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drawings/drawing10.xml" ContentType="application/vnd.openxmlformats-officedocument.drawing+xml"/>
  <Override PartName="/xl/comments10.xml" ContentType="application/vnd.openxmlformats-officedocument.spreadsheetml.comments+xml"/>
  <Override PartName="/xl/drawings/drawing11.xml" ContentType="application/vnd.openxmlformats-officedocument.drawing+xml"/>
  <Override PartName="/xl/comments11.xml" ContentType="application/vnd.openxmlformats-officedocument.spreadsheetml.comments+xml"/>
  <Override PartName="/xl/drawings/drawing12.xml" ContentType="application/vnd.openxmlformats-officedocument.drawing+xml"/>
  <Override PartName="/xl/comments12.xml" ContentType="application/vnd.openxmlformats-officedocument.spreadsheetml.comments+xml"/>
  <Override PartName="/xl/drawings/drawing13.xml" ContentType="application/vnd.openxmlformats-officedocument.drawing+xml"/>
  <Override PartName="/xl/comments13.xml" ContentType="application/vnd.openxmlformats-officedocument.spreadsheetml.comments+xml"/>
  <Override PartName="/xl/drawings/drawing14.xml" ContentType="application/vnd.openxmlformats-officedocument.drawing+xml"/>
  <Override PartName="/xl/comments14.xml" ContentType="application/vnd.openxmlformats-officedocument.spreadsheetml.comments+xml"/>
  <Override PartName="/xl/drawings/drawing15.xml" ContentType="application/vnd.openxmlformats-officedocument.drawing+xml"/>
  <Override PartName="/xl/comments15.xml" ContentType="application/vnd.openxmlformats-officedocument.spreadsheetml.comments+xml"/>
  <Override PartName="/xl/drawings/drawing16.xml" ContentType="application/vnd.openxmlformats-officedocument.drawing+xml"/>
  <Override PartName="/xl/comments1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S:\Mandates\Funds\Fund Reporting\Form PF working files\2024\04.15.24\"/>
    </mc:Choice>
  </mc:AlternateContent>
  <xr:revisionPtr revIDLastSave="0" documentId="13_ncr:1_{229D2BFC-649F-4573-A3BE-737F6B81AB14}" xr6:coauthVersionLast="47" xr6:coauthVersionMax="47" xr10:uidLastSave="{00000000-0000-0000-0000-000000000000}"/>
  <bookViews>
    <workbookView xWindow="38290" yWindow="-110" windowWidth="38620" windowHeight="21100" tabRatio="927" activeTab="7" xr2:uid="{00000000-000D-0000-FFFF-FFFF00000000}"/>
  </bookViews>
  <sheets>
    <sheet name="FIHI (PBC M)" sheetId="42" r:id="rId1"/>
    <sheet name="FIHI (PBC C1)" sheetId="49" r:id="rId2"/>
    <sheet name="FIHI (PBC MIG)" sheetId="55" r:id="rId3"/>
    <sheet name="FIHI (PBC Q1)" sheetId="54" r:id="rId4"/>
    <sheet name="FIHI (PBC QX)" sheetId="56" r:id="rId5"/>
    <sheet name="FIHI (PBC Q364)" sheetId="57" r:id="rId6"/>
    <sheet name="FIHI (PBC 2YIG)" sheetId="62" r:id="rId7"/>
    <sheet name="FIHI (PBC A1)" sheetId="64" r:id="rId8"/>
    <sheet name="SOC Detail Expenses" sheetId="58" r:id="rId9"/>
    <sheet name="SOC Detail Mgmt Fees" sheetId="59" r:id="rId10"/>
    <sheet name="SOC Detail Cap Acct" sheetId="60" r:id="rId11"/>
    <sheet name="Series 2YIG" sheetId="65" r:id="rId12"/>
    <sheet name="Series A1" sheetId="66" r:id="rId13"/>
    <sheet name="Series Q364" sheetId="67" r:id="rId14"/>
    <sheet name="Series QuarterlyX" sheetId="68" r:id="rId15"/>
    <sheet name="Series Quarterly1" sheetId="69" r:id="rId16"/>
    <sheet name="Series MonthlyIG" sheetId="70" r:id="rId17"/>
    <sheet name="Series Custom1" sheetId="71" r:id="rId18"/>
    <sheet name="Series Monthly" sheetId="72" r:id="rId19"/>
  </sheets>
  <definedNames>
    <definedName name="_xlnm._FilterDatabase" localSheetId="10" hidden="1">'SOC Detail Cap Acct'!$A$1:$IP$7547</definedName>
    <definedName name="_xlnm._FilterDatabase" localSheetId="8" hidden="1">'SOC Detail Expenses'!$A$1:$IP$7547</definedName>
    <definedName name="_xlnm._FilterDatabase" localSheetId="9" hidden="1">'SOC Detail Mgmt Fees'!$A$1:$IP$3235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44972.5369907407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14" i="72" l="1"/>
  <c r="A114" i="72"/>
  <c r="A103" i="72"/>
  <c r="E102" i="72"/>
  <c r="E101" i="72"/>
  <c r="E100" i="72"/>
  <c r="E99" i="72"/>
  <c r="E98" i="72"/>
  <c r="E97" i="72"/>
  <c r="E96" i="72"/>
  <c r="E95" i="72"/>
  <c r="E103" i="72" s="1"/>
  <c r="E119" i="72" s="1"/>
  <c r="A94" i="72"/>
  <c r="E89" i="72"/>
  <c r="E87" i="72"/>
  <c r="C86" i="72"/>
  <c r="C85" i="72"/>
  <c r="C84" i="72"/>
  <c r="C83" i="72"/>
  <c r="C82" i="72"/>
  <c r="E78" i="72"/>
  <c r="A77" i="72"/>
  <c r="A76" i="72"/>
  <c r="A74" i="72"/>
  <c r="A73" i="72"/>
  <c r="S63" i="55"/>
  <c r="R63" i="55"/>
  <c r="Q63" i="55"/>
  <c r="P63" i="55"/>
  <c r="S63" i="54"/>
  <c r="R63" i="54"/>
  <c r="Q63" i="54"/>
  <c r="P63" i="54"/>
  <c r="S63" i="56"/>
  <c r="R63" i="56"/>
  <c r="Q63" i="56"/>
  <c r="P63" i="56"/>
  <c r="S63" i="57"/>
  <c r="R63" i="57"/>
  <c r="Q63" i="57"/>
  <c r="P63" i="57"/>
  <c r="S63" i="62"/>
  <c r="R63" i="62"/>
  <c r="Q63" i="62"/>
  <c r="P63" i="62"/>
  <c r="S63" i="64"/>
  <c r="R63" i="64"/>
  <c r="Q63" i="64"/>
  <c r="P63" i="64"/>
  <c r="S63" i="49"/>
  <c r="R63" i="49"/>
  <c r="Q63" i="49"/>
  <c r="P63" i="49"/>
  <c r="K63" i="55"/>
  <c r="J63" i="55"/>
  <c r="I63" i="55"/>
  <c r="H63" i="55"/>
  <c r="G63" i="55"/>
  <c r="F63" i="55"/>
  <c r="E63" i="55"/>
  <c r="K63" i="54"/>
  <c r="J63" i="54"/>
  <c r="I63" i="54"/>
  <c r="H63" i="54"/>
  <c r="G63" i="54"/>
  <c r="F63" i="54"/>
  <c r="E63" i="54"/>
  <c r="K63" i="56"/>
  <c r="J63" i="56"/>
  <c r="I63" i="56"/>
  <c r="H63" i="56"/>
  <c r="G63" i="56"/>
  <c r="F63" i="56"/>
  <c r="E63" i="56"/>
  <c r="K63" i="57"/>
  <c r="J63" i="57"/>
  <c r="I63" i="57"/>
  <c r="H63" i="57"/>
  <c r="G63" i="57"/>
  <c r="F63" i="57"/>
  <c r="E63" i="57"/>
  <c r="K63" i="62"/>
  <c r="J63" i="62"/>
  <c r="I63" i="62"/>
  <c r="H63" i="62"/>
  <c r="G63" i="62"/>
  <c r="F63" i="62"/>
  <c r="E63" i="62"/>
  <c r="K63" i="64"/>
  <c r="J63" i="64"/>
  <c r="I63" i="64"/>
  <c r="H63" i="64"/>
  <c r="G63" i="64"/>
  <c r="F63" i="64"/>
  <c r="E63" i="64"/>
  <c r="K63" i="49"/>
  <c r="J63" i="49"/>
  <c r="I63" i="49"/>
  <c r="H63" i="49"/>
  <c r="G63" i="49"/>
  <c r="F63" i="49"/>
  <c r="E63" i="49"/>
  <c r="D63" i="55"/>
  <c r="D63" i="54"/>
  <c r="D63" i="56"/>
  <c r="D63" i="57"/>
  <c r="D63" i="62"/>
  <c r="D63" i="64"/>
  <c r="D63" i="49"/>
  <c r="E114" i="71"/>
  <c r="A114" i="71"/>
  <c r="A103" i="71"/>
  <c r="E102" i="71"/>
  <c r="E101" i="71"/>
  <c r="E100" i="71"/>
  <c r="E99" i="71"/>
  <c r="E98" i="71"/>
  <c r="E97" i="71"/>
  <c r="E96" i="71"/>
  <c r="E95" i="71"/>
  <c r="E103" i="71" s="1"/>
  <c r="E119" i="71" s="1"/>
  <c r="A94" i="71"/>
  <c r="E87" i="71"/>
  <c r="C86" i="71"/>
  <c r="C85" i="71"/>
  <c r="C84" i="71"/>
  <c r="C83" i="71"/>
  <c r="C82" i="71"/>
  <c r="E78" i="71"/>
  <c r="E89" i="71" s="1"/>
  <c r="E121" i="71" s="1"/>
  <c r="H4" i="71" s="1"/>
  <c r="H5" i="71" s="1"/>
  <c r="A77" i="71"/>
  <c r="A76" i="71"/>
  <c r="A74" i="71"/>
  <c r="A73" i="71"/>
  <c r="E114" i="70"/>
  <c r="A114" i="70"/>
  <c r="A103" i="70"/>
  <c r="E102" i="70"/>
  <c r="E101" i="70"/>
  <c r="E100" i="70"/>
  <c r="E99" i="70"/>
  <c r="E98" i="70"/>
  <c r="E97" i="70"/>
  <c r="E96" i="70"/>
  <c r="E95" i="70"/>
  <c r="E103" i="70" s="1"/>
  <c r="E119" i="70" s="1"/>
  <c r="A94" i="70"/>
  <c r="E89" i="70"/>
  <c r="E121" i="70" s="1"/>
  <c r="H4" i="70" s="1"/>
  <c r="H5" i="70" s="1"/>
  <c r="E87" i="70"/>
  <c r="C86" i="70"/>
  <c r="C85" i="70"/>
  <c r="C84" i="70"/>
  <c r="C83" i="70"/>
  <c r="C82" i="70"/>
  <c r="E78" i="70"/>
  <c r="A77" i="70"/>
  <c r="A76" i="70"/>
  <c r="A74" i="70"/>
  <c r="A73" i="70"/>
  <c r="E119" i="69"/>
  <c r="A119" i="69"/>
  <c r="A108" i="69"/>
  <c r="E107" i="69"/>
  <c r="E106" i="69"/>
  <c r="E105" i="69"/>
  <c r="E104" i="69"/>
  <c r="E103" i="69"/>
  <c r="E102" i="69"/>
  <c r="E101" i="69"/>
  <c r="E100" i="69"/>
  <c r="E108" i="69" s="1"/>
  <c r="E124" i="69" s="1"/>
  <c r="A99" i="69"/>
  <c r="E94" i="69"/>
  <c r="E126" i="69" s="1"/>
  <c r="H4" i="69" s="1"/>
  <c r="H5" i="69" s="1"/>
  <c r="E92" i="69"/>
  <c r="C91" i="69"/>
  <c r="C90" i="69"/>
  <c r="C89" i="69"/>
  <c r="C88" i="69"/>
  <c r="C87" i="69"/>
  <c r="E83" i="69"/>
  <c r="A82" i="69"/>
  <c r="A81" i="69"/>
  <c r="A79" i="69"/>
  <c r="A78" i="69"/>
  <c r="E105" i="68"/>
  <c r="A105" i="68"/>
  <c r="A94" i="68"/>
  <c r="E93" i="68"/>
  <c r="E92" i="68"/>
  <c r="E91" i="68"/>
  <c r="E90" i="68"/>
  <c r="E89" i="68"/>
  <c r="E88" i="68"/>
  <c r="E87" i="68"/>
  <c r="E86" i="68"/>
  <c r="E94" i="68" s="1"/>
  <c r="E110" i="68" s="1"/>
  <c r="A85" i="68"/>
  <c r="E80" i="68"/>
  <c r="E112" i="68" s="1"/>
  <c r="H4" i="68" s="1"/>
  <c r="H5" i="68" s="1"/>
  <c r="E78" i="68"/>
  <c r="C77" i="68"/>
  <c r="C76" i="68"/>
  <c r="C75" i="68"/>
  <c r="C74" i="68"/>
  <c r="C73" i="68"/>
  <c r="E69" i="68"/>
  <c r="A68" i="68"/>
  <c r="A67" i="68"/>
  <c r="A65" i="68"/>
  <c r="A64" i="68"/>
  <c r="E113" i="67"/>
  <c r="A113" i="67"/>
  <c r="A102" i="67"/>
  <c r="E101" i="67"/>
  <c r="E100" i="67"/>
  <c r="E99" i="67"/>
  <c r="E98" i="67"/>
  <c r="E97" i="67"/>
  <c r="E96" i="67"/>
  <c r="E95" i="67"/>
  <c r="E94" i="67"/>
  <c r="E102" i="67" s="1"/>
  <c r="E118" i="67" s="1"/>
  <c r="A93" i="67"/>
  <c r="E86" i="67"/>
  <c r="C85" i="67"/>
  <c r="C84" i="67"/>
  <c r="C83" i="67"/>
  <c r="C82" i="67"/>
  <c r="C81" i="67"/>
  <c r="E77" i="67"/>
  <c r="E88" i="67" s="1"/>
  <c r="E120" i="67" s="1"/>
  <c r="H4" i="67" s="1"/>
  <c r="H5" i="67" s="1"/>
  <c r="A76" i="67"/>
  <c r="A75" i="67"/>
  <c r="A73" i="67"/>
  <c r="A72" i="67"/>
  <c r="E55" i="66"/>
  <c r="A55" i="66"/>
  <c r="A44" i="66"/>
  <c r="E43" i="66"/>
  <c r="E42" i="66"/>
  <c r="E41" i="66"/>
  <c r="E40" i="66"/>
  <c r="E39" i="66"/>
  <c r="E38" i="66"/>
  <c r="E37" i="66"/>
  <c r="E36" i="66"/>
  <c r="E44" i="66" s="1"/>
  <c r="E60" i="66" s="1"/>
  <c r="A35" i="66"/>
  <c r="E30" i="66"/>
  <c r="E28" i="66"/>
  <c r="C27" i="66"/>
  <c r="C26" i="66"/>
  <c r="C25" i="66"/>
  <c r="C24" i="66"/>
  <c r="C23" i="66"/>
  <c r="E19" i="66"/>
  <c r="A18" i="66"/>
  <c r="A17" i="66"/>
  <c r="A15" i="66"/>
  <c r="A14" i="66"/>
  <c r="E65" i="65"/>
  <c r="A65" i="65"/>
  <c r="A54" i="65"/>
  <c r="E53" i="65"/>
  <c r="E52" i="65"/>
  <c r="E51" i="65"/>
  <c r="E50" i="65"/>
  <c r="E49" i="65"/>
  <c r="E48" i="65"/>
  <c r="E47" i="65"/>
  <c r="E46" i="65"/>
  <c r="E54" i="65" s="1"/>
  <c r="E70" i="65" s="1"/>
  <c r="A45" i="65"/>
  <c r="E40" i="65"/>
  <c r="E72" i="65" s="1"/>
  <c r="H4" i="65" s="1"/>
  <c r="H5" i="65" s="1"/>
  <c r="E38" i="65"/>
  <c r="C37" i="65"/>
  <c r="C36" i="65"/>
  <c r="C35" i="65"/>
  <c r="C34" i="65"/>
  <c r="C33" i="65"/>
  <c r="E29" i="65"/>
  <c r="A28" i="65"/>
  <c r="A27" i="65"/>
  <c r="A25" i="65"/>
  <c r="A24" i="65"/>
  <c r="E121" i="72" l="1"/>
  <c r="H4" i="72" s="1"/>
  <c r="H5" i="72" s="1"/>
  <c r="E62" i="66"/>
  <c r="H4" i="66" s="1"/>
  <c r="H5" i="66" s="1"/>
  <c r="G55" i="62" l="1"/>
  <c r="G51" i="57"/>
  <c r="G59" i="54"/>
  <c r="G59" i="55"/>
  <c r="G59" i="49"/>
  <c r="G59" i="42"/>
  <c r="D44" i="55" l="1"/>
  <c r="C44" i="55"/>
  <c r="B44" i="55"/>
  <c r="J44" i="55" s="1"/>
  <c r="A44" i="55"/>
  <c r="D43" i="55"/>
  <c r="C43" i="55"/>
  <c r="B43" i="55"/>
  <c r="J43" i="55" s="1"/>
  <c r="A43" i="55"/>
  <c r="K42" i="55"/>
  <c r="J42" i="55"/>
  <c r="D42" i="55"/>
  <c r="C42" i="55"/>
  <c r="B42" i="55"/>
  <c r="I42" i="55" s="1"/>
  <c r="A42" i="55"/>
  <c r="D41" i="55"/>
  <c r="C41" i="55"/>
  <c r="B41" i="55"/>
  <c r="G41" i="55" s="1"/>
  <c r="A41" i="55"/>
  <c r="D40" i="55"/>
  <c r="C40" i="55"/>
  <c r="B40" i="55"/>
  <c r="K40" i="55" s="1"/>
  <c r="A40" i="55"/>
  <c r="I39" i="55"/>
  <c r="D39" i="55"/>
  <c r="C39" i="55"/>
  <c r="B39" i="55"/>
  <c r="J39" i="55" s="1"/>
  <c r="A39" i="55"/>
  <c r="K38" i="55"/>
  <c r="J38" i="55"/>
  <c r="I38" i="55"/>
  <c r="G38" i="55"/>
  <c r="E38" i="55"/>
  <c r="D38" i="55"/>
  <c r="C38" i="55"/>
  <c r="B38" i="55"/>
  <c r="A38" i="55"/>
  <c r="K37" i="55"/>
  <c r="D37" i="55"/>
  <c r="C37" i="55"/>
  <c r="B37" i="55"/>
  <c r="G37" i="55" s="1"/>
  <c r="A37" i="55"/>
  <c r="D36" i="55"/>
  <c r="C36" i="55"/>
  <c r="B36" i="55"/>
  <c r="K36" i="55" s="1"/>
  <c r="A36" i="55"/>
  <c r="K35" i="55"/>
  <c r="E35" i="55"/>
  <c r="D35" i="55"/>
  <c r="C35" i="55"/>
  <c r="B35" i="55"/>
  <c r="J35" i="55" s="1"/>
  <c r="A35" i="55"/>
  <c r="K34" i="55"/>
  <c r="J34" i="55"/>
  <c r="I34" i="55"/>
  <c r="G34" i="55"/>
  <c r="E34" i="55"/>
  <c r="D34" i="55"/>
  <c r="C34" i="55"/>
  <c r="B34" i="55"/>
  <c r="A34" i="55"/>
  <c r="I44" i="54"/>
  <c r="D44" i="54"/>
  <c r="C44" i="54"/>
  <c r="B44" i="54"/>
  <c r="G44" i="54" s="1"/>
  <c r="A44" i="54"/>
  <c r="D43" i="54"/>
  <c r="C43" i="54"/>
  <c r="B43" i="54"/>
  <c r="A43" i="54"/>
  <c r="D42" i="54"/>
  <c r="C42" i="54"/>
  <c r="B42" i="54"/>
  <c r="J42" i="54" s="1"/>
  <c r="A42" i="54"/>
  <c r="D41" i="54"/>
  <c r="C41" i="54"/>
  <c r="B41" i="54"/>
  <c r="K41" i="54" s="1"/>
  <c r="A41" i="54"/>
  <c r="D40" i="54"/>
  <c r="C40" i="54"/>
  <c r="B40" i="54"/>
  <c r="G40" i="54" s="1"/>
  <c r="A40" i="54"/>
  <c r="D39" i="54"/>
  <c r="C39" i="54"/>
  <c r="B39" i="54"/>
  <c r="K39" i="54" s="1"/>
  <c r="A39" i="54"/>
  <c r="K38" i="54"/>
  <c r="I38" i="54"/>
  <c r="G38" i="54"/>
  <c r="E38" i="54"/>
  <c r="D38" i="54"/>
  <c r="C38" i="54"/>
  <c r="B38" i="54"/>
  <c r="J38" i="54" s="1"/>
  <c r="A38" i="54"/>
  <c r="K37" i="54"/>
  <c r="E37" i="54"/>
  <c r="D37" i="54"/>
  <c r="C37" i="54"/>
  <c r="B37" i="54"/>
  <c r="J37" i="54" s="1"/>
  <c r="A37" i="54"/>
  <c r="K36" i="54"/>
  <c r="D36" i="54"/>
  <c r="C36" i="54"/>
  <c r="B36" i="54"/>
  <c r="A36" i="54"/>
  <c r="D35" i="54"/>
  <c r="C35" i="54"/>
  <c r="B35" i="54"/>
  <c r="A35" i="54"/>
  <c r="G34" i="54"/>
  <c r="D34" i="54"/>
  <c r="C34" i="54"/>
  <c r="B34" i="54"/>
  <c r="J34" i="54" s="1"/>
  <c r="A34" i="54"/>
  <c r="K44" i="56"/>
  <c r="J44" i="56"/>
  <c r="I44" i="56"/>
  <c r="G44" i="56"/>
  <c r="E44" i="56"/>
  <c r="D44" i="56"/>
  <c r="C44" i="56"/>
  <c r="B44" i="56"/>
  <c r="A44" i="56"/>
  <c r="I43" i="56"/>
  <c r="D43" i="56"/>
  <c r="C43" i="56"/>
  <c r="B43" i="56"/>
  <c r="E43" i="56" s="1"/>
  <c r="A43" i="56"/>
  <c r="D42" i="56"/>
  <c r="C42" i="56"/>
  <c r="B42" i="56"/>
  <c r="A42" i="56"/>
  <c r="G41" i="56"/>
  <c r="D41" i="56"/>
  <c r="C41" i="56"/>
  <c r="B41" i="56"/>
  <c r="K41" i="56" s="1"/>
  <c r="A41" i="56"/>
  <c r="D40" i="56"/>
  <c r="C40" i="56"/>
  <c r="B40" i="56"/>
  <c r="A40" i="56"/>
  <c r="K39" i="56"/>
  <c r="E39" i="56"/>
  <c r="D39" i="56"/>
  <c r="C39" i="56"/>
  <c r="B39" i="56"/>
  <c r="I39" i="56" s="1"/>
  <c r="A39" i="56"/>
  <c r="G38" i="56"/>
  <c r="D38" i="56"/>
  <c r="C38" i="56"/>
  <c r="B38" i="56"/>
  <c r="A38" i="56"/>
  <c r="I37" i="56"/>
  <c r="G37" i="56"/>
  <c r="E37" i="56"/>
  <c r="D37" i="56"/>
  <c r="C37" i="56"/>
  <c r="B37" i="56"/>
  <c r="K37" i="56" s="1"/>
  <c r="A37" i="56"/>
  <c r="K36" i="56"/>
  <c r="J36" i="56"/>
  <c r="I36" i="56"/>
  <c r="D36" i="56"/>
  <c r="C36" i="56"/>
  <c r="B36" i="56"/>
  <c r="G36" i="56" s="1"/>
  <c r="A36" i="56"/>
  <c r="K35" i="56"/>
  <c r="J35" i="56"/>
  <c r="I35" i="56"/>
  <c r="E35" i="56"/>
  <c r="D35" i="56"/>
  <c r="C35" i="56"/>
  <c r="B35" i="56"/>
  <c r="G35" i="56" s="1"/>
  <c r="A35" i="56"/>
  <c r="K34" i="56"/>
  <c r="I34" i="56"/>
  <c r="D34" i="56"/>
  <c r="C34" i="56"/>
  <c r="B34" i="56"/>
  <c r="J34" i="56" s="1"/>
  <c r="A34" i="56"/>
  <c r="D44" i="57"/>
  <c r="C44" i="57"/>
  <c r="B44" i="57"/>
  <c r="I44" i="57" s="1"/>
  <c r="A44" i="57"/>
  <c r="D43" i="57"/>
  <c r="C43" i="57"/>
  <c r="B43" i="57"/>
  <c r="A43" i="57"/>
  <c r="D42" i="57"/>
  <c r="C42" i="57"/>
  <c r="B42" i="57"/>
  <c r="G42" i="57" s="1"/>
  <c r="A42" i="57"/>
  <c r="D41" i="57"/>
  <c r="C41" i="57"/>
  <c r="B41" i="57"/>
  <c r="J41" i="57" s="1"/>
  <c r="A41" i="57"/>
  <c r="K40" i="57"/>
  <c r="D40" i="57"/>
  <c r="C40" i="57"/>
  <c r="B40" i="57"/>
  <c r="J40" i="57" s="1"/>
  <c r="A40" i="57"/>
  <c r="D39" i="57"/>
  <c r="C39" i="57"/>
  <c r="B39" i="57"/>
  <c r="G39" i="57" s="1"/>
  <c r="A39" i="57"/>
  <c r="I38" i="57"/>
  <c r="D38" i="57"/>
  <c r="C38" i="57"/>
  <c r="B38" i="57"/>
  <c r="G38" i="57" s="1"/>
  <c r="A38" i="57"/>
  <c r="D37" i="57"/>
  <c r="C37" i="57"/>
  <c r="B37" i="57"/>
  <c r="J37" i="57" s="1"/>
  <c r="A37" i="57"/>
  <c r="D36" i="57"/>
  <c r="C36" i="57"/>
  <c r="B36" i="57"/>
  <c r="K36" i="57" s="1"/>
  <c r="A36" i="57"/>
  <c r="I35" i="57"/>
  <c r="D35" i="57"/>
  <c r="C35" i="57"/>
  <c r="B35" i="57"/>
  <c r="E35" i="57" s="1"/>
  <c r="A35" i="57"/>
  <c r="D34" i="57"/>
  <c r="C34" i="57"/>
  <c r="B34" i="57"/>
  <c r="A34" i="57"/>
  <c r="D44" i="62"/>
  <c r="C44" i="62"/>
  <c r="B44" i="62"/>
  <c r="I44" i="62" s="1"/>
  <c r="A44" i="62"/>
  <c r="D43" i="62"/>
  <c r="C43" i="62"/>
  <c r="B43" i="62"/>
  <c r="K43" i="62" s="1"/>
  <c r="A43" i="62"/>
  <c r="D42" i="62"/>
  <c r="C42" i="62"/>
  <c r="B42" i="62"/>
  <c r="J42" i="62" s="1"/>
  <c r="A42" i="62"/>
  <c r="D41" i="62"/>
  <c r="C41" i="62"/>
  <c r="B41" i="62"/>
  <c r="A41" i="62"/>
  <c r="D40" i="62"/>
  <c r="C40" i="62"/>
  <c r="B40" i="62"/>
  <c r="E40" i="62" s="1"/>
  <c r="A40" i="62"/>
  <c r="D39" i="62"/>
  <c r="C39" i="62"/>
  <c r="B39" i="62"/>
  <c r="I39" i="62" s="1"/>
  <c r="A39" i="62"/>
  <c r="D38" i="62"/>
  <c r="C38" i="62"/>
  <c r="B38" i="62"/>
  <c r="E38" i="62" s="1"/>
  <c r="A38" i="62"/>
  <c r="D37" i="62"/>
  <c r="C37" i="62"/>
  <c r="B37" i="62"/>
  <c r="E37" i="62" s="1"/>
  <c r="A37" i="62"/>
  <c r="D36" i="62"/>
  <c r="C36" i="62"/>
  <c r="B36" i="62"/>
  <c r="K36" i="62" s="1"/>
  <c r="A36" i="62"/>
  <c r="D35" i="62"/>
  <c r="C35" i="62"/>
  <c r="B35" i="62"/>
  <c r="A35" i="62"/>
  <c r="D34" i="62"/>
  <c r="C34" i="62"/>
  <c r="B34" i="62"/>
  <c r="I34" i="62" s="1"/>
  <c r="A34" i="62"/>
  <c r="D44" i="64"/>
  <c r="C44" i="64"/>
  <c r="B44" i="64"/>
  <c r="A44" i="64"/>
  <c r="D43" i="64"/>
  <c r="C43" i="64"/>
  <c r="B43" i="64"/>
  <c r="G43" i="64" s="1"/>
  <c r="A43" i="64"/>
  <c r="E42" i="64"/>
  <c r="D42" i="64"/>
  <c r="C42" i="64"/>
  <c r="B42" i="64"/>
  <c r="K42" i="64" s="1"/>
  <c r="A42" i="64"/>
  <c r="D41" i="64"/>
  <c r="C41" i="64"/>
  <c r="B41" i="64"/>
  <c r="A41" i="64"/>
  <c r="I40" i="64"/>
  <c r="D40" i="64"/>
  <c r="C40" i="64"/>
  <c r="B40" i="64"/>
  <c r="E40" i="64" s="1"/>
  <c r="A40" i="64"/>
  <c r="D39" i="64"/>
  <c r="C39" i="64"/>
  <c r="B39" i="64"/>
  <c r="A39" i="64"/>
  <c r="J38" i="64"/>
  <c r="I38" i="64"/>
  <c r="E38" i="64"/>
  <c r="D38" i="64"/>
  <c r="C38" i="64"/>
  <c r="B38" i="64"/>
  <c r="K38" i="64" s="1"/>
  <c r="A38" i="64"/>
  <c r="D37" i="64"/>
  <c r="C37" i="64"/>
  <c r="B37" i="64"/>
  <c r="I37" i="64" s="1"/>
  <c r="A37" i="64"/>
  <c r="D36" i="64"/>
  <c r="C36" i="64"/>
  <c r="B36" i="64"/>
  <c r="K36" i="64" s="1"/>
  <c r="A36" i="64"/>
  <c r="K35" i="64"/>
  <c r="J35" i="64"/>
  <c r="D35" i="64"/>
  <c r="C35" i="64"/>
  <c r="B35" i="64"/>
  <c r="I35" i="64" s="1"/>
  <c r="A35" i="64"/>
  <c r="D34" i="64"/>
  <c r="C34" i="64"/>
  <c r="B34" i="64"/>
  <c r="A34" i="64"/>
  <c r="D44" i="49"/>
  <c r="C44" i="49"/>
  <c r="B44" i="49"/>
  <c r="K44" i="49" s="1"/>
  <c r="A44" i="49"/>
  <c r="K43" i="49"/>
  <c r="J43" i="49"/>
  <c r="G43" i="49"/>
  <c r="D43" i="49"/>
  <c r="C43" i="49"/>
  <c r="B43" i="49"/>
  <c r="E43" i="49" s="1"/>
  <c r="A43" i="49"/>
  <c r="J42" i="49"/>
  <c r="G42" i="49"/>
  <c r="E42" i="49"/>
  <c r="D42" i="49"/>
  <c r="C42" i="49"/>
  <c r="B42" i="49"/>
  <c r="I42" i="49" s="1"/>
  <c r="A42" i="49"/>
  <c r="I41" i="49"/>
  <c r="G41" i="49"/>
  <c r="D41" i="49"/>
  <c r="C41" i="49"/>
  <c r="B41" i="49"/>
  <c r="K41" i="49" s="1"/>
  <c r="A41" i="49"/>
  <c r="D40" i="49"/>
  <c r="C40" i="49"/>
  <c r="B40" i="49"/>
  <c r="G40" i="49" s="1"/>
  <c r="A40" i="49"/>
  <c r="D39" i="49"/>
  <c r="C39" i="49"/>
  <c r="B39" i="49"/>
  <c r="A39" i="49"/>
  <c r="D38" i="49"/>
  <c r="C38" i="49"/>
  <c r="B38" i="49"/>
  <c r="G38" i="49" s="1"/>
  <c r="A38" i="49"/>
  <c r="D37" i="49"/>
  <c r="C37" i="49"/>
  <c r="B37" i="49"/>
  <c r="K37" i="49" s="1"/>
  <c r="A37" i="49"/>
  <c r="K36" i="49"/>
  <c r="J36" i="49"/>
  <c r="I36" i="49"/>
  <c r="E36" i="49"/>
  <c r="D36" i="49"/>
  <c r="C36" i="49"/>
  <c r="B36" i="49"/>
  <c r="G36" i="49" s="1"/>
  <c r="A36" i="49"/>
  <c r="D35" i="49"/>
  <c r="C35" i="49"/>
  <c r="B35" i="49"/>
  <c r="K35" i="49" s="1"/>
  <c r="A35" i="49"/>
  <c r="K34" i="49"/>
  <c r="G34" i="49"/>
  <c r="E34" i="49"/>
  <c r="D34" i="49"/>
  <c r="C34" i="49"/>
  <c r="B34" i="49"/>
  <c r="J34" i="49" s="1"/>
  <c r="A34" i="49"/>
  <c r="C59" i="64"/>
  <c r="C59" i="62"/>
  <c r="C59" i="57"/>
  <c r="C59" i="56"/>
  <c r="C59" i="54"/>
  <c r="C59" i="55"/>
  <c r="C59" i="49"/>
  <c r="I37" i="57" l="1"/>
  <c r="I39" i="57"/>
  <c r="G41" i="57"/>
  <c r="E44" i="57"/>
  <c r="I42" i="54"/>
  <c r="E44" i="49"/>
  <c r="G44" i="49"/>
  <c r="K37" i="57"/>
  <c r="J39" i="57"/>
  <c r="I41" i="57"/>
  <c r="G44" i="57"/>
  <c r="R38" i="54"/>
  <c r="K42" i="54"/>
  <c r="E37" i="49"/>
  <c r="J44" i="49"/>
  <c r="S44" i="49" s="1"/>
  <c r="J44" i="57"/>
  <c r="E36" i="55"/>
  <c r="K44" i="57"/>
  <c r="E41" i="54"/>
  <c r="M41" i="54" s="1"/>
  <c r="O41" i="54" s="1"/>
  <c r="I44" i="49"/>
  <c r="K39" i="57"/>
  <c r="K41" i="57"/>
  <c r="G37" i="49"/>
  <c r="E40" i="49"/>
  <c r="E41" i="55"/>
  <c r="I35" i="49"/>
  <c r="I37" i="49"/>
  <c r="E36" i="57"/>
  <c r="J37" i="56"/>
  <c r="G41" i="54"/>
  <c r="J37" i="49"/>
  <c r="L37" i="49" s="1"/>
  <c r="N37" i="49" s="1"/>
  <c r="G40" i="64"/>
  <c r="J43" i="64"/>
  <c r="G36" i="57"/>
  <c r="E38" i="57"/>
  <c r="E34" i="54"/>
  <c r="I41" i="54"/>
  <c r="I41" i="55"/>
  <c r="E43" i="55"/>
  <c r="I36" i="57"/>
  <c r="J41" i="54"/>
  <c r="J41" i="55"/>
  <c r="G43" i="55"/>
  <c r="J36" i="57"/>
  <c r="J38" i="57"/>
  <c r="S38" i="57" s="1"/>
  <c r="G40" i="57"/>
  <c r="L40" i="57" s="1"/>
  <c r="N40" i="57" s="1"/>
  <c r="J43" i="56"/>
  <c r="I34" i="54"/>
  <c r="G37" i="54"/>
  <c r="E39" i="54"/>
  <c r="E37" i="55"/>
  <c r="S37" i="55" s="1"/>
  <c r="K41" i="55"/>
  <c r="I43" i="55"/>
  <c r="K40" i="64"/>
  <c r="I43" i="49"/>
  <c r="K38" i="57"/>
  <c r="I40" i="57"/>
  <c r="E34" i="56"/>
  <c r="E36" i="56"/>
  <c r="R36" i="56" s="1"/>
  <c r="K34" i="54"/>
  <c r="I37" i="54"/>
  <c r="I39" i="54"/>
  <c r="T39" i="54" s="1"/>
  <c r="I37" i="55"/>
  <c r="E39" i="55"/>
  <c r="M39" i="55" s="1"/>
  <c r="O39" i="55" s="1"/>
  <c r="K43" i="55"/>
  <c r="T43" i="55" s="1"/>
  <c r="E40" i="57"/>
  <c r="S40" i="57" s="1"/>
  <c r="K42" i="57"/>
  <c r="E41" i="49"/>
  <c r="G34" i="56"/>
  <c r="E41" i="56"/>
  <c r="M41" i="56" s="1"/>
  <c r="O41" i="56" s="1"/>
  <c r="E44" i="54"/>
  <c r="J37" i="55"/>
  <c r="G39" i="55"/>
  <c r="I41" i="56"/>
  <c r="J44" i="54"/>
  <c r="S44" i="54" s="1"/>
  <c r="G35" i="55"/>
  <c r="K39" i="55"/>
  <c r="J41" i="56"/>
  <c r="S41" i="56" s="1"/>
  <c r="S38" i="54"/>
  <c r="K44" i="54"/>
  <c r="T44" i="54" s="1"/>
  <c r="I35" i="55"/>
  <c r="T35" i="55" s="1"/>
  <c r="E42" i="55"/>
  <c r="S42" i="55" s="1"/>
  <c r="E37" i="57"/>
  <c r="E39" i="57"/>
  <c r="U39" i="57" s="1"/>
  <c r="V39" i="57" s="1"/>
  <c r="E42" i="54"/>
  <c r="L42" i="54" s="1"/>
  <c r="N42" i="54" s="1"/>
  <c r="G42" i="55"/>
  <c r="L42" i="55" s="1"/>
  <c r="N42" i="55" s="1"/>
  <c r="I44" i="55"/>
  <c r="I34" i="49"/>
  <c r="G35" i="57"/>
  <c r="G37" i="57"/>
  <c r="I40" i="54"/>
  <c r="G42" i="54"/>
  <c r="K44" i="55"/>
  <c r="T37" i="57"/>
  <c r="L34" i="49"/>
  <c r="N34" i="49" s="1"/>
  <c r="U42" i="49"/>
  <c r="V42" i="49" s="1"/>
  <c r="S43" i="49"/>
  <c r="S37" i="57"/>
  <c r="T44" i="57"/>
  <c r="L37" i="56"/>
  <c r="N37" i="56" s="1"/>
  <c r="S34" i="55"/>
  <c r="L41" i="55"/>
  <c r="N41" i="55" s="1"/>
  <c r="S37" i="54"/>
  <c r="T44" i="56"/>
  <c r="U44" i="56"/>
  <c r="V44" i="56" s="1"/>
  <c r="T35" i="56"/>
  <c r="R38" i="55"/>
  <c r="L42" i="49"/>
  <c r="N42" i="49" s="1"/>
  <c r="S37" i="56"/>
  <c r="U34" i="56"/>
  <c r="V34" i="56" s="1"/>
  <c r="S35" i="55"/>
  <c r="L37" i="55"/>
  <c r="N37" i="55" s="1"/>
  <c r="T37" i="54"/>
  <c r="U34" i="54"/>
  <c r="V34" i="54" s="1"/>
  <c r="U41" i="54"/>
  <c r="V41" i="54" s="1"/>
  <c r="U41" i="55"/>
  <c r="V41" i="55" s="1"/>
  <c r="S39" i="57"/>
  <c r="U38" i="55"/>
  <c r="V38" i="55" s="1"/>
  <c r="R43" i="49"/>
  <c r="T40" i="64"/>
  <c r="U38" i="57"/>
  <c r="V38" i="57" s="1"/>
  <c r="T38" i="55"/>
  <c r="S43" i="55"/>
  <c r="M40" i="64"/>
  <c r="O40" i="64" s="1"/>
  <c r="S36" i="57"/>
  <c r="T43" i="49"/>
  <c r="T36" i="57"/>
  <c r="L35" i="56"/>
  <c r="N35" i="56" s="1"/>
  <c r="S39" i="55"/>
  <c r="R44" i="57"/>
  <c r="T41" i="55"/>
  <c r="R43" i="55"/>
  <c r="T38" i="57"/>
  <c r="S44" i="56"/>
  <c r="S41" i="55"/>
  <c r="M37" i="56"/>
  <c r="O37" i="56" s="1"/>
  <c r="U44" i="54"/>
  <c r="V44" i="54" s="1"/>
  <c r="M43" i="55"/>
  <c r="O43" i="55" s="1"/>
  <c r="L44" i="54"/>
  <c r="N44" i="54" s="1"/>
  <c r="T39" i="55"/>
  <c r="T37" i="49"/>
  <c r="R40" i="49"/>
  <c r="R42" i="49"/>
  <c r="S34" i="56"/>
  <c r="R34" i="54"/>
  <c r="M38" i="55"/>
  <c r="O38" i="55" s="1"/>
  <c r="G42" i="64"/>
  <c r="K43" i="64"/>
  <c r="E37" i="64"/>
  <c r="G37" i="64"/>
  <c r="E35" i="64"/>
  <c r="G35" i="64"/>
  <c r="T38" i="64"/>
  <c r="J40" i="64"/>
  <c r="S40" i="64" s="1"/>
  <c r="E43" i="64"/>
  <c r="M43" i="64" s="1"/>
  <c r="O43" i="64" s="1"/>
  <c r="I43" i="64"/>
  <c r="K40" i="62"/>
  <c r="E42" i="62"/>
  <c r="E43" i="62"/>
  <c r="G38" i="62"/>
  <c r="M38" i="62" s="1"/>
  <c r="O38" i="62" s="1"/>
  <c r="K34" i="62"/>
  <c r="J37" i="62"/>
  <c r="G36" i="62"/>
  <c r="I40" i="62"/>
  <c r="E36" i="62"/>
  <c r="K37" i="62"/>
  <c r="K38" i="62"/>
  <c r="J39" i="62"/>
  <c r="J40" i="62"/>
  <c r="J44" i="62"/>
  <c r="K39" i="62"/>
  <c r="K44" i="62"/>
  <c r="G42" i="62"/>
  <c r="G43" i="62"/>
  <c r="M43" i="62" s="1"/>
  <c r="O43" i="62" s="1"/>
  <c r="I42" i="62"/>
  <c r="I43" i="62"/>
  <c r="E39" i="62"/>
  <c r="K42" i="62"/>
  <c r="J43" i="62"/>
  <c r="E44" i="62"/>
  <c r="G34" i="62"/>
  <c r="J34" i="62"/>
  <c r="G37" i="62"/>
  <c r="G39" i="62"/>
  <c r="M39" i="62" s="1"/>
  <c r="O39" i="62" s="1"/>
  <c r="G40" i="62"/>
  <c r="G44" i="62"/>
  <c r="R41" i="49"/>
  <c r="K35" i="62"/>
  <c r="G35" i="62"/>
  <c r="M35" i="62" s="1"/>
  <c r="O35" i="62" s="1"/>
  <c r="E35" i="62"/>
  <c r="J35" i="62"/>
  <c r="I35" i="62"/>
  <c r="R35" i="57"/>
  <c r="M35" i="57"/>
  <c r="O35" i="57" s="1"/>
  <c r="K43" i="57"/>
  <c r="I43" i="57"/>
  <c r="G43" i="57"/>
  <c r="E43" i="57"/>
  <c r="J43" i="57"/>
  <c r="T39" i="56"/>
  <c r="J35" i="54"/>
  <c r="G35" i="54"/>
  <c r="K35" i="54"/>
  <c r="E35" i="54"/>
  <c r="I35" i="54"/>
  <c r="L36" i="49"/>
  <c r="N36" i="49" s="1"/>
  <c r="E39" i="49"/>
  <c r="J39" i="49"/>
  <c r="K39" i="49"/>
  <c r="M41" i="49"/>
  <c r="O41" i="49" s="1"/>
  <c r="R44" i="49"/>
  <c r="M37" i="49"/>
  <c r="O37" i="49" s="1"/>
  <c r="E38" i="49"/>
  <c r="R38" i="49" s="1"/>
  <c r="T41" i="49"/>
  <c r="L43" i="49"/>
  <c r="N43" i="49" s="1"/>
  <c r="R34" i="49"/>
  <c r="G35" i="49"/>
  <c r="E35" i="49"/>
  <c r="J35" i="49"/>
  <c r="K40" i="49"/>
  <c r="I40" i="49"/>
  <c r="U40" i="49" s="1"/>
  <c r="V40" i="49" s="1"/>
  <c r="J40" i="49"/>
  <c r="S38" i="64"/>
  <c r="R39" i="57"/>
  <c r="M39" i="57"/>
  <c r="O39" i="57" s="1"/>
  <c r="R37" i="49"/>
  <c r="G39" i="49"/>
  <c r="K34" i="64"/>
  <c r="I34" i="64"/>
  <c r="G34" i="64"/>
  <c r="E34" i="64"/>
  <c r="G41" i="62"/>
  <c r="K41" i="62"/>
  <c r="E41" i="62"/>
  <c r="J41" i="62"/>
  <c r="I41" i="62"/>
  <c r="M36" i="57"/>
  <c r="O36" i="57" s="1"/>
  <c r="R36" i="57"/>
  <c r="K40" i="56"/>
  <c r="I40" i="56"/>
  <c r="J40" i="56"/>
  <c r="G40" i="56"/>
  <c r="E40" i="56"/>
  <c r="S34" i="49"/>
  <c r="E44" i="64"/>
  <c r="J44" i="64"/>
  <c r="I44" i="64"/>
  <c r="G44" i="64"/>
  <c r="K44" i="64"/>
  <c r="T34" i="49"/>
  <c r="I39" i="49"/>
  <c r="I41" i="64"/>
  <c r="G41" i="64"/>
  <c r="E41" i="64"/>
  <c r="K41" i="64"/>
  <c r="J41" i="64"/>
  <c r="R38" i="62"/>
  <c r="S43" i="56"/>
  <c r="M34" i="49"/>
  <c r="O34" i="49" s="1"/>
  <c r="U43" i="49"/>
  <c r="V43" i="49" s="1"/>
  <c r="M43" i="49"/>
  <c r="O43" i="49" s="1"/>
  <c r="T44" i="49"/>
  <c r="I39" i="64"/>
  <c r="G39" i="64"/>
  <c r="M39" i="64" s="1"/>
  <c r="O39" i="64" s="1"/>
  <c r="E39" i="64"/>
  <c r="K39" i="64"/>
  <c r="J39" i="64"/>
  <c r="M34" i="56"/>
  <c r="O34" i="56" s="1"/>
  <c r="L34" i="56"/>
  <c r="N34" i="56" s="1"/>
  <c r="R34" i="56"/>
  <c r="I38" i="49"/>
  <c r="J38" i="49"/>
  <c r="K38" i="49"/>
  <c r="M40" i="49"/>
  <c r="O40" i="49" s="1"/>
  <c r="J34" i="64"/>
  <c r="E36" i="64"/>
  <c r="G36" i="64"/>
  <c r="J36" i="64"/>
  <c r="I36" i="64"/>
  <c r="T40" i="57"/>
  <c r="M36" i="49"/>
  <c r="O36" i="49" s="1"/>
  <c r="R36" i="49"/>
  <c r="S36" i="49"/>
  <c r="T36" i="49"/>
  <c r="U36" i="49"/>
  <c r="V36" i="49" s="1"/>
  <c r="R40" i="64"/>
  <c r="G34" i="57"/>
  <c r="E34" i="57"/>
  <c r="J34" i="57"/>
  <c r="I34" i="57"/>
  <c r="K34" i="57"/>
  <c r="U36" i="57"/>
  <c r="V36" i="57" s="1"/>
  <c r="U34" i="49"/>
  <c r="V34" i="49" s="1"/>
  <c r="M37" i="54"/>
  <c r="O37" i="54" s="1"/>
  <c r="U37" i="54"/>
  <c r="V37" i="54" s="1"/>
  <c r="R37" i="54"/>
  <c r="U35" i="56"/>
  <c r="V35" i="56" s="1"/>
  <c r="T37" i="56"/>
  <c r="J38" i="56"/>
  <c r="I38" i="56"/>
  <c r="M35" i="55"/>
  <c r="O35" i="55" s="1"/>
  <c r="R35" i="55"/>
  <c r="I42" i="57"/>
  <c r="M42" i="49"/>
  <c r="O42" i="49" s="1"/>
  <c r="G38" i="64"/>
  <c r="M38" i="64" s="1"/>
  <c r="O38" i="64" s="1"/>
  <c r="E34" i="62"/>
  <c r="I37" i="62"/>
  <c r="S37" i="62" s="1"/>
  <c r="J38" i="62"/>
  <c r="I38" i="62"/>
  <c r="L36" i="57"/>
  <c r="N36" i="57" s="1"/>
  <c r="L38" i="57"/>
  <c r="N38" i="57" s="1"/>
  <c r="E41" i="57"/>
  <c r="R41" i="57" s="1"/>
  <c r="J42" i="57"/>
  <c r="L37" i="54"/>
  <c r="N37" i="54" s="1"/>
  <c r="T34" i="55"/>
  <c r="L37" i="57"/>
  <c r="N37" i="57" s="1"/>
  <c r="L39" i="57"/>
  <c r="N39" i="57" s="1"/>
  <c r="T39" i="57"/>
  <c r="L44" i="57"/>
  <c r="N44" i="57" s="1"/>
  <c r="S44" i="57"/>
  <c r="E38" i="56"/>
  <c r="M38" i="56" s="1"/>
  <c r="O38" i="56" s="1"/>
  <c r="J43" i="54"/>
  <c r="G43" i="54"/>
  <c r="K43" i="54"/>
  <c r="I43" i="54"/>
  <c r="E43" i="54"/>
  <c r="U35" i="55"/>
  <c r="V35" i="55" s="1"/>
  <c r="R37" i="56"/>
  <c r="J42" i="56"/>
  <c r="G42" i="56"/>
  <c r="K42" i="56"/>
  <c r="I42" i="56"/>
  <c r="G36" i="54"/>
  <c r="J36" i="54"/>
  <c r="I36" i="54"/>
  <c r="S41" i="54"/>
  <c r="M44" i="57"/>
  <c r="O44" i="57" s="1"/>
  <c r="U44" i="57"/>
  <c r="V44" i="57" s="1"/>
  <c r="M44" i="49"/>
  <c r="O44" i="49" s="1"/>
  <c r="J37" i="64"/>
  <c r="I42" i="64"/>
  <c r="T42" i="64" s="1"/>
  <c r="I36" i="62"/>
  <c r="J35" i="57"/>
  <c r="L35" i="57" s="1"/>
  <c r="N35" i="57" s="1"/>
  <c r="R37" i="57"/>
  <c r="L36" i="56"/>
  <c r="N36" i="56" s="1"/>
  <c r="S36" i="56"/>
  <c r="K38" i="56"/>
  <c r="G39" i="56"/>
  <c r="J39" i="56"/>
  <c r="S39" i="56" s="1"/>
  <c r="L44" i="56"/>
  <c r="N44" i="56" s="1"/>
  <c r="T34" i="54"/>
  <c r="T41" i="54"/>
  <c r="L34" i="55"/>
  <c r="N34" i="55" s="1"/>
  <c r="M34" i="55"/>
  <c r="O34" i="55" s="1"/>
  <c r="U34" i="55"/>
  <c r="V34" i="55" s="1"/>
  <c r="S42" i="49"/>
  <c r="K37" i="64"/>
  <c r="J42" i="64"/>
  <c r="J36" i="62"/>
  <c r="K35" i="57"/>
  <c r="T35" i="57" s="1"/>
  <c r="S35" i="56"/>
  <c r="U36" i="56"/>
  <c r="V36" i="56" s="1"/>
  <c r="U37" i="56"/>
  <c r="V37" i="56" s="1"/>
  <c r="T41" i="56"/>
  <c r="G43" i="56"/>
  <c r="K43" i="56"/>
  <c r="T43" i="56" s="1"/>
  <c r="R44" i="56"/>
  <c r="M44" i="56"/>
  <c r="O44" i="56" s="1"/>
  <c r="M34" i="54"/>
  <c r="O34" i="54" s="1"/>
  <c r="L38" i="54"/>
  <c r="N38" i="54" s="1"/>
  <c r="R34" i="55"/>
  <c r="J41" i="49"/>
  <c r="S41" i="49" s="1"/>
  <c r="K42" i="49"/>
  <c r="T42" i="49" s="1"/>
  <c r="U44" i="49"/>
  <c r="V44" i="49" s="1"/>
  <c r="U37" i="57"/>
  <c r="V37" i="57" s="1"/>
  <c r="E42" i="57"/>
  <c r="E42" i="56"/>
  <c r="S34" i="54"/>
  <c r="E36" i="54"/>
  <c r="U38" i="54"/>
  <c r="V38" i="54" s="1"/>
  <c r="R41" i="56"/>
  <c r="T38" i="54"/>
  <c r="J39" i="54"/>
  <c r="G39" i="54"/>
  <c r="L41" i="54"/>
  <c r="N41" i="54" s="1"/>
  <c r="R44" i="54"/>
  <c r="M44" i="54"/>
  <c r="O44" i="54" s="1"/>
  <c r="I36" i="55"/>
  <c r="T36" i="55" s="1"/>
  <c r="R38" i="57"/>
  <c r="M38" i="57"/>
  <c r="O38" i="57" s="1"/>
  <c r="T34" i="56"/>
  <c r="M38" i="54"/>
  <c r="O38" i="54" s="1"/>
  <c r="E40" i="54"/>
  <c r="R40" i="54" s="1"/>
  <c r="L35" i="55"/>
  <c r="N35" i="55" s="1"/>
  <c r="E40" i="55"/>
  <c r="U43" i="55"/>
  <c r="V43" i="55" s="1"/>
  <c r="M37" i="55"/>
  <c r="O37" i="55" s="1"/>
  <c r="R39" i="55"/>
  <c r="I40" i="55"/>
  <c r="R35" i="56"/>
  <c r="M35" i="56"/>
  <c r="O35" i="56" s="1"/>
  <c r="L34" i="54"/>
  <c r="N34" i="54" s="1"/>
  <c r="J40" i="54"/>
  <c r="M42" i="54"/>
  <c r="O42" i="54" s="1"/>
  <c r="L39" i="55"/>
  <c r="N39" i="55" s="1"/>
  <c r="M42" i="55"/>
  <c r="O42" i="55" s="1"/>
  <c r="K40" i="54"/>
  <c r="J36" i="55"/>
  <c r="G36" i="55"/>
  <c r="L38" i="55"/>
  <c r="N38" i="55" s="1"/>
  <c r="S38" i="55"/>
  <c r="U39" i="55"/>
  <c r="V39" i="55" s="1"/>
  <c r="R41" i="55"/>
  <c r="M41" i="55"/>
  <c r="O41" i="55" s="1"/>
  <c r="L43" i="55"/>
  <c r="N43" i="55" s="1"/>
  <c r="R42" i="54"/>
  <c r="U37" i="55"/>
  <c r="V37" i="55" s="1"/>
  <c r="J40" i="55"/>
  <c r="G40" i="55"/>
  <c r="S42" i="54"/>
  <c r="R42" i="55"/>
  <c r="U42" i="55"/>
  <c r="V42" i="55" s="1"/>
  <c r="E44" i="55"/>
  <c r="L44" i="55" s="1"/>
  <c r="N44" i="55" s="1"/>
  <c r="G44" i="55"/>
  <c r="S39" i="54" l="1"/>
  <c r="U37" i="49"/>
  <c r="V37" i="49" s="1"/>
  <c r="M36" i="56"/>
  <c r="O36" i="56" s="1"/>
  <c r="U40" i="57"/>
  <c r="V40" i="57" s="1"/>
  <c r="T40" i="62"/>
  <c r="T37" i="55"/>
  <c r="T42" i="55"/>
  <c r="R41" i="54"/>
  <c r="M40" i="57"/>
  <c r="O40" i="57" s="1"/>
  <c r="U41" i="56"/>
  <c r="V41" i="56" s="1"/>
  <c r="M37" i="57"/>
  <c r="O37" i="57" s="1"/>
  <c r="R37" i="55"/>
  <c r="U42" i="54"/>
  <c r="V42" i="54" s="1"/>
  <c r="L42" i="57"/>
  <c r="N42" i="57" s="1"/>
  <c r="S37" i="49"/>
  <c r="U42" i="62"/>
  <c r="V42" i="62" s="1"/>
  <c r="T36" i="56"/>
  <c r="R40" i="57"/>
  <c r="T42" i="54"/>
  <c r="L44" i="49"/>
  <c r="N44" i="49" s="1"/>
  <c r="T37" i="64"/>
  <c r="U43" i="64"/>
  <c r="V43" i="64" s="1"/>
  <c r="M36" i="64"/>
  <c r="O36" i="64" s="1"/>
  <c r="L41" i="56"/>
  <c r="N41" i="56" s="1"/>
  <c r="U39" i="62"/>
  <c r="V39" i="62" s="1"/>
  <c r="S40" i="49"/>
  <c r="T40" i="49"/>
  <c r="L42" i="62"/>
  <c r="N42" i="62" s="1"/>
  <c r="U40" i="62"/>
  <c r="V40" i="62" s="1"/>
  <c r="L37" i="62"/>
  <c r="N37" i="62" s="1"/>
  <c r="L36" i="62"/>
  <c r="N36" i="62" s="1"/>
  <c r="L37" i="64"/>
  <c r="N37" i="64" s="1"/>
  <c r="L41" i="64"/>
  <c r="N41" i="64" s="1"/>
  <c r="L42" i="64"/>
  <c r="N42" i="64" s="1"/>
  <c r="U41" i="49"/>
  <c r="V41" i="49" s="1"/>
  <c r="T38" i="62"/>
  <c r="L40" i="49"/>
  <c r="N40" i="49" s="1"/>
  <c r="L35" i="54"/>
  <c r="N35" i="54" s="1"/>
  <c r="L35" i="49"/>
  <c r="N35" i="49" s="1"/>
  <c r="L40" i="64"/>
  <c r="N40" i="64" s="1"/>
  <c r="L41" i="62"/>
  <c r="N41" i="62" s="1"/>
  <c r="L44" i="64"/>
  <c r="N44" i="64" s="1"/>
  <c r="M34" i="64"/>
  <c r="O34" i="64" s="1"/>
  <c r="M44" i="62"/>
  <c r="O44" i="62" s="1"/>
  <c r="R34" i="62"/>
  <c r="L34" i="62"/>
  <c r="N34" i="62" s="1"/>
  <c r="T38" i="56"/>
  <c r="L43" i="57"/>
  <c r="N43" i="57" s="1"/>
  <c r="R40" i="62"/>
  <c r="M40" i="62"/>
  <c r="O40" i="62" s="1"/>
  <c r="L38" i="62"/>
  <c r="N38" i="62" s="1"/>
  <c r="M35" i="64"/>
  <c r="O35" i="64" s="1"/>
  <c r="R37" i="62"/>
  <c r="M37" i="62"/>
  <c r="O37" i="62" s="1"/>
  <c r="T35" i="64"/>
  <c r="L35" i="64"/>
  <c r="N35" i="64" s="1"/>
  <c r="R37" i="64"/>
  <c r="M37" i="64"/>
  <c r="O37" i="64" s="1"/>
  <c r="T36" i="54"/>
  <c r="L43" i="54"/>
  <c r="N43" i="54" s="1"/>
  <c r="T44" i="62"/>
  <c r="L44" i="62"/>
  <c r="N44" i="62" s="1"/>
  <c r="S38" i="56"/>
  <c r="M34" i="62"/>
  <c r="O34" i="62" s="1"/>
  <c r="S40" i="54"/>
  <c r="T36" i="62"/>
  <c r="M36" i="62"/>
  <c r="O36" i="62" s="1"/>
  <c r="R42" i="64"/>
  <c r="M42" i="64"/>
  <c r="O42" i="64" s="1"/>
  <c r="L38" i="64"/>
  <c r="N38" i="64" s="1"/>
  <c r="L40" i="62"/>
  <c r="N40" i="62" s="1"/>
  <c r="T40" i="54"/>
  <c r="S44" i="55"/>
  <c r="M41" i="64"/>
  <c r="O41" i="64" s="1"/>
  <c r="M40" i="54"/>
  <c r="O40" i="54" s="1"/>
  <c r="S37" i="64"/>
  <c r="R39" i="62"/>
  <c r="R42" i="62"/>
  <c r="T39" i="64"/>
  <c r="T36" i="64"/>
  <c r="L39" i="64"/>
  <c r="N39" i="64" s="1"/>
  <c r="L39" i="62"/>
  <c r="N39" i="62" s="1"/>
  <c r="T40" i="55"/>
  <c r="L35" i="62"/>
  <c r="N35" i="62" s="1"/>
  <c r="L43" i="62"/>
  <c r="N43" i="62" s="1"/>
  <c r="L36" i="64"/>
  <c r="N36" i="64" s="1"/>
  <c r="M44" i="64"/>
  <c r="O44" i="64" s="1"/>
  <c r="M42" i="62"/>
  <c r="O42" i="62" s="1"/>
  <c r="S36" i="54"/>
  <c r="M41" i="62"/>
  <c r="O41" i="62" s="1"/>
  <c r="S43" i="64"/>
  <c r="T42" i="57"/>
  <c r="L34" i="64"/>
  <c r="N34" i="64" s="1"/>
  <c r="R43" i="64"/>
  <c r="L43" i="64"/>
  <c r="N43" i="64" s="1"/>
  <c r="U35" i="64"/>
  <c r="V35" i="64" s="1"/>
  <c r="U40" i="64"/>
  <c r="V40" i="64" s="1"/>
  <c r="T43" i="64"/>
  <c r="R35" i="64"/>
  <c r="T34" i="64"/>
  <c r="S35" i="64"/>
  <c r="T44" i="64"/>
  <c r="U42" i="64"/>
  <c r="V42" i="64" s="1"/>
  <c r="S34" i="64"/>
  <c r="R36" i="62"/>
  <c r="S44" i="62"/>
  <c r="S41" i="62"/>
  <c r="R44" i="62"/>
  <c r="T42" i="62"/>
  <c r="S40" i="62"/>
  <c r="S43" i="62"/>
  <c r="T43" i="62"/>
  <c r="T39" i="62"/>
  <c r="S36" i="62"/>
  <c r="S38" i="62"/>
  <c r="S39" i="62"/>
  <c r="U44" i="62"/>
  <c r="V44" i="62" s="1"/>
  <c r="S42" i="62"/>
  <c r="R43" i="62"/>
  <c r="U43" i="62"/>
  <c r="V43" i="62" s="1"/>
  <c r="R40" i="55"/>
  <c r="M40" i="55"/>
  <c r="O40" i="55" s="1"/>
  <c r="U40" i="55"/>
  <c r="V40" i="55" s="1"/>
  <c r="U38" i="64"/>
  <c r="V38" i="64" s="1"/>
  <c r="R38" i="64"/>
  <c r="U44" i="64"/>
  <c r="V44" i="64" s="1"/>
  <c r="R44" i="64"/>
  <c r="U40" i="56"/>
  <c r="V40" i="56" s="1"/>
  <c r="R40" i="56"/>
  <c r="M40" i="56"/>
  <c r="O40" i="56" s="1"/>
  <c r="R39" i="56"/>
  <c r="U39" i="56"/>
  <c r="V39" i="56" s="1"/>
  <c r="M39" i="56"/>
  <c r="O39" i="56" s="1"/>
  <c r="U44" i="55"/>
  <c r="V44" i="55" s="1"/>
  <c r="R44" i="55"/>
  <c r="M44" i="55"/>
  <c r="O44" i="55" s="1"/>
  <c r="S34" i="57"/>
  <c r="R42" i="57"/>
  <c r="U41" i="64"/>
  <c r="V41" i="64" s="1"/>
  <c r="R41" i="64"/>
  <c r="S40" i="56"/>
  <c r="U39" i="49"/>
  <c r="V39" i="49" s="1"/>
  <c r="R39" i="49"/>
  <c r="M39" i="49"/>
  <c r="O39" i="49" s="1"/>
  <c r="R35" i="49"/>
  <c r="M35" i="49"/>
  <c r="O35" i="49" s="1"/>
  <c r="U35" i="49"/>
  <c r="V35" i="49" s="1"/>
  <c r="T35" i="54"/>
  <c r="T43" i="57"/>
  <c r="U35" i="62"/>
  <c r="V35" i="62" s="1"/>
  <c r="R35" i="62"/>
  <c r="U38" i="62"/>
  <c r="V38" i="62" s="1"/>
  <c r="R36" i="54"/>
  <c r="U36" i="54"/>
  <c r="V36" i="54" s="1"/>
  <c r="M36" i="54"/>
  <c r="O36" i="54" s="1"/>
  <c r="L40" i="55"/>
  <c r="N40" i="55" s="1"/>
  <c r="T43" i="54"/>
  <c r="U37" i="62"/>
  <c r="V37" i="62" s="1"/>
  <c r="L34" i="57"/>
  <c r="N34" i="57" s="1"/>
  <c r="R39" i="64"/>
  <c r="U39" i="64"/>
  <c r="V39" i="64" s="1"/>
  <c r="S44" i="64"/>
  <c r="T41" i="62"/>
  <c r="T39" i="49"/>
  <c r="R35" i="54"/>
  <c r="U35" i="54"/>
  <c r="V35" i="54" s="1"/>
  <c r="M35" i="54"/>
  <c r="O35" i="54" s="1"/>
  <c r="T41" i="57"/>
  <c r="T35" i="62"/>
  <c r="M42" i="57"/>
  <c r="O42" i="57" s="1"/>
  <c r="L36" i="54"/>
  <c r="N36" i="54" s="1"/>
  <c r="T42" i="56"/>
  <c r="T44" i="55"/>
  <c r="R43" i="54"/>
  <c r="U43" i="54"/>
  <c r="V43" i="54" s="1"/>
  <c r="M43" i="54"/>
  <c r="O43" i="54" s="1"/>
  <c r="U41" i="57"/>
  <c r="V41" i="57" s="1"/>
  <c r="R34" i="57"/>
  <c r="U34" i="57"/>
  <c r="V34" i="57" s="1"/>
  <c r="M34" i="57"/>
  <c r="O34" i="57" s="1"/>
  <c r="T40" i="56"/>
  <c r="U41" i="62"/>
  <c r="V41" i="62" s="1"/>
  <c r="R41" i="62"/>
  <c r="R38" i="56"/>
  <c r="U37" i="64"/>
  <c r="V37" i="64" s="1"/>
  <c r="S39" i="49"/>
  <c r="S35" i="54"/>
  <c r="L41" i="49"/>
  <c r="N41" i="49" s="1"/>
  <c r="S40" i="55"/>
  <c r="R36" i="55"/>
  <c r="U36" i="55"/>
  <c r="V36" i="55" s="1"/>
  <c r="M36" i="55"/>
  <c r="O36" i="55" s="1"/>
  <c r="L36" i="55"/>
  <c r="N36" i="55" s="1"/>
  <c r="S42" i="64"/>
  <c r="S36" i="55"/>
  <c r="L40" i="54"/>
  <c r="N40" i="54" s="1"/>
  <c r="U40" i="54"/>
  <c r="V40" i="54" s="1"/>
  <c r="L42" i="56"/>
  <c r="N42" i="56" s="1"/>
  <c r="S35" i="57"/>
  <c r="U35" i="57"/>
  <c r="V35" i="57" s="1"/>
  <c r="S42" i="56"/>
  <c r="S43" i="54"/>
  <c r="M41" i="57"/>
  <c r="O41" i="57" s="1"/>
  <c r="T35" i="49"/>
  <c r="S34" i="62"/>
  <c r="T38" i="49"/>
  <c r="T37" i="62"/>
  <c r="L39" i="49"/>
  <c r="N39" i="49" s="1"/>
  <c r="M38" i="49"/>
  <c r="O38" i="49" s="1"/>
  <c r="R43" i="56"/>
  <c r="U43" i="56"/>
  <c r="V43" i="56" s="1"/>
  <c r="M43" i="56"/>
  <c r="O43" i="56" s="1"/>
  <c r="R42" i="56"/>
  <c r="M42" i="56"/>
  <c r="O42" i="56" s="1"/>
  <c r="U42" i="56"/>
  <c r="V42" i="56" s="1"/>
  <c r="R39" i="54"/>
  <c r="L39" i="54"/>
  <c r="N39" i="54" s="1"/>
  <c r="U39" i="54"/>
  <c r="V39" i="54" s="1"/>
  <c r="M39" i="54"/>
  <c r="O39" i="54" s="1"/>
  <c r="U42" i="57"/>
  <c r="V42" i="57" s="1"/>
  <c r="U38" i="56"/>
  <c r="V38" i="56" s="1"/>
  <c r="L38" i="56"/>
  <c r="N38" i="56" s="1"/>
  <c r="L39" i="56"/>
  <c r="N39" i="56" s="1"/>
  <c r="T34" i="62"/>
  <c r="S38" i="49"/>
  <c r="U34" i="62"/>
  <c r="V34" i="62" s="1"/>
  <c r="S43" i="57"/>
  <c r="S42" i="57"/>
  <c r="L43" i="56"/>
  <c r="N43" i="56" s="1"/>
  <c r="S36" i="64"/>
  <c r="S41" i="64"/>
  <c r="R34" i="64"/>
  <c r="U34" i="64"/>
  <c r="V34" i="64" s="1"/>
  <c r="L38" i="49"/>
  <c r="N38" i="49" s="1"/>
  <c r="U38" i="49"/>
  <c r="V38" i="49" s="1"/>
  <c r="L41" i="57"/>
  <c r="N41" i="57" s="1"/>
  <c r="S41" i="57"/>
  <c r="T34" i="57"/>
  <c r="U36" i="64"/>
  <c r="V36" i="64" s="1"/>
  <c r="R36" i="64"/>
  <c r="S39" i="64"/>
  <c r="T41" i="64"/>
  <c r="L40" i="56"/>
  <c r="N40" i="56" s="1"/>
  <c r="S35" i="49"/>
  <c r="M43" i="57"/>
  <c r="O43" i="57" s="1"/>
  <c r="U43" i="57"/>
  <c r="V43" i="57" s="1"/>
  <c r="R43" i="57"/>
  <c r="S35" i="62"/>
  <c r="U36" i="62"/>
  <c r="V36" i="62" s="1"/>
  <c r="D33" i="64" l="1"/>
  <c r="B33" i="64"/>
  <c r="K33" i="64" s="1"/>
  <c r="A33" i="64"/>
  <c r="D33" i="62"/>
  <c r="B33" i="62"/>
  <c r="E33" i="62" s="1"/>
  <c r="A33" i="62"/>
  <c r="D33" i="49"/>
  <c r="B33" i="49"/>
  <c r="K33" i="49" s="1"/>
  <c r="A33" i="49"/>
  <c r="D33" i="55"/>
  <c r="B33" i="55"/>
  <c r="E33" i="55" s="1"/>
  <c r="A33" i="55"/>
  <c r="D33" i="54"/>
  <c r="B33" i="54"/>
  <c r="K33" i="54" s="1"/>
  <c r="A33" i="54"/>
  <c r="E33" i="56"/>
  <c r="D33" i="56"/>
  <c r="B33" i="56"/>
  <c r="K33" i="56" s="1"/>
  <c r="A33" i="56"/>
  <c r="D33" i="57"/>
  <c r="B33" i="57"/>
  <c r="E33" i="57" s="1"/>
  <c r="A33" i="57"/>
  <c r="G33" i="56" l="1"/>
  <c r="R33" i="56" s="1"/>
  <c r="J33" i="56"/>
  <c r="G33" i="55"/>
  <c r="M33" i="55" s="1"/>
  <c r="O33" i="55" s="1"/>
  <c r="I33" i="55"/>
  <c r="J33" i="55"/>
  <c r="K33" i="55"/>
  <c r="I33" i="56"/>
  <c r="S33" i="56" s="1"/>
  <c r="E33" i="64"/>
  <c r="G33" i="64"/>
  <c r="I33" i="64"/>
  <c r="J33" i="64"/>
  <c r="G33" i="62"/>
  <c r="M33" i="62" s="1"/>
  <c r="O33" i="62" s="1"/>
  <c r="I33" i="62"/>
  <c r="J33" i="62"/>
  <c r="K33" i="62"/>
  <c r="M33" i="56"/>
  <c r="O33" i="56" s="1"/>
  <c r="G33" i="57"/>
  <c r="I33" i="57"/>
  <c r="E33" i="54"/>
  <c r="J33" i="57"/>
  <c r="G33" i="54"/>
  <c r="K33" i="57"/>
  <c r="I33" i="54"/>
  <c r="E33" i="49"/>
  <c r="J33" i="54"/>
  <c r="G33" i="49"/>
  <c r="I33" i="49"/>
  <c r="J33" i="49"/>
  <c r="L33" i="64" l="1"/>
  <c r="N33" i="64" s="1"/>
  <c r="L33" i="62"/>
  <c r="N33" i="62" s="1"/>
  <c r="M33" i="64"/>
  <c r="O33" i="64" s="1"/>
  <c r="R33" i="55"/>
  <c r="U33" i="55"/>
  <c r="V33" i="55" s="1"/>
  <c r="T33" i="55"/>
  <c r="S33" i="55"/>
  <c r="L33" i="55"/>
  <c r="N33" i="55" s="1"/>
  <c r="U33" i="56"/>
  <c r="V33" i="56" s="1"/>
  <c r="T33" i="56"/>
  <c r="L33" i="56"/>
  <c r="N33" i="56" s="1"/>
  <c r="S33" i="57"/>
  <c r="T33" i="57"/>
  <c r="U33" i="57"/>
  <c r="V33" i="57" s="1"/>
  <c r="R33" i="57"/>
  <c r="T33" i="49"/>
  <c r="S33" i="49"/>
  <c r="U33" i="54"/>
  <c r="V33" i="54" s="1"/>
  <c r="R33" i="54"/>
  <c r="T33" i="54"/>
  <c r="S33" i="54"/>
  <c r="U33" i="49"/>
  <c r="V33" i="49" s="1"/>
  <c r="R33" i="49"/>
  <c r="T33" i="64"/>
  <c r="U33" i="64"/>
  <c r="V33" i="64" s="1"/>
  <c r="R33" i="64"/>
  <c r="S33" i="64"/>
  <c r="U33" i="62"/>
  <c r="V33" i="62" s="1"/>
  <c r="R33" i="62"/>
  <c r="T33" i="62"/>
  <c r="S33" i="62"/>
  <c r="L33" i="49"/>
  <c r="N33" i="49" s="1"/>
  <c r="M33" i="49"/>
  <c r="O33" i="49" s="1"/>
  <c r="L33" i="54"/>
  <c r="N33" i="54" s="1"/>
  <c r="M33" i="54"/>
  <c r="O33" i="54" s="1"/>
  <c r="M33" i="57"/>
  <c r="O33" i="57" s="1"/>
  <c r="L33" i="57"/>
  <c r="N33" i="57" s="1"/>
  <c r="C33" i="55" l="1"/>
  <c r="C33" i="64"/>
  <c r="C33" i="49"/>
  <c r="C33" i="54"/>
  <c r="C33" i="57"/>
  <c r="C33" i="62"/>
  <c r="C33" i="56"/>
  <c r="AB16" i="42" l="1"/>
  <c r="AA16" i="42"/>
  <c r="AB15" i="42"/>
  <c r="AA15" i="42"/>
  <c r="AB14" i="42"/>
  <c r="AA14" i="42"/>
  <c r="G52" i="42" l="1"/>
  <c r="C53" i="54" l="1"/>
  <c r="C53" i="56"/>
  <c r="C53" i="57"/>
  <c r="C53" i="62"/>
  <c r="C53" i="64"/>
  <c r="C53" i="49"/>
  <c r="C53" i="55"/>
  <c r="C52" i="64"/>
  <c r="C52" i="62"/>
  <c r="C52" i="57"/>
  <c r="C52" i="56"/>
  <c r="G52" i="56" s="1"/>
  <c r="C52" i="54"/>
  <c r="G52" i="54" s="1"/>
  <c r="C52" i="55"/>
  <c r="G52" i="55" s="1"/>
  <c r="C52" i="49"/>
  <c r="G52" i="62" l="1"/>
  <c r="G52" i="64"/>
  <c r="G52" i="57"/>
  <c r="G52" i="49"/>
  <c r="C13" i="42"/>
  <c r="A5" i="64" l="1"/>
  <c r="B5" i="64"/>
  <c r="E5" i="64" s="1"/>
  <c r="C5" i="64"/>
  <c r="D5" i="64"/>
  <c r="A6" i="64"/>
  <c r="B6" i="64"/>
  <c r="J6" i="64" s="1"/>
  <c r="A7" i="64"/>
  <c r="B7" i="64"/>
  <c r="J7" i="64" s="1"/>
  <c r="A8" i="64"/>
  <c r="A9" i="64"/>
  <c r="A10" i="64"/>
  <c r="A11" i="64"/>
  <c r="A12" i="64"/>
  <c r="A13" i="64"/>
  <c r="A14" i="64"/>
  <c r="A15" i="64"/>
  <c r="A16" i="64"/>
  <c r="A17" i="64"/>
  <c r="A18" i="64"/>
  <c r="A19" i="64"/>
  <c r="A20" i="64"/>
  <c r="A21" i="64"/>
  <c r="A22" i="64"/>
  <c r="A23" i="64"/>
  <c r="A24" i="64"/>
  <c r="A25" i="64"/>
  <c r="A26" i="64"/>
  <c r="A27" i="64"/>
  <c r="A28" i="64"/>
  <c r="A29" i="64"/>
  <c r="A30" i="64"/>
  <c r="A31" i="64"/>
  <c r="A32" i="64"/>
  <c r="B8" i="64"/>
  <c r="J8" i="64" s="1"/>
  <c r="B9" i="64"/>
  <c r="I9" i="64" s="1"/>
  <c r="B10" i="64"/>
  <c r="G10" i="64" s="1"/>
  <c r="B11" i="64"/>
  <c r="G11" i="64" s="1"/>
  <c r="I11" i="64"/>
  <c r="B12" i="64"/>
  <c r="G12" i="64" s="1"/>
  <c r="B13" i="64"/>
  <c r="J13" i="64" s="1"/>
  <c r="B14" i="64"/>
  <c r="G14" i="64" s="1"/>
  <c r="B15" i="64"/>
  <c r="E15" i="64" s="1"/>
  <c r="B16" i="64"/>
  <c r="J16" i="64" s="1"/>
  <c r="B17" i="64"/>
  <c r="G17" i="64" s="1"/>
  <c r="B18" i="64"/>
  <c r="I18" i="64" s="1"/>
  <c r="B19" i="64"/>
  <c r="G19" i="64" s="1"/>
  <c r="J19" i="64"/>
  <c r="B20" i="64"/>
  <c r="E20" i="64" s="1"/>
  <c r="B21" i="64"/>
  <c r="G21" i="64" s="1"/>
  <c r="B22" i="64"/>
  <c r="G22" i="64" s="1"/>
  <c r="B23" i="64"/>
  <c r="E23" i="64" s="1"/>
  <c r="B24" i="64"/>
  <c r="J24" i="64" s="1"/>
  <c r="B25" i="64"/>
  <c r="G25" i="64" s="1"/>
  <c r="B26" i="64"/>
  <c r="E26" i="64" s="1"/>
  <c r="B27" i="64"/>
  <c r="I27" i="64" s="1"/>
  <c r="B28" i="64"/>
  <c r="K28" i="64" s="1"/>
  <c r="B29" i="64"/>
  <c r="E29" i="64" s="1"/>
  <c r="B30" i="64"/>
  <c r="G30" i="64" s="1"/>
  <c r="B31" i="64"/>
  <c r="G31" i="64" s="1"/>
  <c r="B32" i="64"/>
  <c r="J32" i="64" s="1"/>
  <c r="D6" i="64"/>
  <c r="K6" i="64"/>
  <c r="D7" i="64"/>
  <c r="K7" i="64"/>
  <c r="D8" i="64"/>
  <c r="K8" i="64"/>
  <c r="D9" i="64"/>
  <c r="D10" i="64"/>
  <c r="D11" i="64"/>
  <c r="K11" i="64"/>
  <c r="D12" i="64"/>
  <c r="K12" i="64"/>
  <c r="C13" i="64"/>
  <c r="D13" i="64"/>
  <c r="C14" i="64"/>
  <c r="D14" i="64"/>
  <c r="C15" i="64"/>
  <c r="D15" i="64"/>
  <c r="C16" i="64"/>
  <c r="D16" i="64"/>
  <c r="C17" i="64"/>
  <c r="D17" i="64"/>
  <c r="C18" i="64"/>
  <c r="D18" i="64"/>
  <c r="K18" i="64"/>
  <c r="C19" i="64"/>
  <c r="D19" i="64"/>
  <c r="C20" i="64"/>
  <c r="D20" i="64"/>
  <c r="C21" i="64"/>
  <c r="D21" i="64"/>
  <c r="C22" i="64"/>
  <c r="D22" i="64"/>
  <c r="C23" i="64"/>
  <c r="D23" i="64"/>
  <c r="C24" i="64"/>
  <c r="D24" i="64"/>
  <c r="C25" i="64"/>
  <c r="D25" i="64"/>
  <c r="C26" i="64"/>
  <c r="D26" i="64"/>
  <c r="C27" i="64"/>
  <c r="D27" i="64"/>
  <c r="C28" i="64"/>
  <c r="D28" i="64"/>
  <c r="C29" i="64"/>
  <c r="D29" i="64"/>
  <c r="C30" i="64"/>
  <c r="D30" i="64"/>
  <c r="C31" i="64"/>
  <c r="D31" i="64"/>
  <c r="C32" i="64"/>
  <c r="D32" i="64"/>
  <c r="G50" i="64"/>
  <c r="G51" i="64"/>
  <c r="H52" i="64"/>
  <c r="G55" i="64"/>
  <c r="G56" i="64"/>
  <c r="G59" i="64"/>
  <c r="A5" i="62"/>
  <c r="B5" i="62"/>
  <c r="K5" i="62" s="1"/>
  <c r="C5" i="62"/>
  <c r="D5" i="62"/>
  <c r="J5" i="62"/>
  <c r="A6" i="62"/>
  <c r="B6" i="62"/>
  <c r="K6" i="62" s="1"/>
  <c r="A7" i="62"/>
  <c r="B7" i="62"/>
  <c r="E7" i="62" s="1"/>
  <c r="A8" i="62"/>
  <c r="A9" i="62"/>
  <c r="A10" i="62"/>
  <c r="A11" i="62"/>
  <c r="A12" i="62"/>
  <c r="A13" i="62"/>
  <c r="A14" i="62"/>
  <c r="A15" i="62"/>
  <c r="A16" i="62"/>
  <c r="A17" i="62"/>
  <c r="A18" i="62"/>
  <c r="A19" i="62"/>
  <c r="A20" i="62"/>
  <c r="A21" i="62"/>
  <c r="A22" i="62"/>
  <c r="A23" i="62"/>
  <c r="A24" i="62"/>
  <c r="A25" i="62"/>
  <c r="A26" i="62"/>
  <c r="A27" i="62"/>
  <c r="A28" i="62"/>
  <c r="A29" i="62"/>
  <c r="A30" i="62"/>
  <c r="A31" i="62"/>
  <c r="A32" i="62"/>
  <c r="B8" i="62"/>
  <c r="G8" i="62" s="1"/>
  <c r="B9" i="62"/>
  <c r="E9" i="62" s="1"/>
  <c r="I9" i="62"/>
  <c r="B10" i="62"/>
  <c r="J10" i="62" s="1"/>
  <c r="B11" i="62"/>
  <c r="G11" i="62" s="1"/>
  <c r="B12" i="62"/>
  <c r="I12" i="62" s="1"/>
  <c r="B13" i="62"/>
  <c r="K13" i="62" s="1"/>
  <c r="B14" i="62"/>
  <c r="J14" i="62" s="1"/>
  <c r="B15" i="62"/>
  <c r="E15" i="62" s="1"/>
  <c r="B16" i="62"/>
  <c r="E16" i="62" s="1"/>
  <c r="B17" i="62"/>
  <c r="G17" i="62" s="1"/>
  <c r="B18" i="62"/>
  <c r="G18" i="62" s="1"/>
  <c r="B19" i="62"/>
  <c r="I19" i="62" s="1"/>
  <c r="B20" i="62"/>
  <c r="J20" i="62" s="1"/>
  <c r="B21" i="62"/>
  <c r="I21" i="62" s="1"/>
  <c r="B22" i="62"/>
  <c r="G22" i="62" s="1"/>
  <c r="B23" i="62"/>
  <c r="E23" i="62" s="1"/>
  <c r="B24" i="62"/>
  <c r="G24" i="62" s="1"/>
  <c r="B25" i="62"/>
  <c r="G25" i="62" s="1"/>
  <c r="B26" i="62"/>
  <c r="J26" i="62" s="1"/>
  <c r="B27" i="62"/>
  <c r="I27" i="62" s="1"/>
  <c r="B28" i="62"/>
  <c r="G28" i="62" s="1"/>
  <c r="B29" i="62"/>
  <c r="J29" i="62" s="1"/>
  <c r="B30" i="62"/>
  <c r="J30" i="62" s="1"/>
  <c r="B31" i="62"/>
  <c r="K31" i="62" s="1"/>
  <c r="B32" i="62"/>
  <c r="G32" i="62" s="1"/>
  <c r="D6" i="62"/>
  <c r="D7" i="62"/>
  <c r="K7" i="62"/>
  <c r="D8" i="62"/>
  <c r="D9" i="62"/>
  <c r="D10" i="62"/>
  <c r="D11" i="62"/>
  <c r="D12" i="62"/>
  <c r="K12" i="62"/>
  <c r="C13" i="62"/>
  <c r="D13" i="62"/>
  <c r="C14" i="62"/>
  <c r="D14" i="62"/>
  <c r="K14" i="62"/>
  <c r="C15" i="62"/>
  <c r="D15" i="62"/>
  <c r="C16" i="62"/>
  <c r="D16" i="62"/>
  <c r="C17" i="62"/>
  <c r="D17" i="62"/>
  <c r="C18" i="62"/>
  <c r="D18" i="62"/>
  <c r="C19" i="62"/>
  <c r="D19" i="62"/>
  <c r="K19" i="62"/>
  <c r="C20" i="62"/>
  <c r="D20" i="62"/>
  <c r="C21" i="62"/>
  <c r="D21" i="62"/>
  <c r="C22" i="62"/>
  <c r="D22" i="62"/>
  <c r="C23" i="62"/>
  <c r="D23" i="62"/>
  <c r="C24" i="62"/>
  <c r="D24" i="62"/>
  <c r="K24" i="62"/>
  <c r="C25" i="62"/>
  <c r="D25" i="62"/>
  <c r="C26" i="62"/>
  <c r="D26" i="62"/>
  <c r="C27" i="62"/>
  <c r="D27" i="62"/>
  <c r="C28" i="62"/>
  <c r="D28" i="62"/>
  <c r="C29" i="62"/>
  <c r="D29" i="62"/>
  <c r="C30" i="62"/>
  <c r="D30" i="62"/>
  <c r="C31" i="62"/>
  <c r="D31" i="62"/>
  <c r="C32" i="62"/>
  <c r="D32" i="62"/>
  <c r="G50" i="62"/>
  <c r="G51" i="62"/>
  <c r="H52" i="62"/>
  <c r="G56" i="62"/>
  <c r="G59" i="62"/>
  <c r="G62" i="62"/>
  <c r="H62" i="62" s="1"/>
  <c r="A5" i="57"/>
  <c r="B5" i="57"/>
  <c r="J5" i="57" s="1"/>
  <c r="C5" i="57"/>
  <c r="D5" i="57"/>
  <c r="A6" i="57"/>
  <c r="B6" i="57"/>
  <c r="J6" i="57" s="1"/>
  <c r="A7" i="57"/>
  <c r="B7" i="57"/>
  <c r="G7" i="57" s="1"/>
  <c r="A8" i="57"/>
  <c r="A9" i="57"/>
  <c r="A10" i="57"/>
  <c r="A11" i="57"/>
  <c r="A12" i="57"/>
  <c r="A13" i="57"/>
  <c r="A14" i="57"/>
  <c r="A15" i="57"/>
  <c r="A16" i="57"/>
  <c r="A17" i="57"/>
  <c r="A18" i="57"/>
  <c r="A19" i="57"/>
  <c r="A20" i="57"/>
  <c r="A21" i="57"/>
  <c r="A22" i="57"/>
  <c r="A23" i="57"/>
  <c r="A24" i="57"/>
  <c r="A25" i="57"/>
  <c r="A26" i="57"/>
  <c r="A27" i="57"/>
  <c r="A28" i="57"/>
  <c r="A29" i="57"/>
  <c r="A30" i="57"/>
  <c r="A31" i="57"/>
  <c r="A32" i="57"/>
  <c r="B8" i="57"/>
  <c r="K8" i="57" s="1"/>
  <c r="B9" i="57"/>
  <c r="G9" i="57" s="1"/>
  <c r="B10" i="57"/>
  <c r="E10" i="57" s="1"/>
  <c r="B11" i="57"/>
  <c r="J11" i="57" s="1"/>
  <c r="B12" i="57"/>
  <c r="G12" i="57" s="1"/>
  <c r="B13" i="57"/>
  <c r="I13" i="57" s="1"/>
  <c r="B14" i="57"/>
  <c r="B15" i="57"/>
  <c r="G15" i="57" s="1"/>
  <c r="B16" i="57"/>
  <c r="G16" i="57" s="1"/>
  <c r="B17" i="57"/>
  <c r="E17" i="57" s="1"/>
  <c r="B18" i="57"/>
  <c r="I18" i="57" s="1"/>
  <c r="B19" i="57"/>
  <c r="J19" i="57" s="1"/>
  <c r="B20" i="57"/>
  <c r="J20" i="57" s="1"/>
  <c r="B21" i="57"/>
  <c r="G21" i="57" s="1"/>
  <c r="B22" i="57"/>
  <c r="G22" i="57" s="1"/>
  <c r="B23" i="57"/>
  <c r="K23" i="57" s="1"/>
  <c r="B24" i="57"/>
  <c r="E24" i="57" s="1"/>
  <c r="B25" i="57"/>
  <c r="J25" i="57" s="1"/>
  <c r="B26" i="57"/>
  <c r="I26" i="57" s="1"/>
  <c r="B27" i="57"/>
  <c r="G27" i="57" s="1"/>
  <c r="B28" i="57"/>
  <c r="K28" i="57" s="1"/>
  <c r="B29" i="57"/>
  <c r="G29" i="57" s="1"/>
  <c r="B30" i="57"/>
  <c r="G30" i="57" s="1"/>
  <c r="B31" i="57"/>
  <c r="I31" i="57" s="1"/>
  <c r="B32" i="57"/>
  <c r="G32" i="57" s="1"/>
  <c r="D6" i="57"/>
  <c r="D7" i="57"/>
  <c r="D8" i="57"/>
  <c r="D9" i="57"/>
  <c r="D10" i="57"/>
  <c r="D11" i="57"/>
  <c r="D12" i="57"/>
  <c r="C13" i="57"/>
  <c r="D13" i="57"/>
  <c r="C14" i="57"/>
  <c r="D14" i="57"/>
  <c r="C15" i="57"/>
  <c r="D15" i="57"/>
  <c r="C16" i="57"/>
  <c r="D16" i="57"/>
  <c r="C17" i="57"/>
  <c r="D17" i="57"/>
  <c r="C18" i="57"/>
  <c r="D18" i="57"/>
  <c r="C19" i="57"/>
  <c r="D19" i="57"/>
  <c r="C20" i="57"/>
  <c r="D20" i="57"/>
  <c r="K20" i="57"/>
  <c r="C21" i="57"/>
  <c r="D21" i="57"/>
  <c r="C22" i="57"/>
  <c r="D22" i="57"/>
  <c r="C23" i="57"/>
  <c r="D23" i="57"/>
  <c r="C24" i="57"/>
  <c r="D24" i="57"/>
  <c r="C25" i="57"/>
  <c r="D25" i="57"/>
  <c r="C26" i="57"/>
  <c r="D26" i="57"/>
  <c r="C27" i="57"/>
  <c r="D27" i="57"/>
  <c r="C28" i="57"/>
  <c r="D28" i="57"/>
  <c r="C29" i="57"/>
  <c r="D29" i="57"/>
  <c r="C30" i="57"/>
  <c r="D30" i="57"/>
  <c r="K30" i="57"/>
  <c r="C31" i="57"/>
  <c r="D31" i="57"/>
  <c r="C32" i="57"/>
  <c r="D32" i="57"/>
  <c r="G50" i="57"/>
  <c r="H52" i="57"/>
  <c r="G55" i="57"/>
  <c r="G56" i="57"/>
  <c r="G59" i="57"/>
  <c r="A5" i="56"/>
  <c r="B5" i="56"/>
  <c r="J5" i="56" s="1"/>
  <c r="C5" i="56"/>
  <c r="D5" i="56"/>
  <c r="A6" i="56"/>
  <c r="B6" i="56"/>
  <c r="G6" i="56" s="1"/>
  <c r="A7" i="56"/>
  <c r="B7" i="56"/>
  <c r="I7" i="56" s="1"/>
  <c r="A8" i="56"/>
  <c r="A9" i="56"/>
  <c r="A10" i="56"/>
  <c r="A11" i="56"/>
  <c r="A12" i="56"/>
  <c r="A13" i="56"/>
  <c r="A14" i="56"/>
  <c r="A15" i="56"/>
  <c r="A16" i="56"/>
  <c r="A17" i="56"/>
  <c r="A18" i="56"/>
  <c r="A19" i="56"/>
  <c r="A20" i="56"/>
  <c r="A21" i="56"/>
  <c r="A22" i="56"/>
  <c r="A23" i="56"/>
  <c r="A24" i="56"/>
  <c r="A25" i="56"/>
  <c r="A26" i="56"/>
  <c r="A27" i="56"/>
  <c r="A28" i="56"/>
  <c r="A29" i="56"/>
  <c r="A30" i="56"/>
  <c r="A31" i="56"/>
  <c r="A32" i="56"/>
  <c r="B8" i="56"/>
  <c r="G8" i="56" s="1"/>
  <c r="B9" i="56"/>
  <c r="G9" i="56" s="1"/>
  <c r="B10" i="56"/>
  <c r="E10" i="56" s="1"/>
  <c r="B11" i="56"/>
  <c r="K11" i="56" s="1"/>
  <c r="B12" i="56"/>
  <c r="G12" i="56" s="1"/>
  <c r="B13" i="56"/>
  <c r="I13" i="56" s="1"/>
  <c r="B14" i="56"/>
  <c r="G14" i="56" s="1"/>
  <c r="B15" i="56"/>
  <c r="B16" i="56"/>
  <c r="K16" i="56" s="1"/>
  <c r="B17" i="56"/>
  <c r="E17" i="56" s="1"/>
  <c r="B18" i="56"/>
  <c r="E18" i="56" s="1"/>
  <c r="B19" i="56"/>
  <c r="K19" i="56" s="1"/>
  <c r="B20" i="56"/>
  <c r="E20" i="56" s="1"/>
  <c r="B21" i="56"/>
  <c r="J21" i="56" s="1"/>
  <c r="B22" i="56"/>
  <c r="I22" i="56" s="1"/>
  <c r="J22" i="56"/>
  <c r="B23" i="56"/>
  <c r="J23" i="56" s="1"/>
  <c r="B24" i="56"/>
  <c r="E24" i="56" s="1"/>
  <c r="B25" i="56"/>
  <c r="B26" i="56"/>
  <c r="E26" i="56" s="1"/>
  <c r="B27" i="56"/>
  <c r="E27" i="56" s="1"/>
  <c r="B28" i="56"/>
  <c r="E28" i="56" s="1"/>
  <c r="B29" i="56"/>
  <c r="J29" i="56" s="1"/>
  <c r="B30" i="56"/>
  <c r="J30" i="56" s="1"/>
  <c r="B31" i="56"/>
  <c r="B32" i="56"/>
  <c r="J32" i="56" s="1"/>
  <c r="D6" i="56"/>
  <c r="D7" i="56"/>
  <c r="D8" i="56"/>
  <c r="D9" i="56"/>
  <c r="D10" i="56"/>
  <c r="D11" i="56"/>
  <c r="D12" i="56"/>
  <c r="K12" i="56"/>
  <c r="C13" i="56"/>
  <c r="D13" i="56"/>
  <c r="C14" i="56"/>
  <c r="D14" i="56"/>
  <c r="C15" i="56"/>
  <c r="D15" i="56"/>
  <c r="C16" i="56"/>
  <c r="D16" i="56"/>
  <c r="C17" i="56"/>
  <c r="D17" i="56"/>
  <c r="C18" i="56"/>
  <c r="D18" i="56"/>
  <c r="C19" i="56"/>
  <c r="D19" i="56"/>
  <c r="C20" i="56"/>
  <c r="D20" i="56"/>
  <c r="C21" i="56"/>
  <c r="D21" i="56"/>
  <c r="C22" i="56"/>
  <c r="D22" i="56"/>
  <c r="C23" i="56"/>
  <c r="D23" i="56"/>
  <c r="C24" i="56"/>
  <c r="D24" i="56"/>
  <c r="C25" i="56"/>
  <c r="D25" i="56"/>
  <c r="C26" i="56"/>
  <c r="D26" i="56"/>
  <c r="C27" i="56"/>
  <c r="D27" i="56"/>
  <c r="C28" i="56"/>
  <c r="D28" i="56"/>
  <c r="C29" i="56"/>
  <c r="D29" i="56"/>
  <c r="C30" i="56"/>
  <c r="D30" i="56"/>
  <c r="C31" i="56"/>
  <c r="D31" i="56"/>
  <c r="C32" i="56"/>
  <c r="D32" i="56"/>
  <c r="K32" i="56"/>
  <c r="G50" i="56"/>
  <c r="G51" i="56"/>
  <c r="H52" i="56"/>
  <c r="G55" i="56"/>
  <c r="G56" i="56"/>
  <c r="G59" i="56"/>
  <c r="A5" i="54"/>
  <c r="B5" i="54"/>
  <c r="J5" i="54" s="1"/>
  <c r="C5" i="54"/>
  <c r="D5" i="54"/>
  <c r="A6" i="54"/>
  <c r="B6" i="54"/>
  <c r="G6" i="54" s="1"/>
  <c r="A7" i="54"/>
  <c r="B7" i="54"/>
  <c r="G7" i="54" s="1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B8" i="54"/>
  <c r="J8" i="54" s="1"/>
  <c r="B9" i="54"/>
  <c r="J9" i="54" s="1"/>
  <c r="B10" i="54"/>
  <c r="I10" i="54" s="1"/>
  <c r="B11" i="54"/>
  <c r="J11" i="54" s="1"/>
  <c r="B12" i="54"/>
  <c r="J12" i="54" s="1"/>
  <c r="B13" i="54"/>
  <c r="G13" i="54" s="1"/>
  <c r="B14" i="54"/>
  <c r="E14" i="54" s="1"/>
  <c r="B15" i="54"/>
  <c r="I15" i="54" s="1"/>
  <c r="B16" i="54"/>
  <c r="K16" i="54" s="1"/>
  <c r="B17" i="54"/>
  <c r="K17" i="54" s="1"/>
  <c r="B18" i="54"/>
  <c r="J18" i="54" s="1"/>
  <c r="B19" i="54"/>
  <c r="G19" i="54" s="1"/>
  <c r="B20" i="54"/>
  <c r="E20" i="54" s="1"/>
  <c r="G20" i="54"/>
  <c r="B21" i="54"/>
  <c r="G21" i="54" s="1"/>
  <c r="J21" i="54"/>
  <c r="B22" i="54"/>
  <c r="E22" i="54" s="1"/>
  <c r="I22" i="54"/>
  <c r="B23" i="54"/>
  <c r="E23" i="54" s="1"/>
  <c r="B24" i="54"/>
  <c r="J24" i="54" s="1"/>
  <c r="B25" i="54"/>
  <c r="J25" i="54" s="1"/>
  <c r="B26" i="54"/>
  <c r="I26" i="54" s="1"/>
  <c r="J26" i="54"/>
  <c r="B27" i="54"/>
  <c r="G27" i="54" s="1"/>
  <c r="B28" i="54"/>
  <c r="G28" i="54" s="1"/>
  <c r="B29" i="54"/>
  <c r="I29" i="54" s="1"/>
  <c r="B30" i="54"/>
  <c r="E30" i="54" s="1"/>
  <c r="I30" i="54"/>
  <c r="B31" i="54"/>
  <c r="E31" i="54" s="1"/>
  <c r="B32" i="54"/>
  <c r="G32" i="54" s="1"/>
  <c r="J32" i="54"/>
  <c r="D6" i="54"/>
  <c r="D7" i="54"/>
  <c r="D8" i="54"/>
  <c r="D9" i="54"/>
  <c r="D10" i="54"/>
  <c r="D11" i="54"/>
  <c r="D12" i="54"/>
  <c r="C13" i="54"/>
  <c r="D13" i="54"/>
  <c r="C14" i="54"/>
  <c r="D14" i="54"/>
  <c r="C15" i="54"/>
  <c r="D15" i="54"/>
  <c r="K15" i="54"/>
  <c r="C16" i="54"/>
  <c r="D16" i="54"/>
  <c r="C17" i="54"/>
  <c r="D17" i="54"/>
  <c r="C18" i="54"/>
  <c r="D18" i="54"/>
  <c r="C19" i="54"/>
  <c r="D19" i="54"/>
  <c r="C20" i="54"/>
  <c r="D20" i="54"/>
  <c r="C21" i="54"/>
  <c r="D21" i="54"/>
  <c r="K21" i="54"/>
  <c r="C22" i="54"/>
  <c r="D22" i="54"/>
  <c r="C23" i="54"/>
  <c r="D23" i="54"/>
  <c r="C24" i="54"/>
  <c r="D24" i="54"/>
  <c r="C25" i="54"/>
  <c r="D25" i="54"/>
  <c r="C26" i="54"/>
  <c r="D26" i="54"/>
  <c r="K26" i="54"/>
  <c r="C27" i="54"/>
  <c r="D27" i="54"/>
  <c r="C28" i="54"/>
  <c r="D28" i="54"/>
  <c r="K28" i="54"/>
  <c r="C29" i="54"/>
  <c r="D29" i="54"/>
  <c r="K29" i="54"/>
  <c r="C30" i="54"/>
  <c r="D30" i="54"/>
  <c r="C31" i="54"/>
  <c r="D31" i="54"/>
  <c r="C32" i="54"/>
  <c r="D32" i="54"/>
  <c r="G50" i="54"/>
  <c r="G51" i="54"/>
  <c r="H52" i="54"/>
  <c r="G55" i="54"/>
  <c r="G56" i="54"/>
  <c r="A5" i="55"/>
  <c r="B5" i="55"/>
  <c r="E5" i="55" s="1"/>
  <c r="C5" i="55"/>
  <c r="D5" i="55"/>
  <c r="A6" i="55"/>
  <c r="B6" i="55"/>
  <c r="E6" i="55" s="1"/>
  <c r="A7" i="55"/>
  <c r="B7" i="55"/>
  <c r="J7" i="55" s="1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B8" i="55"/>
  <c r="G8" i="55" s="1"/>
  <c r="B9" i="55"/>
  <c r="E9" i="55" s="1"/>
  <c r="B10" i="55"/>
  <c r="I10" i="55" s="1"/>
  <c r="B11" i="55"/>
  <c r="E11" i="55" s="1"/>
  <c r="B12" i="55"/>
  <c r="G12" i="55" s="1"/>
  <c r="B13" i="55"/>
  <c r="E13" i="55" s="1"/>
  <c r="B14" i="55"/>
  <c r="G14" i="55" s="1"/>
  <c r="B15" i="55"/>
  <c r="G15" i="55" s="1"/>
  <c r="B16" i="55"/>
  <c r="E16" i="55" s="1"/>
  <c r="B17" i="55"/>
  <c r="G17" i="55" s="1"/>
  <c r="B18" i="55"/>
  <c r="E18" i="55" s="1"/>
  <c r="B19" i="55"/>
  <c r="J19" i="55" s="1"/>
  <c r="B20" i="55"/>
  <c r="E20" i="55" s="1"/>
  <c r="G20" i="55"/>
  <c r="B21" i="55"/>
  <c r="G21" i="55" s="1"/>
  <c r="B22" i="55"/>
  <c r="K22" i="55" s="1"/>
  <c r="B23" i="55"/>
  <c r="J23" i="55" s="1"/>
  <c r="B24" i="55"/>
  <c r="E24" i="55" s="1"/>
  <c r="B25" i="55"/>
  <c r="J25" i="55" s="1"/>
  <c r="B26" i="55"/>
  <c r="I26" i="55" s="1"/>
  <c r="B27" i="55"/>
  <c r="B28" i="55"/>
  <c r="J28" i="55" s="1"/>
  <c r="B29" i="55"/>
  <c r="E29" i="55" s="1"/>
  <c r="B30" i="55"/>
  <c r="G30" i="55" s="1"/>
  <c r="B31" i="55"/>
  <c r="I31" i="55" s="1"/>
  <c r="B32" i="55"/>
  <c r="J32" i="55" s="1"/>
  <c r="D6" i="55"/>
  <c r="D7" i="55"/>
  <c r="D8" i="55"/>
  <c r="D9" i="55"/>
  <c r="D10" i="55"/>
  <c r="D11" i="55"/>
  <c r="D12" i="55"/>
  <c r="C13" i="55"/>
  <c r="D13" i="55"/>
  <c r="K13" i="55"/>
  <c r="C14" i="55"/>
  <c r="D14" i="55"/>
  <c r="K14" i="55"/>
  <c r="C15" i="55"/>
  <c r="D15" i="55"/>
  <c r="C16" i="55"/>
  <c r="D16" i="55"/>
  <c r="C17" i="55"/>
  <c r="D17" i="55"/>
  <c r="C18" i="55"/>
  <c r="D18" i="55"/>
  <c r="C19" i="55"/>
  <c r="D19" i="55"/>
  <c r="C20" i="55"/>
  <c r="D20" i="55"/>
  <c r="K20" i="55"/>
  <c r="C21" i="55"/>
  <c r="D21" i="55"/>
  <c r="C22" i="55"/>
  <c r="D22" i="55"/>
  <c r="C23" i="55"/>
  <c r="D23" i="55"/>
  <c r="C24" i="55"/>
  <c r="D24" i="55"/>
  <c r="C25" i="55"/>
  <c r="D25" i="55"/>
  <c r="C26" i="55"/>
  <c r="D26" i="55"/>
  <c r="C27" i="55"/>
  <c r="D27" i="55"/>
  <c r="C28" i="55"/>
  <c r="D28" i="55"/>
  <c r="C29" i="55"/>
  <c r="D29" i="55"/>
  <c r="C30" i="55"/>
  <c r="D30" i="55"/>
  <c r="C31" i="55"/>
  <c r="D31" i="55"/>
  <c r="C32" i="55"/>
  <c r="D32" i="55"/>
  <c r="G50" i="55"/>
  <c r="G51" i="55"/>
  <c r="H52" i="55"/>
  <c r="G55" i="55"/>
  <c r="G56" i="55"/>
  <c r="A5" i="49"/>
  <c r="B5" i="49"/>
  <c r="J5" i="49" s="1"/>
  <c r="C5" i="49"/>
  <c r="D5" i="49"/>
  <c r="A6" i="49"/>
  <c r="B6" i="49"/>
  <c r="K6" i="49" s="1"/>
  <c r="A7" i="49"/>
  <c r="B7" i="49"/>
  <c r="K7" i="49" s="1"/>
  <c r="A8" i="49"/>
  <c r="A9" i="49"/>
  <c r="A10" i="49"/>
  <c r="A11" i="49"/>
  <c r="A12" i="49"/>
  <c r="A13" i="49"/>
  <c r="A14" i="49"/>
  <c r="A15" i="49"/>
  <c r="A16" i="49"/>
  <c r="A17" i="49"/>
  <c r="A18" i="49"/>
  <c r="A19" i="49"/>
  <c r="A20" i="49"/>
  <c r="A21" i="49"/>
  <c r="A22" i="49"/>
  <c r="A23" i="49"/>
  <c r="A24" i="49"/>
  <c r="A25" i="49"/>
  <c r="A26" i="49"/>
  <c r="A27" i="49"/>
  <c r="A28" i="49"/>
  <c r="A29" i="49"/>
  <c r="A30" i="49"/>
  <c r="A31" i="49"/>
  <c r="A32" i="49"/>
  <c r="B8" i="49"/>
  <c r="E8" i="49" s="1"/>
  <c r="B9" i="49"/>
  <c r="B10" i="49"/>
  <c r="E10" i="49" s="1"/>
  <c r="B11" i="49"/>
  <c r="B12" i="49"/>
  <c r="K12" i="49" s="1"/>
  <c r="B13" i="49"/>
  <c r="I13" i="49" s="1"/>
  <c r="B14" i="49"/>
  <c r="G14" i="49" s="1"/>
  <c r="B15" i="49"/>
  <c r="J15" i="49" s="1"/>
  <c r="B16" i="49"/>
  <c r="G16" i="49" s="1"/>
  <c r="B17" i="49"/>
  <c r="J17" i="49" s="1"/>
  <c r="B18" i="49"/>
  <c r="K18" i="49" s="1"/>
  <c r="B19" i="49"/>
  <c r="E19" i="49" s="1"/>
  <c r="B20" i="49"/>
  <c r="J20" i="49" s="1"/>
  <c r="B21" i="49"/>
  <c r="J21" i="49" s="1"/>
  <c r="B22" i="49"/>
  <c r="E22" i="49" s="1"/>
  <c r="B23" i="49"/>
  <c r="B24" i="49"/>
  <c r="J24" i="49" s="1"/>
  <c r="B25" i="49"/>
  <c r="G25" i="49" s="1"/>
  <c r="B26" i="49"/>
  <c r="I26" i="49" s="1"/>
  <c r="B27" i="49"/>
  <c r="I27" i="49" s="1"/>
  <c r="B28" i="49"/>
  <c r="E28" i="49" s="1"/>
  <c r="B29" i="49"/>
  <c r="J29" i="49" s="1"/>
  <c r="B30" i="49"/>
  <c r="G30" i="49" s="1"/>
  <c r="B31" i="49"/>
  <c r="G31" i="49" s="1"/>
  <c r="B32" i="49"/>
  <c r="I32" i="49" s="1"/>
  <c r="D6" i="49"/>
  <c r="D7" i="49"/>
  <c r="D8" i="49"/>
  <c r="D9" i="49"/>
  <c r="D10" i="49"/>
  <c r="D11" i="49"/>
  <c r="D12" i="49"/>
  <c r="C13" i="49"/>
  <c r="D13" i="49"/>
  <c r="C14" i="49"/>
  <c r="D14" i="49"/>
  <c r="C15" i="49"/>
  <c r="D15" i="49"/>
  <c r="C16" i="49"/>
  <c r="D16" i="49"/>
  <c r="K16" i="49"/>
  <c r="C17" i="49"/>
  <c r="D17" i="49"/>
  <c r="C18" i="49"/>
  <c r="D18" i="49"/>
  <c r="C19" i="49"/>
  <c r="D19" i="49"/>
  <c r="C20" i="49"/>
  <c r="D20" i="49"/>
  <c r="C21" i="49"/>
  <c r="D21" i="49"/>
  <c r="C22" i="49"/>
  <c r="D22" i="49"/>
  <c r="C23" i="49"/>
  <c r="D23" i="49"/>
  <c r="C24" i="49"/>
  <c r="D24" i="49"/>
  <c r="C25" i="49"/>
  <c r="D25" i="49"/>
  <c r="C26" i="49"/>
  <c r="D26" i="49"/>
  <c r="C27" i="49"/>
  <c r="D27" i="49"/>
  <c r="K27" i="49"/>
  <c r="C28" i="49"/>
  <c r="D28" i="49"/>
  <c r="C29" i="49"/>
  <c r="D29" i="49"/>
  <c r="C30" i="49"/>
  <c r="D30" i="49"/>
  <c r="C31" i="49"/>
  <c r="D31" i="49"/>
  <c r="C32" i="49"/>
  <c r="D32" i="49"/>
  <c r="G50" i="49"/>
  <c r="G51" i="49"/>
  <c r="H52" i="49"/>
  <c r="G55" i="49"/>
  <c r="G56" i="49"/>
  <c r="E5" i="42"/>
  <c r="G5" i="42"/>
  <c r="I5" i="42"/>
  <c r="J5" i="42"/>
  <c r="K5" i="42"/>
  <c r="G6" i="42"/>
  <c r="E6" i="42"/>
  <c r="J6" i="42"/>
  <c r="I6" i="42"/>
  <c r="G7" i="42"/>
  <c r="E7" i="42"/>
  <c r="J7" i="42"/>
  <c r="I7" i="42"/>
  <c r="C6" i="42"/>
  <c r="C6" i="49" s="1"/>
  <c r="K6" i="42"/>
  <c r="G8" i="42"/>
  <c r="E8" i="42"/>
  <c r="J8" i="42"/>
  <c r="I8" i="42"/>
  <c r="G9" i="42"/>
  <c r="E9" i="42"/>
  <c r="J9" i="42"/>
  <c r="I9" i="42"/>
  <c r="G10" i="42"/>
  <c r="E10" i="42"/>
  <c r="J10" i="42"/>
  <c r="I10" i="42"/>
  <c r="C7" i="42"/>
  <c r="C7" i="49" s="1"/>
  <c r="K7" i="42"/>
  <c r="G11" i="42"/>
  <c r="E11" i="42"/>
  <c r="J11" i="42"/>
  <c r="I11" i="42"/>
  <c r="G12" i="42"/>
  <c r="E12" i="42"/>
  <c r="J12" i="42"/>
  <c r="I12" i="42"/>
  <c r="C8" i="42"/>
  <c r="C8" i="49" s="1"/>
  <c r="K8" i="42"/>
  <c r="C9" i="42"/>
  <c r="K9" i="42"/>
  <c r="C10" i="42"/>
  <c r="C10" i="49" s="1"/>
  <c r="K10" i="42"/>
  <c r="C11" i="42"/>
  <c r="C11" i="49" s="1"/>
  <c r="K11" i="42"/>
  <c r="C12" i="42"/>
  <c r="K12" i="42"/>
  <c r="E13" i="42"/>
  <c r="G13" i="42"/>
  <c r="I13" i="42"/>
  <c r="J13" i="42"/>
  <c r="K13" i="42"/>
  <c r="Y14" i="42"/>
  <c r="Z14" i="42"/>
  <c r="Y15" i="42"/>
  <c r="Z15" i="42"/>
  <c r="Y16" i="42"/>
  <c r="Z16" i="42"/>
  <c r="I64" i="42"/>
  <c r="I65" i="42" s="1"/>
  <c r="J64" i="42"/>
  <c r="J65" i="42" s="1"/>
  <c r="G50" i="42"/>
  <c r="G51" i="42"/>
  <c r="H52" i="42"/>
  <c r="G55" i="42"/>
  <c r="G56" i="42"/>
  <c r="P64" i="42"/>
  <c r="P65" i="42" s="1"/>
  <c r="Q64" i="42"/>
  <c r="Q65" i="42" s="1"/>
  <c r="R64" i="42"/>
  <c r="R65" i="42" s="1"/>
  <c r="S64" i="42"/>
  <c r="S65" i="42" s="1"/>
  <c r="AB14" i="64" l="1"/>
  <c r="AB15" i="64"/>
  <c r="AA14" i="64"/>
  <c r="AA15" i="64"/>
  <c r="AA16" i="64"/>
  <c r="AB16" i="64"/>
  <c r="AA16" i="62"/>
  <c r="AB14" i="62"/>
  <c r="AB16" i="62"/>
  <c r="AA14" i="62"/>
  <c r="AA15" i="62"/>
  <c r="AB15" i="62"/>
  <c r="K6" i="56"/>
  <c r="T6" i="56" s="1"/>
  <c r="K7" i="57"/>
  <c r="K10" i="54"/>
  <c r="K13" i="64"/>
  <c r="K6" i="57"/>
  <c r="I6" i="56"/>
  <c r="G10" i="56"/>
  <c r="J6" i="56"/>
  <c r="K8" i="62"/>
  <c r="K31" i="49"/>
  <c r="E6" i="57"/>
  <c r="K6" i="55"/>
  <c r="E19" i="55"/>
  <c r="K12" i="54"/>
  <c r="K19" i="64"/>
  <c r="E19" i="56"/>
  <c r="G27" i="64"/>
  <c r="E13" i="64"/>
  <c r="G14" i="62"/>
  <c r="G24" i="54"/>
  <c r="I12" i="54"/>
  <c r="J7" i="62"/>
  <c r="G29" i="56"/>
  <c r="K64" i="56" s="1"/>
  <c r="K65" i="56" s="1"/>
  <c r="H51" i="64"/>
  <c r="K21" i="64"/>
  <c r="J15" i="64"/>
  <c r="E11" i="64"/>
  <c r="E6" i="64"/>
  <c r="H50" i="64"/>
  <c r="J25" i="64"/>
  <c r="G13" i="64"/>
  <c r="M13" i="64" s="1"/>
  <c r="O13" i="64" s="1"/>
  <c r="K16" i="64"/>
  <c r="G29" i="64"/>
  <c r="G19" i="62"/>
  <c r="J12" i="62"/>
  <c r="E18" i="62"/>
  <c r="J22" i="62"/>
  <c r="J17" i="62"/>
  <c r="G12" i="62"/>
  <c r="H51" i="62"/>
  <c r="H50" i="62"/>
  <c r="K32" i="55"/>
  <c r="K26" i="56"/>
  <c r="K8" i="55"/>
  <c r="G16" i="55"/>
  <c r="M16" i="55" s="1"/>
  <c r="O16" i="55" s="1"/>
  <c r="G5" i="55"/>
  <c r="M5" i="55" s="1"/>
  <c r="O5" i="55" s="1"/>
  <c r="K14" i="56"/>
  <c r="J10" i="56"/>
  <c r="I6" i="57"/>
  <c r="K32" i="62"/>
  <c r="E32" i="62"/>
  <c r="E21" i="62"/>
  <c r="E8" i="62"/>
  <c r="R8" i="62" s="1"/>
  <c r="I6" i="64"/>
  <c r="E64" i="64"/>
  <c r="E65" i="64" s="1"/>
  <c r="K11" i="57"/>
  <c r="G6" i="57"/>
  <c r="E31" i="62"/>
  <c r="E24" i="62"/>
  <c r="M24" i="62" s="1"/>
  <c r="O24" i="62" s="1"/>
  <c r="J20" i="54"/>
  <c r="J14" i="56"/>
  <c r="J24" i="57"/>
  <c r="K29" i="64"/>
  <c r="J29" i="64"/>
  <c r="I22" i="62"/>
  <c r="I18" i="62"/>
  <c r="E14" i="62"/>
  <c r="J23" i="64"/>
  <c r="G7" i="64"/>
  <c r="J16" i="49"/>
  <c r="K21" i="55"/>
  <c r="I23" i="55"/>
  <c r="G11" i="55"/>
  <c r="G7" i="56"/>
  <c r="I32" i="62"/>
  <c r="K14" i="64"/>
  <c r="J32" i="62"/>
  <c r="E6" i="62"/>
  <c r="AB13" i="42"/>
  <c r="M20" i="55"/>
  <c r="O20" i="55" s="1"/>
  <c r="K64" i="42"/>
  <c r="K65" i="42" s="1"/>
  <c r="I31" i="62"/>
  <c r="J31" i="62"/>
  <c r="G31" i="62"/>
  <c r="M31" i="62" s="1"/>
  <c r="O31" i="62" s="1"/>
  <c r="I32" i="64"/>
  <c r="E32" i="64"/>
  <c r="K32" i="64"/>
  <c r="I32" i="55"/>
  <c r="M13" i="42"/>
  <c r="O13" i="42" s="1"/>
  <c r="AB12" i="42"/>
  <c r="M12" i="42"/>
  <c r="O12" i="42" s="1"/>
  <c r="M5" i="42"/>
  <c r="O5" i="42" s="1"/>
  <c r="AB16" i="49"/>
  <c r="AA16" i="49"/>
  <c r="AB15" i="49"/>
  <c r="AA15" i="49"/>
  <c r="AB14" i="49"/>
  <c r="AA14" i="49"/>
  <c r="I30" i="55"/>
  <c r="I30" i="57"/>
  <c r="J30" i="57"/>
  <c r="I29" i="64"/>
  <c r="J29" i="55"/>
  <c r="K29" i="55"/>
  <c r="J28" i="64"/>
  <c r="E28" i="64"/>
  <c r="I28" i="62"/>
  <c r="K27" i="56"/>
  <c r="J27" i="56"/>
  <c r="K27" i="57"/>
  <c r="G26" i="64"/>
  <c r="K26" i="64"/>
  <c r="G26" i="54"/>
  <c r="I26" i="62"/>
  <c r="E25" i="64"/>
  <c r="M8" i="42"/>
  <c r="O8" i="42" s="1"/>
  <c r="M11" i="42"/>
  <c r="O11" i="42" s="1"/>
  <c r="M6" i="42"/>
  <c r="O6" i="42" s="1"/>
  <c r="M10" i="56"/>
  <c r="O10" i="56" s="1"/>
  <c r="L10" i="42"/>
  <c r="N10" i="42" s="1"/>
  <c r="H51" i="57"/>
  <c r="K26" i="57"/>
  <c r="H50" i="57"/>
  <c r="K19" i="57"/>
  <c r="I28" i="57"/>
  <c r="E19" i="57"/>
  <c r="M6" i="57"/>
  <c r="O6" i="57" s="1"/>
  <c r="AB16" i="57"/>
  <c r="AA16" i="57"/>
  <c r="AB15" i="57"/>
  <c r="AA15" i="57"/>
  <c r="AB14" i="57"/>
  <c r="AA14" i="57"/>
  <c r="J22" i="57"/>
  <c r="I11" i="57"/>
  <c r="I7" i="57"/>
  <c r="K22" i="57"/>
  <c r="I22" i="57"/>
  <c r="J7" i="57"/>
  <c r="E22" i="57"/>
  <c r="G10" i="57"/>
  <c r="M10" i="57" s="1"/>
  <c r="O10" i="57" s="1"/>
  <c r="E7" i="57"/>
  <c r="R7" i="57" s="1"/>
  <c r="E20" i="57"/>
  <c r="I8" i="57"/>
  <c r="H51" i="56"/>
  <c r="K10" i="56"/>
  <c r="K7" i="56"/>
  <c r="J26" i="56"/>
  <c r="E5" i="56"/>
  <c r="G26" i="56"/>
  <c r="I32" i="56"/>
  <c r="G24" i="56"/>
  <c r="M24" i="56" s="1"/>
  <c r="O24" i="56" s="1"/>
  <c r="E12" i="56"/>
  <c r="R12" i="56" s="1"/>
  <c r="AB16" i="56"/>
  <c r="AA16" i="56"/>
  <c r="AB15" i="56"/>
  <c r="AA15" i="56"/>
  <c r="AB14" i="56"/>
  <c r="AA14" i="56"/>
  <c r="H50" i="56"/>
  <c r="K29" i="56"/>
  <c r="K21" i="56"/>
  <c r="E32" i="56"/>
  <c r="G32" i="56"/>
  <c r="J7" i="56"/>
  <c r="I10" i="56"/>
  <c r="E7" i="56"/>
  <c r="K7" i="54"/>
  <c r="E26" i="54"/>
  <c r="J10" i="54"/>
  <c r="J16" i="54"/>
  <c r="G16" i="54"/>
  <c r="G8" i="54"/>
  <c r="K5" i="54"/>
  <c r="I5" i="54"/>
  <c r="E15" i="54"/>
  <c r="G5" i="54"/>
  <c r="E5" i="54"/>
  <c r="R5" i="54" s="1"/>
  <c r="I28" i="54"/>
  <c r="K32" i="54"/>
  <c r="K11" i="54"/>
  <c r="J28" i="54"/>
  <c r="E21" i="54"/>
  <c r="E12" i="54"/>
  <c r="AB16" i="54"/>
  <c r="AA16" i="54"/>
  <c r="AB15" i="54"/>
  <c r="AA15" i="54"/>
  <c r="AB14" i="54"/>
  <c r="AA14" i="54"/>
  <c r="H51" i="54"/>
  <c r="E28" i="54"/>
  <c r="G12" i="54"/>
  <c r="I27" i="54"/>
  <c r="M20" i="54"/>
  <c r="O20" i="54" s="1"/>
  <c r="I11" i="54"/>
  <c r="E11" i="54"/>
  <c r="E15" i="55"/>
  <c r="M15" i="55" s="1"/>
  <c r="O15" i="55" s="1"/>
  <c r="AB16" i="55"/>
  <c r="AA16" i="55"/>
  <c r="AB15" i="55"/>
  <c r="AA15" i="55"/>
  <c r="AB14" i="55"/>
  <c r="AA14" i="55"/>
  <c r="G57" i="55"/>
  <c r="G58" i="55" s="1"/>
  <c r="G60" i="55" s="1"/>
  <c r="H60" i="55" s="1"/>
  <c r="J13" i="55"/>
  <c r="I20" i="55"/>
  <c r="J12" i="55"/>
  <c r="H51" i="55"/>
  <c r="K26" i="55"/>
  <c r="H50" i="55"/>
  <c r="I29" i="55"/>
  <c r="J20" i="55"/>
  <c r="M11" i="55"/>
  <c r="O11" i="55" s="1"/>
  <c r="K25" i="55"/>
  <c r="E28" i="55"/>
  <c r="I6" i="55"/>
  <c r="G28" i="55"/>
  <c r="I9" i="55"/>
  <c r="G6" i="55"/>
  <c r="M6" i="55" s="1"/>
  <c r="O6" i="55" s="1"/>
  <c r="I8" i="55"/>
  <c r="J26" i="55"/>
  <c r="I16" i="55"/>
  <c r="K5" i="55"/>
  <c r="H50" i="49"/>
  <c r="G26" i="49"/>
  <c r="I14" i="49"/>
  <c r="I7" i="49"/>
  <c r="G7" i="49"/>
  <c r="D64" i="49" s="1"/>
  <c r="D65" i="49" s="1"/>
  <c r="E21" i="49"/>
  <c r="H51" i="49"/>
  <c r="K30" i="49"/>
  <c r="J31" i="49"/>
  <c r="I8" i="49"/>
  <c r="I6" i="49"/>
  <c r="K29" i="49"/>
  <c r="E31" i="49"/>
  <c r="J8" i="49"/>
  <c r="J6" i="49"/>
  <c r="I30" i="49"/>
  <c r="G57" i="49"/>
  <c r="G58" i="49" s="1"/>
  <c r="G60" i="49" s="1"/>
  <c r="H60" i="49" s="1"/>
  <c r="J30" i="49"/>
  <c r="I17" i="49"/>
  <c r="J9" i="64"/>
  <c r="K10" i="62"/>
  <c r="L7" i="42"/>
  <c r="N7" i="42" s="1"/>
  <c r="E6" i="56"/>
  <c r="L6" i="56" s="1"/>
  <c r="N6" i="56" s="1"/>
  <c r="K32" i="57"/>
  <c r="J28" i="57"/>
  <c r="J8" i="57"/>
  <c r="D64" i="57"/>
  <c r="D65" i="57" s="1"/>
  <c r="E26" i="62"/>
  <c r="J9" i="62"/>
  <c r="S9" i="62" s="1"/>
  <c r="E14" i="64"/>
  <c r="M14" i="64" s="1"/>
  <c r="O14" i="64" s="1"/>
  <c r="E9" i="64"/>
  <c r="I7" i="64"/>
  <c r="J26" i="49"/>
  <c r="E17" i="49"/>
  <c r="J7" i="49"/>
  <c r="K15" i="55"/>
  <c r="E10" i="55"/>
  <c r="J30" i="54"/>
  <c r="S30" i="54" s="1"/>
  <c r="D64" i="42"/>
  <c r="D65" i="42" s="1"/>
  <c r="M7" i="42"/>
  <c r="O7" i="42" s="1"/>
  <c r="K26" i="49"/>
  <c r="I31" i="49"/>
  <c r="E26" i="49"/>
  <c r="G17" i="49"/>
  <c r="E7" i="49"/>
  <c r="K28" i="55"/>
  <c r="K7" i="55"/>
  <c r="I28" i="55"/>
  <c r="J22" i="55"/>
  <c r="J15" i="55"/>
  <c r="G10" i="55"/>
  <c r="K22" i="54"/>
  <c r="T22" i="54" s="1"/>
  <c r="K9" i="54"/>
  <c r="G30" i="54"/>
  <c r="M30" i="54" s="1"/>
  <c r="O30" i="54" s="1"/>
  <c r="J19" i="54"/>
  <c r="K13" i="57"/>
  <c r="J32" i="57"/>
  <c r="E28" i="57"/>
  <c r="J12" i="57"/>
  <c r="E8" i="57"/>
  <c r="K29" i="62"/>
  <c r="K9" i="62"/>
  <c r="G26" i="62"/>
  <c r="E19" i="62"/>
  <c r="I13" i="62"/>
  <c r="G9" i="62"/>
  <c r="M9" i="62" s="1"/>
  <c r="O9" i="62" s="1"/>
  <c r="F64" i="64"/>
  <c r="F65" i="64" s="1"/>
  <c r="G9" i="64"/>
  <c r="M9" i="64" s="1"/>
  <c r="O9" i="64" s="1"/>
  <c r="E7" i="64"/>
  <c r="S7" i="64" s="1"/>
  <c r="I26" i="56"/>
  <c r="I11" i="56"/>
  <c r="G28" i="57"/>
  <c r="R28" i="57" s="1"/>
  <c r="G8" i="57"/>
  <c r="J13" i="62"/>
  <c r="K8" i="54"/>
  <c r="E13" i="62"/>
  <c r="I8" i="64"/>
  <c r="L6" i="42"/>
  <c r="N6" i="42" s="1"/>
  <c r="G8" i="49"/>
  <c r="M8" i="49" s="1"/>
  <c r="O8" i="49" s="1"/>
  <c r="I14" i="55"/>
  <c r="K27" i="54"/>
  <c r="K24" i="56"/>
  <c r="K18" i="56"/>
  <c r="I5" i="56"/>
  <c r="E27" i="57"/>
  <c r="G20" i="57"/>
  <c r="E11" i="57"/>
  <c r="K28" i="62"/>
  <c r="K22" i="62"/>
  <c r="I24" i="62"/>
  <c r="G13" i="62"/>
  <c r="I28" i="64"/>
  <c r="E8" i="64"/>
  <c r="G11" i="57"/>
  <c r="G8" i="64"/>
  <c r="E64" i="42"/>
  <c r="E65" i="42" s="1"/>
  <c r="M10" i="42"/>
  <c r="O10" i="42" s="1"/>
  <c r="L9" i="42"/>
  <c r="N9" i="42" s="1"/>
  <c r="K14" i="54"/>
  <c r="E64" i="56"/>
  <c r="E65" i="56" s="1"/>
  <c r="I5" i="62"/>
  <c r="L13" i="42"/>
  <c r="N13" i="42" s="1"/>
  <c r="M9" i="42"/>
  <c r="O9" i="42" s="1"/>
  <c r="K8" i="49"/>
  <c r="E30" i="49"/>
  <c r="G22" i="49"/>
  <c r="M22" i="49" s="1"/>
  <c r="O22" i="49" s="1"/>
  <c r="J14" i="49"/>
  <c r="E6" i="49"/>
  <c r="E26" i="55"/>
  <c r="J5" i="55"/>
  <c r="K20" i="54"/>
  <c r="K6" i="54"/>
  <c r="J22" i="54"/>
  <c r="S22" i="54" s="1"/>
  <c r="G11" i="54"/>
  <c r="K23" i="56"/>
  <c r="I29" i="56"/>
  <c r="K17" i="57"/>
  <c r="K10" i="57"/>
  <c r="E30" i="57"/>
  <c r="G19" i="57"/>
  <c r="I10" i="57"/>
  <c r="K27" i="62"/>
  <c r="J28" i="62"/>
  <c r="I23" i="62"/>
  <c r="E12" i="62"/>
  <c r="S12" i="62" s="1"/>
  <c r="G5" i="62"/>
  <c r="G32" i="64"/>
  <c r="M32" i="64" s="1"/>
  <c r="O32" i="64" s="1"/>
  <c r="G28" i="64"/>
  <c r="I19" i="64"/>
  <c r="J11" i="64"/>
  <c r="U11" i="64" s="1"/>
  <c r="V11" i="64" s="1"/>
  <c r="G6" i="64"/>
  <c r="M6" i="64" s="1"/>
  <c r="O6" i="64" s="1"/>
  <c r="L12" i="42"/>
  <c r="N12" i="42" s="1"/>
  <c r="G6" i="49"/>
  <c r="G26" i="55"/>
  <c r="I19" i="55"/>
  <c r="I5" i="55"/>
  <c r="K31" i="54"/>
  <c r="I64" i="54"/>
  <c r="G22" i="54"/>
  <c r="M22" i="54" s="1"/>
  <c r="O22" i="54" s="1"/>
  <c r="K9" i="56"/>
  <c r="E29" i="56"/>
  <c r="J24" i="56"/>
  <c r="J9" i="56"/>
  <c r="K29" i="57"/>
  <c r="J10" i="57"/>
  <c r="E28" i="62"/>
  <c r="G23" i="62"/>
  <c r="E5" i="62"/>
  <c r="K30" i="64"/>
  <c r="K28" i="56"/>
  <c r="K9" i="57"/>
  <c r="K5" i="57"/>
  <c r="K23" i="64"/>
  <c r="J27" i="64"/>
  <c r="E19" i="64"/>
  <c r="G54" i="42"/>
  <c r="G53" i="42" s="1"/>
  <c r="H53" i="42" s="1"/>
  <c r="H51" i="42"/>
  <c r="G64" i="42"/>
  <c r="G65" i="42" s="1"/>
  <c r="L8" i="42"/>
  <c r="N8" i="42" s="1"/>
  <c r="L5" i="42"/>
  <c r="N5" i="42" s="1"/>
  <c r="I29" i="49"/>
  <c r="G21" i="49"/>
  <c r="I12" i="49"/>
  <c r="K11" i="55"/>
  <c r="J30" i="55"/>
  <c r="G25" i="55"/>
  <c r="K25" i="54"/>
  <c r="K19" i="54"/>
  <c r="J27" i="54"/>
  <c r="G10" i="54"/>
  <c r="E64" i="54" s="1"/>
  <c r="E65" i="54" s="1"/>
  <c r="K8" i="56"/>
  <c r="E14" i="56"/>
  <c r="M14" i="56" s="1"/>
  <c r="O14" i="56" s="1"/>
  <c r="I8" i="56"/>
  <c r="K16" i="57"/>
  <c r="I29" i="57"/>
  <c r="G24" i="57"/>
  <c r="M24" i="57" s="1"/>
  <c r="O24" i="57" s="1"/>
  <c r="I17" i="57"/>
  <c r="I5" i="57"/>
  <c r="K26" i="62"/>
  <c r="T26" i="62" s="1"/>
  <c r="K10" i="64"/>
  <c r="H64" i="42"/>
  <c r="H65" i="42" s="1"/>
  <c r="E29" i="49"/>
  <c r="J12" i="49"/>
  <c r="K5" i="49"/>
  <c r="K30" i="55"/>
  <c r="E30" i="55"/>
  <c r="K30" i="54"/>
  <c r="T30" i="54" s="1"/>
  <c r="E27" i="54"/>
  <c r="I14" i="54"/>
  <c r="I28" i="56"/>
  <c r="I23" i="56"/>
  <c r="J8" i="56"/>
  <c r="D64" i="56"/>
  <c r="D65" i="56" s="1"/>
  <c r="J29" i="57"/>
  <c r="I9" i="57"/>
  <c r="G5" i="57"/>
  <c r="J27" i="62"/>
  <c r="I10" i="62"/>
  <c r="I30" i="64"/>
  <c r="I10" i="64"/>
  <c r="K17" i="49"/>
  <c r="L11" i="42"/>
  <c r="N11" i="42" s="1"/>
  <c r="K21" i="49"/>
  <c r="G29" i="49"/>
  <c r="K64" i="49" s="1"/>
  <c r="K65" i="49" s="1"/>
  <c r="E12" i="49"/>
  <c r="K10" i="55"/>
  <c r="J24" i="55"/>
  <c r="I17" i="55"/>
  <c r="I11" i="55"/>
  <c r="I31" i="54"/>
  <c r="J14" i="54"/>
  <c r="G9" i="54"/>
  <c r="J6" i="54"/>
  <c r="J28" i="56"/>
  <c r="E23" i="56"/>
  <c r="J13" i="56"/>
  <c r="E8" i="56"/>
  <c r="R8" i="56" s="1"/>
  <c r="E29" i="57"/>
  <c r="J16" i="57"/>
  <c r="J9" i="57"/>
  <c r="E5" i="57"/>
  <c r="E27" i="62"/>
  <c r="E22" i="62"/>
  <c r="G15" i="62"/>
  <c r="E10" i="62"/>
  <c r="K9" i="64"/>
  <c r="J30" i="64"/>
  <c r="J10" i="64"/>
  <c r="G12" i="49"/>
  <c r="G24" i="55"/>
  <c r="M24" i="55" s="1"/>
  <c r="O24" i="55" s="1"/>
  <c r="J11" i="55"/>
  <c r="I20" i="54"/>
  <c r="L20" i="54" s="1"/>
  <c r="N20" i="54" s="1"/>
  <c r="G14" i="54"/>
  <c r="G28" i="56"/>
  <c r="G23" i="56"/>
  <c r="G13" i="56"/>
  <c r="E9" i="57"/>
  <c r="G27" i="62"/>
  <c r="G10" i="62"/>
  <c r="E30" i="64"/>
  <c r="M30" i="64" s="1"/>
  <c r="O30" i="64" s="1"/>
  <c r="E10" i="64"/>
  <c r="M10" i="64" s="1"/>
  <c r="O10" i="64" s="1"/>
  <c r="Z14" i="64"/>
  <c r="G25" i="54"/>
  <c r="I23" i="64"/>
  <c r="G23" i="64"/>
  <c r="J23" i="62"/>
  <c r="K23" i="55"/>
  <c r="K23" i="62"/>
  <c r="T23" i="62" s="1"/>
  <c r="G24" i="64"/>
  <c r="K24" i="64"/>
  <c r="I25" i="57"/>
  <c r="K25" i="57"/>
  <c r="E25" i="57"/>
  <c r="K24" i="49"/>
  <c r="K24" i="55"/>
  <c r="I25" i="55"/>
  <c r="I24" i="56"/>
  <c r="G25" i="57"/>
  <c r="J24" i="62"/>
  <c r="I24" i="64"/>
  <c r="K24" i="57"/>
  <c r="I24" i="57"/>
  <c r="E24" i="64"/>
  <c r="S6" i="57"/>
  <c r="S64" i="64"/>
  <c r="P64" i="49"/>
  <c r="P65" i="49" s="1"/>
  <c r="S64" i="49"/>
  <c r="S65" i="49" s="1"/>
  <c r="Y15" i="55"/>
  <c r="Z16" i="64"/>
  <c r="Z15" i="64"/>
  <c r="Z15" i="55"/>
  <c r="Y16" i="64"/>
  <c r="Z14" i="62"/>
  <c r="I16" i="56"/>
  <c r="I21" i="49"/>
  <c r="G19" i="55"/>
  <c r="J16" i="56"/>
  <c r="K22" i="64"/>
  <c r="E16" i="56"/>
  <c r="G18" i="57"/>
  <c r="I22" i="55"/>
  <c r="J18" i="55"/>
  <c r="G16" i="56"/>
  <c r="J18" i="64"/>
  <c r="E22" i="55"/>
  <c r="E22" i="56"/>
  <c r="S22" i="56" s="1"/>
  <c r="E18" i="64"/>
  <c r="G22" i="55"/>
  <c r="G22" i="56"/>
  <c r="I16" i="57"/>
  <c r="I17" i="62"/>
  <c r="E22" i="64"/>
  <c r="M22" i="64" s="1"/>
  <c r="O22" i="64" s="1"/>
  <c r="G18" i="64"/>
  <c r="K20" i="64"/>
  <c r="K17" i="56"/>
  <c r="K22" i="56"/>
  <c r="I20" i="57"/>
  <c r="E16" i="57"/>
  <c r="R16" i="57" s="1"/>
  <c r="K15" i="62"/>
  <c r="K15" i="64"/>
  <c r="I21" i="64"/>
  <c r="J17" i="64"/>
  <c r="J21" i="55"/>
  <c r="J20" i="56"/>
  <c r="K21" i="62"/>
  <c r="J21" i="64"/>
  <c r="E21" i="64"/>
  <c r="I15" i="57"/>
  <c r="E16" i="64"/>
  <c r="I22" i="49"/>
  <c r="K16" i="55"/>
  <c r="J15" i="57"/>
  <c r="K20" i="62"/>
  <c r="G20" i="62"/>
  <c r="I15" i="62"/>
  <c r="G16" i="64"/>
  <c r="K22" i="49"/>
  <c r="J22" i="49"/>
  <c r="K15" i="57"/>
  <c r="I19" i="57"/>
  <c r="E15" i="57"/>
  <c r="M15" i="57" s="1"/>
  <c r="O15" i="57" s="1"/>
  <c r="J15" i="62"/>
  <c r="I20" i="64"/>
  <c r="K18" i="55"/>
  <c r="K20" i="56"/>
  <c r="J17" i="56"/>
  <c r="J19" i="62"/>
  <c r="S19" i="62" s="1"/>
  <c r="G20" i="64"/>
  <c r="I15" i="64"/>
  <c r="S15" i="64" s="1"/>
  <c r="R12" i="42"/>
  <c r="R5" i="42"/>
  <c r="F64" i="42"/>
  <c r="F65" i="42" s="1"/>
  <c r="R8" i="49"/>
  <c r="T7" i="56"/>
  <c r="R24" i="55"/>
  <c r="T10" i="42"/>
  <c r="R7" i="42"/>
  <c r="R6" i="55"/>
  <c r="R6" i="57"/>
  <c r="R11" i="64"/>
  <c r="R18" i="62"/>
  <c r="T26" i="54"/>
  <c r="R7" i="56"/>
  <c r="S10" i="42"/>
  <c r="F64" i="55"/>
  <c r="F65" i="55" s="1"/>
  <c r="T9" i="62"/>
  <c r="R10" i="56"/>
  <c r="R13" i="42"/>
  <c r="G57" i="42"/>
  <c r="G58" i="42" s="1"/>
  <c r="G60" i="42" s="1"/>
  <c r="H60" i="42" s="1"/>
  <c r="H50" i="42"/>
  <c r="G57" i="54"/>
  <c r="G58" i="54" s="1"/>
  <c r="G60" i="54" s="1"/>
  <c r="H60" i="54" s="1"/>
  <c r="G57" i="56"/>
  <c r="G58" i="56" s="1"/>
  <c r="G60" i="56" s="1"/>
  <c r="H60" i="56" s="1"/>
  <c r="G57" i="57"/>
  <c r="G58" i="57" s="1"/>
  <c r="G60" i="57" s="1"/>
  <c r="H60" i="57" s="1"/>
  <c r="G57" i="64"/>
  <c r="G58" i="64" s="1"/>
  <c r="G60" i="64" s="1"/>
  <c r="H60" i="64" s="1"/>
  <c r="P64" i="56"/>
  <c r="P65" i="56" s="1"/>
  <c r="F64" i="49"/>
  <c r="F65" i="49" s="1"/>
  <c r="Y14" i="54"/>
  <c r="Y16" i="56"/>
  <c r="Z16" i="62"/>
  <c r="Y16" i="62"/>
  <c r="Z15" i="56"/>
  <c r="Y15" i="56"/>
  <c r="Z15" i="62"/>
  <c r="Z14" i="56"/>
  <c r="Y15" i="62"/>
  <c r="Y14" i="56"/>
  <c r="J14" i="55"/>
  <c r="K13" i="54"/>
  <c r="E14" i="55"/>
  <c r="M14" i="55" s="1"/>
  <c r="O14" i="55" s="1"/>
  <c r="K14" i="49"/>
  <c r="K13" i="56"/>
  <c r="I14" i="62"/>
  <c r="I14" i="64"/>
  <c r="I14" i="56"/>
  <c r="J14" i="64"/>
  <c r="I13" i="64"/>
  <c r="E14" i="49"/>
  <c r="M14" i="49" s="1"/>
  <c r="O14" i="49" s="1"/>
  <c r="I13" i="54"/>
  <c r="R16" i="55"/>
  <c r="R24" i="56"/>
  <c r="R20" i="54"/>
  <c r="U5" i="42"/>
  <c r="V5" i="42" s="1"/>
  <c r="T6" i="57"/>
  <c r="T7" i="42"/>
  <c r="R22" i="57"/>
  <c r="T11" i="42"/>
  <c r="S12" i="54"/>
  <c r="U10" i="42"/>
  <c r="V10" i="42" s="1"/>
  <c r="T9" i="42"/>
  <c r="T12" i="42"/>
  <c r="U12" i="42"/>
  <c r="V12" i="42" s="1"/>
  <c r="U13" i="42"/>
  <c r="V13" i="42" s="1"/>
  <c r="S12" i="42"/>
  <c r="U6" i="57"/>
  <c r="V6" i="57" s="1"/>
  <c r="S8" i="42"/>
  <c r="U6" i="42"/>
  <c r="V6" i="42" s="1"/>
  <c r="S9" i="42"/>
  <c r="U11" i="42"/>
  <c r="V11" i="42" s="1"/>
  <c r="T6" i="55"/>
  <c r="I46" i="42"/>
  <c r="T13" i="42"/>
  <c r="T7" i="64"/>
  <c r="S13" i="42"/>
  <c r="T11" i="64"/>
  <c r="S11" i="42"/>
  <c r="T8" i="42"/>
  <c r="R10" i="42"/>
  <c r="U8" i="42"/>
  <c r="V8" i="42" s="1"/>
  <c r="U7" i="42"/>
  <c r="V7" i="42" s="1"/>
  <c r="R64" i="49"/>
  <c r="R65" i="49" s="1"/>
  <c r="K32" i="49"/>
  <c r="E24" i="49"/>
  <c r="I24" i="49"/>
  <c r="G24" i="49"/>
  <c r="I20" i="49"/>
  <c r="I18" i="49"/>
  <c r="G18" i="49"/>
  <c r="E18" i="49"/>
  <c r="J18" i="49"/>
  <c r="J31" i="56"/>
  <c r="I31" i="56"/>
  <c r="E31" i="56"/>
  <c r="G31" i="56"/>
  <c r="K31" i="56"/>
  <c r="J46" i="42"/>
  <c r="C8" i="64"/>
  <c r="C8" i="62"/>
  <c r="C8" i="54"/>
  <c r="C8" i="56"/>
  <c r="C8" i="57"/>
  <c r="C8" i="55"/>
  <c r="R11" i="42"/>
  <c r="R8" i="42"/>
  <c r="S6" i="42"/>
  <c r="Q64" i="49"/>
  <c r="Q65" i="49" s="1"/>
  <c r="Z15" i="49"/>
  <c r="E32" i="49"/>
  <c r="G32" i="49"/>
  <c r="J32" i="49"/>
  <c r="E20" i="49"/>
  <c r="E16" i="49"/>
  <c r="I16" i="49"/>
  <c r="I10" i="49"/>
  <c r="J10" i="49"/>
  <c r="K10" i="49"/>
  <c r="G10" i="49"/>
  <c r="M10" i="49" s="1"/>
  <c r="O10" i="49" s="1"/>
  <c r="Q64" i="55"/>
  <c r="Q65" i="55" s="1"/>
  <c r="R11" i="55"/>
  <c r="C12" i="64"/>
  <c r="C12" i="62"/>
  <c r="C12" i="57"/>
  <c r="C12" i="56"/>
  <c r="C12" i="54"/>
  <c r="C12" i="55"/>
  <c r="C11" i="64"/>
  <c r="C11" i="57"/>
  <c r="C11" i="62"/>
  <c r="C11" i="56"/>
  <c r="C11" i="54"/>
  <c r="C11" i="55"/>
  <c r="C10" i="64"/>
  <c r="C10" i="62"/>
  <c r="C10" i="56"/>
  <c r="C10" i="57"/>
  <c r="C10" i="54"/>
  <c r="C9" i="64"/>
  <c r="C9" i="62"/>
  <c r="C9" i="57"/>
  <c r="C9" i="56"/>
  <c r="C9" i="55"/>
  <c r="C9" i="54"/>
  <c r="S7" i="42"/>
  <c r="T6" i="42"/>
  <c r="C12" i="49"/>
  <c r="J28" i="49"/>
  <c r="I28" i="49"/>
  <c r="K28" i="49"/>
  <c r="G28" i="49"/>
  <c r="M28" i="49" s="1"/>
  <c r="O28" i="49" s="1"/>
  <c r="G20" i="49"/>
  <c r="G27" i="55"/>
  <c r="J64" i="55" s="1"/>
  <c r="J65" i="55" s="1"/>
  <c r="E27" i="55"/>
  <c r="J27" i="55"/>
  <c r="K27" i="55"/>
  <c r="I27" i="55"/>
  <c r="G23" i="49"/>
  <c r="E23" i="49"/>
  <c r="J23" i="49"/>
  <c r="I23" i="49"/>
  <c r="K23" i="49"/>
  <c r="G15" i="49"/>
  <c r="I15" i="49"/>
  <c r="E15" i="49"/>
  <c r="C10" i="55"/>
  <c r="G31" i="55"/>
  <c r="E31" i="55"/>
  <c r="K31" i="55"/>
  <c r="J31" i="55"/>
  <c r="R20" i="55"/>
  <c r="K11" i="49"/>
  <c r="J11" i="49"/>
  <c r="C7" i="62"/>
  <c r="C7" i="64"/>
  <c r="C7" i="57"/>
  <c r="C7" i="55"/>
  <c r="C7" i="56"/>
  <c r="C7" i="54"/>
  <c r="R9" i="42"/>
  <c r="U9" i="42"/>
  <c r="V9" i="42" s="1"/>
  <c r="T5" i="42"/>
  <c r="K20" i="49"/>
  <c r="Y16" i="49"/>
  <c r="K15" i="49"/>
  <c r="C9" i="49"/>
  <c r="E25" i="49"/>
  <c r="I11" i="49"/>
  <c r="J9" i="49"/>
  <c r="G9" i="49"/>
  <c r="E9" i="49"/>
  <c r="K9" i="49"/>
  <c r="I9" i="49"/>
  <c r="P64" i="55"/>
  <c r="P65" i="55" s="1"/>
  <c r="H64" i="55"/>
  <c r="H65" i="55" s="1"/>
  <c r="S5" i="42"/>
  <c r="G27" i="49"/>
  <c r="E27" i="49"/>
  <c r="J27" i="49"/>
  <c r="J19" i="49"/>
  <c r="K19" i="49"/>
  <c r="I19" i="49"/>
  <c r="G19" i="49"/>
  <c r="M19" i="49" s="1"/>
  <c r="O19" i="49" s="1"/>
  <c r="E11" i="49"/>
  <c r="G64" i="55"/>
  <c r="G65" i="55" s="1"/>
  <c r="J25" i="49"/>
  <c r="K25" i="49"/>
  <c r="I25" i="49"/>
  <c r="G13" i="49"/>
  <c r="E13" i="49"/>
  <c r="K13" i="49"/>
  <c r="J13" i="49"/>
  <c r="G11" i="49"/>
  <c r="Z16" i="49"/>
  <c r="Y14" i="49"/>
  <c r="Y15" i="49"/>
  <c r="Y16" i="55"/>
  <c r="G13" i="55"/>
  <c r="M13" i="55" s="1"/>
  <c r="O13" i="55" s="1"/>
  <c r="I13" i="55"/>
  <c r="Z16" i="55"/>
  <c r="H50" i="54"/>
  <c r="T15" i="54"/>
  <c r="G23" i="55"/>
  <c r="E23" i="55"/>
  <c r="I18" i="55"/>
  <c r="G18" i="55"/>
  <c r="M18" i="55" s="1"/>
  <c r="O18" i="55" s="1"/>
  <c r="J9" i="55"/>
  <c r="G9" i="55"/>
  <c r="M9" i="55" s="1"/>
  <c r="O9" i="55" s="1"/>
  <c r="E7" i="55"/>
  <c r="I7" i="55"/>
  <c r="G7" i="55"/>
  <c r="Q64" i="54"/>
  <c r="Q65" i="54" s="1"/>
  <c r="J64" i="54"/>
  <c r="J65" i="54" s="1"/>
  <c r="D64" i="54"/>
  <c r="D65" i="54" s="1"/>
  <c r="R64" i="54"/>
  <c r="R65" i="54" s="1"/>
  <c r="H64" i="54"/>
  <c r="G29" i="54"/>
  <c r="E29" i="54"/>
  <c r="J29" i="54"/>
  <c r="I18" i="54"/>
  <c r="G18" i="54"/>
  <c r="E18" i="54"/>
  <c r="K18" i="54"/>
  <c r="G54" i="54"/>
  <c r="J17" i="54"/>
  <c r="E17" i="54"/>
  <c r="I17" i="54"/>
  <c r="G17" i="54"/>
  <c r="I5" i="49"/>
  <c r="S64" i="55"/>
  <c r="S65" i="55" s="1"/>
  <c r="K9" i="55"/>
  <c r="I64" i="55"/>
  <c r="I65" i="55" s="1"/>
  <c r="G29" i="55"/>
  <c r="M29" i="55" s="1"/>
  <c r="O29" i="55" s="1"/>
  <c r="I21" i="55"/>
  <c r="E21" i="55"/>
  <c r="M21" i="55" s="1"/>
  <c r="O21" i="55" s="1"/>
  <c r="K12" i="55"/>
  <c r="I12" i="55"/>
  <c r="E12" i="55"/>
  <c r="M12" i="55" s="1"/>
  <c r="O12" i="55" s="1"/>
  <c r="S64" i="54"/>
  <c r="S65" i="54" s="1"/>
  <c r="U12" i="54"/>
  <c r="V12" i="54" s="1"/>
  <c r="C6" i="64"/>
  <c r="C6" i="62"/>
  <c r="C6" i="57"/>
  <c r="C6" i="54"/>
  <c r="C6" i="56"/>
  <c r="R6" i="42"/>
  <c r="G5" i="49"/>
  <c r="R64" i="55"/>
  <c r="R65" i="55" s="1"/>
  <c r="Y14" i="55"/>
  <c r="C6" i="55"/>
  <c r="E32" i="55"/>
  <c r="G32" i="55"/>
  <c r="J17" i="55"/>
  <c r="K17" i="55"/>
  <c r="E17" i="55"/>
  <c r="E8" i="55"/>
  <c r="J8" i="55"/>
  <c r="P64" i="54"/>
  <c r="P65" i="54" s="1"/>
  <c r="R30" i="54"/>
  <c r="Y15" i="54"/>
  <c r="Z16" i="54"/>
  <c r="Z14" i="49"/>
  <c r="E5" i="49"/>
  <c r="K23" i="54"/>
  <c r="I21" i="54"/>
  <c r="T21" i="54" s="1"/>
  <c r="E7" i="54"/>
  <c r="I7" i="54"/>
  <c r="I25" i="54"/>
  <c r="E24" i="54"/>
  <c r="I24" i="54"/>
  <c r="I9" i="54"/>
  <c r="E8" i="54"/>
  <c r="I8" i="54"/>
  <c r="I64" i="56"/>
  <c r="I65" i="56" s="1"/>
  <c r="Q64" i="56"/>
  <c r="Q65" i="56" s="1"/>
  <c r="F64" i="56"/>
  <c r="F65" i="56" s="1"/>
  <c r="S64" i="56"/>
  <c r="S65" i="56" s="1"/>
  <c r="J19" i="56"/>
  <c r="I19" i="56"/>
  <c r="T19" i="56" s="1"/>
  <c r="G19" i="56"/>
  <c r="M19" i="56" s="1"/>
  <c r="O19" i="56" s="1"/>
  <c r="S64" i="57"/>
  <c r="S65" i="57" s="1"/>
  <c r="K19" i="55"/>
  <c r="I24" i="55"/>
  <c r="I15" i="55"/>
  <c r="J10" i="55"/>
  <c r="K24" i="54"/>
  <c r="Y16" i="54"/>
  <c r="G31" i="54"/>
  <c r="M31" i="54" s="1"/>
  <c r="O31" i="54" s="1"/>
  <c r="J31" i="54"/>
  <c r="E25" i="54"/>
  <c r="R21" i="54"/>
  <c r="I19" i="54"/>
  <c r="G15" i="54"/>
  <c r="M15" i="54" s="1"/>
  <c r="O15" i="54" s="1"/>
  <c r="J15" i="54"/>
  <c r="S15" i="54" s="1"/>
  <c r="E9" i="54"/>
  <c r="Z14" i="54"/>
  <c r="Z15" i="54"/>
  <c r="G27" i="56"/>
  <c r="M27" i="56" s="1"/>
  <c r="O27" i="56" s="1"/>
  <c r="I27" i="56"/>
  <c r="T27" i="56" s="1"/>
  <c r="R64" i="57"/>
  <c r="R65" i="57" s="1"/>
  <c r="G64" i="62"/>
  <c r="G65" i="62" s="1"/>
  <c r="L64" i="62"/>
  <c r="L65" i="62" s="1"/>
  <c r="S64" i="62"/>
  <c r="I30" i="56"/>
  <c r="G30" i="56"/>
  <c r="E30" i="56"/>
  <c r="G25" i="56"/>
  <c r="E25" i="56"/>
  <c r="J25" i="56"/>
  <c r="I25" i="56"/>
  <c r="G15" i="56"/>
  <c r="E15" i="56"/>
  <c r="J15" i="56"/>
  <c r="I15" i="56"/>
  <c r="K15" i="56"/>
  <c r="T12" i="54"/>
  <c r="I23" i="54"/>
  <c r="E19" i="54"/>
  <c r="J13" i="54"/>
  <c r="E25" i="55"/>
  <c r="J16" i="55"/>
  <c r="S16" i="55" s="1"/>
  <c r="J6" i="55"/>
  <c r="S6" i="55" s="1"/>
  <c r="Z14" i="55"/>
  <c r="E32" i="54"/>
  <c r="R32" i="54" s="1"/>
  <c r="I32" i="54"/>
  <c r="E16" i="54"/>
  <c r="I16" i="54"/>
  <c r="E13" i="54"/>
  <c r="E10" i="54"/>
  <c r="J7" i="54"/>
  <c r="E6" i="54"/>
  <c r="I6" i="54"/>
  <c r="R64" i="56"/>
  <c r="R65" i="56" s="1"/>
  <c r="K30" i="56"/>
  <c r="K25" i="56"/>
  <c r="G23" i="54"/>
  <c r="M23" i="54" s="1"/>
  <c r="O23" i="54" s="1"/>
  <c r="J23" i="54"/>
  <c r="Z14" i="57"/>
  <c r="Y15" i="57"/>
  <c r="Y16" i="57"/>
  <c r="Y14" i="57"/>
  <c r="Z15" i="57"/>
  <c r="Z16" i="57"/>
  <c r="E13" i="56"/>
  <c r="U6" i="56"/>
  <c r="V6" i="56" s="1"/>
  <c r="G5" i="56"/>
  <c r="M5" i="56" s="1"/>
  <c r="O5" i="56" s="1"/>
  <c r="J64" i="57"/>
  <c r="J65" i="57" s="1"/>
  <c r="G31" i="57"/>
  <c r="E31" i="57"/>
  <c r="K31" i="57"/>
  <c r="J31" i="57"/>
  <c r="G54" i="56"/>
  <c r="J11" i="56"/>
  <c r="G11" i="56"/>
  <c r="E11" i="56"/>
  <c r="I9" i="56"/>
  <c r="I21" i="56"/>
  <c r="I20" i="56"/>
  <c r="G20" i="56"/>
  <c r="I18" i="56"/>
  <c r="G17" i="56"/>
  <c r="M17" i="56" s="1"/>
  <c r="O17" i="56" s="1"/>
  <c r="I17" i="56"/>
  <c r="G23" i="57"/>
  <c r="E23" i="57"/>
  <c r="J23" i="57"/>
  <c r="I23" i="57"/>
  <c r="E21" i="56"/>
  <c r="J18" i="56"/>
  <c r="E9" i="56"/>
  <c r="G21" i="56"/>
  <c r="G18" i="56"/>
  <c r="M18" i="56" s="1"/>
  <c r="O18" i="56" s="1"/>
  <c r="Z16" i="56"/>
  <c r="E32" i="57"/>
  <c r="R32" i="57" s="1"/>
  <c r="I32" i="57"/>
  <c r="I12" i="56"/>
  <c r="J12" i="56"/>
  <c r="K5" i="56"/>
  <c r="T5" i="56" s="1"/>
  <c r="Q64" i="57"/>
  <c r="Q65" i="57" s="1"/>
  <c r="J27" i="57"/>
  <c r="I27" i="57"/>
  <c r="G14" i="57"/>
  <c r="E14" i="57"/>
  <c r="J14" i="57"/>
  <c r="I14" i="57"/>
  <c r="K14" i="57"/>
  <c r="F64" i="62"/>
  <c r="F65" i="62" s="1"/>
  <c r="I21" i="57"/>
  <c r="E29" i="62"/>
  <c r="I29" i="62"/>
  <c r="G29" i="62"/>
  <c r="J26" i="57"/>
  <c r="J21" i="57"/>
  <c r="J13" i="57"/>
  <c r="I12" i="57"/>
  <c r="E12" i="57"/>
  <c r="K12" i="57"/>
  <c r="K21" i="57"/>
  <c r="K18" i="57"/>
  <c r="K64" i="57"/>
  <c r="K65" i="57" s="1"/>
  <c r="R30" i="57"/>
  <c r="E26" i="57"/>
  <c r="E21" i="57"/>
  <c r="E13" i="57"/>
  <c r="R64" i="62"/>
  <c r="P64" i="57"/>
  <c r="P65" i="57" s="1"/>
  <c r="G26" i="57"/>
  <c r="J18" i="57"/>
  <c r="G17" i="57"/>
  <c r="J17" i="57"/>
  <c r="G13" i="57"/>
  <c r="E18" i="57"/>
  <c r="R5" i="57"/>
  <c r="I64" i="62"/>
  <c r="I65" i="62" s="1"/>
  <c r="I30" i="62"/>
  <c r="G30" i="62"/>
  <c r="E30" i="62"/>
  <c r="K30" i="62"/>
  <c r="G16" i="62"/>
  <c r="M16" i="62" s="1"/>
  <c r="O16" i="62" s="1"/>
  <c r="K16" i="62"/>
  <c r="J16" i="62"/>
  <c r="U12" i="62"/>
  <c r="V12" i="62" s="1"/>
  <c r="G6" i="62"/>
  <c r="J6" i="62"/>
  <c r="Q64" i="62"/>
  <c r="Y14" i="62"/>
  <c r="G64" i="64"/>
  <c r="G65" i="64" s="1"/>
  <c r="J64" i="64"/>
  <c r="J65" i="64" s="1"/>
  <c r="Y14" i="64"/>
  <c r="E20" i="62"/>
  <c r="I20" i="62"/>
  <c r="J11" i="62"/>
  <c r="I8" i="62"/>
  <c r="G7" i="62"/>
  <c r="I7" i="62"/>
  <c r="K64" i="64"/>
  <c r="K65" i="64" s="1"/>
  <c r="E31" i="64"/>
  <c r="J31" i="64"/>
  <c r="I31" i="64"/>
  <c r="K31" i="64"/>
  <c r="G57" i="62"/>
  <c r="G58" i="62" s="1"/>
  <c r="G60" i="62" s="1"/>
  <c r="H60" i="62" s="1"/>
  <c r="K25" i="62"/>
  <c r="J21" i="62"/>
  <c r="E17" i="62"/>
  <c r="K17" i="62"/>
  <c r="J8" i="62"/>
  <c r="I25" i="62"/>
  <c r="I11" i="62"/>
  <c r="K11" i="62"/>
  <c r="E11" i="62"/>
  <c r="G21" i="62"/>
  <c r="M21" i="62" s="1"/>
  <c r="O21" i="62" s="1"/>
  <c r="I16" i="62"/>
  <c r="I6" i="62"/>
  <c r="R64" i="64"/>
  <c r="E25" i="62"/>
  <c r="M25" i="62" s="1"/>
  <c r="O25" i="62" s="1"/>
  <c r="J25" i="62"/>
  <c r="E27" i="64"/>
  <c r="M27" i="64" s="1"/>
  <c r="O27" i="64" s="1"/>
  <c r="I17" i="64"/>
  <c r="K17" i="64"/>
  <c r="Y15" i="64"/>
  <c r="J20" i="64"/>
  <c r="I16" i="64"/>
  <c r="T16" i="64" s="1"/>
  <c r="G15" i="64"/>
  <c r="M15" i="64" s="1"/>
  <c r="O15" i="64" s="1"/>
  <c r="J18" i="62"/>
  <c r="S18" i="62" s="1"/>
  <c r="K18" i="62"/>
  <c r="T18" i="62" s="1"/>
  <c r="Q64" i="64"/>
  <c r="K27" i="64"/>
  <c r="I26" i="64"/>
  <c r="T26" i="64" s="1"/>
  <c r="I12" i="64"/>
  <c r="J26" i="64"/>
  <c r="I22" i="64"/>
  <c r="J12" i="64"/>
  <c r="L64" i="64"/>
  <c r="L65" i="64" s="1"/>
  <c r="I25" i="64"/>
  <c r="K25" i="64"/>
  <c r="J22" i="64"/>
  <c r="E17" i="64"/>
  <c r="M17" i="64" s="1"/>
  <c r="O17" i="64" s="1"/>
  <c r="E12" i="64"/>
  <c r="K5" i="64"/>
  <c r="J5" i="64"/>
  <c r="I5" i="64"/>
  <c r="G5" i="64"/>
  <c r="M5" i="64" s="1"/>
  <c r="O5" i="64" s="1"/>
  <c r="AB5" i="42" l="1"/>
  <c r="U13" i="64"/>
  <c r="V13" i="64" s="1"/>
  <c r="R5" i="55"/>
  <c r="S13" i="55"/>
  <c r="R10" i="57"/>
  <c r="M6" i="62"/>
  <c r="O6" i="62" s="1"/>
  <c r="T7" i="57"/>
  <c r="E64" i="57"/>
  <c r="E65" i="57" s="1"/>
  <c r="U10" i="56"/>
  <c r="V10" i="56" s="1"/>
  <c r="T6" i="64"/>
  <c r="U7" i="56"/>
  <c r="V7" i="56" s="1"/>
  <c r="R13" i="64"/>
  <c r="T24" i="56"/>
  <c r="M29" i="54"/>
  <c r="O29" i="54" s="1"/>
  <c r="S6" i="64"/>
  <c r="M19" i="62"/>
  <c r="O19" i="62" s="1"/>
  <c r="L8" i="64"/>
  <c r="N8" i="64" s="1"/>
  <c r="T7" i="49"/>
  <c r="R12" i="54"/>
  <c r="S28" i="64"/>
  <c r="R29" i="56"/>
  <c r="S21" i="49"/>
  <c r="S10" i="56"/>
  <c r="T8" i="62"/>
  <c r="L30" i="62"/>
  <c r="N30" i="62" s="1"/>
  <c r="R9" i="62"/>
  <c r="M21" i="49"/>
  <c r="O21" i="49" s="1"/>
  <c r="K64" i="55"/>
  <c r="K65" i="55" s="1"/>
  <c r="S5" i="56"/>
  <c r="U9" i="62"/>
  <c r="V9" i="62" s="1"/>
  <c r="L17" i="62"/>
  <c r="N17" i="62" s="1"/>
  <c r="L24" i="64"/>
  <c r="N24" i="64" s="1"/>
  <c r="L30" i="57"/>
  <c r="N30" i="57" s="1"/>
  <c r="L5" i="62"/>
  <c r="N5" i="62" s="1"/>
  <c r="L7" i="64"/>
  <c r="N7" i="64" s="1"/>
  <c r="L6" i="57"/>
  <c r="N6" i="57" s="1"/>
  <c r="L20" i="62"/>
  <c r="N20" i="62" s="1"/>
  <c r="L10" i="56"/>
  <c r="N10" i="56" s="1"/>
  <c r="T29" i="55"/>
  <c r="L18" i="62"/>
  <c r="N18" i="62" s="1"/>
  <c r="AA9" i="62" s="1"/>
  <c r="T29" i="64"/>
  <c r="AA13" i="42"/>
  <c r="L32" i="62"/>
  <c r="N32" i="62" s="1"/>
  <c r="L8" i="62"/>
  <c r="N8" i="62" s="1"/>
  <c r="L15" i="62"/>
  <c r="N15" i="62" s="1"/>
  <c r="S7" i="56"/>
  <c r="S22" i="62"/>
  <c r="L11" i="64"/>
  <c r="N11" i="64" s="1"/>
  <c r="S26" i="56"/>
  <c r="S8" i="49"/>
  <c r="L23" i="64"/>
  <c r="N23" i="64" s="1"/>
  <c r="L21" i="64"/>
  <c r="N21" i="64" s="1"/>
  <c r="AA10" i="64" s="1"/>
  <c r="L31" i="56"/>
  <c r="N31" i="56" s="1"/>
  <c r="T8" i="64"/>
  <c r="R32" i="62"/>
  <c r="R7" i="49"/>
  <c r="M13" i="62"/>
  <c r="O13" i="62" s="1"/>
  <c r="L26" i="62"/>
  <c r="N26" i="62" s="1"/>
  <c r="U32" i="62"/>
  <c r="V32" i="62" s="1"/>
  <c r="U7" i="49"/>
  <c r="V7" i="49" s="1"/>
  <c r="S14" i="62"/>
  <c r="L16" i="64"/>
  <c r="N16" i="64" s="1"/>
  <c r="M18" i="64"/>
  <c r="O18" i="64" s="1"/>
  <c r="AA11" i="42"/>
  <c r="U32" i="56"/>
  <c r="V32" i="56" s="1"/>
  <c r="M16" i="64"/>
  <c r="O16" i="64" s="1"/>
  <c r="J64" i="62"/>
  <c r="J65" i="62" s="1"/>
  <c r="M27" i="62"/>
  <c r="O27" i="62" s="1"/>
  <c r="R15" i="62"/>
  <c r="M15" i="62"/>
  <c r="O15" i="62" s="1"/>
  <c r="L13" i="62"/>
  <c r="N13" i="62" s="1"/>
  <c r="L9" i="64"/>
  <c r="N9" i="64" s="1"/>
  <c r="R14" i="62"/>
  <c r="L14" i="62"/>
  <c r="N14" i="62" s="1"/>
  <c r="M21" i="64"/>
  <c r="O21" i="64" s="1"/>
  <c r="AB10" i="64" s="1"/>
  <c r="R25" i="64"/>
  <c r="Z11" i="64" s="1"/>
  <c r="L25" i="64"/>
  <c r="N25" i="64" s="1"/>
  <c r="R31" i="64"/>
  <c r="L31" i="64"/>
  <c r="N31" i="64" s="1"/>
  <c r="H64" i="62"/>
  <c r="H65" i="62" s="1"/>
  <c r="M20" i="62"/>
  <c r="O20" i="62" s="1"/>
  <c r="L27" i="62"/>
  <c r="N27" i="62" s="1"/>
  <c r="R29" i="64"/>
  <c r="M29" i="64"/>
  <c r="O29" i="64" s="1"/>
  <c r="S20" i="57"/>
  <c r="L16" i="62"/>
  <c r="N16" i="62" s="1"/>
  <c r="L29" i="62"/>
  <c r="N29" i="62" s="1"/>
  <c r="R20" i="64"/>
  <c r="M20" i="64"/>
  <c r="O20" i="64" s="1"/>
  <c r="S9" i="57"/>
  <c r="S5" i="57"/>
  <c r="L6" i="62"/>
  <c r="N6" i="62" s="1"/>
  <c r="AA5" i="62" s="1"/>
  <c r="M32" i="62"/>
  <c r="O32" i="62" s="1"/>
  <c r="R25" i="62"/>
  <c r="L25" i="62"/>
  <c r="N25" i="62" s="1"/>
  <c r="AA11" i="62" s="1"/>
  <c r="R11" i="62"/>
  <c r="L11" i="62"/>
  <c r="N11" i="62" s="1"/>
  <c r="AA7" i="62" s="1"/>
  <c r="S8" i="64"/>
  <c r="I64" i="64"/>
  <c r="I65" i="64" s="1"/>
  <c r="M24" i="64"/>
  <c r="O24" i="64" s="1"/>
  <c r="R23" i="62"/>
  <c r="M23" i="62"/>
  <c r="O23" i="62" s="1"/>
  <c r="R26" i="64"/>
  <c r="M26" i="64"/>
  <c r="O26" i="64" s="1"/>
  <c r="R14" i="64"/>
  <c r="L14" i="64"/>
  <c r="N14" i="64" s="1"/>
  <c r="AB5" i="64"/>
  <c r="D64" i="62"/>
  <c r="D65" i="62" s="1"/>
  <c r="M7" i="62"/>
  <c r="O7" i="62" s="1"/>
  <c r="R28" i="62"/>
  <c r="L28" i="62"/>
  <c r="N28" i="62" s="1"/>
  <c r="AA12" i="62" s="1"/>
  <c r="M20" i="57"/>
  <c r="O20" i="57" s="1"/>
  <c r="M11" i="62"/>
  <c r="O11" i="62" s="1"/>
  <c r="L15" i="64"/>
  <c r="N15" i="64" s="1"/>
  <c r="L32" i="64"/>
  <c r="N32" i="64" s="1"/>
  <c r="R6" i="64"/>
  <c r="L6" i="64"/>
  <c r="N6" i="64" s="1"/>
  <c r="L29" i="64"/>
  <c r="N29" i="64" s="1"/>
  <c r="K64" i="62"/>
  <c r="K65" i="62" s="1"/>
  <c r="M29" i="62"/>
  <c r="O29" i="62" s="1"/>
  <c r="AB8" i="64"/>
  <c r="G54" i="62"/>
  <c r="G61" i="62" s="1"/>
  <c r="H61" i="62" s="1"/>
  <c r="M30" i="62"/>
  <c r="O30" i="62" s="1"/>
  <c r="AB13" i="62" s="1"/>
  <c r="R22" i="64"/>
  <c r="L22" i="64"/>
  <c r="N22" i="64" s="1"/>
  <c r="T24" i="62"/>
  <c r="L24" i="62"/>
  <c r="N24" i="62" s="1"/>
  <c r="M11" i="64"/>
  <c r="O11" i="64" s="1"/>
  <c r="M17" i="62"/>
  <c r="O17" i="62" s="1"/>
  <c r="AA13" i="62"/>
  <c r="R23" i="64"/>
  <c r="M23" i="64"/>
  <c r="O23" i="64" s="1"/>
  <c r="R10" i="55"/>
  <c r="L31" i="62"/>
  <c r="N31" i="62" s="1"/>
  <c r="L7" i="62"/>
  <c r="N7" i="62" s="1"/>
  <c r="R12" i="64"/>
  <c r="Z7" i="64" s="1"/>
  <c r="L12" i="64"/>
  <c r="N12" i="64" s="1"/>
  <c r="R28" i="64"/>
  <c r="M28" i="64"/>
  <c r="O28" i="64" s="1"/>
  <c r="AB12" i="64" s="1"/>
  <c r="L28" i="64"/>
  <c r="N28" i="64" s="1"/>
  <c r="AA12" i="64" s="1"/>
  <c r="M25" i="64"/>
  <c r="O25" i="64" s="1"/>
  <c r="AB11" i="64" s="1"/>
  <c r="M18" i="62"/>
  <c r="O18" i="62" s="1"/>
  <c r="AB9" i="62" s="1"/>
  <c r="T31" i="62"/>
  <c r="M28" i="62"/>
  <c r="O28" i="62" s="1"/>
  <c r="AB12" i="62" s="1"/>
  <c r="L31" i="57"/>
  <c r="N31" i="57" s="1"/>
  <c r="M5" i="62"/>
  <c r="O5" i="62" s="1"/>
  <c r="AB5" i="62" s="1"/>
  <c r="R19" i="62"/>
  <c r="L19" i="62"/>
  <c r="N19" i="62" s="1"/>
  <c r="S7" i="49"/>
  <c r="M12" i="62"/>
  <c r="O12" i="62" s="1"/>
  <c r="L20" i="64"/>
  <c r="N20" i="64" s="1"/>
  <c r="M12" i="64"/>
  <c r="O12" i="64" s="1"/>
  <c r="M31" i="64"/>
  <c r="O31" i="64" s="1"/>
  <c r="AB13" i="64" s="1"/>
  <c r="R17" i="64"/>
  <c r="L17" i="64"/>
  <c r="N17" i="64" s="1"/>
  <c r="R18" i="64"/>
  <c r="L18" i="64"/>
  <c r="N18" i="64" s="1"/>
  <c r="R10" i="64"/>
  <c r="L10" i="64"/>
  <c r="N10" i="64" s="1"/>
  <c r="R19" i="64"/>
  <c r="L19" i="64"/>
  <c r="N19" i="64" s="1"/>
  <c r="T12" i="62"/>
  <c r="L12" i="62"/>
  <c r="N12" i="62" s="1"/>
  <c r="U8" i="64"/>
  <c r="V8" i="64" s="1"/>
  <c r="M8" i="64"/>
  <c r="O8" i="64" s="1"/>
  <c r="AB6" i="64" s="1"/>
  <c r="M26" i="62"/>
  <c r="O26" i="62" s="1"/>
  <c r="AB11" i="62" s="1"/>
  <c r="U6" i="64"/>
  <c r="V6" i="64" s="1"/>
  <c r="L9" i="62"/>
  <c r="N9" i="62" s="1"/>
  <c r="L26" i="64"/>
  <c r="N26" i="64" s="1"/>
  <c r="M19" i="64"/>
  <c r="O19" i="64" s="1"/>
  <c r="AB9" i="64" s="1"/>
  <c r="U22" i="62"/>
  <c r="V22" i="62" s="1"/>
  <c r="L22" i="62"/>
  <c r="N22" i="62" s="1"/>
  <c r="R27" i="64"/>
  <c r="L27" i="64"/>
  <c r="N27" i="64" s="1"/>
  <c r="T30" i="57"/>
  <c r="R30" i="64"/>
  <c r="L30" i="64"/>
  <c r="N30" i="64" s="1"/>
  <c r="D64" i="64"/>
  <c r="D65" i="64" s="1"/>
  <c r="M7" i="64"/>
  <c r="O7" i="64" s="1"/>
  <c r="L23" i="62"/>
  <c r="N23" i="62" s="1"/>
  <c r="M14" i="62"/>
  <c r="O14" i="62" s="1"/>
  <c r="M8" i="62"/>
  <c r="O8" i="62" s="1"/>
  <c r="E64" i="62"/>
  <c r="E65" i="62" s="1"/>
  <c r="M10" i="62"/>
  <c r="O10" i="62" s="1"/>
  <c r="L10" i="62"/>
  <c r="N10" i="62" s="1"/>
  <c r="AA6" i="64"/>
  <c r="L21" i="62"/>
  <c r="N21" i="62" s="1"/>
  <c r="L5" i="64"/>
  <c r="N5" i="64" s="1"/>
  <c r="AA5" i="64" s="1"/>
  <c r="L13" i="64"/>
  <c r="N13" i="64" s="1"/>
  <c r="M22" i="62"/>
  <c r="O22" i="62" s="1"/>
  <c r="AB10" i="62" s="1"/>
  <c r="S30" i="64"/>
  <c r="R7" i="64"/>
  <c r="U7" i="64"/>
  <c r="V7" i="64" s="1"/>
  <c r="R8" i="64"/>
  <c r="R65" i="64"/>
  <c r="S29" i="64"/>
  <c r="Q65" i="64"/>
  <c r="S65" i="64"/>
  <c r="S32" i="62"/>
  <c r="T32" i="62"/>
  <c r="T21" i="62"/>
  <c r="S21" i="62"/>
  <c r="S5" i="62"/>
  <c r="R24" i="62"/>
  <c r="R10" i="62"/>
  <c r="U5" i="62"/>
  <c r="V5" i="62" s="1"/>
  <c r="Q65" i="62"/>
  <c r="R65" i="62"/>
  <c r="S65" i="62"/>
  <c r="T22" i="64"/>
  <c r="U10" i="64"/>
  <c r="V10" i="64" s="1"/>
  <c r="L32" i="57"/>
  <c r="N32" i="57" s="1"/>
  <c r="T19" i="62"/>
  <c r="R23" i="56"/>
  <c r="U23" i="62"/>
  <c r="V23" i="62" s="1"/>
  <c r="U29" i="64"/>
  <c r="V29" i="64" s="1"/>
  <c r="M30" i="56"/>
  <c r="O30" i="56" s="1"/>
  <c r="R20" i="62"/>
  <c r="R12" i="62"/>
  <c r="S11" i="64"/>
  <c r="T5" i="62"/>
  <c r="S17" i="56"/>
  <c r="T20" i="64"/>
  <c r="L25" i="57"/>
  <c r="N25" i="57" s="1"/>
  <c r="M27" i="49"/>
  <c r="O27" i="49" s="1"/>
  <c r="M31" i="55"/>
  <c r="O31" i="55" s="1"/>
  <c r="R6" i="56"/>
  <c r="AB11" i="42"/>
  <c r="AA12" i="42"/>
  <c r="L25" i="54"/>
  <c r="N25" i="54" s="1"/>
  <c r="T8" i="49"/>
  <c r="S31" i="62"/>
  <c r="T24" i="55"/>
  <c r="L30" i="49"/>
  <c r="N30" i="49" s="1"/>
  <c r="T24" i="64"/>
  <c r="T23" i="64"/>
  <c r="T27" i="62"/>
  <c r="U31" i="62"/>
  <c r="V31" i="62" s="1"/>
  <c r="S18" i="64"/>
  <c r="Y13" i="42"/>
  <c r="R12" i="49"/>
  <c r="S19" i="64"/>
  <c r="S32" i="64"/>
  <c r="R31" i="49"/>
  <c r="L31" i="49"/>
  <c r="N31" i="49" s="1"/>
  <c r="M31" i="57"/>
  <c r="O31" i="57" s="1"/>
  <c r="L31" i="55"/>
  <c r="N31" i="55" s="1"/>
  <c r="Z11" i="42"/>
  <c r="H64" i="64"/>
  <c r="H65" i="64" s="1"/>
  <c r="R16" i="56"/>
  <c r="M28" i="57"/>
  <c r="O28" i="57" s="1"/>
  <c r="L31" i="54"/>
  <c r="N31" i="54" s="1"/>
  <c r="L32" i="54"/>
  <c r="N32" i="54" s="1"/>
  <c r="U10" i="62"/>
  <c r="V10" i="62" s="1"/>
  <c r="R32" i="56"/>
  <c r="M31" i="49"/>
  <c r="O31" i="49" s="1"/>
  <c r="M31" i="56"/>
  <c r="O31" i="56" s="1"/>
  <c r="M25" i="56"/>
  <c r="O25" i="56" s="1"/>
  <c r="M12" i="54"/>
  <c r="O12" i="54" s="1"/>
  <c r="T32" i="64"/>
  <c r="R32" i="64"/>
  <c r="AA13" i="57"/>
  <c r="M32" i="55"/>
  <c r="O32" i="55" s="1"/>
  <c r="L32" i="55"/>
  <c r="N32" i="55" s="1"/>
  <c r="L32" i="49"/>
  <c r="N32" i="49" s="1"/>
  <c r="AA13" i="49" s="1"/>
  <c r="M32" i="49"/>
  <c r="O32" i="49" s="1"/>
  <c r="M32" i="56"/>
  <c r="O32" i="56" s="1"/>
  <c r="L32" i="56"/>
  <c r="N32" i="56" s="1"/>
  <c r="M32" i="57"/>
  <c r="O32" i="57" s="1"/>
  <c r="AB13" i="54"/>
  <c r="M32" i="54"/>
  <c r="O32" i="54" s="1"/>
  <c r="Z13" i="42"/>
  <c r="R31" i="62"/>
  <c r="U32" i="64"/>
  <c r="V32" i="64" s="1"/>
  <c r="S32" i="55"/>
  <c r="L9" i="56"/>
  <c r="N9" i="56" s="1"/>
  <c r="U24" i="62"/>
  <c r="V24" i="62" s="1"/>
  <c r="L29" i="56"/>
  <c r="N29" i="56" s="1"/>
  <c r="S22" i="49"/>
  <c r="S14" i="54"/>
  <c r="L29" i="49"/>
  <c r="N29" i="49" s="1"/>
  <c r="T19" i="64"/>
  <c r="U17" i="62"/>
  <c r="V17" i="62" s="1"/>
  <c r="L19" i="54"/>
  <c r="N19" i="54" s="1"/>
  <c r="T5" i="55"/>
  <c r="L20" i="56"/>
  <c r="N20" i="56" s="1"/>
  <c r="S26" i="62"/>
  <c r="L30" i="55"/>
  <c r="N30" i="55" s="1"/>
  <c r="AA9" i="42"/>
  <c r="L27" i="55"/>
  <c r="N27" i="55" s="1"/>
  <c r="U9" i="64"/>
  <c r="V9" i="64" s="1"/>
  <c r="L28" i="54"/>
  <c r="N28" i="54" s="1"/>
  <c r="L20" i="55"/>
  <c r="N20" i="55" s="1"/>
  <c r="T18" i="55"/>
  <c r="Y11" i="42"/>
  <c r="L21" i="57"/>
  <c r="N21" i="57" s="1"/>
  <c r="M8" i="57"/>
  <c r="O8" i="57" s="1"/>
  <c r="S26" i="54"/>
  <c r="L26" i="54"/>
  <c r="N26" i="54" s="1"/>
  <c r="L28" i="49"/>
  <c r="N28" i="49" s="1"/>
  <c r="R22" i="49"/>
  <c r="M23" i="55"/>
  <c r="O23" i="55" s="1"/>
  <c r="R28" i="56"/>
  <c r="Z12" i="56" s="1"/>
  <c r="M28" i="56"/>
  <c r="O28" i="56" s="1"/>
  <c r="R29" i="49"/>
  <c r="M29" i="49"/>
  <c r="O29" i="49" s="1"/>
  <c r="AB12" i="49" s="1"/>
  <c r="T29" i="54"/>
  <c r="L29" i="54"/>
  <c r="N29" i="54" s="1"/>
  <c r="M27" i="55"/>
  <c r="O27" i="55" s="1"/>
  <c r="S10" i="64"/>
  <c r="U15" i="62"/>
  <c r="V15" i="62" s="1"/>
  <c r="T16" i="56"/>
  <c r="AB8" i="42"/>
  <c r="R29" i="57"/>
  <c r="Z12" i="57" s="1"/>
  <c r="L29" i="57"/>
  <c r="N29" i="57" s="1"/>
  <c r="U29" i="56"/>
  <c r="V29" i="56" s="1"/>
  <c r="R28" i="55"/>
  <c r="M28" i="55"/>
  <c r="O28" i="55" s="1"/>
  <c r="AB12" i="55" s="1"/>
  <c r="M28" i="54"/>
  <c r="O28" i="54" s="1"/>
  <c r="AB12" i="54" s="1"/>
  <c r="Y12" i="42"/>
  <c r="R27" i="54"/>
  <c r="L27" i="54"/>
  <c r="N27" i="54" s="1"/>
  <c r="R27" i="57"/>
  <c r="L27" i="57"/>
  <c r="N27" i="57" s="1"/>
  <c r="U30" i="57"/>
  <c r="V30" i="57" s="1"/>
  <c r="M30" i="55"/>
  <c r="O30" i="55" s="1"/>
  <c r="AB13" i="55" s="1"/>
  <c r="R25" i="49"/>
  <c r="L25" i="49"/>
  <c r="N25" i="49" s="1"/>
  <c r="M13" i="57"/>
  <c r="O13" i="57" s="1"/>
  <c r="J64" i="49"/>
  <c r="J65" i="49" s="1"/>
  <c r="L28" i="55"/>
  <c r="N28" i="55" s="1"/>
  <c r="M27" i="57"/>
  <c r="O27" i="57" s="1"/>
  <c r="M30" i="57"/>
  <c r="O30" i="57" s="1"/>
  <c r="M25" i="55"/>
  <c r="O25" i="55" s="1"/>
  <c r="U15" i="55"/>
  <c r="V15" i="55" s="1"/>
  <c r="M29" i="56"/>
  <c r="O29" i="56" s="1"/>
  <c r="M25" i="54"/>
  <c r="O25" i="54" s="1"/>
  <c r="U26" i="54"/>
  <c r="V26" i="54" s="1"/>
  <c r="M26" i="54"/>
  <c r="O26" i="54" s="1"/>
  <c r="M29" i="57"/>
  <c r="O29" i="57" s="1"/>
  <c r="M26" i="57"/>
  <c r="O26" i="57" s="1"/>
  <c r="L25" i="56"/>
  <c r="N25" i="56" s="1"/>
  <c r="Z12" i="42"/>
  <c r="M16" i="56"/>
  <c r="O16" i="56" s="1"/>
  <c r="M25" i="57"/>
  <c r="O25" i="57" s="1"/>
  <c r="R5" i="62"/>
  <c r="R26" i="56"/>
  <c r="M26" i="56"/>
  <c r="O26" i="56" s="1"/>
  <c r="T28" i="57"/>
  <c r="L26" i="56"/>
  <c r="N26" i="56" s="1"/>
  <c r="R25" i="55"/>
  <c r="L25" i="55"/>
  <c r="N25" i="55" s="1"/>
  <c r="S26" i="55"/>
  <c r="L26" i="55"/>
  <c r="N26" i="55" s="1"/>
  <c r="R26" i="62"/>
  <c r="S5" i="54"/>
  <c r="L30" i="54"/>
  <c r="N30" i="54" s="1"/>
  <c r="L30" i="56"/>
  <c r="N30" i="56" s="1"/>
  <c r="M26" i="49"/>
  <c r="O26" i="49" s="1"/>
  <c r="K64" i="54"/>
  <c r="K65" i="54" s="1"/>
  <c r="R15" i="55"/>
  <c r="J64" i="56"/>
  <c r="J65" i="56" s="1"/>
  <c r="L27" i="56"/>
  <c r="N27" i="56" s="1"/>
  <c r="M30" i="49"/>
  <c r="O30" i="49" s="1"/>
  <c r="M25" i="49"/>
  <c r="O25" i="49" s="1"/>
  <c r="M27" i="54"/>
  <c r="O27" i="54" s="1"/>
  <c r="U19" i="55"/>
  <c r="V19" i="55" s="1"/>
  <c r="U13" i="62"/>
  <c r="V13" i="62" s="1"/>
  <c r="S26" i="49"/>
  <c r="L26" i="49"/>
  <c r="N26" i="49" s="1"/>
  <c r="S6" i="49"/>
  <c r="L11" i="54"/>
  <c r="N11" i="54" s="1"/>
  <c r="L28" i="56"/>
  <c r="N28" i="56" s="1"/>
  <c r="T26" i="57"/>
  <c r="L26" i="57"/>
  <c r="N26" i="57" s="1"/>
  <c r="M18" i="54"/>
  <c r="O18" i="54" s="1"/>
  <c r="T27" i="49"/>
  <c r="L27" i="49"/>
  <c r="N27" i="49" s="1"/>
  <c r="T10" i="55"/>
  <c r="T10" i="64"/>
  <c r="M26" i="55"/>
  <c r="O26" i="55" s="1"/>
  <c r="L28" i="57"/>
  <c r="N28" i="57" s="1"/>
  <c r="L29" i="55"/>
  <c r="N29" i="55" s="1"/>
  <c r="AB10" i="42"/>
  <c r="S30" i="57"/>
  <c r="S30" i="55"/>
  <c r="U28" i="62"/>
  <c r="V28" i="62" s="1"/>
  <c r="S28" i="54"/>
  <c r="S28" i="62"/>
  <c r="S27" i="62"/>
  <c r="U26" i="56"/>
  <c r="V26" i="56" s="1"/>
  <c r="U26" i="62"/>
  <c r="V26" i="62" s="1"/>
  <c r="H54" i="42"/>
  <c r="R26" i="54"/>
  <c r="R26" i="55"/>
  <c r="R25" i="57"/>
  <c r="U26" i="55"/>
  <c r="V26" i="55" s="1"/>
  <c r="U27" i="62"/>
  <c r="V27" i="62" s="1"/>
  <c r="T22" i="55"/>
  <c r="L11" i="57"/>
  <c r="N11" i="57" s="1"/>
  <c r="T6" i="49"/>
  <c r="G64" i="56"/>
  <c r="G65" i="56" s="1"/>
  <c r="S14" i="56"/>
  <c r="M5" i="57"/>
  <c r="O5" i="57" s="1"/>
  <c r="S29" i="57"/>
  <c r="S28" i="57"/>
  <c r="M15" i="49"/>
  <c r="O15" i="49" s="1"/>
  <c r="R22" i="62"/>
  <c r="R27" i="62"/>
  <c r="T5" i="57"/>
  <c r="S7" i="57"/>
  <c r="AB7" i="42"/>
  <c r="M15" i="56"/>
  <c r="O15" i="56" s="1"/>
  <c r="M21" i="56"/>
  <c r="O21" i="56" s="1"/>
  <c r="L5" i="49"/>
  <c r="N5" i="49" s="1"/>
  <c r="M18" i="49"/>
  <c r="O18" i="49" s="1"/>
  <c r="T22" i="62"/>
  <c r="R16" i="64"/>
  <c r="M23" i="56"/>
  <c r="O23" i="56" s="1"/>
  <c r="T12" i="49"/>
  <c r="T31" i="49"/>
  <c r="AB7" i="55"/>
  <c r="AB9" i="42"/>
  <c r="T12" i="56"/>
  <c r="T23" i="56"/>
  <c r="T32" i="56"/>
  <c r="Z9" i="62"/>
  <c r="R26" i="49"/>
  <c r="M11" i="49"/>
  <c r="O11" i="49" s="1"/>
  <c r="M23" i="49"/>
  <c r="O23" i="49" s="1"/>
  <c r="U30" i="64"/>
  <c r="V30" i="64" s="1"/>
  <c r="U29" i="49"/>
  <c r="V29" i="49" s="1"/>
  <c r="T28" i="62"/>
  <c r="S28" i="55"/>
  <c r="S11" i="57"/>
  <c r="AB6" i="42"/>
  <c r="T27" i="54"/>
  <c r="S15" i="62"/>
  <c r="L18" i="57"/>
  <c r="N18" i="57" s="1"/>
  <c r="L9" i="49"/>
  <c r="N9" i="49" s="1"/>
  <c r="T31" i="54"/>
  <c r="AA7" i="42"/>
  <c r="AA5" i="42"/>
  <c r="T17" i="49"/>
  <c r="L7" i="56"/>
  <c r="N7" i="56" s="1"/>
  <c r="T18" i="56"/>
  <c r="U11" i="55"/>
  <c r="V11" i="55" s="1"/>
  <c r="U30" i="54"/>
  <c r="V30" i="54" s="1"/>
  <c r="U28" i="57"/>
  <c r="V28" i="57" s="1"/>
  <c r="L16" i="55"/>
  <c r="N16" i="55" s="1"/>
  <c r="L17" i="57"/>
  <c r="N17" i="57" s="1"/>
  <c r="U5" i="55"/>
  <c r="V5" i="55" s="1"/>
  <c r="L13" i="49"/>
  <c r="N13" i="49" s="1"/>
  <c r="AA8" i="42"/>
  <c r="S8" i="56"/>
  <c r="S13" i="62"/>
  <c r="S9" i="64"/>
  <c r="T22" i="57"/>
  <c r="U19" i="64"/>
  <c r="V19" i="64" s="1"/>
  <c r="T17" i="57"/>
  <c r="AA10" i="42"/>
  <c r="U22" i="57"/>
  <c r="V22" i="57" s="1"/>
  <c r="L19" i="57"/>
  <c r="N19" i="57" s="1"/>
  <c r="L16" i="57"/>
  <c r="N16" i="57" s="1"/>
  <c r="T10" i="62"/>
  <c r="AA6" i="42"/>
  <c r="U28" i="54"/>
  <c r="V28" i="54" s="1"/>
  <c r="L17" i="49"/>
  <c r="N17" i="49" s="1"/>
  <c r="S10" i="62"/>
  <c r="T15" i="64"/>
  <c r="S9" i="55"/>
  <c r="T15" i="57"/>
  <c r="S23" i="62"/>
  <c r="T16" i="57"/>
  <c r="U31" i="49"/>
  <c r="V31" i="49" s="1"/>
  <c r="T14" i="54"/>
  <c r="U20" i="54"/>
  <c r="V20" i="54" s="1"/>
  <c r="S17" i="49"/>
  <c r="S28" i="56"/>
  <c r="U8" i="56"/>
  <c r="V8" i="56" s="1"/>
  <c r="T9" i="55"/>
  <c r="T26" i="56"/>
  <c r="T8" i="56"/>
  <c r="U6" i="49"/>
  <c r="V6" i="49" s="1"/>
  <c r="T15" i="62"/>
  <c r="U20" i="55"/>
  <c r="V20" i="55" s="1"/>
  <c r="T29" i="56"/>
  <c r="U24" i="57"/>
  <c r="V24" i="57" s="1"/>
  <c r="T20" i="57"/>
  <c r="M16" i="57"/>
  <c r="O16" i="57" s="1"/>
  <c r="S17" i="57"/>
  <c r="G54" i="57"/>
  <c r="G53" i="57" s="1"/>
  <c r="H53" i="57" s="1"/>
  <c r="M14" i="57"/>
  <c r="O14" i="57" s="1"/>
  <c r="H64" i="57"/>
  <c r="H65" i="57" s="1"/>
  <c r="S22" i="57"/>
  <c r="L14" i="57"/>
  <c r="N14" i="57" s="1"/>
  <c r="R11" i="57"/>
  <c r="G64" i="57"/>
  <c r="G65" i="57" s="1"/>
  <c r="M17" i="57"/>
  <c r="O17" i="57" s="1"/>
  <c r="R12" i="57"/>
  <c r="L12" i="57"/>
  <c r="N12" i="57" s="1"/>
  <c r="U20" i="57"/>
  <c r="V20" i="57" s="1"/>
  <c r="M18" i="57"/>
  <c r="O18" i="57" s="1"/>
  <c r="R20" i="57"/>
  <c r="M23" i="57"/>
  <c r="O23" i="57" s="1"/>
  <c r="M11" i="57"/>
  <c r="O11" i="57" s="1"/>
  <c r="T11" i="57"/>
  <c r="L23" i="57"/>
  <c r="N23" i="57" s="1"/>
  <c r="U11" i="57"/>
  <c r="V11" i="57" s="1"/>
  <c r="R9" i="57"/>
  <c r="L9" i="57"/>
  <c r="N9" i="57" s="1"/>
  <c r="U7" i="57"/>
  <c r="V7" i="57" s="1"/>
  <c r="U9" i="57"/>
  <c r="V9" i="57" s="1"/>
  <c r="L5" i="57"/>
  <c r="N5" i="57" s="1"/>
  <c r="L20" i="57"/>
  <c r="N20" i="57" s="1"/>
  <c r="U5" i="57"/>
  <c r="V5" i="57" s="1"/>
  <c r="T13" i="57"/>
  <c r="L13" i="57"/>
  <c r="N13" i="57" s="1"/>
  <c r="I64" i="57"/>
  <c r="I65" i="57" s="1"/>
  <c r="U10" i="57"/>
  <c r="V10" i="57" s="1"/>
  <c r="U8" i="57"/>
  <c r="V8" i="57" s="1"/>
  <c r="L8" i="57"/>
  <c r="N8" i="57" s="1"/>
  <c r="M9" i="57"/>
  <c r="O9" i="57" s="1"/>
  <c r="U16" i="57"/>
  <c r="V16" i="57" s="1"/>
  <c r="T9" i="57"/>
  <c r="R15" i="57"/>
  <c r="L15" i="57"/>
  <c r="N15" i="57" s="1"/>
  <c r="R19" i="57"/>
  <c r="M19" i="57"/>
  <c r="O19" i="57" s="1"/>
  <c r="L10" i="57"/>
  <c r="N10" i="57" s="1"/>
  <c r="R24" i="57"/>
  <c r="T19" i="57"/>
  <c r="L7" i="57"/>
  <c r="N7" i="57" s="1"/>
  <c r="M21" i="57"/>
  <c r="O21" i="57" s="1"/>
  <c r="M12" i="57"/>
  <c r="O12" i="57" s="1"/>
  <c r="M7" i="57"/>
  <c r="O7" i="57" s="1"/>
  <c r="L22" i="57"/>
  <c r="N22" i="57" s="1"/>
  <c r="L24" i="57"/>
  <c r="N24" i="57" s="1"/>
  <c r="M22" i="57"/>
  <c r="O22" i="57" s="1"/>
  <c r="S29" i="56"/>
  <c r="S32" i="56"/>
  <c r="L24" i="56"/>
  <c r="N24" i="56" s="1"/>
  <c r="L15" i="56"/>
  <c r="N15" i="56" s="1"/>
  <c r="L18" i="56"/>
  <c r="N18" i="56" s="1"/>
  <c r="L14" i="56"/>
  <c r="N14" i="56" s="1"/>
  <c r="L5" i="56"/>
  <c r="N5" i="56" s="1"/>
  <c r="R14" i="56"/>
  <c r="T10" i="56"/>
  <c r="U28" i="56"/>
  <c r="V28" i="56" s="1"/>
  <c r="Y12" i="56" s="1"/>
  <c r="L16" i="56"/>
  <c r="N16" i="56" s="1"/>
  <c r="L17" i="56"/>
  <c r="N17" i="56" s="1"/>
  <c r="L21" i="56"/>
  <c r="N21" i="56" s="1"/>
  <c r="S6" i="56"/>
  <c r="M6" i="56"/>
  <c r="O6" i="56" s="1"/>
  <c r="T11" i="56"/>
  <c r="L11" i="56"/>
  <c r="N11" i="56" s="1"/>
  <c r="M13" i="56"/>
  <c r="O13" i="56" s="1"/>
  <c r="M8" i="56"/>
  <c r="O8" i="56" s="1"/>
  <c r="S24" i="56"/>
  <c r="M11" i="56"/>
  <c r="O11" i="56" s="1"/>
  <c r="U22" i="56"/>
  <c r="V22" i="56" s="1"/>
  <c r="M22" i="56"/>
  <c r="O22" i="56" s="1"/>
  <c r="H64" i="56"/>
  <c r="H65" i="56" s="1"/>
  <c r="M20" i="56"/>
  <c r="O20" i="56" s="1"/>
  <c r="AB9" i="56" s="1"/>
  <c r="R13" i="56"/>
  <c r="L13" i="56"/>
  <c r="N13" i="56" s="1"/>
  <c r="U24" i="56"/>
  <c r="V24" i="56" s="1"/>
  <c r="T28" i="56"/>
  <c r="L12" i="56"/>
  <c r="N12" i="56" s="1"/>
  <c r="L8" i="56"/>
  <c r="N8" i="56" s="1"/>
  <c r="L19" i="56"/>
  <c r="N19" i="56" s="1"/>
  <c r="M7" i="56"/>
  <c r="O7" i="56" s="1"/>
  <c r="L22" i="56"/>
  <c r="N22" i="56" s="1"/>
  <c r="L23" i="56"/>
  <c r="N23" i="56" s="1"/>
  <c r="M9" i="56"/>
  <c r="O9" i="56" s="1"/>
  <c r="M12" i="56"/>
  <c r="O12" i="56" s="1"/>
  <c r="T5" i="54"/>
  <c r="U27" i="54"/>
  <c r="V27" i="54" s="1"/>
  <c r="T10" i="54"/>
  <c r="L10" i="54"/>
  <c r="N10" i="54" s="1"/>
  <c r="L5" i="54"/>
  <c r="N5" i="54" s="1"/>
  <c r="U22" i="54"/>
  <c r="V22" i="54" s="1"/>
  <c r="R14" i="54"/>
  <c r="M14" i="54"/>
  <c r="O14" i="54" s="1"/>
  <c r="L23" i="54"/>
  <c r="N23" i="54" s="1"/>
  <c r="R6" i="54"/>
  <c r="L6" i="54"/>
  <c r="N6" i="54" s="1"/>
  <c r="S31" i="54"/>
  <c r="M5" i="54"/>
  <c r="O5" i="54" s="1"/>
  <c r="G64" i="54"/>
  <c r="G65" i="54" s="1"/>
  <c r="M17" i="54"/>
  <c r="O17" i="54" s="1"/>
  <c r="R28" i="54"/>
  <c r="U11" i="54"/>
  <c r="V11" i="54" s="1"/>
  <c r="L17" i="54"/>
  <c r="N17" i="54" s="1"/>
  <c r="L24" i="54"/>
  <c r="N24" i="54" s="1"/>
  <c r="M9" i="54"/>
  <c r="O9" i="54" s="1"/>
  <c r="M11" i="54"/>
  <c r="O11" i="54" s="1"/>
  <c r="L15" i="54"/>
  <c r="N15" i="54" s="1"/>
  <c r="M24" i="54"/>
  <c r="O24" i="54" s="1"/>
  <c r="R9" i="54"/>
  <c r="L9" i="54"/>
  <c r="N9" i="54" s="1"/>
  <c r="S11" i="54"/>
  <c r="R11" i="54"/>
  <c r="M10" i="54"/>
  <c r="O10" i="54" s="1"/>
  <c r="L18" i="54"/>
  <c r="N18" i="54" s="1"/>
  <c r="S27" i="54"/>
  <c r="L12" i="54"/>
  <c r="N12" i="54" s="1"/>
  <c r="M8" i="54"/>
  <c r="O8" i="54" s="1"/>
  <c r="L21" i="54"/>
  <c r="N21" i="54" s="1"/>
  <c r="M16" i="54"/>
  <c r="O16" i="54" s="1"/>
  <c r="R13" i="54"/>
  <c r="L13" i="54"/>
  <c r="N13" i="54" s="1"/>
  <c r="U5" i="54"/>
  <c r="V5" i="54" s="1"/>
  <c r="M21" i="54"/>
  <c r="O21" i="54" s="1"/>
  <c r="M6" i="54"/>
  <c r="O6" i="54" s="1"/>
  <c r="T11" i="54"/>
  <c r="R7" i="54"/>
  <c r="L7" i="54"/>
  <c r="N7" i="54" s="1"/>
  <c r="R16" i="54"/>
  <c r="L16" i="54"/>
  <c r="N16" i="54" s="1"/>
  <c r="T28" i="54"/>
  <c r="T20" i="54"/>
  <c r="L22" i="54"/>
  <c r="N22" i="54" s="1"/>
  <c r="M13" i="54"/>
  <c r="O13" i="54" s="1"/>
  <c r="M19" i="54"/>
  <c r="O19" i="54" s="1"/>
  <c r="AB9" i="54" s="1"/>
  <c r="R22" i="54"/>
  <c r="R8" i="54"/>
  <c r="L8" i="54"/>
  <c r="N8" i="54" s="1"/>
  <c r="L14" i="54"/>
  <c r="N14" i="54" s="1"/>
  <c r="M7" i="54"/>
  <c r="O7" i="54" s="1"/>
  <c r="S22" i="55"/>
  <c r="L22" i="55"/>
  <c r="N22" i="55" s="1"/>
  <c r="L11" i="55"/>
  <c r="N11" i="55" s="1"/>
  <c r="R30" i="55"/>
  <c r="G54" i="55"/>
  <c r="G61" i="55" s="1"/>
  <c r="H61" i="55" s="1"/>
  <c r="T28" i="55"/>
  <c r="S29" i="55"/>
  <c r="L9" i="55"/>
  <c r="N9" i="55" s="1"/>
  <c r="L10" i="55"/>
  <c r="N10" i="55" s="1"/>
  <c r="L6" i="55"/>
  <c r="N6" i="55" s="1"/>
  <c r="T26" i="55"/>
  <c r="U28" i="55"/>
  <c r="V28" i="55" s="1"/>
  <c r="S23" i="55"/>
  <c r="L23" i="55"/>
  <c r="N23" i="55" s="1"/>
  <c r="T16" i="55"/>
  <c r="L18" i="55"/>
  <c r="N18" i="55" s="1"/>
  <c r="R17" i="55"/>
  <c r="L17" i="55"/>
  <c r="N17" i="55" s="1"/>
  <c r="S11" i="55"/>
  <c r="S20" i="55"/>
  <c r="S5" i="55"/>
  <c r="T20" i="55"/>
  <c r="R19" i="55"/>
  <c r="M19" i="55"/>
  <c r="O19" i="55" s="1"/>
  <c r="AB9" i="55" s="1"/>
  <c r="E64" i="55"/>
  <c r="E65" i="55" s="1"/>
  <c r="M10" i="55"/>
  <c r="O10" i="55" s="1"/>
  <c r="M17" i="55"/>
  <c r="O17" i="55" s="1"/>
  <c r="AB8" i="55" s="1"/>
  <c r="R12" i="55"/>
  <c r="L12" i="55"/>
  <c r="N12" i="55" s="1"/>
  <c r="L19" i="55"/>
  <c r="N19" i="55" s="1"/>
  <c r="T11" i="55"/>
  <c r="L5" i="55"/>
  <c r="N5" i="55" s="1"/>
  <c r="R14" i="55"/>
  <c r="L14" i="55"/>
  <c r="N14" i="55" s="1"/>
  <c r="R21" i="55"/>
  <c r="L21" i="55"/>
  <c r="N21" i="55" s="1"/>
  <c r="D64" i="55"/>
  <c r="D65" i="55" s="1"/>
  <c r="M7" i="55"/>
  <c r="O7" i="55" s="1"/>
  <c r="AB5" i="55" s="1"/>
  <c r="R22" i="55"/>
  <c r="M22" i="55"/>
  <c r="O22" i="55" s="1"/>
  <c r="AB10" i="55" s="1"/>
  <c r="L13" i="55"/>
  <c r="N13" i="55" s="1"/>
  <c r="L15" i="55"/>
  <c r="N15" i="55" s="1"/>
  <c r="L24" i="55"/>
  <c r="N24" i="55" s="1"/>
  <c r="T8" i="55"/>
  <c r="L8" i="55"/>
  <c r="N8" i="55" s="1"/>
  <c r="L7" i="55"/>
  <c r="N7" i="55" s="1"/>
  <c r="U30" i="55"/>
  <c r="V30" i="55" s="1"/>
  <c r="M8" i="55"/>
  <c r="O8" i="55" s="1"/>
  <c r="T29" i="49"/>
  <c r="I64" i="49"/>
  <c r="I65" i="49" s="1"/>
  <c r="M24" i="49"/>
  <c r="O24" i="49" s="1"/>
  <c r="M13" i="49"/>
  <c r="O13" i="49" s="1"/>
  <c r="R16" i="49"/>
  <c r="L16" i="49"/>
  <c r="N16" i="49" s="1"/>
  <c r="L20" i="49"/>
  <c r="N20" i="49" s="1"/>
  <c r="T26" i="49"/>
  <c r="L24" i="49"/>
  <c r="N24" i="49" s="1"/>
  <c r="U21" i="49"/>
  <c r="V21" i="49" s="1"/>
  <c r="L6" i="49"/>
  <c r="N6" i="49" s="1"/>
  <c r="L11" i="49"/>
  <c r="N11" i="49" s="1"/>
  <c r="S29" i="49"/>
  <c r="L12" i="49"/>
  <c r="N12" i="49" s="1"/>
  <c r="L15" i="49"/>
  <c r="N15" i="49" s="1"/>
  <c r="H64" i="49"/>
  <c r="H65" i="49" s="1"/>
  <c r="M20" i="49"/>
  <c r="O20" i="49" s="1"/>
  <c r="L7" i="49"/>
  <c r="N7" i="49" s="1"/>
  <c r="L21" i="49"/>
  <c r="N21" i="49" s="1"/>
  <c r="T21" i="49"/>
  <c r="S30" i="49"/>
  <c r="U17" i="49"/>
  <c r="V17" i="49" s="1"/>
  <c r="M17" i="49"/>
  <c r="O17" i="49" s="1"/>
  <c r="L10" i="49"/>
  <c r="N10" i="49" s="1"/>
  <c r="M7" i="49"/>
  <c r="O7" i="49" s="1"/>
  <c r="L8" i="49"/>
  <c r="N8" i="49" s="1"/>
  <c r="L19" i="49"/>
  <c r="N19" i="49" s="1"/>
  <c r="R14" i="49"/>
  <c r="L14" i="49"/>
  <c r="N14" i="49" s="1"/>
  <c r="S31" i="49"/>
  <c r="R21" i="49"/>
  <c r="U12" i="49"/>
  <c r="V12" i="49" s="1"/>
  <c r="M12" i="49"/>
  <c r="O12" i="49" s="1"/>
  <c r="R6" i="49"/>
  <c r="M6" i="49"/>
  <c r="O6" i="49" s="1"/>
  <c r="M5" i="49"/>
  <c r="O5" i="49" s="1"/>
  <c r="L23" i="49"/>
  <c r="N23" i="49" s="1"/>
  <c r="U26" i="49"/>
  <c r="V26" i="49" s="1"/>
  <c r="L18" i="49"/>
  <c r="N18" i="49" s="1"/>
  <c r="M9" i="49"/>
  <c r="O9" i="49" s="1"/>
  <c r="AB6" i="49" s="1"/>
  <c r="L22" i="49"/>
  <c r="N22" i="49" s="1"/>
  <c r="M16" i="49"/>
  <c r="O16" i="49" s="1"/>
  <c r="U8" i="49"/>
  <c r="V8" i="49" s="1"/>
  <c r="T8" i="57"/>
  <c r="R13" i="62"/>
  <c r="U24" i="64"/>
  <c r="V24" i="64" s="1"/>
  <c r="T30" i="49"/>
  <c r="G54" i="64"/>
  <c r="S23" i="56"/>
  <c r="G54" i="49"/>
  <c r="H54" i="49" s="1"/>
  <c r="R8" i="57"/>
  <c r="R9" i="64"/>
  <c r="Z10" i="42"/>
  <c r="U29" i="57"/>
  <c r="V29" i="57" s="1"/>
  <c r="S8" i="57"/>
  <c r="R24" i="64"/>
  <c r="U14" i="54"/>
  <c r="V14" i="54" s="1"/>
  <c r="T29" i="57"/>
  <c r="T30" i="64"/>
  <c r="S24" i="62"/>
  <c r="T30" i="55"/>
  <c r="F64" i="54"/>
  <c r="F65" i="54" s="1"/>
  <c r="S20" i="54"/>
  <c r="S19" i="55"/>
  <c r="T22" i="56"/>
  <c r="T10" i="57"/>
  <c r="T28" i="64"/>
  <c r="U30" i="49"/>
  <c r="V30" i="49" s="1"/>
  <c r="R17" i="49"/>
  <c r="R30" i="49"/>
  <c r="U23" i="56"/>
  <c r="V23" i="56" s="1"/>
  <c r="U22" i="55"/>
  <c r="V22" i="55" s="1"/>
  <c r="G64" i="49"/>
  <c r="G65" i="49" s="1"/>
  <c r="S12" i="49"/>
  <c r="T13" i="62"/>
  <c r="U28" i="64"/>
  <c r="V28" i="64" s="1"/>
  <c r="Y12" i="64" s="1"/>
  <c r="S16" i="57"/>
  <c r="H65" i="54"/>
  <c r="T18" i="64"/>
  <c r="S10" i="57"/>
  <c r="T9" i="64"/>
  <c r="T25" i="57"/>
  <c r="I65" i="54"/>
  <c r="S25" i="57"/>
  <c r="T19" i="55"/>
  <c r="U18" i="64"/>
  <c r="V18" i="64" s="1"/>
  <c r="R22" i="56"/>
  <c r="U25" i="57"/>
  <c r="V25" i="57" s="1"/>
  <c r="U23" i="64"/>
  <c r="V23" i="64" s="1"/>
  <c r="S23" i="64"/>
  <c r="T24" i="57"/>
  <c r="S24" i="64"/>
  <c r="S24" i="57"/>
  <c r="G61" i="42"/>
  <c r="H61" i="42" s="1"/>
  <c r="Z8" i="42"/>
  <c r="Z9" i="42"/>
  <c r="U15" i="57"/>
  <c r="V15" i="57" s="1"/>
  <c r="U16" i="56"/>
  <c r="V16" i="56" s="1"/>
  <c r="U19" i="62"/>
  <c r="V19" i="62" s="1"/>
  <c r="S16" i="56"/>
  <c r="U22" i="49"/>
  <c r="V22" i="49" s="1"/>
  <c r="S21" i="64"/>
  <c r="Y10" i="42"/>
  <c r="Y9" i="42"/>
  <c r="T22" i="49"/>
  <c r="S22" i="64"/>
  <c r="T25" i="64"/>
  <c r="S19" i="56"/>
  <c r="U25" i="54"/>
  <c r="V25" i="54" s="1"/>
  <c r="U19" i="57"/>
  <c r="V19" i="57" s="1"/>
  <c r="T16" i="62"/>
  <c r="S19" i="57"/>
  <c r="Y8" i="42"/>
  <c r="U21" i="64"/>
  <c r="V21" i="64" s="1"/>
  <c r="S15" i="57"/>
  <c r="T21" i="64"/>
  <c r="R21" i="64"/>
  <c r="R18" i="57"/>
  <c r="S7" i="55"/>
  <c r="S26" i="64"/>
  <c r="S14" i="64"/>
  <c r="U16" i="55"/>
  <c r="V16" i="55" s="1"/>
  <c r="Z7" i="42"/>
  <c r="Y7" i="42"/>
  <c r="T7" i="54"/>
  <c r="S21" i="56"/>
  <c r="T16" i="49"/>
  <c r="S19" i="54"/>
  <c r="F64" i="57"/>
  <c r="F65" i="57" s="1"/>
  <c r="R46" i="42"/>
  <c r="T8" i="54"/>
  <c r="S14" i="55"/>
  <c r="S32" i="57"/>
  <c r="T32" i="57"/>
  <c r="U17" i="64"/>
  <c r="V17" i="64" s="1"/>
  <c r="S24" i="49"/>
  <c r="U14" i="64"/>
  <c r="V14" i="64" s="1"/>
  <c r="T14" i="55"/>
  <c r="U14" i="56"/>
  <c r="V14" i="56" s="1"/>
  <c r="S13" i="64"/>
  <c r="U14" i="62"/>
  <c r="V14" i="62" s="1"/>
  <c r="T14" i="64"/>
  <c r="T14" i="56"/>
  <c r="T13" i="64"/>
  <c r="S14" i="49"/>
  <c r="T14" i="62"/>
  <c r="U14" i="55"/>
  <c r="V14" i="55" s="1"/>
  <c r="T14" i="49"/>
  <c r="T13" i="54"/>
  <c r="U14" i="49"/>
  <c r="V14" i="49" s="1"/>
  <c r="T23" i="57"/>
  <c r="T9" i="56"/>
  <c r="S20" i="62"/>
  <c r="S30" i="56"/>
  <c r="T17" i="54"/>
  <c r="T32" i="55"/>
  <c r="S13" i="54"/>
  <c r="S13" i="49"/>
  <c r="S31" i="55"/>
  <c r="T17" i="62"/>
  <c r="T12" i="64"/>
  <c r="T21" i="55"/>
  <c r="T27" i="55"/>
  <c r="S18" i="57"/>
  <c r="S12" i="57"/>
  <c r="S16" i="54"/>
  <c r="U9" i="54"/>
  <c r="V9" i="54" s="1"/>
  <c r="S16" i="49"/>
  <c r="S13" i="57"/>
  <c r="U13" i="56"/>
  <c r="V13" i="56" s="1"/>
  <c r="T32" i="54"/>
  <c r="S24" i="54"/>
  <c r="S15" i="49"/>
  <c r="S13" i="56"/>
  <c r="S25" i="54"/>
  <c r="S18" i="54"/>
  <c r="T18" i="49"/>
  <c r="U11" i="62"/>
  <c r="V11" i="62" s="1"/>
  <c r="S29" i="62"/>
  <c r="S29" i="54"/>
  <c r="S32" i="49"/>
  <c r="S30" i="62"/>
  <c r="T5" i="49"/>
  <c r="J46" i="57"/>
  <c r="T46" i="42"/>
  <c r="U27" i="57"/>
  <c r="V27" i="57" s="1"/>
  <c r="T13" i="55"/>
  <c r="T5" i="64"/>
  <c r="U8" i="62"/>
  <c r="V8" i="62" s="1"/>
  <c r="Y6" i="62" s="1"/>
  <c r="S15" i="56"/>
  <c r="U16" i="54"/>
  <c r="V16" i="54" s="1"/>
  <c r="S28" i="49"/>
  <c r="S12" i="56"/>
  <c r="S23" i="54"/>
  <c r="S18" i="56"/>
  <c r="U8" i="54"/>
  <c r="V8" i="54" s="1"/>
  <c r="S16" i="64"/>
  <c r="T25" i="62"/>
  <c r="U26" i="64"/>
  <c r="V26" i="64" s="1"/>
  <c r="T9" i="54"/>
  <c r="U24" i="54"/>
  <c r="V24" i="54" s="1"/>
  <c r="T24" i="49"/>
  <c r="T27" i="57"/>
  <c r="T16" i="54"/>
  <c r="T20" i="49"/>
  <c r="S24" i="55"/>
  <c r="S31" i="64"/>
  <c r="S23" i="57"/>
  <c r="S8" i="54"/>
  <c r="T11" i="62"/>
  <c r="U31" i="64"/>
  <c r="V31" i="64" s="1"/>
  <c r="U32" i="57"/>
  <c r="V32" i="57" s="1"/>
  <c r="S10" i="49"/>
  <c r="T25" i="49"/>
  <c r="S25" i="49"/>
  <c r="S27" i="55"/>
  <c r="S25" i="62"/>
  <c r="U16" i="64"/>
  <c r="V16" i="64" s="1"/>
  <c r="S27" i="57"/>
  <c r="U7" i="54"/>
  <c r="V7" i="54" s="1"/>
  <c r="U19" i="54"/>
  <c r="V19" i="54" s="1"/>
  <c r="S21" i="54"/>
  <c r="S46" i="42"/>
  <c r="T28" i="49"/>
  <c r="U11" i="56"/>
  <c r="V11" i="56" s="1"/>
  <c r="R11" i="56"/>
  <c r="U30" i="62"/>
  <c r="V30" i="62" s="1"/>
  <c r="R30" i="62"/>
  <c r="Z13" i="62" s="1"/>
  <c r="Z5" i="57"/>
  <c r="T17" i="64"/>
  <c r="S5" i="64"/>
  <c r="J46" i="64"/>
  <c r="S25" i="64"/>
  <c r="U25" i="64"/>
  <c r="V25" i="64" s="1"/>
  <c r="S17" i="64"/>
  <c r="S16" i="62"/>
  <c r="R26" i="57"/>
  <c r="U26" i="57"/>
  <c r="V26" i="57" s="1"/>
  <c r="U12" i="56"/>
  <c r="V12" i="56" s="1"/>
  <c r="U23" i="57"/>
  <c r="V23" i="57" s="1"/>
  <c r="R23" i="57"/>
  <c r="U32" i="54"/>
  <c r="V32" i="54" s="1"/>
  <c r="U18" i="57"/>
  <c r="V18" i="57" s="1"/>
  <c r="T23" i="54"/>
  <c r="S8" i="55"/>
  <c r="R18" i="54"/>
  <c r="U18" i="54"/>
  <c r="V18" i="54" s="1"/>
  <c r="S27" i="56"/>
  <c r="T23" i="55"/>
  <c r="U19" i="49"/>
  <c r="V19" i="49" s="1"/>
  <c r="R19" i="49"/>
  <c r="T9" i="49"/>
  <c r="T15" i="49"/>
  <c r="R23" i="49"/>
  <c r="U23" i="49"/>
  <c r="V23" i="49" s="1"/>
  <c r="R8" i="55"/>
  <c r="T10" i="49"/>
  <c r="U31" i="56"/>
  <c r="V31" i="56" s="1"/>
  <c r="R31" i="56"/>
  <c r="U24" i="49"/>
  <c r="V24" i="49" s="1"/>
  <c r="R24" i="49"/>
  <c r="T32" i="49"/>
  <c r="U30" i="56"/>
  <c r="V30" i="56" s="1"/>
  <c r="R30" i="56"/>
  <c r="U23" i="55"/>
  <c r="V23" i="55" s="1"/>
  <c r="R23" i="55"/>
  <c r="U8" i="55"/>
  <c r="V8" i="55" s="1"/>
  <c r="U16" i="62"/>
  <c r="V16" i="62" s="1"/>
  <c r="R16" i="62"/>
  <c r="U21" i="56"/>
  <c r="V21" i="56" s="1"/>
  <c r="R21" i="56"/>
  <c r="U17" i="56"/>
  <c r="V17" i="56" s="1"/>
  <c r="R17" i="56"/>
  <c r="S11" i="56"/>
  <c r="J46" i="56"/>
  <c r="U27" i="56"/>
  <c r="V27" i="56" s="1"/>
  <c r="R27" i="56"/>
  <c r="G53" i="54"/>
  <c r="H53" i="54" s="1"/>
  <c r="G61" i="54"/>
  <c r="H61" i="54" s="1"/>
  <c r="H54" i="54"/>
  <c r="R32" i="49"/>
  <c r="U32" i="49"/>
  <c r="V32" i="49" s="1"/>
  <c r="U24" i="55"/>
  <c r="V24" i="55" s="1"/>
  <c r="U17" i="54"/>
  <c r="V17" i="54" s="1"/>
  <c r="R17" i="54"/>
  <c r="U22" i="64"/>
  <c r="V22" i="64" s="1"/>
  <c r="S27" i="64"/>
  <c r="U10" i="54"/>
  <c r="V10" i="54" s="1"/>
  <c r="S10" i="54"/>
  <c r="R10" i="54"/>
  <c r="U13" i="54"/>
  <c r="V13" i="54" s="1"/>
  <c r="R9" i="49"/>
  <c r="U9" i="49"/>
  <c r="V9" i="49" s="1"/>
  <c r="R15" i="64"/>
  <c r="U15" i="64"/>
  <c r="V15" i="64" s="1"/>
  <c r="U12" i="64"/>
  <c r="V12" i="64" s="1"/>
  <c r="T18" i="57"/>
  <c r="S21" i="57"/>
  <c r="T29" i="62"/>
  <c r="U5" i="56"/>
  <c r="R5" i="56"/>
  <c r="T25" i="56"/>
  <c r="U15" i="56"/>
  <c r="V15" i="56" s="1"/>
  <c r="R15" i="56"/>
  <c r="T24" i="54"/>
  <c r="U21" i="54"/>
  <c r="V21" i="54" s="1"/>
  <c r="R24" i="54"/>
  <c r="T17" i="55"/>
  <c r="U29" i="55"/>
  <c r="V29" i="55" s="1"/>
  <c r="R29" i="55"/>
  <c r="I46" i="49"/>
  <c r="S5" i="49"/>
  <c r="R19" i="54"/>
  <c r="S19" i="49"/>
  <c r="S9" i="49"/>
  <c r="U15" i="49"/>
  <c r="V15" i="49" s="1"/>
  <c r="R15" i="49"/>
  <c r="Z5" i="42"/>
  <c r="T19" i="54"/>
  <c r="S31" i="56"/>
  <c r="S18" i="49"/>
  <c r="S25" i="55"/>
  <c r="U16" i="49"/>
  <c r="V16" i="49" s="1"/>
  <c r="U15" i="54"/>
  <c r="V15" i="54" s="1"/>
  <c r="R15" i="54"/>
  <c r="U11" i="49"/>
  <c r="V11" i="49" s="1"/>
  <c r="R11" i="49"/>
  <c r="T19" i="49"/>
  <c r="U17" i="55"/>
  <c r="V17" i="55" s="1"/>
  <c r="I46" i="62"/>
  <c r="T31" i="64"/>
  <c r="S7" i="62"/>
  <c r="T7" i="62"/>
  <c r="U20" i="62"/>
  <c r="V20" i="62" s="1"/>
  <c r="T30" i="62"/>
  <c r="T6" i="62"/>
  <c r="U13" i="57"/>
  <c r="V13" i="57" s="1"/>
  <c r="R13" i="57"/>
  <c r="T21" i="57"/>
  <c r="S26" i="57"/>
  <c r="R20" i="56"/>
  <c r="U20" i="56"/>
  <c r="V20" i="56" s="1"/>
  <c r="G61" i="56"/>
  <c r="H61" i="56" s="1"/>
  <c r="H54" i="56"/>
  <c r="G53" i="56"/>
  <c r="H53" i="56" s="1"/>
  <c r="S31" i="57"/>
  <c r="T30" i="56"/>
  <c r="S17" i="55"/>
  <c r="R5" i="49"/>
  <c r="U5" i="49"/>
  <c r="S17" i="54"/>
  <c r="R29" i="54"/>
  <c r="U29" i="54"/>
  <c r="V29" i="54" s="1"/>
  <c r="T25" i="54"/>
  <c r="R9" i="55"/>
  <c r="U9" i="55"/>
  <c r="V9" i="55" s="1"/>
  <c r="T15" i="55"/>
  <c r="S21" i="55"/>
  <c r="T13" i="49"/>
  <c r="S27" i="49"/>
  <c r="S11" i="49"/>
  <c r="T31" i="55"/>
  <c r="T23" i="49"/>
  <c r="U27" i="55"/>
  <c r="V27" i="55" s="1"/>
  <c r="R27" i="55"/>
  <c r="S18" i="55"/>
  <c r="U21" i="55"/>
  <c r="V21" i="55" s="1"/>
  <c r="Y6" i="42"/>
  <c r="U25" i="49"/>
  <c r="V25" i="49" s="1"/>
  <c r="R18" i="56"/>
  <c r="U18" i="56"/>
  <c r="V18" i="56" s="1"/>
  <c r="S7" i="54"/>
  <c r="J46" i="54"/>
  <c r="S12" i="64"/>
  <c r="T27" i="64"/>
  <c r="S20" i="64"/>
  <c r="U20" i="64"/>
  <c r="V20" i="64" s="1"/>
  <c r="S8" i="62"/>
  <c r="R7" i="62"/>
  <c r="U7" i="62"/>
  <c r="V7" i="62" s="1"/>
  <c r="S6" i="62"/>
  <c r="J46" i="62"/>
  <c r="T14" i="57"/>
  <c r="U9" i="56"/>
  <c r="V9" i="56" s="1"/>
  <c r="R9" i="56"/>
  <c r="Z6" i="56" s="1"/>
  <c r="S20" i="56"/>
  <c r="T20" i="56"/>
  <c r="T17" i="56"/>
  <c r="T31" i="57"/>
  <c r="S25" i="56"/>
  <c r="S10" i="55"/>
  <c r="U10" i="55"/>
  <c r="V10" i="55" s="1"/>
  <c r="U19" i="56"/>
  <c r="V19" i="56" s="1"/>
  <c r="R19" i="56"/>
  <c r="U25" i="62"/>
  <c r="V25" i="62" s="1"/>
  <c r="R32" i="55"/>
  <c r="U32" i="55"/>
  <c r="V32" i="55" s="1"/>
  <c r="S12" i="55"/>
  <c r="R25" i="54"/>
  <c r="U7" i="55"/>
  <c r="V7" i="55" s="1"/>
  <c r="R7" i="55"/>
  <c r="Z5" i="55" s="1"/>
  <c r="U13" i="55"/>
  <c r="V13" i="55" s="1"/>
  <c r="R13" i="55"/>
  <c r="U6" i="54"/>
  <c r="T11" i="49"/>
  <c r="U20" i="49"/>
  <c r="V20" i="49" s="1"/>
  <c r="R20" i="49"/>
  <c r="U6" i="55"/>
  <c r="V6" i="55" s="1"/>
  <c r="R18" i="49"/>
  <c r="U18" i="49"/>
  <c r="V18" i="49" s="1"/>
  <c r="T20" i="62"/>
  <c r="S32" i="54"/>
  <c r="S9" i="54"/>
  <c r="T12" i="55"/>
  <c r="T18" i="54"/>
  <c r="I46" i="55"/>
  <c r="R18" i="55"/>
  <c r="U18" i="55"/>
  <c r="V18" i="55" s="1"/>
  <c r="J46" i="49"/>
  <c r="U13" i="49"/>
  <c r="V13" i="49" s="1"/>
  <c r="R13" i="49"/>
  <c r="U27" i="49"/>
  <c r="V27" i="49" s="1"/>
  <c r="R27" i="49"/>
  <c r="U31" i="55"/>
  <c r="V31" i="55" s="1"/>
  <c r="R31" i="55"/>
  <c r="S23" i="49"/>
  <c r="U28" i="49"/>
  <c r="V28" i="49" s="1"/>
  <c r="R28" i="49"/>
  <c r="Z12" i="49" s="1"/>
  <c r="U25" i="55"/>
  <c r="V25" i="55" s="1"/>
  <c r="U46" i="42"/>
  <c r="U14" i="57"/>
  <c r="V14" i="57" s="1"/>
  <c r="R14" i="57"/>
  <c r="T21" i="56"/>
  <c r="U5" i="64"/>
  <c r="R5" i="64"/>
  <c r="U27" i="64"/>
  <c r="V27" i="64" s="1"/>
  <c r="U6" i="62"/>
  <c r="V6" i="62" s="1"/>
  <c r="R6" i="62"/>
  <c r="U17" i="57"/>
  <c r="V17" i="57" s="1"/>
  <c r="R17" i="57"/>
  <c r="R21" i="57"/>
  <c r="U21" i="57"/>
  <c r="V21" i="57" s="1"/>
  <c r="U18" i="62"/>
  <c r="V18" i="62" s="1"/>
  <c r="R29" i="62"/>
  <c r="Z12" i="62" s="1"/>
  <c r="U29" i="62"/>
  <c r="V29" i="62" s="1"/>
  <c r="I46" i="64"/>
  <c r="R21" i="62"/>
  <c r="Z10" i="62" s="1"/>
  <c r="U21" i="62"/>
  <c r="V21" i="62" s="1"/>
  <c r="S17" i="62"/>
  <c r="R17" i="62"/>
  <c r="S11" i="62"/>
  <c r="T12" i="57"/>
  <c r="S14" i="57"/>
  <c r="I46" i="57"/>
  <c r="S9" i="56"/>
  <c r="U12" i="57"/>
  <c r="V12" i="57" s="1"/>
  <c r="R31" i="57"/>
  <c r="Z13" i="57" s="1"/>
  <c r="U31" i="57"/>
  <c r="V31" i="57" s="1"/>
  <c r="R23" i="54"/>
  <c r="Z10" i="54" s="1"/>
  <c r="U23" i="54"/>
  <c r="V23" i="54" s="1"/>
  <c r="I46" i="54"/>
  <c r="S6" i="54"/>
  <c r="T6" i="54"/>
  <c r="T15" i="56"/>
  <c r="R25" i="56"/>
  <c r="U25" i="56"/>
  <c r="V25" i="56" s="1"/>
  <c r="I46" i="56"/>
  <c r="U31" i="54"/>
  <c r="V31" i="54" s="1"/>
  <c r="R31" i="54"/>
  <c r="Z13" i="54" s="1"/>
  <c r="J46" i="55"/>
  <c r="S15" i="55"/>
  <c r="T13" i="56"/>
  <c r="U12" i="55"/>
  <c r="V12" i="55" s="1"/>
  <c r="T25" i="55"/>
  <c r="U10" i="49"/>
  <c r="V10" i="49" s="1"/>
  <c r="R10" i="49"/>
  <c r="E64" i="49"/>
  <c r="E65" i="49" s="1"/>
  <c r="Z6" i="42"/>
  <c r="T31" i="56"/>
  <c r="S20" i="49"/>
  <c r="T7" i="55"/>
  <c r="Y5" i="42"/>
  <c r="V46" i="42"/>
  <c r="G53" i="62" l="1"/>
  <c r="H53" i="62" s="1"/>
  <c r="Z6" i="62"/>
  <c r="H54" i="62"/>
  <c r="Z7" i="62"/>
  <c r="AB7" i="62"/>
  <c r="Z8" i="57"/>
  <c r="AB10" i="49"/>
  <c r="AA7" i="64"/>
  <c r="AA6" i="62"/>
  <c r="AA8" i="62"/>
  <c r="AB6" i="57"/>
  <c r="Z6" i="64"/>
  <c r="Z13" i="64"/>
  <c r="AB12" i="57"/>
  <c r="AB6" i="62"/>
  <c r="AA11" i="64"/>
  <c r="AA13" i="64"/>
  <c r="AB8" i="62"/>
  <c r="AB11" i="56"/>
  <c r="AB7" i="64"/>
  <c r="AA8" i="64"/>
  <c r="Z5" i="54"/>
  <c r="AA9" i="64"/>
  <c r="Z12" i="64"/>
  <c r="Z8" i="56"/>
  <c r="Z11" i="54"/>
  <c r="AB5" i="57"/>
  <c r="AA10" i="62"/>
  <c r="Z9" i="64"/>
  <c r="AB13" i="56"/>
  <c r="H54" i="64"/>
  <c r="Y6" i="64"/>
  <c r="Y10" i="62"/>
  <c r="Y13" i="62"/>
  <c r="Y8" i="62"/>
  <c r="Y11" i="62"/>
  <c r="AA12" i="56"/>
  <c r="Z13" i="56"/>
  <c r="Z8" i="55"/>
  <c r="AB9" i="57"/>
  <c r="Z11" i="62"/>
  <c r="Y9" i="55"/>
  <c r="AA13" i="54"/>
  <c r="AA12" i="49"/>
  <c r="Y13" i="64"/>
  <c r="AA11" i="54"/>
  <c r="AA9" i="54"/>
  <c r="Y12" i="49"/>
  <c r="Z13" i="49"/>
  <c r="AA13" i="55"/>
  <c r="Z11" i="56"/>
  <c r="Y13" i="49"/>
  <c r="AB5" i="49"/>
  <c r="Z13" i="55"/>
  <c r="AA6" i="56"/>
  <c r="AA12" i="57"/>
  <c r="AB13" i="57"/>
  <c r="Z10" i="56"/>
  <c r="Y13" i="56"/>
  <c r="AB13" i="49"/>
  <c r="Y13" i="55"/>
  <c r="AA13" i="56"/>
  <c r="Y13" i="57"/>
  <c r="Y13" i="54"/>
  <c r="Y11" i="49"/>
  <c r="Y11" i="54"/>
  <c r="AA12" i="54"/>
  <c r="AA11" i="49"/>
  <c r="AA11" i="57"/>
  <c r="Y12" i="57"/>
  <c r="Y11" i="56"/>
  <c r="AA11" i="55"/>
  <c r="Z11" i="55"/>
  <c r="Y11" i="55"/>
  <c r="Z6" i="57"/>
  <c r="AB8" i="56"/>
  <c r="AB11" i="55"/>
  <c r="AB11" i="49"/>
  <c r="Z12" i="55"/>
  <c r="AB12" i="56"/>
  <c r="Z11" i="57"/>
  <c r="AA12" i="55"/>
  <c r="AB11" i="57"/>
  <c r="Y12" i="55"/>
  <c r="AB10" i="56"/>
  <c r="Y12" i="54"/>
  <c r="Z11" i="49"/>
  <c r="AA11" i="56"/>
  <c r="Z12" i="54"/>
  <c r="Y11" i="64"/>
  <c r="Z9" i="54"/>
  <c r="Y11" i="57"/>
  <c r="Y12" i="62"/>
  <c r="AB7" i="49"/>
  <c r="AB9" i="49"/>
  <c r="AB11" i="54"/>
  <c r="H54" i="55"/>
  <c r="G61" i="64"/>
  <c r="H61" i="64" s="1"/>
  <c r="G53" i="55"/>
  <c r="H53" i="55" s="1"/>
  <c r="G61" i="57"/>
  <c r="H61" i="57" s="1"/>
  <c r="Y10" i="57"/>
  <c r="H54" i="57"/>
  <c r="Z10" i="64"/>
  <c r="AB10" i="54"/>
  <c r="AB10" i="57"/>
  <c r="AB7" i="54"/>
  <c r="AB8" i="49"/>
  <c r="K50" i="42"/>
  <c r="Z7" i="54"/>
  <c r="G53" i="64"/>
  <c r="H53" i="64" s="1"/>
  <c r="AA10" i="49"/>
  <c r="AA5" i="49"/>
  <c r="AB8" i="54"/>
  <c r="AB5" i="56"/>
  <c r="AA5" i="56"/>
  <c r="AB8" i="57"/>
  <c r="Y8" i="57"/>
  <c r="Y6" i="57"/>
  <c r="Z8" i="49"/>
  <c r="Y6" i="56"/>
  <c r="Z8" i="64"/>
  <c r="AB7" i="56"/>
  <c r="Y9" i="64"/>
  <c r="Y10" i="49"/>
  <c r="AA7" i="54"/>
  <c r="AA8" i="57"/>
  <c r="AA8" i="49"/>
  <c r="AA9" i="57"/>
  <c r="Y7" i="54"/>
  <c r="AA9" i="49"/>
  <c r="AA9" i="55"/>
  <c r="AA7" i="57"/>
  <c r="Y8" i="56"/>
  <c r="Y9" i="57"/>
  <c r="AA7" i="49"/>
  <c r="AA6" i="49"/>
  <c r="AA8" i="55"/>
  <c r="AA10" i="57"/>
  <c r="AA10" i="56"/>
  <c r="Z9" i="57"/>
  <c r="AA6" i="57"/>
  <c r="AB7" i="57"/>
  <c r="Z10" i="57"/>
  <c r="AA5" i="57"/>
  <c r="AA9" i="56"/>
  <c r="AA8" i="56"/>
  <c r="AB6" i="56"/>
  <c r="Z7" i="56"/>
  <c r="AA7" i="56"/>
  <c r="AA6" i="54"/>
  <c r="AA8" i="54"/>
  <c r="AA5" i="54"/>
  <c r="AA10" i="54"/>
  <c r="Z6" i="54"/>
  <c r="AB6" i="54"/>
  <c r="AB5" i="54"/>
  <c r="AA10" i="55"/>
  <c r="AA7" i="55"/>
  <c r="AB6" i="55"/>
  <c r="Z10" i="55"/>
  <c r="AA5" i="55"/>
  <c r="Z7" i="55"/>
  <c r="Z9" i="55"/>
  <c r="AA6" i="55"/>
  <c r="Z10" i="49"/>
  <c r="G61" i="49"/>
  <c r="H61" i="49" s="1"/>
  <c r="Z9" i="49"/>
  <c r="Y10" i="56"/>
  <c r="Z8" i="54"/>
  <c r="Y10" i="55"/>
  <c r="Y10" i="54"/>
  <c r="G53" i="49"/>
  <c r="H53" i="49" s="1"/>
  <c r="Y8" i="54"/>
  <c r="Z8" i="62"/>
  <c r="Z9" i="56"/>
  <c r="Y9" i="56"/>
  <c r="Y8" i="64"/>
  <c r="Y8" i="55"/>
  <c r="Y10" i="64"/>
  <c r="Y9" i="49"/>
  <c r="Y8" i="49"/>
  <c r="Y9" i="62"/>
  <c r="Y9" i="54"/>
  <c r="Y7" i="55"/>
  <c r="S46" i="56"/>
  <c r="Z7" i="57"/>
  <c r="T46" i="56"/>
  <c r="Y7" i="57"/>
  <c r="T46" i="54"/>
  <c r="Y7" i="64"/>
  <c r="R46" i="54"/>
  <c r="Z7" i="49"/>
  <c r="Y7" i="62"/>
  <c r="Y7" i="49"/>
  <c r="S46" i="57"/>
  <c r="R46" i="57"/>
  <c r="T46" i="64"/>
  <c r="T46" i="57"/>
  <c r="R46" i="55"/>
  <c r="T46" i="62"/>
  <c r="Y6" i="55"/>
  <c r="Y6" i="54"/>
  <c r="S46" i="54"/>
  <c r="T46" i="49"/>
  <c r="S46" i="62"/>
  <c r="S46" i="55"/>
  <c r="V5" i="64"/>
  <c r="U46" i="64"/>
  <c r="Z5" i="49"/>
  <c r="R46" i="49"/>
  <c r="Y6" i="49"/>
  <c r="S46" i="64"/>
  <c r="Y7" i="56"/>
  <c r="U46" i="49"/>
  <c r="V5" i="49"/>
  <c r="S46" i="49"/>
  <c r="Z6" i="49"/>
  <c r="Z6" i="55"/>
  <c r="Y5" i="55"/>
  <c r="V46" i="55"/>
  <c r="U46" i="62"/>
  <c r="R46" i="64"/>
  <c r="Z5" i="64"/>
  <c r="Z5" i="62"/>
  <c r="R46" i="62"/>
  <c r="U46" i="57"/>
  <c r="Y5" i="62"/>
  <c r="V46" i="62"/>
  <c r="Y5" i="57"/>
  <c r="V46" i="57"/>
  <c r="R46" i="56"/>
  <c r="Z5" i="56"/>
  <c r="U46" i="55"/>
  <c r="T46" i="55"/>
  <c r="V6" i="54"/>
  <c r="U46" i="54"/>
  <c r="U46" i="56"/>
  <c r="V5" i="56"/>
  <c r="K53" i="42" l="1"/>
  <c r="K56" i="42" s="1"/>
  <c r="V46" i="54"/>
  <c r="Y5" i="54"/>
  <c r="V46" i="49"/>
  <c r="Y5" i="49"/>
  <c r="V46" i="64"/>
  <c r="Y5" i="64"/>
  <c r="Y5" i="56"/>
  <c r="V46" i="5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50" authorId="0" shapeId="0" xr:uid="{7D864364-2BAE-42D2-996E-E9CCE9976F3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  <comment ref="G51" authorId="0" shapeId="0" xr:uid="{97E077F5-E31A-4FCA-ACFB-CD49A262CF1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  <comment ref="G52" authorId="0" shapeId="0" xr:uid="{7A5A3527-A89E-4709-B4B1-CD42A3C2C6E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50" authorId="0" shapeId="0" xr:uid="{E8F85754-F2EF-4F10-BAD7-4ED488BB8AE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  <comment ref="G51" authorId="0" shapeId="0" xr:uid="{1F8D6A0B-4C2C-49F5-A2C0-EEEA334E81D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  <comment ref="G52" authorId="0" shapeId="0" xr:uid="{1C5F03BB-2F81-425A-8343-E0F099FFE15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50" authorId="0" shapeId="0" xr:uid="{2E59E810-4FA4-428C-8135-D6F1B8B4596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  <comment ref="G51" authorId="0" shapeId="0" xr:uid="{93F2A5AE-391E-45A7-AE50-3BFF39A0BF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  <comment ref="G52" authorId="0" shapeId="0" xr:uid="{E7903912-0C5F-4FE7-AC3C-6FE93EBCFB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50" authorId="0" shapeId="0" xr:uid="{EF389AB0-CDF3-4CE2-B5A9-B5D0E336FAE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  <comment ref="G51" authorId="0" shapeId="0" xr:uid="{E828CF93-5386-4758-A5D7-295A6953BA3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  <comment ref="G52" authorId="0" shapeId="0" xr:uid="{025CD145-B524-4484-8D00-48FA5C3626B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50" authorId="0" shapeId="0" xr:uid="{3C4CB7E2-86F6-40FF-9ECB-CC2F9237067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  <comment ref="G51" authorId="0" shapeId="0" xr:uid="{C4F49ECB-D25E-4034-96BC-15EC5EB0B07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  <comment ref="G52" authorId="0" shapeId="0" xr:uid="{A387E93D-3DA1-459C-AA79-F9A33D2E3A2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50" authorId="0" shapeId="0" xr:uid="{C3C102EC-E888-44BD-B7E4-CB5AE99FC0A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  <comment ref="G51" authorId="0" shapeId="0" xr:uid="{69C1872B-DFD1-4953-81D2-E5FA56DF582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  <comment ref="G52" authorId="0" shapeId="0" xr:uid="{E78771BA-EEB0-47A2-B9E6-D9E3445AC9D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50" authorId="0" shapeId="0" xr:uid="{D8DF9385-B2B5-4124-AC0D-4EBD69AEF02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  <comment ref="G51" authorId="0" shapeId="0" xr:uid="{7A034279-56C8-463F-B771-C560D522151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  <comment ref="G52" authorId="0" shapeId="0" xr:uid="{A1B87E90-7FA9-4429-A40D-1713A9ABA22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  <comment ref="G62" authorId="0" shapeId="0" xr:uid="{7945E196-25C8-44E8-B0F7-DA46D8B6B3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50" authorId="0" shapeId="0" xr:uid="{427639E6-F458-47BE-9A09-30877EA1B46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  <comment ref="G51" authorId="0" shapeId="0" xr:uid="{9D43D72A-2E66-4E6D-9387-6AC6607D039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  <comment ref="G52" authorId="0" shapeId="0" xr:uid="{03C20C5B-FEC3-4197-863B-23BF08E05B0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MSP</author>
  </authors>
  <commentList>
    <comment ref="E67" authorId="0" shapeId="0" xr:uid="{2ECA7A4F-D6FF-4CDF-8C3F-A82EDB2B0072}">
      <text>
        <r>
          <rPr>
            <b/>
            <sz val="9"/>
            <color indexed="81"/>
            <rFont val="Tahoma"/>
            <family val="2"/>
          </rPr>
          <t>MSP: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MSP</author>
  </authors>
  <commentList>
    <comment ref="E57" authorId="0" shapeId="0" xr:uid="{94949A61-E9DB-41A7-8B70-C96F8EA67B0A}">
      <text>
        <r>
          <rPr>
            <b/>
            <sz val="9"/>
            <color indexed="81"/>
            <rFont val="Tahoma"/>
            <family val="2"/>
          </rPr>
          <t>MSP: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MSP</author>
  </authors>
  <commentList>
    <comment ref="E115" authorId="0" shapeId="0" xr:uid="{F1B88052-4E54-4F6D-A464-2ED9BF226FAD}">
      <text>
        <r>
          <rPr>
            <b/>
            <sz val="9"/>
            <color indexed="81"/>
            <rFont val="Tahoma"/>
            <family val="2"/>
          </rPr>
          <t>MSP: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MSP</author>
  </authors>
  <commentList>
    <comment ref="E107" authorId="0" shapeId="0" xr:uid="{43D75AC4-8102-4E57-9FF5-E5C24AF21723}">
      <text>
        <r>
          <rPr>
            <b/>
            <sz val="9"/>
            <color indexed="81"/>
            <rFont val="Tahoma"/>
            <family val="2"/>
          </rPr>
          <t>MSP: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MSP</author>
  </authors>
  <commentList>
    <comment ref="E121" authorId="0" shapeId="0" xr:uid="{7B565FE4-7F05-4CDD-9831-87D0079948B3}">
      <text>
        <r>
          <rPr>
            <b/>
            <sz val="9"/>
            <color indexed="81"/>
            <rFont val="Tahoma"/>
            <family val="2"/>
          </rPr>
          <t>MSP: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MSP</author>
  </authors>
  <commentList>
    <comment ref="E116" authorId="0" shapeId="0" xr:uid="{B573A361-6C04-45AA-A4B3-FB3A1723813A}">
      <text>
        <r>
          <rPr>
            <b/>
            <sz val="9"/>
            <color indexed="81"/>
            <rFont val="Tahoma"/>
            <family val="2"/>
          </rPr>
          <t>MSP: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MSP</author>
  </authors>
  <commentList>
    <comment ref="E116" authorId="0" shapeId="0" xr:uid="{4E9E790E-F5F2-41B6-8553-8CFF1D28826D}">
      <text>
        <r>
          <rPr>
            <b/>
            <sz val="9"/>
            <color indexed="81"/>
            <rFont val="Tahoma"/>
            <family val="2"/>
          </rPr>
          <t>MSP: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MSP</author>
  </authors>
  <commentList>
    <comment ref="E116" authorId="0" shapeId="0" xr:uid="{1BEF1418-2E54-4667-8FBB-8307B420F02F}">
      <text>
        <r>
          <rPr>
            <b/>
            <sz val="9"/>
            <color indexed="81"/>
            <rFont val="Tahoma"/>
            <family val="2"/>
          </rPr>
          <t>MSP: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</commentList>
</comments>
</file>

<file path=xl/sharedStrings.xml><?xml version="1.0" encoding="utf-8"?>
<sst xmlns="http://schemas.openxmlformats.org/spreadsheetml/2006/main" count="101504" uniqueCount="929">
  <si>
    <t>Expenses</t>
  </si>
  <si>
    <t>Series M</t>
  </si>
  <si>
    <t>Start Date</t>
  </si>
  <si>
    <t>End Date</t>
  </si>
  <si>
    <t>Starting Cap Accounts</t>
  </si>
  <si>
    <t>NAV Struck by Admin?</t>
  </si>
  <si>
    <t>End Cap Accounts</t>
  </si>
  <si>
    <t>Ordinary Expenses ($)</t>
  </si>
  <si>
    <t xml:space="preserve"> Net Mgmt Fee ($)</t>
  </si>
  <si>
    <t>Period Gross Income</t>
  </si>
  <si>
    <t>Gross Income %</t>
  </si>
  <si>
    <t>Yes</t>
  </si>
  <si>
    <t>Gross Return</t>
  </si>
  <si>
    <t>Net Return</t>
  </si>
  <si>
    <t>University of Virginia Investment Mgmt Company</t>
  </si>
  <si>
    <t>Lucid Management and Capital Partners LP</t>
  </si>
  <si>
    <t xml:space="preserve">Total Net Return </t>
  </si>
  <si>
    <t>The Kresge Foundation</t>
  </si>
  <si>
    <t>IRR K LLC</t>
  </si>
  <si>
    <t>Series C1</t>
  </si>
  <si>
    <t>Series Q1</t>
  </si>
  <si>
    <t>Series MIG</t>
  </si>
  <si>
    <t>PeriodDescription</t>
  </si>
  <si>
    <t>SK</t>
  </si>
  <si>
    <t>ProcessID</t>
  </si>
  <si>
    <t>ObjectSKVehicle</t>
  </si>
  <si>
    <t>VehicleCode</t>
  </si>
  <si>
    <t>VehicleDescription</t>
  </si>
  <si>
    <t>ObjectSKPool</t>
  </si>
  <si>
    <t>PoolCode</t>
  </si>
  <si>
    <t>PoolDescription</t>
  </si>
  <si>
    <t>PeriodSK</t>
  </si>
  <si>
    <t>Period</t>
  </si>
  <si>
    <t>ObjectSKInvestor</t>
  </si>
  <si>
    <t>InvestorCode</t>
  </si>
  <si>
    <t>InvestorDescription</t>
  </si>
  <si>
    <t>ObjectSKInvestorParent</t>
  </si>
  <si>
    <t>InvestorCodeParent</t>
  </si>
  <si>
    <t>InvestorDescriptionParent</t>
  </si>
  <si>
    <t>Head1</t>
  </si>
  <si>
    <t>Amt1</t>
  </si>
  <si>
    <t>Head2</t>
  </si>
  <si>
    <t>Amt2</t>
  </si>
  <si>
    <t>Head3</t>
  </si>
  <si>
    <t>Amt3</t>
  </si>
  <si>
    <t>Head4</t>
  </si>
  <si>
    <t>Amt4</t>
  </si>
  <si>
    <t>Head5</t>
  </si>
  <si>
    <t>Amt5</t>
  </si>
  <si>
    <t>Head6</t>
  </si>
  <si>
    <t>Amt6</t>
  </si>
  <si>
    <t>Head7</t>
  </si>
  <si>
    <t>Amt7</t>
  </si>
  <si>
    <t>Head8</t>
  </si>
  <si>
    <t>Amt8</t>
  </si>
  <si>
    <t>Head9</t>
  </si>
  <si>
    <t>Amt9</t>
  </si>
  <si>
    <t>Head10</t>
  </si>
  <si>
    <t>Amt10</t>
  </si>
  <si>
    <t>Head11</t>
  </si>
  <si>
    <t>Amt11</t>
  </si>
  <si>
    <t>Head12</t>
  </si>
  <si>
    <t>Amt12</t>
  </si>
  <si>
    <t>Head13</t>
  </si>
  <si>
    <t>Amt13</t>
  </si>
  <si>
    <t>Head14</t>
  </si>
  <si>
    <t>Amt14</t>
  </si>
  <si>
    <t>Head15</t>
  </si>
  <si>
    <t>Amt15</t>
  </si>
  <si>
    <t>Head16</t>
  </si>
  <si>
    <t>Amt16</t>
  </si>
  <si>
    <t>Head17</t>
  </si>
  <si>
    <t>Amt17</t>
  </si>
  <si>
    <t>Head18</t>
  </si>
  <si>
    <t>Amt18</t>
  </si>
  <si>
    <t>Head19</t>
  </si>
  <si>
    <t>Amt19</t>
  </si>
  <si>
    <t>Head20</t>
  </si>
  <si>
    <t>Amt20</t>
  </si>
  <si>
    <t>Head21</t>
  </si>
  <si>
    <t>Amt21</t>
  </si>
  <si>
    <t>Head22</t>
  </si>
  <si>
    <t>Amt22</t>
  </si>
  <si>
    <t>Head23</t>
  </si>
  <si>
    <t>Amt23</t>
  </si>
  <si>
    <t>Head24</t>
  </si>
  <si>
    <t>Amt24</t>
  </si>
  <si>
    <t>Head25</t>
  </si>
  <si>
    <t>Amt25</t>
  </si>
  <si>
    <t>Head26</t>
  </si>
  <si>
    <t>Amt26</t>
  </si>
  <si>
    <t>Head27</t>
  </si>
  <si>
    <t>Amt27</t>
  </si>
  <si>
    <t>Head28</t>
  </si>
  <si>
    <t>Amt28</t>
  </si>
  <si>
    <t>Head29</t>
  </si>
  <si>
    <t>Amt29</t>
  </si>
  <si>
    <t>Head30</t>
  </si>
  <si>
    <t>Amt30</t>
  </si>
  <si>
    <t>Head31</t>
  </si>
  <si>
    <t>Amt31</t>
  </si>
  <si>
    <t>Head32</t>
  </si>
  <si>
    <t>Amt32</t>
  </si>
  <si>
    <t>Head33</t>
  </si>
  <si>
    <t>Amt33</t>
  </si>
  <si>
    <t>Head34</t>
  </si>
  <si>
    <t>Amt34</t>
  </si>
  <si>
    <t>Head35</t>
  </si>
  <si>
    <t>Amt35</t>
  </si>
  <si>
    <t>Head36</t>
  </si>
  <si>
    <t>Amt36</t>
  </si>
  <si>
    <t>Head37</t>
  </si>
  <si>
    <t>Amt37</t>
  </si>
  <si>
    <t>Head38</t>
  </si>
  <si>
    <t>Amt38</t>
  </si>
  <si>
    <t>Head39</t>
  </si>
  <si>
    <t>Amt39</t>
  </si>
  <si>
    <t>Head40</t>
  </si>
  <si>
    <t>Amt40</t>
  </si>
  <si>
    <t>Head41</t>
  </si>
  <si>
    <t>Amt41</t>
  </si>
  <si>
    <t>Head42</t>
  </si>
  <si>
    <t>Amt42</t>
  </si>
  <si>
    <t>Head43</t>
  </si>
  <si>
    <t>Amt43</t>
  </si>
  <si>
    <t>Head44</t>
  </si>
  <si>
    <t>Amt44</t>
  </si>
  <si>
    <t>Head45</t>
  </si>
  <si>
    <t>Amt45</t>
  </si>
  <si>
    <t>Head46</t>
  </si>
  <si>
    <t>Amt46</t>
  </si>
  <si>
    <t>Head47</t>
  </si>
  <si>
    <t>Amt47</t>
  </si>
  <si>
    <t>Head48</t>
  </si>
  <si>
    <t>Amt48</t>
  </si>
  <si>
    <t>Head49</t>
  </si>
  <si>
    <t>Amt49</t>
  </si>
  <si>
    <t>Head50</t>
  </si>
  <si>
    <t>Amt50</t>
  </si>
  <si>
    <t>Head51</t>
  </si>
  <si>
    <t>Amt51</t>
  </si>
  <si>
    <t>Head52</t>
  </si>
  <si>
    <t>Amt52</t>
  </si>
  <si>
    <t>Head53</t>
  </si>
  <si>
    <t>Amt53</t>
  </si>
  <si>
    <t>Head54</t>
  </si>
  <si>
    <t>Amt54</t>
  </si>
  <si>
    <t>Head55</t>
  </si>
  <si>
    <t>Amt55</t>
  </si>
  <si>
    <t>Head56</t>
  </si>
  <si>
    <t>Amt56</t>
  </si>
  <si>
    <t>Head57</t>
  </si>
  <si>
    <t>Amt57</t>
  </si>
  <si>
    <t>Head58</t>
  </si>
  <si>
    <t>Amt58</t>
  </si>
  <si>
    <t>Head59</t>
  </si>
  <si>
    <t>Amt59</t>
  </si>
  <si>
    <t>Head60</t>
  </si>
  <si>
    <t>Amt60</t>
  </si>
  <si>
    <t>Head61</t>
  </si>
  <si>
    <t>Amt61</t>
  </si>
  <si>
    <t>Head62</t>
  </si>
  <si>
    <t>Amt62</t>
  </si>
  <si>
    <t>Head63</t>
  </si>
  <si>
    <t>Amt63</t>
  </si>
  <si>
    <t>Head64</t>
  </si>
  <si>
    <t>Amt64</t>
  </si>
  <si>
    <t>Head65</t>
  </si>
  <si>
    <t>Amt65</t>
  </si>
  <si>
    <t>Head66</t>
  </si>
  <si>
    <t>Amt66</t>
  </si>
  <si>
    <t>Head67</t>
  </si>
  <si>
    <t>Amt67</t>
  </si>
  <si>
    <t>Head68</t>
  </si>
  <si>
    <t>Amt68</t>
  </si>
  <si>
    <t>Head69</t>
  </si>
  <si>
    <t>Amt69</t>
  </si>
  <si>
    <t>Head70</t>
  </si>
  <si>
    <t>Amt70</t>
  </si>
  <si>
    <t>Head71</t>
  </si>
  <si>
    <t>Amt71</t>
  </si>
  <si>
    <t>Head72</t>
  </si>
  <si>
    <t>Amt72</t>
  </si>
  <si>
    <t>Head73</t>
  </si>
  <si>
    <t>Amt73</t>
  </si>
  <si>
    <t>Head74</t>
  </si>
  <si>
    <t>Amt74</t>
  </si>
  <si>
    <t>Head75</t>
  </si>
  <si>
    <t>Amt75</t>
  </si>
  <si>
    <t>Head76</t>
  </si>
  <si>
    <t>Amt76</t>
  </si>
  <si>
    <t>Head77</t>
  </si>
  <si>
    <t>Amt77</t>
  </si>
  <si>
    <t>Head78</t>
  </si>
  <si>
    <t>Amt78</t>
  </si>
  <si>
    <t>Head79</t>
  </si>
  <si>
    <t>Amt79</t>
  </si>
  <si>
    <t>Head80</t>
  </si>
  <si>
    <t>Amt80</t>
  </si>
  <si>
    <t>Head81</t>
  </si>
  <si>
    <t>Amt81</t>
  </si>
  <si>
    <t>Head82</t>
  </si>
  <si>
    <t>Amt82</t>
  </si>
  <si>
    <t>Head83</t>
  </si>
  <si>
    <t>Amt83</t>
  </si>
  <si>
    <t>Head84</t>
  </si>
  <si>
    <t>Amt84</t>
  </si>
  <si>
    <t>Head85</t>
  </si>
  <si>
    <t>Amt85</t>
  </si>
  <si>
    <t>Head86</t>
  </si>
  <si>
    <t>Amt86</t>
  </si>
  <si>
    <t>Head87</t>
  </si>
  <si>
    <t>Amt87</t>
  </si>
  <si>
    <t>Head88</t>
  </si>
  <si>
    <t>Amt88</t>
  </si>
  <si>
    <t>Head89</t>
  </si>
  <si>
    <t>Amt89</t>
  </si>
  <si>
    <t>Head90</t>
  </si>
  <si>
    <t>Amt90</t>
  </si>
  <si>
    <t>Head91</t>
  </si>
  <si>
    <t>Amt91</t>
  </si>
  <si>
    <t>Head92</t>
  </si>
  <si>
    <t>Amt92</t>
  </si>
  <si>
    <t>Head93</t>
  </si>
  <si>
    <t>Amt93</t>
  </si>
  <si>
    <t>Head94</t>
  </si>
  <si>
    <t>Amt94</t>
  </si>
  <si>
    <t>Head95</t>
  </si>
  <si>
    <t>Amt95</t>
  </si>
  <si>
    <t>Head96</t>
  </si>
  <si>
    <t>Amt96</t>
  </si>
  <si>
    <t>Head97</t>
  </si>
  <si>
    <t>Amt97</t>
  </si>
  <si>
    <t>Head98</t>
  </si>
  <si>
    <t>Amt98</t>
  </si>
  <si>
    <t>Head99</t>
  </si>
  <si>
    <t>Amt99</t>
  </si>
  <si>
    <t>Head100</t>
  </si>
  <si>
    <t>Amt100</t>
  </si>
  <si>
    <t>Head101</t>
  </si>
  <si>
    <t>Amt101</t>
  </si>
  <si>
    <t>Head102</t>
  </si>
  <si>
    <t>Amt102</t>
  </si>
  <si>
    <t>Head103</t>
  </si>
  <si>
    <t>Amt103</t>
  </si>
  <si>
    <t>Head104</t>
  </si>
  <si>
    <t>Amt104</t>
  </si>
  <si>
    <t>Head105</t>
  </si>
  <si>
    <t>Amt105</t>
  </si>
  <si>
    <t>Head106</t>
  </si>
  <si>
    <t>Amt106</t>
  </si>
  <si>
    <t>Head107</t>
  </si>
  <si>
    <t>Amt107</t>
  </si>
  <si>
    <t>Head108</t>
  </si>
  <si>
    <t>Amt108</t>
  </si>
  <si>
    <t>Head109</t>
  </si>
  <si>
    <t>Amt109</t>
  </si>
  <si>
    <t>Head110</t>
  </si>
  <si>
    <t>Amt110</t>
  </si>
  <si>
    <t>UserName</t>
  </si>
  <si>
    <t>RunTime</t>
  </si>
  <si>
    <t>ObjectSKTaxParent</t>
  </si>
  <si>
    <t>TaxParentCode</t>
  </si>
  <si>
    <t>Class</t>
  </si>
  <si>
    <t>Series</t>
  </si>
  <si>
    <t>FSGroupLevel</t>
  </si>
  <si>
    <t>InvestorTypeSK</t>
  </si>
  <si>
    <t>InvestorTypeCode</t>
  </si>
  <si>
    <t>InvestorTypeDescription</t>
  </si>
  <si>
    <t>PartnerClassCode</t>
  </si>
  <si>
    <t>PartnerSeriesCode</t>
  </si>
  <si>
    <t>PartnerInvestorCode</t>
  </si>
  <si>
    <t>LUCIDII</t>
  </si>
  <si>
    <t>Lucid Prime Fund LLC</t>
  </si>
  <si>
    <t>GEN-LUCIDII_QX</t>
  </si>
  <si>
    <t>Lucid Prime Fund LLC_QX</t>
  </si>
  <si>
    <t>1000079112</t>
  </si>
  <si>
    <t>In Touch Media, Inc.</t>
  </si>
  <si>
    <t>LP</t>
  </si>
  <si>
    <t>Limited Partner</t>
  </si>
  <si>
    <t>GEN-LUCIDII_MIG</t>
  </si>
  <si>
    <t>Lucid Prime Fund LLC_MIG</t>
  </si>
  <si>
    <t>1000079039</t>
  </si>
  <si>
    <t>The Southern Baptist Theological Seminary</t>
  </si>
  <si>
    <t>MIG</t>
  </si>
  <si>
    <t>GEN-LUCIDII</t>
  </si>
  <si>
    <t>1000068282</t>
  </si>
  <si>
    <t>M</t>
  </si>
  <si>
    <t>1000068425</t>
  </si>
  <si>
    <t>1000070673</t>
  </si>
  <si>
    <t>GEN-LUCIDII_Q1</t>
  </si>
  <si>
    <t>Lucid Prime Fund LLC_Q1</t>
  </si>
  <si>
    <t>Q1</t>
  </si>
  <si>
    <t>1000071470</t>
  </si>
  <si>
    <t>GEN-LUCIDII_C1</t>
  </si>
  <si>
    <t>Lucid Prime Fund LLC_C1</t>
  </si>
  <si>
    <t>1000072321</t>
  </si>
  <si>
    <t>Hudson East River Systems, LLC</t>
  </si>
  <si>
    <t>C1</t>
  </si>
  <si>
    <t>1000074096</t>
  </si>
  <si>
    <t>The New York and Presbyterian Hospital</t>
  </si>
  <si>
    <t>1000076534</t>
  </si>
  <si>
    <t>The Nemours Foundation Pension Plan</t>
  </si>
  <si>
    <t>1000076535</t>
  </si>
  <si>
    <t>The Nemours Foundation - Intermediate Account</t>
  </si>
  <si>
    <t>1000076536</t>
  </si>
  <si>
    <t>Alfred I. duPont Charitable Trust</t>
  </si>
  <si>
    <t>1000076533</t>
  </si>
  <si>
    <t>The Nemours Foundation</t>
  </si>
  <si>
    <t>1000077312</t>
  </si>
  <si>
    <t>Prime Notes Series QX-1</t>
  </si>
  <si>
    <t>QX</t>
  </si>
  <si>
    <t>1000078109</t>
  </si>
  <si>
    <t>Word of God Fellowship, Inc.</t>
  </si>
  <si>
    <t>1000078307</t>
  </si>
  <si>
    <t>In Touch Foundation, Inc.</t>
  </si>
  <si>
    <t>1000078306</t>
  </si>
  <si>
    <t>In Touch Ministries, Inc.</t>
  </si>
  <si>
    <t>GEN-LUCIDIIQ364</t>
  </si>
  <si>
    <t>Lucid Prime Fund LLC_Q364</t>
  </si>
  <si>
    <t>1000078809</t>
  </si>
  <si>
    <t>Prime Notes Series Q364-1</t>
  </si>
  <si>
    <t>Q364</t>
  </si>
  <si>
    <t>CE ADMIN</t>
  </si>
  <si>
    <t>CE AUDIT</t>
  </si>
  <si>
    <t>CE CUST FE</t>
  </si>
  <si>
    <t>CE MF</t>
  </si>
  <si>
    <t>BAL FWD PF</t>
  </si>
  <si>
    <t>BAL FWD</t>
  </si>
  <si>
    <t>CONT</t>
  </si>
  <si>
    <t>WITH (BEG)</t>
  </si>
  <si>
    <t>WITH (END)</t>
  </si>
  <si>
    <t>Total</t>
  </si>
  <si>
    <t>Series Q364</t>
  </si>
  <si>
    <t>Series QX</t>
  </si>
  <si>
    <t>Gross Mgmt Fee (S)</t>
  </si>
  <si>
    <t>Gross Mgmt Fee Expense Ratio</t>
  </si>
  <si>
    <t>GEN-LUCIDII_2YI</t>
  </si>
  <si>
    <t>Lucid Prime Fund LLC_2YIG</t>
  </si>
  <si>
    <t>1000080932</t>
  </si>
  <si>
    <t>Prime Notes Series 2YIG-1</t>
  </si>
  <si>
    <t>2YIG</t>
  </si>
  <si>
    <t>1000080888</t>
  </si>
  <si>
    <t>New York City Ballet, Inc.</t>
  </si>
  <si>
    <t>1000080313</t>
  </si>
  <si>
    <t>Makena Capital Holdings B, LP</t>
  </si>
  <si>
    <t>1000080312</t>
  </si>
  <si>
    <t>MFIF Holdings Blue, L.P.</t>
  </si>
  <si>
    <t>1000080538</t>
  </si>
  <si>
    <t>Word of God Fellowship, Inc. Cash Reserves</t>
  </si>
  <si>
    <t>GEN-LUCIDII_A1</t>
  </si>
  <si>
    <t>Lucid Prime Fund LLC_A1</t>
  </si>
  <si>
    <t>1000080593</t>
  </si>
  <si>
    <t>Prime Notes Series A1-1</t>
  </si>
  <si>
    <t>A1</t>
  </si>
  <si>
    <t>1000080775</t>
  </si>
  <si>
    <t>Executive Committee of the Baptist Convention of the State of Georgia (d/b/a Georgia Baptist Mission Board)</t>
  </si>
  <si>
    <t>TOTAL PF</t>
  </si>
  <si>
    <t>1000081062</t>
  </si>
  <si>
    <t>Dr. Otis S. Hawkins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</si>
  <si>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</si>
  <si>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</si>
  <si>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</si>
  <si>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</si>
  <si>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</si>
  <si>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</si>
  <si>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</si>
  <si>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</si>
  <si>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</si>
  <si>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</si>
  <si>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</si>
  <si>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</si>
  <si>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Month</t>
  </si>
  <si>
    <t>Gross Mgmt Fee ($)</t>
  </si>
  <si>
    <t>1000081109</t>
  </si>
  <si>
    <t>GuideStone Trust Services</t>
  </si>
  <si>
    <t>For Form PF Gross</t>
  </si>
  <si>
    <t>For Form PF Net</t>
  </si>
  <si>
    <t>1000081292</t>
  </si>
  <si>
    <t>Prime Notes Series M-2</t>
  </si>
  <si>
    <t>ROUNDED</t>
  </si>
  <si>
    <t>Margin Posted</t>
  </si>
  <si>
    <t>Reserve for amounts owed Counterparties</t>
  </si>
  <si>
    <t>Margin Held</t>
  </si>
  <si>
    <t>Liabilities Cost Based</t>
  </si>
  <si>
    <t>updated manually</t>
  </si>
  <si>
    <t>Expenses Accrued</t>
  </si>
  <si>
    <t>Liabilities Level 1</t>
  </si>
  <si>
    <t>RAUM</t>
  </si>
  <si>
    <t>NAV</t>
  </si>
  <si>
    <t xml:space="preserve">DGCXX Equity - MMF Mgmt </t>
  </si>
  <si>
    <t>DGCXX Equity - MMF Expns</t>
  </si>
  <si>
    <t>DGCXX</t>
  </si>
  <si>
    <t>Owned MMF's</t>
  </si>
  <si>
    <t>CASH</t>
  </si>
  <si>
    <t>Cash Held</t>
  </si>
  <si>
    <t>Cash/Cash Equiv</t>
  </si>
  <si>
    <t>Unencum Cash/Equ</t>
  </si>
  <si>
    <t>T-Bills</t>
  </si>
  <si>
    <t>Assets Level 1</t>
  </si>
  <si>
    <t>Assets Level 2</t>
  </si>
  <si>
    <t>Lucid NAV Calculator</t>
  </si>
  <si>
    <t>Prime Fund Series 2YIG</t>
  </si>
  <si>
    <t>NAV Date</t>
  </si>
  <si>
    <t>Period Start NAV</t>
  </si>
  <si>
    <t>Daycount</t>
  </si>
  <si>
    <t>Period Start Date</t>
  </si>
  <si>
    <t>NAV on Date</t>
  </si>
  <si>
    <t>OrigPortion</t>
  </si>
  <si>
    <t>Exp Accrual Start Date</t>
  </si>
  <si>
    <t>Return</t>
  </si>
  <si>
    <t>Next Valuation Date</t>
  </si>
  <si>
    <t>ASSETS</t>
  </si>
  <si>
    <t>MAIN ACCOUNTS</t>
  </si>
  <si>
    <t>Description</t>
  </si>
  <si>
    <t>Invest Amount</t>
  </si>
  <si>
    <t>NAV Date Nav</t>
  </si>
  <si>
    <t>SOFR3</t>
  </si>
  <si>
    <t>IBKR U9042633</t>
  </si>
  <si>
    <t>Main Account</t>
  </si>
  <si>
    <t>Expense Account</t>
  </si>
  <si>
    <t>Commitment Fee</t>
  </si>
  <si>
    <t>Margin account</t>
  </si>
  <si>
    <t>Mgmt Account</t>
  </si>
  <si>
    <t>Total ASSETs Main Account</t>
  </si>
  <si>
    <t>OTHER ACCOUNTS</t>
  </si>
  <si>
    <t>Amount</t>
  </si>
  <si>
    <t>Final CF</t>
  </si>
  <si>
    <t>CASH - Owed by counterparties</t>
  </si>
  <si>
    <t>CASH - Margin Account</t>
  </si>
  <si>
    <t>DGCXX Equity - Margin Account</t>
  </si>
  <si>
    <t>Total ASSETs Expense Accts</t>
  </si>
  <si>
    <t>TOTAL SERIES ASSETS</t>
  </si>
  <si>
    <t>LIABILITIES</t>
  </si>
  <si>
    <t>Daily Accruals</t>
  </si>
  <si>
    <t>Mgmt Fee</t>
  </si>
  <si>
    <t>Mgmt Fee Waiver</t>
  </si>
  <si>
    <t>Hedging and Admin</t>
  </si>
  <si>
    <t>Admin</t>
  </si>
  <si>
    <t>Custody</t>
  </si>
  <si>
    <t>Audit and Tax</t>
  </si>
  <si>
    <t>Org Cost Amort</t>
  </si>
  <si>
    <t>Additional Admin</t>
  </si>
  <si>
    <t>Previously Accrued Expenses</t>
  </si>
  <si>
    <t>Total to End Date</t>
  </si>
  <si>
    <t>Other Reserves</t>
  </si>
  <si>
    <t>TOTAL LIABILITIES</t>
  </si>
  <si>
    <t>TOTAL NAV</t>
  </si>
  <si>
    <t>Prime Fund Series A1</t>
  </si>
  <si>
    <t>Prime Fund Series Q364</t>
  </si>
  <si>
    <t>OPEN</t>
  </si>
  <si>
    <t>Prime Fund Series QuarterlyX</t>
  </si>
  <si>
    <t>Prime Fund Series Quarterly1</t>
  </si>
  <si>
    <t>Prime Fund Series MonthlyIG</t>
  </si>
  <si>
    <t>Prime Fund Series Custom1</t>
  </si>
  <si>
    <t>Prime Fund Series Monthly</t>
  </si>
  <si>
    <t>Assets Cost Based</t>
  </si>
  <si>
    <t>Derivatives Value</t>
  </si>
  <si>
    <t>CE FCE</t>
  </si>
  <si>
    <t>TOTAL RAUM</t>
  </si>
  <si>
    <t>Prime RAUM</t>
  </si>
  <si>
    <t>USG RAUM</t>
  </si>
  <si>
    <t>MMT RAUM</t>
  </si>
  <si>
    <t>LUFABM</t>
  </si>
  <si>
    <t>00032480001</t>
  </si>
  <si>
    <t>00155488001</t>
  </si>
  <si>
    <t>LUFABMIG</t>
  </si>
  <si>
    <t>00155488003</t>
  </si>
  <si>
    <t>LUFABQX</t>
  </si>
  <si>
    <t>00155488002</t>
  </si>
  <si>
    <t>00026450001</t>
  </si>
  <si>
    <t>LUFABQ1</t>
  </si>
  <si>
    <t>00026450002</t>
  </si>
  <si>
    <t>00104604001</t>
  </si>
  <si>
    <t>LUFABC1</t>
  </si>
  <si>
    <t>00080682002</t>
  </si>
  <si>
    <t>00080682001</t>
  </si>
  <si>
    <t>00155713001</t>
  </si>
  <si>
    <t>00155713002</t>
  </si>
  <si>
    <t>00015925002</t>
  </si>
  <si>
    <t>00015927001</t>
  </si>
  <si>
    <t>00015926001</t>
  </si>
  <si>
    <t>00155711001</t>
  </si>
  <si>
    <t>00153380001</t>
  </si>
  <si>
    <t>LUFABQ364</t>
  </si>
  <si>
    <t>00153380002</t>
  </si>
  <si>
    <t>00155700001</t>
  </si>
  <si>
    <t>00155702001</t>
  </si>
  <si>
    <t>00155710001</t>
  </si>
  <si>
    <t>00146056001</t>
  </si>
  <si>
    <t>00155701001</t>
  </si>
  <si>
    <t>00005595001</t>
  </si>
  <si>
    <t>00005595003</t>
  </si>
  <si>
    <t>00030909001</t>
  </si>
  <si>
    <t>00030909002</t>
  </si>
  <si>
    <t>00155714001</t>
  </si>
  <si>
    <t>LUFABA1</t>
  </si>
  <si>
    <t>00155705001</t>
  </si>
  <si>
    <t>00155698001</t>
  </si>
  <si>
    <t>00081036001</t>
  </si>
  <si>
    <t>LUFAB2YIG</t>
  </si>
  <si>
    <t>00155704001</t>
  </si>
  <si>
    <t>00155697002</t>
  </si>
  <si>
    <t>00155697001</t>
  </si>
  <si>
    <t>00155699001</t>
  </si>
  <si>
    <t>LUFAAM</t>
  </si>
  <si>
    <t>TOTAL PRIME NAV</t>
  </si>
  <si>
    <t>Expense accrual start Date</t>
  </si>
  <si>
    <t>1000081422</t>
  </si>
  <si>
    <t>Prime Notes Series Q1-2</t>
  </si>
  <si>
    <t>00156209001</t>
  </si>
  <si>
    <t>00155712003</t>
  </si>
  <si>
    <t>00155783001</t>
  </si>
  <si>
    <t>CE MFW</t>
  </si>
  <si>
    <t>00158823001</t>
  </si>
  <si>
    <t>American Heart Association, Inc.</t>
  </si>
  <si>
    <t>CE AD COST</t>
  </si>
  <si>
    <t>Gross Accrual</t>
  </si>
  <si>
    <t>Net Accrual</t>
  </si>
  <si>
    <t>Ln Gross Accrual</t>
  </si>
  <si>
    <t>Ln Net Accrual</t>
  </si>
  <si>
    <t>00160529001</t>
  </si>
  <si>
    <t>Guidestone Financial Resources of the Southern Baptist Convention (FBO Fixed Benefit Fund)</t>
  </si>
  <si>
    <t>00162038001</t>
  </si>
  <si>
    <t>Prime Notes Series MIG-3</t>
  </si>
  <si>
    <t>Georgia Tech Foundation, Inc</t>
  </si>
  <si>
    <t>00027132001</t>
  </si>
  <si>
    <t>00163976001</t>
  </si>
  <si>
    <t>Guidestone Financial Resources of the Southern Baptist Convention - Operating Reserves</t>
  </si>
  <si>
    <t>The Nemours Foundation - Intermediate Account (Sleeve 1)</t>
  </si>
  <si>
    <t>912797FW2</t>
  </si>
  <si>
    <t>24-0322</t>
  </si>
  <si>
    <t>From 3/22/2024 To 3/31/2024</t>
  </si>
  <si>
    <t>00163976002</t>
  </si>
  <si>
    <t>GuideStone Financial Resources of the Southern Baptist Convention - Operating Reserves</t>
  </si>
  <si>
    <t>24-0315</t>
  </si>
  <si>
    <t>From 3/15/2024 To 3/21/2024</t>
  </si>
  <si>
    <t>24-0301</t>
  </si>
  <si>
    <t>From 3/1/2024 To 3/14/2024</t>
  </si>
  <si>
    <t>24-0223</t>
  </si>
  <si>
    <t>From 2/23/2024 To 2/29/2024</t>
  </si>
  <si>
    <t>24-0216</t>
  </si>
  <si>
    <t>From 2/16/2024 To 2/22/2024</t>
  </si>
  <si>
    <t>24-0201</t>
  </si>
  <si>
    <t>From 2/1/2024 To 2/15/2024</t>
  </si>
  <si>
    <t>24-0119</t>
  </si>
  <si>
    <t>From 1/19/2024 To 1/31/2024</t>
  </si>
  <si>
    <t>24-0112</t>
  </si>
  <si>
    <t>From 1/12/2024 To 1/18/2024</t>
  </si>
  <si>
    <t>24-0101</t>
  </si>
  <si>
    <t>From 1/1/2024 To 1/11/2024</t>
  </si>
  <si>
    <t>00166129001</t>
  </si>
  <si>
    <t>CE RADJINC</t>
  </si>
  <si>
    <t>CE RADJEXP</t>
  </si>
  <si>
    <t>153695,153696,153697,153698,153699,153700,153701,153702,151900,149938,149940,149942,149944,149946,153703,153704,153705,153706,153707,153708,153709,153710,153711,153712,153713,153714,153715,153716,153717,153718,153719,153720,153721,153722,153723,153724,153725,153726,153727,153728,153729,153694,</t>
  </si>
  <si>
    <t>Prime 2YIG 153695</t>
  </si>
  <si>
    <t>Prime 2YIG 151900</t>
  </si>
  <si>
    <t>Prime 2YIG 149938</t>
  </si>
  <si>
    <t>Prime 2YIG 153703</t>
  </si>
  <si>
    <t>Prime 2YIG 153714</t>
  </si>
  <si>
    <t>Prime 2YIG 153718</t>
  </si>
  <si>
    <t>Prime 2YIG 153721</t>
  </si>
  <si>
    <t>Prime 2YIG 153729</t>
  </si>
  <si>
    <t>Prime 2YIG 153694</t>
  </si>
  <si>
    <t>154275,154276,154277,154278,154279,154280,154281,154282,</t>
  </si>
  <si>
    <t>Prime A1 154275</t>
  </si>
  <si>
    <t>151466,151468,151470,151472,151621,151623,146347,142798,142799,142800,142801,142802,142803,142804,145437,145440,145450,145456,145459,145462,145465,150649,151320,142796,142797,142791,142792,142793,142794,145486,145533,145536,145555,145908,153967,153968,153969,149621,150309,147521,146485,146491,143683,143686,142783,142784,142785,142786,142787,142788,142789,142790,142777,142778,142779,142780,142781,142782,143687,143684,146487,146493,143682,147520,149622,153970,153971,153972,153973,153603,153604,153605,153606,145565,145570,145573,142774,142775,142776,151918,151924,153783,153788,149825,145577,145579,145581,145583,145588,145591,145594,142767,142768,142769,142770,142771,142772,142773,149641,149937,149939,149941,149943,149945,146980,142766,145602,145605,145615,145617,145621,149644,150332,150333,150334,142765,145624,149709,142758,145626,145638,146944,142756,142757,142755,145640,145645,142204,142205,150591,150592,150593,150594,142206,142207,142807,145651,145656,145658,145660,145662,145667,145669,145672,145676,145682,145684,145687,145689,145692,145695,145911,146905,147358,146160,146288,145648,153457,152141,152258,152321,146903,153459,145703,146158,146290,147360,145916,145706,145711,145713,145715,145717,145722,145724,145727,145731,145737,145739,145742,145744,145747,145750,142806,142741,142742,142743,142744,142745,142746,145758,145763,145766,145769,145772,146950,146492,146486,143688,143685,142737,142738,142739,142740,150308,149623,147522,150115,153989,153990,153991,153992,142733,142734,142735,146194,146381,142731,150204,150205,142726,142728,146382,142991,145798,149539,152720,152871,152884,152943,142193,142194,142196,142269,142270,145814,145820,145825,145827,145829,145831,145836,145838,145841,145845,145851,145853,145856,145858,145861,145864,145921,146292,145817,146156,146901,147362,142805,153461,153881,153887,153893,153899,153905,153911,154129,154135,154141,154147,154153,154159,150303,146716,145876,145879,145882,145884,142612,142617,142629,142631,142635,142637,142640,142641,142645,142649,142654,142658,142665,142659,142656,142650,142664,142647,142668,145891,146679,145925,153266,153268,145928,145894,142660,142651,142648,142644,153274,153280,145897,145900,145902,145930,145933,154176,154182,154204,154008,154014,154091,153798,153808,153328,145935,145937,145940,145943,145946,145948,145950,145953,146037,146038,153342,153364,153993,153994,153995,153996,154067,154082,154083,154084,154098,154099,154100,154101,154102,145957,145959,142596,142679,142681,142683,142685,142686,142690,142691,142704,142720,142595,142717,142652,142670,142695,142703,142626,142630,145961,142590,153838,142634,142646,142611,142614,142616,142594,142672,142657,142663,153693,153419,153421,153423,153427,153429,153431,153433,154058,142986,</t>
  </si>
  <si>
    <t>Prime Q364 151466</t>
  </si>
  <si>
    <t>Prime Q364 151621</t>
  </si>
  <si>
    <t>Prime Q364 146347</t>
  </si>
  <si>
    <t>Prime Q364 151320</t>
  </si>
  <si>
    <t>Prime Q364 142791</t>
  </si>
  <si>
    <t>Prime Q364 153967</t>
  </si>
  <si>
    <t>Prime Q364 142777</t>
  </si>
  <si>
    <t>Prime Q364 153603</t>
  </si>
  <si>
    <t>Prime Q364 151918</t>
  </si>
  <si>
    <t>Prime Q364 153783</t>
  </si>
  <si>
    <t>Prime Q364 149825</t>
  </si>
  <si>
    <t>Prime Q364 145577</t>
  </si>
  <si>
    <t>Prime Q364 145588</t>
  </si>
  <si>
    <t>Prime Q364 149937</t>
  </si>
  <si>
    <t>Prime Q364 142766</t>
  </si>
  <si>
    <t>Prime Q364 145605</t>
  </si>
  <si>
    <t>Prime Q364 145615</t>
  </si>
  <si>
    <t>Prime Q364 145617</t>
  </si>
  <si>
    <t>Prime Q364 150332</t>
  </si>
  <si>
    <t>Prime Q364 145624</t>
  </si>
  <si>
    <t>Prime Q364 142758</t>
  </si>
  <si>
    <t>Prime Q364 145638</t>
  </si>
  <si>
    <t>Prime Q364 145640</t>
  </si>
  <si>
    <t>Prime Q364 142204</t>
  </si>
  <si>
    <t>Prime Q364 150593</t>
  </si>
  <si>
    <t>Prime Q364 142807</t>
  </si>
  <si>
    <t>Prime Q364 152321</t>
  </si>
  <si>
    <t>Prime Q364 146903</t>
  </si>
  <si>
    <t>Prime Q364 142741</t>
  </si>
  <si>
    <t>Prime Q364 146950</t>
  </si>
  <si>
    <t>Prime Q364 146492</t>
  </si>
  <si>
    <t>Prime Q364 142733</t>
  </si>
  <si>
    <t>Prime Q364 146381</t>
  </si>
  <si>
    <t>Prime Q364 150205</t>
  </si>
  <si>
    <t>Prime Q364 142991</t>
  </si>
  <si>
    <t>Prime Q364 149539</t>
  </si>
  <si>
    <t>Prime Q364 152720</t>
  </si>
  <si>
    <t>Prime Q364 152871</t>
  </si>
  <si>
    <t>Prime Q364 152943</t>
  </si>
  <si>
    <t>Prime Q364 145814</t>
  </si>
  <si>
    <t>Prime Q364 145820</t>
  </si>
  <si>
    <t>Prime Q364 153881</t>
  </si>
  <si>
    <t>Prime Q364 150303</t>
  </si>
  <si>
    <t>Prime Q364 145884</t>
  </si>
  <si>
    <t>Prime Q364 142659</t>
  </si>
  <si>
    <t>Prime Q364 142668</t>
  </si>
  <si>
    <t>Prime Q364 145928</t>
  </si>
  <si>
    <t>Prime Q364 153274</t>
  </si>
  <si>
    <t>Prime Q364 145897</t>
  </si>
  <si>
    <t>Prime Q364 154176</t>
  </si>
  <si>
    <t>Prime Q364 154008</t>
  </si>
  <si>
    <t>Prime Q364 153328</t>
  </si>
  <si>
    <t>Prime Q364 145946</t>
  </si>
  <si>
    <t>Prime Q364 153342</t>
  </si>
  <si>
    <t>Prime Q364 145957</t>
  </si>
  <si>
    <t>Prime Q364 142595</t>
  </si>
  <si>
    <t>Prime Q364 153838</t>
  </si>
  <si>
    <t>Prime Q364 153693</t>
  </si>
  <si>
    <t>Prime Q364 142986</t>
  </si>
  <si>
    <t>151465,151467,151469,151471,151620,151622,146342,146344,146346,150648,145436,145439,145442,145444,145449,145455,145458,145461,145464,151319,145907,145469,145471,145473,145475,145477,145479,145481,145483,145485,145488,145490,145492,145494,145496,145498,145500,145502,145504,145506,145508,145510,145512,145514,145516,145518,145520,145522,145524,145526,145528,145530,145532,145535,145538,145540,145542,145544,145546,145548,145550,145552,145554,145562,145564,145567,145569,145572,145575,151917,151923,153782,153787,149824,145576,145578,145580,145582,145587,145590,145593,149640,145596,145598,145600,146154,146184,146513,146515,146517,146519,146521,146546,146548,145601,145604,145607,145611,145613,145614,145616,145619,145620,149643,149708,145623,145625,145631,145633,145635,146144,146146,146440,145637,145639,145642,145644,145647,146159,145910,146904,153456,145650,145655,145657,145659,145661,145666,145668,145671,145674,145675,145678,145680,145681,145683,145686,145688,145691,145694,145697,152320,146902,153458,145915,146157,145702,145705,145710,145712,145714,145716,145721,145723,145726,145729,145730,145733,145735,145736,145738,145741,145743,145746,145749,145752,145757,145760,145762,145765,145768,145771,146949,145774,145776,145778,145782,145784,145786,145788,145790,145792,145797,145800,142990,149538,152719,152870,152883,152942,149867,149869,149871,145811,145813,145819,145824,145826,145828,145830,145835,145837,145840,145843,145844,145847,145849,145850,145852,145855,145857,145860,145863,145866,153460,146900,145816,146155,145920,153880,153886,153892,153898,153904,153910,154128,154134,154140,154146,154152,154158,150302,146715,145871,145873,145875,145878,145881,145883,145924,146678,153265,153267,145890,145893,145927,153273,153279,145929,145932,145896,145899,145901,154175,154181,154203,154090,154007,154013,153797,153807,153327,145934,145936,145939,145942,145945,145949,145952,153341,153363,153418,153420,153422,153426,153428,153430,153432,153692,142985,</t>
  </si>
  <si>
    <t>Prime QuarterlyX 151465</t>
  </si>
  <si>
    <t>Prime QuarterlyX 151620</t>
  </si>
  <si>
    <t>Prime QuarterlyX 146342</t>
  </si>
  <si>
    <t>Prime QuarterlyX 151319</t>
  </si>
  <si>
    <t>Prime QuarterlyX 145907</t>
  </si>
  <si>
    <t>Prime QuarterlyX 145562</t>
  </si>
  <si>
    <t>Prime QuarterlyX 151917</t>
  </si>
  <si>
    <t>Prime QuarterlyX 153782</t>
  </si>
  <si>
    <t>Prime QuarterlyX 149824</t>
  </si>
  <si>
    <t>Prime QuarterlyX 145576</t>
  </si>
  <si>
    <t>Prime QuarterlyX 145587</t>
  </si>
  <si>
    <t>Prime QuarterlyX 145596</t>
  </si>
  <si>
    <t>Prime QuarterlyX 146154</t>
  </si>
  <si>
    <t>Prime QuarterlyX 145601</t>
  </si>
  <si>
    <t>Prime QuarterlyX 145604</t>
  </si>
  <si>
    <t>Prime QuarterlyX 145611</t>
  </si>
  <si>
    <t>Prime QuarterlyX 145614</t>
  </si>
  <si>
    <t>Prime QuarterlyX 145616</t>
  </si>
  <si>
    <t>Prime QuarterlyX 149708</t>
  </si>
  <si>
    <t>Prime QuarterlyX 145625</t>
  </si>
  <si>
    <t>Prime QuarterlyX 145631</t>
  </si>
  <si>
    <t>Prime QuarterlyX 146144</t>
  </si>
  <si>
    <t>Prime QuarterlyX 146440</t>
  </si>
  <si>
    <t>Prime QuarterlyX 145637</t>
  </si>
  <si>
    <t>Prime QuarterlyX 145639</t>
  </si>
  <si>
    <t>Prime QuarterlyX 145647</t>
  </si>
  <si>
    <t>Prime QuarterlyX 152320</t>
  </si>
  <si>
    <t>Prime QuarterlyX 146902</t>
  </si>
  <si>
    <t>Prime QuarterlyX 145757</t>
  </si>
  <si>
    <t>Prime QuarterlyX 146949</t>
  </si>
  <si>
    <t>Prime QuarterlyX 145797</t>
  </si>
  <si>
    <t>Prime QuarterlyX 149538</t>
  </si>
  <si>
    <t>Prime QuarterlyX 152719</t>
  </si>
  <si>
    <t>Prime QuarterlyX 152870</t>
  </si>
  <si>
    <t>Prime QuarterlyX 152942</t>
  </si>
  <si>
    <t>Prime QuarterlyX 145811</t>
  </si>
  <si>
    <t>Prime QuarterlyX 145819</t>
  </si>
  <si>
    <t>Prime QuarterlyX 153880</t>
  </si>
  <si>
    <t>Prime QuarterlyX 150302</t>
  </si>
  <si>
    <t>Prime QuarterlyX 145883</t>
  </si>
  <si>
    <t>Prime QuarterlyX 145924</t>
  </si>
  <si>
    <t>Prime QuarterlyX 145893</t>
  </si>
  <si>
    <t>Prime QuarterlyX 153273</t>
  </si>
  <si>
    <t>Prime QuarterlyX 145929</t>
  </si>
  <si>
    <t>Prime QuarterlyX 154175</t>
  </si>
  <si>
    <t>Prime QuarterlyX 154090</t>
  </si>
  <si>
    <t>Prime QuarterlyX 153327</t>
  </si>
  <si>
    <t>Prime QuarterlyX 145945</t>
  </si>
  <si>
    <t>Prime QuarterlyX 153341</t>
  </si>
  <si>
    <t>Prime QuarterlyX 153418</t>
  </si>
  <si>
    <t>Prime QuarterlyX 142985</t>
  </si>
  <si>
    <t>151678,151682,151686,151690,151694,151701,151705,151712,151738,151755,151766,153733,150647,146341,146343,146345,151776,151780,151787,151791,151795,151805,151812,151816,151820,151827,151831,151844,145435,145438,145441,145443,145448,145454,145457,145460,145463,151851,151855,151859,151863,151867,151871,145468,145470,145472,145474,145476,145478,145480,145482,145484,145487,145489,145491,145493,145495,145497,145499,145501,145503,145505,145507,145509,145511,145513,145515,145517,145519,145521,145523,145525,145527,145529,145531,145534,145537,145539,145541,145543,145545,145547,145549,145551,145553,142975,145906,145561,145563,145566,145568,145571,145574,151875,151879,151883,151887,151891,151895,151899,151904,151908,151912,151916,151922,153781,153786,151931,151935,151939,151943,151950,151957,151961,151965,151969,151973,151977,153984,153988,149639,145586,145589,145592,145595,145597,145599,146153,146183,146512,146514,146516,146518,146520,146545,146547,146979,142353,146855,146856,143680,143681,152007,145603,145606,145610,145612,145618,149642,149707,145622,145630,145632,145634,146143,146145,146439,145636,145641,145643,145646,145909,147357,146287,154045,154057,145649,145665,145670,145673,145677,145679,145685,145690,145693,145696,152074,152081,152085,152092,152096,152100,152111,152127,152131,152135,152145,152158,152162,152166,152170,152180,152187,152194,152201,152204,152211,152218,152222,152238,152242,152246,152262,152281,152285,152292,152296,152300,152304,152308,152312,152325,152329,152333,152337,152341,152348,152355,152359,152366,152370,152374,152388,152395,152399,152403,152410,152414,152430,152437,152441,152445,152455,152462,152469,152476,152480,152487,152494,152498,152514,152518,152522,152535,152539,152558,152562,152569,152573,152577,152581,152585,152589,145704,145720,145725,145728,145732,145734,145740,145745,145748,145751,154041,154053,146289,147359,145914,145701,145756,145759,145761,145764,145767,145770,152654,152667,152671,152684,152691,152698,145773,145775,145777,145781,145783,145785,145787,145789,145791,146948,152705,152709,142809,142808,143691,145796,145799,142988,142989,152724,152728,152738,152751,152755,152765,152784,152788,152795,152799,152809,152813,152820,152830,152852,152859,152869,152875,152882,152888,152895,152899,152947,142185,142186,142187,142188,142189,142190,142191,149866,149868,149870,145810,145812,145818,145834,145839,145842,145846,145848,145854,145859,145862,145865,152966,152973,152977,152984,152988,152992,153006,153013,153017,153021,153028,153032,153048,153055,153059,153063,153073,153080,153087,153094,153098,153105,153109,153113,153129,153133,153137,153150,153154,153173,153177,153184,153188,153192,153196,153200,153204,145815,145919,147361,146291,154049,154071,154127,154133,154139,154145,154151,154157,153879,153885,153891,153897,153903,153909,150301,146714,145870,145872,145874,145877,145880,153212,153216,145889,145892,145926,153272,153278,153284,153288,153292,153296,153300,153304,145895,145898,145931,154174,154180,154202,154006,154012,154089,149632,150657,150051,150059,151023,151027,153796,153806,145938,145941,153314,153318,153322,153326,153332,145944,145947,145951,154062,154066,153340,153350,153373,153377,153381,153389,153398,153837,153842,145956,145958,153409,153413,153417,145960,153833,153846,153850,153854,142987,</t>
  </si>
  <si>
    <t>Prime Quarterly1 151678</t>
  </si>
  <si>
    <t>Prime Quarterly1 151738</t>
  </si>
  <si>
    <t>Prime Quarterly1 150647</t>
  </si>
  <si>
    <t>Prime Quarterly1 151851</t>
  </si>
  <si>
    <t>Prime Quarterly1 145468</t>
  </si>
  <si>
    <t>Prime Quarterly1 145561</t>
  </si>
  <si>
    <t>Prime Quarterly1 151916</t>
  </si>
  <si>
    <t>Prime Quarterly1 153781</t>
  </si>
  <si>
    <t>Prime Quarterly1 151931</t>
  </si>
  <si>
    <t>Prime Quarterly1 151935</t>
  </si>
  <si>
    <t>Prime Quarterly1 151950</t>
  </si>
  <si>
    <t>Prime Quarterly1 153984</t>
  </si>
  <si>
    <t>Prime Quarterly1 149639</t>
  </si>
  <si>
    <t>Prime Quarterly1 145595</t>
  </si>
  <si>
    <t>Prime Quarterly1 146153</t>
  </si>
  <si>
    <t>Prime Quarterly1 152007</t>
  </si>
  <si>
    <t>Prime Quarterly1 145603</t>
  </si>
  <si>
    <t>Prime Quarterly1 145610</t>
  </si>
  <si>
    <t>Prime Quarterly1 145618</t>
  </si>
  <si>
    <t>Prime Quarterly1 149707</t>
  </si>
  <si>
    <t>Prime Quarterly1 145630</t>
  </si>
  <si>
    <t>Prime Quarterly1 146143</t>
  </si>
  <si>
    <t>Prime Quarterly1 146439</t>
  </si>
  <si>
    <t>Prime Quarterly1 145636</t>
  </si>
  <si>
    <t>Prime Quarterly1 145641</t>
  </si>
  <si>
    <t>Prime Quarterly1 145646</t>
  </si>
  <si>
    <t>Prime Quarterly1 152325</t>
  </si>
  <si>
    <t>Prime Quarterly1 152337</t>
  </si>
  <si>
    <t>Prime Quarterly1 152348</t>
  </si>
  <si>
    <t>Prime Quarterly1 145756</t>
  </si>
  <si>
    <t>Prime Quarterly1 152691</t>
  </si>
  <si>
    <t>Prime Quarterly1 145773</t>
  </si>
  <si>
    <t>Prime Quarterly1 152705</t>
  </si>
  <si>
    <t>Prime Quarterly1 142809</t>
  </si>
  <si>
    <t>Prime Quarterly1 142808</t>
  </si>
  <si>
    <t>Prime Quarterly1 143691</t>
  </si>
  <si>
    <t>Prime Quarterly1 145796</t>
  </si>
  <si>
    <t>Prime Quarterly1 142988</t>
  </si>
  <si>
    <t>Prime Quarterly1 152724</t>
  </si>
  <si>
    <t>Prime Quarterly1 152738</t>
  </si>
  <si>
    <t>Prime Quarterly1 152852</t>
  </si>
  <si>
    <t>Prime Quarterly1 152947</t>
  </si>
  <si>
    <t>Prime Quarterly1 145810</t>
  </si>
  <si>
    <t>Prime Quarterly1 145818</t>
  </si>
  <si>
    <t>Prime Quarterly1 154127</t>
  </si>
  <si>
    <t>Prime Quarterly1 150301</t>
  </si>
  <si>
    <t>Prime Quarterly1 153212</t>
  </si>
  <si>
    <t>Prime Quarterly1 145889</t>
  </si>
  <si>
    <t>Prime Quarterly1 145892</t>
  </si>
  <si>
    <t>Prime Quarterly1 153272</t>
  </si>
  <si>
    <t>Prime Quarterly1 153284</t>
  </si>
  <si>
    <t>Prime Quarterly1 153292</t>
  </si>
  <si>
    <t>Prime Quarterly1 145895</t>
  </si>
  <si>
    <t>Prime Quarterly1 154174</t>
  </si>
  <si>
    <t>Prime Quarterly1 154006</t>
  </si>
  <si>
    <t>Prime Quarterly1 145938</t>
  </si>
  <si>
    <t>Prime Quarterly1 153332</t>
  </si>
  <si>
    <t>Prime Quarterly1 145944</t>
  </si>
  <si>
    <t>Prime Quarterly1 154062</t>
  </si>
  <si>
    <t>Prime Quarterly1 153389</t>
  </si>
  <si>
    <t>Prime Quarterly1 153398</t>
  </si>
  <si>
    <t>Prime Quarterly1 153409</t>
  </si>
  <si>
    <t>Prime Quarterly1 153417</t>
  </si>
  <si>
    <t>Prime Quarterly1 153846</t>
  </si>
  <si>
    <t>Prime Quarterly1 142987</t>
  </si>
  <si>
    <t>151475,151478,151481,151484,151487,151490,151493,151496,151499,151502,151505,151508,151511,151514,151517,151520,151523,151526,151529,151532,151535,151538,151541,151544,151547,151550,151553,151556,151559,151562,151565,151568,151571,151574,151577,151580,151583,151586,151589,151592,151595,151598,151601,151604,151607,151610,151613,151616,151619,151626,151629,151632,151635,151638,151641,151644,151647,151650,151653,151656,151659,151662,151665,151668,151671,151674,151677,151681,151685,151689,151693,151697,151700,151704,151708,151711,151715,151718,151721,151724,151737,151741,151744,151751,151754,151758,151765,151769,153732,153736,153963,153966,151772,151775,151779,151783,151786,151790,151794,151801,151804,151808,151811,151815,151819,151823,151826,151830,151834,151837,151840,151843,151847,151850,151854,151858,151862,151866,151870,150433,150436,150439,150442,150445,150448,150451,150454,150457,150460,150463,150466,150469,150472,150475,150478,150481,150484,150487,150490,150493,150496,150499,150502,150505,150508,150511,150514,150517,150520,150523,150526,150529,150532,150535,150538,150541,150544,150547,150550,153602,151874,151878,151882,151886,151890,151894,151898,151903,151907,151911,151915,151921,151927,153436,153780,153785,151930,151934,151938,151942,151946,151949,151953,151956,151960,151964,151968,151972,151976,151980,153983,153987,150639,151987,154243,154246,154249,154252,152006,152010,152013,152016,152019,152022,152025,152028,152034,152037,152040,152043,152046,152049,152052,152055,152058,152061,152064,152067,152070,152073,152077,152080,152084,152088,152091,152095,152099,152107,152110,152114,152117,152120,152123,152126,152130,152134,152144,152148,152151,152154,152157,152161,152165,152169,152173,152176,152179,152183,152186,152190,152193,152197,152200,152207,152210,152214,152217,152221,152225,152228,152231,152234,152237,152241,152245,152249,152252,152255,152261,152265,152268,152271,152274,152277,152280,152284,152288,152291,152295,152299,152303,152307,152311,154044,154056,154170,152319,152324,152328,152332,152336,152340,152344,152347,152351,152354,152358,152362,152365,152369,152373,152381,152384,152387,152391,152394,152398,152402,152409,152413,152417,152420,152423,152426,152429,152433,152436,152440,152444,152448,152451,152454,152458,152461,152465,152468,152472,152475,152479,152483,152486,152490,152493,152497,152501,152504,152507,152510,152513,152517,152521,152525,152528,152531,152534,152538,152542,152545,152548,152551,152554,152557,152561,152565,152568,152572,152576,152580,152584,152588,154040,154052,154167,152596,152599,152602,152605,152608,152611,152614,152617,152620,152623,152626,152629,152632,152635,152638,152641,152644,152647,152650,152653,152657,152660,152663,152666,152670,152674,152677,152680,152683,152687,152690,152694,152697,152704,152708,152712,152715,152718,152723,152727,152731,152734,152737,152741,152744,152747,152750,152754,152758,152761,152764,152768,152771,152774,152777,152780,152783,152787,152791,152794,152798,152802,152805,152808,152812,152816,152819,152823,152826,152829,152833,152836,152839,152842,152845,153446,153449,154198,153452,153455,152848,152851,152855,152858,152862,152865,152868,152874,152878,152881,152887,152891,152894,152898,152902,152905,152908,152911,152914,152917,152920,152923,152926,152929,152932,154219,154222,154225,154228,154231,154234,154237,152935,152938,152941,152946,152950,152953,152956,152959,152962,152965,152969,152972,152976,152980,152983,152987,152991,152999,153002,153005,153009,153012,153016,153020,153027,153031,153035,153038,153041,153044,153047,153051,153054,153058,153062,153066,153069,153072,153076,153079,153083,153086,153090,153093,153097,153101,153104,153108,153112,153116,153119,153122,153125,153128,153132,153136,153140,153143,153146,153149,153153,153157,153160,153163,153166,153169,153172,153176,153180,153183,153187,153191,153195,153199,153203,154164,154048,154070,154126,154132,154138,154144,154150,154156,153878,153884,153890,153896,153902,153908,153211,153215,153219,153222,153225,153228,153231,153234,153237,153240,153243,153246,153249,153252,153255,153258,153261,153264,153271,153277,153283,153287,153291,153295,153299,153303,154173,154179,154201,153795,153805,154005,154011,154088,149631,150050,150058,151022,151026,150656,153313,153317,153321,153325,153331,153339,153349,153372,153376,153380,150965,154061,154065,153388,153397,153836,153841,150968,153408,153412,153416,153832,153845,153849,153853,150971,</t>
  </si>
  <si>
    <t>Prime MonthlyIG 151475</t>
  </si>
  <si>
    <t>Prime MonthlyIG 151659</t>
  </si>
  <si>
    <t>Prime MonthlyIG 151677</t>
  </si>
  <si>
    <t>Prime MonthlyIG 151718</t>
  </si>
  <si>
    <t>Prime MonthlyIG 151737</t>
  </si>
  <si>
    <t>Prime MonthlyIG 151775</t>
  </si>
  <si>
    <t>Prime MonthlyIG 151850</t>
  </si>
  <si>
    <t>Prime MonthlyIG 150433</t>
  </si>
  <si>
    <t>Prime MonthlyIG 153602</t>
  </si>
  <si>
    <t>Prime MonthlyIG 151915</t>
  </si>
  <si>
    <t>Prime MonthlyIG 153436</t>
  </si>
  <si>
    <t>Prime MonthlyIG 151930</t>
  </si>
  <si>
    <t>Prime MonthlyIG 151934</t>
  </si>
  <si>
    <t>Prime MonthlyIG 151946</t>
  </si>
  <si>
    <t>Prime MonthlyIG 151949</t>
  </si>
  <si>
    <t>Prime MonthlyIG 153983</t>
  </si>
  <si>
    <t>Prime MonthlyIG 150639</t>
  </si>
  <si>
    <t>Prime MonthlyIG 154243</t>
  </si>
  <si>
    <t>Prime MonthlyIG 152006</t>
  </si>
  <si>
    <t>Prime MonthlyIG 152010</t>
  </si>
  <si>
    <t>Prime MonthlyIG 152016</t>
  </si>
  <si>
    <t>Prime MonthlyIG 152019</t>
  </si>
  <si>
    <t>Prime MonthlyIG 152022</t>
  </si>
  <si>
    <t>Prime MonthlyIG 152067</t>
  </si>
  <si>
    <t>Prime MonthlyIG 152070</t>
  </si>
  <si>
    <t>Prime MonthlyIG 152319</t>
  </si>
  <si>
    <t>Prime MonthlyIG 152324</t>
  </si>
  <si>
    <t>Prime MonthlyIG 152336</t>
  </si>
  <si>
    <t>Prime MonthlyIG 152344</t>
  </si>
  <si>
    <t>Prime MonthlyIG 152596</t>
  </si>
  <si>
    <t>Prime MonthlyIG 152650</t>
  </si>
  <si>
    <t>Prime MonthlyIG 152687</t>
  </si>
  <si>
    <t>Prime MonthlyIG 152690</t>
  </si>
  <si>
    <t>Prime MonthlyIG 152704</t>
  </si>
  <si>
    <t>Prime MonthlyIG 152712</t>
  </si>
  <si>
    <t>Prime MonthlyIG 152718</t>
  </si>
  <si>
    <t>Prime MonthlyIG 152723</t>
  </si>
  <si>
    <t>Prime MonthlyIG 152731</t>
  </si>
  <si>
    <t>Prime MonthlyIG 152737</t>
  </si>
  <si>
    <t>Prime MonthlyIG 153452</t>
  </si>
  <si>
    <t>Prime MonthlyIG 152902</t>
  </si>
  <si>
    <t>Prime MonthlyIG 152935</t>
  </si>
  <si>
    <t>Prime MonthlyIG 152962</t>
  </si>
  <si>
    <t>Prime MonthlyIG 154126</t>
  </si>
  <si>
    <t>Prime MonthlyIG 153211</t>
  </si>
  <si>
    <t>Prime MonthlyIG 153240</t>
  </si>
  <si>
    <t>Prime MonthlyIG 153252</t>
  </si>
  <si>
    <t>Prime MonthlyIG 153271</t>
  </si>
  <si>
    <t>Prime MonthlyIG 153283</t>
  </si>
  <si>
    <t>Prime MonthlyIG 153291</t>
  </si>
  <si>
    <t>Prime MonthlyIG 154173</t>
  </si>
  <si>
    <t>Prime MonthlyIG 153795</t>
  </si>
  <si>
    <t>Prime MonthlyIG 153313</t>
  </si>
  <si>
    <t>Prime MonthlyIG 153331</t>
  </si>
  <si>
    <t>Prime MonthlyIG 153339</t>
  </si>
  <si>
    <t>Prime MonthlyIG 153388</t>
  </si>
  <si>
    <t>Prime MonthlyIG 153397</t>
  </si>
  <si>
    <t>Prime MonthlyIG 150968</t>
  </si>
  <si>
    <t>Prime MonthlyIG 153416</t>
  </si>
  <si>
    <t>Prime MonthlyIG 153845</t>
  </si>
  <si>
    <t>151474,151477,151480,151483,151486,151489,151492,151495,151498,151501,151504,151507,151510,151513,151516,151519,151522,151525,151528,151531,151534,151537,151540,151543,151546,151549,151552,151555,151558,151561,151564,151567,151570,151573,151576,151579,151582,151585,151588,151591,151594,151597,151600,151603,151606,151609,151612,151615,151618,151625,151628,151631,151634,151637,151640,151643,151646,151649,151652,151655,151658,151661,151664,151667,151670,151673,151676,151680,151684,151688,151692,151696,151699,151703,151707,151710,151714,151717,151720,151723,151736,151740,151743,151750,151753,151757,151764,151768,153731,153735,153962,153965,151771,151774,151778,151782,151785,151789,151793,151800,151803,151807,151810,151814,151818,151822,151825,151829,151833,151836,151839,151842,151846,151849,151853,151857,151861,151865,151869,150432,150435,150438,150441,150444,150447,150450,150453,150456,150459,150462,150465,150468,150471,150474,150477,150480,150483,150486,150489,150492,150495,150498,150501,150504,150507,150510,150513,150516,150519,150522,150525,150528,150531,150534,150537,150540,150543,150546,150549,153601,151873,151877,151881,151885,151889,151893,151897,151902,151906,151910,151914,151920,151926,153435,153779,153784,151929,151933,151937,151941,151945,151948,151952,151955,151959,151963,151967,151971,151975,151979,153982,153986,150638,151986,154242,154245,154248,154251,152005,152009,152012,152015,152018,152021,152024,152027,152033,152036,152039,152042,152045,152048,152051,152054,152057,152060,152063,152066,152069,152072,152076,152079,152083,152087,152090,152094,152098,152106,152109,152113,152116,152119,152122,152125,152129,152133,152140,152143,152147,152150,152153,152156,152160,152164,152168,152172,152175,152178,152182,152185,152189,152192,152196,152199,152203,152206,152209,152213,152216,152220,152224,152227,152230,152233,152236,152240,152244,152248,152251,152254,152257,152260,152264,152267,152270,152273,152276,152279,152283,152287,152290,152294,152298,152302,152306,152310,154169,154055,154043,152318,152323,152327,152331,152335,152339,152343,152346,152350,152353,152357,152361,152364,152368,152372,152380,152383,152386,152390,152393,152397,152401,152408,152412,152416,152419,152422,152425,152428,152432,152435,152439,152443,152447,152450,152453,152457,152460,152464,152467,152471,152474,152478,152482,152485,152489,152492,152496,152500,152503,152506,152509,152512,152516,152520,152524,152527,152530,152533,152537,152541,152544,152547,152550,152553,152556,152560,152564,152567,152571,152575,152579,152583,152587,154039,154051,154166,152595,152598,152601,152604,152607,152610,152613,152616,152619,152622,152625,152628,152631,152634,152637,152640,152643,152646,152649,152652,152656,152659,152662,152665,152669,152673,152676,152679,152682,152686,152689,152693,152696,152703,152707,152711,152714,152717,152722,152726,152730,152733,152736,152740,152743,152746,152749,152753,152757,152760,152763,152767,152770,152773,152776,152779,152782,152786,152790,152793,152797,152801,152804,152807,152811,152815,152818,152822,152825,152828,152832,152835,152838,152841,152844,153445,153448,154197,153451,153454,152847,152850,152854,152857,152861,152864,152867,152873,152877,152880,152886,152890,152893,152897,152901,152904,152907,152910,152913,152916,152919,152922,152925,152928,152931,154218,154221,154224,154227,154230,154233,154236,152934,152937,152940,152945,152949,152952,152955,152958,152961,152964,152968,152971,152975,152979,152982,152986,152990,152998,153001,153004,153008,153011,153015,153019,153026,153030,153034,153037,153040,153043,153046,153050,153053,153057,153061,153065,153068,153071,153075,153078,153082,153085,153089,153092,153096,153100,153103,153107,153111,153115,153118,153121,153124,153127,153131,153135,153139,153142,153145,153148,153152,153156,153159,153162,153165,153168,153171,153175,153179,153182,153186,153190,153194,153198,153202,154069,154163,154047,153877,153883,153889,153895,153901,153907,154125,154131,154137,154143,154149,154155,153210,153214,153218,153221,153224,153227,153230,153233,153236,153239,153242,153245,153248,153251,153254,153257,153260,153263,153270,153276,153282,153286,153290,153294,153298,153302,154172,154178,154200,151021,151025,153794,153804,154087,154004,154010,149630,150049,150057,150655,153312,153316,153320,153324,153330,153338,153348,153371,153375,153379,150964,154060,154064,153387,153396,153835,153840,150967,153407,153411,153415,153831,153844,153848,153852,150970,</t>
  </si>
  <si>
    <t>Prime Custom1 151474</t>
  </si>
  <si>
    <t>Prime Custom1 151658</t>
  </si>
  <si>
    <t>Prime Custom1 151676</t>
  </si>
  <si>
    <t>Prime Custom1 151717</t>
  </si>
  <si>
    <t>Prime Custom1 151736</t>
  </si>
  <si>
    <t>Prime Custom1 151774</t>
  </si>
  <si>
    <t>Prime Custom1 151849</t>
  </si>
  <si>
    <t>Prime Custom1 150432</t>
  </si>
  <si>
    <t>Prime Custom1 153601</t>
  </si>
  <si>
    <t>Prime Custom1 151914</t>
  </si>
  <si>
    <t>Prime Custom1 153435</t>
  </si>
  <si>
    <t>Prime Custom1 151929</t>
  </si>
  <si>
    <t>Prime Custom1 151933</t>
  </si>
  <si>
    <t>Prime Custom1 151945</t>
  </si>
  <si>
    <t>Prime Custom1 151948</t>
  </si>
  <si>
    <t>Prime Custom1 153982</t>
  </si>
  <si>
    <t>Prime Custom1 150638</t>
  </si>
  <si>
    <t>Prime Custom1 154242</t>
  </si>
  <si>
    <t>Prime Custom1 152005</t>
  </si>
  <si>
    <t>Prime Custom1 152009</t>
  </si>
  <si>
    <t>Prime Custom1 152015</t>
  </si>
  <si>
    <t>Prime Custom1 152018</t>
  </si>
  <si>
    <t>Prime Custom1 152021</t>
  </si>
  <si>
    <t>Prime Custom1 152066</t>
  </si>
  <si>
    <t>Prime Custom1 152069</t>
  </si>
  <si>
    <t>Prime Custom1 152318</t>
  </si>
  <si>
    <t>Prime Custom1 152323</t>
  </si>
  <si>
    <t>Prime Custom1 152335</t>
  </si>
  <si>
    <t>Prime Custom1 152343</t>
  </si>
  <si>
    <t>Prime Custom1 152595</t>
  </si>
  <si>
    <t>Prime Custom1 152649</t>
  </si>
  <si>
    <t>Prime Custom1 152686</t>
  </si>
  <si>
    <t>Prime Custom1 152689</t>
  </si>
  <si>
    <t>Prime Custom1 152703</t>
  </si>
  <si>
    <t>Prime Custom1 152711</t>
  </si>
  <si>
    <t>Prime Custom1 152717</t>
  </si>
  <si>
    <t>Prime Custom1 152722</t>
  </si>
  <si>
    <t>Prime Custom1 152730</t>
  </si>
  <si>
    <t>Prime Custom1 152736</t>
  </si>
  <si>
    <t>Prime Custom1 153451</t>
  </si>
  <si>
    <t>Prime Custom1 152901</t>
  </si>
  <si>
    <t>Prime Custom1 152934</t>
  </si>
  <si>
    <t>Prime Custom1 152961</t>
  </si>
  <si>
    <t>Prime Custom1 153877</t>
  </si>
  <si>
    <t>Prime Custom1 153210</t>
  </si>
  <si>
    <t>Prime Custom1 153239</t>
  </si>
  <si>
    <t>Prime Custom1 153251</t>
  </si>
  <si>
    <t>Prime Custom1 153270</t>
  </si>
  <si>
    <t>Prime Custom1 153282</t>
  </si>
  <si>
    <t>Prime Custom1 153290</t>
  </si>
  <si>
    <t>Prime Custom1 154172</t>
  </si>
  <si>
    <t>Prime Custom1 151021</t>
  </si>
  <si>
    <t>Prime Custom1 153312</t>
  </si>
  <si>
    <t>Prime Custom1 153330</t>
  </si>
  <si>
    <t>Prime Custom1 153338</t>
  </si>
  <si>
    <t>Prime Custom1 153387</t>
  </si>
  <si>
    <t>Prime Custom1 153396</t>
  </si>
  <si>
    <t>Prime Custom1 150967</t>
  </si>
  <si>
    <t>Prime Custom1 153415</t>
  </si>
  <si>
    <t>Prime Custom1 153844</t>
  </si>
  <si>
    <t>TOTAL Liabilities Accrued since 3/14</t>
  </si>
  <si>
    <t>TOTAL Liabilities Accrued as of 3/14</t>
  </si>
  <si>
    <t>151473,151476,151479,151482,151485,151488,151491,151494,151497,151500,151503,151506,151509,151512,151515,151518,151521,151524,151527,151530,151533,151536,151539,151542,151545,151548,151551,151554,151557,151560,151563,151566,151569,151572,151575,151578,151581,151584,151587,151590,151593,151596,151599,151602,151605,151608,151611,151614,151617,151624,151627,151630,151633,151636,151639,151642,151645,151648,151651,151654,151657,151660,151663,151666,151669,151672,151675,151679,151683,151687,151691,151695,151698,151702,151706,151709,151713,151716,151719,151722,151735,151739,151742,151749,151752,151756,151763,151767,153730,153734,153961,153964,151770,151773,151777,151781,151784,151788,151792,151799,151802,151806,151809,151813,151817,151821,151824,151828,151832,151835,151838,151841,151845,151848,151852,151856,151860,151864,151868,150431,150434,150437,150440,150443,150446,150449,150452,150455,150458,150461,150464,150467,150470,150473,150476,150479,150482,150485,150488,150491,150494,150497,150500,150503,150506,150509,150512,150515,150518,150521,150524,150527,150530,150533,150536,150539,150542,150545,150548,153600,151872,151876,151880,151884,151888,151892,151896,151901,151905,151909,151913,151919,151925,153434,151928,151932,151936,151940,151944,151947,151951,151954,151958,151962,151966,151970,151974,151978,153981,153985,150637,151985,154241,154244,154247,154250,152004,152008,152011,152014,152017,152020,152023,152026,152032,152035,152038,152041,152044,152047,152050,152053,152056,152059,152062,152065,152068,152071,152075,152078,152082,152086,152089,152093,152097,152105,152108,152112,152115,152118,152121,152124,152128,152132,152139,152142,152146,152149,152152,152155,152159,152163,152167,152171,152174,152177,152181,152184,152188,152191,152195,152198,152202,152205,152208,152212,152215,152219,152223,152226,152229,152232,152235,152239,152243,152247,152250,152253,152256,152259,152263,152266,152269,152272,152275,152278,152282,152286,152289,152293,152297,152301,152305,152309,154042,154054,154168,152317,152322,152326,152330,152334,152338,152342,152345,152349,152352,152356,152360,152363,152367,152371,152379,152382,152385,152389,152392,152396,152400,152407,152411,152415,152418,152421,152424,152427,152431,152434,152438,152442,152446,152449,152452,152456,152459,152463,152466,152470,152473,152477,152481,152484,152488,152491,152495,152499,152502,152505,152508,152511,152515,152519,152523,152526,152529,152532,152536,152540,152543,152546,152549,152552,152555,152559,152563,152566,152570,152574,152578,152582,152586,154165,154038,154050,152594,152597,152600,152603,152606,152609,152612,152615,152618,152621,152624,152627,152630,152633,152636,152639,152642,152645,152648,152651,152655,152658,152661,152664,152668,152672,152675,152678,152681,152685,152688,152692,152695,152702,152706,152710,152713,152716,152721,152725,152729,152732,152735,152739,152742,152745,152748,152752,152756,152759,152762,152766,152769,152772,152775,152778,152781,152785,152789,152792,152796,152800,152803,152806,152810,152814,152817,152821,152824,152827,152831,152834,152837,152840,152843,153444,153447,154196,153450,153453,152846,152849,152853,152856,152860,152863,152866,152872,152876,152879,152885,152889,152892,152896,152900,152903,152906,152909,152912,152915,152918,152921,152924,152927,152930,154217,154220,154223,154226,154229,154232,154235,152933,152936,152939,152944,152948,152951,152954,152957,152960,152963,152967,152970,152974,152978,152981,152985,152989,152997,153000,153003,153007,153010,153014,153018,153025,153029,153033,153036,153039,153042,153045,153049,153052,153056,153060,153064,153067,153070,153074,153077,153081,153084,153088,153091,153095,153099,153102,153106,153110,153114,153117,153120,153123,153126,153130,153134,153138,153141,153144,153147,153151,153155,153158,153161,153164,153167,153170,153174,153178,153181,153185,153189,153193,153197,153201,154068,154162,154046,153876,153882,153888,153894,153900,153906,154124,154130,154136,154142,154148,154154,153209,153213,153217,153220,153223,153226,153229,153232,153235,153238,153241,153244,153247,153250,153253,153256,153259,153262,153269,153275,153281,153285,153289,153293,153297,153301,154171,154177,154199,150654,154003,154009,154086,151020,151024,149629,150048,150056,149310,153311,153315,153319,153323,153329,153337,153347,153370,153374,153378,150963,154059,154063,153386,153395,153834,153839,150966,153406,153410,153414,153830,153843,153847,153851,150969,</t>
  </si>
  <si>
    <t>Prime Monthly 151473</t>
  </si>
  <si>
    <t>Prime Monthly 151657</t>
  </si>
  <si>
    <t>Prime Monthly 151675</t>
  </si>
  <si>
    <t>Prime Monthly 151716</t>
  </si>
  <si>
    <t>Prime Monthly 151735</t>
  </si>
  <si>
    <t>Prime Monthly 151773</t>
  </si>
  <si>
    <t>Prime Monthly 151848</t>
  </si>
  <si>
    <t>Prime Monthly 150431</t>
  </si>
  <si>
    <t>Prime Monthly 153600</t>
  </si>
  <si>
    <t>Prime Monthly 151913</t>
  </si>
  <si>
    <t>Prime Monthly 153434</t>
  </si>
  <si>
    <t>Prime Monthly 151928</t>
  </si>
  <si>
    <t>Prime Monthly 151932</t>
  </si>
  <si>
    <t>Prime Monthly 151944</t>
  </si>
  <si>
    <t>Prime Monthly 151947</t>
  </si>
  <si>
    <t>Prime Monthly 153981</t>
  </si>
  <si>
    <t>Prime Monthly 150637</t>
  </si>
  <si>
    <t>Prime Monthly 154241</t>
  </si>
  <si>
    <t>Prime Monthly 152004</t>
  </si>
  <si>
    <t>Prime Monthly 152008</t>
  </si>
  <si>
    <t>Prime Monthly 152014</t>
  </si>
  <si>
    <t>Prime Monthly 152017</t>
  </si>
  <si>
    <t>Prime Monthly 152020</t>
  </si>
  <si>
    <t>Prime Monthly 152065</t>
  </si>
  <si>
    <t>Prime Monthly 152068</t>
  </si>
  <si>
    <t>Prime Monthly 152317</t>
  </si>
  <si>
    <t>Prime Monthly 152322</t>
  </si>
  <si>
    <t>Prime Monthly 152334</t>
  </si>
  <si>
    <t>Prime Monthly 152342</t>
  </si>
  <si>
    <t>Prime Monthly 152594</t>
  </si>
  <si>
    <t>Prime Monthly 152648</t>
  </si>
  <si>
    <t>Prime Monthly 152685</t>
  </si>
  <si>
    <t>Prime Monthly 152688</t>
  </si>
  <si>
    <t>Prime Monthly 152702</t>
  </si>
  <si>
    <t>Prime Monthly 152710</t>
  </si>
  <si>
    <t>Prime Monthly 152716</t>
  </si>
  <si>
    <t>Prime Monthly 152721</t>
  </si>
  <si>
    <t>Prime Monthly 152729</t>
  </si>
  <si>
    <t>Prime Monthly 152735</t>
  </si>
  <si>
    <t>Prime Monthly 153450</t>
  </si>
  <si>
    <t>Prime Monthly 152900</t>
  </si>
  <si>
    <t>Prime Monthly 152933</t>
  </si>
  <si>
    <t>Prime Monthly 152960</t>
  </si>
  <si>
    <t>Prime Monthly 153876</t>
  </si>
  <si>
    <t>Prime Monthly 153209</t>
  </si>
  <si>
    <t>Prime Monthly 153238</t>
  </si>
  <si>
    <t>Prime Monthly 153250</t>
  </si>
  <si>
    <t>Prime Monthly 153269</t>
  </si>
  <si>
    <t>Prime Monthly 153281</t>
  </si>
  <si>
    <t>Prime Monthly 153289</t>
  </si>
  <si>
    <t>Prime Monthly 154171</t>
  </si>
  <si>
    <t>Prime Monthly 150654</t>
  </si>
  <si>
    <t>Prime Monthly 153311</t>
  </si>
  <si>
    <t>Prime Monthly 153329</t>
  </si>
  <si>
    <t>Prime Monthly 153337</t>
  </si>
  <si>
    <t>Prime Monthly 153386</t>
  </si>
  <si>
    <t>Prime Monthly 153395</t>
  </si>
  <si>
    <t>Prime Monthly 150966</t>
  </si>
  <si>
    <t>Prime Monthly 153414</t>
  </si>
  <si>
    <t>Prime Monthly 153843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</si>
</sst>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7" formatCode="&quot;$&quot;#,##0.00_);\(&quot;$&quot;#,##0.0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%"/>
    <numFmt numFmtId="165" formatCode="0.00000%"/>
    <numFmt numFmtId="166" formatCode="0.0000%"/>
    <numFmt numFmtId="167" formatCode="#,##0.00000000"/>
    <numFmt numFmtId="168" formatCode="_(* #,##0_);_(* \(#,##0\);_(* &quot;-&quot;??_);_(@_)"/>
    <numFmt numFmtId="169" formatCode="_(* #,##0.000000_);_(* \(#,##0.000000\);_(* &quot;-&quot;??_);_(@_)"/>
    <numFmt numFmtId="170" formatCode="0.000000%"/>
    <numFmt numFmtId="171" formatCode="_(* #,##0.0000_);_(* \(#,##0.0000\);_(* &quot;-&quot;??_);_(@_)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0"/>
      <name val="MS Sans Serif"/>
      <family val="2"/>
    </font>
    <font>
      <b/>
      <u/>
      <sz val="14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8"/>
      <color indexed="8"/>
      <name val="MS Sans Serif"/>
    </font>
    <font>
      <b/>
      <sz val="18"/>
      <color theme="1"/>
      <name val="Calibri"/>
      <family val="2"/>
      <scheme val="minor"/>
    </font>
    <font>
      <sz val="10"/>
      <color theme="0" tint="-0.14999847407452621"/>
      <name val="Arial"/>
      <family val="2"/>
    </font>
    <font>
      <sz val="10"/>
      <color rgb="FFFF0000"/>
      <name val="Arial"/>
      <family val="2"/>
    </font>
    <font>
      <sz val="8"/>
      <color rgb="FFFF0000"/>
      <name val="MS Sans Serif"/>
    </font>
    <font>
      <b/>
      <sz val="10"/>
      <name val="Arial"/>
      <family val="2"/>
    </font>
    <font>
      <b/>
      <sz val="8"/>
      <color indexed="8"/>
      <name val="MS Sans Serif"/>
    </font>
    <font>
      <b/>
      <sz val="11"/>
      <color indexed="8"/>
      <name val="Calibri"/>
      <family val="2"/>
      <scheme val="minor"/>
    </font>
    <font>
      <sz val="11"/>
      <color rgb="FFFFFF00"/>
      <name val="Calibri"/>
      <family val="2"/>
      <scheme val="minor"/>
    </font>
    <font>
      <sz val="10"/>
      <color rgb="FFFFFF00"/>
      <name val="Arial"/>
      <family val="2"/>
    </font>
    <font>
      <b/>
      <sz val="11"/>
      <name val="Arial"/>
      <family val="2"/>
    </font>
    <font>
      <sz val="11"/>
      <color indexed="8"/>
      <name val="MS Sans Serif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 style="thin">
        <color indexed="64"/>
      </top>
      <bottom/>
      <diagonal/>
    </border>
  </borders>
  <cellStyleXfs count="10">
    <xf numFmtId="0" fontId="0" fillId="0" borderId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87">
    <xf numFmtId="0" fontId="0" fillId="0" borderId="0" xfId="0"/>
    <xf numFmtId="0" fontId="0" fillId="0" borderId="0" xfId="0" applyAlignment="1">
      <alignment horizontal="center"/>
    </xf>
    <xf numFmtId="43" fontId="0" fillId="0" borderId="0" xfId="0" applyNumberFormat="1" applyAlignment="1">
      <alignment horizontal="center"/>
    </xf>
    <xf numFmtId="15" fontId="0" fillId="2" borderId="1" xfId="0" applyNumberFormat="1" applyFill="1" applyBorder="1" applyAlignment="1">
      <alignment vertical="center"/>
    </xf>
    <xf numFmtId="3" fontId="0" fillId="0" borderId="0" xfId="0" applyNumberFormat="1"/>
    <xf numFmtId="4" fontId="0" fillId="0" borderId="0" xfId="0" applyNumberFormat="1" applyAlignment="1">
      <alignment horizontal="center"/>
    </xf>
    <xf numFmtId="4" fontId="0" fillId="0" borderId="0" xfId="0" applyNumberFormat="1"/>
    <xf numFmtId="43" fontId="0" fillId="2" borderId="1" xfId="1" applyFont="1" applyFill="1" applyBorder="1" applyAlignment="1">
      <alignment vertical="center"/>
    </xf>
    <xf numFmtId="43" fontId="0" fillId="2" borderId="1" xfId="1" applyFont="1" applyFill="1" applyBorder="1" applyAlignment="1">
      <alignment horizontal="center" vertical="center"/>
    </xf>
    <xf numFmtId="15" fontId="0" fillId="2" borderId="1" xfId="1" applyNumberFormat="1" applyFont="1" applyFill="1" applyBorder="1" applyAlignment="1">
      <alignment horizontal="center" vertical="center"/>
    </xf>
    <xf numFmtId="10" fontId="0" fillId="0" borderId="0" xfId="0" applyNumberFormat="1"/>
    <xf numFmtId="164" fontId="0" fillId="0" borderId="0" xfId="0" applyNumberFormat="1"/>
    <xf numFmtId="15" fontId="0" fillId="0" borderId="0" xfId="0" applyNumberFormat="1"/>
    <xf numFmtId="43" fontId="3" fillId="0" borderId="0" xfId="0" applyNumberFormat="1" applyFont="1" applyAlignment="1">
      <alignment horizontal="center"/>
    </xf>
    <xf numFmtId="14" fontId="0" fillId="0" borderId="0" xfId="0" applyNumberFormat="1"/>
    <xf numFmtId="0" fontId="5" fillId="0" borderId="0" xfId="0" applyFont="1"/>
    <xf numFmtId="165" fontId="0" fillId="0" borderId="0" xfId="0" applyNumberFormat="1"/>
    <xf numFmtId="166" fontId="0" fillId="0" borderId="0" xfId="0" applyNumberForma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right"/>
    </xf>
    <xf numFmtId="167" fontId="0" fillId="0" borderId="0" xfId="0" applyNumberFormat="1"/>
    <xf numFmtId="14" fontId="3" fillId="0" borderId="0" xfId="0" applyNumberFormat="1" applyFont="1"/>
    <xf numFmtId="0" fontId="3" fillId="0" borderId="0" xfId="0" applyFont="1" applyAlignment="1">
      <alignment horizontal="center" wrapText="1"/>
    </xf>
    <xf numFmtId="43" fontId="0" fillId="0" borderId="0" xfId="1" applyFont="1" applyAlignment="1">
      <alignment horizontal="center"/>
    </xf>
    <xf numFmtId="3" fontId="0" fillId="0" borderId="1" xfId="0" applyNumberFormat="1" applyBorder="1" applyAlignment="1">
      <alignment horizontal="center"/>
    </xf>
    <xf numFmtId="3" fontId="0" fillId="0" borderId="4" xfId="0" applyNumberFormat="1" applyBorder="1" applyAlignment="1">
      <alignment horizontal="center"/>
    </xf>
    <xf numFmtId="3" fontId="0" fillId="0" borderId="9" xfId="0" applyNumberFormat="1" applyBorder="1" applyAlignment="1">
      <alignment horizontal="center"/>
    </xf>
    <xf numFmtId="15" fontId="0" fillId="2" borderId="3" xfId="0" applyNumberFormat="1" applyFill="1" applyBorder="1" applyAlignment="1">
      <alignment vertical="center"/>
    </xf>
    <xf numFmtId="15" fontId="0" fillId="2" borderId="4" xfId="0" applyNumberFormat="1" applyFill="1" applyBorder="1" applyAlignment="1">
      <alignment vertical="center"/>
    </xf>
    <xf numFmtId="43" fontId="0" fillId="2" borderId="4" xfId="1" applyFont="1" applyFill="1" applyBorder="1" applyAlignment="1">
      <alignment vertical="center"/>
    </xf>
    <xf numFmtId="43" fontId="0" fillId="2" borderId="4" xfId="1" applyFont="1" applyFill="1" applyBorder="1" applyAlignment="1">
      <alignment horizontal="center" vertical="center"/>
    </xf>
    <xf numFmtId="15" fontId="0" fillId="2" borderId="4" xfId="1" applyNumberFormat="1" applyFont="1" applyFill="1" applyBorder="1" applyAlignment="1">
      <alignment horizontal="center" vertical="center"/>
    </xf>
    <xf numFmtId="43" fontId="0" fillId="2" borderId="5" xfId="1" applyFont="1" applyFill="1" applyBorder="1" applyAlignment="1">
      <alignment horizontal="center" vertical="center"/>
    </xf>
    <xf numFmtId="15" fontId="0" fillId="2" borderId="6" xfId="0" applyNumberFormat="1" applyFill="1" applyBorder="1" applyAlignment="1">
      <alignment vertical="center"/>
    </xf>
    <xf numFmtId="43" fontId="0" fillId="2" borderId="7" xfId="1" applyFont="1" applyFill="1" applyBorder="1" applyAlignment="1">
      <alignment horizontal="center" vertical="center"/>
    </xf>
    <xf numFmtId="15" fontId="0" fillId="2" borderId="8" xfId="0" applyNumberFormat="1" applyFill="1" applyBorder="1" applyAlignment="1">
      <alignment vertical="center"/>
    </xf>
    <xf numFmtId="43" fontId="0" fillId="2" borderId="9" xfId="1" applyFont="1" applyFill="1" applyBorder="1" applyAlignment="1">
      <alignment vertical="center"/>
    </xf>
    <xf numFmtId="43" fontId="0" fillId="0" borderId="9" xfId="1" applyFont="1" applyFill="1" applyBorder="1" applyAlignment="1">
      <alignment horizontal="center" vertical="center"/>
    </xf>
    <xf numFmtId="43" fontId="0" fillId="3" borderId="9" xfId="1" applyFont="1" applyFill="1" applyBorder="1" applyAlignment="1">
      <alignment vertical="center"/>
    </xf>
    <xf numFmtId="15" fontId="0" fillId="0" borderId="9" xfId="1" applyNumberFormat="1" applyFont="1" applyFill="1" applyBorder="1" applyAlignment="1">
      <alignment horizontal="center" vertical="center"/>
    </xf>
    <xf numFmtId="43" fontId="0" fillId="2" borderId="10" xfId="1" applyFont="1" applyFill="1" applyBorder="1" applyAlignment="1">
      <alignment horizontal="center" vertical="center"/>
    </xf>
    <xf numFmtId="43" fontId="0" fillId="0" borderId="9" xfId="1" applyFont="1" applyFill="1" applyBorder="1" applyAlignment="1">
      <alignment vertical="center"/>
    </xf>
    <xf numFmtId="43" fontId="0" fillId="2" borderId="9" xfId="1" applyFont="1" applyFill="1" applyBorder="1" applyAlignment="1">
      <alignment horizontal="center" vertical="center"/>
    </xf>
    <xf numFmtId="4" fontId="0" fillId="0" borderId="0" xfId="0" applyNumberFormat="1" applyAlignment="1">
      <alignment vertical="center"/>
    </xf>
    <xf numFmtId="15" fontId="0" fillId="2" borderId="9" xfId="0" applyNumberFormat="1" applyFill="1" applyBorder="1" applyAlignment="1">
      <alignment vertical="center"/>
    </xf>
    <xf numFmtId="166" fontId="3" fillId="3" borderId="12" xfId="5" applyNumberFormat="1" applyFont="1" applyFill="1" applyBorder="1" applyAlignment="1">
      <alignment horizontal="center"/>
    </xf>
    <xf numFmtId="43" fontId="3" fillId="3" borderId="12" xfId="1" applyFont="1" applyFill="1" applyBorder="1" applyAlignment="1">
      <alignment horizontal="center"/>
    </xf>
    <xf numFmtId="168" fontId="0" fillId="3" borderId="0" xfId="1" applyNumberFormat="1" applyFont="1" applyFill="1" applyAlignment="1">
      <alignment horizontal="center"/>
    </xf>
    <xf numFmtId="166" fontId="0" fillId="0" borderId="0" xfId="5" applyNumberFormat="1" applyFont="1"/>
    <xf numFmtId="0" fontId="3" fillId="0" borderId="2" xfId="0" applyFont="1" applyBorder="1"/>
    <xf numFmtId="0" fontId="0" fillId="4" borderId="0" xfId="0" applyFill="1"/>
    <xf numFmtId="166" fontId="0" fillId="0" borderId="3" xfId="0" applyNumberFormat="1" applyBorder="1" applyAlignment="1">
      <alignment horizontal="center"/>
    </xf>
    <xf numFmtId="166" fontId="0" fillId="0" borderId="4" xfId="0" applyNumberFormat="1" applyBorder="1" applyAlignment="1">
      <alignment horizontal="center"/>
    </xf>
    <xf numFmtId="166" fontId="0" fillId="0" borderId="6" xfId="0" applyNumberFormat="1" applyBorder="1" applyAlignment="1">
      <alignment horizontal="center"/>
    </xf>
    <xf numFmtId="166" fontId="0" fillId="0" borderId="1" xfId="0" applyNumberFormat="1" applyBorder="1" applyAlignment="1">
      <alignment horizontal="center"/>
    </xf>
    <xf numFmtId="166" fontId="0" fillId="0" borderId="8" xfId="0" applyNumberFormat="1" applyBorder="1" applyAlignment="1">
      <alignment horizontal="center"/>
    </xf>
    <xf numFmtId="166" fontId="0" fillId="0" borderId="9" xfId="0" applyNumberFormat="1" applyBorder="1" applyAlignment="1">
      <alignment horizontal="center"/>
    </xf>
    <xf numFmtId="166" fontId="3" fillId="3" borderId="11" xfId="0" applyNumberFormat="1" applyFont="1" applyFill="1" applyBorder="1" applyAlignment="1">
      <alignment horizontal="center"/>
    </xf>
    <xf numFmtId="166" fontId="0" fillId="0" borderId="0" xfId="0" applyNumberFormat="1" applyAlignment="1">
      <alignment horizontal="center"/>
    </xf>
    <xf numFmtId="166" fontId="0" fillId="0" borderId="5" xfId="0" applyNumberFormat="1" applyBorder="1" applyAlignment="1">
      <alignment horizontal="center"/>
    </xf>
    <xf numFmtId="166" fontId="0" fillId="0" borderId="7" xfId="0" applyNumberFormat="1" applyBorder="1" applyAlignment="1">
      <alignment horizontal="center"/>
    </xf>
    <xf numFmtId="166" fontId="0" fillId="0" borderId="10" xfId="0" applyNumberFormat="1" applyBorder="1" applyAlignment="1">
      <alignment horizontal="center"/>
    </xf>
    <xf numFmtId="166" fontId="3" fillId="3" borderId="13" xfId="5" applyNumberFormat="1" applyFont="1" applyFill="1" applyBorder="1" applyAlignment="1">
      <alignment horizontal="center"/>
    </xf>
    <xf numFmtId="3" fontId="0" fillId="0" borderId="0" xfId="0" applyNumberFormat="1" applyAlignment="1">
      <alignment horizontal="center"/>
    </xf>
    <xf numFmtId="166" fontId="3" fillId="3" borderId="14" xfId="0" applyNumberFormat="1" applyFont="1" applyFill="1" applyBorder="1" applyAlignment="1">
      <alignment horizontal="center"/>
    </xf>
    <xf numFmtId="166" fontId="3" fillId="3" borderId="15" xfId="5" applyNumberFormat="1" applyFont="1" applyFill="1" applyBorder="1" applyAlignment="1">
      <alignment horizontal="center"/>
    </xf>
    <xf numFmtId="43" fontId="3" fillId="3" borderId="15" xfId="1" applyFont="1" applyFill="1" applyBorder="1" applyAlignment="1">
      <alignment horizontal="center"/>
    </xf>
    <xf numFmtId="166" fontId="3" fillId="3" borderId="16" xfId="5" applyNumberFormat="1" applyFont="1" applyFill="1" applyBorder="1" applyAlignment="1">
      <alignment horizontal="center"/>
    </xf>
    <xf numFmtId="0" fontId="0" fillId="0" borderId="0" xfId="0" applyAlignment="1">
      <alignment horizontal="left"/>
    </xf>
    <xf numFmtId="3" fontId="3" fillId="0" borderId="0" xfId="0" applyNumberFormat="1" applyFont="1" applyAlignment="1">
      <alignment horizontal="center"/>
    </xf>
    <xf numFmtId="168" fontId="3" fillId="3" borderId="0" xfId="0" applyNumberFormat="1" applyFont="1" applyFill="1" applyAlignment="1">
      <alignment horizontal="center"/>
    </xf>
    <xf numFmtId="168" fontId="0" fillId="3" borderId="0" xfId="0" applyNumberFormat="1" applyFill="1" applyAlignment="1">
      <alignment horizontal="center"/>
    </xf>
    <xf numFmtId="0" fontId="2" fillId="0" borderId="0" xfId="6"/>
    <xf numFmtId="0" fontId="8" fillId="0" borderId="0" xfId="6" applyFont="1"/>
    <xf numFmtId="0" fontId="11" fillId="0" borderId="0" xfId="6" applyFont="1"/>
    <xf numFmtId="0" fontId="12" fillId="0" borderId="0" xfId="6" applyFont="1"/>
    <xf numFmtId="43" fontId="0" fillId="2" borderId="3" xfId="7" applyFont="1" applyFill="1" applyBorder="1"/>
    <xf numFmtId="164" fontId="13" fillId="2" borderId="8" xfId="8" applyNumberFormat="1" applyFont="1" applyFill="1" applyBorder="1"/>
    <xf numFmtId="8" fontId="2" fillId="2" borderId="0" xfId="7" applyNumberFormat="1" applyFont="1" applyFill="1"/>
    <xf numFmtId="8" fontId="2" fillId="2" borderId="0" xfId="7" applyNumberFormat="1" applyFont="1" applyFill="1" applyBorder="1"/>
    <xf numFmtId="43" fontId="2" fillId="2" borderId="0" xfId="7" applyFont="1" applyFill="1"/>
    <xf numFmtId="43" fontId="2" fillId="2" borderId="19" xfId="7" applyFont="1" applyFill="1" applyBorder="1"/>
    <xf numFmtId="7" fontId="2" fillId="6" borderId="0" xfId="7" applyNumberFormat="1" applyFont="1" applyFill="1"/>
    <xf numFmtId="8" fontId="2" fillId="6" borderId="2" xfId="7" applyNumberFormat="1" applyFont="1" applyFill="1" applyBorder="1"/>
    <xf numFmtId="43" fontId="2" fillId="7" borderId="0" xfId="7" applyFont="1" applyFill="1"/>
    <xf numFmtId="43" fontId="13" fillId="2" borderId="0" xfId="7" applyFont="1" applyFill="1"/>
    <xf numFmtId="43" fontId="13" fillId="2" borderId="23" xfId="7" applyFont="1" applyFill="1" applyBorder="1"/>
    <xf numFmtId="43" fontId="13" fillId="2" borderId="24" xfId="7" applyFont="1" applyFill="1" applyBorder="1"/>
    <xf numFmtId="43" fontId="2" fillId="2" borderId="24" xfId="7" applyFont="1" applyFill="1" applyBorder="1"/>
    <xf numFmtId="43" fontId="13" fillId="2" borderId="0" xfId="7" applyFont="1" applyFill="1" applyBorder="1"/>
    <xf numFmtId="7" fontId="2" fillId="3" borderId="0" xfId="9" applyNumberFormat="1" applyFont="1" applyFill="1"/>
    <xf numFmtId="44" fontId="0" fillId="2" borderId="0" xfId="9" applyFont="1" applyFill="1"/>
    <xf numFmtId="43" fontId="2" fillId="3" borderId="0" xfId="7" applyFont="1" applyFill="1"/>
    <xf numFmtId="43" fontId="0" fillId="2" borderId="0" xfId="7" applyFont="1" applyFill="1"/>
    <xf numFmtId="165" fontId="2" fillId="2" borderId="0" xfId="8" applyNumberFormat="1" applyFont="1" applyFill="1"/>
    <xf numFmtId="164" fontId="2" fillId="2" borderId="0" xfId="8" applyNumberFormat="1" applyFont="1" applyFill="1"/>
    <xf numFmtId="43" fontId="13" fillId="2" borderId="26" xfId="7" applyFont="1" applyFill="1" applyBorder="1"/>
    <xf numFmtId="43" fontId="2" fillId="2" borderId="2" xfId="7" applyFont="1" applyFill="1" applyBorder="1"/>
    <xf numFmtId="44" fontId="2" fillId="3" borderId="0" xfId="9" applyFont="1" applyFill="1"/>
    <xf numFmtId="7" fontId="2" fillId="0" borderId="0" xfId="7" applyNumberFormat="1" applyFont="1" applyFill="1"/>
    <xf numFmtId="8" fontId="13" fillId="3" borderId="0" xfId="7" applyNumberFormat="1" applyFont="1" applyFill="1"/>
    <xf numFmtId="7" fontId="2" fillId="2" borderId="0" xfId="7" applyNumberFormat="1" applyFont="1" applyFill="1"/>
    <xf numFmtId="43" fontId="13" fillId="2" borderId="1" xfId="7" applyFont="1" applyFill="1" applyBorder="1"/>
    <xf numFmtId="166" fontId="2" fillId="2" borderId="0" xfId="7" applyNumberFormat="1" applyFont="1" applyFill="1"/>
    <xf numFmtId="170" fontId="2" fillId="2" borderId="0" xfId="8" applyNumberFormat="1" applyFont="1" applyFill="1"/>
    <xf numFmtId="169" fontId="0" fillId="8" borderId="0" xfId="1" applyNumberFormat="1" applyFont="1" applyFill="1"/>
    <xf numFmtId="168" fontId="0" fillId="0" borderId="0" xfId="0" applyNumberFormat="1" applyAlignment="1">
      <alignment horizontal="center"/>
    </xf>
    <xf numFmtId="0" fontId="3" fillId="9" borderId="0" xfId="0" applyFont="1" applyFill="1" applyAlignment="1">
      <alignment horizontal="center"/>
    </xf>
    <xf numFmtId="0" fontId="3" fillId="9" borderId="0" xfId="0" applyFont="1" applyFill="1" applyAlignment="1">
      <alignment horizontal="left"/>
    </xf>
    <xf numFmtId="0" fontId="9" fillId="2" borderId="17" xfId="0" applyFont="1" applyFill="1" applyBorder="1"/>
    <xf numFmtId="0" fontId="0" fillId="2" borderId="17" xfId="0" applyFill="1" applyBorder="1"/>
    <xf numFmtId="0" fontId="0" fillId="2" borderId="18" xfId="0" applyFill="1" applyBorder="1"/>
    <xf numFmtId="0" fontId="10" fillId="5" borderId="17" xfId="0" applyFont="1" applyFill="1" applyBorder="1"/>
    <xf numFmtId="0" fontId="2" fillId="2" borderId="0" xfId="0" applyFont="1" applyFill="1"/>
    <xf numFmtId="15" fontId="0" fillId="2" borderId="0" xfId="0" quotePrefix="1" applyNumberFormat="1" applyFill="1"/>
    <xf numFmtId="0" fontId="0" fillId="2" borderId="0" xfId="0" applyFill="1"/>
    <xf numFmtId="0" fontId="0" fillId="2" borderId="0" xfId="0" quotePrefix="1" applyFill="1"/>
    <xf numFmtId="0" fontId="2" fillId="2" borderId="5" xfId="0" applyFont="1" applyFill="1" applyBorder="1"/>
    <xf numFmtId="0" fontId="2" fillId="2" borderId="3" xfId="0" applyFont="1" applyFill="1" applyBorder="1"/>
    <xf numFmtId="0" fontId="0" fillId="2" borderId="5" xfId="0" applyFill="1" applyBorder="1"/>
    <xf numFmtId="43" fontId="13" fillId="2" borderId="6" xfId="0" applyNumberFormat="1" applyFont="1" applyFill="1" applyBorder="1"/>
    <xf numFmtId="0" fontId="2" fillId="2" borderId="7" xfId="0" applyFont="1" applyFill="1" applyBorder="1"/>
    <xf numFmtId="0" fontId="2" fillId="2" borderId="8" xfId="0" applyFont="1" applyFill="1" applyBorder="1"/>
    <xf numFmtId="0" fontId="0" fillId="2" borderId="10" xfId="0" applyFill="1" applyBorder="1"/>
    <xf numFmtId="0" fontId="2" fillId="2" borderId="0" xfId="0" quotePrefix="1" applyFont="1" applyFill="1"/>
    <xf numFmtId="43" fontId="13" fillId="2" borderId="0" xfId="0" applyNumberFormat="1" applyFont="1" applyFill="1"/>
    <xf numFmtId="0" fontId="13" fillId="2" borderId="10" xfId="0" applyFont="1" applyFill="1" applyBorder="1"/>
    <xf numFmtId="0" fontId="8" fillId="0" borderId="0" xfId="0" applyFont="1"/>
    <xf numFmtId="0" fontId="0" fillId="2" borderId="19" xfId="0" applyFill="1" applyBorder="1"/>
    <xf numFmtId="0" fontId="13" fillId="2" borderId="1" xfId="0" applyFont="1" applyFill="1" applyBorder="1"/>
    <xf numFmtId="0" fontId="8" fillId="2" borderId="0" xfId="0" applyFont="1" applyFill="1"/>
    <xf numFmtId="0" fontId="14" fillId="0" borderId="0" xfId="0" applyFont="1" applyAlignment="1">
      <alignment horizontal="center"/>
    </xf>
    <xf numFmtId="0" fontId="14" fillId="0" borderId="19" xfId="0" applyFont="1" applyBorder="1" applyAlignment="1">
      <alignment horizontal="center"/>
    </xf>
    <xf numFmtId="0" fontId="2" fillId="2" borderId="19" xfId="0" applyFont="1" applyFill="1" applyBorder="1"/>
    <xf numFmtId="0" fontId="2" fillId="2" borderId="2" xfId="0" applyFont="1" applyFill="1" applyBorder="1" applyAlignment="1">
      <alignment horizontal="center"/>
    </xf>
    <xf numFmtId="0" fontId="2" fillId="2" borderId="21" xfId="0" applyFont="1" applyFill="1" applyBorder="1" applyAlignment="1">
      <alignment horizontal="center"/>
    </xf>
    <xf numFmtId="0" fontId="2" fillId="2" borderId="0" xfId="0" applyFont="1" applyFill="1" applyAlignment="1">
      <alignment horizontal="center"/>
    </xf>
    <xf numFmtId="15" fontId="2" fillId="2" borderId="0" xfId="0" applyNumberFormat="1" applyFont="1" applyFill="1"/>
    <xf numFmtId="0" fontId="2" fillId="0" borderId="0" xfId="0" applyFont="1"/>
    <xf numFmtId="14" fontId="2" fillId="2" borderId="0" xfId="0" applyNumberFormat="1" applyFont="1" applyFill="1"/>
    <xf numFmtId="7" fontId="2" fillId="2" borderId="0" xfId="0" applyNumberFormat="1" applyFont="1" applyFill="1"/>
    <xf numFmtId="0" fontId="2" fillId="2" borderId="2" xfId="0" applyFont="1" applyFill="1" applyBorder="1"/>
    <xf numFmtId="7" fontId="2" fillId="2" borderId="2" xfId="0" applyNumberFormat="1" applyFont="1" applyFill="1" applyBorder="1"/>
    <xf numFmtId="8" fontId="2" fillId="2" borderId="0" xfId="0" applyNumberFormat="1" applyFont="1" applyFill="1"/>
    <xf numFmtId="0" fontId="13" fillId="2" borderId="0" xfId="0" applyFont="1" applyFill="1"/>
    <xf numFmtId="0" fontId="13" fillId="2" borderId="19" xfId="0" applyFont="1" applyFill="1" applyBorder="1"/>
    <xf numFmtId="43" fontId="8" fillId="2" borderId="0" xfId="0" applyNumberFormat="1" applyFont="1" applyFill="1"/>
    <xf numFmtId="43" fontId="2" fillId="2" borderId="0" xfId="0" applyNumberFormat="1" applyFont="1" applyFill="1"/>
    <xf numFmtId="0" fontId="13" fillId="2" borderId="24" xfId="0" applyFont="1" applyFill="1" applyBorder="1"/>
    <xf numFmtId="0" fontId="2" fillId="2" borderId="25" xfId="0" applyFont="1" applyFill="1" applyBorder="1"/>
    <xf numFmtId="0" fontId="2" fillId="2" borderId="24" xfId="0" applyFont="1" applyFill="1" applyBorder="1"/>
    <xf numFmtId="43" fontId="2" fillId="2" borderId="24" xfId="0" applyNumberFormat="1" applyFont="1" applyFill="1" applyBorder="1"/>
    <xf numFmtId="44" fontId="2" fillId="2" borderId="0" xfId="0" applyNumberFormat="1" applyFont="1" applyFill="1"/>
    <xf numFmtId="7" fontId="0" fillId="2" borderId="0" xfId="0" applyNumberFormat="1" applyFill="1"/>
    <xf numFmtId="2" fontId="2" fillId="2" borderId="0" xfId="0" applyNumberFormat="1" applyFont="1" applyFill="1"/>
    <xf numFmtId="0" fontId="13" fillId="2" borderId="26" xfId="0" applyFont="1" applyFill="1" applyBorder="1"/>
    <xf numFmtId="0" fontId="2" fillId="2" borderId="26" xfId="0" applyFont="1" applyFill="1" applyBorder="1"/>
    <xf numFmtId="0" fontId="2" fillId="2" borderId="2" xfId="0" applyFont="1" applyFill="1" applyBorder="1" applyAlignment="1">
      <alignment horizontal="left"/>
    </xf>
    <xf numFmtId="44" fontId="0" fillId="2" borderId="0" xfId="0" applyNumberFormat="1" applyFill="1"/>
    <xf numFmtId="0" fontId="13" fillId="2" borderId="0" xfId="0" applyFont="1" applyFill="1" applyAlignment="1">
      <alignment horizontal="right"/>
    </xf>
    <xf numFmtId="19" fontId="2" fillId="2" borderId="0" xfId="0" applyNumberFormat="1" applyFont="1" applyFill="1"/>
    <xf numFmtId="3" fontId="3" fillId="0" borderId="2" xfId="0" applyNumberFormat="1" applyFont="1" applyBorder="1" applyAlignment="1">
      <alignment horizontal="center"/>
    </xf>
    <xf numFmtId="168" fontId="0" fillId="0" borderId="0" xfId="1" applyNumberFormat="1" applyFont="1" applyAlignment="1">
      <alignment horizontal="center"/>
    </xf>
    <xf numFmtId="0" fontId="15" fillId="0" borderId="0" xfId="0" applyFont="1" applyAlignment="1">
      <alignment horizontal="center"/>
    </xf>
    <xf numFmtId="168" fontId="0" fillId="0" borderId="0" xfId="1" applyNumberFormat="1" applyFont="1"/>
    <xf numFmtId="14" fontId="3" fillId="0" borderId="2" xfId="0" applyNumberFormat="1" applyFont="1" applyBorder="1" applyAlignment="1">
      <alignment horizontal="center"/>
    </xf>
    <xf numFmtId="14" fontId="15" fillId="0" borderId="2" xfId="0" applyNumberFormat="1" applyFont="1" applyBorder="1" applyAlignment="1">
      <alignment horizontal="center"/>
    </xf>
    <xf numFmtId="168" fontId="0" fillId="9" borderId="0" xfId="1" applyNumberFormat="1" applyFont="1" applyFill="1" applyAlignment="1">
      <alignment horizontal="center"/>
    </xf>
    <xf numFmtId="168" fontId="0" fillId="9" borderId="2" xfId="1" applyNumberFormat="1" applyFont="1" applyFill="1" applyBorder="1" applyAlignment="1">
      <alignment horizontal="center"/>
    </xf>
    <xf numFmtId="15" fontId="0" fillId="0" borderId="0" xfId="0" applyNumberFormat="1" applyAlignment="1">
      <alignment horizontal="center"/>
    </xf>
    <xf numFmtId="0" fontId="3" fillId="9" borderId="0" xfId="0" quotePrefix="1" applyFont="1" applyFill="1" applyAlignment="1">
      <alignment horizontal="left"/>
    </xf>
    <xf numFmtId="164" fontId="3" fillId="0" borderId="0" xfId="0" applyNumberFormat="1" applyFont="1" applyAlignment="1">
      <alignment horizontal="center" wrapText="1"/>
    </xf>
    <xf numFmtId="171" fontId="0" fillId="0" borderId="0" xfId="1" applyNumberFormat="1" applyFont="1" applyAlignment="1">
      <alignment horizontal="center"/>
    </xf>
    <xf numFmtId="165" fontId="13" fillId="2" borderId="8" xfId="8" applyNumberFormat="1" applyFont="1" applyFill="1" applyBorder="1"/>
    <xf numFmtId="0" fontId="16" fillId="10" borderId="0" xfId="0" applyFont="1" applyFill="1"/>
    <xf numFmtId="168" fontId="16" fillId="10" borderId="0" xfId="1" applyNumberFormat="1" applyFont="1" applyFill="1" applyAlignment="1">
      <alignment horizontal="center"/>
    </xf>
    <xf numFmtId="0" fontId="17" fillId="10" borderId="0" xfId="0" applyFont="1" applyFill="1"/>
    <xf numFmtId="10" fontId="0" fillId="0" borderId="0" xfId="5" applyNumberFormat="1" applyFont="1"/>
    <xf numFmtId="0" fontId="13" fillId="2" borderId="20" xfId="0" applyFont="1" applyFill="1" applyBorder="1" applyAlignment="1">
      <alignment horizontal="center"/>
    </xf>
    <xf numFmtId="0" fontId="14" fillId="0" borderId="21" xfId="0" applyFont="1" applyBorder="1" applyAlignment="1">
      <alignment horizontal="center"/>
    </xf>
    <xf numFmtId="0" fontId="14" fillId="0" borderId="22" xfId="0" applyFont="1" applyBorder="1" applyAlignment="1">
      <alignment horizontal="center"/>
    </xf>
    <xf numFmtId="43" fontId="18" fillId="2" borderId="1" xfId="3" applyFont="1" applyFill="1" applyBorder="1"/>
    <xf numFmtId="43" fontId="19" fillId="2" borderId="0" xfId="3" applyFont="1" applyFill="1"/>
    <xf numFmtId="8" fontId="2" fillId="0" borderId="0" xfId="7" applyNumberFormat="1" applyFont="1" applyFill="1"/>
    <xf numFmtId="8" fontId="2" fillId="0" borderId="0" xfId="7" applyNumberFormat="1" applyFont="1" applyFill="1" applyBorder="1"/>
    <xf numFmtId="165" fontId="18" fillId="2" borderId="1" xfId="0" applyNumberFormat="1" applyFont="1" applyFill="1" applyBorder="1"/>
    <xf numFmtId="170" fontId="19" fillId="2" borderId="0" xfId="0" applyNumberFormat="1" applyFont="1" applyFill="1"/>
  </cellXfs>
  <cellStyles count="10">
    <cellStyle name="Comma" xfId="1" builtinId="3"/>
    <cellStyle name="Comma 10" xfId="3" xr:uid="{00000000-0005-0000-0000-000001000000}"/>
    <cellStyle name="Comma 102" xfId="2" xr:uid="{00000000-0005-0000-0000-000002000000}"/>
    <cellStyle name="Comma 2" xfId="7" xr:uid="{170EF741-2651-4B58-BF7D-FAB30D769CA1}"/>
    <cellStyle name="Currency 2" xfId="9" xr:uid="{27448DFA-E118-4BA9-B883-CFA4EDCD6855}"/>
    <cellStyle name="Normal" xfId="0" builtinId="0"/>
    <cellStyle name="Normal 266" xfId="4" xr:uid="{00000000-0005-0000-0000-000004000000}"/>
    <cellStyle name="Normal 3" xfId="6" xr:uid="{FD0AFFD5-6A3A-425C-A689-A44E14B7DF40}"/>
    <cellStyle name="Percent" xfId="5" builtinId="5"/>
    <cellStyle name="Percent 2" xfId="8" xr:uid="{AC606B77-6CB0-49D7-A28E-7C36379B80F6}"/>
  </cellStyles>
  <dxfs count="8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FF00FF"/>
      <color rgb="FFFFFFCC"/>
      <color rgb="FF3333FF"/>
      <color rgb="FFFF0066"/>
      <color rgb="FFCCFF33"/>
      <color rgb="FF9933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1628589</xdr:colOff>
      <xdr:row>51</xdr:row>
      <xdr:rowOff>97118</xdr:rowOff>
    </xdr:from>
    <xdr:to>
      <xdr:col>1</xdr:col>
      <xdr:colOff>2017059</xdr:colOff>
      <xdr:row>51</xdr:row>
      <xdr:rowOff>97118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7F44E443-9168-4C04-9C7F-0F34E6248AC1}"/>
            </a:ext>
          </a:extLst>
        </xdr:cNvPr>
        <xdr:cNvCxnSpPr/>
      </xdr:nvCxnSpPr>
      <xdr:spPr>
        <a:xfrm>
          <a:off x="1946089" y="7488518"/>
          <a:ext cx="38847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1695825</xdr:colOff>
      <xdr:row>53</xdr:row>
      <xdr:rowOff>104589</xdr:rowOff>
    </xdr:from>
    <xdr:to>
      <xdr:col>2</xdr:col>
      <xdr:colOff>2084295</xdr:colOff>
      <xdr:row>53</xdr:row>
      <xdr:rowOff>104589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C9CEF407-07AD-4BAC-8296-311BC62185CC}"/>
            </a:ext>
          </a:extLst>
        </xdr:cNvPr>
        <xdr:cNvCxnSpPr/>
      </xdr:nvCxnSpPr>
      <xdr:spPr>
        <a:xfrm>
          <a:off x="4051675" y="7864289"/>
          <a:ext cx="38847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1628589</xdr:colOff>
      <xdr:row>52</xdr:row>
      <xdr:rowOff>97118</xdr:rowOff>
    </xdr:from>
    <xdr:to>
      <xdr:col>1</xdr:col>
      <xdr:colOff>2017059</xdr:colOff>
      <xdr:row>52</xdr:row>
      <xdr:rowOff>97118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1B2EA9E3-D33E-4BE3-8700-AA3E04E8E948}"/>
            </a:ext>
          </a:extLst>
        </xdr:cNvPr>
        <xdr:cNvCxnSpPr/>
      </xdr:nvCxnSpPr>
      <xdr:spPr>
        <a:xfrm>
          <a:off x="1964765" y="9319559"/>
          <a:ext cx="32179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1628589</xdr:colOff>
      <xdr:row>52</xdr:row>
      <xdr:rowOff>97118</xdr:rowOff>
    </xdr:from>
    <xdr:to>
      <xdr:col>1</xdr:col>
      <xdr:colOff>2017059</xdr:colOff>
      <xdr:row>52</xdr:row>
      <xdr:rowOff>97118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4150C1F4-3E02-4BBD-85AC-1CE7C7B655FD}"/>
            </a:ext>
          </a:extLst>
        </xdr:cNvPr>
        <xdr:cNvCxnSpPr/>
      </xdr:nvCxnSpPr>
      <xdr:spPr>
        <a:xfrm>
          <a:off x="1982375" y="8887332"/>
          <a:ext cx="38847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1628589</xdr:colOff>
      <xdr:row>51</xdr:row>
      <xdr:rowOff>97118</xdr:rowOff>
    </xdr:from>
    <xdr:to>
      <xdr:col>1</xdr:col>
      <xdr:colOff>2017059</xdr:colOff>
      <xdr:row>51</xdr:row>
      <xdr:rowOff>97118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EE8D9740-585B-4E75-82B6-6A330BA476E5}"/>
            </a:ext>
          </a:extLst>
        </xdr:cNvPr>
        <xdr:cNvCxnSpPr/>
      </xdr:nvCxnSpPr>
      <xdr:spPr>
        <a:xfrm>
          <a:off x="1977839" y="9006168"/>
          <a:ext cx="38847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1695825</xdr:colOff>
      <xdr:row>53</xdr:row>
      <xdr:rowOff>104589</xdr:rowOff>
    </xdr:from>
    <xdr:to>
      <xdr:col>2</xdr:col>
      <xdr:colOff>2084295</xdr:colOff>
      <xdr:row>53</xdr:row>
      <xdr:rowOff>104589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508BD06-94DF-4F10-BB9B-E04C0EDE09B4}"/>
            </a:ext>
          </a:extLst>
        </xdr:cNvPr>
        <xdr:cNvCxnSpPr/>
      </xdr:nvCxnSpPr>
      <xdr:spPr>
        <a:xfrm>
          <a:off x="3886575" y="9381939"/>
          <a:ext cx="11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1628589</xdr:colOff>
      <xdr:row>51</xdr:row>
      <xdr:rowOff>97118</xdr:rowOff>
    </xdr:from>
    <xdr:to>
      <xdr:col>1</xdr:col>
      <xdr:colOff>2017059</xdr:colOff>
      <xdr:row>51</xdr:row>
      <xdr:rowOff>97118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B89A8D42-AAE5-4EE2-84D1-D593ABB6D5BF}"/>
            </a:ext>
          </a:extLst>
        </xdr:cNvPr>
        <xdr:cNvCxnSpPr/>
      </xdr:nvCxnSpPr>
      <xdr:spPr>
        <a:xfrm>
          <a:off x="1977839" y="9006168"/>
          <a:ext cx="38847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1695825</xdr:colOff>
      <xdr:row>53</xdr:row>
      <xdr:rowOff>104589</xdr:rowOff>
    </xdr:from>
    <xdr:to>
      <xdr:col>2</xdr:col>
      <xdr:colOff>2084295</xdr:colOff>
      <xdr:row>53</xdr:row>
      <xdr:rowOff>104589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60E8F460-3A7C-4FBE-89D9-30D11C57494C}"/>
            </a:ext>
          </a:extLst>
        </xdr:cNvPr>
        <xdr:cNvCxnSpPr/>
      </xdr:nvCxnSpPr>
      <xdr:spPr>
        <a:xfrm>
          <a:off x="3886575" y="9381939"/>
          <a:ext cx="11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1628589</xdr:colOff>
      <xdr:row>51</xdr:row>
      <xdr:rowOff>97118</xdr:rowOff>
    </xdr:from>
    <xdr:to>
      <xdr:col>1</xdr:col>
      <xdr:colOff>2017059</xdr:colOff>
      <xdr:row>51</xdr:row>
      <xdr:rowOff>97118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BD9D25B1-DD23-4BE9-8340-A49EF9C5DBE6}"/>
            </a:ext>
          </a:extLst>
        </xdr:cNvPr>
        <xdr:cNvCxnSpPr/>
      </xdr:nvCxnSpPr>
      <xdr:spPr>
        <a:xfrm>
          <a:off x="1977839" y="9006168"/>
          <a:ext cx="38847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1695825</xdr:colOff>
      <xdr:row>53</xdr:row>
      <xdr:rowOff>104589</xdr:rowOff>
    </xdr:from>
    <xdr:to>
      <xdr:col>2</xdr:col>
      <xdr:colOff>2084295</xdr:colOff>
      <xdr:row>53</xdr:row>
      <xdr:rowOff>104589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D219962E-A46C-4529-A8F7-FD5A49FF799E}"/>
            </a:ext>
          </a:extLst>
        </xdr:cNvPr>
        <xdr:cNvCxnSpPr/>
      </xdr:nvCxnSpPr>
      <xdr:spPr>
        <a:xfrm>
          <a:off x="3886575" y="9381939"/>
          <a:ext cx="11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1628589</xdr:colOff>
      <xdr:row>51</xdr:row>
      <xdr:rowOff>97118</xdr:rowOff>
    </xdr:from>
    <xdr:to>
      <xdr:col>1</xdr:col>
      <xdr:colOff>2017059</xdr:colOff>
      <xdr:row>51</xdr:row>
      <xdr:rowOff>97118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590A5CCF-E119-4461-A44B-3B1D133F6FFA}"/>
            </a:ext>
          </a:extLst>
        </xdr:cNvPr>
        <xdr:cNvCxnSpPr/>
      </xdr:nvCxnSpPr>
      <xdr:spPr>
        <a:xfrm>
          <a:off x="1977839" y="9006168"/>
          <a:ext cx="38847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1695825</xdr:colOff>
      <xdr:row>53</xdr:row>
      <xdr:rowOff>104589</xdr:rowOff>
    </xdr:from>
    <xdr:to>
      <xdr:col>2</xdr:col>
      <xdr:colOff>2084295</xdr:colOff>
      <xdr:row>53</xdr:row>
      <xdr:rowOff>104589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A8129C33-80B3-4DD9-825A-9813954DC866}"/>
            </a:ext>
          </a:extLst>
        </xdr:cNvPr>
        <xdr:cNvCxnSpPr/>
      </xdr:nvCxnSpPr>
      <xdr:spPr>
        <a:xfrm>
          <a:off x="3886575" y="9381939"/>
          <a:ext cx="11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1628589</xdr:colOff>
      <xdr:row>51</xdr:row>
      <xdr:rowOff>97118</xdr:rowOff>
    </xdr:from>
    <xdr:to>
      <xdr:col>1</xdr:col>
      <xdr:colOff>2017059</xdr:colOff>
      <xdr:row>51</xdr:row>
      <xdr:rowOff>97118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FD52FCE4-31E6-4A43-8F62-EEEC29085D71}"/>
            </a:ext>
          </a:extLst>
        </xdr:cNvPr>
        <xdr:cNvCxnSpPr/>
      </xdr:nvCxnSpPr>
      <xdr:spPr>
        <a:xfrm>
          <a:off x="1977839" y="9006168"/>
          <a:ext cx="38847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1695825</xdr:colOff>
      <xdr:row>53</xdr:row>
      <xdr:rowOff>104589</xdr:rowOff>
    </xdr:from>
    <xdr:to>
      <xdr:col>2</xdr:col>
      <xdr:colOff>2084295</xdr:colOff>
      <xdr:row>53</xdr:row>
      <xdr:rowOff>104589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99D0477-A87C-496C-B80B-2CBE3AD77DB0}"/>
            </a:ext>
          </a:extLst>
        </xdr:cNvPr>
        <xdr:cNvCxnSpPr/>
      </xdr:nvCxnSpPr>
      <xdr:spPr>
        <a:xfrm>
          <a:off x="3886575" y="9381939"/>
          <a:ext cx="11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1628589</xdr:colOff>
      <xdr:row>51</xdr:row>
      <xdr:rowOff>97118</xdr:rowOff>
    </xdr:from>
    <xdr:to>
      <xdr:col>1</xdr:col>
      <xdr:colOff>2017059</xdr:colOff>
      <xdr:row>51</xdr:row>
      <xdr:rowOff>97118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632A79CD-1031-48ED-ADF2-C92BB3D223F9}"/>
            </a:ext>
          </a:extLst>
        </xdr:cNvPr>
        <xdr:cNvCxnSpPr/>
      </xdr:nvCxnSpPr>
      <xdr:spPr>
        <a:xfrm>
          <a:off x="1977839" y="9006168"/>
          <a:ext cx="38847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1695825</xdr:colOff>
      <xdr:row>53</xdr:row>
      <xdr:rowOff>104589</xdr:rowOff>
    </xdr:from>
    <xdr:to>
      <xdr:col>2</xdr:col>
      <xdr:colOff>2084295</xdr:colOff>
      <xdr:row>53</xdr:row>
      <xdr:rowOff>104589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1B81222A-C038-4292-AC71-52C46C59AB6B}"/>
            </a:ext>
          </a:extLst>
        </xdr:cNvPr>
        <xdr:cNvCxnSpPr/>
      </xdr:nvCxnSpPr>
      <xdr:spPr>
        <a:xfrm>
          <a:off x="3886575" y="9381939"/>
          <a:ext cx="11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1628589</xdr:colOff>
      <xdr:row>51</xdr:row>
      <xdr:rowOff>97118</xdr:rowOff>
    </xdr:from>
    <xdr:to>
      <xdr:col>1</xdr:col>
      <xdr:colOff>2017059</xdr:colOff>
      <xdr:row>51</xdr:row>
      <xdr:rowOff>97118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BFFADDE8-028A-4854-B474-FCEFDB01E536}"/>
            </a:ext>
          </a:extLst>
        </xdr:cNvPr>
        <xdr:cNvCxnSpPr/>
      </xdr:nvCxnSpPr>
      <xdr:spPr>
        <a:xfrm>
          <a:off x="1977839" y="9006168"/>
          <a:ext cx="38847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1695825</xdr:colOff>
      <xdr:row>53</xdr:row>
      <xdr:rowOff>104589</xdr:rowOff>
    </xdr:from>
    <xdr:to>
      <xdr:col>2</xdr:col>
      <xdr:colOff>2084295</xdr:colOff>
      <xdr:row>53</xdr:row>
      <xdr:rowOff>104589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59EB9B2B-4726-4B5D-A168-AE6F39DEC107}"/>
            </a:ext>
          </a:extLst>
        </xdr:cNvPr>
        <xdr:cNvCxnSpPr/>
      </xdr:nvCxnSpPr>
      <xdr:spPr>
        <a:xfrm>
          <a:off x="3886575" y="9381939"/>
          <a:ext cx="11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1628589</xdr:colOff>
      <xdr:row>51</xdr:row>
      <xdr:rowOff>97118</xdr:rowOff>
    </xdr:from>
    <xdr:to>
      <xdr:col>1</xdr:col>
      <xdr:colOff>2017059</xdr:colOff>
      <xdr:row>51</xdr:row>
      <xdr:rowOff>97118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0C6DBB09-47F1-424F-B2A8-A927ACF663C0}"/>
            </a:ext>
          </a:extLst>
        </xdr:cNvPr>
        <xdr:cNvCxnSpPr/>
      </xdr:nvCxnSpPr>
      <xdr:spPr>
        <a:xfrm>
          <a:off x="1977839" y="9006168"/>
          <a:ext cx="38847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1695825</xdr:colOff>
      <xdr:row>53</xdr:row>
      <xdr:rowOff>104589</xdr:rowOff>
    </xdr:from>
    <xdr:to>
      <xdr:col>2</xdr:col>
      <xdr:colOff>2084295</xdr:colOff>
      <xdr:row>53</xdr:row>
      <xdr:rowOff>104589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2637089F-9E06-470B-AA58-6110AAB5A772}"/>
            </a:ext>
          </a:extLst>
        </xdr:cNvPr>
        <xdr:cNvCxnSpPr/>
      </xdr:nvCxnSpPr>
      <xdr:spPr>
        <a:xfrm>
          <a:off x="3886575" y="9381939"/>
          <a:ext cx="11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1628589</xdr:colOff>
      <xdr:row>51</xdr:row>
      <xdr:rowOff>97118</xdr:rowOff>
    </xdr:from>
    <xdr:to>
      <xdr:col>1</xdr:col>
      <xdr:colOff>2017059</xdr:colOff>
      <xdr:row>51</xdr:row>
      <xdr:rowOff>97118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2C623C34-7BB6-4CB0-9516-05BA18426FD9}"/>
            </a:ext>
          </a:extLst>
        </xdr:cNvPr>
        <xdr:cNvCxnSpPr/>
      </xdr:nvCxnSpPr>
      <xdr:spPr>
        <a:xfrm>
          <a:off x="1977839" y="9006168"/>
          <a:ext cx="38847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1628589</xdr:colOff>
      <xdr:row>51</xdr:row>
      <xdr:rowOff>97118</xdr:rowOff>
    </xdr:from>
    <xdr:to>
      <xdr:col>1</xdr:col>
      <xdr:colOff>2017059</xdr:colOff>
      <xdr:row>51</xdr:row>
      <xdr:rowOff>97118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9CE340A9-89E3-4D2B-B998-52EFB5FF03B7}"/>
            </a:ext>
          </a:extLst>
        </xdr:cNvPr>
        <xdr:cNvCxnSpPr/>
      </xdr:nvCxnSpPr>
      <xdr:spPr>
        <a:xfrm>
          <a:off x="1977839" y="9006168"/>
          <a:ext cx="38847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1628589</xdr:colOff>
      <xdr:row>51</xdr:row>
      <xdr:rowOff>97118</xdr:rowOff>
    </xdr:from>
    <xdr:to>
      <xdr:col>1</xdr:col>
      <xdr:colOff>2017059</xdr:colOff>
      <xdr:row>51</xdr:row>
      <xdr:rowOff>97118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EDF8FC90-2547-4431-8107-9D6A2C1CD221}"/>
            </a:ext>
          </a:extLst>
        </xdr:cNvPr>
        <xdr:cNvCxnSpPr/>
      </xdr:nvCxnSpPr>
      <xdr:spPr>
        <a:xfrm>
          <a:off x="1977839" y="9006168"/>
          <a:ext cx="38847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1628589</xdr:colOff>
      <xdr:row>51</xdr:row>
      <xdr:rowOff>97118</xdr:rowOff>
    </xdr:from>
    <xdr:to>
      <xdr:col>1</xdr:col>
      <xdr:colOff>2017059</xdr:colOff>
      <xdr:row>51</xdr:row>
      <xdr:rowOff>97118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E5D43116-30C4-487A-9BCB-F0BBFD402954}"/>
            </a:ext>
          </a:extLst>
        </xdr:cNvPr>
        <xdr:cNvCxnSpPr/>
      </xdr:nvCxnSpPr>
      <xdr:spPr>
        <a:xfrm>
          <a:off x="1977839" y="9006168"/>
          <a:ext cx="38847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1628589</xdr:colOff>
      <xdr:row>51</xdr:row>
      <xdr:rowOff>97118</xdr:rowOff>
    </xdr:from>
    <xdr:to>
      <xdr:col>1</xdr:col>
      <xdr:colOff>2017059</xdr:colOff>
      <xdr:row>51</xdr:row>
      <xdr:rowOff>97118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614C6704-FD0F-4C73-B262-3C70AC4B0994}"/>
            </a:ext>
          </a:extLst>
        </xdr:cNvPr>
        <xdr:cNvCxnSpPr/>
      </xdr:nvCxnSpPr>
      <xdr:spPr>
        <a:xfrm>
          <a:off x="1977839" y="9006168"/>
          <a:ext cx="38847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1628589</xdr:colOff>
      <xdr:row>51</xdr:row>
      <xdr:rowOff>97118</xdr:rowOff>
    </xdr:from>
    <xdr:to>
      <xdr:col>1</xdr:col>
      <xdr:colOff>2017059</xdr:colOff>
      <xdr:row>51</xdr:row>
      <xdr:rowOff>97118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F606A5C-481E-40E6-BF23-68DDD7658EC8}"/>
            </a:ext>
          </a:extLst>
        </xdr:cNvPr>
        <xdr:cNvCxnSpPr/>
      </xdr:nvCxnSpPr>
      <xdr:spPr>
        <a:xfrm>
          <a:off x="1977839" y="9006168"/>
          <a:ext cx="38847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350043</xdr:colOff>
      <xdr:row>0</xdr:row>
      <xdr:rowOff>552450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135AAA-9918-4417-B604-055FA870F7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979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375443</xdr:colOff>
      <xdr:row>0</xdr:row>
      <xdr:rowOff>552450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023A52-EC59-4856-B208-4990F6169A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9233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348456</xdr:colOff>
      <xdr:row>0</xdr:row>
      <xdr:rowOff>552450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86A8C90-D049-40B3-9045-E5E7AE978F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979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350043</xdr:colOff>
      <xdr:row>0</xdr:row>
      <xdr:rowOff>552450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2FDDB63-3EF0-4335-AB7C-AAC0FEB5F3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979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346868</xdr:colOff>
      <xdr:row>0</xdr:row>
      <xdr:rowOff>552450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B2765B6-95B8-4491-8958-045F81223D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507412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350043</xdr:colOff>
      <xdr:row>0</xdr:row>
      <xdr:rowOff>552450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3CCB682-7A90-4D52-9756-8FDCD06BF0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51058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350043</xdr:colOff>
      <xdr:row>0</xdr:row>
      <xdr:rowOff>552450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0C939A3-CF65-47B0-9E77-ABE5D38B80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979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348199</xdr:colOff>
      <xdr:row>0</xdr:row>
      <xdr:rowOff>552450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F5EC3BF-AE7B-45A1-9A25-0D8B58646B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508743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334962</xdr:colOff>
      <xdr:row>0</xdr:row>
      <xdr:rowOff>552450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38F296C-71BB-449C-9ADB-1A5291C901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979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12699</xdr:colOff>
      <xdr:row>0</xdr:row>
      <xdr:rowOff>552450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30359A-786C-4F4C-A96B-CECE101644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979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38099</xdr:colOff>
      <xdr:row>0</xdr:row>
      <xdr:rowOff>552450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1A127CC-0D00-4ADD-8DAB-054FAD0EF7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9233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11112</xdr:colOff>
      <xdr:row>0</xdr:row>
      <xdr:rowOff>552450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125F634-7F7D-4ED0-B742-348A7B1151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979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12699</xdr:colOff>
      <xdr:row>0</xdr:row>
      <xdr:rowOff>552450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F7331E3-C5EB-450F-ADE9-B38B5884C2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979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9524</xdr:colOff>
      <xdr:row>0</xdr:row>
      <xdr:rowOff>552450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5599267-9E0F-432C-89EB-D7B5FCD1CA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507412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12699</xdr:colOff>
      <xdr:row>0</xdr:row>
      <xdr:rowOff>552450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E796E73-5291-4420-9E1A-05B7CEE998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51058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12699</xdr:colOff>
      <xdr:row>0</xdr:row>
      <xdr:rowOff>552450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BBB943D-1B45-449D-9148-FB367F486A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979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12699</xdr:colOff>
      <xdr:row>0</xdr:row>
      <xdr:rowOff>552450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3A75FAC-9ABA-45D6-A157-5D6DC74B0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51058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33337</xdr:colOff>
      <xdr:row>0</xdr:row>
      <xdr:rowOff>552450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01906AF-4ECA-4EC3-8351-305DED6636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918575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338137</xdr:colOff>
      <xdr:row>0</xdr:row>
      <xdr:rowOff>552450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9A080F-E784-4219-A5C7-7BA37583CE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979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363537</xdr:colOff>
      <xdr:row>0</xdr:row>
      <xdr:rowOff>552450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44A6C3-E697-425A-BDEB-10F2FADCE7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9233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336550</xdr:colOff>
      <xdr:row>0</xdr:row>
      <xdr:rowOff>552450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0E0620D-C649-47B1-AB73-1073E167E3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979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338137</xdr:colOff>
      <xdr:row>0</xdr:row>
      <xdr:rowOff>552450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A96CF08-46A8-4965-B739-346C8C6E5A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979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334962</xdr:colOff>
      <xdr:row>0</xdr:row>
      <xdr:rowOff>552450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D409260-B8BA-450C-886D-6A6EACAE70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507412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338137</xdr:colOff>
      <xdr:row>0</xdr:row>
      <xdr:rowOff>552450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9AF989E-750B-4880-945E-E2C851EB6D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51058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338137</xdr:colOff>
      <xdr:row>0</xdr:row>
      <xdr:rowOff>552450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C1B5959-186C-4680-A414-92A0E0B487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979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338137</xdr:colOff>
      <xdr:row>0</xdr:row>
      <xdr:rowOff>552450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B30BAFB-0D91-4A4C-A36F-686C413FF6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51058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338137</xdr:colOff>
      <xdr:row>0</xdr:row>
      <xdr:rowOff>552450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E484695-01D9-470F-8E63-F940266E38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979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338137</xdr:colOff>
      <xdr:row>0</xdr:row>
      <xdr:rowOff>552450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BBE01F-557E-4D23-B238-F3EB0A22D5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979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363537</xdr:colOff>
      <xdr:row>0</xdr:row>
      <xdr:rowOff>552450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1A30877-E79D-4D56-9A7C-4C33EF880E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9233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330994</xdr:colOff>
      <xdr:row>0</xdr:row>
      <xdr:rowOff>552450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60E1A36-4314-4BCD-9AB1-68278C2788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92381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339725</xdr:colOff>
      <xdr:row>0</xdr:row>
      <xdr:rowOff>552450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27C0F50-1329-43E8-92AB-58C8C1EFC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979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334962</xdr:colOff>
      <xdr:row>0</xdr:row>
      <xdr:rowOff>552450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1BB40E2-526A-4351-9845-551493423F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507412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338137</xdr:colOff>
      <xdr:row>0</xdr:row>
      <xdr:rowOff>552450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D195F1F-48DE-4AB7-8179-22BBC8CEF1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51058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338137</xdr:colOff>
      <xdr:row>0</xdr:row>
      <xdr:rowOff>552450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5B952FB-3625-4CCF-8712-CD0C002AC7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979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338137</xdr:colOff>
      <xdr:row>0</xdr:row>
      <xdr:rowOff>552450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0C0F7DF-3FA1-4231-9F3E-3C66BEDD20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51058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338137</xdr:colOff>
      <xdr:row>0</xdr:row>
      <xdr:rowOff>552450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FC00D44-2605-4A09-92B6-B40829A42B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979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338137</xdr:colOff>
      <xdr:row>0</xdr:row>
      <xdr:rowOff>552450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109C1FA-4B09-4F01-97DD-449CD453AB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979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363537</xdr:colOff>
      <xdr:row>0</xdr:row>
      <xdr:rowOff>552450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3F69B65-6223-410A-BA4D-9237813627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9233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336550</xdr:colOff>
      <xdr:row>0</xdr:row>
      <xdr:rowOff>552450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22EC133-C49F-41B2-B04E-5B80CF796D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979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338137</xdr:colOff>
      <xdr:row>0</xdr:row>
      <xdr:rowOff>552450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950D764-7EF2-454C-B35D-4F3CBCBAD3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979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334962</xdr:colOff>
      <xdr:row>0</xdr:row>
      <xdr:rowOff>552450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A546278-2D8A-4A5C-AF55-3C485E03B9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507412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338137</xdr:colOff>
      <xdr:row>0</xdr:row>
      <xdr:rowOff>552450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ABD8230-3AA7-4E5B-82DC-90A08032AB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51058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338137</xdr:colOff>
      <xdr:row>0</xdr:row>
      <xdr:rowOff>552450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1925C1C-CCF2-4AF1-B3D4-0C03EB4A8D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979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338137</xdr:colOff>
      <xdr:row>0</xdr:row>
      <xdr:rowOff>552450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6224BFA-1C8D-4C21-BAC2-F078E2152D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51058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338137</xdr:colOff>
      <xdr:row>0</xdr:row>
      <xdr:rowOff>552450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BB60A49-CC83-433A-8847-87EBD06A88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979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350044</xdr:colOff>
      <xdr:row>0</xdr:row>
      <xdr:rowOff>552450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2DD1C45-C3D9-40B6-95FE-046CA66143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908256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365125</xdr:colOff>
      <xdr:row>0</xdr:row>
      <xdr:rowOff>552450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CEB1187-7399-4A9A-A218-4736C55EA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9233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336550</xdr:colOff>
      <xdr:row>0</xdr:row>
      <xdr:rowOff>552450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9492CD-A5D0-4E65-9E8B-76DD0E7EB7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979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338137</xdr:colOff>
      <xdr:row>0</xdr:row>
      <xdr:rowOff>552450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55FE89F-A146-4D6F-992A-83D70F93A2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979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334962</xdr:colOff>
      <xdr:row>0</xdr:row>
      <xdr:rowOff>552450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4233736-E811-4EDE-9D62-9AF817FF4E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507412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338137</xdr:colOff>
      <xdr:row>0</xdr:row>
      <xdr:rowOff>552450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3AC34A8-213C-40A4-B793-D6764F5007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51058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338137</xdr:colOff>
      <xdr:row>0</xdr:row>
      <xdr:rowOff>552450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52388DE-85B8-40E6-8C65-ABCA551CAB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979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338137</xdr:colOff>
      <xdr:row>0</xdr:row>
      <xdr:rowOff>552450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C267337-AAF9-4809-AB22-FDCDFC0A65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51058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338137</xdr:colOff>
      <xdr:row>0</xdr:row>
      <xdr:rowOff>552450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65695E6-19FA-4A97-8F42-C25FF2B0D2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979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350043</xdr:colOff>
      <xdr:row>0</xdr:row>
      <xdr:rowOff>552450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FF5388-ADCB-4FA6-BCC6-954656DDA8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903493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369887</xdr:colOff>
      <xdr:row>0</xdr:row>
      <xdr:rowOff>552450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93732E-7DF7-40B1-BE4C-97C7C156AE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9233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336550</xdr:colOff>
      <xdr:row>0</xdr:row>
      <xdr:rowOff>552450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F463B0-E94D-44A4-9804-C107917F5D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979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338137</xdr:colOff>
      <xdr:row>0</xdr:row>
      <xdr:rowOff>552450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A07B2E3-DC2D-47AB-8ADF-15D236CEC6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979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334962</xdr:colOff>
      <xdr:row>0</xdr:row>
      <xdr:rowOff>552450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8F97F6B-20EA-4F56-8BBF-14DA800436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507412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338137</xdr:colOff>
      <xdr:row>0</xdr:row>
      <xdr:rowOff>552450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5816449-1D9B-435E-972C-A785713B0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51058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338137</xdr:colOff>
      <xdr:row>0</xdr:row>
      <xdr:rowOff>552450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B737F7B-8A36-4D6D-9F94-616C0B93E2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979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338137</xdr:colOff>
      <xdr:row>0</xdr:row>
      <xdr:rowOff>552450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90B10FF-09E9-4082-9E93-CD022C50B7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51058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338137</xdr:colOff>
      <xdr:row>0</xdr:row>
      <xdr:rowOff>552450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40D2938-8490-40D9-9B68-75A75BC938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979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338137</xdr:colOff>
      <xdr:row>0</xdr:row>
      <xdr:rowOff>552450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1F5916-E9EF-45B8-89B8-43C8A5E72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979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363537</xdr:colOff>
      <xdr:row>0</xdr:row>
      <xdr:rowOff>552450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1DB8AE7-8220-488B-893F-57244D4F19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9233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336550</xdr:colOff>
      <xdr:row>0</xdr:row>
      <xdr:rowOff>552450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29794E-8078-4B11-95A1-923C303BAD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979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338137</xdr:colOff>
      <xdr:row>0</xdr:row>
      <xdr:rowOff>552450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7594189-63EF-4ED3-A3E3-AFEDF67ADA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979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334962</xdr:colOff>
      <xdr:row>0</xdr:row>
      <xdr:rowOff>552450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A4264A-1008-478A-999F-1B770F7044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507412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338137</xdr:colOff>
      <xdr:row>0</xdr:row>
      <xdr:rowOff>552450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C259B76-C0D4-4539-8C65-D484EF45B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51058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338137</xdr:colOff>
      <xdr:row>0</xdr:row>
      <xdr:rowOff>552450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0863828-531F-4CAB-A9E0-83EB3ACC02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979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338137</xdr:colOff>
      <xdr:row>0</xdr:row>
      <xdr:rowOff>552450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9F4EDF5-1582-4922-99CB-31EA356067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51058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338137</xdr:colOff>
      <xdr:row>0</xdr:row>
      <xdr:rowOff>552450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3A9EA45-639C-483B-B34E-DF302C41D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979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9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1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12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3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14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15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1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</sheetPr>
  <dimension ref="A1:AZ113"/>
  <sheetViews>
    <sheetView zoomScale="70" zoomScaleNormal="70" zoomScalePageLayoutView="70" workbookViewId="0">
      <selection activeCell="G52" sqref="G52"/>
    </sheetView>
  </sheetViews>
  <sheetFormatPr defaultColWidth="8.7265625" defaultRowHeight="14.5" x14ac:dyDescent="0.35"/>
  <cols>
    <col min="1" max="1" width="5" bestFit="1" customWidth="1"/>
    <col min="2" max="2" width="31.7265625" bestFit="1" customWidth="1"/>
    <col min="3" max="3" width="43.36328125" bestFit="1" customWidth="1"/>
    <col min="4" max="4" width="15.7265625" bestFit="1" customWidth="1"/>
    <col min="5" max="5" width="19.26953125" bestFit="1" customWidth="1"/>
    <col min="6" max="6" width="13.81640625" bestFit="1" customWidth="1"/>
    <col min="7" max="7" width="18.1796875" bestFit="1" customWidth="1"/>
    <col min="8" max="8" width="19.54296875" style="1" bestFit="1" customWidth="1"/>
    <col min="9" max="9" width="18.1796875" style="1" customWidth="1"/>
    <col min="10" max="10" width="17.7265625" style="1" bestFit="1" customWidth="1"/>
    <col min="11" max="11" width="23.81640625" style="1" bestFit="1" customWidth="1"/>
    <col min="12" max="15" width="23.81640625" style="1" customWidth="1"/>
    <col min="16" max="16" width="28.36328125" style="1" bestFit="1" customWidth="1"/>
    <col min="17" max="17" width="23.1796875" style="1" bestFit="1" customWidth="1"/>
    <col min="18" max="18" width="24.7265625" style="1" customWidth="1"/>
    <col min="19" max="22" width="24.7265625" customWidth="1"/>
    <col min="23" max="23" width="13.26953125" bestFit="1" customWidth="1"/>
    <col min="24" max="24" width="8.26953125" bestFit="1" customWidth="1"/>
    <col min="25" max="25" width="15.81640625" bestFit="1" customWidth="1"/>
    <col min="26" max="26" width="13.1796875" bestFit="1" customWidth="1"/>
    <col min="27" max="28" width="14.1796875" bestFit="1" customWidth="1"/>
    <col min="29" max="31" width="12.54296875" bestFit="1" customWidth="1"/>
    <col min="32" max="32" width="20.54296875" bestFit="1" customWidth="1"/>
    <col min="33" max="33" width="18.54296875" bestFit="1" customWidth="1"/>
    <col min="34" max="34" width="25.26953125" bestFit="1" customWidth="1"/>
    <col min="35" max="35" width="17.26953125" bestFit="1" customWidth="1"/>
    <col min="36" max="36" width="40.26953125" bestFit="1" customWidth="1"/>
    <col min="37" max="37" width="90.7265625" bestFit="1" customWidth="1"/>
  </cols>
  <sheetData>
    <row r="1" spans="1:37" x14ac:dyDescent="0.35">
      <c r="B1" s="6"/>
      <c r="C1" t="s">
        <v>273</v>
      </c>
      <c r="E1" t="s">
        <v>328</v>
      </c>
      <c r="G1" t="s">
        <v>332</v>
      </c>
      <c r="I1" s="2"/>
      <c r="J1" s="2"/>
      <c r="K1" s="2" t="s">
        <v>326</v>
      </c>
      <c r="L1" s="2"/>
      <c r="M1" s="2"/>
      <c r="N1" s="2"/>
      <c r="O1" s="2"/>
    </row>
    <row r="2" spans="1:37" x14ac:dyDescent="0.35">
      <c r="E2" t="s">
        <v>329</v>
      </c>
      <c r="F2" s="22"/>
      <c r="G2" t="s">
        <v>331</v>
      </c>
      <c r="K2" s="2"/>
      <c r="L2" s="2"/>
      <c r="M2" s="2"/>
      <c r="N2" s="2"/>
      <c r="O2" s="2"/>
      <c r="P2" s="2"/>
      <c r="Q2" s="2"/>
    </row>
    <row r="3" spans="1:37" ht="18.5" x14ac:dyDescent="0.45">
      <c r="C3" s="15" t="s">
        <v>1</v>
      </c>
      <c r="E3" t="s">
        <v>330</v>
      </c>
      <c r="F3" s="22"/>
      <c r="G3" s="22"/>
    </row>
    <row r="4" spans="1:37" ht="29.5" thickBot="1" x14ac:dyDescent="0.4">
      <c r="B4" s="18"/>
      <c r="C4" s="22" t="s">
        <v>2</v>
      </c>
      <c r="D4" s="22" t="s">
        <v>3</v>
      </c>
      <c r="E4" s="22" t="s">
        <v>4</v>
      </c>
      <c r="F4" s="22" t="s">
        <v>5</v>
      </c>
      <c r="G4" s="22" t="s">
        <v>6</v>
      </c>
      <c r="H4" s="22" t="s">
        <v>5</v>
      </c>
      <c r="I4" s="22" t="s">
        <v>7</v>
      </c>
      <c r="J4" s="22" t="s">
        <v>8</v>
      </c>
      <c r="K4" s="22" t="s">
        <v>373</v>
      </c>
      <c r="L4" s="171" t="s">
        <v>517</v>
      </c>
      <c r="M4" s="171" t="s">
        <v>518</v>
      </c>
      <c r="N4" s="171" t="s">
        <v>519</v>
      </c>
      <c r="O4" s="171" t="s">
        <v>520</v>
      </c>
      <c r="P4" s="22"/>
      <c r="Q4" s="22"/>
      <c r="R4" s="18" t="s">
        <v>16</v>
      </c>
      <c r="S4" s="18" t="s">
        <v>0</v>
      </c>
      <c r="T4" s="18" t="s">
        <v>336</v>
      </c>
      <c r="U4" s="18" t="s">
        <v>9</v>
      </c>
      <c r="V4" s="18" t="s">
        <v>10</v>
      </c>
      <c r="X4" s="49" t="s">
        <v>372</v>
      </c>
      <c r="Y4" s="49" t="s">
        <v>12</v>
      </c>
      <c r="Z4" s="49" t="s">
        <v>13</v>
      </c>
      <c r="AA4" s="49" t="s">
        <v>376</v>
      </c>
      <c r="AB4" s="49" t="s">
        <v>377</v>
      </c>
    </row>
    <row r="5" spans="1:37" x14ac:dyDescent="0.35">
      <c r="A5" s="50" t="s">
        <v>360</v>
      </c>
      <c r="B5" s="50" t="s">
        <v>550</v>
      </c>
      <c r="C5" s="27">
        <v>44927</v>
      </c>
      <c r="D5" s="28">
        <v>45302</v>
      </c>
      <c r="E5" s="29">
        <f>SUMIFS('SOC Detail Cap Acct'!S:S,'SOC Detail Cap Acct'!K:K,'FIHI (PBC M)'!B5,'SOC Detail Cap Acct'!H:H,'FIHI (PBC M)'!$C$1,'SOC Detail Cap Acct'!R:R,'FIHI (PBC M)'!$E$1)+SUMIFS('SOC Detail Cap Acct'!S:S,'SOC Detail Cap Acct'!K:K,'FIHI (PBC M)'!B5,'SOC Detail Cap Acct'!H:H,'FIHI (PBC M)'!$C$1,'SOC Detail Cap Acct'!R:R,'FIHI (PBC M)'!$E$2)+SUMIFS('SOC Detail Cap Acct'!S:S,'SOC Detail Cap Acct'!K:K,'FIHI (PBC M)'!B5,'SOC Detail Cap Acct'!H:H,'FIHI (PBC M)'!$C$1,'SOC Detail Cap Acct'!R:R,'FIHI (PBC M)'!$E$3)</f>
        <v>701824961.16040003</v>
      </c>
      <c r="F5" s="30" t="s">
        <v>11</v>
      </c>
      <c r="G5" s="29">
        <f>SUMIFS('SOC Detail Cap Acct'!S:S,'SOC Detail Cap Acct'!K:K,'FIHI (PBC M)'!B5,'SOC Detail Cap Acct'!H:H,'FIHI (PBC M)'!$C$1,'SOC Detail Cap Acct'!R:R,'FIHI (PBC M)'!$G$1)-SUMIFS('SOC Detail Cap Acct'!S:S,'SOC Detail Cap Acct'!K:K,'FIHI (PBC M)'!B5,'SOC Detail Cap Acct'!H:H,'FIHI (PBC M)'!$C$1,'SOC Detail Cap Acct'!R:R,'FIHI (PBC M)'!$G$2)</f>
        <v>703078149.85039997</v>
      </c>
      <c r="H5" s="31" t="s">
        <v>11</v>
      </c>
      <c r="I5" s="30">
        <f>-SUMIFS('SOC Detail Expenses'!S:S,'SOC Detail Expenses'!K:K,'FIHI (PBC M)'!B5,'SOC Detail Expenses'!H:H,'FIHI (PBC M)'!$C$1)</f>
        <v>9703.76</v>
      </c>
      <c r="J5" s="30">
        <f>-SUMIFS('SOC Detail Mgmt Fees'!S:S,'SOC Detail Mgmt Fees'!K:K,'FIHI (PBC M)'!B5,'SOC Detail Mgmt Fees'!H:H,'FIHI (PBC M)'!$C$1)</f>
        <v>38995.33</v>
      </c>
      <c r="K5" s="32">
        <f>-SUMIFS('SOC Detail Mgmt Fees'!S:S,'SOC Detail Mgmt Fees'!H:H,'FIHI (PBC M)'!$C$1,'SOC Detail Mgmt Fees'!R:R,'FIHI (PBC M)'!$K$1,'SOC Detail Mgmt Fees'!K:K,'FIHI (PBC M)'!B5)</f>
        <v>58809.959999999992</v>
      </c>
      <c r="L5" s="172">
        <f t="shared" ref="L5:L16" si="0">SUM(G5,I5,J5)/E5</f>
        <v>1.0018550035294376</v>
      </c>
      <c r="M5" s="172">
        <f>G5/E5</f>
        <v>1.001785614304638</v>
      </c>
      <c r="N5" s="172">
        <f>LN(L5)</f>
        <v>1.8532851351472617E-3</v>
      </c>
      <c r="O5" s="172">
        <f>LN(M5)</f>
        <v>1.7840219906394921E-3</v>
      </c>
      <c r="P5" s="23"/>
      <c r="Q5" s="23"/>
      <c r="R5" s="51">
        <f>+G5/E5-1</f>
        <v>1.7856143046379724E-3</v>
      </c>
      <c r="S5" s="52">
        <f>(J5+I5)/E5</f>
        <v>6.9389224799700403E-5</v>
      </c>
      <c r="T5" s="52">
        <f>(K5+I5)/E5</f>
        <v>9.7622233165829765E-5</v>
      </c>
      <c r="U5" s="25">
        <f>+G5-E5+J5+I5</f>
        <v>1301887.7799999381</v>
      </c>
      <c r="V5" s="59">
        <f>+U5/E5</f>
        <v>1.855003529437585E-3</v>
      </c>
      <c r="W5" s="17"/>
      <c r="X5" t="s">
        <v>360</v>
      </c>
      <c r="Y5" s="48">
        <f t="shared" ref="Y5:Y16" si="1">SUMIF($A$5:$A$45,X5,$V$5:$V$45)</f>
        <v>5.2543728279283875E-3</v>
      </c>
      <c r="Z5" s="48">
        <f t="shared" ref="Z5:Z16" si="2">SUMIF($A$5:$A$45,X5,$R$5:$R$45)</f>
        <v>5.0251667072531703E-3</v>
      </c>
      <c r="AA5" s="105">
        <f t="shared" ref="AA5:AA16" si="3">EXP(SUMIFS(N$5:N$45,$A$5:$A$45,$X5))</f>
        <v>1.005263298638073</v>
      </c>
      <c r="AB5" s="105">
        <f t="shared" ref="AB5:AB16" si="4">EXP(SUMIFS(O$5:O$45,$A$5:$A$45,$X5))</f>
        <v>1.0050333435255592</v>
      </c>
    </row>
    <row r="6" spans="1:37" x14ac:dyDescent="0.35">
      <c r="A6" s="50" t="s">
        <v>360</v>
      </c>
      <c r="B6" s="50" t="s">
        <v>548</v>
      </c>
      <c r="C6" s="33">
        <f>D5+1</f>
        <v>45303</v>
      </c>
      <c r="D6" s="3">
        <v>45309</v>
      </c>
      <c r="E6" s="7">
        <f>SUMIFS('SOC Detail Cap Acct'!S:S,'SOC Detail Cap Acct'!K:K,'FIHI (PBC M)'!B6,'SOC Detail Cap Acct'!H:H,'FIHI (PBC M)'!$C$1,'SOC Detail Cap Acct'!R:R,'FIHI (PBC M)'!$E$1)+SUMIFS('SOC Detail Cap Acct'!S:S,'SOC Detail Cap Acct'!K:K,'FIHI (PBC M)'!B6,'SOC Detail Cap Acct'!H:H,'FIHI (PBC M)'!$C$1,'SOC Detail Cap Acct'!R:R,'FIHI (PBC M)'!$E$2)+SUMIFS('SOC Detail Cap Acct'!S:S,'SOC Detail Cap Acct'!K:K,'FIHI (PBC M)'!B6,'SOC Detail Cap Acct'!H:H,'FIHI (PBC M)'!$C$1,'SOC Detail Cap Acct'!R:R,'FIHI (PBC M)'!$E$3)</f>
        <v>778761816.52039993</v>
      </c>
      <c r="F6" s="8" t="s">
        <v>11</v>
      </c>
      <c r="G6" s="7">
        <f>SUMIFS('SOC Detail Cap Acct'!S:S,'SOC Detail Cap Acct'!K:K,'FIHI (PBC M)'!B6,'SOC Detail Cap Acct'!H:H,'FIHI (PBC M)'!$C$1,'SOC Detail Cap Acct'!R:R,'FIHI (PBC M)'!$G$1)-SUMIFS('SOC Detail Cap Acct'!S:S,'SOC Detail Cap Acct'!K:K,'FIHI (PBC M)'!B6,'SOC Detail Cap Acct'!H:H,'FIHI (PBC M)'!$C$1,'SOC Detail Cap Acct'!R:R,'FIHI (PBC M)'!$G$2)</f>
        <v>779645146.32969999</v>
      </c>
      <c r="H6" s="9" t="s">
        <v>11</v>
      </c>
      <c r="I6" s="8">
        <f>-SUMIFS('SOC Detail Expenses'!S:S,'SOC Detail Expenses'!K:K,'FIHI (PBC M)'!B6,'SOC Detail Expenses'!H:H,'FIHI (PBC M)'!$C$1)</f>
        <v>6175.1200000000008</v>
      </c>
      <c r="J6" s="8">
        <f>-SUMIFS('SOC Detail Mgmt Fees'!S:S,'SOC Detail Mgmt Fees'!K:K,'FIHI (PBC M)'!B6,'SOC Detail Mgmt Fees'!H:H,'FIHI (PBC M)'!$C$1)</f>
        <v>26642.350700000003</v>
      </c>
      <c r="K6" s="34">
        <f>-SUMIFS('SOC Detail Mgmt Fees'!S:S,'SOC Detail Mgmt Fees'!H:H,'FIHI (PBC M)'!$C$1,'SOC Detail Mgmt Fees'!R:R,'FIHI (PBC M)'!$K$1,'SOC Detail Mgmt Fees'!K:K,'FIHI (PBC M)'!B6)</f>
        <v>41453.1607</v>
      </c>
      <c r="L6" s="172">
        <f t="shared" si="0"/>
        <v>1.0011764152537594</v>
      </c>
      <c r="M6" s="172">
        <f t="shared" ref="M6:M16" si="5">G6/E6</f>
        <v>1.0011342746788061</v>
      </c>
      <c r="N6" s="172">
        <f>LN(L6)</f>
        <v>1.1757238195575048E-3</v>
      </c>
      <c r="O6" s="172">
        <f t="shared" ref="O6:O16" si="6">LN(M6)</f>
        <v>1.133631875313855E-3</v>
      </c>
      <c r="P6" s="23"/>
      <c r="Q6" s="23"/>
      <c r="R6" s="53">
        <f t="shared" ref="R6:R31" si="7">+G6/E6-1</f>
        <v>1.1342746788061131E-3</v>
      </c>
      <c r="S6" s="54">
        <f t="shared" ref="S6:S31" si="8">(J6+I6)/E6</f>
        <v>4.2140574953497789E-5</v>
      </c>
      <c r="T6" s="54">
        <f t="shared" ref="T6:T31" si="9">(K6+I6)/E6</f>
        <v>6.1158983003055812E-5</v>
      </c>
      <c r="U6" s="24">
        <f t="shared" ref="U6:U31" si="10">+G6-E6+J6+I6</f>
        <v>916147.28000006499</v>
      </c>
      <c r="V6" s="60">
        <f t="shared" ref="V6:V31" si="11">+U6/E6</f>
        <v>1.1764152537595122E-3</v>
      </c>
      <c r="W6" s="16"/>
      <c r="X6" t="s">
        <v>361</v>
      </c>
      <c r="Y6" s="48">
        <f t="shared" si="1"/>
        <v>4.8527440299334793E-3</v>
      </c>
      <c r="Z6" s="48">
        <f t="shared" si="2"/>
        <v>4.6676929020994518E-3</v>
      </c>
      <c r="AA6" s="105">
        <f t="shared" si="3"/>
        <v>1.0048599949388299</v>
      </c>
      <c r="AB6" s="105">
        <f t="shared" si="4"/>
        <v>1.0046744168866069</v>
      </c>
      <c r="AC6" s="19"/>
      <c r="AD6" s="19"/>
    </row>
    <row r="7" spans="1:37" x14ac:dyDescent="0.35">
      <c r="A7" s="50" t="s">
        <v>360</v>
      </c>
      <c r="B7" s="50" t="s">
        <v>546</v>
      </c>
      <c r="C7" s="33">
        <f t="shared" ref="C7:C44" si="12">D6+1</f>
        <v>45310</v>
      </c>
      <c r="D7" s="3">
        <v>45322</v>
      </c>
      <c r="E7" s="7">
        <f>SUMIFS('SOC Detail Cap Acct'!S:S,'SOC Detail Cap Acct'!K:K,'FIHI (PBC M)'!B7,'SOC Detail Cap Acct'!H:H,'FIHI (PBC M)'!$C$1,'SOC Detail Cap Acct'!R:R,'FIHI (PBC M)'!$E$1)+SUMIFS('SOC Detail Cap Acct'!S:S,'SOC Detail Cap Acct'!K:K,'FIHI (PBC M)'!B7,'SOC Detail Cap Acct'!H:H,'FIHI (PBC M)'!$C$1,'SOC Detail Cap Acct'!R:R,'FIHI (PBC M)'!$E$2)+SUMIFS('SOC Detail Cap Acct'!S:S,'SOC Detail Cap Acct'!K:K,'FIHI (PBC M)'!B7,'SOC Detail Cap Acct'!H:H,'FIHI (PBC M)'!$C$1,'SOC Detail Cap Acct'!R:R,'FIHI (PBC M)'!$E$3)</f>
        <v>777450291.46969998</v>
      </c>
      <c r="F7" s="8" t="s">
        <v>11</v>
      </c>
      <c r="G7" s="7">
        <f>SUMIFS('SOC Detail Cap Acct'!S:S,'SOC Detail Cap Acct'!K:K,'FIHI (PBC M)'!B7,'SOC Detail Cap Acct'!H:H,'FIHI (PBC M)'!$C$1,'SOC Detail Cap Acct'!R:R,'FIHI (PBC M)'!$G$1)-SUMIFS('SOC Detail Cap Acct'!S:S,'SOC Detail Cap Acct'!K:K,'FIHI (PBC M)'!B7,'SOC Detail Cap Acct'!H:H,'FIHI (PBC M)'!$C$1,'SOC Detail Cap Acct'!R:R,'FIHI (PBC M)'!$G$2)</f>
        <v>779087040.24970007</v>
      </c>
      <c r="H7" s="9" t="s">
        <v>11</v>
      </c>
      <c r="I7" s="8">
        <f>-SUMIFS('SOC Detail Expenses'!S:S,'SOC Detail Expenses'!K:K,'FIHI (PBC M)'!B7,'SOC Detail Expenses'!H:H,'FIHI (PBC M)'!$C$1)</f>
        <v>14830.010000000004</v>
      </c>
      <c r="J7" s="8">
        <f>-SUMIFS('SOC Detail Mgmt Fees'!S:S,'SOC Detail Mgmt Fees'!K:K,'FIHI (PBC M)'!B7,'SOC Detail Mgmt Fees'!H:H,'FIHI (PBC M)'!$C$1)</f>
        <v>76657.48000000001</v>
      </c>
      <c r="K7" s="34">
        <f>-SUMIFS('SOC Detail Mgmt Fees'!S:S,'SOC Detail Mgmt Fees'!H:H,'FIHI (PBC M)'!$C$1,'SOC Detail Mgmt Fees'!R:R,'FIHI (PBC M)'!$K$1,'SOC Detail Mgmt Fees'!K:K,'FIHI (PBC M)'!B7)</f>
        <v>77205.040000000008</v>
      </c>
      <c r="L7" s="172">
        <f t="shared" si="0"/>
        <v>1.0022229540447314</v>
      </c>
      <c r="M7" s="172">
        <f t="shared" si="5"/>
        <v>1.0021052777238091</v>
      </c>
      <c r="N7" s="172">
        <f>LN(L7)</f>
        <v>2.2204869378891555E-3</v>
      </c>
      <c r="O7" s="172">
        <f t="shared" si="6"/>
        <v>2.1030647320923767E-3</v>
      </c>
      <c r="P7" s="23"/>
      <c r="Q7" s="23"/>
      <c r="R7" s="53">
        <f t="shared" si="7"/>
        <v>2.1052777238090847E-3</v>
      </c>
      <c r="S7" s="54">
        <f t="shared" si="8"/>
        <v>1.1767632092214041E-4</v>
      </c>
      <c r="T7" s="54">
        <f t="shared" si="9"/>
        <v>1.1838062318558788E-4</v>
      </c>
      <c r="U7" s="24">
        <f t="shared" si="10"/>
        <v>1728236.2700000906</v>
      </c>
      <c r="V7" s="60">
        <f t="shared" si="11"/>
        <v>2.2229540447312908E-3</v>
      </c>
      <c r="W7" s="16"/>
      <c r="X7" t="s">
        <v>362</v>
      </c>
      <c r="Y7" s="48">
        <f t="shared" si="1"/>
        <v>5.2479016057949725E-3</v>
      </c>
      <c r="Z7" s="48">
        <f t="shared" si="2"/>
        <v>4.9929623918127941E-3</v>
      </c>
      <c r="AA7" s="105">
        <f t="shared" si="3"/>
        <v>1.005256736294464</v>
      </c>
      <c r="AB7" s="105">
        <f t="shared" si="4"/>
        <v>1.0050009492043748</v>
      </c>
      <c r="AF7" s="20"/>
      <c r="AH7" s="20"/>
      <c r="AI7" s="17"/>
      <c r="AJ7" s="17"/>
      <c r="AK7" s="11"/>
    </row>
    <row r="8" spans="1:37" x14ac:dyDescent="0.35">
      <c r="A8" s="50" t="s">
        <v>361</v>
      </c>
      <c r="B8" s="50" t="s">
        <v>544</v>
      </c>
      <c r="C8" s="33">
        <f t="shared" si="12"/>
        <v>45323</v>
      </c>
      <c r="D8" s="3">
        <v>45337</v>
      </c>
      <c r="E8" s="7">
        <f>SUMIFS('SOC Detail Cap Acct'!S:S,'SOC Detail Cap Acct'!K:K,'FIHI (PBC M)'!B8,'SOC Detail Cap Acct'!H:H,'FIHI (PBC M)'!$C$1,'SOC Detail Cap Acct'!R:R,'FIHI (PBC M)'!$E$1)+SUMIFS('SOC Detail Cap Acct'!S:S,'SOC Detail Cap Acct'!K:K,'FIHI (PBC M)'!B8,'SOC Detail Cap Acct'!H:H,'FIHI (PBC M)'!$C$1,'SOC Detail Cap Acct'!R:R,'FIHI (PBC M)'!$E$2)+SUMIFS('SOC Detail Cap Acct'!S:S,'SOC Detail Cap Acct'!K:K,'FIHI (PBC M)'!B8,'SOC Detail Cap Acct'!H:H,'FIHI (PBC M)'!$C$1,'SOC Detail Cap Acct'!R:R,'FIHI (PBC M)'!$E$3)</f>
        <v>879087040.24970007</v>
      </c>
      <c r="F8" s="8" t="s">
        <v>11</v>
      </c>
      <c r="G8" s="7">
        <f>SUMIFS('SOC Detail Cap Acct'!S:S,'SOC Detail Cap Acct'!K:K,'FIHI (PBC M)'!B8,'SOC Detail Cap Acct'!H:H,'FIHI (PBC M)'!$C$1,'SOC Detail Cap Acct'!R:R,'FIHI (PBC M)'!$G$1)-SUMIFS('SOC Detail Cap Acct'!S:S,'SOC Detail Cap Acct'!K:K,'FIHI (PBC M)'!B8,'SOC Detail Cap Acct'!H:H,'FIHI (PBC M)'!$C$1,'SOC Detail Cap Acct'!R:R,'FIHI (PBC M)'!$G$2)</f>
        <v>881201805.95970011</v>
      </c>
      <c r="H8" s="9" t="s">
        <v>11</v>
      </c>
      <c r="I8" s="8">
        <f>-SUMIFS('SOC Detail Expenses'!S:S,'SOC Detail Expenses'!K:K,'FIHI (PBC M)'!B8,'SOC Detail Expenses'!H:H,'FIHI (PBC M)'!$C$1)</f>
        <v>17909.689999999999</v>
      </c>
      <c r="J8" s="8">
        <f>-SUMIFS('SOC Detail Mgmt Fees'!S:S,'SOC Detail Mgmt Fees'!K:K,'FIHI (PBC M)'!B8,'SOC Detail Mgmt Fees'!H:H,'FIHI (PBC M)'!$C$1)</f>
        <v>77038.100000000006</v>
      </c>
      <c r="K8" s="34">
        <f>-SUMIFS('SOC Detail Mgmt Fees'!S:S,'SOC Detail Mgmt Fees'!H:H,'FIHI (PBC M)'!$C$1,'SOC Detail Mgmt Fees'!R:R,'FIHI (PBC M)'!$K$1,'SOC Detail Mgmt Fees'!K:K,'FIHI (PBC M)'!B8)</f>
        <v>99753</v>
      </c>
      <c r="L8" s="172">
        <f t="shared" si="0"/>
        <v>1.0025136458607926</v>
      </c>
      <c r="M8" s="172">
        <f t="shared" si="5"/>
        <v>1.0024056385922824</v>
      </c>
      <c r="N8" s="172">
        <f>LN(L8)</f>
        <v>2.5104919371616414E-3</v>
      </c>
      <c r="O8" s="172">
        <f t="shared" si="6"/>
        <v>2.4027496759621526E-3</v>
      </c>
      <c r="P8" s="23"/>
      <c r="Q8" s="23"/>
      <c r="R8" s="53">
        <f t="shared" si="7"/>
        <v>2.4056385922823775E-3</v>
      </c>
      <c r="S8" s="54">
        <f t="shared" si="8"/>
        <v>1.0800726851010178E-4</v>
      </c>
      <c r="T8" s="54">
        <f t="shared" si="9"/>
        <v>1.338464618549928E-4</v>
      </c>
      <c r="U8" s="24">
        <f t="shared" si="10"/>
        <v>2209713.5000000382</v>
      </c>
      <c r="V8" s="60">
        <f t="shared" si="11"/>
        <v>2.5136458607925567E-3</v>
      </c>
      <c r="W8" s="16"/>
      <c r="X8" t="s">
        <v>363</v>
      </c>
      <c r="Y8" s="48">
        <f t="shared" si="1"/>
        <v>0</v>
      </c>
      <c r="Z8" s="48">
        <f t="shared" si="2"/>
        <v>0</v>
      </c>
      <c r="AA8" s="105">
        <f t="shared" si="3"/>
        <v>1</v>
      </c>
      <c r="AB8" s="105">
        <f t="shared" si="4"/>
        <v>1</v>
      </c>
      <c r="AF8" s="20"/>
      <c r="AG8" s="20"/>
      <c r="AH8" s="20"/>
      <c r="AI8" s="17"/>
      <c r="AJ8" s="17"/>
      <c r="AK8" s="11"/>
    </row>
    <row r="9" spans="1:37" x14ac:dyDescent="0.35">
      <c r="A9" s="50" t="s">
        <v>361</v>
      </c>
      <c r="B9" s="50" t="s">
        <v>542</v>
      </c>
      <c r="C9" s="33">
        <f t="shared" si="12"/>
        <v>45338</v>
      </c>
      <c r="D9" s="3">
        <v>45344</v>
      </c>
      <c r="E9" s="7">
        <f>SUMIFS('SOC Detail Cap Acct'!S:S,'SOC Detail Cap Acct'!K:K,'FIHI (PBC M)'!B9,'SOC Detail Cap Acct'!H:H,'FIHI (PBC M)'!$C$1,'SOC Detail Cap Acct'!R:R,'FIHI (PBC M)'!$E$1)+SUMIFS('SOC Detail Cap Acct'!S:S,'SOC Detail Cap Acct'!K:K,'FIHI (PBC M)'!B9,'SOC Detail Cap Acct'!H:H,'FIHI (PBC M)'!$C$1,'SOC Detail Cap Acct'!R:R,'FIHI (PBC M)'!$E$2)+SUMIFS('SOC Detail Cap Acct'!S:S,'SOC Detail Cap Acct'!K:K,'FIHI (PBC M)'!B9,'SOC Detail Cap Acct'!H:H,'FIHI (PBC M)'!$C$1,'SOC Detail Cap Acct'!R:R,'FIHI (PBC M)'!$E$3)</f>
        <v>1028854911.2397001</v>
      </c>
      <c r="F9" s="8" t="s">
        <v>11</v>
      </c>
      <c r="G9" s="7">
        <f>SUMIFS('SOC Detail Cap Acct'!S:S,'SOC Detail Cap Acct'!K:K,'FIHI (PBC M)'!B9,'SOC Detail Cap Acct'!H:H,'FIHI (PBC M)'!$C$1,'SOC Detail Cap Acct'!R:R,'FIHI (PBC M)'!$G$1)-SUMIFS('SOC Detail Cap Acct'!S:S,'SOC Detail Cap Acct'!K:K,'FIHI (PBC M)'!B9,'SOC Detail Cap Acct'!H:H,'FIHI (PBC M)'!$C$1,'SOC Detail Cap Acct'!R:R,'FIHI (PBC M)'!$G$2)</f>
        <v>1030019232.1997</v>
      </c>
      <c r="H9" s="9" t="s">
        <v>11</v>
      </c>
      <c r="I9" s="8">
        <f>-SUMIFS('SOC Detail Expenses'!S:S,'SOC Detail Expenses'!K:K,'FIHI (PBC M)'!B9,'SOC Detail Expenses'!H:H,'FIHI (PBC M)'!$C$1)</f>
        <v>9532.0399999999991</v>
      </c>
      <c r="J9" s="8">
        <f>-SUMIFS('SOC Detail Mgmt Fees'!S:S,'SOC Detail Mgmt Fees'!K:K,'FIHI (PBC M)'!B9,'SOC Detail Mgmt Fees'!H:H,'FIHI (PBC M)'!$C$1)</f>
        <v>23036.579999999994</v>
      </c>
      <c r="K9" s="34">
        <f>-SUMIFS('SOC Detail Mgmt Fees'!S:S,'SOC Detail Mgmt Fees'!H:H,'FIHI (PBC M)'!$C$1,'SOC Detail Mgmt Fees'!R:R,'FIHI (PBC M)'!$K$1,'SOC Detail Mgmt Fees'!K:K,'FIHI (PBC M)'!B9)</f>
        <v>55015.100000000006</v>
      </c>
      <c r="L9" s="172">
        <f t="shared" si="0"/>
        <v>1.0011633220261911</v>
      </c>
      <c r="M9" s="172">
        <f t="shared" si="5"/>
        <v>1.0011316668145143</v>
      </c>
      <c r="N9" s="172">
        <f>LN(L9)</f>
        <v>1.1626458914469179E-3</v>
      </c>
      <c r="O9" s="172">
        <f t="shared" si="6"/>
        <v>1.1310269623122338E-3</v>
      </c>
      <c r="P9" s="23"/>
      <c r="Q9" s="23"/>
      <c r="R9" s="53">
        <f t="shared" si="7"/>
        <v>1.131666814514265E-3</v>
      </c>
      <c r="S9" s="54">
        <f t="shared" si="8"/>
        <v>3.1655211676792239E-5</v>
      </c>
      <c r="T9" s="54">
        <f t="shared" si="9"/>
        <v>6.2736873095376586E-5</v>
      </c>
      <c r="U9" s="24">
        <f t="shared" si="10"/>
        <v>1196889.579999919</v>
      </c>
      <c r="V9" s="60">
        <f t="shared" si="11"/>
        <v>1.16332202619099E-3</v>
      </c>
      <c r="W9" s="16"/>
      <c r="X9" t="s">
        <v>364</v>
      </c>
      <c r="Y9" s="48">
        <f t="shared" si="1"/>
        <v>0</v>
      </c>
      <c r="Z9" s="48">
        <f t="shared" si="2"/>
        <v>0</v>
      </c>
      <c r="AA9" s="105">
        <f t="shared" si="3"/>
        <v>1</v>
      </c>
      <c r="AB9" s="105">
        <f t="shared" si="4"/>
        <v>1</v>
      </c>
      <c r="AF9" s="20"/>
      <c r="AH9" s="20"/>
      <c r="AI9" s="17"/>
      <c r="AJ9" s="17"/>
      <c r="AK9" s="11"/>
    </row>
    <row r="10" spans="1:37" x14ac:dyDescent="0.35">
      <c r="A10" s="50" t="s">
        <v>361</v>
      </c>
      <c r="B10" s="50" t="s">
        <v>540</v>
      </c>
      <c r="C10" s="33">
        <f t="shared" si="12"/>
        <v>45345</v>
      </c>
      <c r="D10" s="3">
        <v>45351</v>
      </c>
      <c r="E10" s="7">
        <f>SUMIFS('SOC Detail Cap Acct'!S:S,'SOC Detail Cap Acct'!K:K,'FIHI (PBC M)'!B10,'SOC Detail Cap Acct'!H:H,'FIHI (PBC M)'!$C$1,'SOC Detail Cap Acct'!R:R,'FIHI (PBC M)'!$E$1)+SUMIFS('SOC Detail Cap Acct'!S:S,'SOC Detail Cap Acct'!K:K,'FIHI (PBC M)'!B10,'SOC Detail Cap Acct'!H:H,'FIHI (PBC M)'!$C$1,'SOC Detail Cap Acct'!R:R,'FIHI (PBC M)'!$E$2)+SUMIFS('SOC Detail Cap Acct'!S:S,'SOC Detail Cap Acct'!K:K,'FIHI (PBC M)'!B10,'SOC Detail Cap Acct'!H:H,'FIHI (PBC M)'!$C$1,'SOC Detail Cap Acct'!R:R,'FIHI (PBC M)'!$E$3)</f>
        <v>1030019232.1997</v>
      </c>
      <c r="F10" s="8" t="s">
        <v>11</v>
      </c>
      <c r="G10" s="7">
        <f>SUMIFS('SOC Detail Cap Acct'!S:S,'SOC Detail Cap Acct'!K:K,'FIHI (PBC M)'!B10,'SOC Detail Cap Acct'!H:H,'FIHI (PBC M)'!$C$1,'SOC Detail Cap Acct'!R:R,'FIHI (PBC M)'!$G$1)-SUMIFS('SOC Detail Cap Acct'!S:S,'SOC Detail Cap Acct'!K:K,'FIHI (PBC M)'!B10,'SOC Detail Cap Acct'!H:H,'FIHI (PBC M)'!$C$1,'SOC Detail Cap Acct'!R:R,'FIHI (PBC M)'!$G$2)</f>
        <v>1031183553.0597</v>
      </c>
      <c r="H10" s="9" t="s">
        <v>11</v>
      </c>
      <c r="I10" s="8">
        <f>-SUMIFS('SOC Detail Expenses'!S:S,'SOC Detail Expenses'!K:K,'FIHI (PBC M)'!B10,'SOC Detail Expenses'!H:H,'FIHI (PBC M)'!$C$1)</f>
        <v>9532.0399999999991</v>
      </c>
      <c r="J10" s="8">
        <f>-SUMIFS('SOC Detail Mgmt Fees'!S:S,'SOC Detail Mgmt Fees'!K:K,'FIHI (PBC M)'!B10,'SOC Detail Mgmt Fees'!H:H,'FIHI (PBC M)'!$C$1)</f>
        <v>37219.14</v>
      </c>
      <c r="K10" s="34">
        <f>-SUMIFS('SOC Detail Mgmt Fees'!S:S,'SOC Detail Mgmt Fees'!H:H,'FIHI (PBC M)'!$C$1,'SOC Detail Mgmt Fees'!R:R,'FIHI (PBC M)'!$K$1,'SOC Detail Mgmt Fees'!K:K,'FIHI (PBC M)'!B10)</f>
        <v>55015.100000000006</v>
      </c>
      <c r="L10" s="172">
        <f t="shared" si="0"/>
        <v>1.0011757761429498</v>
      </c>
      <c r="M10" s="172">
        <f t="shared" si="5"/>
        <v>1.0011303874953028</v>
      </c>
      <c r="N10" s="172">
        <f>LN(L10)</f>
        <v>1.1750854595203902E-3</v>
      </c>
      <c r="O10" s="172">
        <f t="shared" si="6"/>
        <v>1.1297490884108609E-3</v>
      </c>
      <c r="P10" s="23"/>
      <c r="Q10" s="23"/>
      <c r="R10" s="53">
        <f t="shared" si="7"/>
        <v>1.1303874953028092E-3</v>
      </c>
      <c r="S10" s="54">
        <f t="shared" si="8"/>
        <v>4.5388647647052754E-5</v>
      </c>
      <c r="T10" s="54">
        <f t="shared" si="9"/>
        <v>6.2665956112444327E-5</v>
      </c>
      <c r="U10" s="24">
        <f t="shared" si="10"/>
        <v>1211072.0400000142</v>
      </c>
      <c r="V10" s="60">
        <f t="shared" si="11"/>
        <v>1.1757761429499326E-3</v>
      </c>
      <c r="W10" s="16"/>
      <c r="X10" t="s">
        <v>365</v>
      </c>
      <c r="Y10" s="48">
        <f t="shared" si="1"/>
        <v>0</v>
      </c>
      <c r="Z10" s="48">
        <f t="shared" si="2"/>
        <v>0</v>
      </c>
      <c r="AA10" s="105">
        <f t="shared" si="3"/>
        <v>1</v>
      </c>
      <c r="AB10" s="105">
        <f t="shared" si="4"/>
        <v>1</v>
      </c>
      <c r="AF10" s="20"/>
      <c r="AH10" s="20"/>
      <c r="AI10" s="17"/>
      <c r="AJ10" s="17"/>
      <c r="AK10" s="11"/>
    </row>
    <row r="11" spans="1:37" x14ac:dyDescent="0.35">
      <c r="A11" s="50" t="s">
        <v>362</v>
      </c>
      <c r="B11" s="50" t="s">
        <v>538</v>
      </c>
      <c r="C11" s="33">
        <f t="shared" si="12"/>
        <v>45352</v>
      </c>
      <c r="D11" s="3">
        <v>45365</v>
      </c>
      <c r="E11" s="7">
        <f>SUMIFS('SOC Detail Cap Acct'!S:S,'SOC Detail Cap Acct'!K:K,'FIHI (PBC M)'!B11,'SOC Detail Cap Acct'!H:H,'FIHI (PBC M)'!$C$1,'SOC Detail Cap Acct'!R:R,'FIHI (PBC M)'!$E$1)+SUMIFS('SOC Detail Cap Acct'!S:S,'SOC Detail Cap Acct'!K:K,'FIHI (PBC M)'!B11,'SOC Detail Cap Acct'!H:H,'FIHI (PBC M)'!$C$1,'SOC Detail Cap Acct'!R:R,'FIHI (PBC M)'!$E$2)+SUMIFS('SOC Detail Cap Acct'!S:S,'SOC Detail Cap Acct'!K:K,'FIHI (PBC M)'!B11,'SOC Detail Cap Acct'!H:H,'FIHI (PBC M)'!$C$1,'SOC Detail Cap Acct'!R:R,'FIHI (PBC M)'!$E$3)</f>
        <v>1031183553.0597</v>
      </c>
      <c r="F11" s="8" t="s">
        <v>11</v>
      </c>
      <c r="G11" s="7">
        <f>SUMIFS('SOC Detail Cap Acct'!S:S,'SOC Detail Cap Acct'!K:K,'FIHI (PBC M)'!B11,'SOC Detail Cap Acct'!H:H,'FIHI (PBC M)'!$C$1,'SOC Detail Cap Acct'!R:R,'FIHI (PBC M)'!$G$1)-SUMIFS('SOC Detail Cap Acct'!S:S,'SOC Detail Cap Acct'!K:K,'FIHI (PBC M)'!B11,'SOC Detail Cap Acct'!H:H,'FIHI (PBC M)'!$C$1,'SOC Detail Cap Acct'!R:R,'FIHI (PBC M)'!$G$2)</f>
        <v>1033512194.5096002</v>
      </c>
      <c r="H11" s="9" t="s">
        <v>11</v>
      </c>
      <c r="I11" s="8">
        <f>-SUMIFS('SOC Detail Expenses'!S:S,'SOC Detail Expenses'!K:K,'FIHI (PBC M)'!B11,'SOC Detail Expenses'!H:H,'FIHI (PBC M)'!$C$1)</f>
        <v>4686.7100000000073</v>
      </c>
      <c r="J11" s="8">
        <f>-SUMIFS('SOC Detail Mgmt Fees'!S:S,'SOC Detail Mgmt Fees'!K:K,'FIHI (PBC M)'!B11,'SOC Detail Mgmt Fees'!H:H,'FIHI (PBC M)'!$C$1)</f>
        <v>105239.82009999998</v>
      </c>
      <c r="K11" s="34">
        <f>-SUMIFS('SOC Detail Mgmt Fees'!S:S,'SOC Detail Mgmt Fees'!H:H,'FIHI (PBC M)'!$C$1,'SOC Detail Mgmt Fees'!R:R,'FIHI (PBC M)'!$K$1,'SOC Detail Mgmt Fees'!K:K,'FIHI (PBC M)'!B11)</f>
        <v>110030.20009999999</v>
      </c>
      <c r="L11" s="172">
        <f t="shared" si="0"/>
        <v>1.0023648243542718</v>
      </c>
      <c r="M11" s="172">
        <f t="shared" si="5"/>
        <v>1.0022582220623968</v>
      </c>
      <c r="N11" s="172">
        <f t="shared" ref="N11:N16" si="13">LN(L11)</f>
        <v>2.3620325576978875E-3</v>
      </c>
      <c r="O11" s="172">
        <f t="shared" si="6"/>
        <v>2.2556761111170477E-3</v>
      </c>
      <c r="P11" s="23"/>
      <c r="Q11" s="23"/>
      <c r="R11" s="53">
        <f t="shared" si="7"/>
        <v>2.2582220623967864E-3</v>
      </c>
      <c r="S11" s="54">
        <f t="shared" si="8"/>
        <v>1.0660229187502939E-4</v>
      </c>
      <c r="T11" s="54">
        <f t="shared" si="9"/>
        <v>1.1124780817112053E-4</v>
      </c>
      <c r="U11" s="24">
        <f t="shared" si="10"/>
        <v>2438567.9800001504</v>
      </c>
      <c r="V11" s="60">
        <f t="shared" si="11"/>
        <v>2.3648243542718434E-3</v>
      </c>
      <c r="W11" s="16"/>
      <c r="X11" t="s">
        <v>366</v>
      </c>
      <c r="Y11" s="48">
        <f t="shared" si="1"/>
        <v>0</v>
      </c>
      <c r="Z11" s="48">
        <f t="shared" si="2"/>
        <v>0</v>
      </c>
      <c r="AA11" s="105">
        <f t="shared" si="3"/>
        <v>1</v>
      </c>
      <c r="AB11" s="105">
        <f t="shared" si="4"/>
        <v>1</v>
      </c>
      <c r="AF11" s="20"/>
      <c r="AH11" s="20"/>
      <c r="AI11" s="17"/>
      <c r="AJ11" s="17"/>
      <c r="AK11" s="11"/>
    </row>
    <row r="12" spans="1:37" x14ac:dyDescent="0.35">
      <c r="A12" s="50" t="s">
        <v>362</v>
      </c>
      <c r="B12" s="50" t="s">
        <v>536</v>
      </c>
      <c r="C12" s="33">
        <f t="shared" si="12"/>
        <v>45366</v>
      </c>
      <c r="D12" s="3">
        <v>45372</v>
      </c>
      <c r="E12" s="7">
        <f>SUMIFS('SOC Detail Cap Acct'!S:S,'SOC Detail Cap Acct'!K:K,'FIHI (PBC M)'!B12,'SOC Detail Cap Acct'!H:H,'FIHI (PBC M)'!$C$1,'SOC Detail Cap Acct'!R:R,'FIHI (PBC M)'!$E$1)+SUMIFS('SOC Detail Cap Acct'!S:S,'SOC Detail Cap Acct'!K:K,'FIHI (PBC M)'!B12,'SOC Detail Cap Acct'!H:H,'FIHI (PBC M)'!$C$1,'SOC Detail Cap Acct'!R:R,'FIHI (PBC M)'!$E$2)+SUMIFS('SOC Detail Cap Acct'!S:S,'SOC Detail Cap Acct'!K:K,'FIHI (PBC M)'!B12,'SOC Detail Cap Acct'!H:H,'FIHI (PBC M)'!$C$1,'SOC Detail Cap Acct'!R:R,'FIHI (PBC M)'!$E$3)</f>
        <v>870715629.50960016</v>
      </c>
      <c r="F12" s="8" t="s">
        <v>11</v>
      </c>
      <c r="G12" s="7">
        <f>SUMIFS('SOC Detail Cap Acct'!S:S,'SOC Detail Cap Acct'!K:K,'FIHI (PBC M)'!B12,'SOC Detail Cap Acct'!H:H,'FIHI (PBC M)'!$C$1,'SOC Detail Cap Acct'!R:R,'FIHI (PBC M)'!$G$1)-SUMIFS('SOC Detail Cap Acct'!S:S,'SOC Detail Cap Acct'!K:K,'FIHI (PBC M)'!B12,'SOC Detail Cap Acct'!H:H,'FIHI (PBC M)'!$C$1,'SOC Detail Cap Acct'!R:R,'FIHI (PBC M)'!$G$2)</f>
        <v>871688331.70959997</v>
      </c>
      <c r="H12" s="9" t="s">
        <v>11</v>
      </c>
      <c r="I12" s="8">
        <f>-SUMIFS('SOC Detail Expenses'!S:S,'SOC Detail Expenses'!K:K,'FIHI (PBC M)'!B12,'SOC Detail Expenses'!H:H,'FIHI (PBC M)'!$C$1)</f>
        <v>23909.410000000003</v>
      </c>
      <c r="J12" s="8">
        <f>-SUMIFS('SOC Detail Mgmt Fees'!S:S,'SOC Detail Mgmt Fees'!K:K,'FIHI (PBC M)'!B12,'SOC Detail Mgmt Fees'!H:H,'FIHI (PBC M)'!$C$1)</f>
        <v>34742.050000000003</v>
      </c>
      <c r="K12" s="34">
        <f>-SUMIFS('SOC Detail Mgmt Fees'!S:S,'SOC Detail Mgmt Fees'!H:H,'FIHI (PBC M)'!$C$1,'SOC Detail Mgmt Fees'!R:R,'FIHI (PBC M)'!$K$1,'SOC Detail Mgmt Fees'!K:K,'FIHI (PBC M)'!B12)</f>
        <v>46558.33</v>
      </c>
      <c r="L12" s="172">
        <f t="shared" si="0"/>
        <v>1.0011844896600519</v>
      </c>
      <c r="M12" s="172">
        <f t="shared" si="5"/>
        <v>1.0011171295966603</v>
      </c>
      <c r="N12" s="172">
        <f t="shared" si="13"/>
        <v>1.1837887056354319E-3</v>
      </c>
      <c r="O12" s="172">
        <f t="shared" si="6"/>
        <v>1.1165060717213641E-3</v>
      </c>
      <c r="P12" s="23"/>
      <c r="Q12" s="23"/>
      <c r="R12" s="53">
        <f t="shared" si="7"/>
        <v>1.1171295966603267E-3</v>
      </c>
      <c r="S12" s="54">
        <f t="shared" si="8"/>
        <v>6.7360063391802636E-5</v>
      </c>
      <c r="T12" s="54">
        <f t="shared" si="9"/>
        <v>8.093083161914582E-5</v>
      </c>
      <c r="U12" s="24">
        <f t="shared" si="10"/>
        <v>1031353.6599998093</v>
      </c>
      <c r="V12" s="60">
        <f t="shared" si="11"/>
        <v>1.1844896600520227E-3</v>
      </c>
      <c r="W12" s="16"/>
      <c r="X12" t="s">
        <v>367</v>
      </c>
      <c r="Y12" s="48">
        <f t="shared" si="1"/>
        <v>0</v>
      </c>
      <c r="Z12" s="48">
        <f t="shared" si="2"/>
        <v>0</v>
      </c>
      <c r="AA12" s="105">
        <f t="shared" si="3"/>
        <v>1</v>
      </c>
      <c r="AB12" s="105">
        <f t="shared" si="4"/>
        <v>1</v>
      </c>
      <c r="AF12" s="20"/>
      <c r="AH12" s="20"/>
      <c r="AI12" s="17"/>
      <c r="AJ12" s="17"/>
      <c r="AK12" s="11"/>
    </row>
    <row r="13" spans="1:37" x14ac:dyDescent="0.35">
      <c r="A13" s="50" t="s">
        <v>362</v>
      </c>
      <c r="B13" s="50" t="s">
        <v>532</v>
      </c>
      <c r="C13" s="33">
        <f t="shared" si="12"/>
        <v>45373</v>
      </c>
      <c r="D13" s="3">
        <v>45382</v>
      </c>
      <c r="E13" s="7">
        <f>SUMIFS('SOC Detail Cap Acct'!S:S,'SOC Detail Cap Acct'!K:K,'FIHI (PBC M)'!B13,'SOC Detail Cap Acct'!H:H,'FIHI (PBC M)'!$C$1,'SOC Detail Cap Acct'!R:R,'FIHI (PBC M)'!$E$1)+SUMIFS('SOC Detail Cap Acct'!S:S,'SOC Detail Cap Acct'!K:K,'FIHI (PBC M)'!B13,'SOC Detail Cap Acct'!H:H,'FIHI (PBC M)'!$C$1,'SOC Detail Cap Acct'!R:R,'FIHI (PBC M)'!$E$2)+SUMIFS('SOC Detail Cap Acct'!S:S,'SOC Detail Cap Acct'!K:K,'FIHI (PBC M)'!B13,'SOC Detail Cap Acct'!H:H,'FIHI (PBC M)'!$C$1,'SOC Detail Cap Acct'!R:R,'FIHI (PBC M)'!$E$3)</f>
        <v>856688331.70959997</v>
      </c>
      <c r="F13" s="8" t="s">
        <v>11</v>
      </c>
      <c r="G13" s="7">
        <f>SUMIFS('SOC Detail Cap Acct'!S:S,'SOC Detail Cap Acct'!K:K,'FIHI (PBC M)'!B13,'SOC Detail Cap Acct'!H:H,'FIHI (PBC M)'!$C$1,'SOC Detail Cap Acct'!R:R,'FIHI (PBC M)'!$G$1)-SUMIFS('SOC Detail Cap Acct'!S:S,'SOC Detail Cap Acct'!K:K,'FIHI (PBC M)'!B13,'SOC Detail Cap Acct'!H:H,'FIHI (PBC M)'!$C$1,'SOC Detail Cap Acct'!R:R,'FIHI (PBC M)'!$G$2)</f>
        <v>858074119.94959998</v>
      </c>
      <c r="H13" s="9" t="s">
        <v>11</v>
      </c>
      <c r="I13" s="8">
        <f>-SUMIFS('SOC Detail Expenses'!S:S,'SOC Detail Expenses'!K:K,'FIHI (PBC M)'!B13,'SOC Detail Expenses'!H:H,'FIHI (PBC M)'!$C$1)</f>
        <v>13617.199999999999</v>
      </c>
      <c r="J13" s="8">
        <f>-SUMIFS('SOC Detail Mgmt Fees'!S:S,'SOC Detail Mgmt Fees'!K:K,'FIHI (PBC M)'!B13,'SOC Detail Mgmt Fees'!H:H,'FIHI (PBC M)'!$C$1)</f>
        <v>55754.729999999996</v>
      </c>
      <c r="K13" s="34">
        <f>-SUMIFS('SOC Detail Mgmt Fees'!S:S,'SOC Detail Mgmt Fees'!H:H,'FIHI (PBC M)'!$C$1,'SOC Detail Mgmt Fees'!R:R,'FIHI (PBC M)'!$K$1,'SOC Detail Mgmt Fees'!K:K,'FIHI (PBC M)'!B13)</f>
        <v>64566.080000000002</v>
      </c>
      <c r="L13" s="172">
        <f t="shared" si="0"/>
        <v>1.0016985875914712</v>
      </c>
      <c r="M13" s="172">
        <f t="shared" si="5"/>
        <v>1.0016176107327557</v>
      </c>
      <c r="N13" s="172">
        <f t="shared" si="13"/>
        <v>1.6971466230782104E-3</v>
      </c>
      <c r="O13" s="172">
        <f t="shared" si="6"/>
        <v>1.6163038097196472E-3</v>
      </c>
      <c r="P13" s="23"/>
      <c r="Q13" s="23"/>
      <c r="R13" s="53">
        <f t="shared" si="7"/>
        <v>1.617610732755681E-3</v>
      </c>
      <c r="S13" s="54">
        <f t="shared" si="8"/>
        <v>8.0976858715423332E-5</v>
      </c>
      <c r="T13" s="54">
        <f t="shared" si="9"/>
        <v>9.1262221167385466E-5</v>
      </c>
      <c r="U13" s="24">
        <f t="shared" si="10"/>
        <v>1455160.1700000095</v>
      </c>
      <c r="V13" s="60">
        <f t="shared" si="11"/>
        <v>1.6985875914711061E-3</v>
      </c>
      <c r="W13" s="16"/>
      <c r="X13" t="s">
        <v>368</v>
      </c>
      <c r="Y13" s="48">
        <f t="shared" si="1"/>
        <v>0</v>
      </c>
      <c r="Z13" s="48">
        <f t="shared" si="2"/>
        <v>0</v>
      </c>
      <c r="AA13" s="105">
        <f t="shared" si="3"/>
        <v>1</v>
      </c>
      <c r="AB13" s="105">
        <f t="shared" si="4"/>
        <v>1</v>
      </c>
      <c r="AF13" s="20"/>
      <c r="AH13" s="20"/>
      <c r="AI13" s="17"/>
      <c r="AJ13" s="17"/>
      <c r="AK13" s="11"/>
    </row>
    <row r="14" spans="1:37" x14ac:dyDescent="0.35">
      <c r="A14" s="50"/>
      <c r="B14" s="50"/>
      <c r="C14" s="33"/>
      <c r="D14" s="3"/>
      <c r="E14" s="7"/>
      <c r="F14" s="8"/>
      <c r="G14" s="7"/>
      <c r="H14" s="9"/>
      <c r="I14" s="8"/>
      <c r="J14" s="8"/>
      <c r="K14" s="34"/>
      <c r="L14" s="172"/>
      <c r="M14" s="172"/>
      <c r="N14" s="172"/>
      <c r="O14" s="172"/>
      <c r="P14" s="23"/>
      <c r="Q14" s="23"/>
      <c r="R14" s="53"/>
      <c r="S14" s="54"/>
      <c r="T14" s="54"/>
      <c r="U14" s="24"/>
      <c r="V14" s="60"/>
      <c r="W14" s="16"/>
      <c r="X14" t="s">
        <v>369</v>
      </c>
      <c r="Y14" s="48">
        <f t="shared" si="1"/>
        <v>0</v>
      </c>
      <c r="Z14" s="48">
        <f t="shared" si="2"/>
        <v>0</v>
      </c>
      <c r="AA14" s="105">
        <f t="shared" si="3"/>
        <v>1</v>
      </c>
      <c r="AB14" s="105">
        <f t="shared" si="4"/>
        <v>1</v>
      </c>
      <c r="AF14" s="20"/>
      <c r="AH14" s="20"/>
      <c r="AI14" s="17"/>
      <c r="AJ14" s="17"/>
      <c r="AK14" s="11"/>
    </row>
    <row r="15" spans="1:37" x14ac:dyDescent="0.35">
      <c r="A15" s="50"/>
      <c r="B15" s="50"/>
      <c r="C15" s="33"/>
      <c r="D15" s="3"/>
      <c r="E15" s="7"/>
      <c r="F15" s="8"/>
      <c r="G15" s="7"/>
      <c r="H15" s="9"/>
      <c r="I15" s="8"/>
      <c r="J15" s="8"/>
      <c r="K15" s="34"/>
      <c r="L15" s="172"/>
      <c r="M15" s="172"/>
      <c r="N15" s="172"/>
      <c r="O15" s="172"/>
      <c r="P15" s="23"/>
      <c r="Q15" s="23"/>
      <c r="R15" s="53"/>
      <c r="S15" s="54"/>
      <c r="T15" s="54"/>
      <c r="U15" s="24"/>
      <c r="V15" s="60"/>
      <c r="W15" s="16"/>
      <c r="X15" t="s">
        <v>370</v>
      </c>
      <c r="Y15" s="48">
        <f t="shared" si="1"/>
        <v>0</v>
      </c>
      <c r="Z15" s="48">
        <f t="shared" si="2"/>
        <v>0</v>
      </c>
      <c r="AA15" s="105">
        <f t="shared" si="3"/>
        <v>1</v>
      </c>
      <c r="AB15" s="105">
        <f t="shared" si="4"/>
        <v>1</v>
      </c>
      <c r="AF15" s="20"/>
      <c r="AH15" s="20"/>
      <c r="AI15" s="17"/>
      <c r="AJ15" s="17"/>
      <c r="AK15" s="11"/>
    </row>
    <row r="16" spans="1:37" x14ac:dyDescent="0.35">
      <c r="A16" s="50"/>
      <c r="B16" s="50"/>
      <c r="C16" s="33"/>
      <c r="D16" s="3"/>
      <c r="E16" s="7"/>
      <c r="F16" s="8"/>
      <c r="G16" s="7"/>
      <c r="H16" s="9"/>
      <c r="I16" s="8"/>
      <c r="J16" s="8"/>
      <c r="K16" s="34"/>
      <c r="L16" s="172"/>
      <c r="M16" s="172"/>
      <c r="N16" s="172"/>
      <c r="O16" s="172"/>
      <c r="P16" s="23"/>
      <c r="Q16" s="23"/>
      <c r="R16" s="53"/>
      <c r="S16" s="54"/>
      <c r="T16" s="54"/>
      <c r="U16" s="24"/>
      <c r="V16" s="60"/>
      <c r="W16" s="16"/>
      <c r="X16" t="s">
        <v>371</v>
      </c>
      <c r="Y16" s="48">
        <f t="shared" si="1"/>
        <v>0</v>
      </c>
      <c r="Z16" s="48">
        <f t="shared" si="2"/>
        <v>0</v>
      </c>
      <c r="AA16" s="105">
        <f t="shared" si="3"/>
        <v>1</v>
      </c>
      <c r="AB16" s="105">
        <f t="shared" si="4"/>
        <v>1</v>
      </c>
      <c r="AF16" s="20"/>
      <c r="AH16" s="20"/>
      <c r="AI16" s="17"/>
      <c r="AJ16" s="17"/>
      <c r="AK16" s="11"/>
    </row>
    <row r="17" spans="1:37" x14ac:dyDescent="0.35">
      <c r="A17" s="50"/>
      <c r="B17" s="50"/>
      <c r="C17" s="33"/>
      <c r="D17" s="3"/>
      <c r="E17" s="7"/>
      <c r="F17" s="8"/>
      <c r="G17" s="7"/>
      <c r="H17" s="9"/>
      <c r="I17" s="8"/>
      <c r="J17" s="8"/>
      <c r="K17" s="34"/>
      <c r="L17" s="172"/>
      <c r="M17" s="172"/>
      <c r="N17" s="172"/>
      <c r="O17" s="172"/>
      <c r="P17" s="23"/>
      <c r="Q17" s="23"/>
      <c r="R17" s="53"/>
      <c r="S17" s="54"/>
      <c r="T17" s="54"/>
      <c r="U17" s="24"/>
      <c r="V17" s="60"/>
      <c r="W17" s="16"/>
      <c r="AA17" s="6"/>
      <c r="AB17" s="6"/>
      <c r="AF17" s="20"/>
      <c r="AH17" s="20"/>
      <c r="AI17" s="17"/>
      <c r="AJ17" s="17"/>
      <c r="AK17" s="11"/>
    </row>
    <row r="18" spans="1:37" x14ac:dyDescent="0.35">
      <c r="A18" s="50"/>
      <c r="B18" s="50"/>
      <c r="C18" s="33"/>
      <c r="D18" s="3"/>
      <c r="E18" s="7"/>
      <c r="F18" s="8"/>
      <c r="G18" s="7"/>
      <c r="H18" s="9"/>
      <c r="I18" s="8"/>
      <c r="J18" s="8"/>
      <c r="K18" s="34"/>
      <c r="L18" s="172"/>
      <c r="M18" s="172"/>
      <c r="N18" s="172"/>
      <c r="O18" s="172"/>
      <c r="P18" s="23"/>
      <c r="Q18" s="23"/>
      <c r="R18" s="53"/>
      <c r="S18" s="54"/>
      <c r="T18" s="54"/>
      <c r="U18" s="24"/>
      <c r="V18" s="60"/>
      <c r="W18" s="16"/>
      <c r="AA18" s="6"/>
      <c r="AB18" s="6"/>
      <c r="AF18" s="20"/>
      <c r="AH18" s="20"/>
      <c r="AI18" s="17"/>
      <c r="AJ18" s="17"/>
      <c r="AK18" s="11"/>
    </row>
    <row r="19" spans="1:37" x14ac:dyDescent="0.35">
      <c r="A19" s="50"/>
      <c r="B19" s="50"/>
      <c r="C19" s="33"/>
      <c r="D19" s="3"/>
      <c r="E19" s="7"/>
      <c r="F19" s="8"/>
      <c r="G19" s="7"/>
      <c r="H19" s="9"/>
      <c r="I19" s="8"/>
      <c r="J19" s="8"/>
      <c r="K19" s="34"/>
      <c r="L19" s="172"/>
      <c r="M19" s="172"/>
      <c r="N19" s="172"/>
      <c r="O19" s="172"/>
      <c r="P19" s="23"/>
      <c r="Q19" s="23"/>
      <c r="R19" s="53"/>
      <c r="S19" s="54"/>
      <c r="T19" s="54"/>
      <c r="U19" s="24"/>
      <c r="V19" s="60"/>
      <c r="W19" s="16"/>
      <c r="AA19" s="6"/>
      <c r="AB19" s="6"/>
      <c r="AF19" s="20"/>
      <c r="AH19" s="20"/>
      <c r="AI19" s="17"/>
      <c r="AJ19" s="17"/>
      <c r="AK19" s="11"/>
    </row>
    <row r="20" spans="1:37" x14ac:dyDescent="0.35">
      <c r="A20" s="50"/>
      <c r="B20" s="50"/>
      <c r="C20" s="33"/>
      <c r="D20" s="3"/>
      <c r="E20" s="7"/>
      <c r="F20" s="8"/>
      <c r="G20" s="7"/>
      <c r="H20" s="9"/>
      <c r="I20" s="8"/>
      <c r="J20" s="8"/>
      <c r="K20" s="34"/>
      <c r="L20" s="172"/>
      <c r="M20" s="172"/>
      <c r="N20" s="172"/>
      <c r="O20" s="172"/>
      <c r="P20" s="23"/>
      <c r="Q20" s="23"/>
      <c r="R20" s="53"/>
      <c r="S20" s="54"/>
      <c r="T20" s="54"/>
      <c r="U20" s="24"/>
      <c r="V20" s="60"/>
      <c r="W20" s="16"/>
      <c r="AA20" s="6"/>
      <c r="AB20" s="6"/>
      <c r="AF20" s="20"/>
      <c r="AH20" s="20"/>
      <c r="AI20" s="17"/>
      <c r="AJ20" s="17"/>
      <c r="AK20" s="11"/>
    </row>
    <row r="21" spans="1:37" x14ac:dyDescent="0.35">
      <c r="A21" s="50"/>
      <c r="B21" s="50"/>
      <c r="C21" s="33"/>
      <c r="D21" s="3"/>
      <c r="E21" s="7"/>
      <c r="F21" s="8"/>
      <c r="G21" s="7"/>
      <c r="H21" s="9"/>
      <c r="I21" s="8"/>
      <c r="J21" s="8"/>
      <c r="K21" s="34"/>
      <c r="L21" s="172"/>
      <c r="M21" s="172"/>
      <c r="N21" s="172"/>
      <c r="O21" s="172"/>
      <c r="P21" s="23"/>
      <c r="Q21" s="23"/>
      <c r="R21" s="53"/>
      <c r="S21" s="54"/>
      <c r="T21" s="54"/>
      <c r="U21" s="24"/>
      <c r="V21" s="60"/>
      <c r="W21" s="16"/>
    </row>
    <row r="22" spans="1:37" x14ac:dyDescent="0.35">
      <c r="A22" s="50"/>
      <c r="B22" s="50"/>
      <c r="C22" s="33"/>
      <c r="D22" s="3"/>
      <c r="E22" s="7"/>
      <c r="F22" s="8"/>
      <c r="G22" s="7"/>
      <c r="H22" s="9"/>
      <c r="I22" s="8"/>
      <c r="J22" s="8"/>
      <c r="K22" s="34"/>
      <c r="L22" s="172"/>
      <c r="M22" s="172"/>
      <c r="N22" s="172"/>
      <c r="O22" s="172"/>
      <c r="P22" s="23"/>
      <c r="Q22" s="23"/>
      <c r="R22" s="53"/>
      <c r="S22" s="54"/>
      <c r="T22" s="54"/>
      <c r="U22" s="24"/>
      <c r="V22" s="60"/>
      <c r="W22" s="16"/>
    </row>
    <row r="23" spans="1:37" x14ac:dyDescent="0.35">
      <c r="A23" s="50"/>
      <c r="B23" s="50"/>
      <c r="C23" s="33"/>
      <c r="D23" s="3"/>
      <c r="E23" s="7"/>
      <c r="F23" s="8"/>
      <c r="G23" s="7"/>
      <c r="H23" s="9"/>
      <c r="I23" s="8"/>
      <c r="J23" s="8"/>
      <c r="K23" s="34"/>
      <c r="L23" s="172"/>
      <c r="M23" s="172"/>
      <c r="N23" s="172"/>
      <c r="O23" s="172"/>
      <c r="P23" s="23"/>
      <c r="Q23" s="23"/>
      <c r="R23" s="53"/>
      <c r="S23" s="54"/>
      <c r="T23" s="54"/>
      <c r="U23" s="24"/>
      <c r="V23" s="60"/>
      <c r="W23" s="16"/>
    </row>
    <row r="24" spans="1:37" x14ac:dyDescent="0.35">
      <c r="A24" s="50"/>
      <c r="B24" s="50"/>
      <c r="C24" s="33"/>
      <c r="D24" s="3"/>
      <c r="E24" s="7"/>
      <c r="F24" s="8"/>
      <c r="G24" s="7"/>
      <c r="H24" s="9"/>
      <c r="I24" s="8"/>
      <c r="J24" s="8"/>
      <c r="K24" s="34"/>
      <c r="L24" s="172"/>
      <c r="M24" s="172"/>
      <c r="N24" s="172"/>
      <c r="O24" s="172"/>
      <c r="P24" s="23"/>
      <c r="Q24" s="23"/>
      <c r="R24" s="53"/>
      <c r="S24" s="54"/>
      <c r="T24" s="54"/>
      <c r="U24" s="24"/>
      <c r="V24" s="60"/>
      <c r="W24" s="16"/>
      <c r="AF24" s="20"/>
    </row>
    <row r="25" spans="1:37" x14ac:dyDescent="0.35">
      <c r="A25" s="50"/>
      <c r="B25" s="50"/>
      <c r="C25" s="33"/>
      <c r="D25" s="3"/>
      <c r="E25" s="7"/>
      <c r="F25" s="8"/>
      <c r="G25" s="7"/>
      <c r="H25" s="9"/>
      <c r="I25" s="8"/>
      <c r="J25" s="8"/>
      <c r="K25" s="34"/>
      <c r="L25" s="172"/>
      <c r="M25" s="172"/>
      <c r="N25" s="172"/>
      <c r="O25" s="172"/>
      <c r="P25" s="23"/>
      <c r="Q25" s="23"/>
      <c r="R25" s="53"/>
      <c r="S25" s="54"/>
      <c r="T25" s="54"/>
      <c r="U25" s="24"/>
      <c r="V25" s="60"/>
      <c r="W25" s="16"/>
    </row>
    <row r="26" spans="1:37" x14ac:dyDescent="0.35">
      <c r="A26" s="50"/>
      <c r="B26" s="50"/>
      <c r="C26" s="33"/>
      <c r="D26" s="3"/>
      <c r="E26" s="7"/>
      <c r="F26" s="8"/>
      <c r="G26" s="7"/>
      <c r="H26" s="9"/>
      <c r="I26" s="8"/>
      <c r="J26" s="8"/>
      <c r="K26" s="34"/>
      <c r="L26" s="172"/>
      <c r="M26" s="172"/>
      <c r="N26" s="172"/>
      <c r="O26" s="172"/>
      <c r="P26" s="23"/>
      <c r="Q26" s="23"/>
      <c r="R26" s="53"/>
      <c r="S26" s="54"/>
      <c r="T26" s="54"/>
      <c r="U26" s="24"/>
      <c r="V26" s="60"/>
      <c r="W26" s="16"/>
      <c r="AA26" s="14"/>
      <c r="AB26" s="14"/>
      <c r="AC26" s="19"/>
      <c r="AD26" s="19"/>
    </row>
    <row r="27" spans="1:37" x14ac:dyDescent="0.35">
      <c r="A27" s="50"/>
      <c r="B27" s="50"/>
      <c r="C27" s="33"/>
      <c r="D27" s="3"/>
      <c r="E27" s="7"/>
      <c r="F27" s="8"/>
      <c r="G27" s="7"/>
      <c r="H27" s="9"/>
      <c r="I27" s="8"/>
      <c r="J27" s="8"/>
      <c r="K27" s="34"/>
      <c r="L27" s="172"/>
      <c r="M27" s="172"/>
      <c r="N27" s="172"/>
      <c r="O27" s="172"/>
      <c r="P27" s="23"/>
      <c r="Q27" s="23"/>
      <c r="R27" s="53"/>
      <c r="S27" s="54"/>
      <c r="T27" s="54"/>
      <c r="U27" s="24"/>
      <c r="V27" s="60"/>
      <c r="W27" s="16"/>
      <c r="AA27" s="6"/>
      <c r="AB27" s="6"/>
    </row>
    <row r="28" spans="1:37" x14ac:dyDescent="0.35">
      <c r="A28" s="50"/>
      <c r="B28" s="50"/>
      <c r="C28" s="33"/>
      <c r="D28" s="3"/>
      <c r="E28" s="7"/>
      <c r="F28" s="8"/>
      <c r="G28" s="7"/>
      <c r="H28" s="9"/>
      <c r="I28" s="8"/>
      <c r="J28" s="8"/>
      <c r="K28" s="34"/>
      <c r="L28" s="172"/>
      <c r="M28" s="172"/>
      <c r="N28" s="172"/>
      <c r="O28" s="172"/>
      <c r="P28" s="23"/>
      <c r="Q28" s="23"/>
      <c r="R28" s="53"/>
      <c r="S28" s="54"/>
      <c r="T28" s="54"/>
      <c r="U28" s="24"/>
      <c r="V28" s="60"/>
      <c r="W28" s="16"/>
      <c r="AA28" s="6"/>
      <c r="AB28" s="6"/>
    </row>
    <row r="29" spans="1:37" x14ac:dyDescent="0.35">
      <c r="A29" s="50"/>
      <c r="B29" s="50"/>
      <c r="C29" s="33"/>
      <c r="D29" s="3"/>
      <c r="E29" s="7"/>
      <c r="F29" s="8"/>
      <c r="G29" s="7"/>
      <c r="H29" s="9"/>
      <c r="I29" s="8"/>
      <c r="J29" s="8"/>
      <c r="K29" s="34"/>
      <c r="L29" s="172"/>
      <c r="M29" s="172"/>
      <c r="N29" s="172"/>
      <c r="O29" s="172"/>
      <c r="P29" s="23"/>
      <c r="Q29" s="23"/>
      <c r="R29" s="53"/>
      <c r="S29" s="54"/>
      <c r="T29" s="54"/>
      <c r="U29" s="24"/>
      <c r="V29" s="60"/>
      <c r="W29" s="16"/>
      <c r="AA29" s="6"/>
      <c r="AB29" s="6"/>
    </row>
    <row r="30" spans="1:37" x14ac:dyDescent="0.35">
      <c r="A30" s="50"/>
      <c r="B30" s="50"/>
      <c r="C30" s="33"/>
      <c r="D30" s="3"/>
      <c r="E30" s="7"/>
      <c r="F30" s="8"/>
      <c r="G30" s="7"/>
      <c r="H30" s="9"/>
      <c r="I30" s="8"/>
      <c r="J30" s="8"/>
      <c r="K30" s="34"/>
      <c r="L30" s="172"/>
      <c r="M30" s="172"/>
      <c r="N30" s="172"/>
      <c r="O30" s="172"/>
      <c r="P30" s="23"/>
      <c r="Q30" s="23"/>
      <c r="R30" s="53"/>
      <c r="S30" s="54"/>
      <c r="T30" s="54"/>
      <c r="U30" s="24"/>
      <c r="V30" s="60"/>
      <c r="W30" s="16"/>
    </row>
    <row r="31" spans="1:37" x14ac:dyDescent="0.35">
      <c r="A31" s="50"/>
      <c r="B31" s="50"/>
      <c r="C31" s="33"/>
      <c r="D31" s="3"/>
      <c r="E31" s="7"/>
      <c r="F31" s="8"/>
      <c r="G31" s="7"/>
      <c r="H31" s="9"/>
      <c r="I31" s="8"/>
      <c r="J31" s="8"/>
      <c r="K31" s="34"/>
      <c r="L31" s="172"/>
      <c r="M31" s="172"/>
      <c r="N31" s="172"/>
      <c r="O31" s="172"/>
      <c r="P31" s="23"/>
      <c r="Q31" s="23"/>
      <c r="R31" s="53"/>
      <c r="S31" s="54"/>
      <c r="T31" s="54"/>
      <c r="U31" s="24"/>
      <c r="V31" s="60"/>
      <c r="W31" s="16"/>
    </row>
    <row r="32" spans="1:37" x14ac:dyDescent="0.35">
      <c r="A32" s="50"/>
      <c r="B32" s="50"/>
      <c r="C32" s="33"/>
      <c r="D32" s="3"/>
      <c r="E32" s="7"/>
      <c r="F32" s="8"/>
      <c r="G32" s="7"/>
      <c r="H32" s="9"/>
      <c r="I32" s="8"/>
      <c r="J32" s="8"/>
      <c r="K32" s="34"/>
      <c r="L32" s="172"/>
      <c r="M32" s="172"/>
      <c r="N32" s="172"/>
      <c r="O32" s="172"/>
      <c r="P32" s="23"/>
      <c r="Q32" s="23"/>
      <c r="R32" s="53"/>
      <c r="S32" s="54"/>
      <c r="T32" s="54"/>
      <c r="U32" s="24"/>
      <c r="V32" s="60"/>
      <c r="W32" s="16"/>
    </row>
    <row r="33" spans="1:33" x14ac:dyDescent="0.35">
      <c r="A33" s="50"/>
      <c r="B33" s="50"/>
      <c r="C33" s="33"/>
      <c r="D33" s="3"/>
      <c r="E33" s="7"/>
      <c r="F33" s="8"/>
      <c r="G33" s="7"/>
      <c r="H33" s="9"/>
      <c r="I33" s="8"/>
      <c r="J33" s="8"/>
      <c r="K33" s="34"/>
      <c r="L33" s="172"/>
      <c r="M33" s="172"/>
      <c r="N33" s="172"/>
      <c r="O33" s="172"/>
      <c r="P33" s="23"/>
      <c r="Q33" s="23"/>
      <c r="R33" s="53"/>
      <c r="S33" s="54"/>
      <c r="T33" s="54"/>
      <c r="U33" s="24"/>
      <c r="V33" s="60"/>
    </row>
    <row r="34" spans="1:33" x14ac:dyDescent="0.35">
      <c r="A34" s="50"/>
      <c r="B34" s="50"/>
      <c r="C34" s="33"/>
      <c r="D34" s="3"/>
      <c r="E34" s="7"/>
      <c r="F34" s="8"/>
      <c r="G34" s="7"/>
      <c r="H34" s="9"/>
      <c r="I34" s="8"/>
      <c r="J34" s="8"/>
      <c r="K34" s="34"/>
      <c r="L34" s="172"/>
      <c r="M34" s="172"/>
      <c r="N34" s="172"/>
      <c r="O34" s="172"/>
      <c r="P34" s="23"/>
      <c r="Q34" s="23"/>
      <c r="R34" s="53"/>
      <c r="S34" s="54"/>
      <c r="T34" s="54"/>
      <c r="U34" s="24"/>
      <c r="V34" s="60"/>
    </row>
    <row r="35" spans="1:33" x14ac:dyDescent="0.35">
      <c r="A35" s="50"/>
      <c r="B35" s="50"/>
      <c r="C35" s="33"/>
      <c r="D35" s="3"/>
      <c r="E35" s="7"/>
      <c r="F35" s="8"/>
      <c r="G35" s="7"/>
      <c r="H35" s="9"/>
      <c r="I35" s="8"/>
      <c r="J35" s="8"/>
      <c r="K35" s="34"/>
      <c r="L35" s="172"/>
      <c r="M35" s="172"/>
      <c r="N35" s="172"/>
      <c r="O35" s="172"/>
      <c r="P35" s="23"/>
      <c r="Q35" s="23"/>
      <c r="R35" s="53"/>
      <c r="S35" s="54"/>
      <c r="T35" s="54"/>
      <c r="U35" s="24"/>
      <c r="V35" s="60"/>
    </row>
    <row r="36" spans="1:33" x14ac:dyDescent="0.35">
      <c r="A36" s="50"/>
      <c r="B36" s="50"/>
      <c r="C36" s="33"/>
      <c r="D36" s="3"/>
      <c r="E36" s="7"/>
      <c r="F36" s="8"/>
      <c r="G36" s="7"/>
      <c r="H36" s="9"/>
      <c r="I36" s="8"/>
      <c r="J36" s="8"/>
      <c r="K36" s="34"/>
      <c r="L36" s="172"/>
      <c r="M36" s="172"/>
      <c r="N36" s="172"/>
      <c r="O36" s="172"/>
      <c r="P36" s="23"/>
      <c r="Q36" s="23"/>
      <c r="R36" s="53"/>
      <c r="S36" s="54"/>
      <c r="T36" s="54"/>
      <c r="U36" s="24"/>
      <c r="V36" s="60"/>
    </row>
    <row r="37" spans="1:33" x14ac:dyDescent="0.35">
      <c r="A37" s="50"/>
      <c r="B37" s="50"/>
      <c r="C37" s="33"/>
      <c r="D37" s="3"/>
      <c r="E37" s="7"/>
      <c r="F37" s="8"/>
      <c r="G37" s="7"/>
      <c r="H37" s="9"/>
      <c r="I37" s="8"/>
      <c r="J37" s="8"/>
      <c r="K37" s="34"/>
      <c r="L37" s="172"/>
      <c r="M37" s="172"/>
      <c r="N37" s="172"/>
      <c r="O37" s="172"/>
      <c r="P37" s="23"/>
      <c r="Q37" s="23"/>
      <c r="R37" s="53"/>
      <c r="S37" s="54"/>
      <c r="T37" s="54"/>
      <c r="U37" s="24"/>
      <c r="V37" s="60"/>
    </row>
    <row r="38" spans="1:33" x14ac:dyDescent="0.35">
      <c r="A38" s="50"/>
      <c r="B38" s="50"/>
      <c r="C38" s="33"/>
      <c r="D38" s="3"/>
      <c r="E38" s="7"/>
      <c r="F38" s="8"/>
      <c r="G38" s="7"/>
      <c r="H38" s="9"/>
      <c r="I38" s="8"/>
      <c r="J38" s="8"/>
      <c r="K38" s="34"/>
      <c r="L38" s="172"/>
      <c r="M38" s="172"/>
      <c r="N38" s="172"/>
      <c r="O38" s="172"/>
      <c r="P38" s="23"/>
      <c r="Q38" s="23"/>
      <c r="R38" s="53"/>
      <c r="S38" s="54"/>
      <c r="T38" s="54"/>
      <c r="U38" s="24"/>
      <c r="V38" s="60"/>
    </row>
    <row r="39" spans="1:33" x14ac:dyDescent="0.35">
      <c r="A39" s="50"/>
      <c r="B39" s="50"/>
      <c r="C39" s="33"/>
      <c r="D39" s="3"/>
      <c r="E39" s="7"/>
      <c r="F39" s="8"/>
      <c r="G39" s="7"/>
      <c r="H39" s="9"/>
      <c r="I39" s="8"/>
      <c r="J39" s="8"/>
      <c r="K39" s="34"/>
      <c r="L39" s="172"/>
      <c r="M39" s="172"/>
      <c r="N39" s="172"/>
      <c r="O39" s="172"/>
      <c r="P39" s="23"/>
      <c r="Q39" s="23"/>
      <c r="R39" s="53"/>
      <c r="S39" s="54"/>
      <c r="T39" s="54"/>
      <c r="U39" s="24"/>
      <c r="V39" s="60"/>
    </row>
    <row r="40" spans="1:33" x14ac:dyDescent="0.35">
      <c r="A40" s="50"/>
      <c r="B40" s="50"/>
      <c r="C40" s="33"/>
      <c r="D40" s="3"/>
      <c r="E40" s="7"/>
      <c r="F40" s="8"/>
      <c r="G40" s="7"/>
      <c r="H40" s="9"/>
      <c r="I40" s="8"/>
      <c r="J40" s="8"/>
      <c r="K40" s="34"/>
      <c r="L40" s="172"/>
      <c r="M40" s="172"/>
      <c r="N40" s="172"/>
      <c r="O40" s="172"/>
      <c r="P40" s="23"/>
      <c r="Q40" s="23"/>
      <c r="R40" s="53"/>
      <c r="S40" s="54"/>
      <c r="T40" s="54"/>
      <c r="U40" s="24"/>
      <c r="V40" s="60"/>
    </row>
    <row r="41" spans="1:33" x14ac:dyDescent="0.35">
      <c r="A41" s="50"/>
      <c r="B41" s="50"/>
      <c r="C41" s="33"/>
      <c r="D41" s="3"/>
      <c r="E41" s="7"/>
      <c r="F41" s="8"/>
      <c r="G41" s="7"/>
      <c r="H41" s="9"/>
      <c r="I41" s="8"/>
      <c r="J41" s="8"/>
      <c r="K41" s="34"/>
      <c r="L41" s="172"/>
      <c r="M41" s="172"/>
      <c r="N41" s="172"/>
      <c r="O41" s="172"/>
      <c r="P41" s="23"/>
      <c r="Q41" s="23"/>
      <c r="R41" s="53"/>
      <c r="S41" s="54"/>
      <c r="T41" s="54"/>
      <c r="U41" s="24"/>
      <c r="V41" s="60"/>
    </row>
    <row r="42" spans="1:33" x14ac:dyDescent="0.35">
      <c r="A42" s="50"/>
      <c r="B42" s="50"/>
      <c r="C42" s="33"/>
      <c r="D42" s="3"/>
      <c r="E42" s="7"/>
      <c r="F42" s="8"/>
      <c r="G42" s="7"/>
      <c r="H42" s="9"/>
      <c r="I42" s="8"/>
      <c r="J42" s="8"/>
      <c r="K42" s="34"/>
      <c r="L42" s="172"/>
      <c r="M42" s="172"/>
      <c r="N42" s="172"/>
      <c r="O42" s="172"/>
      <c r="P42" s="23"/>
      <c r="Q42" s="23"/>
      <c r="R42" s="53"/>
      <c r="S42" s="54"/>
      <c r="T42" s="54"/>
      <c r="U42" s="24"/>
      <c r="V42" s="60"/>
    </row>
    <row r="43" spans="1:33" x14ac:dyDescent="0.35">
      <c r="A43" s="50"/>
      <c r="B43" s="50"/>
      <c r="C43" s="33"/>
      <c r="D43" s="3"/>
      <c r="E43" s="7"/>
      <c r="F43" s="8"/>
      <c r="G43" s="7"/>
      <c r="H43" s="9"/>
      <c r="I43" s="8"/>
      <c r="J43" s="8"/>
      <c r="K43" s="34"/>
      <c r="L43" s="172"/>
      <c r="M43" s="172"/>
      <c r="N43" s="172"/>
      <c r="O43" s="172"/>
      <c r="P43" s="23"/>
      <c r="Q43" s="23"/>
      <c r="R43" s="53"/>
      <c r="S43" s="54"/>
      <c r="T43" s="54"/>
      <c r="U43" s="24"/>
      <c r="V43" s="60"/>
    </row>
    <row r="44" spans="1:33" x14ac:dyDescent="0.35">
      <c r="A44" s="50"/>
      <c r="B44" s="50"/>
      <c r="C44" s="33"/>
      <c r="D44" s="3"/>
      <c r="E44" s="7"/>
      <c r="F44" s="8"/>
      <c r="G44" s="7"/>
      <c r="H44" s="9"/>
      <c r="I44" s="8"/>
      <c r="J44" s="8"/>
      <c r="K44" s="34"/>
      <c r="L44" s="172"/>
      <c r="M44" s="172"/>
      <c r="N44" s="172"/>
      <c r="O44" s="172"/>
      <c r="P44" s="23"/>
      <c r="Q44" s="23"/>
      <c r="R44" s="53"/>
      <c r="S44" s="54"/>
      <c r="T44" s="54"/>
      <c r="U44" s="24"/>
      <c r="V44" s="60"/>
    </row>
    <row r="45" spans="1:33" ht="15" thickBot="1" x14ac:dyDescent="0.4">
      <c r="A45" s="50"/>
      <c r="B45" s="50"/>
      <c r="C45" s="35"/>
      <c r="D45" s="44"/>
      <c r="E45" s="36"/>
      <c r="F45" s="37"/>
      <c r="G45" s="38"/>
      <c r="H45" s="39"/>
      <c r="I45" s="42"/>
      <c r="J45" s="42"/>
      <c r="K45" s="40"/>
      <c r="L45" s="172"/>
      <c r="M45" s="172"/>
      <c r="N45" s="172"/>
      <c r="O45" s="172"/>
      <c r="P45" s="23"/>
      <c r="Q45" s="23"/>
      <c r="R45" s="55"/>
      <c r="S45" s="56"/>
      <c r="T45" s="56"/>
      <c r="U45" s="26"/>
      <c r="V45" s="61"/>
    </row>
    <row r="46" spans="1:33" ht="15" thickBot="1" x14ac:dyDescent="0.4">
      <c r="B46" s="5"/>
      <c r="C46" s="1"/>
      <c r="D46" s="1"/>
      <c r="E46" s="1"/>
      <c r="F46" s="1"/>
      <c r="G46" s="2"/>
      <c r="I46" s="13">
        <f>SUM(I5:I45)</f>
        <v>109895.98000000001</v>
      </c>
      <c r="J46" s="13">
        <f>SUM(J5:J45)</f>
        <v>475325.58079999994</v>
      </c>
      <c r="K46" s="13"/>
      <c r="L46" s="172"/>
      <c r="M46" s="172"/>
      <c r="N46" s="172"/>
      <c r="O46" s="172"/>
      <c r="P46" s="13"/>
      <c r="Q46" s="13"/>
      <c r="R46" s="57">
        <f t="shared" ref="R46:V46" si="14">SUM(R5:R45)</f>
        <v>1.4685822001165416E-2</v>
      </c>
      <c r="S46" s="45">
        <f t="shared" si="14"/>
        <v>6.6919646249154088E-4</v>
      </c>
      <c r="T46" s="45">
        <f t="shared" si="14"/>
        <v>8.1985199137493898E-4</v>
      </c>
      <c r="U46" s="46">
        <f t="shared" si="14"/>
        <v>13489028.260000035</v>
      </c>
      <c r="V46" s="62">
        <f t="shared" si="14"/>
        <v>1.5355018463656838E-2</v>
      </c>
      <c r="AA46" s="21"/>
      <c r="AB46" s="21"/>
      <c r="AC46" s="19"/>
      <c r="AD46" s="19"/>
      <c r="AE46" s="19"/>
    </row>
    <row r="47" spans="1:33" x14ac:dyDescent="0.35">
      <c r="B47" s="1"/>
      <c r="C47" s="1"/>
      <c r="D47" s="1"/>
      <c r="E47" s="1"/>
      <c r="F47" s="1"/>
      <c r="G47" s="1"/>
      <c r="K47" s="2"/>
      <c r="L47" s="172"/>
      <c r="M47" s="172"/>
      <c r="N47" s="172"/>
      <c r="O47" s="172"/>
      <c r="Q47" s="2"/>
      <c r="R47" s="58"/>
      <c r="S47" s="17"/>
      <c r="T47" s="17"/>
      <c r="U47" s="4"/>
      <c r="V47" s="17"/>
      <c r="AD47" s="20"/>
      <c r="AF47" s="17"/>
      <c r="AG47" s="17"/>
    </row>
    <row r="48" spans="1:33" x14ac:dyDescent="0.35">
      <c r="B48" s="1"/>
      <c r="C48" s="1" t="s">
        <v>507</v>
      </c>
      <c r="D48" s="169">
        <v>45274</v>
      </c>
      <c r="E48" s="1"/>
      <c r="F48" s="1"/>
      <c r="G48" s="1"/>
      <c r="H48" s="18"/>
      <c r="I48" s="13"/>
      <c r="J48" s="13"/>
      <c r="K48" s="2"/>
      <c r="L48" s="2"/>
      <c r="M48" s="2"/>
      <c r="N48" s="2"/>
      <c r="O48" s="2"/>
      <c r="Q48" s="18"/>
      <c r="R48" s="58"/>
      <c r="S48" s="58"/>
      <c r="T48" s="58"/>
      <c r="U48" s="63"/>
      <c r="V48" s="58"/>
      <c r="AD48" s="20"/>
      <c r="AF48" s="17"/>
      <c r="AG48" s="17"/>
    </row>
    <row r="49" spans="1:33" x14ac:dyDescent="0.35">
      <c r="B49" s="1"/>
      <c r="C49" s="1"/>
      <c r="D49" s="1"/>
      <c r="E49" s="1"/>
      <c r="F49" s="1"/>
      <c r="G49" s="1"/>
      <c r="H49" s="18" t="s">
        <v>380</v>
      </c>
      <c r="S49" s="1"/>
      <c r="T49" s="1"/>
      <c r="U49" s="1"/>
      <c r="V49" s="1"/>
      <c r="W49" s="1"/>
      <c r="AD49" s="20"/>
      <c r="AF49" s="17"/>
      <c r="AG49" s="17"/>
    </row>
    <row r="50" spans="1:33" x14ac:dyDescent="0.35">
      <c r="B50" s="1"/>
      <c r="C50" s="68" t="s">
        <v>428</v>
      </c>
      <c r="D50" s="68" t="s">
        <v>381</v>
      </c>
      <c r="E50" s="1"/>
      <c r="F50" s="1"/>
      <c r="G50" s="47">
        <f>SUMIFS('Series Monthly'!E:E,'Series Monthly'!A:A,C50)</f>
        <v>0</v>
      </c>
      <c r="H50" s="70">
        <f>ROUND(G50,-3)</f>
        <v>0</v>
      </c>
      <c r="I50" s="68" t="s">
        <v>456</v>
      </c>
      <c r="J50" s="69" t="s">
        <v>506</v>
      </c>
      <c r="K50" s="13">
        <f>G54+'FIHI (PBC C1)'!G54+'FIHI (PBC MIG)'!G54+'FIHI (PBC Q1)'!G54+'FIHI (PBC QX)'!G54+'FIHI (PBC Q364)'!G54+'FIHI (PBC 2YIG)'!G54+'FIHI (PBC A1)'!G54</f>
        <v>3187087851.8892999</v>
      </c>
      <c r="L50" s="13"/>
      <c r="M50" s="13"/>
      <c r="N50" s="13"/>
      <c r="O50" s="13"/>
      <c r="S50" s="1"/>
      <c r="T50" s="1"/>
      <c r="U50" s="1"/>
      <c r="V50" s="1"/>
      <c r="W50" s="1"/>
      <c r="AD50" s="20"/>
      <c r="AF50" s="17"/>
      <c r="AG50" s="17"/>
    </row>
    <row r="51" spans="1:33" x14ac:dyDescent="0.35">
      <c r="B51" s="1"/>
      <c r="C51" s="68" t="s">
        <v>430</v>
      </c>
      <c r="D51" s="68" t="s">
        <v>383</v>
      </c>
      <c r="E51" s="1"/>
      <c r="F51" s="1"/>
      <c r="G51" s="47">
        <f>SUMIFS('Series Monthly'!E:E,'Series Monthly'!A:A,C51)</f>
        <v>7484602.8476988794</v>
      </c>
      <c r="H51" s="70">
        <f>ROUND(G51,-3)</f>
        <v>7485000</v>
      </c>
      <c r="I51" s="68" t="s">
        <v>384</v>
      </c>
      <c r="J51" s="69"/>
      <c r="S51" s="1"/>
      <c r="T51" s="1"/>
      <c r="U51" s="1"/>
      <c r="V51" s="1"/>
      <c r="W51" s="1"/>
      <c r="AD51" s="20"/>
      <c r="AE51" s="17"/>
      <c r="AF51" s="17"/>
    </row>
    <row r="52" spans="1:33" x14ac:dyDescent="0.35">
      <c r="B52" s="107" t="s">
        <v>385</v>
      </c>
      <c r="C52" s="170" t="s">
        <v>867</v>
      </c>
      <c r="D52" s="68" t="s">
        <v>386</v>
      </c>
      <c r="E52" s="1"/>
      <c r="F52" s="1"/>
      <c r="G52" s="47">
        <f>SUMIFS('Series Monthly'!E:E,'Series Monthly'!A:A,C52)+SUMIFS('Series Monthly'!E:E,'Series Monthly'!A:A,C53)</f>
        <v>113646.01999999999</v>
      </c>
      <c r="H52" s="70">
        <f>ROUND(G52,-3)</f>
        <v>114000</v>
      </c>
      <c r="I52" s="68" t="s">
        <v>387</v>
      </c>
      <c r="J52" s="69"/>
      <c r="K52" s="162"/>
      <c r="L52" s="162"/>
      <c r="M52" s="162"/>
      <c r="N52" s="162"/>
      <c r="O52" s="162"/>
      <c r="S52" s="1"/>
      <c r="T52" s="1"/>
      <c r="U52" s="1"/>
      <c r="V52" s="1"/>
      <c r="W52" s="1"/>
    </row>
    <row r="53" spans="1:33" x14ac:dyDescent="0.35">
      <c r="B53" s="107" t="s">
        <v>385</v>
      </c>
      <c r="C53" s="170" t="s">
        <v>866</v>
      </c>
      <c r="D53" s="68" t="s">
        <v>388</v>
      </c>
      <c r="E53" s="1"/>
      <c r="F53" s="1"/>
      <c r="G53" s="71">
        <f>G54+G51+G52</f>
        <v>865672368.81729889</v>
      </c>
      <c r="H53" s="70">
        <f>ROUND(G53,-3)</f>
        <v>865672000</v>
      </c>
      <c r="J53" s="69" t="s">
        <v>460</v>
      </c>
      <c r="K53" s="162">
        <f>H53+'FIHI (PBC C1)'!H53+'FIHI (PBC MIG)'!H53+'FIHI (PBC Q1)'!H53+'FIHI (PBC QX)'!H53+'FIHI (PBC Q364)'!H53+'FIHI (PBC 2YIG)'!H53+'FIHI (PBC A1)'!H53</f>
        <v>3225635000</v>
      </c>
      <c r="L53" s="162"/>
      <c r="M53" s="162"/>
      <c r="N53" s="162"/>
      <c r="O53" s="162"/>
      <c r="S53" s="1"/>
      <c r="T53" s="1"/>
      <c r="U53" s="1"/>
      <c r="V53" s="1"/>
      <c r="W53" s="1"/>
    </row>
    <row r="54" spans="1:33" x14ac:dyDescent="0.35">
      <c r="B54" s="18"/>
      <c r="C54" s="18"/>
      <c r="D54" s="68" t="s">
        <v>389</v>
      </c>
      <c r="E54" s="1"/>
      <c r="F54" s="1"/>
      <c r="G54" s="71">
        <f>_xlfn.XLOOKUP(MAX(D5:D45),D5:D45,G5:G45)</f>
        <v>858074119.94959998</v>
      </c>
      <c r="H54" s="70">
        <f>ROUND(G54,-3)</f>
        <v>858074000</v>
      </c>
      <c r="J54" s="69" t="s">
        <v>461</v>
      </c>
      <c r="K54" s="167">
        <v>45870000</v>
      </c>
      <c r="L54" s="162"/>
      <c r="M54" s="162"/>
      <c r="N54" s="162"/>
      <c r="O54" s="162"/>
      <c r="S54" s="1"/>
      <c r="T54" s="1"/>
      <c r="U54" s="1"/>
      <c r="V54" s="1"/>
      <c r="W54" s="1"/>
    </row>
    <row r="55" spans="1:33" x14ac:dyDescent="0.35">
      <c r="A55" s="68" t="s">
        <v>390</v>
      </c>
      <c r="B55" s="68" t="s">
        <v>391</v>
      </c>
      <c r="C55" s="68" t="s">
        <v>392</v>
      </c>
      <c r="D55" s="68" t="s">
        <v>393</v>
      </c>
      <c r="E55" s="1"/>
      <c r="F55" s="1"/>
      <c r="G55" s="71">
        <f>SUMIFS('Series Monthly'!E:E,'Series Monthly'!A:A,C55)+SUMIFS('Series Monthly'!E:E,'Series Monthly'!A:A,B55)+SUMIFS('Series Monthly'!E:E,'Series Monthly'!A:A,A55)</f>
        <v>17307992.09</v>
      </c>
      <c r="I55" s="69"/>
      <c r="J55" s="161" t="s">
        <v>462</v>
      </c>
      <c r="K55" s="168">
        <v>949751000</v>
      </c>
      <c r="L55" s="162"/>
      <c r="M55" s="162"/>
      <c r="N55" s="162"/>
      <c r="O55" s="162"/>
      <c r="S55" s="1"/>
      <c r="T55" s="1"/>
      <c r="U55" s="1"/>
      <c r="V55" s="1"/>
      <c r="W55" s="1"/>
    </row>
    <row r="56" spans="1:33" x14ac:dyDescent="0.35">
      <c r="C56" s="68" t="s">
        <v>394</v>
      </c>
      <c r="D56" s="68" t="s">
        <v>395</v>
      </c>
      <c r="E56" s="1"/>
      <c r="F56" s="1"/>
      <c r="G56" s="71">
        <f>SUMIFS('Series Monthly'!E:E,'Series Monthly'!A:A,C56)+SUMIFS('Series Monthly'!E:E,'Series Monthly'!A:A,B56)+SUMIFS('Series Monthly'!E:E,'Series Monthly'!A:A,A56)</f>
        <v>0</v>
      </c>
      <c r="I56" s="69"/>
      <c r="J56" s="69" t="s">
        <v>459</v>
      </c>
      <c r="K56" s="162">
        <f>SUM(K53:K55)</f>
        <v>4221256000</v>
      </c>
      <c r="L56" s="162"/>
      <c r="M56" s="162"/>
      <c r="N56" s="162"/>
      <c r="O56" s="162"/>
      <c r="S56" s="1"/>
      <c r="T56" s="1"/>
      <c r="U56" s="1"/>
      <c r="V56" s="1"/>
      <c r="W56" s="1"/>
    </row>
    <row r="57" spans="1:33" x14ac:dyDescent="0.35">
      <c r="C57" s="68"/>
      <c r="D57" s="68" t="s">
        <v>396</v>
      </c>
      <c r="E57" s="1"/>
      <c r="F57" s="1"/>
      <c r="G57" s="71">
        <f>G50+G51+G55+G56</f>
        <v>24792594.937698878</v>
      </c>
      <c r="I57" s="69"/>
      <c r="J57" s="69"/>
      <c r="K57" s="162"/>
      <c r="L57" s="162"/>
      <c r="M57" s="162"/>
      <c r="N57" s="162"/>
      <c r="O57" s="162"/>
      <c r="S57" s="1"/>
      <c r="T57" s="1"/>
      <c r="U57" s="1"/>
      <c r="V57" s="1"/>
      <c r="W57" s="1"/>
    </row>
    <row r="58" spans="1:33" x14ac:dyDescent="0.35">
      <c r="C58" s="68"/>
      <c r="D58" s="68" t="s">
        <v>397</v>
      </c>
      <c r="E58" s="1"/>
      <c r="F58" s="1"/>
      <c r="G58" s="71">
        <f>G57-G50-G51</f>
        <v>17307992.09</v>
      </c>
      <c r="I58" s="69"/>
      <c r="J58" s="69"/>
      <c r="S58" s="1"/>
      <c r="T58" s="1"/>
      <c r="U58" s="1"/>
      <c r="V58" s="1"/>
      <c r="W58" s="1"/>
    </row>
    <row r="59" spans="1:33" x14ac:dyDescent="0.35">
      <c r="C59" s="68" t="s">
        <v>530</v>
      </c>
      <c r="D59" s="68" t="s">
        <v>398</v>
      </c>
      <c r="E59" s="1"/>
      <c r="F59" s="1"/>
      <c r="G59" s="71">
        <f>SUMIFS('Series Monthly'!E:E,'Series Monthly'!A:A,C59)+SUMIFS('Series Monthly'!E:E,'Series Monthly'!A:A,B59)+SUMIFS('Series Monthly'!E:E,'Series Monthly'!A:A,A59)</f>
        <v>0</v>
      </c>
      <c r="I59" s="69"/>
      <c r="J59" s="69"/>
      <c r="S59" s="1"/>
      <c r="T59" s="1"/>
      <c r="U59" s="1"/>
      <c r="V59" s="1"/>
      <c r="W59" s="1"/>
    </row>
    <row r="60" spans="1:33" x14ac:dyDescent="0.35">
      <c r="C60" s="68"/>
      <c r="D60" s="68" t="s">
        <v>399</v>
      </c>
      <c r="E60" s="1"/>
      <c r="F60" s="1"/>
      <c r="G60" s="71">
        <f>G59+G58+G51</f>
        <v>24792594.937698878</v>
      </c>
      <c r="H60" s="70">
        <f>ROUND(G60,-3)</f>
        <v>24793000</v>
      </c>
      <c r="I60" s="69"/>
      <c r="J60" s="69"/>
      <c r="S60" s="1"/>
      <c r="T60" s="1"/>
      <c r="U60" s="1"/>
      <c r="V60" s="1"/>
      <c r="W60" s="1"/>
    </row>
    <row r="61" spans="1:33" x14ac:dyDescent="0.35">
      <c r="C61" s="68"/>
      <c r="D61" s="68" t="s">
        <v>400</v>
      </c>
      <c r="E61" s="1"/>
      <c r="F61" s="1"/>
      <c r="G61" s="71">
        <f>G54+G52-G58-G59-G50</f>
        <v>840879773.87959993</v>
      </c>
      <c r="H61" s="70">
        <f>ROUND(G61,-3)</f>
        <v>840880000</v>
      </c>
      <c r="I61" s="69"/>
      <c r="J61" s="69"/>
      <c r="S61" s="1"/>
      <c r="T61" s="1"/>
      <c r="U61" s="1"/>
      <c r="V61" s="1"/>
      <c r="W61" s="1"/>
    </row>
    <row r="62" spans="1:33" x14ac:dyDescent="0.35">
      <c r="C62" s="1"/>
      <c r="D62" s="1"/>
      <c r="E62" s="1"/>
      <c r="F62" s="1"/>
      <c r="G62" s="1"/>
      <c r="S62" s="1"/>
      <c r="T62" s="1"/>
      <c r="U62" s="1"/>
      <c r="V62" s="1"/>
      <c r="W62" s="1"/>
    </row>
    <row r="63" spans="1:33" x14ac:dyDescent="0.35">
      <c r="C63" s="1"/>
      <c r="D63" s="165">
        <v>45322</v>
      </c>
      <c r="E63" s="165">
        <v>45351</v>
      </c>
      <c r="F63" s="165">
        <v>45382</v>
      </c>
      <c r="G63" s="165">
        <v>45412</v>
      </c>
      <c r="H63" s="165">
        <v>45443</v>
      </c>
      <c r="I63" s="165">
        <v>45473</v>
      </c>
      <c r="J63" s="165">
        <v>45504</v>
      </c>
      <c r="K63" s="165">
        <v>45535</v>
      </c>
      <c r="L63" s="165"/>
      <c r="M63" s="165"/>
      <c r="N63" s="165"/>
      <c r="O63" s="165"/>
      <c r="P63" s="165">
        <v>45565</v>
      </c>
      <c r="Q63" s="165">
        <v>45596</v>
      </c>
      <c r="R63" s="165">
        <v>45626</v>
      </c>
      <c r="S63" s="165">
        <v>45657</v>
      </c>
      <c r="T63" s="1"/>
      <c r="U63" s="1"/>
      <c r="V63" s="1"/>
      <c r="W63" s="1"/>
    </row>
    <row r="64" spans="1:33" x14ac:dyDescent="0.35">
      <c r="C64" s="18" t="s">
        <v>389</v>
      </c>
      <c r="D64" s="164">
        <f>_xlfn.XLOOKUP(D63,$D$5:$D$45,$G$5:$G$45)</f>
        <v>779087040.24970007</v>
      </c>
      <c r="E64" s="164">
        <f t="shared" ref="E64:S64" si="15">_xlfn.XLOOKUP(E63,$D$5:$D$45,$G$5:$G$45)</f>
        <v>1031183553.0597</v>
      </c>
      <c r="F64" s="164">
        <f t="shared" si="15"/>
        <v>858074119.94959998</v>
      </c>
      <c r="G64" s="164" t="e">
        <f t="shared" si="15"/>
        <v>#N/A</v>
      </c>
      <c r="H64" s="164" t="e">
        <f t="shared" si="15"/>
        <v>#N/A</v>
      </c>
      <c r="I64" s="164" t="e">
        <f t="shared" si="15"/>
        <v>#N/A</v>
      </c>
      <c r="J64" s="164" t="e">
        <f t="shared" si="15"/>
        <v>#N/A</v>
      </c>
      <c r="K64" s="164" t="e">
        <f t="shared" si="15"/>
        <v>#N/A</v>
      </c>
      <c r="L64" s="164"/>
      <c r="M64" s="164"/>
      <c r="N64" s="164"/>
      <c r="O64" s="164"/>
      <c r="P64" s="164" t="e">
        <f t="shared" si="15"/>
        <v>#N/A</v>
      </c>
      <c r="Q64" s="164" t="e">
        <f t="shared" si="15"/>
        <v>#N/A</v>
      </c>
      <c r="R64" s="164" t="e">
        <f t="shared" si="15"/>
        <v>#N/A</v>
      </c>
      <c r="S64" s="164" t="e">
        <f t="shared" si="15"/>
        <v>#N/A</v>
      </c>
      <c r="T64" s="1"/>
      <c r="U64" s="1"/>
      <c r="V64" s="1"/>
      <c r="W64" s="1"/>
    </row>
    <row r="65" spans="3:19" x14ac:dyDescent="0.35">
      <c r="C65" s="18" t="s">
        <v>380</v>
      </c>
      <c r="D65" s="71">
        <f>ROUND(D64,-3)</f>
        <v>779087000</v>
      </c>
      <c r="E65" s="71">
        <f t="shared" ref="E65:S65" si="16">ROUND(E64,-3)</f>
        <v>1031184000</v>
      </c>
      <c r="F65" s="71">
        <f t="shared" si="16"/>
        <v>858074000</v>
      </c>
      <c r="G65" s="71" t="e">
        <f t="shared" si="16"/>
        <v>#N/A</v>
      </c>
      <c r="H65" s="71" t="e">
        <f t="shared" si="16"/>
        <v>#N/A</v>
      </c>
      <c r="I65" s="71" t="e">
        <f t="shared" si="16"/>
        <v>#N/A</v>
      </c>
      <c r="J65" s="71" t="e">
        <f t="shared" si="16"/>
        <v>#N/A</v>
      </c>
      <c r="K65" s="71" t="e">
        <f t="shared" si="16"/>
        <v>#N/A</v>
      </c>
      <c r="L65" s="71"/>
      <c r="M65" s="71"/>
      <c r="N65" s="71"/>
      <c r="O65" s="71"/>
      <c r="P65" s="71" t="e">
        <f t="shared" si="16"/>
        <v>#N/A</v>
      </c>
      <c r="Q65" s="71" t="e">
        <f t="shared" si="16"/>
        <v>#N/A</v>
      </c>
      <c r="R65" s="71" t="e">
        <f t="shared" si="16"/>
        <v>#N/A</v>
      </c>
      <c r="S65" s="71" t="e">
        <f t="shared" si="16"/>
        <v>#N/A</v>
      </c>
    </row>
    <row r="66" spans="3:19" x14ac:dyDescent="0.35">
      <c r="C66" s="1"/>
      <c r="D66" s="1"/>
      <c r="E66" s="1"/>
      <c r="F66" s="1"/>
      <c r="G66" s="1"/>
      <c r="K66"/>
      <c r="L66"/>
      <c r="M66"/>
      <c r="N66"/>
      <c r="O66"/>
      <c r="P66" s="5"/>
      <c r="Q66"/>
      <c r="R66"/>
    </row>
    <row r="67" spans="3:19" x14ac:dyDescent="0.35">
      <c r="C67" s="1"/>
      <c r="D67" s="1"/>
      <c r="E67" s="1"/>
      <c r="F67" s="1"/>
      <c r="G67" s="1"/>
      <c r="K67"/>
      <c r="L67"/>
      <c r="M67"/>
      <c r="N67"/>
      <c r="O67"/>
      <c r="P67" s="5"/>
      <c r="Q67" s="6"/>
      <c r="R67"/>
    </row>
    <row r="68" spans="3:19" x14ac:dyDescent="0.35">
      <c r="C68" s="1"/>
      <c r="D68" s="1"/>
      <c r="E68" s="1"/>
      <c r="F68" s="1"/>
      <c r="G68" s="1"/>
      <c r="K68"/>
      <c r="L68"/>
      <c r="M68"/>
      <c r="N68"/>
      <c r="O68"/>
      <c r="P68" s="5"/>
      <c r="Q68" s="6"/>
      <c r="R68"/>
    </row>
    <row r="69" spans="3:19" x14ac:dyDescent="0.35">
      <c r="C69" s="1"/>
      <c r="D69" s="1"/>
      <c r="E69" s="1"/>
      <c r="F69" s="1"/>
      <c r="G69" s="1"/>
      <c r="K69"/>
      <c r="L69"/>
      <c r="M69"/>
      <c r="N69"/>
      <c r="O69"/>
      <c r="P69" s="18"/>
      <c r="Q69" s="6"/>
      <c r="R69"/>
    </row>
    <row r="70" spans="3:19" x14ac:dyDescent="0.35">
      <c r="C70" s="1"/>
      <c r="D70" s="1"/>
      <c r="E70" s="1"/>
      <c r="F70" s="1"/>
      <c r="G70" s="1"/>
      <c r="K70"/>
      <c r="L70"/>
      <c r="M70"/>
      <c r="N70"/>
      <c r="O70"/>
      <c r="P70" s="5"/>
      <c r="Q70" s="6"/>
      <c r="R70"/>
    </row>
    <row r="71" spans="3:19" x14ac:dyDescent="0.35">
      <c r="C71" s="1"/>
      <c r="D71" s="1"/>
      <c r="E71" s="1"/>
      <c r="F71" s="1"/>
      <c r="G71" s="1"/>
      <c r="K71"/>
      <c r="L71"/>
      <c r="M71"/>
      <c r="N71"/>
      <c r="O71"/>
      <c r="P71" s="5"/>
      <c r="Q71" s="6"/>
      <c r="R71"/>
    </row>
    <row r="72" spans="3:19" ht="15" customHeight="1" x14ac:dyDescent="0.35">
      <c r="C72" s="1"/>
      <c r="D72" s="1"/>
      <c r="E72" s="1"/>
      <c r="F72" s="1"/>
      <c r="G72" s="1"/>
      <c r="K72"/>
      <c r="L72"/>
      <c r="M72"/>
      <c r="N72"/>
      <c r="O72"/>
      <c r="P72" s="5"/>
      <c r="Q72" s="6"/>
      <c r="R72"/>
    </row>
    <row r="73" spans="3:19" x14ac:dyDescent="0.35">
      <c r="C73" s="1"/>
      <c r="D73" s="1"/>
      <c r="E73" s="1"/>
      <c r="F73" s="1"/>
      <c r="G73" s="1"/>
      <c r="K73"/>
      <c r="L73"/>
      <c r="M73"/>
      <c r="N73"/>
      <c r="O73"/>
      <c r="P73" s="5"/>
      <c r="Q73" s="6"/>
      <c r="R73"/>
    </row>
    <row r="74" spans="3:19" x14ac:dyDescent="0.35">
      <c r="C74" s="1"/>
      <c r="D74" s="1"/>
      <c r="E74" s="1"/>
      <c r="F74" s="1"/>
      <c r="G74" s="1"/>
      <c r="K74"/>
      <c r="L74"/>
      <c r="M74"/>
      <c r="N74"/>
      <c r="O74"/>
      <c r="P74" s="18"/>
      <c r="Q74" s="6"/>
      <c r="R74"/>
    </row>
    <row r="75" spans="3:19" ht="15" customHeight="1" x14ac:dyDescent="0.35">
      <c r="C75" s="1"/>
      <c r="D75" s="1"/>
      <c r="E75" s="1"/>
      <c r="F75" s="1"/>
      <c r="G75" s="1"/>
      <c r="K75"/>
      <c r="L75"/>
      <c r="M75"/>
      <c r="N75"/>
      <c r="O75"/>
      <c r="P75" s="5"/>
      <c r="Q75" s="6"/>
      <c r="R75"/>
    </row>
    <row r="76" spans="3:19" x14ac:dyDescent="0.35">
      <c r="C76" s="1"/>
      <c r="D76" s="1"/>
      <c r="E76" s="1"/>
      <c r="F76" s="1"/>
      <c r="G76" s="1"/>
      <c r="K76"/>
      <c r="L76"/>
      <c r="M76"/>
      <c r="N76"/>
      <c r="O76"/>
      <c r="P76" s="5"/>
      <c r="Q76" s="6"/>
      <c r="R76"/>
    </row>
    <row r="77" spans="3:19" x14ac:dyDescent="0.35">
      <c r="C77" s="1"/>
      <c r="D77" s="1"/>
      <c r="E77" s="1"/>
      <c r="F77" s="1"/>
      <c r="G77" s="1"/>
      <c r="K77"/>
      <c r="L77"/>
      <c r="M77"/>
      <c r="N77"/>
      <c r="O77"/>
      <c r="P77" s="5"/>
      <c r="Q77"/>
      <c r="R77"/>
    </row>
    <row r="78" spans="3:19" x14ac:dyDescent="0.35">
      <c r="C78" s="1"/>
      <c r="D78" s="1"/>
      <c r="E78" s="1"/>
      <c r="F78" s="1"/>
      <c r="G78" s="1"/>
      <c r="P78"/>
      <c r="Q78"/>
      <c r="R78"/>
    </row>
    <row r="79" spans="3:19" x14ac:dyDescent="0.35">
      <c r="C79" s="1"/>
      <c r="D79" s="1"/>
      <c r="E79" s="1"/>
      <c r="F79" s="1"/>
      <c r="G79" s="1"/>
      <c r="K79" s="18"/>
      <c r="L79" s="18"/>
      <c r="M79" s="18"/>
      <c r="N79" s="18"/>
      <c r="O79" s="18"/>
      <c r="P79" s="18"/>
      <c r="Q79"/>
      <c r="R79"/>
    </row>
    <row r="80" spans="3:19" x14ac:dyDescent="0.35">
      <c r="C80" s="1"/>
      <c r="D80" s="1"/>
      <c r="E80" s="1"/>
      <c r="F80" s="1"/>
      <c r="G80" s="1"/>
      <c r="K80" s="5"/>
      <c r="L80" s="5"/>
      <c r="M80" s="5"/>
      <c r="N80" s="5"/>
      <c r="O80" s="5"/>
      <c r="P80" s="5"/>
      <c r="Q80"/>
      <c r="R80"/>
    </row>
    <row r="81" spans="2:52" ht="15" customHeight="1" x14ac:dyDescent="0.35">
      <c r="C81" s="1"/>
      <c r="D81" s="1"/>
      <c r="E81" s="1"/>
      <c r="F81" s="1"/>
      <c r="G81" s="1"/>
      <c r="K81" s="5"/>
      <c r="L81" s="5"/>
      <c r="M81" s="5"/>
      <c r="N81" s="5"/>
      <c r="O81" s="5"/>
      <c r="P81" s="5"/>
      <c r="Q81" s="6"/>
      <c r="R81"/>
    </row>
    <row r="82" spans="2:52" x14ac:dyDescent="0.35">
      <c r="C82" s="1"/>
      <c r="D82" s="1"/>
      <c r="E82" s="1"/>
      <c r="F82" s="1"/>
      <c r="G82" s="1"/>
      <c r="K82" s="5"/>
      <c r="L82" s="5"/>
      <c r="M82" s="5"/>
      <c r="N82" s="5"/>
      <c r="O82" s="5"/>
      <c r="P82" s="5"/>
      <c r="Q82"/>
      <c r="R82"/>
    </row>
    <row r="83" spans="2:52" x14ac:dyDescent="0.35">
      <c r="C83" s="1"/>
      <c r="D83" s="1"/>
      <c r="E83" s="1"/>
      <c r="F83" s="1"/>
      <c r="G83" s="1"/>
      <c r="P83"/>
      <c r="Q83"/>
      <c r="R83"/>
    </row>
    <row r="84" spans="2:52" x14ac:dyDescent="0.35">
      <c r="C84" s="1"/>
      <c r="D84" s="1"/>
      <c r="E84" s="1"/>
      <c r="F84" s="1"/>
      <c r="G84" s="1"/>
      <c r="P84"/>
      <c r="Q84"/>
      <c r="R84"/>
    </row>
    <row r="85" spans="2:52" x14ac:dyDescent="0.35">
      <c r="C85" s="1"/>
      <c r="D85" s="1"/>
      <c r="E85" s="1"/>
      <c r="F85" s="1"/>
      <c r="G85" s="1"/>
    </row>
    <row r="86" spans="2:52" x14ac:dyDescent="0.35">
      <c r="C86" s="1"/>
      <c r="D86" s="1"/>
      <c r="E86" s="1"/>
      <c r="F86" s="1"/>
      <c r="G86" s="1"/>
    </row>
    <row r="87" spans="2:52" x14ac:dyDescent="0.35">
      <c r="C87" s="1"/>
      <c r="D87" s="1"/>
      <c r="E87" s="1"/>
      <c r="F87" s="1"/>
      <c r="G87" s="1"/>
    </row>
    <row r="88" spans="2:52" x14ac:dyDescent="0.35">
      <c r="C88" s="1"/>
      <c r="D88" s="1"/>
      <c r="E88" s="1"/>
      <c r="F88" s="1"/>
      <c r="G88" s="1"/>
    </row>
    <row r="89" spans="2:52" x14ac:dyDescent="0.35">
      <c r="C89" s="1"/>
      <c r="D89" s="1"/>
      <c r="E89" s="1"/>
      <c r="F89" s="1"/>
      <c r="G89" s="1"/>
    </row>
    <row r="90" spans="2:52" x14ac:dyDescent="0.35">
      <c r="C90" s="1"/>
      <c r="D90" s="1"/>
      <c r="E90" s="1"/>
      <c r="F90" s="1"/>
      <c r="G90" s="1"/>
    </row>
    <row r="91" spans="2:52" x14ac:dyDescent="0.35">
      <c r="C91" s="1"/>
      <c r="D91" s="1"/>
      <c r="E91" s="1"/>
      <c r="F91" s="1"/>
      <c r="G91" s="1"/>
    </row>
    <row r="92" spans="2:52" s="1" customFormat="1" x14ac:dyDescent="0.35">
      <c r="B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</row>
    <row r="93" spans="2:52" s="1" customFormat="1" x14ac:dyDescent="0.35">
      <c r="B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</row>
    <row r="94" spans="2:52" s="1" customFormat="1" x14ac:dyDescent="0.35">
      <c r="B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</row>
    <row r="95" spans="2:52" s="1" customFormat="1" x14ac:dyDescent="0.35">
      <c r="B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</row>
    <row r="96" spans="2:52" s="1" customFormat="1" x14ac:dyDescent="0.35">
      <c r="B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</row>
    <row r="97" spans="2:52" s="1" customFormat="1" x14ac:dyDescent="0.35">
      <c r="B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</row>
    <row r="98" spans="2:52" s="1" customFormat="1" x14ac:dyDescent="0.35">
      <c r="B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</row>
    <row r="99" spans="2:52" s="1" customFormat="1" x14ac:dyDescent="0.35">
      <c r="B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</row>
    <row r="100" spans="2:52" s="1" customFormat="1" x14ac:dyDescent="0.35">
      <c r="B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</row>
    <row r="101" spans="2:52" s="1" customFormat="1" x14ac:dyDescent="0.35">
      <c r="B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</row>
    <row r="102" spans="2:52" s="1" customFormat="1" x14ac:dyDescent="0.35">
      <c r="B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</row>
    <row r="110" spans="2:52" x14ac:dyDescent="0.35"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</row>
    <row r="111" spans="2:52" x14ac:dyDescent="0.35"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</row>
    <row r="112" spans="2:52" x14ac:dyDescent="0.35"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</row>
    <row r="113" spans="24:43" x14ac:dyDescent="0.35"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</row>
  </sheetData>
  <conditionalFormatting sqref="G52:H52">
    <cfRule type="cellIs" dxfId="7" priority="1" operator="equal">
      <formula>0</formula>
    </cfRule>
  </conditionalFormatting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98"/>
  <sheetViews>
    <sheetView zoomScale="80" zoomScaleNormal="80" workbookViewId="0">
      <selection activeCell="C52" sqref="C52"/>
    </sheetView>
  </sheetViews>
  <sheetFormatPr defaultColWidth="8.7265625" defaultRowHeight="14.5" x14ac:dyDescent="0.35"/>
  <cols>
    <col min="1" max="1" width="4.81640625" bestFit="1" customWidth="1"/>
    <col min="2" max="2" width="30" bestFit="1" customWidth="1"/>
    <col min="3" max="3" width="43.36328125" bestFit="1" customWidth="1"/>
    <col min="4" max="4" width="14" bestFit="1" customWidth="1"/>
    <col min="5" max="5" width="19.26953125" bestFit="1" customWidth="1"/>
    <col min="6" max="6" width="12.54296875" bestFit="1" customWidth="1"/>
    <col min="7" max="7" width="15.81640625" bestFit="1" customWidth="1"/>
    <col min="8" max="8" width="19.54296875" style="1" bestFit="1" customWidth="1"/>
    <col min="9" max="9" width="11.81640625" style="1" bestFit="1" customWidth="1"/>
    <col min="10" max="10" width="15.81640625" style="1" bestFit="1" customWidth="1"/>
    <col min="11" max="11" width="11.54296875" style="1" bestFit="1" customWidth="1"/>
    <col min="12" max="15" width="11.54296875" style="1" customWidth="1"/>
    <col min="16" max="16" width="14.54296875" style="1" bestFit="1" customWidth="1"/>
    <col min="17" max="17" width="17.54296875" style="1" bestFit="1" customWidth="1"/>
    <col min="18" max="18" width="24.7265625" style="1" customWidth="1"/>
    <col min="19" max="22" width="24.7265625" customWidth="1"/>
    <col min="23" max="23" width="13.26953125" bestFit="1" customWidth="1"/>
    <col min="24" max="24" width="6.54296875" bestFit="1" customWidth="1"/>
    <col min="25" max="25" width="12.1796875" bestFit="1" customWidth="1"/>
    <col min="26" max="26" width="10.36328125" bestFit="1" customWidth="1"/>
    <col min="27" max="27" width="16.81640625" bestFit="1" customWidth="1"/>
    <col min="28" max="28" width="15.1796875" bestFit="1" customWidth="1"/>
  </cols>
  <sheetData>
    <row r="1" spans="1:28" x14ac:dyDescent="0.35">
      <c r="C1" t="s">
        <v>295</v>
      </c>
      <c r="E1" t="s">
        <v>328</v>
      </c>
      <c r="G1" t="s">
        <v>332</v>
      </c>
      <c r="I1" s="2"/>
      <c r="J1" s="2"/>
      <c r="K1" s="2" t="s">
        <v>326</v>
      </c>
      <c r="L1" s="2"/>
      <c r="M1" s="2"/>
      <c r="N1" s="2"/>
      <c r="O1" s="2"/>
    </row>
    <row r="2" spans="1:28" x14ac:dyDescent="0.35">
      <c r="E2" t="s">
        <v>329</v>
      </c>
      <c r="F2" s="22"/>
      <c r="G2" t="s">
        <v>331</v>
      </c>
      <c r="K2" s="2"/>
      <c r="L2" s="2"/>
      <c r="M2" s="2"/>
      <c r="N2" s="2"/>
      <c r="O2" s="2"/>
      <c r="P2" s="2"/>
      <c r="Q2" s="2"/>
    </row>
    <row r="3" spans="1:28" ht="18.5" x14ac:dyDescent="0.45">
      <c r="C3" s="15" t="s">
        <v>19</v>
      </c>
      <c r="E3" t="s">
        <v>330</v>
      </c>
      <c r="F3" s="22"/>
      <c r="G3" s="22"/>
    </row>
    <row r="4" spans="1:28" ht="29.5" thickBot="1" x14ac:dyDescent="0.4">
      <c r="B4" s="18"/>
      <c r="C4" s="22" t="s">
        <v>2</v>
      </c>
      <c r="D4" s="22" t="s">
        <v>3</v>
      </c>
      <c r="E4" s="22" t="s">
        <v>4</v>
      </c>
      <c r="F4" s="22" t="s">
        <v>5</v>
      </c>
      <c r="G4" s="22" t="s">
        <v>6</v>
      </c>
      <c r="H4" s="22" t="s">
        <v>5</v>
      </c>
      <c r="I4" s="22" t="s">
        <v>7</v>
      </c>
      <c r="J4" s="22" t="s">
        <v>8</v>
      </c>
      <c r="K4" s="22" t="s">
        <v>335</v>
      </c>
      <c r="L4" s="171" t="s">
        <v>517</v>
      </c>
      <c r="M4" s="171" t="s">
        <v>518</v>
      </c>
      <c r="N4" s="171" t="s">
        <v>519</v>
      </c>
      <c r="O4" s="171" t="s">
        <v>520</v>
      </c>
      <c r="P4" s="22"/>
      <c r="Q4" s="22"/>
      <c r="R4" s="18" t="s">
        <v>16</v>
      </c>
      <c r="S4" s="18" t="s">
        <v>0</v>
      </c>
      <c r="T4" s="18" t="s">
        <v>336</v>
      </c>
      <c r="U4" s="18" t="s">
        <v>9</v>
      </c>
      <c r="V4" s="18" t="s">
        <v>10</v>
      </c>
      <c r="X4" s="49" t="s">
        <v>372</v>
      </c>
      <c r="Y4" s="49" t="s">
        <v>12</v>
      </c>
      <c r="Z4" s="49" t="s">
        <v>13</v>
      </c>
      <c r="AA4" s="49" t="s">
        <v>376</v>
      </c>
      <c r="AB4" s="49" t="s">
        <v>377</v>
      </c>
    </row>
    <row r="5" spans="1:28" x14ac:dyDescent="0.35">
      <c r="A5" t="str">
        <f>'FIHI (PBC M)'!A5</f>
        <v>Jan</v>
      </c>
      <c r="B5" t="str">
        <f>'FIHI (PBC M)'!B5</f>
        <v>From 1/1/2024 To 1/11/2024</v>
      </c>
      <c r="C5" s="27">
        <f>'FIHI (PBC M)'!C5</f>
        <v>44927</v>
      </c>
      <c r="D5" s="28">
        <f>'FIHI (PBC M)'!D5</f>
        <v>45302</v>
      </c>
      <c r="E5" s="29">
        <f>SUMIFS('SOC Detail Cap Acct'!S:S,'SOC Detail Cap Acct'!K:K,'FIHI (PBC C1)'!B5,'SOC Detail Cap Acct'!H:H,'FIHI (PBC C1)'!$C$1,'SOC Detail Cap Acct'!R:R,'FIHI (PBC C1)'!$E$1)+SUMIFS('SOC Detail Cap Acct'!S:S,'SOC Detail Cap Acct'!K:K,'FIHI (PBC C1)'!B5,'SOC Detail Cap Acct'!H:H,'FIHI (PBC C1)'!$C$1,'SOC Detail Cap Acct'!R:R,'FIHI (PBC C1)'!$E$2)+SUMIFS('SOC Detail Cap Acct'!S:S,'SOC Detail Cap Acct'!K:K,'FIHI (PBC C1)'!B5,'SOC Detail Cap Acct'!H:H,'FIHI (PBC C1)'!$C$1,'SOC Detail Cap Acct'!R:R,'FIHI (PBC C1)'!$E$3)</f>
        <v>113336952.16</v>
      </c>
      <c r="F5" s="30" t="s">
        <v>11</v>
      </c>
      <c r="G5" s="29">
        <f>SUMIFS('SOC Detail Cap Acct'!S:S,'SOC Detail Cap Acct'!K:K,'FIHI (PBC C1)'!B5,'SOC Detail Cap Acct'!H:H,'FIHI (PBC C1)'!$C$1,'SOC Detail Cap Acct'!R:R,'FIHI (PBC C1)'!$G$1)-SUMIFS('SOC Detail Cap Acct'!S:S,'SOC Detail Cap Acct'!K:K,'FIHI (PBC C1)'!B5,'SOC Detail Cap Acct'!H:H,'FIHI (PBC C1)'!$C$1,'SOC Detail Cap Acct'!R:R,'FIHI (PBC C1)'!$G$2)</f>
        <v>113539328.18000001</v>
      </c>
      <c r="H5" s="31" t="s">
        <v>11</v>
      </c>
      <c r="I5" s="30">
        <f>-SUMIFS('SOC Detail Expenses'!S:S,'SOC Detail Expenses'!K:K,'FIHI (PBC C1)'!B5,'SOC Detail Expenses'!H:H,'FIHI (PBC C1)'!$C$1)</f>
        <v>1646.7</v>
      </c>
      <c r="J5" s="30">
        <f>-SUMIFS('SOC Detail Mgmt Fees'!S:S,'SOC Detail Mgmt Fees'!K:K,'FIHI (PBC C1)'!B5,'SOC Detail Mgmt Fees'!H:H,'FIHI (PBC C1)'!$C$1)</f>
        <v>7502.5499999999993</v>
      </c>
      <c r="K5" s="32">
        <f>-SUMIFS('SOC Detail Mgmt Fees'!S:S,'SOC Detail Mgmt Fees'!H:H,'FIHI (PBC C1)'!$C$1,'SOC Detail Mgmt Fees'!R:R,'FIHI (PBC C1)'!$K$1,'SOC Detail Mgmt Fees'!K:K,'FIHI (PBC C1)'!B5)</f>
        <v>9497.07</v>
      </c>
      <c r="L5" s="172">
        <f t="shared" ref="L5:L24" si="0">SUM(G5,I5,J5)/E5</f>
        <v>1.0018663398474084</v>
      </c>
      <c r="M5" s="172">
        <f>G5/E5</f>
        <v>1.0017856137485885</v>
      </c>
      <c r="N5" s="172">
        <f>LN(L5)</f>
        <v>1.864600399126838E-3</v>
      </c>
      <c r="O5" s="172">
        <f>LN(M5)</f>
        <v>1.7840214355811833E-3</v>
      </c>
      <c r="P5" s="23"/>
      <c r="Q5" s="23"/>
      <c r="R5" s="51">
        <f>+G5/E5-1</f>
        <v>1.7856137485885437E-3</v>
      </c>
      <c r="S5" s="52">
        <f>(J5+I5)/E5</f>
        <v>8.0726098819772609E-5</v>
      </c>
      <c r="T5" s="52">
        <f>(K5+I5)/E5</f>
        <v>9.8324242778896341E-5</v>
      </c>
      <c r="U5" s="25">
        <f>+G5-E5+J5+I5</f>
        <v>211525.27000001073</v>
      </c>
      <c r="V5" s="59">
        <f>+U5/E5</f>
        <v>1.8663398474082517E-3</v>
      </c>
      <c r="W5" s="16"/>
      <c r="X5" t="s">
        <v>360</v>
      </c>
      <c r="Y5" s="48">
        <f t="shared" ref="Y5:Y16" si="1">SUMIF($A$5:$A$45,X5,$V$5:$V$45)</f>
        <v>5.2822456789162432E-3</v>
      </c>
      <c r="Z5" s="48">
        <f t="shared" ref="Z5:Z16" si="2">SUMIF($A$5:$A$45,X5,$R$5:$R$45)</f>
        <v>5.0267529543353007E-3</v>
      </c>
      <c r="AA5" s="105">
        <f t="shared" ref="AA5:AA16" si="3">EXP(SUMIFS(N$5:N$45,$A$5:$A$45,$X5))</f>
        <v>1.0052912765894633</v>
      </c>
      <c r="AB5" s="105">
        <f t="shared" ref="AB5:AB16" si="4">EXP(SUMIFS(O$5:O$45,$A$5:$A$45,$X5))</f>
        <v>1.0050349344068685</v>
      </c>
    </row>
    <row r="6" spans="1:28" x14ac:dyDescent="0.35">
      <c r="A6" t="str">
        <f>'FIHI (PBC M)'!A6</f>
        <v>Jan</v>
      </c>
      <c r="B6" t="str">
        <f>'FIHI (PBC M)'!B6</f>
        <v>From 1/12/2024 To 1/18/2024</v>
      </c>
      <c r="C6" s="33">
        <f>'FIHI (PBC M)'!C6</f>
        <v>45303</v>
      </c>
      <c r="D6" s="3">
        <f>'FIHI (PBC M)'!D6</f>
        <v>45309</v>
      </c>
      <c r="E6" s="7">
        <f>SUMIFS('SOC Detail Cap Acct'!S:S,'SOC Detail Cap Acct'!K:K,'FIHI (PBC C1)'!B6,'SOC Detail Cap Acct'!H:H,'FIHI (PBC C1)'!$C$1,'SOC Detail Cap Acct'!R:R,'FIHI (PBC C1)'!$E$1)+SUMIFS('SOC Detail Cap Acct'!S:S,'SOC Detail Cap Acct'!K:K,'FIHI (PBC C1)'!B6,'SOC Detail Cap Acct'!H:H,'FIHI (PBC C1)'!$C$1,'SOC Detail Cap Acct'!R:R,'FIHI (PBC C1)'!$E$2)+SUMIFS('SOC Detail Cap Acct'!S:S,'SOC Detail Cap Acct'!K:K,'FIHI (PBC C1)'!B6,'SOC Detail Cap Acct'!H:H,'FIHI (PBC C1)'!$C$1,'SOC Detail Cap Acct'!R:R,'FIHI (PBC C1)'!$E$3)</f>
        <v>113539328.18000001</v>
      </c>
      <c r="F6" s="8" t="s">
        <v>11</v>
      </c>
      <c r="G6" s="7">
        <f>SUMIFS('SOC Detail Cap Acct'!S:S,'SOC Detail Cap Acct'!K:K,'FIHI (PBC C1)'!B6,'SOC Detail Cap Acct'!H:H,'FIHI (PBC C1)'!$C$1,'SOC Detail Cap Acct'!R:R,'FIHI (PBC C1)'!$G$1)-SUMIFS('SOC Detail Cap Acct'!S:S,'SOC Detail Cap Acct'!K:K,'FIHI (PBC C1)'!B6,'SOC Detail Cap Acct'!H:H,'FIHI (PBC C1)'!$C$1,'SOC Detail Cap Acct'!R:R,'FIHI (PBC C1)'!$G$2)</f>
        <v>113668112.91</v>
      </c>
      <c r="H6" s="9" t="s">
        <v>11</v>
      </c>
      <c r="I6" s="8">
        <f>-SUMIFS('SOC Detail Expenses'!S:S,'SOC Detail Expenses'!K:K,'FIHI (PBC C1)'!B6,'SOC Detail Expenses'!H:H,'FIHI (PBC C1)'!$C$1)</f>
        <v>1047.8999999999999</v>
      </c>
      <c r="J6" s="8">
        <f>-SUMIFS('SOC Detail Mgmt Fees'!S:S,'SOC Detail Mgmt Fees'!K:K,'FIHI (PBC C1)'!B6,'SOC Detail Mgmt Fees'!H:H,'FIHI (PBC C1)'!$C$1)</f>
        <v>5487.16</v>
      </c>
      <c r="K6" s="34">
        <f>-SUMIFS('SOC Detail Mgmt Fees'!S:S,'SOC Detail Mgmt Fees'!H:H,'FIHI (PBC C1)'!$C$1,'SOC Detail Mgmt Fees'!R:R,'FIHI (PBC C1)'!$K$1,'SOC Detail Mgmt Fees'!K:K,'FIHI (PBC C1)'!B6)</f>
        <v>6043.59</v>
      </c>
      <c r="L6" s="172">
        <f t="shared" si="0"/>
        <v>1.001191831871556</v>
      </c>
      <c r="M6" s="172">
        <f t="shared" ref="M6:M24" si="5">G6/E6</f>
        <v>1.0011342741943638</v>
      </c>
      <c r="N6" s="172">
        <f>LN(L6)</f>
        <v>1.1911222037648246E-3</v>
      </c>
      <c r="O6" s="172">
        <f t="shared" ref="O6:O24" si="6">LN(M6)</f>
        <v>1.1336313914204587E-3</v>
      </c>
      <c r="P6" s="23"/>
      <c r="Q6" s="23"/>
      <c r="R6" s="53">
        <f t="shared" ref="R6:R32" si="7">+G6/E6-1</f>
        <v>1.134274194363849E-3</v>
      </c>
      <c r="S6" s="54">
        <f t="shared" ref="S6:S32" si="8">(J6+I6)/E6</f>
        <v>5.7557677192167432E-5</v>
      </c>
      <c r="T6" s="54">
        <f t="shared" ref="T6:T32" si="9">(K6+I6)/E6</f>
        <v>6.2458446017555074E-5</v>
      </c>
      <c r="U6" s="24">
        <f t="shared" ref="U6:U32" si="10">+G6-E6+J6+I6</f>
        <v>135319.78999998927</v>
      </c>
      <c r="V6" s="60">
        <f t="shared" ref="V6:V32" si="11">+U6/E6</f>
        <v>1.191831871556079E-3</v>
      </c>
      <c r="W6" s="16"/>
      <c r="X6" t="s">
        <v>361</v>
      </c>
      <c r="Y6" s="48">
        <f t="shared" si="1"/>
        <v>4.86151675724309E-3</v>
      </c>
      <c r="Z6" s="48">
        <f t="shared" si="2"/>
        <v>4.6845308263565588E-3</v>
      </c>
      <c r="AA6" s="105">
        <f t="shared" si="3"/>
        <v>1.0048687750493663</v>
      </c>
      <c r="AB6" s="105">
        <f t="shared" si="4"/>
        <v>1.0046912929203287</v>
      </c>
    </row>
    <row r="7" spans="1:28" x14ac:dyDescent="0.35">
      <c r="A7" t="str">
        <f>'FIHI (PBC M)'!A7</f>
        <v>Jan</v>
      </c>
      <c r="B7" t="str">
        <f>'FIHI (PBC M)'!B7</f>
        <v>From 1/19/2024 To 1/31/2024</v>
      </c>
      <c r="C7" s="33">
        <f>'FIHI (PBC M)'!C7</f>
        <v>45310</v>
      </c>
      <c r="D7" s="3">
        <f>'FIHI (PBC M)'!D7</f>
        <v>45322</v>
      </c>
      <c r="E7" s="7">
        <f>SUMIFS('SOC Detail Cap Acct'!S:S,'SOC Detail Cap Acct'!K:K,'FIHI (PBC C1)'!B7,'SOC Detail Cap Acct'!H:H,'FIHI (PBC C1)'!$C$1,'SOC Detail Cap Acct'!R:R,'FIHI (PBC C1)'!$E$1)+SUMIFS('SOC Detail Cap Acct'!S:S,'SOC Detail Cap Acct'!K:K,'FIHI (PBC C1)'!B7,'SOC Detail Cap Acct'!H:H,'FIHI (PBC C1)'!$C$1,'SOC Detail Cap Acct'!R:R,'FIHI (PBC C1)'!$E$2)+SUMIFS('SOC Detail Cap Acct'!S:S,'SOC Detail Cap Acct'!K:K,'FIHI (PBC C1)'!B7,'SOC Detail Cap Acct'!H:H,'FIHI (PBC C1)'!$C$1,'SOC Detail Cap Acct'!R:R,'FIHI (PBC C1)'!$E$3)</f>
        <v>113668112.91</v>
      </c>
      <c r="F7" s="8" t="s">
        <v>11</v>
      </c>
      <c r="G7" s="7">
        <f>SUMIFS('SOC Detail Cap Acct'!S:S,'SOC Detail Cap Acct'!K:K,'FIHI (PBC C1)'!B7,'SOC Detail Cap Acct'!H:H,'FIHI (PBC C1)'!$C$1,'SOC Detail Cap Acct'!R:R,'FIHI (PBC C1)'!$G$1)-SUMIFS('SOC Detail Cap Acct'!S:S,'SOC Detail Cap Acct'!K:K,'FIHI (PBC C1)'!B7,'SOC Detail Cap Acct'!H:H,'FIHI (PBC C1)'!$C$1,'SOC Detail Cap Acct'!R:R,'FIHI (PBC C1)'!$G$2)</f>
        <v>113907596.28</v>
      </c>
      <c r="H7" s="9" t="s">
        <v>11</v>
      </c>
      <c r="I7" s="8">
        <f>-SUMIFS('SOC Detail Expenses'!S:S,'SOC Detail Expenses'!K:K,'FIHI (PBC C1)'!B7,'SOC Detail Expenses'!H:H,'FIHI (PBC C1)'!$C$1)</f>
        <v>2035.1499999999999</v>
      </c>
      <c r="J7" s="8">
        <f>-SUMIFS('SOC Detail Mgmt Fees'!S:S,'SOC Detail Mgmt Fees'!K:K,'FIHI (PBC C1)'!B7,'SOC Detail Mgmt Fees'!H:H,'FIHI (PBC C1)'!$C$1)</f>
        <v>11287.77</v>
      </c>
      <c r="K7" s="34">
        <f>-SUMIFS('SOC Detail Mgmt Fees'!S:S,'SOC Detail Mgmt Fees'!H:H,'FIHI (PBC C1)'!$C$1,'SOC Detail Mgmt Fees'!R:R,'FIHI (PBC C1)'!$K$1,'SOC Detail Mgmt Fees'!K:K,'FIHI (PBC C1)'!B7)</f>
        <v>11287.77</v>
      </c>
      <c r="L7" s="172">
        <f t="shared" si="0"/>
        <v>1.0022240739599519</v>
      </c>
      <c r="M7" s="172">
        <f t="shared" si="5"/>
        <v>1.0021068650113829</v>
      </c>
      <c r="N7" s="172">
        <f>LN(L7)</f>
        <v>2.2216043684871343E-3</v>
      </c>
      <c r="O7" s="172">
        <f t="shared" si="6"/>
        <v>2.1046486837509645E-3</v>
      </c>
      <c r="P7" s="23"/>
      <c r="Q7" s="23"/>
      <c r="R7" s="53">
        <f t="shared" si="7"/>
        <v>2.1068650113829079E-3</v>
      </c>
      <c r="S7" s="54">
        <f t="shared" si="8"/>
        <v>1.1720894856896943E-4</v>
      </c>
      <c r="T7" s="54">
        <f t="shared" si="9"/>
        <v>1.1720894856896943E-4</v>
      </c>
      <c r="U7" s="24">
        <f t="shared" si="10"/>
        <v>252806.29000000475</v>
      </c>
      <c r="V7" s="60">
        <f t="shared" si="11"/>
        <v>2.2240739599519123E-3</v>
      </c>
      <c r="W7" s="16"/>
      <c r="X7" t="s">
        <v>362</v>
      </c>
      <c r="Y7" s="48">
        <f t="shared" si="1"/>
        <v>5.2547142205972772E-3</v>
      </c>
      <c r="Z7" s="48">
        <f t="shared" si="2"/>
        <v>5.0094451770843484E-3</v>
      </c>
      <c r="AA7" s="105">
        <f t="shared" si="3"/>
        <v>1.0052635693529641</v>
      </c>
      <c r="AB7" s="105">
        <f t="shared" si="4"/>
        <v>1.0050174959335012</v>
      </c>
    </row>
    <row r="8" spans="1:28" x14ac:dyDescent="0.35">
      <c r="A8" t="str">
        <f>'FIHI (PBC M)'!A8</f>
        <v>Feb</v>
      </c>
      <c r="B8" t="str">
        <f>'FIHI (PBC M)'!B8</f>
        <v>From 2/1/2024 To 2/15/2024</v>
      </c>
      <c r="C8" s="33">
        <f>'FIHI (PBC M)'!C8</f>
        <v>45323</v>
      </c>
      <c r="D8" s="3">
        <f>'FIHI (PBC M)'!D8</f>
        <v>45337</v>
      </c>
      <c r="E8" s="7">
        <f>SUMIFS('SOC Detail Cap Acct'!S:S,'SOC Detail Cap Acct'!K:K,'FIHI (PBC C1)'!B8,'SOC Detail Cap Acct'!H:H,'FIHI (PBC C1)'!$C$1,'SOC Detail Cap Acct'!R:R,'FIHI (PBC C1)'!$E$1)+SUMIFS('SOC Detail Cap Acct'!S:S,'SOC Detail Cap Acct'!K:K,'FIHI (PBC C1)'!B8,'SOC Detail Cap Acct'!H:H,'FIHI (PBC C1)'!$C$1,'SOC Detail Cap Acct'!R:R,'FIHI (PBC C1)'!$E$2)+SUMIFS('SOC Detail Cap Acct'!S:S,'SOC Detail Cap Acct'!K:K,'FIHI (PBC C1)'!B8,'SOC Detail Cap Acct'!H:H,'FIHI (PBC C1)'!$C$1,'SOC Detail Cap Acct'!R:R,'FIHI (PBC C1)'!$E$3)</f>
        <v>113907596.28</v>
      </c>
      <c r="F8" s="8" t="s">
        <v>11</v>
      </c>
      <c r="G8" s="7">
        <f>SUMIFS('SOC Detail Cap Acct'!S:S,'SOC Detail Cap Acct'!K:K,'FIHI (PBC C1)'!B8,'SOC Detail Cap Acct'!H:H,'FIHI (PBC C1)'!$C$1,'SOC Detail Cap Acct'!R:R,'FIHI (PBC C1)'!$G$1)-SUMIFS('SOC Detail Cap Acct'!S:S,'SOC Detail Cap Acct'!K:K,'FIHI (PBC C1)'!B8,'SOC Detail Cap Acct'!H:H,'FIHI (PBC C1)'!$C$1,'SOC Detail Cap Acct'!R:R,'FIHI (PBC C1)'!$G$2)</f>
        <v>114183534.78999999</v>
      </c>
      <c r="H8" s="9" t="s">
        <v>11</v>
      </c>
      <c r="I8" s="8">
        <f>-SUMIFS('SOC Detail Expenses'!S:S,'SOC Detail Expenses'!K:K,'FIHI (PBC C1)'!B8,'SOC Detail Expenses'!H:H,'FIHI (PBC C1)'!$C$1)</f>
        <v>2329.77</v>
      </c>
      <c r="J8" s="8">
        <f>-SUMIFS('SOC Detail Mgmt Fees'!S:S,'SOC Detail Mgmt Fees'!K:K,'FIHI (PBC C1)'!B8,'SOC Detail Mgmt Fees'!H:H,'FIHI (PBC C1)'!$C$1)</f>
        <v>10143.990000000002</v>
      </c>
      <c r="K8" s="34">
        <f>-SUMIFS('SOC Detail Mgmt Fees'!S:S,'SOC Detail Mgmt Fees'!H:H,'FIHI (PBC C1)'!$C$1,'SOC Detail Mgmt Fees'!R:R,'FIHI (PBC C1)'!$K$1,'SOC Detail Mgmt Fees'!K:K,'FIHI (PBC C1)'!B8)</f>
        <v>13024.35</v>
      </c>
      <c r="L8" s="172">
        <f t="shared" si="0"/>
        <v>1.0025319845156861</v>
      </c>
      <c r="M8" s="172">
        <f t="shared" si="5"/>
        <v>1.0024224768058638</v>
      </c>
      <c r="N8" s="172">
        <f>LN(L8)</f>
        <v>2.5287844434430102E-3</v>
      </c>
      <c r="O8" s="172">
        <f t="shared" si="6"/>
        <v>2.419547339016176E-3</v>
      </c>
      <c r="P8" s="23"/>
      <c r="Q8" s="23"/>
      <c r="R8" s="53">
        <f t="shared" si="7"/>
        <v>2.4224768058638269E-3</v>
      </c>
      <c r="S8" s="54">
        <f t="shared" si="8"/>
        <v>1.0950770982242346E-4</v>
      </c>
      <c r="T8" s="54">
        <f t="shared" si="9"/>
        <v>1.3479452206380981E-4</v>
      </c>
      <c r="U8" s="24">
        <f t="shared" si="10"/>
        <v>288412.26999999047</v>
      </c>
      <c r="V8" s="60">
        <f t="shared" si="11"/>
        <v>2.5319845156861602E-3</v>
      </c>
      <c r="W8" s="16"/>
      <c r="X8" t="s">
        <v>363</v>
      </c>
      <c r="Y8" s="48">
        <f t="shared" si="1"/>
        <v>0</v>
      </c>
      <c r="Z8" s="48">
        <f t="shared" si="2"/>
        <v>0</v>
      </c>
      <c r="AA8" s="105">
        <f t="shared" si="3"/>
        <v>1</v>
      </c>
      <c r="AB8" s="105">
        <f t="shared" si="4"/>
        <v>1</v>
      </c>
    </row>
    <row r="9" spans="1:28" x14ac:dyDescent="0.35">
      <c r="A9" t="str">
        <f>'FIHI (PBC M)'!A9</f>
        <v>Feb</v>
      </c>
      <c r="B9" t="str">
        <f>'FIHI (PBC M)'!B9</f>
        <v>From 2/16/2024 To 2/22/2024</v>
      </c>
      <c r="C9" s="33">
        <f>'FIHI (PBC M)'!C9</f>
        <v>45338</v>
      </c>
      <c r="D9" s="3">
        <f>'FIHI (PBC M)'!D9</f>
        <v>45344</v>
      </c>
      <c r="E9" s="7">
        <f>SUMIFS('SOC Detail Cap Acct'!S:S,'SOC Detail Cap Acct'!K:K,'FIHI (PBC C1)'!B9,'SOC Detail Cap Acct'!H:H,'FIHI (PBC C1)'!$C$1,'SOC Detail Cap Acct'!R:R,'FIHI (PBC C1)'!$E$1)+SUMIFS('SOC Detail Cap Acct'!S:S,'SOC Detail Cap Acct'!K:K,'FIHI (PBC C1)'!B9,'SOC Detail Cap Acct'!H:H,'FIHI (PBC C1)'!$C$1,'SOC Detail Cap Acct'!R:R,'FIHI (PBC C1)'!$E$2)+SUMIFS('SOC Detail Cap Acct'!S:S,'SOC Detail Cap Acct'!K:K,'FIHI (PBC C1)'!B9,'SOC Detail Cap Acct'!H:H,'FIHI (PBC C1)'!$C$1,'SOC Detail Cap Acct'!R:R,'FIHI (PBC C1)'!$E$3)</f>
        <v>114183534.78999999</v>
      </c>
      <c r="F9" s="8" t="s">
        <v>11</v>
      </c>
      <c r="G9" s="7">
        <f>SUMIFS('SOC Detail Cap Acct'!S:S,'SOC Detail Cap Acct'!K:K,'FIHI (PBC C1)'!B9,'SOC Detail Cap Acct'!H:H,'FIHI (PBC C1)'!$C$1,'SOC Detail Cap Acct'!R:R,'FIHI (PBC C1)'!$G$1)-SUMIFS('SOC Detail Cap Acct'!S:S,'SOC Detail Cap Acct'!K:K,'FIHI (PBC C1)'!B9,'SOC Detail Cap Acct'!H:H,'FIHI (PBC C1)'!$C$1,'SOC Detail Cap Acct'!R:R,'FIHI (PBC C1)'!$G$2)</f>
        <v>114312752.46000001</v>
      </c>
      <c r="H9" s="9" t="s">
        <v>11</v>
      </c>
      <c r="I9" s="8">
        <f>-SUMIFS('SOC Detail Expenses'!S:S,'SOC Detail Expenses'!K:K,'FIHI (PBC C1)'!B9,'SOC Detail Expenses'!H:H,'FIHI (PBC C1)'!$C$1)</f>
        <v>1057.9099999999999</v>
      </c>
      <c r="J9" s="8">
        <f>-SUMIFS('SOC Detail Mgmt Fees'!S:S,'SOC Detail Mgmt Fees'!K:K,'FIHI (PBC C1)'!B9,'SOC Detail Mgmt Fees'!H:H,'FIHI (PBC C1)'!$C$1)</f>
        <v>1267.1399999999994</v>
      </c>
      <c r="K9" s="34">
        <f>-SUMIFS('SOC Detail Mgmt Fees'!S:S,'SOC Detail Mgmt Fees'!H:H,'FIHI (PBC C1)'!$C$1,'SOC Detail Mgmt Fees'!R:R,'FIHI (PBC C1)'!$K$1,'SOC Detail Mgmt Fees'!K:K,'FIHI (PBC C1)'!B9)</f>
        <v>6105.61</v>
      </c>
      <c r="L9" s="172">
        <f t="shared" si="0"/>
        <v>1.0011520287950617</v>
      </c>
      <c r="M9" s="172">
        <f t="shared" si="5"/>
        <v>1.0011316664021452</v>
      </c>
      <c r="N9" s="172">
        <f>LN(L9)</f>
        <v>1.1513657190955957E-3</v>
      </c>
      <c r="O9" s="172">
        <f t="shared" si="6"/>
        <v>1.1310265504093427E-3</v>
      </c>
      <c r="P9" s="23"/>
      <c r="Q9" s="23"/>
      <c r="R9" s="53">
        <f t="shared" si="7"/>
        <v>1.1316664021452372E-3</v>
      </c>
      <c r="S9" s="54">
        <f t="shared" si="8"/>
        <v>2.0362392916597844E-5</v>
      </c>
      <c r="T9" s="54">
        <f t="shared" si="9"/>
        <v>6.2736891209181313E-5</v>
      </c>
      <c r="U9" s="24">
        <f t="shared" si="10"/>
        <v>131542.72000001668</v>
      </c>
      <c r="V9" s="60">
        <f t="shared" si="11"/>
        <v>1.1520287950617639E-3</v>
      </c>
      <c r="W9" s="16"/>
      <c r="X9" t="s">
        <v>364</v>
      </c>
      <c r="Y9" s="48">
        <f t="shared" si="1"/>
        <v>0</v>
      </c>
      <c r="Z9" s="48">
        <f t="shared" si="2"/>
        <v>0</v>
      </c>
      <c r="AA9" s="105">
        <f t="shared" si="3"/>
        <v>1</v>
      </c>
      <c r="AB9" s="105">
        <f t="shared" si="4"/>
        <v>1</v>
      </c>
    </row>
    <row r="10" spans="1:28" x14ac:dyDescent="0.35">
      <c r="A10" t="str">
        <f>'FIHI (PBC M)'!A10</f>
        <v>Feb</v>
      </c>
      <c r="B10" t="str">
        <f>'FIHI (PBC M)'!B10</f>
        <v>From 2/23/2024 To 2/29/2024</v>
      </c>
      <c r="C10" s="33">
        <f>'FIHI (PBC M)'!C10</f>
        <v>45345</v>
      </c>
      <c r="D10" s="3">
        <f>'FIHI (PBC M)'!D10</f>
        <v>45351</v>
      </c>
      <c r="E10" s="7">
        <f>SUMIFS('SOC Detail Cap Acct'!S:S,'SOC Detail Cap Acct'!K:K,'FIHI (PBC C1)'!B10,'SOC Detail Cap Acct'!H:H,'FIHI (PBC C1)'!$C$1,'SOC Detail Cap Acct'!R:R,'FIHI (PBC C1)'!$E$1)+SUMIFS('SOC Detail Cap Acct'!S:S,'SOC Detail Cap Acct'!K:K,'FIHI (PBC C1)'!B10,'SOC Detail Cap Acct'!H:H,'FIHI (PBC C1)'!$C$1,'SOC Detail Cap Acct'!R:R,'FIHI (PBC C1)'!$E$2)+SUMIFS('SOC Detail Cap Acct'!S:S,'SOC Detail Cap Acct'!K:K,'FIHI (PBC C1)'!B10,'SOC Detail Cap Acct'!H:H,'FIHI (PBC C1)'!$C$1,'SOC Detail Cap Acct'!R:R,'FIHI (PBC C1)'!$E$3)</f>
        <v>114312752.46000001</v>
      </c>
      <c r="F10" s="8" t="s">
        <v>11</v>
      </c>
      <c r="G10" s="7">
        <f>SUMIFS('SOC Detail Cap Acct'!S:S,'SOC Detail Cap Acct'!K:K,'FIHI (PBC C1)'!B10,'SOC Detail Cap Acct'!H:H,'FIHI (PBC C1)'!$C$1,'SOC Detail Cap Acct'!R:R,'FIHI (PBC C1)'!$G$1)-SUMIFS('SOC Detail Cap Acct'!S:S,'SOC Detail Cap Acct'!K:K,'FIHI (PBC C1)'!B10,'SOC Detail Cap Acct'!H:H,'FIHI (PBC C1)'!$C$1,'SOC Detail Cap Acct'!R:R,'FIHI (PBC C1)'!$G$2)</f>
        <v>114441970.18000001</v>
      </c>
      <c r="H10" s="9" t="s">
        <v>11</v>
      </c>
      <c r="I10" s="8">
        <f>-SUMIFS('SOC Detail Expenses'!S:S,'SOC Detail Expenses'!K:K,'FIHI (PBC C1)'!B10,'SOC Detail Expenses'!H:H,'FIHI (PBC C1)'!$C$1)</f>
        <v>1057.9099999999999</v>
      </c>
      <c r="J10" s="8">
        <f>-SUMIFS('SOC Detail Mgmt Fees'!S:S,'SOC Detail Mgmt Fees'!K:K,'FIHI (PBC C1)'!B10,'SOC Detail Mgmt Fees'!H:H,'FIHI (PBC C1)'!$C$1)</f>
        <v>4328.03</v>
      </c>
      <c r="K10" s="34">
        <f>-SUMIFS('SOC Detail Mgmt Fees'!S:S,'SOC Detail Mgmt Fees'!H:H,'FIHI (PBC C1)'!$C$1,'SOC Detail Mgmt Fees'!R:R,'FIHI (PBC C1)'!$K$1,'SOC Detail Mgmt Fees'!K:K,'FIHI (PBC C1)'!B10)</f>
        <v>6105.61</v>
      </c>
      <c r="L10" s="172">
        <f t="shared" si="0"/>
        <v>1.0011775034464951</v>
      </c>
      <c r="M10" s="172">
        <f t="shared" si="5"/>
        <v>1.0011303876183475</v>
      </c>
      <c r="N10" s="172">
        <f>LN(L10)</f>
        <v>1.1768107330402174E-3</v>
      </c>
      <c r="O10" s="172">
        <f t="shared" si="6"/>
        <v>1.1297492113166152E-3</v>
      </c>
      <c r="P10" s="23"/>
      <c r="Q10" s="23"/>
      <c r="R10" s="53">
        <f t="shared" si="7"/>
        <v>1.1303876183474948E-3</v>
      </c>
      <c r="S10" s="54">
        <f t="shared" si="8"/>
        <v>4.7115828147735594E-5</v>
      </c>
      <c r="T10" s="54">
        <f t="shared" si="9"/>
        <v>6.2665974231585742E-5</v>
      </c>
      <c r="U10" s="24">
        <f t="shared" si="10"/>
        <v>134603.65999999881</v>
      </c>
      <c r="V10" s="60">
        <f t="shared" si="11"/>
        <v>1.1775034464951662E-3</v>
      </c>
      <c r="W10" s="16"/>
      <c r="X10" t="s">
        <v>365</v>
      </c>
      <c r="Y10" s="48">
        <f t="shared" si="1"/>
        <v>0</v>
      </c>
      <c r="Z10" s="48">
        <f t="shared" si="2"/>
        <v>0</v>
      </c>
      <c r="AA10" s="105">
        <f t="shared" si="3"/>
        <v>1</v>
      </c>
      <c r="AB10" s="105">
        <f t="shared" si="4"/>
        <v>1</v>
      </c>
    </row>
    <row r="11" spans="1:28" x14ac:dyDescent="0.35">
      <c r="A11" t="str">
        <f>'FIHI (PBC M)'!A11</f>
        <v>Mar</v>
      </c>
      <c r="B11" t="str">
        <f>'FIHI (PBC M)'!B11</f>
        <v>From 3/1/2024 To 3/14/2024</v>
      </c>
      <c r="C11" s="33">
        <f>'FIHI (PBC M)'!C11</f>
        <v>45352</v>
      </c>
      <c r="D11" s="3">
        <f>'FIHI (PBC M)'!D11</f>
        <v>45365</v>
      </c>
      <c r="E11" s="7">
        <f>SUMIFS('SOC Detail Cap Acct'!S:S,'SOC Detail Cap Acct'!K:K,'FIHI (PBC C1)'!B11,'SOC Detail Cap Acct'!H:H,'FIHI (PBC C1)'!$C$1,'SOC Detail Cap Acct'!R:R,'FIHI (PBC C1)'!$E$1)+SUMIFS('SOC Detail Cap Acct'!S:S,'SOC Detail Cap Acct'!K:K,'FIHI (PBC C1)'!B11,'SOC Detail Cap Acct'!H:H,'FIHI (PBC C1)'!$C$1,'SOC Detail Cap Acct'!R:R,'FIHI (PBC C1)'!$E$2)+SUMIFS('SOC Detail Cap Acct'!S:S,'SOC Detail Cap Acct'!K:K,'FIHI (PBC C1)'!B11,'SOC Detail Cap Acct'!H:H,'FIHI (PBC C1)'!$C$1,'SOC Detail Cap Acct'!R:R,'FIHI (PBC C1)'!$E$3)</f>
        <v>114441970.18000001</v>
      </c>
      <c r="F11" s="8" t="s">
        <v>11</v>
      </c>
      <c r="G11" s="7">
        <f>SUMIFS('SOC Detail Cap Acct'!S:S,'SOC Detail Cap Acct'!K:K,'FIHI (PBC C1)'!B11,'SOC Detail Cap Acct'!H:H,'FIHI (PBC C1)'!$C$1,'SOC Detail Cap Acct'!R:R,'FIHI (PBC C1)'!$G$1)-SUMIFS('SOC Detail Cap Acct'!S:S,'SOC Detail Cap Acct'!K:K,'FIHI (PBC C1)'!B11,'SOC Detail Cap Acct'!H:H,'FIHI (PBC C1)'!$C$1,'SOC Detail Cap Acct'!R:R,'FIHI (PBC C1)'!$G$2)</f>
        <v>114700405.62</v>
      </c>
      <c r="H11" s="9" t="s">
        <v>11</v>
      </c>
      <c r="I11" s="8">
        <f>-SUMIFS('SOC Detail Expenses'!S:S,'SOC Detail Expenses'!K:K,'FIHI (PBC C1)'!B11,'SOC Detail Expenses'!H:H,'FIHI (PBC C1)'!$C$1)</f>
        <v>2115.8200000000002</v>
      </c>
      <c r="J11" s="8">
        <f>-SUMIFS('SOC Detail Mgmt Fees'!S:S,'SOC Detail Mgmt Fees'!K:K,'FIHI (PBC C1)'!B11,'SOC Detail Mgmt Fees'!H:H,'FIHI (PBC C1)'!$C$1)</f>
        <v>10948.84</v>
      </c>
      <c r="K11" s="34">
        <f>-SUMIFS('SOC Detail Mgmt Fees'!S:S,'SOC Detail Mgmt Fees'!H:H,'FIHI (PBC C1)'!$C$1,'SOC Detail Mgmt Fees'!R:R,'FIHI (PBC C1)'!$K$1,'SOC Detail Mgmt Fees'!K:K,'FIHI (PBC C1)'!B11)</f>
        <v>12211.220000000001</v>
      </c>
      <c r="L11" s="172">
        <f t="shared" si="0"/>
        <v>1.0023723822612716</v>
      </c>
      <c r="M11" s="172">
        <f t="shared" si="5"/>
        <v>1.0022582225698624</v>
      </c>
      <c r="N11" s="172">
        <f t="shared" ref="N11:N24" si="12">LN(L11)</f>
        <v>2.3695726053159943E-3</v>
      </c>
      <c r="O11" s="172">
        <f t="shared" si="6"/>
        <v>2.2556766174392845E-3</v>
      </c>
      <c r="P11" s="23"/>
      <c r="Q11" s="23"/>
      <c r="R11" s="53">
        <f t="shared" si="7"/>
        <v>2.2582225698624114E-3</v>
      </c>
      <c r="S11" s="54">
        <f t="shared" si="8"/>
        <v>1.1415969140911551E-4</v>
      </c>
      <c r="T11" s="54">
        <f t="shared" si="9"/>
        <v>1.251904347457993E-4</v>
      </c>
      <c r="U11" s="24">
        <f t="shared" si="10"/>
        <v>271500.09999999765</v>
      </c>
      <c r="V11" s="60">
        <f t="shared" si="11"/>
        <v>2.3723822612715319E-3</v>
      </c>
      <c r="W11" s="16"/>
      <c r="X11" t="s">
        <v>366</v>
      </c>
      <c r="Y11" s="48">
        <f t="shared" si="1"/>
        <v>0</v>
      </c>
      <c r="Z11" s="48">
        <f t="shared" si="2"/>
        <v>0</v>
      </c>
      <c r="AA11" s="105">
        <f t="shared" si="3"/>
        <v>1</v>
      </c>
      <c r="AB11" s="105">
        <f t="shared" si="4"/>
        <v>1</v>
      </c>
    </row>
    <row r="12" spans="1:28" x14ac:dyDescent="0.35">
      <c r="A12" t="str">
        <f>'FIHI (PBC M)'!A12</f>
        <v>Mar</v>
      </c>
      <c r="B12" t="str">
        <f>'FIHI (PBC M)'!B12</f>
        <v>From 3/15/2024 To 3/21/2024</v>
      </c>
      <c r="C12" s="33">
        <f>'FIHI (PBC M)'!C12</f>
        <v>45366</v>
      </c>
      <c r="D12" s="3">
        <f>'FIHI (PBC M)'!D12</f>
        <v>45372</v>
      </c>
      <c r="E12" s="7">
        <f>SUMIFS('SOC Detail Cap Acct'!S:S,'SOC Detail Cap Acct'!K:K,'FIHI (PBC C1)'!B12,'SOC Detail Cap Acct'!H:H,'FIHI (PBC C1)'!$C$1,'SOC Detail Cap Acct'!R:R,'FIHI (PBC C1)'!$E$1)+SUMIFS('SOC Detail Cap Acct'!S:S,'SOC Detail Cap Acct'!K:K,'FIHI (PBC C1)'!B12,'SOC Detail Cap Acct'!H:H,'FIHI (PBC C1)'!$C$1,'SOC Detail Cap Acct'!R:R,'FIHI (PBC C1)'!$E$2)+SUMIFS('SOC Detail Cap Acct'!S:S,'SOC Detail Cap Acct'!K:K,'FIHI (PBC C1)'!B12,'SOC Detail Cap Acct'!H:H,'FIHI (PBC C1)'!$C$1,'SOC Detail Cap Acct'!R:R,'FIHI (PBC C1)'!$E$3)</f>
        <v>114700405.62</v>
      </c>
      <c r="F12" s="8" t="s">
        <v>11</v>
      </c>
      <c r="G12" s="7">
        <f>SUMIFS('SOC Detail Cap Acct'!S:S,'SOC Detail Cap Acct'!K:K,'FIHI (PBC C1)'!B12,'SOC Detail Cap Acct'!H:H,'FIHI (PBC C1)'!$C$1,'SOC Detail Cap Acct'!R:R,'FIHI (PBC C1)'!$G$1)-SUMIFS('SOC Detail Cap Acct'!S:S,'SOC Detail Cap Acct'!K:K,'FIHI (PBC C1)'!B12,'SOC Detail Cap Acct'!H:H,'FIHI (PBC C1)'!$C$1,'SOC Detail Cap Acct'!R:R,'FIHI (PBC C1)'!$G$2)</f>
        <v>114830431.28999999</v>
      </c>
      <c r="H12" s="9" t="s">
        <v>11</v>
      </c>
      <c r="I12" s="8">
        <f>-SUMIFS('SOC Detail Expenses'!S:S,'SOC Detail Expenses'!K:K,'FIHI (PBC C1)'!B12,'SOC Detail Expenses'!H:H,'FIHI (PBC C1)'!$C$1)</f>
        <v>1057.9099999999999</v>
      </c>
      <c r="J12" s="8">
        <f>-SUMIFS('SOC Detail Mgmt Fees'!S:S,'SOC Detail Mgmt Fees'!K:K,'FIHI (PBC C1)'!B12,'SOC Detail Mgmt Fees'!H:H,'FIHI (PBC C1)'!$C$1)</f>
        <v>5067.16</v>
      </c>
      <c r="K12" s="34">
        <f>-SUMIFS('SOC Detail Mgmt Fees'!S:S,'SOC Detail Mgmt Fees'!H:H,'FIHI (PBC C1)'!$C$1,'SOC Detail Mgmt Fees'!R:R,'FIHI (PBC C1)'!$K$1,'SOC Detail Mgmt Fees'!K:K,'FIHI (PBC C1)'!B12)</f>
        <v>6133.26</v>
      </c>
      <c r="L12" s="172">
        <f t="shared" si="0"/>
        <v>1.0011870118441519</v>
      </c>
      <c r="M12" s="172">
        <f t="shared" si="5"/>
        <v>1.00113361124834</v>
      </c>
      <c r="N12" s="172">
        <f t="shared" si="12"/>
        <v>1.1863079025957607E-3</v>
      </c>
      <c r="O12" s="172">
        <f t="shared" si="6"/>
        <v>1.1329691962879544E-3</v>
      </c>
      <c r="P12" s="23"/>
      <c r="Q12" s="23"/>
      <c r="R12" s="53">
        <f t="shared" si="7"/>
        <v>1.133611248339994E-3</v>
      </c>
      <c r="S12" s="54">
        <f t="shared" si="8"/>
        <v>5.3400595812121412E-5</v>
      </c>
      <c r="T12" s="54">
        <f t="shared" si="9"/>
        <v>6.269524472148942E-5</v>
      </c>
      <c r="U12" s="24">
        <f t="shared" si="10"/>
        <v>136150.73999998689</v>
      </c>
      <c r="V12" s="60">
        <f t="shared" si="11"/>
        <v>1.187011844152072E-3</v>
      </c>
      <c r="W12" s="16"/>
      <c r="X12" t="s">
        <v>367</v>
      </c>
      <c r="Y12" s="48">
        <f t="shared" si="1"/>
        <v>0</v>
      </c>
      <c r="Z12" s="48">
        <f t="shared" si="2"/>
        <v>0</v>
      </c>
      <c r="AA12" s="105">
        <f t="shared" si="3"/>
        <v>1</v>
      </c>
      <c r="AB12" s="105">
        <f t="shared" si="4"/>
        <v>1</v>
      </c>
    </row>
    <row r="13" spans="1:28" x14ac:dyDescent="0.35">
      <c r="A13" t="str">
        <f>'FIHI (PBC M)'!A13</f>
        <v>Mar</v>
      </c>
      <c r="B13" t="str">
        <f>'FIHI (PBC M)'!B13</f>
        <v>From 3/22/2024 To 3/31/2024</v>
      </c>
      <c r="C13" s="33">
        <f>'FIHI (PBC M)'!C13</f>
        <v>45373</v>
      </c>
      <c r="D13" s="3">
        <f>'FIHI (PBC M)'!D13</f>
        <v>45382</v>
      </c>
      <c r="E13" s="7">
        <f>SUMIFS('SOC Detail Cap Acct'!S:S,'SOC Detail Cap Acct'!K:K,'FIHI (PBC C1)'!B13,'SOC Detail Cap Acct'!H:H,'FIHI (PBC C1)'!$C$1,'SOC Detail Cap Acct'!R:R,'FIHI (PBC C1)'!$E$1)+SUMIFS('SOC Detail Cap Acct'!S:S,'SOC Detail Cap Acct'!K:K,'FIHI (PBC C1)'!B13,'SOC Detail Cap Acct'!H:H,'FIHI (PBC C1)'!$C$1,'SOC Detail Cap Acct'!R:R,'FIHI (PBC C1)'!$E$2)+SUMIFS('SOC Detail Cap Acct'!S:S,'SOC Detail Cap Acct'!K:K,'FIHI (PBC C1)'!B13,'SOC Detail Cap Acct'!H:H,'FIHI (PBC C1)'!$C$1,'SOC Detail Cap Acct'!R:R,'FIHI (PBC C1)'!$E$3)</f>
        <v>114830431.28999999</v>
      </c>
      <c r="F13" s="8" t="s">
        <v>11</v>
      </c>
      <c r="G13" s="7">
        <f>SUMIFS('SOC Detail Cap Acct'!S:S,'SOC Detail Cap Acct'!K:K,'FIHI (PBC C1)'!B13,'SOC Detail Cap Acct'!H:H,'FIHI (PBC C1)'!$C$1,'SOC Detail Cap Acct'!R:R,'FIHI (PBC C1)'!$G$1)-SUMIFS('SOC Detail Cap Acct'!S:S,'SOC Detail Cap Acct'!K:K,'FIHI (PBC C1)'!B13,'SOC Detail Cap Acct'!H:H,'FIHI (PBC C1)'!$C$1,'SOC Detail Cap Acct'!R:R,'FIHI (PBC C1)'!$G$2)</f>
        <v>115016182.3</v>
      </c>
      <c r="H13" s="9" t="s">
        <v>11</v>
      </c>
      <c r="I13" s="8">
        <f>-SUMIFS('SOC Detail Expenses'!S:S,'SOC Detail Expenses'!K:K,'FIHI (PBC C1)'!B13,'SOC Detail Expenses'!H:H,'FIHI (PBC C1)'!$C$1)</f>
        <v>1511.3</v>
      </c>
      <c r="J13" s="8">
        <f>-SUMIFS('SOC Detail Mgmt Fees'!S:S,'SOC Detail Mgmt Fees'!K:K,'FIHI (PBC C1)'!B13,'SOC Detail Mgmt Fees'!H:H,'FIHI (PBC C1)'!$C$1)</f>
        <v>7412.0300000000007</v>
      </c>
      <c r="K13" s="34">
        <f>-SUMIFS('SOC Detail Mgmt Fees'!S:S,'SOC Detail Mgmt Fees'!H:H,'FIHI (PBC C1)'!$C$1,'SOC Detail Mgmt Fees'!R:R,'FIHI (PBC C1)'!$K$1,'SOC Detail Mgmt Fees'!K:K,'FIHI (PBC C1)'!B13)</f>
        <v>8761.8000000000011</v>
      </c>
      <c r="L13" s="172">
        <f t="shared" si="0"/>
        <v>1.0016953201151737</v>
      </c>
      <c r="M13" s="172">
        <f t="shared" si="5"/>
        <v>1.0016176113588819</v>
      </c>
      <c r="N13" s="172">
        <f t="shared" si="12"/>
        <v>1.6938846821439148E-3</v>
      </c>
      <c r="O13" s="172">
        <f t="shared" si="6"/>
        <v>1.616304434834716E-3</v>
      </c>
      <c r="P13" s="23"/>
      <c r="Q13" s="23"/>
      <c r="R13" s="53">
        <f t="shared" si="7"/>
        <v>1.617611358881943E-3</v>
      </c>
      <c r="S13" s="54">
        <f t="shared" si="8"/>
        <v>7.7708756291827038E-5</v>
      </c>
      <c r="T13" s="54">
        <f t="shared" si="9"/>
        <v>8.9463218805263113E-5</v>
      </c>
      <c r="U13" s="24">
        <f t="shared" si="10"/>
        <v>194674.34000000535</v>
      </c>
      <c r="V13" s="60">
        <f t="shared" si="11"/>
        <v>1.6953201151736733E-3</v>
      </c>
      <c r="W13" s="16"/>
      <c r="X13" t="s">
        <v>368</v>
      </c>
      <c r="Y13" s="48">
        <f t="shared" si="1"/>
        <v>0</v>
      </c>
      <c r="Z13" s="48">
        <f t="shared" si="2"/>
        <v>0</v>
      </c>
      <c r="AA13" s="105">
        <f t="shared" si="3"/>
        <v>1</v>
      </c>
      <c r="AB13" s="105">
        <f t="shared" si="4"/>
        <v>1</v>
      </c>
    </row>
    <row r="14" spans="1:28" x14ac:dyDescent="0.35">
      <c r="A14">
        <f>'FIHI (PBC M)'!A14</f>
        <v>0</v>
      </c>
      <c r="B14">
        <f>'FIHI (PBC M)'!B14</f>
        <v>0</v>
      </c>
      <c r="C14" s="33">
        <f>'FIHI (PBC M)'!C14</f>
        <v>0</v>
      </c>
      <c r="D14" s="3">
        <f>'FIHI (PBC M)'!D14</f>
        <v>0</v>
      </c>
      <c r="E14" s="7">
        <f>SUMIFS('SOC Detail Cap Acct'!S:S,'SOC Detail Cap Acct'!K:K,'FIHI (PBC C1)'!B14,'SOC Detail Cap Acct'!H:H,'FIHI (PBC C1)'!$C$1,'SOC Detail Cap Acct'!R:R,'FIHI (PBC C1)'!$E$1)+SUMIFS('SOC Detail Cap Acct'!S:S,'SOC Detail Cap Acct'!K:K,'FIHI (PBC C1)'!B14,'SOC Detail Cap Acct'!H:H,'FIHI (PBC C1)'!$C$1,'SOC Detail Cap Acct'!R:R,'FIHI (PBC C1)'!$E$2)+SUMIFS('SOC Detail Cap Acct'!S:S,'SOC Detail Cap Acct'!K:K,'FIHI (PBC C1)'!B14,'SOC Detail Cap Acct'!H:H,'FIHI (PBC C1)'!$C$1,'SOC Detail Cap Acct'!R:R,'FIHI (PBC C1)'!$E$3)</f>
        <v>0</v>
      </c>
      <c r="F14" s="8" t="s">
        <v>11</v>
      </c>
      <c r="G14" s="7">
        <f>SUMIFS('SOC Detail Cap Acct'!S:S,'SOC Detail Cap Acct'!K:K,'FIHI (PBC C1)'!B14,'SOC Detail Cap Acct'!H:H,'FIHI (PBC C1)'!$C$1,'SOC Detail Cap Acct'!R:R,'FIHI (PBC C1)'!$G$1)-SUMIFS('SOC Detail Cap Acct'!S:S,'SOC Detail Cap Acct'!K:K,'FIHI (PBC C1)'!B14,'SOC Detail Cap Acct'!H:H,'FIHI (PBC C1)'!$C$1,'SOC Detail Cap Acct'!R:R,'FIHI (PBC C1)'!$G$2)</f>
        <v>0</v>
      </c>
      <c r="H14" s="9" t="s">
        <v>11</v>
      </c>
      <c r="I14" s="8">
        <f>-SUMIFS('SOC Detail Expenses'!S:S,'SOC Detail Expenses'!K:K,'FIHI (PBC C1)'!B14,'SOC Detail Expenses'!H:H,'FIHI (PBC C1)'!$C$1)</f>
        <v>0</v>
      </c>
      <c r="J14" s="8">
        <f>-SUMIFS('SOC Detail Mgmt Fees'!S:S,'SOC Detail Mgmt Fees'!K:K,'FIHI (PBC C1)'!B14,'SOC Detail Mgmt Fees'!H:H,'FIHI (PBC C1)'!$C$1)</f>
        <v>0</v>
      </c>
      <c r="K14" s="34">
        <f>-SUMIFS('SOC Detail Mgmt Fees'!S:S,'SOC Detail Mgmt Fees'!H:H,'FIHI (PBC C1)'!$C$1,'SOC Detail Mgmt Fees'!R:R,'FIHI (PBC C1)'!$K$1,'SOC Detail Mgmt Fees'!K:K,'FIHI (PBC C1)'!B14)</f>
        <v>0</v>
      </c>
      <c r="L14" s="172" t="e">
        <f t="shared" si="0"/>
        <v>#DIV/0!</v>
      </c>
      <c r="M14" s="172" t="e">
        <f t="shared" si="5"/>
        <v>#DIV/0!</v>
      </c>
      <c r="N14" s="172" t="e">
        <f t="shared" si="12"/>
        <v>#DIV/0!</v>
      </c>
      <c r="O14" s="172" t="e">
        <f t="shared" si="6"/>
        <v>#DIV/0!</v>
      </c>
      <c r="P14" s="23"/>
      <c r="Q14" s="23"/>
      <c r="R14" s="53" t="e">
        <f t="shared" si="7"/>
        <v>#DIV/0!</v>
      </c>
      <c r="S14" s="54" t="e">
        <f t="shared" si="8"/>
        <v>#DIV/0!</v>
      </c>
      <c r="T14" s="54" t="e">
        <f t="shared" si="9"/>
        <v>#DIV/0!</v>
      </c>
      <c r="U14" s="24">
        <f t="shared" si="10"/>
        <v>0</v>
      </c>
      <c r="V14" s="60" t="e">
        <f t="shared" si="11"/>
        <v>#DIV/0!</v>
      </c>
      <c r="W14" s="16"/>
      <c r="X14" t="s">
        <v>369</v>
      </c>
      <c r="Y14" s="48">
        <f t="shared" si="1"/>
        <v>0</v>
      </c>
      <c r="Z14" s="48">
        <f t="shared" si="2"/>
        <v>0</v>
      </c>
      <c r="AA14" s="105">
        <f t="shared" si="3"/>
        <v>1</v>
      </c>
      <c r="AB14" s="105">
        <f t="shared" si="4"/>
        <v>1</v>
      </c>
    </row>
    <row r="15" spans="1:28" x14ac:dyDescent="0.35">
      <c r="A15">
        <f>'FIHI (PBC M)'!A15</f>
        <v>0</v>
      </c>
      <c r="B15">
        <f>'FIHI (PBC M)'!B15</f>
        <v>0</v>
      </c>
      <c r="C15" s="33">
        <f>'FIHI (PBC M)'!C15</f>
        <v>0</v>
      </c>
      <c r="D15" s="3">
        <f>'FIHI (PBC M)'!D15</f>
        <v>0</v>
      </c>
      <c r="E15" s="7">
        <f>SUMIFS('SOC Detail Cap Acct'!S:S,'SOC Detail Cap Acct'!K:K,'FIHI (PBC C1)'!B15,'SOC Detail Cap Acct'!H:H,'FIHI (PBC C1)'!$C$1,'SOC Detail Cap Acct'!R:R,'FIHI (PBC C1)'!$E$1)+SUMIFS('SOC Detail Cap Acct'!S:S,'SOC Detail Cap Acct'!K:K,'FIHI (PBC C1)'!B15,'SOC Detail Cap Acct'!H:H,'FIHI (PBC C1)'!$C$1,'SOC Detail Cap Acct'!R:R,'FIHI (PBC C1)'!$E$2)+SUMIFS('SOC Detail Cap Acct'!S:S,'SOC Detail Cap Acct'!K:K,'FIHI (PBC C1)'!B15,'SOC Detail Cap Acct'!H:H,'FIHI (PBC C1)'!$C$1,'SOC Detail Cap Acct'!R:R,'FIHI (PBC C1)'!$E$3)</f>
        <v>0</v>
      </c>
      <c r="F15" s="8" t="s">
        <v>11</v>
      </c>
      <c r="G15" s="7">
        <f>SUMIFS('SOC Detail Cap Acct'!S:S,'SOC Detail Cap Acct'!K:K,'FIHI (PBC C1)'!B15,'SOC Detail Cap Acct'!H:H,'FIHI (PBC C1)'!$C$1,'SOC Detail Cap Acct'!R:R,'FIHI (PBC C1)'!$G$1)-SUMIFS('SOC Detail Cap Acct'!S:S,'SOC Detail Cap Acct'!K:K,'FIHI (PBC C1)'!B15,'SOC Detail Cap Acct'!H:H,'FIHI (PBC C1)'!$C$1,'SOC Detail Cap Acct'!R:R,'FIHI (PBC C1)'!$G$2)</f>
        <v>0</v>
      </c>
      <c r="H15" s="9" t="s">
        <v>11</v>
      </c>
      <c r="I15" s="8">
        <f>-SUMIFS('SOC Detail Expenses'!S:S,'SOC Detail Expenses'!K:K,'FIHI (PBC C1)'!B15,'SOC Detail Expenses'!H:H,'FIHI (PBC C1)'!$C$1)</f>
        <v>0</v>
      </c>
      <c r="J15" s="8">
        <f>-SUMIFS('SOC Detail Mgmt Fees'!S:S,'SOC Detail Mgmt Fees'!K:K,'FIHI (PBC C1)'!B15,'SOC Detail Mgmt Fees'!H:H,'FIHI (PBC C1)'!$C$1)</f>
        <v>0</v>
      </c>
      <c r="K15" s="34">
        <f>-SUMIFS('SOC Detail Mgmt Fees'!S:S,'SOC Detail Mgmt Fees'!H:H,'FIHI (PBC C1)'!$C$1,'SOC Detail Mgmt Fees'!R:R,'FIHI (PBC C1)'!$K$1,'SOC Detail Mgmt Fees'!K:K,'FIHI (PBC C1)'!B15)</f>
        <v>0</v>
      </c>
      <c r="L15" s="172" t="e">
        <f t="shared" si="0"/>
        <v>#DIV/0!</v>
      </c>
      <c r="M15" s="172" t="e">
        <f t="shared" si="5"/>
        <v>#DIV/0!</v>
      </c>
      <c r="N15" s="172" t="e">
        <f t="shared" si="12"/>
        <v>#DIV/0!</v>
      </c>
      <c r="O15" s="172" t="e">
        <f t="shared" si="6"/>
        <v>#DIV/0!</v>
      </c>
      <c r="P15" s="23"/>
      <c r="Q15" s="23"/>
      <c r="R15" s="53" t="e">
        <f t="shared" si="7"/>
        <v>#DIV/0!</v>
      </c>
      <c r="S15" s="54" t="e">
        <f t="shared" si="8"/>
        <v>#DIV/0!</v>
      </c>
      <c r="T15" s="54" t="e">
        <f t="shared" si="9"/>
        <v>#DIV/0!</v>
      </c>
      <c r="U15" s="24">
        <f t="shared" si="10"/>
        <v>0</v>
      </c>
      <c r="V15" s="60" t="e">
        <f t="shared" si="11"/>
        <v>#DIV/0!</v>
      </c>
      <c r="W15" s="16"/>
      <c r="X15" t="s">
        <v>370</v>
      </c>
      <c r="Y15" s="48">
        <f t="shared" si="1"/>
        <v>0</v>
      </c>
      <c r="Z15" s="48">
        <f t="shared" si="2"/>
        <v>0</v>
      </c>
      <c r="AA15" s="105">
        <f t="shared" si="3"/>
        <v>1</v>
      </c>
      <c r="AB15" s="105">
        <f t="shared" si="4"/>
        <v>1</v>
      </c>
    </row>
    <row r="16" spans="1:28" x14ac:dyDescent="0.35">
      <c r="A16">
        <f>'FIHI (PBC M)'!A16</f>
        <v>0</v>
      </c>
      <c r="B16">
        <f>'FIHI (PBC M)'!B16</f>
        <v>0</v>
      </c>
      <c r="C16" s="33">
        <f>'FIHI (PBC M)'!C16</f>
        <v>0</v>
      </c>
      <c r="D16" s="3">
        <f>'FIHI (PBC M)'!D16</f>
        <v>0</v>
      </c>
      <c r="E16" s="7">
        <f>SUMIFS('SOC Detail Cap Acct'!S:S,'SOC Detail Cap Acct'!K:K,'FIHI (PBC C1)'!B16,'SOC Detail Cap Acct'!H:H,'FIHI (PBC C1)'!$C$1,'SOC Detail Cap Acct'!R:R,'FIHI (PBC C1)'!$E$1)+SUMIFS('SOC Detail Cap Acct'!S:S,'SOC Detail Cap Acct'!K:K,'FIHI (PBC C1)'!B16,'SOC Detail Cap Acct'!H:H,'FIHI (PBC C1)'!$C$1,'SOC Detail Cap Acct'!R:R,'FIHI (PBC C1)'!$E$2)+SUMIFS('SOC Detail Cap Acct'!S:S,'SOC Detail Cap Acct'!K:K,'FIHI (PBC C1)'!B16,'SOC Detail Cap Acct'!H:H,'FIHI (PBC C1)'!$C$1,'SOC Detail Cap Acct'!R:R,'FIHI (PBC C1)'!$E$3)</f>
        <v>0</v>
      </c>
      <c r="F16" s="8" t="s">
        <v>11</v>
      </c>
      <c r="G16" s="7">
        <f>SUMIFS('SOC Detail Cap Acct'!S:S,'SOC Detail Cap Acct'!K:K,'FIHI (PBC C1)'!B16,'SOC Detail Cap Acct'!H:H,'FIHI (PBC C1)'!$C$1,'SOC Detail Cap Acct'!R:R,'FIHI (PBC C1)'!$G$1)-SUMIFS('SOC Detail Cap Acct'!S:S,'SOC Detail Cap Acct'!K:K,'FIHI (PBC C1)'!B16,'SOC Detail Cap Acct'!H:H,'FIHI (PBC C1)'!$C$1,'SOC Detail Cap Acct'!R:R,'FIHI (PBC C1)'!$G$2)</f>
        <v>0</v>
      </c>
      <c r="H16" s="9" t="s">
        <v>11</v>
      </c>
      <c r="I16" s="8">
        <f>-SUMIFS('SOC Detail Expenses'!S:S,'SOC Detail Expenses'!K:K,'FIHI (PBC C1)'!B16,'SOC Detail Expenses'!H:H,'FIHI (PBC C1)'!$C$1)</f>
        <v>0</v>
      </c>
      <c r="J16" s="8">
        <f>-SUMIFS('SOC Detail Mgmt Fees'!S:S,'SOC Detail Mgmt Fees'!K:K,'FIHI (PBC C1)'!B16,'SOC Detail Mgmt Fees'!H:H,'FIHI (PBC C1)'!$C$1)</f>
        <v>0</v>
      </c>
      <c r="K16" s="34">
        <f>-SUMIFS('SOC Detail Mgmt Fees'!S:S,'SOC Detail Mgmt Fees'!H:H,'FIHI (PBC C1)'!$C$1,'SOC Detail Mgmt Fees'!R:R,'FIHI (PBC C1)'!$K$1,'SOC Detail Mgmt Fees'!K:K,'FIHI (PBC C1)'!B16)</f>
        <v>0</v>
      </c>
      <c r="L16" s="172" t="e">
        <f t="shared" si="0"/>
        <v>#DIV/0!</v>
      </c>
      <c r="M16" s="172" t="e">
        <f t="shared" si="5"/>
        <v>#DIV/0!</v>
      </c>
      <c r="N16" s="172" t="e">
        <f t="shared" si="12"/>
        <v>#DIV/0!</v>
      </c>
      <c r="O16" s="172" t="e">
        <f t="shared" si="6"/>
        <v>#DIV/0!</v>
      </c>
      <c r="P16" s="23"/>
      <c r="Q16" s="23"/>
      <c r="R16" s="53" t="e">
        <f t="shared" si="7"/>
        <v>#DIV/0!</v>
      </c>
      <c r="S16" s="54" t="e">
        <f t="shared" si="8"/>
        <v>#DIV/0!</v>
      </c>
      <c r="T16" s="54" t="e">
        <f t="shared" si="9"/>
        <v>#DIV/0!</v>
      </c>
      <c r="U16" s="24">
        <f t="shared" si="10"/>
        <v>0</v>
      </c>
      <c r="V16" s="60" t="e">
        <f t="shared" si="11"/>
        <v>#DIV/0!</v>
      </c>
      <c r="W16" s="16"/>
      <c r="X16" t="s">
        <v>371</v>
      </c>
      <c r="Y16" s="48">
        <f t="shared" si="1"/>
        <v>0</v>
      </c>
      <c r="Z16" s="48">
        <f t="shared" si="2"/>
        <v>0</v>
      </c>
      <c r="AA16" s="105">
        <f t="shared" si="3"/>
        <v>1</v>
      </c>
      <c r="AB16" s="105">
        <f t="shared" si="4"/>
        <v>1</v>
      </c>
    </row>
    <row r="17" spans="1:23" x14ac:dyDescent="0.35">
      <c r="A17">
        <f>'FIHI (PBC M)'!A17</f>
        <v>0</v>
      </c>
      <c r="B17">
        <f>'FIHI (PBC M)'!B17</f>
        <v>0</v>
      </c>
      <c r="C17" s="33">
        <f>'FIHI (PBC M)'!C17</f>
        <v>0</v>
      </c>
      <c r="D17" s="3">
        <f>'FIHI (PBC M)'!D17</f>
        <v>0</v>
      </c>
      <c r="E17" s="7">
        <f>SUMIFS('SOC Detail Cap Acct'!S:S,'SOC Detail Cap Acct'!K:K,'FIHI (PBC C1)'!B17,'SOC Detail Cap Acct'!H:H,'FIHI (PBC C1)'!$C$1,'SOC Detail Cap Acct'!R:R,'FIHI (PBC C1)'!$E$1)+SUMIFS('SOC Detail Cap Acct'!S:S,'SOC Detail Cap Acct'!K:K,'FIHI (PBC C1)'!B17,'SOC Detail Cap Acct'!H:H,'FIHI (PBC C1)'!$C$1,'SOC Detail Cap Acct'!R:R,'FIHI (PBC C1)'!$E$2)+SUMIFS('SOC Detail Cap Acct'!S:S,'SOC Detail Cap Acct'!K:K,'FIHI (PBC C1)'!B17,'SOC Detail Cap Acct'!H:H,'FIHI (PBC C1)'!$C$1,'SOC Detail Cap Acct'!R:R,'FIHI (PBC C1)'!$E$3)</f>
        <v>0</v>
      </c>
      <c r="F17" s="8" t="s">
        <v>11</v>
      </c>
      <c r="G17" s="7">
        <f>SUMIFS('SOC Detail Cap Acct'!S:S,'SOC Detail Cap Acct'!K:K,'FIHI (PBC C1)'!B17,'SOC Detail Cap Acct'!H:H,'FIHI (PBC C1)'!$C$1,'SOC Detail Cap Acct'!R:R,'FIHI (PBC C1)'!$G$1)-SUMIFS('SOC Detail Cap Acct'!S:S,'SOC Detail Cap Acct'!K:K,'FIHI (PBC C1)'!B17,'SOC Detail Cap Acct'!H:H,'FIHI (PBC C1)'!$C$1,'SOC Detail Cap Acct'!R:R,'FIHI (PBC C1)'!$G$2)</f>
        <v>0</v>
      </c>
      <c r="H17" s="9" t="s">
        <v>11</v>
      </c>
      <c r="I17" s="8">
        <f>-SUMIFS('SOC Detail Expenses'!S:S,'SOC Detail Expenses'!K:K,'FIHI (PBC C1)'!B17,'SOC Detail Expenses'!H:H,'FIHI (PBC C1)'!$C$1)</f>
        <v>0</v>
      </c>
      <c r="J17" s="8">
        <f>-SUMIFS('SOC Detail Mgmt Fees'!S:S,'SOC Detail Mgmt Fees'!K:K,'FIHI (PBC C1)'!B17,'SOC Detail Mgmt Fees'!H:H,'FIHI (PBC C1)'!$C$1)</f>
        <v>0</v>
      </c>
      <c r="K17" s="34">
        <f>-SUMIFS('SOC Detail Mgmt Fees'!S:S,'SOC Detail Mgmt Fees'!H:H,'FIHI (PBC C1)'!$C$1,'SOC Detail Mgmt Fees'!R:R,'FIHI (PBC C1)'!$K$1,'SOC Detail Mgmt Fees'!K:K,'FIHI (PBC C1)'!B17)</f>
        <v>0</v>
      </c>
      <c r="L17" s="172" t="e">
        <f t="shared" si="0"/>
        <v>#DIV/0!</v>
      </c>
      <c r="M17" s="172" t="e">
        <f t="shared" si="5"/>
        <v>#DIV/0!</v>
      </c>
      <c r="N17" s="172" t="e">
        <f t="shared" si="12"/>
        <v>#DIV/0!</v>
      </c>
      <c r="O17" s="172" t="e">
        <f t="shared" si="6"/>
        <v>#DIV/0!</v>
      </c>
      <c r="P17" s="23"/>
      <c r="Q17" s="23"/>
      <c r="R17" s="53" t="e">
        <f t="shared" si="7"/>
        <v>#DIV/0!</v>
      </c>
      <c r="S17" s="54" t="e">
        <f t="shared" si="8"/>
        <v>#DIV/0!</v>
      </c>
      <c r="T17" s="54" t="e">
        <f t="shared" si="9"/>
        <v>#DIV/0!</v>
      </c>
      <c r="U17" s="24">
        <f t="shared" si="10"/>
        <v>0</v>
      </c>
      <c r="V17" s="60" t="e">
        <f t="shared" si="11"/>
        <v>#DIV/0!</v>
      </c>
      <c r="W17" s="16"/>
    </row>
    <row r="18" spans="1:23" x14ac:dyDescent="0.35">
      <c r="A18">
        <f>'FIHI (PBC M)'!A18</f>
        <v>0</v>
      </c>
      <c r="B18">
        <f>'FIHI (PBC M)'!B18</f>
        <v>0</v>
      </c>
      <c r="C18" s="33">
        <f>'FIHI (PBC M)'!C18</f>
        <v>0</v>
      </c>
      <c r="D18" s="3">
        <f>'FIHI (PBC M)'!D18</f>
        <v>0</v>
      </c>
      <c r="E18" s="7">
        <f>SUMIFS('SOC Detail Cap Acct'!S:S,'SOC Detail Cap Acct'!K:K,'FIHI (PBC C1)'!B18,'SOC Detail Cap Acct'!H:H,'FIHI (PBC C1)'!$C$1,'SOC Detail Cap Acct'!R:R,'FIHI (PBC C1)'!$E$1)+SUMIFS('SOC Detail Cap Acct'!S:S,'SOC Detail Cap Acct'!K:K,'FIHI (PBC C1)'!B18,'SOC Detail Cap Acct'!H:H,'FIHI (PBC C1)'!$C$1,'SOC Detail Cap Acct'!R:R,'FIHI (PBC C1)'!$E$2)+SUMIFS('SOC Detail Cap Acct'!S:S,'SOC Detail Cap Acct'!K:K,'FIHI (PBC C1)'!B18,'SOC Detail Cap Acct'!H:H,'FIHI (PBC C1)'!$C$1,'SOC Detail Cap Acct'!R:R,'FIHI (PBC C1)'!$E$3)</f>
        <v>0</v>
      </c>
      <c r="F18" s="8" t="s">
        <v>11</v>
      </c>
      <c r="G18" s="7">
        <f>SUMIFS('SOC Detail Cap Acct'!S:S,'SOC Detail Cap Acct'!K:K,'FIHI (PBC C1)'!B18,'SOC Detail Cap Acct'!H:H,'FIHI (PBC C1)'!$C$1,'SOC Detail Cap Acct'!R:R,'FIHI (PBC C1)'!$G$1)-SUMIFS('SOC Detail Cap Acct'!S:S,'SOC Detail Cap Acct'!K:K,'FIHI (PBC C1)'!B18,'SOC Detail Cap Acct'!H:H,'FIHI (PBC C1)'!$C$1,'SOC Detail Cap Acct'!R:R,'FIHI (PBC C1)'!$G$2)</f>
        <v>0</v>
      </c>
      <c r="H18" s="9" t="s">
        <v>11</v>
      </c>
      <c r="I18" s="8">
        <f>-SUMIFS('SOC Detail Expenses'!S:S,'SOC Detail Expenses'!K:K,'FIHI (PBC C1)'!B18,'SOC Detail Expenses'!H:H,'FIHI (PBC C1)'!$C$1)</f>
        <v>0</v>
      </c>
      <c r="J18" s="8">
        <f>-SUMIFS('SOC Detail Mgmt Fees'!S:S,'SOC Detail Mgmt Fees'!K:K,'FIHI (PBC C1)'!B18,'SOC Detail Mgmt Fees'!H:H,'FIHI (PBC C1)'!$C$1)</f>
        <v>0</v>
      </c>
      <c r="K18" s="34">
        <f>-SUMIFS('SOC Detail Mgmt Fees'!S:S,'SOC Detail Mgmt Fees'!H:H,'FIHI (PBC C1)'!$C$1,'SOC Detail Mgmt Fees'!R:R,'FIHI (PBC C1)'!$K$1,'SOC Detail Mgmt Fees'!K:K,'FIHI (PBC C1)'!B18)</f>
        <v>0</v>
      </c>
      <c r="L18" s="172" t="e">
        <f t="shared" si="0"/>
        <v>#DIV/0!</v>
      </c>
      <c r="M18" s="172" t="e">
        <f t="shared" si="5"/>
        <v>#DIV/0!</v>
      </c>
      <c r="N18" s="172" t="e">
        <f t="shared" si="12"/>
        <v>#DIV/0!</v>
      </c>
      <c r="O18" s="172" t="e">
        <f t="shared" si="6"/>
        <v>#DIV/0!</v>
      </c>
      <c r="P18" s="23"/>
      <c r="Q18" s="23"/>
      <c r="R18" s="53" t="e">
        <f t="shared" si="7"/>
        <v>#DIV/0!</v>
      </c>
      <c r="S18" s="54" t="e">
        <f t="shared" si="8"/>
        <v>#DIV/0!</v>
      </c>
      <c r="T18" s="54" t="e">
        <f t="shared" si="9"/>
        <v>#DIV/0!</v>
      </c>
      <c r="U18" s="24">
        <f t="shared" si="10"/>
        <v>0</v>
      </c>
      <c r="V18" s="60" t="e">
        <f t="shared" si="11"/>
        <v>#DIV/0!</v>
      </c>
      <c r="W18" s="16"/>
    </row>
    <row r="19" spans="1:23" x14ac:dyDescent="0.35">
      <c r="A19">
        <f>'FIHI (PBC M)'!A19</f>
        <v>0</v>
      </c>
      <c r="B19">
        <f>'FIHI (PBC M)'!B19</f>
        <v>0</v>
      </c>
      <c r="C19" s="33">
        <f>'FIHI (PBC M)'!C19</f>
        <v>0</v>
      </c>
      <c r="D19" s="3">
        <f>'FIHI (PBC M)'!D19</f>
        <v>0</v>
      </c>
      <c r="E19" s="7">
        <f>SUMIFS('SOC Detail Cap Acct'!S:S,'SOC Detail Cap Acct'!K:K,'FIHI (PBC C1)'!B19,'SOC Detail Cap Acct'!H:H,'FIHI (PBC C1)'!$C$1,'SOC Detail Cap Acct'!R:R,'FIHI (PBC C1)'!$E$1)+SUMIFS('SOC Detail Cap Acct'!S:S,'SOC Detail Cap Acct'!K:K,'FIHI (PBC C1)'!B19,'SOC Detail Cap Acct'!H:H,'FIHI (PBC C1)'!$C$1,'SOC Detail Cap Acct'!R:R,'FIHI (PBC C1)'!$E$2)+SUMIFS('SOC Detail Cap Acct'!S:S,'SOC Detail Cap Acct'!K:K,'FIHI (PBC C1)'!B19,'SOC Detail Cap Acct'!H:H,'FIHI (PBC C1)'!$C$1,'SOC Detail Cap Acct'!R:R,'FIHI (PBC C1)'!$E$3)</f>
        <v>0</v>
      </c>
      <c r="F19" s="8" t="s">
        <v>11</v>
      </c>
      <c r="G19" s="7">
        <f>SUMIFS('SOC Detail Cap Acct'!S:S,'SOC Detail Cap Acct'!K:K,'FIHI (PBC C1)'!B19,'SOC Detail Cap Acct'!H:H,'FIHI (PBC C1)'!$C$1,'SOC Detail Cap Acct'!R:R,'FIHI (PBC C1)'!$G$1)-SUMIFS('SOC Detail Cap Acct'!S:S,'SOC Detail Cap Acct'!K:K,'FIHI (PBC C1)'!B19,'SOC Detail Cap Acct'!H:H,'FIHI (PBC C1)'!$C$1,'SOC Detail Cap Acct'!R:R,'FIHI (PBC C1)'!$G$2)</f>
        <v>0</v>
      </c>
      <c r="H19" s="9" t="s">
        <v>11</v>
      </c>
      <c r="I19" s="8">
        <f>-SUMIFS('SOC Detail Expenses'!S:S,'SOC Detail Expenses'!K:K,'FIHI (PBC C1)'!B19,'SOC Detail Expenses'!H:H,'FIHI (PBC C1)'!$C$1)</f>
        <v>0</v>
      </c>
      <c r="J19" s="8">
        <f>-SUMIFS('SOC Detail Mgmt Fees'!S:S,'SOC Detail Mgmt Fees'!K:K,'FIHI (PBC C1)'!B19,'SOC Detail Mgmt Fees'!H:H,'FIHI (PBC C1)'!$C$1)</f>
        <v>0</v>
      </c>
      <c r="K19" s="34">
        <f>-SUMIFS('SOC Detail Mgmt Fees'!S:S,'SOC Detail Mgmt Fees'!H:H,'FIHI (PBC C1)'!$C$1,'SOC Detail Mgmt Fees'!R:R,'FIHI (PBC C1)'!$K$1,'SOC Detail Mgmt Fees'!K:K,'FIHI (PBC C1)'!B19)</f>
        <v>0</v>
      </c>
      <c r="L19" s="172" t="e">
        <f t="shared" si="0"/>
        <v>#DIV/0!</v>
      </c>
      <c r="M19" s="172" t="e">
        <f t="shared" si="5"/>
        <v>#DIV/0!</v>
      </c>
      <c r="N19" s="172" t="e">
        <f t="shared" si="12"/>
        <v>#DIV/0!</v>
      </c>
      <c r="O19" s="172" t="e">
        <f t="shared" si="6"/>
        <v>#DIV/0!</v>
      </c>
      <c r="P19" s="23"/>
      <c r="Q19" s="23"/>
      <c r="R19" s="53" t="e">
        <f t="shared" si="7"/>
        <v>#DIV/0!</v>
      </c>
      <c r="S19" s="54" t="e">
        <f t="shared" si="8"/>
        <v>#DIV/0!</v>
      </c>
      <c r="T19" s="54" t="e">
        <f t="shared" si="9"/>
        <v>#DIV/0!</v>
      </c>
      <c r="U19" s="24">
        <f t="shared" si="10"/>
        <v>0</v>
      </c>
      <c r="V19" s="60" t="e">
        <f t="shared" si="11"/>
        <v>#DIV/0!</v>
      </c>
      <c r="W19" s="16"/>
    </row>
    <row r="20" spans="1:23" x14ac:dyDescent="0.35">
      <c r="A20">
        <f>'FIHI (PBC M)'!A20</f>
        <v>0</v>
      </c>
      <c r="B20">
        <f>'FIHI (PBC M)'!B20</f>
        <v>0</v>
      </c>
      <c r="C20" s="33">
        <f>'FIHI (PBC M)'!C20</f>
        <v>0</v>
      </c>
      <c r="D20" s="3">
        <f>'FIHI (PBC M)'!D20</f>
        <v>0</v>
      </c>
      <c r="E20" s="7">
        <f>SUMIFS('SOC Detail Cap Acct'!S:S,'SOC Detail Cap Acct'!K:K,'FIHI (PBC C1)'!B20,'SOC Detail Cap Acct'!H:H,'FIHI (PBC C1)'!$C$1,'SOC Detail Cap Acct'!R:R,'FIHI (PBC C1)'!$E$1)+SUMIFS('SOC Detail Cap Acct'!S:S,'SOC Detail Cap Acct'!K:K,'FIHI (PBC C1)'!B20,'SOC Detail Cap Acct'!H:H,'FIHI (PBC C1)'!$C$1,'SOC Detail Cap Acct'!R:R,'FIHI (PBC C1)'!$E$2)+SUMIFS('SOC Detail Cap Acct'!S:S,'SOC Detail Cap Acct'!K:K,'FIHI (PBC C1)'!B20,'SOC Detail Cap Acct'!H:H,'FIHI (PBC C1)'!$C$1,'SOC Detail Cap Acct'!R:R,'FIHI (PBC C1)'!$E$3)</f>
        <v>0</v>
      </c>
      <c r="F20" s="8" t="s">
        <v>11</v>
      </c>
      <c r="G20" s="7">
        <f>SUMIFS('SOC Detail Cap Acct'!S:S,'SOC Detail Cap Acct'!K:K,'FIHI (PBC C1)'!B20,'SOC Detail Cap Acct'!H:H,'FIHI (PBC C1)'!$C$1,'SOC Detail Cap Acct'!R:R,'FIHI (PBC C1)'!$G$1)-SUMIFS('SOC Detail Cap Acct'!S:S,'SOC Detail Cap Acct'!K:K,'FIHI (PBC C1)'!B20,'SOC Detail Cap Acct'!H:H,'FIHI (PBC C1)'!$C$1,'SOC Detail Cap Acct'!R:R,'FIHI (PBC C1)'!$G$2)</f>
        <v>0</v>
      </c>
      <c r="H20" s="9" t="s">
        <v>11</v>
      </c>
      <c r="I20" s="8">
        <f>-SUMIFS('SOC Detail Expenses'!S:S,'SOC Detail Expenses'!K:K,'FIHI (PBC C1)'!B20,'SOC Detail Expenses'!H:H,'FIHI (PBC C1)'!$C$1)</f>
        <v>0</v>
      </c>
      <c r="J20" s="8">
        <f>-SUMIFS('SOC Detail Mgmt Fees'!S:S,'SOC Detail Mgmt Fees'!K:K,'FIHI (PBC C1)'!B20,'SOC Detail Mgmt Fees'!H:H,'FIHI (PBC C1)'!$C$1)</f>
        <v>0</v>
      </c>
      <c r="K20" s="34">
        <f>-SUMIFS('SOC Detail Mgmt Fees'!S:S,'SOC Detail Mgmt Fees'!H:H,'FIHI (PBC C1)'!$C$1,'SOC Detail Mgmt Fees'!R:R,'FIHI (PBC C1)'!$K$1,'SOC Detail Mgmt Fees'!K:K,'FIHI (PBC C1)'!B20)</f>
        <v>0</v>
      </c>
      <c r="L20" s="172" t="e">
        <f t="shared" si="0"/>
        <v>#DIV/0!</v>
      </c>
      <c r="M20" s="172" t="e">
        <f t="shared" si="5"/>
        <v>#DIV/0!</v>
      </c>
      <c r="N20" s="172" t="e">
        <f t="shared" si="12"/>
        <v>#DIV/0!</v>
      </c>
      <c r="O20" s="172" t="e">
        <f t="shared" si="6"/>
        <v>#DIV/0!</v>
      </c>
      <c r="P20" s="23"/>
      <c r="Q20" s="23"/>
      <c r="R20" s="53" t="e">
        <f t="shared" si="7"/>
        <v>#DIV/0!</v>
      </c>
      <c r="S20" s="54" t="e">
        <f t="shared" si="8"/>
        <v>#DIV/0!</v>
      </c>
      <c r="T20" s="54" t="e">
        <f t="shared" si="9"/>
        <v>#DIV/0!</v>
      </c>
      <c r="U20" s="24">
        <f t="shared" si="10"/>
        <v>0</v>
      </c>
      <c r="V20" s="60" t="e">
        <f t="shared" si="11"/>
        <v>#DIV/0!</v>
      </c>
      <c r="W20" s="16"/>
    </row>
    <row r="21" spans="1:23" x14ac:dyDescent="0.35">
      <c r="A21">
        <f>'FIHI (PBC M)'!A21</f>
        <v>0</v>
      </c>
      <c r="B21">
        <f>'FIHI (PBC M)'!B21</f>
        <v>0</v>
      </c>
      <c r="C21" s="33">
        <f>'FIHI (PBC M)'!C21</f>
        <v>0</v>
      </c>
      <c r="D21" s="3">
        <f>'FIHI (PBC M)'!D21</f>
        <v>0</v>
      </c>
      <c r="E21" s="7">
        <f>SUMIFS('SOC Detail Cap Acct'!S:S,'SOC Detail Cap Acct'!K:K,'FIHI (PBC C1)'!B21,'SOC Detail Cap Acct'!H:H,'FIHI (PBC C1)'!$C$1,'SOC Detail Cap Acct'!R:R,'FIHI (PBC C1)'!$E$1)+SUMIFS('SOC Detail Cap Acct'!S:S,'SOC Detail Cap Acct'!K:K,'FIHI (PBC C1)'!B21,'SOC Detail Cap Acct'!H:H,'FIHI (PBC C1)'!$C$1,'SOC Detail Cap Acct'!R:R,'FIHI (PBC C1)'!$E$2)+SUMIFS('SOC Detail Cap Acct'!S:S,'SOC Detail Cap Acct'!K:K,'FIHI (PBC C1)'!B21,'SOC Detail Cap Acct'!H:H,'FIHI (PBC C1)'!$C$1,'SOC Detail Cap Acct'!R:R,'FIHI (PBC C1)'!$E$3)</f>
        <v>0</v>
      </c>
      <c r="F21" s="8" t="s">
        <v>11</v>
      </c>
      <c r="G21" s="7">
        <f>SUMIFS('SOC Detail Cap Acct'!S:S,'SOC Detail Cap Acct'!K:K,'FIHI (PBC C1)'!B21,'SOC Detail Cap Acct'!H:H,'FIHI (PBC C1)'!$C$1,'SOC Detail Cap Acct'!R:R,'FIHI (PBC C1)'!$G$1)-SUMIFS('SOC Detail Cap Acct'!S:S,'SOC Detail Cap Acct'!K:K,'FIHI (PBC C1)'!B21,'SOC Detail Cap Acct'!H:H,'FIHI (PBC C1)'!$C$1,'SOC Detail Cap Acct'!R:R,'FIHI (PBC C1)'!$G$2)</f>
        <v>0</v>
      </c>
      <c r="H21" s="9" t="s">
        <v>11</v>
      </c>
      <c r="I21" s="8">
        <f>-SUMIFS('SOC Detail Expenses'!S:S,'SOC Detail Expenses'!K:K,'FIHI (PBC C1)'!B21,'SOC Detail Expenses'!H:H,'FIHI (PBC C1)'!$C$1)</f>
        <v>0</v>
      </c>
      <c r="J21" s="8">
        <f>-SUMIFS('SOC Detail Mgmt Fees'!S:S,'SOC Detail Mgmt Fees'!K:K,'FIHI (PBC C1)'!B21,'SOC Detail Mgmt Fees'!H:H,'FIHI (PBC C1)'!$C$1)</f>
        <v>0</v>
      </c>
      <c r="K21" s="34">
        <f>-SUMIFS('SOC Detail Mgmt Fees'!S:S,'SOC Detail Mgmt Fees'!H:H,'FIHI (PBC C1)'!$C$1,'SOC Detail Mgmt Fees'!R:R,'FIHI (PBC C1)'!$K$1,'SOC Detail Mgmt Fees'!K:K,'FIHI (PBC C1)'!B21)</f>
        <v>0</v>
      </c>
      <c r="L21" s="172" t="e">
        <f t="shared" si="0"/>
        <v>#DIV/0!</v>
      </c>
      <c r="M21" s="172" t="e">
        <f t="shared" si="5"/>
        <v>#DIV/0!</v>
      </c>
      <c r="N21" s="172" t="e">
        <f t="shared" si="12"/>
        <v>#DIV/0!</v>
      </c>
      <c r="O21" s="172" t="e">
        <f t="shared" si="6"/>
        <v>#DIV/0!</v>
      </c>
      <c r="P21" s="23"/>
      <c r="Q21" s="23"/>
      <c r="R21" s="53" t="e">
        <f t="shared" si="7"/>
        <v>#DIV/0!</v>
      </c>
      <c r="S21" s="54" t="e">
        <f t="shared" si="8"/>
        <v>#DIV/0!</v>
      </c>
      <c r="T21" s="54" t="e">
        <f t="shared" si="9"/>
        <v>#DIV/0!</v>
      </c>
      <c r="U21" s="24">
        <f t="shared" si="10"/>
        <v>0</v>
      </c>
      <c r="V21" s="60" t="e">
        <f t="shared" si="11"/>
        <v>#DIV/0!</v>
      </c>
      <c r="W21" s="16"/>
    </row>
    <row r="22" spans="1:23" x14ac:dyDescent="0.35">
      <c r="A22">
        <f>'FIHI (PBC M)'!A22</f>
        <v>0</v>
      </c>
      <c r="B22">
        <f>'FIHI (PBC M)'!B22</f>
        <v>0</v>
      </c>
      <c r="C22" s="33">
        <f>'FIHI (PBC M)'!C22</f>
        <v>0</v>
      </c>
      <c r="D22" s="3">
        <f>'FIHI (PBC M)'!D22</f>
        <v>0</v>
      </c>
      <c r="E22" s="7">
        <f>SUMIFS('SOC Detail Cap Acct'!S:S,'SOC Detail Cap Acct'!K:K,'FIHI (PBC C1)'!B22,'SOC Detail Cap Acct'!H:H,'FIHI (PBC C1)'!$C$1,'SOC Detail Cap Acct'!R:R,'FIHI (PBC C1)'!$E$1)+SUMIFS('SOC Detail Cap Acct'!S:S,'SOC Detail Cap Acct'!K:K,'FIHI (PBC C1)'!B22,'SOC Detail Cap Acct'!H:H,'FIHI (PBC C1)'!$C$1,'SOC Detail Cap Acct'!R:R,'FIHI (PBC C1)'!$E$2)+SUMIFS('SOC Detail Cap Acct'!S:S,'SOC Detail Cap Acct'!K:K,'FIHI (PBC C1)'!B22,'SOC Detail Cap Acct'!H:H,'FIHI (PBC C1)'!$C$1,'SOC Detail Cap Acct'!R:R,'FIHI (PBC C1)'!$E$3)</f>
        <v>0</v>
      </c>
      <c r="F22" s="8" t="s">
        <v>11</v>
      </c>
      <c r="G22" s="7">
        <f>SUMIFS('SOC Detail Cap Acct'!S:S,'SOC Detail Cap Acct'!K:K,'FIHI (PBC C1)'!B22,'SOC Detail Cap Acct'!H:H,'FIHI (PBC C1)'!$C$1,'SOC Detail Cap Acct'!R:R,'FIHI (PBC C1)'!$G$1)-SUMIFS('SOC Detail Cap Acct'!S:S,'SOC Detail Cap Acct'!K:K,'FIHI (PBC C1)'!B22,'SOC Detail Cap Acct'!H:H,'FIHI (PBC C1)'!$C$1,'SOC Detail Cap Acct'!R:R,'FIHI (PBC C1)'!$G$2)</f>
        <v>0</v>
      </c>
      <c r="H22" s="9" t="s">
        <v>11</v>
      </c>
      <c r="I22" s="8">
        <f>-SUMIFS('SOC Detail Expenses'!S:S,'SOC Detail Expenses'!K:K,'FIHI (PBC C1)'!B22,'SOC Detail Expenses'!H:H,'FIHI (PBC C1)'!$C$1)</f>
        <v>0</v>
      </c>
      <c r="J22" s="8">
        <f>-SUMIFS('SOC Detail Mgmt Fees'!S:S,'SOC Detail Mgmt Fees'!K:K,'FIHI (PBC C1)'!B22,'SOC Detail Mgmt Fees'!H:H,'FIHI (PBC C1)'!$C$1)</f>
        <v>0</v>
      </c>
      <c r="K22" s="34">
        <f>-SUMIFS('SOC Detail Mgmt Fees'!S:S,'SOC Detail Mgmt Fees'!H:H,'FIHI (PBC C1)'!$C$1,'SOC Detail Mgmt Fees'!R:R,'FIHI (PBC C1)'!$K$1,'SOC Detail Mgmt Fees'!K:K,'FIHI (PBC C1)'!B22)</f>
        <v>0</v>
      </c>
      <c r="L22" s="172" t="e">
        <f t="shared" si="0"/>
        <v>#DIV/0!</v>
      </c>
      <c r="M22" s="172" t="e">
        <f t="shared" si="5"/>
        <v>#DIV/0!</v>
      </c>
      <c r="N22" s="172" t="e">
        <f t="shared" si="12"/>
        <v>#DIV/0!</v>
      </c>
      <c r="O22" s="172" t="e">
        <f t="shared" si="6"/>
        <v>#DIV/0!</v>
      </c>
      <c r="P22" s="23"/>
      <c r="Q22" s="23"/>
      <c r="R22" s="53" t="e">
        <f t="shared" si="7"/>
        <v>#DIV/0!</v>
      </c>
      <c r="S22" s="54" t="e">
        <f t="shared" si="8"/>
        <v>#DIV/0!</v>
      </c>
      <c r="T22" s="54" t="e">
        <f t="shared" si="9"/>
        <v>#DIV/0!</v>
      </c>
      <c r="U22" s="24">
        <f t="shared" si="10"/>
        <v>0</v>
      </c>
      <c r="V22" s="60" t="e">
        <f t="shared" si="11"/>
        <v>#DIV/0!</v>
      </c>
      <c r="W22" s="16"/>
    </row>
    <row r="23" spans="1:23" x14ac:dyDescent="0.35">
      <c r="A23">
        <f>'FIHI (PBC M)'!A23</f>
        <v>0</v>
      </c>
      <c r="B23">
        <f>'FIHI (PBC M)'!B23</f>
        <v>0</v>
      </c>
      <c r="C23" s="33">
        <f>'FIHI (PBC M)'!C23</f>
        <v>0</v>
      </c>
      <c r="D23" s="3">
        <f>'FIHI (PBC M)'!D23</f>
        <v>0</v>
      </c>
      <c r="E23" s="7">
        <f>SUMIFS('SOC Detail Cap Acct'!S:S,'SOC Detail Cap Acct'!K:K,'FIHI (PBC C1)'!B23,'SOC Detail Cap Acct'!H:H,'FIHI (PBC C1)'!$C$1,'SOC Detail Cap Acct'!R:R,'FIHI (PBC C1)'!$E$1)+SUMIFS('SOC Detail Cap Acct'!S:S,'SOC Detail Cap Acct'!K:K,'FIHI (PBC C1)'!B23,'SOC Detail Cap Acct'!H:H,'FIHI (PBC C1)'!$C$1,'SOC Detail Cap Acct'!R:R,'FIHI (PBC C1)'!$E$2)+SUMIFS('SOC Detail Cap Acct'!S:S,'SOC Detail Cap Acct'!K:K,'FIHI (PBC C1)'!B23,'SOC Detail Cap Acct'!H:H,'FIHI (PBC C1)'!$C$1,'SOC Detail Cap Acct'!R:R,'FIHI (PBC C1)'!$E$3)</f>
        <v>0</v>
      </c>
      <c r="F23" s="8" t="s">
        <v>11</v>
      </c>
      <c r="G23" s="7">
        <f>SUMIFS('SOC Detail Cap Acct'!S:S,'SOC Detail Cap Acct'!K:K,'FIHI (PBC C1)'!B23,'SOC Detail Cap Acct'!H:H,'FIHI (PBC C1)'!$C$1,'SOC Detail Cap Acct'!R:R,'FIHI (PBC C1)'!$G$1)-SUMIFS('SOC Detail Cap Acct'!S:S,'SOC Detail Cap Acct'!K:K,'FIHI (PBC C1)'!B23,'SOC Detail Cap Acct'!H:H,'FIHI (PBC C1)'!$C$1,'SOC Detail Cap Acct'!R:R,'FIHI (PBC C1)'!$G$2)</f>
        <v>0</v>
      </c>
      <c r="H23" s="9" t="s">
        <v>11</v>
      </c>
      <c r="I23" s="8">
        <f>-SUMIFS('SOC Detail Expenses'!S:S,'SOC Detail Expenses'!K:K,'FIHI (PBC C1)'!B23,'SOC Detail Expenses'!H:H,'FIHI (PBC C1)'!$C$1)</f>
        <v>0</v>
      </c>
      <c r="J23" s="8">
        <f>-SUMIFS('SOC Detail Mgmt Fees'!S:S,'SOC Detail Mgmt Fees'!K:K,'FIHI (PBC C1)'!B23,'SOC Detail Mgmt Fees'!H:H,'FIHI (PBC C1)'!$C$1)</f>
        <v>0</v>
      </c>
      <c r="K23" s="34">
        <f>-SUMIFS('SOC Detail Mgmt Fees'!S:S,'SOC Detail Mgmt Fees'!H:H,'FIHI (PBC C1)'!$C$1,'SOC Detail Mgmt Fees'!R:R,'FIHI (PBC C1)'!$K$1,'SOC Detail Mgmt Fees'!K:K,'FIHI (PBC C1)'!B23)</f>
        <v>0</v>
      </c>
      <c r="L23" s="172" t="e">
        <f t="shared" si="0"/>
        <v>#DIV/0!</v>
      </c>
      <c r="M23" s="172" t="e">
        <f t="shared" si="5"/>
        <v>#DIV/0!</v>
      </c>
      <c r="N23" s="172" t="e">
        <f t="shared" si="12"/>
        <v>#DIV/0!</v>
      </c>
      <c r="O23" s="172" t="e">
        <f t="shared" si="6"/>
        <v>#DIV/0!</v>
      </c>
      <c r="P23" s="23"/>
      <c r="Q23" s="23"/>
      <c r="R23" s="53" t="e">
        <f t="shared" si="7"/>
        <v>#DIV/0!</v>
      </c>
      <c r="S23" s="54" t="e">
        <f t="shared" si="8"/>
        <v>#DIV/0!</v>
      </c>
      <c r="T23" s="54" t="e">
        <f t="shared" si="9"/>
        <v>#DIV/0!</v>
      </c>
      <c r="U23" s="24">
        <f t="shared" si="10"/>
        <v>0</v>
      </c>
      <c r="V23" s="60" t="e">
        <f t="shared" si="11"/>
        <v>#DIV/0!</v>
      </c>
      <c r="W23" s="16"/>
    </row>
    <row r="24" spans="1:23" x14ac:dyDescent="0.35">
      <c r="A24">
        <f>'FIHI (PBC M)'!A24</f>
        <v>0</v>
      </c>
      <c r="B24">
        <f>'FIHI (PBC M)'!B24</f>
        <v>0</v>
      </c>
      <c r="C24" s="33">
        <f>'FIHI (PBC M)'!C24</f>
        <v>0</v>
      </c>
      <c r="D24" s="3">
        <f>'FIHI (PBC M)'!D24</f>
        <v>0</v>
      </c>
      <c r="E24" s="7">
        <f>SUMIFS('SOC Detail Cap Acct'!S:S,'SOC Detail Cap Acct'!K:K,'FIHI (PBC C1)'!B24,'SOC Detail Cap Acct'!H:H,'FIHI (PBC C1)'!$C$1,'SOC Detail Cap Acct'!R:R,'FIHI (PBC C1)'!$E$1)+SUMIFS('SOC Detail Cap Acct'!S:S,'SOC Detail Cap Acct'!K:K,'FIHI (PBC C1)'!B24,'SOC Detail Cap Acct'!H:H,'FIHI (PBC C1)'!$C$1,'SOC Detail Cap Acct'!R:R,'FIHI (PBC C1)'!$E$2)+SUMIFS('SOC Detail Cap Acct'!S:S,'SOC Detail Cap Acct'!K:K,'FIHI (PBC C1)'!B24,'SOC Detail Cap Acct'!H:H,'FIHI (PBC C1)'!$C$1,'SOC Detail Cap Acct'!R:R,'FIHI (PBC C1)'!$E$3)</f>
        <v>0</v>
      </c>
      <c r="F24" s="8" t="s">
        <v>11</v>
      </c>
      <c r="G24" s="7">
        <f>SUMIFS('SOC Detail Cap Acct'!S:S,'SOC Detail Cap Acct'!K:K,'FIHI (PBC C1)'!B24,'SOC Detail Cap Acct'!H:H,'FIHI (PBC C1)'!$C$1,'SOC Detail Cap Acct'!R:R,'FIHI (PBC C1)'!$G$1)-SUMIFS('SOC Detail Cap Acct'!S:S,'SOC Detail Cap Acct'!K:K,'FIHI (PBC C1)'!B24,'SOC Detail Cap Acct'!H:H,'FIHI (PBC C1)'!$C$1,'SOC Detail Cap Acct'!R:R,'FIHI (PBC C1)'!$G$2)</f>
        <v>0</v>
      </c>
      <c r="H24" s="9" t="s">
        <v>11</v>
      </c>
      <c r="I24" s="8">
        <f>-SUMIFS('SOC Detail Expenses'!S:S,'SOC Detail Expenses'!K:K,'FIHI (PBC C1)'!B24,'SOC Detail Expenses'!H:H,'FIHI (PBC C1)'!$C$1)</f>
        <v>0</v>
      </c>
      <c r="J24" s="8">
        <f>-SUMIFS('SOC Detail Mgmt Fees'!S:S,'SOC Detail Mgmt Fees'!K:K,'FIHI (PBC C1)'!B24,'SOC Detail Mgmt Fees'!H:H,'FIHI (PBC C1)'!$C$1)</f>
        <v>0</v>
      </c>
      <c r="K24" s="34">
        <f>-SUMIFS('SOC Detail Mgmt Fees'!S:S,'SOC Detail Mgmt Fees'!H:H,'FIHI (PBC C1)'!$C$1,'SOC Detail Mgmt Fees'!R:R,'FIHI (PBC C1)'!$K$1,'SOC Detail Mgmt Fees'!K:K,'FIHI (PBC C1)'!B24)</f>
        <v>0</v>
      </c>
      <c r="L24" s="172" t="e">
        <f t="shared" si="0"/>
        <v>#DIV/0!</v>
      </c>
      <c r="M24" s="172" t="e">
        <f t="shared" si="5"/>
        <v>#DIV/0!</v>
      </c>
      <c r="N24" s="172" t="e">
        <f t="shared" si="12"/>
        <v>#DIV/0!</v>
      </c>
      <c r="O24" s="172" t="e">
        <f t="shared" si="6"/>
        <v>#DIV/0!</v>
      </c>
      <c r="P24" s="23"/>
      <c r="Q24" s="23"/>
      <c r="R24" s="53" t="e">
        <f t="shared" si="7"/>
        <v>#DIV/0!</v>
      </c>
      <c r="S24" s="54" t="e">
        <f t="shared" si="8"/>
        <v>#DIV/0!</v>
      </c>
      <c r="T24" s="54" t="e">
        <f t="shared" si="9"/>
        <v>#DIV/0!</v>
      </c>
      <c r="U24" s="24">
        <f t="shared" si="10"/>
        <v>0</v>
      </c>
      <c r="V24" s="60" t="e">
        <f t="shared" si="11"/>
        <v>#DIV/0!</v>
      </c>
      <c r="W24" s="16"/>
    </row>
    <row r="25" spans="1:23" x14ac:dyDescent="0.35">
      <c r="A25">
        <f>'FIHI (PBC M)'!A25</f>
        <v>0</v>
      </c>
      <c r="B25">
        <f>'FIHI (PBC M)'!B25</f>
        <v>0</v>
      </c>
      <c r="C25" s="33">
        <f>'FIHI (PBC M)'!C25</f>
        <v>0</v>
      </c>
      <c r="D25" s="3">
        <f>'FIHI (PBC M)'!D25</f>
        <v>0</v>
      </c>
      <c r="E25" s="7">
        <f>SUMIFS('SOC Detail Cap Acct'!S:S,'SOC Detail Cap Acct'!K:K,'FIHI (PBC C1)'!B25,'SOC Detail Cap Acct'!H:H,'FIHI (PBC C1)'!$C$1,'SOC Detail Cap Acct'!R:R,'FIHI (PBC C1)'!$E$1)+SUMIFS('SOC Detail Cap Acct'!S:S,'SOC Detail Cap Acct'!K:K,'FIHI (PBC C1)'!B25,'SOC Detail Cap Acct'!H:H,'FIHI (PBC C1)'!$C$1,'SOC Detail Cap Acct'!R:R,'FIHI (PBC C1)'!$E$2)+SUMIFS('SOC Detail Cap Acct'!S:S,'SOC Detail Cap Acct'!K:K,'FIHI (PBC C1)'!B25,'SOC Detail Cap Acct'!H:H,'FIHI (PBC C1)'!$C$1,'SOC Detail Cap Acct'!R:R,'FIHI (PBC C1)'!$E$3)</f>
        <v>0</v>
      </c>
      <c r="F25" s="8" t="s">
        <v>11</v>
      </c>
      <c r="G25" s="7">
        <f>SUMIFS('SOC Detail Cap Acct'!S:S,'SOC Detail Cap Acct'!K:K,'FIHI (PBC C1)'!B25,'SOC Detail Cap Acct'!H:H,'FIHI (PBC C1)'!$C$1,'SOC Detail Cap Acct'!R:R,'FIHI (PBC C1)'!$G$1)-SUMIFS('SOC Detail Cap Acct'!S:S,'SOC Detail Cap Acct'!K:K,'FIHI (PBC C1)'!B25,'SOC Detail Cap Acct'!H:H,'FIHI (PBC C1)'!$C$1,'SOC Detail Cap Acct'!R:R,'FIHI (PBC C1)'!$G$2)</f>
        <v>0</v>
      </c>
      <c r="H25" s="9" t="s">
        <v>11</v>
      </c>
      <c r="I25" s="8">
        <f>-SUMIFS('SOC Detail Expenses'!S:S,'SOC Detail Expenses'!K:K,'FIHI (PBC C1)'!B25,'SOC Detail Expenses'!H:H,'FIHI (PBC C1)'!$C$1)</f>
        <v>0</v>
      </c>
      <c r="J25" s="8">
        <f>-SUMIFS('SOC Detail Mgmt Fees'!S:S,'SOC Detail Mgmt Fees'!K:K,'FIHI (PBC C1)'!B25,'SOC Detail Mgmt Fees'!H:H,'FIHI (PBC C1)'!$C$1)</f>
        <v>0</v>
      </c>
      <c r="K25" s="34">
        <f>-SUMIFS('SOC Detail Mgmt Fees'!S:S,'SOC Detail Mgmt Fees'!H:H,'FIHI (PBC C1)'!$C$1,'SOC Detail Mgmt Fees'!R:R,'FIHI (PBC C1)'!$K$1,'SOC Detail Mgmt Fees'!K:K,'FIHI (PBC C1)'!B25)</f>
        <v>0</v>
      </c>
      <c r="L25" s="172" t="e">
        <f t="shared" ref="L25:L30" si="13">SUM(G25,I25,J25)/E25</f>
        <v>#DIV/0!</v>
      </c>
      <c r="M25" s="172" t="e">
        <f t="shared" ref="M25:M30" si="14">G25/E25</f>
        <v>#DIV/0!</v>
      </c>
      <c r="N25" s="172" t="e">
        <f t="shared" ref="N25:N30" si="15">LN(L25)</f>
        <v>#DIV/0!</v>
      </c>
      <c r="O25" s="172" t="e">
        <f t="shared" ref="O25:O30" si="16">LN(M25)</f>
        <v>#DIV/0!</v>
      </c>
      <c r="P25" s="23"/>
      <c r="Q25" s="23"/>
      <c r="R25" s="53" t="e">
        <f t="shared" si="7"/>
        <v>#DIV/0!</v>
      </c>
      <c r="S25" s="54" t="e">
        <f t="shared" si="8"/>
        <v>#DIV/0!</v>
      </c>
      <c r="T25" s="54" t="e">
        <f t="shared" si="9"/>
        <v>#DIV/0!</v>
      </c>
      <c r="U25" s="24">
        <f t="shared" si="10"/>
        <v>0</v>
      </c>
      <c r="V25" s="60" t="e">
        <f t="shared" si="11"/>
        <v>#DIV/0!</v>
      </c>
      <c r="W25" s="16"/>
    </row>
    <row r="26" spans="1:23" x14ac:dyDescent="0.35">
      <c r="A26">
        <f>'FIHI (PBC M)'!A26</f>
        <v>0</v>
      </c>
      <c r="B26">
        <f>'FIHI (PBC M)'!B26</f>
        <v>0</v>
      </c>
      <c r="C26" s="33">
        <f>'FIHI (PBC M)'!C26</f>
        <v>0</v>
      </c>
      <c r="D26" s="3">
        <f>'FIHI (PBC M)'!D26</f>
        <v>0</v>
      </c>
      <c r="E26" s="7">
        <f>SUMIFS('SOC Detail Cap Acct'!S:S,'SOC Detail Cap Acct'!K:K,'FIHI (PBC C1)'!B26,'SOC Detail Cap Acct'!H:H,'FIHI (PBC C1)'!$C$1,'SOC Detail Cap Acct'!R:R,'FIHI (PBC C1)'!$E$1)+SUMIFS('SOC Detail Cap Acct'!S:S,'SOC Detail Cap Acct'!K:K,'FIHI (PBC C1)'!B26,'SOC Detail Cap Acct'!H:H,'FIHI (PBC C1)'!$C$1,'SOC Detail Cap Acct'!R:R,'FIHI (PBC C1)'!$E$2)+SUMIFS('SOC Detail Cap Acct'!S:S,'SOC Detail Cap Acct'!K:K,'FIHI (PBC C1)'!B26,'SOC Detail Cap Acct'!H:H,'FIHI (PBC C1)'!$C$1,'SOC Detail Cap Acct'!R:R,'FIHI (PBC C1)'!$E$3)</f>
        <v>0</v>
      </c>
      <c r="F26" s="8" t="s">
        <v>11</v>
      </c>
      <c r="G26" s="7">
        <f>SUMIFS('SOC Detail Cap Acct'!S:S,'SOC Detail Cap Acct'!K:K,'FIHI (PBC C1)'!B26,'SOC Detail Cap Acct'!H:H,'FIHI (PBC C1)'!$C$1,'SOC Detail Cap Acct'!R:R,'FIHI (PBC C1)'!$G$1)-SUMIFS('SOC Detail Cap Acct'!S:S,'SOC Detail Cap Acct'!K:K,'FIHI (PBC C1)'!B26,'SOC Detail Cap Acct'!H:H,'FIHI (PBC C1)'!$C$1,'SOC Detail Cap Acct'!R:R,'FIHI (PBC C1)'!$G$2)</f>
        <v>0</v>
      </c>
      <c r="H26" s="9" t="s">
        <v>11</v>
      </c>
      <c r="I26" s="8">
        <f>-SUMIFS('SOC Detail Expenses'!S:S,'SOC Detail Expenses'!K:K,'FIHI (PBC C1)'!B26,'SOC Detail Expenses'!H:H,'FIHI (PBC C1)'!$C$1)</f>
        <v>0</v>
      </c>
      <c r="J26" s="8">
        <f>-SUMIFS('SOC Detail Mgmt Fees'!S:S,'SOC Detail Mgmt Fees'!K:K,'FIHI (PBC C1)'!B26,'SOC Detail Mgmt Fees'!H:H,'FIHI (PBC C1)'!$C$1)</f>
        <v>0</v>
      </c>
      <c r="K26" s="34">
        <f>-SUMIFS('SOC Detail Mgmt Fees'!S:S,'SOC Detail Mgmt Fees'!H:H,'FIHI (PBC C1)'!$C$1,'SOC Detail Mgmt Fees'!R:R,'FIHI (PBC C1)'!$K$1,'SOC Detail Mgmt Fees'!K:K,'FIHI (PBC C1)'!B26)</f>
        <v>0</v>
      </c>
      <c r="L26" s="172" t="e">
        <f t="shared" si="13"/>
        <v>#DIV/0!</v>
      </c>
      <c r="M26" s="172" t="e">
        <f t="shared" si="14"/>
        <v>#DIV/0!</v>
      </c>
      <c r="N26" s="172" t="e">
        <f t="shared" si="15"/>
        <v>#DIV/0!</v>
      </c>
      <c r="O26" s="172" t="e">
        <f t="shared" si="16"/>
        <v>#DIV/0!</v>
      </c>
      <c r="P26" s="23"/>
      <c r="Q26" s="23"/>
      <c r="R26" s="53" t="e">
        <f t="shared" si="7"/>
        <v>#DIV/0!</v>
      </c>
      <c r="S26" s="54" t="e">
        <f t="shared" si="8"/>
        <v>#DIV/0!</v>
      </c>
      <c r="T26" s="54" t="e">
        <f t="shared" si="9"/>
        <v>#DIV/0!</v>
      </c>
      <c r="U26" s="24">
        <f t="shared" si="10"/>
        <v>0</v>
      </c>
      <c r="V26" s="60" t="e">
        <f t="shared" si="11"/>
        <v>#DIV/0!</v>
      </c>
      <c r="W26" s="16"/>
    </row>
    <row r="27" spans="1:23" x14ac:dyDescent="0.35">
      <c r="A27">
        <f>'FIHI (PBC M)'!A27</f>
        <v>0</v>
      </c>
      <c r="B27">
        <f>'FIHI (PBC M)'!B27</f>
        <v>0</v>
      </c>
      <c r="C27" s="33">
        <f>'FIHI (PBC M)'!C27</f>
        <v>0</v>
      </c>
      <c r="D27" s="3">
        <f>'FIHI (PBC M)'!D27</f>
        <v>0</v>
      </c>
      <c r="E27" s="7">
        <f>SUMIFS('SOC Detail Cap Acct'!S:S,'SOC Detail Cap Acct'!K:K,'FIHI (PBC C1)'!B27,'SOC Detail Cap Acct'!H:H,'FIHI (PBC C1)'!$C$1,'SOC Detail Cap Acct'!R:R,'FIHI (PBC C1)'!$E$1)+SUMIFS('SOC Detail Cap Acct'!S:S,'SOC Detail Cap Acct'!K:K,'FIHI (PBC C1)'!B27,'SOC Detail Cap Acct'!H:H,'FIHI (PBC C1)'!$C$1,'SOC Detail Cap Acct'!R:R,'FIHI (PBC C1)'!$E$2)+SUMIFS('SOC Detail Cap Acct'!S:S,'SOC Detail Cap Acct'!K:K,'FIHI (PBC C1)'!B27,'SOC Detail Cap Acct'!H:H,'FIHI (PBC C1)'!$C$1,'SOC Detail Cap Acct'!R:R,'FIHI (PBC C1)'!$E$3)</f>
        <v>0</v>
      </c>
      <c r="F27" s="8" t="s">
        <v>11</v>
      </c>
      <c r="G27" s="7">
        <f>SUMIFS('SOC Detail Cap Acct'!S:S,'SOC Detail Cap Acct'!K:K,'FIHI (PBC C1)'!B27,'SOC Detail Cap Acct'!H:H,'FIHI (PBC C1)'!$C$1,'SOC Detail Cap Acct'!R:R,'FIHI (PBC C1)'!$G$1)-SUMIFS('SOC Detail Cap Acct'!S:S,'SOC Detail Cap Acct'!K:K,'FIHI (PBC C1)'!B27,'SOC Detail Cap Acct'!H:H,'FIHI (PBC C1)'!$C$1,'SOC Detail Cap Acct'!R:R,'FIHI (PBC C1)'!$G$2)</f>
        <v>0</v>
      </c>
      <c r="H27" s="9" t="s">
        <v>11</v>
      </c>
      <c r="I27" s="8">
        <f>-SUMIFS('SOC Detail Expenses'!S:S,'SOC Detail Expenses'!K:K,'FIHI (PBC C1)'!B27,'SOC Detail Expenses'!H:H,'FIHI (PBC C1)'!$C$1)</f>
        <v>0</v>
      </c>
      <c r="J27" s="8">
        <f>-SUMIFS('SOC Detail Mgmt Fees'!S:S,'SOC Detail Mgmt Fees'!K:K,'FIHI (PBC C1)'!B27,'SOC Detail Mgmt Fees'!H:H,'FIHI (PBC C1)'!$C$1)</f>
        <v>0</v>
      </c>
      <c r="K27" s="34">
        <f>-SUMIFS('SOC Detail Mgmt Fees'!S:S,'SOC Detail Mgmt Fees'!H:H,'FIHI (PBC C1)'!$C$1,'SOC Detail Mgmt Fees'!R:R,'FIHI (PBC C1)'!$K$1,'SOC Detail Mgmt Fees'!K:K,'FIHI (PBC C1)'!B27)</f>
        <v>0</v>
      </c>
      <c r="L27" s="172" t="e">
        <f t="shared" si="13"/>
        <v>#DIV/0!</v>
      </c>
      <c r="M27" s="172" t="e">
        <f t="shared" si="14"/>
        <v>#DIV/0!</v>
      </c>
      <c r="N27" s="172" t="e">
        <f t="shared" si="15"/>
        <v>#DIV/0!</v>
      </c>
      <c r="O27" s="172" t="e">
        <f t="shared" si="16"/>
        <v>#DIV/0!</v>
      </c>
      <c r="P27" s="23"/>
      <c r="Q27" s="23"/>
      <c r="R27" s="53" t="e">
        <f t="shared" si="7"/>
        <v>#DIV/0!</v>
      </c>
      <c r="S27" s="54" t="e">
        <f t="shared" si="8"/>
        <v>#DIV/0!</v>
      </c>
      <c r="T27" s="54" t="e">
        <f t="shared" si="9"/>
        <v>#DIV/0!</v>
      </c>
      <c r="U27" s="24">
        <f t="shared" si="10"/>
        <v>0</v>
      </c>
      <c r="V27" s="60" t="e">
        <f t="shared" si="11"/>
        <v>#DIV/0!</v>
      </c>
      <c r="W27" s="16"/>
    </row>
    <row r="28" spans="1:23" x14ac:dyDescent="0.35">
      <c r="A28">
        <f>'FIHI (PBC M)'!A28</f>
        <v>0</v>
      </c>
      <c r="B28">
        <f>'FIHI (PBC M)'!B28</f>
        <v>0</v>
      </c>
      <c r="C28" s="33">
        <f>'FIHI (PBC M)'!C28</f>
        <v>0</v>
      </c>
      <c r="D28" s="3">
        <f>'FIHI (PBC M)'!D28</f>
        <v>0</v>
      </c>
      <c r="E28" s="7">
        <f>SUMIFS('SOC Detail Cap Acct'!S:S,'SOC Detail Cap Acct'!K:K,'FIHI (PBC C1)'!B28,'SOC Detail Cap Acct'!H:H,'FIHI (PBC C1)'!$C$1,'SOC Detail Cap Acct'!R:R,'FIHI (PBC C1)'!$E$1)+SUMIFS('SOC Detail Cap Acct'!S:S,'SOC Detail Cap Acct'!K:K,'FIHI (PBC C1)'!B28,'SOC Detail Cap Acct'!H:H,'FIHI (PBC C1)'!$C$1,'SOC Detail Cap Acct'!R:R,'FIHI (PBC C1)'!$E$2)+SUMIFS('SOC Detail Cap Acct'!S:S,'SOC Detail Cap Acct'!K:K,'FIHI (PBC C1)'!B28,'SOC Detail Cap Acct'!H:H,'FIHI (PBC C1)'!$C$1,'SOC Detail Cap Acct'!R:R,'FIHI (PBC C1)'!$E$3)</f>
        <v>0</v>
      </c>
      <c r="F28" s="8" t="s">
        <v>11</v>
      </c>
      <c r="G28" s="7">
        <f>SUMIFS('SOC Detail Cap Acct'!S:S,'SOC Detail Cap Acct'!K:K,'FIHI (PBC C1)'!B28,'SOC Detail Cap Acct'!H:H,'FIHI (PBC C1)'!$C$1,'SOC Detail Cap Acct'!R:R,'FIHI (PBC C1)'!$G$1)-SUMIFS('SOC Detail Cap Acct'!S:S,'SOC Detail Cap Acct'!K:K,'FIHI (PBC C1)'!B28,'SOC Detail Cap Acct'!H:H,'FIHI (PBC C1)'!$C$1,'SOC Detail Cap Acct'!R:R,'FIHI (PBC C1)'!$G$2)</f>
        <v>0</v>
      </c>
      <c r="H28" s="9" t="s">
        <v>11</v>
      </c>
      <c r="I28" s="8">
        <f>-SUMIFS('SOC Detail Expenses'!S:S,'SOC Detail Expenses'!K:K,'FIHI (PBC C1)'!B28,'SOC Detail Expenses'!H:H,'FIHI (PBC C1)'!$C$1)</f>
        <v>0</v>
      </c>
      <c r="J28" s="8">
        <f>-SUMIFS('SOC Detail Mgmt Fees'!S:S,'SOC Detail Mgmt Fees'!K:K,'FIHI (PBC C1)'!B28,'SOC Detail Mgmt Fees'!H:H,'FIHI (PBC C1)'!$C$1)</f>
        <v>0</v>
      </c>
      <c r="K28" s="34">
        <f>-SUMIFS('SOC Detail Mgmt Fees'!S:S,'SOC Detail Mgmt Fees'!H:H,'FIHI (PBC C1)'!$C$1,'SOC Detail Mgmt Fees'!R:R,'FIHI (PBC C1)'!$K$1,'SOC Detail Mgmt Fees'!K:K,'FIHI (PBC C1)'!B28)</f>
        <v>0</v>
      </c>
      <c r="L28" s="172" t="e">
        <f t="shared" si="13"/>
        <v>#DIV/0!</v>
      </c>
      <c r="M28" s="172" t="e">
        <f t="shared" si="14"/>
        <v>#DIV/0!</v>
      </c>
      <c r="N28" s="172" t="e">
        <f t="shared" si="15"/>
        <v>#DIV/0!</v>
      </c>
      <c r="O28" s="172" t="e">
        <f t="shared" si="16"/>
        <v>#DIV/0!</v>
      </c>
      <c r="P28" s="23"/>
      <c r="Q28" s="23"/>
      <c r="R28" s="53" t="e">
        <f t="shared" si="7"/>
        <v>#DIV/0!</v>
      </c>
      <c r="S28" s="54" t="e">
        <f t="shared" si="8"/>
        <v>#DIV/0!</v>
      </c>
      <c r="T28" s="54" t="e">
        <f t="shared" si="9"/>
        <v>#DIV/0!</v>
      </c>
      <c r="U28" s="24">
        <f t="shared" si="10"/>
        <v>0</v>
      </c>
      <c r="V28" s="60" t="e">
        <f t="shared" si="11"/>
        <v>#DIV/0!</v>
      </c>
      <c r="W28" s="16"/>
    </row>
    <row r="29" spans="1:23" x14ac:dyDescent="0.35">
      <c r="A29">
        <f>'FIHI (PBC M)'!A29</f>
        <v>0</v>
      </c>
      <c r="B29">
        <f>'FIHI (PBC M)'!B29</f>
        <v>0</v>
      </c>
      <c r="C29" s="33">
        <f>'FIHI (PBC M)'!C29</f>
        <v>0</v>
      </c>
      <c r="D29" s="3">
        <f>'FIHI (PBC M)'!D29</f>
        <v>0</v>
      </c>
      <c r="E29" s="7">
        <f>SUMIFS('SOC Detail Cap Acct'!S:S,'SOC Detail Cap Acct'!K:K,'FIHI (PBC C1)'!B29,'SOC Detail Cap Acct'!H:H,'FIHI (PBC C1)'!$C$1,'SOC Detail Cap Acct'!R:R,'FIHI (PBC C1)'!$E$1)+SUMIFS('SOC Detail Cap Acct'!S:S,'SOC Detail Cap Acct'!K:K,'FIHI (PBC C1)'!B29,'SOC Detail Cap Acct'!H:H,'FIHI (PBC C1)'!$C$1,'SOC Detail Cap Acct'!R:R,'FIHI (PBC C1)'!$E$2)+SUMIFS('SOC Detail Cap Acct'!S:S,'SOC Detail Cap Acct'!K:K,'FIHI (PBC C1)'!B29,'SOC Detail Cap Acct'!H:H,'FIHI (PBC C1)'!$C$1,'SOC Detail Cap Acct'!R:R,'FIHI (PBC C1)'!$E$3)</f>
        <v>0</v>
      </c>
      <c r="F29" s="8" t="s">
        <v>11</v>
      </c>
      <c r="G29" s="7">
        <f>SUMIFS('SOC Detail Cap Acct'!S:S,'SOC Detail Cap Acct'!K:K,'FIHI (PBC C1)'!B29,'SOC Detail Cap Acct'!H:H,'FIHI (PBC C1)'!$C$1,'SOC Detail Cap Acct'!R:R,'FIHI (PBC C1)'!$G$1)-SUMIFS('SOC Detail Cap Acct'!S:S,'SOC Detail Cap Acct'!K:K,'FIHI (PBC C1)'!B29,'SOC Detail Cap Acct'!H:H,'FIHI (PBC C1)'!$C$1,'SOC Detail Cap Acct'!R:R,'FIHI (PBC C1)'!$G$2)</f>
        <v>0</v>
      </c>
      <c r="H29" s="9" t="s">
        <v>11</v>
      </c>
      <c r="I29" s="8">
        <f>-SUMIFS('SOC Detail Expenses'!S:S,'SOC Detail Expenses'!K:K,'FIHI (PBC C1)'!B29,'SOC Detail Expenses'!H:H,'FIHI (PBC C1)'!$C$1)</f>
        <v>0</v>
      </c>
      <c r="J29" s="8">
        <f>-SUMIFS('SOC Detail Mgmt Fees'!S:S,'SOC Detail Mgmt Fees'!K:K,'FIHI (PBC C1)'!B29,'SOC Detail Mgmt Fees'!H:H,'FIHI (PBC C1)'!$C$1)</f>
        <v>0</v>
      </c>
      <c r="K29" s="34">
        <f>-SUMIFS('SOC Detail Mgmt Fees'!S:S,'SOC Detail Mgmt Fees'!H:H,'FIHI (PBC C1)'!$C$1,'SOC Detail Mgmt Fees'!R:R,'FIHI (PBC C1)'!$K$1,'SOC Detail Mgmt Fees'!K:K,'FIHI (PBC C1)'!B29)</f>
        <v>0</v>
      </c>
      <c r="L29" s="172" t="e">
        <f t="shared" si="13"/>
        <v>#DIV/0!</v>
      </c>
      <c r="M29" s="172" t="e">
        <f t="shared" si="14"/>
        <v>#DIV/0!</v>
      </c>
      <c r="N29" s="172" t="e">
        <f t="shared" si="15"/>
        <v>#DIV/0!</v>
      </c>
      <c r="O29" s="172" t="e">
        <f t="shared" si="16"/>
        <v>#DIV/0!</v>
      </c>
      <c r="P29" s="23"/>
      <c r="Q29" s="23"/>
      <c r="R29" s="53" t="e">
        <f t="shared" si="7"/>
        <v>#DIV/0!</v>
      </c>
      <c r="S29" s="54" t="e">
        <f t="shared" si="8"/>
        <v>#DIV/0!</v>
      </c>
      <c r="T29" s="54" t="e">
        <f t="shared" si="9"/>
        <v>#DIV/0!</v>
      </c>
      <c r="U29" s="24">
        <f t="shared" si="10"/>
        <v>0</v>
      </c>
      <c r="V29" s="60" t="e">
        <f t="shared" si="11"/>
        <v>#DIV/0!</v>
      </c>
      <c r="W29" s="16"/>
    </row>
    <row r="30" spans="1:23" x14ac:dyDescent="0.35">
      <c r="A30">
        <f>'FIHI (PBC M)'!A30</f>
        <v>0</v>
      </c>
      <c r="B30">
        <f>'FIHI (PBC M)'!B30</f>
        <v>0</v>
      </c>
      <c r="C30" s="33">
        <f>'FIHI (PBC M)'!C30</f>
        <v>0</v>
      </c>
      <c r="D30" s="3">
        <f>'FIHI (PBC M)'!D30</f>
        <v>0</v>
      </c>
      <c r="E30" s="7">
        <f>SUMIFS('SOC Detail Cap Acct'!S:S,'SOC Detail Cap Acct'!K:K,'FIHI (PBC C1)'!B30,'SOC Detail Cap Acct'!H:H,'FIHI (PBC C1)'!$C$1,'SOC Detail Cap Acct'!R:R,'FIHI (PBC C1)'!$E$1)+SUMIFS('SOC Detail Cap Acct'!S:S,'SOC Detail Cap Acct'!K:K,'FIHI (PBC C1)'!B30,'SOC Detail Cap Acct'!H:H,'FIHI (PBC C1)'!$C$1,'SOC Detail Cap Acct'!R:R,'FIHI (PBC C1)'!$E$2)+SUMIFS('SOC Detail Cap Acct'!S:S,'SOC Detail Cap Acct'!K:K,'FIHI (PBC C1)'!B30,'SOC Detail Cap Acct'!H:H,'FIHI (PBC C1)'!$C$1,'SOC Detail Cap Acct'!R:R,'FIHI (PBC C1)'!$E$3)</f>
        <v>0</v>
      </c>
      <c r="F30" s="8" t="s">
        <v>11</v>
      </c>
      <c r="G30" s="7">
        <f>SUMIFS('SOC Detail Cap Acct'!S:S,'SOC Detail Cap Acct'!K:K,'FIHI (PBC C1)'!B30,'SOC Detail Cap Acct'!H:H,'FIHI (PBC C1)'!$C$1,'SOC Detail Cap Acct'!R:R,'FIHI (PBC C1)'!$G$1)-SUMIFS('SOC Detail Cap Acct'!S:S,'SOC Detail Cap Acct'!K:K,'FIHI (PBC C1)'!B30,'SOC Detail Cap Acct'!H:H,'FIHI (PBC C1)'!$C$1,'SOC Detail Cap Acct'!R:R,'FIHI (PBC C1)'!$G$2)</f>
        <v>0</v>
      </c>
      <c r="H30" s="9" t="s">
        <v>11</v>
      </c>
      <c r="I30" s="8">
        <f>-SUMIFS('SOC Detail Expenses'!S:S,'SOC Detail Expenses'!K:K,'FIHI (PBC C1)'!B30,'SOC Detail Expenses'!H:H,'FIHI (PBC C1)'!$C$1)</f>
        <v>0</v>
      </c>
      <c r="J30" s="8">
        <f>-SUMIFS('SOC Detail Mgmt Fees'!S:S,'SOC Detail Mgmt Fees'!K:K,'FIHI (PBC C1)'!B30,'SOC Detail Mgmt Fees'!H:H,'FIHI (PBC C1)'!$C$1)</f>
        <v>0</v>
      </c>
      <c r="K30" s="34">
        <f>-SUMIFS('SOC Detail Mgmt Fees'!S:S,'SOC Detail Mgmt Fees'!H:H,'FIHI (PBC C1)'!$C$1,'SOC Detail Mgmt Fees'!R:R,'FIHI (PBC C1)'!$K$1,'SOC Detail Mgmt Fees'!K:K,'FIHI (PBC C1)'!B30)</f>
        <v>0</v>
      </c>
      <c r="L30" s="172" t="e">
        <f t="shared" si="13"/>
        <v>#DIV/0!</v>
      </c>
      <c r="M30" s="172" t="e">
        <f t="shared" si="14"/>
        <v>#DIV/0!</v>
      </c>
      <c r="N30" s="172" t="e">
        <f t="shared" si="15"/>
        <v>#DIV/0!</v>
      </c>
      <c r="O30" s="172" t="e">
        <f t="shared" si="16"/>
        <v>#DIV/0!</v>
      </c>
      <c r="P30" s="23"/>
      <c r="Q30" s="23"/>
      <c r="R30" s="53" t="e">
        <f t="shared" si="7"/>
        <v>#DIV/0!</v>
      </c>
      <c r="S30" s="54" t="e">
        <f t="shared" si="8"/>
        <v>#DIV/0!</v>
      </c>
      <c r="T30" s="54" t="e">
        <f t="shared" si="9"/>
        <v>#DIV/0!</v>
      </c>
      <c r="U30" s="24">
        <f t="shared" si="10"/>
        <v>0</v>
      </c>
      <c r="V30" s="60" t="e">
        <f t="shared" si="11"/>
        <v>#DIV/0!</v>
      </c>
      <c r="W30" s="16"/>
    </row>
    <row r="31" spans="1:23" x14ac:dyDescent="0.35">
      <c r="A31">
        <f>'FIHI (PBC M)'!A31</f>
        <v>0</v>
      </c>
      <c r="B31">
        <f>'FIHI (PBC M)'!B31</f>
        <v>0</v>
      </c>
      <c r="C31" s="33">
        <f>'FIHI (PBC M)'!C31</f>
        <v>0</v>
      </c>
      <c r="D31" s="3">
        <f>'FIHI (PBC M)'!D31</f>
        <v>0</v>
      </c>
      <c r="E31" s="7">
        <f>SUMIFS('SOC Detail Cap Acct'!S:S,'SOC Detail Cap Acct'!K:K,'FIHI (PBC C1)'!B31,'SOC Detail Cap Acct'!H:H,'FIHI (PBC C1)'!$C$1,'SOC Detail Cap Acct'!R:R,'FIHI (PBC C1)'!$E$1)+SUMIFS('SOC Detail Cap Acct'!S:S,'SOC Detail Cap Acct'!K:K,'FIHI (PBC C1)'!B31,'SOC Detail Cap Acct'!H:H,'FIHI (PBC C1)'!$C$1,'SOC Detail Cap Acct'!R:R,'FIHI (PBC C1)'!$E$2)+SUMIFS('SOC Detail Cap Acct'!S:S,'SOC Detail Cap Acct'!K:K,'FIHI (PBC C1)'!B31,'SOC Detail Cap Acct'!H:H,'FIHI (PBC C1)'!$C$1,'SOC Detail Cap Acct'!R:R,'FIHI (PBC C1)'!$E$3)</f>
        <v>0</v>
      </c>
      <c r="F31" s="8" t="s">
        <v>11</v>
      </c>
      <c r="G31" s="7">
        <f>SUMIFS('SOC Detail Cap Acct'!S:S,'SOC Detail Cap Acct'!K:K,'FIHI (PBC C1)'!B31,'SOC Detail Cap Acct'!H:H,'FIHI (PBC C1)'!$C$1,'SOC Detail Cap Acct'!R:R,'FIHI (PBC C1)'!$G$1)-SUMIFS('SOC Detail Cap Acct'!S:S,'SOC Detail Cap Acct'!K:K,'FIHI (PBC C1)'!B31,'SOC Detail Cap Acct'!H:H,'FIHI (PBC C1)'!$C$1,'SOC Detail Cap Acct'!R:R,'FIHI (PBC C1)'!$G$2)</f>
        <v>0</v>
      </c>
      <c r="H31" s="9" t="s">
        <v>11</v>
      </c>
      <c r="I31" s="8">
        <f>-SUMIFS('SOC Detail Expenses'!S:S,'SOC Detail Expenses'!K:K,'FIHI (PBC C1)'!B31,'SOC Detail Expenses'!H:H,'FIHI (PBC C1)'!$C$1)</f>
        <v>0</v>
      </c>
      <c r="J31" s="8">
        <f>-SUMIFS('SOC Detail Mgmt Fees'!S:S,'SOC Detail Mgmt Fees'!K:K,'FIHI (PBC C1)'!B31,'SOC Detail Mgmt Fees'!H:H,'FIHI (PBC C1)'!$C$1)</f>
        <v>0</v>
      </c>
      <c r="K31" s="34">
        <f>-SUMIFS('SOC Detail Mgmt Fees'!S:S,'SOC Detail Mgmt Fees'!H:H,'FIHI (PBC C1)'!$C$1,'SOC Detail Mgmt Fees'!R:R,'FIHI (PBC C1)'!$K$1,'SOC Detail Mgmt Fees'!K:K,'FIHI (PBC C1)'!B31)</f>
        <v>0</v>
      </c>
      <c r="L31" s="172" t="e">
        <f t="shared" ref="L31:L33" si="17">SUM(G31,I31,J31)/E31</f>
        <v>#DIV/0!</v>
      </c>
      <c r="M31" s="172" t="e">
        <f t="shared" ref="M31:M33" si="18">G31/E31</f>
        <v>#DIV/0!</v>
      </c>
      <c r="N31" s="172" t="e">
        <f t="shared" ref="N31:N33" si="19">LN(L31)</f>
        <v>#DIV/0!</v>
      </c>
      <c r="O31" s="172" t="e">
        <f t="shared" ref="O31:O33" si="20">LN(M31)</f>
        <v>#DIV/0!</v>
      </c>
      <c r="P31" s="23"/>
      <c r="Q31" s="23"/>
      <c r="R31" s="53" t="e">
        <f t="shared" si="7"/>
        <v>#DIV/0!</v>
      </c>
      <c r="S31" s="54" t="e">
        <f t="shared" si="8"/>
        <v>#DIV/0!</v>
      </c>
      <c r="T31" s="54" t="e">
        <f t="shared" si="9"/>
        <v>#DIV/0!</v>
      </c>
      <c r="U31" s="24">
        <f t="shared" si="10"/>
        <v>0</v>
      </c>
      <c r="V31" s="60" t="e">
        <f t="shared" si="11"/>
        <v>#DIV/0!</v>
      </c>
      <c r="W31" s="16"/>
    </row>
    <row r="32" spans="1:23" x14ac:dyDescent="0.35">
      <c r="A32">
        <f>'FIHI (PBC M)'!A32</f>
        <v>0</v>
      </c>
      <c r="B32">
        <f>'FIHI (PBC M)'!B32</f>
        <v>0</v>
      </c>
      <c r="C32" s="33">
        <f>'FIHI (PBC M)'!C32</f>
        <v>0</v>
      </c>
      <c r="D32" s="3">
        <f>'FIHI (PBC M)'!D32</f>
        <v>0</v>
      </c>
      <c r="E32" s="7">
        <f>SUMIFS('SOC Detail Cap Acct'!S:S,'SOC Detail Cap Acct'!K:K,'FIHI (PBC C1)'!B32,'SOC Detail Cap Acct'!H:H,'FIHI (PBC C1)'!$C$1,'SOC Detail Cap Acct'!R:R,'FIHI (PBC C1)'!$E$1)+SUMIFS('SOC Detail Cap Acct'!S:S,'SOC Detail Cap Acct'!K:K,'FIHI (PBC C1)'!B32,'SOC Detail Cap Acct'!H:H,'FIHI (PBC C1)'!$C$1,'SOC Detail Cap Acct'!R:R,'FIHI (PBC C1)'!$E$2)+SUMIFS('SOC Detail Cap Acct'!S:S,'SOC Detail Cap Acct'!K:K,'FIHI (PBC C1)'!B32,'SOC Detail Cap Acct'!H:H,'FIHI (PBC C1)'!$C$1,'SOC Detail Cap Acct'!R:R,'FIHI (PBC C1)'!$E$3)</f>
        <v>0</v>
      </c>
      <c r="F32" s="8" t="s">
        <v>11</v>
      </c>
      <c r="G32" s="7">
        <f>SUMIFS('SOC Detail Cap Acct'!S:S,'SOC Detail Cap Acct'!K:K,'FIHI (PBC C1)'!B32,'SOC Detail Cap Acct'!H:H,'FIHI (PBC C1)'!$C$1,'SOC Detail Cap Acct'!R:R,'FIHI (PBC C1)'!$G$1)-SUMIFS('SOC Detail Cap Acct'!S:S,'SOC Detail Cap Acct'!K:K,'FIHI (PBC C1)'!B32,'SOC Detail Cap Acct'!H:H,'FIHI (PBC C1)'!$C$1,'SOC Detail Cap Acct'!R:R,'FIHI (PBC C1)'!$G$2)</f>
        <v>0</v>
      </c>
      <c r="H32" s="9" t="s">
        <v>11</v>
      </c>
      <c r="I32" s="8">
        <f>-SUMIFS('SOC Detail Expenses'!S:S,'SOC Detail Expenses'!K:K,'FIHI (PBC C1)'!B32,'SOC Detail Expenses'!H:H,'FIHI (PBC C1)'!$C$1)</f>
        <v>0</v>
      </c>
      <c r="J32" s="8">
        <f>-SUMIFS('SOC Detail Mgmt Fees'!S:S,'SOC Detail Mgmt Fees'!K:K,'FIHI (PBC C1)'!B32,'SOC Detail Mgmt Fees'!H:H,'FIHI (PBC C1)'!$C$1)</f>
        <v>0</v>
      </c>
      <c r="K32" s="34">
        <f>-SUMIFS('SOC Detail Mgmt Fees'!S:S,'SOC Detail Mgmt Fees'!H:H,'FIHI (PBC C1)'!$C$1,'SOC Detail Mgmt Fees'!R:R,'FIHI (PBC C1)'!$K$1,'SOC Detail Mgmt Fees'!K:K,'FIHI (PBC C1)'!B32)</f>
        <v>0</v>
      </c>
      <c r="L32" s="172" t="e">
        <f t="shared" si="17"/>
        <v>#DIV/0!</v>
      </c>
      <c r="M32" s="172" t="e">
        <f t="shared" si="18"/>
        <v>#DIV/0!</v>
      </c>
      <c r="N32" s="172" t="e">
        <f t="shared" si="19"/>
        <v>#DIV/0!</v>
      </c>
      <c r="O32" s="172" t="e">
        <f t="shared" si="20"/>
        <v>#DIV/0!</v>
      </c>
      <c r="P32" s="23"/>
      <c r="Q32" s="23"/>
      <c r="R32" s="53" t="e">
        <f t="shared" si="7"/>
        <v>#DIV/0!</v>
      </c>
      <c r="S32" s="54" t="e">
        <f t="shared" si="8"/>
        <v>#DIV/0!</v>
      </c>
      <c r="T32" s="54" t="e">
        <f t="shared" si="9"/>
        <v>#DIV/0!</v>
      </c>
      <c r="U32" s="24">
        <f t="shared" si="10"/>
        <v>0</v>
      </c>
      <c r="V32" s="60" t="e">
        <f t="shared" si="11"/>
        <v>#DIV/0!</v>
      </c>
      <c r="W32" s="16"/>
    </row>
    <row r="33" spans="1:22" x14ac:dyDescent="0.35">
      <c r="A33">
        <f>'FIHI (PBC M)'!A33</f>
        <v>0</v>
      </c>
      <c r="B33">
        <f>'FIHI (PBC M)'!B33</f>
        <v>0</v>
      </c>
      <c r="C33" s="33">
        <f>'FIHI (PBC M)'!C33</f>
        <v>0</v>
      </c>
      <c r="D33" s="3">
        <f>'FIHI (PBC M)'!D33</f>
        <v>0</v>
      </c>
      <c r="E33" s="7">
        <f>SUMIFS('SOC Detail Cap Acct'!S:S,'SOC Detail Cap Acct'!K:K,'FIHI (PBC C1)'!B33,'SOC Detail Cap Acct'!H:H,'FIHI (PBC C1)'!$C$1,'SOC Detail Cap Acct'!R:R,'FIHI (PBC C1)'!$E$1)+SUMIFS('SOC Detail Cap Acct'!S:S,'SOC Detail Cap Acct'!K:K,'FIHI (PBC C1)'!B33,'SOC Detail Cap Acct'!H:H,'FIHI (PBC C1)'!$C$1,'SOC Detail Cap Acct'!R:R,'FIHI (PBC C1)'!$E$2)+SUMIFS('SOC Detail Cap Acct'!S:S,'SOC Detail Cap Acct'!K:K,'FIHI (PBC C1)'!B33,'SOC Detail Cap Acct'!H:H,'FIHI (PBC C1)'!$C$1,'SOC Detail Cap Acct'!R:R,'FIHI (PBC C1)'!$E$3)</f>
        <v>0</v>
      </c>
      <c r="F33" s="8" t="s">
        <v>11</v>
      </c>
      <c r="G33" s="7">
        <f>SUMIFS('SOC Detail Cap Acct'!S:S,'SOC Detail Cap Acct'!K:K,'FIHI (PBC C1)'!B33,'SOC Detail Cap Acct'!H:H,'FIHI (PBC C1)'!$C$1,'SOC Detail Cap Acct'!R:R,'FIHI (PBC C1)'!$G$1)-SUMIFS('SOC Detail Cap Acct'!S:S,'SOC Detail Cap Acct'!K:K,'FIHI (PBC C1)'!B33,'SOC Detail Cap Acct'!H:H,'FIHI (PBC C1)'!$C$1,'SOC Detail Cap Acct'!R:R,'FIHI (PBC C1)'!$G$2)</f>
        <v>0</v>
      </c>
      <c r="H33" s="9" t="s">
        <v>11</v>
      </c>
      <c r="I33" s="8">
        <f>-SUMIFS('SOC Detail Expenses'!S:S,'SOC Detail Expenses'!K:K,'FIHI (PBC C1)'!B33,'SOC Detail Expenses'!H:H,'FIHI (PBC C1)'!$C$1)</f>
        <v>0</v>
      </c>
      <c r="J33" s="8">
        <f>-SUMIFS('SOC Detail Mgmt Fees'!S:S,'SOC Detail Mgmt Fees'!K:K,'FIHI (PBC C1)'!B33,'SOC Detail Mgmt Fees'!H:H,'FIHI (PBC C1)'!$C$1)</f>
        <v>0</v>
      </c>
      <c r="K33" s="34">
        <f>-SUMIFS('SOC Detail Mgmt Fees'!S:S,'SOC Detail Mgmt Fees'!H:H,'FIHI (PBC C1)'!$C$1,'SOC Detail Mgmt Fees'!R:R,'FIHI (PBC C1)'!$K$1,'SOC Detail Mgmt Fees'!K:K,'FIHI (PBC C1)'!B33)</f>
        <v>0</v>
      </c>
      <c r="L33" s="172" t="e">
        <f t="shared" si="17"/>
        <v>#DIV/0!</v>
      </c>
      <c r="M33" s="172" t="e">
        <f t="shared" si="18"/>
        <v>#DIV/0!</v>
      </c>
      <c r="N33" s="172" t="e">
        <f t="shared" si="19"/>
        <v>#DIV/0!</v>
      </c>
      <c r="O33" s="172" t="e">
        <f t="shared" si="20"/>
        <v>#DIV/0!</v>
      </c>
      <c r="P33" s="23"/>
      <c r="Q33" s="23"/>
      <c r="R33" s="53" t="e">
        <f t="shared" ref="R33" si="21">+G33/E33-1</f>
        <v>#DIV/0!</v>
      </c>
      <c r="S33" s="54" t="e">
        <f t="shared" ref="S33" si="22">(J33+I33)/E33</f>
        <v>#DIV/0!</v>
      </c>
      <c r="T33" s="54" t="e">
        <f t="shared" ref="T33" si="23">(K33+I33)/E33</f>
        <v>#DIV/0!</v>
      </c>
      <c r="U33" s="24">
        <f t="shared" ref="U33" si="24">+G33-E33+J33+I33</f>
        <v>0</v>
      </c>
      <c r="V33" s="60" t="e">
        <f t="shared" ref="V33" si="25">+U33/E33</f>
        <v>#DIV/0!</v>
      </c>
    </row>
    <row r="34" spans="1:22" x14ac:dyDescent="0.35">
      <c r="A34">
        <f>'FIHI (PBC M)'!A34</f>
        <v>0</v>
      </c>
      <c r="B34">
        <f>'FIHI (PBC M)'!B34</f>
        <v>0</v>
      </c>
      <c r="C34" s="33">
        <f>'FIHI (PBC M)'!C34</f>
        <v>0</v>
      </c>
      <c r="D34" s="3">
        <f>'FIHI (PBC M)'!D34</f>
        <v>0</v>
      </c>
      <c r="E34" s="7">
        <f>SUMIFS('SOC Detail Cap Acct'!S:S,'SOC Detail Cap Acct'!K:K,'FIHI (PBC C1)'!B34,'SOC Detail Cap Acct'!H:H,'FIHI (PBC C1)'!$C$1,'SOC Detail Cap Acct'!R:R,'FIHI (PBC C1)'!$E$1)+SUMIFS('SOC Detail Cap Acct'!S:S,'SOC Detail Cap Acct'!K:K,'FIHI (PBC C1)'!B34,'SOC Detail Cap Acct'!H:H,'FIHI (PBC C1)'!$C$1,'SOC Detail Cap Acct'!R:R,'FIHI (PBC C1)'!$E$2)+SUMIFS('SOC Detail Cap Acct'!S:S,'SOC Detail Cap Acct'!K:K,'FIHI (PBC C1)'!B34,'SOC Detail Cap Acct'!H:H,'FIHI (PBC C1)'!$C$1,'SOC Detail Cap Acct'!R:R,'FIHI (PBC C1)'!$E$3)</f>
        <v>0</v>
      </c>
      <c r="F34" s="8" t="s">
        <v>11</v>
      </c>
      <c r="G34" s="7">
        <f>SUMIFS('SOC Detail Cap Acct'!S:S,'SOC Detail Cap Acct'!K:K,'FIHI (PBC C1)'!B34,'SOC Detail Cap Acct'!H:H,'FIHI (PBC C1)'!$C$1,'SOC Detail Cap Acct'!R:R,'FIHI (PBC C1)'!$G$1)-SUMIFS('SOC Detail Cap Acct'!S:S,'SOC Detail Cap Acct'!K:K,'FIHI (PBC C1)'!B34,'SOC Detail Cap Acct'!H:H,'FIHI (PBC C1)'!$C$1,'SOC Detail Cap Acct'!R:R,'FIHI (PBC C1)'!$G$2)</f>
        <v>0</v>
      </c>
      <c r="H34" s="9" t="s">
        <v>11</v>
      </c>
      <c r="I34" s="8">
        <f>-SUMIFS('SOC Detail Expenses'!S:S,'SOC Detail Expenses'!K:K,'FIHI (PBC C1)'!B34,'SOC Detail Expenses'!H:H,'FIHI (PBC C1)'!$C$1)</f>
        <v>0</v>
      </c>
      <c r="J34" s="8">
        <f>-SUMIFS('SOC Detail Mgmt Fees'!S:S,'SOC Detail Mgmt Fees'!K:K,'FIHI (PBC C1)'!B34,'SOC Detail Mgmt Fees'!H:H,'FIHI (PBC C1)'!$C$1)</f>
        <v>0</v>
      </c>
      <c r="K34" s="34">
        <f>-SUMIFS('SOC Detail Mgmt Fees'!S:S,'SOC Detail Mgmt Fees'!H:H,'FIHI (PBC C1)'!$C$1,'SOC Detail Mgmt Fees'!R:R,'FIHI (PBC C1)'!$K$1,'SOC Detail Mgmt Fees'!K:K,'FIHI (PBC C1)'!B34)</f>
        <v>0</v>
      </c>
      <c r="L34" s="172" t="e">
        <f t="shared" ref="L34:L44" si="26">SUM(G34,I34,J34)/E34</f>
        <v>#DIV/0!</v>
      </c>
      <c r="M34" s="172" t="e">
        <f t="shared" ref="M34:M44" si="27">G34/E34</f>
        <v>#DIV/0!</v>
      </c>
      <c r="N34" s="172" t="e">
        <f t="shared" ref="N34:N44" si="28">LN(L34)</f>
        <v>#DIV/0!</v>
      </c>
      <c r="O34" s="172" t="e">
        <f t="shared" ref="O34:O44" si="29">LN(M34)</f>
        <v>#DIV/0!</v>
      </c>
      <c r="P34" s="23"/>
      <c r="Q34" s="23"/>
      <c r="R34" s="53" t="e">
        <f t="shared" ref="R34:R44" si="30">+G34/E34-1</f>
        <v>#DIV/0!</v>
      </c>
      <c r="S34" s="54" t="e">
        <f t="shared" ref="S34:S44" si="31">(J34+I34)/E34</f>
        <v>#DIV/0!</v>
      </c>
      <c r="T34" s="54" t="e">
        <f t="shared" ref="T34:T44" si="32">(K34+I34)/E34</f>
        <v>#DIV/0!</v>
      </c>
      <c r="U34" s="24">
        <f t="shared" ref="U34:U44" si="33">+G34-E34+J34+I34</f>
        <v>0</v>
      </c>
      <c r="V34" s="60" t="e">
        <f t="shared" ref="V34:V44" si="34">+U34/E34</f>
        <v>#DIV/0!</v>
      </c>
    </row>
    <row r="35" spans="1:22" x14ac:dyDescent="0.35">
      <c r="A35">
        <f>'FIHI (PBC M)'!A35</f>
        <v>0</v>
      </c>
      <c r="B35">
        <f>'FIHI (PBC M)'!B35</f>
        <v>0</v>
      </c>
      <c r="C35" s="33">
        <f>'FIHI (PBC M)'!C35</f>
        <v>0</v>
      </c>
      <c r="D35" s="3">
        <f>'FIHI (PBC M)'!D35</f>
        <v>0</v>
      </c>
      <c r="E35" s="7">
        <f>SUMIFS('SOC Detail Cap Acct'!S:S,'SOC Detail Cap Acct'!K:K,'FIHI (PBC C1)'!B35,'SOC Detail Cap Acct'!H:H,'FIHI (PBC C1)'!$C$1,'SOC Detail Cap Acct'!R:R,'FIHI (PBC C1)'!$E$1)+SUMIFS('SOC Detail Cap Acct'!S:S,'SOC Detail Cap Acct'!K:K,'FIHI (PBC C1)'!B35,'SOC Detail Cap Acct'!H:H,'FIHI (PBC C1)'!$C$1,'SOC Detail Cap Acct'!R:R,'FIHI (PBC C1)'!$E$2)+SUMIFS('SOC Detail Cap Acct'!S:S,'SOC Detail Cap Acct'!K:K,'FIHI (PBC C1)'!B35,'SOC Detail Cap Acct'!H:H,'FIHI (PBC C1)'!$C$1,'SOC Detail Cap Acct'!R:R,'FIHI (PBC C1)'!$E$3)</f>
        <v>0</v>
      </c>
      <c r="F35" s="8" t="s">
        <v>11</v>
      </c>
      <c r="G35" s="7">
        <f>SUMIFS('SOC Detail Cap Acct'!S:S,'SOC Detail Cap Acct'!K:K,'FIHI (PBC C1)'!B35,'SOC Detail Cap Acct'!H:H,'FIHI (PBC C1)'!$C$1,'SOC Detail Cap Acct'!R:R,'FIHI (PBC C1)'!$G$1)-SUMIFS('SOC Detail Cap Acct'!S:S,'SOC Detail Cap Acct'!K:K,'FIHI (PBC C1)'!B35,'SOC Detail Cap Acct'!H:H,'FIHI (PBC C1)'!$C$1,'SOC Detail Cap Acct'!R:R,'FIHI (PBC C1)'!$G$2)</f>
        <v>0</v>
      </c>
      <c r="H35" s="9" t="s">
        <v>11</v>
      </c>
      <c r="I35" s="8">
        <f>-SUMIFS('SOC Detail Expenses'!S:S,'SOC Detail Expenses'!K:K,'FIHI (PBC C1)'!B35,'SOC Detail Expenses'!H:H,'FIHI (PBC C1)'!$C$1)</f>
        <v>0</v>
      </c>
      <c r="J35" s="8">
        <f>-SUMIFS('SOC Detail Mgmt Fees'!S:S,'SOC Detail Mgmt Fees'!K:K,'FIHI (PBC C1)'!B35,'SOC Detail Mgmt Fees'!H:H,'FIHI (PBC C1)'!$C$1)</f>
        <v>0</v>
      </c>
      <c r="K35" s="34">
        <f>-SUMIFS('SOC Detail Mgmt Fees'!S:S,'SOC Detail Mgmt Fees'!H:H,'FIHI (PBC C1)'!$C$1,'SOC Detail Mgmt Fees'!R:R,'FIHI (PBC C1)'!$K$1,'SOC Detail Mgmt Fees'!K:K,'FIHI (PBC C1)'!B35)</f>
        <v>0</v>
      </c>
      <c r="L35" s="172" t="e">
        <f t="shared" si="26"/>
        <v>#DIV/0!</v>
      </c>
      <c r="M35" s="172" t="e">
        <f t="shared" si="27"/>
        <v>#DIV/0!</v>
      </c>
      <c r="N35" s="172" t="e">
        <f t="shared" si="28"/>
        <v>#DIV/0!</v>
      </c>
      <c r="O35" s="172" t="e">
        <f t="shared" si="29"/>
        <v>#DIV/0!</v>
      </c>
      <c r="P35" s="23"/>
      <c r="Q35" s="23"/>
      <c r="R35" s="53" t="e">
        <f t="shared" si="30"/>
        <v>#DIV/0!</v>
      </c>
      <c r="S35" s="54" t="e">
        <f t="shared" si="31"/>
        <v>#DIV/0!</v>
      </c>
      <c r="T35" s="54" t="e">
        <f t="shared" si="32"/>
        <v>#DIV/0!</v>
      </c>
      <c r="U35" s="24">
        <f t="shared" si="33"/>
        <v>0</v>
      </c>
      <c r="V35" s="60" t="e">
        <f t="shared" si="34"/>
        <v>#DIV/0!</v>
      </c>
    </row>
    <row r="36" spans="1:22" x14ac:dyDescent="0.35">
      <c r="A36">
        <f>'FIHI (PBC M)'!A36</f>
        <v>0</v>
      </c>
      <c r="B36">
        <f>'FIHI (PBC M)'!B36</f>
        <v>0</v>
      </c>
      <c r="C36" s="33">
        <f>'FIHI (PBC M)'!C36</f>
        <v>0</v>
      </c>
      <c r="D36" s="3">
        <f>'FIHI (PBC M)'!D36</f>
        <v>0</v>
      </c>
      <c r="E36" s="7">
        <f>SUMIFS('SOC Detail Cap Acct'!S:S,'SOC Detail Cap Acct'!K:K,'FIHI (PBC C1)'!B36,'SOC Detail Cap Acct'!H:H,'FIHI (PBC C1)'!$C$1,'SOC Detail Cap Acct'!R:R,'FIHI (PBC C1)'!$E$1)+SUMIFS('SOC Detail Cap Acct'!S:S,'SOC Detail Cap Acct'!K:K,'FIHI (PBC C1)'!B36,'SOC Detail Cap Acct'!H:H,'FIHI (PBC C1)'!$C$1,'SOC Detail Cap Acct'!R:R,'FIHI (PBC C1)'!$E$2)+SUMIFS('SOC Detail Cap Acct'!S:S,'SOC Detail Cap Acct'!K:K,'FIHI (PBC C1)'!B36,'SOC Detail Cap Acct'!H:H,'FIHI (PBC C1)'!$C$1,'SOC Detail Cap Acct'!R:R,'FIHI (PBC C1)'!$E$3)</f>
        <v>0</v>
      </c>
      <c r="F36" s="8" t="s">
        <v>11</v>
      </c>
      <c r="G36" s="7">
        <f>SUMIFS('SOC Detail Cap Acct'!S:S,'SOC Detail Cap Acct'!K:K,'FIHI (PBC C1)'!B36,'SOC Detail Cap Acct'!H:H,'FIHI (PBC C1)'!$C$1,'SOC Detail Cap Acct'!R:R,'FIHI (PBC C1)'!$G$1)-SUMIFS('SOC Detail Cap Acct'!S:S,'SOC Detail Cap Acct'!K:K,'FIHI (PBC C1)'!B36,'SOC Detail Cap Acct'!H:H,'FIHI (PBC C1)'!$C$1,'SOC Detail Cap Acct'!R:R,'FIHI (PBC C1)'!$G$2)</f>
        <v>0</v>
      </c>
      <c r="H36" s="9" t="s">
        <v>11</v>
      </c>
      <c r="I36" s="8">
        <f>-SUMIFS('SOC Detail Expenses'!S:S,'SOC Detail Expenses'!K:K,'FIHI (PBC C1)'!B36,'SOC Detail Expenses'!H:H,'FIHI (PBC C1)'!$C$1)</f>
        <v>0</v>
      </c>
      <c r="J36" s="8">
        <f>-SUMIFS('SOC Detail Mgmt Fees'!S:S,'SOC Detail Mgmt Fees'!K:K,'FIHI (PBC C1)'!B36,'SOC Detail Mgmt Fees'!H:H,'FIHI (PBC C1)'!$C$1)</f>
        <v>0</v>
      </c>
      <c r="K36" s="34">
        <f>-SUMIFS('SOC Detail Mgmt Fees'!S:S,'SOC Detail Mgmt Fees'!H:H,'FIHI (PBC C1)'!$C$1,'SOC Detail Mgmt Fees'!R:R,'FIHI (PBC C1)'!$K$1,'SOC Detail Mgmt Fees'!K:K,'FIHI (PBC C1)'!B36)</f>
        <v>0</v>
      </c>
      <c r="L36" s="172" t="e">
        <f t="shared" si="26"/>
        <v>#DIV/0!</v>
      </c>
      <c r="M36" s="172" t="e">
        <f t="shared" si="27"/>
        <v>#DIV/0!</v>
      </c>
      <c r="N36" s="172" t="e">
        <f t="shared" si="28"/>
        <v>#DIV/0!</v>
      </c>
      <c r="O36" s="172" t="e">
        <f t="shared" si="29"/>
        <v>#DIV/0!</v>
      </c>
      <c r="P36" s="23"/>
      <c r="Q36" s="23"/>
      <c r="R36" s="53" t="e">
        <f t="shared" si="30"/>
        <v>#DIV/0!</v>
      </c>
      <c r="S36" s="54" t="e">
        <f t="shared" si="31"/>
        <v>#DIV/0!</v>
      </c>
      <c r="T36" s="54" t="e">
        <f t="shared" si="32"/>
        <v>#DIV/0!</v>
      </c>
      <c r="U36" s="24">
        <f t="shared" si="33"/>
        <v>0</v>
      </c>
      <c r="V36" s="60" t="e">
        <f t="shared" si="34"/>
        <v>#DIV/0!</v>
      </c>
    </row>
    <row r="37" spans="1:22" x14ac:dyDescent="0.35">
      <c r="A37">
        <f>'FIHI (PBC M)'!A37</f>
        <v>0</v>
      </c>
      <c r="B37">
        <f>'FIHI (PBC M)'!B37</f>
        <v>0</v>
      </c>
      <c r="C37" s="33">
        <f>'FIHI (PBC M)'!C37</f>
        <v>0</v>
      </c>
      <c r="D37" s="3">
        <f>'FIHI (PBC M)'!D37</f>
        <v>0</v>
      </c>
      <c r="E37" s="7">
        <f>SUMIFS('SOC Detail Cap Acct'!S:S,'SOC Detail Cap Acct'!K:K,'FIHI (PBC C1)'!B37,'SOC Detail Cap Acct'!H:H,'FIHI (PBC C1)'!$C$1,'SOC Detail Cap Acct'!R:R,'FIHI (PBC C1)'!$E$1)+SUMIFS('SOC Detail Cap Acct'!S:S,'SOC Detail Cap Acct'!K:K,'FIHI (PBC C1)'!B37,'SOC Detail Cap Acct'!H:H,'FIHI (PBC C1)'!$C$1,'SOC Detail Cap Acct'!R:R,'FIHI (PBC C1)'!$E$2)+SUMIFS('SOC Detail Cap Acct'!S:S,'SOC Detail Cap Acct'!K:K,'FIHI (PBC C1)'!B37,'SOC Detail Cap Acct'!H:H,'FIHI (PBC C1)'!$C$1,'SOC Detail Cap Acct'!R:R,'FIHI (PBC C1)'!$E$3)</f>
        <v>0</v>
      </c>
      <c r="F37" s="8" t="s">
        <v>11</v>
      </c>
      <c r="G37" s="7">
        <f>SUMIFS('SOC Detail Cap Acct'!S:S,'SOC Detail Cap Acct'!K:K,'FIHI (PBC C1)'!B37,'SOC Detail Cap Acct'!H:H,'FIHI (PBC C1)'!$C$1,'SOC Detail Cap Acct'!R:R,'FIHI (PBC C1)'!$G$1)-SUMIFS('SOC Detail Cap Acct'!S:S,'SOC Detail Cap Acct'!K:K,'FIHI (PBC C1)'!B37,'SOC Detail Cap Acct'!H:H,'FIHI (PBC C1)'!$C$1,'SOC Detail Cap Acct'!R:R,'FIHI (PBC C1)'!$G$2)</f>
        <v>0</v>
      </c>
      <c r="H37" s="9" t="s">
        <v>11</v>
      </c>
      <c r="I37" s="8">
        <f>-SUMIFS('SOC Detail Expenses'!S:S,'SOC Detail Expenses'!K:K,'FIHI (PBC C1)'!B37,'SOC Detail Expenses'!H:H,'FIHI (PBC C1)'!$C$1)</f>
        <v>0</v>
      </c>
      <c r="J37" s="8">
        <f>-SUMIFS('SOC Detail Mgmt Fees'!S:S,'SOC Detail Mgmt Fees'!K:K,'FIHI (PBC C1)'!B37,'SOC Detail Mgmt Fees'!H:H,'FIHI (PBC C1)'!$C$1)</f>
        <v>0</v>
      </c>
      <c r="K37" s="34">
        <f>-SUMIFS('SOC Detail Mgmt Fees'!S:S,'SOC Detail Mgmt Fees'!H:H,'FIHI (PBC C1)'!$C$1,'SOC Detail Mgmt Fees'!R:R,'FIHI (PBC C1)'!$K$1,'SOC Detail Mgmt Fees'!K:K,'FIHI (PBC C1)'!B37)</f>
        <v>0</v>
      </c>
      <c r="L37" s="172" t="e">
        <f t="shared" si="26"/>
        <v>#DIV/0!</v>
      </c>
      <c r="M37" s="172" t="e">
        <f t="shared" si="27"/>
        <v>#DIV/0!</v>
      </c>
      <c r="N37" s="172" t="e">
        <f t="shared" si="28"/>
        <v>#DIV/0!</v>
      </c>
      <c r="O37" s="172" t="e">
        <f t="shared" si="29"/>
        <v>#DIV/0!</v>
      </c>
      <c r="P37" s="23"/>
      <c r="Q37" s="23"/>
      <c r="R37" s="53" t="e">
        <f t="shared" si="30"/>
        <v>#DIV/0!</v>
      </c>
      <c r="S37" s="54" t="e">
        <f t="shared" si="31"/>
        <v>#DIV/0!</v>
      </c>
      <c r="T37" s="54" t="e">
        <f t="shared" si="32"/>
        <v>#DIV/0!</v>
      </c>
      <c r="U37" s="24">
        <f t="shared" si="33"/>
        <v>0</v>
      </c>
      <c r="V37" s="60" t="e">
        <f t="shared" si="34"/>
        <v>#DIV/0!</v>
      </c>
    </row>
    <row r="38" spans="1:22" x14ac:dyDescent="0.35">
      <c r="A38">
        <f>'FIHI (PBC M)'!A38</f>
        <v>0</v>
      </c>
      <c r="B38">
        <f>'FIHI (PBC M)'!B38</f>
        <v>0</v>
      </c>
      <c r="C38" s="33">
        <f>'FIHI (PBC M)'!C38</f>
        <v>0</v>
      </c>
      <c r="D38" s="3">
        <f>'FIHI (PBC M)'!D38</f>
        <v>0</v>
      </c>
      <c r="E38" s="7">
        <f>SUMIFS('SOC Detail Cap Acct'!S:S,'SOC Detail Cap Acct'!K:K,'FIHI (PBC C1)'!B38,'SOC Detail Cap Acct'!H:H,'FIHI (PBC C1)'!$C$1,'SOC Detail Cap Acct'!R:R,'FIHI (PBC C1)'!$E$1)+SUMIFS('SOC Detail Cap Acct'!S:S,'SOC Detail Cap Acct'!K:K,'FIHI (PBC C1)'!B38,'SOC Detail Cap Acct'!H:H,'FIHI (PBC C1)'!$C$1,'SOC Detail Cap Acct'!R:R,'FIHI (PBC C1)'!$E$2)+SUMIFS('SOC Detail Cap Acct'!S:S,'SOC Detail Cap Acct'!K:K,'FIHI (PBC C1)'!B38,'SOC Detail Cap Acct'!H:H,'FIHI (PBC C1)'!$C$1,'SOC Detail Cap Acct'!R:R,'FIHI (PBC C1)'!$E$3)</f>
        <v>0</v>
      </c>
      <c r="F38" s="8" t="s">
        <v>11</v>
      </c>
      <c r="G38" s="7">
        <f>SUMIFS('SOC Detail Cap Acct'!S:S,'SOC Detail Cap Acct'!K:K,'FIHI (PBC C1)'!B38,'SOC Detail Cap Acct'!H:H,'FIHI (PBC C1)'!$C$1,'SOC Detail Cap Acct'!R:R,'FIHI (PBC C1)'!$G$1)-SUMIFS('SOC Detail Cap Acct'!S:S,'SOC Detail Cap Acct'!K:K,'FIHI (PBC C1)'!B38,'SOC Detail Cap Acct'!H:H,'FIHI (PBC C1)'!$C$1,'SOC Detail Cap Acct'!R:R,'FIHI (PBC C1)'!$G$2)</f>
        <v>0</v>
      </c>
      <c r="H38" s="9" t="s">
        <v>11</v>
      </c>
      <c r="I38" s="8">
        <f>-SUMIFS('SOC Detail Expenses'!S:S,'SOC Detail Expenses'!K:K,'FIHI (PBC C1)'!B38,'SOC Detail Expenses'!H:H,'FIHI (PBC C1)'!$C$1)</f>
        <v>0</v>
      </c>
      <c r="J38" s="8">
        <f>-SUMIFS('SOC Detail Mgmt Fees'!S:S,'SOC Detail Mgmt Fees'!K:K,'FIHI (PBC C1)'!B38,'SOC Detail Mgmt Fees'!H:H,'FIHI (PBC C1)'!$C$1)</f>
        <v>0</v>
      </c>
      <c r="K38" s="34">
        <f>-SUMIFS('SOC Detail Mgmt Fees'!S:S,'SOC Detail Mgmt Fees'!H:H,'FIHI (PBC C1)'!$C$1,'SOC Detail Mgmt Fees'!R:R,'FIHI (PBC C1)'!$K$1,'SOC Detail Mgmt Fees'!K:K,'FIHI (PBC C1)'!B38)</f>
        <v>0</v>
      </c>
      <c r="L38" s="172" t="e">
        <f t="shared" si="26"/>
        <v>#DIV/0!</v>
      </c>
      <c r="M38" s="172" t="e">
        <f t="shared" si="27"/>
        <v>#DIV/0!</v>
      </c>
      <c r="N38" s="172" t="e">
        <f t="shared" si="28"/>
        <v>#DIV/0!</v>
      </c>
      <c r="O38" s="172" t="e">
        <f t="shared" si="29"/>
        <v>#DIV/0!</v>
      </c>
      <c r="P38" s="23"/>
      <c r="Q38" s="23"/>
      <c r="R38" s="53" t="e">
        <f t="shared" si="30"/>
        <v>#DIV/0!</v>
      </c>
      <c r="S38" s="54" t="e">
        <f t="shared" si="31"/>
        <v>#DIV/0!</v>
      </c>
      <c r="T38" s="54" t="e">
        <f t="shared" si="32"/>
        <v>#DIV/0!</v>
      </c>
      <c r="U38" s="24">
        <f t="shared" si="33"/>
        <v>0</v>
      </c>
      <c r="V38" s="60" t="e">
        <f t="shared" si="34"/>
        <v>#DIV/0!</v>
      </c>
    </row>
    <row r="39" spans="1:22" x14ac:dyDescent="0.35">
      <c r="A39">
        <f>'FIHI (PBC M)'!A39</f>
        <v>0</v>
      </c>
      <c r="B39">
        <f>'FIHI (PBC M)'!B39</f>
        <v>0</v>
      </c>
      <c r="C39" s="33">
        <f>'FIHI (PBC M)'!C39</f>
        <v>0</v>
      </c>
      <c r="D39" s="3">
        <f>'FIHI (PBC M)'!D39</f>
        <v>0</v>
      </c>
      <c r="E39" s="7">
        <f>SUMIFS('SOC Detail Cap Acct'!S:S,'SOC Detail Cap Acct'!K:K,'FIHI (PBC C1)'!B39,'SOC Detail Cap Acct'!H:H,'FIHI (PBC C1)'!$C$1,'SOC Detail Cap Acct'!R:R,'FIHI (PBC C1)'!$E$1)+SUMIFS('SOC Detail Cap Acct'!S:S,'SOC Detail Cap Acct'!K:K,'FIHI (PBC C1)'!B39,'SOC Detail Cap Acct'!H:H,'FIHI (PBC C1)'!$C$1,'SOC Detail Cap Acct'!R:R,'FIHI (PBC C1)'!$E$2)+SUMIFS('SOC Detail Cap Acct'!S:S,'SOC Detail Cap Acct'!K:K,'FIHI (PBC C1)'!B39,'SOC Detail Cap Acct'!H:H,'FIHI (PBC C1)'!$C$1,'SOC Detail Cap Acct'!R:R,'FIHI (PBC C1)'!$E$3)</f>
        <v>0</v>
      </c>
      <c r="F39" s="8" t="s">
        <v>11</v>
      </c>
      <c r="G39" s="7">
        <f>SUMIFS('SOC Detail Cap Acct'!S:S,'SOC Detail Cap Acct'!K:K,'FIHI (PBC C1)'!B39,'SOC Detail Cap Acct'!H:H,'FIHI (PBC C1)'!$C$1,'SOC Detail Cap Acct'!R:R,'FIHI (PBC C1)'!$G$1)-SUMIFS('SOC Detail Cap Acct'!S:S,'SOC Detail Cap Acct'!K:K,'FIHI (PBC C1)'!B39,'SOC Detail Cap Acct'!H:H,'FIHI (PBC C1)'!$C$1,'SOC Detail Cap Acct'!R:R,'FIHI (PBC C1)'!$G$2)</f>
        <v>0</v>
      </c>
      <c r="H39" s="9" t="s">
        <v>11</v>
      </c>
      <c r="I39" s="8">
        <f>-SUMIFS('SOC Detail Expenses'!S:S,'SOC Detail Expenses'!K:K,'FIHI (PBC C1)'!B39,'SOC Detail Expenses'!H:H,'FIHI (PBC C1)'!$C$1)</f>
        <v>0</v>
      </c>
      <c r="J39" s="8">
        <f>-SUMIFS('SOC Detail Mgmt Fees'!S:S,'SOC Detail Mgmt Fees'!K:K,'FIHI (PBC C1)'!B39,'SOC Detail Mgmt Fees'!H:H,'FIHI (PBC C1)'!$C$1)</f>
        <v>0</v>
      </c>
      <c r="K39" s="34">
        <f>-SUMIFS('SOC Detail Mgmt Fees'!S:S,'SOC Detail Mgmt Fees'!H:H,'FIHI (PBC C1)'!$C$1,'SOC Detail Mgmt Fees'!R:R,'FIHI (PBC C1)'!$K$1,'SOC Detail Mgmt Fees'!K:K,'FIHI (PBC C1)'!B39)</f>
        <v>0</v>
      </c>
      <c r="L39" s="172" t="e">
        <f t="shared" si="26"/>
        <v>#DIV/0!</v>
      </c>
      <c r="M39" s="172" t="e">
        <f t="shared" si="27"/>
        <v>#DIV/0!</v>
      </c>
      <c r="N39" s="172" t="e">
        <f t="shared" si="28"/>
        <v>#DIV/0!</v>
      </c>
      <c r="O39" s="172" t="e">
        <f t="shared" si="29"/>
        <v>#DIV/0!</v>
      </c>
      <c r="P39" s="23"/>
      <c r="Q39" s="23"/>
      <c r="R39" s="53" t="e">
        <f t="shared" si="30"/>
        <v>#DIV/0!</v>
      </c>
      <c r="S39" s="54" t="e">
        <f t="shared" si="31"/>
        <v>#DIV/0!</v>
      </c>
      <c r="T39" s="54" t="e">
        <f t="shared" si="32"/>
        <v>#DIV/0!</v>
      </c>
      <c r="U39" s="24">
        <f t="shared" si="33"/>
        <v>0</v>
      </c>
      <c r="V39" s="60" t="e">
        <f t="shared" si="34"/>
        <v>#DIV/0!</v>
      </c>
    </row>
    <row r="40" spans="1:22" x14ac:dyDescent="0.35">
      <c r="A40">
        <f>'FIHI (PBC M)'!A40</f>
        <v>0</v>
      </c>
      <c r="B40">
        <f>'FIHI (PBC M)'!B40</f>
        <v>0</v>
      </c>
      <c r="C40" s="33">
        <f>'FIHI (PBC M)'!C40</f>
        <v>0</v>
      </c>
      <c r="D40" s="3">
        <f>'FIHI (PBC M)'!D40</f>
        <v>0</v>
      </c>
      <c r="E40" s="7">
        <f>SUMIFS('SOC Detail Cap Acct'!S:S,'SOC Detail Cap Acct'!K:K,'FIHI (PBC C1)'!B40,'SOC Detail Cap Acct'!H:H,'FIHI (PBC C1)'!$C$1,'SOC Detail Cap Acct'!R:R,'FIHI (PBC C1)'!$E$1)+SUMIFS('SOC Detail Cap Acct'!S:S,'SOC Detail Cap Acct'!K:K,'FIHI (PBC C1)'!B40,'SOC Detail Cap Acct'!H:H,'FIHI (PBC C1)'!$C$1,'SOC Detail Cap Acct'!R:R,'FIHI (PBC C1)'!$E$2)+SUMIFS('SOC Detail Cap Acct'!S:S,'SOC Detail Cap Acct'!K:K,'FIHI (PBC C1)'!B40,'SOC Detail Cap Acct'!H:H,'FIHI (PBC C1)'!$C$1,'SOC Detail Cap Acct'!R:R,'FIHI (PBC C1)'!$E$3)</f>
        <v>0</v>
      </c>
      <c r="F40" s="8" t="s">
        <v>11</v>
      </c>
      <c r="G40" s="7">
        <f>SUMIFS('SOC Detail Cap Acct'!S:S,'SOC Detail Cap Acct'!K:K,'FIHI (PBC C1)'!B40,'SOC Detail Cap Acct'!H:H,'FIHI (PBC C1)'!$C$1,'SOC Detail Cap Acct'!R:R,'FIHI (PBC C1)'!$G$1)-SUMIFS('SOC Detail Cap Acct'!S:S,'SOC Detail Cap Acct'!K:K,'FIHI (PBC C1)'!B40,'SOC Detail Cap Acct'!H:H,'FIHI (PBC C1)'!$C$1,'SOC Detail Cap Acct'!R:R,'FIHI (PBC C1)'!$G$2)</f>
        <v>0</v>
      </c>
      <c r="H40" s="9" t="s">
        <v>11</v>
      </c>
      <c r="I40" s="8">
        <f>-SUMIFS('SOC Detail Expenses'!S:S,'SOC Detail Expenses'!K:K,'FIHI (PBC C1)'!B40,'SOC Detail Expenses'!H:H,'FIHI (PBC C1)'!$C$1)</f>
        <v>0</v>
      </c>
      <c r="J40" s="8">
        <f>-SUMIFS('SOC Detail Mgmt Fees'!S:S,'SOC Detail Mgmt Fees'!K:K,'FIHI (PBC C1)'!B40,'SOC Detail Mgmt Fees'!H:H,'FIHI (PBC C1)'!$C$1)</f>
        <v>0</v>
      </c>
      <c r="K40" s="34">
        <f>-SUMIFS('SOC Detail Mgmt Fees'!S:S,'SOC Detail Mgmt Fees'!H:H,'FIHI (PBC C1)'!$C$1,'SOC Detail Mgmt Fees'!R:R,'FIHI (PBC C1)'!$K$1,'SOC Detail Mgmt Fees'!K:K,'FIHI (PBC C1)'!B40)</f>
        <v>0</v>
      </c>
      <c r="L40" s="172" t="e">
        <f t="shared" si="26"/>
        <v>#DIV/0!</v>
      </c>
      <c r="M40" s="172" t="e">
        <f t="shared" si="27"/>
        <v>#DIV/0!</v>
      </c>
      <c r="N40" s="172" t="e">
        <f t="shared" si="28"/>
        <v>#DIV/0!</v>
      </c>
      <c r="O40" s="172" t="e">
        <f t="shared" si="29"/>
        <v>#DIV/0!</v>
      </c>
      <c r="P40" s="23"/>
      <c r="Q40" s="23"/>
      <c r="R40" s="53" t="e">
        <f t="shared" si="30"/>
        <v>#DIV/0!</v>
      </c>
      <c r="S40" s="54" t="e">
        <f t="shared" si="31"/>
        <v>#DIV/0!</v>
      </c>
      <c r="T40" s="54" t="e">
        <f t="shared" si="32"/>
        <v>#DIV/0!</v>
      </c>
      <c r="U40" s="24">
        <f t="shared" si="33"/>
        <v>0</v>
      </c>
      <c r="V40" s="60" t="e">
        <f t="shared" si="34"/>
        <v>#DIV/0!</v>
      </c>
    </row>
    <row r="41" spans="1:22" x14ac:dyDescent="0.35">
      <c r="A41">
        <f>'FIHI (PBC M)'!A41</f>
        <v>0</v>
      </c>
      <c r="B41">
        <f>'FIHI (PBC M)'!B41</f>
        <v>0</v>
      </c>
      <c r="C41" s="33">
        <f>'FIHI (PBC M)'!C41</f>
        <v>0</v>
      </c>
      <c r="D41" s="3">
        <f>'FIHI (PBC M)'!D41</f>
        <v>0</v>
      </c>
      <c r="E41" s="7">
        <f>SUMIFS('SOC Detail Cap Acct'!S:S,'SOC Detail Cap Acct'!K:K,'FIHI (PBC C1)'!B41,'SOC Detail Cap Acct'!H:H,'FIHI (PBC C1)'!$C$1,'SOC Detail Cap Acct'!R:R,'FIHI (PBC C1)'!$E$1)+SUMIFS('SOC Detail Cap Acct'!S:S,'SOC Detail Cap Acct'!K:K,'FIHI (PBC C1)'!B41,'SOC Detail Cap Acct'!H:H,'FIHI (PBC C1)'!$C$1,'SOC Detail Cap Acct'!R:R,'FIHI (PBC C1)'!$E$2)+SUMIFS('SOC Detail Cap Acct'!S:S,'SOC Detail Cap Acct'!K:K,'FIHI (PBC C1)'!B41,'SOC Detail Cap Acct'!H:H,'FIHI (PBC C1)'!$C$1,'SOC Detail Cap Acct'!R:R,'FIHI (PBC C1)'!$E$3)</f>
        <v>0</v>
      </c>
      <c r="F41" s="8" t="s">
        <v>11</v>
      </c>
      <c r="G41" s="7">
        <f>SUMIFS('SOC Detail Cap Acct'!S:S,'SOC Detail Cap Acct'!K:K,'FIHI (PBC C1)'!B41,'SOC Detail Cap Acct'!H:H,'FIHI (PBC C1)'!$C$1,'SOC Detail Cap Acct'!R:R,'FIHI (PBC C1)'!$G$1)-SUMIFS('SOC Detail Cap Acct'!S:S,'SOC Detail Cap Acct'!K:K,'FIHI (PBC C1)'!B41,'SOC Detail Cap Acct'!H:H,'FIHI (PBC C1)'!$C$1,'SOC Detail Cap Acct'!R:R,'FIHI (PBC C1)'!$G$2)</f>
        <v>0</v>
      </c>
      <c r="H41" s="9" t="s">
        <v>11</v>
      </c>
      <c r="I41" s="8">
        <f>-SUMIFS('SOC Detail Expenses'!S:S,'SOC Detail Expenses'!K:K,'FIHI (PBC C1)'!B41,'SOC Detail Expenses'!H:H,'FIHI (PBC C1)'!$C$1)</f>
        <v>0</v>
      </c>
      <c r="J41" s="8">
        <f>-SUMIFS('SOC Detail Mgmt Fees'!S:S,'SOC Detail Mgmt Fees'!K:K,'FIHI (PBC C1)'!B41,'SOC Detail Mgmt Fees'!H:H,'FIHI (PBC C1)'!$C$1)</f>
        <v>0</v>
      </c>
      <c r="K41" s="34">
        <f>-SUMIFS('SOC Detail Mgmt Fees'!S:S,'SOC Detail Mgmt Fees'!H:H,'FIHI (PBC C1)'!$C$1,'SOC Detail Mgmt Fees'!R:R,'FIHI (PBC C1)'!$K$1,'SOC Detail Mgmt Fees'!K:K,'FIHI (PBC C1)'!B41)</f>
        <v>0</v>
      </c>
      <c r="L41" s="172" t="e">
        <f t="shared" si="26"/>
        <v>#DIV/0!</v>
      </c>
      <c r="M41" s="172" t="e">
        <f t="shared" si="27"/>
        <v>#DIV/0!</v>
      </c>
      <c r="N41" s="172" t="e">
        <f t="shared" si="28"/>
        <v>#DIV/0!</v>
      </c>
      <c r="O41" s="172" t="e">
        <f t="shared" si="29"/>
        <v>#DIV/0!</v>
      </c>
      <c r="P41" s="23"/>
      <c r="Q41" s="23"/>
      <c r="R41" s="53" t="e">
        <f t="shared" si="30"/>
        <v>#DIV/0!</v>
      </c>
      <c r="S41" s="54" t="e">
        <f t="shared" si="31"/>
        <v>#DIV/0!</v>
      </c>
      <c r="T41" s="54" t="e">
        <f t="shared" si="32"/>
        <v>#DIV/0!</v>
      </c>
      <c r="U41" s="24">
        <f t="shared" si="33"/>
        <v>0</v>
      </c>
      <c r="V41" s="60" t="e">
        <f t="shared" si="34"/>
        <v>#DIV/0!</v>
      </c>
    </row>
    <row r="42" spans="1:22" x14ac:dyDescent="0.35">
      <c r="A42">
        <f>'FIHI (PBC M)'!A42</f>
        <v>0</v>
      </c>
      <c r="B42">
        <f>'FIHI (PBC M)'!B42</f>
        <v>0</v>
      </c>
      <c r="C42" s="33">
        <f>'FIHI (PBC M)'!C42</f>
        <v>0</v>
      </c>
      <c r="D42" s="3">
        <f>'FIHI (PBC M)'!D42</f>
        <v>0</v>
      </c>
      <c r="E42" s="7">
        <f>SUMIFS('SOC Detail Cap Acct'!S:S,'SOC Detail Cap Acct'!K:K,'FIHI (PBC C1)'!B42,'SOC Detail Cap Acct'!H:H,'FIHI (PBC C1)'!$C$1,'SOC Detail Cap Acct'!R:R,'FIHI (PBC C1)'!$E$1)+SUMIFS('SOC Detail Cap Acct'!S:S,'SOC Detail Cap Acct'!K:K,'FIHI (PBC C1)'!B42,'SOC Detail Cap Acct'!H:H,'FIHI (PBC C1)'!$C$1,'SOC Detail Cap Acct'!R:R,'FIHI (PBC C1)'!$E$2)+SUMIFS('SOC Detail Cap Acct'!S:S,'SOC Detail Cap Acct'!K:K,'FIHI (PBC C1)'!B42,'SOC Detail Cap Acct'!H:H,'FIHI (PBC C1)'!$C$1,'SOC Detail Cap Acct'!R:R,'FIHI (PBC C1)'!$E$3)</f>
        <v>0</v>
      </c>
      <c r="F42" s="8" t="s">
        <v>11</v>
      </c>
      <c r="G42" s="7">
        <f>SUMIFS('SOC Detail Cap Acct'!S:S,'SOC Detail Cap Acct'!K:K,'FIHI (PBC C1)'!B42,'SOC Detail Cap Acct'!H:H,'FIHI (PBC C1)'!$C$1,'SOC Detail Cap Acct'!R:R,'FIHI (PBC C1)'!$G$1)-SUMIFS('SOC Detail Cap Acct'!S:S,'SOC Detail Cap Acct'!K:K,'FIHI (PBC C1)'!B42,'SOC Detail Cap Acct'!H:H,'FIHI (PBC C1)'!$C$1,'SOC Detail Cap Acct'!R:R,'FIHI (PBC C1)'!$G$2)</f>
        <v>0</v>
      </c>
      <c r="H42" s="9" t="s">
        <v>11</v>
      </c>
      <c r="I42" s="8">
        <f>-SUMIFS('SOC Detail Expenses'!S:S,'SOC Detail Expenses'!K:K,'FIHI (PBC C1)'!B42,'SOC Detail Expenses'!H:H,'FIHI (PBC C1)'!$C$1)</f>
        <v>0</v>
      </c>
      <c r="J42" s="8">
        <f>-SUMIFS('SOC Detail Mgmt Fees'!S:S,'SOC Detail Mgmt Fees'!K:K,'FIHI (PBC C1)'!B42,'SOC Detail Mgmt Fees'!H:H,'FIHI (PBC C1)'!$C$1)</f>
        <v>0</v>
      </c>
      <c r="K42" s="34">
        <f>-SUMIFS('SOC Detail Mgmt Fees'!S:S,'SOC Detail Mgmt Fees'!H:H,'FIHI (PBC C1)'!$C$1,'SOC Detail Mgmt Fees'!R:R,'FIHI (PBC C1)'!$K$1,'SOC Detail Mgmt Fees'!K:K,'FIHI (PBC C1)'!B42)</f>
        <v>0</v>
      </c>
      <c r="L42" s="172" t="e">
        <f t="shared" si="26"/>
        <v>#DIV/0!</v>
      </c>
      <c r="M42" s="172" t="e">
        <f t="shared" si="27"/>
        <v>#DIV/0!</v>
      </c>
      <c r="N42" s="172" t="e">
        <f t="shared" si="28"/>
        <v>#DIV/0!</v>
      </c>
      <c r="O42" s="172" t="e">
        <f t="shared" si="29"/>
        <v>#DIV/0!</v>
      </c>
      <c r="P42" s="23"/>
      <c r="Q42" s="23"/>
      <c r="R42" s="53" t="e">
        <f t="shared" si="30"/>
        <v>#DIV/0!</v>
      </c>
      <c r="S42" s="54" t="e">
        <f t="shared" si="31"/>
        <v>#DIV/0!</v>
      </c>
      <c r="T42" s="54" t="e">
        <f t="shared" si="32"/>
        <v>#DIV/0!</v>
      </c>
      <c r="U42" s="24">
        <f t="shared" si="33"/>
        <v>0</v>
      </c>
      <c r="V42" s="60" t="e">
        <f t="shared" si="34"/>
        <v>#DIV/0!</v>
      </c>
    </row>
    <row r="43" spans="1:22" x14ac:dyDescent="0.35">
      <c r="A43">
        <f>'FIHI (PBC M)'!A43</f>
        <v>0</v>
      </c>
      <c r="B43">
        <f>'FIHI (PBC M)'!B43</f>
        <v>0</v>
      </c>
      <c r="C43" s="33">
        <f>'FIHI (PBC M)'!C43</f>
        <v>0</v>
      </c>
      <c r="D43" s="3">
        <f>'FIHI (PBC M)'!D43</f>
        <v>0</v>
      </c>
      <c r="E43" s="7">
        <f>SUMIFS('SOC Detail Cap Acct'!S:S,'SOC Detail Cap Acct'!K:K,'FIHI (PBC C1)'!B43,'SOC Detail Cap Acct'!H:H,'FIHI (PBC C1)'!$C$1,'SOC Detail Cap Acct'!R:R,'FIHI (PBC C1)'!$E$1)+SUMIFS('SOC Detail Cap Acct'!S:S,'SOC Detail Cap Acct'!K:K,'FIHI (PBC C1)'!B43,'SOC Detail Cap Acct'!H:H,'FIHI (PBC C1)'!$C$1,'SOC Detail Cap Acct'!R:R,'FIHI (PBC C1)'!$E$2)+SUMIFS('SOC Detail Cap Acct'!S:S,'SOC Detail Cap Acct'!K:K,'FIHI (PBC C1)'!B43,'SOC Detail Cap Acct'!H:H,'FIHI (PBC C1)'!$C$1,'SOC Detail Cap Acct'!R:R,'FIHI (PBC C1)'!$E$3)</f>
        <v>0</v>
      </c>
      <c r="F43" s="8" t="s">
        <v>11</v>
      </c>
      <c r="G43" s="7">
        <f>SUMIFS('SOC Detail Cap Acct'!S:S,'SOC Detail Cap Acct'!K:K,'FIHI (PBC C1)'!B43,'SOC Detail Cap Acct'!H:H,'FIHI (PBC C1)'!$C$1,'SOC Detail Cap Acct'!R:R,'FIHI (PBC C1)'!$G$1)-SUMIFS('SOC Detail Cap Acct'!S:S,'SOC Detail Cap Acct'!K:K,'FIHI (PBC C1)'!B43,'SOC Detail Cap Acct'!H:H,'FIHI (PBC C1)'!$C$1,'SOC Detail Cap Acct'!R:R,'FIHI (PBC C1)'!$G$2)</f>
        <v>0</v>
      </c>
      <c r="H43" s="9" t="s">
        <v>11</v>
      </c>
      <c r="I43" s="8">
        <f>-SUMIFS('SOC Detail Expenses'!S:S,'SOC Detail Expenses'!K:K,'FIHI (PBC C1)'!B43,'SOC Detail Expenses'!H:H,'FIHI (PBC C1)'!$C$1)</f>
        <v>0</v>
      </c>
      <c r="J43" s="8">
        <f>-SUMIFS('SOC Detail Mgmt Fees'!S:S,'SOC Detail Mgmt Fees'!K:K,'FIHI (PBC C1)'!B43,'SOC Detail Mgmt Fees'!H:H,'FIHI (PBC C1)'!$C$1)</f>
        <v>0</v>
      </c>
      <c r="K43" s="34">
        <f>-SUMIFS('SOC Detail Mgmt Fees'!S:S,'SOC Detail Mgmt Fees'!H:H,'FIHI (PBC C1)'!$C$1,'SOC Detail Mgmt Fees'!R:R,'FIHI (PBC C1)'!$K$1,'SOC Detail Mgmt Fees'!K:K,'FIHI (PBC C1)'!B43)</f>
        <v>0</v>
      </c>
      <c r="L43" s="172" t="e">
        <f t="shared" si="26"/>
        <v>#DIV/0!</v>
      </c>
      <c r="M43" s="172" t="e">
        <f t="shared" si="27"/>
        <v>#DIV/0!</v>
      </c>
      <c r="N43" s="172" t="e">
        <f t="shared" si="28"/>
        <v>#DIV/0!</v>
      </c>
      <c r="O43" s="172" t="e">
        <f t="shared" si="29"/>
        <v>#DIV/0!</v>
      </c>
      <c r="P43" s="23"/>
      <c r="Q43" s="23"/>
      <c r="R43" s="53" t="e">
        <f t="shared" si="30"/>
        <v>#DIV/0!</v>
      </c>
      <c r="S43" s="54" t="e">
        <f t="shared" si="31"/>
        <v>#DIV/0!</v>
      </c>
      <c r="T43" s="54" t="e">
        <f t="shared" si="32"/>
        <v>#DIV/0!</v>
      </c>
      <c r="U43" s="24">
        <f t="shared" si="33"/>
        <v>0</v>
      </c>
      <c r="V43" s="60" t="e">
        <f t="shared" si="34"/>
        <v>#DIV/0!</v>
      </c>
    </row>
    <row r="44" spans="1:22" x14ac:dyDescent="0.35">
      <c r="A44">
        <f>'FIHI (PBC M)'!A44</f>
        <v>0</v>
      </c>
      <c r="B44">
        <f>'FIHI (PBC M)'!B44</f>
        <v>0</v>
      </c>
      <c r="C44" s="33">
        <f>'FIHI (PBC M)'!C44</f>
        <v>0</v>
      </c>
      <c r="D44" s="3">
        <f>'FIHI (PBC M)'!D44</f>
        <v>0</v>
      </c>
      <c r="E44" s="7">
        <f>SUMIFS('SOC Detail Cap Acct'!S:S,'SOC Detail Cap Acct'!K:K,'FIHI (PBC C1)'!B44,'SOC Detail Cap Acct'!H:H,'FIHI (PBC C1)'!$C$1,'SOC Detail Cap Acct'!R:R,'FIHI (PBC C1)'!$E$1)+SUMIFS('SOC Detail Cap Acct'!S:S,'SOC Detail Cap Acct'!K:K,'FIHI (PBC C1)'!B44,'SOC Detail Cap Acct'!H:H,'FIHI (PBC C1)'!$C$1,'SOC Detail Cap Acct'!R:R,'FIHI (PBC C1)'!$E$2)+SUMIFS('SOC Detail Cap Acct'!S:S,'SOC Detail Cap Acct'!K:K,'FIHI (PBC C1)'!B44,'SOC Detail Cap Acct'!H:H,'FIHI (PBC C1)'!$C$1,'SOC Detail Cap Acct'!R:R,'FIHI (PBC C1)'!$E$3)</f>
        <v>0</v>
      </c>
      <c r="F44" s="8" t="s">
        <v>11</v>
      </c>
      <c r="G44" s="7">
        <f>SUMIFS('SOC Detail Cap Acct'!S:S,'SOC Detail Cap Acct'!K:K,'FIHI (PBC C1)'!B44,'SOC Detail Cap Acct'!H:H,'FIHI (PBC C1)'!$C$1,'SOC Detail Cap Acct'!R:R,'FIHI (PBC C1)'!$G$1)-SUMIFS('SOC Detail Cap Acct'!S:S,'SOC Detail Cap Acct'!K:K,'FIHI (PBC C1)'!B44,'SOC Detail Cap Acct'!H:H,'FIHI (PBC C1)'!$C$1,'SOC Detail Cap Acct'!R:R,'FIHI (PBC C1)'!$G$2)</f>
        <v>0</v>
      </c>
      <c r="H44" s="9" t="s">
        <v>11</v>
      </c>
      <c r="I44" s="8">
        <f>-SUMIFS('SOC Detail Expenses'!S:S,'SOC Detail Expenses'!K:K,'FIHI (PBC C1)'!B44,'SOC Detail Expenses'!H:H,'FIHI (PBC C1)'!$C$1)</f>
        <v>0</v>
      </c>
      <c r="J44" s="8">
        <f>-SUMIFS('SOC Detail Mgmt Fees'!S:S,'SOC Detail Mgmt Fees'!K:K,'FIHI (PBC C1)'!B44,'SOC Detail Mgmt Fees'!H:H,'FIHI (PBC C1)'!$C$1)</f>
        <v>0</v>
      </c>
      <c r="K44" s="34">
        <f>-SUMIFS('SOC Detail Mgmt Fees'!S:S,'SOC Detail Mgmt Fees'!H:H,'FIHI (PBC C1)'!$C$1,'SOC Detail Mgmt Fees'!R:R,'FIHI (PBC C1)'!$K$1,'SOC Detail Mgmt Fees'!K:K,'FIHI (PBC C1)'!B44)</f>
        <v>0</v>
      </c>
      <c r="L44" s="172" t="e">
        <f t="shared" si="26"/>
        <v>#DIV/0!</v>
      </c>
      <c r="M44" s="172" t="e">
        <f t="shared" si="27"/>
        <v>#DIV/0!</v>
      </c>
      <c r="N44" s="172" t="e">
        <f t="shared" si="28"/>
        <v>#DIV/0!</v>
      </c>
      <c r="O44" s="172" t="e">
        <f t="shared" si="29"/>
        <v>#DIV/0!</v>
      </c>
      <c r="P44" s="23"/>
      <c r="Q44" s="23"/>
      <c r="R44" s="53" t="e">
        <f t="shared" si="30"/>
        <v>#DIV/0!</v>
      </c>
      <c r="S44" s="54" t="e">
        <f t="shared" si="31"/>
        <v>#DIV/0!</v>
      </c>
      <c r="T44" s="54" t="e">
        <f t="shared" si="32"/>
        <v>#DIV/0!</v>
      </c>
      <c r="U44" s="24">
        <f t="shared" si="33"/>
        <v>0</v>
      </c>
      <c r="V44" s="60" t="e">
        <f t="shared" si="34"/>
        <v>#DIV/0!</v>
      </c>
    </row>
    <row r="45" spans="1:22" ht="15" thickBot="1" x14ac:dyDescent="0.4">
      <c r="C45" s="35"/>
      <c r="D45" s="44"/>
      <c r="E45" s="36"/>
      <c r="F45" s="37"/>
      <c r="G45" s="38"/>
      <c r="H45" s="39"/>
      <c r="I45" s="42"/>
      <c r="J45" s="42"/>
      <c r="K45" s="40"/>
      <c r="L45" s="172"/>
      <c r="M45" s="172"/>
      <c r="N45" s="172"/>
      <c r="O45" s="172"/>
      <c r="P45" s="23"/>
      <c r="Q45" s="23"/>
      <c r="R45" s="55"/>
      <c r="S45" s="56"/>
      <c r="T45" s="56"/>
      <c r="U45" s="26"/>
      <c r="V45" s="61"/>
    </row>
    <row r="46" spans="1:22" ht="14.5" customHeight="1" x14ac:dyDescent="0.35">
      <c r="C46" s="1"/>
      <c r="D46" s="1"/>
      <c r="E46" s="1"/>
      <c r="F46" s="1"/>
      <c r="G46" s="2"/>
      <c r="I46" s="13">
        <f>SUM(I5:I45)</f>
        <v>13860.369999999999</v>
      </c>
      <c r="J46" s="13">
        <f>SUM(J5:J45)</f>
        <v>63444.67</v>
      </c>
      <c r="K46" s="13"/>
      <c r="L46" s="13"/>
      <c r="M46" s="13"/>
      <c r="N46" s="13"/>
      <c r="O46" s="13"/>
      <c r="P46" s="13"/>
      <c r="Q46" s="13"/>
      <c r="R46" s="64" t="e">
        <f t="shared" ref="R46:V46" si="35">SUM(R5:R45)</f>
        <v>#DIV/0!</v>
      </c>
      <c r="S46" s="65" t="e">
        <f t="shared" si="35"/>
        <v>#DIV/0!</v>
      </c>
      <c r="T46" s="65" t="e">
        <f t="shared" si="35"/>
        <v>#DIV/0!</v>
      </c>
      <c r="U46" s="66">
        <f t="shared" si="35"/>
        <v>1756535.1800000009</v>
      </c>
      <c r="V46" s="67" t="e">
        <f t="shared" si="35"/>
        <v>#DIV/0!</v>
      </c>
    </row>
    <row r="47" spans="1:22" x14ac:dyDescent="0.35">
      <c r="C47" s="1"/>
      <c r="D47" s="1"/>
      <c r="E47" s="1"/>
      <c r="F47" s="1"/>
      <c r="G47" s="1"/>
      <c r="K47" s="2"/>
      <c r="L47" s="2"/>
      <c r="M47" s="2"/>
      <c r="N47" s="2"/>
      <c r="O47" s="2"/>
      <c r="Q47" s="2"/>
      <c r="R47" s="58"/>
      <c r="S47" s="17"/>
      <c r="T47" s="17"/>
      <c r="U47" s="4"/>
      <c r="V47" s="17"/>
    </row>
    <row r="48" spans="1:22" x14ac:dyDescent="0.35">
      <c r="C48" s="1"/>
      <c r="D48" s="1"/>
      <c r="E48" s="1"/>
      <c r="F48" s="1"/>
      <c r="G48" s="1"/>
      <c r="K48" s="2"/>
      <c r="L48" s="2"/>
      <c r="M48" s="2"/>
      <c r="N48" s="2"/>
      <c r="O48" s="2"/>
      <c r="Q48" s="18"/>
      <c r="R48" s="58"/>
      <c r="S48" s="58"/>
      <c r="T48" s="58"/>
      <c r="U48" s="63"/>
      <c r="V48" s="58"/>
    </row>
    <row r="49" spans="1:23" x14ac:dyDescent="0.35">
      <c r="B49" s="1"/>
      <c r="C49" s="1"/>
      <c r="D49" s="1"/>
      <c r="E49" s="1"/>
      <c r="F49" s="1"/>
      <c r="G49" s="1"/>
      <c r="H49" s="18" t="s">
        <v>380</v>
      </c>
      <c r="S49" s="1"/>
      <c r="T49" s="1"/>
      <c r="U49" s="1"/>
      <c r="V49" s="1"/>
      <c r="W49" s="1"/>
    </row>
    <row r="50" spans="1:23" x14ac:dyDescent="0.35">
      <c r="B50" s="1"/>
      <c r="C50" s="68" t="s">
        <v>428</v>
      </c>
      <c r="D50" s="68" t="s">
        <v>381</v>
      </c>
      <c r="E50" s="1"/>
      <c r="F50" s="1"/>
      <c r="G50" s="47">
        <f>SUMIFS('Series Custom1'!E:E,'Series Custom1'!A:A,C50)</f>
        <v>0</v>
      </c>
      <c r="H50" s="70">
        <f>ROUND(G50,-3)</f>
        <v>0</v>
      </c>
      <c r="I50" s="68" t="s">
        <v>456</v>
      </c>
      <c r="S50" s="1"/>
      <c r="T50" s="1"/>
      <c r="U50" s="1"/>
      <c r="V50" s="1"/>
      <c r="W50" s="1"/>
    </row>
    <row r="51" spans="1:23" x14ac:dyDescent="0.35">
      <c r="B51" s="1"/>
      <c r="C51" s="68" t="s">
        <v>430</v>
      </c>
      <c r="D51" s="68" t="s">
        <v>383</v>
      </c>
      <c r="E51" s="1"/>
      <c r="F51" s="1"/>
      <c r="G51" s="47">
        <f>SUMIFS('Series Custom1'!E:E,'Series Custom1'!A:A,C51)</f>
        <v>735542.60171340348</v>
      </c>
      <c r="H51" s="70">
        <f>ROUND(G51,-3)</f>
        <v>736000</v>
      </c>
      <c r="I51" s="68" t="s">
        <v>384</v>
      </c>
      <c r="S51" s="1"/>
      <c r="T51" s="1"/>
      <c r="U51" s="1"/>
      <c r="V51" s="1"/>
      <c r="W51" s="1"/>
    </row>
    <row r="52" spans="1:23" x14ac:dyDescent="0.35">
      <c r="B52" s="18"/>
      <c r="C52" s="108" t="str">
        <f>'FIHI (PBC M)'!C52</f>
        <v>TOTAL Liabilities Accrued as of 3/14</v>
      </c>
      <c r="D52" s="68" t="s">
        <v>386</v>
      </c>
      <c r="E52" s="1"/>
      <c r="F52" s="1"/>
      <c r="G52" s="47">
        <f>SUMIFS('Series Custom1'!E:E,'Series Custom1'!A:A,C52)+SUMIFS('Series Custom1'!E:E,'Series Custom1'!A:A,C53)</f>
        <v>15048.399999999998</v>
      </c>
      <c r="H52" s="70">
        <f>ROUND(G52,-3)</f>
        <v>15000</v>
      </c>
      <c r="I52" s="68" t="s">
        <v>387</v>
      </c>
      <c r="S52" s="1"/>
      <c r="T52" s="1"/>
      <c r="U52" s="1"/>
      <c r="V52" s="1"/>
      <c r="W52" s="1"/>
    </row>
    <row r="53" spans="1:23" x14ac:dyDescent="0.35">
      <c r="B53" s="1"/>
      <c r="C53" s="108" t="str">
        <f>'FIHI (PBC M)'!C53</f>
        <v>TOTAL Liabilities Accrued since 3/14</v>
      </c>
      <c r="D53" s="68" t="s">
        <v>388</v>
      </c>
      <c r="E53" s="1"/>
      <c r="F53" s="1"/>
      <c r="G53" s="71">
        <f>G54+G51+G52</f>
        <v>115766773.30171341</v>
      </c>
      <c r="H53" s="70">
        <f>ROUND(G53,-3)</f>
        <v>115767000</v>
      </c>
      <c r="S53" s="1"/>
      <c r="T53" s="1"/>
      <c r="U53" s="1"/>
      <c r="V53" s="1"/>
      <c r="W53" s="1"/>
    </row>
    <row r="54" spans="1:23" x14ac:dyDescent="0.35">
      <c r="B54" s="18"/>
      <c r="C54" s="18"/>
      <c r="D54" s="68" t="s">
        <v>389</v>
      </c>
      <c r="E54" s="1"/>
      <c r="F54" s="1"/>
      <c r="G54" s="71">
        <f>_xlfn.XLOOKUP(MAX(D5:D45),D5:D45,G5:G45)</f>
        <v>115016182.3</v>
      </c>
      <c r="H54" s="70">
        <f>ROUND(G54,-3)</f>
        <v>115016000</v>
      </c>
      <c r="S54" s="1"/>
      <c r="T54" s="1"/>
      <c r="U54" s="1"/>
      <c r="V54" s="1"/>
      <c r="W54" s="1"/>
    </row>
    <row r="55" spans="1:23" x14ac:dyDescent="0.35">
      <c r="A55" s="68" t="s">
        <v>390</v>
      </c>
      <c r="B55" s="68" t="s">
        <v>391</v>
      </c>
      <c r="C55" s="68" t="s">
        <v>392</v>
      </c>
      <c r="D55" s="68" t="s">
        <v>393</v>
      </c>
      <c r="E55" s="1"/>
      <c r="F55" s="1"/>
      <c r="G55" s="71">
        <f>SUMIFS('Series Custom1'!E:E,'Series Custom1'!A:A,C55)+SUMIFS('Series Custom1'!E:E,'Series Custom1'!A:A,B55)+SUMIFS('Series Custom1'!E:E,'Series Custom1'!A:A,A55)</f>
        <v>2325830.9900000002</v>
      </c>
      <c r="I55" s="69"/>
      <c r="S55" s="1"/>
      <c r="T55" s="1"/>
      <c r="U55" s="1"/>
      <c r="V55" s="1"/>
      <c r="W55" s="1"/>
    </row>
    <row r="56" spans="1:23" x14ac:dyDescent="0.35">
      <c r="C56" s="68" t="s">
        <v>394</v>
      </c>
      <c r="D56" s="68" t="s">
        <v>395</v>
      </c>
      <c r="E56" s="1"/>
      <c r="F56" s="1"/>
      <c r="G56" s="71">
        <f>SUMIFS('Series Custom1'!E:E,'Series Custom1'!A:A,C56)+SUMIFS('Series Custom1'!E:E,'Series Custom1'!A:A,B56)+SUMIFS('Series Custom1'!E:E,'Series Custom1'!A:A,A56)</f>
        <v>0</v>
      </c>
      <c r="I56" s="69"/>
      <c r="S56" s="1"/>
      <c r="T56" s="1"/>
      <c r="U56" s="1"/>
      <c r="V56" s="1"/>
      <c r="W56" s="1"/>
    </row>
    <row r="57" spans="1:23" x14ac:dyDescent="0.35">
      <c r="C57" s="68"/>
      <c r="D57" s="68" t="s">
        <v>396</v>
      </c>
      <c r="E57" s="1"/>
      <c r="F57" s="1"/>
      <c r="G57" s="71">
        <f>G50+G51+G55+G56</f>
        <v>3061373.5917134038</v>
      </c>
      <c r="I57" s="69"/>
      <c r="S57" s="1"/>
      <c r="T57" s="1"/>
      <c r="U57" s="1"/>
      <c r="V57" s="1"/>
      <c r="W57" s="1"/>
    </row>
    <row r="58" spans="1:23" x14ac:dyDescent="0.35">
      <c r="C58" s="68"/>
      <c r="D58" s="68" t="s">
        <v>397</v>
      </c>
      <c r="E58" s="1"/>
      <c r="F58" s="1"/>
      <c r="G58" s="71">
        <f>G57-G50-G51</f>
        <v>2325830.9900000002</v>
      </c>
      <c r="I58" s="69"/>
      <c r="S58" s="1"/>
      <c r="T58" s="1"/>
      <c r="U58" s="1"/>
      <c r="V58" s="1"/>
      <c r="W58" s="1"/>
    </row>
    <row r="59" spans="1:23" x14ac:dyDescent="0.35">
      <c r="C59" s="68" t="str">
        <f>'FIHI (PBC M)'!C59</f>
        <v>912797FW2</v>
      </c>
      <c r="D59" s="68" t="s">
        <v>398</v>
      </c>
      <c r="E59" s="1"/>
      <c r="F59" s="1"/>
      <c r="G59" s="71">
        <f>SUMIFS('Series Custom1'!E:E,'Series Custom1'!A:A,C59)+SUMIFS('Series Custom1'!E:E,'Series Custom1'!A:A,B59)+SUMIFS('Series Custom1'!E:E,'Series Custom1'!A:A,A59)</f>
        <v>0</v>
      </c>
      <c r="I59" s="69"/>
      <c r="S59" s="1"/>
      <c r="T59" s="1"/>
      <c r="U59" s="1"/>
      <c r="V59" s="1"/>
      <c r="W59" s="1"/>
    </row>
    <row r="60" spans="1:23" x14ac:dyDescent="0.35">
      <c r="C60" s="68"/>
      <c r="D60" s="68" t="s">
        <v>399</v>
      </c>
      <c r="E60" s="1"/>
      <c r="F60" s="1"/>
      <c r="G60" s="71">
        <f>G59+G58+G51</f>
        <v>3061373.5917134038</v>
      </c>
      <c r="H60" s="70">
        <f>ROUND(G60,-3)</f>
        <v>3061000</v>
      </c>
      <c r="I60" s="69"/>
      <c r="S60" s="1"/>
      <c r="T60" s="1"/>
      <c r="U60" s="1"/>
      <c r="V60" s="1"/>
      <c r="W60" s="1"/>
    </row>
    <row r="61" spans="1:23" x14ac:dyDescent="0.35">
      <c r="C61" s="68"/>
      <c r="D61" s="68" t="s">
        <v>400</v>
      </c>
      <c r="E61" s="1"/>
      <c r="F61" s="1"/>
      <c r="G61" s="71">
        <f>G54+G52-G58-G59-G50</f>
        <v>112705399.71000001</v>
      </c>
      <c r="H61" s="70">
        <f>ROUND(G61,-3)</f>
        <v>112705000</v>
      </c>
      <c r="I61" s="69"/>
      <c r="S61" s="1"/>
      <c r="T61" s="1"/>
      <c r="U61" s="1"/>
      <c r="V61" s="1"/>
      <c r="W61" s="1"/>
    </row>
    <row r="62" spans="1:23" x14ac:dyDescent="0.35">
      <c r="C62" s="1"/>
      <c r="D62" s="1"/>
      <c r="E62" s="1"/>
      <c r="F62" s="1"/>
      <c r="G62" s="1"/>
      <c r="S62" s="1"/>
      <c r="T62" s="1"/>
      <c r="U62" s="1"/>
      <c r="V62" s="1"/>
      <c r="W62" s="1"/>
    </row>
    <row r="63" spans="1:23" x14ac:dyDescent="0.35">
      <c r="C63" s="1"/>
      <c r="D63" s="166">
        <f>'FIHI (PBC M)'!D63</f>
        <v>45322</v>
      </c>
      <c r="E63" s="166">
        <f>'FIHI (PBC M)'!E63</f>
        <v>45351</v>
      </c>
      <c r="F63" s="166">
        <f>'FIHI (PBC M)'!F63</f>
        <v>45382</v>
      </c>
      <c r="G63" s="166">
        <f>'FIHI (PBC M)'!G63</f>
        <v>45412</v>
      </c>
      <c r="H63" s="166">
        <f>'FIHI (PBC M)'!H63</f>
        <v>45443</v>
      </c>
      <c r="I63" s="166">
        <f>'FIHI (PBC M)'!I63</f>
        <v>45473</v>
      </c>
      <c r="J63" s="166">
        <f>'FIHI (PBC M)'!J63</f>
        <v>45504</v>
      </c>
      <c r="K63" s="166">
        <f>'FIHI (PBC M)'!K63</f>
        <v>45535</v>
      </c>
      <c r="L63" s="166"/>
      <c r="M63" s="166"/>
      <c r="N63" s="166"/>
      <c r="O63" s="166"/>
      <c r="P63" s="166">
        <f>'FIHI (PBC M)'!P63</f>
        <v>45565</v>
      </c>
      <c r="Q63" s="166">
        <f>'FIHI (PBC M)'!Q63</f>
        <v>45596</v>
      </c>
      <c r="R63" s="166">
        <f>'FIHI (PBC M)'!R63</f>
        <v>45626</v>
      </c>
      <c r="S63" s="166">
        <f>'FIHI (PBC M)'!S63</f>
        <v>45657</v>
      </c>
      <c r="T63" s="1"/>
      <c r="U63" s="1"/>
      <c r="V63" s="1"/>
      <c r="W63" s="1"/>
    </row>
    <row r="64" spans="1:23" x14ac:dyDescent="0.35">
      <c r="C64" s="163" t="s">
        <v>389</v>
      </c>
      <c r="D64" s="164">
        <f>_xlfn.XLOOKUP(D63,$D$5:$D$45,$G$5:$G$45)</f>
        <v>113907596.28</v>
      </c>
      <c r="E64" s="164">
        <f t="shared" ref="E64:S64" si="36">_xlfn.XLOOKUP(E63,$D$5:$D$45,$G$5:$G$45)</f>
        <v>114441970.18000001</v>
      </c>
      <c r="F64" s="164">
        <f t="shared" si="36"/>
        <v>115016182.3</v>
      </c>
      <c r="G64" s="164" t="e">
        <f t="shared" si="36"/>
        <v>#N/A</v>
      </c>
      <c r="H64" s="164" t="e">
        <f t="shared" si="36"/>
        <v>#N/A</v>
      </c>
      <c r="I64" s="164" t="e">
        <f t="shared" si="36"/>
        <v>#N/A</v>
      </c>
      <c r="J64" s="164" t="e">
        <f t="shared" si="36"/>
        <v>#N/A</v>
      </c>
      <c r="K64" s="164" t="e">
        <f t="shared" si="36"/>
        <v>#N/A</v>
      </c>
      <c r="L64" s="164"/>
      <c r="M64" s="164"/>
      <c r="N64" s="164"/>
      <c r="O64" s="164"/>
      <c r="P64" s="164" t="e">
        <f t="shared" si="36"/>
        <v>#N/A</v>
      </c>
      <c r="Q64" s="164" t="e">
        <f t="shared" si="36"/>
        <v>#N/A</v>
      </c>
      <c r="R64" s="164" t="e">
        <f t="shared" si="36"/>
        <v>#N/A</v>
      </c>
      <c r="S64" s="164" t="e">
        <f t="shared" si="36"/>
        <v>#N/A</v>
      </c>
      <c r="T64" s="1"/>
      <c r="U64" s="1"/>
      <c r="V64" s="1"/>
      <c r="W64" s="1"/>
    </row>
    <row r="65" spans="3:23" x14ac:dyDescent="0.35">
      <c r="C65" s="163" t="s">
        <v>380</v>
      </c>
      <c r="D65" s="71">
        <f>ROUND(D64,-3)</f>
        <v>113908000</v>
      </c>
      <c r="E65" s="71">
        <f t="shared" ref="E65:S65" si="37">ROUND(E64,-3)</f>
        <v>114442000</v>
      </c>
      <c r="F65" s="71">
        <f t="shared" si="37"/>
        <v>115016000</v>
      </c>
      <c r="G65" s="71" t="e">
        <f t="shared" si="37"/>
        <v>#N/A</v>
      </c>
      <c r="H65" s="71" t="e">
        <f t="shared" si="37"/>
        <v>#N/A</v>
      </c>
      <c r="I65" s="71" t="e">
        <f t="shared" si="37"/>
        <v>#N/A</v>
      </c>
      <c r="J65" s="71" t="e">
        <f t="shared" si="37"/>
        <v>#N/A</v>
      </c>
      <c r="K65" s="71" t="e">
        <f t="shared" si="37"/>
        <v>#N/A</v>
      </c>
      <c r="L65" s="71"/>
      <c r="M65" s="71"/>
      <c r="N65" s="71"/>
      <c r="O65" s="71"/>
      <c r="P65" s="71" t="e">
        <f t="shared" si="37"/>
        <v>#N/A</v>
      </c>
      <c r="Q65" s="71" t="e">
        <f t="shared" si="37"/>
        <v>#N/A</v>
      </c>
      <c r="R65" s="71" t="e">
        <f t="shared" si="37"/>
        <v>#N/A</v>
      </c>
      <c r="S65" s="71" t="e">
        <f t="shared" si="37"/>
        <v>#N/A</v>
      </c>
      <c r="T65" s="1"/>
      <c r="U65" s="1"/>
      <c r="V65" s="1"/>
      <c r="W65" s="1"/>
    </row>
    <row r="66" spans="3:23" x14ac:dyDescent="0.35">
      <c r="C66" s="1"/>
      <c r="D66" s="1"/>
      <c r="E66" s="1"/>
      <c r="F66" s="1"/>
      <c r="G66" s="1"/>
      <c r="S66" s="1"/>
      <c r="T66" s="1"/>
      <c r="U66" s="1"/>
      <c r="V66" s="1"/>
      <c r="W66" s="1"/>
    </row>
    <row r="67" spans="3:23" x14ac:dyDescent="0.35">
      <c r="C67" s="1"/>
      <c r="D67" s="1"/>
      <c r="E67" s="1"/>
      <c r="F67" s="1"/>
      <c r="G67" s="1"/>
      <c r="S67" s="1"/>
      <c r="T67" s="1"/>
      <c r="U67" s="1"/>
      <c r="V67" s="1"/>
      <c r="W67" s="1"/>
    </row>
    <row r="68" spans="3:23" x14ac:dyDescent="0.35">
      <c r="C68" s="1"/>
      <c r="D68" s="1"/>
      <c r="E68" s="1"/>
      <c r="F68" s="1"/>
      <c r="G68" s="1"/>
      <c r="S68" s="1"/>
      <c r="T68" s="1"/>
      <c r="U68" s="1"/>
      <c r="V68" s="1"/>
      <c r="W68" s="1"/>
    </row>
    <row r="69" spans="3:23" x14ac:dyDescent="0.35">
      <c r="C69" s="1"/>
      <c r="D69" s="1"/>
      <c r="E69" s="1"/>
      <c r="F69" s="1"/>
      <c r="G69" s="1"/>
      <c r="S69" s="1"/>
      <c r="T69" s="1"/>
      <c r="U69" s="1"/>
      <c r="V69" s="1"/>
      <c r="W69" s="1"/>
    </row>
    <row r="70" spans="3:23" x14ac:dyDescent="0.35">
      <c r="C70" s="1"/>
      <c r="D70" s="1"/>
      <c r="E70" s="1"/>
      <c r="F70" s="1"/>
      <c r="G70" s="1"/>
      <c r="K70" s="5"/>
      <c r="L70" s="5"/>
      <c r="M70" s="5"/>
      <c r="N70" s="5"/>
      <c r="O70" s="5"/>
      <c r="P70" s="5"/>
      <c r="Q70" s="6"/>
      <c r="R70"/>
    </row>
    <row r="71" spans="3:23" x14ac:dyDescent="0.35">
      <c r="C71" s="1"/>
      <c r="D71" s="1"/>
      <c r="E71" s="1"/>
      <c r="F71" s="1"/>
      <c r="G71" s="1"/>
      <c r="K71" s="5"/>
      <c r="L71" s="5"/>
      <c r="M71" s="5"/>
      <c r="N71" s="5"/>
      <c r="O71" s="5"/>
      <c r="P71" s="5"/>
      <c r="Q71"/>
      <c r="R71"/>
    </row>
    <row r="72" spans="3:23" x14ac:dyDescent="0.35">
      <c r="C72" s="1"/>
      <c r="D72" s="1"/>
      <c r="E72" s="1"/>
      <c r="F72" s="1"/>
      <c r="G72" s="1"/>
      <c r="P72"/>
      <c r="Q72"/>
      <c r="R72"/>
    </row>
    <row r="73" spans="3:23" x14ac:dyDescent="0.35">
      <c r="C73" s="1"/>
      <c r="D73" s="1"/>
      <c r="E73" s="1"/>
      <c r="F73" s="1"/>
      <c r="G73" s="1"/>
      <c r="P73"/>
      <c r="Q73"/>
      <c r="R73"/>
    </row>
    <row r="74" spans="3:23" x14ac:dyDescent="0.35">
      <c r="C74" s="1"/>
      <c r="D74" s="1"/>
      <c r="E74" s="1"/>
      <c r="F74" s="1"/>
      <c r="G74" s="1"/>
    </row>
    <row r="75" spans="3:23" x14ac:dyDescent="0.35">
      <c r="C75" s="1"/>
      <c r="D75" s="1"/>
      <c r="E75" s="1"/>
      <c r="F75" s="1"/>
      <c r="G75" s="1"/>
    </row>
    <row r="76" spans="3:23" x14ac:dyDescent="0.35">
      <c r="C76" s="1"/>
      <c r="D76" s="1"/>
      <c r="E76" s="1"/>
      <c r="F76" s="1"/>
      <c r="G76" s="1"/>
    </row>
    <row r="77" spans="3:23" x14ac:dyDescent="0.35">
      <c r="C77" s="1"/>
      <c r="D77" s="1"/>
      <c r="E77" s="1"/>
      <c r="F77" s="1"/>
      <c r="G77" s="1"/>
    </row>
    <row r="78" spans="3:23" x14ac:dyDescent="0.35">
      <c r="C78" s="1"/>
      <c r="D78" s="1"/>
      <c r="E78" s="1"/>
      <c r="F78" s="1"/>
      <c r="G78" s="1"/>
    </row>
    <row r="79" spans="3:23" x14ac:dyDescent="0.35">
      <c r="C79" s="1"/>
      <c r="D79" s="1"/>
      <c r="E79" s="1"/>
      <c r="F79" s="1"/>
      <c r="G79" s="1"/>
    </row>
    <row r="80" spans="3:23" x14ac:dyDescent="0.35">
      <c r="C80" s="1"/>
      <c r="D80" s="1"/>
      <c r="E80" s="1"/>
      <c r="F80" s="1"/>
      <c r="G80" s="1"/>
    </row>
    <row r="81" spans="3:7" x14ac:dyDescent="0.35">
      <c r="C81" s="1"/>
      <c r="D81" s="1"/>
      <c r="E81" s="1"/>
      <c r="F81" s="1"/>
      <c r="G81" s="1"/>
    </row>
    <row r="82" spans="3:7" x14ac:dyDescent="0.35">
      <c r="C82" s="1"/>
      <c r="D82" s="1"/>
      <c r="E82" s="1"/>
      <c r="F82" s="1"/>
      <c r="G82" s="1"/>
    </row>
    <row r="83" spans="3:7" x14ac:dyDescent="0.35">
      <c r="C83" s="1"/>
      <c r="D83" s="1"/>
      <c r="E83" s="1"/>
      <c r="F83" s="1"/>
      <c r="G83" s="1"/>
    </row>
    <row r="84" spans="3:7" x14ac:dyDescent="0.35">
      <c r="C84" s="1"/>
      <c r="D84" s="1"/>
      <c r="E84" s="1"/>
      <c r="F84" s="1"/>
      <c r="G84" s="1"/>
    </row>
    <row r="85" spans="3:7" x14ac:dyDescent="0.35">
      <c r="C85" s="1"/>
      <c r="D85" s="1"/>
      <c r="E85" s="1"/>
      <c r="F85" s="1"/>
      <c r="G85" s="1"/>
    </row>
    <row r="86" spans="3:7" x14ac:dyDescent="0.35">
      <c r="C86" s="1"/>
      <c r="D86" s="1"/>
      <c r="E86" s="1"/>
      <c r="F86" s="1"/>
      <c r="G86" s="1"/>
    </row>
    <row r="87" spans="3:7" x14ac:dyDescent="0.35">
      <c r="C87" s="1"/>
      <c r="D87" s="1"/>
      <c r="E87" s="1"/>
      <c r="F87" s="1"/>
      <c r="G87" s="1"/>
    </row>
    <row r="88" spans="3:7" x14ac:dyDescent="0.35">
      <c r="C88" s="1"/>
      <c r="D88" s="1"/>
      <c r="E88" s="1"/>
      <c r="F88" s="1"/>
      <c r="G88" s="1"/>
    </row>
    <row r="89" spans="3:7" x14ac:dyDescent="0.35">
      <c r="C89" s="1"/>
      <c r="D89" s="1"/>
      <c r="E89" s="1"/>
      <c r="F89" s="1"/>
      <c r="G89" s="1"/>
    </row>
    <row r="90" spans="3:7" x14ac:dyDescent="0.35">
      <c r="C90" s="1"/>
      <c r="D90" s="1"/>
      <c r="E90" s="1"/>
      <c r="F90" s="1"/>
      <c r="G90" s="1"/>
    </row>
    <row r="91" spans="3:7" x14ac:dyDescent="0.35">
      <c r="C91" s="1"/>
      <c r="D91" s="1"/>
      <c r="E91" s="1"/>
      <c r="F91" s="1"/>
      <c r="G91" s="1"/>
    </row>
    <row r="92" spans="3:7" x14ac:dyDescent="0.35">
      <c r="C92" s="1"/>
      <c r="D92" s="1"/>
      <c r="E92" s="1"/>
      <c r="F92" s="1"/>
      <c r="G92" s="1"/>
    </row>
    <row r="93" spans="3:7" x14ac:dyDescent="0.35">
      <c r="C93" s="1"/>
      <c r="D93" s="1"/>
      <c r="E93" s="1"/>
      <c r="F93" s="1"/>
      <c r="G93" s="1"/>
    </row>
    <row r="94" spans="3:7" x14ac:dyDescent="0.35">
      <c r="C94" s="1"/>
      <c r="D94" s="1"/>
      <c r="E94" s="1"/>
      <c r="F94" s="1"/>
      <c r="G94" s="1"/>
    </row>
    <row r="95" spans="3:7" x14ac:dyDescent="0.35">
      <c r="C95" s="1"/>
      <c r="D95" s="1"/>
      <c r="E95" s="1"/>
      <c r="F95" s="1"/>
      <c r="G95" s="1"/>
    </row>
    <row r="96" spans="3:7" x14ac:dyDescent="0.35">
      <c r="C96" s="1"/>
      <c r="D96" s="1"/>
      <c r="E96" s="1"/>
      <c r="F96" s="1"/>
      <c r="G96" s="1"/>
    </row>
    <row r="97" spans="3:7" x14ac:dyDescent="0.35">
      <c r="C97" s="1"/>
      <c r="D97" s="1"/>
      <c r="E97" s="1"/>
      <c r="F97" s="1"/>
      <c r="G97" s="1"/>
    </row>
    <row r="98" spans="3:7" x14ac:dyDescent="0.35">
      <c r="C98" s="1"/>
      <c r="D98" s="1"/>
      <c r="E98" s="1"/>
      <c r="F98" s="1"/>
      <c r="G98" s="1"/>
    </row>
  </sheetData>
  <conditionalFormatting sqref="G52:H52">
    <cfRule type="cellIs" dxfId="6" priority="1" operator="equal">
      <formula>0</formula>
    </cfRule>
  </conditionalFormatting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81"/>
  <sheetViews>
    <sheetView topLeftCell="A31" zoomScale="80" zoomScaleNormal="80" workbookViewId="0">
      <selection activeCell="C52" sqref="C52"/>
    </sheetView>
  </sheetViews>
  <sheetFormatPr defaultColWidth="8.7265625" defaultRowHeight="14.5" x14ac:dyDescent="0.35"/>
  <cols>
    <col min="1" max="1" width="4.81640625" bestFit="1" customWidth="1"/>
    <col min="2" max="2" width="30" bestFit="1" customWidth="1"/>
    <col min="3" max="3" width="43.36328125" bestFit="1" customWidth="1"/>
    <col min="4" max="4" width="15" bestFit="1" customWidth="1"/>
    <col min="5" max="5" width="19.26953125" bestFit="1" customWidth="1"/>
    <col min="6" max="6" width="12.54296875" bestFit="1" customWidth="1"/>
    <col min="7" max="7" width="15.81640625" bestFit="1" customWidth="1"/>
    <col min="8" max="8" width="19.54296875" style="1" bestFit="1" customWidth="1"/>
    <col min="9" max="9" width="11.81640625" style="1" bestFit="1" customWidth="1"/>
    <col min="10" max="10" width="15.81640625" style="1" bestFit="1" customWidth="1"/>
    <col min="11" max="11" width="11.54296875" style="1" bestFit="1" customWidth="1"/>
    <col min="12" max="15" width="11.54296875" style="1" customWidth="1"/>
    <col min="16" max="16" width="14.54296875" style="1" bestFit="1" customWidth="1"/>
    <col min="17" max="17" width="17.54296875" style="1" bestFit="1" customWidth="1"/>
    <col min="18" max="18" width="24.7265625" style="1" customWidth="1"/>
    <col min="19" max="22" width="24.7265625" customWidth="1"/>
    <col min="23" max="23" width="13.26953125" bestFit="1" customWidth="1"/>
    <col min="24" max="24" width="6.54296875" bestFit="1" customWidth="1"/>
    <col min="25" max="25" width="12.1796875" bestFit="1" customWidth="1"/>
    <col min="26" max="26" width="10.36328125" bestFit="1" customWidth="1"/>
    <col min="27" max="27" width="16.81640625" bestFit="1" customWidth="1"/>
    <col min="28" max="28" width="15.1796875" bestFit="1" customWidth="1"/>
  </cols>
  <sheetData>
    <row r="1" spans="1:28" x14ac:dyDescent="0.35">
      <c r="C1" t="s">
        <v>281</v>
      </c>
      <c r="E1" t="s">
        <v>328</v>
      </c>
      <c r="G1" t="s">
        <v>332</v>
      </c>
      <c r="I1" s="2"/>
      <c r="J1" s="2"/>
      <c r="K1" s="2" t="s">
        <v>326</v>
      </c>
      <c r="L1" s="2"/>
      <c r="M1" s="2"/>
      <c r="N1" s="2"/>
      <c r="O1" s="2"/>
    </row>
    <row r="2" spans="1:28" x14ac:dyDescent="0.35">
      <c r="E2" t="s">
        <v>329</v>
      </c>
      <c r="F2" s="22"/>
      <c r="G2" t="s">
        <v>331</v>
      </c>
      <c r="K2" s="2"/>
      <c r="L2" s="2"/>
      <c r="M2" s="2"/>
      <c r="N2" s="2"/>
      <c r="O2" s="2"/>
      <c r="P2" s="2"/>
      <c r="Q2" s="2"/>
    </row>
    <row r="3" spans="1:28" ht="18.5" x14ac:dyDescent="0.45">
      <c r="C3" s="15" t="s">
        <v>21</v>
      </c>
      <c r="E3" t="s">
        <v>330</v>
      </c>
      <c r="F3" s="22"/>
      <c r="G3" s="22"/>
    </row>
    <row r="4" spans="1:28" ht="29.5" thickBot="1" x14ac:dyDescent="0.4">
      <c r="B4" s="18"/>
      <c r="C4" s="22" t="s">
        <v>2</v>
      </c>
      <c r="D4" s="22" t="s">
        <v>3</v>
      </c>
      <c r="E4" s="22" t="s">
        <v>4</v>
      </c>
      <c r="F4" s="22" t="s">
        <v>5</v>
      </c>
      <c r="G4" s="22" t="s">
        <v>6</v>
      </c>
      <c r="H4" s="22" t="s">
        <v>5</v>
      </c>
      <c r="I4" s="22" t="s">
        <v>7</v>
      </c>
      <c r="J4" s="22" t="s">
        <v>8</v>
      </c>
      <c r="K4" s="22" t="s">
        <v>335</v>
      </c>
      <c r="L4" s="171" t="s">
        <v>517</v>
      </c>
      <c r="M4" s="171" t="s">
        <v>518</v>
      </c>
      <c r="N4" s="171" t="s">
        <v>519</v>
      </c>
      <c r="O4" s="171" t="s">
        <v>520</v>
      </c>
      <c r="P4" s="22"/>
      <c r="Q4" s="22"/>
      <c r="R4" s="18" t="s">
        <v>16</v>
      </c>
      <c r="S4" s="18" t="s">
        <v>0</v>
      </c>
      <c r="T4" s="18" t="s">
        <v>336</v>
      </c>
      <c r="U4" s="18" t="s">
        <v>9</v>
      </c>
      <c r="V4" s="18" t="s">
        <v>10</v>
      </c>
      <c r="X4" s="49" t="s">
        <v>372</v>
      </c>
      <c r="Y4" s="49" t="s">
        <v>12</v>
      </c>
      <c r="Z4" s="49" t="s">
        <v>13</v>
      </c>
      <c r="AA4" s="49" t="s">
        <v>376</v>
      </c>
      <c r="AB4" s="49" t="s">
        <v>377</v>
      </c>
    </row>
    <row r="5" spans="1:28" x14ac:dyDescent="0.35">
      <c r="A5" t="str">
        <f>'FIHI (PBC M)'!A5</f>
        <v>Jan</v>
      </c>
      <c r="B5" t="str">
        <f>'FIHI (PBC M)'!B5</f>
        <v>From 1/1/2024 To 1/11/2024</v>
      </c>
      <c r="C5" s="27">
        <f>'FIHI (PBC M)'!C5</f>
        <v>44927</v>
      </c>
      <c r="D5" s="28">
        <f>'FIHI (PBC M)'!D5</f>
        <v>45302</v>
      </c>
      <c r="E5" s="29">
        <f>SUMIFS('SOC Detail Cap Acct'!S:S,'SOC Detail Cap Acct'!K:K,'FIHI (PBC MIG)'!B5,'SOC Detail Cap Acct'!H:H,'FIHI (PBC MIG)'!$C$1,'SOC Detail Cap Acct'!R:R,'FIHI (PBC MIG)'!$E$1)+SUMIFS('SOC Detail Cap Acct'!S:S,'SOC Detail Cap Acct'!K:K,'FIHI (PBC MIG)'!B5,'SOC Detail Cap Acct'!H:H,'FIHI (PBC MIG)'!$C$1,'SOC Detail Cap Acct'!R:R,'FIHI (PBC MIG)'!$E$2)+SUMIFS('SOC Detail Cap Acct'!S:S,'SOC Detail Cap Acct'!K:K,'FIHI (PBC MIG)'!B5,'SOC Detail Cap Acct'!H:H,'FIHI (PBC MIG)'!$C$1,'SOC Detail Cap Acct'!R:R,'FIHI (PBC MIG)'!$E$3)</f>
        <v>535235384.55419999</v>
      </c>
      <c r="F5" s="30" t="s">
        <v>11</v>
      </c>
      <c r="G5" s="29">
        <f>SUMIFS('SOC Detail Cap Acct'!S:S,'SOC Detail Cap Acct'!K:K,'FIHI (PBC MIG)'!B5,'SOC Detail Cap Acct'!H:H,'FIHI (PBC MIG)'!$C$1,'SOC Detail Cap Acct'!R:R,'FIHI (PBC MIG)'!$G$1)-SUMIFS('SOC Detail Cap Acct'!S:S,'SOC Detail Cap Acct'!K:K,'FIHI (PBC MIG)'!B5,'SOC Detail Cap Acct'!H:H,'FIHI (PBC MIG)'!$C$1,'SOC Detail Cap Acct'!R:R,'FIHI (PBC MIG)'!$G$2)</f>
        <v>536207371.91420001</v>
      </c>
      <c r="H5" s="31" t="s">
        <v>11</v>
      </c>
      <c r="I5" s="30">
        <f>-SUMIFS('SOC Detail Expenses'!S:S,'SOC Detail Expenses'!K:K,'FIHI (PBC MIG)'!B5,'SOC Detail Expenses'!H:H,'FIHI (PBC MIG)'!$C$1)</f>
        <v>7775.9</v>
      </c>
      <c r="J5" s="30">
        <f>-SUMIFS('SOC Detail Mgmt Fees'!S:S,'SOC Detail Mgmt Fees'!K:K,'FIHI (PBC MIG)'!B5,'SOC Detail Mgmt Fees'!H:H,'FIHI (PBC MIG)'!$C$1)</f>
        <v>39354.04</v>
      </c>
      <c r="K5" s="32">
        <f>-SUMIFS('SOC Detail Mgmt Fees'!S:S,'SOC Detail Mgmt Fees'!H:H,'FIHI (PBC MIG)'!$C$1,'SOC Detail Mgmt Fees'!R:R,'FIHI (PBC MIG)'!$K$1,'SOC Detail Mgmt Fees'!K:K,'FIHI (PBC MIG)'!B5)</f>
        <v>56671.999999999993</v>
      </c>
      <c r="L5" s="172">
        <f t="shared" ref="L5:L24" si="0">SUM(G5,I5,J5)/E5</f>
        <v>1.0019040544205591</v>
      </c>
      <c r="M5" s="172">
        <f>G5/E5</f>
        <v>1.0018159998162484</v>
      </c>
      <c r="N5" s="172">
        <f>LN(L5)</f>
        <v>1.9022440066609712E-3</v>
      </c>
      <c r="O5" s="172">
        <f>LN(M5)</f>
        <v>1.8143528821685934E-3</v>
      </c>
      <c r="P5" s="23"/>
      <c r="Q5" s="23"/>
      <c r="R5" s="51">
        <f>+G5/E5-1</f>
        <v>1.8159998162483593E-3</v>
      </c>
      <c r="S5" s="52">
        <f>(J5+I5)/E5</f>
        <v>8.8054604310689862E-5</v>
      </c>
      <c r="T5" s="52">
        <f>(K5+I5)/E5</f>
        <v>1.2041038739185554E-4</v>
      </c>
      <c r="U5" s="25">
        <f>+G5-E5+J5+I5</f>
        <v>1019117.3000000144</v>
      </c>
      <c r="V5" s="59">
        <f>+U5/E5</f>
        <v>1.9040544205589879E-3</v>
      </c>
      <c r="W5" s="16"/>
      <c r="X5" t="s">
        <v>360</v>
      </c>
      <c r="Y5" s="48">
        <f t="shared" ref="Y5:Y16" si="1">SUMIF($A$5:$A$45,X5,$V$5:$V$45)</f>
        <v>5.3978214629622785E-3</v>
      </c>
      <c r="Z5" s="48">
        <f t="shared" ref="Z5:Z16" si="2">SUMIF($A$5:$A$45,X5,$R$5:$R$45)</f>
        <v>5.1109302088021558E-3</v>
      </c>
      <c r="AA5" s="105">
        <f t="shared" ref="AA5:AA16" si="3">EXP(SUMIFS(N$5:N$45,$A$5:$A$45,$X5))</f>
        <v>1.0054072545347901</v>
      </c>
      <c r="AB5" s="105">
        <f t="shared" ref="AB5:AB16" si="4">EXP(SUMIFS(O$5:O$45,$A$5:$A$45,$X5))</f>
        <v>1.0051193884686629</v>
      </c>
    </row>
    <row r="6" spans="1:28" x14ac:dyDescent="0.35">
      <c r="A6" t="str">
        <f>'FIHI (PBC M)'!A6</f>
        <v>Jan</v>
      </c>
      <c r="B6" t="str">
        <f>'FIHI (PBC M)'!B6</f>
        <v>From 1/12/2024 To 1/18/2024</v>
      </c>
      <c r="C6" s="33">
        <f>'FIHI (PBC M)'!C6</f>
        <v>45303</v>
      </c>
      <c r="D6" s="3">
        <f>'FIHI (PBC M)'!D6</f>
        <v>45309</v>
      </c>
      <c r="E6" s="7">
        <f>SUMIFS('SOC Detail Cap Acct'!S:S,'SOC Detail Cap Acct'!K:K,'FIHI (PBC MIG)'!B6,'SOC Detail Cap Acct'!H:H,'FIHI (PBC MIG)'!$C$1,'SOC Detail Cap Acct'!R:R,'FIHI (PBC MIG)'!$E$1)+SUMIFS('SOC Detail Cap Acct'!S:S,'SOC Detail Cap Acct'!K:K,'FIHI (PBC MIG)'!B6,'SOC Detail Cap Acct'!H:H,'FIHI (PBC MIG)'!$C$1,'SOC Detail Cap Acct'!R:R,'FIHI (PBC MIG)'!$E$2)+SUMIFS('SOC Detail Cap Acct'!S:S,'SOC Detail Cap Acct'!K:K,'FIHI (PBC MIG)'!B6,'SOC Detail Cap Acct'!H:H,'FIHI (PBC MIG)'!$C$1,'SOC Detail Cap Acct'!R:R,'FIHI (PBC MIG)'!$E$3)</f>
        <v>511439149.69420004</v>
      </c>
      <c r="F6" s="8" t="s">
        <v>11</v>
      </c>
      <c r="G6" s="7">
        <f>SUMIFS('SOC Detail Cap Acct'!S:S,'SOC Detail Cap Acct'!K:K,'FIHI (PBC MIG)'!B6,'SOC Detail Cap Acct'!H:H,'FIHI (PBC MIG)'!$C$1,'SOC Detail Cap Acct'!R:R,'FIHI (PBC MIG)'!$G$1)-SUMIFS('SOC Detail Cap Acct'!S:S,'SOC Detail Cap Acct'!K:K,'FIHI (PBC MIG)'!B6,'SOC Detail Cap Acct'!H:H,'FIHI (PBC MIG)'!$C$1,'SOC Detail Cap Acct'!R:R,'FIHI (PBC MIG)'!$G$2)</f>
        <v>512029116.01419997</v>
      </c>
      <c r="H6" s="9" t="s">
        <v>11</v>
      </c>
      <c r="I6" s="8">
        <f>-SUMIFS('SOC Detail Expenses'!S:S,'SOC Detail Expenses'!K:K,'FIHI (PBC MIG)'!B6,'SOC Detail Expenses'!H:H,'FIHI (PBC MIG)'!$C$1)</f>
        <v>4948.3</v>
      </c>
      <c r="J6" s="8">
        <f>-SUMIFS('SOC Detail Mgmt Fees'!S:S,'SOC Detail Mgmt Fees'!K:K,'FIHI (PBC MIG)'!B6,'SOC Detail Mgmt Fees'!H:H,'FIHI (PBC MIG)'!$C$1)</f>
        <v>29754.970000000005</v>
      </c>
      <c r="K6" s="34">
        <f>-SUMIFS('SOC Detail Mgmt Fees'!S:S,'SOC Detail Mgmt Fees'!H:H,'FIHI (PBC MIG)'!$C$1,'SOC Detail Mgmt Fees'!R:R,'FIHI (PBC MIG)'!$K$1,'SOC Detail Mgmt Fees'!K:K,'FIHI (PBC MIG)'!B6)</f>
        <v>34398</v>
      </c>
      <c r="L6" s="172">
        <f t="shared" si="0"/>
        <v>1.0012213957229779</v>
      </c>
      <c r="M6" s="172">
        <f t="shared" ref="M6:M24" si="5">G6/E6</f>
        <v>1.001153541570591</v>
      </c>
      <c r="N6" s="172">
        <f>LN(L6)</f>
        <v>1.2206504260284128E-3</v>
      </c>
      <c r="O6" s="172">
        <f t="shared" ref="O6:O24" si="6">LN(M6)</f>
        <v>1.152876752727703E-3</v>
      </c>
      <c r="P6" s="23"/>
      <c r="Q6" s="23"/>
      <c r="R6" s="53">
        <f t="shared" ref="R6:R32" si="7">+G6/E6-1</f>
        <v>1.153541570590999E-3</v>
      </c>
      <c r="S6" s="54">
        <f t="shared" ref="S6:S32" si="8">(J6+I6)/E6</f>
        <v>6.7854152386945352E-5</v>
      </c>
      <c r="T6" s="54">
        <f t="shared" ref="T6:T32" si="9">(K6+I6)/E6</f>
        <v>7.6932514891607271E-5</v>
      </c>
      <c r="U6" s="24">
        <f t="shared" ref="U6:U32" si="10">+G6-E6+J6+I6</f>
        <v>624669.58999993326</v>
      </c>
      <c r="V6" s="60">
        <f t="shared" ref="V6:V32" si="11">+U6/E6</f>
        <v>1.2213957229778676E-3</v>
      </c>
      <c r="W6" s="16"/>
      <c r="X6" t="s">
        <v>361</v>
      </c>
      <c r="Y6" s="48">
        <f t="shared" si="1"/>
        <v>5.0067874977551274E-3</v>
      </c>
      <c r="Z6" s="48">
        <f t="shared" si="2"/>
        <v>4.7664524449868573E-3</v>
      </c>
      <c r="AA6" s="105">
        <f t="shared" si="3"/>
        <v>1.0050145045216148</v>
      </c>
      <c r="AB6" s="105">
        <f t="shared" si="4"/>
        <v>1.0047734522308442</v>
      </c>
    </row>
    <row r="7" spans="1:28" x14ac:dyDescent="0.35">
      <c r="A7" t="str">
        <f>'FIHI (PBC M)'!A7</f>
        <v>Jan</v>
      </c>
      <c r="B7" t="str">
        <f>'FIHI (PBC M)'!B7</f>
        <v>From 1/19/2024 To 1/31/2024</v>
      </c>
      <c r="C7" s="33">
        <f>'FIHI (PBC M)'!C7</f>
        <v>45310</v>
      </c>
      <c r="D7" s="3">
        <f>'FIHI (PBC M)'!D7</f>
        <v>45322</v>
      </c>
      <c r="E7" s="7">
        <f>SUMIFS('SOC Detail Cap Acct'!S:S,'SOC Detail Cap Acct'!K:K,'FIHI (PBC MIG)'!B7,'SOC Detail Cap Acct'!H:H,'FIHI (PBC MIG)'!$C$1,'SOC Detail Cap Acct'!R:R,'FIHI (PBC MIG)'!$E$1)+SUMIFS('SOC Detail Cap Acct'!S:S,'SOC Detail Cap Acct'!K:K,'FIHI (PBC MIG)'!B7,'SOC Detail Cap Acct'!H:H,'FIHI (PBC MIG)'!$C$1,'SOC Detail Cap Acct'!R:R,'FIHI (PBC MIG)'!$E$2)+SUMIFS('SOC Detail Cap Acct'!S:S,'SOC Detail Cap Acct'!K:K,'FIHI (PBC MIG)'!B7,'SOC Detail Cap Acct'!H:H,'FIHI (PBC MIG)'!$C$1,'SOC Detail Cap Acct'!R:R,'FIHI (PBC MIG)'!$E$3)</f>
        <v>510072042.40419996</v>
      </c>
      <c r="F7" s="8" t="s">
        <v>11</v>
      </c>
      <c r="G7" s="7">
        <f>SUMIFS('SOC Detail Cap Acct'!S:S,'SOC Detail Cap Acct'!K:K,'FIHI (PBC MIG)'!B7,'SOC Detail Cap Acct'!H:H,'FIHI (PBC MIG)'!$C$1,'SOC Detail Cap Acct'!R:R,'FIHI (PBC MIG)'!$G$1)-SUMIFS('SOC Detail Cap Acct'!S:S,'SOC Detail Cap Acct'!K:K,'FIHI (PBC MIG)'!B7,'SOC Detail Cap Acct'!H:H,'FIHI (PBC MIG)'!$C$1,'SOC Detail Cap Acct'!R:R,'FIHI (PBC MIG)'!$G$2)</f>
        <v>511164304.97420001</v>
      </c>
      <c r="H7" s="9" t="s">
        <v>11</v>
      </c>
      <c r="I7" s="8">
        <f>-SUMIFS('SOC Detail Expenses'!S:S,'SOC Detail Expenses'!K:K,'FIHI (PBC MIG)'!B7,'SOC Detail Expenses'!H:H,'FIHI (PBC MIG)'!$C$1)</f>
        <v>9132.4999999999982</v>
      </c>
      <c r="J7" s="8">
        <f>-SUMIFS('SOC Detail Mgmt Fees'!S:S,'SOC Detail Mgmt Fees'!K:K,'FIHI (PBC MIG)'!B7,'SOC Detail Mgmt Fees'!H:H,'FIHI (PBC MIG)'!$C$1)</f>
        <v>57678.009999999995</v>
      </c>
      <c r="K7" s="34">
        <f>-SUMIFS('SOC Detail Mgmt Fees'!S:S,'SOC Detail Mgmt Fees'!H:H,'FIHI (PBC MIG)'!$C$1,'SOC Detail Mgmt Fees'!R:R,'FIHI (PBC MIG)'!$K$1,'SOC Detail Mgmt Fees'!K:K,'FIHI (PBC MIG)'!B7)</f>
        <v>64006.929999999993</v>
      </c>
      <c r="L7" s="172">
        <f t="shared" si="0"/>
        <v>1.0022723713194255</v>
      </c>
      <c r="M7" s="172">
        <f t="shared" si="5"/>
        <v>1.0021413888219628</v>
      </c>
      <c r="N7" s="172">
        <f>LN(L7)</f>
        <v>2.2697933883246346E-3</v>
      </c>
      <c r="O7" s="172">
        <f t="shared" si="6"/>
        <v>2.1390993168172762E-3</v>
      </c>
      <c r="P7" s="23"/>
      <c r="Q7" s="23"/>
      <c r="R7" s="53">
        <f t="shared" si="7"/>
        <v>2.1413888219627975E-3</v>
      </c>
      <c r="S7" s="54">
        <f t="shared" si="8"/>
        <v>1.3098249746269541E-4</v>
      </c>
      <c r="T7" s="54">
        <f t="shared" si="9"/>
        <v>1.4339039178713035E-4</v>
      </c>
      <c r="U7" s="24">
        <f t="shared" si="10"/>
        <v>1159073.0800000525</v>
      </c>
      <c r="V7" s="60">
        <f t="shared" si="11"/>
        <v>2.2723713194254236E-3</v>
      </c>
      <c r="W7" s="16"/>
      <c r="X7" t="s">
        <v>362</v>
      </c>
      <c r="Y7" s="48">
        <f t="shared" si="1"/>
        <v>5.3777900620161764E-3</v>
      </c>
      <c r="Z7" s="48">
        <f t="shared" si="2"/>
        <v>5.0953158742699234E-3</v>
      </c>
      <c r="AA7" s="105">
        <f t="shared" si="3"/>
        <v>1.0053870676636574</v>
      </c>
      <c r="AB7" s="105">
        <f t="shared" si="4"/>
        <v>1.005103645082726</v>
      </c>
    </row>
    <row r="8" spans="1:28" x14ac:dyDescent="0.35">
      <c r="A8" t="str">
        <f>'FIHI (PBC M)'!A8</f>
        <v>Feb</v>
      </c>
      <c r="B8" t="str">
        <f>'FIHI (PBC M)'!B8</f>
        <v>From 2/1/2024 To 2/15/2024</v>
      </c>
      <c r="C8" s="33">
        <f>'FIHI (PBC M)'!C8</f>
        <v>45323</v>
      </c>
      <c r="D8" s="3">
        <f>'FIHI (PBC M)'!D8</f>
        <v>45337</v>
      </c>
      <c r="E8" s="7">
        <f>SUMIFS('SOC Detail Cap Acct'!S:S,'SOC Detail Cap Acct'!K:K,'FIHI (PBC MIG)'!B8,'SOC Detail Cap Acct'!H:H,'FIHI (PBC MIG)'!$C$1,'SOC Detail Cap Acct'!R:R,'FIHI (PBC MIG)'!$E$1)+SUMIFS('SOC Detail Cap Acct'!S:S,'SOC Detail Cap Acct'!K:K,'FIHI (PBC MIG)'!B8,'SOC Detail Cap Acct'!H:H,'FIHI (PBC MIG)'!$C$1,'SOC Detail Cap Acct'!R:R,'FIHI (PBC MIG)'!$E$2)+SUMIFS('SOC Detail Cap Acct'!S:S,'SOC Detail Cap Acct'!K:K,'FIHI (PBC MIG)'!B8,'SOC Detail Cap Acct'!H:H,'FIHI (PBC MIG)'!$C$1,'SOC Detail Cap Acct'!R:R,'FIHI (PBC MIG)'!$E$3)</f>
        <v>511164304.97420001</v>
      </c>
      <c r="F8" s="8" t="s">
        <v>11</v>
      </c>
      <c r="G8" s="7">
        <f>SUMIFS('SOC Detail Cap Acct'!S:S,'SOC Detail Cap Acct'!K:K,'FIHI (PBC MIG)'!B8,'SOC Detail Cap Acct'!H:H,'FIHI (PBC MIG)'!$C$1,'SOC Detail Cap Acct'!R:R,'FIHI (PBC MIG)'!$G$1)-SUMIFS('SOC Detail Cap Acct'!S:S,'SOC Detail Cap Acct'!K:K,'FIHI (PBC MIG)'!B8,'SOC Detail Cap Acct'!H:H,'FIHI (PBC MIG)'!$C$1,'SOC Detail Cap Acct'!R:R,'FIHI (PBC MIG)'!$G$2)</f>
        <v>512424608.06410003</v>
      </c>
      <c r="H8" s="9" t="s">
        <v>11</v>
      </c>
      <c r="I8" s="8">
        <f>-SUMIFS('SOC Detail Expenses'!S:S,'SOC Detail Expenses'!K:K,'FIHI (PBC MIG)'!B8,'SOC Detail Expenses'!H:H,'FIHI (PBC MIG)'!$C$1)</f>
        <v>10454.759999999998</v>
      </c>
      <c r="J8" s="8">
        <f>-SUMIFS('SOC Detail Mgmt Fees'!S:S,'SOC Detail Mgmt Fees'!K:K,'FIHI (PBC MIG)'!B8,'SOC Detail Mgmt Fees'!H:H,'FIHI (PBC MIG)'!$C$1)</f>
        <v>55525.850099999996</v>
      </c>
      <c r="K8" s="34">
        <f>-SUMIFS('SOC Detail Mgmt Fees'!S:S,'SOC Detail Mgmt Fees'!H:H,'FIHI (PBC MIG)'!$C$1,'SOC Detail Mgmt Fees'!R:R,'FIHI (PBC MIG)'!$K$1,'SOC Detail Mgmt Fees'!K:K,'FIHI (PBC MIG)'!B8)</f>
        <v>73854.150099999999</v>
      </c>
      <c r="L8" s="172">
        <f t="shared" si="0"/>
        <v>1.0025946328550208</v>
      </c>
      <c r="M8" s="172">
        <f t="shared" si="5"/>
        <v>1.0024655537908964</v>
      </c>
      <c r="N8" s="172">
        <f>LN(L8)</f>
        <v>2.5912726063473611E-3</v>
      </c>
      <c r="O8" s="172">
        <f t="shared" si="6"/>
        <v>2.4625192999255269E-3</v>
      </c>
      <c r="P8" s="23"/>
      <c r="Q8" s="23"/>
      <c r="R8" s="53">
        <f t="shared" si="7"/>
        <v>2.4655537908964131E-3</v>
      </c>
      <c r="S8" s="54">
        <f t="shared" si="8"/>
        <v>1.2907906412465601E-4</v>
      </c>
      <c r="T8" s="54">
        <f t="shared" si="9"/>
        <v>1.6493504980606054E-4</v>
      </c>
      <c r="U8" s="24">
        <f t="shared" si="10"/>
        <v>1326283.7000000167</v>
      </c>
      <c r="V8" s="60">
        <f t="shared" si="11"/>
        <v>2.5946328550209667E-3</v>
      </c>
      <c r="W8" s="16"/>
      <c r="X8" t="s">
        <v>363</v>
      </c>
      <c r="Y8" s="48">
        <f t="shared" si="1"/>
        <v>0</v>
      </c>
      <c r="Z8" s="48">
        <f t="shared" si="2"/>
        <v>0</v>
      </c>
      <c r="AA8" s="105">
        <f t="shared" si="3"/>
        <v>1</v>
      </c>
      <c r="AB8" s="105">
        <f t="shared" si="4"/>
        <v>1</v>
      </c>
    </row>
    <row r="9" spans="1:28" x14ac:dyDescent="0.35">
      <c r="A9" t="str">
        <f>'FIHI (PBC M)'!A9</f>
        <v>Feb</v>
      </c>
      <c r="B9" t="str">
        <f>'FIHI (PBC M)'!B9</f>
        <v>From 2/16/2024 To 2/22/2024</v>
      </c>
      <c r="C9" s="33">
        <f>'FIHI (PBC M)'!C9</f>
        <v>45338</v>
      </c>
      <c r="D9" s="3">
        <f>'FIHI (PBC M)'!D9</f>
        <v>45344</v>
      </c>
      <c r="E9" s="7">
        <f>SUMIFS('SOC Detail Cap Acct'!S:S,'SOC Detail Cap Acct'!K:K,'FIHI (PBC MIG)'!B9,'SOC Detail Cap Acct'!H:H,'FIHI (PBC MIG)'!$C$1,'SOC Detail Cap Acct'!R:R,'FIHI (PBC MIG)'!$E$1)+SUMIFS('SOC Detail Cap Acct'!S:S,'SOC Detail Cap Acct'!K:K,'FIHI (PBC MIG)'!B9,'SOC Detail Cap Acct'!H:H,'FIHI (PBC MIG)'!$C$1,'SOC Detail Cap Acct'!R:R,'FIHI (PBC MIG)'!$E$2)+SUMIFS('SOC Detail Cap Acct'!S:S,'SOC Detail Cap Acct'!K:K,'FIHI (PBC MIG)'!B9,'SOC Detail Cap Acct'!H:H,'FIHI (PBC MIG)'!$C$1,'SOC Detail Cap Acct'!R:R,'FIHI (PBC MIG)'!$E$3)</f>
        <v>620866830.00410008</v>
      </c>
      <c r="F9" s="8" t="s">
        <v>11</v>
      </c>
      <c r="G9" s="7">
        <f>SUMIFS('SOC Detail Cap Acct'!S:S,'SOC Detail Cap Acct'!K:K,'FIHI (PBC MIG)'!B9,'SOC Detail Cap Acct'!H:H,'FIHI (PBC MIG)'!$C$1,'SOC Detail Cap Acct'!R:R,'FIHI (PBC MIG)'!$G$1)-SUMIFS('SOC Detail Cap Acct'!S:S,'SOC Detail Cap Acct'!K:K,'FIHI (PBC MIG)'!B9,'SOC Detail Cap Acct'!H:H,'FIHI (PBC MIG)'!$C$1,'SOC Detail Cap Acct'!R:R,'FIHI (PBC MIG)'!$G$2)</f>
        <v>621581516.77409995</v>
      </c>
      <c r="H9" s="9" t="s">
        <v>11</v>
      </c>
      <c r="I9" s="8">
        <f>-SUMIFS('SOC Detail Expenses'!S:S,'SOC Detail Expenses'!K:K,'FIHI (PBC MIG)'!B9,'SOC Detail Expenses'!H:H,'FIHI (PBC MIG)'!$C$1)</f>
        <v>5752.1799999999985</v>
      </c>
      <c r="J9" s="8">
        <f>-SUMIFS('SOC Detail Mgmt Fees'!S:S,'SOC Detail Mgmt Fees'!K:K,'FIHI (PBC MIG)'!B9,'SOC Detail Mgmt Fees'!H:H,'FIHI (PBC MIG)'!$C$1)</f>
        <v>25061.68</v>
      </c>
      <c r="K9" s="34">
        <f>-SUMIFS('SOC Detail Mgmt Fees'!S:S,'SOC Detail Mgmt Fees'!H:H,'FIHI (PBC MIG)'!$C$1,'SOC Detail Mgmt Fees'!R:R,'FIHI (PBC MIG)'!$K$1,'SOC Detail Mgmt Fees'!K:K,'FIHI (PBC MIG)'!B9)</f>
        <v>41951.56</v>
      </c>
      <c r="L9" s="172">
        <f t="shared" si="0"/>
        <v>1.0012007415986368</v>
      </c>
      <c r="M9" s="172">
        <f t="shared" si="5"/>
        <v>1.001151111213326</v>
      </c>
      <c r="N9" s="172">
        <f>LN(L9)</f>
        <v>1.2000212849928417E-3</v>
      </c>
      <c r="O9" s="172">
        <f t="shared" si="6"/>
        <v>1.1504491928040767E-3</v>
      </c>
      <c r="P9" s="23"/>
      <c r="Q9" s="23"/>
      <c r="R9" s="53">
        <f t="shared" si="7"/>
        <v>1.151111213326006E-3</v>
      </c>
      <c r="S9" s="54">
        <f t="shared" si="8"/>
        <v>4.9630385311124631E-5</v>
      </c>
      <c r="T9" s="54">
        <f t="shared" si="9"/>
        <v>7.6834093391146328E-5</v>
      </c>
      <c r="U9" s="24">
        <f t="shared" si="10"/>
        <v>745500.62999986182</v>
      </c>
      <c r="V9" s="60">
        <f t="shared" si="11"/>
        <v>1.2007415986370841E-3</v>
      </c>
      <c r="W9" s="16"/>
      <c r="X9" t="s">
        <v>364</v>
      </c>
      <c r="Y9" s="48">
        <f t="shared" si="1"/>
        <v>0</v>
      </c>
      <c r="Z9" s="48">
        <f t="shared" si="2"/>
        <v>0</v>
      </c>
      <c r="AA9" s="105">
        <f t="shared" si="3"/>
        <v>1</v>
      </c>
      <c r="AB9" s="105">
        <f t="shared" si="4"/>
        <v>1</v>
      </c>
    </row>
    <row r="10" spans="1:28" x14ac:dyDescent="0.35">
      <c r="A10" t="str">
        <f>'FIHI (PBC M)'!A10</f>
        <v>Feb</v>
      </c>
      <c r="B10" t="str">
        <f>'FIHI (PBC M)'!B10</f>
        <v>From 2/23/2024 To 2/29/2024</v>
      </c>
      <c r="C10" s="33">
        <f>'FIHI (PBC M)'!C10</f>
        <v>45345</v>
      </c>
      <c r="D10" s="3">
        <f>'FIHI (PBC M)'!D10</f>
        <v>45351</v>
      </c>
      <c r="E10" s="7">
        <f>SUMIFS('SOC Detail Cap Acct'!S:S,'SOC Detail Cap Acct'!K:K,'FIHI (PBC MIG)'!B10,'SOC Detail Cap Acct'!H:H,'FIHI (PBC MIG)'!$C$1,'SOC Detail Cap Acct'!R:R,'FIHI (PBC MIG)'!$E$1)+SUMIFS('SOC Detail Cap Acct'!S:S,'SOC Detail Cap Acct'!K:K,'FIHI (PBC MIG)'!B10,'SOC Detail Cap Acct'!H:H,'FIHI (PBC MIG)'!$C$1,'SOC Detail Cap Acct'!R:R,'FIHI (PBC MIG)'!$E$2)+SUMIFS('SOC Detail Cap Acct'!S:S,'SOC Detail Cap Acct'!K:K,'FIHI (PBC MIG)'!B10,'SOC Detail Cap Acct'!H:H,'FIHI (PBC MIG)'!$C$1,'SOC Detail Cap Acct'!R:R,'FIHI (PBC MIG)'!$E$3)</f>
        <v>624081516.77409995</v>
      </c>
      <c r="F10" s="8" t="s">
        <v>11</v>
      </c>
      <c r="G10" s="7">
        <f>SUMIFS('SOC Detail Cap Acct'!S:S,'SOC Detail Cap Acct'!K:K,'FIHI (PBC MIG)'!B10,'SOC Detail Cap Acct'!H:H,'FIHI (PBC MIG)'!$C$1,'SOC Detail Cap Acct'!R:R,'FIHI (PBC MIG)'!$G$1)-SUMIFS('SOC Detail Cap Acct'!S:S,'SOC Detail Cap Acct'!K:K,'FIHI (PBC MIG)'!B10,'SOC Detail Cap Acct'!H:H,'FIHI (PBC MIG)'!$C$1,'SOC Detail Cap Acct'!R:R,'FIHI (PBC MIG)'!$G$2)</f>
        <v>624799077.86409998</v>
      </c>
      <c r="H10" s="9" t="s">
        <v>11</v>
      </c>
      <c r="I10" s="8">
        <f>-SUMIFS('SOC Detail Expenses'!S:S,'SOC Detail Expenses'!K:K,'FIHI (PBC MIG)'!B10,'SOC Detail Expenses'!H:H,'FIHI (PBC MIG)'!$C$1)</f>
        <v>5752.1799999999985</v>
      </c>
      <c r="J10" s="8">
        <f>-SUMIFS('SOC Detail Mgmt Fees'!S:S,'SOC Detail Mgmt Fees'!K:K,'FIHI (PBC MIG)'!B10,'SOC Detail Mgmt Fees'!H:H,'FIHI (PBC MIG)'!$C$1)</f>
        <v>32707.22</v>
      </c>
      <c r="K10" s="34">
        <f>-SUMIFS('SOC Detail Mgmt Fees'!S:S,'SOC Detail Mgmt Fees'!H:H,'FIHI (PBC MIG)'!$C$1,'SOC Detail Mgmt Fees'!R:R,'FIHI (PBC MIG)'!$K$1,'SOC Detail Mgmt Fees'!K:K,'FIHI (PBC MIG)'!B10)</f>
        <v>42120.33</v>
      </c>
      <c r="L10" s="172">
        <f t="shared" si="0"/>
        <v>1.001211413044097</v>
      </c>
      <c r="M10" s="172">
        <f t="shared" si="5"/>
        <v>1.0011497874407644</v>
      </c>
      <c r="N10" s="172">
        <f>LN(L10)</f>
        <v>1.2106798753689987E-3</v>
      </c>
      <c r="O10" s="172">
        <f t="shared" si="6"/>
        <v>1.1491269414257172E-3</v>
      </c>
      <c r="P10" s="23"/>
      <c r="Q10" s="23"/>
      <c r="R10" s="53">
        <f t="shared" si="7"/>
        <v>1.1497874407644382E-3</v>
      </c>
      <c r="S10" s="54">
        <f t="shared" si="8"/>
        <v>6.1625603332715311E-5</v>
      </c>
      <c r="T10" s="54">
        <f t="shared" si="9"/>
        <v>7.6708745113065918E-5</v>
      </c>
      <c r="U10" s="24">
        <f t="shared" si="10"/>
        <v>756020.4900000334</v>
      </c>
      <c r="V10" s="60">
        <f t="shared" si="11"/>
        <v>1.2114130440970768E-3</v>
      </c>
      <c r="W10" s="16"/>
      <c r="X10" t="s">
        <v>365</v>
      </c>
      <c r="Y10" s="48">
        <f t="shared" si="1"/>
        <v>0</v>
      </c>
      <c r="Z10" s="48">
        <f t="shared" si="2"/>
        <v>0</v>
      </c>
      <c r="AA10" s="105">
        <f t="shared" si="3"/>
        <v>1</v>
      </c>
      <c r="AB10" s="105">
        <f t="shared" si="4"/>
        <v>1</v>
      </c>
    </row>
    <row r="11" spans="1:28" x14ac:dyDescent="0.35">
      <c r="A11" t="str">
        <f>'FIHI (PBC M)'!A11</f>
        <v>Mar</v>
      </c>
      <c r="B11" t="str">
        <f>'FIHI (PBC M)'!B11</f>
        <v>From 3/1/2024 To 3/14/2024</v>
      </c>
      <c r="C11" s="33">
        <f>'FIHI (PBC M)'!C11</f>
        <v>45352</v>
      </c>
      <c r="D11" s="3">
        <f>'FIHI (PBC M)'!D11</f>
        <v>45365</v>
      </c>
      <c r="E11" s="7">
        <f>SUMIFS('SOC Detail Cap Acct'!S:S,'SOC Detail Cap Acct'!K:K,'FIHI (PBC MIG)'!B11,'SOC Detail Cap Acct'!H:H,'FIHI (PBC MIG)'!$C$1,'SOC Detail Cap Acct'!R:R,'FIHI (PBC MIG)'!$E$1)+SUMIFS('SOC Detail Cap Acct'!S:S,'SOC Detail Cap Acct'!K:K,'FIHI (PBC MIG)'!B11,'SOC Detail Cap Acct'!H:H,'FIHI (PBC MIG)'!$C$1,'SOC Detail Cap Acct'!R:R,'FIHI (PBC MIG)'!$E$2)+SUMIFS('SOC Detail Cap Acct'!S:S,'SOC Detail Cap Acct'!K:K,'FIHI (PBC MIG)'!B11,'SOC Detail Cap Acct'!H:H,'FIHI (PBC MIG)'!$C$1,'SOC Detail Cap Acct'!R:R,'FIHI (PBC MIG)'!$E$3)</f>
        <v>624799077.86409998</v>
      </c>
      <c r="F11" s="8" t="s">
        <v>11</v>
      </c>
      <c r="G11" s="7">
        <f>SUMIFS('SOC Detail Cap Acct'!S:S,'SOC Detail Cap Acct'!K:K,'FIHI (PBC MIG)'!B11,'SOC Detail Cap Acct'!H:H,'FIHI (PBC MIG)'!$C$1,'SOC Detail Cap Acct'!R:R,'FIHI (PBC MIG)'!$G$1)-SUMIFS('SOC Detail Cap Acct'!S:S,'SOC Detail Cap Acct'!K:K,'FIHI (PBC MIG)'!B11,'SOC Detail Cap Acct'!H:H,'FIHI (PBC MIG)'!$C$1,'SOC Detail Cap Acct'!R:R,'FIHI (PBC MIG)'!$G$2)</f>
        <v>626234200.56410003</v>
      </c>
      <c r="H11" s="9" t="s">
        <v>11</v>
      </c>
      <c r="I11" s="8">
        <f>-SUMIFS('SOC Detail Expenses'!S:S,'SOC Detail Expenses'!K:K,'FIHI (PBC MIG)'!B11,'SOC Detail Expenses'!H:H,'FIHI (PBC MIG)'!$C$1)</f>
        <v>11504.359999999995</v>
      </c>
      <c r="J11" s="8">
        <f>-SUMIFS('SOC Detail Mgmt Fees'!S:S,'SOC Detail Mgmt Fees'!K:K,'FIHI (PBC MIG)'!B11,'SOC Detail Mgmt Fees'!H:H,'FIHI (PBC MIG)'!$C$1)</f>
        <v>68399.170000000013</v>
      </c>
      <c r="K11" s="34">
        <f>-SUMIFS('SOC Detail Mgmt Fees'!S:S,'SOC Detail Mgmt Fees'!H:H,'FIHI (PBC MIG)'!$C$1,'SOC Detail Mgmt Fees'!R:R,'FIHI (PBC MIG)'!$K$1,'SOC Detail Mgmt Fees'!K:K,'FIHI (PBC MIG)'!B11)</f>
        <v>84240.660000000018</v>
      </c>
      <c r="L11" s="172">
        <f t="shared" si="0"/>
        <v>1.0024248214885003</v>
      </c>
      <c r="M11" s="172">
        <f t="shared" si="5"/>
        <v>1.0022969347280506</v>
      </c>
      <c r="N11" s="172">
        <f t="shared" ref="N11:N24" si="12">LN(L11)</f>
        <v>2.421886352704137E-3</v>
      </c>
      <c r="O11" s="172">
        <f t="shared" si="6"/>
        <v>2.2943008060050674E-3</v>
      </c>
      <c r="P11" s="23"/>
      <c r="Q11" s="23"/>
      <c r="R11" s="53">
        <f t="shared" si="7"/>
        <v>2.2969347280505925E-3</v>
      </c>
      <c r="S11" s="54">
        <f t="shared" si="8"/>
        <v>1.2788676044970065E-4</v>
      </c>
      <c r="T11" s="54">
        <f t="shared" si="9"/>
        <v>1.5324129530937865E-4</v>
      </c>
      <c r="U11" s="24">
        <f t="shared" si="10"/>
        <v>1515026.2300000477</v>
      </c>
      <c r="V11" s="60">
        <f t="shared" si="11"/>
        <v>2.4248214885003094E-3</v>
      </c>
      <c r="W11" s="16"/>
      <c r="X11" t="s">
        <v>366</v>
      </c>
      <c r="Y11" s="48">
        <f t="shared" si="1"/>
        <v>0</v>
      </c>
      <c r="Z11" s="48">
        <f t="shared" si="2"/>
        <v>0</v>
      </c>
      <c r="AA11" s="105">
        <f t="shared" si="3"/>
        <v>1</v>
      </c>
      <c r="AB11" s="105">
        <f t="shared" si="4"/>
        <v>1</v>
      </c>
    </row>
    <row r="12" spans="1:28" x14ac:dyDescent="0.35">
      <c r="A12" t="str">
        <f>'FIHI (PBC M)'!A12</f>
        <v>Mar</v>
      </c>
      <c r="B12" t="str">
        <f>'FIHI (PBC M)'!B12</f>
        <v>From 3/15/2024 To 3/21/2024</v>
      </c>
      <c r="C12" s="33">
        <f>'FIHI (PBC M)'!C12</f>
        <v>45366</v>
      </c>
      <c r="D12" s="3">
        <f>'FIHI (PBC M)'!D12</f>
        <v>45372</v>
      </c>
      <c r="E12" s="7">
        <f>SUMIFS('SOC Detail Cap Acct'!S:S,'SOC Detail Cap Acct'!K:K,'FIHI (PBC MIG)'!B12,'SOC Detail Cap Acct'!H:H,'FIHI (PBC MIG)'!$C$1,'SOC Detail Cap Acct'!R:R,'FIHI (PBC MIG)'!$E$1)+SUMIFS('SOC Detail Cap Acct'!S:S,'SOC Detail Cap Acct'!K:K,'FIHI (PBC MIG)'!B12,'SOC Detail Cap Acct'!H:H,'FIHI (PBC MIG)'!$C$1,'SOC Detail Cap Acct'!R:R,'FIHI (PBC MIG)'!$E$2)+SUMIFS('SOC Detail Cap Acct'!S:S,'SOC Detail Cap Acct'!K:K,'FIHI (PBC MIG)'!B12,'SOC Detail Cap Acct'!H:H,'FIHI (PBC MIG)'!$C$1,'SOC Detail Cap Acct'!R:R,'FIHI (PBC MIG)'!$E$3)</f>
        <v>674680834.83410001</v>
      </c>
      <c r="F12" s="8" t="s">
        <v>11</v>
      </c>
      <c r="G12" s="7">
        <f>SUMIFS('SOC Detail Cap Acct'!S:S,'SOC Detail Cap Acct'!K:K,'FIHI (PBC MIG)'!B12,'SOC Detail Cap Acct'!H:H,'FIHI (PBC MIG)'!$C$1,'SOC Detail Cap Acct'!R:R,'FIHI (PBC MIG)'!$G$1)-SUMIFS('SOC Detail Cap Acct'!S:S,'SOC Detail Cap Acct'!K:K,'FIHI (PBC MIG)'!B12,'SOC Detail Cap Acct'!H:H,'FIHI (PBC MIG)'!$C$1,'SOC Detail Cap Acct'!R:R,'FIHI (PBC MIG)'!$G$2)</f>
        <v>675458779.55409992</v>
      </c>
      <c r="H12" s="9" t="s">
        <v>11</v>
      </c>
      <c r="I12" s="8">
        <f>-SUMIFS('SOC Detail Expenses'!S:S,'SOC Detail Expenses'!K:K,'FIHI (PBC MIG)'!B12,'SOC Detail Expenses'!H:H,'FIHI (PBC MIG)'!$C$1)</f>
        <v>5752.1799999999994</v>
      </c>
      <c r="J12" s="8">
        <f>-SUMIFS('SOC Detail Mgmt Fees'!S:S,'SOC Detail Mgmt Fees'!K:K,'FIHI (PBC MIG)'!B12,'SOC Detail Mgmt Fees'!H:H,'FIHI (PBC MIG)'!$C$1)</f>
        <v>36591.800000000003</v>
      </c>
      <c r="K12" s="34">
        <f>-SUMIFS('SOC Detail Mgmt Fees'!S:S,'SOC Detail Mgmt Fees'!H:H,'FIHI (PBC MIG)'!$C$1,'SOC Detail Mgmt Fees'!R:R,'FIHI (PBC MIG)'!$K$1,'SOC Detail Mgmt Fees'!K:K,'FIHI (PBC MIG)'!B12)</f>
        <v>45587.78</v>
      </c>
      <c r="L12" s="172">
        <f t="shared" si="0"/>
        <v>1.0012158174023151</v>
      </c>
      <c r="M12" s="172">
        <f t="shared" si="5"/>
        <v>1.0011530559041169</v>
      </c>
      <c r="N12" s="172">
        <f t="shared" si="12"/>
        <v>1.2150788948701073E-3</v>
      </c>
      <c r="O12" s="172">
        <f t="shared" si="6"/>
        <v>1.1523916457268463E-3</v>
      </c>
      <c r="P12" s="23"/>
      <c r="Q12" s="23"/>
      <c r="R12" s="53">
        <f t="shared" si="7"/>
        <v>1.1530559041168509E-3</v>
      </c>
      <c r="S12" s="54">
        <f t="shared" si="8"/>
        <v>6.2761498198495795E-5</v>
      </c>
      <c r="T12" s="54">
        <f t="shared" si="9"/>
        <v>7.6095180638448382E-5</v>
      </c>
      <c r="U12" s="24">
        <f t="shared" si="10"/>
        <v>820288.6999999095</v>
      </c>
      <c r="V12" s="60">
        <f t="shared" si="11"/>
        <v>1.2158174023152943E-3</v>
      </c>
      <c r="W12" s="16"/>
      <c r="X12" t="s">
        <v>367</v>
      </c>
      <c r="Y12" s="48">
        <f t="shared" si="1"/>
        <v>0</v>
      </c>
      <c r="Z12" s="48">
        <f t="shared" si="2"/>
        <v>0</v>
      </c>
      <c r="AA12" s="105">
        <f t="shared" si="3"/>
        <v>1</v>
      </c>
      <c r="AB12" s="105">
        <f t="shared" si="4"/>
        <v>1</v>
      </c>
    </row>
    <row r="13" spans="1:28" x14ac:dyDescent="0.35">
      <c r="A13" t="str">
        <f>'FIHI (PBC M)'!A13</f>
        <v>Mar</v>
      </c>
      <c r="B13" t="str">
        <f>'FIHI (PBC M)'!B13</f>
        <v>From 3/22/2024 To 3/31/2024</v>
      </c>
      <c r="C13" s="33">
        <f>'FIHI (PBC M)'!C13</f>
        <v>45373</v>
      </c>
      <c r="D13" s="3">
        <f>'FIHI (PBC M)'!D13</f>
        <v>45382</v>
      </c>
      <c r="E13" s="7">
        <f>SUMIFS('SOC Detail Cap Acct'!S:S,'SOC Detail Cap Acct'!K:K,'FIHI (PBC MIG)'!B13,'SOC Detail Cap Acct'!H:H,'FIHI (PBC MIG)'!$C$1,'SOC Detail Cap Acct'!R:R,'FIHI (PBC MIG)'!$E$1)+SUMIFS('SOC Detail Cap Acct'!S:S,'SOC Detail Cap Acct'!K:K,'FIHI (PBC MIG)'!B13,'SOC Detail Cap Acct'!H:H,'FIHI (PBC MIG)'!$C$1,'SOC Detail Cap Acct'!R:R,'FIHI (PBC MIG)'!$E$2)+SUMIFS('SOC Detail Cap Acct'!S:S,'SOC Detail Cap Acct'!K:K,'FIHI (PBC MIG)'!B13,'SOC Detail Cap Acct'!H:H,'FIHI (PBC MIG)'!$C$1,'SOC Detail Cap Acct'!R:R,'FIHI (PBC MIG)'!$E$3)</f>
        <v>675458779.55409992</v>
      </c>
      <c r="F13" s="8" t="s">
        <v>11</v>
      </c>
      <c r="G13" s="7">
        <f>SUMIFS('SOC Detail Cap Acct'!S:S,'SOC Detail Cap Acct'!K:K,'FIHI (PBC MIG)'!B13,'SOC Detail Cap Acct'!H:H,'FIHI (PBC MIG)'!$C$1,'SOC Detail Cap Acct'!R:R,'FIHI (PBC MIG)'!$G$1)-SUMIFS('SOC Detail Cap Acct'!S:S,'SOC Detail Cap Acct'!K:K,'FIHI (PBC MIG)'!B13,'SOC Detail Cap Acct'!H:H,'FIHI (PBC MIG)'!$C$1,'SOC Detail Cap Acct'!R:R,'FIHI (PBC MIG)'!$G$2)</f>
        <v>676570128.93410003</v>
      </c>
      <c r="H13" s="9" t="s">
        <v>11</v>
      </c>
      <c r="I13" s="8">
        <f>-SUMIFS('SOC Detail Expenses'!S:S,'SOC Detail Expenses'!K:K,'FIHI (PBC MIG)'!B13,'SOC Detail Expenses'!H:H,'FIHI (PBC MIG)'!$C$1)</f>
        <v>8217.4000000000015</v>
      </c>
      <c r="J13" s="8">
        <f>-SUMIFS('SOC Detail Mgmt Fees'!S:S,'SOC Detail Mgmt Fees'!K:K,'FIHI (PBC MIG)'!B13,'SOC Detail Mgmt Fees'!H:H,'FIHI (PBC MIG)'!$C$1)</f>
        <v>53807.23000000001</v>
      </c>
      <c r="K13" s="34">
        <f>-SUMIFS('SOC Detail Mgmt Fees'!S:S,'SOC Detail Mgmt Fees'!H:H,'FIHI (PBC MIG)'!$C$1,'SOC Detail Mgmt Fees'!R:R,'FIHI (PBC MIG)'!$K$1,'SOC Detail Mgmt Fees'!K:K,'FIHI (PBC MIG)'!B13)</f>
        <v>65125.4</v>
      </c>
      <c r="L13" s="172">
        <f t="shared" si="0"/>
        <v>1.0017371511712005</v>
      </c>
      <c r="M13" s="172">
        <f t="shared" si="5"/>
        <v>1.0016453252421025</v>
      </c>
      <c r="N13" s="172">
        <f t="shared" si="12"/>
        <v>1.7356440692282839E-3</v>
      </c>
      <c r="O13" s="172">
        <f t="shared" si="6"/>
        <v>1.6439731773806429E-3</v>
      </c>
      <c r="P13" s="23"/>
      <c r="Q13" s="23"/>
      <c r="R13" s="53">
        <f t="shared" si="7"/>
        <v>1.64532524210248E-3</v>
      </c>
      <c r="S13" s="54">
        <f t="shared" si="8"/>
        <v>9.1825929098064579E-5</v>
      </c>
      <c r="T13" s="54">
        <f t="shared" si="9"/>
        <v>1.0858219956577781E-4</v>
      </c>
      <c r="U13" s="24">
        <f t="shared" si="10"/>
        <v>1173374.0100001143</v>
      </c>
      <c r="V13" s="60">
        <f t="shared" si="11"/>
        <v>1.737151171200573E-3</v>
      </c>
      <c r="W13" s="16"/>
      <c r="X13" t="s">
        <v>368</v>
      </c>
      <c r="Y13" s="48">
        <f t="shared" si="1"/>
        <v>0</v>
      </c>
      <c r="Z13" s="48">
        <f t="shared" si="2"/>
        <v>0</v>
      </c>
      <c r="AA13" s="105">
        <f t="shared" si="3"/>
        <v>1</v>
      </c>
      <c r="AB13" s="105">
        <f t="shared" si="4"/>
        <v>1</v>
      </c>
    </row>
    <row r="14" spans="1:28" x14ac:dyDescent="0.35">
      <c r="A14">
        <f>'FIHI (PBC M)'!A14</f>
        <v>0</v>
      </c>
      <c r="B14">
        <f>'FIHI (PBC M)'!B14</f>
        <v>0</v>
      </c>
      <c r="C14" s="33">
        <f>'FIHI (PBC M)'!C14</f>
        <v>0</v>
      </c>
      <c r="D14" s="3">
        <f>'FIHI (PBC M)'!D14</f>
        <v>0</v>
      </c>
      <c r="E14" s="7">
        <f>SUMIFS('SOC Detail Cap Acct'!S:S,'SOC Detail Cap Acct'!K:K,'FIHI (PBC MIG)'!B14,'SOC Detail Cap Acct'!H:H,'FIHI (PBC MIG)'!$C$1,'SOC Detail Cap Acct'!R:R,'FIHI (PBC MIG)'!$E$1)+SUMIFS('SOC Detail Cap Acct'!S:S,'SOC Detail Cap Acct'!K:K,'FIHI (PBC MIG)'!B14,'SOC Detail Cap Acct'!H:H,'FIHI (PBC MIG)'!$C$1,'SOC Detail Cap Acct'!R:R,'FIHI (PBC MIG)'!$E$2)+SUMIFS('SOC Detail Cap Acct'!S:S,'SOC Detail Cap Acct'!K:K,'FIHI (PBC MIG)'!B14,'SOC Detail Cap Acct'!H:H,'FIHI (PBC MIG)'!$C$1,'SOC Detail Cap Acct'!R:R,'FIHI (PBC MIG)'!$E$3)</f>
        <v>0</v>
      </c>
      <c r="F14" s="8" t="s">
        <v>11</v>
      </c>
      <c r="G14" s="7">
        <f>SUMIFS('SOC Detail Cap Acct'!S:S,'SOC Detail Cap Acct'!K:K,'FIHI (PBC MIG)'!B14,'SOC Detail Cap Acct'!H:H,'FIHI (PBC MIG)'!$C$1,'SOC Detail Cap Acct'!R:R,'FIHI (PBC MIG)'!$G$1)-SUMIFS('SOC Detail Cap Acct'!S:S,'SOC Detail Cap Acct'!K:K,'FIHI (PBC MIG)'!B14,'SOC Detail Cap Acct'!H:H,'FIHI (PBC MIG)'!$C$1,'SOC Detail Cap Acct'!R:R,'FIHI (PBC MIG)'!$G$2)</f>
        <v>0</v>
      </c>
      <c r="H14" s="9" t="s">
        <v>11</v>
      </c>
      <c r="I14" s="8">
        <f>-SUMIFS('SOC Detail Expenses'!S:S,'SOC Detail Expenses'!K:K,'FIHI (PBC MIG)'!B14,'SOC Detail Expenses'!H:H,'FIHI (PBC MIG)'!$C$1)</f>
        <v>0</v>
      </c>
      <c r="J14" s="8">
        <f>-SUMIFS('SOC Detail Mgmt Fees'!S:S,'SOC Detail Mgmt Fees'!K:K,'FIHI (PBC MIG)'!B14,'SOC Detail Mgmt Fees'!H:H,'FIHI (PBC MIG)'!$C$1)</f>
        <v>0</v>
      </c>
      <c r="K14" s="34">
        <f>-SUMIFS('SOC Detail Mgmt Fees'!S:S,'SOC Detail Mgmt Fees'!H:H,'FIHI (PBC MIG)'!$C$1,'SOC Detail Mgmt Fees'!R:R,'FIHI (PBC MIG)'!$K$1,'SOC Detail Mgmt Fees'!K:K,'FIHI (PBC MIG)'!B14)</f>
        <v>0</v>
      </c>
      <c r="L14" s="172" t="e">
        <f t="shared" si="0"/>
        <v>#DIV/0!</v>
      </c>
      <c r="M14" s="172" t="e">
        <f t="shared" si="5"/>
        <v>#DIV/0!</v>
      </c>
      <c r="N14" s="172" t="e">
        <f t="shared" si="12"/>
        <v>#DIV/0!</v>
      </c>
      <c r="O14" s="172" t="e">
        <f t="shared" si="6"/>
        <v>#DIV/0!</v>
      </c>
      <c r="P14" s="23"/>
      <c r="Q14" s="23"/>
      <c r="R14" s="53" t="e">
        <f t="shared" si="7"/>
        <v>#DIV/0!</v>
      </c>
      <c r="S14" s="54" t="e">
        <f t="shared" si="8"/>
        <v>#DIV/0!</v>
      </c>
      <c r="T14" s="54" t="e">
        <f t="shared" si="9"/>
        <v>#DIV/0!</v>
      </c>
      <c r="U14" s="24">
        <f t="shared" si="10"/>
        <v>0</v>
      </c>
      <c r="V14" s="60" t="e">
        <f t="shared" si="11"/>
        <v>#DIV/0!</v>
      </c>
      <c r="W14" s="16"/>
      <c r="X14" t="s">
        <v>369</v>
      </c>
      <c r="Y14" s="48">
        <f t="shared" si="1"/>
        <v>0</v>
      </c>
      <c r="Z14" s="48">
        <f t="shared" si="2"/>
        <v>0</v>
      </c>
      <c r="AA14" s="105">
        <f t="shared" si="3"/>
        <v>1</v>
      </c>
      <c r="AB14" s="105">
        <f t="shared" si="4"/>
        <v>1</v>
      </c>
    </row>
    <row r="15" spans="1:28" x14ac:dyDescent="0.35">
      <c r="A15">
        <f>'FIHI (PBC M)'!A15</f>
        <v>0</v>
      </c>
      <c r="B15">
        <f>'FIHI (PBC M)'!B15</f>
        <v>0</v>
      </c>
      <c r="C15" s="33">
        <f>'FIHI (PBC M)'!C15</f>
        <v>0</v>
      </c>
      <c r="D15" s="3">
        <f>'FIHI (PBC M)'!D15</f>
        <v>0</v>
      </c>
      <c r="E15" s="7">
        <f>SUMIFS('SOC Detail Cap Acct'!S:S,'SOC Detail Cap Acct'!K:K,'FIHI (PBC MIG)'!B15,'SOC Detail Cap Acct'!H:H,'FIHI (PBC MIG)'!$C$1,'SOC Detail Cap Acct'!R:R,'FIHI (PBC MIG)'!$E$1)+SUMIFS('SOC Detail Cap Acct'!S:S,'SOC Detail Cap Acct'!K:K,'FIHI (PBC MIG)'!B15,'SOC Detail Cap Acct'!H:H,'FIHI (PBC MIG)'!$C$1,'SOC Detail Cap Acct'!R:R,'FIHI (PBC MIG)'!$E$2)+SUMIFS('SOC Detail Cap Acct'!S:S,'SOC Detail Cap Acct'!K:K,'FIHI (PBC MIG)'!B15,'SOC Detail Cap Acct'!H:H,'FIHI (PBC MIG)'!$C$1,'SOC Detail Cap Acct'!R:R,'FIHI (PBC MIG)'!$E$3)</f>
        <v>0</v>
      </c>
      <c r="F15" s="8" t="s">
        <v>11</v>
      </c>
      <c r="G15" s="7">
        <f>SUMIFS('SOC Detail Cap Acct'!S:S,'SOC Detail Cap Acct'!K:K,'FIHI (PBC MIG)'!B15,'SOC Detail Cap Acct'!H:H,'FIHI (PBC MIG)'!$C$1,'SOC Detail Cap Acct'!R:R,'FIHI (PBC MIG)'!$G$1)-SUMIFS('SOC Detail Cap Acct'!S:S,'SOC Detail Cap Acct'!K:K,'FIHI (PBC MIG)'!B15,'SOC Detail Cap Acct'!H:H,'FIHI (PBC MIG)'!$C$1,'SOC Detail Cap Acct'!R:R,'FIHI (PBC MIG)'!$G$2)</f>
        <v>0</v>
      </c>
      <c r="H15" s="9" t="s">
        <v>11</v>
      </c>
      <c r="I15" s="8">
        <f>-SUMIFS('SOC Detail Expenses'!S:S,'SOC Detail Expenses'!K:K,'FIHI (PBC MIG)'!B15,'SOC Detail Expenses'!H:H,'FIHI (PBC MIG)'!$C$1)</f>
        <v>0</v>
      </c>
      <c r="J15" s="8">
        <f>-SUMIFS('SOC Detail Mgmt Fees'!S:S,'SOC Detail Mgmt Fees'!K:K,'FIHI (PBC MIG)'!B15,'SOC Detail Mgmt Fees'!H:H,'FIHI (PBC MIG)'!$C$1)</f>
        <v>0</v>
      </c>
      <c r="K15" s="34">
        <f>-SUMIFS('SOC Detail Mgmt Fees'!S:S,'SOC Detail Mgmt Fees'!H:H,'FIHI (PBC MIG)'!$C$1,'SOC Detail Mgmt Fees'!R:R,'FIHI (PBC MIG)'!$K$1,'SOC Detail Mgmt Fees'!K:K,'FIHI (PBC MIG)'!B15)</f>
        <v>0</v>
      </c>
      <c r="L15" s="172" t="e">
        <f t="shared" si="0"/>
        <v>#DIV/0!</v>
      </c>
      <c r="M15" s="172" t="e">
        <f t="shared" si="5"/>
        <v>#DIV/0!</v>
      </c>
      <c r="N15" s="172" t="e">
        <f t="shared" si="12"/>
        <v>#DIV/0!</v>
      </c>
      <c r="O15" s="172" t="e">
        <f t="shared" si="6"/>
        <v>#DIV/0!</v>
      </c>
      <c r="P15" s="23"/>
      <c r="Q15" s="23"/>
      <c r="R15" s="53" t="e">
        <f t="shared" si="7"/>
        <v>#DIV/0!</v>
      </c>
      <c r="S15" s="54" t="e">
        <f t="shared" si="8"/>
        <v>#DIV/0!</v>
      </c>
      <c r="T15" s="54" t="e">
        <f t="shared" si="9"/>
        <v>#DIV/0!</v>
      </c>
      <c r="U15" s="24">
        <f t="shared" si="10"/>
        <v>0</v>
      </c>
      <c r="V15" s="60" t="e">
        <f t="shared" si="11"/>
        <v>#DIV/0!</v>
      </c>
      <c r="W15" s="16"/>
      <c r="X15" t="s">
        <v>370</v>
      </c>
      <c r="Y15" s="48">
        <f t="shared" si="1"/>
        <v>0</v>
      </c>
      <c r="Z15" s="48">
        <f t="shared" si="2"/>
        <v>0</v>
      </c>
      <c r="AA15" s="105">
        <f t="shared" si="3"/>
        <v>1</v>
      </c>
      <c r="AB15" s="105">
        <f t="shared" si="4"/>
        <v>1</v>
      </c>
    </row>
    <row r="16" spans="1:28" x14ac:dyDescent="0.35">
      <c r="A16">
        <f>'FIHI (PBC M)'!A16</f>
        <v>0</v>
      </c>
      <c r="B16">
        <f>'FIHI (PBC M)'!B16</f>
        <v>0</v>
      </c>
      <c r="C16" s="33">
        <f>'FIHI (PBC M)'!C16</f>
        <v>0</v>
      </c>
      <c r="D16" s="3">
        <f>'FIHI (PBC M)'!D16</f>
        <v>0</v>
      </c>
      <c r="E16" s="7">
        <f>SUMIFS('SOC Detail Cap Acct'!S:S,'SOC Detail Cap Acct'!K:K,'FIHI (PBC MIG)'!B16,'SOC Detail Cap Acct'!H:H,'FIHI (PBC MIG)'!$C$1,'SOC Detail Cap Acct'!R:R,'FIHI (PBC MIG)'!$E$1)+SUMIFS('SOC Detail Cap Acct'!S:S,'SOC Detail Cap Acct'!K:K,'FIHI (PBC MIG)'!B16,'SOC Detail Cap Acct'!H:H,'FIHI (PBC MIG)'!$C$1,'SOC Detail Cap Acct'!R:R,'FIHI (PBC MIG)'!$E$2)+SUMIFS('SOC Detail Cap Acct'!S:S,'SOC Detail Cap Acct'!K:K,'FIHI (PBC MIG)'!B16,'SOC Detail Cap Acct'!H:H,'FIHI (PBC MIG)'!$C$1,'SOC Detail Cap Acct'!R:R,'FIHI (PBC MIG)'!$E$3)</f>
        <v>0</v>
      </c>
      <c r="F16" s="8" t="s">
        <v>11</v>
      </c>
      <c r="G16" s="7">
        <f>SUMIFS('SOC Detail Cap Acct'!S:S,'SOC Detail Cap Acct'!K:K,'FIHI (PBC MIG)'!B16,'SOC Detail Cap Acct'!H:H,'FIHI (PBC MIG)'!$C$1,'SOC Detail Cap Acct'!R:R,'FIHI (PBC MIG)'!$G$1)-SUMIFS('SOC Detail Cap Acct'!S:S,'SOC Detail Cap Acct'!K:K,'FIHI (PBC MIG)'!B16,'SOC Detail Cap Acct'!H:H,'FIHI (PBC MIG)'!$C$1,'SOC Detail Cap Acct'!R:R,'FIHI (PBC MIG)'!$G$2)</f>
        <v>0</v>
      </c>
      <c r="H16" s="9" t="s">
        <v>11</v>
      </c>
      <c r="I16" s="8">
        <f>-SUMIFS('SOC Detail Expenses'!S:S,'SOC Detail Expenses'!K:K,'FIHI (PBC MIG)'!B16,'SOC Detail Expenses'!H:H,'FIHI (PBC MIG)'!$C$1)</f>
        <v>0</v>
      </c>
      <c r="J16" s="8">
        <f>-SUMIFS('SOC Detail Mgmt Fees'!S:S,'SOC Detail Mgmt Fees'!K:K,'FIHI (PBC MIG)'!B16,'SOC Detail Mgmt Fees'!H:H,'FIHI (PBC MIG)'!$C$1)</f>
        <v>0</v>
      </c>
      <c r="K16" s="34">
        <f>-SUMIFS('SOC Detail Mgmt Fees'!S:S,'SOC Detail Mgmt Fees'!H:H,'FIHI (PBC MIG)'!$C$1,'SOC Detail Mgmt Fees'!R:R,'FIHI (PBC MIG)'!$K$1,'SOC Detail Mgmt Fees'!K:K,'FIHI (PBC MIG)'!B16)</f>
        <v>0</v>
      </c>
      <c r="L16" s="172" t="e">
        <f t="shared" si="0"/>
        <v>#DIV/0!</v>
      </c>
      <c r="M16" s="172" t="e">
        <f t="shared" si="5"/>
        <v>#DIV/0!</v>
      </c>
      <c r="N16" s="172" t="e">
        <f t="shared" si="12"/>
        <v>#DIV/0!</v>
      </c>
      <c r="O16" s="172" t="e">
        <f t="shared" si="6"/>
        <v>#DIV/0!</v>
      </c>
      <c r="P16" s="23"/>
      <c r="Q16" s="23"/>
      <c r="R16" s="53" t="e">
        <f t="shared" si="7"/>
        <v>#DIV/0!</v>
      </c>
      <c r="S16" s="54" t="e">
        <f t="shared" si="8"/>
        <v>#DIV/0!</v>
      </c>
      <c r="T16" s="54" t="e">
        <f t="shared" si="9"/>
        <v>#DIV/0!</v>
      </c>
      <c r="U16" s="24">
        <f t="shared" si="10"/>
        <v>0</v>
      </c>
      <c r="V16" s="60" t="e">
        <f t="shared" si="11"/>
        <v>#DIV/0!</v>
      </c>
      <c r="W16" s="16"/>
      <c r="X16" t="s">
        <v>371</v>
      </c>
      <c r="Y16" s="48">
        <f t="shared" si="1"/>
        <v>0</v>
      </c>
      <c r="Z16" s="48">
        <f t="shared" si="2"/>
        <v>0</v>
      </c>
      <c r="AA16" s="105">
        <f t="shared" si="3"/>
        <v>1</v>
      </c>
      <c r="AB16" s="105">
        <f t="shared" si="4"/>
        <v>1</v>
      </c>
    </row>
    <row r="17" spans="1:23" x14ac:dyDescent="0.35">
      <c r="A17">
        <f>'FIHI (PBC M)'!A17</f>
        <v>0</v>
      </c>
      <c r="B17">
        <f>'FIHI (PBC M)'!B17</f>
        <v>0</v>
      </c>
      <c r="C17" s="33">
        <f>'FIHI (PBC M)'!C17</f>
        <v>0</v>
      </c>
      <c r="D17" s="3">
        <f>'FIHI (PBC M)'!D17</f>
        <v>0</v>
      </c>
      <c r="E17" s="7">
        <f>SUMIFS('SOC Detail Cap Acct'!S:S,'SOC Detail Cap Acct'!K:K,'FIHI (PBC MIG)'!B17,'SOC Detail Cap Acct'!H:H,'FIHI (PBC MIG)'!$C$1,'SOC Detail Cap Acct'!R:R,'FIHI (PBC MIG)'!$E$1)+SUMIFS('SOC Detail Cap Acct'!S:S,'SOC Detail Cap Acct'!K:K,'FIHI (PBC MIG)'!B17,'SOC Detail Cap Acct'!H:H,'FIHI (PBC MIG)'!$C$1,'SOC Detail Cap Acct'!R:R,'FIHI (PBC MIG)'!$E$2)+SUMIFS('SOC Detail Cap Acct'!S:S,'SOC Detail Cap Acct'!K:K,'FIHI (PBC MIG)'!B17,'SOC Detail Cap Acct'!H:H,'FIHI (PBC MIG)'!$C$1,'SOC Detail Cap Acct'!R:R,'FIHI (PBC MIG)'!$E$3)</f>
        <v>0</v>
      </c>
      <c r="F17" s="8" t="s">
        <v>11</v>
      </c>
      <c r="G17" s="7">
        <f>SUMIFS('SOC Detail Cap Acct'!S:S,'SOC Detail Cap Acct'!K:K,'FIHI (PBC MIG)'!B17,'SOC Detail Cap Acct'!H:H,'FIHI (PBC MIG)'!$C$1,'SOC Detail Cap Acct'!R:R,'FIHI (PBC MIG)'!$G$1)-SUMIFS('SOC Detail Cap Acct'!S:S,'SOC Detail Cap Acct'!K:K,'FIHI (PBC MIG)'!B17,'SOC Detail Cap Acct'!H:H,'FIHI (PBC MIG)'!$C$1,'SOC Detail Cap Acct'!R:R,'FIHI (PBC MIG)'!$G$2)</f>
        <v>0</v>
      </c>
      <c r="H17" s="9" t="s">
        <v>11</v>
      </c>
      <c r="I17" s="8">
        <f>-SUMIFS('SOC Detail Expenses'!S:S,'SOC Detail Expenses'!K:K,'FIHI (PBC MIG)'!B17,'SOC Detail Expenses'!H:H,'FIHI (PBC MIG)'!$C$1)</f>
        <v>0</v>
      </c>
      <c r="J17" s="8">
        <f>-SUMIFS('SOC Detail Mgmt Fees'!S:S,'SOC Detail Mgmt Fees'!K:K,'FIHI (PBC MIG)'!B17,'SOC Detail Mgmt Fees'!H:H,'FIHI (PBC MIG)'!$C$1)</f>
        <v>0</v>
      </c>
      <c r="K17" s="34">
        <f>-SUMIFS('SOC Detail Mgmt Fees'!S:S,'SOC Detail Mgmt Fees'!H:H,'FIHI (PBC MIG)'!$C$1,'SOC Detail Mgmt Fees'!R:R,'FIHI (PBC MIG)'!$K$1,'SOC Detail Mgmt Fees'!K:K,'FIHI (PBC MIG)'!B17)</f>
        <v>0</v>
      </c>
      <c r="L17" s="172" t="e">
        <f t="shared" si="0"/>
        <v>#DIV/0!</v>
      </c>
      <c r="M17" s="172" t="e">
        <f t="shared" si="5"/>
        <v>#DIV/0!</v>
      </c>
      <c r="N17" s="172" t="e">
        <f t="shared" si="12"/>
        <v>#DIV/0!</v>
      </c>
      <c r="O17" s="172" t="e">
        <f t="shared" si="6"/>
        <v>#DIV/0!</v>
      </c>
      <c r="P17" s="23"/>
      <c r="Q17" s="23"/>
      <c r="R17" s="53" t="e">
        <f t="shared" si="7"/>
        <v>#DIV/0!</v>
      </c>
      <c r="S17" s="54" t="e">
        <f t="shared" si="8"/>
        <v>#DIV/0!</v>
      </c>
      <c r="T17" s="54" t="e">
        <f t="shared" si="9"/>
        <v>#DIV/0!</v>
      </c>
      <c r="U17" s="24">
        <f t="shared" si="10"/>
        <v>0</v>
      </c>
      <c r="V17" s="60" t="e">
        <f t="shared" si="11"/>
        <v>#DIV/0!</v>
      </c>
      <c r="W17" s="16"/>
    </row>
    <row r="18" spans="1:23" x14ac:dyDescent="0.35">
      <c r="A18">
        <f>'FIHI (PBC M)'!A18</f>
        <v>0</v>
      </c>
      <c r="B18">
        <f>'FIHI (PBC M)'!B18</f>
        <v>0</v>
      </c>
      <c r="C18" s="33">
        <f>'FIHI (PBC M)'!C18</f>
        <v>0</v>
      </c>
      <c r="D18" s="3">
        <f>'FIHI (PBC M)'!D18</f>
        <v>0</v>
      </c>
      <c r="E18" s="7">
        <f>SUMIFS('SOC Detail Cap Acct'!S:S,'SOC Detail Cap Acct'!K:K,'FIHI (PBC MIG)'!B18,'SOC Detail Cap Acct'!H:H,'FIHI (PBC MIG)'!$C$1,'SOC Detail Cap Acct'!R:R,'FIHI (PBC MIG)'!$E$1)+SUMIFS('SOC Detail Cap Acct'!S:S,'SOC Detail Cap Acct'!K:K,'FIHI (PBC MIG)'!B18,'SOC Detail Cap Acct'!H:H,'FIHI (PBC MIG)'!$C$1,'SOC Detail Cap Acct'!R:R,'FIHI (PBC MIG)'!$E$2)+SUMIFS('SOC Detail Cap Acct'!S:S,'SOC Detail Cap Acct'!K:K,'FIHI (PBC MIG)'!B18,'SOC Detail Cap Acct'!H:H,'FIHI (PBC MIG)'!$C$1,'SOC Detail Cap Acct'!R:R,'FIHI (PBC MIG)'!$E$3)</f>
        <v>0</v>
      </c>
      <c r="F18" s="8" t="s">
        <v>11</v>
      </c>
      <c r="G18" s="7">
        <f>SUMIFS('SOC Detail Cap Acct'!S:S,'SOC Detail Cap Acct'!K:K,'FIHI (PBC MIG)'!B18,'SOC Detail Cap Acct'!H:H,'FIHI (PBC MIG)'!$C$1,'SOC Detail Cap Acct'!R:R,'FIHI (PBC MIG)'!$G$1)-SUMIFS('SOC Detail Cap Acct'!S:S,'SOC Detail Cap Acct'!K:K,'FIHI (PBC MIG)'!B18,'SOC Detail Cap Acct'!H:H,'FIHI (PBC MIG)'!$C$1,'SOC Detail Cap Acct'!R:R,'FIHI (PBC MIG)'!$G$2)</f>
        <v>0</v>
      </c>
      <c r="H18" s="9" t="s">
        <v>11</v>
      </c>
      <c r="I18" s="8">
        <f>-SUMIFS('SOC Detail Expenses'!S:S,'SOC Detail Expenses'!K:K,'FIHI (PBC MIG)'!B18,'SOC Detail Expenses'!H:H,'FIHI (PBC MIG)'!$C$1)</f>
        <v>0</v>
      </c>
      <c r="J18" s="8">
        <f>-SUMIFS('SOC Detail Mgmt Fees'!S:S,'SOC Detail Mgmt Fees'!K:K,'FIHI (PBC MIG)'!B18,'SOC Detail Mgmt Fees'!H:H,'FIHI (PBC MIG)'!$C$1)</f>
        <v>0</v>
      </c>
      <c r="K18" s="34">
        <f>-SUMIFS('SOC Detail Mgmt Fees'!S:S,'SOC Detail Mgmt Fees'!H:H,'FIHI (PBC MIG)'!$C$1,'SOC Detail Mgmt Fees'!R:R,'FIHI (PBC MIG)'!$K$1,'SOC Detail Mgmt Fees'!K:K,'FIHI (PBC MIG)'!B18)</f>
        <v>0</v>
      </c>
      <c r="L18" s="172" t="e">
        <f t="shared" si="0"/>
        <v>#DIV/0!</v>
      </c>
      <c r="M18" s="172" t="e">
        <f t="shared" si="5"/>
        <v>#DIV/0!</v>
      </c>
      <c r="N18" s="172" t="e">
        <f t="shared" si="12"/>
        <v>#DIV/0!</v>
      </c>
      <c r="O18" s="172" t="e">
        <f t="shared" si="6"/>
        <v>#DIV/0!</v>
      </c>
      <c r="P18" s="23"/>
      <c r="Q18" s="23"/>
      <c r="R18" s="53" t="e">
        <f t="shared" si="7"/>
        <v>#DIV/0!</v>
      </c>
      <c r="S18" s="54" t="e">
        <f t="shared" si="8"/>
        <v>#DIV/0!</v>
      </c>
      <c r="T18" s="54" t="e">
        <f t="shared" si="9"/>
        <v>#DIV/0!</v>
      </c>
      <c r="U18" s="24">
        <f t="shared" si="10"/>
        <v>0</v>
      </c>
      <c r="V18" s="60" t="e">
        <f t="shared" si="11"/>
        <v>#DIV/0!</v>
      </c>
      <c r="W18" s="16"/>
    </row>
    <row r="19" spans="1:23" x14ac:dyDescent="0.35">
      <c r="A19">
        <f>'FIHI (PBC M)'!A19</f>
        <v>0</v>
      </c>
      <c r="B19">
        <f>'FIHI (PBC M)'!B19</f>
        <v>0</v>
      </c>
      <c r="C19" s="33">
        <f>'FIHI (PBC M)'!C19</f>
        <v>0</v>
      </c>
      <c r="D19" s="3">
        <f>'FIHI (PBC M)'!D19</f>
        <v>0</v>
      </c>
      <c r="E19" s="7">
        <f>SUMIFS('SOC Detail Cap Acct'!S:S,'SOC Detail Cap Acct'!K:K,'FIHI (PBC MIG)'!B19,'SOC Detail Cap Acct'!H:H,'FIHI (PBC MIG)'!$C$1,'SOC Detail Cap Acct'!R:R,'FIHI (PBC MIG)'!$E$1)+SUMIFS('SOC Detail Cap Acct'!S:S,'SOC Detail Cap Acct'!K:K,'FIHI (PBC MIG)'!B19,'SOC Detail Cap Acct'!H:H,'FIHI (PBC MIG)'!$C$1,'SOC Detail Cap Acct'!R:R,'FIHI (PBC MIG)'!$E$2)+SUMIFS('SOC Detail Cap Acct'!S:S,'SOC Detail Cap Acct'!K:K,'FIHI (PBC MIG)'!B19,'SOC Detail Cap Acct'!H:H,'FIHI (PBC MIG)'!$C$1,'SOC Detail Cap Acct'!R:R,'FIHI (PBC MIG)'!$E$3)</f>
        <v>0</v>
      </c>
      <c r="F19" s="8" t="s">
        <v>11</v>
      </c>
      <c r="G19" s="7">
        <f>SUMIFS('SOC Detail Cap Acct'!S:S,'SOC Detail Cap Acct'!K:K,'FIHI (PBC MIG)'!B19,'SOC Detail Cap Acct'!H:H,'FIHI (PBC MIG)'!$C$1,'SOC Detail Cap Acct'!R:R,'FIHI (PBC MIG)'!$G$1)-SUMIFS('SOC Detail Cap Acct'!S:S,'SOC Detail Cap Acct'!K:K,'FIHI (PBC MIG)'!B19,'SOC Detail Cap Acct'!H:H,'FIHI (PBC MIG)'!$C$1,'SOC Detail Cap Acct'!R:R,'FIHI (PBC MIG)'!$G$2)</f>
        <v>0</v>
      </c>
      <c r="H19" s="9" t="s">
        <v>11</v>
      </c>
      <c r="I19" s="8">
        <f>-SUMIFS('SOC Detail Expenses'!S:S,'SOC Detail Expenses'!K:K,'FIHI (PBC MIG)'!B19,'SOC Detail Expenses'!H:H,'FIHI (PBC MIG)'!$C$1)</f>
        <v>0</v>
      </c>
      <c r="J19" s="8">
        <f>-SUMIFS('SOC Detail Mgmt Fees'!S:S,'SOC Detail Mgmt Fees'!K:K,'FIHI (PBC MIG)'!B19,'SOC Detail Mgmt Fees'!H:H,'FIHI (PBC MIG)'!$C$1)</f>
        <v>0</v>
      </c>
      <c r="K19" s="34">
        <f>-SUMIFS('SOC Detail Mgmt Fees'!S:S,'SOC Detail Mgmt Fees'!H:H,'FIHI (PBC MIG)'!$C$1,'SOC Detail Mgmt Fees'!R:R,'FIHI (PBC MIG)'!$K$1,'SOC Detail Mgmt Fees'!K:K,'FIHI (PBC MIG)'!B19)</f>
        <v>0</v>
      </c>
      <c r="L19" s="172" t="e">
        <f t="shared" si="0"/>
        <v>#DIV/0!</v>
      </c>
      <c r="M19" s="172" t="e">
        <f t="shared" si="5"/>
        <v>#DIV/0!</v>
      </c>
      <c r="N19" s="172" t="e">
        <f t="shared" si="12"/>
        <v>#DIV/0!</v>
      </c>
      <c r="O19" s="172" t="e">
        <f t="shared" si="6"/>
        <v>#DIV/0!</v>
      </c>
      <c r="P19" s="23"/>
      <c r="Q19" s="23"/>
      <c r="R19" s="53" t="e">
        <f t="shared" si="7"/>
        <v>#DIV/0!</v>
      </c>
      <c r="S19" s="54" t="e">
        <f t="shared" si="8"/>
        <v>#DIV/0!</v>
      </c>
      <c r="T19" s="54" t="e">
        <f t="shared" si="9"/>
        <v>#DIV/0!</v>
      </c>
      <c r="U19" s="24">
        <f t="shared" si="10"/>
        <v>0</v>
      </c>
      <c r="V19" s="60" t="e">
        <f t="shared" si="11"/>
        <v>#DIV/0!</v>
      </c>
      <c r="W19" s="16"/>
    </row>
    <row r="20" spans="1:23" x14ac:dyDescent="0.35">
      <c r="A20">
        <f>'FIHI (PBC M)'!A20</f>
        <v>0</v>
      </c>
      <c r="B20">
        <f>'FIHI (PBC M)'!B20</f>
        <v>0</v>
      </c>
      <c r="C20" s="33">
        <f>'FIHI (PBC M)'!C20</f>
        <v>0</v>
      </c>
      <c r="D20" s="3">
        <f>'FIHI (PBC M)'!D20</f>
        <v>0</v>
      </c>
      <c r="E20" s="7">
        <f>SUMIFS('SOC Detail Cap Acct'!S:S,'SOC Detail Cap Acct'!K:K,'FIHI (PBC MIG)'!B20,'SOC Detail Cap Acct'!H:H,'FIHI (PBC MIG)'!$C$1,'SOC Detail Cap Acct'!R:R,'FIHI (PBC MIG)'!$E$1)+SUMIFS('SOC Detail Cap Acct'!S:S,'SOC Detail Cap Acct'!K:K,'FIHI (PBC MIG)'!B20,'SOC Detail Cap Acct'!H:H,'FIHI (PBC MIG)'!$C$1,'SOC Detail Cap Acct'!R:R,'FIHI (PBC MIG)'!$E$2)+SUMIFS('SOC Detail Cap Acct'!S:S,'SOC Detail Cap Acct'!K:K,'FIHI (PBC MIG)'!B20,'SOC Detail Cap Acct'!H:H,'FIHI (PBC MIG)'!$C$1,'SOC Detail Cap Acct'!R:R,'FIHI (PBC MIG)'!$E$3)</f>
        <v>0</v>
      </c>
      <c r="F20" s="8" t="s">
        <v>11</v>
      </c>
      <c r="G20" s="7">
        <f>SUMIFS('SOC Detail Cap Acct'!S:S,'SOC Detail Cap Acct'!K:K,'FIHI (PBC MIG)'!B20,'SOC Detail Cap Acct'!H:H,'FIHI (PBC MIG)'!$C$1,'SOC Detail Cap Acct'!R:R,'FIHI (PBC MIG)'!$G$1)-SUMIFS('SOC Detail Cap Acct'!S:S,'SOC Detail Cap Acct'!K:K,'FIHI (PBC MIG)'!B20,'SOC Detail Cap Acct'!H:H,'FIHI (PBC MIG)'!$C$1,'SOC Detail Cap Acct'!R:R,'FIHI (PBC MIG)'!$G$2)</f>
        <v>0</v>
      </c>
      <c r="H20" s="9" t="s">
        <v>11</v>
      </c>
      <c r="I20" s="8">
        <f>-SUMIFS('SOC Detail Expenses'!S:S,'SOC Detail Expenses'!K:K,'FIHI (PBC MIG)'!B20,'SOC Detail Expenses'!H:H,'FIHI (PBC MIG)'!$C$1)</f>
        <v>0</v>
      </c>
      <c r="J20" s="8">
        <f>-SUMIFS('SOC Detail Mgmt Fees'!S:S,'SOC Detail Mgmt Fees'!K:K,'FIHI (PBC MIG)'!B20,'SOC Detail Mgmt Fees'!H:H,'FIHI (PBC MIG)'!$C$1)</f>
        <v>0</v>
      </c>
      <c r="K20" s="34">
        <f>-SUMIFS('SOC Detail Mgmt Fees'!S:S,'SOC Detail Mgmt Fees'!H:H,'FIHI (PBC MIG)'!$C$1,'SOC Detail Mgmt Fees'!R:R,'FIHI (PBC MIG)'!$K$1,'SOC Detail Mgmt Fees'!K:K,'FIHI (PBC MIG)'!B20)</f>
        <v>0</v>
      </c>
      <c r="L20" s="172" t="e">
        <f t="shared" si="0"/>
        <v>#DIV/0!</v>
      </c>
      <c r="M20" s="172" t="e">
        <f t="shared" si="5"/>
        <v>#DIV/0!</v>
      </c>
      <c r="N20" s="172" t="e">
        <f t="shared" si="12"/>
        <v>#DIV/0!</v>
      </c>
      <c r="O20" s="172" t="e">
        <f t="shared" si="6"/>
        <v>#DIV/0!</v>
      </c>
      <c r="P20" s="23"/>
      <c r="Q20" s="23"/>
      <c r="R20" s="53" t="e">
        <f t="shared" si="7"/>
        <v>#DIV/0!</v>
      </c>
      <c r="S20" s="54" t="e">
        <f t="shared" si="8"/>
        <v>#DIV/0!</v>
      </c>
      <c r="T20" s="54" t="e">
        <f t="shared" si="9"/>
        <v>#DIV/0!</v>
      </c>
      <c r="U20" s="24">
        <f t="shared" si="10"/>
        <v>0</v>
      </c>
      <c r="V20" s="60" t="e">
        <f t="shared" si="11"/>
        <v>#DIV/0!</v>
      </c>
      <c r="W20" s="16"/>
    </row>
    <row r="21" spans="1:23" x14ac:dyDescent="0.35">
      <c r="A21">
        <f>'FIHI (PBC M)'!A21</f>
        <v>0</v>
      </c>
      <c r="B21">
        <f>'FIHI (PBC M)'!B21</f>
        <v>0</v>
      </c>
      <c r="C21" s="33">
        <f>'FIHI (PBC M)'!C21</f>
        <v>0</v>
      </c>
      <c r="D21" s="3">
        <f>'FIHI (PBC M)'!D21</f>
        <v>0</v>
      </c>
      <c r="E21" s="7">
        <f>SUMIFS('SOC Detail Cap Acct'!S:S,'SOC Detail Cap Acct'!K:K,'FIHI (PBC MIG)'!B21,'SOC Detail Cap Acct'!H:H,'FIHI (PBC MIG)'!$C$1,'SOC Detail Cap Acct'!R:R,'FIHI (PBC MIG)'!$E$1)+SUMIFS('SOC Detail Cap Acct'!S:S,'SOC Detail Cap Acct'!K:K,'FIHI (PBC MIG)'!B21,'SOC Detail Cap Acct'!H:H,'FIHI (PBC MIG)'!$C$1,'SOC Detail Cap Acct'!R:R,'FIHI (PBC MIG)'!$E$2)+SUMIFS('SOC Detail Cap Acct'!S:S,'SOC Detail Cap Acct'!K:K,'FIHI (PBC MIG)'!B21,'SOC Detail Cap Acct'!H:H,'FIHI (PBC MIG)'!$C$1,'SOC Detail Cap Acct'!R:R,'FIHI (PBC MIG)'!$E$3)</f>
        <v>0</v>
      </c>
      <c r="F21" s="8" t="s">
        <v>11</v>
      </c>
      <c r="G21" s="7">
        <f>SUMIFS('SOC Detail Cap Acct'!S:S,'SOC Detail Cap Acct'!K:K,'FIHI (PBC MIG)'!B21,'SOC Detail Cap Acct'!H:H,'FIHI (PBC MIG)'!$C$1,'SOC Detail Cap Acct'!R:R,'FIHI (PBC MIG)'!$G$1)-SUMIFS('SOC Detail Cap Acct'!S:S,'SOC Detail Cap Acct'!K:K,'FIHI (PBC MIG)'!B21,'SOC Detail Cap Acct'!H:H,'FIHI (PBC MIG)'!$C$1,'SOC Detail Cap Acct'!R:R,'FIHI (PBC MIG)'!$G$2)</f>
        <v>0</v>
      </c>
      <c r="H21" s="9" t="s">
        <v>11</v>
      </c>
      <c r="I21" s="8">
        <f>-SUMIFS('SOC Detail Expenses'!S:S,'SOC Detail Expenses'!K:K,'FIHI (PBC MIG)'!B21,'SOC Detail Expenses'!H:H,'FIHI (PBC MIG)'!$C$1)</f>
        <v>0</v>
      </c>
      <c r="J21" s="8">
        <f>-SUMIFS('SOC Detail Mgmt Fees'!S:S,'SOC Detail Mgmt Fees'!K:K,'FIHI (PBC MIG)'!B21,'SOC Detail Mgmt Fees'!H:H,'FIHI (PBC MIG)'!$C$1)</f>
        <v>0</v>
      </c>
      <c r="K21" s="34">
        <f>-SUMIFS('SOC Detail Mgmt Fees'!S:S,'SOC Detail Mgmt Fees'!H:H,'FIHI (PBC MIG)'!$C$1,'SOC Detail Mgmt Fees'!R:R,'FIHI (PBC MIG)'!$K$1,'SOC Detail Mgmt Fees'!K:K,'FIHI (PBC MIG)'!B21)</f>
        <v>0</v>
      </c>
      <c r="L21" s="172" t="e">
        <f t="shared" si="0"/>
        <v>#DIV/0!</v>
      </c>
      <c r="M21" s="172" t="e">
        <f t="shared" si="5"/>
        <v>#DIV/0!</v>
      </c>
      <c r="N21" s="172" t="e">
        <f t="shared" si="12"/>
        <v>#DIV/0!</v>
      </c>
      <c r="O21" s="172" t="e">
        <f t="shared" si="6"/>
        <v>#DIV/0!</v>
      </c>
      <c r="P21" s="23"/>
      <c r="Q21" s="23"/>
      <c r="R21" s="53" t="e">
        <f t="shared" si="7"/>
        <v>#DIV/0!</v>
      </c>
      <c r="S21" s="54" t="e">
        <f t="shared" si="8"/>
        <v>#DIV/0!</v>
      </c>
      <c r="T21" s="54" t="e">
        <f t="shared" si="9"/>
        <v>#DIV/0!</v>
      </c>
      <c r="U21" s="24">
        <f t="shared" si="10"/>
        <v>0</v>
      </c>
      <c r="V21" s="60" t="e">
        <f t="shared" si="11"/>
        <v>#DIV/0!</v>
      </c>
      <c r="W21" s="16"/>
    </row>
    <row r="22" spans="1:23" x14ac:dyDescent="0.35">
      <c r="A22">
        <f>'FIHI (PBC M)'!A22</f>
        <v>0</v>
      </c>
      <c r="B22">
        <f>'FIHI (PBC M)'!B22</f>
        <v>0</v>
      </c>
      <c r="C22" s="33">
        <f>'FIHI (PBC M)'!C22</f>
        <v>0</v>
      </c>
      <c r="D22" s="3">
        <f>'FIHI (PBC M)'!D22</f>
        <v>0</v>
      </c>
      <c r="E22" s="7">
        <f>SUMIFS('SOC Detail Cap Acct'!S:S,'SOC Detail Cap Acct'!K:K,'FIHI (PBC MIG)'!B22,'SOC Detail Cap Acct'!H:H,'FIHI (PBC MIG)'!$C$1,'SOC Detail Cap Acct'!R:R,'FIHI (PBC MIG)'!$E$1)+SUMIFS('SOC Detail Cap Acct'!S:S,'SOC Detail Cap Acct'!K:K,'FIHI (PBC MIG)'!B22,'SOC Detail Cap Acct'!H:H,'FIHI (PBC MIG)'!$C$1,'SOC Detail Cap Acct'!R:R,'FIHI (PBC MIG)'!$E$2)+SUMIFS('SOC Detail Cap Acct'!S:S,'SOC Detail Cap Acct'!K:K,'FIHI (PBC MIG)'!B22,'SOC Detail Cap Acct'!H:H,'FIHI (PBC MIG)'!$C$1,'SOC Detail Cap Acct'!R:R,'FIHI (PBC MIG)'!$E$3)</f>
        <v>0</v>
      </c>
      <c r="F22" s="8" t="s">
        <v>11</v>
      </c>
      <c r="G22" s="7">
        <f>SUMIFS('SOC Detail Cap Acct'!S:S,'SOC Detail Cap Acct'!K:K,'FIHI (PBC MIG)'!B22,'SOC Detail Cap Acct'!H:H,'FIHI (PBC MIG)'!$C$1,'SOC Detail Cap Acct'!R:R,'FIHI (PBC MIG)'!$G$1)-SUMIFS('SOC Detail Cap Acct'!S:S,'SOC Detail Cap Acct'!K:K,'FIHI (PBC MIG)'!B22,'SOC Detail Cap Acct'!H:H,'FIHI (PBC MIG)'!$C$1,'SOC Detail Cap Acct'!R:R,'FIHI (PBC MIG)'!$G$2)</f>
        <v>0</v>
      </c>
      <c r="H22" s="9" t="s">
        <v>11</v>
      </c>
      <c r="I22" s="8">
        <f>-SUMIFS('SOC Detail Expenses'!S:S,'SOC Detail Expenses'!K:K,'FIHI (PBC MIG)'!B22,'SOC Detail Expenses'!H:H,'FIHI (PBC MIG)'!$C$1)</f>
        <v>0</v>
      </c>
      <c r="J22" s="8">
        <f>-SUMIFS('SOC Detail Mgmt Fees'!S:S,'SOC Detail Mgmt Fees'!K:K,'FIHI (PBC MIG)'!B22,'SOC Detail Mgmt Fees'!H:H,'FIHI (PBC MIG)'!$C$1)</f>
        <v>0</v>
      </c>
      <c r="K22" s="34">
        <f>-SUMIFS('SOC Detail Mgmt Fees'!S:S,'SOC Detail Mgmt Fees'!H:H,'FIHI (PBC MIG)'!$C$1,'SOC Detail Mgmt Fees'!R:R,'FIHI (PBC MIG)'!$K$1,'SOC Detail Mgmt Fees'!K:K,'FIHI (PBC MIG)'!B22)</f>
        <v>0</v>
      </c>
      <c r="L22" s="172" t="e">
        <f t="shared" si="0"/>
        <v>#DIV/0!</v>
      </c>
      <c r="M22" s="172" t="e">
        <f t="shared" si="5"/>
        <v>#DIV/0!</v>
      </c>
      <c r="N22" s="172" t="e">
        <f t="shared" si="12"/>
        <v>#DIV/0!</v>
      </c>
      <c r="O22" s="172" t="e">
        <f t="shared" si="6"/>
        <v>#DIV/0!</v>
      </c>
      <c r="P22" s="23"/>
      <c r="Q22" s="23"/>
      <c r="R22" s="53" t="e">
        <f t="shared" si="7"/>
        <v>#DIV/0!</v>
      </c>
      <c r="S22" s="54" t="e">
        <f t="shared" si="8"/>
        <v>#DIV/0!</v>
      </c>
      <c r="T22" s="54" t="e">
        <f t="shared" si="9"/>
        <v>#DIV/0!</v>
      </c>
      <c r="U22" s="24">
        <f t="shared" si="10"/>
        <v>0</v>
      </c>
      <c r="V22" s="60" t="e">
        <f t="shared" si="11"/>
        <v>#DIV/0!</v>
      </c>
      <c r="W22" s="16"/>
    </row>
    <row r="23" spans="1:23" x14ac:dyDescent="0.35">
      <c r="A23">
        <f>'FIHI (PBC M)'!A23</f>
        <v>0</v>
      </c>
      <c r="B23">
        <f>'FIHI (PBC M)'!B23</f>
        <v>0</v>
      </c>
      <c r="C23" s="33">
        <f>'FIHI (PBC M)'!C23</f>
        <v>0</v>
      </c>
      <c r="D23" s="3">
        <f>'FIHI (PBC M)'!D23</f>
        <v>0</v>
      </c>
      <c r="E23" s="7">
        <f>SUMIFS('SOC Detail Cap Acct'!S:S,'SOC Detail Cap Acct'!K:K,'FIHI (PBC MIG)'!B23,'SOC Detail Cap Acct'!H:H,'FIHI (PBC MIG)'!$C$1,'SOC Detail Cap Acct'!R:R,'FIHI (PBC MIG)'!$E$1)+SUMIFS('SOC Detail Cap Acct'!S:S,'SOC Detail Cap Acct'!K:K,'FIHI (PBC MIG)'!B23,'SOC Detail Cap Acct'!H:H,'FIHI (PBC MIG)'!$C$1,'SOC Detail Cap Acct'!R:R,'FIHI (PBC MIG)'!$E$2)+SUMIFS('SOC Detail Cap Acct'!S:S,'SOC Detail Cap Acct'!K:K,'FIHI (PBC MIG)'!B23,'SOC Detail Cap Acct'!H:H,'FIHI (PBC MIG)'!$C$1,'SOC Detail Cap Acct'!R:R,'FIHI (PBC MIG)'!$E$3)</f>
        <v>0</v>
      </c>
      <c r="F23" s="8" t="s">
        <v>11</v>
      </c>
      <c r="G23" s="7">
        <f>SUMIFS('SOC Detail Cap Acct'!S:S,'SOC Detail Cap Acct'!K:K,'FIHI (PBC MIG)'!B23,'SOC Detail Cap Acct'!H:H,'FIHI (PBC MIG)'!$C$1,'SOC Detail Cap Acct'!R:R,'FIHI (PBC MIG)'!$G$1)-SUMIFS('SOC Detail Cap Acct'!S:S,'SOC Detail Cap Acct'!K:K,'FIHI (PBC MIG)'!B23,'SOC Detail Cap Acct'!H:H,'FIHI (PBC MIG)'!$C$1,'SOC Detail Cap Acct'!R:R,'FIHI (PBC MIG)'!$G$2)</f>
        <v>0</v>
      </c>
      <c r="H23" s="9" t="s">
        <v>11</v>
      </c>
      <c r="I23" s="8">
        <f>-SUMIFS('SOC Detail Expenses'!S:S,'SOC Detail Expenses'!K:K,'FIHI (PBC MIG)'!B23,'SOC Detail Expenses'!H:H,'FIHI (PBC MIG)'!$C$1)</f>
        <v>0</v>
      </c>
      <c r="J23" s="8">
        <f>-SUMIFS('SOC Detail Mgmt Fees'!S:S,'SOC Detail Mgmt Fees'!K:K,'FIHI (PBC MIG)'!B23,'SOC Detail Mgmt Fees'!H:H,'FIHI (PBC MIG)'!$C$1)</f>
        <v>0</v>
      </c>
      <c r="K23" s="34">
        <f>-SUMIFS('SOC Detail Mgmt Fees'!S:S,'SOC Detail Mgmt Fees'!H:H,'FIHI (PBC MIG)'!$C$1,'SOC Detail Mgmt Fees'!R:R,'FIHI (PBC MIG)'!$K$1,'SOC Detail Mgmt Fees'!K:K,'FIHI (PBC MIG)'!B23)</f>
        <v>0</v>
      </c>
      <c r="L23" s="172" t="e">
        <f t="shared" si="0"/>
        <v>#DIV/0!</v>
      </c>
      <c r="M23" s="172" t="e">
        <f t="shared" si="5"/>
        <v>#DIV/0!</v>
      </c>
      <c r="N23" s="172" t="e">
        <f t="shared" si="12"/>
        <v>#DIV/0!</v>
      </c>
      <c r="O23" s="172" t="e">
        <f t="shared" si="6"/>
        <v>#DIV/0!</v>
      </c>
      <c r="P23" s="23"/>
      <c r="Q23" s="23"/>
      <c r="R23" s="53" t="e">
        <f t="shared" si="7"/>
        <v>#DIV/0!</v>
      </c>
      <c r="S23" s="54" t="e">
        <f t="shared" si="8"/>
        <v>#DIV/0!</v>
      </c>
      <c r="T23" s="54" t="e">
        <f t="shared" si="9"/>
        <v>#DIV/0!</v>
      </c>
      <c r="U23" s="24">
        <f t="shared" si="10"/>
        <v>0</v>
      </c>
      <c r="V23" s="60" t="e">
        <f t="shared" si="11"/>
        <v>#DIV/0!</v>
      </c>
      <c r="W23" s="16"/>
    </row>
    <row r="24" spans="1:23" ht="15" customHeight="1" x14ac:dyDescent="0.35">
      <c r="A24">
        <f>'FIHI (PBC M)'!A24</f>
        <v>0</v>
      </c>
      <c r="B24">
        <f>'FIHI (PBC M)'!B24</f>
        <v>0</v>
      </c>
      <c r="C24" s="33">
        <f>'FIHI (PBC M)'!C24</f>
        <v>0</v>
      </c>
      <c r="D24" s="3">
        <f>'FIHI (PBC M)'!D24</f>
        <v>0</v>
      </c>
      <c r="E24" s="7">
        <f>SUMIFS('SOC Detail Cap Acct'!S:S,'SOC Detail Cap Acct'!K:K,'FIHI (PBC MIG)'!B24,'SOC Detail Cap Acct'!H:H,'FIHI (PBC MIG)'!$C$1,'SOC Detail Cap Acct'!R:R,'FIHI (PBC MIG)'!$E$1)+SUMIFS('SOC Detail Cap Acct'!S:S,'SOC Detail Cap Acct'!K:K,'FIHI (PBC MIG)'!B24,'SOC Detail Cap Acct'!H:H,'FIHI (PBC MIG)'!$C$1,'SOC Detail Cap Acct'!R:R,'FIHI (PBC MIG)'!$E$2)+SUMIFS('SOC Detail Cap Acct'!S:S,'SOC Detail Cap Acct'!K:K,'FIHI (PBC MIG)'!B24,'SOC Detail Cap Acct'!H:H,'FIHI (PBC MIG)'!$C$1,'SOC Detail Cap Acct'!R:R,'FIHI (PBC MIG)'!$E$3)</f>
        <v>0</v>
      </c>
      <c r="F24" s="8" t="s">
        <v>11</v>
      </c>
      <c r="G24" s="7">
        <f>SUMIFS('SOC Detail Cap Acct'!S:S,'SOC Detail Cap Acct'!K:K,'FIHI (PBC MIG)'!B24,'SOC Detail Cap Acct'!H:H,'FIHI (PBC MIG)'!$C$1,'SOC Detail Cap Acct'!R:R,'FIHI (PBC MIG)'!$G$1)-SUMIFS('SOC Detail Cap Acct'!S:S,'SOC Detail Cap Acct'!K:K,'FIHI (PBC MIG)'!B24,'SOC Detail Cap Acct'!H:H,'FIHI (PBC MIG)'!$C$1,'SOC Detail Cap Acct'!R:R,'FIHI (PBC MIG)'!$G$2)</f>
        <v>0</v>
      </c>
      <c r="H24" s="9" t="s">
        <v>11</v>
      </c>
      <c r="I24" s="8">
        <f>-SUMIFS('SOC Detail Expenses'!S:S,'SOC Detail Expenses'!K:K,'FIHI (PBC MIG)'!B24,'SOC Detail Expenses'!H:H,'FIHI (PBC MIG)'!$C$1)</f>
        <v>0</v>
      </c>
      <c r="J24" s="8">
        <f>-SUMIFS('SOC Detail Mgmt Fees'!S:S,'SOC Detail Mgmt Fees'!K:K,'FIHI (PBC MIG)'!B24,'SOC Detail Mgmt Fees'!H:H,'FIHI (PBC MIG)'!$C$1)</f>
        <v>0</v>
      </c>
      <c r="K24" s="34">
        <f>-SUMIFS('SOC Detail Mgmt Fees'!S:S,'SOC Detail Mgmt Fees'!H:H,'FIHI (PBC MIG)'!$C$1,'SOC Detail Mgmt Fees'!R:R,'FIHI (PBC MIG)'!$K$1,'SOC Detail Mgmt Fees'!K:K,'FIHI (PBC MIG)'!B24)</f>
        <v>0</v>
      </c>
      <c r="L24" s="172" t="e">
        <f t="shared" si="0"/>
        <v>#DIV/0!</v>
      </c>
      <c r="M24" s="172" t="e">
        <f t="shared" si="5"/>
        <v>#DIV/0!</v>
      </c>
      <c r="N24" s="172" t="e">
        <f t="shared" si="12"/>
        <v>#DIV/0!</v>
      </c>
      <c r="O24" s="172" t="e">
        <f t="shared" si="6"/>
        <v>#DIV/0!</v>
      </c>
      <c r="P24" s="23"/>
      <c r="Q24" s="23"/>
      <c r="R24" s="53" t="e">
        <f t="shared" si="7"/>
        <v>#DIV/0!</v>
      </c>
      <c r="S24" s="54" t="e">
        <f t="shared" si="8"/>
        <v>#DIV/0!</v>
      </c>
      <c r="T24" s="54" t="e">
        <f t="shared" si="9"/>
        <v>#DIV/0!</v>
      </c>
      <c r="U24" s="24">
        <f t="shared" si="10"/>
        <v>0</v>
      </c>
      <c r="V24" s="60" t="e">
        <f t="shared" si="11"/>
        <v>#DIV/0!</v>
      </c>
      <c r="W24" s="16"/>
    </row>
    <row r="25" spans="1:23" x14ac:dyDescent="0.35">
      <c r="A25">
        <f>'FIHI (PBC M)'!A25</f>
        <v>0</v>
      </c>
      <c r="B25">
        <f>'FIHI (PBC M)'!B25</f>
        <v>0</v>
      </c>
      <c r="C25" s="33">
        <f>'FIHI (PBC M)'!C25</f>
        <v>0</v>
      </c>
      <c r="D25" s="3">
        <f>'FIHI (PBC M)'!D25</f>
        <v>0</v>
      </c>
      <c r="E25" s="7">
        <f>SUMIFS('SOC Detail Cap Acct'!S:S,'SOC Detail Cap Acct'!K:K,'FIHI (PBC MIG)'!B25,'SOC Detail Cap Acct'!H:H,'FIHI (PBC MIG)'!$C$1,'SOC Detail Cap Acct'!R:R,'FIHI (PBC MIG)'!$E$1)+SUMIFS('SOC Detail Cap Acct'!S:S,'SOC Detail Cap Acct'!K:K,'FIHI (PBC MIG)'!B25,'SOC Detail Cap Acct'!H:H,'FIHI (PBC MIG)'!$C$1,'SOC Detail Cap Acct'!R:R,'FIHI (PBC MIG)'!$E$2)+SUMIFS('SOC Detail Cap Acct'!S:S,'SOC Detail Cap Acct'!K:K,'FIHI (PBC MIG)'!B25,'SOC Detail Cap Acct'!H:H,'FIHI (PBC MIG)'!$C$1,'SOC Detail Cap Acct'!R:R,'FIHI (PBC MIG)'!$E$3)</f>
        <v>0</v>
      </c>
      <c r="F25" s="8" t="s">
        <v>11</v>
      </c>
      <c r="G25" s="7">
        <f>SUMIFS('SOC Detail Cap Acct'!S:S,'SOC Detail Cap Acct'!K:K,'FIHI (PBC MIG)'!B25,'SOC Detail Cap Acct'!H:H,'FIHI (PBC MIG)'!$C$1,'SOC Detail Cap Acct'!R:R,'FIHI (PBC MIG)'!$G$1)-SUMIFS('SOC Detail Cap Acct'!S:S,'SOC Detail Cap Acct'!K:K,'FIHI (PBC MIG)'!B25,'SOC Detail Cap Acct'!H:H,'FIHI (PBC MIG)'!$C$1,'SOC Detail Cap Acct'!R:R,'FIHI (PBC MIG)'!$G$2)</f>
        <v>0</v>
      </c>
      <c r="H25" s="9" t="s">
        <v>11</v>
      </c>
      <c r="I25" s="8">
        <f>-SUMIFS('SOC Detail Expenses'!S:S,'SOC Detail Expenses'!K:K,'FIHI (PBC MIG)'!B25,'SOC Detail Expenses'!H:H,'FIHI (PBC MIG)'!$C$1)</f>
        <v>0</v>
      </c>
      <c r="J25" s="8">
        <f>-SUMIFS('SOC Detail Mgmt Fees'!S:S,'SOC Detail Mgmt Fees'!K:K,'FIHI (PBC MIG)'!B25,'SOC Detail Mgmt Fees'!H:H,'FIHI (PBC MIG)'!$C$1)</f>
        <v>0</v>
      </c>
      <c r="K25" s="34">
        <f>-SUMIFS('SOC Detail Mgmt Fees'!S:S,'SOC Detail Mgmt Fees'!H:H,'FIHI (PBC MIG)'!$C$1,'SOC Detail Mgmt Fees'!R:R,'FIHI (PBC MIG)'!$K$1,'SOC Detail Mgmt Fees'!K:K,'FIHI (PBC MIG)'!B25)</f>
        <v>0</v>
      </c>
      <c r="L25" s="172" t="e">
        <f t="shared" ref="L25:L30" si="13">SUM(G25,I25,J25)/E25</f>
        <v>#DIV/0!</v>
      </c>
      <c r="M25" s="172" t="e">
        <f t="shared" ref="M25:M30" si="14">G25/E25</f>
        <v>#DIV/0!</v>
      </c>
      <c r="N25" s="172" t="e">
        <f t="shared" ref="N25:N30" si="15">LN(L25)</f>
        <v>#DIV/0!</v>
      </c>
      <c r="O25" s="172" t="e">
        <f t="shared" ref="O25:O30" si="16">LN(M25)</f>
        <v>#DIV/0!</v>
      </c>
      <c r="P25" s="23"/>
      <c r="Q25" s="23"/>
      <c r="R25" s="53" t="e">
        <f t="shared" si="7"/>
        <v>#DIV/0!</v>
      </c>
      <c r="S25" s="54" t="e">
        <f t="shared" si="8"/>
        <v>#DIV/0!</v>
      </c>
      <c r="T25" s="54" t="e">
        <f t="shared" si="9"/>
        <v>#DIV/0!</v>
      </c>
      <c r="U25" s="24">
        <f t="shared" si="10"/>
        <v>0</v>
      </c>
      <c r="V25" s="60" t="e">
        <f t="shared" si="11"/>
        <v>#DIV/0!</v>
      </c>
      <c r="W25" s="16"/>
    </row>
    <row r="26" spans="1:23" x14ac:dyDescent="0.35">
      <c r="A26">
        <f>'FIHI (PBC M)'!A26</f>
        <v>0</v>
      </c>
      <c r="B26">
        <f>'FIHI (PBC M)'!B26</f>
        <v>0</v>
      </c>
      <c r="C26" s="33">
        <f>'FIHI (PBC M)'!C26</f>
        <v>0</v>
      </c>
      <c r="D26" s="3">
        <f>'FIHI (PBC M)'!D26</f>
        <v>0</v>
      </c>
      <c r="E26" s="7">
        <f>SUMIFS('SOC Detail Cap Acct'!S:S,'SOC Detail Cap Acct'!K:K,'FIHI (PBC MIG)'!B26,'SOC Detail Cap Acct'!H:H,'FIHI (PBC MIG)'!$C$1,'SOC Detail Cap Acct'!R:R,'FIHI (PBC MIG)'!$E$1)+SUMIFS('SOC Detail Cap Acct'!S:S,'SOC Detail Cap Acct'!K:K,'FIHI (PBC MIG)'!B26,'SOC Detail Cap Acct'!H:H,'FIHI (PBC MIG)'!$C$1,'SOC Detail Cap Acct'!R:R,'FIHI (PBC MIG)'!$E$2)+SUMIFS('SOC Detail Cap Acct'!S:S,'SOC Detail Cap Acct'!K:K,'FIHI (PBC MIG)'!B26,'SOC Detail Cap Acct'!H:H,'FIHI (PBC MIG)'!$C$1,'SOC Detail Cap Acct'!R:R,'FIHI (PBC MIG)'!$E$3)</f>
        <v>0</v>
      </c>
      <c r="F26" s="8" t="s">
        <v>11</v>
      </c>
      <c r="G26" s="7">
        <f>SUMIFS('SOC Detail Cap Acct'!S:S,'SOC Detail Cap Acct'!K:K,'FIHI (PBC MIG)'!B26,'SOC Detail Cap Acct'!H:H,'FIHI (PBC MIG)'!$C$1,'SOC Detail Cap Acct'!R:R,'FIHI (PBC MIG)'!$G$1)-SUMIFS('SOC Detail Cap Acct'!S:S,'SOC Detail Cap Acct'!K:K,'FIHI (PBC MIG)'!B26,'SOC Detail Cap Acct'!H:H,'FIHI (PBC MIG)'!$C$1,'SOC Detail Cap Acct'!R:R,'FIHI (PBC MIG)'!$G$2)</f>
        <v>0</v>
      </c>
      <c r="H26" s="9" t="s">
        <v>11</v>
      </c>
      <c r="I26" s="8">
        <f>-SUMIFS('SOC Detail Expenses'!S:S,'SOC Detail Expenses'!K:K,'FIHI (PBC MIG)'!B26,'SOC Detail Expenses'!H:H,'FIHI (PBC MIG)'!$C$1)</f>
        <v>0</v>
      </c>
      <c r="J26" s="8">
        <f>-SUMIFS('SOC Detail Mgmt Fees'!S:S,'SOC Detail Mgmt Fees'!K:K,'FIHI (PBC MIG)'!B26,'SOC Detail Mgmt Fees'!H:H,'FIHI (PBC MIG)'!$C$1)</f>
        <v>0</v>
      </c>
      <c r="K26" s="34">
        <f>-SUMIFS('SOC Detail Mgmt Fees'!S:S,'SOC Detail Mgmt Fees'!H:H,'FIHI (PBC MIG)'!$C$1,'SOC Detail Mgmt Fees'!R:R,'FIHI (PBC MIG)'!$K$1,'SOC Detail Mgmt Fees'!K:K,'FIHI (PBC MIG)'!B26)</f>
        <v>0</v>
      </c>
      <c r="L26" s="172" t="e">
        <f t="shared" si="13"/>
        <v>#DIV/0!</v>
      </c>
      <c r="M26" s="172" t="e">
        <f t="shared" si="14"/>
        <v>#DIV/0!</v>
      </c>
      <c r="N26" s="172" t="e">
        <f t="shared" si="15"/>
        <v>#DIV/0!</v>
      </c>
      <c r="O26" s="172" t="e">
        <f t="shared" si="16"/>
        <v>#DIV/0!</v>
      </c>
      <c r="P26" s="23"/>
      <c r="Q26" s="23"/>
      <c r="R26" s="53" t="e">
        <f t="shared" si="7"/>
        <v>#DIV/0!</v>
      </c>
      <c r="S26" s="54" t="e">
        <f t="shared" si="8"/>
        <v>#DIV/0!</v>
      </c>
      <c r="T26" s="54" t="e">
        <f t="shared" si="9"/>
        <v>#DIV/0!</v>
      </c>
      <c r="U26" s="24">
        <f t="shared" si="10"/>
        <v>0</v>
      </c>
      <c r="V26" s="60" t="e">
        <f t="shared" si="11"/>
        <v>#DIV/0!</v>
      </c>
      <c r="W26" s="16"/>
    </row>
    <row r="27" spans="1:23" x14ac:dyDescent="0.35">
      <c r="A27">
        <f>'FIHI (PBC M)'!A27</f>
        <v>0</v>
      </c>
      <c r="B27">
        <f>'FIHI (PBC M)'!B27</f>
        <v>0</v>
      </c>
      <c r="C27" s="33">
        <f>'FIHI (PBC M)'!C27</f>
        <v>0</v>
      </c>
      <c r="D27" s="3">
        <f>'FIHI (PBC M)'!D27</f>
        <v>0</v>
      </c>
      <c r="E27" s="7">
        <f>SUMIFS('SOC Detail Cap Acct'!S:S,'SOC Detail Cap Acct'!K:K,'FIHI (PBC MIG)'!B27,'SOC Detail Cap Acct'!H:H,'FIHI (PBC MIG)'!$C$1,'SOC Detail Cap Acct'!R:R,'FIHI (PBC MIG)'!$E$1)+SUMIFS('SOC Detail Cap Acct'!S:S,'SOC Detail Cap Acct'!K:K,'FIHI (PBC MIG)'!B27,'SOC Detail Cap Acct'!H:H,'FIHI (PBC MIG)'!$C$1,'SOC Detail Cap Acct'!R:R,'FIHI (PBC MIG)'!$E$2)+SUMIFS('SOC Detail Cap Acct'!S:S,'SOC Detail Cap Acct'!K:K,'FIHI (PBC MIG)'!B27,'SOC Detail Cap Acct'!H:H,'FIHI (PBC MIG)'!$C$1,'SOC Detail Cap Acct'!R:R,'FIHI (PBC MIG)'!$E$3)</f>
        <v>0</v>
      </c>
      <c r="F27" s="8" t="s">
        <v>11</v>
      </c>
      <c r="G27" s="7">
        <f>SUMIFS('SOC Detail Cap Acct'!S:S,'SOC Detail Cap Acct'!K:K,'FIHI (PBC MIG)'!B27,'SOC Detail Cap Acct'!H:H,'FIHI (PBC MIG)'!$C$1,'SOC Detail Cap Acct'!R:R,'FIHI (PBC MIG)'!$G$1)-SUMIFS('SOC Detail Cap Acct'!S:S,'SOC Detail Cap Acct'!K:K,'FIHI (PBC MIG)'!B27,'SOC Detail Cap Acct'!H:H,'FIHI (PBC MIG)'!$C$1,'SOC Detail Cap Acct'!R:R,'FIHI (PBC MIG)'!$G$2)</f>
        <v>0</v>
      </c>
      <c r="H27" s="9" t="s">
        <v>11</v>
      </c>
      <c r="I27" s="8">
        <f>-SUMIFS('SOC Detail Expenses'!S:S,'SOC Detail Expenses'!K:K,'FIHI (PBC MIG)'!B27,'SOC Detail Expenses'!H:H,'FIHI (PBC MIG)'!$C$1)</f>
        <v>0</v>
      </c>
      <c r="J27" s="8">
        <f>-SUMIFS('SOC Detail Mgmt Fees'!S:S,'SOC Detail Mgmt Fees'!K:K,'FIHI (PBC MIG)'!B27,'SOC Detail Mgmt Fees'!H:H,'FIHI (PBC MIG)'!$C$1)</f>
        <v>0</v>
      </c>
      <c r="K27" s="34">
        <f>-SUMIFS('SOC Detail Mgmt Fees'!S:S,'SOC Detail Mgmt Fees'!H:H,'FIHI (PBC MIG)'!$C$1,'SOC Detail Mgmt Fees'!R:R,'FIHI (PBC MIG)'!$K$1,'SOC Detail Mgmt Fees'!K:K,'FIHI (PBC MIG)'!B27)</f>
        <v>0</v>
      </c>
      <c r="L27" s="172" t="e">
        <f t="shared" si="13"/>
        <v>#DIV/0!</v>
      </c>
      <c r="M27" s="172" t="e">
        <f t="shared" si="14"/>
        <v>#DIV/0!</v>
      </c>
      <c r="N27" s="172" t="e">
        <f t="shared" si="15"/>
        <v>#DIV/0!</v>
      </c>
      <c r="O27" s="172" t="e">
        <f t="shared" si="16"/>
        <v>#DIV/0!</v>
      </c>
      <c r="P27" s="23"/>
      <c r="Q27" s="23"/>
      <c r="R27" s="53" t="e">
        <f t="shared" si="7"/>
        <v>#DIV/0!</v>
      </c>
      <c r="S27" s="54" t="e">
        <f t="shared" si="8"/>
        <v>#DIV/0!</v>
      </c>
      <c r="T27" s="54" t="e">
        <f t="shared" si="9"/>
        <v>#DIV/0!</v>
      </c>
      <c r="U27" s="24">
        <f t="shared" si="10"/>
        <v>0</v>
      </c>
      <c r="V27" s="60" t="e">
        <f t="shared" si="11"/>
        <v>#DIV/0!</v>
      </c>
      <c r="W27" s="16"/>
    </row>
    <row r="28" spans="1:23" x14ac:dyDescent="0.35">
      <c r="A28">
        <f>'FIHI (PBC M)'!A28</f>
        <v>0</v>
      </c>
      <c r="B28">
        <f>'FIHI (PBC M)'!B28</f>
        <v>0</v>
      </c>
      <c r="C28" s="33">
        <f>'FIHI (PBC M)'!C28</f>
        <v>0</v>
      </c>
      <c r="D28" s="3">
        <f>'FIHI (PBC M)'!D28</f>
        <v>0</v>
      </c>
      <c r="E28" s="7">
        <f>SUMIFS('SOC Detail Cap Acct'!S:S,'SOC Detail Cap Acct'!K:K,'FIHI (PBC MIG)'!B28,'SOC Detail Cap Acct'!H:H,'FIHI (PBC MIG)'!$C$1,'SOC Detail Cap Acct'!R:R,'FIHI (PBC MIG)'!$E$1)+SUMIFS('SOC Detail Cap Acct'!S:S,'SOC Detail Cap Acct'!K:K,'FIHI (PBC MIG)'!B28,'SOC Detail Cap Acct'!H:H,'FIHI (PBC MIG)'!$C$1,'SOC Detail Cap Acct'!R:R,'FIHI (PBC MIG)'!$E$2)+SUMIFS('SOC Detail Cap Acct'!S:S,'SOC Detail Cap Acct'!K:K,'FIHI (PBC MIG)'!B28,'SOC Detail Cap Acct'!H:H,'FIHI (PBC MIG)'!$C$1,'SOC Detail Cap Acct'!R:R,'FIHI (PBC MIG)'!$E$3)</f>
        <v>0</v>
      </c>
      <c r="F28" s="8" t="s">
        <v>11</v>
      </c>
      <c r="G28" s="7">
        <f>SUMIFS('SOC Detail Cap Acct'!S:S,'SOC Detail Cap Acct'!K:K,'FIHI (PBC MIG)'!B28,'SOC Detail Cap Acct'!H:H,'FIHI (PBC MIG)'!$C$1,'SOC Detail Cap Acct'!R:R,'FIHI (PBC MIG)'!$G$1)-SUMIFS('SOC Detail Cap Acct'!S:S,'SOC Detail Cap Acct'!K:K,'FIHI (PBC MIG)'!B28,'SOC Detail Cap Acct'!H:H,'FIHI (PBC MIG)'!$C$1,'SOC Detail Cap Acct'!R:R,'FIHI (PBC MIG)'!$G$2)</f>
        <v>0</v>
      </c>
      <c r="H28" s="9" t="s">
        <v>11</v>
      </c>
      <c r="I28" s="8">
        <f>-SUMIFS('SOC Detail Expenses'!S:S,'SOC Detail Expenses'!K:K,'FIHI (PBC MIG)'!B28,'SOC Detail Expenses'!H:H,'FIHI (PBC MIG)'!$C$1)</f>
        <v>0</v>
      </c>
      <c r="J28" s="8">
        <f>-SUMIFS('SOC Detail Mgmt Fees'!S:S,'SOC Detail Mgmt Fees'!K:K,'FIHI (PBC MIG)'!B28,'SOC Detail Mgmt Fees'!H:H,'FIHI (PBC MIG)'!$C$1)</f>
        <v>0</v>
      </c>
      <c r="K28" s="34">
        <f>-SUMIFS('SOC Detail Mgmt Fees'!S:S,'SOC Detail Mgmt Fees'!H:H,'FIHI (PBC MIG)'!$C$1,'SOC Detail Mgmt Fees'!R:R,'FIHI (PBC MIG)'!$K$1,'SOC Detail Mgmt Fees'!K:K,'FIHI (PBC MIG)'!B28)</f>
        <v>0</v>
      </c>
      <c r="L28" s="172" t="e">
        <f t="shared" si="13"/>
        <v>#DIV/0!</v>
      </c>
      <c r="M28" s="172" t="e">
        <f t="shared" si="14"/>
        <v>#DIV/0!</v>
      </c>
      <c r="N28" s="172" t="e">
        <f t="shared" si="15"/>
        <v>#DIV/0!</v>
      </c>
      <c r="O28" s="172" t="e">
        <f t="shared" si="16"/>
        <v>#DIV/0!</v>
      </c>
      <c r="P28" s="23"/>
      <c r="Q28" s="23"/>
      <c r="R28" s="53" t="e">
        <f t="shared" si="7"/>
        <v>#DIV/0!</v>
      </c>
      <c r="S28" s="54" t="e">
        <f t="shared" si="8"/>
        <v>#DIV/0!</v>
      </c>
      <c r="T28" s="54" t="e">
        <f t="shared" si="9"/>
        <v>#DIV/0!</v>
      </c>
      <c r="U28" s="24">
        <f t="shared" si="10"/>
        <v>0</v>
      </c>
      <c r="V28" s="60" t="e">
        <f t="shared" si="11"/>
        <v>#DIV/0!</v>
      </c>
      <c r="W28" s="16"/>
    </row>
    <row r="29" spans="1:23" x14ac:dyDescent="0.35">
      <c r="A29">
        <f>'FIHI (PBC M)'!A29</f>
        <v>0</v>
      </c>
      <c r="B29">
        <f>'FIHI (PBC M)'!B29</f>
        <v>0</v>
      </c>
      <c r="C29" s="33">
        <f>'FIHI (PBC M)'!C29</f>
        <v>0</v>
      </c>
      <c r="D29" s="3">
        <f>'FIHI (PBC M)'!D29</f>
        <v>0</v>
      </c>
      <c r="E29" s="7">
        <f>SUMIFS('SOC Detail Cap Acct'!S:S,'SOC Detail Cap Acct'!K:K,'FIHI (PBC MIG)'!B29,'SOC Detail Cap Acct'!H:H,'FIHI (PBC MIG)'!$C$1,'SOC Detail Cap Acct'!R:R,'FIHI (PBC MIG)'!$E$1)+SUMIFS('SOC Detail Cap Acct'!S:S,'SOC Detail Cap Acct'!K:K,'FIHI (PBC MIG)'!B29,'SOC Detail Cap Acct'!H:H,'FIHI (PBC MIG)'!$C$1,'SOC Detail Cap Acct'!R:R,'FIHI (PBC MIG)'!$E$2)+SUMIFS('SOC Detail Cap Acct'!S:S,'SOC Detail Cap Acct'!K:K,'FIHI (PBC MIG)'!B29,'SOC Detail Cap Acct'!H:H,'FIHI (PBC MIG)'!$C$1,'SOC Detail Cap Acct'!R:R,'FIHI (PBC MIG)'!$E$3)</f>
        <v>0</v>
      </c>
      <c r="F29" s="8" t="s">
        <v>11</v>
      </c>
      <c r="G29" s="7">
        <f>SUMIFS('SOC Detail Cap Acct'!S:S,'SOC Detail Cap Acct'!K:K,'FIHI (PBC MIG)'!B29,'SOC Detail Cap Acct'!H:H,'FIHI (PBC MIG)'!$C$1,'SOC Detail Cap Acct'!R:R,'FIHI (PBC MIG)'!$G$1)-SUMIFS('SOC Detail Cap Acct'!S:S,'SOC Detail Cap Acct'!K:K,'FIHI (PBC MIG)'!B29,'SOC Detail Cap Acct'!H:H,'FIHI (PBC MIG)'!$C$1,'SOC Detail Cap Acct'!R:R,'FIHI (PBC MIG)'!$G$2)</f>
        <v>0</v>
      </c>
      <c r="H29" s="9" t="s">
        <v>11</v>
      </c>
      <c r="I29" s="8">
        <f>-SUMIFS('SOC Detail Expenses'!S:S,'SOC Detail Expenses'!K:K,'FIHI (PBC MIG)'!B29,'SOC Detail Expenses'!H:H,'FIHI (PBC MIG)'!$C$1)</f>
        <v>0</v>
      </c>
      <c r="J29" s="8">
        <f>-SUMIFS('SOC Detail Mgmt Fees'!S:S,'SOC Detail Mgmt Fees'!K:K,'FIHI (PBC MIG)'!B29,'SOC Detail Mgmt Fees'!H:H,'FIHI (PBC MIG)'!$C$1)</f>
        <v>0</v>
      </c>
      <c r="K29" s="34">
        <f>-SUMIFS('SOC Detail Mgmt Fees'!S:S,'SOC Detail Mgmt Fees'!H:H,'FIHI (PBC MIG)'!$C$1,'SOC Detail Mgmt Fees'!R:R,'FIHI (PBC MIG)'!$K$1,'SOC Detail Mgmt Fees'!K:K,'FIHI (PBC MIG)'!B29)</f>
        <v>0</v>
      </c>
      <c r="L29" s="172" t="e">
        <f t="shared" si="13"/>
        <v>#DIV/0!</v>
      </c>
      <c r="M29" s="172" t="e">
        <f t="shared" si="14"/>
        <v>#DIV/0!</v>
      </c>
      <c r="N29" s="172" t="e">
        <f t="shared" si="15"/>
        <v>#DIV/0!</v>
      </c>
      <c r="O29" s="172" t="e">
        <f t="shared" si="16"/>
        <v>#DIV/0!</v>
      </c>
      <c r="P29" s="23"/>
      <c r="Q29" s="23"/>
      <c r="R29" s="53" t="e">
        <f t="shared" si="7"/>
        <v>#DIV/0!</v>
      </c>
      <c r="S29" s="54" t="e">
        <f t="shared" si="8"/>
        <v>#DIV/0!</v>
      </c>
      <c r="T29" s="54" t="e">
        <f t="shared" si="9"/>
        <v>#DIV/0!</v>
      </c>
      <c r="U29" s="24">
        <f t="shared" si="10"/>
        <v>0</v>
      </c>
      <c r="V29" s="60" t="e">
        <f t="shared" si="11"/>
        <v>#DIV/0!</v>
      </c>
      <c r="W29" s="16"/>
    </row>
    <row r="30" spans="1:23" x14ac:dyDescent="0.35">
      <c r="A30">
        <f>'FIHI (PBC M)'!A30</f>
        <v>0</v>
      </c>
      <c r="B30">
        <f>'FIHI (PBC M)'!B30</f>
        <v>0</v>
      </c>
      <c r="C30" s="33">
        <f>'FIHI (PBC M)'!C30</f>
        <v>0</v>
      </c>
      <c r="D30" s="3">
        <f>'FIHI (PBC M)'!D30</f>
        <v>0</v>
      </c>
      <c r="E30" s="7">
        <f>SUMIFS('SOC Detail Cap Acct'!S:S,'SOC Detail Cap Acct'!K:K,'FIHI (PBC MIG)'!B30,'SOC Detail Cap Acct'!H:H,'FIHI (PBC MIG)'!$C$1,'SOC Detail Cap Acct'!R:R,'FIHI (PBC MIG)'!$E$1)+SUMIFS('SOC Detail Cap Acct'!S:S,'SOC Detail Cap Acct'!K:K,'FIHI (PBC MIG)'!B30,'SOC Detail Cap Acct'!H:H,'FIHI (PBC MIG)'!$C$1,'SOC Detail Cap Acct'!R:R,'FIHI (PBC MIG)'!$E$2)+SUMIFS('SOC Detail Cap Acct'!S:S,'SOC Detail Cap Acct'!K:K,'FIHI (PBC MIG)'!B30,'SOC Detail Cap Acct'!H:H,'FIHI (PBC MIG)'!$C$1,'SOC Detail Cap Acct'!R:R,'FIHI (PBC MIG)'!$E$3)</f>
        <v>0</v>
      </c>
      <c r="F30" s="8" t="s">
        <v>11</v>
      </c>
      <c r="G30" s="7">
        <f>SUMIFS('SOC Detail Cap Acct'!S:S,'SOC Detail Cap Acct'!K:K,'FIHI (PBC MIG)'!B30,'SOC Detail Cap Acct'!H:H,'FIHI (PBC MIG)'!$C$1,'SOC Detail Cap Acct'!R:R,'FIHI (PBC MIG)'!$G$1)-SUMIFS('SOC Detail Cap Acct'!S:S,'SOC Detail Cap Acct'!K:K,'FIHI (PBC MIG)'!B30,'SOC Detail Cap Acct'!H:H,'FIHI (PBC MIG)'!$C$1,'SOC Detail Cap Acct'!R:R,'FIHI (PBC MIG)'!$G$2)</f>
        <v>0</v>
      </c>
      <c r="H30" s="9" t="s">
        <v>11</v>
      </c>
      <c r="I30" s="8">
        <f>-SUMIFS('SOC Detail Expenses'!S:S,'SOC Detail Expenses'!K:K,'FIHI (PBC MIG)'!B30,'SOC Detail Expenses'!H:H,'FIHI (PBC MIG)'!$C$1)</f>
        <v>0</v>
      </c>
      <c r="J30" s="8">
        <f>-SUMIFS('SOC Detail Mgmt Fees'!S:S,'SOC Detail Mgmt Fees'!K:K,'FIHI (PBC MIG)'!B30,'SOC Detail Mgmt Fees'!H:H,'FIHI (PBC MIG)'!$C$1)</f>
        <v>0</v>
      </c>
      <c r="K30" s="34">
        <f>-SUMIFS('SOC Detail Mgmt Fees'!S:S,'SOC Detail Mgmt Fees'!H:H,'FIHI (PBC MIG)'!$C$1,'SOC Detail Mgmt Fees'!R:R,'FIHI (PBC MIG)'!$K$1,'SOC Detail Mgmt Fees'!K:K,'FIHI (PBC MIG)'!B30)</f>
        <v>0</v>
      </c>
      <c r="L30" s="172" t="e">
        <f t="shared" si="13"/>
        <v>#DIV/0!</v>
      </c>
      <c r="M30" s="172" t="e">
        <f t="shared" si="14"/>
        <v>#DIV/0!</v>
      </c>
      <c r="N30" s="172" t="e">
        <f t="shared" si="15"/>
        <v>#DIV/0!</v>
      </c>
      <c r="O30" s="172" t="e">
        <f t="shared" si="16"/>
        <v>#DIV/0!</v>
      </c>
      <c r="P30" s="23"/>
      <c r="Q30" s="23"/>
      <c r="R30" s="53" t="e">
        <f t="shared" si="7"/>
        <v>#DIV/0!</v>
      </c>
      <c r="S30" s="54" t="e">
        <f t="shared" si="8"/>
        <v>#DIV/0!</v>
      </c>
      <c r="T30" s="54" t="e">
        <f t="shared" si="9"/>
        <v>#DIV/0!</v>
      </c>
      <c r="U30" s="24">
        <f t="shared" si="10"/>
        <v>0</v>
      </c>
      <c r="V30" s="60" t="e">
        <f t="shared" si="11"/>
        <v>#DIV/0!</v>
      </c>
      <c r="W30" s="16"/>
    </row>
    <row r="31" spans="1:23" x14ac:dyDescent="0.35">
      <c r="A31">
        <f>'FIHI (PBC M)'!A31</f>
        <v>0</v>
      </c>
      <c r="B31">
        <f>'FIHI (PBC M)'!B31</f>
        <v>0</v>
      </c>
      <c r="C31" s="33">
        <f>'FIHI (PBC M)'!C31</f>
        <v>0</v>
      </c>
      <c r="D31" s="3">
        <f>'FIHI (PBC M)'!D31</f>
        <v>0</v>
      </c>
      <c r="E31" s="7">
        <f>SUMIFS('SOC Detail Cap Acct'!S:S,'SOC Detail Cap Acct'!K:K,'FIHI (PBC MIG)'!B31,'SOC Detail Cap Acct'!H:H,'FIHI (PBC MIG)'!$C$1,'SOC Detail Cap Acct'!R:R,'FIHI (PBC MIG)'!$E$1)+SUMIFS('SOC Detail Cap Acct'!S:S,'SOC Detail Cap Acct'!K:K,'FIHI (PBC MIG)'!B31,'SOC Detail Cap Acct'!H:H,'FIHI (PBC MIG)'!$C$1,'SOC Detail Cap Acct'!R:R,'FIHI (PBC MIG)'!$E$2)+SUMIFS('SOC Detail Cap Acct'!S:S,'SOC Detail Cap Acct'!K:K,'FIHI (PBC MIG)'!B31,'SOC Detail Cap Acct'!H:H,'FIHI (PBC MIG)'!$C$1,'SOC Detail Cap Acct'!R:R,'FIHI (PBC MIG)'!$E$3)</f>
        <v>0</v>
      </c>
      <c r="F31" s="8" t="s">
        <v>11</v>
      </c>
      <c r="G31" s="7">
        <f>SUMIFS('SOC Detail Cap Acct'!S:S,'SOC Detail Cap Acct'!K:K,'FIHI (PBC MIG)'!B31,'SOC Detail Cap Acct'!H:H,'FIHI (PBC MIG)'!$C$1,'SOC Detail Cap Acct'!R:R,'FIHI (PBC MIG)'!$G$1)-SUMIFS('SOC Detail Cap Acct'!S:S,'SOC Detail Cap Acct'!K:K,'FIHI (PBC MIG)'!B31,'SOC Detail Cap Acct'!H:H,'FIHI (PBC MIG)'!$C$1,'SOC Detail Cap Acct'!R:R,'FIHI (PBC MIG)'!$G$2)</f>
        <v>0</v>
      </c>
      <c r="H31" s="9" t="s">
        <v>11</v>
      </c>
      <c r="I31" s="8">
        <f>-SUMIFS('SOC Detail Expenses'!S:S,'SOC Detail Expenses'!K:K,'FIHI (PBC MIG)'!B31,'SOC Detail Expenses'!H:H,'FIHI (PBC MIG)'!$C$1)</f>
        <v>0</v>
      </c>
      <c r="J31" s="8">
        <f>-SUMIFS('SOC Detail Mgmt Fees'!S:S,'SOC Detail Mgmt Fees'!K:K,'FIHI (PBC MIG)'!B31,'SOC Detail Mgmt Fees'!H:H,'FIHI (PBC MIG)'!$C$1)</f>
        <v>0</v>
      </c>
      <c r="K31" s="34">
        <f>-SUMIFS('SOC Detail Mgmt Fees'!S:S,'SOC Detail Mgmt Fees'!H:H,'FIHI (PBC MIG)'!$C$1,'SOC Detail Mgmt Fees'!R:R,'FIHI (PBC MIG)'!$K$1,'SOC Detail Mgmt Fees'!K:K,'FIHI (PBC MIG)'!B31)</f>
        <v>0</v>
      </c>
      <c r="L31" s="172" t="e">
        <f t="shared" ref="L31:L33" si="17">SUM(G31,I31,J31)/E31</f>
        <v>#DIV/0!</v>
      </c>
      <c r="M31" s="172" t="e">
        <f t="shared" ref="M31:M33" si="18">G31/E31</f>
        <v>#DIV/0!</v>
      </c>
      <c r="N31" s="172" t="e">
        <f t="shared" ref="N31:N33" si="19">LN(L31)</f>
        <v>#DIV/0!</v>
      </c>
      <c r="O31" s="172" t="e">
        <f t="shared" ref="O31:O33" si="20">LN(M31)</f>
        <v>#DIV/0!</v>
      </c>
      <c r="P31" s="23"/>
      <c r="Q31" s="23"/>
      <c r="R31" s="53" t="e">
        <f t="shared" si="7"/>
        <v>#DIV/0!</v>
      </c>
      <c r="S31" s="54" t="e">
        <f t="shared" si="8"/>
        <v>#DIV/0!</v>
      </c>
      <c r="T31" s="54" t="e">
        <f t="shared" si="9"/>
        <v>#DIV/0!</v>
      </c>
      <c r="U31" s="24">
        <f t="shared" si="10"/>
        <v>0</v>
      </c>
      <c r="V31" s="60" t="e">
        <f t="shared" si="11"/>
        <v>#DIV/0!</v>
      </c>
      <c r="W31" s="16"/>
    </row>
    <row r="32" spans="1:23" x14ac:dyDescent="0.35">
      <c r="A32">
        <f>'FIHI (PBC M)'!A32</f>
        <v>0</v>
      </c>
      <c r="B32">
        <f>'FIHI (PBC M)'!B32</f>
        <v>0</v>
      </c>
      <c r="C32" s="33">
        <f>'FIHI (PBC M)'!C32</f>
        <v>0</v>
      </c>
      <c r="D32" s="3">
        <f>'FIHI (PBC M)'!D32</f>
        <v>0</v>
      </c>
      <c r="E32" s="7">
        <f>SUMIFS('SOC Detail Cap Acct'!S:S,'SOC Detail Cap Acct'!K:K,'FIHI (PBC MIG)'!B32,'SOC Detail Cap Acct'!H:H,'FIHI (PBC MIG)'!$C$1,'SOC Detail Cap Acct'!R:R,'FIHI (PBC MIG)'!$E$1)+SUMIFS('SOC Detail Cap Acct'!S:S,'SOC Detail Cap Acct'!K:K,'FIHI (PBC MIG)'!B32,'SOC Detail Cap Acct'!H:H,'FIHI (PBC MIG)'!$C$1,'SOC Detail Cap Acct'!R:R,'FIHI (PBC MIG)'!$E$2)+SUMIFS('SOC Detail Cap Acct'!S:S,'SOC Detail Cap Acct'!K:K,'FIHI (PBC MIG)'!B32,'SOC Detail Cap Acct'!H:H,'FIHI (PBC MIG)'!$C$1,'SOC Detail Cap Acct'!R:R,'FIHI (PBC MIG)'!$E$3)</f>
        <v>0</v>
      </c>
      <c r="F32" s="8" t="s">
        <v>11</v>
      </c>
      <c r="G32" s="7">
        <f>SUMIFS('SOC Detail Cap Acct'!S:S,'SOC Detail Cap Acct'!K:K,'FIHI (PBC MIG)'!B32,'SOC Detail Cap Acct'!H:H,'FIHI (PBC MIG)'!$C$1,'SOC Detail Cap Acct'!R:R,'FIHI (PBC MIG)'!$G$1)-SUMIFS('SOC Detail Cap Acct'!S:S,'SOC Detail Cap Acct'!K:K,'FIHI (PBC MIG)'!B32,'SOC Detail Cap Acct'!H:H,'FIHI (PBC MIG)'!$C$1,'SOC Detail Cap Acct'!R:R,'FIHI (PBC MIG)'!$G$2)</f>
        <v>0</v>
      </c>
      <c r="H32" s="9" t="s">
        <v>11</v>
      </c>
      <c r="I32" s="8">
        <f>-SUMIFS('SOC Detail Expenses'!S:S,'SOC Detail Expenses'!K:K,'FIHI (PBC MIG)'!B32,'SOC Detail Expenses'!H:H,'FIHI (PBC MIG)'!$C$1)</f>
        <v>0</v>
      </c>
      <c r="J32" s="8">
        <f>-SUMIFS('SOC Detail Mgmt Fees'!S:S,'SOC Detail Mgmt Fees'!K:K,'FIHI (PBC MIG)'!B32,'SOC Detail Mgmt Fees'!H:H,'FIHI (PBC MIG)'!$C$1)</f>
        <v>0</v>
      </c>
      <c r="K32" s="34">
        <f>-SUMIFS('SOC Detail Mgmt Fees'!S:S,'SOC Detail Mgmt Fees'!H:H,'FIHI (PBC MIG)'!$C$1,'SOC Detail Mgmt Fees'!R:R,'FIHI (PBC MIG)'!$K$1,'SOC Detail Mgmt Fees'!K:K,'FIHI (PBC MIG)'!B32)</f>
        <v>0</v>
      </c>
      <c r="L32" s="172" t="e">
        <f t="shared" si="17"/>
        <v>#DIV/0!</v>
      </c>
      <c r="M32" s="172" t="e">
        <f t="shared" si="18"/>
        <v>#DIV/0!</v>
      </c>
      <c r="N32" s="172" t="e">
        <f t="shared" si="19"/>
        <v>#DIV/0!</v>
      </c>
      <c r="O32" s="172" t="e">
        <f t="shared" si="20"/>
        <v>#DIV/0!</v>
      </c>
      <c r="P32" s="23"/>
      <c r="Q32" s="23"/>
      <c r="R32" s="53" t="e">
        <f t="shared" si="7"/>
        <v>#DIV/0!</v>
      </c>
      <c r="S32" s="54" t="e">
        <f t="shared" si="8"/>
        <v>#DIV/0!</v>
      </c>
      <c r="T32" s="54" t="e">
        <f t="shared" si="9"/>
        <v>#DIV/0!</v>
      </c>
      <c r="U32" s="24">
        <f t="shared" si="10"/>
        <v>0</v>
      </c>
      <c r="V32" s="60" t="e">
        <f t="shared" si="11"/>
        <v>#DIV/0!</v>
      </c>
      <c r="W32" s="16"/>
    </row>
    <row r="33" spans="1:22" x14ac:dyDescent="0.35">
      <c r="A33">
        <f>'FIHI (PBC M)'!A33</f>
        <v>0</v>
      </c>
      <c r="B33">
        <f>'FIHI (PBC M)'!B33</f>
        <v>0</v>
      </c>
      <c r="C33" s="33">
        <f>'FIHI (PBC M)'!C33</f>
        <v>0</v>
      </c>
      <c r="D33" s="3">
        <f>'FIHI (PBC M)'!D33</f>
        <v>0</v>
      </c>
      <c r="E33" s="7">
        <f>SUMIFS('SOC Detail Cap Acct'!S:S,'SOC Detail Cap Acct'!K:K,'FIHI (PBC MIG)'!B33,'SOC Detail Cap Acct'!H:H,'FIHI (PBC MIG)'!$C$1,'SOC Detail Cap Acct'!R:R,'FIHI (PBC MIG)'!$E$1)+SUMIFS('SOC Detail Cap Acct'!S:S,'SOC Detail Cap Acct'!K:K,'FIHI (PBC MIG)'!B33,'SOC Detail Cap Acct'!H:H,'FIHI (PBC MIG)'!$C$1,'SOC Detail Cap Acct'!R:R,'FIHI (PBC MIG)'!$E$2)+SUMIFS('SOC Detail Cap Acct'!S:S,'SOC Detail Cap Acct'!K:K,'FIHI (PBC MIG)'!B33,'SOC Detail Cap Acct'!H:H,'FIHI (PBC MIG)'!$C$1,'SOC Detail Cap Acct'!R:R,'FIHI (PBC MIG)'!$E$3)</f>
        <v>0</v>
      </c>
      <c r="F33" s="8" t="s">
        <v>11</v>
      </c>
      <c r="G33" s="7">
        <f>SUMIFS('SOC Detail Cap Acct'!S:S,'SOC Detail Cap Acct'!K:K,'FIHI (PBC MIG)'!B33,'SOC Detail Cap Acct'!H:H,'FIHI (PBC MIG)'!$C$1,'SOC Detail Cap Acct'!R:R,'FIHI (PBC MIG)'!$G$1)-SUMIFS('SOC Detail Cap Acct'!S:S,'SOC Detail Cap Acct'!K:K,'FIHI (PBC MIG)'!B33,'SOC Detail Cap Acct'!H:H,'FIHI (PBC MIG)'!$C$1,'SOC Detail Cap Acct'!R:R,'FIHI (PBC MIG)'!$G$2)</f>
        <v>0</v>
      </c>
      <c r="H33" s="9" t="s">
        <v>11</v>
      </c>
      <c r="I33" s="8">
        <f>-SUMIFS('SOC Detail Expenses'!S:S,'SOC Detail Expenses'!K:K,'FIHI (PBC MIG)'!B33,'SOC Detail Expenses'!H:H,'FIHI (PBC MIG)'!$C$1)</f>
        <v>0</v>
      </c>
      <c r="J33" s="8">
        <f>-SUMIFS('SOC Detail Mgmt Fees'!S:S,'SOC Detail Mgmt Fees'!K:K,'FIHI (PBC MIG)'!B33,'SOC Detail Mgmt Fees'!H:H,'FIHI (PBC MIG)'!$C$1)</f>
        <v>0</v>
      </c>
      <c r="K33" s="34">
        <f>-SUMIFS('SOC Detail Mgmt Fees'!S:S,'SOC Detail Mgmt Fees'!H:H,'FIHI (PBC MIG)'!$C$1,'SOC Detail Mgmt Fees'!R:R,'FIHI (PBC MIG)'!$K$1,'SOC Detail Mgmt Fees'!K:K,'FIHI (PBC MIG)'!B33)</f>
        <v>0</v>
      </c>
      <c r="L33" s="172" t="e">
        <f t="shared" si="17"/>
        <v>#DIV/0!</v>
      </c>
      <c r="M33" s="172" t="e">
        <f t="shared" si="18"/>
        <v>#DIV/0!</v>
      </c>
      <c r="N33" s="172" t="e">
        <f t="shared" si="19"/>
        <v>#DIV/0!</v>
      </c>
      <c r="O33" s="172" t="e">
        <f t="shared" si="20"/>
        <v>#DIV/0!</v>
      </c>
      <c r="P33" s="23"/>
      <c r="Q33" s="23"/>
      <c r="R33" s="53" t="e">
        <f t="shared" ref="R33" si="21">+G33/E33-1</f>
        <v>#DIV/0!</v>
      </c>
      <c r="S33" s="54" t="e">
        <f t="shared" ref="S33" si="22">(J33+I33)/E33</f>
        <v>#DIV/0!</v>
      </c>
      <c r="T33" s="54" t="e">
        <f t="shared" ref="T33" si="23">(K33+I33)/E33</f>
        <v>#DIV/0!</v>
      </c>
      <c r="U33" s="24">
        <f t="shared" ref="U33" si="24">+G33-E33+J33+I33</f>
        <v>0</v>
      </c>
      <c r="V33" s="60" t="e">
        <f t="shared" ref="V33" si="25">+U33/E33</f>
        <v>#DIV/0!</v>
      </c>
    </row>
    <row r="34" spans="1:22" x14ac:dyDescent="0.35">
      <c r="A34">
        <f>'FIHI (PBC M)'!A34</f>
        <v>0</v>
      </c>
      <c r="B34">
        <f>'FIHI (PBC M)'!B34</f>
        <v>0</v>
      </c>
      <c r="C34" s="33">
        <f>'FIHI (PBC M)'!C34</f>
        <v>0</v>
      </c>
      <c r="D34" s="3">
        <f>'FIHI (PBC M)'!D34</f>
        <v>0</v>
      </c>
      <c r="E34" s="7">
        <f>SUMIFS('SOC Detail Cap Acct'!S:S,'SOC Detail Cap Acct'!K:K,'FIHI (PBC MIG)'!B34,'SOC Detail Cap Acct'!H:H,'FIHI (PBC MIG)'!$C$1,'SOC Detail Cap Acct'!R:R,'FIHI (PBC MIG)'!$E$1)+SUMIFS('SOC Detail Cap Acct'!S:S,'SOC Detail Cap Acct'!K:K,'FIHI (PBC MIG)'!B34,'SOC Detail Cap Acct'!H:H,'FIHI (PBC MIG)'!$C$1,'SOC Detail Cap Acct'!R:R,'FIHI (PBC MIG)'!$E$2)+SUMIFS('SOC Detail Cap Acct'!S:S,'SOC Detail Cap Acct'!K:K,'FIHI (PBC MIG)'!B34,'SOC Detail Cap Acct'!H:H,'FIHI (PBC MIG)'!$C$1,'SOC Detail Cap Acct'!R:R,'FIHI (PBC MIG)'!$E$3)</f>
        <v>0</v>
      </c>
      <c r="F34" s="8" t="s">
        <v>11</v>
      </c>
      <c r="G34" s="7">
        <f>SUMIFS('SOC Detail Cap Acct'!S:S,'SOC Detail Cap Acct'!K:K,'FIHI (PBC MIG)'!B34,'SOC Detail Cap Acct'!H:H,'FIHI (PBC MIG)'!$C$1,'SOC Detail Cap Acct'!R:R,'FIHI (PBC MIG)'!$G$1)-SUMIFS('SOC Detail Cap Acct'!S:S,'SOC Detail Cap Acct'!K:K,'FIHI (PBC MIG)'!B34,'SOC Detail Cap Acct'!H:H,'FIHI (PBC MIG)'!$C$1,'SOC Detail Cap Acct'!R:R,'FIHI (PBC MIG)'!$G$2)</f>
        <v>0</v>
      </c>
      <c r="H34" s="9" t="s">
        <v>11</v>
      </c>
      <c r="I34" s="8">
        <f>-SUMIFS('SOC Detail Expenses'!S:S,'SOC Detail Expenses'!K:K,'FIHI (PBC MIG)'!B34,'SOC Detail Expenses'!H:H,'FIHI (PBC MIG)'!$C$1)</f>
        <v>0</v>
      </c>
      <c r="J34" s="8">
        <f>-SUMIFS('SOC Detail Mgmt Fees'!S:S,'SOC Detail Mgmt Fees'!K:K,'FIHI (PBC MIG)'!B34,'SOC Detail Mgmt Fees'!H:H,'FIHI (PBC MIG)'!$C$1)</f>
        <v>0</v>
      </c>
      <c r="K34" s="34">
        <f>-SUMIFS('SOC Detail Mgmt Fees'!S:S,'SOC Detail Mgmt Fees'!H:H,'FIHI (PBC MIG)'!$C$1,'SOC Detail Mgmt Fees'!R:R,'FIHI (PBC MIG)'!$K$1,'SOC Detail Mgmt Fees'!K:K,'FIHI (PBC MIG)'!B34)</f>
        <v>0</v>
      </c>
      <c r="L34" s="172" t="e">
        <f t="shared" ref="L34:L44" si="26">SUM(G34,I34,J34)/E34</f>
        <v>#DIV/0!</v>
      </c>
      <c r="M34" s="172" t="e">
        <f t="shared" ref="M34:M44" si="27">G34/E34</f>
        <v>#DIV/0!</v>
      </c>
      <c r="N34" s="172" t="e">
        <f t="shared" ref="N34:N44" si="28">LN(L34)</f>
        <v>#DIV/0!</v>
      </c>
      <c r="O34" s="172" t="e">
        <f t="shared" ref="O34:O44" si="29">LN(M34)</f>
        <v>#DIV/0!</v>
      </c>
      <c r="P34" s="23"/>
      <c r="Q34" s="23"/>
      <c r="R34" s="53" t="e">
        <f t="shared" ref="R34:R44" si="30">+G34/E34-1</f>
        <v>#DIV/0!</v>
      </c>
      <c r="S34" s="54" t="e">
        <f t="shared" ref="S34:S44" si="31">(J34+I34)/E34</f>
        <v>#DIV/0!</v>
      </c>
      <c r="T34" s="54" t="e">
        <f t="shared" ref="T34:T44" si="32">(K34+I34)/E34</f>
        <v>#DIV/0!</v>
      </c>
      <c r="U34" s="24">
        <f t="shared" ref="U34:U44" si="33">+G34-E34+J34+I34</f>
        <v>0</v>
      </c>
      <c r="V34" s="60" t="e">
        <f t="shared" ref="V34:V44" si="34">+U34/E34</f>
        <v>#DIV/0!</v>
      </c>
    </row>
    <row r="35" spans="1:22" x14ac:dyDescent="0.35">
      <c r="A35">
        <f>'FIHI (PBC M)'!A35</f>
        <v>0</v>
      </c>
      <c r="B35">
        <f>'FIHI (PBC M)'!B35</f>
        <v>0</v>
      </c>
      <c r="C35" s="33">
        <f>'FIHI (PBC M)'!C35</f>
        <v>0</v>
      </c>
      <c r="D35" s="3">
        <f>'FIHI (PBC M)'!D35</f>
        <v>0</v>
      </c>
      <c r="E35" s="7">
        <f>SUMIFS('SOC Detail Cap Acct'!S:S,'SOC Detail Cap Acct'!K:K,'FIHI (PBC MIG)'!B35,'SOC Detail Cap Acct'!H:H,'FIHI (PBC MIG)'!$C$1,'SOC Detail Cap Acct'!R:R,'FIHI (PBC MIG)'!$E$1)+SUMIFS('SOC Detail Cap Acct'!S:S,'SOC Detail Cap Acct'!K:K,'FIHI (PBC MIG)'!B35,'SOC Detail Cap Acct'!H:H,'FIHI (PBC MIG)'!$C$1,'SOC Detail Cap Acct'!R:R,'FIHI (PBC MIG)'!$E$2)+SUMIFS('SOC Detail Cap Acct'!S:S,'SOC Detail Cap Acct'!K:K,'FIHI (PBC MIG)'!B35,'SOC Detail Cap Acct'!H:H,'FIHI (PBC MIG)'!$C$1,'SOC Detail Cap Acct'!R:R,'FIHI (PBC MIG)'!$E$3)</f>
        <v>0</v>
      </c>
      <c r="F35" s="8" t="s">
        <v>11</v>
      </c>
      <c r="G35" s="7">
        <f>SUMIFS('SOC Detail Cap Acct'!S:S,'SOC Detail Cap Acct'!K:K,'FIHI (PBC MIG)'!B35,'SOC Detail Cap Acct'!H:H,'FIHI (PBC MIG)'!$C$1,'SOC Detail Cap Acct'!R:R,'FIHI (PBC MIG)'!$G$1)-SUMIFS('SOC Detail Cap Acct'!S:S,'SOC Detail Cap Acct'!K:K,'FIHI (PBC MIG)'!B35,'SOC Detail Cap Acct'!H:H,'FIHI (PBC MIG)'!$C$1,'SOC Detail Cap Acct'!R:R,'FIHI (PBC MIG)'!$G$2)</f>
        <v>0</v>
      </c>
      <c r="H35" s="9" t="s">
        <v>11</v>
      </c>
      <c r="I35" s="8">
        <f>-SUMIFS('SOC Detail Expenses'!S:S,'SOC Detail Expenses'!K:K,'FIHI (PBC MIG)'!B35,'SOC Detail Expenses'!H:H,'FIHI (PBC MIG)'!$C$1)</f>
        <v>0</v>
      </c>
      <c r="J35" s="8">
        <f>-SUMIFS('SOC Detail Mgmt Fees'!S:S,'SOC Detail Mgmt Fees'!K:K,'FIHI (PBC MIG)'!B35,'SOC Detail Mgmt Fees'!H:H,'FIHI (PBC MIG)'!$C$1)</f>
        <v>0</v>
      </c>
      <c r="K35" s="34">
        <f>-SUMIFS('SOC Detail Mgmt Fees'!S:S,'SOC Detail Mgmt Fees'!H:H,'FIHI (PBC MIG)'!$C$1,'SOC Detail Mgmt Fees'!R:R,'FIHI (PBC MIG)'!$K$1,'SOC Detail Mgmt Fees'!K:K,'FIHI (PBC MIG)'!B35)</f>
        <v>0</v>
      </c>
      <c r="L35" s="172" t="e">
        <f t="shared" si="26"/>
        <v>#DIV/0!</v>
      </c>
      <c r="M35" s="172" t="e">
        <f t="shared" si="27"/>
        <v>#DIV/0!</v>
      </c>
      <c r="N35" s="172" t="e">
        <f t="shared" si="28"/>
        <v>#DIV/0!</v>
      </c>
      <c r="O35" s="172" t="e">
        <f t="shared" si="29"/>
        <v>#DIV/0!</v>
      </c>
      <c r="P35" s="23"/>
      <c r="Q35" s="23"/>
      <c r="R35" s="53" t="e">
        <f t="shared" si="30"/>
        <v>#DIV/0!</v>
      </c>
      <c r="S35" s="54" t="e">
        <f t="shared" si="31"/>
        <v>#DIV/0!</v>
      </c>
      <c r="T35" s="54" t="e">
        <f t="shared" si="32"/>
        <v>#DIV/0!</v>
      </c>
      <c r="U35" s="24">
        <f t="shared" si="33"/>
        <v>0</v>
      </c>
      <c r="V35" s="60" t="e">
        <f t="shared" si="34"/>
        <v>#DIV/0!</v>
      </c>
    </row>
    <row r="36" spans="1:22" x14ac:dyDescent="0.35">
      <c r="A36">
        <f>'FIHI (PBC M)'!A36</f>
        <v>0</v>
      </c>
      <c r="B36">
        <f>'FIHI (PBC M)'!B36</f>
        <v>0</v>
      </c>
      <c r="C36" s="33">
        <f>'FIHI (PBC M)'!C36</f>
        <v>0</v>
      </c>
      <c r="D36" s="3">
        <f>'FIHI (PBC M)'!D36</f>
        <v>0</v>
      </c>
      <c r="E36" s="7">
        <f>SUMIFS('SOC Detail Cap Acct'!S:S,'SOC Detail Cap Acct'!K:K,'FIHI (PBC MIG)'!B36,'SOC Detail Cap Acct'!H:H,'FIHI (PBC MIG)'!$C$1,'SOC Detail Cap Acct'!R:R,'FIHI (PBC MIG)'!$E$1)+SUMIFS('SOC Detail Cap Acct'!S:S,'SOC Detail Cap Acct'!K:K,'FIHI (PBC MIG)'!B36,'SOC Detail Cap Acct'!H:H,'FIHI (PBC MIG)'!$C$1,'SOC Detail Cap Acct'!R:R,'FIHI (PBC MIG)'!$E$2)+SUMIFS('SOC Detail Cap Acct'!S:S,'SOC Detail Cap Acct'!K:K,'FIHI (PBC MIG)'!B36,'SOC Detail Cap Acct'!H:H,'FIHI (PBC MIG)'!$C$1,'SOC Detail Cap Acct'!R:R,'FIHI (PBC MIG)'!$E$3)</f>
        <v>0</v>
      </c>
      <c r="F36" s="8" t="s">
        <v>11</v>
      </c>
      <c r="G36" s="7">
        <f>SUMIFS('SOC Detail Cap Acct'!S:S,'SOC Detail Cap Acct'!K:K,'FIHI (PBC MIG)'!B36,'SOC Detail Cap Acct'!H:H,'FIHI (PBC MIG)'!$C$1,'SOC Detail Cap Acct'!R:R,'FIHI (PBC MIG)'!$G$1)-SUMIFS('SOC Detail Cap Acct'!S:S,'SOC Detail Cap Acct'!K:K,'FIHI (PBC MIG)'!B36,'SOC Detail Cap Acct'!H:H,'FIHI (PBC MIG)'!$C$1,'SOC Detail Cap Acct'!R:R,'FIHI (PBC MIG)'!$G$2)</f>
        <v>0</v>
      </c>
      <c r="H36" s="9" t="s">
        <v>11</v>
      </c>
      <c r="I36" s="8">
        <f>-SUMIFS('SOC Detail Expenses'!S:S,'SOC Detail Expenses'!K:K,'FIHI (PBC MIG)'!B36,'SOC Detail Expenses'!H:H,'FIHI (PBC MIG)'!$C$1)</f>
        <v>0</v>
      </c>
      <c r="J36" s="8">
        <f>-SUMIFS('SOC Detail Mgmt Fees'!S:S,'SOC Detail Mgmt Fees'!K:K,'FIHI (PBC MIG)'!B36,'SOC Detail Mgmt Fees'!H:H,'FIHI (PBC MIG)'!$C$1)</f>
        <v>0</v>
      </c>
      <c r="K36" s="34">
        <f>-SUMIFS('SOC Detail Mgmt Fees'!S:S,'SOC Detail Mgmt Fees'!H:H,'FIHI (PBC MIG)'!$C$1,'SOC Detail Mgmt Fees'!R:R,'FIHI (PBC MIG)'!$K$1,'SOC Detail Mgmt Fees'!K:K,'FIHI (PBC MIG)'!B36)</f>
        <v>0</v>
      </c>
      <c r="L36" s="172" t="e">
        <f t="shared" si="26"/>
        <v>#DIV/0!</v>
      </c>
      <c r="M36" s="172" t="e">
        <f t="shared" si="27"/>
        <v>#DIV/0!</v>
      </c>
      <c r="N36" s="172" t="e">
        <f t="shared" si="28"/>
        <v>#DIV/0!</v>
      </c>
      <c r="O36" s="172" t="e">
        <f t="shared" si="29"/>
        <v>#DIV/0!</v>
      </c>
      <c r="P36" s="23"/>
      <c r="Q36" s="23"/>
      <c r="R36" s="53" t="e">
        <f t="shared" si="30"/>
        <v>#DIV/0!</v>
      </c>
      <c r="S36" s="54" t="e">
        <f t="shared" si="31"/>
        <v>#DIV/0!</v>
      </c>
      <c r="T36" s="54" t="e">
        <f t="shared" si="32"/>
        <v>#DIV/0!</v>
      </c>
      <c r="U36" s="24">
        <f t="shared" si="33"/>
        <v>0</v>
      </c>
      <c r="V36" s="60" t="e">
        <f t="shared" si="34"/>
        <v>#DIV/0!</v>
      </c>
    </row>
    <row r="37" spans="1:22" x14ac:dyDescent="0.35">
      <c r="A37">
        <f>'FIHI (PBC M)'!A37</f>
        <v>0</v>
      </c>
      <c r="B37">
        <f>'FIHI (PBC M)'!B37</f>
        <v>0</v>
      </c>
      <c r="C37" s="33">
        <f>'FIHI (PBC M)'!C37</f>
        <v>0</v>
      </c>
      <c r="D37" s="3">
        <f>'FIHI (PBC M)'!D37</f>
        <v>0</v>
      </c>
      <c r="E37" s="7">
        <f>SUMIFS('SOC Detail Cap Acct'!S:S,'SOC Detail Cap Acct'!K:K,'FIHI (PBC MIG)'!B37,'SOC Detail Cap Acct'!H:H,'FIHI (PBC MIG)'!$C$1,'SOC Detail Cap Acct'!R:R,'FIHI (PBC MIG)'!$E$1)+SUMIFS('SOC Detail Cap Acct'!S:S,'SOC Detail Cap Acct'!K:K,'FIHI (PBC MIG)'!B37,'SOC Detail Cap Acct'!H:H,'FIHI (PBC MIG)'!$C$1,'SOC Detail Cap Acct'!R:R,'FIHI (PBC MIG)'!$E$2)+SUMIFS('SOC Detail Cap Acct'!S:S,'SOC Detail Cap Acct'!K:K,'FIHI (PBC MIG)'!B37,'SOC Detail Cap Acct'!H:H,'FIHI (PBC MIG)'!$C$1,'SOC Detail Cap Acct'!R:R,'FIHI (PBC MIG)'!$E$3)</f>
        <v>0</v>
      </c>
      <c r="F37" s="8" t="s">
        <v>11</v>
      </c>
      <c r="G37" s="7">
        <f>SUMIFS('SOC Detail Cap Acct'!S:S,'SOC Detail Cap Acct'!K:K,'FIHI (PBC MIG)'!B37,'SOC Detail Cap Acct'!H:H,'FIHI (PBC MIG)'!$C$1,'SOC Detail Cap Acct'!R:R,'FIHI (PBC MIG)'!$G$1)-SUMIFS('SOC Detail Cap Acct'!S:S,'SOC Detail Cap Acct'!K:K,'FIHI (PBC MIG)'!B37,'SOC Detail Cap Acct'!H:H,'FIHI (PBC MIG)'!$C$1,'SOC Detail Cap Acct'!R:R,'FIHI (PBC MIG)'!$G$2)</f>
        <v>0</v>
      </c>
      <c r="H37" s="9" t="s">
        <v>11</v>
      </c>
      <c r="I37" s="8">
        <f>-SUMIFS('SOC Detail Expenses'!S:S,'SOC Detail Expenses'!K:K,'FIHI (PBC MIG)'!B37,'SOC Detail Expenses'!H:H,'FIHI (PBC MIG)'!$C$1)</f>
        <v>0</v>
      </c>
      <c r="J37" s="8">
        <f>-SUMIFS('SOC Detail Mgmt Fees'!S:S,'SOC Detail Mgmt Fees'!K:K,'FIHI (PBC MIG)'!B37,'SOC Detail Mgmt Fees'!H:H,'FIHI (PBC MIG)'!$C$1)</f>
        <v>0</v>
      </c>
      <c r="K37" s="34">
        <f>-SUMIFS('SOC Detail Mgmt Fees'!S:S,'SOC Detail Mgmt Fees'!H:H,'FIHI (PBC MIG)'!$C$1,'SOC Detail Mgmt Fees'!R:R,'FIHI (PBC MIG)'!$K$1,'SOC Detail Mgmt Fees'!K:K,'FIHI (PBC MIG)'!B37)</f>
        <v>0</v>
      </c>
      <c r="L37" s="172" t="e">
        <f t="shared" si="26"/>
        <v>#DIV/0!</v>
      </c>
      <c r="M37" s="172" t="e">
        <f t="shared" si="27"/>
        <v>#DIV/0!</v>
      </c>
      <c r="N37" s="172" t="e">
        <f t="shared" si="28"/>
        <v>#DIV/0!</v>
      </c>
      <c r="O37" s="172" t="e">
        <f t="shared" si="29"/>
        <v>#DIV/0!</v>
      </c>
      <c r="P37" s="23"/>
      <c r="Q37" s="23"/>
      <c r="R37" s="53" t="e">
        <f t="shared" si="30"/>
        <v>#DIV/0!</v>
      </c>
      <c r="S37" s="54" t="e">
        <f t="shared" si="31"/>
        <v>#DIV/0!</v>
      </c>
      <c r="T37" s="54" t="e">
        <f t="shared" si="32"/>
        <v>#DIV/0!</v>
      </c>
      <c r="U37" s="24">
        <f t="shared" si="33"/>
        <v>0</v>
      </c>
      <c r="V37" s="60" t="e">
        <f t="shared" si="34"/>
        <v>#DIV/0!</v>
      </c>
    </row>
    <row r="38" spans="1:22" x14ac:dyDescent="0.35">
      <c r="A38">
        <f>'FIHI (PBC M)'!A38</f>
        <v>0</v>
      </c>
      <c r="B38">
        <f>'FIHI (PBC M)'!B38</f>
        <v>0</v>
      </c>
      <c r="C38" s="33">
        <f>'FIHI (PBC M)'!C38</f>
        <v>0</v>
      </c>
      <c r="D38" s="3">
        <f>'FIHI (PBC M)'!D38</f>
        <v>0</v>
      </c>
      <c r="E38" s="7">
        <f>SUMIFS('SOC Detail Cap Acct'!S:S,'SOC Detail Cap Acct'!K:K,'FIHI (PBC MIG)'!B38,'SOC Detail Cap Acct'!H:H,'FIHI (PBC MIG)'!$C$1,'SOC Detail Cap Acct'!R:R,'FIHI (PBC MIG)'!$E$1)+SUMIFS('SOC Detail Cap Acct'!S:S,'SOC Detail Cap Acct'!K:K,'FIHI (PBC MIG)'!B38,'SOC Detail Cap Acct'!H:H,'FIHI (PBC MIG)'!$C$1,'SOC Detail Cap Acct'!R:R,'FIHI (PBC MIG)'!$E$2)+SUMIFS('SOC Detail Cap Acct'!S:S,'SOC Detail Cap Acct'!K:K,'FIHI (PBC MIG)'!B38,'SOC Detail Cap Acct'!H:H,'FIHI (PBC MIG)'!$C$1,'SOC Detail Cap Acct'!R:R,'FIHI (PBC MIG)'!$E$3)</f>
        <v>0</v>
      </c>
      <c r="F38" s="8" t="s">
        <v>11</v>
      </c>
      <c r="G38" s="7">
        <f>SUMIFS('SOC Detail Cap Acct'!S:S,'SOC Detail Cap Acct'!K:K,'FIHI (PBC MIG)'!B38,'SOC Detail Cap Acct'!H:H,'FIHI (PBC MIG)'!$C$1,'SOC Detail Cap Acct'!R:R,'FIHI (PBC MIG)'!$G$1)-SUMIFS('SOC Detail Cap Acct'!S:S,'SOC Detail Cap Acct'!K:K,'FIHI (PBC MIG)'!B38,'SOC Detail Cap Acct'!H:H,'FIHI (PBC MIG)'!$C$1,'SOC Detail Cap Acct'!R:R,'FIHI (PBC MIG)'!$G$2)</f>
        <v>0</v>
      </c>
      <c r="H38" s="9" t="s">
        <v>11</v>
      </c>
      <c r="I38" s="8">
        <f>-SUMIFS('SOC Detail Expenses'!S:S,'SOC Detail Expenses'!K:K,'FIHI (PBC MIG)'!B38,'SOC Detail Expenses'!H:H,'FIHI (PBC MIG)'!$C$1)</f>
        <v>0</v>
      </c>
      <c r="J38" s="8">
        <f>-SUMIFS('SOC Detail Mgmt Fees'!S:S,'SOC Detail Mgmt Fees'!K:K,'FIHI (PBC MIG)'!B38,'SOC Detail Mgmt Fees'!H:H,'FIHI (PBC MIG)'!$C$1)</f>
        <v>0</v>
      </c>
      <c r="K38" s="34">
        <f>-SUMIFS('SOC Detail Mgmt Fees'!S:S,'SOC Detail Mgmt Fees'!H:H,'FIHI (PBC MIG)'!$C$1,'SOC Detail Mgmt Fees'!R:R,'FIHI (PBC MIG)'!$K$1,'SOC Detail Mgmt Fees'!K:K,'FIHI (PBC MIG)'!B38)</f>
        <v>0</v>
      </c>
      <c r="L38" s="172" t="e">
        <f t="shared" si="26"/>
        <v>#DIV/0!</v>
      </c>
      <c r="M38" s="172" t="e">
        <f t="shared" si="27"/>
        <v>#DIV/0!</v>
      </c>
      <c r="N38" s="172" t="e">
        <f t="shared" si="28"/>
        <v>#DIV/0!</v>
      </c>
      <c r="O38" s="172" t="e">
        <f t="shared" si="29"/>
        <v>#DIV/0!</v>
      </c>
      <c r="P38" s="23"/>
      <c r="Q38" s="23"/>
      <c r="R38" s="53" t="e">
        <f t="shared" si="30"/>
        <v>#DIV/0!</v>
      </c>
      <c r="S38" s="54" t="e">
        <f t="shared" si="31"/>
        <v>#DIV/0!</v>
      </c>
      <c r="T38" s="54" t="e">
        <f t="shared" si="32"/>
        <v>#DIV/0!</v>
      </c>
      <c r="U38" s="24">
        <f t="shared" si="33"/>
        <v>0</v>
      </c>
      <c r="V38" s="60" t="e">
        <f t="shared" si="34"/>
        <v>#DIV/0!</v>
      </c>
    </row>
    <row r="39" spans="1:22" x14ac:dyDescent="0.35">
      <c r="A39">
        <f>'FIHI (PBC M)'!A39</f>
        <v>0</v>
      </c>
      <c r="B39">
        <f>'FIHI (PBC M)'!B39</f>
        <v>0</v>
      </c>
      <c r="C39" s="33">
        <f>'FIHI (PBC M)'!C39</f>
        <v>0</v>
      </c>
      <c r="D39" s="3">
        <f>'FIHI (PBC M)'!D39</f>
        <v>0</v>
      </c>
      <c r="E39" s="7">
        <f>SUMIFS('SOC Detail Cap Acct'!S:S,'SOC Detail Cap Acct'!K:K,'FIHI (PBC MIG)'!B39,'SOC Detail Cap Acct'!H:H,'FIHI (PBC MIG)'!$C$1,'SOC Detail Cap Acct'!R:R,'FIHI (PBC MIG)'!$E$1)+SUMIFS('SOC Detail Cap Acct'!S:S,'SOC Detail Cap Acct'!K:K,'FIHI (PBC MIG)'!B39,'SOC Detail Cap Acct'!H:H,'FIHI (PBC MIG)'!$C$1,'SOC Detail Cap Acct'!R:R,'FIHI (PBC MIG)'!$E$2)+SUMIFS('SOC Detail Cap Acct'!S:S,'SOC Detail Cap Acct'!K:K,'FIHI (PBC MIG)'!B39,'SOC Detail Cap Acct'!H:H,'FIHI (PBC MIG)'!$C$1,'SOC Detail Cap Acct'!R:R,'FIHI (PBC MIG)'!$E$3)</f>
        <v>0</v>
      </c>
      <c r="F39" s="8" t="s">
        <v>11</v>
      </c>
      <c r="G39" s="7">
        <f>SUMIFS('SOC Detail Cap Acct'!S:S,'SOC Detail Cap Acct'!K:K,'FIHI (PBC MIG)'!B39,'SOC Detail Cap Acct'!H:H,'FIHI (PBC MIG)'!$C$1,'SOC Detail Cap Acct'!R:R,'FIHI (PBC MIG)'!$G$1)-SUMIFS('SOC Detail Cap Acct'!S:S,'SOC Detail Cap Acct'!K:K,'FIHI (PBC MIG)'!B39,'SOC Detail Cap Acct'!H:H,'FIHI (PBC MIG)'!$C$1,'SOC Detail Cap Acct'!R:R,'FIHI (PBC MIG)'!$G$2)</f>
        <v>0</v>
      </c>
      <c r="H39" s="9" t="s">
        <v>11</v>
      </c>
      <c r="I39" s="8">
        <f>-SUMIFS('SOC Detail Expenses'!S:S,'SOC Detail Expenses'!K:K,'FIHI (PBC MIG)'!B39,'SOC Detail Expenses'!H:H,'FIHI (PBC MIG)'!$C$1)</f>
        <v>0</v>
      </c>
      <c r="J39" s="8">
        <f>-SUMIFS('SOC Detail Mgmt Fees'!S:S,'SOC Detail Mgmt Fees'!K:K,'FIHI (PBC MIG)'!B39,'SOC Detail Mgmt Fees'!H:H,'FIHI (PBC MIG)'!$C$1)</f>
        <v>0</v>
      </c>
      <c r="K39" s="34">
        <f>-SUMIFS('SOC Detail Mgmt Fees'!S:S,'SOC Detail Mgmt Fees'!H:H,'FIHI (PBC MIG)'!$C$1,'SOC Detail Mgmt Fees'!R:R,'FIHI (PBC MIG)'!$K$1,'SOC Detail Mgmt Fees'!K:K,'FIHI (PBC MIG)'!B39)</f>
        <v>0</v>
      </c>
      <c r="L39" s="172" t="e">
        <f t="shared" si="26"/>
        <v>#DIV/0!</v>
      </c>
      <c r="M39" s="172" t="e">
        <f t="shared" si="27"/>
        <v>#DIV/0!</v>
      </c>
      <c r="N39" s="172" t="e">
        <f t="shared" si="28"/>
        <v>#DIV/0!</v>
      </c>
      <c r="O39" s="172" t="e">
        <f t="shared" si="29"/>
        <v>#DIV/0!</v>
      </c>
      <c r="P39" s="23"/>
      <c r="Q39" s="23"/>
      <c r="R39" s="53" t="e">
        <f t="shared" si="30"/>
        <v>#DIV/0!</v>
      </c>
      <c r="S39" s="54" t="e">
        <f t="shared" si="31"/>
        <v>#DIV/0!</v>
      </c>
      <c r="T39" s="54" t="e">
        <f t="shared" si="32"/>
        <v>#DIV/0!</v>
      </c>
      <c r="U39" s="24">
        <f t="shared" si="33"/>
        <v>0</v>
      </c>
      <c r="V39" s="60" t="e">
        <f t="shared" si="34"/>
        <v>#DIV/0!</v>
      </c>
    </row>
    <row r="40" spans="1:22" x14ac:dyDescent="0.35">
      <c r="A40">
        <f>'FIHI (PBC M)'!A40</f>
        <v>0</v>
      </c>
      <c r="B40">
        <f>'FIHI (PBC M)'!B40</f>
        <v>0</v>
      </c>
      <c r="C40" s="33">
        <f>'FIHI (PBC M)'!C40</f>
        <v>0</v>
      </c>
      <c r="D40" s="3">
        <f>'FIHI (PBC M)'!D40</f>
        <v>0</v>
      </c>
      <c r="E40" s="7">
        <f>SUMIFS('SOC Detail Cap Acct'!S:S,'SOC Detail Cap Acct'!K:K,'FIHI (PBC MIG)'!B40,'SOC Detail Cap Acct'!H:H,'FIHI (PBC MIG)'!$C$1,'SOC Detail Cap Acct'!R:R,'FIHI (PBC MIG)'!$E$1)+SUMIFS('SOC Detail Cap Acct'!S:S,'SOC Detail Cap Acct'!K:K,'FIHI (PBC MIG)'!B40,'SOC Detail Cap Acct'!H:H,'FIHI (PBC MIG)'!$C$1,'SOC Detail Cap Acct'!R:R,'FIHI (PBC MIG)'!$E$2)+SUMIFS('SOC Detail Cap Acct'!S:S,'SOC Detail Cap Acct'!K:K,'FIHI (PBC MIG)'!B40,'SOC Detail Cap Acct'!H:H,'FIHI (PBC MIG)'!$C$1,'SOC Detail Cap Acct'!R:R,'FIHI (PBC MIG)'!$E$3)</f>
        <v>0</v>
      </c>
      <c r="F40" s="8" t="s">
        <v>11</v>
      </c>
      <c r="G40" s="7">
        <f>SUMIFS('SOC Detail Cap Acct'!S:S,'SOC Detail Cap Acct'!K:K,'FIHI (PBC MIG)'!B40,'SOC Detail Cap Acct'!H:H,'FIHI (PBC MIG)'!$C$1,'SOC Detail Cap Acct'!R:R,'FIHI (PBC MIG)'!$G$1)-SUMIFS('SOC Detail Cap Acct'!S:S,'SOC Detail Cap Acct'!K:K,'FIHI (PBC MIG)'!B40,'SOC Detail Cap Acct'!H:H,'FIHI (PBC MIG)'!$C$1,'SOC Detail Cap Acct'!R:R,'FIHI (PBC MIG)'!$G$2)</f>
        <v>0</v>
      </c>
      <c r="H40" s="9" t="s">
        <v>11</v>
      </c>
      <c r="I40" s="8">
        <f>-SUMIFS('SOC Detail Expenses'!S:S,'SOC Detail Expenses'!K:K,'FIHI (PBC MIG)'!B40,'SOC Detail Expenses'!H:H,'FIHI (PBC MIG)'!$C$1)</f>
        <v>0</v>
      </c>
      <c r="J40" s="8">
        <f>-SUMIFS('SOC Detail Mgmt Fees'!S:S,'SOC Detail Mgmt Fees'!K:K,'FIHI (PBC MIG)'!B40,'SOC Detail Mgmt Fees'!H:H,'FIHI (PBC MIG)'!$C$1)</f>
        <v>0</v>
      </c>
      <c r="K40" s="34">
        <f>-SUMIFS('SOC Detail Mgmt Fees'!S:S,'SOC Detail Mgmt Fees'!H:H,'FIHI (PBC MIG)'!$C$1,'SOC Detail Mgmt Fees'!R:R,'FIHI (PBC MIG)'!$K$1,'SOC Detail Mgmt Fees'!K:K,'FIHI (PBC MIG)'!B40)</f>
        <v>0</v>
      </c>
      <c r="L40" s="172" t="e">
        <f t="shared" si="26"/>
        <v>#DIV/0!</v>
      </c>
      <c r="M40" s="172" t="e">
        <f t="shared" si="27"/>
        <v>#DIV/0!</v>
      </c>
      <c r="N40" s="172" t="e">
        <f t="shared" si="28"/>
        <v>#DIV/0!</v>
      </c>
      <c r="O40" s="172" t="e">
        <f t="shared" si="29"/>
        <v>#DIV/0!</v>
      </c>
      <c r="P40" s="23"/>
      <c r="Q40" s="23"/>
      <c r="R40" s="53" t="e">
        <f t="shared" si="30"/>
        <v>#DIV/0!</v>
      </c>
      <c r="S40" s="54" t="e">
        <f t="shared" si="31"/>
        <v>#DIV/0!</v>
      </c>
      <c r="T40" s="54" t="e">
        <f t="shared" si="32"/>
        <v>#DIV/0!</v>
      </c>
      <c r="U40" s="24">
        <f t="shared" si="33"/>
        <v>0</v>
      </c>
      <c r="V40" s="60" t="e">
        <f t="shared" si="34"/>
        <v>#DIV/0!</v>
      </c>
    </row>
    <row r="41" spans="1:22" x14ac:dyDescent="0.35">
      <c r="A41">
        <f>'FIHI (PBC M)'!A41</f>
        <v>0</v>
      </c>
      <c r="B41">
        <f>'FIHI (PBC M)'!B41</f>
        <v>0</v>
      </c>
      <c r="C41" s="33">
        <f>'FIHI (PBC M)'!C41</f>
        <v>0</v>
      </c>
      <c r="D41" s="3">
        <f>'FIHI (PBC M)'!D41</f>
        <v>0</v>
      </c>
      <c r="E41" s="7">
        <f>SUMIFS('SOC Detail Cap Acct'!S:S,'SOC Detail Cap Acct'!K:K,'FIHI (PBC MIG)'!B41,'SOC Detail Cap Acct'!H:H,'FIHI (PBC MIG)'!$C$1,'SOC Detail Cap Acct'!R:R,'FIHI (PBC MIG)'!$E$1)+SUMIFS('SOC Detail Cap Acct'!S:S,'SOC Detail Cap Acct'!K:K,'FIHI (PBC MIG)'!B41,'SOC Detail Cap Acct'!H:H,'FIHI (PBC MIG)'!$C$1,'SOC Detail Cap Acct'!R:R,'FIHI (PBC MIG)'!$E$2)+SUMIFS('SOC Detail Cap Acct'!S:S,'SOC Detail Cap Acct'!K:K,'FIHI (PBC MIG)'!B41,'SOC Detail Cap Acct'!H:H,'FIHI (PBC MIG)'!$C$1,'SOC Detail Cap Acct'!R:R,'FIHI (PBC MIG)'!$E$3)</f>
        <v>0</v>
      </c>
      <c r="F41" s="8" t="s">
        <v>11</v>
      </c>
      <c r="G41" s="7">
        <f>SUMIFS('SOC Detail Cap Acct'!S:S,'SOC Detail Cap Acct'!K:K,'FIHI (PBC MIG)'!B41,'SOC Detail Cap Acct'!H:H,'FIHI (PBC MIG)'!$C$1,'SOC Detail Cap Acct'!R:R,'FIHI (PBC MIG)'!$G$1)-SUMIFS('SOC Detail Cap Acct'!S:S,'SOC Detail Cap Acct'!K:K,'FIHI (PBC MIG)'!B41,'SOC Detail Cap Acct'!H:H,'FIHI (PBC MIG)'!$C$1,'SOC Detail Cap Acct'!R:R,'FIHI (PBC MIG)'!$G$2)</f>
        <v>0</v>
      </c>
      <c r="H41" s="9" t="s">
        <v>11</v>
      </c>
      <c r="I41" s="8">
        <f>-SUMIFS('SOC Detail Expenses'!S:S,'SOC Detail Expenses'!K:K,'FIHI (PBC MIG)'!B41,'SOC Detail Expenses'!H:H,'FIHI (PBC MIG)'!$C$1)</f>
        <v>0</v>
      </c>
      <c r="J41" s="8">
        <f>-SUMIFS('SOC Detail Mgmt Fees'!S:S,'SOC Detail Mgmt Fees'!K:K,'FIHI (PBC MIG)'!B41,'SOC Detail Mgmt Fees'!H:H,'FIHI (PBC MIG)'!$C$1)</f>
        <v>0</v>
      </c>
      <c r="K41" s="34">
        <f>-SUMIFS('SOC Detail Mgmt Fees'!S:S,'SOC Detail Mgmt Fees'!H:H,'FIHI (PBC MIG)'!$C$1,'SOC Detail Mgmt Fees'!R:R,'FIHI (PBC MIG)'!$K$1,'SOC Detail Mgmt Fees'!K:K,'FIHI (PBC MIG)'!B41)</f>
        <v>0</v>
      </c>
      <c r="L41" s="172" t="e">
        <f t="shared" si="26"/>
        <v>#DIV/0!</v>
      </c>
      <c r="M41" s="172" t="e">
        <f t="shared" si="27"/>
        <v>#DIV/0!</v>
      </c>
      <c r="N41" s="172" t="e">
        <f t="shared" si="28"/>
        <v>#DIV/0!</v>
      </c>
      <c r="O41" s="172" t="e">
        <f t="shared" si="29"/>
        <v>#DIV/0!</v>
      </c>
      <c r="P41" s="23"/>
      <c r="Q41" s="23"/>
      <c r="R41" s="53" t="e">
        <f t="shared" si="30"/>
        <v>#DIV/0!</v>
      </c>
      <c r="S41" s="54" t="e">
        <f t="shared" si="31"/>
        <v>#DIV/0!</v>
      </c>
      <c r="T41" s="54" t="e">
        <f t="shared" si="32"/>
        <v>#DIV/0!</v>
      </c>
      <c r="U41" s="24">
        <f t="shared" si="33"/>
        <v>0</v>
      </c>
      <c r="V41" s="60" t="e">
        <f t="shared" si="34"/>
        <v>#DIV/0!</v>
      </c>
    </row>
    <row r="42" spans="1:22" x14ac:dyDescent="0.35">
      <c r="A42">
        <f>'FIHI (PBC M)'!A42</f>
        <v>0</v>
      </c>
      <c r="B42">
        <f>'FIHI (PBC M)'!B42</f>
        <v>0</v>
      </c>
      <c r="C42" s="33">
        <f>'FIHI (PBC M)'!C42</f>
        <v>0</v>
      </c>
      <c r="D42" s="3">
        <f>'FIHI (PBC M)'!D42</f>
        <v>0</v>
      </c>
      <c r="E42" s="7">
        <f>SUMIFS('SOC Detail Cap Acct'!S:S,'SOC Detail Cap Acct'!K:K,'FIHI (PBC MIG)'!B42,'SOC Detail Cap Acct'!H:H,'FIHI (PBC MIG)'!$C$1,'SOC Detail Cap Acct'!R:R,'FIHI (PBC MIG)'!$E$1)+SUMIFS('SOC Detail Cap Acct'!S:S,'SOC Detail Cap Acct'!K:K,'FIHI (PBC MIG)'!B42,'SOC Detail Cap Acct'!H:H,'FIHI (PBC MIG)'!$C$1,'SOC Detail Cap Acct'!R:R,'FIHI (PBC MIG)'!$E$2)+SUMIFS('SOC Detail Cap Acct'!S:S,'SOC Detail Cap Acct'!K:K,'FIHI (PBC MIG)'!B42,'SOC Detail Cap Acct'!H:H,'FIHI (PBC MIG)'!$C$1,'SOC Detail Cap Acct'!R:R,'FIHI (PBC MIG)'!$E$3)</f>
        <v>0</v>
      </c>
      <c r="F42" s="8" t="s">
        <v>11</v>
      </c>
      <c r="G42" s="7">
        <f>SUMIFS('SOC Detail Cap Acct'!S:S,'SOC Detail Cap Acct'!K:K,'FIHI (PBC MIG)'!B42,'SOC Detail Cap Acct'!H:H,'FIHI (PBC MIG)'!$C$1,'SOC Detail Cap Acct'!R:R,'FIHI (PBC MIG)'!$G$1)-SUMIFS('SOC Detail Cap Acct'!S:S,'SOC Detail Cap Acct'!K:K,'FIHI (PBC MIG)'!B42,'SOC Detail Cap Acct'!H:H,'FIHI (PBC MIG)'!$C$1,'SOC Detail Cap Acct'!R:R,'FIHI (PBC MIG)'!$G$2)</f>
        <v>0</v>
      </c>
      <c r="H42" s="9" t="s">
        <v>11</v>
      </c>
      <c r="I42" s="8">
        <f>-SUMIFS('SOC Detail Expenses'!S:S,'SOC Detail Expenses'!K:K,'FIHI (PBC MIG)'!B42,'SOC Detail Expenses'!H:H,'FIHI (PBC MIG)'!$C$1)</f>
        <v>0</v>
      </c>
      <c r="J42" s="8">
        <f>-SUMIFS('SOC Detail Mgmt Fees'!S:S,'SOC Detail Mgmt Fees'!K:K,'FIHI (PBC MIG)'!B42,'SOC Detail Mgmt Fees'!H:H,'FIHI (PBC MIG)'!$C$1)</f>
        <v>0</v>
      </c>
      <c r="K42" s="34">
        <f>-SUMIFS('SOC Detail Mgmt Fees'!S:S,'SOC Detail Mgmt Fees'!H:H,'FIHI (PBC MIG)'!$C$1,'SOC Detail Mgmt Fees'!R:R,'FIHI (PBC MIG)'!$K$1,'SOC Detail Mgmt Fees'!K:K,'FIHI (PBC MIG)'!B42)</f>
        <v>0</v>
      </c>
      <c r="L42" s="172" t="e">
        <f t="shared" si="26"/>
        <v>#DIV/0!</v>
      </c>
      <c r="M42" s="172" t="e">
        <f t="shared" si="27"/>
        <v>#DIV/0!</v>
      </c>
      <c r="N42" s="172" t="e">
        <f t="shared" si="28"/>
        <v>#DIV/0!</v>
      </c>
      <c r="O42" s="172" t="e">
        <f t="shared" si="29"/>
        <v>#DIV/0!</v>
      </c>
      <c r="P42" s="23"/>
      <c r="Q42" s="23"/>
      <c r="R42" s="53" t="e">
        <f t="shared" si="30"/>
        <v>#DIV/0!</v>
      </c>
      <c r="S42" s="54" t="e">
        <f t="shared" si="31"/>
        <v>#DIV/0!</v>
      </c>
      <c r="T42" s="54" t="e">
        <f t="shared" si="32"/>
        <v>#DIV/0!</v>
      </c>
      <c r="U42" s="24">
        <f t="shared" si="33"/>
        <v>0</v>
      </c>
      <c r="V42" s="60" t="e">
        <f t="shared" si="34"/>
        <v>#DIV/0!</v>
      </c>
    </row>
    <row r="43" spans="1:22" x14ac:dyDescent="0.35">
      <c r="A43">
        <f>'FIHI (PBC M)'!A43</f>
        <v>0</v>
      </c>
      <c r="B43">
        <f>'FIHI (PBC M)'!B43</f>
        <v>0</v>
      </c>
      <c r="C43" s="33">
        <f>'FIHI (PBC M)'!C43</f>
        <v>0</v>
      </c>
      <c r="D43" s="3">
        <f>'FIHI (PBC M)'!D43</f>
        <v>0</v>
      </c>
      <c r="E43" s="7">
        <f>SUMIFS('SOC Detail Cap Acct'!S:S,'SOC Detail Cap Acct'!K:K,'FIHI (PBC MIG)'!B43,'SOC Detail Cap Acct'!H:H,'FIHI (PBC MIG)'!$C$1,'SOC Detail Cap Acct'!R:R,'FIHI (PBC MIG)'!$E$1)+SUMIFS('SOC Detail Cap Acct'!S:S,'SOC Detail Cap Acct'!K:K,'FIHI (PBC MIG)'!B43,'SOC Detail Cap Acct'!H:H,'FIHI (PBC MIG)'!$C$1,'SOC Detail Cap Acct'!R:R,'FIHI (PBC MIG)'!$E$2)+SUMIFS('SOC Detail Cap Acct'!S:S,'SOC Detail Cap Acct'!K:K,'FIHI (PBC MIG)'!B43,'SOC Detail Cap Acct'!H:H,'FIHI (PBC MIG)'!$C$1,'SOC Detail Cap Acct'!R:R,'FIHI (PBC MIG)'!$E$3)</f>
        <v>0</v>
      </c>
      <c r="F43" s="8" t="s">
        <v>11</v>
      </c>
      <c r="G43" s="7">
        <f>SUMIFS('SOC Detail Cap Acct'!S:S,'SOC Detail Cap Acct'!K:K,'FIHI (PBC MIG)'!B43,'SOC Detail Cap Acct'!H:H,'FIHI (PBC MIG)'!$C$1,'SOC Detail Cap Acct'!R:R,'FIHI (PBC MIG)'!$G$1)-SUMIFS('SOC Detail Cap Acct'!S:S,'SOC Detail Cap Acct'!K:K,'FIHI (PBC MIG)'!B43,'SOC Detail Cap Acct'!H:H,'FIHI (PBC MIG)'!$C$1,'SOC Detail Cap Acct'!R:R,'FIHI (PBC MIG)'!$G$2)</f>
        <v>0</v>
      </c>
      <c r="H43" s="9" t="s">
        <v>11</v>
      </c>
      <c r="I43" s="8">
        <f>-SUMIFS('SOC Detail Expenses'!S:S,'SOC Detail Expenses'!K:K,'FIHI (PBC MIG)'!B43,'SOC Detail Expenses'!H:H,'FIHI (PBC MIG)'!$C$1)</f>
        <v>0</v>
      </c>
      <c r="J43" s="8">
        <f>-SUMIFS('SOC Detail Mgmt Fees'!S:S,'SOC Detail Mgmt Fees'!K:K,'FIHI (PBC MIG)'!B43,'SOC Detail Mgmt Fees'!H:H,'FIHI (PBC MIG)'!$C$1)</f>
        <v>0</v>
      </c>
      <c r="K43" s="34">
        <f>-SUMIFS('SOC Detail Mgmt Fees'!S:S,'SOC Detail Mgmt Fees'!H:H,'FIHI (PBC MIG)'!$C$1,'SOC Detail Mgmt Fees'!R:R,'FIHI (PBC MIG)'!$K$1,'SOC Detail Mgmt Fees'!K:K,'FIHI (PBC MIG)'!B43)</f>
        <v>0</v>
      </c>
      <c r="L43" s="172" t="e">
        <f t="shared" si="26"/>
        <v>#DIV/0!</v>
      </c>
      <c r="M43" s="172" t="e">
        <f t="shared" si="27"/>
        <v>#DIV/0!</v>
      </c>
      <c r="N43" s="172" t="e">
        <f t="shared" si="28"/>
        <v>#DIV/0!</v>
      </c>
      <c r="O43" s="172" t="e">
        <f t="shared" si="29"/>
        <v>#DIV/0!</v>
      </c>
      <c r="P43" s="23"/>
      <c r="Q43" s="23"/>
      <c r="R43" s="53" t="e">
        <f t="shared" si="30"/>
        <v>#DIV/0!</v>
      </c>
      <c r="S43" s="54" t="e">
        <f t="shared" si="31"/>
        <v>#DIV/0!</v>
      </c>
      <c r="T43" s="54" t="e">
        <f t="shared" si="32"/>
        <v>#DIV/0!</v>
      </c>
      <c r="U43" s="24">
        <f t="shared" si="33"/>
        <v>0</v>
      </c>
      <c r="V43" s="60" t="e">
        <f t="shared" si="34"/>
        <v>#DIV/0!</v>
      </c>
    </row>
    <row r="44" spans="1:22" x14ac:dyDescent="0.35">
      <c r="A44">
        <f>'FIHI (PBC M)'!A44</f>
        <v>0</v>
      </c>
      <c r="B44">
        <f>'FIHI (PBC M)'!B44</f>
        <v>0</v>
      </c>
      <c r="C44" s="33">
        <f>'FIHI (PBC M)'!C44</f>
        <v>0</v>
      </c>
      <c r="D44" s="3">
        <f>'FIHI (PBC M)'!D44</f>
        <v>0</v>
      </c>
      <c r="E44" s="7">
        <f>SUMIFS('SOC Detail Cap Acct'!S:S,'SOC Detail Cap Acct'!K:K,'FIHI (PBC MIG)'!B44,'SOC Detail Cap Acct'!H:H,'FIHI (PBC MIG)'!$C$1,'SOC Detail Cap Acct'!R:R,'FIHI (PBC MIG)'!$E$1)+SUMIFS('SOC Detail Cap Acct'!S:S,'SOC Detail Cap Acct'!K:K,'FIHI (PBC MIG)'!B44,'SOC Detail Cap Acct'!H:H,'FIHI (PBC MIG)'!$C$1,'SOC Detail Cap Acct'!R:R,'FIHI (PBC MIG)'!$E$2)+SUMIFS('SOC Detail Cap Acct'!S:S,'SOC Detail Cap Acct'!K:K,'FIHI (PBC MIG)'!B44,'SOC Detail Cap Acct'!H:H,'FIHI (PBC MIG)'!$C$1,'SOC Detail Cap Acct'!R:R,'FIHI (PBC MIG)'!$E$3)</f>
        <v>0</v>
      </c>
      <c r="F44" s="8" t="s">
        <v>11</v>
      </c>
      <c r="G44" s="7">
        <f>SUMIFS('SOC Detail Cap Acct'!S:S,'SOC Detail Cap Acct'!K:K,'FIHI (PBC MIG)'!B44,'SOC Detail Cap Acct'!H:H,'FIHI (PBC MIG)'!$C$1,'SOC Detail Cap Acct'!R:R,'FIHI (PBC MIG)'!$G$1)-SUMIFS('SOC Detail Cap Acct'!S:S,'SOC Detail Cap Acct'!K:K,'FIHI (PBC MIG)'!B44,'SOC Detail Cap Acct'!H:H,'FIHI (PBC MIG)'!$C$1,'SOC Detail Cap Acct'!R:R,'FIHI (PBC MIG)'!$G$2)</f>
        <v>0</v>
      </c>
      <c r="H44" s="9" t="s">
        <v>11</v>
      </c>
      <c r="I44" s="8">
        <f>-SUMIFS('SOC Detail Expenses'!S:S,'SOC Detail Expenses'!K:K,'FIHI (PBC MIG)'!B44,'SOC Detail Expenses'!H:H,'FIHI (PBC MIG)'!$C$1)</f>
        <v>0</v>
      </c>
      <c r="J44" s="8">
        <f>-SUMIFS('SOC Detail Mgmt Fees'!S:S,'SOC Detail Mgmt Fees'!K:K,'FIHI (PBC MIG)'!B44,'SOC Detail Mgmt Fees'!H:H,'FIHI (PBC MIG)'!$C$1)</f>
        <v>0</v>
      </c>
      <c r="K44" s="34">
        <f>-SUMIFS('SOC Detail Mgmt Fees'!S:S,'SOC Detail Mgmt Fees'!H:H,'FIHI (PBC MIG)'!$C$1,'SOC Detail Mgmt Fees'!R:R,'FIHI (PBC MIG)'!$K$1,'SOC Detail Mgmt Fees'!K:K,'FIHI (PBC MIG)'!B44)</f>
        <v>0</v>
      </c>
      <c r="L44" s="172" t="e">
        <f t="shared" si="26"/>
        <v>#DIV/0!</v>
      </c>
      <c r="M44" s="172" t="e">
        <f t="shared" si="27"/>
        <v>#DIV/0!</v>
      </c>
      <c r="N44" s="172" t="e">
        <f t="shared" si="28"/>
        <v>#DIV/0!</v>
      </c>
      <c r="O44" s="172" t="e">
        <f t="shared" si="29"/>
        <v>#DIV/0!</v>
      </c>
      <c r="P44" s="23"/>
      <c r="Q44" s="23"/>
      <c r="R44" s="53" t="e">
        <f t="shared" si="30"/>
        <v>#DIV/0!</v>
      </c>
      <c r="S44" s="54" t="e">
        <f t="shared" si="31"/>
        <v>#DIV/0!</v>
      </c>
      <c r="T44" s="54" t="e">
        <f t="shared" si="32"/>
        <v>#DIV/0!</v>
      </c>
      <c r="U44" s="24">
        <f t="shared" si="33"/>
        <v>0</v>
      </c>
      <c r="V44" s="60" t="e">
        <f t="shared" si="34"/>
        <v>#DIV/0!</v>
      </c>
    </row>
    <row r="45" spans="1:22" ht="15" thickBot="1" x14ac:dyDescent="0.4">
      <c r="C45" s="35"/>
      <c r="D45" s="44"/>
      <c r="E45" s="36"/>
      <c r="F45" s="37"/>
      <c r="G45" s="38"/>
      <c r="H45" s="39"/>
      <c r="I45" s="42"/>
      <c r="J45" s="42"/>
      <c r="K45" s="40"/>
      <c r="L45" s="172"/>
      <c r="M45" s="172"/>
      <c r="N45" s="172"/>
      <c r="O45" s="172"/>
      <c r="P45" s="23"/>
      <c r="Q45" s="23"/>
      <c r="R45" s="55"/>
      <c r="S45" s="56"/>
      <c r="T45" s="56"/>
      <c r="U45" s="26"/>
      <c r="V45" s="61"/>
    </row>
    <row r="46" spans="1:22" x14ac:dyDescent="0.35">
      <c r="C46" s="1"/>
      <c r="D46" s="1"/>
      <c r="E46" s="1"/>
      <c r="F46" s="1"/>
      <c r="G46" s="2"/>
      <c r="I46" s="13">
        <f>SUM(I5:I45)</f>
        <v>69289.75999999998</v>
      </c>
      <c r="J46" s="13">
        <f>SUM(J5:J45)</f>
        <v>398879.97010000004</v>
      </c>
      <c r="K46" s="13"/>
      <c r="L46" s="13"/>
      <c r="M46" s="13"/>
      <c r="N46" s="13"/>
      <c r="O46" s="13"/>
      <c r="P46" s="13"/>
      <c r="Q46" s="13"/>
      <c r="R46" s="64" t="e">
        <f t="shared" ref="R46:V46" si="35">SUM(R5:R45)</f>
        <v>#DIV/0!</v>
      </c>
      <c r="S46" s="65" t="e">
        <f t="shared" si="35"/>
        <v>#DIV/0!</v>
      </c>
      <c r="T46" s="65" t="e">
        <f t="shared" si="35"/>
        <v>#DIV/0!</v>
      </c>
      <c r="U46" s="66">
        <f t="shared" si="35"/>
        <v>9139353.7299999855</v>
      </c>
      <c r="V46" s="67" t="e">
        <f t="shared" si="35"/>
        <v>#DIV/0!</v>
      </c>
    </row>
    <row r="47" spans="1:22" x14ac:dyDescent="0.35">
      <c r="C47" s="1"/>
      <c r="D47" s="1"/>
      <c r="E47" s="1"/>
      <c r="F47" s="1"/>
      <c r="G47" s="1"/>
      <c r="K47" s="2"/>
      <c r="L47" s="2"/>
      <c r="M47" s="2"/>
      <c r="N47" s="2"/>
      <c r="O47" s="2"/>
      <c r="Q47" s="2"/>
      <c r="R47" s="58"/>
      <c r="S47" s="17"/>
      <c r="T47" s="17"/>
      <c r="U47" s="4"/>
      <c r="V47" s="17"/>
    </row>
    <row r="48" spans="1:22" x14ac:dyDescent="0.35">
      <c r="C48" s="1"/>
      <c r="D48" s="1"/>
      <c r="E48" s="1"/>
      <c r="F48" s="1"/>
      <c r="G48" s="1"/>
      <c r="K48" s="2"/>
      <c r="L48" s="2"/>
      <c r="M48" s="2"/>
      <c r="N48" s="2"/>
      <c r="O48" s="2"/>
      <c r="Q48" s="18"/>
      <c r="R48" s="58"/>
      <c r="S48" s="58"/>
      <c r="T48" s="58"/>
      <c r="U48" s="63"/>
      <c r="V48" s="58"/>
    </row>
    <row r="49" spans="1:23" x14ac:dyDescent="0.35">
      <c r="B49" s="1"/>
      <c r="C49" s="1"/>
      <c r="D49" s="1"/>
      <c r="E49" s="1"/>
      <c r="F49" s="1"/>
      <c r="G49" s="1"/>
      <c r="H49" s="18" t="s">
        <v>380</v>
      </c>
      <c r="S49" s="1"/>
      <c r="T49" s="1"/>
      <c r="U49" s="1"/>
      <c r="V49" s="1"/>
      <c r="W49" s="1"/>
    </row>
    <row r="50" spans="1:23" x14ac:dyDescent="0.35">
      <c r="B50" s="1"/>
      <c r="C50" s="68" t="s">
        <v>428</v>
      </c>
      <c r="D50" s="68" t="s">
        <v>381</v>
      </c>
      <c r="E50" s="1"/>
      <c r="F50" s="1"/>
      <c r="G50" s="47">
        <f>SUMIFS('Series MonthlyIG'!E:E,'Series MonthlyIG'!A:A,C50)</f>
        <v>0</v>
      </c>
      <c r="H50" s="70">
        <f>ROUND(G50,-3)</f>
        <v>0</v>
      </c>
      <c r="I50" s="68" t="s">
        <v>456</v>
      </c>
      <c r="S50" s="1"/>
      <c r="T50" s="1"/>
      <c r="U50" s="1"/>
      <c r="V50" s="1"/>
      <c r="W50" s="1"/>
    </row>
    <row r="51" spans="1:23" x14ac:dyDescent="0.35">
      <c r="B51" s="1"/>
      <c r="C51" s="68" t="s">
        <v>430</v>
      </c>
      <c r="D51" s="68" t="s">
        <v>383</v>
      </c>
      <c r="E51" s="1"/>
      <c r="F51" s="1"/>
      <c r="G51" s="47">
        <f>SUMIFS('Series MonthlyIG'!E:E,'Series MonthlyIG'!A:A,C51)</f>
        <v>4445756.8196000028</v>
      </c>
      <c r="H51" s="70">
        <f>ROUND(G51,-3)</f>
        <v>4446000</v>
      </c>
      <c r="I51" s="68" t="s">
        <v>384</v>
      </c>
      <c r="S51" s="1"/>
      <c r="T51" s="1"/>
      <c r="U51" s="1"/>
      <c r="V51" s="1"/>
      <c r="W51" s="1"/>
    </row>
    <row r="52" spans="1:23" x14ac:dyDescent="0.35">
      <c r="B52" s="18"/>
      <c r="C52" s="108" t="str">
        <f>'FIHI (PBC M)'!C52</f>
        <v>TOTAL Liabilities Accrued as of 3/14</v>
      </c>
      <c r="D52" s="68" t="s">
        <v>386</v>
      </c>
      <c r="E52" s="1"/>
      <c r="F52" s="1"/>
      <c r="G52" s="47">
        <f>SUMIFS('Series MonthlyIG'!E:E,'Series MonthlyIG'!A:A,C52)+SUMIFS('Series MonthlyIG'!E:E,'Series MonthlyIG'!A:A,C53)</f>
        <v>104368.61</v>
      </c>
      <c r="H52" s="70">
        <f>ROUND(G52,-3)</f>
        <v>104000</v>
      </c>
      <c r="I52" s="68" t="s">
        <v>387</v>
      </c>
      <c r="S52" s="1"/>
      <c r="T52" s="1"/>
      <c r="U52" s="1"/>
      <c r="V52" s="1"/>
      <c r="W52" s="1"/>
    </row>
    <row r="53" spans="1:23" x14ac:dyDescent="0.35">
      <c r="B53" s="1"/>
      <c r="C53" s="108" t="str">
        <f>'FIHI (PBC M)'!C53</f>
        <v>TOTAL Liabilities Accrued since 3/14</v>
      </c>
      <c r="D53" s="68" t="s">
        <v>388</v>
      </c>
      <c r="E53" s="1"/>
      <c r="F53" s="1"/>
      <c r="G53" s="71">
        <f>G54+G51+G52</f>
        <v>681120254.36370003</v>
      </c>
      <c r="H53" s="70">
        <f>ROUND(G53,-3)</f>
        <v>681120000</v>
      </c>
      <c r="S53" s="1"/>
      <c r="T53" s="1"/>
      <c r="U53" s="1"/>
      <c r="V53" s="1"/>
      <c r="W53" s="1"/>
    </row>
    <row r="54" spans="1:23" x14ac:dyDescent="0.35">
      <c r="B54" s="18"/>
      <c r="C54" s="18"/>
      <c r="D54" s="68" t="s">
        <v>389</v>
      </c>
      <c r="E54" s="1"/>
      <c r="F54" s="1"/>
      <c r="G54" s="71">
        <f>_xlfn.XLOOKUP(MAX(D5:D45),D5:D45,G5:G45)</f>
        <v>676570128.93410003</v>
      </c>
      <c r="H54" s="70">
        <f>ROUND(G54,-3)</f>
        <v>676570000</v>
      </c>
      <c r="S54" s="1"/>
      <c r="T54" s="1"/>
      <c r="U54" s="1"/>
      <c r="V54" s="1"/>
      <c r="W54" s="1"/>
    </row>
    <row r="55" spans="1:23" x14ac:dyDescent="0.35">
      <c r="A55" s="68" t="s">
        <v>390</v>
      </c>
      <c r="B55" s="68" t="s">
        <v>391</v>
      </c>
      <c r="C55" s="68" t="s">
        <v>392</v>
      </c>
      <c r="D55" s="68" t="s">
        <v>393</v>
      </c>
      <c r="E55" s="1"/>
      <c r="F55" s="1"/>
      <c r="G55" s="71">
        <f>SUMIFS('Series MonthlyIG'!E:E,'Series MonthlyIG'!A:A,C55)+SUMIFS('Series MonthlyIG'!E:E,'Series MonthlyIG'!A:A,B55)+SUMIFS('Series MonthlyIG'!E:E,'Series MonthlyIG'!A:A,A55)</f>
        <v>12828002.5</v>
      </c>
      <c r="I55" s="69"/>
      <c r="S55" s="1"/>
      <c r="T55" s="1"/>
      <c r="U55" s="1"/>
      <c r="V55" s="1"/>
      <c r="W55" s="1"/>
    </row>
    <row r="56" spans="1:23" x14ac:dyDescent="0.35">
      <c r="C56" s="68" t="s">
        <v>394</v>
      </c>
      <c r="D56" s="68" t="s">
        <v>395</v>
      </c>
      <c r="E56" s="1"/>
      <c r="F56" s="1"/>
      <c r="G56" s="71">
        <f>SUMIFS('Series MonthlyIG'!E:E,'Series MonthlyIG'!A:A,C56)+SUMIFS('Series MonthlyIG'!E:E,'Series MonthlyIG'!A:A,B56)+SUMIFS('Series MonthlyIG'!E:E,'Series MonthlyIG'!A:A,A56)</f>
        <v>0</v>
      </c>
      <c r="I56" s="69"/>
      <c r="S56" s="1"/>
      <c r="T56" s="1"/>
      <c r="U56" s="1"/>
      <c r="V56" s="1"/>
      <c r="W56" s="1"/>
    </row>
    <row r="57" spans="1:23" x14ac:dyDescent="0.35">
      <c r="C57" s="68"/>
      <c r="D57" s="68" t="s">
        <v>396</v>
      </c>
      <c r="E57" s="1"/>
      <c r="F57" s="1"/>
      <c r="G57" s="71">
        <f>G50+G51+G55+G56</f>
        <v>17273759.319600001</v>
      </c>
      <c r="I57" s="69"/>
      <c r="S57" s="1"/>
      <c r="T57" s="1"/>
      <c r="U57" s="1"/>
      <c r="V57" s="1"/>
      <c r="W57" s="1"/>
    </row>
    <row r="58" spans="1:23" x14ac:dyDescent="0.35">
      <c r="C58" s="68"/>
      <c r="D58" s="68" t="s">
        <v>397</v>
      </c>
      <c r="E58" s="1"/>
      <c r="F58" s="1"/>
      <c r="G58" s="71">
        <f>G57-G50-G51</f>
        <v>12828002.499999998</v>
      </c>
      <c r="I58" s="69"/>
      <c r="S58" s="1"/>
      <c r="T58" s="1"/>
      <c r="U58" s="1"/>
      <c r="V58" s="1"/>
      <c r="W58" s="1"/>
    </row>
    <row r="59" spans="1:23" x14ac:dyDescent="0.35">
      <c r="C59" s="68" t="str">
        <f>'FIHI (PBC M)'!C59</f>
        <v>912797FW2</v>
      </c>
      <c r="D59" s="68" t="s">
        <v>398</v>
      </c>
      <c r="E59" s="1"/>
      <c r="F59" s="1"/>
      <c r="G59" s="71">
        <f>SUMIFS('Series MonthlyIG'!E:E,'Series MonthlyIG'!A:A,C59)+SUMIFS('Series MonthlyIG'!E:E,'Series MonthlyIG'!A:A,B59)+SUMIFS('Series MonthlyIG'!E:E,'Series MonthlyIG'!A:A,A59)</f>
        <v>0</v>
      </c>
      <c r="I59" s="69"/>
      <c r="S59" s="1"/>
      <c r="T59" s="1"/>
      <c r="U59" s="1"/>
      <c r="V59" s="1"/>
      <c r="W59" s="1"/>
    </row>
    <row r="60" spans="1:23" x14ac:dyDescent="0.35">
      <c r="C60" s="68"/>
      <c r="D60" s="68" t="s">
        <v>399</v>
      </c>
      <c r="E60" s="1"/>
      <c r="F60" s="1"/>
      <c r="G60" s="71">
        <f>G59+G58+G51</f>
        <v>17273759.319600001</v>
      </c>
      <c r="H60" s="70">
        <f>ROUND(G60,-3)</f>
        <v>17274000</v>
      </c>
      <c r="I60" s="69"/>
      <c r="S60" s="1"/>
      <c r="T60" s="1"/>
      <c r="U60" s="1"/>
      <c r="V60" s="1"/>
      <c r="W60" s="1"/>
    </row>
    <row r="61" spans="1:23" x14ac:dyDescent="0.35">
      <c r="C61" s="68"/>
      <c r="D61" s="68" t="s">
        <v>400</v>
      </c>
      <c r="E61" s="1"/>
      <c r="F61" s="1"/>
      <c r="G61" s="71">
        <f>G54+G52-G58-G59-G50</f>
        <v>663846495.04410005</v>
      </c>
      <c r="H61" s="70">
        <f>ROUND(G61,-3)</f>
        <v>663846000</v>
      </c>
      <c r="I61" s="69"/>
      <c r="S61" s="1"/>
      <c r="T61" s="1"/>
      <c r="U61" s="1"/>
      <c r="V61" s="1"/>
      <c r="W61" s="1"/>
    </row>
    <row r="62" spans="1:23" x14ac:dyDescent="0.35">
      <c r="C62" s="1"/>
      <c r="D62" s="1"/>
      <c r="E62" s="1"/>
      <c r="F62" s="1"/>
      <c r="G62" s="1"/>
      <c r="S62" s="1"/>
      <c r="T62" s="1"/>
      <c r="U62" s="1"/>
      <c r="V62" s="1"/>
      <c r="W62" s="1"/>
    </row>
    <row r="63" spans="1:23" x14ac:dyDescent="0.35">
      <c r="C63" s="1"/>
      <c r="D63" s="166">
        <f>'FIHI (PBC M)'!D63</f>
        <v>45322</v>
      </c>
      <c r="E63" s="166">
        <f>'FIHI (PBC M)'!E63</f>
        <v>45351</v>
      </c>
      <c r="F63" s="166">
        <f>'FIHI (PBC M)'!F63</f>
        <v>45382</v>
      </c>
      <c r="G63" s="166">
        <f>'FIHI (PBC M)'!G63</f>
        <v>45412</v>
      </c>
      <c r="H63" s="166">
        <f>'FIHI (PBC M)'!H63</f>
        <v>45443</v>
      </c>
      <c r="I63" s="166">
        <f>'FIHI (PBC M)'!I63</f>
        <v>45473</v>
      </c>
      <c r="J63" s="166">
        <f>'FIHI (PBC M)'!J63</f>
        <v>45504</v>
      </c>
      <c r="K63" s="166">
        <f>'FIHI (PBC M)'!K63</f>
        <v>45535</v>
      </c>
      <c r="L63" s="166"/>
      <c r="M63" s="166"/>
      <c r="N63" s="166"/>
      <c r="O63" s="166"/>
      <c r="P63" s="166">
        <f>'FIHI (PBC M)'!P63</f>
        <v>45565</v>
      </c>
      <c r="Q63" s="166">
        <f>'FIHI (PBC M)'!Q63</f>
        <v>45596</v>
      </c>
      <c r="R63" s="166">
        <f>'FIHI (PBC M)'!R63</f>
        <v>45626</v>
      </c>
      <c r="S63" s="166">
        <f>'FIHI (PBC M)'!S63</f>
        <v>45657</v>
      </c>
      <c r="T63" s="1"/>
      <c r="U63" s="1"/>
      <c r="V63" s="1"/>
      <c r="W63" s="1"/>
    </row>
    <row r="64" spans="1:23" x14ac:dyDescent="0.35">
      <c r="C64" s="163" t="s">
        <v>389</v>
      </c>
      <c r="D64" s="164">
        <f>_xlfn.XLOOKUP(D63,$D$5:$D$45,$G$5:$G$45)</f>
        <v>511164304.97420001</v>
      </c>
      <c r="E64" s="164">
        <f t="shared" ref="E64:S64" si="36">_xlfn.XLOOKUP(E63,$D$5:$D$45,$G$5:$G$45)</f>
        <v>624799077.86409998</v>
      </c>
      <c r="F64" s="164">
        <f t="shared" si="36"/>
        <v>676570128.93410003</v>
      </c>
      <c r="G64" s="164" t="e">
        <f t="shared" si="36"/>
        <v>#N/A</v>
      </c>
      <c r="H64" s="164" t="e">
        <f t="shared" si="36"/>
        <v>#N/A</v>
      </c>
      <c r="I64" s="164" t="e">
        <f t="shared" si="36"/>
        <v>#N/A</v>
      </c>
      <c r="J64" s="164" t="e">
        <f t="shared" si="36"/>
        <v>#N/A</v>
      </c>
      <c r="K64" s="164" t="e">
        <f t="shared" si="36"/>
        <v>#N/A</v>
      </c>
      <c r="L64" s="164"/>
      <c r="M64" s="164"/>
      <c r="N64" s="164"/>
      <c r="O64" s="164"/>
      <c r="P64" s="164" t="e">
        <f t="shared" si="36"/>
        <v>#N/A</v>
      </c>
      <c r="Q64" s="164" t="e">
        <f t="shared" si="36"/>
        <v>#N/A</v>
      </c>
      <c r="R64" s="164" t="e">
        <f t="shared" si="36"/>
        <v>#N/A</v>
      </c>
      <c r="S64" s="164" t="e">
        <f t="shared" si="36"/>
        <v>#N/A</v>
      </c>
      <c r="T64" s="1"/>
      <c r="U64" s="1"/>
      <c r="V64" s="1"/>
      <c r="W64" s="1"/>
    </row>
    <row r="65" spans="2:27" x14ac:dyDescent="0.35">
      <c r="C65" s="163" t="s">
        <v>380</v>
      </c>
      <c r="D65" s="71">
        <f>ROUND(D64,-3)</f>
        <v>511164000</v>
      </c>
      <c r="E65" s="71">
        <f t="shared" ref="E65:S65" si="37">ROUND(E64,-3)</f>
        <v>624799000</v>
      </c>
      <c r="F65" s="71">
        <f t="shared" si="37"/>
        <v>676570000</v>
      </c>
      <c r="G65" s="71" t="e">
        <f t="shared" si="37"/>
        <v>#N/A</v>
      </c>
      <c r="H65" s="71" t="e">
        <f t="shared" si="37"/>
        <v>#N/A</v>
      </c>
      <c r="I65" s="71" t="e">
        <f t="shared" si="37"/>
        <v>#N/A</v>
      </c>
      <c r="J65" s="71" t="e">
        <f t="shared" si="37"/>
        <v>#N/A</v>
      </c>
      <c r="K65" s="71" t="e">
        <f t="shared" si="37"/>
        <v>#N/A</v>
      </c>
      <c r="L65" s="71"/>
      <c r="M65" s="71"/>
      <c r="N65" s="71"/>
      <c r="O65" s="71"/>
      <c r="P65" s="71" t="e">
        <f t="shared" si="37"/>
        <v>#N/A</v>
      </c>
      <c r="Q65" s="71" t="e">
        <f t="shared" si="37"/>
        <v>#N/A</v>
      </c>
      <c r="R65" s="71" t="e">
        <f t="shared" si="37"/>
        <v>#N/A</v>
      </c>
      <c r="S65" s="71" t="e">
        <f t="shared" si="37"/>
        <v>#N/A</v>
      </c>
      <c r="T65" s="1"/>
      <c r="U65" s="1"/>
      <c r="V65" s="1"/>
      <c r="W65" s="1"/>
    </row>
    <row r="66" spans="2:27" x14ac:dyDescent="0.35">
      <c r="C66" s="1"/>
      <c r="D66" s="1"/>
      <c r="E66" s="1"/>
      <c r="F66" s="1"/>
      <c r="G66" s="1"/>
      <c r="S66" s="1"/>
      <c r="T66" s="1"/>
      <c r="U66" s="1"/>
      <c r="V66" s="1"/>
      <c r="W66" s="1"/>
    </row>
    <row r="67" spans="2:27" x14ac:dyDescent="0.35">
      <c r="C67" s="1"/>
      <c r="D67" s="1"/>
      <c r="E67" s="1"/>
      <c r="F67" s="1"/>
      <c r="G67" s="1"/>
      <c r="S67" s="1"/>
      <c r="T67" s="1"/>
      <c r="U67" s="1"/>
      <c r="V67" s="1"/>
      <c r="W67" s="1"/>
    </row>
    <row r="68" spans="2:27" x14ac:dyDescent="0.35">
      <c r="C68" s="1"/>
      <c r="D68" s="1"/>
      <c r="E68" s="1"/>
      <c r="F68" s="1"/>
      <c r="G68" s="1"/>
      <c r="S68" s="1"/>
      <c r="T68" s="1"/>
      <c r="U68" s="1"/>
      <c r="V68" s="1"/>
      <c r="W68" s="1"/>
    </row>
    <row r="69" spans="2:27" s="1" customFormat="1" x14ac:dyDescent="0.35">
      <c r="B69"/>
      <c r="X69"/>
      <c r="Y69"/>
      <c r="Z69"/>
      <c r="AA69"/>
    </row>
    <row r="70" spans="2:27" s="1" customFormat="1" x14ac:dyDescent="0.35">
      <c r="B70"/>
      <c r="S70"/>
      <c r="T70"/>
      <c r="U70"/>
      <c r="V70"/>
      <c r="W70"/>
      <c r="X70"/>
      <c r="Y70"/>
      <c r="Z70"/>
      <c r="AA70"/>
    </row>
    <row r="71" spans="2:27" s="1" customFormat="1" x14ac:dyDescent="0.35">
      <c r="B71"/>
      <c r="S71"/>
      <c r="T71"/>
      <c r="U71"/>
      <c r="V71"/>
      <c r="W71"/>
      <c r="X71"/>
      <c r="Y71"/>
      <c r="Z71"/>
      <c r="AA71"/>
    </row>
    <row r="72" spans="2:27" s="1" customFormat="1" x14ac:dyDescent="0.35">
      <c r="B72"/>
      <c r="S72"/>
      <c r="T72"/>
      <c r="U72"/>
      <c r="V72"/>
      <c r="W72"/>
      <c r="X72"/>
      <c r="Y72"/>
      <c r="Z72"/>
      <c r="AA72"/>
    </row>
    <row r="73" spans="2:27" s="1" customFormat="1" x14ac:dyDescent="0.35">
      <c r="B73"/>
      <c r="S73"/>
      <c r="T73"/>
      <c r="U73"/>
      <c r="V73"/>
      <c r="W73"/>
      <c r="X73"/>
      <c r="Y73"/>
      <c r="Z73"/>
      <c r="AA73"/>
    </row>
    <row r="74" spans="2:27" s="1" customFormat="1" x14ac:dyDescent="0.35">
      <c r="B74"/>
      <c r="S74"/>
      <c r="T74"/>
      <c r="U74"/>
      <c r="V74"/>
      <c r="W74"/>
      <c r="X74"/>
      <c r="Y74"/>
      <c r="Z74"/>
      <c r="AA74"/>
    </row>
    <row r="75" spans="2:27" s="1" customFormat="1" x14ac:dyDescent="0.35">
      <c r="B75"/>
      <c r="S75"/>
      <c r="T75"/>
      <c r="U75"/>
      <c r="V75"/>
      <c r="W75"/>
      <c r="X75"/>
      <c r="Y75"/>
      <c r="Z75"/>
      <c r="AA75"/>
    </row>
    <row r="76" spans="2:27" s="1" customFormat="1" x14ac:dyDescent="0.35">
      <c r="B76"/>
      <c r="S76"/>
      <c r="T76"/>
      <c r="U76"/>
      <c r="V76"/>
      <c r="W76"/>
      <c r="X76"/>
      <c r="Y76"/>
      <c r="Z76"/>
      <c r="AA76"/>
    </row>
    <row r="77" spans="2:27" s="1" customFormat="1" x14ac:dyDescent="0.35">
      <c r="B77"/>
      <c r="S77"/>
      <c r="T77"/>
      <c r="U77"/>
      <c r="V77"/>
      <c r="W77"/>
      <c r="X77"/>
      <c r="Y77"/>
      <c r="Z77"/>
      <c r="AA77"/>
    </row>
    <row r="78" spans="2:27" s="1" customFormat="1" x14ac:dyDescent="0.35">
      <c r="B78"/>
      <c r="S78"/>
      <c r="T78"/>
      <c r="U78"/>
      <c r="V78"/>
      <c r="W78"/>
      <c r="X78"/>
      <c r="Y78"/>
      <c r="Z78"/>
      <c r="AA78"/>
    </row>
    <row r="79" spans="2:27" s="1" customFormat="1" x14ac:dyDescent="0.35">
      <c r="B79"/>
      <c r="S79"/>
      <c r="T79"/>
      <c r="U79"/>
      <c r="V79"/>
      <c r="W79"/>
      <c r="X79"/>
      <c r="Y79"/>
      <c r="Z79"/>
      <c r="AA79"/>
    </row>
    <row r="80" spans="2:27" x14ac:dyDescent="0.35">
      <c r="C80" s="1"/>
      <c r="D80" s="1"/>
      <c r="E80" s="1"/>
      <c r="F80" s="1"/>
      <c r="G80" s="1"/>
    </row>
    <row r="81" spans="3:7" x14ac:dyDescent="0.35">
      <c r="C81" s="1"/>
      <c r="D81" s="1"/>
      <c r="E81" s="1"/>
      <c r="F81" s="1"/>
      <c r="G81" s="1"/>
    </row>
  </sheetData>
  <conditionalFormatting sqref="G52:H52">
    <cfRule type="cellIs" dxfId="5" priority="1" operator="equal">
      <formula>0</formula>
    </cfRule>
  </conditionalFormatting>
  <pageMargins left="0.7" right="0.7" top="0.75" bottom="0.75" header="0.3" footer="0.3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115"/>
  <sheetViews>
    <sheetView topLeftCell="A31" zoomScale="80" zoomScaleNormal="80" workbookViewId="0">
      <selection activeCell="C52" sqref="C52"/>
    </sheetView>
  </sheetViews>
  <sheetFormatPr defaultColWidth="8.7265625" defaultRowHeight="14.5" x14ac:dyDescent="0.35"/>
  <cols>
    <col min="1" max="1" width="4.81640625" bestFit="1" customWidth="1"/>
    <col min="2" max="2" width="30" bestFit="1" customWidth="1"/>
    <col min="3" max="3" width="43.36328125" bestFit="1" customWidth="1"/>
    <col min="4" max="4" width="15" bestFit="1" customWidth="1"/>
    <col min="5" max="5" width="19.26953125" bestFit="1" customWidth="1"/>
    <col min="6" max="6" width="12.54296875" bestFit="1" customWidth="1"/>
    <col min="7" max="7" width="15.81640625" bestFit="1" customWidth="1"/>
    <col min="8" max="8" width="19.54296875" style="1" bestFit="1" customWidth="1"/>
    <col min="9" max="9" width="11.81640625" style="1" bestFit="1" customWidth="1"/>
    <col min="10" max="10" width="15.81640625" style="1" bestFit="1" customWidth="1"/>
    <col min="11" max="11" width="11.7265625" style="1" bestFit="1" customWidth="1"/>
    <col min="12" max="15" width="11.7265625" style="1" customWidth="1"/>
    <col min="16" max="16" width="14.54296875" style="1" bestFit="1" customWidth="1"/>
    <col min="17" max="17" width="17.54296875" style="1" bestFit="1" customWidth="1"/>
    <col min="18" max="18" width="24.7265625" style="1" customWidth="1"/>
    <col min="19" max="22" width="24.7265625" customWidth="1"/>
    <col min="23" max="23" width="13.26953125" bestFit="1" customWidth="1"/>
    <col min="24" max="24" width="6.54296875" bestFit="1" customWidth="1"/>
    <col min="25" max="25" width="12.1796875" bestFit="1" customWidth="1"/>
    <col min="26" max="28" width="10.36328125" bestFit="1" customWidth="1"/>
    <col min="29" max="29" width="12.54296875" bestFit="1" customWidth="1"/>
    <col min="30" max="30" width="11.54296875" bestFit="1" customWidth="1"/>
  </cols>
  <sheetData>
    <row r="1" spans="1:28" x14ac:dyDescent="0.35">
      <c r="C1" t="s">
        <v>291</v>
      </c>
      <c r="E1" t="s">
        <v>328</v>
      </c>
      <c r="G1" t="s">
        <v>332</v>
      </c>
      <c r="I1" s="2"/>
      <c r="J1" s="2"/>
      <c r="K1" s="2" t="s">
        <v>326</v>
      </c>
      <c r="L1" s="2"/>
      <c r="M1" s="2"/>
      <c r="N1" s="2"/>
      <c r="O1" s="2"/>
    </row>
    <row r="2" spans="1:28" x14ac:dyDescent="0.35">
      <c r="E2" t="s">
        <v>329</v>
      </c>
      <c r="F2" s="22"/>
      <c r="G2" t="s">
        <v>331</v>
      </c>
      <c r="K2" s="2"/>
      <c r="L2" s="2"/>
      <c r="M2" s="2"/>
      <c r="N2" s="2"/>
      <c r="O2" s="2"/>
      <c r="P2" s="2"/>
      <c r="Q2" s="2"/>
    </row>
    <row r="3" spans="1:28" ht="18.5" x14ac:dyDescent="0.45">
      <c r="C3" s="15" t="s">
        <v>20</v>
      </c>
      <c r="E3" t="s">
        <v>330</v>
      </c>
      <c r="F3" s="22"/>
      <c r="G3" s="22"/>
    </row>
    <row r="4" spans="1:28" ht="29.5" thickBot="1" x14ac:dyDescent="0.4">
      <c r="B4" s="18"/>
      <c r="C4" s="22" t="s">
        <v>2</v>
      </c>
      <c r="D4" s="22" t="s">
        <v>3</v>
      </c>
      <c r="E4" s="22" t="s">
        <v>4</v>
      </c>
      <c r="F4" s="22" t="s">
        <v>5</v>
      </c>
      <c r="G4" s="22" t="s">
        <v>6</v>
      </c>
      <c r="H4" s="22" t="s">
        <v>5</v>
      </c>
      <c r="I4" s="22" t="s">
        <v>7</v>
      </c>
      <c r="J4" s="22" t="s">
        <v>8</v>
      </c>
      <c r="K4" s="22" t="s">
        <v>335</v>
      </c>
      <c r="L4" s="171" t="s">
        <v>517</v>
      </c>
      <c r="M4" s="171" t="s">
        <v>518</v>
      </c>
      <c r="N4" s="171" t="s">
        <v>519</v>
      </c>
      <c r="O4" s="171" t="s">
        <v>520</v>
      </c>
      <c r="P4" s="22"/>
      <c r="Q4" s="22"/>
      <c r="R4" s="18" t="s">
        <v>16</v>
      </c>
      <c r="S4" s="18" t="s">
        <v>0</v>
      </c>
      <c r="T4" s="18" t="s">
        <v>336</v>
      </c>
      <c r="U4" s="18" t="s">
        <v>9</v>
      </c>
      <c r="V4" s="18" t="s">
        <v>10</v>
      </c>
      <c r="X4" s="49" t="s">
        <v>372</v>
      </c>
      <c r="Y4" s="49" t="s">
        <v>12</v>
      </c>
      <c r="Z4" s="49" t="s">
        <v>13</v>
      </c>
      <c r="AA4" s="49" t="s">
        <v>376</v>
      </c>
      <c r="AB4" s="49" t="s">
        <v>377</v>
      </c>
    </row>
    <row r="5" spans="1:28" x14ac:dyDescent="0.35">
      <c r="A5" t="str">
        <f>'FIHI (PBC M)'!A5</f>
        <v>Jan</v>
      </c>
      <c r="B5" t="str">
        <f>'FIHI (PBC M)'!B5</f>
        <v>From 1/1/2024 To 1/11/2024</v>
      </c>
      <c r="C5" s="27">
        <f>'FIHI (PBC M)'!C5</f>
        <v>44927</v>
      </c>
      <c r="D5" s="28">
        <f>'FIHI (PBC M)'!D5</f>
        <v>45302</v>
      </c>
      <c r="E5" s="29">
        <f>SUMIFS('SOC Detail Cap Acct'!S:S,'SOC Detail Cap Acct'!K:K,'FIHI (PBC Q1)'!B5,'SOC Detail Cap Acct'!H:H,'FIHI (PBC Q1)'!$C$1,'SOC Detail Cap Acct'!R:R,'FIHI (PBC Q1)'!$E$1)+SUMIFS('SOC Detail Cap Acct'!S:S,'SOC Detail Cap Acct'!K:K,'FIHI (PBC Q1)'!B5,'SOC Detail Cap Acct'!H:H,'FIHI (PBC Q1)'!$C$1,'SOC Detail Cap Acct'!R:R,'FIHI (PBC Q1)'!$E$2)+SUMIFS('SOC Detail Cap Acct'!S:S,'SOC Detail Cap Acct'!K:K,'FIHI (PBC Q1)'!B5,'SOC Detail Cap Acct'!H:H,'FIHI (PBC Q1)'!$C$1,'SOC Detail Cap Acct'!R:R,'FIHI (PBC Q1)'!$E$3)</f>
        <v>506866974.61000001</v>
      </c>
      <c r="F5" s="30" t="s">
        <v>11</v>
      </c>
      <c r="G5" s="29">
        <f>SUMIFS('SOC Detail Cap Acct'!S:S,'SOC Detail Cap Acct'!K:K,'FIHI (PBC Q1)'!B5,'SOC Detail Cap Acct'!H:H,'FIHI (PBC Q1)'!$C$1,'SOC Detail Cap Acct'!R:R,'FIHI (PBC Q1)'!$G$1)-SUMIFS('SOC Detail Cap Acct'!S:S,'SOC Detail Cap Acct'!K:K,'FIHI (PBC Q1)'!B5,'SOC Detail Cap Acct'!H:H,'FIHI (PBC Q1)'!$C$1,'SOC Detail Cap Acct'!R:R,'FIHI (PBC Q1)'!$G$2)</f>
        <v>507800175.03000003</v>
      </c>
      <c r="H5" s="31" t="s">
        <v>11</v>
      </c>
      <c r="I5" s="30">
        <f>-SUMIFS('SOC Detail Expenses'!S:S,'SOC Detail Expenses'!K:K,'FIHI (PBC Q1)'!B5,'SOC Detail Expenses'!H:H,'FIHI (PBC Q1)'!$C$1)</f>
        <v>7363.4</v>
      </c>
      <c r="J5" s="30">
        <f>-SUMIFS('SOC Detail Mgmt Fees'!S:S,'SOC Detail Mgmt Fees'!K:K,'FIHI (PBC Q1)'!B5,'SOC Detail Mgmt Fees'!H:H,'FIHI (PBC Q1)'!$C$1)</f>
        <v>61786.559999999998</v>
      </c>
      <c r="K5" s="32">
        <f>-SUMIFS('SOC Detail Mgmt Fees'!S:S,'SOC Detail Mgmt Fees'!H:H,'FIHI (PBC Q1)'!$C$1,'SOC Detail Mgmt Fees'!R:R,'FIHI (PBC Q1)'!$K$1,'SOC Detail Mgmt Fees'!K:K,'FIHI (PBC Q1)'!B5)</f>
        <v>68460.150000000009</v>
      </c>
      <c r="L5" s="172">
        <f t="shared" ref="L5:L24" si="0">SUM(G5,I5,J5)/E5</f>
        <v>1.0019775413080942</v>
      </c>
      <c r="M5" s="172">
        <f>G5/E5</f>
        <v>1.0018411150592679</v>
      </c>
      <c r="N5" s="172">
        <f>LN(L5)</f>
        <v>1.9755885473012476E-3</v>
      </c>
      <c r="O5" s="172">
        <f>LN(M5)</f>
        <v>1.8394222843476074E-3</v>
      </c>
      <c r="P5" s="23"/>
      <c r="Q5" s="23"/>
      <c r="R5" s="51">
        <f>+G5/E5-1</f>
        <v>1.8411150592678727E-3</v>
      </c>
      <c r="S5" s="52">
        <f>(J5+I5)/E5</f>
        <v>1.364262488263439E-4</v>
      </c>
      <c r="T5" s="52">
        <f>(K5+I5)/E5</f>
        <v>1.4959260278960001E-4</v>
      </c>
      <c r="U5" s="25">
        <f>+G5-E5+J5+I5</f>
        <v>1002350.3800000168</v>
      </c>
      <c r="V5" s="59">
        <f>+U5/E5</f>
        <v>1.9775413080942153E-3</v>
      </c>
      <c r="W5" s="16"/>
      <c r="X5" t="s">
        <v>360</v>
      </c>
      <c r="Y5" s="48">
        <f t="shared" ref="Y5:Y16" si="1">SUMIF($A$5:$A$45,X5,$V$5:$V$45)</f>
        <v>5.50891643685179E-3</v>
      </c>
      <c r="Z5" s="48">
        <f t="shared" ref="Z5:Z16" si="2">SUMIF($A$5:$A$45,X5,$R$5:$R$45)</f>
        <v>5.1746494811744093E-3</v>
      </c>
      <c r="AA5" s="105">
        <f t="shared" ref="AA5:AA16" si="3">EXP(SUMIFS(N$5:N$45,$A$5:$A$45,$X5))</f>
        <v>1.0055187353954613</v>
      </c>
      <c r="AB5" s="105">
        <f t="shared" ref="AB5:AB16" si="4">EXP(SUMIFS(O$5:O$45,$A$5:$A$45,$X5))</f>
        <v>1.0051833197696338</v>
      </c>
    </row>
    <row r="6" spans="1:28" x14ac:dyDescent="0.35">
      <c r="A6" t="str">
        <f>'FIHI (PBC M)'!A6</f>
        <v>Jan</v>
      </c>
      <c r="B6" t="str">
        <f>'FIHI (PBC M)'!B6</f>
        <v>From 1/12/2024 To 1/18/2024</v>
      </c>
      <c r="C6" s="33">
        <f>'FIHI (PBC M)'!C6</f>
        <v>45303</v>
      </c>
      <c r="D6" s="3">
        <f>'FIHI (PBC M)'!D6</f>
        <v>45309</v>
      </c>
      <c r="E6" s="7">
        <f>SUMIFS('SOC Detail Cap Acct'!S:S,'SOC Detail Cap Acct'!K:K,'FIHI (PBC Q1)'!B6,'SOC Detail Cap Acct'!H:H,'FIHI (PBC Q1)'!$C$1,'SOC Detail Cap Acct'!R:R,'FIHI (PBC Q1)'!$E$1)+SUMIFS('SOC Detail Cap Acct'!S:S,'SOC Detail Cap Acct'!K:K,'FIHI (PBC Q1)'!B6,'SOC Detail Cap Acct'!H:H,'FIHI (PBC Q1)'!$C$1,'SOC Detail Cap Acct'!R:R,'FIHI (PBC Q1)'!$E$2)+SUMIFS('SOC Detail Cap Acct'!S:S,'SOC Detail Cap Acct'!K:K,'FIHI (PBC Q1)'!B6,'SOC Detail Cap Acct'!H:H,'FIHI (PBC Q1)'!$C$1,'SOC Detail Cap Acct'!R:R,'FIHI (PBC Q1)'!$E$3)</f>
        <v>578023422.53470004</v>
      </c>
      <c r="F6" s="8" t="s">
        <v>11</v>
      </c>
      <c r="G6" s="7">
        <f>SUMIFS('SOC Detail Cap Acct'!S:S,'SOC Detail Cap Acct'!K:K,'FIHI (PBC Q1)'!B6,'SOC Detail Cap Acct'!H:H,'FIHI (PBC Q1)'!$C$1,'SOC Detail Cap Acct'!R:R,'FIHI (PBC Q1)'!$G$1)-SUMIFS('SOC Detail Cap Acct'!S:S,'SOC Detail Cap Acct'!K:K,'FIHI (PBC Q1)'!B6,'SOC Detail Cap Acct'!H:H,'FIHI (PBC Q1)'!$C$1,'SOC Detail Cap Acct'!R:R,'FIHI (PBC Q1)'!$G$2)</f>
        <v>578697899.3319</v>
      </c>
      <c r="H6" s="9" t="s">
        <v>11</v>
      </c>
      <c r="I6" s="8">
        <f>-SUMIFS('SOC Detail Expenses'!S:S,'SOC Detail Expenses'!K:K,'FIHI (PBC Q1)'!B6,'SOC Detail Expenses'!H:H,'FIHI (PBC Q1)'!$C$1)</f>
        <v>4685.7999999999993</v>
      </c>
      <c r="J6" s="8">
        <f>-SUMIFS('SOC Detail Mgmt Fees'!S:S,'SOC Detail Mgmt Fees'!K:K,'FIHI (PBC Q1)'!B6,'SOC Detail Mgmt Fees'!H:H,'FIHI (PBC Q1)'!$C$1)</f>
        <v>31391.452799999999</v>
      </c>
      <c r="K6" s="34">
        <f>-SUMIFS('SOC Detail Mgmt Fees'!S:S,'SOC Detail Mgmt Fees'!H:H,'FIHI (PBC Q1)'!$C$1,'SOC Detail Mgmt Fees'!R:R,'FIHI (PBC Q1)'!$K$1,'SOC Detail Mgmt Fees'!K:K,'FIHI (PBC Q1)'!B6)</f>
        <v>49635.1728</v>
      </c>
      <c r="L6" s="172">
        <f t="shared" si="0"/>
        <v>1.0012292824517113</v>
      </c>
      <c r="M6" s="172">
        <f t="shared" ref="M6:M24" si="5">G6/E6</f>
        <v>1.0011668675885872</v>
      </c>
      <c r="N6" s="172">
        <f>LN(L6)</f>
        <v>1.2285275026719677E-3</v>
      </c>
      <c r="O6" s="172">
        <f t="shared" ref="O6:O24" si="6">LN(M6)</f>
        <v>1.1661873277340163E-3</v>
      </c>
      <c r="P6" s="23"/>
      <c r="Q6" s="23"/>
      <c r="R6" s="53">
        <f t="shared" ref="R6:R32" si="7">+G6/E6-1</f>
        <v>1.1668675885871949E-3</v>
      </c>
      <c r="S6" s="54">
        <f t="shared" ref="S6:S32" si="8">(J6+I6)/E6</f>
        <v>6.2414863124053081E-5</v>
      </c>
      <c r="T6" s="54">
        <f t="shared" ref="T6:T32" si="9">(K6+I6)/E6</f>
        <v>9.3977113525601109E-5</v>
      </c>
      <c r="U6" s="24">
        <f t="shared" ref="U6:U32" si="10">+G6-E6+J6+I6</f>
        <v>710554.04999996454</v>
      </c>
      <c r="V6" s="60">
        <f t="shared" ref="V6:V32" si="11">+U6/E6</f>
        <v>1.2292824517112166E-3</v>
      </c>
      <c r="W6" s="16"/>
      <c r="X6" t="s">
        <v>361</v>
      </c>
      <c r="Y6" s="48">
        <f t="shared" si="1"/>
        <v>5.1163268940659645E-3</v>
      </c>
      <c r="Z6" s="48">
        <f t="shared" si="2"/>
        <v>4.8157430457809181E-3</v>
      </c>
      <c r="AA6" s="105">
        <f t="shared" si="3"/>
        <v>1.0051243755406343</v>
      </c>
      <c r="AB6" s="105">
        <f t="shared" si="4"/>
        <v>1.004822883661654</v>
      </c>
    </row>
    <row r="7" spans="1:28" x14ac:dyDescent="0.35">
      <c r="A7" t="str">
        <f>'FIHI (PBC M)'!A7</f>
        <v>Jan</v>
      </c>
      <c r="B7" t="str">
        <f>'FIHI (PBC M)'!B7</f>
        <v>From 1/19/2024 To 1/31/2024</v>
      </c>
      <c r="C7" s="33">
        <f>'FIHI (PBC M)'!C7</f>
        <v>45310</v>
      </c>
      <c r="D7" s="3">
        <f>'FIHI (PBC M)'!D7</f>
        <v>45322</v>
      </c>
      <c r="E7" s="7">
        <f>SUMIFS('SOC Detail Cap Acct'!S:S,'SOC Detail Cap Acct'!K:K,'FIHI (PBC Q1)'!B7,'SOC Detail Cap Acct'!H:H,'FIHI (PBC Q1)'!$C$1,'SOC Detail Cap Acct'!R:R,'FIHI (PBC Q1)'!$E$1)+SUMIFS('SOC Detail Cap Acct'!S:S,'SOC Detail Cap Acct'!K:K,'FIHI (PBC Q1)'!B7,'SOC Detail Cap Acct'!H:H,'FIHI (PBC Q1)'!$C$1,'SOC Detail Cap Acct'!R:R,'FIHI (PBC Q1)'!$E$2)+SUMIFS('SOC Detail Cap Acct'!S:S,'SOC Detail Cap Acct'!K:K,'FIHI (PBC Q1)'!B7,'SOC Detail Cap Acct'!H:H,'FIHI (PBC Q1)'!$C$1,'SOC Detail Cap Acct'!R:R,'FIHI (PBC Q1)'!$E$3)</f>
        <v>573274109.75189996</v>
      </c>
      <c r="F7" s="8" t="s">
        <v>11</v>
      </c>
      <c r="G7" s="7">
        <f>SUMIFS('SOC Detail Cap Acct'!S:S,'SOC Detail Cap Acct'!K:K,'FIHI (PBC Q1)'!B7,'SOC Detail Cap Acct'!H:H,'FIHI (PBC Q1)'!$C$1,'SOC Detail Cap Acct'!R:R,'FIHI (PBC Q1)'!$G$1)-SUMIFS('SOC Detail Cap Acct'!S:S,'SOC Detail Cap Acct'!K:K,'FIHI (PBC Q1)'!B7,'SOC Detail Cap Acct'!H:H,'FIHI (PBC Q1)'!$C$1,'SOC Detail Cap Acct'!R:R,'FIHI (PBC Q1)'!$G$2)</f>
        <v>574516203.75190008</v>
      </c>
      <c r="H7" s="9" t="s">
        <v>11</v>
      </c>
      <c r="I7" s="8">
        <f>-SUMIFS('SOC Detail Expenses'!S:S,'SOC Detail Expenses'!K:K,'FIHI (PBC Q1)'!B7,'SOC Detail Expenses'!H:H,'FIHI (PBC Q1)'!$C$1)</f>
        <v>10264.280000000001</v>
      </c>
      <c r="J7" s="8">
        <f>-SUMIFS('SOC Detail Mgmt Fees'!S:S,'SOC Detail Mgmt Fees'!K:K,'FIHI (PBC Q1)'!B7,'SOC Detail Mgmt Fees'!H:H,'FIHI (PBC Q1)'!$C$1)</f>
        <v>67371.850000000006</v>
      </c>
      <c r="K7" s="34">
        <f>-SUMIFS('SOC Detail Mgmt Fees'!S:S,'SOC Detail Mgmt Fees'!H:H,'FIHI (PBC Q1)'!$C$1,'SOC Detail Mgmt Fees'!R:R,'FIHI (PBC Q1)'!$K$1,'SOC Detail Mgmt Fees'!K:K,'FIHI (PBC Q1)'!B7)</f>
        <v>92639.430000000008</v>
      </c>
      <c r="L7" s="172">
        <f t="shared" si="0"/>
        <v>1.0023020926770463</v>
      </c>
      <c r="M7" s="172">
        <f t="shared" si="5"/>
        <v>1.0021666668333193</v>
      </c>
      <c r="N7" s="172">
        <f>LN(L7)</f>
        <v>2.2994469214378194E-3</v>
      </c>
      <c r="O7" s="172">
        <f t="shared" si="6"/>
        <v>2.1643229956689984E-3</v>
      </c>
      <c r="P7" s="23"/>
      <c r="Q7" s="23"/>
      <c r="R7" s="53">
        <f t="shared" si="7"/>
        <v>2.1666668333193417E-3</v>
      </c>
      <c r="S7" s="54">
        <f t="shared" si="8"/>
        <v>1.3542584372700726E-4</v>
      </c>
      <c r="T7" s="54">
        <f t="shared" si="9"/>
        <v>1.7950175709929478E-4</v>
      </c>
      <c r="U7" s="24">
        <f t="shared" si="10"/>
        <v>1319730.1300001193</v>
      </c>
      <c r="V7" s="60">
        <f t="shared" si="11"/>
        <v>2.3020926770463586E-3</v>
      </c>
      <c r="W7" s="16"/>
      <c r="X7" t="s">
        <v>362</v>
      </c>
      <c r="Y7" s="48">
        <f t="shared" si="1"/>
        <v>5.4596112098124986E-3</v>
      </c>
      <c r="Z7" s="48">
        <f t="shared" si="2"/>
        <v>5.1193330619916377E-3</v>
      </c>
      <c r="AA7" s="105">
        <f t="shared" si="3"/>
        <v>1.0054691847479778</v>
      </c>
      <c r="AB7" s="105">
        <f t="shared" si="4"/>
        <v>1.0051277320148555</v>
      </c>
    </row>
    <row r="8" spans="1:28" x14ac:dyDescent="0.35">
      <c r="A8" t="str">
        <f>'FIHI (PBC M)'!A8</f>
        <v>Feb</v>
      </c>
      <c r="B8" t="str">
        <f>'FIHI (PBC M)'!B8</f>
        <v>From 2/1/2024 To 2/15/2024</v>
      </c>
      <c r="C8" s="33">
        <f>'FIHI (PBC M)'!C8</f>
        <v>45323</v>
      </c>
      <c r="D8" s="3">
        <f>'FIHI (PBC M)'!D8</f>
        <v>45337</v>
      </c>
      <c r="E8" s="7">
        <f>SUMIFS('SOC Detail Cap Acct'!S:S,'SOC Detail Cap Acct'!K:K,'FIHI (PBC Q1)'!B8,'SOC Detail Cap Acct'!H:H,'FIHI (PBC Q1)'!$C$1,'SOC Detail Cap Acct'!R:R,'FIHI (PBC Q1)'!$E$1)+SUMIFS('SOC Detail Cap Acct'!S:S,'SOC Detail Cap Acct'!K:K,'FIHI (PBC Q1)'!B8,'SOC Detail Cap Acct'!H:H,'FIHI (PBC Q1)'!$C$1,'SOC Detail Cap Acct'!R:R,'FIHI (PBC Q1)'!$E$2)+SUMIFS('SOC Detail Cap Acct'!S:S,'SOC Detail Cap Acct'!K:K,'FIHI (PBC Q1)'!B8,'SOC Detail Cap Acct'!H:H,'FIHI (PBC Q1)'!$C$1,'SOC Detail Cap Acct'!R:R,'FIHI (PBC Q1)'!$E$3)</f>
        <v>574516203.75190008</v>
      </c>
      <c r="F8" s="8" t="s">
        <v>11</v>
      </c>
      <c r="G8" s="7">
        <f>SUMIFS('SOC Detail Cap Acct'!S:S,'SOC Detail Cap Acct'!K:K,'FIHI (PBC Q1)'!B8,'SOC Detail Cap Acct'!H:H,'FIHI (PBC Q1)'!$C$1,'SOC Detail Cap Acct'!R:R,'FIHI (PBC Q1)'!$G$1)-SUMIFS('SOC Detail Cap Acct'!S:S,'SOC Detail Cap Acct'!K:K,'FIHI (PBC Q1)'!B8,'SOC Detail Cap Acct'!H:H,'FIHI (PBC Q1)'!$C$1,'SOC Detail Cap Acct'!R:R,'FIHI (PBC Q1)'!$G$2)</f>
        <v>575949389.04180002</v>
      </c>
      <c r="H8" s="9" t="s">
        <v>11</v>
      </c>
      <c r="I8" s="8">
        <f>-SUMIFS('SOC Detail Expenses'!S:S,'SOC Detail Expenses'!K:K,'FIHI (PBC Q1)'!B8,'SOC Detail Expenses'!H:H,'FIHI (PBC Q1)'!$C$1)</f>
        <v>11750.58</v>
      </c>
      <c r="J8" s="8">
        <f>-SUMIFS('SOC Detail Mgmt Fees'!S:S,'SOC Detail Mgmt Fees'!K:K,'FIHI (PBC Q1)'!B8,'SOC Detail Mgmt Fees'!H:H,'FIHI (PBC Q1)'!$C$1)</f>
        <v>82297.670100000003</v>
      </c>
      <c r="K8" s="34">
        <f>-SUMIFS('SOC Detail Mgmt Fees'!S:S,'SOC Detail Mgmt Fees'!H:H,'FIHI (PBC Q1)'!$C$1,'SOC Detail Mgmt Fees'!R:R,'FIHI (PBC Q1)'!$K$1,'SOC Detail Mgmt Fees'!K:K,'FIHI (PBC Q1)'!B8)</f>
        <v>106891.6501</v>
      </c>
      <c r="L8" s="172">
        <f t="shared" si="0"/>
        <v>1.0026582949793692</v>
      </c>
      <c r="M8" s="172">
        <f t="shared" si="5"/>
        <v>1.0024945950706707</v>
      </c>
      <c r="N8" s="172">
        <f>LN(L8)</f>
        <v>2.6547679624554072E-3</v>
      </c>
      <c r="O8" s="172">
        <f t="shared" si="6"/>
        <v>2.4914887333507682E-3</v>
      </c>
      <c r="P8" s="23"/>
      <c r="Q8" s="23"/>
      <c r="R8" s="53">
        <f t="shared" si="7"/>
        <v>2.4945950706707354E-3</v>
      </c>
      <c r="S8" s="54">
        <f t="shared" si="8"/>
        <v>1.6369990869850894E-4</v>
      </c>
      <c r="T8" s="54">
        <f t="shared" si="9"/>
        <v>2.0650806596089435E-4</v>
      </c>
      <c r="U8" s="24">
        <f t="shared" si="10"/>
        <v>1527233.5399999453</v>
      </c>
      <c r="V8" s="60">
        <f t="shared" si="11"/>
        <v>2.6582949793692297E-3</v>
      </c>
      <c r="W8" s="16"/>
      <c r="X8" t="s">
        <v>363</v>
      </c>
      <c r="Y8" s="48">
        <f t="shared" si="1"/>
        <v>0</v>
      </c>
      <c r="Z8" s="48">
        <f t="shared" si="2"/>
        <v>0</v>
      </c>
      <c r="AA8" s="105">
        <f t="shared" si="3"/>
        <v>1</v>
      </c>
      <c r="AB8" s="105">
        <f t="shared" si="4"/>
        <v>1</v>
      </c>
    </row>
    <row r="9" spans="1:28" x14ac:dyDescent="0.35">
      <c r="A9" t="str">
        <f>'FIHI (PBC M)'!A9</f>
        <v>Feb</v>
      </c>
      <c r="B9" t="str">
        <f>'FIHI (PBC M)'!B9</f>
        <v>From 2/16/2024 To 2/22/2024</v>
      </c>
      <c r="C9" s="33">
        <f>'FIHI (PBC M)'!C9</f>
        <v>45338</v>
      </c>
      <c r="D9" s="3">
        <f>'FIHI (PBC M)'!D9</f>
        <v>45344</v>
      </c>
      <c r="E9" s="7">
        <f>SUMIFS('SOC Detail Cap Acct'!S:S,'SOC Detail Cap Acct'!K:K,'FIHI (PBC Q1)'!B9,'SOC Detail Cap Acct'!H:H,'FIHI (PBC Q1)'!$C$1,'SOC Detail Cap Acct'!R:R,'FIHI (PBC Q1)'!$E$1)+SUMIFS('SOC Detail Cap Acct'!S:S,'SOC Detail Cap Acct'!K:K,'FIHI (PBC Q1)'!B9,'SOC Detail Cap Acct'!H:H,'FIHI (PBC Q1)'!$C$1,'SOC Detail Cap Acct'!R:R,'FIHI (PBC Q1)'!$E$2)+SUMIFS('SOC Detail Cap Acct'!S:S,'SOC Detail Cap Acct'!K:K,'FIHI (PBC Q1)'!B9,'SOC Detail Cap Acct'!H:H,'FIHI (PBC Q1)'!$C$1,'SOC Detail Cap Acct'!R:R,'FIHI (PBC Q1)'!$E$3)</f>
        <v>591019389.04180002</v>
      </c>
      <c r="F9" s="8" t="s">
        <v>11</v>
      </c>
      <c r="G9" s="7">
        <f>SUMIFS('SOC Detail Cap Acct'!S:S,'SOC Detail Cap Acct'!K:K,'FIHI (PBC Q1)'!B9,'SOC Detail Cap Acct'!H:H,'FIHI (PBC Q1)'!$C$1,'SOC Detail Cap Acct'!R:R,'FIHI (PBC Q1)'!$G$1)-SUMIFS('SOC Detail Cap Acct'!S:S,'SOC Detail Cap Acct'!K:K,'FIHI (PBC Q1)'!B9,'SOC Detail Cap Acct'!H:H,'FIHI (PBC Q1)'!$C$1,'SOC Detail Cap Acct'!R:R,'FIHI (PBC Q1)'!$G$2)</f>
        <v>591705708.73179996</v>
      </c>
      <c r="H9" s="9" t="s">
        <v>11</v>
      </c>
      <c r="I9" s="8">
        <f>-SUMIFS('SOC Detail Expenses'!S:S,'SOC Detail Expenses'!K:K,'FIHI (PBC Q1)'!B9,'SOC Detail Expenses'!H:H,'FIHI (PBC Q1)'!$C$1)</f>
        <v>5475.6099999999988</v>
      </c>
      <c r="J9" s="8">
        <f>-SUMIFS('SOC Detail Mgmt Fees'!S:S,'SOC Detail Mgmt Fees'!K:K,'FIHI (PBC Q1)'!B9,'SOC Detail Mgmt Fees'!H:H,'FIHI (PBC Q1)'!$C$1)</f>
        <v>37398.689999999995</v>
      </c>
      <c r="K9" s="34">
        <f>-SUMIFS('SOC Detail Mgmt Fees'!S:S,'SOC Detail Mgmt Fees'!H:H,'FIHI (PBC Q1)'!$C$1,'SOC Detail Mgmt Fees'!R:R,'FIHI (PBC Q1)'!$K$1,'SOC Detail Mgmt Fees'!K:K,'FIHI (PBC Q1)'!B9)</f>
        <v>51187.989999999991</v>
      </c>
      <c r="L9" s="172">
        <f t="shared" si="0"/>
        <v>1.0012337903011646</v>
      </c>
      <c r="M9" s="172">
        <f t="shared" si="5"/>
        <v>1.0011612473342248</v>
      </c>
      <c r="N9" s="172">
        <f>LN(L9)</f>
        <v>1.2330298073732304E-3</v>
      </c>
      <c r="O9" s="172">
        <f t="shared" si="6"/>
        <v>1.1605736080639213E-3</v>
      </c>
      <c r="P9" s="23"/>
      <c r="Q9" s="23"/>
      <c r="R9" s="53">
        <f t="shared" si="7"/>
        <v>1.1612473342248464E-3</v>
      </c>
      <c r="S9" s="54">
        <f t="shared" si="8"/>
        <v>7.2542966939732152E-5</v>
      </c>
      <c r="T9" s="54">
        <f t="shared" si="9"/>
        <v>9.5874350403066789E-5</v>
      </c>
      <c r="U9" s="24">
        <f t="shared" si="10"/>
        <v>729193.98999993794</v>
      </c>
      <c r="V9" s="60">
        <f t="shared" si="11"/>
        <v>1.2337903011644944E-3</v>
      </c>
      <c r="W9" s="16"/>
      <c r="X9" t="s">
        <v>364</v>
      </c>
      <c r="Y9" s="48">
        <f t="shared" si="1"/>
        <v>0</v>
      </c>
      <c r="Z9" s="48">
        <f t="shared" si="2"/>
        <v>0</v>
      </c>
      <c r="AA9" s="105">
        <f t="shared" si="3"/>
        <v>1</v>
      </c>
      <c r="AB9" s="105">
        <f t="shared" si="4"/>
        <v>1</v>
      </c>
    </row>
    <row r="10" spans="1:28" x14ac:dyDescent="0.35">
      <c r="A10" t="str">
        <f>'FIHI (PBC M)'!A10</f>
        <v>Feb</v>
      </c>
      <c r="B10" t="str">
        <f>'FIHI (PBC M)'!B10</f>
        <v>From 2/23/2024 To 2/29/2024</v>
      </c>
      <c r="C10" s="33">
        <f>'FIHI (PBC M)'!C10</f>
        <v>45345</v>
      </c>
      <c r="D10" s="3">
        <f>'FIHI (PBC M)'!D10</f>
        <v>45351</v>
      </c>
      <c r="E10" s="7">
        <f>SUMIFS('SOC Detail Cap Acct'!S:S,'SOC Detail Cap Acct'!K:K,'FIHI (PBC Q1)'!B10,'SOC Detail Cap Acct'!H:H,'FIHI (PBC Q1)'!$C$1,'SOC Detail Cap Acct'!R:R,'FIHI (PBC Q1)'!$E$1)+SUMIFS('SOC Detail Cap Acct'!S:S,'SOC Detail Cap Acct'!K:K,'FIHI (PBC Q1)'!B10,'SOC Detail Cap Acct'!H:H,'FIHI (PBC Q1)'!$C$1,'SOC Detail Cap Acct'!R:R,'FIHI (PBC Q1)'!$E$2)+SUMIFS('SOC Detail Cap Acct'!S:S,'SOC Detail Cap Acct'!K:K,'FIHI (PBC Q1)'!B10,'SOC Detail Cap Acct'!H:H,'FIHI (PBC Q1)'!$C$1,'SOC Detail Cap Acct'!R:R,'FIHI (PBC Q1)'!$E$3)</f>
        <v>621705708.73179996</v>
      </c>
      <c r="F10" s="8" t="s">
        <v>11</v>
      </c>
      <c r="G10" s="7">
        <f>SUMIFS('SOC Detail Cap Acct'!S:S,'SOC Detail Cap Acct'!K:K,'FIHI (PBC Q1)'!B10,'SOC Detail Cap Acct'!H:H,'FIHI (PBC Q1)'!$C$1,'SOC Detail Cap Acct'!R:R,'FIHI (PBC Q1)'!$G$1)-SUMIFS('SOC Detail Cap Acct'!S:S,'SOC Detail Cap Acct'!K:K,'FIHI (PBC Q1)'!B10,'SOC Detail Cap Acct'!H:H,'FIHI (PBC Q1)'!$C$1,'SOC Detail Cap Acct'!R:R,'FIHI (PBC Q1)'!$G$2)</f>
        <v>622426825.58179998</v>
      </c>
      <c r="H10" s="9" t="s">
        <v>11</v>
      </c>
      <c r="I10" s="8">
        <f>-SUMIFS('SOC Detail Expenses'!S:S,'SOC Detail Expenses'!K:K,'FIHI (PBC Q1)'!B10,'SOC Detail Expenses'!H:H,'FIHI (PBC Q1)'!$C$1)</f>
        <v>5475.61</v>
      </c>
      <c r="J10" s="8">
        <f>-SUMIFS('SOC Detail Mgmt Fees'!S:S,'SOC Detail Mgmt Fees'!K:K,'FIHI (PBC Q1)'!B10,'SOC Detail Mgmt Fees'!H:H,'FIHI (PBC Q1)'!$C$1)</f>
        <v>34525.54</v>
      </c>
      <c r="K10" s="34">
        <f>-SUMIFS('SOC Detail Mgmt Fees'!S:S,'SOC Detail Mgmt Fees'!H:H,'FIHI (PBC Q1)'!$C$1,'SOC Detail Mgmt Fees'!R:R,'FIHI (PBC Q1)'!$K$1,'SOC Detail Mgmt Fees'!K:K,'FIHI (PBC Q1)'!B10)</f>
        <v>53783.240000000005</v>
      </c>
      <c r="L10" s="172">
        <f t="shared" si="0"/>
        <v>1.0012242416135322</v>
      </c>
      <c r="M10" s="172">
        <f t="shared" si="5"/>
        <v>1.0011599006408853</v>
      </c>
      <c r="N10" s="172">
        <f>LN(L10)</f>
        <v>1.2234928408248649E-3</v>
      </c>
      <c r="O10" s="172">
        <f t="shared" si="6"/>
        <v>1.1592284758498684E-3</v>
      </c>
      <c r="P10" s="23"/>
      <c r="Q10" s="23"/>
      <c r="R10" s="53">
        <f t="shared" si="7"/>
        <v>1.1599006408853363E-3</v>
      </c>
      <c r="S10" s="54">
        <f t="shared" si="8"/>
        <v>6.4340972647005645E-5</v>
      </c>
      <c r="T10" s="54">
        <f t="shared" si="9"/>
        <v>9.5316560822451623E-5</v>
      </c>
      <c r="U10" s="24">
        <f t="shared" si="10"/>
        <v>761118.00000002387</v>
      </c>
      <c r="V10" s="60">
        <f t="shared" si="11"/>
        <v>1.2242416135322405E-3</v>
      </c>
      <c r="W10" s="16"/>
      <c r="X10" t="s">
        <v>365</v>
      </c>
      <c r="Y10" s="48">
        <f t="shared" si="1"/>
        <v>0</v>
      </c>
      <c r="Z10" s="48">
        <f t="shared" si="2"/>
        <v>0</v>
      </c>
      <c r="AA10" s="105">
        <f t="shared" si="3"/>
        <v>1</v>
      </c>
      <c r="AB10" s="105">
        <f t="shared" si="4"/>
        <v>1</v>
      </c>
    </row>
    <row r="11" spans="1:28" x14ac:dyDescent="0.35">
      <c r="A11" t="str">
        <f>'FIHI (PBC M)'!A11</f>
        <v>Mar</v>
      </c>
      <c r="B11" t="str">
        <f>'FIHI (PBC M)'!B11</f>
        <v>From 3/1/2024 To 3/14/2024</v>
      </c>
      <c r="C11" s="33">
        <f>'FIHI (PBC M)'!C11</f>
        <v>45352</v>
      </c>
      <c r="D11" s="3">
        <f>'FIHI (PBC M)'!D11</f>
        <v>45365</v>
      </c>
      <c r="E11" s="7">
        <f>SUMIFS('SOC Detail Cap Acct'!S:S,'SOC Detail Cap Acct'!K:K,'FIHI (PBC Q1)'!B11,'SOC Detail Cap Acct'!H:H,'FIHI (PBC Q1)'!$C$1,'SOC Detail Cap Acct'!R:R,'FIHI (PBC Q1)'!$E$1)+SUMIFS('SOC Detail Cap Acct'!S:S,'SOC Detail Cap Acct'!K:K,'FIHI (PBC Q1)'!B11,'SOC Detail Cap Acct'!H:H,'FIHI (PBC Q1)'!$C$1,'SOC Detail Cap Acct'!R:R,'FIHI (PBC Q1)'!$E$2)+SUMIFS('SOC Detail Cap Acct'!S:S,'SOC Detail Cap Acct'!K:K,'FIHI (PBC Q1)'!B11,'SOC Detail Cap Acct'!H:H,'FIHI (PBC Q1)'!$C$1,'SOC Detail Cap Acct'!R:R,'FIHI (PBC Q1)'!$E$3)</f>
        <v>622426825.58179998</v>
      </c>
      <c r="F11" s="8" t="s">
        <v>11</v>
      </c>
      <c r="G11" s="7">
        <f>SUMIFS('SOC Detail Cap Acct'!S:S,'SOC Detail Cap Acct'!K:K,'FIHI (PBC Q1)'!B11,'SOC Detail Cap Acct'!H:H,'FIHI (PBC Q1)'!$C$1,'SOC Detail Cap Acct'!R:R,'FIHI (PBC Q1)'!$G$1)-SUMIFS('SOC Detail Cap Acct'!S:S,'SOC Detail Cap Acct'!K:K,'FIHI (PBC Q1)'!B11,'SOC Detail Cap Acct'!H:H,'FIHI (PBC Q1)'!$C$1,'SOC Detail Cap Acct'!R:R,'FIHI (PBC Q1)'!$G$2)</f>
        <v>623869059.17180014</v>
      </c>
      <c r="H11" s="9" t="s">
        <v>11</v>
      </c>
      <c r="I11" s="8">
        <f>-SUMIFS('SOC Detail Expenses'!S:S,'SOC Detail Expenses'!K:K,'FIHI (PBC Q1)'!B11,'SOC Detail Expenses'!H:H,'FIHI (PBC Q1)'!$C$1)</f>
        <v>10951.22</v>
      </c>
      <c r="J11" s="8">
        <f>-SUMIFS('SOC Detail Mgmt Fees'!S:S,'SOC Detail Mgmt Fees'!K:K,'FIHI (PBC Q1)'!B11,'SOC Detail Mgmt Fees'!H:H,'FIHI (PBC Q1)'!$C$1)</f>
        <v>72447.87</v>
      </c>
      <c r="K11" s="34">
        <f>-SUMIFS('SOC Detail Mgmt Fees'!S:S,'SOC Detail Mgmt Fees'!H:H,'FIHI (PBC Q1)'!$C$1,'SOC Detail Mgmt Fees'!R:R,'FIHI (PBC Q1)'!$K$1,'SOC Detail Mgmt Fees'!K:K,'FIHI (PBC Q1)'!B11)</f>
        <v>107560.38999999998</v>
      </c>
      <c r="L11" s="172">
        <f t="shared" si="0"/>
        <v>1.0024511036756396</v>
      </c>
      <c r="M11" s="172">
        <f t="shared" si="5"/>
        <v>1.0023171134834237</v>
      </c>
      <c r="N11" s="172">
        <f t="shared" ref="N11:N24" si="12">LN(L11)</f>
        <v>2.4481046206886225E-3</v>
      </c>
      <c r="O11" s="172">
        <f t="shared" si="6"/>
        <v>2.3144331156551615E-3</v>
      </c>
      <c r="P11" s="23"/>
      <c r="Q11" s="23"/>
      <c r="R11" s="53">
        <f t="shared" si="7"/>
        <v>2.3171134834236717E-3</v>
      </c>
      <c r="S11" s="54">
        <f t="shared" si="8"/>
        <v>1.339901922158392E-4</v>
      </c>
      <c r="T11" s="54">
        <f t="shared" si="9"/>
        <v>1.9040247805711752E-4</v>
      </c>
      <c r="U11" s="24">
        <f t="shared" si="10"/>
        <v>1525632.6800001527</v>
      </c>
      <c r="V11" s="60">
        <f t="shared" si="11"/>
        <v>2.4511036756394628E-3</v>
      </c>
      <c r="W11" s="16"/>
      <c r="X11" t="s">
        <v>366</v>
      </c>
      <c r="Y11" s="48">
        <f t="shared" si="1"/>
        <v>0</v>
      </c>
      <c r="Z11" s="48">
        <f t="shared" si="2"/>
        <v>0</v>
      </c>
      <c r="AA11" s="105">
        <f t="shared" si="3"/>
        <v>1</v>
      </c>
      <c r="AB11" s="105">
        <f t="shared" si="4"/>
        <v>1</v>
      </c>
    </row>
    <row r="12" spans="1:28" x14ac:dyDescent="0.35">
      <c r="A12" t="str">
        <f>'FIHI (PBC M)'!A12</f>
        <v>Mar</v>
      </c>
      <c r="B12" t="str">
        <f>'FIHI (PBC M)'!B12</f>
        <v>From 3/15/2024 To 3/21/2024</v>
      </c>
      <c r="C12" s="33">
        <f>'FIHI (PBC M)'!C12</f>
        <v>45366</v>
      </c>
      <c r="D12" s="3">
        <f>'FIHI (PBC M)'!D12</f>
        <v>45372</v>
      </c>
      <c r="E12" s="7">
        <f>SUMIFS('SOC Detail Cap Acct'!S:S,'SOC Detail Cap Acct'!K:K,'FIHI (PBC Q1)'!B12,'SOC Detail Cap Acct'!H:H,'FIHI (PBC Q1)'!$C$1,'SOC Detail Cap Acct'!R:R,'FIHI (PBC Q1)'!$E$1)+SUMIFS('SOC Detail Cap Acct'!S:S,'SOC Detail Cap Acct'!K:K,'FIHI (PBC Q1)'!B12,'SOC Detail Cap Acct'!H:H,'FIHI (PBC Q1)'!$C$1,'SOC Detail Cap Acct'!R:R,'FIHI (PBC Q1)'!$E$2)+SUMIFS('SOC Detail Cap Acct'!S:S,'SOC Detail Cap Acct'!K:K,'FIHI (PBC Q1)'!B12,'SOC Detail Cap Acct'!H:H,'FIHI (PBC Q1)'!$C$1,'SOC Detail Cap Acct'!R:R,'FIHI (PBC Q1)'!$E$3)</f>
        <v>649104342.50180018</v>
      </c>
      <c r="F12" s="8" t="s">
        <v>11</v>
      </c>
      <c r="G12" s="7">
        <f>SUMIFS('SOC Detail Cap Acct'!S:S,'SOC Detail Cap Acct'!K:K,'FIHI (PBC Q1)'!B12,'SOC Detail Cap Acct'!H:H,'FIHI (PBC Q1)'!$C$1,'SOC Detail Cap Acct'!R:R,'FIHI (PBC Q1)'!$G$1)-SUMIFS('SOC Detail Cap Acct'!S:S,'SOC Detail Cap Acct'!K:K,'FIHI (PBC Q1)'!B12,'SOC Detail Cap Acct'!H:H,'FIHI (PBC Q1)'!$C$1,'SOC Detail Cap Acct'!R:R,'FIHI (PBC Q1)'!$G$2)</f>
        <v>649852676.0618</v>
      </c>
      <c r="H12" s="9" t="s">
        <v>11</v>
      </c>
      <c r="I12" s="8">
        <f>-SUMIFS('SOC Detail Expenses'!S:S,'SOC Detail Expenses'!K:K,'FIHI (PBC Q1)'!B12,'SOC Detail Expenses'!H:H,'FIHI (PBC Q1)'!$C$1)</f>
        <v>5475.6100000000006</v>
      </c>
      <c r="J12" s="8">
        <f>-SUMIFS('SOC Detail Mgmt Fees'!S:S,'SOC Detail Mgmt Fees'!K:K,'FIHI (PBC Q1)'!B12,'SOC Detail Mgmt Fees'!H:H,'FIHI (PBC Q1)'!$C$1)</f>
        <v>52371.27</v>
      </c>
      <c r="K12" s="34">
        <f>-SUMIFS('SOC Detail Mgmt Fees'!S:S,'SOC Detail Mgmt Fees'!H:H,'FIHI (PBC Q1)'!$C$1,'SOC Detail Mgmt Fees'!R:R,'FIHI (PBC Q1)'!$K$1,'SOC Detail Mgmt Fees'!K:K,'FIHI (PBC Q1)'!B12)</f>
        <v>55958.63</v>
      </c>
      <c r="L12" s="172">
        <f t="shared" si="0"/>
        <v>1.0012419889796031</v>
      </c>
      <c r="M12" s="172">
        <f t="shared" si="5"/>
        <v>1.0011528709808282</v>
      </c>
      <c r="N12" s="172">
        <f t="shared" si="12"/>
        <v>1.2412183493006523E-3</v>
      </c>
      <c r="O12" s="172">
        <f t="shared" si="6"/>
        <v>1.1522069354024159E-3</v>
      </c>
      <c r="P12" s="23"/>
      <c r="Q12" s="23"/>
      <c r="R12" s="53">
        <f t="shared" si="7"/>
        <v>1.152870980828169E-3</v>
      </c>
      <c r="S12" s="54">
        <f t="shared" si="8"/>
        <v>8.9117998775119217E-5</v>
      </c>
      <c r="T12" s="54">
        <f t="shared" si="9"/>
        <v>9.4644629495495359E-5</v>
      </c>
      <c r="U12" s="24">
        <f t="shared" si="10"/>
        <v>806180.43999982357</v>
      </c>
      <c r="V12" s="60">
        <f t="shared" si="11"/>
        <v>1.2419889796032103E-3</v>
      </c>
      <c r="W12" s="16"/>
      <c r="X12" t="s">
        <v>367</v>
      </c>
      <c r="Y12" s="48">
        <f t="shared" si="1"/>
        <v>0</v>
      </c>
      <c r="Z12" s="48">
        <f t="shared" si="2"/>
        <v>0</v>
      </c>
      <c r="AA12" s="105">
        <f t="shared" si="3"/>
        <v>1</v>
      </c>
      <c r="AB12" s="105">
        <f t="shared" si="4"/>
        <v>1</v>
      </c>
    </row>
    <row r="13" spans="1:28" x14ac:dyDescent="0.35">
      <c r="A13" t="str">
        <f>'FIHI (PBC M)'!A13</f>
        <v>Mar</v>
      </c>
      <c r="B13" t="str">
        <f>'FIHI (PBC M)'!B13</f>
        <v>From 3/22/2024 To 3/31/2024</v>
      </c>
      <c r="C13" s="33">
        <f>'FIHI (PBC M)'!C13</f>
        <v>45373</v>
      </c>
      <c r="D13" s="3">
        <f>'FIHI (PBC M)'!D13</f>
        <v>45382</v>
      </c>
      <c r="E13" s="7">
        <f>SUMIFS('SOC Detail Cap Acct'!S:S,'SOC Detail Cap Acct'!K:K,'FIHI (PBC Q1)'!B13,'SOC Detail Cap Acct'!H:H,'FIHI (PBC Q1)'!$C$1,'SOC Detail Cap Acct'!R:R,'FIHI (PBC Q1)'!$E$1)+SUMIFS('SOC Detail Cap Acct'!S:S,'SOC Detail Cap Acct'!K:K,'FIHI (PBC Q1)'!B13,'SOC Detail Cap Acct'!H:H,'FIHI (PBC Q1)'!$C$1,'SOC Detail Cap Acct'!R:R,'FIHI (PBC Q1)'!$E$2)+SUMIFS('SOC Detail Cap Acct'!S:S,'SOC Detail Cap Acct'!K:K,'FIHI (PBC Q1)'!B13,'SOC Detail Cap Acct'!H:H,'FIHI (PBC Q1)'!$C$1,'SOC Detail Cap Acct'!R:R,'FIHI (PBC Q1)'!$E$3)</f>
        <v>649852676.0618</v>
      </c>
      <c r="F13" s="8" t="s">
        <v>11</v>
      </c>
      <c r="G13" s="7">
        <f>SUMIFS('SOC Detail Cap Acct'!S:S,'SOC Detail Cap Acct'!K:K,'FIHI (PBC Q1)'!B13,'SOC Detail Cap Acct'!H:H,'FIHI (PBC Q1)'!$C$1,'SOC Detail Cap Acct'!R:R,'FIHI (PBC Q1)'!$G$1)-SUMIFS('SOC Detail Cap Acct'!S:S,'SOC Detail Cap Acct'!K:K,'FIHI (PBC Q1)'!B13,'SOC Detail Cap Acct'!H:H,'FIHI (PBC Q1)'!$C$1,'SOC Detail Cap Acct'!R:R,'FIHI (PBC Q1)'!$G$2)</f>
        <v>650924509.66180003</v>
      </c>
      <c r="H13" s="9" t="s">
        <v>11</v>
      </c>
      <c r="I13" s="8">
        <f>-SUMIFS('SOC Detail Expenses'!S:S,'SOC Detail Expenses'!K:K,'FIHI (PBC Q1)'!B13,'SOC Detail Expenses'!H:H,'FIHI (PBC Q1)'!$C$1)</f>
        <v>7822.2999999999984</v>
      </c>
      <c r="J13" s="8">
        <f>-SUMIFS('SOC Detail Mgmt Fees'!S:S,'SOC Detail Mgmt Fees'!K:K,'FIHI (PBC Q1)'!B13,'SOC Detail Mgmt Fees'!H:H,'FIHI (PBC Q1)'!$C$1)</f>
        <v>68320.91</v>
      </c>
      <c r="K13" s="34">
        <f>-SUMIFS('SOC Detail Mgmt Fees'!S:S,'SOC Detail Mgmt Fees'!H:H,'FIHI (PBC Q1)'!$C$1,'SOC Detail Mgmt Fees'!R:R,'FIHI (PBC Q1)'!$K$1,'SOC Detail Mgmt Fees'!K:K,'FIHI (PBC Q1)'!B13)</f>
        <v>79940.900000000009</v>
      </c>
      <c r="L13" s="172">
        <f t="shared" si="0"/>
        <v>1.0017665185545697</v>
      </c>
      <c r="M13" s="172">
        <f t="shared" si="5"/>
        <v>1.0016493485977398</v>
      </c>
      <c r="N13" s="172">
        <f t="shared" si="12"/>
        <v>1.7649600957621804E-3</v>
      </c>
      <c r="O13" s="172">
        <f t="shared" si="6"/>
        <v>1.6479899160959819E-3</v>
      </c>
      <c r="P13" s="23"/>
      <c r="Q13" s="23"/>
      <c r="R13" s="53">
        <f t="shared" si="7"/>
        <v>1.649348597739797E-3</v>
      </c>
      <c r="S13" s="54">
        <f t="shared" si="8"/>
        <v>1.1716995682996757E-4</v>
      </c>
      <c r="T13" s="54">
        <f t="shared" si="9"/>
        <v>1.3505091728152532E-4</v>
      </c>
      <c r="U13" s="24">
        <f t="shared" si="10"/>
        <v>1147976.8100000238</v>
      </c>
      <c r="V13" s="60">
        <f t="shared" si="11"/>
        <v>1.7665185545698253E-3</v>
      </c>
      <c r="W13" s="16"/>
      <c r="X13" t="s">
        <v>368</v>
      </c>
      <c r="Y13" s="48">
        <f t="shared" si="1"/>
        <v>0</v>
      </c>
      <c r="Z13" s="48">
        <f t="shared" si="2"/>
        <v>0</v>
      </c>
      <c r="AA13" s="105">
        <f t="shared" si="3"/>
        <v>1</v>
      </c>
      <c r="AB13" s="105">
        <f t="shared" si="4"/>
        <v>1</v>
      </c>
    </row>
    <row r="14" spans="1:28" x14ac:dyDescent="0.35">
      <c r="A14">
        <f>'FIHI (PBC M)'!A14</f>
        <v>0</v>
      </c>
      <c r="B14">
        <f>'FIHI (PBC M)'!B14</f>
        <v>0</v>
      </c>
      <c r="C14" s="33">
        <f>'FIHI (PBC M)'!C14</f>
        <v>0</v>
      </c>
      <c r="D14" s="3">
        <f>'FIHI (PBC M)'!D14</f>
        <v>0</v>
      </c>
      <c r="E14" s="7">
        <f>SUMIFS('SOC Detail Cap Acct'!S:S,'SOC Detail Cap Acct'!K:K,'FIHI (PBC Q1)'!B14,'SOC Detail Cap Acct'!H:H,'FIHI (PBC Q1)'!$C$1,'SOC Detail Cap Acct'!R:R,'FIHI (PBC Q1)'!$E$1)+SUMIFS('SOC Detail Cap Acct'!S:S,'SOC Detail Cap Acct'!K:K,'FIHI (PBC Q1)'!B14,'SOC Detail Cap Acct'!H:H,'FIHI (PBC Q1)'!$C$1,'SOC Detail Cap Acct'!R:R,'FIHI (PBC Q1)'!$E$2)+SUMIFS('SOC Detail Cap Acct'!S:S,'SOC Detail Cap Acct'!K:K,'FIHI (PBC Q1)'!B14,'SOC Detail Cap Acct'!H:H,'FIHI (PBC Q1)'!$C$1,'SOC Detail Cap Acct'!R:R,'FIHI (PBC Q1)'!$E$3)</f>
        <v>0</v>
      </c>
      <c r="F14" s="8" t="s">
        <v>11</v>
      </c>
      <c r="G14" s="7">
        <f>SUMIFS('SOC Detail Cap Acct'!S:S,'SOC Detail Cap Acct'!K:K,'FIHI (PBC Q1)'!B14,'SOC Detail Cap Acct'!H:H,'FIHI (PBC Q1)'!$C$1,'SOC Detail Cap Acct'!R:R,'FIHI (PBC Q1)'!$G$1)-SUMIFS('SOC Detail Cap Acct'!S:S,'SOC Detail Cap Acct'!K:K,'FIHI (PBC Q1)'!B14,'SOC Detail Cap Acct'!H:H,'FIHI (PBC Q1)'!$C$1,'SOC Detail Cap Acct'!R:R,'FIHI (PBC Q1)'!$G$2)</f>
        <v>0</v>
      </c>
      <c r="H14" s="9" t="s">
        <v>11</v>
      </c>
      <c r="I14" s="8">
        <f>-SUMIFS('SOC Detail Expenses'!S:S,'SOC Detail Expenses'!K:K,'FIHI (PBC Q1)'!B14,'SOC Detail Expenses'!H:H,'FIHI (PBC Q1)'!$C$1)</f>
        <v>0</v>
      </c>
      <c r="J14" s="8">
        <f>-SUMIFS('SOC Detail Mgmt Fees'!S:S,'SOC Detail Mgmt Fees'!K:K,'FIHI (PBC Q1)'!B14,'SOC Detail Mgmt Fees'!H:H,'FIHI (PBC Q1)'!$C$1)</f>
        <v>0</v>
      </c>
      <c r="K14" s="34">
        <f>-SUMIFS('SOC Detail Mgmt Fees'!S:S,'SOC Detail Mgmt Fees'!H:H,'FIHI (PBC Q1)'!$C$1,'SOC Detail Mgmt Fees'!R:R,'FIHI (PBC Q1)'!$K$1,'SOC Detail Mgmt Fees'!K:K,'FIHI (PBC Q1)'!B14)</f>
        <v>0</v>
      </c>
      <c r="L14" s="172" t="e">
        <f t="shared" si="0"/>
        <v>#DIV/0!</v>
      </c>
      <c r="M14" s="172" t="e">
        <f t="shared" si="5"/>
        <v>#DIV/0!</v>
      </c>
      <c r="N14" s="172" t="e">
        <f t="shared" si="12"/>
        <v>#DIV/0!</v>
      </c>
      <c r="O14" s="172" t="e">
        <f t="shared" si="6"/>
        <v>#DIV/0!</v>
      </c>
      <c r="P14" s="23"/>
      <c r="Q14" s="23"/>
      <c r="R14" s="53" t="e">
        <f t="shared" si="7"/>
        <v>#DIV/0!</v>
      </c>
      <c r="S14" s="54" t="e">
        <f t="shared" si="8"/>
        <v>#DIV/0!</v>
      </c>
      <c r="T14" s="54" t="e">
        <f t="shared" si="9"/>
        <v>#DIV/0!</v>
      </c>
      <c r="U14" s="24">
        <f t="shared" si="10"/>
        <v>0</v>
      </c>
      <c r="V14" s="60" t="e">
        <f t="shared" si="11"/>
        <v>#DIV/0!</v>
      </c>
      <c r="W14" s="16"/>
      <c r="X14" t="s">
        <v>369</v>
      </c>
      <c r="Y14" s="48">
        <f t="shared" si="1"/>
        <v>0</v>
      </c>
      <c r="Z14" s="48">
        <f t="shared" si="2"/>
        <v>0</v>
      </c>
      <c r="AA14" s="105">
        <f t="shared" si="3"/>
        <v>1</v>
      </c>
      <c r="AB14" s="105">
        <f t="shared" si="4"/>
        <v>1</v>
      </c>
    </row>
    <row r="15" spans="1:28" x14ac:dyDescent="0.35">
      <c r="A15">
        <f>'FIHI (PBC M)'!A15</f>
        <v>0</v>
      </c>
      <c r="B15">
        <f>'FIHI (PBC M)'!B15</f>
        <v>0</v>
      </c>
      <c r="C15" s="33">
        <f>'FIHI (PBC M)'!C15</f>
        <v>0</v>
      </c>
      <c r="D15" s="3">
        <f>'FIHI (PBC M)'!D15</f>
        <v>0</v>
      </c>
      <c r="E15" s="7">
        <f>SUMIFS('SOC Detail Cap Acct'!S:S,'SOC Detail Cap Acct'!K:K,'FIHI (PBC Q1)'!B15,'SOC Detail Cap Acct'!H:H,'FIHI (PBC Q1)'!$C$1,'SOC Detail Cap Acct'!R:R,'FIHI (PBC Q1)'!$E$1)+SUMIFS('SOC Detail Cap Acct'!S:S,'SOC Detail Cap Acct'!K:K,'FIHI (PBC Q1)'!B15,'SOC Detail Cap Acct'!H:H,'FIHI (PBC Q1)'!$C$1,'SOC Detail Cap Acct'!R:R,'FIHI (PBC Q1)'!$E$2)+SUMIFS('SOC Detail Cap Acct'!S:S,'SOC Detail Cap Acct'!K:K,'FIHI (PBC Q1)'!B15,'SOC Detail Cap Acct'!H:H,'FIHI (PBC Q1)'!$C$1,'SOC Detail Cap Acct'!R:R,'FIHI (PBC Q1)'!$E$3)</f>
        <v>0</v>
      </c>
      <c r="F15" s="8" t="s">
        <v>11</v>
      </c>
      <c r="G15" s="7">
        <f>SUMIFS('SOC Detail Cap Acct'!S:S,'SOC Detail Cap Acct'!K:K,'FIHI (PBC Q1)'!B15,'SOC Detail Cap Acct'!H:H,'FIHI (PBC Q1)'!$C$1,'SOC Detail Cap Acct'!R:R,'FIHI (PBC Q1)'!$G$1)-SUMIFS('SOC Detail Cap Acct'!S:S,'SOC Detail Cap Acct'!K:K,'FIHI (PBC Q1)'!B15,'SOC Detail Cap Acct'!H:H,'FIHI (PBC Q1)'!$C$1,'SOC Detail Cap Acct'!R:R,'FIHI (PBC Q1)'!$G$2)</f>
        <v>0</v>
      </c>
      <c r="H15" s="9" t="s">
        <v>11</v>
      </c>
      <c r="I15" s="8">
        <f>-SUMIFS('SOC Detail Expenses'!S:S,'SOC Detail Expenses'!K:K,'FIHI (PBC Q1)'!B15,'SOC Detail Expenses'!H:H,'FIHI (PBC Q1)'!$C$1)</f>
        <v>0</v>
      </c>
      <c r="J15" s="8">
        <f>-SUMIFS('SOC Detail Mgmt Fees'!S:S,'SOC Detail Mgmt Fees'!K:K,'FIHI (PBC Q1)'!B15,'SOC Detail Mgmt Fees'!H:H,'FIHI (PBC Q1)'!$C$1)</f>
        <v>0</v>
      </c>
      <c r="K15" s="34">
        <f>-SUMIFS('SOC Detail Mgmt Fees'!S:S,'SOC Detail Mgmt Fees'!H:H,'FIHI (PBC Q1)'!$C$1,'SOC Detail Mgmt Fees'!R:R,'FIHI (PBC Q1)'!$K$1,'SOC Detail Mgmt Fees'!K:K,'FIHI (PBC Q1)'!B15)</f>
        <v>0</v>
      </c>
      <c r="L15" s="172" t="e">
        <f t="shared" si="0"/>
        <v>#DIV/0!</v>
      </c>
      <c r="M15" s="172" t="e">
        <f t="shared" si="5"/>
        <v>#DIV/0!</v>
      </c>
      <c r="N15" s="172" t="e">
        <f t="shared" si="12"/>
        <v>#DIV/0!</v>
      </c>
      <c r="O15" s="172" t="e">
        <f t="shared" si="6"/>
        <v>#DIV/0!</v>
      </c>
      <c r="P15" s="23"/>
      <c r="Q15" s="23"/>
      <c r="R15" s="53" t="e">
        <f t="shared" si="7"/>
        <v>#DIV/0!</v>
      </c>
      <c r="S15" s="54" t="e">
        <f t="shared" si="8"/>
        <v>#DIV/0!</v>
      </c>
      <c r="T15" s="54" t="e">
        <f t="shared" si="9"/>
        <v>#DIV/0!</v>
      </c>
      <c r="U15" s="24">
        <f t="shared" si="10"/>
        <v>0</v>
      </c>
      <c r="V15" s="60" t="e">
        <f t="shared" si="11"/>
        <v>#DIV/0!</v>
      </c>
      <c r="W15" s="16"/>
      <c r="X15" t="s">
        <v>370</v>
      </c>
      <c r="Y15" s="48">
        <f t="shared" si="1"/>
        <v>0</v>
      </c>
      <c r="Z15" s="48">
        <f t="shared" si="2"/>
        <v>0</v>
      </c>
      <c r="AA15" s="105">
        <f t="shared" si="3"/>
        <v>1</v>
      </c>
      <c r="AB15" s="105">
        <f t="shared" si="4"/>
        <v>1</v>
      </c>
    </row>
    <row r="16" spans="1:28" x14ac:dyDescent="0.35">
      <c r="A16">
        <f>'FIHI (PBC M)'!A16</f>
        <v>0</v>
      </c>
      <c r="B16">
        <f>'FIHI (PBC M)'!B16</f>
        <v>0</v>
      </c>
      <c r="C16" s="33">
        <f>'FIHI (PBC M)'!C16</f>
        <v>0</v>
      </c>
      <c r="D16" s="3">
        <f>'FIHI (PBC M)'!D16</f>
        <v>0</v>
      </c>
      <c r="E16" s="7">
        <f>SUMIFS('SOC Detail Cap Acct'!S:S,'SOC Detail Cap Acct'!K:K,'FIHI (PBC Q1)'!B16,'SOC Detail Cap Acct'!H:H,'FIHI (PBC Q1)'!$C$1,'SOC Detail Cap Acct'!R:R,'FIHI (PBC Q1)'!$E$1)+SUMIFS('SOC Detail Cap Acct'!S:S,'SOC Detail Cap Acct'!K:K,'FIHI (PBC Q1)'!B16,'SOC Detail Cap Acct'!H:H,'FIHI (PBC Q1)'!$C$1,'SOC Detail Cap Acct'!R:R,'FIHI (PBC Q1)'!$E$2)+SUMIFS('SOC Detail Cap Acct'!S:S,'SOC Detail Cap Acct'!K:K,'FIHI (PBC Q1)'!B16,'SOC Detail Cap Acct'!H:H,'FIHI (PBC Q1)'!$C$1,'SOC Detail Cap Acct'!R:R,'FIHI (PBC Q1)'!$E$3)</f>
        <v>0</v>
      </c>
      <c r="F16" s="8" t="s">
        <v>11</v>
      </c>
      <c r="G16" s="7">
        <f>SUMIFS('SOC Detail Cap Acct'!S:S,'SOC Detail Cap Acct'!K:K,'FIHI (PBC Q1)'!B16,'SOC Detail Cap Acct'!H:H,'FIHI (PBC Q1)'!$C$1,'SOC Detail Cap Acct'!R:R,'FIHI (PBC Q1)'!$G$1)-SUMIFS('SOC Detail Cap Acct'!S:S,'SOC Detail Cap Acct'!K:K,'FIHI (PBC Q1)'!B16,'SOC Detail Cap Acct'!H:H,'FIHI (PBC Q1)'!$C$1,'SOC Detail Cap Acct'!R:R,'FIHI (PBC Q1)'!$G$2)</f>
        <v>0</v>
      </c>
      <c r="H16" s="9" t="s">
        <v>11</v>
      </c>
      <c r="I16" s="8">
        <f>-SUMIFS('SOC Detail Expenses'!S:S,'SOC Detail Expenses'!K:K,'FIHI (PBC Q1)'!B16,'SOC Detail Expenses'!H:H,'FIHI (PBC Q1)'!$C$1)</f>
        <v>0</v>
      </c>
      <c r="J16" s="8">
        <f>-SUMIFS('SOC Detail Mgmt Fees'!S:S,'SOC Detail Mgmt Fees'!K:K,'FIHI (PBC Q1)'!B16,'SOC Detail Mgmt Fees'!H:H,'FIHI (PBC Q1)'!$C$1)</f>
        <v>0</v>
      </c>
      <c r="K16" s="34">
        <f>-SUMIFS('SOC Detail Mgmt Fees'!S:S,'SOC Detail Mgmt Fees'!H:H,'FIHI (PBC Q1)'!$C$1,'SOC Detail Mgmt Fees'!R:R,'FIHI (PBC Q1)'!$K$1,'SOC Detail Mgmt Fees'!K:K,'FIHI (PBC Q1)'!B16)</f>
        <v>0</v>
      </c>
      <c r="L16" s="172" t="e">
        <f t="shared" si="0"/>
        <v>#DIV/0!</v>
      </c>
      <c r="M16" s="172" t="e">
        <f t="shared" si="5"/>
        <v>#DIV/0!</v>
      </c>
      <c r="N16" s="172" t="e">
        <f t="shared" si="12"/>
        <v>#DIV/0!</v>
      </c>
      <c r="O16" s="172" t="e">
        <f t="shared" si="6"/>
        <v>#DIV/0!</v>
      </c>
      <c r="P16" s="23"/>
      <c r="Q16" s="23"/>
      <c r="R16" s="53" t="e">
        <f t="shared" si="7"/>
        <v>#DIV/0!</v>
      </c>
      <c r="S16" s="54" t="e">
        <f t="shared" si="8"/>
        <v>#DIV/0!</v>
      </c>
      <c r="T16" s="54" t="e">
        <f t="shared" si="9"/>
        <v>#DIV/0!</v>
      </c>
      <c r="U16" s="24">
        <f t="shared" si="10"/>
        <v>0</v>
      </c>
      <c r="V16" s="60" t="e">
        <f t="shared" si="11"/>
        <v>#DIV/0!</v>
      </c>
      <c r="W16" s="16"/>
      <c r="X16" t="s">
        <v>371</v>
      </c>
      <c r="Y16" s="48">
        <f t="shared" si="1"/>
        <v>0</v>
      </c>
      <c r="Z16" s="48">
        <f t="shared" si="2"/>
        <v>0</v>
      </c>
      <c r="AA16" s="105">
        <f t="shared" si="3"/>
        <v>1</v>
      </c>
      <c r="AB16" s="105">
        <f t="shared" si="4"/>
        <v>1</v>
      </c>
    </row>
    <row r="17" spans="1:27" x14ac:dyDescent="0.35">
      <c r="A17">
        <f>'FIHI (PBC M)'!A17</f>
        <v>0</v>
      </c>
      <c r="B17">
        <f>'FIHI (PBC M)'!B17</f>
        <v>0</v>
      </c>
      <c r="C17" s="33">
        <f>'FIHI (PBC M)'!C17</f>
        <v>0</v>
      </c>
      <c r="D17" s="3">
        <f>'FIHI (PBC M)'!D17</f>
        <v>0</v>
      </c>
      <c r="E17" s="7">
        <f>SUMIFS('SOC Detail Cap Acct'!S:S,'SOC Detail Cap Acct'!K:K,'FIHI (PBC Q1)'!B17,'SOC Detail Cap Acct'!H:H,'FIHI (PBC Q1)'!$C$1,'SOC Detail Cap Acct'!R:R,'FIHI (PBC Q1)'!$E$1)+SUMIFS('SOC Detail Cap Acct'!S:S,'SOC Detail Cap Acct'!K:K,'FIHI (PBC Q1)'!B17,'SOC Detail Cap Acct'!H:H,'FIHI (PBC Q1)'!$C$1,'SOC Detail Cap Acct'!R:R,'FIHI (PBC Q1)'!$E$2)+SUMIFS('SOC Detail Cap Acct'!S:S,'SOC Detail Cap Acct'!K:K,'FIHI (PBC Q1)'!B17,'SOC Detail Cap Acct'!H:H,'FIHI (PBC Q1)'!$C$1,'SOC Detail Cap Acct'!R:R,'FIHI (PBC Q1)'!$E$3)</f>
        <v>0</v>
      </c>
      <c r="F17" s="8" t="s">
        <v>11</v>
      </c>
      <c r="G17" s="7">
        <f>SUMIFS('SOC Detail Cap Acct'!S:S,'SOC Detail Cap Acct'!K:K,'FIHI (PBC Q1)'!B17,'SOC Detail Cap Acct'!H:H,'FIHI (PBC Q1)'!$C$1,'SOC Detail Cap Acct'!R:R,'FIHI (PBC Q1)'!$G$1)-SUMIFS('SOC Detail Cap Acct'!S:S,'SOC Detail Cap Acct'!K:K,'FIHI (PBC Q1)'!B17,'SOC Detail Cap Acct'!H:H,'FIHI (PBC Q1)'!$C$1,'SOC Detail Cap Acct'!R:R,'FIHI (PBC Q1)'!$G$2)</f>
        <v>0</v>
      </c>
      <c r="H17" s="9" t="s">
        <v>11</v>
      </c>
      <c r="I17" s="8">
        <f>-SUMIFS('SOC Detail Expenses'!S:S,'SOC Detail Expenses'!K:K,'FIHI (PBC Q1)'!B17,'SOC Detail Expenses'!H:H,'FIHI (PBC Q1)'!$C$1)</f>
        <v>0</v>
      </c>
      <c r="J17" s="8">
        <f>-SUMIFS('SOC Detail Mgmt Fees'!S:S,'SOC Detail Mgmt Fees'!K:K,'FIHI (PBC Q1)'!B17,'SOC Detail Mgmt Fees'!H:H,'FIHI (PBC Q1)'!$C$1)</f>
        <v>0</v>
      </c>
      <c r="K17" s="34">
        <f>-SUMIFS('SOC Detail Mgmt Fees'!S:S,'SOC Detail Mgmt Fees'!H:H,'FIHI (PBC Q1)'!$C$1,'SOC Detail Mgmt Fees'!R:R,'FIHI (PBC Q1)'!$K$1,'SOC Detail Mgmt Fees'!K:K,'FIHI (PBC Q1)'!B17)</f>
        <v>0</v>
      </c>
      <c r="L17" s="172" t="e">
        <f t="shared" si="0"/>
        <v>#DIV/0!</v>
      </c>
      <c r="M17" s="172" t="e">
        <f t="shared" si="5"/>
        <v>#DIV/0!</v>
      </c>
      <c r="N17" s="172" t="e">
        <f t="shared" si="12"/>
        <v>#DIV/0!</v>
      </c>
      <c r="O17" s="172" t="e">
        <f t="shared" si="6"/>
        <v>#DIV/0!</v>
      </c>
      <c r="P17" s="23"/>
      <c r="Q17" s="23"/>
      <c r="R17" s="53" t="e">
        <f t="shared" si="7"/>
        <v>#DIV/0!</v>
      </c>
      <c r="S17" s="54" t="e">
        <f t="shared" si="8"/>
        <v>#DIV/0!</v>
      </c>
      <c r="T17" s="54" t="e">
        <f t="shared" si="9"/>
        <v>#DIV/0!</v>
      </c>
      <c r="U17" s="24">
        <f t="shared" si="10"/>
        <v>0</v>
      </c>
      <c r="V17" s="60" t="e">
        <f t="shared" si="11"/>
        <v>#DIV/0!</v>
      </c>
      <c r="W17" s="16"/>
      <c r="X17" s="10"/>
      <c r="Y17" s="12"/>
      <c r="AA17" s="10"/>
    </row>
    <row r="18" spans="1:27" x14ac:dyDescent="0.35">
      <c r="A18">
        <f>'FIHI (PBC M)'!A18</f>
        <v>0</v>
      </c>
      <c r="B18">
        <f>'FIHI (PBC M)'!B18</f>
        <v>0</v>
      </c>
      <c r="C18" s="33">
        <f>'FIHI (PBC M)'!C18</f>
        <v>0</v>
      </c>
      <c r="D18" s="3">
        <f>'FIHI (PBC M)'!D18</f>
        <v>0</v>
      </c>
      <c r="E18" s="7">
        <f>SUMIFS('SOC Detail Cap Acct'!S:S,'SOC Detail Cap Acct'!K:K,'FIHI (PBC Q1)'!B18,'SOC Detail Cap Acct'!H:H,'FIHI (PBC Q1)'!$C$1,'SOC Detail Cap Acct'!R:R,'FIHI (PBC Q1)'!$E$1)+SUMIFS('SOC Detail Cap Acct'!S:S,'SOC Detail Cap Acct'!K:K,'FIHI (PBC Q1)'!B18,'SOC Detail Cap Acct'!H:H,'FIHI (PBC Q1)'!$C$1,'SOC Detail Cap Acct'!R:R,'FIHI (PBC Q1)'!$E$2)+SUMIFS('SOC Detail Cap Acct'!S:S,'SOC Detail Cap Acct'!K:K,'FIHI (PBC Q1)'!B18,'SOC Detail Cap Acct'!H:H,'FIHI (PBC Q1)'!$C$1,'SOC Detail Cap Acct'!R:R,'FIHI (PBC Q1)'!$E$3)</f>
        <v>0</v>
      </c>
      <c r="F18" s="8" t="s">
        <v>11</v>
      </c>
      <c r="G18" s="7">
        <f>SUMIFS('SOC Detail Cap Acct'!S:S,'SOC Detail Cap Acct'!K:K,'FIHI (PBC Q1)'!B18,'SOC Detail Cap Acct'!H:H,'FIHI (PBC Q1)'!$C$1,'SOC Detail Cap Acct'!R:R,'FIHI (PBC Q1)'!$G$1)-SUMIFS('SOC Detail Cap Acct'!S:S,'SOC Detail Cap Acct'!K:K,'FIHI (PBC Q1)'!B18,'SOC Detail Cap Acct'!H:H,'FIHI (PBC Q1)'!$C$1,'SOC Detail Cap Acct'!R:R,'FIHI (PBC Q1)'!$G$2)</f>
        <v>0</v>
      </c>
      <c r="H18" s="9" t="s">
        <v>11</v>
      </c>
      <c r="I18" s="8">
        <f>-SUMIFS('SOC Detail Expenses'!S:S,'SOC Detail Expenses'!K:K,'FIHI (PBC Q1)'!B18,'SOC Detail Expenses'!H:H,'FIHI (PBC Q1)'!$C$1)</f>
        <v>0</v>
      </c>
      <c r="J18" s="8">
        <f>-SUMIFS('SOC Detail Mgmt Fees'!S:S,'SOC Detail Mgmt Fees'!K:K,'FIHI (PBC Q1)'!B18,'SOC Detail Mgmt Fees'!H:H,'FIHI (PBC Q1)'!$C$1)</f>
        <v>0</v>
      </c>
      <c r="K18" s="34">
        <f>-SUMIFS('SOC Detail Mgmt Fees'!S:S,'SOC Detail Mgmt Fees'!H:H,'FIHI (PBC Q1)'!$C$1,'SOC Detail Mgmt Fees'!R:R,'FIHI (PBC Q1)'!$K$1,'SOC Detail Mgmt Fees'!K:K,'FIHI (PBC Q1)'!B18)</f>
        <v>0</v>
      </c>
      <c r="L18" s="172" t="e">
        <f t="shared" si="0"/>
        <v>#DIV/0!</v>
      </c>
      <c r="M18" s="172" t="e">
        <f t="shared" si="5"/>
        <v>#DIV/0!</v>
      </c>
      <c r="N18" s="172" t="e">
        <f t="shared" si="12"/>
        <v>#DIV/0!</v>
      </c>
      <c r="O18" s="172" t="e">
        <f t="shared" si="6"/>
        <v>#DIV/0!</v>
      </c>
      <c r="P18" s="23"/>
      <c r="Q18" s="23"/>
      <c r="R18" s="53" t="e">
        <f t="shared" si="7"/>
        <v>#DIV/0!</v>
      </c>
      <c r="S18" s="54" t="e">
        <f t="shared" si="8"/>
        <v>#DIV/0!</v>
      </c>
      <c r="T18" s="54" t="e">
        <f t="shared" si="9"/>
        <v>#DIV/0!</v>
      </c>
      <c r="U18" s="24">
        <f t="shared" si="10"/>
        <v>0</v>
      </c>
      <c r="V18" s="60" t="e">
        <f t="shared" si="11"/>
        <v>#DIV/0!</v>
      </c>
      <c r="W18" s="16"/>
      <c r="X18" s="10"/>
      <c r="Y18" s="12"/>
      <c r="AA18" s="10"/>
    </row>
    <row r="19" spans="1:27" x14ac:dyDescent="0.35">
      <c r="A19">
        <f>'FIHI (PBC M)'!A19</f>
        <v>0</v>
      </c>
      <c r="B19">
        <f>'FIHI (PBC M)'!B19</f>
        <v>0</v>
      </c>
      <c r="C19" s="33">
        <f>'FIHI (PBC M)'!C19</f>
        <v>0</v>
      </c>
      <c r="D19" s="3">
        <f>'FIHI (PBC M)'!D19</f>
        <v>0</v>
      </c>
      <c r="E19" s="7">
        <f>SUMIFS('SOC Detail Cap Acct'!S:S,'SOC Detail Cap Acct'!K:K,'FIHI (PBC Q1)'!B19,'SOC Detail Cap Acct'!H:H,'FIHI (PBC Q1)'!$C$1,'SOC Detail Cap Acct'!R:R,'FIHI (PBC Q1)'!$E$1)+SUMIFS('SOC Detail Cap Acct'!S:S,'SOC Detail Cap Acct'!K:K,'FIHI (PBC Q1)'!B19,'SOC Detail Cap Acct'!H:H,'FIHI (PBC Q1)'!$C$1,'SOC Detail Cap Acct'!R:R,'FIHI (PBC Q1)'!$E$2)+SUMIFS('SOC Detail Cap Acct'!S:S,'SOC Detail Cap Acct'!K:K,'FIHI (PBC Q1)'!B19,'SOC Detail Cap Acct'!H:H,'FIHI (PBC Q1)'!$C$1,'SOC Detail Cap Acct'!R:R,'FIHI (PBC Q1)'!$E$3)</f>
        <v>0</v>
      </c>
      <c r="F19" s="8" t="s">
        <v>11</v>
      </c>
      <c r="G19" s="7">
        <f>SUMIFS('SOC Detail Cap Acct'!S:S,'SOC Detail Cap Acct'!K:K,'FIHI (PBC Q1)'!B19,'SOC Detail Cap Acct'!H:H,'FIHI (PBC Q1)'!$C$1,'SOC Detail Cap Acct'!R:R,'FIHI (PBC Q1)'!$G$1)-SUMIFS('SOC Detail Cap Acct'!S:S,'SOC Detail Cap Acct'!K:K,'FIHI (PBC Q1)'!B19,'SOC Detail Cap Acct'!H:H,'FIHI (PBC Q1)'!$C$1,'SOC Detail Cap Acct'!R:R,'FIHI (PBC Q1)'!$G$2)</f>
        <v>0</v>
      </c>
      <c r="H19" s="9" t="s">
        <v>11</v>
      </c>
      <c r="I19" s="8">
        <f>-SUMIFS('SOC Detail Expenses'!S:S,'SOC Detail Expenses'!K:K,'FIHI (PBC Q1)'!B19,'SOC Detail Expenses'!H:H,'FIHI (PBC Q1)'!$C$1)</f>
        <v>0</v>
      </c>
      <c r="J19" s="8">
        <f>-SUMIFS('SOC Detail Mgmt Fees'!S:S,'SOC Detail Mgmt Fees'!K:K,'FIHI (PBC Q1)'!B19,'SOC Detail Mgmt Fees'!H:H,'FIHI (PBC Q1)'!$C$1)</f>
        <v>0</v>
      </c>
      <c r="K19" s="34">
        <f>-SUMIFS('SOC Detail Mgmt Fees'!S:S,'SOC Detail Mgmt Fees'!H:H,'FIHI (PBC Q1)'!$C$1,'SOC Detail Mgmt Fees'!R:R,'FIHI (PBC Q1)'!$K$1,'SOC Detail Mgmt Fees'!K:K,'FIHI (PBC Q1)'!B19)</f>
        <v>0</v>
      </c>
      <c r="L19" s="172" t="e">
        <f t="shared" si="0"/>
        <v>#DIV/0!</v>
      </c>
      <c r="M19" s="172" t="e">
        <f t="shared" si="5"/>
        <v>#DIV/0!</v>
      </c>
      <c r="N19" s="172" t="e">
        <f t="shared" si="12"/>
        <v>#DIV/0!</v>
      </c>
      <c r="O19" s="172" t="e">
        <f t="shared" si="6"/>
        <v>#DIV/0!</v>
      </c>
      <c r="P19" s="23"/>
      <c r="Q19" s="23"/>
      <c r="R19" s="53" t="e">
        <f t="shared" si="7"/>
        <v>#DIV/0!</v>
      </c>
      <c r="S19" s="54" t="e">
        <f t="shared" si="8"/>
        <v>#DIV/0!</v>
      </c>
      <c r="T19" s="54" t="e">
        <f t="shared" si="9"/>
        <v>#DIV/0!</v>
      </c>
      <c r="U19" s="24">
        <f t="shared" si="10"/>
        <v>0</v>
      </c>
      <c r="V19" s="60" t="e">
        <f t="shared" si="11"/>
        <v>#DIV/0!</v>
      </c>
      <c r="W19" s="16"/>
      <c r="X19" s="10"/>
      <c r="Y19" s="12"/>
      <c r="AA19" s="10"/>
    </row>
    <row r="20" spans="1:27" x14ac:dyDescent="0.35">
      <c r="A20">
        <f>'FIHI (PBC M)'!A20</f>
        <v>0</v>
      </c>
      <c r="B20">
        <f>'FIHI (PBC M)'!B20</f>
        <v>0</v>
      </c>
      <c r="C20" s="33">
        <f>'FIHI (PBC M)'!C20</f>
        <v>0</v>
      </c>
      <c r="D20" s="3">
        <f>'FIHI (PBC M)'!D20</f>
        <v>0</v>
      </c>
      <c r="E20" s="7">
        <f>SUMIFS('SOC Detail Cap Acct'!S:S,'SOC Detail Cap Acct'!K:K,'FIHI (PBC Q1)'!B20,'SOC Detail Cap Acct'!H:H,'FIHI (PBC Q1)'!$C$1,'SOC Detail Cap Acct'!R:R,'FIHI (PBC Q1)'!$E$1)+SUMIFS('SOC Detail Cap Acct'!S:S,'SOC Detail Cap Acct'!K:K,'FIHI (PBC Q1)'!B20,'SOC Detail Cap Acct'!H:H,'FIHI (PBC Q1)'!$C$1,'SOC Detail Cap Acct'!R:R,'FIHI (PBC Q1)'!$E$2)+SUMIFS('SOC Detail Cap Acct'!S:S,'SOC Detail Cap Acct'!K:K,'FIHI (PBC Q1)'!B20,'SOC Detail Cap Acct'!H:H,'FIHI (PBC Q1)'!$C$1,'SOC Detail Cap Acct'!R:R,'FIHI (PBC Q1)'!$E$3)</f>
        <v>0</v>
      </c>
      <c r="F20" s="8" t="s">
        <v>11</v>
      </c>
      <c r="G20" s="7">
        <f>SUMIFS('SOC Detail Cap Acct'!S:S,'SOC Detail Cap Acct'!K:K,'FIHI (PBC Q1)'!B20,'SOC Detail Cap Acct'!H:H,'FIHI (PBC Q1)'!$C$1,'SOC Detail Cap Acct'!R:R,'FIHI (PBC Q1)'!$G$1)-SUMIFS('SOC Detail Cap Acct'!S:S,'SOC Detail Cap Acct'!K:K,'FIHI (PBC Q1)'!B20,'SOC Detail Cap Acct'!H:H,'FIHI (PBC Q1)'!$C$1,'SOC Detail Cap Acct'!R:R,'FIHI (PBC Q1)'!$G$2)</f>
        <v>0</v>
      </c>
      <c r="H20" s="9" t="s">
        <v>11</v>
      </c>
      <c r="I20" s="8">
        <f>-SUMIFS('SOC Detail Expenses'!S:S,'SOC Detail Expenses'!K:K,'FIHI (PBC Q1)'!B20,'SOC Detail Expenses'!H:H,'FIHI (PBC Q1)'!$C$1)</f>
        <v>0</v>
      </c>
      <c r="J20" s="8">
        <f>-SUMIFS('SOC Detail Mgmt Fees'!S:S,'SOC Detail Mgmt Fees'!K:K,'FIHI (PBC Q1)'!B20,'SOC Detail Mgmt Fees'!H:H,'FIHI (PBC Q1)'!$C$1)</f>
        <v>0</v>
      </c>
      <c r="K20" s="34">
        <f>-SUMIFS('SOC Detail Mgmt Fees'!S:S,'SOC Detail Mgmt Fees'!H:H,'FIHI (PBC Q1)'!$C$1,'SOC Detail Mgmt Fees'!R:R,'FIHI (PBC Q1)'!$K$1,'SOC Detail Mgmt Fees'!K:K,'FIHI (PBC Q1)'!B20)</f>
        <v>0</v>
      </c>
      <c r="L20" s="172" t="e">
        <f t="shared" si="0"/>
        <v>#DIV/0!</v>
      </c>
      <c r="M20" s="172" t="e">
        <f t="shared" si="5"/>
        <v>#DIV/0!</v>
      </c>
      <c r="N20" s="172" t="e">
        <f t="shared" si="12"/>
        <v>#DIV/0!</v>
      </c>
      <c r="O20" s="172" t="e">
        <f t="shared" si="6"/>
        <v>#DIV/0!</v>
      </c>
      <c r="P20" s="23"/>
      <c r="Q20" s="23"/>
      <c r="R20" s="53" t="e">
        <f t="shared" si="7"/>
        <v>#DIV/0!</v>
      </c>
      <c r="S20" s="54" t="e">
        <f t="shared" si="8"/>
        <v>#DIV/0!</v>
      </c>
      <c r="T20" s="54" t="e">
        <f t="shared" si="9"/>
        <v>#DIV/0!</v>
      </c>
      <c r="U20" s="24">
        <f t="shared" si="10"/>
        <v>0</v>
      </c>
      <c r="V20" s="60" t="e">
        <f t="shared" si="11"/>
        <v>#DIV/0!</v>
      </c>
      <c r="W20" s="16"/>
      <c r="X20" s="10"/>
      <c r="Y20" s="12"/>
      <c r="AA20" s="10"/>
    </row>
    <row r="21" spans="1:27" x14ac:dyDescent="0.35">
      <c r="A21">
        <f>'FIHI (PBC M)'!A21</f>
        <v>0</v>
      </c>
      <c r="B21">
        <f>'FIHI (PBC M)'!B21</f>
        <v>0</v>
      </c>
      <c r="C21" s="33">
        <f>'FIHI (PBC M)'!C21</f>
        <v>0</v>
      </c>
      <c r="D21" s="3">
        <f>'FIHI (PBC M)'!D21</f>
        <v>0</v>
      </c>
      <c r="E21" s="7">
        <f>SUMIFS('SOC Detail Cap Acct'!S:S,'SOC Detail Cap Acct'!K:K,'FIHI (PBC Q1)'!B21,'SOC Detail Cap Acct'!H:H,'FIHI (PBC Q1)'!$C$1,'SOC Detail Cap Acct'!R:R,'FIHI (PBC Q1)'!$E$1)+SUMIFS('SOC Detail Cap Acct'!S:S,'SOC Detail Cap Acct'!K:K,'FIHI (PBC Q1)'!B21,'SOC Detail Cap Acct'!H:H,'FIHI (PBC Q1)'!$C$1,'SOC Detail Cap Acct'!R:R,'FIHI (PBC Q1)'!$E$2)+SUMIFS('SOC Detail Cap Acct'!S:S,'SOC Detail Cap Acct'!K:K,'FIHI (PBC Q1)'!B21,'SOC Detail Cap Acct'!H:H,'FIHI (PBC Q1)'!$C$1,'SOC Detail Cap Acct'!R:R,'FIHI (PBC Q1)'!$E$3)</f>
        <v>0</v>
      </c>
      <c r="F21" s="8" t="s">
        <v>11</v>
      </c>
      <c r="G21" s="7">
        <f>SUMIFS('SOC Detail Cap Acct'!S:S,'SOC Detail Cap Acct'!K:K,'FIHI (PBC Q1)'!B21,'SOC Detail Cap Acct'!H:H,'FIHI (PBC Q1)'!$C$1,'SOC Detail Cap Acct'!R:R,'FIHI (PBC Q1)'!$G$1)-SUMIFS('SOC Detail Cap Acct'!S:S,'SOC Detail Cap Acct'!K:K,'FIHI (PBC Q1)'!B21,'SOC Detail Cap Acct'!H:H,'FIHI (PBC Q1)'!$C$1,'SOC Detail Cap Acct'!R:R,'FIHI (PBC Q1)'!$G$2)</f>
        <v>0</v>
      </c>
      <c r="H21" s="9" t="s">
        <v>11</v>
      </c>
      <c r="I21" s="8">
        <f>-SUMIFS('SOC Detail Expenses'!S:S,'SOC Detail Expenses'!K:K,'FIHI (PBC Q1)'!B21,'SOC Detail Expenses'!H:H,'FIHI (PBC Q1)'!$C$1)</f>
        <v>0</v>
      </c>
      <c r="J21" s="8">
        <f>-SUMIFS('SOC Detail Mgmt Fees'!S:S,'SOC Detail Mgmt Fees'!K:K,'FIHI (PBC Q1)'!B21,'SOC Detail Mgmt Fees'!H:H,'FIHI (PBC Q1)'!$C$1)</f>
        <v>0</v>
      </c>
      <c r="K21" s="34">
        <f>-SUMIFS('SOC Detail Mgmt Fees'!S:S,'SOC Detail Mgmt Fees'!H:H,'FIHI (PBC Q1)'!$C$1,'SOC Detail Mgmt Fees'!R:R,'FIHI (PBC Q1)'!$K$1,'SOC Detail Mgmt Fees'!K:K,'FIHI (PBC Q1)'!B21)</f>
        <v>0</v>
      </c>
      <c r="L21" s="172" t="e">
        <f t="shared" si="0"/>
        <v>#DIV/0!</v>
      </c>
      <c r="M21" s="172" t="e">
        <f t="shared" si="5"/>
        <v>#DIV/0!</v>
      </c>
      <c r="N21" s="172" t="e">
        <f t="shared" si="12"/>
        <v>#DIV/0!</v>
      </c>
      <c r="O21" s="172" t="e">
        <f t="shared" si="6"/>
        <v>#DIV/0!</v>
      </c>
      <c r="P21" s="23"/>
      <c r="Q21" s="23"/>
      <c r="R21" s="53" t="e">
        <f t="shared" si="7"/>
        <v>#DIV/0!</v>
      </c>
      <c r="S21" s="54" t="e">
        <f t="shared" si="8"/>
        <v>#DIV/0!</v>
      </c>
      <c r="T21" s="54" t="e">
        <f t="shared" si="9"/>
        <v>#DIV/0!</v>
      </c>
      <c r="U21" s="24">
        <f t="shared" si="10"/>
        <v>0</v>
      </c>
      <c r="V21" s="60" t="e">
        <f t="shared" si="11"/>
        <v>#DIV/0!</v>
      </c>
      <c r="W21" s="16"/>
      <c r="X21" s="11"/>
      <c r="AA21" s="11"/>
    </row>
    <row r="22" spans="1:27" x14ac:dyDescent="0.35">
      <c r="A22">
        <f>'FIHI (PBC M)'!A22</f>
        <v>0</v>
      </c>
      <c r="B22">
        <f>'FIHI (PBC M)'!B22</f>
        <v>0</v>
      </c>
      <c r="C22" s="33">
        <f>'FIHI (PBC M)'!C22</f>
        <v>0</v>
      </c>
      <c r="D22" s="3">
        <f>'FIHI (PBC M)'!D22</f>
        <v>0</v>
      </c>
      <c r="E22" s="7">
        <f>SUMIFS('SOC Detail Cap Acct'!S:S,'SOC Detail Cap Acct'!K:K,'FIHI (PBC Q1)'!B22,'SOC Detail Cap Acct'!H:H,'FIHI (PBC Q1)'!$C$1,'SOC Detail Cap Acct'!R:R,'FIHI (PBC Q1)'!$E$1)+SUMIFS('SOC Detail Cap Acct'!S:S,'SOC Detail Cap Acct'!K:K,'FIHI (PBC Q1)'!B22,'SOC Detail Cap Acct'!H:H,'FIHI (PBC Q1)'!$C$1,'SOC Detail Cap Acct'!R:R,'FIHI (PBC Q1)'!$E$2)+SUMIFS('SOC Detail Cap Acct'!S:S,'SOC Detail Cap Acct'!K:K,'FIHI (PBC Q1)'!B22,'SOC Detail Cap Acct'!H:H,'FIHI (PBC Q1)'!$C$1,'SOC Detail Cap Acct'!R:R,'FIHI (PBC Q1)'!$E$3)</f>
        <v>0</v>
      </c>
      <c r="F22" s="8" t="s">
        <v>11</v>
      </c>
      <c r="G22" s="7">
        <f>SUMIFS('SOC Detail Cap Acct'!S:S,'SOC Detail Cap Acct'!K:K,'FIHI (PBC Q1)'!B22,'SOC Detail Cap Acct'!H:H,'FIHI (PBC Q1)'!$C$1,'SOC Detail Cap Acct'!R:R,'FIHI (PBC Q1)'!$G$1)-SUMIFS('SOC Detail Cap Acct'!S:S,'SOC Detail Cap Acct'!K:K,'FIHI (PBC Q1)'!B22,'SOC Detail Cap Acct'!H:H,'FIHI (PBC Q1)'!$C$1,'SOC Detail Cap Acct'!R:R,'FIHI (PBC Q1)'!$G$2)</f>
        <v>0</v>
      </c>
      <c r="H22" s="9" t="s">
        <v>11</v>
      </c>
      <c r="I22" s="8">
        <f>-SUMIFS('SOC Detail Expenses'!S:S,'SOC Detail Expenses'!K:K,'FIHI (PBC Q1)'!B22,'SOC Detail Expenses'!H:H,'FIHI (PBC Q1)'!$C$1)</f>
        <v>0</v>
      </c>
      <c r="J22" s="8">
        <f>-SUMIFS('SOC Detail Mgmt Fees'!S:S,'SOC Detail Mgmt Fees'!K:K,'FIHI (PBC Q1)'!B22,'SOC Detail Mgmt Fees'!H:H,'FIHI (PBC Q1)'!$C$1)</f>
        <v>0</v>
      </c>
      <c r="K22" s="34">
        <f>-SUMIFS('SOC Detail Mgmt Fees'!S:S,'SOC Detail Mgmt Fees'!H:H,'FIHI (PBC Q1)'!$C$1,'SOC Detail Mgmt Fees'!R:R,'FIHI (PBC Q1)'!$K$1,'SOC Detail Mgmt Fees'!K:K,'FIHI (PBC Q1)'!B22)</f>
        <v>0</v>
      </c>
      <c r="L22" s="172" t="e">
        <f t="shared" si="0"/>
        <v>#DIV/0!</v>
      </c>
      <c r="M22" s="172" t="e">
        <f t="shared" si="5"/>
        <v>#DIV/0!</v>
      </c>
      <c r="N22" s="172" t="e">
        <f t="shared" si="12"/>
        <v>#DIV/0!</v>
      </c>
      <c r="O22" s="172" t="e">
        <f t="shared" si="6"/>
        <v>#DIV/0!</v>
      </c>
      <c r="P22" s="23"/>
      <c r="Q22" s="23"/>
      <c r="R22" s="53" t="e">
        <f t="shared" si="7"/>
        <v>#DIV/0!</v>
      </c>
      <c r="S22" s="54" t="e">
        <f t="shared" si="8"/>
        <v>#DIV/0!</v>
      </c>
      <c r="T22" s="54" t="e">
        <f t="shared" si="9"/>
        <v>#DIV/0!</v>
      </c>
      <c r="U22" s="24">
        <f t="shared" si="10"/>
        <v>0</v>
      </c>
      <c r="V22" s="60" t="e">
        <f t="shared" si="11"/>
        <v>#DIV/0!</v>
      </c>
      <c r="W22" s="16"/>
    </row>
    <row r="23" spans="1:27" x14ac:dyDescent="0.35">
      <c r="A23">
        <f>'FIHI (PBC M)'!A23</f>
        <v>0</v>
      </c>
      <c r="B23">
        <f>'FIHI (PBC M)'!B23</f>
        <v>0</v>
      </c>
      <c r="C23" s="33">
        <f>'FIHI (PBC M)'!C23</f>
        <v>0</v>
      </c>
      <c r="D23" s="3">
        <f>'FIHI (PBC M)'!D23</f>
        <v>0</v>
      </c>
      <c r="E23" s="7">
        <f>SUMIFS('SOC Detail Cap Acct'!S:S,'SOC Detail Cap Acct'!K:K,'FIHI (PBC Q1)'!B23,'SOC Detail Cap Acct'!H:H,'FIHI (PBC Q1)'!$C$1,'SOC Detail Cap Acct'!R:R,'FIHI (PBC Q1)'!$E$1)+SUMIFS('SOC Detail Cap Acct'!S:S,'SOC Detail Cap Acct'!K:K,'FIHI (PBC Q1)'!B23,'SOC Detail Cap Acct'!H:H,'FIHI (PBC Q1)'!$C$1,'SOC Detail Cap Acct'!R:R,'FIHI (PBC Q1)'!$E$2)+SUMIFS('SOC Detail Cap Acct'!S:S,'SOC Detail Cap Acct'!K:K,'FIHI (PBC Q1)'!B23,'SOC Detail Cap Acct'!H:H,'FIHI (PBC Q1)'!$C$1,'SOC Detail Cap Acct'!R:R,'FIHI (PBC Q1)'!$E$3)</f>
        <v>0</v>
      </c>
      <c r="F23" s="8" t="s">
        <v>11</v>
      </c>
      <c r="G23" s="7">
        <f>SUMIFS('SOC Detail Cap Acct'!S:S,'SOC Detail Cap Acct'!K:K,'FIHI (PBC Q1)'!B23,'SOC Detail Cap Acct'!H:H,'FIHI (PBC Q1)'!$C$1,'SOC Detail Cap Acct'!R:R,'FIHI (PBC Q1)'!$G$1)-SUMIFS('SOC Detail Cap Acct'!S:S,'SOC Detail Cap Acct'!K:K,'FIHI (PBC Q1)'!B23,'SOC Detail Cap Acct'!H:H,'FIHI (PBC Q1)'!$C$1,'SOC Detail Cap Acct'!R:R,'FIHI (PBC Q1)'!$G$2)</f>
        <v>0</v>
      </c>
      <c r="H23" s="9" t="s">
        <v>11</v>
      </c>
      <c r="I23" s="8">
        <f>-SUMIFS('SOC Detail Expenses'!S:S,'SOC Detail Expenses'!K:K,'FIHI (PBC Q1)'!B23,'SOC Detail Expenses'!H:H,'FIHI (PBC Q1)'!$C$1)</f>
        <v>0</v>
      </c>
      <c r="J23" s="8">
        <f>-SUMIFS('SOC Detail Mgmt Fees'!S:S,'SOC Detail Mgmt Fees'!K:K,'FIHI (PBC Q1)'!B23,'SOC Detail Mgmt Fees'!H:H,'FIHI (PBC Q1)'!$C$1)</f>
        <v>0</v>
      </c>
      <c r="K23" s="34">
        <f>-SUMIFS('SOC Detail Mgmt Fees'!S:S,'SOC Detail Mgmt Fees'!H:H,'FIHI (PBC Q1)'!$C$1,'SOC Detail Mgmt Fees'!R:R,'FIHI (PBC Q1)'!$K$1,'SOC Detail Mgmt Fees'!K:K,'FIHI (PBC Q1)'!B23)</f>
        <v>0</v>
      </c>
      <c r="L23" s="172" t="e">
        <f t="shared" si="0"/>
        <v>#DIV/0!</v>
      </c>
      <c r="M23" s="172" t="e">
        <f t="shared" si="5"/>
        <v>#DIV/0!</v>
      </c>
      <c r="N23" s="172" t="e">
        <f t="shared" si="12"/>
        <v>#DIV/0!</v>
      </c>
      <c r="O23" s="172" t="e">
        <f t="shared" si="6"/>
        <v>#DIV/0!</v>
      </c>
      <c r="P23" s="23"/>
      <c r="Q23" s="23"/>
      <c r="R23" s="53" t="e">
        <f t="shared" si="7"/>
        <v>#DIV/0!</v>
      </c>
      <c r="S23" s="54" t="e">
        <f t="shared" si="8"/>
        <v>#DIV/0!</v>
      </c>
      <c r="T23" s="54" t="e">
        <f t="shared" si="9"/>
        <v>#DIV/0!</v>
      </c>
      <c r="U23" s="24">
        <f t="shared" si="10"/>
        <v>0</v>
      </c>
      <c r="V23" s="60" t="e">
        <f t="shared" si="11"/>
        <v>#DIV/0!</v>
      </c>
      <c r="W23" s="16"/>
    </row>
    <row r="24" spans="1:27" x14ac:dyDescent="0.35">
      <c r="A24">
        <f>'FIHI (PBC M)'!A24</f>
        <v>0</v>
      </c>
      <c r="B24">
        <f>'FIHI (PBC M)'!B24</f>
        <v>0</v>
      </c>
      <c r="C24" s="33">
        <f>'FIHI (PBC M)'!C24</f>
        <v>0</v>
      </c>
      <c r="D24" s="3">
        <f>'FIHI (PBC M)'!D24</f>
        <v>0</v>
      </c>
      <c r="E24" s="7">
        <f>SUMIFS('SOC Detail Cap Acct'!S:S,'SOC Detail Cap Acct'!K:K,'FIHI (PBC Q1)'!B24,'SOC Detail Cap Acct'!H:H,'FIHI (PBC Q1)'!$C$1,'SOC Detail Cap Acct'!R:R,'FIHI (PBC Q1)'!$E$1)+SUMIFS('SOC Detail Cap Acct'!S:S,'SOC Detail Cap Acct'!K:K,'FIHI (PBC Q1)'!B24,'SOC Detail Cap Acct'!H:H,'FIHI (PBC Q1)'!$C$1,'SOC Detail Cap Acct'!R:R,'FIHI (PBC Q1)'!$E$2)+SUMIFS('SOC Detail Cap Acct'!S:S,'SOC Detail Cap Acct'!K:K,'FIHI (PBC Q1)'!B24,'SOC Detail Cap Acct'!H:H,'FIHI (PBC Q1)'!$C$1,'SOC Detail Cap Acct'!R:R,'FIHI (PBC Q1)'!$E$3)</f>
        <v>0</v>
      </c>
      <c r="F24" s="8" t="s">
        <v>11</v>
      </c>
      <c r="G24" s="7">
        <f>SUMIFS('SOC Detail Cap Acct'!S:S,'SOC Detail Cap Acct'!K:K,'FIHI (PBC Q1)'!B24,'SOC Detail Cap Acct'!H:H,'FIHI (PBC Q1)'!$C$1,'SOC Detail Cap Acct'!R:R,'FIHI (PBC Q1)'!$G$1)-SUMIFS('SOC Detail Cap Acct'!S:S,'SOC Detail Cap Acct'!K:K,'FIHI (PBC Q1)'!B24,'SOC Detail Cap Acct'!H:H,'FIHI (PBC Q1)'!$C$1,'SOC Detail Cap Acct'!R:R,'FIHI (PBC Q1)'!$G$2)</f>
        <v>0</v>
      </c>
      <c r="H24" s="9" t="s">
        <v>11</v>
      </c>
      <c r="I24" s="8">
        <f>-SUMIFS('SOC Detail Expenses'!S:S,'SOC Detail Expenses'!K:K,'FIHI (PBC Q1)'!B24,'SOC Detail Expenses'!H:H,'FIHI (PBC Q1)'!$C$1)</f>
        <v>0</v>
      </c>
      <c r="J24" s="8">
        <f>-SUMIFS('SOC Detail Mgmt Fees'!S:S,'SOC Detail Mgmt Fees'!K:K,'FIHI (PBC Q1)'!B24,'SOC Detail Mgmt Fees'!H:H,'FIHI (PBC Q1)'!$C$1)</f>
        <v>0</v>
      </c>
      <c r="K24" s="34">
        <f>-SUMIFS('SOC Detail Mgmt Fees'!S:S,'SOC Detail Mgmt Fees'!H:H,'FIHI (PBC Q1)'!$C$1,'SOC Detail Mgmt Fees'!R:R,'FIHI (PBC Q1)'!$K$1,'SOC Detail Mgmt Fees'!K:K,'FIHI (PBC Q1)'!B24)</f>
        <v>0</v>
      </c>
      <c r="L24" s="172" t="e">
        <f t="shared" si="0"/>
        <v>#DIV/0!</v>
      </c>
      <c r="M24" s="172" t="e">
        <f t="shared" si="5"/>
        <v>#DIV/0!</v>
      </c>
      <c r="N24" s="172" t="e">
        <f t="shared" si="12"/>
        <v>#DIV/0!</v>
      </c>
      <c r="O24" s="172" t="e">
        <f t="shared" si="6"/>
        <v>#DIV/0!</v>
      </c>
      <c r="P24" s="23"/>
      <c r="Q24" s="23"/>
      <c r="R24" s="53" t="e">
        <f t="shared" si="7"/>
        <v>#DIV/0!</v>
      </c>
      <c r="S24" s="54" t="e">
        <f t="shared" si="8"/>
        <v>#DIV/0!</v>
      </c>
      <c r="T24" s="54" t="e">
        <f t="shared" si="9"/>
        <v>#DIV/0!</v>
      </c>
      <c r="U24" s="24">
        <f t="shared" si="10"/>
        <v>0</v>
      </c>
      <c r="V24" s="60" t="e">
        <f t="shared" si="11"/>
        <v>#DIV/0!</v>
      </c>
      <c r="W24" s="16"/>
    </row>
    <row r="25" spans="1:27" x14ac:dyDescent="0.35">
      <c r="A25">
        <f>'FIHI (PBC M)'!A25</f>
        <v>0</v>
      </c>
      <c r="B25">
        <f>'FIHI (PBC M)'!B25</f>
        <v>0</v>
      </c>
      <c r="C25" s="33">
        <f>'FIHI (PBC M)'!C25</f>
        <v>0</v>
      </c>
      <c r="D25" s="3">
        <f>'FIHI (PBC M)'!D25</f>
        <v>0</v>
      </c>
      <c r="E25" s="7">
        <f>SUMIFS('SOC Detail Cap Acct'!S:S,'SOC Detail Cap Acct'!K:K,'FIHI (PBC Q1)'!B25,'SOC Detail Cap Acct'!H:H,'FIHI (PBC Q1)'!$C$1,'SOC Detail Cap Acct'!R:R,'FIHI (PBC Q1)'!$E$1)+SUMIFS('SOC Detail Cap Acct'!S:S,'SOC Detail Cap Acct'!K:K,'FIHI (PBC Q1)'!B25,'SOC Detail Cap Acct'!H:H,'FIHI (PBC Q1)'!$C$1,'SOC Detail Cap Acct'!R:R,'FIHI (PBC Q1)'!$E$2)+SUMIFS('SOC Detail Cap Acct'!S:S,'SOC Detail Cap Acct'!K:K,'FIHI (PBC Q1)'!B25,'SOC Detail Cap Acct'!H:H,'FIHI (PBC Q1)'!$C$1,'SOC Detail Cap Acct'!R:R,'FIHI (PBC Q1)'!$E$3)</f>
        <v>0</v>
      </c>
      <c r="F25" s="8" t="s">
        <v>11</v>
      </c>
      <c r="G25" s="7">
        <f>SUMIFS('SOC Detail Cap Acct'!S:S,'SOC Detail Cap Acct'!K:K,'FIHI (PBC Q1)'!B25,'SOC Detail Cap Acct'!H:H,'FIHI (PBC Q1)'!$C$1,'SOC Detail Cap Acct'!R:R,'FIHI (PBC Q1)'!$G$1)-SUMIFS('SOC Detail Cap Acct'!S:S,'SOC Detail Cap Acct'!K:K,'FIHI (PBC Q1)'!B25,'SOC Detail Cap Acct'!H:H,'FIHI (PBC Q1)'!$C$1,'SOC Detail Cap Acct'!R:R,'FIHI (PBC Q1)'!$G$2)</f>
        <v>0</v>
      </c>
      <c r="H25" s="9" t="s">
        <v>11</v>
      </c>
      <c r="I25" s="8">
        <f>-SUMIFS('SOC Detail Expenses'!S:S,'SOC Detail Expenses'!K:K,'FIHI (PBC Q1)'!B25,'SOC Detail Expenses'!H:H,'FIHI (PBC Q1)'!$C$1)</f>
        <v>0</v>
      </c>
      <c r="J25" s="8">
        <f>-SUMIFS('SOC Detail Mgmt Fees'!S:S,'SOC Detail Mgmt Fees'!K:K,'FIHI (PBC Q1)'!B25,'SOC Detail Mgmt Fees'!H:H,'FIHI (PBC Q1)'!$C$1)</f>
        <v>0</v>
      </c>
      <c r="K25" s="34">
        <f>-SUMIFS('SOC Detail Mgmt Fees'!S:S,'SOC Detail Mgmt Fees'!H:H,'FIHI (PBC Q1)'!$C$1,'SOC Detail Mgmt Fees'!R:R,'FIHI (PBC Q1)'!$K$1,'SOC Detail Mgmt Fees'!K:K,'FIHI (PBC Q1)'!B25)</f>
        <v>0</v>
      </c>
      <c r="L25" s="172" t="e">
        <f t="shared" ref="L25:L30" si="13">SUM(G25,I25,J25)/E25</f>
        <v>#DIV/0!</v>
      </c>
      <c r="M25" s="172" t="e">
        <f t="shared" ref="M25:M30" si="14">G25/E25</f>
        <v>#DIV/0!</v>
      </c>
      <c r="N25" s="172" t="e">
        <f t="shared" ref="N25:N30" si="15">LN(L25)</f>
        <v>#DIV/0!</v>
      </c>
      <c r="O25" s="172" t="e">
        <f t="shared" ref="O25:O30" si="16">LN(M25)</f>
        <v>#DIV/0!</v>
      </c>
      <c r="P25" s="23"/>
      <c r="Q25" s="23"/>
      <c r="R25" s="53" t="e">
        <f t="shared" si="7"/>
        <v>#DIV/0!</v>
      </c>
      <c r="S25" s="54" t="e">
        <f t="shared" si="8"/>
        <v>#DIV/0!</v>
      </c>
      <c r="T25" s="54" t="e">
        <f t="shared" si="9"/>
        <v>#DIV/0!</v>
      </c>
      <c r="U25" s="24">
        <f t="shared" si="10"/>
        <v>0</v>
      </c>
      <c r="V25" s="60" t="e">
        <f t="shared" si="11"/>
        <v>#DIV/0!</v>
      </c>
      <c r="W25" s="16"/>
    </row>
    <row r="26" spans="1:27" x14ac:dyDescent="0.35">
      <c r="A26">
        <f>'FIHI (PBC M)'!A26</f>
        <v>0</v>
      </c>
      <c r="B26">
        <f>'FIHI (PBC M)'!B26</f>
        <v>0</v>
      </c>
      <c r="C26" s="33">
        <f>'FIHI (PBC M)'!C26</f>
        <v>0</v>
      </c>
      <c r="D26" s="3">
        <f>'FIHI (PBC M)'!D26</f>
        <v>0</v>
      </c>
      <c r="E26" s="7">
        <f>SUMIFS('SOC Detail Cap Acct'!S:S,'SOC Detail Cap Acct'!K:K,'FIHI (PBC Q1)'!B26,'SOC Detail Cap Acct'!H:H,'FIHI (PBC Q1)'!$C$1,'SOC Detail Cap Acct'!R:R,'FIHI (PBC Q1)'!$E$1)+SUMIFS('SOC Detail Cap Acct'!S:S,'SOC Detail Cap Acct'!K:K,'FIHI (PBC Q1)'!B26,'SOC Detail Cap Acct'!H:H,'FIHI (PBC Q1)'!$C$1,'SOC Detail Cap Acct'!R:R,'FIHI (PBC Q1)'!$E$2)+SUMIFS('SOC Detail Cap Acct'!S:S,'SOC Detail Cap Acct'!K:K,'FIHI (PBC Q1)'!B26,'SOC Detail Cap Acct'!H:H,'FIHI (PBC Q1)'!$C$1,'SOC Detail Cap Acct'!R:R,'FIHI (PBC Q1)'!$E$3)</f>
        <v>0</v>
      </c>
      <c r="F26" s="8" t="s">
        <v>11</v>
      </c>
      <c r="G26" s="7">
        <f>SUMIFS('SOC Detail Cap Acct'!S:S,'SOC Detail Cap Acct'!K:K,'FIHI (PBC Q1)'!B26,'SOC Detail Cap Acct'!H:H,'FIHI (PBC Q1)'!$C$1,'SOC Detail Cap Acct'!R:R,'FIHI (PBC Q1)'!$G$1)-SUMIFS('SOC Detail Cap Acct'!S:S,'SOC Detail Cap Acct'!K:K,'FIHI (PBC Q1)'!B26,'SOC Detail Cap Acct'!H:H,'FIHI (PBC Q1)'!$C$1,'SOC Detail Cap Acct'!R:R,'FIHI (PBC Q1)'!$G$2)</f>
        <v>0</v>
      </c>
      <c r="H26" s="9" t="s">
        <v>11</v>
      </c>
      <c r="I26" s="8">
        <f>-SUMIFS('SOC Detail Expenses'!S:S,'SOC Detail Expenses'!K:K,'FIHI (PBC Q1)'!B26,'SOC Detail Expenses'!H:H,'FIHI (PBC Q1)'!$C$1)</f>
        <v>0</v>
      </c>
      <c r="J26" s="8">
        <f>-SUMIFS('SOC Detail Mgmt Fees'!S:S,'SOC Detail Mgmt Fees'!K:K,'FIHI (PBC Q1)'!B26,'SOC Detail Mgmt Fees'!H:H,'FIHI (PBC Q1)'!$C$1)</f>
        <v>0</v>
      </c>
      <c r="K26" s="34">
        <f>-SUMIFS('SOC Detail Mgmt Fees'!S:S,'SOC Detail Mgmt Fees'!H:H,'FIHI (PBC Q1)'!$C$1,'SOC Detail Mgmt Fees'!R:R,'FIHI (PBC Q1)'!$K$1,'SOC Detail Mgmt Fees'!K:K,'FIHI (PBC Q1)'!B26)</f>
        <v>0</v>
      </c>
      <c r="L26" s="172" t="e">
        <f t="shared" si="13"/>
        <v>#DIV/0!</v>
      </c>
      <c r="M26" s="172" t="e">
        <f t="shared" si="14"/>
        <v>#DIV/0!</v>
      </c>
      <c r="N26" s="172" t="e">
        <f t="shared" si="15"/>
        <v>#DIV/0!</v>
      </c>
      <c r="O26" s="172" t="e">
        <f t="shared" si="16"/>
        <v>#DIV/0!</v>
      </c>
      <c r="P26" s="23"/>
      <c r="Q26" s="23"/>
      <c r="R26" s="53" t="e">
        <f t="shared" si="7"/>
        <v>#DIV/0!</v>
      </c>
      <c r="S26" s="54" t="e">
        <f t="shared" si="8"/>
        <v>#DIV/0!</v>
      </c>
      <c r="T26" s="54" t="e">
        <f t="shared" si="9"/>
        <v>#DIV/0!</v>
      </c>
      <c r="U26" s="24">
        <f t="shared" si="10"/>
        <v>0</v>
      </c>
      <c r="V26" s="60" t="e">
        <f t="shared" si="11"/>
        <v>#DIV/0!</v>
      </c>
      <c r="W26" s="16"/>
    </row>
    <row r="27" spans="1:27" x14ac:dyDescent="0.35">
      <c r="A27">
        <f>'FIHI (PBC M)'!A27</f>
        <v>0</v>
      </c>
      <c r="B27">
        <f>'FIHI (PBC M)'!B27</f>
        <v>0</v>
      </c>
      <c r="C27" s="33">
        <f>'FIHI (PBC M)'!C27</f>
        <v>0</v>
      </c>
      <c r="D27" s="3">
        <f>'FIHI (PBC M)'!D27</f>
        <v>0</v>
      </c>
      <c r="E27" s="7">
        <f>SUMIFS('SOC Detail Cap Acct'!S:S,'SOC Detail Cap Acct'!K:K,'FIHI (PBC Q1)'!B27,'SOC Detail Cap Acct'!H:H,'FIHI (PBC Q1)'!$C$1,'SOC Detail Cap Acct'!R:R,'FIHI (PBC Q1)'!$E$1)+SUMIFS('SOC Detail Cap Acct'!S:S,'SOC Detail Cap Acct'!K:K,'FIHI (PBC Q1)'!B27,'SOC Detail Cap Acct'!H:H,'FIHI (PBC Q1)'!$C$1,'SOC Detail Cap Acct'!R:R,'FIHI (PBC Q1)'!$E$2)+SUMIFS('SOC Detail Cap Acct'!S:S,'SOC Detail Cap Acct'!K:K,'FIHI (PBC Q1)'!B27,'SOC Detail Cap Acct'!H:H,'FIHI (PBC Q1)'!$C$1,'SOC Detail Cap Acct'!R:R,'FIHI (PBC Q1)'!$E$3)</f>
        <v>0</v>
      </c>
      <c r="F27" s="8" t="s">
        <v>11</v>
      </c>
      <c r="G27" s="7">
        <f>SUMIFS('SOC Detail Cap Acct'!S:S,'SOC Detail Cap Acct'!K:K,'FIHI (PBC Q1)'!B27,'SOC Detail Cap Acct'!H:H,'FIHI (PBC Q1)'!$C$1,'SOC Detail Cap Acct'!R:R,'FIHI (PBC Q1)'!$G$1)-SUMIFS('SOC Detail Cap Acct'!S:S,'SOC Detail Cap Acct'!K:K,'FIHI (PBC Q1)'!B27,'SOC Detail Cap Acct'!H:H,'FIHI (PBC Q1)'!$C$1,'SOC Detail Cap Acct'!R:R,'FIHI (PBC Q1)'!$G$2)</f>
        <v>0</v>
      </c>
      <c r="H27" s="9" t="s">
        <v>11</v>
      </c>
      <c r="I27" s="8">
        <f>-SUMIFS('SOC Detail Expenses'!S:S,'SOC Detail Expenses'!K:K,'FIHI (PBC Q1)'!B27,'SOC Detail Expenses'!H:H,'FIHI (PBC Q1)'!$C$1)</f>
        <v>0</v>
      </c>
      <c r="J27" s="8">
        <f>-SUMIFS('SOC Detail Mgmt Fees'!S:S,'SOC Detail Mgmt Fees'!K:K,'FIHI (PBC Q1)'!B27,'SOC Detail Mgmt Fees'!H:H,'FIHI (PBC Q1)'!$C$1)</f>
        <v>0</v>
      </c>
      <c r="K27" s="34">
        <f>-SUMIFS('SOC Detail Mgmt Fees'!S:S,'SOC Detail Mgmt Fees'!H:H,'FIHI (PBC Q1)'!$C$1,'SOC Detail Mgmt Fees'!R:R,'FIHI (PBC Q1)'!$K$1,'SOC Detail Mgmt Fees'!K:K,'FIHI (PBC Q1)'!B27)</f>
        <v>0</v>
      </c>
      <c r="L27" s="172" t="e">
        <f t="shared" si="13"/>
        <v>#DIV/0!</v>
      </c>
      <c r="M27" s="172" t="e">
        <f t="shared" si="14"/>
        <v>#DIV/0!</v>
      </c>
      <c r="N27" s="172" t="e">
        <f t="shared" si="15"/>
        <v>#DIV/0!</v>
      </c>
      <c r="O27" s="172" t="e">
        <f t="shared" si="16"/>
        <v>#DIV/0!</v>
      </c>
      <c r="P27" s="23"/>
      <c r="Q27" s="23"/>
      <c r="R27" s="53" t="e">
        <f t="shared" si="7"/>
        <v>#DIV/0!</v>
      </c>
      <c r="S27" s="54" t="e">
        <f t="shared" si="8"/>
        <v>#DIV/0!</v>
      </c>
      <c r="T27" s="54" t="e">
        <f t="shared" si="9"/>
        <v>#DIV/0!</v>
      </c>
      <c r="U27" s="24">
        <f t="shared" si="10"/>
        <v>0</v>
      </c>
      <c r="V27" s="60" t="e">
        <f t="shared" si="11"/>
        <v>#DIV/0!</v>
      </c>
      <c r="W27" s="16"/>
    </row>
    <row r="28" spans="1:27" x14ac:dyDescent="0.35">
      <c r="A28">
        <f>'FIHI (PBC M)'!A28</f>
        <v>0</v>
      </c>
      <c r="B28">
        <f>'FIHI (PBC M)'!B28</f>
        <v>0</v>
      </c>
      <c r="C28" s="33">
        <f>'FIHI (PBC M)'!C28</f>
        <v>0</v>
      </c>
      <c r="D28" s="3">
        <f>'FIHI (PBC M)'!D28</f>
        <v>0</v>
      </c>
      <c r="E28" s="7">
        <f>SUMIFS('SOC Detail Cap Acct'!S:S,'SOC Detail Cap Acct'!K:K,'FIHI (PBC Q1)'!B28,'SOC Detail Cap Acct'!H:H,'FIHI (PBC Q1)'!$C$1,'SOC Detail Cap Acct'!R:R,'FIHI (PBC Q1)'!$E$1)+SUMIFS('SOC Detail Cap Acct'!S:S,'SOC Detail Cap Acct'!K:K,'FIHI (PBC Q1)'!B28,'SOC Detail Cap Acct'!H:H,'FIHI (PBC Q1)'!$C$1,'SOC Detail Cap Acct'!R:R,'FIHI (PBC Q1)'!$E$2)+SUMIFS('SOC Detail Cap Acct'!S:S,'SOC Detail Cap Acct'!K:K,'FIHI (PBC Q1)'!B28,'SOC Detail Cap Acct'!H:H,'FIHI (PBC Q1)'!$C$1,'SOC Detail Cap Acct'!R:R,'FIHI (PBC Q1)'!$E$3)</f>
        <v>0</v>
      </c>
      <c r="F28" s="8" t="s">
        <v>11</v>
      </c>
      <c r="G28" s="7">
        <f>SUMIFS('SOC Detail Cap Acct'!S:S,'SOC Detail Cap Acct'!K:K,'FIHI (PBC Q1)'!B28,'SOC Detail Cap Acct'!H:H,'FIHI (PBC Q1)'!$C$1,'SOC Detail Cap Acct'!R:R,'FIHI (PBC Q1)'!$G$1)-SUMIFS('SOC Detail Cap Acct'!S:S,'SOC Detail Cap Acct'!K:K,'FIHI (PBC Q1)'!B28,'SOC Detail Cap Acct'!H:H,'FIHI (PBC Q1)'!$C$1,'SOC Detail Cap Acct'!R:R,'FIHI (PBC Q1)'!$G$2)</f>
        <v>0</v>
      </c>
      <c r="H28" s="9" t="s">
        <v>11</v>
      </c>
      <c r="I28" s="8">
        <f>-SUMIFS('SOC Detail Expenses'!S:S,'SOC Detail Expenses'!K:K,'FIHI (PBC Q1)'!B28,'SOC Detail Expenses'!H:H,'FIHI (PBC Q1)'!$C$1)</f>
        <v>0</v>
      </c>
      <c r="J28" s="8">
        <f>-SUMIFS('SOC Detail Mgmt Fees'!S:S,'SOC Detail Mgmt Fees'!K:K,'FIHI (PBC Q1)'!B28,'SOC Detail Mgmt Fees'!H:H,'FIHI (PBC Q1)'!$C$1)</f>
        <v>0</v>
      </c>
      <c r="K28" s="34">
        <f>-SUMIFS('SOC Detail Mgmt Fees'!S:S,'SOC Detail Mgmt Fees'!H:H,'FIHI (PBC Q1)'!$C$1,'SOC Detail Mgmt Fees'!R:R,'FIHI (PBC Q1)'!$K$1,'SOC Detail Mgmt Fees'!K:K,'FIHI (PBC Q1)'!B28)</f>
        <v>0</v>
      </c>
      <c r="L28" s="172" t="e">
        <f t="shared" si="13"/>
        <v>#DIV/0!</v>
      </c>
      <c r="M28" s="172" t="e">
        <f t="shared" si="14"/>
        <v>#DIV/0!</v>
      </c>
      <c r="N28" s="172" t="e">
        <f t="shared" si="15"/>
        <v>#DIV/0!</v>
      </c>
      <c r="O28" s="172" t="e">
        <f t="shared" si="16"/>
        <v>#DIV/0!</v>
      </c>
      <c r="P28" s="23"/>
      <c r="Q28" s="23"/>
      <c r="R28" s="53" t="e">
        <f t="shared" si="7"/>
        <v>#DIV/0!</v>
      </c>
      <c r="S28" s="54" t="e">
        <f t="shared" si="8"/>
        <v>#DIV/0!</v>
      </c>
      <c r="T28" s="54" t="e">
        <f t="shared" si="9"/>
        <v>#DIV/0!</v>
      </c>
      <c r="U28" s="24">
        <f t="shared" si="10"/>
        <v>0</v>
      </c>
      <c r="V28" s="60" t="e">
        <f t="shared" si="11"/>
        <v>#DIV/0!</v>
      </c>
      <c r="W28" s="16"/>
    </row>
    <row r="29" spans="1:27" x14ac:dyDescent="0.35">
      <c r="A29">
        <f>'FIHI (PBC M)'!A29</f>
        <v>0</v>
      </c>
      <c r="B29">
        <f>'FIHI (PBC M)'!B29</f>
        <v>0</v>
      </c>
      <c r="C29" s="33">
        <f>'FIHI (PBC M)'!C29</f>
        <v>0</v>
      </c>
      <c r="D29" s="3">
        <f>'FIHI (PBC M)'!D29</f>
        <v>0</v>
      </c>
      <c r="E29" s="7">
        <f>SUMIFS('SOC Detail Cap Acct'!S:S,'SOC Detail Cap Acct'!K:K,'FIHI (PBC Q1)'!B29,'SOC Detail Cap Acct'!H:H,'FIHI (PBC Q1)'!$C$1,'SOC Detail Cap Acct'!R:R,'FIHI (PBC Q1)'!$E$1)+SUMIFS('SOC Detail Cap Acct'!S:S,'SOC Detail Cap Acct'!K:K,'FIHI (PBC Q1)'!B29,'SOC Detail Cap Acct'!H:H,'FIHI (PBC Q1)'!$C$1,'SOC Detail Cap Acct'!R:R,'FIHI (PBC Q1)'!$E$2)+SUMIFS('SOC Detail Cap Acct'!S:S,'SOC Detail Cap Acct'!K:K,'FIHI (PBC Q1)'!B29,'SOC Detail Cap Acct'!H:H,'FIHI (PBC Q1)'!$C$1,'SOC Detail Cap Acct'!R:R,'FIHI (PBC Q1)'!$E$3)</f>
        <v>0</v>
      </c>
      <c r="F29" s="8" t="s">
        <v>11</v>
      </c>
      <c r="G29" s="7">
        <f>SUMIFS('SOC Detail Cap Acct'!S:S,'SOC Detail Cap Acct'!K:K,'FIHI (PBC Q1)'!B29,'SOC Detail Cap Acct'!H:H,'FIHI (PBC Q1)'!$C$1,'SOC Detail Cap Acct'!R:R,'FIHI (PBC Q1)'!$G$1)-SUMIFS('SOC Detail Cap Acct'!S:S,'SOC Detail Cap Acct'!K:K,'FIHI (PBC Q1)'!B29,'SOC Detail Cap Acct'!H:H,'FIHI (PBC Q1)'!$C$1,'SOC Detail Cap Acct'!R:R,'FIHI (PBC Q1)'!$G$2)</f>
        <v>0</v>
      </c>
      <c r="H29" s="9" t="s">
        <v>11</v>
      </c>
      <c r="I29" s="8">
        <f>-SUMIFS('SOC Detail Expenses'!S:S,'SOC Detail Expenses'!K:K,'FIHI (PBC Q1)'!B29,'SOC Detail Expenses'!H:H,'FIHI (PBC Q1)'!$C$1)</f>
        <v>0</v>
      </c>
      <c r="J29" s="8">
        <f>-SUMIFS('SOC Detail Mgmt Fees'!S:S,'SOC Detail Mgmt Fees'!K:K,'FIHI (PBC Q1)'!B29,'SOC Detail Mgmt Fees'!H:H,'FIHI (PBC Q1)'!$C$1)</f>
        <v>0</v>
      </c>
      <c r="K29" s="34">
        <f>-SUMIFS('SOC Detail Mgmt Fees'!S:S,'SOC Detail Mgmt Fees'!H:H,'FIHI (PBC Q1)'!$C$1,'SOC Detail Mgmt Fees'!R:R,'FIHI (PBC Q1)'!$K$1,'SOC Detail Mgmt Fees'!K:K,'FIHI (PBC Q1)'!B29)</f>
        <v>0</v>
      </c>
      <c r="L29" s="172" t="e">
        <f t="shared" si="13"/>
        <v>#DIV/0!</v>
      </c>
      <c r="M29" s="172" t="e">
        <f t="shared" si="14"/>
        <v>#DIV/0!</v>
      </c>
      <c r="N29" s="172" t="e">
        <f t="shared" si="15"/>
        <v>#DIV/0!</v>
      </c>
      <c r="O29" s="172" t="e">
        <f t="shared" si="16"/>
        <v>#DIV/0!</v>
      </c>
      <c r="P29" s="23"/>
      <c r="Q29" s="23"/>
      <c r="R29" s="53" t="e">
        <f t="shared" si="7"/>
        <v>#DIV/0!</v>
      </c>
      <c r="S29" s="54" t="e">
        <f t="shared" si="8"/>
        <v>#DIV/0!</v>
      </c>
      <c r="T29" s="54" t="e">
        <f t="shared" si="9"/>
        <v>#DIV/0!</v>
      </c>
      <c r="U29" s="24">
        <f t="shared" si="10"/>
        <v>0</v>
      </c>
      <c r="V29" s="60" t="e">
        <f t="shared" si="11"/>
        <v>#DIV/0!</v>
      </c>
      <c r="W29" s="16"/>
    </row>
    <row r="30" spans="1:27" x14ac:dyDescent="0.35">
      <c r="A30">
        <f>'FIHI (PBC M)'!A30</f>
        <v>0</v>
      </c>
      <c r="B30">
        <f>'FIHI (PBC M)'!B30</f>
        <v>0</v>
      </c>
      <c r="C30" s="33">
        <f>'FIHI (PBC M)'!C30</f>
        <v>0</v>
      </c>
      <c r="D30" s="3">
        <f>'FIHI (PBC M)'!D30</f>
        <v>0</v>
      </c>
      <c r="E30" s="7">
        <f>SUMIFS('SOC Detail Cap Acct'!S:S,'SOC Detail Cap Acct'!K:K,'FIHI (PBC Q1)'!B30,'SOC Detail Cap Acct'!H:H,'FIHI (PBC Q1)'!$C$1,'SOC Detail Cap Acct'!R:R,'FIHI (PBC Q1)'!$E$1)+SUMIFS('SOC Detail Cap Acct'!S:S,'SOC Detail Cap Acct'!K:K,'FIHI (PBC Q1)'!B30,'SOC Detail Cap Acct'!H:H,'FIHI (PBC Q1)'!$C$1,'SOC Detail Cap Acct'!R:R,'FIHI (PBC Q1)'!$E$2)+SUMIFS('SOC Detail Cap Acct'!S:S,'SOC Detail Cap Acct'!K:K,'FIHI (PBC Q1)'!B30,'SOC Detail Cap Acct'!H:H,'FIHI (PBC Q1)'!$C$1,'SOC Detail Cap Acct'!R:R,'FIHI (PBC Q1)'!$E$3)</f>
        <v>0</v>
      </c>
      <c r="F30" s="8" t="s">
        <v>11</v>
      </c>
      <c r="G30" s="7">
        <f>SUMIFS('SOC Detail Cap Acct'!S:S,'SOC Detail Cap Acct'!K:K,'FIHI (PBC Q1)'!B30,'SOC Detail Cap Acct'!H:H,'FIHI (PBC Q1)'!$C$1,'SOC Detail Cap Acct'!R:R,'FIHI (PBC Q1)'!$G$1)-SUMIFS('SOC Detail Cap Acct'!S:S,'SOC Detail Cap Acct'!K:K,'FIHI (PBC Q1)'!B30,'SOC Detail Cap Acct'!H:H,'FIHI (PBC Q1)'!$C$1,'SOC Detail Cap Acct'!R:R,'FIHI (PBC Q1)'!$G$2)</f>
        <v>0</v>
      </c>
      <c r="H30" s="9" t="s">
        <v>11</v>
      </c>
      <c r="I30" s="8">
        <f>-SUMIFS('SOC Detail Expenses'!S:S,'SOC Detail Expenses'!K:K,'FIHI (PBC Q1)'!B30,'SOC Detail Expenses'!H:H,'FIHI (PBC Q1)'!$C$1)</f>
        <v>0</v>
      </c>
      <c r="J30" s="8">
        <f>-SUMIFS('SOC Detail Mgmt Fees'!S:S,'SOC Detail Mgmt Fees'!K:K,'FIHI (PBC Q1)'!B30,'SOC Detail Mgmt Fees'!H:H,'FIHI (PBC Q1)'!$C$1)</f>
        <v>0</v>
      </c>
      <c r="K30" s="34">
        <f>-SUMIFS('SOC Detail Mgmt Fees'!S:S,'SOC Detail Mgmt Fees'!H:H,'FIHI (PBC Q1)'!$C$1,'SOC Detail Mgmt Fees'!R:R,'FIHI (PBC Q1)'!$K$1,'SOC Detail Mgmt Fees'!K:K,'FIHI (PBC Q1)'!B30)</f>
        <v>0</v>
      </c>
      <c r="L30" s="172" t="e">
        <f t="shared" si="13"/>
        <v>#DIV/0!</v>
      </c>
      <c r="M30" s="172" t="e">
        <f t="shared" si="14"/>
        <v>#DIV/0!</v>
      </c>
      <c r="N30" s="172" t="e">
        <f t="shared" si="15"/>
        <v>#DIV/0!</v>
      </c>
      <c r="O30" s="172" t="e">
        <f t="shared" si="16"/>
        <v>#DIV/0!</v>
      </c>
      <c r="P30" s="23"/>
      <c r="Q30" s="23"/>
      <c r="R30" s="53" t="e">
        <f t="shared" si="7"/>
        <v>#DIV/0!</v>
      </c>
      <c r="S30" s="54" t="e">
        <f t="shared" si="8"/>
        <v>#DIV/0!</v>
      </c>
      <c r="T30" s="54" t="e">
        <f t="shared" si="9"/>
        <v>#DIV/0!</v>
      </c>
      <c r="U30" s="24">
        <f t="shared" si="10"/>
        <v>0</v>
      </c>
      <c r="V30" s="60" t="e">
        <f t="shared" si="11"/>
        <v>#DIV/0!</v>
      </c>
      <c r="W30" s="16"/>
    </row>
    <row r="31" spans="1:27" x14ac:dyDescent="0.35">
      <c r="A31">
        <f>'FIHI (PBC M)'!A31</f>
        <v>0</v>
      </c>
      <c r="B31">
        <f>'FIHI (PBC M)'!B31</f>
        <v>0</v>
      </c>
      <c r="C31" s="33">
        <f>'FIHI (PBC M)'!C31</f>
        <v>0</v>
      </c>
      <c r="D31" s="3">
        <f>'FIHI (PBC M)'!D31</f>
        <v>0</v>
      </c>
      <c r="E31" s="7">
        <f>SUMIFS('SOC Detail Cap Acct'!S:S,'SOC Detail Cap Acct'!K:K,'FIHI (PBC Q1)'!B31,'SOC Detail Cap Acct'!H:H,'FIHI (PBC Q1)'!$C$1,'SOC Detail Cap Acct'!R:R,'FIHI (PBC Q1)'!$E$1)+SUMIFS('SOC Detail Cap Acct'!S:S,'SOC Detail Cap Acct'!K:K,'FIHI (PBC Q1)'!B31,'SOC Detail Cap Acct'!H:H,'FIHI (PBC Q1)'!$C$1,'SOC Detail Cap Acct'!R:R,'FIHI (PBC Q1)'!$E$2)+SUMIFS('SOC Detail Cap Acct'!S:S,'SOC Detail Cap Acct'!K:K,'FIHI (PBC Q1)'!B31,'SOC Detail Cap Acct'!H:H,'FIHI (PBC Q1)'!$C$1,'SOC Detail Cap Acct'!R:R,'FIHI (PBC Q1)'!$E$3)</f>
        <v>0</v>
      </c>
      <c r="F31" s="8" t="s">
        <v>11</v>
      </c>
      <c r="G31" s="7">
        <f>SUMIFS('SOC Detail Cap Acct'!S:S,'SOC Detail Cap Acct'!K:K,'FIHI (PBC Q1)'!B31,'SOC Detail Cap Acct'!H:H,'FIHI (PBC Q1)'!$C$1,'SOC Detail Cap Acct'!R:R,'FIHI (PBC Q1)'!$G$1)-SUMIFS('SOC Detail Cap Acct'!S:S,'SOC Detail Cap Acct'!K:K,'FIHI (PBC Q1)'!B31,'SOC Detail Cap Acct'!H:H,'FIHI (PBC Q1)'!$C$1,'SOC Detail Cap Acct'!R:R,'FIHI (PBC Q1)'!$G$2)</f>
        <v>0</v>
      </c>
      <c r="H31" s="9" t="s">
        <v>11</v>
      </c>
      <c r="I31" s="8">
        <f>-SUMIFS('SOC Detail Expenses'!S:S,'SOC Detail Expenses'!K:K,'FIHI (PBC Q1)'!B31,'SOC Detail Expenses'!H:H,'FIHI (PBC Q1)'!$C$1)</f>
        <v>0</v>
      </c>
      <c r="J31" s="8">
        <f>-SUMIFS('SOC Detail Mgmt Fees'!S:S,'SOC Detail Mgmt Fees'!K:K,'FIHI (PBC Q1)'!B31,'SOC Detail Mgmt Fees'!H:H,'FIHI (PBC Q1)'!$C$1)</f>
        <v>0</v>
      </c>
      <c r="K31" s="34">
        <f>-SUMIFS('SOC Detail Mgmt Fees'!S:S,'SOC Detail Mgmt Fees'!H:H,'FIHI (PBC Q1)'!$C$1,'SOC Detail Mgmt Fees'!R:R,'FIHI (PBC Q1)'!$K$1,'SOC Detail Mgmt Fees'!K:K,'FIHI (PBC Q1)'!B31)</f>
        <v>0</v>
      </c>
      <c r="L31" s="172" t="e">
        <f t="shared" ref="L31:L33" si="17">SUM(G31,I31,J31)/E31</f>
        <v>#DIV/0!</v>
      </c>
      <c r="M31" s="172" t="e">
        <f t="shared" ref="M31:M33" si="18">G31/E31</f>
        <v>#DIV/0!</v>
      </c>
      <c r="N31" s="172" t="e">
        <f t="shared" ref="N31:N33" si="19">LN(L31)</f>
        <v>#DIV/0!</v>
      </c>
      <c r="O31" s="172" t="e">
        <f t="shared" ref="O31:O33" si="20">LN(M31)</f>
        <v>#DIV/0!</v>
      </c>
      <c r="P31" s="23"/>
      <c r="Q31" s="23"/>
      <c r="R31" s="53" t="e">
        <f t="shared" si="7"/>
        <v>#DIV/0!</v>
      </c>
      <c r="S31" s="54" t="e">
        <f t="shared" si="8"/>
        <v>#DIV/0!</v>
      </c>
      <c r="T31" s="54" t="e">
        <f t="shared" si="9"/>
        <v>#DIV/0!</v>
      </c>
      <c r="U31" s="24">
        <f t="shared" si="10"/>
        <v>0</v>
      </c>
      <c r="V31" s="60" t="e">
        <f t="shared" si="11"/>
        <v>#DIV/0!</v>
      </c>
      <c r="W31" s="16"/>
    </row>
    <row r="32" spans="1:27" x14ac:dyDescent="0.35">
      <c r="A32">
        <f>'FIHI (PBC M)'!A32</f>
        <v>0</v>
      </c>
      <c r="B32">
        <f>'FIHI (PBC M)'!B32</f>
        <v>0</v>
      </c>
      <c r="C32" s="33">
        <f>'FIHI (PBC M)'!C32</f>
        <v>0</v>
      </c>
      <c r="D32" s="3">
        <f>'FIHI (PBC M)'!D32</f>
        <v>0</v>
      </c>
      <c r="E32" s="7">
        <f>SUMIFS('SOC Detail Cap Acct'!S:S,'SOC Detail Cap Acct'!K:K,'FIHI (PBC Q1)'!B32,'SOC Detail Cap Acct'!H:H,'FIHI (PBC Q1)'!$C$1,'SOC Detail Cap Acct'!R:R,'FIHI (PBC Q1)'!$E$1)+SUMIFS('SOC Detail Cap Acct'!S:S,'SOC Detail Cap Acct'!K:K,'FIHI (PBC Q1)'!B32,'SOC Detail Cap Acct'!H:H,'FIHI (PBC Q1)'!$C$1,'SOC Detail Cap Acct'!R:R,'FIHI (PBC Q1)'!$E$2)+SUMIFS('SOC Detail Cap Acct'!S:S,'SOC Detail Cap Acct'!K:K,'FIHI (PBC Q1)'!B32,'SOC Detail Cap Acct'!H:H,'FIHI (PBC Q1)'!$C$1,'SOC Detail Cap Acct'!R:R,'FIHI (PBC Q1)'!$E$3)</f>
        <v>0</v>
      </c>
      <c r="F32" s="8" t="s">
        <v>11</v>
      </c>
      <c r="G32" s="7">
        <f>SUMIFS('SOC Detail Cap Acct'!S:S,'SOC Detail Cap Acct'!K:K,'FIHI (PBC Q1)'!B32,'SOC Detail Cap Acct'!H:H,'FIHI (PBC Q1)'!$C$1,'SOC Detail Cap Acct'!R:R,'FIHI (PBC Q1)'!$G$1)-SUMIFS('SOC Detail Cap Acct'!S:S,'SOC Detail Cap Acct'!K:K,'FIHI (PBC Q1)'!B32,'SOC Detail Cap Acct'!H:H,'FIHI (PBC Q1)'!$C$1,'SOC Detail Cap Acct'!R:R,'FIHI (PBC Q1)'!$G$2)</f>
        <v>0</v>
      </c>
      <c r="H32" s="9" t="s">
        <v>11</v>
      </c>
      <c r="I32" s="8">
        <f>-SUMIFS('SOC Detail Expenses'!S:S,'SOC Detail Expenses'!K:K,'FIHI (PBC Q1)'!B32,'SOC Detail Expenses'!H:H,'FIHI (PBC Q1)'!$C$1)</f>
        <v>0</v>
      </c>
      <c r="J32" s="8">
        <f>-SUMIFS('SOC Detail Mgmt Fees'!S:S,'SOC Detail Mgmt Fees'!K:K,'FIHI (PBC Q1)'!B32,'SOC Detail Mgmt Fees'!H:H,'FIHI (PBC Q1)'!$C$1)</f>
        <v>0</v>
      </c>
      <c r="K32" s="34">
        <f>-SUMIFS('SOC Detail Mgmt Fees'!S:S,'SOC Detail Mgmt Fees'!H:H,'FIHI (PBC Q1)'!$C$1,'SOC Detail Mgmt Fees'!R:R,'FIHI (PBC Q1)'!$K$1,'SOC Detail Mgmt Fees'!K:K,'FIHI (PBC Q1)'!B32)</f>
        <v>0</v>
      </c>
      <c r="L32" s="172" t="e">
        <f t="shared" si="17"/>
        <v>#DIV/0!</v>
      </c>
      <c r="M32" s="172" t="e">
        <f t="shared" si="18"/>
        <v>#DIV/0!</v>
      </c>
      <c r="N32" s="172" t="e">
        <f t="shared" si="19"/>
        <v>#DIV/0!</v>
      </c>
      <c r="O32" s="172" t="e">
        <f t="shared" si="20"/>
        <v>#DIV/0!</v>
      </c>
      <c r="P32" s="23"/>
      <c r="Q32" s="23"/>
      <c r="R32" s="53" t="e">
        <f t="shared" si="7"/>
        <v>#DIV/0!</v>
      </c>
      <c r="S32" s="54" t="e">
        <f t="shared" si="8"/>
        <v>#DIV/0!</v>
      </c>
      <c r="T32" s="54" t="e">
        <f t="shared" si="9"/>
        <v>#DIV/0!</v>
      </c>
      <c r="U32" s="24">
        <f t="shared" si="10"/>
        <v>0</v>
      </c>
      <c r="V32" s="60" t="e">
        <f t="shared" si="11"/>
        <v>#DIV/0!</v>
      </c>
      <c r="W32" s="16"/>
    </row>
    <row r="33" spans="1:22" x14ac:dyDescent="0.35">
      <c r="A33">
        <f>'FIHI (PBC M)'!A33</f>
        <v>0</v>
      </c>
      <c r="B33">
        <f>'FIHI (PBC M)'!B33</f>
        <v>0</v>
      </c>
      <c r="C33" s="33">
        <f>'FIHI (PBC M)'!C33</f>
        <v>0</v>
      </c>
      <c r="D33" s="3">
        <f>'FIHI (PBC M)'!D33</f>
        <v>0</v>
      </c>
      <c r="E33" s="7">
        <f>SUMIFS('SOC Detail Cap Acct'!S:S,'SOC Detail Cap Acct'!K:K,'FIHI (PBC Q1)'!B33,'SOC Detail Cap Acct'!H:H,'FIHI (PBC Q1)'!$C$1,'SOC Detail Cap Acct'!R:R,'FIHI (PBC Q1)'!$E$1)+SUMIFS('SOC Detail Cap Acct'!S:S,'SOC Detail Cap Acct'!K:K,'FIHI (PBC Q1)'!B33,'SOC Detail Cap Acct'!H:H,'FIHI (PBC Q1)'!$C$1,'SOC Detail Cap Acct'!R:R,'FIHI (PBC Q1)'!$E$2)+SUMIFS('SOC Detail Cap Acct'!S:S,'SOC Detail Cap Acct'!K:K,'FIHI (PBC Q1)'!B33,'SOC Detail Cap Acct'!H:H,'FIHI (PBC Q1)'!$C$1,'SOC Detail Cap Acct'!R:R,'FIHI (PBC Q1)'!$E$3)</f>
        <v>0</v>
      </c>
      <c r="F33" s="8" t="s">
        <v>11</v>
      </c>
      <c r="G33" s="7">
        <f>SUMIFS('SOC Detail Cap Acct'!S:S,'SOC Detail Cap Acct'!K:K,'FIHI (PBC Q1)'!B33,'SOC Detail Cap Acct'!H:H,'FIHI (PBC Q1)'!$C$1,'SOC Detail Cap Acct'!R:R,'FIHI (PBC Q1)'!$G$1)-SUMIFS('SOC Detail Cap Acct'!S:S,'SOC Detail Cap Acct'!K:K,'FIHI (PBC Q1)'!B33,'SOC Detail Cap Acct'!H:H,'FIHI (PBC Q1)'!$C$1,'SOC Detail Cap Acct'!R:R,'FIHI (PBC Q1)'!$G$2)</f>
        <v>0</v>
      </c>
      <c r="H33" s="9" t="s">
        <v>11</v>
      </c>
      <c r="I33" s="8">
        <f>-SUMIFS('SOC Detail Expenses'!S:S,'SOC Detail Expenses'!K:K,'FIHI (PBC Q1)'!B33,'SOC Detail Expenses'!H:H,'FIHI (PBC Q1)'!$C$1)</f>
        <v>0</v>
      </c>
      <c r="J33" s="8">
        <f>-SUMIFS('SOC Detail Mgmt Fees'!S:S,'SOC Detail Mgmt Fees'!K:K,'FIHI (PBC Q1)'!B33,'SOC Detail Mgmt Fees'!H:H,'FIHI (PBC Q1)'!$C$1)</f>
        <v>0</v>
      </c>
      <c r="K33" s="34">
        <f>-SUMIFS('SOC Detail Mgmt Fees'!S:S,'SOC Detail Mgmt Fees'!H:H,'FIHI (PBC Q1)'!$C$1,'SOC Detail Mgmt Fees'!R:R,'FIHI (PBC Q1)'!$K$1,'SOC Detail Mgmt Fees'!K:K,'FIHI (PBC Q1)'!B33)</f>
        <v>0</v>
      </c>
      <c r="L33" s="172" t="e">
        <f t="shared" si="17"/>
        <v>#DIV/0!</v>
      </c>
      <c r="M33" s="172" t="e">
        <f t="shared" si="18"/>
        <v>#DIV/0!</v>
      </c>
      <c r="N33" s="172" t="e">
        <f t="shared" si="19"/>
        <v>#DIV/0!</v>
      </c>
      <c r="O33" s="172" t="e">
        <f t="shared" si="20"/>
        <v>#DIV/0!</v>
      </c>
      <c r="P33" s="23"/>
      <c r="Q33" s="23"/>
      <c r="R33" s="53" t="e">
        <f t="shared" ref="R33" si="21">+G33/E33-1</f>
        <v>#DIV/0!</v>
      </c>
      <c r="S33" s="54" t="e">
        <f t="shared" ref="S33" si="22">(J33+I33)/E33</f>
        <v>#DIV/0!</v>
      </c>
      <c r="T33" s="54" t="e">
        <f t="shared" ref="T33" si="23">(K33+I33)/E33</f>
        <v>#DIV/0!</v>
      </c>
      <c r="U33" s="24">
        <f t="shared" ref="U33" si="24">+G33-E33+J33+I33</f>
        <v>0</v>
      </c>
      <c r="V33" s="60" t="e">
        <f t="shared" ref="V33" si="25">+U33/E33</f>
        <v>#DIV/0!</v>
      </c>
    </row>
    <row r="34" spans="1:22" x14ac:dyDescent="0.35">
      <c r="A34">
        <f>'FIHI (PBC M)'!A34</f>
        <v>0</v>
      </c>
      <c r="B34">
        <f>'FIHI (PBC M)'!B34</f>
        <v>0</v>
      </c>
      <c r="C34" s="33">
        <f>'FIHI (PBC M)'!C34</f>
        <v>0</v>
      </c>
      <c r="D34" s="3">
        <f>'FIHI (PBC M)'!D34</f>
        <v>0</v>
      </c>
      <c r="E34" s="7">
        <f>SUMIFS('SOC Detail Cap Acct'!S:S,'SOC Detail Cap Acct'!K:K,'FIHI (PBC Q1)'!B34,'SOC Detail Cap Acct'!H:H,'FIHI (PBC Q1)'!$C$1,'SOC Detail Cap Acct'!R:R,'FIHI (PBC Q1)'!$E$1)+SUMIFS('SOC Detail Cap Acct'!S:S,'SOC Detail Cap Acct'!K:K,'FIHI (PBC Q1)'!B34,'SOC Detail Cap Acct'!H:H,'FIHI (PBC Q1)'!$C$1,'SOC Detail Cap Acct'!R:R,'FIHI (PBC Q1)'!$E$2)+SUMIFS('SOC Detail Cap Acct'!S:S,'SOC Detail Cap Acct'!K:K,'FIHI (PBC Q1)'!B34,'SOC Detail Cap Acct'!H:H,'FIHI (PBC Q1)'!$C$1,'SOC Detail Cap Acct'!R:R,'FIHI (PBC Q1)'!$E$3)</f>
        <v>0</v>
      </c>
      <c r="F34" s="8" t="s">
        <v>11</v>
      </c>
      <c r="G34" s="7">
        <f>SUMIFS('SOC Detail Cap Acct'!S:S,'SOC Detail Cap Acct'!K:K,'FIHI (PBC Q1)'!B34,'SOC Detail Cap Acct'!H:H,'FIHI (PBC Q1)'!$C$1,'SOC Detail Cap Acct'!R:R,'FIHI (PBC Q1)'!$G$1)-SUMIFS('SOC Detail Cap Acct'!S:S,'SOC Detail Cap Acct'!K:K,'FIHI (PBC Q1)'!B34,'SOC Detail Cap Acct'!H:H,'FIHI (PBC Q1)'!$C$1,'SOC Detail Cap Acct'!R:R,'FIHI (PBC Q1)'!$G$2)</f>
        <v>0</v>
      </c>
      <c r="H34" s="9" t="s">
        <v>11</v>
      </c>
      <c r="I34" s="8">
        <f>-SUMIFS('SOC Detail Expenses'!S:S,'SOC Detail Expenses'!K:K,'FIHI (PBC Q1)'!B34,'SOC Detail Expenses'!H:H,'FIHI (PBC Q1)'!$C$1)</f>
        <v>0</v>
      </c>
      <c r="J34" s="8">
        <f>-SUMIFS('SOC Detail Mgmt Fees'!S:S,'SOC Detail Mgmt Fees'!K:K,'FIHI (PBC Q1)'!B34,'SOC Detail Mgmt Fees'!H:H,'FIHI (PBC Q1)'!$C$1)</f>
        <v>0</v>
      </c>
      <c r="K34" s="34">
        <f>-SUMIFS('SOC Detail Mgmt Fees'!S:S,'SOC Detail Mgmt Fees'!H:H,'FIHI (PBC Q1)'!$C$1,'SOC Detail Mgmt Fees'!R:R,'FIHI (PBC Q1)'!$K$1,'SOC Detail Mgmt Fees'!K:K,'FIHI (PBC Q1)'!B34)</f>
        <v>0</v>
      </c>
      <c r="L34" s="172" t="e">
        <f t="shared" ref="L34:L44" si="26">SUM(G34,I34,J34)/E34</f>
        <v>#DIV/0!</v>
      </c>
      <c r="M34" s="172" t="e">
        <f t="shared" ref="M34:M44" si="27">G34/E34</f>
        <v>#DIV/0!</v>
      </c>
      <c r="N34" s="172" t="e">
        <f t="shared" ref="N34:N44" si="28">LN(L34)</f>
        <v>#DIV/0!</v>
      </c>
      <c r="O34" s="172" t="e">
        <f t="shared" ref="O34:O44" si="29">LN(M34)</f>
        <v>#DIV/0!</v>
      </c>
      <c r="P34" s="23"/>
      <c r="Q34" s="23"/>
      <c r="R34" s="53" t="e">
        <f t="shared" ref="R34:R44" si="30">+G34/E34-1</f>
        <v>#DIV/0!</v>
      </c>
      <c r="S34" s="54" t="e">
        <f t="shared" ref="S34:S44" si="31">(J34+I34)/E34</f>
        <v>#DIV/0!</v>
      </c>
      <c r="T34" s="54" t="e">
        <f t="shared" ref="T34:T44" si="32">(K34+I34)/E34</f>
        <v>#DIV/0!</v>
      </c>
      <c r="U34" s="24">
        <f t="shared" ref="U34:U44" si="33">+G34-E34+J34+I34</f>
        <v>0</v>
      </c>
      <c r="V34" s="60" t="e">
        <f t="shared" ref="V34:V44" si="34">+U34/E34</f>
        <v>#DIV/0!</v>
      </c>
    </row>
    <row r="35" spans="1:22" x14ac:dyDescent="0.35">
      <c r="A35">
        <f>'FIHI (PBC M)'!A35</f>
        <v>0</v>
      </c>
      <c r="B35">
        <f>'FIHI (PBC M)'!B35</f>
        <v>0</v>
      </c>
      <c r="C35" s="33">
        <f>'FIHI (PBC M)'!C35</f>
        <v>0</v>
      </c>
      <c r="D35" s="3">
        <f>'FIHI (PBC M)'!D35</f>
        <v>0</v>
      </c>
      <c r="E35" s="7">
        <f>SUMIFS('SOC Detail Cap Acct'!S:S,'SOC Detail Cap Acct'!K:K,'FIHI (PBC Q1)'!B35,'SOC Detail Cap Acct'!H:H,'FIHI (PBC Q1)'!$C$1,'SOC Detail Cap Acct'!R:R,'FIHI (PBC Q1)'!$E$1)+SUMIFS('SOC Detail Cap Acct'!S:S,'SOC Detail Cap Acct'!K:K,'FIHI (PBC Q1)'!B35,'SOC Detail Cap Acct'!H:H,'FIHI (PBC Q1)'!$C$1,'SOC Detail Cap Acct'!R:R,'FIHI (PBC Q1)'!$E$2)+SUMIFS('SOC Detail Cap Acct'!S:S,'SOC Detail Cap Acct'!K:K,'FIHI (PBC Q1)'!B35,'SOC Detail Cap Acct'!H:H,'FIHI (PBC Q1)'!$C$1,'SOC Detail Cap Acct'!R:R,'FIHI (PBC Q1)'!$E$3)</f>
        <v>0</v>
      </c>
      <c r="F35" s="8" t="s">
        <v>11</v>
      </c>
      <c r="G35" s="7">
        <f>SUMIFS('SOC Detail Cap Acct'!S:S,'SOC Detail Cap Acct'!K:K,'FIHI (PBC Q1)'!B35,'SOC Detail Cap Acct'!H:H,'FIHI (PBC Q1)'!$C$1,'SOC Detail Cap Acct'!R:R,'FIHI (PBC Q1)'!$G$1)-SUMIFS('SOC Detail Cap Acct'!S:S,'SOC Detail Cap Acct'!K:K,'FIHI (PBC Q1)'!B35,'SOC Detail Cap Acct'!H:H,'FIHI (PBC Q1)'!$C$1,'SOC Detail Cap Acct'!R:R,'FIHI (PBC Q1)'!$G$2)</f>
        <v>0</v>
      </c>
      <c r="H35" s="9" t="s">
        <v>11</v>
      </c>
      <c r="I35" s="8">
        <f>-SUMIFS('SOC Detail Expenses'!S:S,'SOC Detail Expenses'!K:K,'FIHI (PBC Q1)'!B35,'SOC Detail Expenses'!H:H,'FIHI (PBC Q1)'!$C$1)</f>
        <v>0</v>
      </c>
      <c r="J35" s="8">
        <f>-SUMIFS('SOC Detail Mgmt Fees'!S:S,'SOC Detail Mgmt Fees'!K:K,'FIHI (PBC Q1)'!B35,'SOC Detail Mgmt Fees'!H:H,'FIHI (PBC Q1)'!$C$1)</f>
        <v>0</v>
      </c>
      <c r="K35" s="34">
        <f>-SUMIFS('SOC Detail Mgmt Fees'!S:S,'SOC Detail Mgmt Fees'!H:H,'FIHI (PBC Q1)'!$C$1,'SOC Detail Mgmt Fees'!R:R,'FIHI (PBC Q1)'!$K$1,'SOC Detail Mgmt Fees'!K:K,'FIHI (PBC Q1)'!B35)</f>
        <v>0</v>
      </c>
      <c r="L35" s="172" t="e">
        <f t="shared" si="26"/>
        <v>#DIV/0!</v>
      </c>
      <c r="M35" s="172" t="e">
        <f t="shared" si="27"/>
        <v>#DIV/0!</v>
      </c>
      <c r="N35" s="172" t="e">
        <f t="shared" si="28"/>
        <v>#DIV/0!</v>
      </c>
      <c r="O35" s="172" t="e">
        <f t="shared" si="29"/>
        <v>#DIV/0!</v>
      </c>
      <c r="P35" s="23"/>
      <c r="Q35" s="23"/>
      <c r="R35" s="53" t="e">
        <f t="shared" si="30"/>
        <v>#DIV/0!</v>
      </c>
      <c r="S35" s="54" t="e">
        <f t="shared" si="31"/>
        <v>#DIV/0!</v>
      </c>
      <c r="T35" s="54" t="e">
        <f t="shared" si="32"/>
        <v>#DIV/0!</v>
      </c>
      <c r="U35" s="24">
        <f t="shared" si="33"/>
        <v>0</v>
      </c>
      <c r="V35" s="60" t="e">
        <f t="shared" si="34"/>
        <v>#DIV/0!</v>
      </c>
    </row>
    <row r="36" spans="1:22" x14ac:dyDescent="0.35">
      <c r="A36">
        <f>'FIHI (PBC M)'!A36</f>
        <v>0</v>
      </c>
      <c r="B36">
        <f>'FIHI (PBC M)'!B36</f>
        <v>0</v>
      </c>
      <c r="C36" s="33">
        <f>'FIHI (PBC M)'!C36</f>
        <v>0</v>
      </c>
      <c r="D36" s="3">
        <f>'FIHI (PBC M)'!D36</f>
        <v>0</v>
      </c>
      <c r="E36" s="7">
        <f>SUMIFS('SOC Detail Cap Acct'!S:S,'SOC Detail Cap Acct'!K:K,'FIHI (PBC Q1)'!B36,'SOC Detail Cap Acct'!H:H,'FIHI (PBC Q1)'!$C$1,'SOC Detail Cap Acct'!R:R,'FIHI (PBC Q1)'!$E$1)+SUMIFS('SOC Detail Cap Acct'!S:S,'SOC Detail Cap Acct'!K:K,'FIHI (PBC Q1)'!B36,'SOC Detail Cap Acct'!H:H,'FIHI (PBC Q1)'!$C$1,'SOC Detail Cap Acct'!R:R,'FIHI (PBC Q1)'!$E$2)+SUMIFS('SOC Detail Cap Acct'!S:S,'SOC Detail Cap Acct'!K:K,'FIHI (PBC Q1)'!B36,'SOC Detail Cap Acct'!H:H,'FIHI (PBC Q1)'!$C$1,'SOC Detail Cap Acct'!R:R,'FIHI (PBC Q1)'!$E$3)</f>
        <v>0</v>
      </c>
      <c r="F36" s="8" t="s">
        <v>11</v>
      </c>
      <c r="G36" s="7">
        <f>SUMIFS('SOC Detail Cap Acct'!S:S,'SOC Detail Cap Acct'!K:K,'FIHI (PBC Q1)'!B36,'SOC Detail Cap Acct'!H:H,'FIHI (PBC Q1)'!$C$1,'SOC Detail Cap Acct'!R:R,'FIHI (PBC Q1)'!$G$1)-SUMIFS('SOC Detail Cap Acct'!S:S,'SOC Detail Cap Acct'!K:K,'FIHI (PBC Q1)'!B36,'SOC Detail Cap Acct'!H:H,'FIHI (PBC Q1)'!$C$1,'SOC Detail Cap Acct'!R:R,'FIHI (PBC Q1)'!$G$2)</f>
        <v>0</v>
      </c>
      <c r="H36" s="9" t="s">
        <v>11</v>
      </c>
      <c r="I36" s="8">
        <f>-SUMIFS('SOC Detail Expenses'!S:S,'SOC Detail Expenses'!K:K,'FIHI (PBC Q1)'!B36,'SOC Detail Expenses'!H:H,'FIHI (PBC Q1)'!$C$1)</f>
        <v>0</v>
      </c>
      <c r="J36" s="8">
        <f>-SUMIFS('SOC Detail Mgmt Fees'!S:S,'SOC Detail Mgmt Fees'!K:K,'FIHI (PBC Q1)'!B36,'SOC Detail Mgmt Fees'!H:H,'FIHI (PBC Q1)'!$C$1)</f>
        <v>0</v>
      </c>
      <c r="K36" s="34">
        <f>-SUMIFS('SOC Detail Mgmt Fees'!S:S,'SOC Detail Mgmt Fees'!H:H,'FIHI (PBC Q1)'!$C$1,'SOC Detail Mgmt Fees'!R:R,'FIHI (PBC Q1)'!$K$1,'SOC Detail Mgmt Fees'!K:K,'FIHI (PBC Q1)'!B36)</f>
        <v>0</v>
      </c>
      <c r="L36" s="172" t="e">
        <f t="shared" si="26"/>
        <v>#DIV/0!</v>
      </c>
      <c r="M36" s="172" t="e">
        <f t="shared" si="27"/>
        <v>#DIV/0!</v>
      </c>
      <c r="N36" s="172" t="e">
        <f t="shared" si="28"/>
        <v>#DIV/0!</v>
      </c>
      <c r="O36" s="172" t="e">
        <f t="shared" si="29"/>
        <v>#DIV/0!</v>
      </c>
      <c r="P36" s="23"/>
      <c r="Q36" s="23"/>
      <c r="R36" s="53" t="e">
        <f t="shared" si="30"/>
        <v>#DIV/0!</v>
      </c>
      <c r="S36" s="54" t="e">
        <f t="shared" si="31"/>
        <v>#DIV/0!</v>
      </c>
      <c r="T36" s="54" t="e">
        <f t="shared" si="32"/>
        <v>#DIV/0!</v>
      </c>
      <c r="U36" s="24">
        <f t="shared" si="33"/>
        <v>0</v>
      </c>
      <c r="V36" s="60" t="e">
        <f t="shared" si="34"/>
        <v>#DIV/0!</v>
      </c>
    </row>
    <row r="37" spans="1:22" x14ac:dyDescent="0.35">
      <c r="A37">
        <f>'FIHI (PBC M)'!A37</f>
        <v>0</v>
      </c>
      <c r="B37">
        <f>'FIHI (PBC M)'!B37</f>
        <v>0</v>
      </c>
      <c r="C37" s="33">
        <f>'FIHI (PBC M)'!C37</f>
        <v>0</v>
      </c>
      <c r="D37" s="3">
        <f>'FIHI (PBC M)'!D37</f>
        <v>0</v>
      </c>
      <c r="E37" s="7">
        <f>SUMIFS('SOC Detail Cap Acct'!S:S,'SOC Detail Cap Acct'!K:K,'FIHI (PBC Q1)'!B37,'SOC Detail Cap Acct'!H:H,'FIHI (PBC Q1)'!$C$1,'SOC Detail Cap Acct'!R:R,'FIHI (PBC Q1)'!$E$1)+SUMIFS('SOC Detail Cap Acct'!S:S,'SOC Detail Cap Acct'!K:K,'FIHI (PBC Q1)'!B37,'SOC Detail Cap Acct'!H:H,'FIHI (PBC Q1)'!$C$1,'SOC Detail Cap Acct'!R:R,'FIHI (PBC Q1)'!$E$2)+SUMIFS('SOC Detail Cap Acct'!S:S,'SOC Detail Cap Acct'!K:K,'FIHI (PBC Q1)'!B37,'SOC Detail Cap Acct'!H:H,'FIHI (PBC Q1)'!$C$1,'SOC Detail Cap Acct'!R:R,'FIHI (PBC Q1)'!$E$3)</f>
        <v>0</v>
      </c>
      <c r="F37" s="8" t="s">
        <v>11</v>
      </c>
      <c r="G37" s="7">
        <f>SUMIFS('SOC Detail Cap Acct'!S:S,'SOC Detail Cap Acct'!K:K,'FIHI (PBC Q1)'!B37,'SOC Detail Cap Acct'!H:H,'FIHI (PBC Q1)'!$C$1,'SOC Detail Cap Acct'!R:R,'FIHI (PBC Q1)'!$G$1)-SUMIFS('SOC Detail Cap Acct'!S:S,'SOC Detail Cap Acct'!K:K,'FIHI (PBC Q1)'!B37,'SOC Detail Cap Acct'!H:H,'FIHI (PBC Q1)'!$C$1,'SOC Detail Cap Acct'!R:R,'FIHI (PBC Q1)'!$G$2)</f>
        <v>0</v>
      </c>
      <c r="H37" s="9" t="s">
        <v>11</v>
      </c>
      <c r="I37" s="8">
        <f>-SUMIFS('SOC Detail Expenses'!S:S,'SOC Detail Expenses'!K:K,'FIHI (PBC Q1)'!B37,'SOC Detail Expenses'!H:H,'FIHI (PBC Q1)'!$C$1)</f>
        <v>0</v>
      </c>
      <c r="J37" s="8">
        <f>-SUMIFS('SOC Detail Mgmt Fees'!S:S,'SOC Detail Mgmt Fees'!K:K,'FIHI (PBC Q1)'!B37,'SOC Detail Mgmt Fees'!H:H,'FIHI (PBC Q1)'!$C$1)</f>
        <v>0</v>
      </c>
      <c r="K37" s="34">
        <f>-SUMIFS('SOC Detail Mgmt Fees'!S:S,'SOC Detail Mgmt Fees'!H:H,'FIHI (PBC Q1)'!$C$1,'SOC Detail Mgmt Fees'!R:R,'FIHI (PBC Q1)'!$K$1,'SOC Detail Mgmt Fees'!K:K,'FIHI (PBC Q1)'!B37)</f>
        <v>0</v>
      </c>
      <c r="L37" s="172" t="e">
        <f t="shared" si="26"/>
        <v>#DIV/0!</v>
      </c>
      <c r="M37" s="172" t="e">
        <f t="shared" si="27"/>
        <v>#DIV/0!</v>
      </c>
      <c r="N37" s="172" t="e">
        <f t="shared" si="28"/>
        <v>#DIV/0!</v>
      </c>
      <c r="O37" s="172" t="e">
        <f t="shared" si="29"/>
        <v>#DIV/0!</v>
      </c>
      <c r="P37" s="23"/>
      <c r="Q37" s="23"/>
      <c r="R37" s="53" t="e">
        <f t="shared" si="30"/>
        <v>#DIV/0!</v>
      </c>
      <c r="S37" s="54" t="e">
        <f t="shared" si="31"/>
        <v>#DIV/0!</v>
      </c>
      <c r="T37" s="54" t="e">
        <f t="shared" si="32"/>
        <v>#DIV/0!</v>
      </c>
      <c r="U37" s="24">
        <f t="shared" si="33"/>
        <v>0</v>
      </c>
      <c r="V37" s="60" t="e">
        <f t="shared" si="34"/>
        <v>#DIV/0!</v>
      </c>
    </row>
    <row r="38" spans="1:22" x14ac:dyDescent="0.35">
      <c r="A38">
        <f>'FIHI (PBC M)'!A38</f>
        <v>0</v>
      </c>
      <c r="B38">
        <f>'FIHI (PBC M)'!B38</f>
        <v>0</v>
      </c>
      <c r="C38" s="33">
        <f>'FIHI (PBC M)'!C38</f>
        <v>0</v>
      </c>
      <c r="D38" s="3">
        <f>'FIHI (PBC M)'!D38</f>
        <v>0</v>
      </c>
      <c r="E38" s="7">
        <f>SUMIFS('SOC Detail Cap Acct'!S:S,'SOC Detail Cap Acct'!K:K,'FIHI (PBC Q1)'!B38,'SOC Detail Cap Acct'!H:H,'FIHI (PBC Q1)'!$C$1,'SOC Detail Cap Acct'!R:R,'FIHI (PBC Q1)'!$E$1)+SUMIFS('SOC Detail Cap Acct'!S:S,'SOC Detail Cap Acct'!K:K,'FIHI (PBC Q1)'!B38,'SOC Detail Cap Acct'!H:H,'FIHI (PBC Q1)'!$C$1,'SOC Detail Cap Acct'!R:R,'FIHI (PBC Q1)'!$E$2)+SUMIFS('SOC Detail Cap Acct'!S:S,'SOC Detail Cap Acct'!K:K,'FIHI (PBC Q1)'!B38,'SOC Detail Cap Acct'!H:H,'FIHI (PBC Q1)'!$C$1,'SOC Detail Cap Acct'!R:R,'FIHI (PBC Q1)'!$E$3)</f>
        <v>0</v>
      </c>
      <c r="F38" s="8" t="s">
        <v>11</v>
      </c>
      <c r="G38" s="7">
        <f>SUMIFS('SOC Detail Cap Acct'!S:S,'SOC Detail Cap Acct'!K:K,'FIHI (PBC Q1)'!B38,'SOC Detail Cap Acct'!H:H,'FIHI (PBC Q1)'!$C$1,'SOC Detail Cap Acct'!R:R,'FIHI (PBC Q1)'!$G$1)-SUMIFS('SOC Detail Cap Acct'!S:S,'SOC Detail Cap Acct'!K:K,'FIHI (PBC Q1)'!B38,'SOC Detail Cap Acct'!H:H,'FIHI (PBC Q1)'!$C$1,'SOC Detail Cap Acct'!R:R,'FIHI (PBC Q1)'!$G$2)</f>
        <v>0</v>
      </c>
      <c r="H38" s="9" t="s">
        <v>11</v>
      </c>
      <c r="I38" s="8">
        <f>-SUMIFS('SOC Detail Expenses'!S:S,'SOC Detail Expenses'!K:K,'FIHI (PBC Q1)'!B38,'SOC Detail Expenses'!H:H,'FIHI (PBC Q1)'!$C$1)</f>
        <v>0</v>
      </c>
      <c r="J38" s="8">
        <f>-SUMIFS('SOC Detail Mgmt Fees'!S:S,'SOC Detail Mgmt Fees'!K:K,'FIHI (PBC Q1)'!B38,'SOC Detail Mgmt Fees'!H:H,'FIHI (PBC Q1)'!$C$1)</f>
        <v>0</v>
      </c>
      <c r="K38" s="34">
        <f>-SUMIFS('SOC Detail Mgmt Fees'!S:S,'SOC Detail Mgmt Fees'!H:H,'FIHI (PBC Q1)'!$C$1,'SOC Detail Mgmt Fees'!R:R,'FIHI (PBC Q1)'!$K$1,'SOC Detail Mgmt Fees'!K:K,'FIHI (PBC Q1)'!B38)</f>
        <v>0</v>
      </c>
      <c r="L38" s="172" t="e">
        <f t="shared" si="26"/>
        <v>#DIV/0!</v>
      </c>
      <c r="M38" s="172" t="e">
        <f t="shared" si="27"/>
        <v>#DIV/0!</v>
      </c>
      <c r="N38" s="172" t="e">
        <f t="shared" si="28"/>
        <v>#DIV/0!</v>
      </c>
      <c r="O38" s="172" t="e">
        <f t="shared" si="29"/>
        <v>#DIV/0!</v>
      </c>
      <c r="P38" s="23"/>
      <c r="Q38" s="23"/>
      <c r="R38" s="53" t="e">
        <f t="shared" si="30"/>
        <v>#DIV/0!</v>
      </c>
      <c r="S38" s="54" t="e">
        <f t="shared" si="31"/>
        <v>#DIV/0!</v>
      </c>
      <c r="T38" s="54" t="e">
        <f t="shared" si="32"/>
        <v>#DIV/0!</v>
      </c>
      <c r="U38" s="24">
        <f t="shared" si="33"/>
        <v>0</v>
      </c>
      <c r="V38" s="60" t="e">
        <f t="shared" si="34"/>
        <v>#DIV/0!</v>
      </c>
    </row>
    <row r="39" spans="1:22" x14ac:dyDescent="0.35">
      <c r="A39">
        <f>'FIHI (PBC M)'!A39</f>
        <v>0</v>
      </c>
      <c r="B39">
        <f>'FIHI (PBC M)'!B39</f>
        <v>0</v>
      </c>
      <c r="C39" s="33">
        <f>'FIHI (PBC M)'!C39</f>
        <v>0</v>
      </c>
      <c r="D39" s="3">
        <f>'FIHI (PBC M)'!D39</f>
        <v>0</v>
      </c>
      <c r="E39" s="7">
        <f>SUMIFS('SOC Detail Cap Acct'!S:S,'SOC Detail Cap Acct'!K:K,'FIHI (PBC Q1)'!B39,'SOC Detail Cap Acct'!H:H,'FIHI (PBC Q1)'!$C$1,'SOC Detail Cap Acct'!R:R,'FIHI (PBC Q1)'!$E$1)+SUMIFS('SOC Detail Cap Acct'!S:S,'SOC Detail Cap Acct'!K:K,'FIHI (PBC Q1)'!B39,'SOC Detail Cap Acct'!H:H,'FIHI (PBC Q1)'!$C$1,'SOC Detail Cap Acct'!R:R,'FIHI (PBC Q1)'!$E$2)+SUMIFS('SOC Detail Cap Acct'!S:S,'SOC Detail Cap Acct'!K:K,'FIHI (PBC Q1)'!B39,'SOC Detail Cap Acct'!H:H,'FIHI (PBC Q1)'!$C$1,'SOC Detail Cap Acct'!R:R,'FIHI (PBC Q1)'!$E$3)</f>
        <v>0</v>
      </c>
      <c r="F39" s="8" t="s">
        <v>11</v>
      </c>
      <c r="G39" s="7">
        <f>SUMIFS('SOC Detail Cap Acct'!S:S,'SOC Detail Cap Acct'!K:K,'FIHI (PBC Q1)'!B39,'SOC Detail Cap Acct'!H:H,'FIHI (PBC Q1)'!$C$1,'SOC Detail Cap Acct'!R:R,'FIHI (PBC Q1)'!$G$1)-SUMIFS('SOC Detail Cap Acct'!S:S,'SOC Detail Cap Acct'!K:K,'FIHI (PBC Q1)'!B39,'SOC Detail Cap Acct'!H:H,'FIHI (PBC Q1)'!$C$1,'SOC Detail Cap Acct'!R:R,'FIHI (PBC Q1)'!$G$2)</f>
        <v>0</v>
      </c>
      <c r="H39" s="9" t="s">
        <v>11</v>
      </c>
      <c r="I39" s="8">
        <f>-SUMIFS('SOC Detail Expenses'!S:S,'SOC Detail Expenses'!K:K,'FIHI (PBC Q1)'!B39,'SOC Detail Expenses'!H:H,'FIHI (PBC Q1)'!$C$1)</f>
        <v>0</v>
      </c>
      <c r="J39" s="8">
        <f>-SUMIFS('SOC Detail Mgmt Fees'!S:S,'SOC Detail Mgmt Fees'!K:K,'FIHI (PBC Q1)'!B39,'SOC Detail Mgmt Fees'!H:H,'FIHI (PBC Q1)'!$C$1)</f>
        <v>0</v>
      </c>
      <c r="K39" s="34">
        <f>-SUMIFS('SOC Detail Mgmt Fees'!S:S,'SOC Detail Mgmt Fees'!H:H,'FIHI (PBC Q1)'!$C$1,'SOC Detail Mgmt Fees'!R:R,'FIHI (PBC Q1)'!$K$1,'SOC Detail Mgmt Fees'!K:K,'FIHI (PBC Q1)'!B39)</f>
        <v>0</v>
      </c>
      <c r="L39" s="172" t="e">
        <f t="shared" si="26"/>
        <v>#DIV/0!</v>
      </c>
      <c r="M39" s="172" t="e">
        <f t="shared" si="27"/>
        <v>#DIV/0!</v>
      </c>
      <c r="N39" s="172" t="e">
        <f t="shared" si="28"/>
        <v>#DIV/0!</v>
      </c>
      <c r="O39" s="172" t="e">
        <f t="shared" si="29"/>
        <v>#DIV/0!</v>
      </c>
      <c r="P39" s="23"/>
      <c r="Q39" s="23"/>
      <c r="R39" s="53" t="e">
        <f t="shared" si="30"/>
        <v>#DIV/0!</v>
      </c>
      <c r="S39" s="54" t="e">
        <f t="shared" si="31"/>
        <v>#DIV/0!</v>
      </c>
      <c r="T39" s="54" t="e">
        <f t="shared" si="32"/>
        <v>#DIV/0!</v>
      </c>
      <c r="U39" s="24">
        <f t="shared" si="33"/>
        <v>0</v>
      </c>
      <c r="V39" s="60" t="e">
        <f t="shared" si="34"/>
        <v>#DIV/0!</v>
      </c>
    </row>
    <row r="40" spans="1:22" x14ac:dyDescent="0.35">
      <c r="A40">
        <f>'FIHI (PBC M)'!A40</f>
        <v>0</v>
      </c>
      <c r="B40">
        <f>'FIHI (PBC M)'!B40</f>
        <v>0</v>
      </c>
      <c r="C40" s="33">
        <f>'FIHI (PBC M)'!C40</f>
        <v>0</v>
      </c>
      <c r="D40" s="3">
        <f>'FIHI (PBC M)'!D40</f>
        <v>0</v>
      </c>
      <c r="E40" s="7">
        <f>SUMIFS('SOC Detail Cap Acct'!S:S,'SOC Detail Cap Acct'!K:K,'FIHI (PBC Q1)'!B40,'SOC Detail Cap Acct'!H:H,'FIHI (PBC Q1)'!$C$1,'SOC Detail Cap Acct'!R:R,'FIHI (PBC Q1)'!$E$1)+SUMIFS('SOC Detail Cap Acct'!S:S,'SOC Detail Cap Acct'!K:K,'FIHI (PBC Q1)'!B40,'SOC Detail Cap Acct'!H:H,'FIHI (PBC Q1)'!$C$1,'SOC Detail Cap Acct'!R:R,'FIHI (PBC Q1)'!$E$2)+SUMIFS('SOC Detail Cap Acct'!S:S,'SOC Detail Cap Acct'!K:K,'FIHI (PBC Q1)'!B40,'SOC Detail Cap Acct'!H:H,'FIHI (PBC Q1)'!$C$1,'SOC Detail Cap Acct'!R:R,'FIHI (PBC Q1)'!$E$3)</f>
        <v>0</v>
      </c>
      <c r="F40" s="8" t="s">
        <v>11</v>
      </c>
      <c r="G40" s="7">
        <f>SUMIFS('SOC Detail Cap Acct'!S:S,'SOC Detail Cap Acct'!K:K,'FIHI (PBC Q1)'!B40,'SOC Detail Cap Acct'!H:H,'FIHI (PBC Q1)'!$C$1,'SOC Detail Cap Acct'!R:R,'FIHI (PBC Q1)'!$G$1)-SUMIFS('SOC Detail Cap Acct'!S:S,'SOC Detail Cap Acct'!K:K,'FIHI (PBC Q1)'!B40,'SOC Detail Cap Acct'!H:H,'FIHI (PBC Q1)'!$C$1,'SOC Detail Cap Acct'!R:R,'FIHI (PBC Q1)'!$G$2)</f>
        <v>0</v>
      </c>
      <c r="H40" s="9" t="s">
        <v>11</v>
      </c>
      <c r="I40" s="8">
        <f>-SUMIFS('SOC Detail Expenses'!S:S,'SOC Detail Expenses'!K:K,'FIHI (PBC Q1)'!B40,'SOC Detail Expenses'!H:H,'FIHI (PBC Q1)'!$C$1)</f>
        <v>0</v>
      </c>
      <c r="J40" s="8">
        <f>-SUMIFS('SOC Detail Mgmt Fees'!S:S,'SOC Detail Mgmt Fees'!K:K,'FIHI (PBC Q1)'!B40,'SOC Detail Mgmt Fees'!H:H,'FIHI (PBC Q1)'!$C$1)</f>
        <v>0</v>
      </c>
      <c r="K40" s="34">
        <f>-SUMIFS('SOC Detail Mgmt Fees'!S:S,'SOC Detail Mgmt Fees'!H:H,'FIHI (PBC Q1)'!$C$1,'SOC Detail Mgmt Fees'!R:R,'FIHI (PBC Q1)'!$K$1,'SOC Detail Mgmt Fees'!K:K,'FIHI (PBC Q1)'!B40)</f>
        <v>0</v>
      </c>
      <c r="L40" s="172" t="e">
        <f t="shared" si="26"/>
        <v>#DIV/0!</v>
      </c>
      <c r="M40" s="172" t="e">
        <f t="shared" si="27"/>
        <v>#DIV/0!</v>
      </c>
      <c r="N40" s="172" t="e">
        <f t="shared" si="28"/>
        <v>#DIV/0!</v>
      </c>
      <c r="O40" s="172" t="e">
        <f t="shared" si="29"/>
        <v>#DIV/0!</v>
      </c>
      <c r="P40" s="23"/>
      <c r="Q40" s="23"/>
      <c r="R40" s="53" t="e">
        <f t="shared" si="30"/>
        <v>#DIV/0!</v>
      </c>
      <c r="S40" s="54" t="e">
        <f t="shared" si="31"/>
        <v>#DIV/0!</v>
      </c>
      <c r="T40" s="54" t="e">
        <f t="shared" si="32"/>
        <v>#DIV/0!</v>
      </c>
      <c r="U40" s="24">
        <f t="shared" si="33"/>
        <v>0</v>
      </c>
      <c r="V40" s="60" t="e">
        <f t="shared" si="34"/>
        <v>#DIV/0!</v>
      </c>
    </row>
    <row r="41" spans="1:22" x14ac:dyDescent="0.35">
      <c r="A41">
        <f>'FIHI (PBC M)'!A41</f>
        <v>0</v>
      </c>
      <c r="B41">
        <f>'FIHI (PBC M)'!B41</f>
        <v>0</v>
      </c>
      <c r="C41" s="33">
        <f>'FIHI (PBC M)'!C41</f>
        <v>0</v>
      </c>
      <c r="D41" s="3">
        <f>'FIHI (PBC M)'!D41</f>
        <v>0</v>
      </c>
      <c r="E41" s="7">
        <f>SUMIFS('SOC Detail Cap Acct'!S:S,'SOC Detail Cap Acct'!K:K,'FIHI (PBC Q1)'!B41,'SOC Detail Cap Acct'!H:H,'FIHI (PBC Q1)'!$C$1,'SOC Detail Cap Acct'!R:R,'FIHI (PBC Q1)'!$E$1)+SUMIFS('SOC Detail Cap Acct'!S:S,'SOC Detail Cap Acct'!K:K,'FIHI (PBC Q1)'!B41,'SOC Detail Cap Acct'!H:H,'FIHI (PBC Q1)'!$C$1,'SOC Detail Cap Acct'!R:R,'FIHI (PBC Q1)'!$E$2)+SUMIFS('SOC Detail Cap Acct'!S:S,'SOC Detail Cap Acct'!K:K,'FIHI (PBC Q1)'!B41,'SOC Detail Cap Acct'!H:H,'FIHI (PBC Q1)'!$C$1,'SOC Detail Cap Acct'!R:R,'FIHI (PBC Q1)'!$E$3)</f>
        <v>0</v>
      </c>
      <c r="F41" s="8" t="s">
        <v>11</v>
      </c>
      <c r="G41" s="7">
        <f>SUMIFS('SOC Detail Cap Acct'!S:S,'SOC Detail Cap Acct'!K:K,'FIHI (PBC Q1)'!B41,'SOC Detail Cap Acct'!H:H,'FIHI (PBC Q1)'!$C$1,'SOC Detail Cap Acct'!R:R,'FIHI (PBC Q1)'!$G$1)-SUMIFS('SOC Detail Cap Acct'!S:S,'SOC Detail Cap Acct'!K:K,'FIHI (PBC Q1)'!B41,'SOC Detail Cap Acct'!H:H,'FIHI (PBC Q1)'!$C$1,'SOC Detail Cap Acct'!R:R,'FIHI (PBC Q1)'!$G$2)</f>
        <v>0</v>
      </c>
      <c r="H41" s="9" t="s">
        <v>11</v>
      </c>
      <c r="I41" s="8">
        <f>-SUMIFS('SOC Detail Expenses'!S:S,'SOC Detail Expenses'!K:K,'FIHI (PBC Q1)'!B41,'SOC Detail Expenses'!H:H,'FIHI (PBC Q1)'!$C$1)</f>
        <v>0</v>
      </c>
      <c r="J41" s="8">
        <f>-SUMIFS('SOC Detail Mgmt Fees'!S:S,'SOC Detail Mgmt Fees'!K:K,'FIHI (PBC Q1)'!B41,'SOC Detail Mgmt Fees'!H:H,'FIHI (PBC Q1)'!$C$1)</f>
        <v>0</v>
      </c>
      <c r="K41" s="34">
        <f>-SUMIFS('SOC Detail Mgmt Fees'!S:S,'SOC Detail Mgmt Fees'!H:H,'FIHI (PBC Q1)'!$C$1,'SOC Detail Mgmt Fees'!R:R,'FIHI (PBC Q1)'!$K$1,'SOC Detail Mgmt Fees'!K:K,'FIHI (PBC Q1)'!B41)</f>
        <v>0</v>
      </c>
      <c r="L41" s="172" t="e">
        <f t="shared" si="26"/>
        <v>#DIV/0!</v>
      </c>
      <c r="M41" s="172" t="e">
        <f t="shared" si="27"/>
        <v>#DIV/0!</v>
      </c>
      <c r="N41" s="172" t="e">
        <f t="shared" si="28"/>
        <v>#DIV/0!</v>
      </c>
      <c r="O41" s="172" t="e">
        <f t="shared" si="29"/>
        <v>#DIV/0!</v>
      </c>
      <c r="P41" s="23"/>
      <c r="Q41" s="23"/>
      <c r="R41" s="53" t="e">
        <f t="shared" si="30"/>
        <v>#DIV/0!</v>
      </c>
      <c r="S41" s="54" t="e">
        <f t="shared" si="31"/>
        <v>#DIV/0!</v>
      </c>
      <c r="T41" s="54" t="e">
        <f t="shared" si="32"/>
        <v>#DIV/0!</v>
      </c>
      <c r="U41" s="24">
        <f t="shared" si="33"/>
        <v>0</v>
      </c>
      <c r="V41" s="60" t="e">
        <f t="shared" si="34"/>
        <v>#DIV/0!</v>
      </c>
    </row>
    <row r="42" spans="1:22" x14ac:dyDescent="0.35">
      <c r="A42">
        <f>'FIHI (PBC M)'!A42</f>
        <v>0</v>
      </c>
      <c r="B42">
        <f>'FIHI (PBC M)'!B42</f>
        <v>0</v>
      </c>
      <c r="C42" s="33">
        <f>'FIHI (PBC M)'!C42</f>
        <v>0</v>
      </c>
      <c r="D42" s="3">
        <f>'FIHI (PBC M)'!D42</f>
        <v>0</v>
      </c>
      <c r="E42" s="7">
        <f>SUMIFS('SOC Detail Cap Acct'!S:S,'SOC Detail Cap Acct'!K:K,'FIHI (PBC Q1)'!B42,'SOC Detail Cap Acct'!H:H,'FIHI (PBC Q1)'!$C$1,'SOC Detail Cap Acct'!R:R,'FIHI (PBC Q1)'!$E$1)+SUMIFS('SOC Detail Cap Acct'!S:S,'SOC Detail Cap Acct'!K:K,'FIHI (PBC Q1)'!B42,'SOC Detail Cap Acct'!H:H,'FIHI (PBC Q1)'!$C$1,'SOC Detail Cap Acct'!R:R,'FIHI (PBC Q1)'!$E$2)+SUMIFS('SOC Detail Cap Acct'!S:S,'SOC Detail Cap Acct'!K:K,'FIHI (PBC Q1)'!B42,'SOC Detail Cap Acct'!H:H,'FIHI (PBC Q1)'!$C$1,'SOC Detail Cap Acct'!R:R,'FIHI (PBC Q1)'!$E$3)</f>
        <v>0</v>
      </c>
      <c r="F42" s="8" t="s">
        <v>11</v>
      </c>
      <c r="G42" s="7">
        <f>SUMIFS('SOC Detail Cap Acct'!S:S,'SOC Detail Cap Acct'!K:K,'FIHI (PBC Q1)'!B42,'SOC Detail Cap Acct'!H:H,'FIHI (PBC Q1)'!$C$1,'SOC Detail Cap Acct'!R:R,'FIHI (PBC Q1)'!$G$1)-SUMIFS('SOC Detail Cap Acct'!S:S,'SOC Detail Cap Acct'!K:K,'FIHI (PBC Q1)'!B42,'SOC Detail Cap Acct'!H:H,'FIHI (PBC Q1)'!$C$1,'SOC Detail Cap Acct'!R:R,'FIHI (PBC Q1)'!$G$2)</f>
        <v>0</v>
      </c>
      <c r="H42" s="9" t="s">
        <v>11</v>
      </c>
      <c r="I42" s="8">
        <f>-SUMIFS('SOC Detail Expenses'!S:S,'SOC Detail Expenses'!K:K,'FIHI (PBC Q1)'!B42,'SOC Detail Expenses'!H:H,'FIHI (PBC Q1)'!$C$1)</f>
        <v>0</v>
      </c>
      <c r="J42" s="8">
        <f>-SUMIFS('SOC Detail Mgmt Fees'!S:S,'SOC Detail Mgmt Fees'!K:K,'FIHI (PBC Q1)'!B42,'SOC Detail Mgmt Fees'!H:H,'FIHI (PBC Q1)'!$C$1)</f>
        <v>0</v>
      </c>
      <c r="K42" s="34">
        <f>-SUMIFS('SOC Detail Mgmt Fees'!S:S,'SOC Detail Mgmt Fees'!H:H,'FIHI (PBC Q1)'!$C$1,'SOC Detail Mgmt Fees'!R:R,'FIHI (PBC Q1)'!$K$1,'SOC Detail Mgmt Fees'!K:K,'FIHI (PBC Q1)'!B42)</f>
        <v>0</v>
      </c>
      <c r="L42" s="172" t="e">
        <f t="shared" si="26"/>
        <v>#DIV/0!</v>
      </c>
      <c r="M42" s="172" t="e">
        <f t="shared" si="27"/>
        <v>#DIV/0!</v>
      </c>
      <c r="N42" s="172" t="e">
        <f t="shared" si="28"/>
        <v>#DIV/0!</v>
      </c>
      <c r="O42" s="172" t="e">
        <f t="shared" si="29"/>
        <v>#DIV/0!</v>
      </c>
      <c r="P42" s="23"/>
      <c r="Q42" s="23"/>
      <c r="R42" s="53" t="e">
        <f t="shared" si="30"/>
        <v>#DIV/0!</v>
      </c>
      <c r="S42" s="54" t="e">
        <f t="shared" si="31"/>
        <v>#DIV/0!</v>
      </c>
      <c r="T42" s="54" t="e">
        <f t="shared" si="32"/>
        <v>#DIV/0!</v>
      </c>
      <c r="U42" s="24">
        <f t="shared" si="33"/>
        <v>0</v>
      </c>
      <c r="V42" s="60" t="e">
        <f t="shared" si="34"/>
        <v>#DIV/0!</v>
      </c>
    </row>
    <row r="43" spans="1:22" x14ac:dyDescent="0.35">
      <c r="A43">
        <f>'FIHI (PBC M)'!A43</f>
        <v>0</v>
      </c>
      <c r="B43">
        <f>'FIHI (PBC M)'!B43</f>
        <v>0</v>
      </c>
      <c r="C43" s="33">
        <f>'FIHI (PBC M)'!C43</f>
        <v>0</v>
      </c>
      <c r="D43" s="3">
        <f>'FIHI (PBC M)'!D43</f>
        <v>0</v>
      </c>
      <c r="E43" s="7">
        <f>SUMIFS('SOC Detail Cap Acct'!S:S,'SOC Detail Cap Acct'!K:K,'FIHI (PBC Q1)'!B43,'SOC Detail Cap Acct'!H:H,'FIHI (PBC Q1)'!$C$1,'SOC Detail Cap Acct'!R:R,'FIHI (PBC Q1)'!$E$1)+SUMIFS('SOC Detail Cap Acct'!S:S,'SOC Detail Cap Acct'!K:K,'FIHI (PBC Q1)'!B43,'SOC Detail Cap Acct'!H:H,'FIHI (PBC Q1)'!$C$1,'SOC Detail Cap Acct'!R:R,'FIHI (PBC Q1)'!$E$2)+SUMIFS('SOC Detail Cap Acct'!S:S,'SOC Detail Cap Acct'!K:K,'FIHI (PBC Q1)'!B43,'SOC Detail Cap Acct'!H:H,'FIHI (PBC Q1)'!$C$1,'SOC Detail Cap Acct'!R:R,'FIHI (PBC Q1)'!$E$3)</f>
        <v>0</v>
      </c>
      <c r="F43" s="8" t="s">
        <v>11</v>
      </c>
      <c r="G43" s="7">
        <f>SUMIFS('SOC Detail Cap Acct'!S:S,'SOC Detail Cap Acct'!K:K,'FIHI (PBC Q1)'!B43,'SOC Detail Cap Acct'!H:H,'FIHI (PBC Q1)'!$C$1,'SOC Detail Cap Acct'!R:R,'FIHI (PBC Q1)'!$G$1)-SUMIFS('SOC Detail Cap Acct'!S:S,'SOC Detail Cap Acct'!K:K,'FIHI (PBC Q1)'!B43,'SOC Detail Cap Acct'!H:H,'FIHI (PBC Q1)'!$C$1,'SOC Detail Cap Acct'!R:R,'FIHI (PBC Q1)'!$G$2)</f>
        <v>0</v>
      </c>
      <c r="H43" s="9" t="s">
        <v>11</v>
      </c>
      <c r="I43" s="8">
        <f>-SUMIFS('SOC Detail Expenses'!S:S,'SOC Detail Expenses'!K:K,'FIHI (PBC Q1)'!B43,'SOC Detail Expenses'!H:H,'FIHI (PBC Q1)'!$C$1)</f>
        <v>0</v>
      </c>
      <c r="J43" s="8">
        <f>-SUMIFS('SOC Detail Mgmt Fees'!S:S,'SOC Detail Mgmt Fees'!K:K,'FIHI (PBC Q1)'!B43,'SOC Detail Mgmt Fees'!H:H,'FIHI (PBC Q1)'!$C$1)</f>
        <v>0</v>
      </c>
      <c r="K43" s="34">
        <f>-SUMIFS('SOC Detail Mgmt Fees'!S:S,'SOC Detail Mgmt Fees'!H:H,'FIHI (PBC Q1)'!$C$1,'SOC Detail Mgmt Fees'!R:R,'FIHI (PBC Q1)'!$K$1,'SOC Detail Mgmt Fees'!K:K,'FIHI (PBC Q1)'!B43)</f>
        <v>0</v>
      </c>
      <c r="L43" s="172" t="e">
        <f t="shared" si="26"/>
        <v>#DIV/0!</v>
      </c>
      <c r="M43" s="172" t="e">
        <f t="shared" si="27"/>
        <v>#DIV/0!</v>
      </c>
      <c r="N43" s="172" t="e">
        <f t="shared" si="28"/>
        <v>#DIV/0!</v>
      </c>
      <c r="O43" s="172" t="e">
        <f t="shared" si="29"/>
        <v>#DIV/0!</v>
      </c>
      <c r="P43" s="23"/>
      <c r="Q43" s="23"/>
      <c r="R43" s="53" t="e">
        <f t="shared" si="30"/>
        <v>#DIV/0!</v>
      </c>
      <c r="S43" s="54" t="e">
        <f t="shared" si="31"/>
        <v>#DIV/0!</v>
      </c>
      <c r="T43" s="54" t="e">
        <f t="shared" si="32"/>
        <v>#DIV/0!</v>
      </c>
      <c r="U43" s="24">
        <f t="shared" si="33"/>
        <v>0</v>
      </c>
      <c r="V43" s="60" t="e">
        <f t="shared" si="34"/>
        <v>#DIV/0!</v>
      </c>
    </row>
    <row r="44" spans="1:22" x14ac:dyDescent="0.35">
      <c r="A44">
        <f>'FIHI (PBC M)'!A44</f>
        <v>0</v>
      </c>
      <c r="B44">
        <f>'FIHI (PBC M)'!B44</f>
        <v>0</v>
      </c>
      <c r="C44" s="33">
        <f>'FIHI (PBC M)'!C44</f>
        <v>0</v>
      </c>
      <c r="D44" s="3">
        <f>'FIHI (PBC M)'!D44</f>
        <v>0</v>
      </c>
      <c r="E44" s="7">
        <f>SUMIFS('SOC Detail Cap Acct'!S:S,'SOC Detail Cap Acct'!K:K,'FIHI (PBC Q1)'!B44,'SOC Detail Cap Acct'!H:H,'FIHI (PBC Q1)'!$C$1,'SOC Detail Cap Acct'!R:R,'FIHI (PBC Q1)'!$E$1)+SUMIFS('SOC Detail Cap Acct'!S:S,'SOC Detail Cap Acct'!K:K,'FIHI (PBC Q1)'!B44,'SOC Detail Cap Acct'!H:H,'FIHI (PBC Q1)'!$C$1,'SOC Detail Cap Acct'!R:R,'FIHI (PBC Q1)'!$E$2)+SUMIFS('SOC Detail Cap Acct'!S:S,'SOC Detail Cap Acct'!K:K,'FIHI (PBC Q1)'!B44,'SOC Detail Cap Acct'!H:H,'FIHI (PBC Q1)'!$C$1,'SOC Detail Cap Acct'!R:R,'FIHI (PBC Q1)'!$E$3)</f>
        <v>0</v>
      </c>
      <c r="F44" s="8" t="s">
        <v>11</v>
      </c>
      <c r="G44" s="7">
        <f>SUMIFS('SOC Detail Cap Acct'!S:S,'SOC Detail Cap Acct'!K:K,'FIHI (PBC Q1)'!B44,'SOC Detail Cap Acct'!H:H,'FIHI (PBC Q1)'!$C$1,'SOC Detail Cap Acct'!R:R,'FIHI (PBC Q1)'!$G$1)-SUMIFS('SOC Detail Cap Acct'!S:S,'SOC Detail Cap Acct'!K:K,'FIHI (PBC Q1)'!B44,'SOC Detail Cap Acct'!H:H,'FIHI (PBC Q1)'!$C$1,'SOC Detail Cap Acct'!R:R,'FIHI (PBC Q1)'!$G$2)</f>
        <v>0</v>
      </c>
      <c r="H44" s="9" t="s">
        <v>11</v>
      </c>
      <c r="I44" s="8">
        <f>-SUMIFS('SOC Detail Expenses'!S:S,'SOC Detail Expenses'!K:K,'FIHI (PBC Q1)'!B44,'SOC Detail Expenses'!H:H,'FIHI (PBC Q1)'!$C$1)</f>
        <v>0</v>
      </c>
      <c r="J44" s="8">
        <f>-SUMIFS('SOC Detail Mgmt Fees'!S:S,'SOC Detail Mgmt Fees'!K:K,'FIHI (PBC Q1)'!B44,'SOC Detail Mgmt Fees'!H:H,'FIHI (PBC Q1)'!$C$1)</f>
        <v>0</v>
      </c>
      <c r="K44" s="34">
        <f>-SUMIFS('SOC Detail Mgmt Fees'!S:S,'SOC Detail Mgmt Fees'!H:H,'FIHI (PBC Q1)'!$C$1,'SOC Detail Mgmt Fees'!R:R,'FIHI (PBC Q1)'!$K$1,'SOC Detail Mgmt Fees'!K:K,'FIHI (PBC Q1)'!B44)</f>
        <v>0</v>
      </c>
      <c r="L44" s="172" t="e">
        <f t="shared" si="26"/>
        <v>#DIV/0!</v>
      </c>
      <c r="M44" s="172" t="e">
        <f t="shared" si="27"/>
        <v>#DIV/0!</v>
      </c>
      <c r="N44" s="172" t="e">
        <f t="shared" si="28"/>
        <v>#DIV/0!</v>
      </c>
      <c r="O44" s="172" t="e">
        <f t="shared" si="29"/>
        <v>#DIV/0!</v>
      </c>
      <c r="P44" s="23"/>
      <c r="Q44" s="23"/>
      <c r="R44" s="53" t="e">
        <f t="shared" si="30"/>
        <v>#DIV/0!</v>
      </c>
      <c r="S44" s="54" t="e">
        <f t="shared" si="31"/>
        <v>#DIV/0!</v>
      </c>
      <c r="T44" s="54" t="e">
        <f t="shared" si="32"/>
        <v>#DIV/0!</v>
      </c>
      <c r="U44" s="24">
        <f t="shared" si="33"/>
        <v>0</v>
      </c>
      <c r="V44" s="60" t="e">
        <f t="shared" si="34"/>
        <v>#DIV/0!</v>
      </c>
    </row>
    <row r="45" spans="1:22" ht="15" thickBot="1" x14ac:dyDescent="0.4">
      <c r="C45" s="35"/>
      <c r="D45" s="44"/>
      <c r="E45" s="36"/>
      <c r="F45" s="37"/>
      <c r="G45" s="38"/>
      <c r="H45" s="39"/>
      <c r="I45" s="42"/>
      <c r="J45" s="42"/>
      <c r="K45" s="40"/>
      <c r="L45" s="172"/>
      <c r="M45" s="172"/>
      <c r="N45" s="172"/>
      <c r="O45" s="172"/>
      <c r="P45" s="23"/>
      <c r="Q45" s="23"/>
      <c r="R45" s="55"/>
      <c r="S45" s="56"/>
      <c r="T45" s="56"/>
      <c r="U45" s="26"/>
      <c r="V45" s="61"/>
    </row>
    <row r="46" spans="1:22" x14ac:dyDescent="0.35">
      <c r="C46" s="1"/>
      <c r="D46" s="1"/>
      <c r="E46" s="1"/>
      <c r="F46" s="1"/>
      <c r="G46" s="2"/>
      <c r="I46" s="13">
        <f>SUM(I5:I45)</f>
        <v>69264.41</v>
      </c>
      <c r="J46" s="13">
        <f>SUM(J5:J45)</f>
        <v>507911.81290000002</v>
      </c>
      <c r="K46" s="13"/>
      <c r="L46" s="13"/>
      <c r="M46" s="13"/>
      <c r="N46" s="13"/>
      <c r="O46" s="13"/>
      <c r="P46" s="13"/>
      <c r="Q46" s="13"/>
      <c r="R46" s="64" t="e">
        <f t="shared" ref="R46:V46" si="35">SUM(R5:R45)</f>
        <v>#DIV/0!</v>
      </c>
      <c r="S46" s="65" t="e">
        <f t="shared" si="35"/>
        <v>#DIV/0!</v>
      </c>
      <c r="T46" s="65" t="e">
        <f t="shared" si="35"/>
        <v>#DIV/0!</v>
      </c>
      <c r="U46" s="66">
        <f t="shared" si="35"/>
        <v>9529970.020000007</v>
      </c>
      <c r="V46" s="67" t="e">
        <f t="shared" si="35"/>
        <v>#DIV/0!</v>
      </c>
    </row>
    <row r="47" spans="1:22" x14ac:dyDescent="0.35">
      <c r="C47" s="1"/>
      <c r="D47" s="1"/>
      <c r="E47" s="1"/>
      <c r="F47" s="1"/>
      <c r="G47" s="1"/>
      <c r="K47" s="2"/>
      <c r="L47" s="2"/>
      <c r="M47" s="2"/>
      <c r="N47" s="2"/>
      <c r="O47" s="2"/>
      <c r="Q47" s="2"/>
      <c r="R47" s="58"/>
      <c r="S47" s="17"/>
      <c r="T47" s="17"/>
      <c r="U47" s="4"/>
      <c r="V47" s="17"/>
    </row>
    <row r="48" spans="1:22" x14ac:dyDescent="0.35">
      <c r="C48" s="1"/>
      <c r="D48" s="1"/>
      <c r="E48" s="1"/>
      <c r="F48" s="1"/>
      <c r="G48" s="1"/>
      <c r="K48" s="2"/>
      <c r="L48" s="2"/>
      <c r="M48" s="2"/>
      <c r="N48" s="2"/>
      <c r="O48" s="2"/>
      <c r="Q48" s="18"/>
      <c r="R48" s="58"/>
      <c r="S48" s="58"/>
      <c r="T48" s="58"/>
      <c r="U48" s="63"/>
      <c r="V48" s="58"/>
    </row>
    <row r="49" spans="1:23" x14ac:dyDescent="0.35">
      <c r="B49" s="1"/>
      <c r="C49" s="1"/>
      <c r="D49" s="1"/>
      <c r="E49" s="1"/>
      <c r="F49" s="1"/>
      <c r="G49" s="1"/>
      <c r="H49" s="18" t="s">
        <v>380</v>
      </c>
      <c r="S49" s="1"/>
      <c r="T49" s="1"/>
      <c r="U49" s="1"/>
      <c r="V49" s="1"/>
      <c r="W49" s="1"/>
    </row>
    <row r="50" spans="1:23" x14ac:dyDescent="0.35">
      <c r="B50" s="1"/>
      <c r="C50" s="68" t="s">
        <v>428</v>
      </c>
      <c r="D50" s="68" t="s">
        <v>381</v>
      </c>
      <c r="E50" s="1"/>
      <c r="F50" s="1"/>
      <c r="G50" s="47">
        <f>SUMIFS('Series Quarterly1'!E:E,'Series Quarterly1'!A:A,C50)</f>
        <v>7149.81</v>
      </c>
      <c r="H50" s="70">
        <f>ROUND(G50,-3)</f>
        <v>7000</v>
      </c>
      <c r="I50" s="68" t="s">
        <v>456</v>
      </c>
      <c r="S50" s="1"/>
      <c r="T50" s="1"/>
      <c r="U50" s="1"/>
      <c r="V50" s="1"/>
      <c r="W50" s="1"/>
    </row>
    <row r="51" spans="1:23" x14ac:dyDescent="0.35">
      <c r="B51" s="1"/>
      <c r="C51" s="68" t="s">
        <v>430</v>
      </c>
      <c r="D51" s="68" t="s">
        <v>383</v>
      </c>
      <c r="E51" s="1"/>
      <c r="F51" s="1"/>
      <c r="G51" s="47">
        <f>SUMIFS('Series Quarterly1'!E:E,'Series Quarterly1'!A:A,C51)</f>
        <v>5932640.7334000021</v>
      </c>
      <c r="H51" s="70">
        <f>ROUND(G51,-3)</f>
        <v>5933000</v>
      </c>
      <c r="I51" s="68" t="s">
        <v>384</v>
      </c>
      <c r="S51" s="1"/>
      <c r="T51" s="1"/>
      <c r="U51" s="1"/>
      <c r="V51" s="1"/>
      <c r="W51" s="1"/>
    </row>
    <row r="52" spans="1:23" x14ac:dyDescent="0.35">
      <c r="B52" s="18"/>
      <c r="C52" s="108" t="str">
        <f>'FIHI (PBC M)'!C52</f>
        <v>TOTAL Liabilities Accrued as of 3/14</v>
      </c>
      <c r="D52" s="68" t="s">
        <v>386</v>
      </c>
      <c r="E52" s="1"/>
      <c r="F52" s="1"/>
      <c r="G52" s="47">
        <f>SUMIFS('Series Quarterly1'!E:E,'Series Quarterly1'!A:A,C52)+SUMIFS('Series Quarterly1'!E:E,'Series Quarterly1'!A:A,C53)</f>
        <v>428031.70999999996</v>
      </c>
      <c r="H52" s="70">
        <f>ROUND(G52,-3)</f>
        <v>428000</v>
      </c>
      <c r="I52" s="68" t="s">
        <v>387</v>
      </c>
      <c r="S52" s="1"/>
      <c r="T52" s="1"/>
      <c r="U52" s="1"/>
      <c r="V52" s="1"/>
      <c r="W52" s="1"/>
    </row>
    <row r="53" spans="1:23" x14ac:dyDescent="0.35">
      <c r="B53" s="1"/>
      <c r="C53" s="108" t="str">
        <f>'FIHI (PBC M)'!C53</f>
        <v>TOTAL Liabilities Accrued since 3/14</v>
      </c>
      <c r="D53" s="68" t="s">
        <v>388</v>
      </c>
      <c r="E53" s="1"/>
      <c r="F53" s="1"/>
      <c r="G53" s="71">
        <f>G54+G51+G52</f>
        <v>657285182.10520005</v>
      </c>
      <c r="H53" s="70">
        <f>ROUND(G53,-3)</f>
        <v>657285000</v>
      </c>
      <c r="S53" s="1"/>
      <c r="T53" s="1"/>
      <c r="U53" s="1"/>
      <c r="V53" s="1"/>
      <c r="W53" s="1"/>
    </row>
    <row r="54" spans="1:23" x14ac:dyDescent="0.35">
      <c r="B54" s="18"/>
      <c r="C54" s="18"/>
      <c r="D54" s="68" t="s">
        <v>389</v>
      </c>
      <c r="E54" s="1"/>
      <c r="F54" s="1"/>
      <c r="G54" s="71">
        <f>_xlfn.XLOOKUP(MAX(D5:D45),D5:D45,G5:G45)</f>
        <v>650924509.66180003</v>
      </c>
      <c r="H54" s="70">
        <f>ROUND(G54,-3)</f>
        <v>650925000</v>
      </c>
      <c r="S54" s="1"/>
      <c r="T54" s="1"/>
      <c r="U54" s="1"/>
      <c r="V54" s="1"/>
      <c r="W54" s="1"/>
    </row>
    <row r="55" spans="1:23" x14ac:dyDescent="0.35">
      <c r="A55" s="68" t="s">
        <v>390</v>
      </c>
      <c r="B55" s="68" t="s">
        <v>391</v>
      </c>
      <c r="C55" s="68" t="s">
        <v>392</v>
      </c>
      <c r="D55" s="68" t="s">
        <v>393</v>
      </c>
      <c r="E55" s="1"/>
      <c r="F55" s="1"/>
      <c r="G55" s="71">
        <f>SUMIFS('Series Quarterly1'!E:E,'Series Quarterly1'!A:A,C55)+SUMIFS('Series Quarterly1'!E:E,'Series Quarterly1'!A:A,B55)+SUMIFS('Series Quarterly1'!E:E,'Series Quarterly1'!A:A,A55)</f>
        <v>11487396.399999999</v>
      </c>
      <c r="I55" s="69"/>
      <c r="S55" s="1"/>
      <c r="T55" s="1"/>
      <c r="U55" s="1"/>
      <c r="V55" s="1"/>
      <c r="W55" s="1"/>
    </row>
    <row r="56" spans="1:23" x14ac:dyDescent="0.35">
      <c r="C56" s="68" t="s">
        <v>394</v>
      </c>
      <c r="D56" s="68" t="s">
        <v>395</v>
      </c>
      <c r="E56" s="1"/>
      <c r="F56" s="1"/>
      <c r="G56" s="71">
        <f>SUMIFS('Series Quarterly1'!E:E,'Series Quarterly1'!A:A,C56)+SUMIFS('Series Quarterly1'!E:E,'Series Quarterly1'!A:A,B56)+SUMIFS('Series Quarterly1'!E:E,'Series Quarterly1'!A:A,A56)</f>
        <v>0</v>
      </c>
      <c r="I56" s="69"/>
      <c r="S56" s="1"/>
      <c r="T56" s="1"/>
      <c r="U56" s="1"/>
      <c r="V56" s="1"/>
      <c r="W56" s="1"/>
    </row>
    <row r="57" spans="1:23" x14ac:dyDescent="0.35">
      <c r="C57" s="68"/>
      <c r="D57" s="68" t="s">
        <v>396</v>
      </c>
      <c r="E57" s="1"/>
      <c r="F57" s="1"/>
      <c r="G57" s="71">
        <f>G50+G51+G55+G56</f>
        <v>17427186.943399999</v>
      </c>
      <c r="I57" s="69"/>
      <c r="S57" s="1"/>
      <c r="T57" s="1"/>
      <c r="U57" s="1"/>
      <c r="V57" s="1"/>
      <c r="W57" s="1"/>
    </row>
    <row r="58" spans="1:23" x14ac:dyDescent="0.35">
      <c r="C58" s="68"/>
      <c r="D58" s="68" t="s">
        <v>397</v>
      </c>
      <c r="E58" s="1"/>
      <c r="F58" s="1"/>
      <c r="G58" s="71">
        <f>G57-G50-G51</f>
        <v>11487396.399999999</v>
      </c>
      <c r="I58" s="69"/>
      <c r="S58" s="1"/>
      <c r="T58" s="1"/>
      <c r="U58" s="1"/>
      <c r="V58" s="1"/>
      <c r="W58" s="1"/>
    </row>
    <row r="59" spans="1:23" x14ac:dyDescent="0.35">
      <c r="C59" s="68" t="str">
        <f>'FIHI (PBC M)'!C59</f>
        <v>912797FW2</v>
      </c>
      <c r="D59" s="68" t="s">
        <v>398</v>
      </c>
      <c r="E59" s="1"/>
      <c r="F59" s="1"/>
      <c r="G59" s="71">
        <f>SUMIFS('Series Quarterly1'!E:E,'Series Quarterly1'!A:A,C59)+SUMIFS('Series Quarterly1'!E:E,'Series Quarterly1'!A:A,B59)+SUMIFS('Series Quarterly1'!E:E,'Series Quarterly1'!A:A,A59)</f>
        <v>0</v>
      </c>
      <c r="I59" s="69"/>
      <c r="S59" s="1"/>
      <c r="T59" s="1"/>
      <c r="U59" s="1"/>
      <c r="V59" s="1"/>
      <c r="W59" s="1"/>
    </row>
    <row r="60" spans="1:23" x14ac:dyDescent="0.35">
      <c r="C60" s="68"/>
      <c r="D60" s="68" t="s">
        <v>399</v>
      </c>
      <c r="E60" s="1"/>
      <c r="F60" s="1"/>
      <c r="G60" s="71">
        <f>G59+G58+G51</f>
        <v>17420037.133400001</v>
      </c>
      <c r="H60" s="70">
        <f>ROUND(G60,-3)</f>
        <v>17420000</v>
      </c>
      <c r="I60" s="69"/>
      <c r="S60" s="1"/>
      <c r="T60" s="1"/>
      <c r="U60" s="1"/>
      <c r="V60" s="1"/>
      <c r="W60" s="1"/>
    </row>
    <row r="61" spans="1:23" x14ac:dyDescent="0.35">
      <c r="C61" s="68"/>
      <c r="D61" s="68" t="s">
        <v>400</v>
      </c>
      <c r="E61" s="1"/>
      <c r="F61" s="1"/>
      <c r="G61" s="71">
        <f>G54+G52-G58-G59-G50</f>
        <v>639857995.16180015</v>
      </c>
      <c r="H61" s="70">
        <f>ROUND(G61,-3)</f>
        <v>639858000</v>
      </c>
      <c r="I61" s="69"/>
      <c r="S61" s="1"/>
      <c r="T61" s="1"/>
      <c r="U61" s="1"/>
      <c r="V61" s="1"/>
      <c r="W61" s="1"/>
    </row>
    <row r="62" spans="1:23" x14ac:dyDescent="0.35">
      <c r="C62" s="1"/>
      <c r="D62" s="1"/>
      <c r="E62" s="1"/>
      <c r="F62" s="1"/>
      <c r="G62" s="1"/>
      <c r="S62" s="1"/>
      <c r="T62" s="1"/>
      <c r="U62" s="1"/>
      <c r="V62" s="1"/>
      <c r="W62" s="1"/>
    </row>
    <row r="63" spans="1:23" x14ac:dyDescent="0.35">
      <c r="C63" s="1"/>
      <c r="D63" s="166">
        <f>'FIHI (PBC M)'!D63</f>
        <v>45322</v>
      </c>
      <c r="E63" s="166">
        <f>'FIHI (PBC M)'!E63</f>
        <v>45351</v>
      </c>
      <c r="F63" s="166">
        <f>'FIHI (PBC M)'!F63</f>
        <v>45382</v>
      </c>
      <c r="G63" s="166">
        <f>'FIHI (PBC M)'!G63</f>
        <v>45412</v>
      </c>
      <c r="H63" s="166">
        <f>'FIHI (PBC M)'!H63</f>
        <v>45443</v>
      </c>
      <c r="I63" s="166">
        <f>'FIHI (PBC M)'!I63</f>
        <v>45473</v>
      </c>
      <c r="J63" s="166">
        <f>'FIHI (PBC M)'!J63</f>
        <v>45504</v>
      </c>
      <c r="K63" s="166">
        <f>'FIHI (PBC M)'!K63</f>
        <v>45535</v>
      </c>
      <c r="L63" s="166"/>
      <c r="M63" s="166"/>
      <c r="N63" s="166"/>
      <c r="O63" s="166"/>
      <c r="P63" s="166">
        <f>'FIHI (PBC M)'!P63</f>
        <v>45565</v>
      </c>
      <c r="Q63" s="166">
        <f>'FIHI (PBC M)'!Q63</f>
        <v>45596</v>
      </c>
      <c r="R63" s="166">
        <f>'FIHI (PBC M)'!R63</f>
        <v>45626</v>
      </c>
      <c r="S63" s="166">
        <f>'FIHI (PBC M)'!S63</f>
        <v>45657</v>
      </c>
      <c r="T63" s="1"/>
      <c r="U63" s="1"/>
      <c r="V63" s="1"/>
      <c r="W63" s="1"/>
    </row>
    <row r="64" spans="1:23" x14ac:dyDescent="0.35">
      <c r="C64" s="163" t="s">
        <v>389</v>
      </c>
      <c r="D64" s="164">
        <f>_xlfn.XLOOKUP(D63,$D$5:$D$45,$G$5:$G$45)</f>
        <v>574516203.75190008</v>
      </c>
      <c r="E64" s="164">
        <f t="shared" ref="E64:S64" si="36">_xlfn.XLOOKUP(E63,$D$5:$D$45,$G$5:$G$45)</f>
        <v>622426825.58179998</v>
      </c>
      <c r="F64" s="164">
        <f t="shared" si="36"/>
        <v>650924509.66180003</v>
      </c>
      <c r="G64" s="164" t="e">
        <f t="shared" si="36"/>
        <v>#N/A</v>
      </c>
      <c r="H64" s="164" t="e">
        <f t="shared" si="36"/>
        <v>#N/A</v>
      </c>
      <c r="I64" s="164" t="e">
        <f t="shared" si="36"/>
        <v>#N/A</v>
      </c>
      <c r="J64" s="164" t="e">
        <f t="shared" si="36"/>
        <v>#N/A</v>
      </c>
      <c r="K64" s="164" t="e">
        <f t="shared" si="36"/>
        <v>#N/A</v>
      </c>
      <c r="L64" s="164"/>
      <c r="M64" s="164"/>
      <c r="N64" s="164"/>
      <c r="O64" s="164"/>
      <c r="P64" s="164" t="e">
        <f t="shared" si="36"/>
        <v>#N/A</v>
      </c>
      <c r="Q64" s="164" t="e">
        <f t="shared" si="36"/>
        <v>#N/A</v>
      </c>
      <c r="R64" s="164" t="e">
        <f t="shared" si="36"/>
        <v>#N/A</v>
      </c>
      <c r="S64" s="164" t="e">
        <f t="shared" si="36"/>
        <v>#N/A</v>
      </c>
      <c r="T64" s="1"/>
      <c r="U64" s="1"/>
      <c r="V64" s="1"/>
      <c r="W64" s="1"/>
    </row>
    <row r="65" spans="2:27" x14ac:dyDescent="0.35">
      <c r="C65" s="163" t="s">
        <v>380</v>
      </c>
      <c r="D65" s="71">
        <f>ROUND(D64,-3)</f>
        <v>574516000</v>
      </c>
      <c r="E65" s="71">
        <f t="shared" ref="E65:S65" si="37">ROUND(E64,-3)</f>
        <v>622427000</v>
      </c>
      <c r="F65" s="71">
        <f t="shared" si="37"/>
        <v>650925000</v>
      </c>
      <c r="G65" s="71" t="e">
        <f t="shared" si="37"/>
        <v>#N/A</v>
      </c>
      <c r="H65" s="71" t="e">
        <f t="shared" si="37"/>
        <v>#N/A</v>
      </c>
      <c r="I65" s="71" t="e">
        <f t="shared" si="37"/>
        <v>#N/A</v>
      </c>
      <c r="J65" s="71" t="e">
        <f t="shared" si="37"/>
        <v>#N/A</v>
      </c>
      <c r="K65" s="71" t="e">
        <f t="shared" si="37"/>
        <v>#N/A</v>
      </c>
      <c r="L65" s="71"/>
      <c r="M65" s="71"/>
      <c r="N65" s="71"/>
      <c r="O65" s="71"/>
      <c r="P65" s="71" t="e">
        <f t="shared" si="37"/>
        <v>#N/A</v>
      </c>
      <c r="Q65" s="71" t="e">
        <f t="shared" si="37"/>
        <v>#N/A</v>
      </c>
      <c r="R65" s="71" t="e">
        <f t="shared" si="37"/>
        <v>#N/A</v>
      </c>
      <c r="S65" s="71" t="e">
        <f t="shared" si="37"/>
        <v>#N/A</v>
      </c>
      <c r="T65" s="1"/>
      <c r="U65" s="1"/>
      <c r="V65" s="1"/>
      <c r="W65" s="1"/>
    </row>
    <row r="66" spans="2:27" x14ac:dyDescent="0.35">
      <c r="C66" s="1"/>
      <c r="D66" s="1"/>
      <c r="E66" s="1"/>
      <c r="F66" s="1"/>
      <c r="G66" s="1"/>
      <c r="S66" s="1"/>
      <c r="T66" s="1"/>
      <c r="U66" s="1"/>
      <c r="V66" s="1"/>
      <c r="W66" s="1"/>
    </row>
    <row r="67" spans="2:27" x14ac:dyDescent="0.35">
      <c r="C67" s="1"/>
      <c r="D67" s="1"/>
      <c r="E67" s="1"/>
      <c r="F67" s="1"/>
      <c r="G67" s="1"/>
      <c r="S67" s="1"/>
      <c r="T67" s="1"/>
      <c r="U67" s="1"/>
      <c r="V67" s="1"/>
      <c r="W67" s="1"/>
    </row>
    <row r="68" spans="2:27" x14ac:dyDescent="0.35">
      <c r="C68" s="1"/>
      <c r="D68" s="1"/>
      <c r="E68" s="1"/>
      <c r="F68" s="1"/>
      <c r="G68" s="1"/>
      <c r="S68" s="1"/>
      <c r="T68" s="1"/>
      <c r="U68" s="1"/>
      <c r="V68" s="1"/>
      <c r="W68" s="1"/>
    </row>
    <row r="69" spans="2:27" x14ac:dyDescent="0.35">
      <c r="C69" s="1"/>
      <c r="D69" s="1"/>
      <c r="E69" s="1"/>
      <c r="F69" s="1"/>
      <c r="G69" s="1"/>
      <c r="S69" s="1"/>
      <c r="T69" s="1"/>
      <c r="U69" s="1"/>
      <c r="V69" s="1"/>
      <c r="W69" s="1"/>
    </row>
    <row r="70" spans="2:27" s="1" customFormat="1" x14ac:dyDescent="0.35">
      <c r="B70"/>
      <c r="S70"/>
      <c r="T70"/>
      <c r="U70"/>
      <c r="V70"/>
      <c r="W70"/>
      <c r="X70"/>
      <c r="Y70"/>
      <c r="Z70"/>
      <c r="AA70"/>
    </row>
    <row r="71" spans="2:27" s="1" customFormat="1" x14ac:dyDescent="0.35">
      <c r="B71"/>
      <c r="S71"/>
      <c r="T71"/>
      <c r="U71"/>
      <c r="V71"/>
      <c r="W71"/>
      <c r="X71"/>
      <c r="Y71"/>
      <c r="Z71"/>
      <c r="AA71"/>
    </row>
    <row r="72" spans="2:27" s="1" customFormat="1" x14ac:dyDescent="0.35">
      <c r="B72"/>
      <c r="S72"/>
      <c r="T72"/>
      <c r="U72"/>
      <c r="V72"/>
      <c r="W72"/>
      <c r="X72"/>
      <c r="Y72"/>
      <c r="Z72"/>
      <c r="AA72"/>
    </row>
    <row r="73" spans="2:27" s="1" customFormat="1" x14ac:dyDescent="0.35">
      <c r="B73"/>
      <c r="S73"/>
      <c r="T73"/>
      <c r="U73"/>
      <c r="V73"/>
      <c r="W73"/>
      <c r="X73"/>
      <c r="Y73"/>
      <c r="Z73"/>
      <c r="AA73"/>
    </row>
    <row r="74" spans="2:27" s="1" customFormat="1" x14ac:dyDescent="0.35">
      <c r="B74"/>
      <c r="S74"/>
      <c r="T74"/>
      <c r="U74"/>
      <c r="V74"/>
      <c r="W74"/>
      <c r="X74"/>
      <c r="Y74"/>
      <c r="Z74"/>
      <c r="AA74"/>
    </row>
    <row r="75" spans="2:27" s="1" customFormat="1" x14ac:dyDescent="0.35">
      <c r="B75"/>
      <c r="S75"/>
      <c r="T75"/>
      <c r="U75"/>
      <c r="V75"/>
      <c r="W75"/>
      <c r="X75"/>
      <c r="Y75"/>
      <c r="Z75"/>
      <c r="AA75"/>
    </row>
    <row r="76" spans="2:27" s="1" customFormat="1" x14ac:dyDescent="0.35">
      <c r="B76"/>
      <c r="S76"/>
      <c r="T76"/>
      <c r="U76"/>
      <c r="V76"/>
      <c r="W76"/>
      <c r="X76"/>
      <c r="Y76"/>
      <c r="Z76"/>
      <c r="AA76"/>
    </row>
    <row r="77" spans="2:27" s="1" customFormat="1" x14ac:dyDescent="0.35">
      <c r="B77"/>
      <c r="S77"/>
      <c r="T77"/>
      <c r="U77"/>
      <c r="V77"/>
      <c r="W77"/>
      <c r="X77"/>
      <c r="Y77"/>
      <c r="Z77"/>
      <c r="AA77"/>
    </row>
    <row r="78" spans="2:27" s="1" customFormat="1" x14ac:dyDescent="0.35">
      <c r="B78"/>
      <c r="S78"/>
      <c r="T78"/>
      <c r="U78"/>
      <c r="V78"/>
      <c r="W78"/>
      <c r="X78"/>
      <c r="Y78"/>
      <c r="Z78"/>
      <c r="AA78"/>
    </row>
    <row r="79" spans="2:27" s="1" customFormat="1" x14ac:dyDescent="0.35">
      <c r="B79"/>
      <c r="S79"/>
      <c r="T79"/>
      <c r="U79"/>
      <c r="V79"/>
      <c r="W79"/>
      <c r="X79"/>
      <c r="Y79"/>
      <c r="Z79"/>
      <c r="AA79"/>
    </row>
    <row r="80" spans="2:27" s="1" customFormat="1" x14ac:dyDescent="0.35">
      <c r="B80"/>
      <c r="S80"/>
      <c r="T80"/>
      <c r="U80"/>
      <c r="V80"/>
      <c r="W80"/>
      <c r="X80"/>
      <c r="Y80"/>
      <c r="Z80"/>
      <c r="AA80"/>
    </row>
    <row r="81" spans="3:7" x14ac:dyDescent="0.35">
      <c r="C81" s="1"/>
      <c r="D81" s="1"/>
      <c r="E81" s="1"/>
      <c r="F81" s="1"/>
      <c r="G81" s="1"/>
    </row>
    <row r="82" spans="3:7" x14ac:dyDescent="0.35">
      <c r="C82" s="1"/>
      <c r="D82" s="1"/>
      <c r="E82" s="1"/>
      <c r="F82" s="1"/>
      <c r="G82" s="1"/>
    </row>
    <row r="83" spans="3:7" x14ac:dyDescent="0.35">
      <c r="C83" s="1"/>
      <c r="D83" s="1"/>
      <c r="E83" s="1"/>
      <c r="F83" s="1"/>
      <c r="G83" s="1"/>
    </row>
    <row r="84" spans="3:7" x14ac:dyDescent="0.35">
      <c r="C84" s="1"/>
      <c r="D84" s="1"/>
      <c r="E84" s="1"/>
      <c r="F84" s="1"/>
      <c r="G84" s="1"/>
    </row>
    <row r="85" spans="3:7" x14ac:dyDescent="0.35">
      <c r="C85" s="1"/>
      <c r="D85" s="1"/>
      <c r="E85" s="1"/>
      <c r="F85" s="1"/>
      <c r="G85" s="1"/>
    </row>
    <row r="86" spans="3:7" x14ac:dyDescent="0.35">
      <c r="C86" s="1"/>
      <c r="D86" s="1"/>
      <c r="E86" s="1"/>
      <c r="F86" s="1"/>
      <c r="G86" s="1"/>
    </row>
    <row r="87" spans="3:7" x14ac:dyDescent="0.35">
      <c r="C87" s="1"/>
      <c r="D87" s="1"/>
      <c r="E87" s="1"/>
      <c r="F87" s="1"/>
      <c r="G87" s="1"/>
    </row>
    <row r="88" spans="3:7" x14ac:dyDescent="0.35">
      <c r="C88" s="1"/>
      <c r="D88" s="1"/>
      <c r="E88" s="1"/>
      <c r="F88" s="1"/>
      <c r="G88" s="1"/>
    </row>
    <row r="89" spans="3:7" x14ac:dyDescent="0.35">
      <c r="C89" s="1"/>
      <c r="D89" s="1"/>
      <c r="E89" s="1"/>
      <c r="F89" s="1"/>
      <c r="G89" s="1"/>
    </row>
    <row r="90" spans="3:7" x14ac:dyDescent="0.35">
      <c r="C90" s="1"/>
      <c r="D90" s="1"/>
      <c r="E90" s="1"/>
      <c r="F90" s="1"/>
      <c r="G90" s="1"/>
    </row>
    <row r="91" spans="3:7" x14ac:dyDescent="0.35">
      <c r="C91" s="1"/>
      <c r="D91" s="1"/>
      <c r="E91" s="1"/>
      <c r="F91" s="1"/>
      <c r="G91" s="1"/>
    </row>
    <row r="92" spans="3:7" x14ac:dyDescent="0.35">
      <c r="C92" s="1"/>
      <c r="D92" s="1"/>
      <c r="E92" s="1"/>
      <c r="F92" s="1"/>
      <c r="G92" s="1"/>
    </row>
    <row r="93" spans="3:7" x14ac:dyDescent="0.35">
      <c r="C93" s="1"/>
      <c r="D93" s="1"/>
      <c r="E93" s="1"/>
      <c r="F93" s="1"/>
      <c r="G93" s="1"/>
    </row>
    <row r="94" spans="3:7" x14ac:dyDescent="0.35">
      <c r="C94" s="1"/>
      <c r="D94" s="1"/>
      <c r="E94" s="1"/>
      <c r="F94" s="1"/>
      <c r="G94" s="1"/>
    </row>
    <row r="95" spans="3:7" x14ac:dyDescent="0.35">
      <c r="C95" s="1"/>
      <c r="D95" s="1"/>
      <c r="E95" s="1"/>
      <c r="F95" s="1"/>
      <c r="G95" s="1"/>
    </row>
    <row r="96" spans="3:7" x14ac:dyDescent="0.35">
      <c r="C96" s="1"/>
      <c r="D96" s="1"/>
      <c r="E96" s="1"/>
      <c r="F96" s="1"/>
      <c r="G96" s="1"/>
    </row>
    <row r="97" spans="3:7" x14ac:dyDescent="0.35">
      <c r="C97" s="1"/>
      <c r="D97" s="1"/>
      <c r="E97" s="1"/>
      <c r="F97" s="1"/>
      <c r="G97" s="1"/>
    </row>
    <row r="98" spans="3:7" x14ac:dyDescent="0.35">
      <c r="C98" s="1"/>
      <c r="D98" s="1"/>
      <c r="E98" s="1"/>
      <c r="F98" s="1"/>
      <c r="G98" s="1"/>
    </row>
    <row r="99" spans="3:7" x14ac:dyDescent="0.35">
      <c r="C99" s="1"/>
      <c r="D99" s="1"/>
      <c r="E99" s="1"/>
      <c r="F99" s="1"/>
      <c r="G99" s="1"/>
    </row>
    <row r="100" spans="3:7" x14ac:dyDescent="0.35">
      <c r="C100" s="1"/>
      <c r="D100" s="1"/>
      <c r="E100" s="1"/>
      <c r="F100" s="1"/>
      <c r="G100" s="1"/>
    </row>
    <row r="101" spans="3:7" x14ac:dyDescent="0.35">
      <c r="C101" s="1"/>
      <c r="D101" s="1"/>
      <c r="E101" s="1"/>
      <c r="F101" s="1"/>
      <c r="G101" s="1"/>
    </row>
    <row r="102" spans="3:7" x14ac:dyDescent="0.35">
      <c r="C102" s="1"/>
      <c r="D102" s="1"/>
      <c r="E102" s="1"/>
      <c r="F102" s="1"/>
      <c r="G102" s="1"/>
    </row>
    <row r="103" spans="3:7" x14ac:dyDescent="0.35">
      <c r="C103" s="1"/>
      <c r="D103" s="1"/>
      <c r="E103" s="1"/>
      <c r="F103" s="1"/>
      <c r="G103" s="1"/>
    </row>
    <row r="104" spans="3:7" x14ac:dyDescent="0.35">
      <c r="C104" s="1"/>
      <c r="D104" s="1"/>
      <c r="E104" s="1"/>
      <c r="F104" s="1"/>
      <c r="G104" s="1"/>
    </row>
    <row r="105" spans="3:7" x14ac:dyDescent="0.35">
      <c r="C105" s="1"/>
      <c r="D105" s="1"/>
      <c r="E105" s="1"/>
      <c r="F105" s="1"/>
      <c r="G105" s="1"/>
    </row>
    <row r="106" spans="3:7" x14ac:dyDescent="0.35">
      <c r="C106" s="1"/>
      <c r="D106" s="1"/>
      <c r="E106" s="1"/>
      <c r="F106" s="1"/>
      <c r="G106" s="1"/>
    </row>
    <row r="107" spans="3:7" x14ac:dyDescent="0.35">
      <c r="C107" s="1"/>
      <c r="D107" s="1"/>
      <c r="E107" s="1"/>
      <c r="F107" s="1"/>
      <c r="G107" s="1"/>
    </row>
    <row r="108" spans="3:7" x14ac:dyDescent="0.35">
      <c r="C108" s="1"/>
      <c r="D108" s="1"/>
      <c r="E108" s="1"/>
      <c r="F108" s="1"/>
      <c r="G108" s="1"/>
    </row>
    <row r="109" spans="3:7" x14ac:dyDescent="0.35">
      <c r="C109" s="1"/>
      <c r="D109" s="1"/>
      <c r="E109" s="1"/>
      <c r="F109" s="1"/>
      <c r="G109" s="1"/>
    </row>
    <row r="110" spans="3:7" x14ac:dyDescent="0.35">
      <c r="C110" s="1"/>
      <c r="D110" s="1"/>
      <c r="E110" s="1"/>
      <c r="F110" s="1"/>
      <c r="G110" s="1"/>
    </row>
    <row r="111" spans="3:7" x14ac:dyDescent="0.35">
      <c r="C111" s="1"/>
      <c r="D111" s="1"/>
      <c r="E111" s="1"/>
      <c r="F111" s="1"/>
      <c r="G111" s="1"/>
    </row>
    <row r="112" spans="3:7" x14ac:dyDescent="0.35">
      <c r="C112" s="1"/>
      <c r="D112" s="1"/>
      <c r="E112" s="1"/>
      <c r="F112" s="1"/>
      <c r="G112" s="1"/>
    </row>
    <row r="113" spans="3:7" x14ac:dyDescent="0.35">
      <c r="C113" s="1"/>
      <c r="D113" s="1"/>
      <c r="E113" s="1"/>
      <c r="F113" s="1"/>
      <c r="G113" s="1"/>
    </row>
    <row r="114" spans="3:7" x14ac:dyDescent="0.35">
      <c r="C114" s="1"/>
      <c r="D114" s="1"/>
      <c r="E114" s="1"/>
      <c r="F114" s="1"/>
      <c r="G114" s="1"/>
    </row>
    <row r="115" spans="3:7" x14ac:dyDescent="0.35">
      <c r="C115" s="1"/>
      <c r="D115" s="1"/>
      <c r="E115" s="1"/>
      <c r="F115" s="1"/>
      <c r="G115" s="1"/>
    </row>
  </sheetData>
  <conditionalFormatting sqref="G52:H52">
    <cfRule type="cellIs" dxfId="4" priority="1" operator="equal">
      <formula>0</formula>
    </cfRule>
  </conditionalFormatting>
  <pageMargins left="0.7" right="0.7" top="0.75" bottom="0.75" header="0.3" footer="0.3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FED83-B296-4F19-A70E-55F83FA629A2}">
  <dimension ref="A1:AB115"/>
  <sheetViews>
    <sheetView zoomScale="80" zoomScaleNormal="80" workbookViewId="0">
      <selection activeCell="C52" sqref="C52"/>
    </sheetView>
  </sheetViews>
  <sheetFormatPr defaultColWidth="8.7265625" defaultRowHeight="14.5" x14ac:dyDescent="0.35"/>
  <cols>
    <col min="1" max="1" width="4.81640625" bestFit="1" customWidth="1"/>
    <col min="2" max="2" width="30" bestFit="1" customWidth="1"/>
    <col min="3" max="3" width="43.36328125" bestFit="1" customWidth="1"/>
    <col min="4" max="4" width="15" bestFit="1" customWidth="1"/>
    <col min="5" max="5" width="19.26953125" bestFit="1" customWidth="1"/>
    <col min="6" max="6" width="12.54296875" bestFit="1" customWidth="1"/>
    <col min="7" max="7" width="15.81640625" bestFit="1" customWidth="1"/>
    <col min="8" max="8" width="19.54296875" style="1" bestFit="1" customWidth="1"/>
    <col min="9" max="9" width="11.81640625" style="1" bestFit="1" customWidth="1"/>
    <col min="10" max="10" width="15.81640625" style="1" bestFit="1" customWidth="1"/>
    <col min="11" max="11" width="11.54296875" style="1" bestFit="1" customWidth="1"/>
    <col min="12" max="15" width="11.54296875" style="1" customWidth="1"/>
    <col min="16" max="16" width="14.54296875" style="1" bestFit="1" customWidth="1"/>
    <col min="17" max="17" width="17.54296875" style="1" bestFit="1" customWidth="1"/>
    <col min="18" max="18" width="24.7265625" style="1" customWidth="1"/>
    <col min="19" max="22" width="24.7265625" customWidth="1"/>
    <col min="23" max="23" width="13.26953125" bestFit="1" customWidth="1"/>
    <col min="24" max="24" width="6.54296875" bestFit="1" customWidth="1"/>
    <col min="25" max="25" width="12.1796875" bestFit="1" customWidth="1"/>
    <col min="26" max="28" width="10.36328125" bestFit="1" customWidth="1"/>
    <col min="29" max="29" width="12.54296875" bestFit="1" customWidth="1"/>
    <col min="30" max="30" width="11.54296875" bestFit="1" customWidth="1"/>
  </cols>
  <sheetData>
    <row r="1" spans="1:28" x14ac:dyDescent="0.35">
      <c r="C1" t="s">
        <v>275</v>
      </c>
      <c r="E1" t="s">
        <v>328</v>
      </c>
      <c r="G1" t="s">
        <v>332</v>
      </c>
      <c r="I1" s="2"/>
      <c r="J1" s="2"/>
      <c r="K1" s="2" t="s">
        <v>326</v>
      </c>
      <c r="L1" s="2"/>
      <c r="M1" s="2"/>
      <c r="N1" s="2"/>
      <c r="O1" s="2"/>
    </row>
    <row r="2" spans="1:28" x14ac:dyDescent="0.35">
      <c r="E2" t="s">
        <v>329</v>
      </c>
      <c r="F2" s="22"/>
      <c r="G2" t="s">
        <v>331</v>
      </c>
      <c r="K2" s="2"/>
      <c r="L2" s="2"/>
      <c r="M2" s="2"/>
      <c r="N2" s="2"/>
      <c r="O2" s="2"/>
      <c r="P2" s="2"/>
      <c r="Q2" s="2"/>
    </row>
    <row r="3" spans="1:28" ht="18.5" x14ac:dyDescent="0.45">
      <c r="C3" s="15" t="s">
        <v>334</v>
      </c>
      <c r="E3" t="s">
        <v>330</v>
      </c>
      <c r="F3" s="22"/>
      <c r="G3" s="22"/>
    </row>
    <row r="4" spans="1:28" ht="29.5" thickBot="1" x14ac:dyDescent="0.4">
      <c r="B4" s="18"/>
      <c r="C4" s="22" t="s">
        <v>2</v>
      </c>
      <c r="D4" s="22" t="s">
        <v>3</v>
      </c>
      <c r="E4" s="22" t="s">
        <v>4</v>
      </c>
      <c r="F4" s="22" t="s">
        <v>5</v>
      </c>
      <c r="G4" s="22" t="s">
        <v>6</v>
      </c>
      <c r="H4" s="22" t="s">
        <v>5</v>
      </c>
      <c r="I4" s="22" t="s">
        <v>7</v>
      </c>
      <c r="J4" s="22" t="s">
        <v>8</v>
      </c>
      <c r="K4" s="22" t="s">
        <v>335</v>
      </c>
      <c r="L4" s="171" t="s">
        <v>517</v>
      </c>
      <c r="M4" s="171" t="s">
        <v>518</v>
      </c>
      <c r="N4" s="171" t="s">
        <v>519</v>
      </c>
      <c r="O4" s="171" t="s">
        <v>520</v>
      </c>
      <c r="P4" s="22"/>
      <c r="Q4" s="22"/>
      <c r="R4" s="18" t="s">
        <v>16</v>
      </c>
      <c r="S4" s="18" t="s">
        <v>0</v>
      </c>
      <c r="T4" s="18" t="s">
        <v>336</v>
      </c>
      <c r="U4" s="18" t="s">
        <v>9</v>
      </c>
      <c r="V4" s="18" t="s">
        <v>10</v>
      </c>
      <c r="X4" s="49" t="s">
        <v>372</v>
      </c>
      <c r="Y4" s="49" t="s">
        <v>12</v>
      </c>
      <c r="Z4" s="49" t="s">
        <v>13</v>
      </c>
      <c r="AA4" s="49" t="s">
        <v>376</v>
      </c>
      <c r="AB4" s="49" t="s">
        <v>377</v>
      </c>
    </row>
    <row r="5" spans="1:28" x14ac:dyDescent="0.35">
      <c r="A5" t="str">
        <f>'FIHI (PBC M)'!A5</f>
        <v>Jan</v>
      </c>
      <c r="B5" t="str">
        <f>'FIHI (PBC M)'!B5</f>
        <v>From 1/1/2024 To 1/11/2024</v>
      </c>
      <c r="C5" s="27">
        <f>'FIHI (PBC M)'!C5</f>
        <v>44927</v>
      </c>
      <c r="D5" s="28">
        <f>'FIHI (PBC M)'!D5</f>
        <v>45302</v>
      </c>
      <c r="E5" s="29">
        <f>SUMIFS('SOC Detail Cap Acct'!S:S,'SOC Detail Cap Acct'!K:K,'FIHI (PBC QX)'!B5,'SOC Detail Cap Acct'!H:H,'FIHI (PBC QX)'!$C$1,'SOC Detail Cap Acct'!R:R,'FIHI (PBC QX)'!$E$1)+SUMIFS('SOC Detail Cap Acct'!S:S,'SOC Detail Cap Acct'!K:K,'FIHI (PBC QX)'!B5,'SOC Detail Cap Acct'!H:H,'FIHI (PBC QX)'!$C$1,'SOC Detail Cap Acct'!R:R,'FIHI (PBC QX)'!$E$2)+SUMIFS('SOC Detail Cap Acct'!S:S,'SOC Detail Cap Acct'!K:K,'FIHI (PBC QX)'!B5,'SOC Detail Cap Acct'!H:H,'FIHI (PBC QX)'!$C$1,'SOC Detail Cap Acct'!R:R,'FIHI (PBC QX)'!$E$3)</f>
        <v>208642968.84380004</v>
      </c>
      <c r="F5" s="30" t="s">
        <v>11</v>
      </c>
      <c r="G5" s="29">
        <f>SUMIFS('SOC Detail Cap Acct'!S:S,'SOC Detail Cap Acct'!K:K,'FIHI (PBC QX)'!B5,'SOC Detail Cap Acct'!H:H,'FIHI (PBC QX)'!$C$1,'SOC Detail Cap Acct'!R:R,'FIHI (PBC QX)'!$G$1)-SUMIFS('SOC Detail Cap Acct'!S:S,'SOC Detail Cap Acct'!K:K,'FIHI (PBC QX)'!B5,'SOC Detail Cap Acct'!H:H,'FIHI (PBC QX)'!$C$1,'SOC Detail Cap Acct'!R:R,'FIHI (PBC QX)'!$G$2)</f>
        <v>209042647.6638</v>
      </c>
      <c r="H5" s="31" t="s">
        <v>11</v>
      </c>
      <c r="I5" s="30">
        <f>-SUMIFS('SOC Detail Expenses'!S:S,'SOC Detail Expenses'!K:K,'FIHI (PBC QX)'!B5,'SOC Detail Expenses'!H:H,'FIHI (PBC QX)'!$C$1)</f>
        <v>3030.6100000000006</v>
      </c>
      <c r="J5" s="30">
        <f>-SUMIFS('SOC Detail Mgmt Fees'!S:S,'SOC Detail Mgmt Fees'!K:K,'FIHI (PBC QX)'!B5,'SOC Detail Mgmt Fees'!H:H,'FIHI (PBC QX)'!$C$1)</f>
        <v>20200.509999999998</v>
      </c>
      <c r="K5" s="32">
        <f>-SUMIFS('SOC Detail Mgmt Fees'!S:S,'SOC Detail Mgmt Fees'!H:H,'FIHI (PBC QX)'!$C$1,'SOC Detail Mgmt Fees'!R:R,'FIHI (PBC QX)'!$K$1,'SOC Detail Mgmt Fees'!K:K,'FIHI (PBC QX)'!B5)</f>
        <v>28166.269999999997</v>
      </c>
      <c r="L5" s="172">
        <f t="shared" ref="L5:L24" si="0">SUM(G5,I5,J5)/E5</f>
        <v>1.0020269551489971</v>
      </c>
      <c r="M5" s="172">
        <f>G5/E5</f>
        <v>1.0019156112579053</v>
      </c>
      <c r="N5" s="172">
        <f>LN(L5)</f>
        <v>2.0249036471428092E-3</v>
      </c>
      <c r="O5" s="172">
        <f>LN(M5)</f>
        <v>1.9137788144526007E-3</v>
      </c>
      <c r="P5" s="23"/>
      <c r="Q5" s="23"/>
      <c r="R5" s="51">
        <f>+G5/E5-1</f>
        <v>1.915611257905292E-3</v>
      </c>
      <c r="S5" s="52">
        <f>(J5+I5)/E5</f>
        <v>1.1134389109173341E-4</v>
      </c>
      <c r="T5" s="52">
        <f>(K5+I5)/E5</f>
        <v>1.4952279567760298E-4</v>
      </c>
      <c r="U5" s="25">
        <f>+G5-E5+J5+I5</f>
        <v>422909.93999996304</v>
      </c>
      <c r="V5" s="59">
        <f>+U5/E5</f>
        <v>2.0269551489970092E-3</v>
      </c>
      <c r="W5" s="16"/>
      <c r="X5" t="s">
        <v>360</v>
      </c>
      <c r="Y5" s="48">
        <f t="shared" ref="Y5:Y16" si="1">SUMIF($A$5:$A$45,X5,$V$5:$V$45)</f>
        <v>5.7216619872483311E-3</v>
      </c>
      <c r="Z5" s="48">
        <f t="shared" ref="Z5:Z16" si="2">SUMIF($A$5:$A$45,X5,$R$5:$R$45)</f>
        <v>5.3892513109010665E-3</v>
      </c>
      <c r="AA5" s="105">
        <f t="shared" ref="AA5:AA16" si="3">EXP(SUMIFS(N$5:N$45,$A$5:$A$45,$X5))</f>
        <v>1.0057322576102481</v>
      </c>
      <c r="AB5" s="105">
        <f t="shared" ref="AB5:AB16" si="4">EXP(SUMIFS(O$5:O$45,$A$5:$A$45,$X5))</f>
        <v>1.0053986567291271</v>
      </c>
    </row>
    <row r="6" spans="1:28" x14ac:dyDescent="0.35">
      <c r="A6" t="str">
        <f>'FIHI (PBC M)'!A6</f>
        <v>Jan</v>
      </c>
      <c r="B6" t="str">
        <f>'FIHI (PBC M)'!B6</f>
        <v>From 1/12/2024 To 1/18/2024</v>
      </c>
      <c r="C6" s="33">
        <f>'FIHI (PBC M)'!C6</f>
        <v>45303</v>
      </c>
      <c r="D6" s="3">
        <f>'FIHI (PBC M)'!D6</f>
        <v>45309</v>
      </c>
      <c r="E6" s="7">
        <f>SUMIFS('SOC Detail Cap Acct'!S:S,'SOC Detail Cap Acct'!K:K,'FIHI (PBC QX)'!B6,'SOC Detail Cap Acct'!H:H,'FIHI (PBC QX)'!$C$1,'SOC Detail Cap Acct'!R:R,'FIHI (PBC QX)'!$E$1)+SUMIFS('SOC Detail Cap Acct'!S:S,'SOC Detail Cap Acct'!K:K,'FIHI (PBC QX)'!B6,'SOC Detail Cap Acct'!H:H,'FIHI (PBC QX)'!$C$1,'SOC Detail Cap Acct'!R:R,'FIHI (PBC QX)'!$E$2)+SUMIFS('SOC Detail Cap Acct'!S:S,'SOC Detail Cap Acct'!K:K,'FIHI (PBC QX)'!B6,'SOC Detail Cap Acct'!H:H,'FIHI (PBC QX)'!$C$1,'SOC Detail Cap Acct'!R:R,'FIHI (PBC QX)'!$E$3)</f>
        <v>209042647.6638</v>
      </c>
      <c r="F6" s="8" t="s">
        <v>11</v>
      </c>
      <c r="G6" s="7">
        <f>SUMIFS('SOC Detail Cap Acct'!S:S,'SOC Detail Cap Acct'!K:K,'FIHI (PBC QX)'!B6,'SOC Detail Cap Acct'!H:H,'FIHI (PBC QX)'!$C$1,'SOC Detail Cap Acct'!R:R,'FIHI (PBC QX)'!$G$1)-SUMIFS('SOC Detail Cap Acct'!S:S,'SOC Detail Cap Acct'!K:K,'FIHI (PBC QX)'!B6,'SOC Detail Cap Acct'!H:H,'FIHI (PBC QX)'!$C$1,'SOC Detail Cap Acct'!R:R,'FIHI (PBC QX)'!$G$2)</f>
        <v>209296988.84379998</v>
      </c>
      <c r="H6" s="9" t="s">
        <v>11</v>
      </c>
      <c r="I6" s="8">
        <f>-SUMIFS('SOC Detail Expenses'!S:S,'SOC Detail Expenses'!K:K,'FIHI (PBC QX)'!B6,'SOC Detail Expenses'!H:H,'FIHI (PBC QX)'!$C$1)</f>
        <v>1928.5699999999997</v>
      </c>
      <c r="J6" s="8">
        <f>-SUMIFS('SOC Detail Mgmt Fees'!S:S,'SOC Detail Mgmt Fees'!K:K,'FIHI (PBC QX)'!B6,'SOC Detail Mgmt Fees'!H:H,'FIHI (PBC QX)'!$C$1)</f>
        <v>13069.769999999997</v>
      </c>
      <c r="K6" s="34">
        <f>-SUMIFS('SOC Detail Mgmt Fees'!S:S,'SOC Detail Mgmt Fees'!H:H,'FIHI (PBC QX)'!$C$1,'SOC Detail Mgmt Fees'!R:R,'FIHI (PBC QX)'!$K$1,'SOC Detail Mgmt Fees'!K:K,'FIHI (PBC QX)'!B6)</f>
        <v>17923.990000000002</v>
      </c>
      <c r="L6" s="172">
        <f t="shared" si="0"/>
        <v>1.0012884429230593</v>
      </c>
      <c r="M6" s="172">
        <f t="shared" ref="M6:M24" si="5">G6/E6</f>
        <v>1.0012166951712602</v>
      </c>
      <c r="N6" s="172">
        <f>LN(L6)</f>
        <v>1.2876135927630389E-3</v>
      </c>
      <c r="O6" s="172">
        <f t="shared" ref="O6:O24" si="6">LN(M6)</f>
        <v>1.2159555975200821E-3</v>
      </c>
      <c r="P6" s="23"/>
      <c r="Q6" s="23"/>
      <c r="R6" s="53">
        <f t="shared" ref="R6:R32" si="7">+G6/E6-1</f>
        <v>1.2166951712602181E-3</v>
      </c>
      <c r="S6" s="54">
        <f t="shared" ref="S6:S32" si="8">(J6+I6)/E6</f>
        <v>7.1747751799056768E-5</v>
      </c>
      <c r="T6" s="54">
        <f t="shared" ref="T6:T32" si="9">(K6+I6)/E6</f>
        <v>9.4968946393793102E-5</v>
      </c>
      <c r="U6" s="24">
        <f t="shared" ref="U6:U32" si="10">+G6-E6+J6+I6</f>
        <v>269339.51999997738</v>
      </c>
      <c r="V6" s="60">
        <f t="shared" ref="V6:V32" si="11">+U6/E6</f>
        <v>1.288442923059183E-3</v>
      </c>
      <c r="W6" s="16"/>
      <c r="X6" t="s">
        <v>361</v>
      </c>
      <c r="Y6" s="48">
        <f t="shared" si="1"/>
        <v>5.3107532273142495E-3</v>
      </c>
      <c r="Z6" s="48">
        <f t="shared" si="2"/>
        <v>5.0156387713111705E-3</v>
      </c>
      <c r="AA6" s="105">
        <f t="shared" si="3"/>
        <v>1.0053193907915892</v>
      </c>
      <c r="AB6" s="105">
        <f t="shared" si="4"/>
        <v>1.0050233844161827</v>
      </c>
    </row>
    <row r="7" spans="1:28" x14ac:dyDescent="0.35">
      <c r="A7" t="str">
        <f>'FIHI (PBC M)'!A7</f>
        <v>Jan</v>
      </c>
      <c r="B7" t="str">
        <f>'FIHI (PBC M)'!B7</f>
        <v>From 1/19/2024 To 1/31/2024</v>
      </c>
      <c r="C7" s="33">
        <f>'FIHI (PBC M)'!C7</f>
        <v>45310</v>
      </c>
      <c r="D7" s="3">
        <f>'FIHI (PBC M)'!D7</f>
        <v>45322</v>
      </c>
      <c r="E7" s="7">
        <f>SUMIFS('SOC Detail Cap Acct'!S:S,'SOC Detail Cap Acct'!K:K,'FIHI (PBC QX)'!B7,'SOC Detail Cap Acct'!H:H,'FIHI (PBC QX)'!$C$1,'SOC Detail Cap Acct'!R:R,'FIHI (PBC QX)'!$E$1)+SUMIFS('SOC Detail Cap Acct'!S:S,'SOC Detail Cap Acct'!K:K,'FIHI (PBC QX)'!B7,'SOC Detail Cap Acct'!H:H,'FIHI (PBC QX)'!$C$1,'SOC Detail Cap Acct'!R:R,'FIHI (PBC QX)'!$E$2)+SUMIFS('SOC Detail Cap Acct'!S:S,'SOC Detail Cap Acct'!K:K,'FIHI (PBC QX)'!B7,'SOC Detail Cap Acct'!H:H,'FIHI (PBC QX)'!$C$1,'SOC Detail Cap Acct'!R:R,'FIHI (PBC QX)'!$E$3)</f>
        <v>211573496.48379999</v>
      </c>
      <c r="F7" s="8" t="s">
        <v>11</v>
      </c>
      <c r="G7" s="7">
        <f>SUMIFS('SOC Detail Cap Acct'!S:S,'SOC Detail Cap Acct'!K:K,'FIHI (PBC QX)'!B7,'SOC Detail Cap Acct'!H:H,'FIHI (PBC QX)'!$C$1,'SOC Detail Cap Acct'!R:R,'FIHI (PBC QX)'!$G$1)-SUMIFS('SOC Detail Cap Acct'!S:S,'SOC Detail Cap Acct'!K:K,'FIHI (PBC QX)'!B7,'SOC Detail Cap Acct'!H:H,'FIHI (PBC QX)'!$C$1,'SOC Detail Cap Acct'!R:R,'FIHI (PBC QX)'!$G$2)</f>
        <v>212051006.20379999</v>
      </c>
      <c r="H7" s="9" t="s">
        <v>11</v>
      </c>
      <c r="I7" s="8">
        <f>-SUMIFS('SOC Detail Expenses'!S:S,'SOC Detail Expenses'!K:K,'FIHI (PBC QX)'!B7,'SOC Detail Expenses'!H:H,'FIHI (PBC QX)'!$C$1)</f>
        <v>3788.0699999999997</v>
      </c>
      <c r="J7" s="8">
        <f>-SUMIFS('SOC Detail Mgmt Fees'!S:S,'SOC Detail Mgmt Fees'!K:K,'FIHI (PBC QX)'!B7,'SOC Detail Mgmt Fees'!H:H,'FIHI (PBC QX)'!$C$1)</f>
        <v>27803.879999999997</v>
      </c>
      <c r="K7" s="34">
        <f>-SUMIFS('SOC Detail Mgmt Fees'!S:S,'SOC Detail Mgmt Fees'!H:H,'FIHI (PBC QX)'!$C$1,'SOC Detail Mgmt Fees'!R:R,'FIHI (PBC QX)'!$K$1,'SOC Detail Mgmt Fees'!K:K,'FIHI (PBC QX)'!B7)</f>
        <v>34189.61</v>
      </c>
      <c r="L7" s="172">
        <f t="shared" si="0"/>
        <v>1.0024062639151921</v>
      </c>
      <c r="M7" s="172">
        <f t="shared" si="5"/>
        <v>1.0022569448817356</v>
      </c>
      <c r="N7" s="172">
        <f>LN(L7)</f>
        <v>2.4033734979864462E-3</v>
      </c>
      <c r="O7" s="172">
        <f t="shared" si="6"/>
        <v>2.2544018073030461E-3</v>
      </c>
      <c r="P7" s="23"/>
      <c r="Q7" s="23"/>
      <c r="R7" s="53">
        <f t="shared" si="7"/>
        <v>2.2569448817355564E-3</v>
      </c>
      <c r="S7" s="54">
        <f t="shared" si="8"/>
        <v>1.4931903345662657E-4</v>
      </c>
      <c r="T7" s="54">
        <f t="shared" si="9"/>
        <v>1.7950112197965174E-4</v>
      </c>
      <c r="U7" s="24">
        <f t="shared" si="10"/>
        <v>509101.66999999882</v>
      </c>
      <c r="V7" s="60">
        <f t="shared" si="11"/>
        <v>2.4062639151921392E-3</v>
      </c>
      <c r="W7" s="16"/>
      <c r="X7" t="s">
        <v>362</v>
      </c>
      <c r="Y7" s="48">
        <f t="shared" si="1"/>
        <v>5.6045169515256503E-3</v>
      </c>
      <c r="Z7" s="48">
        <f t="shared" si="2"/>
        <v>5.2969951723955688E-3</v>
      </c>
      <c r="AA7" s="105">
        <f t="shared" si="3"/>
        <v>1.0056145912133387</v>
      </c>
      <c r="AB7" s="105">
        <f t="shared" si="4"/>
        <v>1.0053060073531912</v>
      </c>
    </row>
    <row r="8" spans="1:28" x14ac:dyDescent="0.35">
      <c r="A8" t="str">
        <f>'FIHI (PBC M)'!A8</f>
        <v>Feb</v>
      </c>
      <c r="B8" t="str">
        <f>'FIHI (PBC M)'!B8</f>
        <v>From 2/1/2024 To 2/15/2024</v>
      </c>
      <c r="C8" s="33">
        <f>'FIHI (PBC M)'!C8</f>
        <v>45323</v>
      </c>
      <c r="D8" s="3">
        <f>'FIHI (PBC M)'!D8</f>
        <v>45337</v>
      </c>
      <c r="E8" s="7">
        <f>SUMIFS('SOC Detail Cap Acct'!S:S,'SOC Detail Cap Acct'!K:K,'FIHI (PBC QX)'!B8,'SOC Detail Cap Acct'!H:H,'FIHI (PBC QX)'!$C$1,'SOC Detail Cap Acct'!R:R,'FIHI (PBC QX)'!$E$1)+SUMIFS('SOC Detail Cap Acct'!S:S,'SOC Detail Cap Acct'!K:K,'FIHI (PBC QX)'!B8,'SOC Detail Cap Acct'!H:H,'FIHI (PBC QX)'!$C$1,'SOC Detail Cap Acct'!R:R,'FIHI (PBC QX)'!$E$2)+SUMIFS('SOC Detail Cap Acct'!S:S,'SOC Detail Cap Acct'!K:K,'FIHI (PBC QX)'!B8,'SOC Detail Cap Acct'!H:H,'FIHI (PBC QX)'!$C$1,'SOC Detail Cap Acct'!R:R,'FIHI (PBC QX)'!$E$3)</f>
        <v>212051006.20379999</v>
      </c>
      <c r="F8" s="8" t="s">
        <v>11</v>
      </c>
      <c r="G8" s="7">
        <f>SUMIFS('SOC Detail Cap Acct'!S:S,'SOC Detail Cap Acct'!K:K,'FIHI (PBC QX)'!B8,'SOC Detail Cap Acct'!H:H,'FIHI (PBC QX)'!$C$1,'SOC Detail Cap Acct'!R:R,'FIHI (PBC QX)'!$G$1)-SUMIFS('SOC Detail Cap Acct'!S:S,'SOC Detail Cap Acct'!K:K,'FIHI (PBC QX)'!B8,'SOC Detail Cap Acct'!H:H,'FIHI (PBC QX)'!$C$1,'SOC Detail Cap Acct'!R:R,'FIHI (PBC QX)'!$G$2)</f>
        <v>212601978.8538</v>
      </c>
      <c r="H8" s="9" t="s">
        <v>11</v>
      </c>
      <c r="I8" s="8">
        <f>-SUMIFS('SOC Detail Expenses'!S:S,'SOC Detail Expenses'!K:K,'FIHI (PBC QX)'!B8,'SOC Detail Expenses'!H:H,'FIHI (PBC QX)'!$C$1)</f>
        <v>4337.1100000000015</v>
      </c>
      <c r="J8" s="8">
        <f>-SUMIFS('SOC Detail Mgmt Fees'!S:S,'SOC Detail Mgmt Fees'!K:K,'FIHI (PBC QX)'!B8,'SOC Detail Mgmt Fees'!H:H,'FIHI (PBC QX)'!$C$1)</f>
        <v>34689.040000000001</v>
      </c>
      <c r="K8" s="34">
        <f>-SUMIFS('SOC Detail Mgmt Fees'!S:S,'SOC Detail Mgmt Fees'!H:H,'FIHI (PBC QX)'!$C$1,'SOC Detail Mgmt Fees'!R:R,'FIHI (PBC QX)'!$K$1,'SOC Detail Mgmt Fees'!K:K,'FIHI (PBC QX)'!B8)</f>
        <v>39449.550000000003</v>
      </c>
      <c r="L8" s="172">
        <f t="shared" si="0"/>
        <v>1.002782343788706</v>
      </c>
      <c r="M8" s="172">
        <f t="shared" si="5"/>
        <v>1.0025983024549785</v>
      </c>
      <c r="N8" s="172">
        <f>LN(L8)</f>
        <v>2.778480235057224E-3</v>
      </c>
      <c r="O8" s="172">
        <f t="shared" si="6"/>
        <v>2.5949327029825163E-3</v>
      </c>
      <c r="P8" s="23"/>
      <c r="Q8" s="23"/>
      <c r="R8" s="53">
        <f t="shared" si="7"/>
        <v>2.5983024549784961E-3</v>
      </c>
      <c r="S8" s="54">
        <f t="shared" si="8"/>
        <v>1.8404133372747301E-4</v>
      </c>
      <c r="T8" s="54">
        <f t="shared" si="9"/>
        <v>2.064911682518361E-4</v>
      </c>
      <c r="U8" s="24">
        <f t="shared" si="10"/>
        <v>589998.80000000598</v>
      </c>
      <c r="V8" s="60">
        <f t="shared" si="11"/>
        <v>2.7823437887060263E-3</v>
      </c>
      <c r="W8" s="16"/>
      <c r="X8" t="s">
        <v>363</v>
      </c>
      <c r="Y8" s="48">
        <f t="shared" si="1"/>
        <v>0</v>
      </c>
      <c r="Z8" s="48">
        <f t="shared" si="2"/>
        <v>0</v>
      </c>
      <c r="AA8" s="105">
        <f t="shared" si="3"/>
        <v>1</v>
      </c>
      <c r="AB8" s="105">
        <f t="shared" si="4"/>
        <v>1</v>
      </c>
    </row>
    <row r="9" spans="1:28" x14ac:dyDescent="0.35">
      <c r="A9" t="str">
        <f>'FIHI (PBC M)'!A9</f>
        <v>Feb</v>
      </c>
      <c r="B9" t="str">
        <f>'FIHI (PBC M)'!B9</f>
        <v>From 2/16/2024 To 2/22/2024</v>
      </c>
      <c r="C9" s="33">
        <f>'FIHI (PBC M)'!C9</f>
        <v>45338</v>
      </c>
      <c r="D9" s="3">
        <f>'FIHI (PBC M)'!D9</f>
        <v>45344</v>
      </c>
      <c r="E9" s="7">
        <f>SUMIFS('SOC Detail Cap Acct'!S:S,'SOC Detail Cap Acct'!K:K,'FIHI (PBC QX)'!B9,'SOC Detail Cap Acct'!H:H,'FIHI (PBC QX)'!$C$1,'SOC Detail Cap Acct'!R:R,'FIHI (PBC QX)'!$E$1)+SUMIFS('SOC Detail Cap Acct'!S:S,'SOC Detail Cap Acct'!K:K,'FIHI (PBC QX)'!B9,'SOC Detail Cap Acct'!H:H,'FIHI (PBC QX)'!$C$1,'SOC Detail Cap Acct'!R:R,'FIHI (PBC QX)'!$E$2)+SUMIFS('SOC Detail Cap Acct'!S:S,'SOC Detail Cap Acct'!K:K,'FIHI (PBC QX)'!B9,'SOC Detail Cap Acct'!H:H,'FIHI (PBC QX)'!$C$1,'SOC Detail Cap Acct'!R:R,'FIHI (PBC QX)'!$E$3)</f>
        <v>212601978.8538</v>
      </c>
      <c r="F9" s="8" t="s">
        <v>11</v>
      </c>
      <c r="G9" s="7">
        <f>SUMIFS('SOC Detail Cap Acct'!S:S,'SOC Detail Cap Acct'!K:K,'FIHI (PBC QX)'!B9,'SOC Detail Cap Acct'!H:H,'FIHI (PBC QX)'!$C$1,'SOC Detail Cap Acct'!R:R,'FIHI (PBC QX)'!$G$1)-SUMIFS('SOC Detail Cap Acct'!S:S,'SOC Detail Cap Acct'!K:K,'FIHI (PBC QX)'!B9,'SOC Detail Cap Acct'!H:H,'FIHI (PBC QX)'!$C$1,'SOC Detail Cap Acct'!R:R,'FIHI (PBC QX)'!$G$2)</f>
        <v>212859099.41379997</v>
      </c>
      <c r="H9" s="9" t="s">
        <v>11</v>
      </c>
      <c r="I9" s="8">
        <f>-SUMIFS('SOC Detail Expenses'!S:S,'SOC Detail Expenses'!K:K,'FIHI (PBC QX)'!B9,'SOC Detail Expenses'!H:H,'FIHI (PBC QX)'!$C$1)</f>
        <v>1969.7300000000005</v>
      </c>
      <c r="J9" s="8">
        <f>-SUMIFS('SOC Detail Mgmt Fees'!S:S,'SOC Detail Mgmt Fees'!K:K,'FIHI (PBC QX)'!B9,'SOC Detail Mgmt Fees'!H:H,'FIHI (PBC QX)'!$C$1)</f>
        <v>9552.34</v>
      </c>
      <c r="K9" s="34">
        <f>-SUMIFS('SOC Detail Mgmt Fees'!S:S,'SOC Detail Mgmt Fees'!H:H,'FIHI (PBC QX)'!$C$1,'SOC Detail Mgmt Fees'!R:R,'FIHI (PBC QX)'!$K$1,'SOC Detail Mgmt Fees'!K:K,'FIHI (PBC QX)'!B9)</f>
        <v>18409.79</v>
      </c>
      <c r="L9" s="172">
        <f t="shared" si="0"/>
        <v>1.0012635942122849</v>
      </c>
      <c r="M9" s="172">
        <f t="shared" si="5"/>
        <v>1.0012093987148483</v>
      </c>
      <c r="N9" s="172">
        <f>LN(L9)</f>
        <v>1.2627965489960551E-3</v>
      </c>
      <c r="O9" s="172">
        <f t="shared" si="6"/>
        <v>1.2086679813286393E-3</v>
      </c>
      <c r="P9" s="23"/>
      <c r="Q9" s="23"/>
      <c r="R9" s="53">
        <f t="shared" si="7"/>
        <v>1.2093987148482643E-3</v>
      </c>
      <c r="S9" s="54">
        <f t="shared" si="8"/>
        <v>5.419549743666018E-5</v>
      </c>
      <c r="T9" s="54">
        <f t="shared" si="9"/>
        <v>9.585762141007345E-5</v>
      </c>
      <c r="U9" s="24">
        <f t="shared" si="10"/>
        <v>268642.62999997259</v>
      </c>
      <c r="V9" s="60">
        <f t="shared" si="11"/>
        <v>1.2635942122848729E-3</v>
      </c>
      <c r="W9" s="16"/>
      <c r="X9" t="s">
        <v>364</v>
      </c>
      <c r="Y9" s="48">
        <f t="shared" si="1"/>
        <v>0</v>
      </c>
      <c r="Z9" s="48">
        <f t="shared" si="2"/>
        <v>0</v>
      </c>
      <c r="AA9" s="105">
        <f t="shared" si="3"/>
        <v>1</v>
      </c>
      <c r="AB9" s="105">
        <f t="shared" si="4"/>
        <v>1</v>
      </c>
    </row>
    <row r="10" spans="1:28" x14ac:dyDescent="0.35">
      <c r="A10" t="str">
        <f>'FIHI (PBC M)'!A10</f>
        <v>Feb</v>
      </c>
      <c r="B10" t="str">
        <f>'FIHI (PBC M)'!B10</f>
        <v>From 2/23/2024 To 2/29/2024</v>
      </c>
      <c r="C10" s="33">
        <f>'FIHI (PBC M)'!C10</f>
        <v>45345</v>
      </c>
      <c r="D10" s="3">
        <f>'FIHI (PBC M)'!D10</f>
        <v>45351</v>
      </c>
      <c r="E10" s="7">
        <f>SUMIFS('SOC Detail Cap Acct'!S:S,'SOC Detail Cap Acct'!K:K,'FIHI (PBC QX)'!B10,'SOC Detail Cap Acct'!H:H,'FIHI (PBC QX)'!$C$1,'SOC Detail Cap Acct'!R:R,'FIHI (PBC QX)'!$E$1)+SUMIFS('SOC Detail Cap Acct'!S:S,'SOC Detail Cap Acct'!K:K,'FIHI (PBC QX)'!B10,'SOC Detail Cap Acct'!H:H,'FIHI (PBC QX)'!$C$1,'SOC Detail Cap Acct'!R:R,'FIHI (PBC QX)'!$E$2)+SUMIFS('SOC Detail Cap Acct'!S:S,'SOC Detail Cap Acct'!K:K,'FIHI (PBC QX)'!B10,'SOC Detail Cap Acct'!H:H,'FIHI (PBC QX)'!$C$1,'SOC Detail Cap Acct'!R:R,'FIHI (PBC QX)'!$E$3)</f>
        <v>212859099.41379997</v>
      </c>
      <c r="F10" s="8" t="s">
        <v>11</v>
      </c>
      <c r="G10" s="7">
        <f>SUMIFS('SOC Detail Cap Acct'!S:S,'SOC Detail Cap Acct'!K:K,'FIHI (PBC QX)'!B10,'SOC Detail Cap Acct'!H:H,'FIHI (PBC QX)'!$C$1,'SOC Detail Cap Acct'!R:R,'FIHI (PBC QX)'!$G$1)-SUMIFS('SOC Detail Cap Acct'!S:S,'SOC Detail Cap Acct'!K:K,'FIHI (PBC QX)'!B10,'SOC Detail Cap Acct'!H:H,'FIHI (PBC QX)'!$C$1,'SOC Detail Cap Acct'!R:R,'FIHI (PBC QX)'!$G$2)</f>
        <v>213116219.92380002</v>
      </c>
      <c r="H10" s="9" t="s">
        <v>11</v>
      </c>
      <c r="I10" s="8">
        <f>-SUMIFS('SOC Detail Expenses'!S:S,'SOC Detail Expenses'!K:K,'FIHI (PBC QX)'!B10,'SOC Detail Expenses'!H:H,'FIHI (PBC QX)'!$C$1)</f>
        <v>1969.7300000000005</v>
      </c>
      <c r="J10" s="8">
        <f>-SUMIFS('SOC Detail Mgmt Fees'!S:S,'SOC Detail Mgmt Fees'!K:K,'FIHI (PBC QX)'!B10,'SOC Detail Mgmt Fees'!H:H,'FIHI (PBC QX)'!$C$1)</f>
        <v>10137.190000000002</v>
      </c>
      <c r="K10" s="34">
        <f>-SUMIFS('SOC Detail Mgmt Fees'!S:S,'SOC Detail Mgmt Fees'!H:H,'FIHI (PBC QX)'!$C$1,'SOC Detail Mgmt Fees'!R:R,'FIHI (PBC QX)'!$K$1,'SOC Detail Mgmt Fees'!K:K,'FIHI (PBC QX)'!B10)</f>
        <v>18409.79</v>
      </c>
      <c r="L10" s="172">
        <f t="shared" si="0"/>
        <v>1.0012648152263233</v>
      </c>
      <c r="M10" s="172">
        <f t="shared" si="5"/>
        <v>1.0012079376014844</v>
      </c>
      <c r="N10" s="172">
        <f>LN(L10)</f>
        <v>1.2640160213716447E-3</v>
      </c>
      <c r="O10" s="172">
        <f t="shared" si="6"/>
        <v>1.2072086318340506E-3</v>
      </c>
      <c r="P10" s="23"/>
      <c r="Q10" s="23"/>
      <c r="R10" s="53">
        <f t="shared" si="7"/>
        <v>1.2079376014844101E-3</v>
      </c>
      <c r="S10" s="54">
        <f t="shared" si="8"/>
        <v>5.6877624838880118E-5</v>
      </c>
      <c r="T10" s="54">
        <f t="shared" si="9"/>
        <v>9.5741831362266698E-5</v>
      </c>
      <c r="U10" s="24">
        <f t="shared" si="10"/>
        <v>269227.43000005005</v>
      </c>
      <c r="V10" s="60">
        <f t="shared" si="11"/>
        <v>1.2648152263233508E-3</v>
      </c>
      <c r="W10" s="16"/>
      <c r="X10" t="s">
        <v>365</v>
      </c>
      <c r="Y10" s="48">
        <f t="shared" si="1"/>
        <v>0</v>
      </c>
      <c r="Z10" s="48">
        <f t="shared" si="2"/>
        <v>0</v>
      </c>
      <c r="AA10" s="105">
        <f t="shared" si="3"/>
        <v>1</v>
      </c>
      <c r="AB10" s="105">
        <f t="shared" si="4"/>
        <v>1</v>
      </c>
    </row>
    <row r="11" spans="1:28" x14ac:dyDescent="0.35">
      <c r="A11" t="str">
        <f>'FIHI (PBC M)'!A11</f>
        <v>Mar</v>
      </c>
      <c r="B11" t="str">
        <f>'FIHI (PBC M)'!B11</f>
        <v>From 3/1/2024 To 3/14/2024</v>
      </c>
      <c r="C11" s="33">
        <f>'FIHI (PBC M)'!C11</f>
        <v>45352</v>
      </c>
      <c r="D11" s="3">
        <f>'FIHI (PBC M)'!D11</f>
        <v>45365</v>
      </c>
      <c r="E11" s="7">
        <f>SUMIFS('SOC Detail Cap Acct'!S:S,'SOC Detail Cap Acct'!K:K,'FIHI (PBC QX)'!B11,'SOC Detail Cap Acct'!H:H,'FIHI (PBC QX)'!$C$1,'SOC Detail Cap Acct'!R:R,'FIHI (PBC QX)'!$E$1)+SUMIFS('SOC Detail Cap Acct'!S:S,'SOC Detail Cap Acct'!K:K,'FIHI (PBC QX)'!B11,'SOC Detail Cap Acct'!H:H,'FIHI (PBC QX)'!$C$1,'SOC Detail Cap Acct'!R:R,'FIHI (PBC QX)'!$E$2)+SUMIFS('SOC Detail Cap Acct'!S:S,'SOC Detail Cap Acct'!K:K,'FIHI (PBC QX)'!B11,'SOC Detail Cap Acct'!H:H,'FIHI (PBC QX)'!$C$1,'SOC Detail Cap Acct'!R:R,'FIHI (PBC QX)'!$E$3)</f>
        <v>213116219.92380002</v>
      </c>
      <c r="F11" s="8" t="s">
        <v>11</v>
      </c>
      <c r="G11" s="7">
        <f>SUMIFS('SOC Detail Cap Acct'!S:S,'SOC Detail Cap Acct'!K:K,'FIHI (PBC QX)'!B11,'SOC Detail Cap Acct'!H:H,'FIHI (PBC QX)'!$C$1,'SOC Detail Cap Acct'!R:R,'FIHI (PBC QX)'!$G$1)-SUMIFS('SOC Detail Cap Acct'!S:S,'SOC Detail Cap Acct'!K:K,'FIHI (PBC QX)'!B11,'SOC Detail Cap Acct'!H:H,'FIHI (PBC QX)'!$C$1,'SOC Detail Cap Acct'!R:R,'FIHI (PBC QX)'!$G$2)</f>
        <v>213622603.36380002</v>
      </c>
      <c r="H11" s="9" t="s">
        <v>11</v>
      </c>
      <c r="I11" s="8">
        <f>-SUMIFS('SOC Detail Expenses'!S:S,'SOC Detail Expenses'!K:K,'FIHI (PBC QX)'!B11,'SOC Detail Expenses'!H:H,'FIHI (PBC QX)'!$C$1)</f>
        <v>3939.4600000000009</v>
      </c>
      <c r="J11" s="8">
        <f>-SUMIFS('SOC Detail Mgmt Fees'!S:S,'SOC Detail Mgmt Fees'!K:K,'FIHI (PBC QX)'!B11,'SOC Detail Mgmt Fees'!H:H,'FIHI (PBC QX)'!$C$1)</f>
        <v>28788.2</v>
      </c>
      <c r="K11" s="34">
        <f>-SUMIFS('SOC Detail Mgmt Fees'!S:S,'SOC Detail Mgmt Fees'!H:H,'FIHI (PBC QX)'!$C$1,'SOC Detail Mgmt Fees'!R:R,'FIHI (PBC QX)'!$K$1,'SOC Detail Mgmt Fees'!K:K,'FIHI (PBC QX)'!B11)</f>
        <v>36817.479999999996</v>
      </c>
      <c r="L11" s="172">
        <f t="shared" si="0"/>
        <v>1.0025296577622893</v>
      </c>
      <c r="M11" s="172">
        <f t="shared" si="5"/>
        <v>1.0023760905677712</v>
      </c>
      <c r="N11" s="172">
        <f t="shared" ref="N11:N24" si="12">LN(L11)</f>
        <v>2.5264635637774857E-3</v>
      </c>
      <c r="O11" s="172">
        <f t="shared" si="6"/>
        <v>2.3732721282735264E-3</v>
      </c>
      <c r="P11" s="23"/>
      <c r="Q11" s="23"/>
      <c r="R11" s="53">
        <f t="shared" si="7"/>
        <v>2.3760905677712163E-3</v>
      </c>
      <c r="S11" s="54">
        <f t="shared" si="8"/>
        <v>1.5356719451809826E-4</v>
      </c>
      <c r="T11" s="54">
        <f t="shared" si="9"/>
        <v>1.9124278768914299E-4</v>
      </c>
      <c r="U11" s="24">
        <f t="shared" si="10"/>
        <v>539111.09999999753</v>
      </c>
      <c r="V11" s="60">
        <f t="shared" si="11"/>
        <v>2.5296577622893153E-3</v>
      </c>
      <c r="W11" s="16"/>
      <c r="X11" t="s">
        <v>366</v>
      </c>
      <c r="Y11" s="48">
        <f t="shared" si="1"/>
        <v>0</v>
      </c>
      <c r="Z11" s="48">
        <f t="shared" si="2"/>
        <v>0</v>
      </c>
      <c r="AA11" s="105">
        <f t="shared" si="3"/>
        <v>1</v>
      </c>
      <c r="AB11" s="105">
        <f t="shared" si="4"/>
        <v>1</v>
      </c>
    </row>
    <row r="12" spans="1:28" x14ac:dyDescent="0.35">
      <c r="A12" t="str">
        <f>'FIHI (PBC M)'!A12</f>
        <v>Mar</v>
      </c>
      <c r="B12" t="str">
        <f>'FIHI (PBC M)'!B12</f>
        <v>From 3/15/2024 To 3/21/2024</v>
      </c>
      <c r="C12" s="33">
        <f>'FIHI (PBC M)'!C12</f>
        <v>45366</v>
      </c>
      <c r="D12" s="3">
        <f>'FIHI (PBC M)'!D12</f>
        <v>45372</v>
      </c>
      <c r="E12" s="7">
        <f>SUMIFS('SOC Detail Cap Acct'!S:S,'SOC Detail Cap Acct'!K:K,'FIHI (PBC QX)'!B12,'SOC Detail Cap Acct'!H:H,'FIHI (PBC QX)'!$C$1,'SOC Detail Cap Acct'!R:R,'FIHI (PBC QX)'!$E$1)+SUMIFS('SOC Detail Cap Acct'!S:S,'SOC Detail Cap Acct'!K:K,'FIHI (PBC QX)'!B12,'SOC Detail Cap Acct'!H:H,'FIHI (PBC QX)'!$C$1,'SOC Detail Cap Acct'!R:R,'FIHI (PBC QX)'!$E$2)+SUMIFS('SOC Detail Cap Acct'!S:S,'SOC Detail Cap Acct'!K:K,'FIHI (PBC QX)'!B12,'SOC Detail Cap Acct'!H:H,'FIHI (PBC QX)'!$C$1,'SOC Detail Cap Acct'!R:R,'FIHI (PBC QX)'!$E$3)</f>
        <v>213622603.36380002</v>
      </c>
      <c r="F12" s="8" t="s">
        <v>11</v>
      </c>
      <c r="G12" s="7">
        <f>SUMIFS('SOC Detail Cap Acct'!S:S,'SOC Detail Cap Acct'!K:K,'FIHI (PBC QX)'!B12,'SOC Detail Cap Acct'!H:H,'FIHI (PBC QX)'!$C$1,'SOC Detail Cap Acct'!R:R,'FIHI (PBC QX)'!$G$1)-SUMIFS('SOC Detail Cap Acct'!S:S,'SOC Detail Cap Acct'!K:K,'FIHI (PBC QX)'!B12,'SOC Detail Cap Acct'!H:H,'FIHI (PBC QX)'!$C$1,'SOC Detail Cap Acct'!R:R,'FIHI (PBC QX)'!$G$2)</f>
        <v>213879714.48379999</v>
      </c>
      <c r="H12" s="9" t="s">
        <v>11</v>
      </c>
      <c r="I12" s="8">
        <f>-SUMIFS('SOC Detail Expenses'!S:S,'SOC Detail Expenses'!K:K,'FIHI (PBC QX)'!B12,'SOC Detail Expenses'!H:H,'FIHI (PBC QX)'!$C$1)</f>
        <v>1969.7300000000005</v>
      </c>
      <c r="J12" s="8">
        <f>-SUMIFS('SOC Detail Mgmt Fees'!S:S,'SOC Detail Mgmt Fees'!K:K,'FIHI (PBC QX)'!B12,'SOC Detail Mgmt Fees'!H:H,'FIHI (PBC QX)'!$C$1)</f>
        <v>11409.230000000001</v>
      </c>
      <c r="K12" s="34">
        <f>-SUMIFS('SOC Detail Mgmt Fees'!S:S,'SOC Detail Mgmt Fees'!H:H,'FIHI (PBC QX)'!$C$1,'SOC Detail Mgmt Fees'!R:R,'FIHI (PBC QX)'!$K$1,'SOC Detail Mgmt Fees'!K:K,'FIHI (PBC QX)'!B12)</f>
        <v>18409.09</v>
      </c>
      <c r="L12" s="172">
        <f t="shared" si="0"/>
        <v>1.0012662053347383</v>
      </c>
      <c r="M12" s="172">
        <f t="shared" si="5"/>
        <v>1.001203576381672</v>
      </c>
      <c r="N12" s="172">
        <f t="shared" si="12"/>
        <v>1.2654043728136666E-3</v>
      </c>
      <c r="O12" s="172">
        <f t="shared" si="6"/>
        <v>1.2028526642600024E-3</v>
      </c>
      <c r="P12" s="23"/>
      <c r="Q12" s="23"/>
      <c r="R12" s="53">
        <f t="shared" si="7"/>
        <v>1.2035763816720113E-3</v>
      </c>
      <c r="S12" s="54">
        <f t="shared" si="8"/>
        <v>6.2628953066429905E-5</v>
      </c>
      <c r="T12" s="54">
        <f t="shared" si="9"/>
        <v>9.5396365736142631E-5</v>
      </c>
      <c r="U12" s="24">
        <f t="shared" si="10"/>
        <v>270490.07999997493</v>
      </c>
      <c r="V12" s="60">
        <f t="shared" si="11"/>
        <v>1.2662053347385221E-3</v>
      </c>
      <c r="W12" s="16"/>
      <c r="X12" t="s">
        <v>367</v>
      </c>
      <c r="Y12" s="48">
        <f t="shared" si="1"/>
        <v>0</v>
      </c>
      <c r="Z12" s="48">
        <f t="shared" si="2"/>
        <v>0</v>
      </c>
      <c r="AA12" s="105">
        <f t="shared" si="3"/>
        <v>1</v>
      </c>
      <c r="AB12" s="105">
        <f t="shared" si="4"/>
        <v>1</v>
      </c>
    </row>
    <row r="13" spans="1:28" x14ac:dyDescent="0.35">
      <c r="A13" t="str">
        <f>'FIHI (PBC M)'!A13</f>
        <v>Mar</v>
      </c>
      <c r="B13" t="str">
        <f>'FIHI (PBC M)'!B13</f>
        <v>From 3/22/2024 To 3/31/2024</v>
      </c>
      <c r="C13" s="33">
        <f>'FIHI (PBC M)'!C13</f>
        <v>45373</v>
      </c>
      <c r="D13" s="3">
        <f>'FIHI (PBC M)'!D13</f>
        <v>45382</v>
      </c>
      <c r="E13" s="7">
        <f>SUMIFS('SOC Detail Cap Acct'!S:S,'SOC Detail Cap Acct'!K:K,'FIHI (PBC QX)'!B13,'SOC Detail Cap Acct'!H:H,'FIHI (PBC QX)'!$C$1,'SOC Detail Cap Acct'!R:R,'FIHI (PBC QX)'!$E$1)+SUMIFS('SOC Detail Cap Acct'!S:S,'SOC Detail Cap Acct'!K:K,'FIHI (PBC QX)'!B13,'SOC Detail Cap Acct'!H:H,'FIHI (PBC QX)'!$C$1,'SOC Detail Cap Acct'!R:R,'FIHI (PBC QX)'!$E$2)+SUMIFS('SOC Detail Cap Acct'!S:S,'SOC Detail Cap Acct'!K:K,'FIHI (PBC QX)'!B13,'SOC Detail Cap Acct'!H:H,'FIHI (PBC QX)'!$C$1,'SOC Detail Cap Acct'!R:R,'FIHI (PBC QX)'!$E$3)</f>
        <v>213879714.48379999</v>
      </c>
      <c r="F13" s="8" t="s">
        <v>11</v>
      </c>
      <c r="G13" s="7">
        <f>SUMIFS('SOC Detail Cap Acct'!S:S,'SOC Detail Cap Acct'!K:K,'FIHI (PBC QX)'!B13,'SOC Detail Cap Acct'!H:H,'FIHI (PBC QX)'!$C$1,'SOC Detail Cap Acct'!R:R,'FIHI (PBC QX)'!$G$1)-SUMIFS('SOC Detail Cap Acct'!S:S,'SOC Detail Cap Acct'!K:K,'FIHI (PBC QX)'!B13,'SOC Detail Cap Acct'!H:H,'FIHI (PBC QX)'!$C$1,'SOC Detail Cap Acct'!R:R,'FIHI (PBC QX)'!$G$2)</f>
        <v>214247016.15380001</v>
      </c>
      <c r="H13" s="9" t="s">
        <v>11</v>
      </c>
      <c r="I13" s="8">
        <f>-SUMIFS('SOC Detail Expenses'!S:S,'SOC Detail Expenses'!K:K,'FIHI (PBC QX)'!B13,'SOC Detail Expenses'!H:H,'FIHI (PBC QX)'!$C$1)</f>
        <v>2813.900000000001</v>
      </c>
      <c r="J13" s="8">
        <f>-SUMIFS('SOC Detail Mgmt Fees'!S:S,'SOC Detail Mgmt Fees'!K:K,'FIHI (PBC QX)'!B13,'SOC Detail Mgmt Fees'!H:H,'FIHI (PBC QX)'!$C$1)</f>
        <v>16718.8</v>
      </c>
      <c r="K13" s="34">
        <f>-SUMIFS('SOC Detail Mgmt Fees'!S:S,'SOC Detail Mgmt Fees'!H:H,'FIHI (PBC QX)'!$C$1,'SOC Detail Mgmt Fees'!R:R,'FIHI (PBC QX)'!$K$1,'SOC Detail Mgmt Fees'!K:K,'FIHI (PBC QX)'!B13)</f>
        <v>26298.699999999997</v>
      </c>
      <c r="L13" s="172">
        <f t="shared" si="0"/>
        <v>1.0018086538544979</v>
      </c>
      <c r="M13" s="172">
        <f t="shared" si="5"/>
        <v>1.0017173282229523</v>
      </c>
      <c r="N13" s="172">
        <f t="shared" si="12"/>
        <v>1.8070202096173509E-3</v>
      </c>
      <c r="O13" s="172">
        <f t="shared" si="6"/>
        <v>1.7158553009256007E-3</v>
      </c>
      <c r="P13" s="23"/>
      <c r="Q13" s="23"/>
      <c r="R13" s="53">
        <f t="shared" si="7"/>
        <v>1.7173282229523412E-3</v>
      </c>
      <c r="S13" s="54">
        <f t="shared" si="8"/>
        <v>9.1325631545480094E-5</v>
      </c>
      <c r="T13" s="54">
        <f t="shared" si="9"/>
        <v>1.3611669564017999E-4</v>
      </c>
      <c r="U13" s="24">
        <f t="shared" si="10"/>
        <v>386834.3700000167</v>
      </c>
      <c r="V13" s="60">
        <f t="shared" si="11"/>
        <v>1.8086538544978136E-3</v>
      </c>
      <c r="W13" s="16"/>
      <c r="X13" t="s">
        <v>368</v>
      </c>
      <c r="Y13" s="48">
        <f t="shared" si="1"/>
        <v>0</v>
      </c>
      <c r="Z13" s="48">
        <f t="shared" si="2"/>
        <v>0</v>
      </c>
      <c r="AA13" s="105">
        <f t="shared" si="3"/>
        <v>1</v>
      </c>
      <c r="AB13" s="105">
        <f t="shared" si="4"/>
        <v>1</v>
      </c>
    </row>
    <row r="14" spans="1:28" x14ac:dyDescent="0.35">
      <c r="A14">
        <f>'FIHI (PBC M)'!A14</f>
        <v>0</v>
      </c>
      <c r="B14">
        <f>'FIHI (PBC M)'!B14</f>
        <v>0</v>
      </c>
      <c r="C14" s="33">
        <f>'FIHI (PBC M)'!C14</f>
        <v>0</v>
      </c>
      <c r="D14" s="3">
        <f>'FIHI (PBC M)'!D14</f>
        <v>0</v>
      </c>
      <c r="E14" s="7">
        <f>SUMIFS('SOC Detail Cap Acct'!S:S,'SOC Detail Cap Acct'!K:K,'FIHI (PBC QX)'!B14,'SOC Detail Cap Acct'!H:H,'FIHI (PBC QX)'!$C$1,'SOC Detail Cap Acct'!R:R,'FIHI (PBC QX)'!$E$1)+SUMIFS('SOC Detail Cap Acct'!S:S,'SOC Detail Cap Acct'!K:K,'FIHI (PBC QX)'!B14,'SOC Detail Cap Acct'!H:H,'FIHI (PBC QX)'!$C$1,'SOC Detail Cap Acct'!R:R,'FIHI (PBC QX)'!$E$2)+SUMIFS('SOC Detail Cap Acct'!S:S,'SOC Detail Cap Acct'!K:K,'FIHI (PBC QX)'!B14,'SOC Detail Cap Acct'!H:H,'FIHI (PBC QX)'!$C$1,'SOC Detail Cap Acct'!R:R,'FIHI (PBC QX)'!$E$3)</f>
        <v>0</v>
      </c>
      <c r="F14" s="8" t="s">
        <v>11</v>
      </c>
      <c r="G14" s="7">
        <f>SUMIFS('SOC Detail Cap Acct'!S:S,'SOC Detail Cap Acct'!K:K,'FIHI (PBC QX)'!B14,'SOC Detail Cap Acct'!H:H,'FIHI (PBC QX)'!$C$1,'SOC Detail Cap Acct'!R:R,'FIHI (PBC QX)'!$G$1)-SUMIFS('SOC Detail Cap Acct'!S:S,'SOC Detail Cap Acct'!K:K,'FIHI (PBC QX)'!B14,'SOC Detail Cap Acct'!H:H,'FIHI (PBC QX)'!$C$1,'SOC Detail Cap Acct'!R:R,'FIHI (PBC QX)'!$G$2)</f>
        <v>0</v>
      </c>
      <c r="H14" s="9" t="s">
        <v>11</v>
      </c>
      <c r="I14" s="8">
        <f>-SUMIFS('SOC Detail Expenses'!S:S,'SOC Detail Expenses'!K:K,'FIHI (PBC QX)'!B14,'SOC Detail Expenses'!H:H,'FIHI (PBC QX)'!$C$1)</f>
        <v>0</v>
      </c>
      <c r="J14" s="8">
        <f>-SUMIFS('SOC Detail Mgmt Fees'!S:S,'SOC Detail Mgmt Fees'!K:K,'FIHI (PBC QX)'!B14,'SOC Detail Mgmt Fees'!H:H,'FIHI (PBC QX)'!$C$1)</f>
        <v>0</v>
      </c>
      <c r="K14" s="34">
        <f>-SUMIFS('SOC Detail Mgmt Fees'!S:S,'SOC Detail Mgmt Fees'!H:H,'FIHI (PBC QX)'!$C$1,'SOC Detail Mgmt Fees'!R:R,'FIHI (PBC QX)'!$K$1,'SOC Detail Mgmt Fees'!K:K,'FIHI (PBC QX)'!B14)</f>
        <v>0</v>
      </c>
      <c r="L14" s="172" t="e">
        <f t="shared" si="0"/>
        <v>#DIV/0!</v>
      </c>
      <c r="M14" s="172" t="e">
        <f t="shared" si="5"/>
        <v>#DIV/0!</v>
      </c>
      <c r="N14" s="172" t="e">
        <f t="shared" si="12"/>
        <v>#DIV/0!</v>
      </c>
      <c r="O14" s="172" t="e">
        <f t="shared" si="6"/>
        <v>#DIV/0!</v>
      </c>
      <c r="P14" s="23"/>
      <c r="Q14" s="23"/>
      <c r="R14" s="53" t="e">
        <f t="shared" si="7"/>
        <v>#DIV/0!</v>
      </c>
      <c r="S14" s="54" t="e">
        <f t="shared" si="8"/>
        <v>#DIV/0!</v>
      </c>
      <c r="T14" s="54" t="e">
        <f t="shared" si="9"/>
        <v>#DIV/0!</v>
      </c>
      <c r="U14" s="24">
        <f t="shared" si="10"/>
        <v>0</v>
      </c>
      <c r="V14" s="60" t="e">
        <f t="shared" si="11"/>
        <v>#DIV/0!</v>
      </c>
      <c r="W14" s="16"/>
      <c r="X14" t="s">
        <v>369</v>
      </c>
      <c r="Y14" s="48">
        <f t="shared" si="1"/>
        <v>0</v>
      </c>
      <c r="Z14" s="48">
        <f t="shared" si="2"/>
        <v>0</v>
      </c>
      <c r="AA14" s="105">
        <f t="shared" si="3"/>
        <v>1</v>
      </c>
      <c r="AB14" s="105">
        <f t="shared" si="4"/>
        <v>1</v>
      </c>
    </row>
    <row r="15" spans="1:28" x14ac:dyDescent="0.35">
      <c r="A15">
        <f>'FIHI (PBC M)'!A15</f>
        <v>0</v>
      </c>
      <c r="B15">
        <f>'FIHI (PBC M)'!B15</f>
        <v>0</v>
      </c>
      <c r="C15" s="33">
        <f>'FIHI (PBC M)'!C15</f>
        <v>0</v>
      </c>
      <c r="D15" s="3">
        <f>'FIHI (PBC M)'!D15</f>
        <v>0</v>
      </c>
      <c r="E15" s="7">
        <f>SUMIFS('SOC Detail Cap Acct'!S:S,'SOC Detail Cap Acct'!K:K,'FIHI (PBC QX)'!B15,'SOC Detail Cap Acct'!H:H,'FIHI (PBC QX)'!$C$1,'SOC Detail Cap Acct'!R:R,'FIHI (PBC QX)'!$E$1)+SUMIFS('SOC Detail Cap Acct'!S:S,'SOC Detail Cap Acct'!K:K,'FIHI (PBC QX)'!B15,'SOC Detail Cap Acct'!H:H,'FIHI (PBC QX)'!$C$1,'SOC Detail Cap Acct'!R:R,'FIHI (PBC QX)'!$E$2)+SUMIFS('SOC Detail Cap Acct'!S:S,'SOC Detail Cap Acct'!K:K,'FIHI (PBC QX)'!B15,'SOC Detail Cap Acct'!H:H,'FIHI (PBC QX)'!$C$1,'SOC Detail Cap Acct'!R:R,'FIHI (PBC QX)'!$E$3)</f>
        <v>0</v>
      </c>
      <c r="F15" s="8" t="s">
        <v>11</v>
      </c>
      <c r="G15" s="7">
        <f>SUMIFS('SOC Detail Cap Acct'!S:S,'SOC Detail Cap Acct'!K:K,'FIHI (PBC QX)'!B15,'SOC Detail Cap Acct'!H:H,'FIHI (PBC QX)'!$C$1,'SOC Detail Cap Acct'!R:R,'FIHI (PBC QX)'!$G$1)-SUMIFS('SOC Detail Cap Acct'!S:S,'SOC Detail Cap Acct'!K:K,'FIHI (PBC QX)'!B15,'SOC Detail Cap Acct'!H:H,'FIHI (PBC QX)'!$C$1,'SOC Detail Cap Acct'!R:R,'FIHI (PBC QX)'!$G$2)</f>
        <v>0</v>
      </c>
      <c r="H15" s="9" t="s">
        <v>11</v>
      </c>
      <c r="I15" s="8">
        <f>-SUMIFS('SOC Detail Expenses'!S:S,'SOC Detail Expenses'!K:K,'FIHI (PBC QX)'!B15,'SOC Detail Expenses'!H:H,'FIHI (PBC QX)'!$C$1)</f>
        <v>0</v>
      </c>
      <c r="J15" s="8">
        <f>-SUMIFS('SOC Detail Mgmt Fees'!S:S,'SOC Detail Mgmt Fees'!K:K,'FIHI (PBC QX)'!B15,'SOC Detail Mgmt Fees'!H:H,'FIHI (PBC QX)'!$C$1)</f>
        <v>0</v>
      </c>
      <c r="K15" s="34">
        <f>-SUMIFS('SOC Detail Mgmt Fees'!S:S,'SOC Detail Mgmt Fees'!H:H,'FIHI (PBC QX)'!$C$1,'SOC Detail Mgmt Fees'!R:R,'FIHI (PBC QX)'!$K$1,'SOC Detail Mgmt Fees'!K:K,'FIHI (PBC QX)'!B15)</f>
        <v>0</v>
      </c>
      <c r="L15" s="172" t="e">
        <f t="shared" si="0"/>
        <v>#DIV/0!</v>
      </c>
      <c r="M15" s="172" t="e">
        <f t="shared" si="5"/>
        <v>#DIV/0!</v>
      </c>
      <c r="N15" s="172" t="e">
        <f t="shared" si="12"/>
        <v>#DIV/0!</v>
      </c>
      <c r="O15" s="172" t="e">
        <f t="shared" si="6"/>
        <v>#DIV/0!</v>
      </c>
      <c r="P15" s="23"/>
      <c r="Q15" s="23"/>
      <c r="R15" s="53" t="e">
        <f t="shared" si="7"/>
        <v>#DIV/0!</v>
      </c>
      <c r="S15" s="54" t="e">
        <f t="shared" si="8"/>
        <v>#DIV/0!</v>
      </c>
      <c r="T15" s="54" t="e">
        <f t="shared" si="9"/>
        <v>#DIV/0!</v>
      </c>
      <c r="U15" s="24">
        <f t="shared" si="10"/>
        <v>0</v>
      </c>
      <c r="V15" s="60" t="e">
        <f t="shared" si="11"/>
        <v>#DIV/0!</v>
      </c>
      <c r="W15" s="16"/>
      <c r="X15" t="s">
        <v>370</v>
      </c>
      <c r="Y15" s="48">
        <f t="shared" si="1"/>
        <v>0</v>
      </c>
      <c r="Z15" s="48">
        <f t="shared" si="2"/>
        <v>0</v>
      </c>
      <c r="AA15" s="105">
        <f t="shared" si="3"/>
        <v>1</v>
      </c>
      <c r="AB15" s="105">
        <f t="shared" si="4"/>
        <v>1</v>
      </c>
    </row>
    <row r="16" spans="1:28" x14ac:dyDescent="0.35">
      <c r="A16">
        <f>'FIHI (PBC M)'!A16</f>
        <v>0</v>
      </c>
      <c r="B16">
        <f>'FIHI (PBC M)'!B16</f>
        <v>0</v>
      </c>
      <c r="C16" s="33">
        <f>'FIHI (PBC M)'!C16</f>
        <v>0</v>
      </c>
      <c r="D16" s="3">
        <f>'FIHI (PBC M)'!D16</f>
        <v>0</v>
      </c>
      <c r="E16" s="7">
        <f>SUMIFS('SOC Detail Cap Acct'!S:S,'SOC Detail Cap Acct'!K:K,'FIHI (PBC QX)'!B16,'SOC Detail Cap Acct'!H:H,'FIHI (PBC QX)'!$C$1,'SOC Detail Cap Acct'!R:R,'FIHI (PBC QX)'!$E$1)+SUMIFS('SOC Detail Cap Acct'!S:S,'SOC Detail Cap Acct'!K:K,'FIHI (PBC QX)'!B16,'SOC Detail Cap Acct'!H:H,'FIHI (PBC QX)'!$C$1,'SOC Detail Cap Acct'!R:R,'FIHI (PBC QX)'!$E$2)+SUMIFS('SOC Detail Cap Acct'!S:S,'SOC Detail Cap Acct'!K:K,'FIHI (PBC QX)'!B16,'SOC Detail Cap Acct'!H:H,'FIHI (PBC QX)'!$C$1,'SOC Detail Cap Acct'!R:R,'FIHI (PBC QX)'!$E$3)</f>
        <v>0</v>
      </c>
      <c r="F16" s="8" t="s">
        <v>11</v>
      </c>
      <c r="G16" s="7">
        <f>SUMIFS('SOC Detail Cap Acct'!S:S,'SOC Detail Cap Acct'!K:K,'FIHI (PBC QX)'!B16,'SOC Detail Cap Acct'!H:H,'FIHI (PBC QX)'!$C$1,'SOC Detail Cap Acct'!R:R,'FIHI (PBC QX)'!$G$1)-SUMIFS('SOC Detail Cap Acct'!S:S,'SOC Detail Cap Acct'!K:K,'FIHI (PBC QX)'!B16,'SOC Detail Cap Acct'!H:H,'FIHI (PBC QX)'!$C$1,'SOC Detail Cap Acct'!R:R,'FIHI (PBC QX)'!$G$2)</f>
        <v>0</v>
      </c>
      <c r="H16" s="9" t="s">
        <v>11</v>
      </c>
      <c r="I16" s="8">
        <f>-SUMIFS('SOC Detail Expenses'!S:S,'SOC Detail Expenses'!K:K,'FIHI (PBC QX)'!B16,'SOC Detail Expenses'!H:H,'FIHI (PBC QX)'!$C$1)</f>
        <v>0</v>
      </c>
      <c r="J16" s="8">
        <f>-SUMIFS('SOC Detail Mgmt Fees'!S:S,'SOC Detail Mgmt Fees'!K:K,'FIHI (PBC QX)'!B16,'SOC Detail Mgmt Fees'!H:H,'FIHI (PBC QX)'!$C$1)</f>
        <v>0</v>
      </c>
      <c r="K16" s="34">
        <f>-SUMIFS('SOC Detail Mgmt Fees'!S:S,'SOC Detail Mgmt Fees'!H:H,'FIHI (PBC QX)'!$C$1,'SOC Detail Mgmt Fees'!R:R,'FIHI (PBC QX)'!$K$1,'SOC Detail Mgmt Fees'!K:K,'FIHI (PBC QX)'!B16)</f>
        <v>0</v>
      </c>
      <c r="L16" s="172" t="e">
        <f t="shared" si="0"/>
        <v>#DIV/0!</v>
      </c>
      <c r="M16" s="172" t="e">
        <f t="shared" si="5"/>
        <v>#DIV/0!</v>
      </c>
      <c r="N16" s="172" t="e">
        <f t="shared" si="12"/>
        <v>#DIV/0!</v>
      </c>
      <c r="O16" s="172" t="e">
        <f t="shared" si="6"/>
        <v>#DIV/0!</v>
      </c>
      <c r="P16" s="23"/>
      <c r="Q16" s="23"/>
      <c r="R16" s="53" t="e">
        <f t="shared" si="7"/>
        <v>#DIV/0!</v>
      </c>
      <c r="S16" s="54" t="e">
        <f t="shared" si="8"/>
        <v>#DIV/0!</v>
      </c>
      <c r="T16" s="54" t="e">
        <f t="shared" si="9"/>
        <v>#DIV/0!</v>
      </c>
      <c r="U16" s="24">
        <f t="shared" si="10"/>
        <v>0</v>
      </c>
      <c r="V16" s="60" t="e">
        <f t="shared" si="11"/>
        <v>#DIV/0!</v>
      </c>
      <c r="W16" s="16"/>
      <c r="X16" t="s">
        <v>371</v>
      </c>
      <c r="Y16" s="48">
        <f t="shared" si="1"/>
        <v>0</v>
      </c>
      <c r="Z16" s="48">
        <f t="shared" si="2"/>
        <v>0</v>
      </c>
      <c r="AA16" s="105">
        <f t="shared" si="3"/>
        <v>1</v>
      </c>
      <c r="AB16" s="105">
        <f t="shared" si="4"/>
        <v>1</v>
      </c>
    </row>
    <row r="17" spans="1:27" x14ac:dyDescent="0.35">
      <c r="A17">
        <f>'FIHI (PBC M)'!A17</f>
        <v>0</v>
      </c>
      <c r="B17">
        <f>'FIHI (PBC M)'!B17</f>
        <v>0</v>
      </c>
      <c r="C17" s="33">
        <f>'FIHI (PBC M)'!C17</f>
        <v>0</v>
      </c>
      <c r="D17" s="3">
        <f>'FIHI (PBC M)'!D17</f>
        <v>0</v>
      </c>
      <c r="E17" s="7">
        <f>SUMIFS('SOC Detail Cap Acct'!S:S,'SOC Detail Cap Acct'!K:K,'FIHI (PBC QX)'!B17,'SOC Detail Cap Acct'!H:H,'FIHI (PBC QX)'!$C$1,'SOC Detail Cap Acct'!R:R,'FIHI (PBC QX)'!$E$1)+SUMIFS('SOC Detail Cap Acct'!S:S,'SOC Detail Cap Acct'!K:K,'FIHI (PBC QX)'!B17,'SOC Detail Cap Acct'!H:H,'FIHI (PBC QX)'!$C$1,'SOC Detail Cap Acct'!R:R,'FIHI (PBC QX)'!$E$2)+SUMIFS('SOC Detail Cap Acct'!S:S,'SOC Detail Cap Acct'!K:K,'FIHI (PBC QX)'!B17,'SOC Detail Cap Acct'!H:H,'FIHI (PBC QX)'!$C$1,'SOC Detail Cap Acct'!R:R,'FIHI (PBC QX)'!$E$3)</f>
        <v>0</v>
      </c>
      <c r="F17" s="8" t="s">
        <v>11</v>
      </c>
      <c r="G17" s="7">
        <f>SUMIFS('SOC Detail Cap Acct'!S:S,'SOC Detail Cap Acct'!K:K,'FIHI (PBC QX)'!B17,'SOC Detail Cap Acct'!H:H,'FIHI (PBC QX)'!$C$1,'SOC Detail Cap Acct'!R:R,'FIHI (PBC QX)'!$G$1)-SUMIFS('SOC Detail Cap Acct'!S:S,'SOC Detail Cap Acct'!K:K,'FIHI (PBC QX)'!B17,'SOC Detail Cap Acct'!H:H,'FIHI (PBC QX)'!$C$1,'SOC Detail Cap Acct'!R:R,'FIHI (PBC QX)'!$G$2)</f>
        <v>0</v>
      </c>
      <c r="H17" s="9" t="s">
        <v>11</v>
      </c>
      <c r="I17" s="8">
        <f>-SUMIFS('SOC Detail Expenses'!S:S,'SOC Detail Expenses'!K:K,'FIHI (PBC QX)'!B17,'SOC Detail Expenses'!H:H,'FIHI (PBC QX)'!$C$1)</f>
        <v>0</v>
      </c>
      <c r="J17" s="8">
        <f>-SUMIFS('SOC Detail Mgmt Fees'!S:S,'SOC Detail Mgmt Fees'!K:K,'FIHI (PBC QX)'!B17,'SOC Detail Mgmt Fees'!H:H,'FIHI (PBC QX)'!$C$1)</f>
        <v>0</v>
      </c>
      <c r="K17" s="34">
        <f>-SUMIFS('SOC Detail Mgmt Fees'!S:S,'SOC Detail Mgmt Fees'!H:H,'FIHI (PBC QX)'!$C$1,'SOC Detail Mgmt Fees'!R:R,'FIHI (PBC QX)'!$K$1,'SOC Detail Mgmt Fees'!K:K,'FIHI (PBC QX)'!B17)</f>
        <v>0</v>
      </c>
      <c r="L17" s="172" t="e">
        <f t="shared" si="0"/>
        <v>#DIV/0!</v>
      </c>
      <c r="M17" s="172" t="e">
        <f t="shared" si="5"/>
        <v>#DIV/0!</v>
      </c>
      <c r="N17" s="172" t="e">
        <f t="shared" si="12"/>
        <v>#DIV/0!</v>
      </c>
      <c r="O17" s="172" t="e">
        <f t="shared" si="6"/>
        <v>#DIV/0!</v>
      </c>
      <c r="P17" s="23"/>
      <c r="Q17" s="23"/>
      <c r="R17" s="53" t="e">
        <f t="shared" si="7"/>
        <v>#DIV/0!</v>
      </c>
      <c r="S17" s="54" t="e">
        <f t="shared" si="8"/>
        <v>#DIV/0!</v>
      </c>
      <c r="T17" s="54" t="e">
        <f t="shared" si="9"/>
        <v>#DIV/0!</v>
      </c>
      <c r="U17" s="24">
        <f t="shared" si="10"/>
        <v>0</v>
      </c>
      <c r="V17" s="60" t="e">
        <f t="shared" si="11"/>
        <v>#DIV/0!</v>
      </c>
      <c r="W17" s="16"/>
      <c r="Y17" s="12"/>
      <c r="AA17" s="10"/>
    </row>
    <row r="18" spans="1:27" x14ac:dyDescent="0.35">
      <c r="A18">
        <f>'FIHI (PBC M)'!A18</f>
        <v>0</v>
      </c>
      <c r="B18">
        <f>'FIHI (PBC M)'!B18</f>
        <v>0</v>
      </c>
      <c r="C18" s="33">
        <f>'FIHI (PBC M)'!C18</f>
        <v>0</v>
      </c>
      <c r="D18" s="3">
        <f>'FIHI (PBC M)'!D18</f>
        <v>0</v>
      </c>
      <c r="E18" s="7">
        <f>SUMIFS('SOC Detail Cap Acct'!S:S,'SOC Detail Cap Acct'!K:K,'FIHI (PBC QX)'!B18,'SOC Detail Cap Acct'!H:H,'FIHI (PBC QX)'!$C$1,'SOC Detail Cap Acct'!R:R,'FIHI (PBC QX)'!$E$1)+SUMIFS('SOC Detail Cap Acct'!S:S,'SOC Detail Cap Acct'!K:K,'FIHI (PBC QX)'!B18,'SOC Detail Cap Acct'!H:H,'FIHI (PBC QX)'!$C$1,'SOC Detail Cap Acct'!R:R,'FIHI (PBC QX)'!$E$2)+SUMIFS('SOC Detail Cap Acct'!S:S,'SOC Detail Cap Acct'!K:K,'FIHI (PBC QX)'!B18,'SOC Detail Cap Acct'!H:H,'FIHI (PBC QX)'!$C$1,'SOC Detail Cap Acct'!R:R,'FIHI (PBC QX)'!$E$3)</f>
        <v>0</v>
      </c>
      <c r="F18" s="8" t="s">
        <v>11</v>
      </c>
      <c r="G18" s="7">
        <f>SUMIFS('SOC Detail Cap Acct'!S:S,'SOC Detail Cap Acct'!K:K,'FIHI (PBC QX)'!B18,'SOC Detail Cap Acct'!H:H,'FIHI (PBC QX)'!$C$1,'SOC Detail Cap Acct'!R:R,'FIHI (PBC QX)'!$G$1)-SUMIFS('SOC Detail Cap Acct'!S:S,'SOC Detail Cap Acct'!K:K,'FIHI (PBC QX)'!B18,'SOC Detail Cap Acct'!H:H,'FIHI (PBC QX)'!$C$1,'SOC Detail Cap Acct'!R:R,'FIHI (PBC QX)'!$G$2)</f>
        <v>0</v>
      </c>
      <c r="H18" s="9" t="s">
        <v>11</v>
      </c>
      <c r="I18" s="8">
        <f>-SUMIFS('SOC Detail Expenses'!S:S,'SOC Detail Expenses'!K:K,'FIHI (PBC QX)'!B18,'SOC Detail Expenses'!H:H,'FIHI (PBC QX)'!$C$1)</f>
        <v>0</v>
      </c>
      <c r="J18" s="8">
        <f>-SUMIFS('SOC Detail Mgmt Fees'!S:S,'SOC Detail Mgmt Fees'!K:K,'FIHI (PBC QX)'!B18,'SOC Detail Mgmt Fees'!H:H,'FIHI (PBC QX)'!$C$1)</f>
        <v>0</v>
      </c>
      <c r="K18" s="34">
        <f>-SUMIFS('SOC Detail Mgmt Fees'!S:S,'SOC Detail Mgmt Fees'!H:H,'FIHI (PBC QX)'!$C$1,'SOC Detail Mgmt Fees'!R:R,'FIHI (PBC QX)'!$K$1,'SOC Detail Mgmt Fees'!K:K,'FIHI (PBC QX)'!B18)</f>
        <v>0</v>
      </c>
      <c r="L18" s="172" t="e">
        <f t="shared" si="0"/>
        <v>#DIV/0!</v>
      </c>
      <c r="M18" s="172" t="e">
        <f t="shared" si="5"/>
        <v>#DIV/0!</v>
      </c>
      <c r="N18" s="172" t="e">
        <f t="shared" si="12"/>
        <v>#DIV/0!</v>
      </c>
      <c r="O18" s="172" t="e">
        <f t="shared" si="6"/>
        <v>#DIV/0!</v>
      </c>
      <c r="P18" s="23"/>
      <c r="Q18" s="23"/>
      <c r="R18" s="53" t="e">
        <f t="shared" si="7"/>
        <v>#DIV/0!</v>
      </c>
      <c r="S18" s="54" t="e">
        <f t="shared" si="8"/>
        <v>#DIV/0!</v>
      </c>
      <c r="T18" s="54" t="e">
        <f t="shared" si="9"/>
        <v>#DIV/0!</v>
      </c>
      <c r="U18" s="24">
        <f t="shared" si="10"/>
        <v>0</v>
      </c>
      <c r="V18" s="60" t="e">
        <f t="shared" si="11"/>
        <v>#DIV/0!</v>
      </c>
      <c r="W18" s="16"/>
      <c r="Y18" s="12"/>
      <c r="AA18" s="10"/>
    </row>
    <row r="19" spans="1:27" x14ac:dyDescent="0.35">
      <c r="A19">
        <f>'FIHI (PBC M)'!A19</f>
        <v>0</v>
      </c>
      <c r="B19">
        <f>'FIHI (PBC M)'!B19</f>
        <v>0</v>
      </c>
      <c r="C19" s="33">
        <f>'FIHI (PBC M)'!C19</f>
        <v>0</v>
      </c>
      <c r="D19" s="3">
        <f>'FIHI (PBC M)'!D19</f>
        <v>0</v>
      </c>
      <c r="E19" s="7">
        <f>SUMIFS('SOC Detail Cap Acct'!S:S,'SOC Detail Cap Acct'!K:K,'FIHI (PBC QX)'!B19,'SOC Detail Cap Acct'!H:H,'FIHI (PBC QX)'!$C$1,'SOC Detail Cap Acct'!R:R,'FIHI (PBC QX)'!$E$1)+SUMIFS('SOC Detail Cap Acct'!S:S,'SOC Detail Cap Acct'!K:K,'FIHI (PBC QX)'!B19,'SOC Detail Cap Acct'!H:H,'FIHI (PBC QX)'!$C$1,'SOC Detail Cap Acct'!R:R,'FIHI (PBC QX)'!$E$2)+SUMIFS('SOC Detail Cap Acct'!S:S,'SOC Detail Cap Acct'!K:K,'FIHI (PBC QX)'!B19,'SOC Detail Cap Acct'!H:H,'FIHI (PBC QX)'!$C$1,'SOC Detail Cap Acct'!R:R,'FIHI (PBC QX)'!$E$3)</f>
        <v>0</v>
      </c>
      <c r="F19" s="8" t="s">
        <v>11</v>
      </c>
      <c r="G19" s="7">
        <f>SUMIFS('SOC Detail Cap Acct'!S:S,'SOC Detail Cap Acct'!K:K,'FIHI (PBC QX)'!B19,'SOC Detail Cap Acct'!H:H,'FIHI (PBC QX)'!$C$1,'SOC Detail Cap Acct'!R:R,'FIHI (PBC QX)'!$G$1)-SUMIFS('SOC Detail Cap Acct'!S:S,'SOC Detail Cap Acct'!K:K,'FIHI (PBC QX)'!B19,'SOC Detail Cap Acct'!H:H,'FIHI (PBC QX)'!$C$1,'SOC Detail Cap Acct'!R:R,'FIHI (PBC QX)'!$G$2)</f>
        <v>0</v>
      </c>
      <c r="H19" s="9" t="s">
        <v>11</v>
      </c>
      <c r="I19" s="8">
        <f>-SUMIFS('SOC Detail Expenses'!S:S,'SOC Detail Expenses'!K:K,'FIHI (PBC QX)'!B19,'SOC Detail Expenses'!H:H,'FIHI (PBC QX)'!$C$1)</f>
        <v>0</v>
      </c>
      <c r="J19" s="8">
        <f>-SUMIFS('SOC Detail Mgmt Fees'!S:S,'SOC Detail Mgmt Fees'!K:K,'FIHI (PBC QX)'!B19,'SOC Detail Mgmt Fees'!H:H,'FIHI (PBC QX)'!$C$1)</f>
        <v>0</v>
      </c>
      <c r="K19" s="34">
        <f>-SUMIFS('SOC Detail Mgmt Fees'!S:S,'SOC Detail Mgmt Fees'!H:H,'FIHI (PBC QX)'!$C$1,'SOC Detail Mgmt Fees'!R:R,'FIHI (PBC QX)'!$K$1,'SOC Detail Mgmt Fees'!K:K,'FIHI (PBC QX)'!B19)</f>
        <v>0</v>
      </c>
      <c r="L19" s="172" t="e">
        <f t="shared" si="0"/>
        <v>#DIV/0!</v>
      </c>
      <c r="M19" s="172" t="e">
        <f t="shared" si="5"/>
        <v>#DIV/0!</v>
      </c>
      <c r="N19" s="172" t="e">
        <f t="shared" si="12"/>
        <v>#DIV/0!</v>
      </c>
      <c r="O19" s="172" t="e">
        <f t="shared" si="6"/>
        <v>#DIV/0!</v>
      </c>
      <c r="P19" s="23"/>
      <c r="Q19" s="23"/>
      <c r="R19" s="53" t="e">
        <f t="shared" si="7"/>
        <v>#DIV/0!</v>
      </c>
      <c r="S19" s="54" t="e">
        <f t="shared" si="8"/>
        <v>#DIV/0!</v>
      </c>
      <c r="T19" s="54" t="e">
        <f t="shared" si="9"/>
        <v>#DIV/0!</v>
      </c>
      <c r="U19" s="24">
        <f t="shared" si="10"/>
        <v>0</v>
      </c>
      <c r="V19" s="60" t="e">
        <f t="shared" si="11"/>
        <v>#DIV/0!</v>
      </c>
      <c r="W19" s="16"/>
      <c r="X19" s="10"/>
      <c r="Y19" s="12"/>
      <c r="AA19" s="10"/>
    </row>
    <row r="20" spans="1:27" x14ac:dyDescent="0.35">
      <c r="A20">
        <f>'FIHI (PBC M)'!A20</f>
        <v>0</v>
      </c>
      <c r="B20">
        <f>'FIHI (PBC M)'!B20</f>
        <v>0</v>
      </c>
      <c r="C20" s="33">
        <f>'FIHI (PBC M)'!C20</f>
        <v>0</v>
      </c>
      <c r="D20" s="3">
        <f>'FIHI (PBC M)'!D20</f>
        <v>0</v>
      </c>
      <c r="E20" s="7">
        <f>SUMIFS('SOC Detail Cap Acct'!S:S,'SOC Detail Cap Acct'!K:K,'FIHI (PBC QX)'!B20,'SOC Detail Cap Acct'!H:H,'FIHI (PBC QX)'!$C$1,'SOC Detail Cap Acct'!R:R,'FIHI (PBC QX)'!$E$1)+SUMIFS('SOC Detail Cap Acct'!S:S,'SOC Detail Cap Acct'!K:K,'FIHI (PBC QX)'!B20,'SOC Detail Cap Acct'!H:H,'FIHI (PBC QX)'!$C$1,'SOC Detail Cap Acct'!R:R,'FIHI (PBC QX)'!$E$2)+SUMIFS('SOC Detail Cap Acct'!S:S,'SOC Detail Cap Acct'!K:K,'FIHI (PBC QX)'!B20,'SOC Detail Cap Acct'!H:H,'FIHI (PBC QX)'!$C$1,'SOC Detail Cap Acct'!R:R,'FIHI (PBC QX)'!$E$3)</f>
        <v>0</v>
      </c>
      <c r="F20" s="8" t="s">
        <v>11</v>
      </c>
      <c r="G20" s="7">
        <f>SUMIFS('SOC Detail Cap Acct'!S:S,'SOC Detail Cap Acct'!K:K,'FIHI (PBC QX)'!B20,'SOC Detail Cap Acct'!H:H,'FIHI (PBC QX)'!$C$1,'SOC Detail Cap Acct'!R:R,'FIHI (PBC QX)'!$G$1)-SUMIFS('SOC Detail Cap Acct'!S:S,'SOC Detail Cap Acct'!K:K,'FIHI (PBC QX)'!B20,'SOC Detail Cap Acct'!H:H,'FIHI (PBC QX)'!$C$1,'SOC Detail Cap Acct'!R:R,'FIHI (PBC QX)'!$G$2)</f>
        <v>0</v>
      </c>
      <c r="H20" s="9" t="s">
        <v>11</v>
      </c>
      <c r="I20" s="8">
        <f>-SUMIFS('SOC Detail Expenses'!S:S,'SOC Detail Expenses'!K:K,'FIHI (PBC QX)'!B20,'SOC Detail Expenses'!H:H,'FIHI (PBC QX)'!$C$1)</f>
        <v>0</v>
      </c>
      <c r="J20" s="8">
        <f>-SUMIFS('SOC Detail Mgmt Fees'!S:S,'SOC Detail Mgmt Fees'!K:K,'FIHI (PBC QX)'!B20,'SOC Detail Mgmt Fees'!H:H,'FIHI (PBC QX)'!$C$1)</f>
        <v>0</v>
      </c>
      <c r="K20" s="34">
        <f>-SUMIFS('SOC Detail Mgmt Fees'!S:S,'SOC Detail Mgmt Fees'!H:H,'FIHI (PBC QX)'!$C$1,'SOC Detail Mgmt Fees'!R:R,'FIHI (PBC QX)'!$K$1,'SOC Detail Mgmt Fees'!K:K,'FIHI (PBC QX)'!B20)</f>
        <v>0</v>
      </c>
      <c r="L20" s="172" t="e">
        <f t="shared" si="0"/>
        <v>#DIV/0!</v>
      </c>
      <c r="M20" s="172" t="e">
        <f t="shared" si="5"/>
        <v>#DIV/0!</v>
      </c>
      <c r="N20" s="172" t="e">
        <f t="shared" si="12"/>
        <v>#DIV/0!</v>
      </c>
      <c r="O20" s="172" t="e">
        <f t="shared" si="6"/>
        <v>#DIV/0!</v>
      </c>
      <c r="P20" s="23"/>
      <c r="Q20" s="23"/>
      <c r="R20" s="53" t="e">
        <f t="shared" si="7"/>
        <v>#DIV/0!</v>
      </c>
      <c r="S20" s="54" t="e">
        <f t="shared" si="8"/>
        <v>#DIV/0!</v>
      </c>
      <c r="T20" s="54" t="e">
        <f t="shared" si="9"/>
        <v>#DIV/0!</v>
      </c>
      <c r="U20" s="24">
        <f t="shared" si="10"/>
        <v>0</v>
      </c>
      <c r="V20" s="60" t="e">
        <f t="shared" si="11"/>
        <v>#DIV/0!</v>
      </c>
      <c r="W20" s="16"/>
      <c r="X20" s="10"/>
      <c r="Y20" s="12"/>
      <c r="AA20" s="10"/>
    </row>
    <row r="21" spans="1:27" x14ac:dyDescent="0.35">
      <c r="A21">
        <f>'FIHI (PBC M)'!A21</f>
        <v>0</v>
      </c>
      <c r="B21">
        <f>'FIHI (PBC M)'!B21</f>
        <v>0</v>
      </c>
      <c r="C21" s="33">
        <f>'FIHI (PBC M)'!C21</f>
        <v>0</v>
      </c>
      <c r="D21" s="3">
        <f>'FIHI (PBC M)'!D21</f>
        <v>0</v>
      </c>
      <c r="E21" s="7">
        <f>SUMIFS('SOC Detail Cap Acct'!S:S,'SOC Detail Cap Acct'!K:K,'FIHI (PBC QX)'!B21,'SOC Detail Cap Acct'!H:H,'FIHI (PBC QX)'!$C$1,'SOC Detail Cap Acct'!R:R,'FIHI (PBC QX)'!$E$1)+SUMIFS('SOC Detail Cap Acct'!S:S,'SOC Detail Cap Acct'!K:K,'FIHI (PBC QX)'!B21,'SOC Detail Cap Acct'!H:H,'FIHI (PBC QX)'!$C$1,'SOC Detail Cap Acct'!R:R,'FIHI (PBC QX)'!$E$2)+SUMIFS('SOC Detail Cap Acct'!S:S,'SOC Detail Cap Acct'!K:K,'FIHI (PBC QX)'!B21,'SOC Detail Cap Acct'!H:H,'FIHI (PBC QX)'!$C$1,'SOC Detail Cap Acct'!R:R,'FIHI (PBC QX)'!$E$3)</f>
        <v>0</v>
      </c>
      <c r="F21" s="8" t="s">
        <v>11</v>
      </c>
      <c r="G21" s="7">
        <f>SUMIFS('SOC Detail Cap Acct'!S:S,'SOC Detail Cap Acct'!K:K,'FIHI (PBC QX)'!B21,'SOC Detail Cap Acct'!H:H,'FIHI (PBC QX)'!$C$1,'SOC Detail Cap Acct'!R:R,'FIHI (PBC QX)'!$G$1)-SUMIFS('SOC Detail Cap Acct'!S:S,'SOC Detail Cap Acct'!K:K,'FIHI (PBC QX)'!B21,'SOC Detail Cap Acct'!H:H,'FIHI (PBC QX)'!$C$1,'SOC Detail Cap Acct'!R:R,'FIHI (PBC QX)'!$G$2)</f>
        <v>0</v>
      </c>
      <c r="H21" s="9" t="s">
        <v>11</v>
      </c>
      <c r="I21" s="8">
        <f>-SUMIFS('SOC Detail Expenses'!S:S,'SOC Detail Expenses'!K:K,'FIHI (PBC QX)'!B21,'SOC Detail Expenses'!H:H,'FIHI (PBC QX)'!$C$1)</f>
        <v>0</v>
      </c>
      <c r="J21" s="8">
        <f>-SUMIFS('SOC Detail Mgmt Fees'!S:S,'SOC Detail Mgmt Fees'!K:K,'FIHI (PBC QX)'!B21,'SOC Detail Mgmt Fees'!H:H,'FIHI (PBC QX)'!$C$1)</f>
        <v>0</v>
      </c>
      <c r="K21" s="34">
        <f>-SUMIFS('SOC Detail Mgmt Fees'!S:S,'SOC Detail Mgmt Fees'!H:H,'FIHI (PBC QX)'!$C$1,'SOC Detail Mgmt Fees'!R:R,'FIHI (PBC QX)'!$K$1,'SOC Detail Mgmt Fees'!K:K,'FIHI (PBC QX)'!B21)</f>
        <v>0</v>
      </c>
      <c r="L21" s="172" t="e">
        <f t="shared" si="0"/>
        <v>#DIV/0!</v>
      </c>
      <c r="M21" s="172" t="e">
        <f t="shared" si="5"/>
        <v>#DIV/0!</v>
      </c>
      <c r="N21" s="172" t="e">
        <f t="shared" si="12"/>
        <v>#DIV/0!</v>
      </c>
      <c r="O21" s="172" t="e">
        <f t="shared" si="6"/>
        <v>#DIV/0!</v>
      </c>
      <c r="P21" s="23"/>
      <c r="Q21" s="23"/>
      <c r="R21" s="53" t="e">
        <f t="shared" si="7"/>
        <v>#DIV/0!</v>
      </c>
      <c r="S21" s="54" t="e">
        <f t="shared" si="8"/>
        <v>#DIV/0!</v>
      </c>
      <c r="T21" s="54" t="e">
        <f t="shared" si="9"/>
        <v>#DIV/0!</v>
      </c>
      <c r="U21" s="24">
        <f t="shared" si="10"/>
        <v>0</v>
      </c>
      <c r="V21" s="60" t="e">
        <f t="shared" si="11"/>
        <v>#DIV/0!</v>
      </c>
      <c r="W21" s="16"/>
      <c r="X21" s="11"/>
      <c r="AA21" s="11"/>
    </row>
    <row r="22" spans="1:27" x14ac:dyDescent="0.35">
      <c r="A22">
        <f>'FIHI (PBC M)'!A22</f>
        <v>0</v>
      </c>
      <c r="B22">
        <f>'FIHI (PBC M)'!B22</f>
        <v>0</v>
      </c>
      <c r="C22" s="33">
        <f>'FIHI (PBC M)'!C22</f>
        <v>0</v>
      </c>
      <c r="D22" s="3">
        <f>'FIHI (PBC M)'!D22</f>
        <v>0</v>
      </c>
      <c r="E22" s="7">
        <f>SUMIFS('SOC Detail Cap Acct'!S:S,'SOC Detail Cap Acct'!K:K,'FIHI (PBC QX)'!B22,'SOC Detail Cap Acct'!H:H,'FIHI (PBC QX)'!$C$1,'SOC Detail Cap Acct'!R:R,'FIHI (PBC QX)'!$E$1)+SUMIFS('SOC Detail Cap Acct'!S:S,'SOC Detail Cap Acct'!K:K,'FIHI (PBC QX)'!B22,'SOC Detail Cap Acct'!H:H,'FIHI (PBC QX)'!$C$1,'SOC Detail Cap Acct'!R:R,'FIHI (PBC QX)'!$E$2)+SUMIFS('SOC Detail Cap Acct'!S:S,'SOC Detail Cap Acct'!K:K,'FIHI (PBC QX)'!B22,'SOC Detail Cap Acct'!H:H,'FIHI (PBC QX)'!$C$1,'SOC Detail Cap Acct'!R:R,'FIHI (PBC QX)'!$E$3)</f>
        <v>0</v>
      </c>
      <c r="F22" s="8" t="s">
        <v>11</v>
      </c>
      <c r="G22" s="7">
        <f>SUMIFS('SOC Detail Cap Acct'!S:S,'SOC Detail Cap Acct'!K:K,'FIHI (PBC QX)'!B22,'SOC Detail Cap Acct'!H:H,'FIHI (PBC QX)'!$C$1,'SOC Detail Cap Acct'!R:R,'FIHI (PBC QX)'!$G$1)-SUMIFS('SOC Detail Cap Acct'!S:S,'SOC Detail Cap Acct'!K:K,'FIHI (PBC QX)'!B22,'SOC Detail Cap Acct'!H:H,'FIHI (PBC QX)'!$C$1,'SOC Detail Cap Acct'!R:R,'FIHI (PBC QX)'!$G$2)</f>
        <v>0</v>
      </c>
      <c r="H22" s="9" t="s">
        <v>11</v>
      </c>
      <c r="I22" s="8">
        <f>-SUMIFS('SOC Detail Expenses'!S:S,'SOC Detail Expenses'!K:K,'FIHI (PBC QX)'!B22,'SOC Detail Expenses'!H:H,'FIHI (PBC QX)'!$C$1)</f>
        <v>0</v>
      </c>
      <c r="J22" s="8">
        <f>-SUMIFS('SOC Detail Mgmt Fees'!S:S,'SOC Detail Mgmt Fees'!K:K,'FIHI (PBC QX)'!B22,'SOC Detail Mgmt Fees'!H:H,'FIHI (PBC QX)'!$C$1)</f>
        <v>0</v>
      </c>
      <c r="K22" s="34">
        <f>-SUMIFS('SOC Detail Mgmt Fees'!S:S,'SOC Detail Mgmt Fees'!H:H,'FIHI (PBC QX)'!$C$1,'SOC Detail Mgmt Fees'!R:R,'FIHI (PBC QX)'!$K$1,'SOC Detail Mgmt Fees'!K:K,'FIHI (PBC QX)'!B22)</f>
        <v>0</v>
      </c>
      <c r="L22" s="172" t="e">
        <f t="shared" si="0"/>
        <v>#DIV/0!</v>
      </c>
      <c r="M22" s="172" t="e">
        <f t="shared" si="5"/>
        <v>#DIV/0!</v>
      </c>
      <c r="N22" s="172" t="e">
        <f t="shared" si="12"/>
        <v>#DIV/0!</v>
      </c>
      <c r="O22" s="172" t="e">
        <f t="shared" si="6"/>
        <v>#DIV/0!</v>
      </c>
      <c r="P22" s="23"/>
      <c r="Q22" s="23"/>
      <c r="R22" s="53" t="e">
        <f t="shared" si="7"/>
        <v>#DIV/0!</v>
      </c>
      <c r="S22" s="54" t="e">
        <f t="shared" si="8"/>
        <v>#DIV/0!</v>
      </c>
      <c r="T22" s="54" t="e">
        <f t="shared" si="9"/>
        <v>#DIV/0!</v>
      </c>
      <c r="U22" s="24">
        <f t="shared" si="10"/>
        <v>0</v>
      </c>
      <c r="V22" s="60" t="e">
        <f t="shared" si="11"/>
        <v>#DIV/0!</v>
      </c>
      <c r="W22" s="16"/>
    </row>
    <row r="23" spans="1:27" x14ac:dyDescent="0.35">
      <c r="A23">
        <f>'FIHI (PBC M)'!A23</f>
        <v>0</v>
      </c>
      <c r="B23">
        <f>'FIHI (PBC M)'!B23</f>
        <v>0</v>
      </c>
      <c r="C23" s="33">
        <f>'FIHI (PBC M)'!C23</f>
        <v>0</v>
      </c>
      <c r="D23" s="3">
        <f>'FIHI (PBC M)'!D23</f>
        <v>0</v>
      </c>
      <c r="E23" s="7">
        <f>SUMIFS('SOC Detail Cap Acct'!S:S,'SOC Detail Cap Acct'!K:K,'FIHI (PBC QX)'!B23,'SOC Detail Cap Acct'!H:H,'FIHI (PBC QX)'!$C$1,'SOC Detail Cap Acct'!R:R,'FIHI (PBC QX)'!$E$1)+SUMIFS('SOC Detail Cap Acct'!S:S,'SOC Detail Cap Acct'!K:K,'FIHI (PBC QX)'!B23,'SOC Detail Cap Acct'!H:H,'FIHI (PBC QX)'!$C$1,'SOC Detail Cap Acct'!R:R,'FIHI (PBC QX)'!$E$2)+SUMIFS('SOC Detail Cap Acct'!S:S,'SOC Detail Cap Acct'!K:K,'FIHI (PBC QX)'!B23,'SOC Detail Cap Acct'!H:H,'FIHI (PBC QX)'!$C$1,'SOC Detail Cap Acct'!R:R,'FIHI (PBC QX)'!$E$3)</f>
        <v>0</v>
      </c>
      <c r="F23" s="8" t="s">
        <v>11</v>
      </c>
      <c r="G23" s="7">
        <f>SUMIFS('SOC Detail Cap Acct'!S:S,'SOC Detail Cap Acct'!K:K,'FIHI (PBC QX)'!B23,'SOC Detail Cap Acct'!H:H,'FIHI (PBC QX)'!$C$1,'SOC Detail Cap Acct'!R:R,'FIHI (PBC QX)'!$G$1)-SUMIFS('SOC Detail Cap Acct'!S:S,'SOC Detail Cap Acct'!K:K,'FIHI (PBC QX)'!B23,'SOC Detail Cap Acct'!H:H,'FIHI (PBC QX)'!$C$1,'SOC Detail Cap Acct'!R:R,'FIHI (PBC QX)'!$G$2)</f>
        <v>0</v>
      </c>
      <c r="H23" s="9" t="s">
        <v>11</v>
      </c>
      <c r="I23" s="8">
        <f>-SUMIFS('SOC Detail Expenses'!S:S,'SOC Detail Expenses'!K:K,'FIHI (PBC QX)'!B23,'SOC Detail Expenses'!H:H,'FIHI (PBC QX)'!$C$1)</f>
        <v>0</v>
      </c>
      <c r="J23" s="8">
        <f>-SUMIFS('SOC Detail Mgmt Fees'!S:S,'SOC Detail Mgmt Fees'!K:K,'FIHI (PBC QX)'!B23,'SOC Detail Mgmt Fees'!H:H,'FIHI (PBC QX)'!$C$1)</f>
        <v>0</v>
      </c>
      <c r="K23" s="34">
        <f>-SUMIFS('SOC Detail Mgmt Fees'!S:S,'SOC Detail Mgmt Fees'!H:H,'FIHI (PBC QX)'!$C$1,'SOC Detail Mgmt Fees'!R:R,'FIHI (PBC QX)'!$K$1,'SOC Detail Mgmt Fees'!K:K,'FIHI (PBC QX)'!B23)</f>
        <v>0</v>
      </c>
      <c r="L23" s="172" t="e">
        <f t="shared" si="0"/>
        <v>#DIV/0!</v>
      </c>
      <c r="M23" s="172" t="e">
        <f t="shared" si="5"/>
        <v>#DIV/0!</v>
      </c>
      <c r="N23" s="172" t="e">
        <f t="shared" si="12"/>
        <v>#DIV/0!</v>
      </c>
      <c r="O23" s="172" t="e">
        <f t="shared" si="6"/>
        <v>#DIV/0!</v>
      </c>
      <c r="P23" s="23"/>
      <c r="Q23" s="23"/>
      <c r="R23" s="53" t="e">
        <f t="shared" si="7"/>
        <v>#DIV/0!</v>
      </c>
      <c r="S23" s="54" t="e">
        <f t="shared" si="8"/>
        <v>#DIV/0!</v>
      </c>
      <c r="T23" s="54" t="e">
        <f t="shared" si="9"/>
        <v>#DIV/0!</v>
      </c>
      <c r="U23" s="24">
        <f t="shared" si="10"/>
        <v>0</v>
      </c>
      <c r="V23" s="60" t="e">
        <f t="shared" si="11"/>
        <v>#DIV/0!</v>
      </c>
      <c r="W23" s="16"/>
    </row>
    <row r="24" spans="1:27" x14ac:dyDescent="0.35">
      <c r="A24">
        <f>'FIHI (PBC M)'!A24</f>
        <v>0</v>
      </c>
      <c r="B24">
        <f>'FIHI (PBC M)'!B24</f>
        <v>0</v>
      </c>
      <c r="C24" s="33">
        <f>'FIHI (PBC M)'!C24</f>
        <v>0</v>
      </c>
      <c r="D24" s="3">
        <f>'FIHI (PBC M)'!D24</f>
        <v>0</v>
      </c>
      <c r="E24" s="7">
        <f>SUMIFS('SOC Detail Cap Acct'!S:S,'SOC Detail Cap Acct'!K:K,'FIHI (PBC QX)'!B24,'SOC Detail Cap Acct'!H:H,'FIHI (PBC QX)'!$C$1,'SOC Detail Cap Acct'!R:R,'FIHI (PBC QX)'!$E$1)+SUMIFS('SOC Detail Cap Acct'!S:S,'SOC Detail Cap Acct'!K:K,'FIHI (PBC QX)'!B24,'SOC Detail Cap Acct'!H:H,'FIHI (PBC QX)'!$C$1,'SOC Detail Cap Acct'!R:R,'FIHI (PBC QX)'!$E$2)+SUMIFS('SOC Detail Cap Acct'!S:S,'SOC Detail Cap Acct'!K:K,'FIHI (PBC QX)'!B24,'SOC Detail Cap Acct'!H:H,'FIHI (PBC QX)'!$C$1,'SOC Detail Cap Acct'!R:R,'FIHI (PBC QX)'!$E$3)</f>
        <v>0</v>
      </c>
      <c r="F24" s="8" t="s">
        <v>11</v>
      </c>
      <c r="G24" s="7">
        <f>SUMIFS('SOC Detail Cap Acct'!S:S,'SOC Detail Cap Acct'!K:K,'FIHI (PBC QX)'!B24,'SOC Detail Cap Acct'!H:H,'FIHI (PBC QX)'!$C$1,'SOC Detail Cap Acct'!R:R,'FIHI (PBC QX)'!$G$1)-SUMIFS('SOC Detail Cap Acct'!S:S,'SOC Detail Cap Acct'!K:K,'FIHI (PBC QX)'!B24,'SOC Detail Cap Acct'!H:H,'FIHI (PBC QX)'!$C$1,'SOC Detail Cap Acct'!R:R,'FIHI (PBC QX)'!$G$2)</f>
        <v>0</v>
      </c>
      <c r="H24" s="9" t="s">
        <v>11</v>
      </c>
      <c r="I24" s="8">
        <f>-SUMIFS('SOC Detail Expenses'!S:S,'SOC Detail Expenses'!K:K,'FIHI (PBC QX)'!B24,'SOC Detail Expenses'!H:H,'FIHI (PBC QX)'!$C$1)</f>
        <v>0</v>
      </c>
      <c r="J24" s="8">
        <f>-SUMIFS('SOC Detail Mgmt Fees'!S:S,'SOC Detail Mgmt Fees'!K:K,'FIHI (PBC QX)'!B24,'SOC Detail Mgmt Fees'!H:H,'FIHI (PBC QX)'!$C$1)</f>
        <v>0</v>
      </c>
      <c r="K24" s="34">
        <f>-SUMIFS('SOC Detail Mgmt Fees'!S:S,'SOC Detail Mgmt Fees'!H:H,'FIHI (PBC QX)'!$C$1,'SOC Detail Mgmt Fees'!R:R,'FIHI (PBC QX)'!$K$1,'SOC Detail Mgmt Fees'!K:K,'FIHI (PBC QX)'!B24)</f>
        <v>0</v>
      </c>
      <c r="L24" s="172" t="e">
        <f t="shared" si="0"/>
        <v>#DIV/0!</v>
      </c>
      <c r="M24" s="172" t="e">
        <f t="shared" si="5"/>
        <v>#DIV/0!</v>
      </c>
      <c r="N24" s="172" t="e">
        <f t="shared" si="12"/>
        <v>#DIV/0!</v>
      </c>
      <c r="O24" s="172" t="e">
        <f t="shared" si="6"/>
        <v>#DIV/0!</v>
      </c>
      <c r="P24" s="23"/>
      <c r="Q24" s="23"/>
      <c r="R24" s="53" t="e">
        <f t="shared" si="7"/>
        <v>#DIV/0!</v>
      </c>
      <c r="S24" s="54" t="e">
        <f t="shared" si="8"/>
        <v>#DIV/0!</v>
      </c>
      <c r="T24" s="54" t="e">
        <f t="shared" si="9"/>
        <v>#DIV/0!</v>
      </c>
      <c r="U24" s="24">
        <f t="shared" si="10"/>
        <v>0</v>
      </c>
      <c r="V24" s="60" t="e">
        <f t="shared" si="11"/>
        <v>#DIV/0!</v>
      </c>
      <c r="W24" s="16"/>
    </row>
    <row r="25" spans="1:27" x14ac:dyDescent="0.35">
      <c r="A25">
        <f>'FIHI (PBC M)'!A25</f>
        <v>0</v>
      </c>
      <c r="B25">
        <f>'FIHI (PBC M)'!B25</f>
        <v>0</v>
      </c>
      <c r="C25" s="33">
        <f>'FIHI (PBC M)'!C25</f>
        <v>0</v>
      </c>
      <c r="D25" s="3">
        <f>'FIHI (PBC M)'!D25</f>
        <v>0</v>
      </c>
      <c r="E25" s="7">
        <f>SUMIFS('SOC Detail Cap Acct'!S:S,'SOC Detail Cap Acct'!K:K,'FIHI (PBC QX)'!B25,'SOC Detail Cap Acct'!H:H,'FIHI (PBC QX)'!$C$1,'SOC Detail Cap Acct'!R:R,'FIHI (PBC QX)'!$E$1)+SUMIFS('SOC Detail Cap Acct'!S:S,'SOC Detail Cap Acct'!K:K,'FIHI (PBC QX)'!B25,'SOC Detail Cap Acct'!H:H,'FIHI (PBC QX)'!$C$1,'SOC Detail Cap Acct'!R:R,'FIHI (PBC QX)'!$E$2)+SUMIFS('SOC Detail Cap Acct'!S:S,'SOC Detail Cap Acct'!K:K,'FIHI (PBC QX)'!B25,'SOC Detail Cap Acct'!H:H,'FIHI (PBC QX)'!$C$1,'SOC Detail Cap Acct'!R:R,'FIHI (PBC QX)'!$E$3)</f>
        <v>0</v>
      </c>
      <c r="F25" s="8" t="s">
        <v>11</v>
      </c>
      <c r="G25" s="7">
        <f>SUMIFS('SOC Detail Cap Acct'!S:S,'SOC Detail Cap Acct'!K:K,'FIHI (PBC QX)'!B25,'SOC Detail Cap Acct'!H:H,'FIHI (PBC QX)'!$C$1,'SOC Detail Cap Acct'!R:R,'FIHI (PBC QX)'!$G$1)-SUMIFS('SOC Detail Cap Acct'!S:S,'SOC Detail Cap Acct'!K:K,'FIHI (PBC QX)'!B25,'SOC Detail Cap Acct'!H:H,'FIHI (PBC QX)'!$C$1,'SOC Detail Cap Acct'!R:R,'FIHI (PBC QX)'!$G$2)</f>
        <v>0</v>
      </c>
      <c r="H25" s="9" t="s">
        <v>11</v>
      </c>
      <c r="I25" s="8">
        <f>-SUMIFS('SOC Detail Expenses'!S:S,'SOC Detail Expenses'!K:K,'FIHI (PBC QX)'!B25,'SOC Detail Expenses'!H:H,'FIHI (PBC QX)'!$C$1)</f>
        <v>0</v>
      </c>
      <c r="J25" s="8">
        <f>-SUMIFS('SOC Detail Mgmt Fees'!S:S,'SOC Detail Mgmt Fees'!K:K,'FIHI (PBC QX)'!B25,'SOC Detail Mgmt Fees'!H:H,'FIHI (PBC QX)'!$C$1)</f>
        <v>0</v>
      </c>
      <c r="K25" s="34">
        <f>-SUMIFS('SOC Detail Mgmt Fees'!S:S,'SOC Detail Mgmt Fees'!H:H,'FIHI (PBC QX)'!$C$1,'SOC Detail Mgmt Fees'!R:R,'FIHI (PBC QX)'!$K$1,'SOC Detail Mgmt Fees'!K:K,'FIHI (PBC QX)'!B25)</f>
        <v>0</v>
      </c>
      <c r="L25" s="172" t="e">
        <f t="shared" ref="L25:L30" si="13">SUM(G25,I25,J25)/E25</f>
        <v>#DIV/0!</v>
      </c>
      <c r="M25" s="172" t="e">
        <f t="shared" ref="M25:M30" si="14">G25/E25</f>
        <v>#DIV/0!</v>
      </c>
      <c r="N25" s="172" t="e">
        <f t="shared" ref="N25:N30" si="15">LN(L25)</f>
        <v>#DIV/0!</v>
      </c>
      <c r="O25" s="172" t="e">
        <f t="shared" ref="O25:O30" si="16">LN(M25)</f>
        <v>#DIV/0!</v>
      </c>
      <c r="P25" s="23"/>
      <c r="Q25" s="23"/>
      <c r="R25" s="53" t="e">
        <f t="shared" si="7"/>
        <v>#DIV/0!</v>
      </c>
      <c r="S25" s="54" t="e">
        <f t="shared" si="8"/>
        <v>#DIV/0!</v>
      </c>
      <c r="T25" s="54" t="e">
        <f t="shared" si="9"/>
        <v>#DIV/0!</v>
      </c>
      <c r="U25" s="24">
        <f t="shared" si="10"/>
        <v>0</v>
      </c>
      <c r="V25" s="60" t="e">
        <f t="shared" si="11"/>
        <v>#DIV/0!</v>
      </c>
      <c r="W25" s="16"/>
    </row>
    <row r="26" spans="1:27" x14ac:dyDescent="0.35">
      <c r="A26">
        <f>'FIHI (PBC M)'!A26</f>
        <v>0</v>
      </c>
      <c r="B26">
        <f>'FIHI (PBC M)'!B26</f>
        <v>0</v>
      </c>
      <c r="C26" s="33">
        <f>'FIHI (PBC M)'!C26</f>
        <v>0</v>
      </c>
      <c r="D26" s="3">
        <f>'FIHI (PBC M)'!D26</f>
        <v>0</v>
      </c>
      <c r="E26" s="7">
        <f>SUMIFS('SOC Detail Cap Acct'!S:S,'SOC Detail Cap Acct'!K:K,'FIHI (PBC QX)'!B26,'SOC Detail Cap Acct'!H:H,'FIHI (PBC QX)'!$C$1,'SOC Detail Cap Acct'!R:R,'FIHI (PBC QX)'!$E$1)+SUMIFS('SOC Detail Cap Acct'!S:S,'SOC Detail Cap Acct'!K:K,'FIHI (PBC QX)'!B26,'SOC Detail Cap Acct'!H:H,'FIHI (PBC QX)'!$C$1,'SOC Detail Cap Acct'!R:R,'FIHI (PBC QX)'!$E$2)+SUMIFS('SOC Detail Cap Acct'!S:S,'SOC Detail Cap Acct'!K:K,'FIHI (PBC QX)'!B26,'SOC Detail Cap Acct'!H:H,'FIHI (PBC QX)'!$C$1,'SOC Detail Cap Acct'!R:R,'FIHI (PBC QX)'!$E$3)</f>
        <v>0</v>
      </c>
      <c r="F26" s="8" t="s">
        <v>11</v>
      </c>
      <c r="G26" s="7">
        <f>SUMIFS('SOC Detail Cap Acct'!S:S,'SOC Detail Cap Acct'!K:K,'FIHI (PBC QX)'!B26,'SOC Detail Cap Acct'!H:H,'FIHI (PBC QX)'!$C$1,'SOC Detail Cap Acct'!R:R,'FIHI (PBC QX)'!$G$1)-SUMIFS('SOC Detail Cap Acct'!S:S,'SOC Detail Cap Acct'!K:K,'FIHI (PBC QX)'!B26,'SOC Detail Cap Acct'!H:H,'FIHI (PBC QX)'!$C$1,'SOC Detail Cap Acct'!R:R,'FIHI (PBC QX)'!$G$2)</f>
        <v>0</v>
      </c>
      <c r="H26" s="9" t="s">
        <v>11</v>
      </c>
      <c r="I26" s="8">
        <f>-SUMIFS('SOC Detail Expenses'!S:S,'SOC Detail Expenses'!K:K,'FIHI (PBC QX)'!B26,'SOC Detail Expenses'!H:H,'FIHI (PBC QX)'!$C$1)</f>
        <v>0</v>
      </c>
      <c r="J26" s="8">
        <f>-SUMIFS('SOC Detail Mgmt Fees'!S:S,'SOC Detail Mgmt Fees'!K:K,'FIHI (PBC QX)'!B26,'SOC Detail Mgmt Fees'!H:H,'FIHI (PBC QX)'!$C$1)</f>
        <v>0</v>
      </c>
      <c r="K26" s="34">
        <f>-SUMIFS('SOC Detail Mgmt Fees'!S:S,'SOC Detail Mgmt Fees'!H:H,'FIHI (PBC QX)'!$C$1,'SOC Detail Mgmt Fees'!R:R,'FIHI (PBC QX)'!$K$1,'SOC Detail Mgmt Fees'!K:K,'FIHI (PBC QX)'!B26)</f>
        <v>0</v>
      </c>
      <c r="L26" s="172" t="e">
        <f t="shared" si="13"/>
        <v>#DIV/0!</v>
      </c>
      <c r="M26" s="172" t="e">
        <f t="shared" si="14"/>
        <v>#DIV/0!</v>
      </c>
      <c r="N26" s="172" t="e">
        <f t="shared" si="15"/>
        <v>#DIV/0!</v>
      </c>
      <c r="O26" s="172" t="e">
        <f t="shared" si="16"/>
        <v>#DIV/0!</v>
      </c>
      <c r="P26" s="23"/>
      <c r="Q26" s="23"/>
      <c r="R26" s="53" t="e">
        <f t="shared" si="7"/>
        <v>#DIV/0!</v>
      </c>
      <c r="S26" s="54" t="e">
        <f t="shared" si="8"/>
        <v>#DIV/0!</v>
      </c>
      <c r="T26" s="54" t="e">
        <f t="shared" si="9"/>
        <v>#DIV/0!</v>
      </c>
      <c r="U26" s="24">
        <f t="shared" si="10"/>
        <v>0</v>
      </c>
      <c r="V26" s="60" t="e">
        <f t="shared" si="11"/>
        <v>#DIV/0!</v>
      </c>
      <c r="W26" s="16"/>
    </row>
    <row r="27" spans="1:27" x14ac:dyDescent="0.35">
      <c r="A27">
        <f>'FIHI (PBC M)'!A27</f>
        <v>0</v>
      </c>
      <c r="B27">
        <f>'FIHI (PBC M)'!B27</f>
        <v>0</v>
      </c>
      <c r="C27" s="33">
        <f>'FIHI (PBC M)'!C27</f>
        <v>0</v>
      </c>
      <c r="D27" s="3">
        <f>'FIHI (PBC M)'!D27</f>
        <v>0</v>
      </c>
      <c r="E27" s="7">
        <f>SUMIFS('SOC Detail Cap Acct'!S:S,'SOC Detail Cap Acct'!K:K,'FIHI (PBC QX)'!B27,'SOC Detail Cap Acct'!H:H,'FIHI (PBC QX)'!$C$1,'SOC Detail Cap Acct'!R:R,'FIHI (PBC QX)'!$E$1)+SUMIFS('SOC Detail Cap Acct'!S:S,'SOC Detail Cap Acct'!K:K,'FIHI (PBC QX)'!B27,'SOC Detail Cap Acct'!H:H,'FIHI (PBC QX)'!$C$1,'SOC Detail Cap Acct'!R:R,'FIHI (PBC QX)'!$E$2)+SUMIFS('SOC Detail Cap Acct'!S:S,'SOC Detail Cap Acct'!K:K,'FIHI (PBC QX)'!B27,'SOC Detail Cap Acct'!H:H,'FIHI (PBC QX)'!$C$1,'SOC Detail Cap Acct'!R:R,'FIHI (PBC QX)'!$E$3)</f>
        <v>0</v>
      </c>
      <c r="F27" s="8" t="s">
        <v>11</v>
      </c>
      <c r="G27" s="7">
        <f>SUMIFS('SOC Detail Cap Acct'!S:S,'SOC Detail Cap Acct'!K:K,'FIHI (PBC QX)'!B27,'SOC Detail Cap Acct'!H:H,'FIHI (PBC QX)'!$C$1,'SOC Detail Cap Acct'!R:R,'FIHI (PBC QX)'!$G$1)-SUMIFS('SOC Detail Cap Acct'!S:S,'SOC Detail Cap Acct'!K:K,'FIHI (PBC QX)'!B27,'SOC Detail Cap Acct'!H:H,'FIHI (PBC QX)'!$C$1,'SOC Detail Cap Acct'!R:R,'FIHI (PBC QX)'!$G$2)</f>
        <v>0</v>
      </c>
      <c r="H27" s="9" t="s">
        <v>11</v>
      </c>
      <c r="I27" s="8">
        <f>-SUMIFS('SOC Detail Expenses'!S:S,'SOC Detail Expenses'!K:K,'FIHI (PBC QX)'!B27,'SOC Detail Expenses'!H:H,'FIHI (PBC QX)'!$C$1)</f>
        <v>0</v>
      </c>
      <c r="J27" s="8">
        <f>-SUMIFS('SOC Detail Mgmt Fees'!S:S,'SOC Detail Mgmt Fees'!K:K,'FIHI (PBC QX)'!B27,'SOC Detail Mgmt Fees'!H:H,'FIHI (PBC QX)'!$C$1)</f>
        <v>0</v>
      </c>
      <c r="K27" s="34">
        <f>-SUMIFS('SOC Detail Mgmt Fees'!S:S,'SOC Detail Mgmt Fees'!H:H,'FIHI (PBC QX)'!$C$1,'SOC Detail Mgmt Fees'!R:R,'FIHI (PBC QX)'!$K$1,'SOC Detail Mgmt Fees'!K:K,'FIHI (PBC QX)'!B27)</f>
        <v>0</v>
      </c>
      <c r="L27" s="172" t="e">
        <f t="shared" si="13"/>
        <v>#DIV/0!</v>
      </c>
      <c r="M27" s="172" t="e">
        <f t="shared" si="14"/>
        <v>#DIV/0!</v>
      </c>
      <c r="N27" s="172" t="e">
        <f t="shared" si="15"/>
        <v>#DIV/0!</v>
      </c>
      <c r="O27" s="172" t="e">
        <f t="shared" si="16"/>
        <v>#DIV/0!</v>
      </c>
      <c r="P27" s="23"/>
      <c r="Q27" s="23"/>
      <c r="R27" s="53" t="e">
        <f t="shared" si="7"/>
        <v>#DIV/0!</v>
      </c>
      <c r="S27" s="54" t="e">
        <f t="shared" si="8"/>
        <v>#DIV/0!</v>
      </c>
      <c r="T27" s="54" t="e">
        <f t="shared" si="9"/>
        <v>#DIV/0!</v>
      </c>
      <c r="U27" s="24">
        <f t="shared" si="10"/>
        <v>0</v>
      </c>
      <c r="V27" s="60" t="e">
        <f t="shared" si="11"/>
        <v>#DIV/0!</v>
      </c>
      <c r="W27" s="16"/>
    </row>
    <row r="28" spans="1:27" x14ac:dyDescent="0.35">
      <c r="A28">
        <f>'FIHI (PBC M)'!A28</f>
        <v>0</v>
      </c>
      <c r="B28">
        <f>'FIHI (PBC M)'!B28</f>
        <v>0</v>
      </c>
      <c r="C28" s="33">
        <f>'FIHI (PBC M)'!C28</f>
        <v>0</v>
      </c>
      <c r="D28" s="3">
        <f>'FIHI (PBC M)'!D28</f>
        <v>0</v>
      </c>
      <c r="E28" s="7">
        <f>SUMIFS('SOC Detail Cap Acct'!S:S,'SOC Detail Cap Acct'!K:K,'FIHI (PBC QX)'!B28,'SOC Detail Cap Acct'!H:H,'FIHI (PBC QX)'!$C$1,'SOC Detail Cap Acct'!R:R,'FIHI (PBC QX)'!$E$1)+SUMIFS('SOC Detail Cap Acct'!S:S,'SOC Detail Cap Acct'!K:K,'FIHI (PBC QX)'!B28,'SOC Detail Cap Acct'!H:H,'FIHI (PBC QX)'!$C$1,'SOC Detail Cap Acct'!R:R,'FIHI (PBC QX)'!$E$2)+SUMIFS('SOC Detail Cap Acct'!S:S,'SOC Detail Cap Acct'!K:K,'FIHI (PBC QX)'!B28,'SOC Detail Cap Acct'!H:H,'FIHI (PBC QX)'!$C$1,'SOC Detail Cap Acct'!R:R,'FIHI (PBC QX)'!$E$3)</f>
        <v>0</v>
      </c>
      <c r="F28" s="8" t="s">
        <v>11</v>
      </c>
      <c r="G28" s="7">
        <f>SUMIFS('SOC Detail Cap Acct'!S:S,'SOC Detail Cap Acct'!K:K,'FIHI (PBC QX)'!B28,'SOC Detail Cap Acct'!H:H,'FIHI (PBC QX)'!$C$1,'SOC Detail Cap Acct'!R:R,'FIHI (PBC QX)'!$G$1)-SUMIFS('SOC Detail Cap Acct'!S:S,'SOC Detail Cap Acct'!K:K,'FIHI (PBC QX)'!B28,'SOC Detail Cap Acct'!H:H,'FIHI (PBC QX)'!$C$1,'SOC Detail Cap Acct'!R:R,'FIHI (PBC QX)'!$G$2)</f>
        <v>0</v>
      </c>
      <c r="H28" s="9" t="s">
        <v>11</v>
      </c>
      <c r="I28" s="8">
        <f>-SUMIFS('SOC Detail Expenses'!S:S,'SOC Detail Expenses'!K:K,'FIHI (PBC QX)'!B28,'SOC Detail Expenses'!H:H,'FIHI (PBC QX)'!$C$1)</f>
        <v>0</v>
      </c>
      <c r="J28" s="8">
        <f>-SUMIFS('SOC Detail Mgmt Fees'!S:S,'SOC Detail Mgmt Fees'!K:K,'FIHI (PBC QX)'!B28,'SOC Detail Mgmt Fees'!H:H,'FIHI (PBC QX)'!$C$1)</f>
        <v>0</v>
      </c>
      <c r="K28" s="34">
        <f>-SUMIFS('SOC Detail Mgmt Fees'!S:S,'SOC Detail Mgmt Fees'!H:H,'FIHI (PBC QX)'!$C$1,'SOC Detail Mgmt Fees'!R:R,'FIHI (PBC QX)'!$K$1,'SOC Detail Mgmt Fees'!K:K,'FIHI (PBC QX)'!B28)</f>
        <v>0</v>
      </c>
      <c r="L28" s="172" t="e">
        <f t="shared" si="13"/>
        <v>#DIV/0!</v>
      </c>
      <c r="M28" s="172" t="e">
        <f t="shared" si="14"/>
        <v>#DIV/0!</v>
      </c>
      <c r="N28" s="172" t="e">
        <f t="shared" si="15"/>
        <v>#DIV/0!</v>
      </c>
      <c r="O28" s="172" t="e">
        <f t="shared" si="16"/>
        <v>#DIV/0!</v>
      </c>
      <c r="P28" s="23"/>
      <c r="Q28" s="23"/>
      <c r="R28" s="53" t="e">
        <f t="shared" si="7"/>
        <v>#DIV/0!</v>
      </c>
      <c r="S28" s="54" t="e">
        <f t="shared" si="8"/>
        <v>#DIV/0!</v>
      </c>
      <c r="T28" s="54" t="e">
        <f t="shared" si="9"/>
        <v>#DIV/0!</v>
      </c>
      <c r="U28" s="24">
        <f t="shared" si="10"/>
        <v>0</v>
      </c>
      <c r="V28" s="60" t="e">
        <f t="shared" si="11"/>
        <v>#DIV/0!</v>
      </c>
      <c r="W28" s="16"/>
    </row>
    <row r="29" spans="1:27" x14ac:dyDescent="0.35">
      <c r="A29">
        <f>'FIHI (PBC M)'!A29</f>
        <v>0</v>
      </c>
      <c r="B29">
        <f>'FIHI (PBC M)'!B29</f>
        <v>0</v>
      </c>
      <c r="C29" s="33">
        <f>'FIHI (PBC M)'!C29</f>
        <v>0</v>
      </c>
      <c r="D29" s="3">
        <f>'FIHI (PBC M)'!D29</f>
        <v>0</v>
      </c>
      <c r="E29" s="7">
        <f>SUMIFS('SOC Detail Cap Acct'!S:S,'SOC Detail Cap Acct'!K:K,'FIHI (PBC QX)'!B29,'SOC Detail Cap Acct'!H:H,'FIHI (PBC QX)'!$C$1,'SOC Detail Cap Acct'!R:R,'FIHI (PBC QX)'!$E$1)+SUMIFS('SOC Detail Cap Acct'!S:S,'SOC Detail Cap Acct'!K:K,'FIHI (PBC QX)'!B29,'SOC Detail Cap Acct'!H:H,'FIHI (PBC QX)'!$C$1,'SOC Detail Cap Acct'!R:R,'FIHI (PBC QX)'!$E$2)+SUMIFS('SOC Detail Cap Acct'!S:S,'SOC Detail Cap Acct'!K:K,'FIHI (PBC QX)'!B29,'SOC Detail Cap Acct'!H:H,'FIHI (PBC QX)'!$C$1,'SOC Detail Cap Acct'!R:R,'FIHI (PBC QX)'!$E$3)</f>
        <v>0</v>
      </c>
      <c r="F29" s="8" t="s">
        <v>11</v>
      </c>
      <c r="G29" s="7">
        <f>SUMIFS('SOC Detail Cap Acct'!S:S,'SOC Detail Cap Acct'!K:K,'FIHI (PBC QX)'!B29,'SOC Detail Cap Acct'!H:H,'FIHI (PBC QX)'!$C$1,'SOC Detail Cap Acct'!R:R,'FIHI (PBC QX)'!$G$1)-SUMIFS('SOC Detail Cap Acct'!S:S,'SOC Detail Cap Acct'!K:K,'FIHI (PBC QX)'!B29,'SOC Detail Cap Acct'!H:H,'FIHI (PBC QX)'!$C$1,'SOC Detail Cap Acct'!R:R,'FIHI (PBC QX)'!$G$2)</f>
        <v>0</v>
      </c>
      <c r="H29" s="9" t="s">
        <v>11</v>
      </c>
      <c r="I29" s="8">
        <f>-SUMIFS('SOC Detail Expenses'!S:S,'SOC Detail Expenses'!K:K,'FIHI (PBC QX)'!B29,'SOC Detail Expenses'!H:H,'FIHI (PBC QX)'!$C$1)</f>
        <v>0</v>
      </c>
      <c r="J29" s="8">
        <f>-SUMIFS('SOC Detail Mgmt Fees'!S:S,'SOC Detail Mgmt Fees'!K:K,'FIHI (PBC QX)'!B29,'SOC Detail Mgmt Fees'!H:H,'FIHI (PBC QX)'!$C$1)</f>
        <v>0</v>
      </c>
      <c r="K29" s="34">
        <f>-SUMIFS('SOC Detail Mgmt Fees'!S:S,'SOC Detail Mgmt Fees'!H:H,'FIHI (PBC QX)'!$C$1,'SOC Detail Mgmt Fees'!R:R,'FIHI (PBC QX)'!$K$1,'SOC Detail Mgmt Fees'!K:K,'FIHI (PBC QX)'!B29)</f>
        <v>0</v>
      </c>
      <c r="L29" s="172" t="e">
        <f t="shared" si="13"/>
        <v>#DIV/0!</v>
      </c>
      <c r="M29" s="172" t="e">
        <f t="shared" si="14"/>
        <v>#DIV/0!</v>
      </c>
      <c r="N29" s="172" t="e">
        <f t="shared" si="15"/>
        <v>#DIV/0!</v>
      </c>
      <c r="O29" s="172" t="e">
        <f t="shared" si="16"/>
        <v>#DIV/0!</v>
      </c>
      <c r="P29" s="23"/>
      <c r="Q29" s="23"/>
      <c r="R29" s="53" t="e">
        <f t="shared" si="7"/>
        <v>#DIV/0!</v>
      </c>
      <c r="S29" s="54" t="e">
        <f t="shared" si="8"/>
        <v>#DIV/0!</v>
      </c>
      <c r="T29" s="54" t="e">
        <f t="shared" si="9"/>
        <v>#DIV/0!</v>
      </c>
      <c r="U29" s="24">
        <f t="shared" si="10"/>
        <v>0</v>
      </c>
      <c r="V29" s="60" t="e">
        <f t="shared" si="11"/>
        <v>#DIV/0!</v>
      </c>
      <c r="W29" s="16"/>
    </row>
    <row r="30" spans="1:27" x14ac:dyDescent="0.35">
      <c r="A30">
        <f>'FIHI (PBC M)'!A30</f>
        <v>0</v>
      </c>
      <c r="B30">
        <f>'FIHI (PBC M)'!B30</f>
        <v>0</v>
      </c>
      <c r="C30" s="33">
        <f>'FIHI (PBC M)'!C30</f>
        <v>0</v>
      </c>
      <c r="D30" s="3">
        <f>'FIHI (PBC M)'!D30</f>
        <v>0</v>
      </c>
      <c r="E30" s="7">
        <f>SUMIFS('SOC Detail Cap Acct'!S:S,'SOC Detail Cap Acct'!K:K,'FIHI (PBC QX)'!B30,'SOC Detail Cap Acct'!H:H,'FIHI (PBC QX)'!$C$1,'SOC Detail Cap Acct'!R:R,'FIHI (PBC QX)'!$E$1)+SUMIFS('SOC Detail Cap Acct'!S:S,'SOC Detail Cap Acct'!K:K,'FIHI (PBC QX)'!B30,'SOC Detail Cap Acct'!H:H,'FIHI (PBC QX)'!$C$1,'SOC Detail Cap Acct'!R:R,'FIHI (PBC QX)'!$E$2)+SUMIFS('SOC Detail Cap Acct'!S:S,'SOC Detail Cap Acct'!K:K,'FIHI (PBC QX)'!B30,'SOC Detail Cap Acct'!H:H,'FIHI (PBC QX)'!$C$1,'SOC Detail Cap Acct'!R:R,'FIHI (PBC QX)'!$E$3)</f>
        <v>0</v>
      </c>
      <c r="F30" s="8" t="s">
        <v>11</v>
      </c>
      <c r="G30" s="7">
        <f>SUMIFS('SOC Detail Cap Acct'!S:S,'SOC Detail Cap Acct'!K:K,'FIHI (PBC QX)'!B30,'SOC Detail Cap Acct'!H:H,'FIHI (PBC QX)'!$C$1,'SOC Detail Cap Acct'!R:R,'FIHI (PBC QX)'!$G$1)-SUMIFS('SOC Detail Cap Acct'!S:S,'SOC Detail Cap Acct'!K:K,'FIHI (PBC QX)'!B30,'SOC Detail Cap Acct'!H:H,'FIHI (PBC QX)'!$C$1,'SOC Detail Cap Acct'!R:R,'FIHI (PBC QX)'!$G$2)</f>
        <v>0</v>
      </c>
      <c r="H30" s="9" t="s">
        <v>11</v>
      </c>
      <c r="I30" s="8">
        <f>-SUMIFS('SOC Detail Expenses'!S:S,'SOC Detail Expenses'!K:K,'FIHI (PBC QX)'!B30,'SOC Detail Expenses'!H:H,'FIHI (PBC QX)'!$C$1)</f>
        <v>0</v>
      </c>
      <c r="J30" s="8">
        <f>-SUMIFS('SOC Detail Mgmt Fees'!S:S,'SOC Detail Mgmt Fees'!K:K,'FIHI (PBC QX)'!B30,'SOC Detail Mgmt Fees'!H:H,'FIHI (PBC QX)'!$C$1)</f>
        <v>0</v>
      </c>
      <c r="K30" s="34">
        <f>-SUMIFS('SOC Detail Mgmt Fees'!S:S,'SOC Detail Mgmt Fees'!H:H,'FIHI (PBC QX)'!$C$1,'SOC Detail Mgmt Fees'!R:R,'FIHI (PBC QX)'!$K$1,'SOC Detail Mgmt Fees'!K:K,'FIHI (PBC QX)'!B30)</f>
        <v>0</v>
      </c>
      <c r="L30" s="172" t="e">
        <f t="shared" si="13"/>
        <v>#DIV/0!</v>
      </c>
      <c r="M30" s="172" t="e">
        <f t="shared" si="14"/>
        <v>#DIV/0!</v>
      </c>
      <c r="N30" s="172" t="e">
        <f t="shared" si="15"/>
        <v>#DIV/0!</v>
      </c>
      <c r="O30" s="172" t="e">
        <f t="shared" si="16"/>
        <v>#DIV/0!</v>
      </c>
      <c r="P30" s="23"/>
      <c r="Q30" s="23"/>
      <c r="R30" s="53" t="e">
        <f t="shared" si="7"/>
        <v>#DIV/0!</v>
      </c>
      <c r="S30" s="54" t="e">
        <f t="shared" si="8"/>
        <v>#DIV/0!</v>
      </c>
      <c r="T30" s="54" t="e">
        <f t="shared" si="9"/>
        <v>#DIV/0!</v>
      </c>
      <c r="U30" s="24">
        <f t="shared" si="10"/>
        <v>0</v>
      </c>
      <c r="V30" s="60" t="e">
        <f t="shared" si="11"/>
        <v>#DIV/0!</v>
      </c>
      <c r="W30" s="16"/>
    </row>
    <row r="31" spans="1:27" x14ac:dyDescent="0.35">
      <c r="A31">
        <f>'FIHI (PBC M)'!A31</f>
        <v>0</v>
      </c>
      <c r="B31">
        <f>'FIHI (PBC M)'!B31</f>
        <v>0</v>
      </c>
      <c r="C31" s="33">
        <f>'FIHI (PBC M)'!C31</f>
        <v>0</v>
      </c>
      <c r="D31" s="3">
        <f>'FIHI (PBC M)'!D31</f>
        <v>0</v>
      </c>
      <c r="E31" s="7">
        <f>SUMIFS('SOC Detail Cap Acct'!S:S,'SOC Detail Cap Acct'!K:K,'FIHI (PBC QX)'!B31,'SOC Detail Cap Acct'!H:H,'FIHI (PBC QX)'!$C$1,'SOC Detail Cap Acct'!R:R,'FIHI (PBC QX)'!$E$1)+SUMIFS('SOC Detail Cap Acct'!S:S,'SOC Detail Cap Acct'!K:K,'FIHI (PBC QX)'!B31,'SOC Detail Cap Acct'!H:H,'FIHI (PBC QX)'!$C$1,'SOC Detail Cap Acct'!R:R,'FIHI (PBC QX)'!$E$2)+SUMIFS('SOC Detail Cap Acct'!S:S,'SOC Detail Cap Acct'!K:K,'FIHI (PBC QX)'!B31,'SOC Detail Cap Acct'!H:H,'FIHI (PBC QX)'!$C$1,'SOC Detail Cap Acct'!R:R,'FIHI (PBC QX)'!$E$3)</f>
        <v>0</v>
      </c>
      <c r="F31" s="8" t="s">
        <v>11</v>
      </c>
      <c r="G31" s="7">
        <f>SUMIFS('SOC Detail Cap Acct'!S:S,'SOC Detail Cap Acct'!K:K,'FIHI (PBC QX)'!B31,'SOC Detail Cap Acct'!H:H,'FIHI (PBC QX)'!$C$1,'SOC Detail Cap Acct'!R:R,'FIHI (PBC QX)'!$G$1)-SUMIFS('SOC Detail Cap Acct'!S:S,'SOC Detail Cap Acct'!K:K,'FIHI (PBC QX)'!B31,'SOC Detail Cap Acct'!H:H,'FIHI (PBC QX)'!$C$1,'SOC Detail Cap Acct'!R:R,'FIHI (PBC QX)'!$G$2)</f>
        <v>0</v>
      </c>
      <c r="H31" s="9" t="s">
        <v>11</v>
      </c>
      <c r="I31" s="8">
        <f>-SUMIFS('SOC Detail Expenses'!S:S,'SOC Detail Expenses'!K:K,'FIHI (PBC QX)'!B31,'SOC Detail Expenses'!H:H,'FIHI (PBC QX)'!$C$1)</f>
        <v>0</v>
      </c>
      <c r="J31" s="8">
        <f>-SUMIFS('SOC Detail Mgmt Fees'!S:S,'SOC Detail Mgmt Fees'!K:K,'FIHI (PBC QX)'!B31,'SOC Detail Mgmt Fees'!H:H,'FIHI (PBC QX)'!$C$1)</f>
        <v>0</v>
      </c>
      <c r="K31" s="34">
        <f>-SUMIFS('SOC Detail Mgmt Fees'!S:S,'SOC Detail Mgmt Fees'!H:H,'FIHI (PBC QX)'!$C$1,'SOC Detail Mgmt Fees'!R:R,'FIHI (PBC QX)'!$K$1,'SOC Detail Mgmt Fees'!K:K,'FIHI (PBC QX)'!B31)</f>
        <v>0</v>
      </c>
      <c r="L31" s="172" t="e">
        <f t="shared" ref="L31:L33" si="17">SUM(G31,I31,J31)/E31</f>
        <v>#DIV/0!</v>
      </c>
      <c r="M31" s="172" t="e">
        <f t="shared" ref="M31:M33" si="18">G31/E31</f>
        <v>#DIV/0!</v>
      </c>
      <c r="N31" s="172" t="e">
        <f t="shared" ref="N31:N33" si="19">LN(L31)</f>
        <v>#DIV/0!</v>
      </c>
      <c r="O31" s="172" t="e">
        <f t="shared" ref="O31:O33" si="20">LN(M31)</f>
        <v>#DIV/0!</v>
      </c>
      <c r="P31" s="23"/>
      <c r="Q31" s="23"/>
      <c r="R31" s="53" t="e">
        <f t="shared" si="7"/>
        <v>#DIV/0!</v>
      </c>
      <c r="S31" s="54" t="e">
        <f t="shared" si="8"/>
        <v>#DIV/0!</v>
      </c>
      <c r="T31" s="54" t="e">
        <f t="shared" si="9"/>
        <v>#DIV/0!</v>
      </c>
      <c r="U31" s="24">
        <f t="shared" si="10"/>
        <v>0</v>
      </c>
      <c r="V31" s="60" t="e">
        <f t="shared" si="11"/>
        <v>#DIV/0!</v>
      </c>
      <c r="W31" s="16"/>
    </row>
    <row r="32" spans="1:27" x14ac:dyDescent="0.35">
      <c r="A32">
        <f>'FIHI (PBC M)'!A32</f>
        <v>0</v>
      </c>
      <c r="B32">
        <f>'FIHI (PBC M)'!B32</f>
        <v>0</v>
      </c>
      <c r="C32" s="33">
        <f>'FIHI (PBC M)'!C32</f>
        <v>0</v>
      </c>
      <c r="D32" s="3">
        <f>'FIHI (PBC M)'!D32</f>
        <v>0</v>
      </c>
      <c r="E32" s="7">
        <f>SUMIFS('SOC Detail Cap Acct'!S:S,'SOC Detail Cap Acct'!K:K,'FIHI (PBC QX)'!B32,'SOC Detail Cap Acct'!H:H,'FIHI (PBC QX)'!$C$1,'SOC Detail Cap Acct'!R:R,'FIHI (PBC QX)'!$E$1)+SUMIFS('SOC Detail Cap Acct'!S:S,'SOC Detail Cap Acct'!K:K,'FIHI (PBC QX)'!B32,'SOC Detail Cap Acct'!H:H,'FIHI (PBC QX)'!$C$1,'SOC Detail Cap Acct'!R:R,'FIHI (PBC QX)'!$E$2)+SUMIFS('SOC Detail Cap Acct'!S:S,'SOC Detail Cap Acct'!K:K,'FIHI (PBC QX)'!B32,'SOC Detail Cap Acct'!H:H,'FIHI (PBC QX)'!$C$1,'SOC Detail Cap Acct'!R:R,'FIHI (PBC QX)'!$E$3)</f>
        <v>0</v>
      </c>
      <c r="F32" s="8" t="s">
        <v>11</v>
      </c>
      <c r="G32" s="7">
        <f>SUMIFS('SOC Detail Cap Acct'!S:S,'SOC Detail Cap Acct'!K:K,'FIHI (PBC QX)'!B32,'SOC Detail Cap Acct'!H:H,'FIHI (PBC QX)'!$C$1,'SOC Detail Cap Acct'!R:R,'FIHI (PBC QX)'!$G$1)-SUMIFS('SOC Detail Cap Acct'!S:S,'SOC Detail Cap Acct'!K:K,'FIHI (PBC QX)'!B32,'SOC Detail Cap Acct'!H:H,'FIHI (PBC QX)'!$C$1,'SOC Detail Cap Acct'!R:R,'FIHI (PBC QX)'!$G$2)</f>
        <v>0</v>
      </c>
      <c r="H32" s="9" t="s">
        <v>11</v>
      </c>
      <c r="I32" s="8">
        <f>-SUMIFS('SOC Detail Expenses'!S:S,'SOC Detail Expenses'!K:K,'FIHI (PBC QX)'!B32,'SOC Detail Expenses'!H:H,'FIHI (PBC QX)'!$C$1)</f>
        <v>0</v>
      </c>
      <c r="J32" s="8">
        <f>-SUMIFS('SOC Detail Mgmt Fees'!S:S,'SOC Detail Mgmt Fees'!K:K,'FIHI (PBC QX)'!B32,'SOC Detail Mgmt Fees'!H:H,'FIHI (PBC QX)'!$C$1)</f>
        <v>0</v>
      </c>
      <c r="K32" s="34">
        <f>-SUMIFS('SOC Detail Mgmt Fees'!S:S,'SOC Detail Mgmt Fees'!H:H,'FIHI (PBC QX)'!$C$1,'SOC Detail Mgmt Fees'!R:R,'FIHI (PBC QX)'!$K$1,'SOC Detail Mgmt Fees'!K:K,'FIHI (PBC QX)'!B32)</f>
        <v>0</v>
      </c>
      <c r="L32" s="172" t="e">
        <f t="shared" si="17"/>
        <v>#DIV/0!</v>
      </c>
      <c r="M32" s="172" t="e">
        <f t="shared" si="18"/>
        <v>#DIV/0!</v>
      </c>
      <c r="N32" s="172" t="e">
        <f t="shared" si="19"/>
        <v>#DIV/0!</v>
      </c>
      <c r="O32" s="172" t="e">
        <f t="shared" si="20"/>
        <v>#DIV/0!</v>
      </c>
      <c r="P32" s="23"/>
      <c r="Q32" s="23"/>
      <c r="R32" s="53" t="e">
        <f t="shared" si="7"/>
        <v>#DIV/0!</v>
      </c>
      <c r="S32" s="54" t="e">
        <f t="shared" si="8"/>
        <v>#DIV/0!</v>
      </c>
      <c r="T32" s="54" t="e">
        <f t="shared" si="9"/>
        <v>#DIV/0!</v>
      </c>
      <c r="U32" s="24">
        <f t="shared" si="10"/>
        <v>0</v>
      </c>
      <c r="V32" s="60" t="e">
        <f t="shared" si="11"/>
        <v>#DIV/0!</v>
      </c>
      <c r="W32" s="16"/>
    </row>
    <row r="33" spans="1:22" x14ac:dyDescent="0.35">
      <c r="A33">
        <f>'FIHI (PBC M)'!A33</f>
        <v>0</v>
      </c>
      <c r="B33">
        <f>'FIHI (PBC M)'!B33</f>
        <v>0</v>
      </c>
      <c r="C33" s="33">
        <f>'FIHI (PBC M)'!C33</f>
        <v>0</v>
      </c>
      <c r="D33" s="3">
        <f>'FIHI (PBC M)'!D33</f>
        <v>0</v>
      </c>
      <c r="E33" s="7">
        <f>SUMIFS('SOC Detail Cap Acct'!S:S,'SOC Detail Cap Acct'!K:K,'FIHI (PBC QX)'!B33,'SOC Detail Cap Acct'!H:H,'FIHI (PBC QX)'!$C$1,'SOC Detail Cap Acct'!R:R,'FIHI (PBC QX)'!$E$1)+SUMIFS('SOC Detail Cap Acct'!S:S,'SOC Detail Cap Acct'!K:K,'FIHI (PBC QX)'!B33,'SOC Detail Cap Acct'!H:H,'FIHI (PBC QX)'!$C$1,'SOC Detail Cap Acct'!R:R,'FIHI (PBC QX)'!$E$2)+SUMIFS('SOC Detail Cap Acct'!S:S,'SOC Detail Cap Acct'!K:K,'FIHI (PBC QX)'!B33,'SOC Detail Cap Acct'!H:H,'FIHI (PBC QX)'!$C$1,'SOC Detail Cap Acct'!R:R,'FIHI (PBC QX)'!$E$3)</f>
        <v>0</v>
      </c>
      <c r="F33" s="8" t="s">
        <v>11</v>
      </c>
      <c r="G33" s="7">
        <f>SUMIFS('SOC Detail Cap Acct'!S:S,'SOC Detail Cap Acct'!K:K,'FIHI (PBC QX)'!B33,'SOC Detail Cap Acct'!H:H,'FIHI (PBC QX)'!$C$1,'SOC Detail Cap Acct'!R:R,'FIHI (PBC QX)'!$G$1)-SUMIFS('SOC Detail Cap Acct'!S:S,'SOC Detail Cap Acct'!K:K,'FIHI (PBC QX)'!B33,'SOC Detail Cap Acct'!H:H,'FIHI (PBC QX)'!$C$1,'SOC Detail Cap Acct'!R:R,'FIHI (PBC QX)'!$G$2)</f>
        <v>0</v>
      </c>
      <c r="H33" s="9" t="s">
        <v>11</v>
      </c>
      <c r="I33" s="8">
        <f>-SUMIFS('SOC Detail Expenses'!S:S,'SOC Detail Expenses'!K:K,'FIHI (PBC QX)'!B33,'SOC Detail Expenses'!H:H,'FIHI (PBC QX)'!$C$1)</f>
        <v>0</v>
      </c>
      <c r="J33" s="8">
        <f>-SUMIFS('SOC Detail Mgmt Fees'!S:S,'SOC Detail Mgmt Fees'!K:K,'FIHI (PBC QX)'!B33,'SOC Detail Mgmt Fees'!H:H,'FIHI (PBC QX)'!$C$1)</f>
        <v>0</v>
      </c>
      <c r="K33" s="34">
        <f>-SUMIFS('SOC Detail Mgmt Fees'!S:S,'SOC Detail Mgmt Fees'!H:H,'FIHI (PBC QX)'!$C$1,'SOC Detail Mgmt Fees'!R:R,'FIHI (PBC QX)'!$K$1,'SOC Detail Mgmt Fees'!K:K,'FIHI (PBC QX)'!B33)</f>
        <v>0</v>
      </c>
      <c r="L33" s="172" t="e">
        <f t="shared" si="17"/>
        <v>#DIV/0!</v>
      </c>
      <c r="M33" s="172" t="e">
        <f t="shared" si="18"/>
        <v>#DIV/0!</v>
      </c>
      <c r="N33" s="172" t="e">
        <f t="shared" si="19"/>
        <v>#DIV/0!</v>
      </c>
      <c r="O33" s="172" t="e">
        <f t="shared" si="20"/>
        <v>#DIV/0!</v>
      </c>
      <c r="P33" s="23"/>
      <c r="Q33" s="23"/>
      <c r="R33" s="53" t="e">
        <f t="shared" ref="R33" si="21">+G33/E33-1</f>
        <v>#DIV/0!</v>
      </c>
      <c r="S33" s="54" t="e">
        <f t="shared" ref="S33" si="22">(J33+I33)/E33</f>
        <v>#DIV/0!</v>
      </c>
      <c r="T33" s="54" t="e">
        <f t="shared" ref="T33" si="23">(K33+I33)/E33</f>
        <v>#DIV/0!</v>
      </c>
      <c r="U33" s="24">
        <f t="shared" ref="U33" si="24">+G33-E33+J33+I33</f>
        <v>0</v>
      </c>
      <c r="V33" s="60" t="e">
        <f t="shared" ref="V33" si="25">+U33/E33</f>
        <v>#DIV/0!</v>
      </c>
    </row>
    <row r="34" spans="1:22" x14ac:dyDescent="0.35">
      <c r="A34">
        <f>'FIHI (PBC M)'!A34</f>
        <v>0</v>
      </c>
      <c r="B34">
        <f>'FIHI (PBC M)'!B34</f>
        <v>0</v>
      </c>
      <c r="C34" s="33">
        <f>'FIHI (PBC M)'!C34</f>
        <v>0</v>
      </c>
      <c r="D34" s="3">
        <f>'FIHI (PBC M)'!D34</f>
        <v>0</v>
      </c>
      <c r="E34" s="7">
        <f>SUMIFS('SOC Detail Cap Acct'!S:S,'SOC Detail Cap Acct'!K:K,'FIHI (PBC QX)'!B34,'SOC Detail Cap Acct'!H:H,'FIHI (PBC QX)'!$C$1,'SOC Detail Cap Acct'!R:R,'FIHI (PBC QX)'!$E$1)+SUMIFS('SOC Detail Cap Acct'!S:S,'SOC Detail Cap Acct'!K:K,'FIHI (PBC QX)'!B34,'SOC Detail Cap Acct'!H:H,'FIHI (PBC QX)'!$C$1,'SOC Detail Cap Acct'!R:R,'FIHI (PBC QX)'!$E$2)+SUMIFS('SOC Detail Cap Acct'!S:S,'SOC Detail Cap Acct'!K:K,'FIHI (PBC QX)'!B34,'SOC Detail Cap Acct'!H:H,'FIHI (PBC QX)'!$C$1,'SOC Detail Cap Acct'!R:R,'FIHI (PBC QX)'!$E$3)</f>
        <v>0</v>
      </c>
      <c r="F34" s="8" t="s">
        <v>11</v>
      </c>
      <c r="G34" s="7">
        <f>SUMIFS('SOC Detail Cap Acct'!S:S,'SOC Detail Cap Acct'!K:K,'FIHI (PBC QX)'!B34,'SOC Detail Cap Acct'!H:H,'FIHI (PBC QX)'!$C$1,'SOC Detail Cap Acct'!R:R,'FIHI (PBC QX)'!$G$1)-SUMIFS('SOC Detail Cap Acct'!S:S,'SOC Detail Cap Acct'!K:K,'FIHI (PBC QX)'!B34,'SOC Detail Cap Acct'!H:H,'FIHI (PBC QX)'!$C$1,'SOC Detail Cap Acct'!R:R,'FIHI (PBC QX)'!$G$2)</f>
        <v>0</v>
      </c>
      <c r="H34" s="9" t="s">
        <v>11</v>
      </c>
      <c r="I34" s="8">
        <f>-SUMIFS('SOC Detail Expenses'!S:S,'SOC Detail Expenses'!K:K,'FIHI (PBC QX)'!B34,'SOC Detail Expenses'!H:H,'FIHI (PBC QX)'!$C$1)</f>
        <v>0</v>
      </c>
      <c r="J34" s="8">
        <f>-SUMIFS('SOC Detail Mgmt Fees'!S:S,'SOC Detail Mgmt Fees'!K:K,'FIHI (PBC QX)'!B34,'SOC Detail Mgmt Fees'!H:H,'FIHI (PBC QX)'!$C$1)</f>
        <v>0</v>
      </c>
      <c r="K34" s="34">
        <f>-SUMIFS('SOC Detail Mgmt Fees'!S:S,'SOC Detail Mgmt Fees'!H:H,'FIHI (PBC QX)'!$C$1,'SOC Detail Mgmt Fees'!R:R,'FIHI (PBC QX)'!$K$1,'SOC Detail Mgmt Fees'!K:K,'FIHI (PBC QX)'!B34)</f>
        <v>0</v>
      </c>
      <c r="L34" s="172" t="e">
        <f t="shared" ref="L34:L44" si="26">SUM(G34,I34,J34)/E34</f>
        <v>#DIV/0!</v>
      </c>
      <c r="M34" s="172" t="e">
        <f t="shared" ref="M34:M44" si="27">G34/E34</f>
        <v>#DIV/0!</v>
      </c>
      <c r="N34" s="172" t="e">
        <f t="shared" ref="N34:N44" si="28">LN(L34)</f>
        <v>#DIV/0!</v>
      </c>
      <c r="O34" s="172" t="e">
        <f t="shared" ref="O34:O44" si="29">LN(M34)</f>
        <v>#DIV/0!</v>
      </c>
      <c r="P34" s="23"/>
      <c r="Q34" s="23"/>
      <c r="R34" s="53" t="e">
        <f t="shared" ref="R34:R44" si="30">+G34/E34-1</f>
        <v>#DIV/0!</v>
      </c>
      <c r="S34" s="54" t="e">
        <f t="shared" ref="S34:S44" si="31">(J34+I34)/E34</f>
        <v>#DIV/0!</v>
      </c>
      <c r="T34" s="54" t="e">
        <f t="shared" ref="T34:T44" si="32">(K34+I34)/E34</f>
        <v>#DIV/0!</v>
      </c>
      <c r="U34" s="24">
        <f t="shared" ref="U34:U44" si="33">+G34-E34+J34+I34</f>
        <v>0</v>
      </c>
      <c r="V34" s="60" t="e">
        <f t="shared" ref="V34:V44" si="34">+U34/E34</f>
        <v>#DIV/0!</v>
      </c>
    </row>
    <row r="35" spans="1:22" x14ac:dyDescent="0.35">
      <c r="A35">
        <f>'FIHI (PBC M)'!A35</f>
        <v>0</v>
      </c>
      <c r="B35">
        <f>'FIHI (PBC M)'!B35</f>
        <v>0</v>
      </c>
      <c r="C35" s="33">
        <f>'FIHI (PBC M)'!C35</f>
        <v>0</v>
      </c>
      <c r="D35" s="3">
        <f>'FIHI (PBC M)'!D35</f>
        <v>0</v>
      </c>
      <c r="E35" s="7">
        <f>SUMIFS('SOC Detail Cap Acct'!S:S,'SOC Detail Cap Acct'!K:K,'FIHI (PBC QX)'!B35,'SOC Detail Cap Acct'!H:H,'FIHI (PBC QX)'!$C$1,'SOC Detail Cap Acct'!R:R,'FIHI (PBC QX)'!$E$1)+SUMIFS('SOC Detail Cap Acct'!S:S,'SOC Detail Cap Acct'!K:K,'FIHI (PBC QX)'!B35,'SOC Detail Cap Acct'!H:H,'FIHI (PBC QX)'!$C$1,'SOC Detail Cap Acct'!R:R,'FIHI (PBC QX)'!$E$2)+SUMIFS('SOC Detail Cap Acct'!S:S,'SOC Detail Cap Acct'!K:K,'FIHI (PBC QX)'!B35,'SOC Detail Cap Acct'!H:H,'FIHI (PBC QX)'!$C$1,'SOC Detail Cap Acct'!R:R,'FIHI (PBC QX)'!$E$3)</f>
        <v>0</v>
      </c>
      <c r="F35" s="8" t="s">
        <v>11</v>
      </c>
      <c r="G35" s="7">
        <f>SUMIFS('SOC Detail Cap Acct'!S:S,'SOC Detail Cap Acct'!K:K,'FIHI (PBC QX)'!B35,'SOC Detail Cap Acct'!H:H,'FIHI (PBC QX)'!$C$1,'SOC Detail Cap Acct'!R:R,'FIHI (PBC QX)'!$G$1)-SUMIFS('SOC Detail Cap Acct'!S:S,'SOC Detail Cap Acct'!K:K,'FIHI (PBC QX)'!B35,'SOC Detail Cap Acct'!H:H,'FIHI (PBC QX)'!$C$1,'SOC Detail Cap Acct'!R:R,'FIHI (PBC QX)'!$G$2)</f>
        <v>0</v>
      </c>
      <c r="H35" s="9" t="s">
        <v>11</v>
      </c>
      <c r="I35" s="8">
        <f>-SUMIFS('SOC Detail Expenses'!S:S,'SOC Detail Expenses'!K:K,'FIHI (PBC QX)'!B35,'SOC Detail Expenses'!H:H,'FIHI (PBC QX)'!$C$1)</f>
        <v>0</v>
      </c>
      <c r="J35" s="8">
        <f>-SUMIFS('SOC Detail Mgmt Fees'!S:S,'SOC Detail Mgmt Fees'!K:K,'FIHI (PBC QX)'!B35,'SOC Detail Mgmt Fees'!H:H,'FIHI (PBC QX)'!$C$1)</f>
        <v>0</v>
      </c>
      <c r="K35" s="34">
        <f>-SUMIFS('SOC Detail Mgmt Fees'!S:S,'SOC Detail Mgmt Fees'!H:H,'FIHI (PBC QX)'!$C$1,'SOC Detail Mgmt Fees'!R:R,'FIHI (PBC QX)'!$K$1,'SOC Detail Mgmt Fees'!K:K,'FIHI (PBC QX)'!B35)</f>
        <v>0</v>
      </c>
      <c r="L35" s="172" t="e">
        <f t="shared" si="26"/>
        <v>#DIV/0!</v>
      </c>
      <c r="M35" s="172" t="e">
        <f t="shared" si="27"/>
        <v>#DIV/0!</v>
      </c>
      <c r="N35" s="172" t="e">
        <f t="shared" si="28"/>
        <v>#DIV/0!</v>
      </c>
      <c r="O35" s="172" t="e">
        <f t="shared" si="29"/>
        <v>#DIV/0!</v>
      </c>
      <c r="P35" s="23"/>
      <c r="Q35" s="23"/>
      <c r="R35" s="53" t="e">
        <f t="shared" si="30"/>
        <v>#DIV/0!</v>
      </c>
      <c r="S35" s="54" t="e">
        <f t="shared" si="31"/>
        <v>#DIV/0!</v>
      </c>
      <c r="T35" s="54" t="e">
        <f t="shared" si="32"/>
        <v>#DIV/0!</v>
      </c>
      <c r="U35" s="24">
        <f t="shared" si="33"/>
        <v>0</v>
      </c>
      <c r="V35" s="60" t="e">
        <f t="shared" si="34"/>
        <v>#DIV/0!</v>
      </c>
    </row>
    <row r="36" spans="1:22" x14ac:dyDescent="0.35">
      <c r="A36">
        <f>'FIHI (PBC M)'!A36</f>
        <v>0</v>
      </c>
      <c r="B36">
        <f>'FIHI (PBC M)'!B36</f>
        <v>0</v>
      </c>
      <c r="C36" s="33">
        <f>'FIHI (PBC M)'!C36</f>
        <v>0</v>
      </c>
      <c r="D36" s="3">
        <f>'FIHI (PBC M)'!D36</f>
        <v>0</v>
      </c>
      <c r="E36" s="7">
        <f>SUMIFS('SOC Detail Cap Acct'!S:S,'SOC Detail Cap Acct'!K:K,'FIHI (PBC QX)'!B36,'SOC Detail Cap Acct'!H:H,'FIHI (PBC QX)'!$C$1,'SOC Detail Cap Acct'!R:R,'FIHI (PBC QX)'!$E$1)+SUMIFS('SOC Detail Cap Acct'!S:S,'SOC Detail Cap Acct'!K:K,'FIHI (PBC QX)'!B36,'SOC Detail Cap Acct'!H:H,'FIHI (PBC QX)'!$C$1,'SOC Detail Cap Acct'!R:R,'FIHI (PBC QX)'!$E$2)+SUMIFS('SOC Detail Cap Acct'!S:S,'SOC Detail Cap Acct'!K:K,'FIHI (PBC QX)'!B36,'SOC Detail Cap Acct'!H:H,'FIHI (PBC QX)'!$C$1,'SOC Detail Cap Acct'!R:R,'FIHI (PBC QX)'!$E$3)</f>
        <v>0</v>
      </c>
      <c r="F36" s="8" t="s">
        <v>11</v>
      </c>
      <c r="G36" s="7">
        <f>SUMIFS('SOC Detail Cap Acct'!S:S,'SOC Detail Cap Acct'!K:K,'FIHI (PBC QX)'!B36,'SOC Detail Cap Acct'!H:H,'FIHI (PBC QX)'!$C$1,'SOC Detail Cap Acct'!R:R,'FIHI (PBC QX)'!$G$1)-SUMIFS('SOC Detail Cap Acct'!S:S,'SOC Detail Cap Acct'!K:K,'FIHI (PBC QX)'!B36,'SOC Detail Cap Acct'!H:H,'FIHI (PBC QX)'!$C$1,'SOC Detail Cap Acct'!R:R,'FIHI (PBC QX)'!$G$2)</f>
        <v>0</v>
      </c>
      <c r="H36" s="9" t="s">
        <v>11</v>
      </c>
      <c r="I36" s="8">
        <f>-SUMIFS('SOC Detail Expenses'!S:S,'SOC Detail Expenses'!K:K,'FIHI (PBC QX)'!B36,'SOC Detail Expenses'!H:H,'FIHI (PBC QX)'!$C$1)</f>
        <v>0</v>
      </c>
      <c r="J36" s="8">
        <f>-SUMIFS('SOC Detail Mgmt Fees'!S:S,'SOC Detail Mgmt Fees'!K:K,'FIHI (PBC QX)'!B36,'SOC Detail Mgmt Fees'!H:H,'FIHI (PBC QX)'!$C$1)</f>
        <v>0</v>
      </c>
      <c r="K36" s="34">
        <f>-SUMIFS('SOC Detail Mgmt Fees'!S:S,'SOC Detail Mgmt Fees'!H:H,'FIHI (PBC QX)'!$C$1,'SOC Detail Mgmt Fees'!R:R,'FIHI (PBC QX)'!$K$1,'SOC Detail Mgmt Fees'!K:K,'FIHI (PBC QX)'!B36)</f>
        <v>0</v>
      </c>
      <c r="L36" s="172" t="e">
        <f t="shared" si="26"/>
        <v>#DIV/0!</v>
      </c>
      <c r="M36" s="172" t="e">
        <f t="shared" si="27"/>
        <v>#DIV/0!</v>
      </c>
      <c r="N36" s="172" t="e">
        <f t="shared" si="28"/>
        <v>#DIV/0!</v>
      </c>
      <c r="O36" s="172" t="e">
        <f t="shared" si="29"/>
        <v>#DIV/0!</v>
      </c>
      <c r="P36" s="23"/>
      <c r="Q36" s="23"/>
      <c r="R36" s="53" t="e">
        <f t="shared" si="30"/>
        <v>#DIV/0!</v>
      </c>
      <c r="S36" s="54" t="e">
        <f t="shared" si="31"/>
        <v>#DIV/0!</v>
      </c>
      <c r="T36" s="54" t="e">
        <f t="shared" si="32"/>
        <v>#DIV/0!</v>
      </c>
      <c r="U36" s="24">
        <f t="shared" si="33"/>
        <v>0</v>
      </c>
      <c r="V36" s="60" t="e">
        <f t="shared" si="34"/>
        <v>#DIV/0!</v>
      </c>
    </row>
    <row r="37" spans="1:22" x14ac:dyDescent="0.35">
      <c r="A37">
        <f>'FIHI (PBC M)'!A37</f>
        <v>0</v>
      </c>
      <c r="B37">
        <f>'FIHI (PBC M)'!B37</f>
        <v>0</v>
      </c>
      <c r="C37" s="33">
        <f>'FIHI (PBC M)'!C37</f>
        <v>0</v>
      </c>
      <c r="D37" s="3">
        <f>'FIHI (PBC M)'!D37</f>
        <v>0</v>
      </c>
      <c r="E37" s="7">
        <f>SUMIFS('SOC Detail Cap Acct'!S:S,'SOC Detail Cap Acct'!K:K,'FIHI (PBC QX)'!B37,'SOC Detail Cap Acct'!H:H,'FIHI (PBC QX)'!$C$1,'SOC Detail Cap Acct'!R:R,'FIHI (PBC QX)'!$E$1)+SUMIFS('SOC Detail Cap Acct'!S:S,'SOC Detail Cap Acct'!K:K,'FIHI (PBC QX)'!B37,'SOC Detail Cap Acct'!H:H,'FIHI (PBC QX)'!$C$1,'SOC Detail Cap Acct'!R:R,'FIHI (PBC QX)'!$E$2)+SUMIFS('SOC Detail Cap Acct'!S:S,'SOC Detail Cap Acct'!K:K,'FIHI (PBC QX)'!B37,'SOC Detail Cap Acct'!H:H,'FIHI (PBC QX)'!$C$1,'SOC Detail Cap Acct'!R:R,'FIHI (PBC QX)'!$E$3)</f>
        <v>0</v>
      </c>
      <c r="F37" s="8" t="s">
        <v>11</v>
      </c>
      <c r="G37" s="7">
        <f>SUMIFS('SOC Detail Cap Acct'!S:S,'SOC Detail Cap Acct'!K:K,'FIHI (PBC QX)'!B37,'SOC Detail Cap Acct'!H:H,'FIHI (PBC QX)'!$C$1,'SOC Detail Cap Acct'!R:R,'FIHI (PBC QX)'!$G$1)-SUMIFS('SOC Detail Cap Acct'!S:S,'SOC Detail Cap Acct'!K:K,'FIHI (PBC QX)'!B37,'SOC Detail Cap Acct'!H:H,'FIHI (PBC QX)'!$C$1,'SOC Detail Cap Acct'!R:R,'FIHI (PBC QX)'!$G$2)</f>
        <v>0</v>
      </c>
      <c r="H37" s="9" t="s">
        <v>11</v>
      </c>
      <c r="I37" s="8">
        <f>-SUMIFS('SOC Detail Expenses'!S:S,'SOC Detail Expenses'!K:K,'FIHI (PBC QX)'!B37,'SOC Detail Expenses'!H:H,'FIHI (PBC QX)'!$C$1)</f>
        <v>0</v>
      </c>
      <c r="J37" s="8">
        <f>-SUMIFS('SOC Detail Mgmt Fees'!S:S,'SOC Detail Mgmt Fees'!K:K,'FIHI (PBC QX)'!B37,'SOC Detail Mgmt Fees'!H:H,'FIHI (PBC QX)'!$C$1)</f>
        <v>0</v>
      </c>
      <c r="K37" s="34">
        <f>-SUMIFS('SOC Detail Mgmt Fees'!S:S,'SOC Detail Mgmt Fees'!H:H,'FIHI (PBC QX)'!$C$1,'SOC Detail Mgmt Fees'!R:R,'FIHI (PBC QX)'!$K$1,'SOC Detail Mgmt Fees'!K:K,'FIHI (PBC QX)'!B37)</f>
        <v>0</v>
      </c>
      <c r="L37" s="172" t="e">
        <f t="shared" si="26"/>
        <v>#DIV/0!</v>
      </c>
      <c r="M37" s="172" t="e">
        <f t="shared" si="27"/>
        <v>#DIV/0!</v>
      </c>
      <c r="N37" s="172" t="e">
        <f t="shared" si="28"/>
        <v>#DIV/0!</v>
      </c>
      <c r="O37" s="172" t="e">
        <f t="shared" si="29"/>
        <v>#DIV/0!</v>
      </c>
      <c r="P37" s="23"/>
      <c r="Q37" s="23"/>
      <c r="R37" s="53" t="e">
        <f t="shared" si="30"/>
        <v>#DIV/0!</v>
      </c>
      <c r="S37" s="54" t="e">
        <f t="shared" si="31"/>
        <v>#DIV/0!</v>
      </c>
      <c r="T37" s="54" t="e">
        <f t="shared" si="32"/>
        <v>#DIV/0!</v>
      </c>
      <c r="U37" s="24">
        <f t="shared" si="33"/>
        <v>0</v>
      </c>
      <c r="V37" s="60" t="e">
        <f t="shared" si="34"/>
        <v>#DIV/0!</v>
      </c>
    </row>
    <row r="38" spans="1:22" x14ac:dyDescent="0.35">
      <c r="A38">
        <f>'FIHI (PBC M)'!A38</f>
        <v>0</v>
      </c>
      <c r="B38">
        <f>'FIHI (PBC M)'!B38</f>
        <v>0</v>
      </c>
      <c r="C38" s="33">
        <f>'FIHI (PBC M)'!C38</f>
        <v>0</v>
      </c>
      <c r="D38" s="3">
        <f>'FIHI (PBC M)'!D38</f>
        <v>0</v>
      </c>
      <c r="E38" s="7">
        <f>SUMIFS('SOC Detail Cap Acct'!S:S,'SOC Detail Cap Acct'!K:K,'FIHI (PBC QX)'!B38,'SOC Detail Cap Acct'!H:H,'FIHI (PBC QX)'!$C$1,'SOC Detail Cap Acct'!R:R,'FIHI (PBC QX)'!$E$1)+SUMIFS('SOC Detail Cap Acct'!S:S,'SOC Detail Cap Acct'!K:K,'FIHI (PBC QX)'!B38,'SOC Detail Cap Acct'!H:H,'FIHI (PBC QX)'!$C$1,'SOC Detail Cap Acct'!R:R,'FIHI (PBC QX)'!$E$2)+SUMIFS('SOC Detail Cap Acct'!S:S,'SOC Detail Cap Acct'!K:K,'FIHI (PBC QX)'!B38,'SOC Detail Cap Acct'!H:H,'FIHI (PBC QX)'!$C$1,'SOC Detail Cap Acct'!R:R,'FIHI (PBC QX)'!$E$3)</f>
        <v>0</v>
      </c>
      <c r="F38" s="8" t="s">
        <v>11</v>
      </c>
      <c r="G38" s="7">
        <f>SUMIFS('SOC Detail Cap Acct'!S:S,'SOC Detail Cap Acct'!K:K,'FIHI (PBC QX)'!B38,'SOC Detail Cap Acct'!H:H,'FIHI (PBC QX)'!$C$1,'SOC Detail Cap Acct'!R:R,'FIHI (PBC QX)'!$G$1)-SUMIFS('SOC Detail Cap Acct'!S:S,'SOC Detail Cap Acct'!K:K,'FIHI (PBC QX)'!B38,'SOC Detail Cap Acct'!H:H,'FIHI (PBC QX)'!$C$1,'SOC Detail Cap Acct'!R:R,'FIHI (PBC QX)'!$G$2)</f>
        <v>0</v>
      </c>
      <c r="H38" s="9" t="s">
        <v>11</v>
      </c>
      <c r="I38" s="8">
        <f>-SUMIFS('SOC Detail Expenses'!S:S,'SOC Detail Expenses'!K:K,'FIHI (PBC QX)'!B38,'SOC Detail Expenses'!H:H,'FIHI (PBC QX)'!$C$1)</f>
        <v>0</v>
      </c>
      <c r="J38" s="8">
        <f>-SUMIFS('SOC Detail Mgmt Fees'!S:S,'SOC Detail Mgmt Fees'!K:K,'FIHI (PBC QX)'!B38,'SOC Detail Mgmt Fees'!H:H,'FIHI (PBC QX)'!$C$1)</f>
        <v>0</v>
      </c>
      <c r="K38" s="34">
        <f>-SUMIFS('SOC Detail Mgmt Fees'!S:S,'SOC Detail Mgmt Fees'!H:H,'FIHI (PBC QX)'!$C$1,'SOC Detail Mgmt Fees'!R:R,'FIHI (PBC QX)'!$K$1,'SOC Detail Mgmt Fees'!K:K,'FIHI (PBC QX)'!B38)</f>
        <v>0</v>
      </c>
      <c r="L38" s="172" t="e">
        <f t="shared" si="26"/>
        <v>#DIV/0!</v>
      </c>
      <c r="M38" s="172" t="e">
        <f t="shared" si="27"/>
        <v>#DIV/0!</v>
      </c>
      <c r="N38" s="172" t="e">
        <f t="shared" si="28"/>
        <v>#DIV/0!</v>
      </c>
      <c r="O38" s="172" t="e">
        <f t="shared" si="29"/>
        <v>#DIV/0!</v>
      </c>
      <c r="P38" s="23"/>
      <c r="Q38" s="23"/>
      <c r="R38" s="53" t="e">
        <f t="shared" si="30"/>
        <v>#DIV/0!</v>
      </c>
      <c r="S38" s="54" t="e">
        <f t="shared" si="31"/>
        <v>#DIV/0!</v>
      </c>
      <c r="T38" s="54" t="e">
        <f t="shared" si="32"/>
        <v>#DIV/0!</v>
      </c>
      <c r="U38" s="24">
        <f t="shared" si="33"/>
        <v>0</v>
      </c>
      <c r="V38" s="60" t="e">
        <f t="shared" si="34"/>
        <v>#DIV/0!</v>
      </c>
    </row>
    <row r="39" spans="1:22" x14ac:dyDescent="0.35">
      <c r="A39">
        <f>'FIHI (PBC M)'!A39</f>
        <v>0</v>
      </c>
      <c r="B39">
        <f>'FIHI (PBC M)'!B39</f>
        <v>0</v>
      </c>
      <c r="C39" s="33">
        <f>'FIHI (PBC M)'!C39</f>
        <v>0</v>
      </c>
      <c r="D39" s="3">
        <f>'FIHI (PBC M)'!D39</f>
        <v>0</v>
      </c>
      <c r="E39" s="7">
        <f>SUMIFS('SOC Detail Cap Acct'!S:S,'SOC Detail Cap Acct'!K:K,'FIHI (PBC QX)'!B39,'SOC Detail Cap Acct'!H:H,'FIHI (PBC QX)'!$C$1,'SOC Detail Cap Acct'!R:R,'FIHI (PBC QX)'!$E$1)+SUMIFS('SOC Detail Cap Acct'!S:S,'SOC Detail Cap Acct'!K:K,'FIHI (PBC QX)'!B39,'SOC Detail Cap Acct'!H:H,'FIHI (PBC QX)'!$C$1,'SOC Detail Cap Acct'!R:R,'FIHI (PBC QX)'!$E$2)+SUMIFS('SOC Detail Cap Acct'!S:S,'SOC Detail Cap Acct'!K:K,'FIHI (PBC QX)'!B39,'SOC Detail Cap Acct'!H:H,'FIHI (PBC QX)'!$C$1,'SOC Detail Cap Acct'!R:R,'FIHI (PBC QX)'!$E$3)</f>
        <v>0</v>
      </c>
      <c r="F39" s="8" t="s">
        <v>11</v>
      </c>
      <c r="G39" s="7">
        <f>SUMIFS('SOC Detail Cap Acct'!S:S,'SOC Detail Cap Acct'!K:K,'FIHI (PBC QX)'!B39,'SOC Detail Cap Acct'!H:H,'FIHI (PBC QX)'!$C$1,'SOC Detail Cap Acct'!R:R,'FIHI (PBC QX)'!$G$1)-SUMIFS('SOC Detail Cap Acct'!S:S,'SOC Detail Cap Acct'!K:K,'FIHI (PBC QX)'!B39,'SOC Detail Cap Acct'!H:H,'FIHI (PBC QX)'!$C$1,'SOC Detail Cap Acct'!R:R,'FIHI (PBC QX)'!$G$2)</f>
        <v>0</v>
      </c>
      <c r="H39" s="9" t="s">
        <v>11</v>
      </c>
      <c r="I39" s="8">
        <f>-SUMIFS('SOC Detail Expenses'!S:S,'SOC Detail Expenses'!K:K,'FIHI (PBC QX)'!B39,'SOC Detail Expenses'!H:H,'FIHI (PBC QX)'!$C$1)</f>
        <v>0</v>
      </c>
      <c r="J39" s="8">
        <f>-SUMIFS('SOC Detail Mgmt Fees'!S:S,'SOC Detail Mgmt Fees'!K:K,'FIHI (PBC QX)'!B39,'SOC Detail Mgmt Fees'!H:H,'FIHI (PBC QX)'!$C$1)</f>
        <v>0</v>
      </c>
      <c r="K39" s="34">
        <f>-SUMIFS('SOC Detail Mgmt Fees'!S:S,'SOC Detail Mgmt Fees'!H:H,'FIHI (PBC QX)'!$C$1,'SOC Detail Mgmt Fees'!R:R,'FIHI (PBC QX)'!$K$1,'SOC Detail Mgmt Fees'!K:K,'FIHI (PBC QX)'!B39)</f>
        <v>0</v>
      </c>
      <c r="L39" s="172" t="e">
        <f t="shared" si="26"/>
        <v>#DIV/0!</v>
      </c>
      <c r="M39" s="172" t="e">
        <f t="shared" si="27"/>
        <v>#DIV/0!</v>
      </c>
      <c r="N39" s="172" t="e">
        <f t="shared" si="28"/>
        <v>#DIV/0!</v>
      </c>
      <c r="O39" s="172" t="e">
        <f t="shared" si="29"/>
        <v>#DIV/0!</v>
      </c>
      <c r="P39" s="23"/>
      <c r="Q39" s="23"/>
      <c r="R39" s="53" t="e">
        <f t="shared" si="30"/>
        <v>#DIV/0!</v>
      </c>
      <c r="S39" s="54" t="e">
        <f t="shared" si="31"/>
        <v>#DIV/0!</v>
      </c>
      <c r="T39" s="54" t="e">
        <f t="shared" si="32"/>
        <v>#DIV/0!</v>
      </c>
      <c r="U39" s="24">
        <f t="shared" si="33"/>
        <v>0</v>
      </c>
      <c r="V39" s="60" t="e">
        <f t="shared" si="34"/>
        <v>#DIV/0!</v>
      </c>
    </row>
    <row r="40" spans="1:22" x14ac:dyDescent="0.35">
      <c r="A40">
        <f>'FIHI (PBC M)'!A40</f>
        <v>0</v>
      </c>
      <c r="B40">
        <f>'FIHI (PBC M)'!B40</f>
        <v>0</v>
      </c>
      <c r="C40" s="33">
        <f>'FIHI (PBC M)'!C40</f>
        <v>0</v>
      </c>
      <c r="D40" s="3">
        <f>'FIHI (PBC M)'!D40</f>
        <v>0</v>
      </c>
      <c r="E40" s="7">
        <f>SUMIFS('SOC Detail Cap Acct'!S:S,'SOC Detail Cap Acct'!K:K,'FIHI (PBC QX)'!B40,'SOC Detail Cap Acct'!H:H,'FIHI (PBC QX)'!$C$1,'SOC Detail Cap Acct'!R:R,'FIHI (PBC QX)'!$E$1)+SUMIFS('SOC Detail Cap Acct'!S:S,'SOC Detail Cap Acct'!K:K,'FIHI (PBC QX)'!B40,'SOC Detail Cap Acct'!H:H,'FIHI (PBC QX)'!$C$1,'SOC Detail Cap Acct'!R:R,'FIHI (PBC QX)'!$E$2)+SUMIFS('SOC Detail Cap Acct'!S:S,'SOC Detail Cap Acct'!K:K,'FIHI (PBC QX)'!B40,'SOC Detail Cap Acct'!H:H,'FIHI (PBC QX)'!$C$1,'SOC Detail Cap Acct'!R:R,'FIHI (PBC QX)'!$E$3)</f>
        <v>0</v>
      </c>
      <c r="F40" s="8" t="s">
        <v>11</v>
      </c>
      <c r="G40" s="7">
        <f>SUMIFS('SOC Detail Cap Acct'!S:S,'SOC Detail Cap Acct'!K:K,'FIHI (PBC QX)'!B40,'SOC Detail Cap Acct'!H:H,'FIHI (PBC QX)'!$C$1,'SOC Detail Cap Acct'!R:R,'FIHI (PBC QX)'!$G$1)-SUMIFS('SOC Detail Cap Acct'!S:S,'SOC Detail Cap Acct'!K:K,'FIHI (PBC QX)'!B40,'SOC Detail Cap Acct'!H:H,'FIHI (PBC QX)'!$C$1,'SOC Detail Cap Acct'!R:R,'FIHI (PBC QX)'!$G$2)</f>
        <v>0</v>
      </c>
      <c r="H40" s="9" t="s">
        <v>11</v>
      </c>
      <c r="I40" s="8">
        <f>-SUMIFS('SOC Detail Expenses'!S:S,'SOC Detail Expenses'!K:K,'FIHI (PBC QX)'!B40,'SOC Detail Expenses'!H:H,'FIHI (PBC QX)'!$C$1)</f>
        <v>0</v>
      </c>
      <c r="J40" s="8">
        <f>-SUMIFS('SOC Detail Mgmt Fees'!S:S,'SOC Detail Mgmt Fees'!K:K,'FIHI (PBC QX)'!B40,'SOC Detail Mgmt Fees'!H:H,'FIHI (PBC QX)'!$C$1)</f>
        <v>0</v>
      </c>
      <c r="K40" s="34">
        <f>-SUMIFS('SOC Detail Mgmt Fees'!S:S,'SOC Detail Mgmt Fees'!H:H,'FIHI (PBC QX)'!$C$1,'SOC Detail Mgmt Fees'!R:R,'FIHI (PBC QX)'!$K$1,'SOC Detail Mgmt Fees'!K:K,'FIHI (PBC QX)'!B40)</f>
        <v>0</v>
      </c>
      <c r="L40" s="172" t="e">
        <f t="shared" si="26"/>
        <v>#DIV/0!</v>
      </c>
      <c r="M40" s="172" t="e">
        <f t="shared" si="27"/>
        <v>#DIV/0!</v>
      </c>
      <c r="N40" s="172" t="e">
        <f t="shared" si="28"/>
        <v>#DIV/0!</v>
      </c>
      <c r="O40" s="172" t="e">
        <f t="shared" si="29"/>
        <v>#DIV/0!</v>
      </c>
      <c r="P40" s="23"/>
      <c r="Q40" s="23"/>
      <c r="R40" s="53" t="e">
        <f t="shared" si="30"/>
        <v>#DIV/0!</v>
      </c>
      <c r="S40" s="54" t="e">
        <f t="shared" si="31"/>
        <v>#DIV/0!</v>
      </c>
      <c r="T40" s="54" t="e">
        <f t="shared" si="32"/>
        <v>#DIV/0!</v>
      </c>
      <c r="U40" s="24">
        <f t="shared" si="33"/>
        <v>0</v>
      </c>
      <c r="V40" s="60" t="e">
        <f t="shared" si="34"/>
        <v>#DIV/0!</v>
      </c>
    </row>
    <row r="41" spans="1:22" x14ac:dyDescent="0.35">
      <c r="A41">
        <f>'FIHI (PBC M)'!A41</f>
        <v>0</v>
      </c>
      <c r="B41">
        <f>'FIHI (PBC M)'!B41</f>
        <v>0</v>
      </c>
      <c r="C41" s="33">
        <f>'FIHI (PBC M)'!C41</f>
        <v>0</v>
      </c>
      <c r="D41" s="3">
        <f>'FIHI (PBC M)'!D41</f>
        <v>0</v>
      </c>
      <c r="E41" s="7">
        <f>SUMIFS('SOC Detail Cap Acct'!S:S,'SOC Detail Cap Acct'!K:K,'FIHI (PBC QX)'!B41,'SOC Detail Cap Acct'!H:H,'FIHI (PBC QX)'!$C$1,'SOC Detail Cap Acct'!R:R,'FIHI (PBC QX)'!$E$1)+SUMIFS('SOC Detail Cap Acct'!S:S,'SOC Detail Cap Acct'!K:K,'FIHI (PBC QX)'!B41,'SOC Detail Cap Acct'!H:H,'FIHI (PBC QX)'!$C$1,'SOC Detail Cap Acct'!R:R,'FIHI (PBC QX)'!$E$2)+SUMIFS('SOC Detail Cap Acct'!S:S,'SOC Detail Cap Acct'!K:K,'FIHI (PBC QX)'!B41,'SOC Detail Cap Acct'!H:H,'FIHI (PBC QX)'!$C$1,'SOC Detail Cap Acct'!R:R,'FIHI (PBC QX)'!$E$3)</f>
        <v>0</v>
      </c>
      <c r="F41" s="8" t="s">
        <v>11</v>
      </c>
      <c r="G41" s="7">
        <f>SUMIFS('SOC Detail Cap Acct'!S:S,'SOC Detail Cap Acct'!K:K,'FIHI (PBC QX)'!B41,'SOC Detail Cap Acct'!H:H,'FIHI (PBC QX)'!$C$1,'SOC Detail Cap Acct'!R:R,'FIHI (PBC QX)'!$G$1)-SUMIFS('SOC Detail Cap Acct'!S:S,'SOC Detail Cap Acct'!K:K,'FIHI (PBC QX)'!B41,'SOC Detail Cap Acct'!H:H,'FIHI (PBC QX)'!$C$1,'SOC Detail Cap Acct'!R:R,'FIHI (PBC QX)'!$G$2)</f>
        <v>0</v>
      </c>
      <c r="H41" s="9" t="s">
        <v>11</v>
      </c>
      <c r="I41" s="8">
        <f>-SUMIFS('SOC Detail Expenses'!S:S,'SOC Detail Expenses'!K:K,'FIHI (PBC QX)'!B41,'SOC Detail Expenses'!H:H,'FIHI (PBC QX)'!$C$1)</f>
        <v>0</v>
      </c>
      <c r="J41" s="8">
        <f>-SUMIFS('SOC Detail Mgmt Fees'!S:S,'SOC Detail Mgmt Fees'!K:K,'FIHI (PBC QX)'!B41,'SOC Detail Mgmt Fees'!H:H,'FIHI (PBC QX)'!$C$1)</f>
        <v>0</v>
      </c>
      <c r="K41" s="34">
        <f>-SUMIFS('SOC Detail Mgmt Fees'!S:S,'SOC Detail Mgmt Fees'!H:H,'FIHI (PBC QX)'!$C$1,'SOC Detail Mgmt Fees'!R:R,'FIHI (PBC QX)'!$K$1,'SOC Detail Mgmt Fees'!K:K,'FIHI (PBC QX)'!B41)</f>
        <v>0</v>
      </c>
      <c r="L41" s="172" t="e">
        <f t="shared" si="26"/>
        <v>#DIV/0!</v>
      </c>
      <c r="M41" s="172" t="e">
        <f t="shared" si="27"/>
        <v>#DIV/0!</v>
      </c>
      <c r="N41" s="172" t="e">
        <f t="shared" si="28"/>
        <v>#DIV/0!</v>
      </c>
      <c r="O41" s="172" t="e">
        <f t="shared" si="29"/>
        <v>#DIV/0!</v>
      </c>
      <c r="P41" s="23"/>
      <c r="Q41" s="23"/>
      <c r="R41" s="53" t="e">
        <f t="shared" si="30"/>
        <v>#DIV/0!</v>
      </c>
      <c r="S41" s="54" t="e">
        <f t="shared" si="31"/>
        <v>#DIV/0!</v>
      </c>
      <c r="T41" s="54" t="e">
        <f t="shared" si="32"/>
        <v>#DIV/0!</v>
      </c>
      <c r="U41" s="24">
        <f t="shared" si="33"/>
        <v>0</v>
      </c>
      <c r="V41" s="60" t="e">
        <f t="shared" si="34"/>
        <v>#DIV/0!</v>
      </c>
    </row>
    <row r="42" spans="1:22" x14ac:dyDescent="0.35">
      <c r="A42">
        <f>'FIHI (PBC M)'!A42</f>
        <v>0</v>
      </c>
      <c r="B42">
        <f>'FIHI (PBC M)'!B42</f>
        <v>0</v>
      </c>
      <c r="C42" s="33">
        <f>'FIHI (PBC M)'!C42</f>
        <v>0</v>
      </c>
      <c r="D42" s="3">
        <f>'FIHI (PBC M)'!D42</f>
        <v>0</v>
      </c>
      <c r="E42" s="7">
        <f>SUMIFS('SOC Detail Cap Acct'!S:S,'SOC Detail Cap Acct'!K:K,'FIHI (PBC QX)'!B42,'SOC Detail Cap Acct'!H:H,'FIHI (PBC QX)'!$C$1,'SOC Detail Cap Acct'!R:R,'FIHI (PBC QX)'!$E$1)+SUMIFS('SOC Detail Cap Acct'!S:S,'SOC Detail Cap Acct'!K:K,'FIHI (PBC QX)'!B42,'SOC Detail Cap Acct'!H:H,'FIHI (PBC QX)'!$C$1,'SOC Detail Cap Acct'!R:R,'FIHI (PBC QX)'!$E$2)+SUMIFS('SOC Detail Cap Acct'!S:S,'SOC Detail Cap Acct'!K:K,'FIHI (PBC QX)'!B42,'SOC Detail Cap Acct'!H:H,'FIHI (PBC QX)'!$C$1,'SOC Detail Cap Acct'!R:R,'FIHI (PBC QX)'!$E$3)</f>
        <v>0</v>
      </c>
      <c r="F42" s="8" t="s">
        <v>11</v>
      </c>
      <c r="G42" s="7">
        <f>SUMIFS('SOC Detail Cap Acct'!S:S,'SOC Detail Cap Acct'!K:K,'FIHI (PBC QX)'!B42,'SOC Detail Cap Acct'!H:H,'FIHI (PBC QX)'!$C$1,'SOC Detail Cap Acct'!R:R,'FIHI (PBC QX)'!$G$1)-SUMIFS('SOC Detail Cap Acct'!S:S,'SOC Detail Cap Acct'!K:K,'FIHI (PBC QX)'!B42,'SOC Detail Cap Acct'!H:H,'FIHI (PBC QX)'!$C$1,'SOC Detail Cap Acct'!R:R,'FIHI (PBC QX)'!$G$2)</f>
        <v>0</v>
      </c>
      <c r="H42" s="9" t="s">
        <v>11</v>
      </c>
      <c r="I42" s="8">
        <f>-SUMIFS('SOC Detail Expenses'!S:S,'SOC Detail Expenses'!K:K,'FIHI (PBC QX)'!B42,'SOC Detail Expenses'!H:H,'FIHI (PBC QX)'!$C$1)</f>
        <v>0</v>
      </c>
      <c r="J42" s="8">
        <f>-SUMIFS('SOC Detail Mgmt Fees'!S:S,'SOC Detail Mgmt Fees'!K:K,'FIHI (PBC QX)'!B42,'SOC Detail Mgmt Fees'!H:H,'FIHI (PBC QX)'!$C$1)</f>
        <v>0</v>
      </c>
      <c r="K42" s="34">
        <f>-SUMIFS('SOC Detail Mgmt Fees'!S:S,'SOC Detail Mgmt Fees'!H:H,'FIHI (PBC QX)'!$C$1,'SOC Detail Mgmt Fees'!R:R,'FIHI (PBC QX)'!$K$1,'SOC Detail Mgmt Fees'!K:K,'FIHI (PBC QX)'!B42)</f>
        <v>0</v>
      </c>
      <c r="L42" s="172" t="e">
        <f t="shared" si="26"/>
        <v>#DIV/0!</v>
      </c>
      <c r="M42" s="172" t="e">
        <f t="shared" si="27"/>
        <v>#DIV/0!</v>
      </c>
      <c r="N42" s="172" t="e">
        <f t="shared" si="28"/>
        <v>#DIV/0!</v>
      </c>
      <c r="O42" s="172" t="e">
        <f t="shared" si="29"/>
        <v>#DIV/0!</v>
      </c>
      <c r="P42" s="23"/>
      <c r="Q42" s="23"/>
      <c r="R42" s="53" t="e">
        <f t="shared" si="30"/>
        <v>#DIV/0!</v>
      </c>
      <c r="S42" s="54" t="e">
        <f t="shared" si="31"/>
        <v>#DIV/0!</v>
      </c>
      <c r="T42" s="54" t="e">
        <f t="shared" si="32"/>
        <v>#DIV/0!</v>
      </c>
      <c r="U42" s="24">
        <f t="shared" si="33"/>
        <v>0</v>
      </c>
      <c r="V42" s="60" t="e">
        <f t="shared" si="34"/>
        <v>#DIV/0!</v>
      </c>
    </row>
    <row r="43" spans="1:22" x14ac:dyDescent="0.35">
      <c r="A43">
        <f>'FIHI (PBC M)'!A43</f>
        <v>0</v>
      </c>
      <c r="B43">
        <f>'FIHI (PBC M)'!B43</f>
        <v>0</v>
      </c>
      <c r="C43" s="33">
        <f>'FIHI (PBC M)'!C43</f>
        <v>0</v>
      </c>
      <c r="D43" s="3">
        <f>'FIHI (PBC M)'!D43</f>
        <v>0</v>
      </c>
      <c r="E43" s="7">
        <f>SUMIFS('SOC Detail Cap Acct'!S:S,'SOC Detail Cap Acct'!K:K,'FIHI (PBC QX)'!B43,'SOC Detail Cap Acct'!H:H,'FIHI (PBC QX)'!$C$1,'SOC Detail Cap Acct'!R:R,'FIHI (PBC QX)'!$E$1)+SUMIFS('SOC Detail Cap Acct'!S:S,'SOC Detail Cap Acct'!K:K,'FIHI (PBC QX)'!B43,'SOC Detail Cap Acct'!H:H,'FIHI (PBC QX)'!$C$1,'SOC Detail Cap Acct'!R:R,'FIHI (PBC QX)'!$E$2)+SUMIFS('SOC Detail Cap Acct'!S:S,'SOC Detail Cap Acct'!K:K,'FIHI (PBC QX)'!B43,'SOC Detail Cap Acct'!H:H,'FIHI (PBC QX)'!$C$1,'SOC Detail Cap Acct'!R:R,'FIHI (PBC QX)'!$E$3)</f>
        <v>0</v>
      </c>
      <c r="F43" s="8" t="s">
        <v>11</v>
      </c>
      <c r="G43" s="7">
        <f>SUMIFS('SOC Detail Cap Acct'!S:S,'SOC Detail Cap Acct'!K:K,'FIHI (PBC QX)'!B43,'SOC Detail Cap Acct'!H:H,'FIHI (PBC QX)'!$C$1,'SOC Detail Cap Acct'!R:R,'FIHI (PBC QX)'!$G$1)-SUMIFS('SOC Detail Cap Acct'!S:S,'SOC Detail Cap Acct'!K:K,'FIHI (PBC QX)'!B43,'SOC Detail Cap Acct'!H:H,'FIHI (PBC QX)'!$C$1,'SOC Detail Cap Acct'!R:R,'FIHI (PBC QX)'!$G$2)</f>
        <v>0</v>
      </c>
      <c r="H43" s="9" t="s">
        <v>11</v>
      </c>
      <c r="I43" s="8">
        <f>-SUMIFS('SOC Detail Expenses'!S:S,'SOC Detail Expenses'!K:K,'FIHI (PBC QX)'!B43,'SOC Detail Expenses'!H:H,'FIHI (PBC QX)'!$C$1)</f>
        <v>0</v>
      </c>
      <c r="J43" s="8">
        <f>-SUMIFS('SOC Detail Mgmt Fees'!S:S,'SOC Detail Mgmt Fees'!K:K,'FIHI (PBC QX)'!B43,'SOC Detail Mgmt Fees'!H:H,'FIHI (PBC QX)'!$C$1)</f>
        <v>0</v>
      </c>
      <c r="K43" s="34">
        <f>-SUMIFS('SOC Detail Mgmt Fees'!S:S,'SOC Detail Mgmt Fees'!H:H,'FIHI (PBC QX)'!$C$1,'SOC Detail Mgmt Fees'!R:R,'FIHI (PBC QX)'!$K$1,'SOC Detail Mgmt Fees'!K:K,'FIHI (PBC QX)'!B43)</f>
        <v>0</v>
      </c>
      <c r="L43" s="172" t="e">
        <f t="shared" si="26"/>
        <v>#DIV/0!</v>
      </c>
      <c r="M43" s="172" t="e">
        <f t="shared" si="27"/>
        <v>#DIV/0!</v>
      </c>
      <c r="N43" s="172" t="e">
        <f t="shared" si="28"/>
        <v>#DIV/0!</v>
      </c>
      <c r="O43" s="172" t="e">
        <f t="shared" si="29"/>
        <v>#DIV/0!</v>
      </c>
      <c r="P43" s="23"/>
      <c r="Q43" s="23"/>
      <c r="R43" s="53" t="e">
        <f t="shared" si="30"/>
        <v>#DIV/0!</v>
      </c>
      <c r="S43" s="54" t="e">
        <f t="shared" si="31"/>
        <v>#DIV/0!</v>
      </c>
      <c r="T43" s="54" t="e">
        <f t="shared" si="32"/>
        <v>#DIV/0!</v>
      </c>
      <c r="U43" s="24">
        <f t="shared" si="33"/>
        <v>0</v>
      </c>
      <c r="V43" s="60" t="e">
        <f t="shared" si="34"/>
        <v>#DIV/0!</v>
      </c>
    </row>
    <row r="44" spans="1:22" x14ac:dyDescent="0.35">
      <c r="A44">
        <f>'FIHI (PBC M)'!A44</f>
        <v>0</v>
      </c>
      <c r="B44">
        <f>'FIHI (PBC M)'!B44</f>
        <v>0</v>
      </c>
      <c r="C44" s="33">
        <f>'FIHI (PBC M)'!C44</f>
        <v>0</v>
      </c>
      <c r="D44" s="3">
        <f>'FIHI (PBC M)'!D44</f>
        <v>0</v>
      </c>
      <c r="E44" s="7">
        <f>SUMIFS('SOC Detail Cap Acct'!S:S,'SOC Detail Cap Acct'!K:K,'FIHI (PBC QX)'!B44,'SOC Detail Cap Acct'!H:H,'FIHI (PBC QX)'!$C$1,'SOC Detail Cap Acct'!R:R,'FIHI (PBC QX)'!$E$1)+SUMIFS('SOC Detail Cap Acct'!S:S,'SOC Detail Cap Acct'!K:K,'FIHI (PBC QX)'!B44,'SOC Detail Cap Acct'!H:H,'FIHI (PBC QX)'!$C$1,'SOC Detail Cap Acct'!R:R,'FIHI (PBC QX)'!$E$2)+SUMIFS('SOC Detail Cap Acct'!S:S,'SOC Detail Cap Acct'!K:K,'FIHI (PBC QX)'!B44,'SOC Detail Cap Acct'!H:H,'FIHI (PBC QX)'!$C$1,'SOC Detail Cap Acct'!R:R,'FIHI (PBC QX)'!$E$3)</f>
        <v>0</v>
      </c>
      <c r="F44" s="8" t="s">
        <v>11</v>
      </c>
      <c r="G44" s="7">
        <f>SUMIFS('SOC Detail Cap Acct'!S:S,'SOC Detail Cap Acct'!K:K,'FIHI (PBC QX)'!B44,'SOC Detail Cap Acct'!H:H,'FIHI (PBC QX)'!$C$1,'SOC Detail Cap Acct'!R:R,'FIHI (PBC QX)'!$G$1)-SUMIFS('SOC Detail Cap Acct'!S:S,'SOC Detail Cap Acct'!K:K,'FIHI (PBC QX)'!B44,'SOC Detail Cap Acct'!H:H,'FIHI (PBC QX)'!$C$1,'SOC Detail Cap Acct'!R:R,'FIHI (PBC QX)'!$G$2)</f>
        <v>0</v>
      </c>
      <c r="H44" s="9" t="s">
        <v>11</v>
      </c>
      <c r="I44" s="8">
        <f>-SUMIFS('SOC Detail Expenses'!S:S,'SOC Detail Expenses'!K:K,'FIHI (PBC QX)'!B44,'SOC Detail Expenses'!H:H,'FIHI (PBC QX)'!$C$1)</f>
        <v>0</v>
      </c>
      <c r="J44" s="8">
        <f>-SUMIFS('SOC Detail Mgmt Fees'!S:S,'SOC Detail Mgmt Fees'!K:K,'FIHI (PBC QX)'!B44,'SOC Detail Mgmt Fees'!H:H,'FIHI (PBC QX)'!$C$1)</f>
        <v>0</v>
      </c>
      <c r="K44" s="34">
        <f>-SUMIFS('SOC Detail Mgmt Fees'!S:S,'SOC Detail Mgmt Fees'!H:H,'FIHI (PBC QX)'!$C$1,'SOC Detail Mgmt Fees'!R:R,'FIHI (PBC QX)'!$K$1,'SOC Detail Mgmt Fees'!K:K,'FIHI (PBC QX)'!B44)</f>
        <v>0</v>
      </c>
      <c r="L44" s="172" t="e">
        <f t="shared" si="26"/>
        <v>#DIV/0!</v>
      </c>
      <c r="M44" s="172" t="e">
        <f t="shared" si="27"/>
        <v>#DIV/0!</v>
      </c>
      <c r="N44" s="172" t="e">
        <f t="shared" si="28"/>
        <v>#DIV/0!</v>
      </c>
      <c r="O44" s="172" t="e">
        <f t="shared" si="29"/>
        <v>#DIV/0!</v>
      </c>
      <c r="P44" s="23"/>
      <c r="Q44" s="23"/>
      <c r="R44" s="53" t="e">
        <f t="shared" si="30"/>
        <v>#DIV/0!</v>
      </c>
      <c r="S44" s="54" t="e">
        <f t="shared" si="31"/>
        <v>#DIV/0!</v>
      </c>
      <c r="T44" s="54" t="e">
        <f t="shared" si="32"/>
        <v>#DIV/0!</v>
      </c>
      <c r="U44" s="24">
        <f t="shared" si="33"/>
        <v>0</v>
      </c>
      <c r="V44" s="60" t="e">
        <f t="shared" si="34"/>
        <v>#DIV/0!</v>
      </c>
    </row>
    <row r="45" spans="1:22" ht="15" thickBot="1" x14ac:dyDescent="0.4">
      <c r="C45" s="35"/>
      <c r="D45" s="44"/>
      <c r="E45" s="36"/>
      <c r="F45" s="37"/>
      <c r="G45" s="38"/>
      <c r="H45" s="39"/>
      <c r="I45" s="42"/>
      <c r="J45" s="42"/>
      <c r="K45" s="40"/>
      <c r="L45" s="172"/>
      <c r="M45" s="172"/>
      <c r="N45" s="172"/>
      <c r="O45" s="172"/>
      <c r="P45" s="23"/>
      <c r="Q45" s="23"/>
      <c r="R45" s="55"/>
      <c r="S45" s="56"/>
      <c r="T45" s="56"/>
      <c r="U45" s="26"/>
      <c r="V45" s="61"/>
    </row>
    <row r="46" spans="1:22" x14ac:dyDescent="0.35">
      <c r="C46" s="1"/>
      <c r="D46" s="1"/>
      <c r="E46" s="1"/>
      <c r="F46" s="1"/>
      <c r="G46" s="2"/>
      <c r="I46" s="13">
        <f>SUM(I5:I45)</f>
        <v>25746.91</v>
      </c>
      <c r="J46" s="13">
        <f>SUM(J5:J45)</f>
        <v>172368.96</v>
      </c>
      <c r="K46" s="13"/>
      <c r="L46" s="13"/>
      <c r="M46" s="13"/>
      <c r="N46" s="13"/>
      <c r="O46" s="13"/>
      <c r="P46" s="13"/>
      <c r="Q46" s="13"/>
      <c r="R46" s="64" t="e">
        <f t="shared" ref="R46:V46" si="35">SUM(R5:R45)</f>
        <v>#DIV/0!</v>
      </c>
      <c r="S46" s="65" t="e">
        <f t="shared" si="35"/>
        <v>#DIV/0!</v>
      </c>
      <c r="T46" s="65" t="e">
        <f t="shared" si="35"/>
        <v>#DIV/0!</v>
      </c>
      <c r="U46" s="66">
        <f t="shared" si="35"/>
        <v>3525655.5399999572</v>
      </c>
      <c r="V46" s="67" t="e">
        <f t="shared" si="35"/>
        <v>#DIV/0!</v>
      </c>
    </row>
    <row r="47" spans="1:22" x14ac:dyDescent="0.35">
      <c r="C47" s="1"/>
      <c r="D47" s="1"/>
      <c r="E47" s="1"/>
      <c r="F47" s="1"/>
      <c r="G47" s="1"/>
      <c r="K47" s="2"/>
      <c r="L47" s="2"/>
      <c r="M47" s="2"/>
      <c r="N47" s="2"/>
      <c r="O47" s="2"/>
      <c r="Q47" s="2"/>
      <c r="R47" s="58"/>
      <c r="S47" s="17"/>
      <c r="T47" s="17"/>
      <c r="U47" s="4"/>
      <c r="V47" s="17"/>
    </row>
    <row r="48" spans="1:22" x14ac:dyDescent="0.35">
      <c r="C48" s="1"/>
      <c r="D48" s="1"/>
      <c r="E48" s="1"/>
      <c r="F48" s="1"/>
      <c r="G48" s="1"/>
      <c r="K48" s="2"/>
      <c r="L48" s="2"/>
      <c r="M48" s="2"/>
      <c r="N48" s="2"/>
      <c r="O48" s="2"/>
      <c r="Q48" s="18"/>
      <c r="R48" s="58"/>
      <c r="S48" s="58"/>
      <c r="T48" s="58"/>
      <c r="U48" s="63"/>
      <c r="V48" s="58"/>
    </row>
    <row r="49" spans="1:23" x14ac:dyDescent="0.35">
      <c r="B49" s="1"/>
      <c r="C49" s="1"/>
      <c r="D49" s="1"/>
      <c r="E49" s="1"/>
      <c r="F49" s="1"/>
      <c r="G49" s="1"/>
      <c r="H49" s="18" t="s">
        <v>380</v>
      </c>
      <c r="S49" s="1"/>
      <c r="T49" s="1"/>
      <c r="U49" s="1"/>
      <c r="V49" s="1"/>
      <c r="W49" s="1"/>
    </row>
    <row r="50" spans="1:23" x14ac:dyDescent="0.35">
      <c r="B50" s="1"/>
      <c r="C50" s="68" t="s">
        <v>428</v>
      </c>
      <c r="D50" s="68" t="s">
        <v>381</v>
      </c>
      <c r="E50" s="1"/>
      <c r="F50" s="1"/>
      <c r="G50" s="47">
        <f>SUMIFS('Series QuarterlyX'!E:E,'Series QuarterlyX'!A:A,C50)</f>
        <v>1850.19</v>
      </c>
      <c r="H50" s="70">
        <f>ROUND(G50,-3)</f>
        <v>2000</v>
      </c>
      <c r="I50" s="68" t="s">
        <v>456</v>
      </c>
      <c r="S50" s="1"/>
      <c r="T50" s="1"/>
      <c r="U50" s="1"/>
      <c r="V50" s="1"/>
      <c r="W50" s="1"/>
    </row>
    <row r="51" spans="1:23" x14ac:dyDescent="0.35">
      <c r="B51" s="1"/>
      <c r="C51" s="68" t="s">
        <v>430</v>
      </c>
      <c r="D51" s="68" t="s">
        <v>383</v>
      </c>
      <c r="E51" s="1"/>
      <c r="F51" s="1"/>
      <c r="G51" s="47">
        <f>SUMIFS('Series QuarterlyX'!E:E,'Series QuarterlyX'!A:A,C51)</f>
        <v>4755424.311466381</v>
      </c>
      <c r="H51" s="70">
        <f>ROUND(G51,-3)</f>
        <v>4755000</v>
      </c>
      <c r="I51" s="68" t="s">
        <v>384</v>
      </c>
      <c r="S51" s="1"/>
      <c r="T51" s="1"/>
      <c r="U51" s="1"/>
      <c r="V51" s="1"/>
      <c r="W51" s="1"/>
    </row>
    <row r="52" spans="1:23" x14ac:dyDescent="0.35">
      <c r="B52" s="18"/>
      <c r="C52" s="108" t="str">
        <f>'FIHI (PBC M)'!C52</f>
        <v>TOTAL Liabilities Accrued as of 3/14</v>
      </c>
      <c r="D52" s="68" t="s">
        <v>386</v>
      </c>
      <c r="E52" s="1"/>
      <c r="F52" s="1"/>
      <c r="G52" s="47">
        <f>SUMIFS('Series QuarterlyX'!E:E,'Series QuarterlyX'!A:A,C52)+SUMIFS('Series QuarterlyX'!E:E,'Series QuarterlyX'!A:A,C53)</f>
        <v>143882.31</v>
      </c>
      <c r="H52" s="70">
        <f>ROUND(G52,-3)</f>
        <v>144000</v>
      </c>
      <c r="I52" s="68" t="s">
        <v>387</v>
      </c>
      <c r="S52" s="1"/>
      <c r="T52" s="1"/>
      <c r="U52" s="1"/>
      <c r="V52" s="1"/>
      <c r="W52" s="1"/>
    </row>
    <row r="53" spans="1:23" x14ac:dyDescent="0.35">
      <c r="B53" s="1"/>
      <c r="C53" s="108" t="str">
        <f>'FIHI (PBC M)'!C53</f>
        <v>TOTAL Liabilities Accrued since 3/14</v>
      </c>
      <c r="D53" s="68" t="s">
        <v>388</v>
      </c>
      <c r="E53" s="1"/>
      <c r="F53" s="1"/>
      <c r="G53" s="71">
        <f>G54+G51+G52</f>
        <v>219146322.77526641</v>
      </c>
      <c r="H53" s="70">
        <f>ROUND(G53,-3)</f>
        <v>219146000</v>
      </c>
      <c r="S53" s="1"/>
      <c r="T53" s="1"/>
      <c r="U53" s="1"/>
      <c r="V53" s="1"/>
      <c r="W53" s="1"/>
    </row>
    <row r="54" spans="1:23" x14ac:dyDescent="0.35">
      <c r="B54" s="18"/>
      <c r="C54" s="18"/>
      <c r="D54" s="68" t="s">
        <v>389</v>
      </c>
      <c r="E54" s="1"/>
      <c r="F54" s="1"/>
      <c r="G54" s="71">
        <f>_xlfn.XLOOKUP(MAX(D5:D45),D5:D45,G5:G45)</f>
        <v>214247016.15380001</v>
      </c>
      <c r="H54" s="70">
        <f>ROUND(G54,-3)</f>
        <v>214247000</v>
      </c>
      <c r="S54" s="1"/>
      <c r="T54" s="1"/>
      <c r="U54" s="1"/>
      <c r="V54" s="1"/>
      <c r="W54" s="1"/>
    </row>
    <row r="55" spans="1:23" x14ac:dyDescent="0.35">
      <c r="A55" s="68" t="s">
        <v>390</v>
      </c>
      <c r="B55" s="68" t="s">
        <v>391</v>
      </c>
      <c r="C55" s="68" t="s">
        <v>392</v>
      </c>
      <c r="D55" s="68" t="s">
        <v>393</v>
      </c>
      <c r="E55" s="1"/>
      <c r="F55" s="1"/>
      <c r="G55" s="71">
        <f>SUMIFS('Series QuarterlyX'!E:E,'Series QuarterlyX'!A:A,C55)+SUMIFS('Series QuarterlyX'!E:E,'Series QuarterlyX'!A:A,B55)+SUMIFS('Series QuarterlyX'!E:E,'Series QuarterlyX'!A:A,A55)</f>
        <v>6883561.4500000002</v>
      </c>
      <c r="I55" s="69"/>
      <c r="S55" s="1"/>
      <c r="T55" s="1"/>
      <c r="U55" s="1"/>
      <c r="V55" s="1"/>
      <c r="W55" s="1"/>
    </row>
    <row r="56" spans="1:23" x14ac:dyDescent="0.35">
      <c r="C56" s="68" t="s">
        <v>394</v>
      </c>
      <c r="D56" s="68" t="s">
        <v>395</v>
      </c>
      <c r="E56" s="1"/>
      <c r="F56" s="1"/>
      <c r="G56" s="71">
        <f>SUMIFS('Series QuarterlyX'!E:E,'Series QuarterlyX'!A:A,C56)+SUMIFS('Series QuarterlyX'!E:E,'Series QuarterlyX'!A:A,B56)+SUMIFS('Series QuarterlyX'!E:E,'Series QuarterlyX'!A:A,A56)</f>
        <v>0</v>
      </c>
      <c r="I56" s="69"/>
      <c r="S56" s="1"/>
      <c r="T56" s="1"/>
      <c r="U56" s="1"/>
      <c r="V56" s="1"/>
      <c r="W56" s="1"/>
    </row>
    <row r="57" spans="1:23" x14ac:dyDescent="0.35">
      <c r="C57" s="68"/>
      <c r="D57" s="68" t="s">
        <v>396</v>
      </c>
      <c r="E57" s="1"/>
      <c r="F57" s="1"/>
      <c r="G57" s="71">
        <f>G50+G51+G55+G56</f>
        <v>11640835.951466382</v>
      </c>
      <c r="I57" s="69"/>
      <c r="S57" s="1"/>
      <c r="T57" s="1"/>
      <c r="U57" s="1"/>
      <c r="V57" s="1"/>
      <c r="W57" s="1"/>
    </row>
    <row r="58" spans="1:23" x14ac:dyDescent="0.35">
      <c r="C58" s="68"/>
      <c r="D58" s="68" t="s">
        <v>397</v>
      </c>
      <c r="E58" s="1"/>
      <c r="F58" s="1"/>
      <c r="G58" s="71">
        <f>G57-G50-G51</f>
        <v>6883561.4500000011</v>
      </c>
      <c r="I58" s="69"/>
      <c r="S58" s="1"/>
      <c r="T58" s="1"/>
      <c r="U58" s="1"/>
      <c r="V58" s="1"/>
      <c r="W58" s="1"/>
    </row>
    <row r="59" spans="1:23" x14ac:dyDescent="0.35">
      <c r="C59" s="68" t="str">
        <f>'FIHI (PBC M)'!C59</f>
        <v>912797FW2</v>
      </c>
      <c r="D59" s="68" t="s">
        <v>398</v>
      </c>
      <c r="E59" s="1"/>
      <c r="F59" s="1"/>
      <c r="G59" s="71">
        <f>SUMIFS('Series QuarterlyX'!D:D,'Series QuarterlyX'!A:A,C59)+SUMIFS('Series QuarterlyX'!E:E,'Series QuarterlyX'!A:A,B59)+SUMIFS('Series QuarterlyX'!E:E,'Series QuarterlyX'!A:A,A59)</f>
        <v>0</v>
      </c>
      <c r="I59" s="69"/>
      <c r="S59" s="1"/>
      <c r="T59" s="1"/>
      <c r="U59" s="1"/>
      <c r="V59" s="1"/>
      <c r="W59" s="1"/>
    </row>
    <row r="60" spans="1:23" x14ac:dyDescent="0.35">
      <c r="C60" s="68"/>
      <c r="D60" s="68" t="s">
        <v>399</v>
      </c>
      <c r="E60" s="1"/>
      <c r="F60" s="1"/>
      <c r="G60" s="71">
        <f>G59+G58+G51</f>
        <v>11638985.761466382</v>
      </c>
      <c r="H60" s="70">
        <f>ROUND(G60,-3)</f>
        <v>11639000</v>
      </c>
      <c r="I60" s="69"/>
      <c r="S60" s="1"/>
      <c r="T60" s="1"/>
      <c r="U60" s="1"/>
      <c r="V60" s="1"/>
      <c r="W60" s="1"/>
    </row>
    <row r="61" spans="1:23" x14ac:dyDescent="0.35">
      <c r="C61" s="68"/>
      <c r="D61" s="68" t="s">
        <v>400</v>
      </c>
      <c r="E61" s="1"/>
      <c r="F61" s="1"/>
      <c r="G61" s="71">
        <f>G54+G52-G58-G59-G50</f>
        <v>207505486.82380003</v>
      </c>
      <c r="H61" s="70">
        <f>ROUND(G61,-3)</f>
        <v>207505000</v>
      </c>
      <c r="I61" s="69"/>
      <c r="S61" s="1"/>
      <c r="T61" s="1"/>
      <c r="U61" s="1"/>
      <c r="V61" s="1"/>
      <c r="W61" s="1"/>
    </row>
    <row r="62" spans="1:23" x14ac:dyDescent="0.35">
      <c r="C62" s="1"/>
      <c r="D62" s="1"/>
      <c r="E62" s="1"/>
      <c r="F62" s="1"/>
      <c r="G62" s="1"/>
      <c r="S62" s="1"/>
      <c r="T62" s="1"/>
      <c r="U62" s="1"/>
      <c r="V62" s="1"/>
      <c r="W62" s="1"/>
    </row>
    <row r="63" spans="1:23" x14ac:dyDescent="0.35">
      <c r="C63" s="1"/>
      <c r="D63" s="166">
        <f>'FIHI (PBC M)'!D63</f>
        <v>45322</v>
      </c>
      <c r="E63" s="166">
        <f>'FIHI (PBC M)'!E63</f>
        <v>45351</v>
      </c>
      <c r="F63" s="166">
        <f>'FIHI (PBC M)'!F63</f>
        <v>45382</v>
      </c>
      <c r="G63" s="166">
        <f>'FIHI (PBC M)'!G63</f>
        <v>45412</v>
      </c>
      <c r="H63" s="166">
        <f>'FIHI (PBC M)'!H63</f>
        <v>45443</v>
      </c>
      <c r="I63" s="166">
        <f>'FIHI (PBC M)'!I63</f>
        <v>45473</v>
      </c>
      <c r="J63" s="166">
        <f>'FIHI (PBC M)'!J63</f>
        <v>45504</v>
      </c>
      <c r="K63" s="166">
        <f>'FIHI (PBC M)'!K63</f>
        <v>45535</v>
      </c>
      <c r="L63" s="166"/>
      <c r="M63" s="166"/>
      <c r="N63" s="166"/>
      <c r="O63" s="166"/>
      <c r="P63" s="166">
        <f>'FIHI (PBC M)'!P63</f>
        <v>45565</v>
      </c>
      <c r="Q63" s="166">
        <f>'FIHI (PBC M)'!Q63</f>
        <v>45596</v>
      </c>
      <c r="R63" s="166">
        <f>'FIHI (PBC M)'!R63</f>
        <v>45626</v>
      </c>
      <c r="S63" s="166">
        <f>'FIHI (PBC M)'!S63</f>
        <v>45657</v>
      </c>
      <c r="T63" s="1"/>
      <c r="U63" s="1"/>
      <c r="V63" s="1"/>
      <c r="W63" s="1"/>
    </row>
    <row r="64" spans="1:23" x14ac:dyDescent="0.35">
      <c r="C64" s="163" t="s">
        <v>389</v>
      </c>
      <c r="D64" s="164">
        <f>_xlfn.XLOOKUP(D63,$D$5:$D$45,$G$5:$G$45)</f>
        <v>212051006.20379999</v>
      </c>
      <c r="E64" s="164">
        <f t="shared" ref="E64:S64" si="36">_xlfn.XLOOKUP(E63,$D$5:$D$45,$G$5:$G$45)</f>
        <v>213116219.92380002</v>
      </c>
      <c r="F64" s="164">
        <f t="shared" si="36"/>
        <v>214247016.15380001</v>
      </c>
      <c r="G64" s="164" t="e">
        <f t="shared" si="36"/>
        <v>#N/A</v>
      </c>
      <c r="H64" s="164" t="e">
        <f t="shared" si="36"/>
        <v>#N/A</v>
      </c>
      <c r="I64" s="164" t="e">
        <f t="shared" si="36"/>
        <v>#N/A</v>
      </c>
      <c r="J64" s="164" t="e">
        <f t="shared" si="36"/>
        <v>#N/A</v>
      </c>
      <c r="K64" s="164" t="e">
        <f t="shared" si="36"/>
        <v>#N/A</v>
      </c>
      <c r="L64" s="164"/>
      <c r="M64" s="164"/>
      <c r="N64" s="164"/>
      <c r="O64" s="164"/>
      <c r="P64" s="164" t="e">
        <f t="shared" si="36"/>
        <v>#N/A</v>
      </c>
      <c r="Q64" s="164" t="e">
        <f t="shared" si="36"/>
        <v>#N/A</v>
      </c>
      <c r="R64" s="164" t="e">
        <f t="shared" si="36"/>
        <v>#N/A</v>
      </c>
      <c r="S64" s="164" t="e">
        <f t="shared" si="36"/>
        <v>#N/A</v>
      </c>
      <c r="T64" s="1"/>
      <c r="U64" s="1"/>
      <c r="V64" s="1"/>
      <c r="W64" s="1"/>
    </row>
    <row r="65" spans="2:27" x14ac:dyDescent="0.35">
      <c r="C65" s="163" t="s">
        <v>380</v>
      </c>
      <c r="D65" s="71">
        <f>ROUND(D64,-3)</f>
        <v>212051000</v>
      </c>
      <c r="E65" s="71">
        <f t="shared" ref="E65:S65" si="37">ROUND(E64,-3)</f>
        <v>213116000</v>
      </c>
      <c r="F65" s="71">
        <f t="shared" si="37"/>
        <v>214247000</v>
      </c>
      <c r="G65" s="71" t="e">
        <f t="shared" si="37"/>
        <v>#N/A</v>
      </c>
      <c r="H65" s="71" t="e">
        <f t="shared" si="37"/>
        <v>#N/A</v>
      </c>
      <c r="I65" s="71" t="e">
        <f t="shared" si="37"/>
        <v>#N/A</v>
      </c>
      <c r="J65" s="71" t="e">
        <f t="shared" si="37"/>
        <v>#N/A</v>
      </c>
      <c r="K65" s="71" t="e">
        <f t="shared" si="37"/>
        <v>#N/A</v>
      </c>
      <c r="L65" s="71"/>
      <c r="M65" s="71"/>
      <c r="N65" s="71"/>
      <c r="O65" s="71"/>
      <c r="P65" s="71" t="e">
        <f t="shared" si="37"/>
        <v>#N/A</v>
      </c>
      <c r="Q65" s="71" t="e">
        <f t="shared" si="37"/>
        <v>#N/A</v>
      </c>
      <c r="R65" s="71" t="e">
        <f t="shared" si="37"/>
        <v>#N/A</v>
      </c>
      <c r="S65" s="71" t="e">
        <f t="shared" si="37"/>
        <v>#N/A</v>
      </c>
      <c r="T65" s="1"/>
      <c r="U65" s="1"/>
      <c r="V65" s="1"/>
      <c r="W65" s="1"/>
    </row>
    <row r="66" spans="2:27" x14ac:dyDescent="0.35">
      <c r="C66" s="1"/>
      <c r="D66" s="1"/>
      <c r="E66" s="1"/>
      <c r="F66" s="1"/>
      <c r="G66" s="1"/>
      <c r="S66" s="1"/>
      <c r="T66" s="1"/>
      <c r="U66" s="1"/>
      <c r="V66" s="1"/>
      <c r="W66" s="1"/>
    </row>
    <row r="67" spans="2:27" x14ac:dyDescent="0.35">
      <c r="C67" s="1"/>
      <c r="D67" s="1"/>
      <c r="E67" s="1"/>
      <c r="F67" s="1"/>
      <c r="G67" s="1"/>
      <c r="S67" s="1"/>
      <c r="T67" s="1"/>
      <c r="U67" s="1"/>
      <c r="V67" s="1"/>
      <c r="W67" s="1"/>
    </row>
    <row r="68" spans="2:27" x14ac:dyDescent="0.35">
      <c r="C68" s="1"/>
      <c r="D68" s="1"/>
      <c r="E68" s="1"/>
      <c r="F68" s="1"/>
      <c r="G68" s="1"/>
      <c r="S68" s="1"/>
      <c r="T68" s="1"/>
      <c r="U68" s="1"/>
      <c r="V68" s="1"/>
      <c r="W68" s="1"/>
    </row>
    <row r="69" spans="2:27" x14ac:dyDescent="0.35">
      <c r="C69" s="1"/>
      <c r="D69" s="1"/>
      <c r="E69" s="1"/>
      <c r="F69" s="1"/>
      <c r="G69" s="1"/>
      <c r="S69" s="1"/>
      <c r="T69" s="1"/>
      <c r="U69" s="1"/>
      <c r="V69" s="1"/>
      <c r="W69" s="1"/>
    </row>
    <row r="70" spans="2:27" s="1" customFormat="1" x14ac:dyDescent="0.35">
      <c r="B70"/>
      <c r="S70"/>
      <c r="T70"/>
      <c r="U70"/>
      <c r="V70"/>
      <c r="W70"/>
      <c r="X70"/>
      <c r="Y70"/>
      <c r="Z70"/>
      <c r="AA70"/>
    </row>
    <row r="71" spans="2:27" s="1" customFormat="1" x14ac:dyDescent="0.35">
      <c r="B71"/>
      <c r="S71"/>
      <c r="T71"/>
      <c r="U71"/>
      <c r="V71"/>
      <c r="W71"/>
      <c r="X71"/>
      <c r="Y71"/>
      <c r="Z71"/>
      <c r="AA71"/>
    </row>
    <row r="72" spans="2:27" s="1" customFormat="1" x14ac:dyDescent="0.35">
      <c r="B72"/>
      <c r="S72"/>
      <c r="T72"/>
      <c r="U72"/>
      <c r="V72"/>
      <c r="W72"/>
      <c r="X72"/>
      <c r="Y72"/>
      <c r="Z72"/>
      <c r="AA72"/>
    </row>
    <row r="73" spans="2:27" s="1" customFormat="1" x14ac:dyDescent="0.35">
      <c r="B73"/>
      <c r="S73"/>
      <c r="T73"/>
      <c r="U73"/>
      <c r="V73"/>
      <c r="W73"/>
      <c r="X73"/>
      <c r="Y73"/>
      <c r="Z73"/>
      <c r="AA73"/>
    </row>
    <row r="74" spans="2:27" s="1" customFormat="1" x14ac:dyDescent="0.35">
      <c r="B74"/>
      <c r="S74"/>
      <c r="T74"/>
      <c r="U74"/>
      <c r="V74"/>
      <c r="W74"/>
      <c r="X74"/>
      <c r="Y74"/>
      <c r="Z74"/>
      <c r="AA74"/>
    </row>
    <row r="75" spans="2:27" s="1" customFormat="1" x14ac:dyDescent="0.35">
      <c r="B75"/>
      <c r="S75"/>
      <c r="T75"/>
      <c r="U75"/>
      <c r="V75"/>
      <c r="W75"/>
      <c r="X75"/>
      <c r="Y75"/>
      <c r="Z75"/>
      <c r="AA75"/>
    </row>
    <row r="76" spans="2:27" s="1" customFormat="1" x14ac:dyDescent="0.35">
      <c r="B76"/>
      <c r="S76"/>
      <c r="T76"/>
      <c r="U76"/>
      <c r="V76"/>
      <c r="W76"/>
      <c r="X76"/>
      <c r="Y76"/>
      <c r="Z76"/>
      <c r="AA76"/>
    </row>
    <row r="77" spans="2:27" s="1" customFormat="1" x14ac:dyDescent="0.35">
      <c r="B77"/>
      <c r="S77"/>
      <c r="T77"/>
      <c r="U77"/>
      <c r="V77"/>
      <c r="W77"/>
      <c r="X77"/>
      <c r="Y77"/>
      <c r="Z77"/>
      <c r="AA77"/>
    </row>
    <row r="78" spans="2:27" s="1" customFormat="1" x14ac:dyDescent="0.35">
      <c r="B78"/>
      <c r="S78"/>
      <c r="T78"/>
      <c r="U78"/>
      <c r="V78"/>
      <c r="W78"/>
      <c r="X78"/>
      <c r="Y78"/>
      <c r="Z78"/>
      <c r="AA78"/>
    </row>
    <row r="79" spans="2:27" s="1" customFormat="1" x14ac:dyDescent="0.35">
      <c r="B79"/>
      <c r="S79"/>
      <c r="T79"/>
      <c r="U79"/>
      <c r="V79"/>
      <c r="W79"/>
      <c r="X79"/>
      <c r="Y79"/>
      <c r="Z79"/>
      <c r="AA79"/>
    </row>
    <row r="80" spans="2:27" s="1" customFormat="1" x14ac:dyDescent="0.35">
      <c r="B80"/>
      <c r="S80"/>
      <c r="T80"/>
      <c r="U80"/>
      <c r="V80"/>
      <c r="W80"/>
      <c r="X80"/>
      <c r="Y80"/>
      <c r="Z80"/>
      <c r="AA80"/>
    </row>
    <row r="81" spans="3:7" x14ac:dyDescent="0.35">
      <c r="C81" s="1"/>
      <c r="D81" s="1"/>
      <c r="E81" s="1"/>
      <c r="F81" s="1"/>
      <c r="G81" s="1"/>
    </row>
    <row r="82" spans="3:7" x14ac:dyDescent="0.35">
      <c r="C82" s="1"/>
      <c r="D82" s="1"/>
      <c r="E82" s="1"/>
      <c r="F82" s="1"/>
      <c r="G82" s="1"/>
    </row>
    <row r="83" spans="3:7" x14ac:dyDescent="0.35">
      <c r="C83" s="1"/>
      <c r="D83" s="1"/>
      <c r="E83" s="1"/>
      <c r="F83" s="1"/>
      <c r="G83" s="1"/>
    </row>
    <row r="84" spans="3:7" x14ac:dyDescent="0.35">
      <c r="C84" s="1"/>
      <c r="D84" s="1"/>
      <c r="E84" s="1"/>
      <c r="F84" s="1"/>
      <c r="G84" s="1"/>
    </row>
    <row r="85" spans="3:7" x14ac:dyDescent="0.35">
      <c r="C85" s="1"/>
      <c r="D85" s="1"/>
      <c r="E85" s="1"/>
      <c r="F85" s="1"/>
      <c r="G85" s="1"/>
    </row>
    <row r="86" spans="3:7" x14ac:dyDescent="0.35">
      <c r="C86" s="1"/>
      <c r="D86" s="1"/>
      <c r="E86" s="1"/>
      <c r="F86" s="1"/>
      <c r="G86" s="1"/>
    </row>
    <row r="87" spans="3:7" x14ac:dyDescent="0.35">
      <c r="C87" s="1"/>
      <c r="D87" s="1"/>
      <c r="E87" s="1"/>
      <c r="F87" s="1"/>
      <c r="G87" s="1"/>
    </row>
    <row r="88" spans="3:7" x14ac:dyDescent="0.35">
      <c r="C88" s="1"/>
      <c r="D88" s="1"/>
      <c r="E88" s="1"/>
      <c r="F88" s="1"/>
      <c r="G88" s="1"/>
    </row>
    <row r="89" spans="3:7" x14ac:dyDescent="0.35">
      <c r="C89" s="1"/>
      <c r="D89" s="1"/>
      <c r="E89" s="1"/>
      <c r="F89" s="1"/>
      <c r="G89" s="1"/>
    </row>
    <row r="90" spans="3:7" x14ac:dyDescent="0.35">
      <c r="C90" s="1"/>
      <c r="D90" s="1"/>
      <c r="E90" s="1"/>
      <c r="F90" s="1"/>
      <c r="G90" s="1"/>
    </row>
    <row r="91" spans="3:7" x14ac:dyDescent="0.35">
      <c r="C91" s="1"/>
      <c r="D91" s="1"/>
      <c r="E91" s="1"/>
      <c r="F91" s="1"/>
      <c r="G91" s="1"/>
    </row>
    <row r="92" spans="3:7" x14ac:dyDescent="0.35">
      <c r="C92" s="1"/>
      <c r="D92" s="1"/>
      <c r="E92" s="1"/>
      <c r="F92" s="1"/>
      <c r="G92" s="1"/>
    </row>
    <row r="93" spans="3:7" x14ac:dyDescent="0.35">
      <c r="C93" s="1"/>
      <c r="D93" s="1"/>
      <c r="E93" s="1"/>
      <c r="F93" s="1"/>
      <c r="G93" s="1"/>
    </row>
    <row r="94" spans="3:7" x14ac:dyDescent="0.35">
      <c r="C94" s="1"/>
      <c r="D94" s="1"/>
      <c r="E94" s="1"/>
      <c r="F94" s="1"/>
      <c r="G94" s="1"/>
    </row>
    <row r="95" spans="3:7" x14ac:dyDescent="0.35">
      <c r="C95" s="1"/>
      <c r="D95" s="1"/>
      <c r="E95" s="1"/>
      <c r="F95" s="1"/>
      <c r="G95" s="1"/>
    </row>
    <row r="96" spans="3:7" x14ac:dyDescent="0.35">
      <c r="C96" s="1"/>
      <c r="D96" s="1"/>
      <c r="E96" s="1"/>
      <c r="F96" s="1"/>
      <c r="G96" s="1"/>
    </row>
    <row r="97" spans="3:7" x14ac:dyDescent="0.35">
      <c r="C97" s="1"/>
      <c r="D97" s="1"/>
      <c r="E97" s="1"/>
      <c r="F97" s="1"/>
      <c r="G97" s="1"/>
    </row>
    <row r="98" spans="3:7" x14ac:dyDescent="0.35">
      <c r="C98" s="1"/>
      <c r="D98" s="1"/>
      <c r="E98" s="1"/>
      <c r="F98" s="1"/>
      <c r="G98" s="1"/>
    </row>
    <row r="99" spans="3:7" x14ac:dyDescent="0.35">
      <c r="C99" s="1"/>
      <c r="D99" s="1"/>
      <c r="E99" s="1"/>
      <c r="F99" s="1"/>
      <c r="G99" s="1"/>
    </row>
    <row r="100" spans="3:7" x14ac:dyDescent="0.35">
      <c r="C100" s="1"/>
      <c r="D100" s="1"/>
      <c r="E100" s="1"/>
      <c r="F100" s="1"/>
      <c r="G100" s="1"/>
    </row>
    <row r="101" spans="3:7" x14ac:dyDescent="0.35">
      <c r="C101" s="1"/>
      <c r="D101" s="1"/>
      <c r="E101" s="1"/>
      <c r="F101" s="1"/>
      <c r="G101" s="1"/>
    </row>
    <row r="102" spans="3:7" x14ac:dyDescent="0.35">
      <c r="C102" s="1"/>
      <c r="D102" s="1"/>
      <c r="E102" s="1"/>
      <c r="F102" s="1"/>
      <c r="G102" s="1"/>
    </row>
    <row r="103" spans="3:7" x14ac:dyDescent="0.35">
      <c r="C103" s="1"/>
      <c r="D103" s="1"/>
      <c r="E103" s="1"/>
      <c r="F103" s="1"/>
      <c r="G103" s="1"/>
    </row>
    <row r="104" spans="3:7" x14ac:dyDescent="0.35">
      <c r="C104" s="1"/>
      <c r="D104" s="1"/>
      <c r="E104" s="1"/>
      <c r="F104" s="1"/>
      <c r="G104" s="1"/>
    </row>
    <row r="105" spans="3:7" x14ac:dyDescent="0.35">
      <c r="C105" s="1"/>
      <c r="D105" s="1"/>
      <c r="E105" s="1"/>
      <c r="F105" s="1"/>
      <c r="G105" s="1"/>
    </row>
    <row r="106" spans="3:7" x14ac:dyDescent="0.35">
      <c r="C106" s="1"/>
      <c r="D106" s="1"/>
      <c r="E106" s="1"/>
      <c r="F106" s="1"/>
      <c r="G106" s="1"/>
    </row>
    <row r="107" spans="3:7" x14ac:dyDescent="0.35">
      <c r="C107" s="1"/>
      <c r="D107" s="1"/>
      <c r="E107" s="1"/>
      <c r="F107" s="1"/>
      <c r="G107" s="1"/>
    </row>
    <row r="108" spans="3:7" x14ac:dyDescent="0.35">
      <c r="C108" s="1"/>
      <c r="D108" s="1"/>
      <c r="E108" s="1"/>
      <c r="F108" s="1"/>
      <c r="G108" s="1"/>
    </row>
    <row r="109" spans="3:7" x14ac:dyDescent="0.35">
      <c r="C109" s="1"/>
      <c r="D109" s="1"/>
      <c r="E109" s="1"/>
      <c r="F109" s="1"/>
      <c r="G109" s="1"/>
    </row>
    <row r="110" spans="3:7" x14ac:dyDescent="0.35">
      <c r="C110" s="1"/>
      <c r="D110" s="1"/>
      <c r="E110" s="1"/>
      <c r="F110" s="1"/>
      <c r="G110" s="1"/>
    </row>
    <row r="111" spans="3:7" x14ac:dyDescent="0.35">
      <c r="C111" s="1"/>
      <c r="D111" s="1"/>
      <c r="E111" s="1"/>
      <c r="F111" s="1"/>
      <c r="G111" s="1"/>
    </row>
    <row r="112" spans="3:7" x14ac:dyDescent="0.35">
      <c r="C112" s="1"/>
      <c r="D112" s="1"/>
      <c r="E112" s="1"/>
      <c r="F112" s="1"/>
      <c r="G112" s="1"/>
    </row>
    <row r="113" spans="3:7" x14ac:dyDescent="0.35">
      <c r="C113" s="1"/>
      <c r="D113" s="1"/>
      <c r="E113" s="1"/>
      <c r="F113" s="1"/>
      <c r="G113" s="1"/>
    </row>
    <row r="114" spans="3:7" x14ac:dyDescent="0.35">
      <c r="C114" s="1"/>
      <c r="D114" s="1"/>
      <c r="E114" s="1"/>
      <c r="F114" s="1"/>
      <c r="G114" s="1"/>
    </row>
    <row r="115" spans="3:7" x14ac:dyDescent="0.35">
      <c r="C115" s="1"/>
      <c r="D115" s="1"/>
      <c r="E115" s="1"/>
      <c r="F115" s="1"/>
      <c r="G115" s="1"/>
    </row>
  </sheetData>
  <conditionalFormatting sqref="G52:H52">
    <cfRule type="cellIs" dxfId="3" priority="1" operator="equal">
      <formula>0</formula>
    </cfRule>
  </conditionalFormatting>
  <pageMargins left="0.7" right="0.7" top="0.75" bottom="0.75" header="0.3" footer="0.3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5E602-8097-4FFF-A461-8EEBACB7EDEA}">
  <dimension ref="A1:AE115"/>
  <sheetViews>
    <sheetView zoomScale="80" zoomScaleNormal="80" workbookViewId="0">
      <selection activeCell="G56" sqref="G56"/>
    </sheetView>
  </sheetViews>
  <sheetFormatPr defaultColWidth="8.7265625" defaultRowHeight="14.5" x14ac:dyDescent="0.35"/>
  <cols>
    <col min="1" max="1" width="4.81640625" bestFit="1" customWidth="1"/>
    <col min="2" max="2" width="30" bestFit="1" customWidth="1"/>
    <col min="3" max="3" width="43.36328125" bestFit="1" customWidth="1"/>
    <col min="4" max="4" width="15" bestFit="1" customWidth="1"/>
    <col min="5" max="5" width="19.26953125" bestFit="1" customWidth="1"/>
    <col min="6" max="6" width="12.54296875" bestFit="1" customWidth="1"/>
    <col min="7" max="7" width="15.81640625" bestFit="1" customWidth="1"/>
    <col min="8" max="8" width="19.54296875" style="1" bestFit="1" customWidth="1"/>
    <col min="9" max="9" width="11.81640625" style="1" bestFit="1" customWidth="1"/>
    <col min="10" max="10" width="15.81640625" style="1" bestFit="1" customWidth="1"/>
    <col min="11" max="11" width="11.54296875" style="1" bestFit="1" customWidth="1"/>
    <col min="12" max="15" width="11.54296875" style="1" customWidth="1"/>
    <col min="16" max="16" width="14.54296875" style="1" bestFit="1" customWidth="1"/>
    <col min="17" max="17" width="17.54296875" style="1" bestFit="1" customWidth="1"/>
    <col min="18" max="18" width="24.7265625" style="1" customWidth="1"/>
    <col min="19" max="22" width="24.7265625" customWidth="1"/>
    <col min="23" max="23" width="13.26953125" bestFit="1" customWidth="1"/>
    <col min="24" max="24" width="6.54296875" bestFit="1" customWidth="1"/>
    <col min="25" max="25" width="12.1796875" bestFit="1" customWidth="1"/>
    <col min="26" max="28" width="10.36328125" bestFit="1" customWidth="1"/>
    <col min="29" max="29" width="12.54296875" bestFit="1" customWidth="1"/>
    <col min="30" max="30" width="11.54296875" bestFit="1" customWidth="1"/>
  </cols>
  <sheetData>
    <row r="1" spans="1:31" x14ac:dyDescent="0.35">
      <c r="C1" t="s">
        <v>319</v>
      </c>
      <c r="E1" t="s">
        <v>328</v>
      </c>
      <c r="G1" t="s">
        <v>332</v>
      </c>
      <c r="I1" s="2"/>
      <c r="J1" s="2"/>
      <c r="K1" s="2" t="s">
        <v>326</v>
      </c>
      <c r="L1" s="2"/>
      <c r="M1" s="2"/>
      <c r="N1" s="2"/>
      <c r="O1" s="2"/>
    </row>
    <row r="2" spans="1:31" x14ac:dyDescent="0.35">
      <c r="E2" t="s">
        <v>329</v>
      </c>
      <c r="F2" s="22"/>
      <c r="G2" t="s">
        <v>331</v>
      </c>
      <c r="K2" s="2"/>
      <c r="L2" s="2"/>
      <c r="M2" s="2"/>
      <c r="N2" s="2"/>
      <c r="O2" s="2"/>
      <c r="P2" s="2"/>
      <c r="Q2" s="2"/>
    </row>
    <row r="3" spans="1:31" ht="18.5" x14ac:dyDescent="0.45">
      <c r="C3" s="15" t="s">
        <v>333</v>
      </c>
      <c r="E3" t="s">
        <v>330</v>
      </c>
      <c r="F3" s="22"/>
      <c r="G3" s="22"/>
    </row>
    <row r="4" spans="1:31" ht="29.5" thickBot="1" x14ac:dyDescent="0.4">
      <c r="B4" s="18"/>
      <c r="C4" s="22" t="s">
        <v>2</v>
      </c>
      <c r="D4" s="22" t="s">
        <v>3</v>
      </c>
      <c r="E4" s="22" t="s">
        <v>4</v>
      </c>
      <c r="F4" s="22" t="s">
        <v>5</v>
      </c>
      <c r="G4" s="22" t="s">
        <v>6</v>
      </c>
      <c r="H4" s="22" t="s">
        <v>5</v>
      </c>
      <c r="I4" s="22" t="s">
        <v>7</v>
      </c>
      <c r="J4" s="22" t="s">
        <v>8</v>
      </c>
      <c r="K4" s="22" t="s">
        <v>335</v>
      </c>
      <c r="L4" s="171" t="s">
        <v>517</v>
      </c>
      <c r="M4" s="171" t="s">
        <v>518</v>
      </c>
      <c r="N4" s="171" t="s">
        <v>519</v>
      </c>
      <c r="O4" s="171" t="s">
        <v>520</v>
      </c>
      <c r="P4" s="22"/>
      <c r="Q4" s="22"/>
      <c r="R4" s="18" t="s">
        <v>16</v>
      </c>
      <c r="S4" s="18" t="s">
        <v>0</v>
      </c>
      <c r="T4" s="18" t="s">
        <v>336</v>
      </c>
      <c r="U4" s="18" t="s">
        <v>9</v>
      </c>
      <c r="V4" s="18" t="s">
        <v>10</v>
      </c>
      <c r="X4" s="49" t="s">
        <v>372</v>
      </c>
      <c r="Y4" s="49" t="s">
        <v>12</v>
      </c>
      <c r="Z4" s="49" t="s">
        <v>13</v>
      </c>
      <c r="AA4" s="49" t="s">
        <v>376</v>
      </c>
      <c r="AB4" s="49" t="s">
        <v>377</v>
      </c>
    </row>
    <row r="5" spans="1:31" x14ac:dyDescent="0.35">
      <c r="A5" t="str">
        <f>'FIHI (PBC M)'!A5</f>
        <v>Jan</v>
      </c>
      <c r="B5" t="str">
        <f>'FIHI (PBC M)'!B5</f>
        <v>From 1/1/2024 To 1/11/2024</v>
      </c>
      <c r="C5" s="27">
        <f>'FIHI (PBC M)'!C5</f>
        <v>44927</v>
      </c>
      <c r="D5" s="28">
        <f>'FIHI (PBC M)'!D5</f>
        <v>45302</v>
      </c>
      <c r="E5" s="29">
        <f>SUMIFS('SOC Detail Cap Acct'!S:S,'SOC Detail Cap Acct'!K:K,'FIHI (PBC Q364)'!B5,'SOC Detail Cap Acct'!H:H,'FIHI (PBC Q364)'!$C$1,'SOC Detail Cap Acct'!R:R,'FIHI (PBC Q364)'!$E$1)+SUMIFS('SOC Detail Cap Acct'!S:S,'SOC Detail Cap Acct'!K:K,'FIHI (PBC Q364)'!B5,'SOC Detail Cap Acct'!H:H,'FIHI (PBC Q364)'!$C$1,'SOC Detail Cap Acct'!R:R,'FIHI (PBC Q364)'!$E$2)+SUMIFS('SOC Detail Cap Acct'!S:S,'SOC Detail Cap Acct'!K:K,'FIHI (PBC Q364)'!B5,'SOC Detail Cap Acct'!H:H,'FIHI (PBC Q364)'!$C$1,'SOC Detail Cap Acct'!R:R,'FIHI (PBC Q364)'!$E$3)</f>
        <v>443192301.38999999</v>
      </c>
      <c r="F5" s="30" t="s">
        <v>11</v>
      </c>
      <c r="G5" s="29">
        <f>SUMIFS('SOC Detail Cap Acct'!S:S,'SOC Detail Cap Acct'!K:K,'FIHI (PBC Q364)'!B5,'SOC Detail Cap Acct'!H:H,'FIHI (PBC Q364)'!$C$1,'SOC Detail Cap Acct'!R:R,'FIHI (PBC Q364)'!$G$1)-SUMIFS('SOC Detail Cap Acct'!S:S,'SOC Detail Cap Acct'!K:K,'FIHI (PBC Q364)'!B5,'SOC Detail Cap Acct'!H:H,'FIHI (PBC Q364)'!$C$1,'SOC Detail Cap Acct'!R:R,'FIHI (PBC Q364)'!$G$2)</f>
        <v>444077099.06999999</v>
      </c>
      <c r="H5" s="31" t="s">
        <v>11</v>
      </c>
      <c r="I5" s="30">
        <f>-SUMIFS('SOC Detail Expenses'!S:S,'SOC Detail Expenses'!K:K,'FIHI (PBC Q364)'!B5,'SOC Detail Expenses'!H:H,'FIHI (PBC Q364)'!$C$1)</f>
        <v>6436.7599999999993</v>
      </c>
      <c r="J5" s="30">
        <f>-SUMIFS('SOC Detail Mgmt Fees'!S:S,'SOC Detail Mgmt Fees'!K:K,'FIHI (PBC Q364)'!B5,'SOC Detail Mgmt Fees'!H:H,'FIHI (PBC Q364)'!$C$1)</f>
        <v>50615.729999999996</v>
      </c>
      <c r="K5" s="32">
        <f>-SUMIFS('SOC Detail Mgmt Fees'!S:S,'SOC Detail Mgmt Fees'!H:H,'FIHI (PBC Q364)'!$C$1,'SOC Detail Mgmt Fees'!R:R,'FIHI (PBC Q364)'!$K$1,'SOC Detail Mgmt Fees'!K:K,'FIHI (PBC Q364)'!B5)</f>
        <v>59720.43</v>
      </c>
      <c r="L5" s="172">
        <f t="shared" ref="L5:L24" si="0">SUM(G5,I5,J5)/E5</f>
        <v>1.0021251501143997</v>
      </c>
      <c r="M5" s="172">
        <f>G5/E5</f>
        <v>1.0019964193358617</v>
      </c>
      <c r="N5" s="172">
        <f>LN(L5)</f>
        <v>2.1228951770504781E-3</v>
      </c>
      <c r="O5" s="172">
        <f>LN(M5)</f>
        <v>1.9944291391839355E-3</v>
      </c>
      <c r="P5" s="23"/>
      <c r="Q5" s="23"/>
      <c r="R5" s="51">
        <f>+G5/E5-1</f>
        <v>1.9964193358616988E-3</v>
      </c>
      <c r="S5" s="52">
        <f>(J5+I5)/E5</f>
        <v>1.2873077853803918E-4</v>
      </c>
      <c r="T5" s="52">
        <f>(K5+I5)/E5</f>
        <v>1.4927423105615513E-4</v>
      </c>
      <c r="U5" s="25">
        <f>+G5-E5+J5+I5</f>
        <v>941850.17000000714</v>
      </c>
      <c r="V5" s="59">
        <f>+U5/E5</f>
        <v>2.12515011439966E-3</v>
      </c>
      <c r="W5" s="16"/>
      <c r="X5" t="s">
        <v>360</v>
      </c>
      <c r="Y5" s="48">
        <f t="shared" ref="Y5:Y16" si="1">SUMIF($A$5:$A$45,X5,$V$5:$V$45)</f>
        <v>5.8843482043525663E-3</v>
      </c>
      <c r="Z5" s="48">
        <f t="shared" ref="Z5:Z16" si="2">SUMIF($A$5:$A$45,X5,$R$5:$R$45)</f>
        <v>5.6045678731688753E-3</v>
      </c>
      <c r="AA5" s="105">
        <f t="shared" ref="AA5:AA16" si="3">EXP(SUMIFS(N$5:N$45,$A$5:$A$45,$X5))</f>
        <v>1.0058955794609765</v>
      </c>
      <c r="AB5" s="105">
        <f t="shared" ref="AB5:AB16" si="4">EXP(SUMIFS(O$5:O$45,$A$5:$A$45,$X5))</f>
        <v>1.0056147400495008</v>
      </c>
      <c r="AE5" s="177"/>
    </row>
    <row r="6" spans="1:31" x14ac:dyDescent="0.35">
      <c r="A6" t="str">
        <f>'FIHI (PBC M)'!A6</f>
        <v>Jan</v>
      </c>
      <c r="B6" t="str">
        <f>'FIHI (PBC M)'!B6</f>
        <v>From 1/12/2024 To 1/18/2024</v>
      </c>
      <c r="C6" s="33">
        <f>'FIHI (PBC M)'!C6</f>
        <v>45303</v>
      </c>
      <c r="D6" s="3">
        <f>'FIHI (PBC M)'!D6</f>
        <v>45309</v>
      </c>
      <c r="E6" s="7">
        <f>SUMIFS('SOC Detail Cap Acct'!S:S,'SOC Detail Cap Acct'!K:K,'FIHI (PBC Q364)'!B6,'SOC Detail Cap Acct'!H:H,'FIHI (PBC Q364)'!$C$1,'SOC Detail Cap Acct'!R:R,'FIHI (PBC Q364)'!$E$1)+SUMIFS('SOC Detail Cap Acct'!S:S,'SOC Detail Cap Acct'!K:K,'FIHI (PBC Q364)'!B6,'SOC Detail Cap Acct'!H:H,'FIHI (PBC Q364)'!$C$1,'SOC Detail Cap Acct'!R:R,'FIHI (PBC Q364)'!$E$2)+SUMIFS('SOC Detail Cap Acct'!S:S,'SOC Detail Cap Acct'!K:K,'FIHI (PBC Q364)'!B6,'SOC Detail Cap Acct'!H:H,'FIHI (PBC Q364)'!$C$1,'SOC Detail Cap Acct'!R:R,'FIHI (PBC Q364)'!$E$3)</f>
        <v>442067674.99000001</v>
      </c>
      <c r="F6" s="8" t="s">
        <v>11</v>
      </c>
      <c r="G6" s="7">
        <f>SUMIFS('SOC Detail Cap Acct'!S:S,'SOC Detail Cap Acct'!K:K,'FIHI (PBC Q364)'!B6,'SOC Detail Cap Acct'!H:H,'FIHI (PBC Q364)'!$C$1,'SOC Detail Cap Acct'!R:R,'FIHI (PBC Q364)'!$G$1)-SUMIFS('SOC Detail Cap Acct'!S:S,'SOC Detail Cap Acct'!K:K,'FIHI (PBC Q364)'!B6,'SOC Detail Cap Acct'!H:H,'FIHI (PBC Q364)'!$C$1,'SOC Detail Cap Acct'!R:R,'FIHI (PBC Q364)'!$G$2)</f>
        <v>442626399.38999999</v>
      </c>
      <c r="H6" s="9" t="s">
        <v>11</v>
      </c>
      <c r="I6" s="8">
        <f>-SUMIFS('SOC Detail Expenses'!S:S,'SOC Detail Expenses'!K:K,'FIHI (PBC Q364)'!B6,'SOC Detail Expenses'!H:H,'FIHI (PBC Q364)'!$C$1)</f>
        <v>4096.12</v>
      </c>
      <c r="J6" s="8">
        <f>-SUMIFS('SOC Detail Mgmt Fees'!S:S,'SOC Detail Mgmt Fees'!K:K,'FIHI (PBC Q364)'!B6,'SOC Detail Mgmt Fees'!H:H,'FIHI (PBC Q364)'!$C$1)</f>
        <v>27021.82</v>
      </c>
      <c r="K6" s="34">
        <f>-SUMIFS('SOC Detail Mgmt Fees'!S:S,'SOC Detail Mgmt Fees'!H:H,'FIHI (PBC Q364)'!$C$1,'SOC Detail Mgmt Fees'!R:R,'FIHI (PBC Q364)'!$K$1,'SOC Detail Mgmt Fees'!K:K,'FIHI (PBC Q364)'!B6)</f>
        <v>37831.919999999998</v>
      </c>
      <c r="L6" s="172">
        <f t="shared" si="0"/>
        <v>1.0013342806393011</v>
      </c>
      <c r="M6" s="172">
        <f t="shared" ref="M6:M24" si="5">G6/E6</f>
        <v>1.0012638888378631</v>
      </c>
      <c r="N6" s="172">
        <f>LN(L6)</f>
        <v>1.3333912779060974E-3</v>
      </c>
      <c r="O6" s="172">
        <f t="shared" ref="O6:O24" si="6">LN(M6)</f>
        <v>1.2630908027135698E-3</v>
      </c>
      <c r="P6" s="23"/>
      <c r="Q6" s="23"/>
      <c r="R6" s="53">
        <f t="shared" ref="R6:R32" si="7">+G6/E6-1</f>
        <v>1.263888837863103E-3</v>
      </c>
      <c r="S6" s="54">
        <f t="shared" ref="S6:S32" si="8">(J6+I6)/E6</f>
        <v>7.0391801437876943E-5</v>
      </c>
      <c r="T6" s="54">
        <f t="shared" ref="T6:T32" si="9">(K6+I6)/E6</f>
        <v>9.4845297161681076E-5</v>
      </c>
      <c r="U6" s="24">
        <f t="shared" ref="U6:U32" si="10">+G6-E6+J6+I6</f>
        <v>589842.3399999761</v>
      </c>
      <c r="V6" s="60">
        <f t="shared" ref="V6:V32" si="11">+U6/E6</f>
        <v>1.3342806393010277E-3</v>
      </c>
      <c r="W6" s="16"/>
      <c r="X6" t="s">
        <v>361</v>
      </c>
      <c r="Y6" s="48">
        <f t="shared" si="1"/>
        <v>5.4475531680233859E-3</v>
      </c>
      <c r="Z6" s="48">
        <f t="shared" si="2"/>
        <v>5.2089166522371055E-3</v>
      </c>
      <c r="AA6" s="105">
        <f t="shared" si="3"/>
        <v>1.0054567407757811</v>
      </c>
      <c r="AB6" s="105">
        <f t="shared" si="4"/>
        <v>1.0052172706828753</v>
      </c>
      <c r="AE6" s="177"/>
    </row>
    <row r="7" spans="1:31" x14ac:dyDescent="0.35">
      <c r="A7" t="str">
        <f>'FIHI (PBC M)'!A7</f>
        <v>Jan</v>
      </c>
      <c r="B7" t="str">
        <f>'FIHI (PBC M)'!B7</f>
        <v>From 1/19/2024 To 1/31/2024</v>
      </c>
      <c r="C7" s="33">
        <f>'FIHI (PBC M)'!C7</f>
        <v>45310</v>
      </c>
      <c r="D7" s="3">
        <f>'FIHI (PBC M)'!D7</f>
        <v>45322</v>
      </c>
      <c r="E7" s="7">
        <f>SUMIFS('SOC Detail Cap Acct'!S:S,'SOC Detail Cap Acct'!K:K,'FIHI (PBC Q364)'!B7,'SOC Detail Cap Acct'!H:H,'FIHI (PBC Q364)'!$C$1,'SOC Detail Cap Acct'!R:R,'FIHI (PBC Q364)'!$E$1)+SUMIFS('SOC Detail Cap Acct'!S:S,'SOC Detail Cap Acct'!K:K,'FIHI (PBC Q364)'!B7,'SOC Detail Cap Acct'!H:H,'FIHI (PBC Q364)'!$C$1,'SOC Detail Cap Acct'!R:R,'FIHI (PBC Q364)'!$E$2)+SUMIFS('SOC Detail Cap Acct'!S:S,'SOC Detail Cap Acct'!K:K,'FIHI (PBC Q364)'!B7,'SOC Detail Cap Acct'!H:H,'FIHI (PBC Q364)'!$C$1,'SOC Detail Cap Acct'!R:R,'FIHI (PBC Q364)'!$E$3)</f>
        <v>442626399.38999999</v>
      </c>
      <c r="F7" s="8" t="s">
        <v>11</v>
      </c>
      <c r="G7" s="7">
        <f>SUMIFS('SOC Detail Cap Acct'!S:S,'SOC Detail Cap Acct'!K:K,'FIHI (PBC Q364)'!B7,'SOC Detail Cap Acct'!H:H,'FIHI (PBC Q364)'!$C$1,'SOC Detail Cap Acct'!R:R,'FIHI (PBC Q364)'!$G$1)-SUMIFS('SOC Detail Cap Acct'!S:S,'SOC Detail Cap Acct'!K:K,'FIHI (PBC Q364)'!B7,'SOC Detail Cap Acct'!H:H,'FIHI (PBC Q364)'!$C$1,'SOC Detail Cap Acct'!R:R,'FIHI (PBC Q364)'!$G$2)</f>
        <v>443664030.62</v>
      </c>
      <c r="H7" s="9" t="s">
        <v>11</v>
      </c>
      <c r="I7" s="8">
        <f>-SUMIFS('SOC Detail Expenses'!S:S,'SOC Detail Expenses'!K:K,'FIHI (PBC Q364)'!B7,'SOC Detail Expenses'!H:H,'FIHI (PBC Q364)'!$C$1)</f>
        <v>7924.93</v>
      </c>
      <c r="J7" s="8">
        <f>-SUMIFS('SOC Detail Mgmt Fees'!S:S,'SOC Detail Mgmt Fees'!K:K,'FIHI (PBC Q364)'!B7,'SOC Detail Mgmt Fees'!H:H,'FIHI (PBC Q364)'!$C$1)</f>
        <v>27776.320000000007</v>
      </c>
      <c r="K7" s="34">
        <f>-SUMIFS('SOC Detail Mgmt Fees'!S:S,'SOC Detail Mgmt Fees'!H:H,'FIHI (PBC Q364)'!$C$1,'SOC Detail Mgmt Fees'!R:R,'FIHI (PBC Q364)'!$K$1,'SOC Detail Mgmt Fees'!K:K,'FIHI (PBC Q364)'!B7)</f>
        <v>71436.820000000007</v>
      </c>
      <c r="L7" s="172">
        <f t="shared" si="0"/>
        <v>1.0024249174506519</v>
      </c>
      <c r="M7" s="172">
        <f t="shared" si="5"/>
        <v>1.0023442596994441</v>
      </c>
      <c r="N7" s="172">
        <f>LN(L7)</f>
        <v>2.4219820827228958E-3</v>
      </c>
      <c r="O7" s="172">
        <f t="shared" si="6"/>
        <v>2.3415162094736052E-3</v>
      </c>
      <c r="P7" s="23"/>
      <c r="Q7" s="23"/>
      <c r="R7" s="53">
        <f t="shared" si="7"/>
        <v>2.3442596994440734E-3</v>
      </c>
      <c r="S7" s="54">
        <f t="shared" si="8"/>
        <v>8.0657751207793382E-5</v>
      </c>
      <c r="T7" s="54">
        <f t="shared" si="9"/>
        <v>1.7929737157424726E-4</v>
      </c>
      <c r="U7" s="24">
        <f t="shared" si="10"/>
        <v>1073332.4800000191</v>
      </c>
      <c r="V7" s="60">
        <f t="shared" si="11"/>
        <v>2.4249174506518786E-3</v>
      </c>
      <c r="W7" s="16"/>
      <c r="X7" t="s">
        <v>362</v>
      </c>
      <c r="Y7" s="48">
        <f t="shared" si="1"/>
        <v>5.8054486275057118E-3</v>
      </c>
      <c r="Z7" s="48">
        <f t="shared" si="2"/>
        <v>5.5342086305389948E-3</v>
      </c>
      <c r="AA7" s="105">
        <f t="shared" si="3"/>
        <v>1.0058162468211154</v>
      </c>
      <c r="AB7" s="105">
        <f t="shared" si="4"/>
        <v>1.0055440287263882</v>
      </c>
      <c r="AE7" s="177"/>
    </row>
    <row r="8" spans="1:31" x14ac:dyDescent="0.35">
      <c r="A8" t="str">
        <f>'FIHI (PBC M)'!A8</f>
        <v>Feb</v>
      </c>
      <c r="B8" t="str">
        <f>'FIHI (PBC M)'!B8</f>
        <v>From 2/1/2024 To 2/15/2024</v>
      </c>
      <c r="C8" s="33">
        <f>'FIHI (PBC M)'!C8</f>
        <v>45323</v>
      </c>
      <c r="D8" s="3">
        <f>'FIHI (PBC M)'!D8</f>
        <v>45337</v>
      </c>
      <c r="E8" s="7">
        <f>SUMIFS('SOC Detail Cap Acct'!S:S,'SOC Detail Cap Acct'!K:K,'FIHI (PBC Q364)'!B8,'SOC Detail Cap Acct'!H:H,'FIHI (PBC Q364)'!$C$1,'SOC Detail Cap Acct'!R:R,'FIHI (PBC Q364)'!$E$1)+SUMIFS('SOC Detail Cap Acct'!S:S,'SOC Detail Cap Acct'!K:K,'FIHI (PBC Q364)'!B8,'SOC Detail Cap Acct'!H:H,'FIHI (PBC Q364)'!$C$1,'SOC Detail Cap Acct'!R:R,'FIHI (PBC Q364)'!$E$2)+SUMIFS('SOC Detail Cap Acct'!S:S,'SOC Detail Cap Acct'!K:K,'FIHI (PBC Q364)'!B8,'SOC Detail Cap Acct'!H:H,'FIHI (PBC Q364)'!$C$1,'SOC Detail Cap Acct'!R:R,'FIHI (PBC Q364)'!$E$3)</f>
        <v>443664030.62</v>
      </c>
      <c r="F8" s="8" t="s">
        <v>11</v>
      </c>
      <c r="G8" s="7">
        <f>SUMIFS('SOC Detail Cap Acct'!S:S,'SOC Detail Cap Acct'!K:K,'FIHI (PBC Q364)'!B8,'SOC Detail Cap Acct'!H:H,'FIHI (PBC Q364)'!$C$1,'SOC Detail Cap Acct'!R:R,'FIHI (PBC Q364)'!$G$1)-SUMIFS('SOC Detail Cap Acct'!S:S,'SOC Detail Cap Acct'!K:K,'FIHI (PBC Q364)'!B8,'SOC Detail Cap Acct'!H:H,'FIHI (PBC Q364)'!$C$1,'SOC Detail Cap Acct'!R:R,'FIHI (PBC Q364)'!$G$2)</f>
        <v>444861297.19000006</v>
      </c>
      <c r="H8" s="9" t="s">
        <v>11</v>
      </c>
      <c r="I8" s="8">
        <f>-SUMIFS('SOC Detail Expenses'!S:S,'SOC Detail Expenses'!K:K,'FIHI (PBC Q364)'!B8,'SOC Detail Expenses'!H:H,'FIHI (PBC Q364)'!$C$1)</f>
        <v>9074.15</v>
      </c>
      <c r="J8" s="8">
        <f>-SUMIFS('SOC Detail Mgmt Fees'!S:S,'SOC Detail Mgmt Fees'!K:K,'FIHI (PBC Q364)'!B8,'SOC Detail Mgmt Fees'!H:H,'FIHI (PBC Q364)'!$C$1)</f>
        <v>30720.579999999994</v>
      </c>
      <c r="K8" s="34">
        <f>-SUMIFS('SOC Detail Mgmt Fees'!S:S,'SOC Detail Mgmt Fees'!H:H,'FIHI (PBC Q364)'!$C$1,'SOC Detail Mgmt Fees'!R:R,'FIHI (PBC Q364)'!$K$1,'SOC Detail Mgmt Fees'!K:K,'FIHI (PBC Q364)'!B8)</f>
        <v>82427.100000000006</v>
      </c>
      <c r="L8" s="172">
        <f t="shared" si="0"/>
        <v>1.0027882839595341</v>
      </c>
      <c r="M8" s="172">
        <f t="shared" si="5"/>
        <v>1.0026985883176667</v>
      </c>
      <c r="N8" s="172">
        <f>LN(L8)</f>
        <v>2.7844039066008165E-3</v>
      </c>
      <c r="O8" s="172">
        <f t="shared" si="6"/>
        <v>2.6949536656970625E-3</v>
      </c>
      <c r="P8" s="23"/>
      <c r="Q8" s="23"/>
      <c r="R8" s="53">
        <f t="shared" si="7"/>
        <v>2.6985883176666725E-3</v>
      </c>
      <c r="S8" s="54">
        <f t="shared" si="8"/>
        <v>8.9695641867538139E-5</v>
      </c>
      <c r="T8" s="54">
        <f t="shared" si="9"/>
        <v>2.0623995565322532E-4</v>
      </c>
      <c r="U8" s="24">
        <f t="shared" si="10"/>
        <v>1237061.3000000524</v>
      </c>
      <c r="V8" s="60">
        <f t="shared" si="11"/>
        <v>2.7882839595342367E-3</v>
      </c>
      <c r="W8" s="16"/>
      <c r="X8" t="s">
        <v>363</v>
      </c>
      <c r="Y8" s="48">
        <f t="shared" si="1"/>
        <v>0</v>
      </c>
      <c r="Z8" s="48">
        <f t="shared" si="2"/>
        <v>0</v>
      </c>
      <c r="AA8" s="105">
        <f t="shared" si="3"/>
        <v>1</v>
      </c>
      <c r="AB8" s="105">
        <f t="shared" si="4"/>
        <v>1</v>
      </c>
      <c r="AE8" s="177"/>
    </row>
    <row r="9" spans="1:31" x14ac:dyDescent="0.35">
      <c r="A9" t="str">
        <f>'FIHI (PBC M)'!A9</f>
        <v>Feb</v>
      </c>
      <c r="B9" t="str">
        <f>'FIHI (PBC M)'!B9</f>
        <v>From 2/16/2024 To 2/22/2024</v>
      </c>
      <c r="C9" s="33">
        <f>'FIHI (PBC M)'!C9</f>
        <v>45338</v>
      </c>
      <c r="D9" s="3">
        <f>'FIHI (PBC M)'!D9</f>
        <v>45344</v>
      </c>
      <c r="E9" s="7">
        <f>SUMIFS('SOC Detail Cap Acct'!S:S,'SOC Detail Cap Acct'!K:K,'FIHI (PBC Q364)'!B9,'SOC Detail Cap Acct'!H:H,'FIHI (PBC Q364)'!$C$1,'SOC Detail Cap Acct'!R:R,'FIHI (PBC Q364)'!$E$1)+SUMIFS('SOC Detail Cap Acct'!S:S,'SOC Detail Cap Acct'!K:K,'FIHI (PBC Q364)'!B9,'SOC Detail Cap Acct'!H:H,'FIHI (PBC Q364)'!$C$1,'SOC Detail Cap Acct'!R:R,'FIHI (PBC Q364)'!$E$2)+SUMIFS('SOC Detail Cap Acct'!S:S,'SOC Detail Cap Acct'!K:K,'FIHI (PBC Q364)'!B9,'SOC Detail Cap Acct'!H:H,'FIHI (PBC Q364)'!$C$1,'SOC Detail Cap Acct'!R:R,'FIHI (PBC Q364)'!$E$3)</f>
        <v>444861297.19000006</v>
      </c>
      <c r="F9" s="8" t="s">
        <v>11</v>
      </c>
      <c r="G9" s="7">
        <f>SUMIFS('SOC Detail Cap Acct'!S:S,'SOC Detail Cap Acct'!K:K,'FIHI (PBC Q364)'!B9,'SOC Detail Cap Acct'!H:H,'FIHI (PBC Q364)'!$C$1,'SOC Detail Cap Acct'!R:R,'FIHI (PBC Q364)'!$G$1)-SUMIFS('SOC Detail Cap Acct'!S:S,'SOC Detail Cap Acct'!K:K,'FIHI (PBC Q364)'!B9,'SOC Detail Cap Acct'!H:H,'FIHI (PBC Q364)'!$C$1,'SOC Detail Cap Acct'!R:R,'FIHI (PBC Q364)'!$G$2)</f>
        <v>445420021.53999996</v>
      </c>
      <c r="H9" s="9" t="s">
        <v>11</v>
      </c>
      <c r="I9" s="8">
        <f>-SUMIFS('SOC Detail Expenses'!S:S,'SOC Detail Expenses'!K:K,'FIHI (PBC Q364)'!B9,'SOC Detail Expenses'!H:H,'FIHI (PBC Q364)'!$C$1)</f>
        <v>4121.46</v>
      </c>
      <c r="J9" s="8">
        <f>-SUMIFS('SOC Detail Mgmt Fees'!S:S,'SOC Detail Mgmt Fees'!K:K,'FIHI (PBC Q364)'!B9,'SOC Detail Mgmt Fees'!H:H,'FIHI (PBC Q364)'!$C$1)</f>
        <v>31721.690000000002</v>
      </c>
      <c r="K9" s="34">
        <f>-SUMIFS('SOC Detail Mgmt Fees'!S:S,'SOC Detail Mgmt Fees'!H:H,'FIHI (PBC Q364)'!$C$1,'SOC Detail Mgmt Fees'!R:R,'FIHI (PBC Q364)'!$K$1,'SOC Detail Mgmt Fees'!K:K,'FIHI (PBC Q364)'!B9)</f>
        <v>38465.979999999996</v>
      </c>
      <c r="L9" s="172">
        <f t="shared" si="0"/>
        <v>1.0013365233248104</v>
      </c>
      <c r="M9" s="172">
        <f t="shared" si="5"/>
        <v>1.001255951806842</v>
      </c>
      <c r="N9" s="172">
        <f>LN(L9)</f>
        <v>1.3356309725227695E-3</v>
      </c>
      <c r="O9" s="172">
        <f t="shared" si="6"/>
        <v>1.2551637591357403E-3</v>
      </c>
      <c r="P9" s="23"/>
      <c r="Q9" s="23"/>
      <c r="R9" s="53">
        <f t="shared" si="7"/>
        <v>1.255951806842015E-3</v>
      </c>
      <c r="S9" s="54">
        <f t="shared" si="8"/>
        <v>8.0571517968422885E-5</v>
      </c>
      <c r="T9" s="54">
        <f t="shared" si="9"/>
        <v>9.5731951214921983E-5</v>
      </c>
      <c r="U9" s="24">
        <f t="shared" si="10"/>
        <v>594567.49999990454</v>
      </c>
      <c r="V9" s="60">
        <f t="shared" si="11"/>
        <v>1.336523324810531E-3</v>
      </c>
      <c r="W9" s="16"/>
      <c r="X9" t="s">
        <v>364</v>
      </c>
      <c r="Y9" s="48">
        <f t="shared" si="1"/>
        <v>0</v>
      </c>
      <c r="Z9" s="48">
        <f t="shared" si="2"/>
        <v>0</v>
      </c>
      <c r="AA9" s="105">
        <f t="shared" si="3"/>
        <v>1</v>
      </c>
      <c r="AB9" s="105">
        <f t="shared" si="4"/>
        <v>1</v>
      </c>
      <c r="AE9" s="177"/>
    </row>
    <row r="10" spans="1:31" x14ac:dyDescent="0.35">
      <c r="A10" t="str">
        <f>'FIHI (PBC M)'!A10</f>
        <v>Feb</v>
      </c>
      <c r="B10" t="str">
        <f>'FIHI (PBC M)'!B10</f>
        <v>From 2/23/2024 To 2/29/2024</v>
      </c>
      <c r="C10" s="33">
        <f>'FIHI (PBC M)'!C10</f>
        <v>45345</v>
      </c>
      <c r="D10" s="3">
        <f>'FIHI (PBC M)'!D10</f>
        <v>45351</v>
      </c>
      <c r="E10" s="7">
        <f>SUMIFS('SOC Detail Cap Acct'!S:S,'SOC Detail Cap Acct'!K:K,'FIHI (PBC Q364)'!B10,'SOC Detail Cap Acct'!H:H,'FIHI (PBC Q364)'!$C$1,'SOC Detail Cap Acct'!R:R,'FIHI (PBC Q364)'!$E$1)+SUMIFS('SOC Detail Cap Acct'!S:S,'SOC Detail Cap Acct'!K:K,'FIHI (PBC Q364)'!B10,'SOC Detail Cap Acct'!H:H,'FIHI (PBC Q364)'!$C$1,'SOC Detail Cap Acct'!R:R,'FIHI (PBC Q364)'!$E$2)+SUMIFS('SOC Detail Cap Acct'!S:S,'SOC Detail Cap Acct'!K:K,'FIHI (PBC Q364)'!B10,'SOC Detail Cap Acct'!H:H,'FIHI (PBC Q364)'!$C$1,'SOC Detail Cap Acct'!R:R,'FIHI (PBC Q364)'!$E$3)</f>
        <v>445420021.53999996</v>
      </c>
      <c r="F10" s="8" t="s">
        <v>11</v>
      </c>
      <c r="G10" s="7">
        <f>SUMIFS('SOC Detail Cap Acct'!S:S,'SOC Detail Cap Acct'!K:K,'FIHI (PBC Q364)'!B10,'SOC Detail Cap Acct'!H:H,'FIHI (PBC Q364)'!$C$1,'SOC Detail Cap Acct'!R:R,'FIHI (PBC Q364)'!$G$1)-SUMIFS('SOC Detail Cap Acct'!S:S,'SOC Detail Cap Acct'!K:K,'FIHI (PBC Q364)'!B10,'SOC Detail Cap Acct'!H:H,'FIHI (PBC Q364)'!$C$1,'SOC Detail Cap Acct'!R:R,'FIHI (PBC Q364)'!$G$2)</f>
        <v>445978745.96000004</v>
      </c>
      <c r="H10" s="9" t="s">
        <v>11</v>
      </c>
      <c r="I10" s="8">
        <f>-SUMIFS('SOC Detail Expenses'!S:S,'SOC Detail Expenses'!K:K,'FIHI (PBC Q364)'!B10,'SOC Detail Expenses'!H:H,'FIHI (PBC Q364)'!$C$1)</f>
        <v>4121.46</v>
      </c>
      <c r="J10" s="8">
        <f>-SUMIFS('SOC Detail Mgmt Fees'!S:S,'SOC Detail Mgmt Fees'!K:K,'FIHI (PBC Q364)'!B10,'SOC Detail Mgmt Fees'!H:H,'FIHI (PBC Q364)'!$C$1)</f>
        <v>26331.62</v>
      </c>
      <c r="K10" s="34">
        <f>-SUMIFS('SOC Detail Mgmt Fees'!S:S,'SOC Detail Mgmt Fees'!H:H,'FIHI (PBC Q364)'!$C$1,'SOC Detail Mgmt Fees'!R:R,'FIHI (PBC Q364)'!$K$1,'SOC Detail Mgmt Fees'!K:K,'FIHI (PBC Q364)'!B10)</f>
        <v>38465.979999999996</v>
      </c>
      <c r="L10" s="172">
        <f t="shared" si="0"/>
        <v>1.0013227458836786</v>
      </c>
      <c r="M10" s="172">
        <f t="shared" si="5"/>
        <v>1.0012543765277284</v>
      </c>
      <c r="N10" s="172">
        <f>LN(L10)</f>
        <v>1.3218718260281216E-3</v>
      </c>
      <c r="O10" s="172">
        <f t="shared" si="6"/>
        <v>1.2535904547773978E-3</v>
      </c>
      <c r="P10" s="23"/>
      <c r="Q10" s="23"/>
      <c r="R10" s="53">
        <f t="shared" si="7"/>
        <v>1.254376527728418E-3</v>
      </c>
      <c r="S10" s="54">
        <f t="shared" si="8"/>
        <v>6.8369355950168546E-5</v>
      </c>
      <c r="T10" s="54">
        <f t="shared" si="9"/>
        <v>9.5611867317409139E-5</v>
      </c>
      <c r="U10" s="24">
        <f t="shared" si="10"/>
        <v>589177.50000007625</v>
      </c>
      <c r="V10" s="60">
        <f t="shared" si="11"/>
        <v>1.3227458836786179E-3</v>
      </c>
      <c r="W10" s="16"/>
      <c r="X10" t="s">
        <v>365</v>
      </c>
      <c r="Y10" s="48">
        <f t="shared" si="1"/>
        <v>0</v>
      </c>
      <c r="Z10" s="48">
        <f t="shared" si="2"/>
        <v>0</v>
      </c>
      <c r="AA10" s="105">
        <f t="shared" si="3"/>
        <v>1</v>
      </c>
      <c r="AB10" s="105">
        <f t="shared" si="4"/>
        <v>1</v>
      </c>
      <c r="AE10" s="177"/>
    </row>
    <row r="11" spans="1:31" x14ac:dyDescent="0.35">
      <c r="A11" t="str">
        <f>'FIHI (PBC M)'!A11</f>
        <v>Mar</v>
      </c>
      <c r="B11" t="str">
        <f>'FIHI (PBC M)'!B11</f>
        <v>From 3/1/2024 To 3/14/2024</v>
      </c>
      <c r="C11" s="33">
        <f>'FIHI (PBC M)'!C11</f>
        <v>45352</v>
      </c>
      <c r="D11" s="3">
        <f>'FIHI (PBC M)'!D11</f>
        <v>45365</v>
      </c>
      <c r="E11" s="7">
        <f>SUMIFS('SOC Detail Cap Acct'!S:S,'SOC Detail Cap Acct'!K:K,'FIHI (PBC Q364)'!B11,'SOC Detail Cap Acct'!H:H,'FIHI (PBC Q364)'!$C$1,'SOC Detail Cap Acct'!R:R,'FIHI (PBC Q364)'!$E$1)+SUMIFS('SOC Detail Cap Acct'!S:S,'SOC Detail Cap Acct'!K:K,'FIHI (PBC Q364)'!B11,'SOC Detail Cap Acct'!H:H,'FIHI (PBC Q364)'!$C$1,'SOC Detail Cap Acct'!R:R,'FIHI (PBC Q364)'!$E$2)+SUMIFS('SOC Detail Cap Acct'!S:S,'SOC Detail Cap Acct'!K:K,'FIHI (PBC Q364)'!B11,'SOC Detail Cap Acct'!H:H,'FIHI (PBC Q364)'!$C$1,'SOC Detail Cap Acct'!R:R,'FIHI (PBC Q364)'!$E$3)</f>
        <v>445978745.96000004</v>
      </c>
      <c r="F11" s="8" t="s">
        <v>11</v>
      </c>
      <c r="G11" s="7">
        <f>SUMIFS('SOC Detail Cap Acct'!S:S,'SOC Detail Cap Acct'!K:K,'FIHI (PBC Q364)'!B11,'SOC Detail Cap Acct'!H:H,'FIHI (PBC Q364)'!$C$1,'SOC Detail Cap Acct'!R:R,'FIHI (PBC Q364)'!$G$1)-SUMIFS('SOC Detail Cap Acct'!S:S,'SOC Detail Cap Acct'!K:K,'FIHI (PBC Q364)'!B11,'SOC Detail Cap Acct'!H:H,'FIHI (PBC Q364)'!$C$1,'SOC Detail Cap Acct'!R:R,'FIHI (PBC Q364)'!$G$2)</f>
        <v>447094368.35000002</v>
      </c>
      <c r="H11" s="9" t="s">
        <v>11</v>
      </c>
      <c r="I11" s="8">
        <f>-SUMIFS('SOC Detail Expenses'!S:S,'SOC Detail Expenses'!K:K,'FIHI (PBC Q364)'!B11,'SOC Detail Expenses'!H:H,'FIHI (PBC Q364)'!$C$1)</f>
        <v>8242.92</v>
      </c>
      <c r="J11" s="8">
        <f>-SUMIFS('SOC Detail Mgmt Fees'!S:S,'SOC Detail Mgmt Fees'!K:K,'FIHI (PBC Q364)'!B11,'SOC Detail Mgmt Fees'!H:H,'FIHI (PBC Q364)'!$C$1)</f>
        <v>53764.480000000003</v>
      </c>
      <c r="K11" s="34">
        <f>-SUMIFS('SOC Detail Mgmt Fees'!S:S,'SOC Detail Mgmt Fees'!H:H,'FIHI (PBC Q364)'!$C$1,'SOC Detail Mgmt Fees'!R:R,'FIHI (PBC Q364)'!$K$1,'SOC Detail Mgmt Fees'!K:K,'FIHI (PBC Q364)'!B11)</f>
        <v>76931.540000000008</v>
      </c>
      <c r="L11" s="172">
        <f t="shared" si="0"/>
        <v>1.0026405513730594</v>
      </c>
      <c r="M11" s="172">
        <f t="shared" si="5"/>
        <v>1.0025015147024519</v>
      </c>
      <c r="N11" s="172">
        <f t="shared" ref="N11:N24" si="12">LN(L11)</f>
        <v>2.6370712422458158E-3</v>
      </c>
      <c r="O11" s="172">
        <f t="shared" si="6"/>
        <v>2.4983911225847622E-3</v>
      </c>
      <c r="P11" s="23"/>
      <c r="Q11" s="23"/>
      <c r="R11" s="53">
        <f t="shared" si="7"/>
        <v>2.5015147024518569E-3</v>
      </c>
      <c r="S11" s="54">
        <f t="shared" si="8"/>
        <v>1.390366706075304E-4</v>
      </c>
      <c r="T11" s="54">
        <f t="shared" si="9"/>
        <v>1.9098322682767338E-4</v>
      </c>
      <c r="U11" s="24">
        <f t="shared" si="10"/>
        <v>1177629.7899999856</v>
      </c>
      <c r="V11" s="60">
        <f t="shared" si="11"/>
        <v>2.640551373059396E-3</v>
      </c>
      <c r="W11" s="16"/>
      <c r="X11" t="s">
        <v>366</v>
      </c>
      <c r="Y11" s="48">
        <f t="shared" si="1"/>
        <v>0</v>
      </c>
      <c r="Z11" s="48">
        <f t="shared" si="2"/>
        <v>0</v>
      </c>
      <c r="AA11" s="105">
        <f t="shared" si="3"/>
        <v>1</v>
      </c>
      <c r="AB11" s="105">
        <f t="shared" si="4"/>
        <v>1</v>
      </c>
      <c r="AE11" s="177"/>
    </row>
    <row r="12" spans="1:31" x14ac:dyDescent="0.35">
      <c r="A12" t="str">
        <f>'FIHI (PBC M)'!A12</f>
        <v>Mar</v>
      </c>
      <c r="B12" t="str">
        <f>'FIHI (PBC M)'!B12</f>
        <v>From 3/15/2024 To 3/21/2024</v>
      </c>
      <c r="C12" s="33">
        <f>'FIHI (PBC M)'!C12</f>
        <v>45366</v>
      </c>
      <c r="D12" s="3">
        <f>'FIHI (PBC M)'!D12</f>
        <v>45372</v>
      </c>
      <c r="E12" s="7">
        <f>SUMIFS('SOC Detail Cap Acct'!S:S,'SOC Detail Cap Acct'!K:K,'FIHI (PBC Q364)'!B12,'SOC Detail Cap Acct'!H:H,'FIHI (PBC Q364)'!$C$1,'SOC Detail Cap Acct'!R:R,'FIHI (PBC Q364)'!$E$1)+SUMIFS('SOC Detail Cap Acct'!S:S,'SOC Detail Cap Acct'!K:K,'FIHI (PBC Q364)'!B12,'SOC Detail Cap Acct'!H:H,'FIHI (PBC Q364)'!$C$1,'SOC Detail Cap Acct'!R:R,'FIHI (PBC Q364)'!$E$2)+SUMIFS('SOC Detail Cap Acct'!S:S,'SOC Detail Cap Acct'!K:K,'FIHI (PBC Q364)'!B12,'SOC Detail Cap Acct'!H:H,'FIHI (PBC Q364)'!$C$1,'SOC Detail Cap Acct'!R:R,'FIHI (PBC Q364)'!$E$3)</f>
        <v>447094368.35000002</v>
      </c>
      <c r="F12" s="8" t="s">
        <v>11</v>
      </c>
      <c r="G12" s="7">
        <f>SUMIFS('SOC Detail Cap Acct'!S:S,'SOC Detail Cap Acct'!K:K,'FIHI (PBC Q364)'!B12,'SOC Detail Cap Acct'!H:H,'FIHI (PBC Q364)'!$C$1,'SOC Detail Cap Acct'!R:R,'FIHI (PBC Q364)'!$G$1)-SUMIFS('SOC Detail Cap Acct'!S:S,'SOC Detail Cap Acct'!K:K,'FIHI (PBC Q364)'!B12,'SOC Detail Cap Acct'!H:H,'FIHI (PBC Q364)'!$C$1,'SOC Detail Cap Acct'!R:R,'FIHI (PBC Q364)'!$G$2)</f>
        <v>447653090.47000003</v>
      </c>
      <c r="H12" s="9" t="s">
        <v>11</v>
      </c>
      <c r="I12" s="8">
        <f>-SUMIFS('SOC Detail Expenses'!S:S,'SOC Detail Expenses'!K:K,'FIHI (PBC Q364)'!B12,'SOC Detail Expenses'!H:H,'FIHI (PBC Q364)'!$C$1)</f>
        <v>4121.46</v>
      </c>
      <c r="J12" s="8">
        <f>-SUMIFS('SOC Detail Mgmt Fees'!S:S,'SOC Detail Mgmt Fees'!K:K,'FIHI (PBC Q364)'!B12,'SOC Detail Mgmt Fees'!H:H,'FIHI (PBC Q364)'!$C$1)</f>
        <v>26833.519999999997</v>
      </c>
      <c r="K12" s="34">
        <f>-SUMIFS('SOC Detail Mgmt Fees'!S:S,'SOC Detail Mgmt Fees'!H:H,'FIHI (PBC Q364)'!$C$1,'SOC Detail Mgmt Fees'!R:R,'FIHI (PBC Q364)'!$K$1,'SOC Detail Mgmt Fees'!K:K,'FIHI (PBC Q364)'!B12)</f>
        <v>38465.839999999997</v>
      </c>
      <c r="L12" s="172">
        <f t="shared" si="0"/>
        <v>1.0013189097017172</v>
      </c>
      <c r="M12" s="172">
        <f t="shared" si="5"/>
        <v>1.0012496738039041</v>
      </c>
      <c r="N12" s="172">
        <f t="shared" si="12"/>
        <v>1.3180407043187226E-3</v>
      </c>
      <c r="O12" s="172">
        <f t="shared" si="6"/>
        <v>1.2488936115189915E-3</v>
      </c>
      <c r="P12" s="23"/>
      <c r="Q12" s="23"/>
      <c r="R12" s="53">
        <f t="shared" si="7"/>
        <v>1.2496738039040611E-3</v>
      </c>
      <c r="S12" s="54">
        <f t="shared" si="8"/>
        <v>6.9235897813339106E-5</v>
      </c>
      <c r="T12" s="54">
        <f t="shared" si="9"/>
        <v>9.5253492360389727E-5</v>
      </c>
      <c r="U12" s="24">
        <f t="shared" si="10"/>
        <v>589677.10000000475</v>
      </c>
      <c r="V12" s="60">
        <f t="shared" si="11"/>
        <v>1.3189097017173481E-3</v>
      </c>
      <c r="W12" s="16"/>
      <c r="X12" t="s">
        <v>367</v>
      </c>
      <c r="Y12" s="48">
        <f t="shared" si="1"/>
        <v>0</v>
      </c>
      <c r="Z12" s="48">
        <f t="shared" si="2"/>
        <v>0</v>
      </c>
      <c r="AA12" s="105">
        <f t="shared" si="3"/>
        <v>1</v>
      </c>
      <c r="AB12" s="105">
        <f t="shared" si="4"/>
        <v>1</v>
      </c>
      <c r="AE12" s="177"/>
    </row>
    <row r="13" spans="1:31" x14ac:dyDescent="0.35">
      <c r="A13" t="str">
        <f>'FIHI (PBC M)'!A13</f>
        <v>Mar</v>
      </c>
      <c r="B13" t="str">
        <f>'FIHI (PBC M)'!B13</f>
        <v>From 3/22/2024 To 3/31/2024</v>
      </c>
      <c r="C13" s="33">
        <f>'FIHI (PBC M)'!C13</f>
        <v>45373</v>
      </c>
      <c r="D13" s="3">
        <f>'FIHI (PBC M)'!D13</f>
        <v>45382</v>
      </c>
      <c r="E13" s="7">
        <f>SUMIFS('SOC Detail Cap Acct'!S:S,'SOC Detail Cap Acct'!K:K,'FIHI (PBC Q364)'!B13,'SOC Detail Cap Acct'!H:H,'FIHI (PBC Q364)'!$C$1,'SOC Detail Cap Acct'!R:R,'FIHI (PBC Q364)'!$E$1)+SUMIFS('SOC Detail Cap Acct'!S:S,'SOC Detail Cap Acct'!K:K,'FIHI (PBC Q364)'!B13,'SOC Detail Cap Acct'!H:H,'FIHI (PBC Q364)'!$C$1,'SOC Detail Cap Acct'!R:R,'FIHI (PBC Q364)'!$E$2)+SUMIFS('SOC Detail Cap Acct'!S:S,'SOC Detail Cap Acct'!K:K,'FIHI (PBC Q364)'!B13,'SOC Detail Cap Acct'!H:H,'FIHI (PBC Q364)'!$C$1,'SOC Detail Cap Acct'!R:R,'FIHI (PBC Q364)'!$E$3)</f>
        <v>508411423.80000001</v>
      </c>
      <c r="F13" s="8" t="s">
        <v>11</v>
      </c>
      <c r="G13" s="7">
        <f>SUMIFS('SOC Detail Cap Acct'!S:S,'SOC Detail Cap Acct'!K:K,'FIHI (PBC Q364)'!B13,'SOC Detail Cap Acct'!H:H,'FIHI (PBC Q364)'!$C$1,'SOC Detail Cap Acct'!R:R,'FIHI (PBC Q364)'!$G$1)-SUMIFS('SOC Detail Cap Acct'!S:S,'SOC Detail Cap Acct'!K:K,'FIHI (PBC Q364)'!B13,'SOC Detail Cap Acct'!H:H,'FIHI (PBC Q364)'!$C$1,'SOC Detail Cap Acct'!R:R,'FIHI (PBC Q364)'!$G$2)</f>
        <v>509317931.60000002</v>
      </c>
      <c r="H13" s="9" t="s">
        <v>11</v>
      </c>
      <c r="I13" s="8">
        <f>-SUMIFS('SOC Detail Expenses'!S:S,'SOC Detail Expenses'!K:K,'FIHI (PBC Q364)'!B13,'SOC Detail Expenses'!H:H,'FIHI (PBC Q364)'!$C$1)</f>
        <v>5887.8000000000011</v>
      </c>
      <c r="J13" s="8">
        <f>-SUMIFS('SOC Detail Mgmt Fees'!S:S,'SOC Detail Mgmt Fees'!K:K,'FIHI (PBC Q364)'!B13,'SOC Detail Mgmt Fees'!H:H,'FIHI (PBC Q364)'!$C$1)</f>
        <v>26125.56</v>
      </c>
      <c r="K13" s="34">
        <f>-SUMIFS('SOC Detail Mgmt Fees'!S:S,'SOC Detail Mgmt Fees'!H:H,'FIHI (PBC Q364)'!$C$1,'SOC Detail Mgmt Fees'!R:R,'FIHI (PBC Q364)'!$K$1,'SOC Detail Mgmt Fees'!K:K,'FIHI (PBC Q364)'!B13)</f>
        <v>67630.31</v>
      </c>
      <c r="L13" s="172">
        <f t="shared" si="0"/>
        <v>1.001845987552729</v>
      </c>
      <c r="M13" s="172">
        <f t="shared" si="5"/>
        <v>1.0017830201241831</v>
      </c>
      <c r="N13" s="172">
        <f t="shared" si="12"/>
        <v>1.8442858116466631E-3</v>
      </c>
      <c r="O13" s="172">
        <f t="shared" si="6"/>
        <v>1.7814324307808287E-3</v>
      </c>
      <c r="P13" s="23"/>
      <c r="Q13" s="23"/>
      <c r="R13" s="53">
        <f t="shared" si="7"/>
        <v>1.7830201241830768E-3</v>
      </c>
      <c r="S13" s="54">
        <f t="shared" si="8"/>
        <v>6.2967428545809945E-5</v>
      </c>
      <c r="T13" s="54">
        <f t="shared" si="9"/>
        <v>1.4460357607723763E-4</v>
      </c>
      <c r="U13" s="24">
        <f t="shared" si="10"/>
        <v>938521.16000001202</v>
      </c>
      <c r="V13" s="60">
        <f t="shared" si="11"/>
        <v>1.8459875527289675E-3</v>
      </c>
      <c r="W13" s="16"/>
      <c r="X13" t="s">
        <v>368</v>
      </c>
      <c r="Y13" s="48">
        <f t="shared" si="1"/>
        <v>0</v>
      </c>
      <c r="Z13" s="48">
        <f t="shared" si="2"/>
        <v>0</v>
      </c>
      <c r="AA13" s="105">
        <f t="shared" si="3"/>
        <v>1</v>
      </c>
      <c r="AB13" s="105">
        <f t="shared" si="4"/>
        <v>1</v>
      </c>
      <c r="AE13" s="177"/>
    </row>
    <row r="14" spans="1:31" x14ac:dyDescent="0.35">
      <c r="A14">
        <f>'FIHI (PBC M)'!A14</f>
        <v>0</v>
      </c>
      <c r="B14">
        <f>'FIHI (PBC M)'!B14</f>
        <v>0</v>
      </c>
      <c r="C14" s="33">
        <f>'FIHI (PBC M)'!C14</f>
        <v>0</v>
      </c>
      <c r="D14" s="3">
        <f>'FIHI (PBC M)'!D14</f>
        <v>0</v>
      </c>
      <c r="E14" s="7">
        <f>SUMIFS('SOC Detail Cap Acct'!S:S,'SOC Detail Cap Acct'!K:K,'FIHI (PBC Q364)'!B14,'SOC Detail Cap Acct'!H:H,'FIHI (PBC Q364)'!$C$1,'SOC Detail Cap Acct'!R:R,'FIHI (PBC Q364)'!$E$1)+SUMIFS('SOC Detail Cap Acct'!S:S,'SOC Detail Cap Acct'!K:K,'FIHI (PBC Q364)'!B14,'SOC Detail Cap Acct'!H:H,'FIHI (PBC Q364)'!$C$1,'SOC Detail Cap Acct'!R:R,'FIHI (PBC Q364)'!$E$2)+SUMIFS('SOC Detail Cap Acct'!S:S,'SOC Detail Cap Acct'!K:K,'FIHI (PBC Q364)'!B14,'SOC Detail Cap Acct'!H:H,'FIHI (PBC Q364)'!$C$1,'SOC Detail Cap Acct'!R:R,'FIHI (PBC Q364)'!$E$3)</f>
        <v>0</v>
      </c>
      <c r="F14" s="8" t="s">
        <v>11</v>
      </c>
      <c r="G14" s="7">
        <f>SUMIFS('SOC Detail Cap Acct'!S:S,'SOC Detail Cap Acct'!K:K,'FIHI (PBC Q364)'!B14,'SOC Detail Cap Acct'!H:H,'FIHI (PBC Q364)'!$C$1,'SOC Detail Cap Acct'!R:R,'FIHI (PBC Q364)'!$G$1)-SUMIFS('SOC Detail Cap Acct'!S:S,'SOC Detail Cap Acct'!K:K,'FIHI (PBC Q364)'!B14,'SOC Detail Cap Acct'!H:H,'FIHI (PBC Q364)'!$C$1,'SOC Detail Cap Acct'!R:R,'FIHI (PBC Q364)'!$G$2)</f>
        <v>0</v>
      </c>
      <c r="H14" s="9" t="s">
        <v>11</v>
      </c>
      <c r="I14" s="8">
        <f>-SUMIFS('SOC Detail Expenses'!S:S,'SOC Detail Expenses'!K:K,'FIHI (PBC Q364)'!B14,'SOC Detail Expenses'!H:H,'FIHI (PBC Q364)'!$C$1)</f>
        <v>0</v>
      </c>
      <c r="J14" s="8">
        <f>-SUMIFS('SOC Detail Mgmt Fees'!S:S,'SOC Detail Mgmt Fees'!K:K,'FIHI (PBC Q364)'!B14,'SOC Detail Mgmt Fees'!H:H,'FIHI (PBC Q364)'!$C$1)</f>
        <v>0</v>
      </c>
      <c r="K14" s="34">
        <f>-SUMIFS('SOC Detail Mgmt Fees'!S:S,'SOC Detail Mgmt Fees'!H:H,'FIHI (PBC Q364)'!$C$1,'SOC Detail Mgmt Fees'!R:R,'FIHI (PBC Q364)'!$K$1,'SOC Detail Mgmt Fees'!K:K,'FIHI (PBC Q364)'!B14)</f>
        <v>0</v>
      </c>
      <c r="L14" s="172" t="e">
        <f t="shared" si="0"/>
        <v>#DIV/0!</v>
      </c>
      <c r="M14" s="172" t="e">
        <f t="shared" si="5"/>
        <v>#DIV/0!</v>
      </c>
      <c r="N14" s="172" t="e">
        <f t="shared" si="12"/>
        <v>#DIV/0!</v>
      </c>
      <c r="O14" s="172" t="e">
        <f t="shared" si="6"/>
        <v>#DIV/0!</v>
      </c>
      <c r="P14" s="23"/>
      <c r="Q14" s="23"/>
      <c r="R14" s="53" t="e">
        <f t="shared" si="7"/>
        <v>#DIV/0!</v>
      </c>
      <c r="S14" s="54" t="e">
        <f t="shared" si="8"/>
        <v>#DIV/0!</v>
      </c>
      <c r="T14" s="54" t="e">
        <f t="shared" si="9"/>
        <v>#DIV/0!</v>
      </c>
      <c r="U14" s="24">
        <f t="shared" si="10"/>
        <v>0</v>
      </c>
      <c r="V14" s="60" t="e">
        <f t="shared" si="11"/>
        <v>#DIV/0!</v>
      </c>
      <c r="W14" s="16"/>
      <c r="X14" t="s">
        <v>369</v>
      </c>
      <c r="Y14" s="48">
        <f t="shared" si="1"/>
        <v>0</v>
      </c>
      <c r="Z14" s="48">
        <f t="shared" si="2"/>
        <v>0</v>
      </c>
      <c r="AA14" s="105">
        <f t="shared" si="3"/>
        <v>1</v>
      </c>
      <c r="AB14" s="105">
        <f t="shared" si="4"/>
        <v>1</v>
      </c>
      <c r="AE14" s="177"/>
    </row>
    <row r="15" spans="1:31" x14ac:dyDescent="0.35">
      <c r="A15">
        <f>'FIHI (PBC M)'!A15</f>
        <v>0</v>
      </c>
      <c r="B15">
        <f>'FIHI (PBC M)'!B15</f>
        <v>0</v>
      </c>
      <c r="C15" s="33">
        <f>'FIHI (PBC M)'!C15</f>
        <v>0</v>
      </c>
      <c r="D15" s="3">
        <f>'FIHI (PBC M)'!D15</f>
        <v>0</v>
      </c>
      <c r="E15" s="7">
        <f>SUMIFS('SOC Detail Cap Acct'!S:S,'SOC Detail Cap Acct'!K:K,'FIHI (PBC Q364)'!B15,'SOC Detail Cap Acct'!H:H,'FIHI (PBC Q364)'!$C$1,'SOC Detail Cap Acct'!R:R,'FIHI (PBC Q364)'!$E$1)+SUMIFS('SOC Detail Cap Acct'!S:S,'SOC Detail Cap Acct'!K:K,'FIHI (PBC Q364)'!B15,'SOC Detail Cap Acct'!H:H,'FIHI (PBC Q364)'!$C$1,'SOC Detail Cap Acct'!R:R,'FIHI (PBC Q364)'!$E$2)+SUMIFS('SOC Detail Cap Acct'!S:S,'SOC Detail Cap Acct'!K:K,'FIHI (PBC Q364)'!B15,'SOC Detail Cap Acct'!H:H,'FIHI (PBC Q364)'!$C$1,'SOC Detail Cap Acct'!R:R,'FIHI (PBC Q364)'!$E$3)</f>
        <v>0</v>
      </c>
      <c r="F15" s="8" t="s">
        <v>11</v>
      </c>
      <c r="G15" s="7">
        <f>SUMIFS('SOC Detail Cap Acct'!S:S,'SOC Detail Cap Acct'!K:K,'FIHI (PBC Q364)'!B15,'SOC Detail Cap Acct'!H:H,'FIHI (PBC Q364)'!$C$1,'SOC Detail Cap Acct'!R:R,'FIHI (PBC Q364)'!$G$1)-SUMIFS('SOC Detail Cap Acct'!S:S,'SOC Detail Cap Acct'!K:K,'FIHI (PBC Q364)'!B15,'SOC Detail Cap Acct'!H:H,'FIHI (PBC Q364)'!$C$1,'SOC Detail Cap Acct'!R:R,'FIHI (PBC Q364)'!$G$2)</f>
        <v>0</v>
      </c>
      <c r="H15" s="9" t="s">
        <v>11</v>
      </c>
      <c r="I15" s="8">
        <f>-SUMIFS('SOC Detail Expenses'!S:S,'SOC Detail Expenses'!K:K,'FIHI (PBC Q364)'!B15,'SOC Detail Expenses'!H:H,'FIHI (PBC Q364)'!$C$1)</f>
        <v>0</v>
      </c>
      <c r="J15" s="8">
        <f>-SUMIFS('SOC Detail Mgmt Fees'!S:S,'SOC Detail Mgmt Fees'!K:K,'FIHI (PBC Q364)'!B15,'SOC Detail Mgmt Fees'!H:H,'FIHI (PBC Q364)'!$C$1)</f>
        <v>0</v>
      </c>
      <c r="K15" s="34">
        <f>-SUMIFS('SOC Detail Mgmt Fees'!S:S,'SOC Detail Mgmt Fees'!H:H,'FIHI (PBC Q364)'!$C$1,'SOC Detail Mgmt Fees'!R:R,'FIHI (PBC Q364)'!$K$1,'SOC Detail Mgmt Fees'!K:K,'FIHI (PBC Q364)'!B15)</f>
        <v>0</v>
      </c>
      <c r="L15" s="172" t="e">
        <f t="shared" si="0"/>
        <v>#DIV/0!</v>
      </c>
      <c r="M15" s="172" t="e">
        <f t="shared" si="5"/>
        <v>#DIV/0!</v>
      </c>
      <c r="N15" s="172" t="e">
        <f t="shared" si="12"/>
        <v>#DIV/0!</v>
      </c>
      <c r="O15" s="172" t="e">
        <f t="shared" si="6"/>
        <v>#DIV/0!</v>
      </c>
      <c r="P15" s="23"/>
      <c r="Q15" s="23"/>
      <c r="R15" s="53" t="e">
        <f t="shared" si="7"/>
        <v>#DIV/0!</v>
      </c>
      <c r="S15" s="54" t="e">
        <f t="shared" si="8"/>
        <v>#DIV/0!</v>
      </c>
      <c r="T15" s="54" t="e">
        <f t="shared" si="9"/>
        <v>#DIV/0!</v>
      </c>
      <c r="U15" s="24">
        <f t="shared" si="10"/>
        <v>0</v>
      </c>
      <c r="V15" s="60" t="e">
        <f t="shared" si="11"/>
        <v>#DIV/0!</v>
      </c>
      <c r="W15" s="16"/>
      <c r="X15" t="s">
        <v>370</v>
      </c>
      <c r="Y15" s="48">
        <f t="shared" si="1"/>
        <v>0</v>
      </c>
      <c r="Z15" s="48">
        <f t="shared" si="2"/>
        <v>0</v>
      </c>
      <c r="AA15" s="105">
        <f t="shared" si="3"/>
        <v>1</v>
      </c>
      <c r="AB15" s="105">
        <f t="shared" si="4"/>
        <v>1</v>
      </c>
      <c r="AE15" s="177"/>
    </row>
    <row r="16" spans="1:31" x14ac:dyDescent="0.35">
      <c r="A16">
        <f>'FIHI (PBC M)'!A16</f>
        <v>0</v>
      </c>
      <c r="B16">
        <f>'FIHI (PBC M)'!B16</f>
        <v>0</v>
      </c>
      <c r="C16" s="33">
        <f>'FIHI (PBC M)'!C16</f>
        <v>0</v>
      </c>
      <c r="D16" s="3">
        <f>'FIHI (PBC M)'!D16</f>
        <v>0</v>
      </c>
      <c r="E16" s="7">
        <f>SUMIFS('SOC Detail Cap Acct'!S:S,'SOC Detail Cap Acct'!K:K,'FIHI (PBC Q364)'!B16,'SOC Detail Cap Acct'!H:H,'FIHI (PBC Q364)'!$C$1,'SOC Detail Cap Acct'!R:R,'FIHI (PBC Q364)'!$E$1)+SUMIFS('SOC Detail Cap Acct'!S:S,'SOC Detail Cap Acct'!K:K,'FIHI (PBC Q364)'!B16,'SOC Detail Cap Acct'!H:H,'FIHI (PBC Q364)'!$C$1,'SOC Detail Cap Acct'!R:R,'FIHI (PBC Q364)'!$E$2)+SUMIFS('SOC Detail Cap Acct'!S:S,'SOC Detail Cap Acct'!K:K,'FIHI (PBC Q364)'!B16,'SOC Detail Cap Acct'!H:H,'FIHI (PBC Q364)'!$C$1,'SOC Detail Cap Acct'!R:R,'FIHI (PBC Q364)'!$E$3)</f>
        <v>0</v>
      </c>
      <c r="F16" s="8" t="s">
        <v>11</v>
      </c>
      <c r="G16" s="7">
        <f>SUMIFS('SOC Detail Cap Acct'!S:S,'SOC Detail Cap Acct'!K:K,'FIHI (PBC Q364)'!B16,'SOC Detail Cap Acct'!H:H,'FIHI (PBC Q364)'!$C$1,'SOC Detail Cap Acct'!R:R,'FIHI (PBC Q364)'!$G$1)-SUMIFS('SOC Detail Cap Acct'!S:S,'SOC Detail Cap Acct'!K:K,'FIHI (PBC Q364)'!B16,'SOC Detail Cap Acct'!H:H,'FIHI (PBC Q364)'!$C$1,'SOC Detail Cap Acct'!R:R,'FIHI (PBC Q364)'!$G$2)</f>
        <v>0</v>
      </c>
      <c r="H16" s="9" t="s">
        <v>11</v>
      </c>
      <c r="I16" s="8">
        <f>-SUMIFS('SOC Detail Expenses'!S:S,'SOC Detail Expenses'!K:K,'FIHI (PBC Q364)'!B16,'SOC Detail Expenses'!H:H,'FIHI (PBC Q364)'!$C$1)</f>
        <v>0</v>
      </c>
      <c r="J16" s="8">
        <f>-SUMIFS('SOC Detail Mgmt Fees'!S:S,'SOC Detail Mgmt Fees'!K:K,'FIHI (PBC Q364)'!B16,'SOC Detail Mgmt Fees'!H:H,'FIHI (PBC Q364)'!$C$1)</f>
        <v>0</v>
      </c>
      <c r="K16" s="34">
        <f>-SUMIFS('SOC Detail Mgmt Fees'!S:S,'SOC Detail Mgmt Fees'!H:H,'FIHI (PBC Q364)'!$C$1,'SOC Detail Mgmt Fees'!R:R,'FIHI (PBC Q364)'!$K$1,'SOC Detail Mgmt Fees'!K:K,'FIHI (PBC Q364)'!B16)</f>
        <v>0</v>
      </c>
      <c r="L16" s="172" t="e">
        <f t="shared" si="0"/>
        <v>#DIV/0!</v>
      </c>
      <c r="M16" s="172" t="e">
        <f t="shared" si="5"/>
        <v>#DIV/0!</v>
      </c>
      <c r="N16" s="172" t="e">
        <f t="shared" si="12"/>
        <v>#DIV/0!</v>
      </c>
      <c r="O16" s="172" t="e">
        <f t="shared" si="6"/>
        <v>#DIV/0!</v>
      </c>
      <c r="P16" s="23"/>
      <c r="Q16" s="23"/>
      <c r="R16" s="53" t="e">
        <f t="shared" si="7"/>
        <v>#DIV/0!</v>
      </c>
      <c r="S16" s="54" t="e">
        <f t="shared" si="8"/>
        <v>#DIV/0!</v>
      </c>
      <c r="T16" s="54" t="e">
        <f t="shared" si="9"/>
        <v>#DIV/0!</v>
      </c>
      <c r="U16" s="24">
        <f t="shared" si="10"/>
        <v>0</v>
      </c>
      <c r="V16" s="60" t="e">
        <f t="shared" si="11"/>
        <v>#DIV/0!</v>
      </c>
      <c r="W16" s="16"/>
      <c r="X16" t="s">
        <v>371</v>
      </c>
      <c r="Y16" s="48">
        <f t="shared" si="1"/>
        <v>0</v>
      </c>
      <c r="Z16" s="48">
        <f t="shared" si="2"/>
        <v>0</v>
      </c>
      <c r="AA16" s="105">
        <f t="shared" si="3"/>
        <v>1</v>
      </c>
      <c r="AB16" s="105">
        <f t="shared" si="4"/>
        <v>1</v>
      </c>
      <c r="AE16" s="177"/>
    </row>
    <row r="17" spans="1:27" x14ac:dyDescent="0.35">
      <c r="A17">
        <f>'FIHI (PBC M)'!A17</f>
        <v>0</v>
      </c>
      <c r="B17">
        <f>'FIHI (PBC M)'!B17</f>
        <v>0</v>
      </c>
      <c r="C17" s="33">
        <f>'FIHI (PBC M)'!C17</f>
        <v>0</v>
      </c>
      <c r="D17" s="3">
        <f>'FIHI (PBC M)'!D17</f>
        <v>0</v>
      </c>
      <c r="E17" s="7">
        <f>SUMIFS('SOC Detail Cap Acct'!S:S,'SOC Detail Cap Acct'!K:K,'FIHI (PBC Q364)'!B17,'SOC Detail Cap Acct'!H:H,'FIHI (PBC Q364)'!$C$1,'SOC Detail Cap Acct'!R:R,'FIHI (PBC Q364)'!$E$1)+SUMIFS('SOC Detail Cap Acct'!S:S,'SOC Detail Cap Acct'!K:K,'FIHI (PBC Q364)'!B17,'SOC Detail Cap Acct'!H:H,'FIHI (PBC Q364)'!$C$1,'SOC Detail Cap Acct'!R:R,'FIHI (PBC Q364)'!$E$2)+SUMIFS('SOC Detail Cap Acct'!S:S,'SOC Detail Cap Acct'!K:K,'FIHI (PBC Q364)'!B17,'SOC Detail Cap Acct'!H:H,'FIHI (PBC Q364)'!$C$1,'SOC Detail Cap Acct'!R:R,'FIHI (PBC Q364)'!$E$3)</f>
        <v>0</v>
      </c>
      <c r="F17" s="8" t="s">
        <v>11</v>
      </c>
      <c r="G17" s="7">
        <f>SUMIFS('SOC Detail Cap Acct'!S:S,'SOC Detail Cap Acct'!K:K,'FIHI (PBC Q364)'!B17,'SOC Detail Cap Acct'!H:H,'FIHI (PBC Q364)'!$C$1,'SOC Detail Cap Acct'!R:R,'FIHI (PBC Q364)'!$G$1)-SUMIFS('SOC Detail Cap Acct'!S:S,'SOC Detail Cap Acct'!K:K,'FIHI (PBC Q364)'!B17,'SOC Detail Cap Acct'!H:H,'FIHI (PBC Q364)'!$C$1,'SOC Detail Cap Acct'!R:R,'FIHI (PBC Q364)'!$G$2)</f>
        <v>0</v>
      </c>
      <c r="H17" s="9" t="s">
        <v>11</v>
      </c>
      <c r="I17" s="8">
        <f>-SUMIFS('SOC Detail Expenses'!S:S,'SOC Detail Expenses'!K:K,'FIHI (PBC Q364)'!B17,'SOC Detail Expenses'!H:H,'FIHI (PBC Q364)'!$C$1)</f>
        <v>0</v>
      </c>
      <c r="J17" s="8">
        <f>-SUMIFS('SOC Detail Mgmt Fees'!S:S,'SOC Detail Mgmt Fees'!K:K,'FIHI (PBC Q364)'!B17,'SOC Detail Mgmt Fees'!H:H,'FIHI (PBC Q364)'!$C$1)</f>
        <v>0</v>
      </c>
      <c r="K17" s="34">
        <f>-SUMIFS('SOC Detail Mgmt Fees'!S:S,'SOC Detail Mgmt Fees'!H:H,'FIHI (PBC Q364)'!$C$1,'SOC Detail Mgmt Fees'!R:R,'FIHI (PBC Q364)'!$K$1,'SOC Detail Mgmt Fees'!K:K,'FIHI (PBC Q364)'!B17)</f>
        <v>0</v>
      </c>
      <c r="L17" s="172" t="e">
        <f t="shared" si="0"/>
        <v>#DIV/0!</v>
      </c>
      <c r="M17" s="172" t="e">
        <f t="shared" si="5"/>
        <v>#DIV/0!</v>
      </c>
      <c r="N17" s="172" t="e">
        <f t="shared" si="12"/>
        <v>#DIV/0!</v>
      </c>
      <c r="O17" s="172" t="e">
        <f t="shared" si="6"/>
        <v>#DIV/0!</v>
      </c>
      <c r="P17" s="23"/>
      <c r="Q17" s="23"/>
      <c r="R17" s="53" t="e">
        <f t="shared" si="7"/>
        <v>#DIV/0!</v>
      </c>
      <c r="S17" s="54" t="e">
        <f t="shared" si="8"/>
        <v>#DIV/0!</v>
      </c>
      <c r="T17" s="54" t="e">
        <f t="shared" si="9"/>
        <v>#DIV/0!</v>
      </c>
      <c r="U17" s="24">
        <f t="shared" si="10"/>
        <v>0</v>
      </c>
      <c r="V17" s="60" t="e">
        <f t="shared" si="11"/>
        <v>#DIV/0!</v>
      </c>
      <c r="W17" s="16"/>
      <c r="X17" s="10"/>
      <c r="Y17" s="12"/>
      <c r="AA17" s="10"/>
    </row>
    <row r="18" spans="1:27" x14ac:dyDescent="0.35">
      <c r="A18">
        <f>'FIHI (PBC M)'!A18</f>
        <v>0</v>
      </c>
      <c r="B18">
        <f>'FIHI (PBC M)'!B18</f>
        <v>0</v>
      </c>
      <c r="C18" s="33">
        <f>'FIHI (PBC M)'!C18</f>
        <v>0</v>
      </c>
      <c r="D18" s="3">
        <f>'FIHI (PBC M)'!D18</f>
        <v>0</v>
      </c>
      <c r="E18" s="7">
        <f>SUMIFS('SOC Detail Cap Acct'!S:S,'SOC Detail Cap Acct'!K:K,'FIHI (PBC Q364)'!B18,'SOC Detail Cap Acct'!H:H,'FIHI (PBC Q364)'!$C$1,'SOC Detail Cap Acct'!R:R,'FIHI (PBC Q364)'!$E$1)+SUMIFS('SOC Detail Cap Acct'!S:S,'SOC Detail Cap Acct'!K:K,'FIHI (PBC Q364)'!B18,'SOC Detail Cap Acct'!H:H,'FIHI (PBC Q364)'!$C$1,'SOC Detail Cap Acct'!R:R,'FIHI (PBC Q364)'!$E$2)+SUMIFS('SOC Detail Cap Acct'!S:S,'SOC Detail Cap Acct'!K:K,'FIHI (PBC Q364)'!B18,'SOC Detail Cap Acct'!H:H,'FIHI (PBC Q364)'!$C$1,'SOC Detail Cap Acct'!R:R,'FIHI (PBC Q364)'!$E$3)</f>
        <v>0</v>
      </c>
      <c r="F18" s="8" t="s">
        <v>11</v>
      </c>
      <c r="G18" s="7">
        <f>SUMIFS('SOC Detail Cap Acct'!S:S,'SOC Detail Cap Acct'!K:K,'FIHI (PBC Q364)'!B18,'SOC Detail Cap Acct'!H:H,'FIHI (PBC Q364)'!$C$1,'SOC Detail Cap Acct'!R:R,'FIHI (PBC Q364)'!$G$1)-SUMIFS('SOC Detail Cap Acct'!S:S,'SOC Detail Cap Acct'!K:K,'FIHI (PBC Q364)'!B18,'SOC Detail Cap Acct'!H:H,'FIHI (PBC Q364)'!$C$1,'SOC Detail Cap Acct'!R:R,'FIHI (PBC Q364)'!$G$2)</f>
        <v>0</v>
      </c>
      <c r="H18" s="9" t="s">
        <v>11</v>
      </c>
      <c r="I18" s="8">
        <f>-SUMIFS('SOC Detail Expenses'!S:S,'SOC Detail Expenses'!K:K,'FIHI (PBC Q364)'!B18,'SOC Detail Expenses'!H:H,'FIHI (PBC Q364)'!$C$1)</f>
        <v>0</v>
      </c>
      <c r="J18" s="8">
        <f>-SUMIFS('SOC Detail Mgmt Fees'!S:S,'SOC Detail Mgmt Fees'!K:K,'FIHI (PBC Q364)'!B18,'SOC Detail Mgmt Fees'!H:H,'FIHI (PBC Q364)'!$C$1)</f>
        <v>0</v>
      </c>
      <c r="K18" s="34">
        <f>-SUMIFS('SOC Detail Mgmt Fees'!S:S,'SOC Detail Mgmt Fees'!H:H,'FIHI (PBC Q364)'!$C$1,'SOC Detail Mgmt Fees'!R:R,'FIHI (PBC Q364)'!$K$1,'SOC Detail Mgmt Fees'!K:K,'FIHI (PBC Q364)'!B18)</f>
        <v>0</v>
      </c>
      <c r="L18" s="172" t="e">
        <f t="shared" si="0"/>
        <v>#DIV/0!</v>
      </c>
      <c r="M18" s="172" t="e">
        <f t="shared" si="5"/>
        <v>#DIV/0!</v>
      </c>
      <c r="N18" s="172" t="e">
        <f t="shared" si="12"/>
        <v>#DIV/0!</v>
      </c>
      <c r="O18" s="172" t="e">
        <f t="shared" si="6"/>
        <v>#DIV/0!</v>
      </c>
      <c r="P18" s="23"/>
      <c r="Q18" s="23"/>
      <c r="R18" s="53" t="e">
        <f t="shared" si="7"/>
        <v>#DIV/0!</v>
      </c>
      <c r="S18" s="54" t="e">
        <f t="shared" si="8"/>
        <v>#DIV/0!</v>
      </c>
      <c r="T18" s="54" t="e">
        <f t="shared" si="9"/>
        <v>#DIV/0!</v>
      </c>
      <c r="U18" s="24">
        <f t="shared" si="10"/>
        <v>0</v>
      </c>
      <c r="V18" s="60" t="e">
        <f t="shared" si="11"/>
        <v>#DIV/0!</v>
      </c>
      <c r="W18" s="16"/>
      <c r="X18" s="10"/>
      <c r="Y18" s="12"/>
      <c r="AA18" s="10"/>
    </row>
    <row r="19" spans="1:27" x14ac:dyDescent="0.35">
      <c r="A19">
        <f>'FIHI (PBC M)'!A19</f>
        <v>0</v>
      </c>
      <c r="B19">
        <f>'FIHI (PBC M)'!B19</f>
        <v>0</v>
      </c>
      <c r="C19" s="33">
        <f>'FIHI (PBC M)'!C19</f>
        <v>0</v>
      </c>
      <c r="D19" s="3">
        <f>'FIHI (PBC M)'!D19</f>
        <v>0</v>
      </c>
      <c r="E19" s="7">
        <f>SUMIFS('SOC Detail Cap Acct'!S:S,'SOC Detail Cap Acct'!K:K,'FIHI (PBC Q364)'!B19,'SOC Detail Cap Acct'!H:H,'FIHI (PBC Q364)'!$C$1,'SOC Detail Cap Acct'!R:R,'FIHI (PBC Q364)'!$E$1)+SUMIFS('SOC Detail Cap Acct'!S:S,'SOC Detail Cap Acct'!K:K,'FIHI (PBC Q364)'!B19,'SOC Detail Cap Acct'!H:H,'FIHI (PBC Q364)'!$C$1,'SOC Detail Cap Acct'!R:R,'FIHI (PBC Q364)'!$E$2)+SUMIFS('SOC Detail Cap Acct'!S:S,'SOC Detail Cap Acct'!K:K,'FIHI (PBC Q364)'!B19,'SOC Detail Cap Acct'!H:H,'FIHI (PBC Q364)'!$C$1,'SOC Detail Cap Acct'!R:R,'FIHI (PBC Q364)'!$E$3)</f>
        <v>0</v>
      </c>
      <c r="F19" s="8" t="s">
        <v>11</v>
      </c>
      <c r="G19" s="7">
        <f>SUMIFS('SOC Detail Cap Acct'!S:S,'SOC Detail Cap Acct'!K:K,'FIHI (PBC Q364)'!B19,'SOC Detail Cap Acct'!H:H,'FIHI (PBC Q364)'!$C$1,'SOC Detail Cap Acct'!R:R,'FIHI (PBC Q364)'!$G$1)-SUMIFS('SOC Detail Cap Acct'!S:S,'SOC Detail Cap Acct'!K:K,'FIHI (PBC Q364)'!B19,'SOC Detail Cap Acct'!H:H,'FIHI (PBC Q364)'!$C$1,'SOC Detail Cap Acct'!R:R,'FIHI (PBC Q364)'!$G$2)</f>
        <v>0</v>
      </c>
      <c r="H19" s="9" t="s">
        <v>11</v>
      </c>
      <c r="I19" s="8">
        <f>-SUMIFS('SOC Detail Expenses'!S:S,'SOC Detail Expenses'!K:K,'FIHI (PBC Q364)'!B19,'SOC Detail Expenses'!H:H,'FIHI (PBC Q364)'!$C$1)</f>
        <v>0</v>
      </c>
      <c r="J19" s="8">
        <f>-SUMIFS('SOC Detail Mgmt Fees'!S:S,'SOC Detail Mgmt Fees'!K:K,'FIHI (PBC Q364)'!B19,'SOC Detail Mgmt Fees'!H:H,'FIHI (PBC Q364)'!$C$1)</f>
        <v>0</v>
      </c>
      <c r="K19" s="34">
        <f>-SUMIFS('SOC Detail Mgmt Fees'!S:S,'SOC Detail Mgmt Fees'!H:H,'FIHI (PBC Q364)'!$C$1,'SOC Detail Mgmt Fees'!R:R,'FIHI (PBC Q364)'!$K$1,'SOC Detail Mgmt Fees'!K:K,'FIHI (PBC Q364)'!B19)</f>
        <v>0</v>
      </c>
      <c r="L19" s="172" t="e">
        <f t="shared" si="0"/>
        <v>#DIV/0!</v>
      </c>
      <c r="M19" s="172" t="e">
        <f t="shared" si="5"/>
        <v>#DIV/0!</v>
      </c>
      <c r="N19" s="172" t="e">
        <f t="shared" si="12"/>
        <v>#DIV/0!</v>
      </c>
      <c r="O19" s="172" t="e">
        <f t="shared" si="6"/>
        <v>#DIV/0!</v>
      </c>
      <c r="P19" s="23"/>
      <c r="Q19" s="23"/>
      <c r="R19" s="53" t="e">
        <f t="shared" si="7"/>
        <v>#DIV/0!</v>
      </c>
      <c r="S19" s="54" t="e">
        <f t="shared" si="8"/>
        <v>#DIV/0!</v>
      </c>
      <c r="T19" s="54" t="e">
        <f t="shared" si="9"/>
        <v>#DIV/0!</v>
      </c>
      <c r="U19" s="24">
        <f t="shared" si="10"/>
        <v>0</v>
      </c>
      <c r="V19" s="60" t="e">
        <f t="shared" si="11"/>
        <v>#DIV/0!</v>
      </c>
      <c r="W19" s="16"/>
      <c r="X19" s="10"/>
      <c r="Y19" s="12"/>
      <c r="AA19" s="10"/>
    </row>
    <row r="20" spans="1:27" x14ac:dyDescent="0.35">
      <c r="A20">
        <f>'FIHI (PBC M)'!A20</f>
        <v>0</v>
      </c>
      <c r="B20">
        <f>'FIHI (PBC M)'!B20</f>
        <v>0</v>
      </c>
      <c r="C20" s="33">
        <f>'FIHI (PBC M)'!C20</f>
        <v>0</v>
      </c>
      <c r="D20" s="3">
        <f>'FIHI (PBC M)'!D20</f>
        <v>0</v>
      </c>
      <c r="E20" s="7">
        <f>SUMIFS('SOC Detail Cap Acct'!S:S,'SOC Detail Cap Acct'!K:K,'FIHI (PBC Q364)'!B20,'SOC Detail Cap Acct'!H:H,'FIHI (PBC Q364)'!$C$1,'SOC Detail Cap Acct'!R:R,'FIHI (PBC Q364)'!$E$1)+SUMIFS('SOC Detail Cap Acct'!S:S,'SOC Detail Cap Acct'!K:K,'FIHI (PBC Q364)'!B20,'SOC Detail Cap Acct'!H:H,'FIHI (PBC Q364)'!$C$1,'SOC Detail Cap Acct'!R:R,'FIHI (PBC Q364)'!$E$2)+SUMIFS('SOC Detail Cap Acct'!S:S,'SOC Detail Cap Acct'!K:K,'FIHI (PBC Q364)'!B20,'SOC Detail Cap Acct'!H:H,'FIHI (PBC Q364)'!$C$1,'SOC Detail Cap Acct'!R:R,'FIHI (PBC Q364)'!$E$3)</f>
        <v>0</v>
      </c>
      <c r="F20" s="8" t="s">
        <v>11</v>
      </c>
      <c r="G20" s="7">
        <f>SUMIFS('SOC Detail Cap Acct'!S:S,'SOC Detail Cap Acct'!K:K,'FIHI (PBC Q364)'!B20,'SOC Detail Cap Acct'!H:H,'FIHI (PBC Q364)'!$C$1,'SOC Detail Cap Acct'!R:R,'FIHI (PBC Q364)'!$G$1)-SUMIFS('SOC Detail Cap Acct'!S:S,'SOC Detail Cap Acct'!K:K,'FIHI (PBC Q364)'!B20,'SOC Detail Cap Acct'!H:H,'FIHI (PBC Q364)'!$C$1,'SOC Detail Cap Acct'!R:R,'FIHI (PBC Q364)'!$G$2)</f>
        <v>0</v>
      </c>
      <c r="H20" s="9" t="s">
        <v>11</v>
      </c>
      <c r="I20" s="8">
        <f>-SUMIFS('SOC Detail Expenses'!S:S,'SOC Detail Expenses'!K:K,'FIHI (PBC Q364)'!B20,'SOC Detail Expenses'!H:H,'FIHI (PBC Q364)'!$C$1)</f>
        <v>0</v>
      </c>
      <c r="J20" s="8">
        <f>-SUMIFS('SOC Detail Mgmt Fees'!S:S,'SOC Detail Mgmt Fees'!K:K,'FIHI (PBC Q364)'!B20,'SOC Detail Mgmt Fees'!H:H,'FIHI (PBC Q364)'!$C$1)</f>
        <v>0</v>
      </c>
      <c r="K20" s="34">
        <f>-SUMIFS('SOC Detail Mgmt Fees'!S:S,'SOC Detail Mgmt Fees'!H:H,'FIHI (PBC Q364)'!$C$1,'SOC Detail Mgmt Fees'!R:R,'FIHI (PBC Q364)'!$K$1,'SOC Detail Mgmt Fees'!K:K,'FIHI (PBC Q364)'!B20)</f>
        <v>0</v>
      </c>
      <c r="L20" s="172" t="e">
        <f t="shared" si="0"/>
        <v>#DIV/0!</v>
      </c>
      <c r="M20" s="172" t="e">
        <f t="shared" si="5"/>
        <v>#DIV/0!</v>
      </c>
      <c r="N20" s="172" t="e">
        <f t="shared" si="12"/>
        <v>#DIV/0!</v>
      </c>
      <c r="O20" s="172" t="e">
        <f t="shared" si="6"/>
        <v>#DIV/0!</v>
      </c>
      <c r="P20" s="23"/>
      <c r="Q20" s="23"/>
      <c r="R20" s="53" t="e">
        <f t="shared" si="7"/>
        <v>#DIV/0!</v>
      </c>
      <c r="S20" s="54" t="e">
        <f t="shared" si="8"/>
        <v>#DIV/0!</v>
      </c>
      <c r="T20" s="54" t="e">
        <f t="shared" si="9"/>
        <v>#DIV/0!</v>
      </c>
      <c r="U20" s="24">
        <f t="shared" si="10"/>
        <v>0</v>
      </c>
      <c r="V20" s="60" t="e">
        <f t="shared" si="11"/>
        <v>#DIV/0!</v>
      </c>
      <c r="W20" s="16"/>
      <c r="X20" s="10"/>
      <c r="Y20" s="12"/>
      <c r="AA20" s="10"/>
    </row>
    <row r="21" spans="1:27" x14ac:dyDescent="0.35">
      <c r="A21">
        <f>'FIHI (PBC M)'!A21</f>
        <v>0</v>
      </c>
      <c r="B21">
        <f>'FIHI (PBC M)'!B21</f>
        <v>0</v>
      </c>
      <c r="C21" s="33">
        <f>'FIHI (PBC M)'!C21</f>
        <v>0</v>
      </c>
      <c r="D21" s="3">
        <f>'FIHI (PBC M)'!D21</f>
        <v>0</v>
      </c>
      <c r="E21" s="7">
        <f>SUMIFS('SOC Detail Cap Acct'!S:S,'SOC Detail Cap Acct'!K:K,'FIHI (PBC Q364)'!B21,'SOC Detail Cap Acct'!H:H,'FIHI (PBC Q364)'!$C$1,'SOC Detail Cap Acct'!R:R,'FIHI (PBC Q364)'!$E$1)+SUMIFS('SOC Detail Cap Acct'!S:S,'SOC Detail Cap Acct'!K:K,'FIHI (PBC Q364)'!B21,'SOC Detail Cap Acct'!H:H,'FIHI (PBC Q364)'!$C$1,'SOC Detail Cap Acct'!R:R,'FIHI (PBC Q364)'!$E$2)+SUMIFS('SOC Detail Cap Acct'!S:S,'SOC Detail Cap Acct'!K:K,'FIHI (PBC Q364)'!B21,'SOC Detail Cap Acct'!H:H,'FIHI (PBC Q364)'!$C$1,'SOC Detail Cap Acct'!R:R,'FIHI (PBC Q364)'!$E$3)</f>
        <v>0</v>
      </c>
      <c r="F21" s="8" t="s">
        <v>11</v>
      </c>
      <c r="G21" s="7">
        <f>SUMIFS('SOC Detail Cap Acct'!S:S,'SOC Detail Cap Acct'!K:K,'FIHI (PBC Q364)'!B21,'SOC Detail Cap Acct'!H:H,'FIHI (PBC Q364)'!$C$1,'SOC Detail Cap Acct'!R:R,'FIHI (PBC Q364)'!$G$1)-SUMIFS('SOC Detail Cap Acct'!S:S,'SOC Detail Cap Acct'!K:K,'FIHI (PBC Q364)'!B21,'SOC Detail Cap Acct'!H:H,'FIHI (PBC Q364)'!$C$1,'SOC Detail Cap Acct'!R:R,'FIHI (PBC Q364)'!$G$2)</f>
        <v>0</v>
      </c>
      <c r="H21" s="9" t="s">
        <v>11</v>
      </c>
      <c r="I21" s="8">
        <f>-SUMIFS('SOC Detail Expenses'!S:S,'SOC Detail Expenses'!K:K,'FIHI (PBC Q364)'!B21,'SOC Detail Expenses'!H:H,'FIHI (PBC Q364)'!$C$1)</f>
        <v>0</v>
      </c>
      <c r="J21" s="8">
        <f>-SUMIFS('SOC Detail Mgmt Fees'!S:S,'SOC Detail Mgmt Fees'!K:K,'FIHI (PBC Q364)'!B21,'SOC Detail Mgmt Fees'!H:H,'FIHI (PBC Q364)'!$C$1)</f>
        <v>0</v>
      </c>
      <c r="K21" s="34">
        <f>-SUMIFS('SOC Detail Mgmt Fees'!S:S,'SOC Detail Mgmt Fees'!H:H,'FIHI (PBC Q364)'!$C$1,'SOC Detail Mgmt Fees'!R:R,'FIHI (PBC Q364)'!$K$1,'SOC Detail Mgmt Fees'!K:K,'FIHI (PBC Q364)'!B21)</f>
        <v>0</v>
      </c>
      <c r="L21" s="172" t="e">
        <f t="shared" si="0"/>
        <v>#DIV/0!</v>
      </c>
      <c r="M21" s="172" t="e">
        <f t="shared" si="5"/>
        <v>#DIV/0!</v>
      </c>
      <c r="N21" s="172" t="e">
        <f t="shared" si="12"/>
        <v>#DIV/0!</v>
      </c>
      <c r="O21" s="172" t="e">
        <f t="shared" si="6"/>
        <v>#DIV/0!</v>
      </c>
      <c r="P21" s="23"/>
      <c r="Q21" s="23"/>
      <c r="R21" s="53" t="e">
        <f t="shared" si="7"/>
        <v>#DIV/0!</v>
      </c>
      <c r="S21" s="54" t="e">
        <f t="shared" si="8"/>
        <v>#DIV/0!</v>
      </c>
      <c r="T21" s="54" t="e">
        <f t="shared" si="9"/>
        <v>#DIV/0!</v>
      </c>
      <c r="U21" s="24">
        <f t="shared" si="10"/>
        <v>0</v>
      </c>
      <c r="V21" s="60" t="e">
        <f t="shared" si="11"/>
        <v>#DIV/0!</v>
      </c>
      <c r="W21" s="16"/>
      <c r="X21" s="11"/>
      <c r="AA21" s="11"/>
    </row>
    <row r="22" spans="1:27" x14ac:dyDescent="0.35">
      <c r="A22">
        <f>'FIHI (PBC M)'!A22</f>
        <v>0</v>
      </c>
      <c r="B22">
        <f>'FIHI (PBC M)'!B22</f>
        <v>0</v>
      </c>
      <c r="C22" s="33">
        <f>'FIHI (PBC M)'!C22</f>
        <v>0</v>
      </c>
      <c r="D22" s="3">
        <f>'FIHI (PBC M)'!D22</f>
        <v>0</v>
      </c>
      <c r="E22" s="7">
        <f>SUMIFS('SOC Detail Cap Acct'!S:S,'SOC Detail Cap Acct'!K:K,'FIHI (PBC Q364)'!B22,'SOC Detail Cap Acct'!H:H,'FIHI (PBC Q364)'!$C$1,'SOC Detail Cap Acct'!R:R,'FIHI (PBC Q364)'!$E$1)+SUMIFS('SOC Detail Cap Acct'!S:S,'SOC Detail Cap Acct'!K:K,'FIHI (PBC Q364)'!B22,'SOC Detail Cap Acct'!H:H,'FIHI (PBC Q364)'!$C$1,'SOC Detail Cap Acct'!R:R,'FIHI (PBC Q364)'!$E$2)+SUMIFS('SOC Detail Cap Acct'!S:S,'SOC Detail Cap Acct'!K:K,'FIHI (PBC Q364)'!B22,'SOC Detail Cap Acct'!H:H,'FIHI (PBC Q364)'!$C$1,'SOC Detail Cap Acct'!R:R,'FIHI (PBC Q364)'!$E$3)</f>
        <v>0</v>
      </c>
      <c r="F22" s="8" t="s">
        <v>11</v>
      </c>
      <c r="G22" s="7">
        <f>SUMIFS('SOC Detail Cap Acct'!S:S,'SOC Detail Cap Acct'!K:K,'FIHI (PBC Q364)'!B22,'SOC Detail Cap Acct'!H:H,'FIHI (PBC Q364)'!$C$1,'SOC Detail Cap Acct'!R:R,'FIHI (PBC Q364)'!$G$1)-SUMIFS('SOC Detail Cap Acct'!S:S,'SOC Detail Cap Acct'!K:K,'FIHI (PBC Q364)'!B22,'SOC Detail Cap Acct'!H:H,'FIHI (PBC Q364)'!$C$1,'SOC Detail Cap Acct'!R:R,'FIHI (PBC Q364)'!$G$2)</f>
        <v>0</v>
      </c>
      <c r="H22" s="9" t="s">
        <v>11</v>
      </c>
      <c r="I22" s="8">
        <f>-SUMIFS('SOC Detail Expenses'!S:S,'SOC Detail Expenses'!K:K,'FIHI (PBC Q364)'!B22,'SOC Detail Expenses'!H:H,'FIHI (PBC Q364)'!$C$1)</f>
        <v>0</v>
      </c>
      <c r="J22" s="8">
        <f>-SUMIFS('SOC Detail Mgmt Fees'!S:S,'SOC Detail Mgmt Fees'!K:K,'FIHI (PBC Q364)'!B22,'SOC Detail Mgmt Fees'!H:H,'FIHI (PBC Q364)'!$C$1)</f>
        <v>0</v>
      </c>
      <c r="K22" s="34">
        <f>-SUMIFS('SOC Detail Mgmt Fees'!S:S,'SOC Detail Mgmt Fees'!H:H,'FIHI (PBC Q364)'!$C$1,'SOC Detail Mgmt Fees'!R:R,'FIHI (PBC Q364)'!$K$1,'SOC Detail Mgmt Fees'!K:K,'FIHI (PBC Q364)'!B22)</f>
        <v>0</v>
      </c>
      <c r="L22" s="172" t="e">
        <f t="shared" si="0"/>
        <v>#DIV/0!</v>
      </c>
      <c r="M22" s="172" t="e">
        <f t="shared" si="5"/>
        <v>#DIV/0!</v>
      </c>
      <c r="N22" s="172" t="e">
        <f t="shared" si="12"/>
        <v>#DIV/0!</v>
      </c>
      <c r="O22" s="172" t="e">
        <f t="shared" si="6"/>
        <v>#DIV/0!</v>
      </c>
      <c r="P22" s="23"/>
      <c r="Q22" s="23"/>
      <c r="R22" s="53" t="e">
        <f t="shared" si="7"/>
        <v>#DIV/0!</v>
      </c>
      <c r="S22" s="54" t="e">
        <f t="shared" si="8"/>
        <v>#DIV/0!</v>
      </c>
      <c r="T22" s="54" t="e">
        <f t="shared" si="9"/>
        <v>#DIV/0!</v>
      </c>
      <c r="U22" s="24">
        <f t="shared" si="10"/>
        <v>0</v>
      </c>
      <c r="V22" s="60" t="e">
        <f t="shared" si="11"/>
        <v>#DIV/0!</v>
      </c>
      <c r="W22" s="16"/>
    </row>
    <row r="23" spans="1:27" x14ac:dyDescent="0.35">
      <c r="A23">
        <f>'FIHI (PBC M)'!A23</f>
        <v>0</v>
      </c>
      <c r="B23">
        <f>'FIHI (PBC M)'!B23</f>
        <v>0</v>
      </c>
      <c r="C23" s="33">
        <f>'FIHI (PBC M)'!C23</f>
        <v>0</v>
      </c>
      <c r="D23" s="3">
        <f>'FIHI (PBC M)'!D23</f>
        <v>0</v>
      </c>
      <c r="E23" s="7">
        <f>SUMIFS('SOC Detail Cap Acct'!S:S,'SOC Detail Cap Acct'!K:K,'FIHI (PBC Q364)'!B23,'SOC Detail Cap Acct'!H:H,'FIHI (PBC Q364)'!$C$1,'SOC Detail Cap Acct'!R:R,'FIHI (PBC Q364)'!$E$1)+SUMIFS('SOC Detail Cap Acct'!S:S,'SOC Detail Cap Acct'!K:K,'FIHI (PBC Q364)'!B23,'SOC Detail Cap Acct'!H:H,'FIHI (PBC Q364)'!$C$1,'SOC Detail Cap Acct'!R:R,'FIHI (PBC Q364)'!$E$2)+SUMIFS('SOC Detail Cap Acct'!S:S,'SOC Detail Cap Acct'!K:K,'FIHI (PBC Q364)'!B23,'SOC Detail Cap Acct'!H:H,'FIHI (PBC Q364)'!$C$1,'SOC Detail Cap Acct'!R:R,'FIHI (PBC Q364)'!$E$3)</f>
        <v>0</v>
      </c>
      <c r="F23" s="8" t="s">
        <v>11</v>
      </c>
      <c r="G23" s="7">
        <f>SUMIFS('SOC Detail Cap Acct'!S:S,'SOC Detail Cap Acct'!K:K,'FIHI (PBC Q364)'!B23,'SOC Detail Cap Acct'!H:H,'FIHI (PBC Q364)'!$C$1,'SOC Detail Cap Acct'!R:R,'FIHI (PBC Q364)'!$G$1)-SUMIFS('SOC Detail Cap Acct'!S:S,'SOC Detail Cap Acct'!K:K,'FIHI (PBC Q364)'!B23,'SOC Detail Cap Acct'!H:H,'FIHI (PBC Q364)'!$C$1,'SOC Detail Cap Acct'!R:R,'FIHI (PBC Q364)'!$G$2)</f>
        <v>0</v>
      </c>
      <c r="H23" s="9" t="s">
        <v>11</v>
      </c>
      <c r="I23" s="8">
        <f>-SUMIFS('SOC Detail Expenses'!S:S,'SOC Detail Expenses'!K:K,'FIHI (PBC Q364)'!B23,'SOC Detail Expenses'!H:H,'FIHI (PBC Q364)'!$C$1)</f>
        <v>0</v>
      </c>
      <c r="J23" s="8">
        <f>-SUMIFS('SOC Detail Mgmt Fees'!S:S,'SOC Detail Mgmt Fees'!K:K,'FIHI (PBC Q364)'!B23,'SOC Detail Mgmt Fees'!H:H,'FIHI (PBC Q364)'!$C$1)</f>
        <v>0</v>
      </c>
      <c r="K23" s="34">
        <f>-SUMIFS('SOC Detail Mgmt Fees'!S:S,'SOC Detail Mgmt Fees'!H:H,'FIHI (PBC Q364)'!$C$1,'SOC Detail Mgmt Fees'!R:R,'FIHI (PBC Q364)'!$K$1,'SOC Detail Mgmt Fees'!K:K,'FIHI (PBC Q364)'!B23)</f>
        <v>0</v>
      </c>
      <c r="L23" s="172" t="e">
        <f t="shared" si="0"/>
        <v>#DIV/0!</v>
      </c>
      <c r="M23" s="172" t="e">
        <f t="shared" si="5"/>
        <v>#DIV/0!</v>
      </c>
      <c r="N23" s="172" t="e">
        <f t="shared" si="12"/>
        <v>#DIV/0!</v>
      </c>
      <c r="O23" s="172" t="e">
        <f t="shared" si="6"/>
        <v>#DIV/0!</v>
      </c>
      <c r="P23" s="23"/>
      <c r="Q23" s="23"/>
      <c r="R23" s="53" t="e">
        <f t="shared" si="7"/>
        <v>#DIV/0!</v>
      </c>
      <c r="S23" s="54" t="e">
        <f t="shared" si="8"/>
        <v>#DIV/0!</v>
      </c>
      <c r="T23" s="54" t="e">
        <f t="shared" si="9"/>
        <v>#DIV/0!</v>
      </c>
      <c r="U23" s="24">
        <f t="shared" si="10"/>
        <v>0</v>
      </c>
      <c r="V23" s="60" t="e">
        <f t="shared" si="11"/>
        <v>#DIV/0!</v>
      </c>
      <c r="W23" s="16"/>
    </row>
    <row r="24" spans="1:27" x14ac:dyDescent="0.35">
      <c r="A24">
        <f>'FIHI (PBC M)'!A24</f>
        <v>0</v>
      </c>
      <c r="B24">
        <f>'FIHI (PBC M)'!B24</f>
        <v>0</v>
      </c>
      <c r="C24" s="33">
        <f>'FIHI (PBC M)'!C24</f>
        <v>0</v>
      </c>
      <c r="D24" s="3">
        <f>'FIHI (PBC M)'!D24</f>
        <v>0</v>
      </c>
      <c r="E24" s="7">
        <f>SUMIFS('SOC Detail Cap Acct'!S:S,'SOC Detail Cap Acct'!K:K,'FIHI (PBC Q364)'!B24,'SOC Detail Cap Acct'!H:H,'FIHI (PBC Q364)'!$C$1,'SOC Detail Cap Acct'!R:R,'FIHI (PBC Q364)'!$E$1)+SUMIFS('SOC Detail Cap Acct'!S:S,'SOC Detail Cap Acct'!K:K,'FIHI (PBC Q364)'!B24,'SOC Detail Cap Acct'!H:H,'FIHI (PBC Q364)'!$C$1,'SOC Detail Cap Acct'!R:R,'FIHI (PBC Q364)'!$E$2)+SUMIFS('SOC Detail Cap Acct'!S:S,'SOC Detail Cap Acct'!K:K,'FIHI (PBC Q364)'!B24,'SOC Detail Cap Acct'!H:H,'FIHI (PBC Q364)'!$C$1,'SOC Detail Cap Acct'!R:R,'FIHI (PBC Q364)'!$E$3)</f>
        <v>0</v>
      </c>
      <c r="F24" s="8" t="s">
        <v>11</v>
      </c>
      <c r="G24" s="7">
        <f>SUMIFS('SOC Detail Cap Acct'!S:S,'SOC Detail Cap Acct'!K:K,'FIHI (PBC Q364)'!B24,'SOC Detail Cap Acct'!H:H,'FIHI (PBC Q364)'!$C$1,'SOC Detail Cap Acct'!R:R,'FIHI (PBC Q364)'!$G$1)-SUMIFS('SOC Detail Cap Acct'!S:S,'SOC Detail Cap Acct'!K:K,'FIHI (PBC Q364)'!B24,'SOC Detail Cap Acct'!H:H,'FIHI (PBC Q364)'!$C$1,'SOC Detail Cap Acct'!R:R,'FIHI (PBC Q364)'!$G$2)</f>
        <v>0</v>
      </c>
      <c r="H24" s="9" t="s">
        <v>11</v>
      </c>
      <c r="I24" s="8">
        <f>-SUMIFS('SOC Detail Expenses'!S:S,'SOC Detail Expenses'!K:K,'FIHI (PBC Q364)'!B24,'SOC Detail Expenses'!H:H,'FIHI (PBC Q364)'!$C$1)</f>
        <v>0</v>
      </c>
      <c r="J24" s="8">
        <f>-SUMIFS('SOC Detail Mgmt Fees'!S:S,'SOC Detail Mgmt Fees'!K:K,'FIHI (PBC Q364)'!B24,'SOC Detail Mgmt Fees'!H:H,'FIHI (PBC Q364)'!$C$1)</f>
        <v>0</v>
      </c>
      <c r="K24" s="34">
        <f>-SUMIFS('SOC Detail Mgmt Fees'!S:S,'SOC Detail Mgmt Fees'!H:H,'FIHI (PBC Q364)'!$C$1,'SOC Detail Mgmt Fees'!R:R,'FIHI (PBC Q364)'!$K$1,'SOC Detail Mgmt Fees'!K:K,'FIHI (PBC Q364)'!B24)</f>
        <v>0</v>
      </c>
      <c r="L24" s="172" t="e">
        <f t="shared" si="0"/>
        <v>#DIV/0!</v>
      </c>
      <c r="M24" s="172" t="e">
        <f t="shared" si="5"/>
        <v>#DIV/0!</v>
      </c>
      <c r="N24" s="172" t="e">
        <f t="shared" si="12"/>
        <v>#DIV/0!</v>
      </c>
      <c r="O24" s="172" t="e">
        <f t="shared" si="6"/>
        <v>#DIV/0!</v>
      </c>
      <c r="P24" s="23"/>
      <c r="Q24" s="23"/>
      <c r="R24" s="53" t="e">
        <f t="shared" si="7"/>
        <v>#DIV/0!</v>
      </c>
      <c r="S24" s="54" t="e">
        <f t="shared" si="8"/>
        <v>#DIV/0!</v>
      </c>
      <c r="T24" s="54" t="e">
        <f t="shared" si="9"/>
        <v>#DIV/0!</v>
      </c>
      <c r="U24" s="24">
        <f t="shared" si="10"/>
        <v>0</v>
      </c>
      <c r="V24" s="60" t="e">
        <f t="shared" si="11"/>
        <v>#DIV/0!</v>
      </c>
      <c r="W24" s="16"/>
    </row>
    <row r="25" spans="1:27" x14ac:dyDescent="0.35">
      <c r="A25">
        <f>'FIHI (PBC M)'!A25</f>
        <v>0</v>
      </c>
      <c r="B25">
        <f>'FIHI (PBC M)'!B25</f>
        <v>0</v>
      </c>
      <c r="C25" s="33">
        <f>'FIHI (PBC M)'!C25</f>
        <v>0</v>
      </c>
      <c r="D25" s="3">
        <f>'FIHI (PBC M)'!D25</f>
        <v>0</v>
      </c>
      <c r="E25" s="7">
        <f>SUMIFS('SOC Detail Cap Acct'!S:S,'SOC Detail Cap Acct'!K:K,'FIHI (PBC Q364)'!B25,'SOC Detail Cap Acct'!H:H,'FIHI (PBC Q364)'!$C$1,'SOC Detail Cap Acct'!R:R,'FIHI (PBC Q364)'!$E$1)+SUMIFS('SOC Detail Cap Acct'!S:S,'SOC Detail Cap Acct'!K:K,'FIHI (PBC Q364)'!B25,'SOC Detail Cap Acct'!H:H,'FIHI (PBC Q364)'!$C$1,'SOC Detail Cap Acct'!R:R,'FIHI (PBC Q364)'!$E$2)+SUMIFS('SOC Detail Cap Acct'!S:S,'SOC Detail Cap Acct'!K:K,'FIHI (PBC Q364)'!B25,'SOC Detail Cap Acct'!H:H,'FIHI (PBC Q364)'!$C$1,'SOC Detail Cap Acct'!R:R,'FIHI (PBC Q364)'!$E$3)</f>
        <v>0</v>
      </c>
      <c r="F25" s="8" t="s">
        <v>11</v>
      </c>
      <c r="G25" s="7">
        <f>SUMIFS('SOC Detail Cap Acct'!S:S,'SOC Detail Cap Acct'!K:K,'FIHI (PBC Q364)'!B25,'SOC Detail Cap Acct'!H:H,'FIHI (PBC Q364)'!$C$1,'SOC Detail Cap Acct'!R:R,'FIHI (PBC Q364)'!$G$1)-SUMIFS('SOC Detail Cap Acct'!S:S,'SOC Detail Cap Acct'!K:K,'FIHI (PBC Q364)'!B25,'SOC Detail Cap Acct'!H:H,'FIHI (PBC Q364)'!$C$1,'SOC Detail Cap Acct'!R:R,'FIHI (PBC Q364)'!$G$2)</f>
        <v>0</v>
      </c>
      <c r="H25" s="9" t="s">
        <v>11</v>
      </c>
      <c r="I25" s="8">
        <f>-SUMIFS('SOC Detail Expenses'!S:S,'SOC Detail Expenses'!K:K,'FIHI (PBC Q364)'!B25,'SOC Detail Expenses'!H:H,'FIHI (PBC Q364)'!$C$1)</f>
        <v>0</v>
      </c>
      <c r="J25" s="8">
        <f>-SUMIFS('SOC Detail Mgmt Fees'!S:S,'SOC Detail Mgmt Fees'!K:K,'FIHI (PBC Q364)'!B25,'SOC Detail Mgmt Fees'!H:H,'FIHI (PBC Q364)'!$C$1)</f>
        <v>0</v>
      </c>
      <c r="K25" s="34">
        <f>-SUMIFS('SOC Detail Mgmt Fees'!S:S,'SOC Detail Mgmt Fees'!H:H,'FIHI (PBC Q364)'!$C$1,'SOC Detail Mgmt Fees'!R:R,'FIHI (PBC Q364)'!$K$1,'SOC Detail Mgmt Fees'!K:K,'FIHI (PBC Q364)'!B25)</f>
        <v>0</v>
      </c>
      <c r="L25" s="172" t="e">
        <f t="shared" ref="L25:L30" si="13">SUM(G25,I25,J25)/E25</f>
        <v>#DIV/0!</v>
      </c>
      <c r="M25" s="172" t="e">
        <f t="shared" ref="M25:M30" si="14">G25/E25</f>
        <v>#DIV/0!</v>
      </c>
      <c r="N25" s="172" t="e">
        <f t="shared" ref="N25:N30" si="15">LN(L25)</f>
        <v>#DIV/0!</v>
      </c>
      <c r="O25" s="172" t="e">
        <f t="shared" ref="O25:O30" si="16">LN(M25)</f>
        <v>#DIV/0!</v>
      </c>
      <c r="P25" s="23"/>
      <c r="Q25" s="23"/>
      <c r="R25" s="53" t="e">
        <f t="shared" si="7"/>
        <v>#DIV/0!</v>
      </c>
      <c r="S25" s="54" t="e">
        <f t="shared" si="8"/>
        <v>#DIV/0!</v>
      </c>
      <c r="T25" s="54" t="e">
        <f t="shared" si="9"/>
        <v>#DIV/0!</v>
      </c>
      <c r="U25" s="24">
        <f t="shared" si="10"/>
        <v>0</v>
      </c>
      <c r="V25" s="60" t="e">
        <f t="shared" si="11"/>
        <v>#DIV/0!</v>
      </c>
      <c r="W25" s="16"/>
    </row>
    <row r="26" spans="1:27" x14ac:dyDescent="0.35">
      <c r="A26">
        <f>'FIHI (PBC M)'!A26</f>
        <v>0</v>
      </c>
      <c r="B26">
        <f>'FIHI (PBC M)'!B26</f>
        <v>0</v>
      </c>
      <c r="C26" s="33">
        <f>'FIHI (PBC M)'!C26</f>
        <v>0</v>
      </c>
      <c r="D26" s="3">
        <f>'FIHI (PBC M)'!D26</f>
        <v>0</v>
      </c>
      <c r="E26" s="7">
        <f>SUMIFS('SOC Detail Cap Acct'!S:S,'SOC Detail Cap Acct'!K:K,'FIHI (PBC Q364)'!B26,'SOC Detail Cap Acct'!H:H,'FIHI (PBC Q364)'!$C$1,'SOC Detail Cap Acct'!R:R,'FIHI (PBC Q364)'!$E$1)+SUMIFS('SOC Detail Cap Acct'!S:S,'SOC Detail Cap Acct'!K:K,'FIHI (PBC Q364)'!B26,'SOC Detail Cap Acct'!H:H,'FIHI (PBC Q364)'!$C$1,'SOC Detail Cap Acct'!R:R,'FIHI (PBC Q364)'!$E$2)+SUMIFS('SOC Detail Cap Acct'!S:S,'SOC Detail Cap Acct'!K:K,'FIHI (PBC Q364)'!B26,'SOC Detail Cap Acct'!H:H,'FIHI (PBC Q364)'!$C$1,'SOC Detail Cap Acct'!R:R,'FIHI (PBC Q364)'!$E$3)</f>
        <v>0</v>
      </c>
      <c r="F26" s="8" t="s">
        <v>11</v>
      </c>
      <c r="G26" s="7">
        <f>SUMIFS('SOC Detail Cap Acct'!S:S,'SOC Detail Cap Acct'!K:K,'FIHI (PBC Q364)'!B26,'SOC Detail Cap Acct'!H:H,'FIHI (PBC Q364)'!$C$1,'SOC Detail Cap Acct'!R:R,'FIHI (PBC Q364)'!$G$1)-SUMIFS('SOC Detail Cap Acct'!S:S,'SOC Detail Cap Acct'!K:K,'FIHI (PBC Q364)'!B26,'SOC Detail Cap Acct'!H:H,'FIHI (PBC Q364)'!$C$1,'SOC Detail Cap Acct'!R:R,'FIHI (PBC Q364)'!$G$2)</f>
        <v>0</v>
      </c>
      <c r="H26" s="9" t="s">
        <v>11</v>
      </c>
      <c r="I26" s="8">
        <f>-SUMIFS('SOC Detail Expenses'!S:S,'SOC Detail Expenses'!K:K,'FIHI (PBC Q364)'!B26,'SOC Detail Expenses'!H:H,'FIHI (PBC Q364)'!$C$1)</f>
        <v>0</v>
      </c>
      <c r="J26" s="8">
        <f>-SUMIFS('SOC Detail Mgmt Fees'!S:S,'SOC Detail Mgmt Fees'!K:K,'FIHI (PBC Q364)'!B26,'SOC Detail Mgmt Fees'!H:H,'FIHI (PBC Q364)'!$C$1)</f>
        <v>0</v>
      </c>
      <c r="K26" s="34">
        <f>-SUMIFS('SOC Detail Mgmt Fees'!S:S,'SOC Detail Mgmt Fees'!H:H,'FIHI (PBC Q364)'!$C$1,'SOC Detail Mgmt Fees'!R:R,'FIHI (PBC Q364)'!$K$1,'SOC Detail Mgmt Fees'!K:K,'FIHI (PBC Q364)'!B26)</f>
        <v>0</v>
      </c>
      <c r="L26" s="172" t="e">
        <f t="shared" si="13"/>
        <v>#DIV/0!</v>
      </c>
      <c r="M26" s="172" t="e">
        <f t="shared" si="14"/>
        <v>#DIV/0!</v>
      </c>
      <c r="N26" s="172" t="e">
        <f t="shared" si="15"/>
        <v>#DIV/0!</v>
      </c>
      <c r="O26" s="172" t="e">
        <f t="shared" si="16"/>
        <v>#DIV/0!</v>
      </c>
      <c r="P26" s="23"/>
      <c r="Q26" s="23"/>
      <c r="R26" s="53" t="e">
        <f t="shared" si="7"/>
        <v>#DIV/0!</v>
      </c>
      <c r="S26" s="54" t="e">
        <f t="shared" si="8"/>
        <v>#DIV/0!</v>
      </c>
      <c r="T26" s="54" t="e">
        <f t="shared" si="9"/>
        <v>#DIV/0!</v>
      </c>
      <c r="U26" s="24">
        <f t="shared" si="10"/>
        <v>0</v>
      </c>
      <c r="V26" s="60" t="e">
        <f t="shared" si="11"/>
        <v>#DIV/0!</v>
      </c>
      <c r="W26" s="16"/>
    </row>
    <row r="27" spans="1:27" x14ac:dyDescent="0.35">
      <c r="A27">
        <f>'FIHI (PBC M)'!A27</f>
        <v>0</v>
      </c>
      <c r="B27">
        <f>'FIHI (PBC M)'!B27</f>
        <v>0</v>
      </c>
      <c r="C27" s="33">
        <f>'FIHI (PBC M)'!C27</f>
        <v>0</v>
      </c>
      <c r="D27" s="3">
        <f>'FIHI (PBC M)'!D27</f>
        <v>0</v>
      </c>
      <c r="E27" s="7">
        <f>SUMIFS('SOC Detail Cap Acct'!S:S,'SOC Detail Cap Acct'!K:K,'FIHI (PBC Q364)'!B27,'SOC Detail Cap Acct'!H:H,'FIHI (PBC Q364)'!$C$1,'SOC Detail Cap Acct'!R:R,'FIHI (PBC Q364)'!$E$1)+SUMIFS('SOC Detail Cap Acct'!S:S,'SOC Detail Cap Acct'!K:K,'FIHI (PBC Q364)'!B27,'SOC Detail Cap Acct'!H:H,'FIHI (PBC Q364)'!$C$1,'SOC Detail Cap Acct'!R:R,'FIHI (PBC Q364)'!$E$2)+SUMIFS('SOC Detail Cap Acct'!S:S,'SOC Detail Cap Acct'!K:K,'FIHI (PBC Q364)'!B27,'SOC Detail Cap Acct'!H:H,'FIHI (PBC Q364)'!$C$1,'SOC Detail Cap Acct'!R:R,'FIHI (PBC Q364)'!$E$3)</f>
        <v>0</v>
      </c>
      <c r="F27" s="8" t="s">
        <v>11</v>
      </c>
      <c r="G27" s="7">
        <f>SUMIFS('SOC Detail Cap Acct'!S:S,'SOC Detail Cap Acct'!K:K,'FIHI (PBC Q364)'!B27,'SOC Detail Cap Acct'!H:H,'FIHI (PBC Q364)'!$C$1,'SOC Detail Cap Acct'!R:R,'FIHI (PBC Q364)'!$G$1)-SUMIFS('SOC Detail Cap Acct'!S:S,'SOC Detail Cap Acct'!K:K,'FIHI (PBC Q364)'!B27,'SOC Detail Cap Acct'!H:H,'FIHI (PBC Q364)'!$C$1,'SOC Detail Cap Acct'!R:R,'FIHI (PBC Q364)'!$G$2)</f>
        <v>0</v>
      </c>
      <c r="H27" s="9" t="s">
        <v>11</v>
      </c>
      <c r="I27" s="8">
        <f>-SUMIFS('SOC Detail Expenses'!S:S,'SOC Detail Expenses'!K:K,'FIHI (PBC Q364)'!B27,'SOC Detail Expenses'!H:H,'FIHI (PBC Q364)'!$C$1)</f>
        <v>0</v>
      </c>
      <c r="J27" s="8">
        <f>-SUMIFS('SOC Detail Mgmt Fees'!S:S,'SOC Detail Mgmt Fees'!K:K,'FIHI (PBC Q364)'!B27,'SOC Detail Mgmt Fees'!H:H,'FIHI (PBC Q364)'!$C$1)</f>
        <v>0</v>
      </c>
      <c r="K27" s="34">
        <f>-SUMIFS('SOC Detail Mgmt Fees'!S:S,'SOC Detail Mgmt Fees'!H:H,'FIHI (PBC Q364)'!$C$1,'SOC Detail Mgmt Fees'!R:R,'FIHI (PBC Q364)'!$K$1,'SOC Detail Mgmt Fees'!K:K,'FIHI (PBC Q364)'!B27)</f>
        <v>0</v>
      </c>
      <c r="L27" s="172" t="e">
        <f t="shared" si="13"/>
        <v>#DIV/0!</v>
      </c>
      <c r="M27" s="172" t="e">
        <f t="shared" si="14"/>
        <v>#DIV/0!</v>
      </c>
      <c r="N27" s="172" t="e">
        <f t="shared" si="15"/>
        <v>#DIV/0!</v>
      </c>
      <c r="O27" s="172" t="e">
        <f t="shared" si="16"/>
        <v>#DIV/0!</v>
      </c>
      <c r="P27" s="23"/>
      <c r="Q27" s="23"/>
      <c r="R27" s="53" t="e">
        <f t="shared" si="7"/>
        <v>#DIV/0!</v>
      </c>
      <c r="S27" s="54" t="e">
        <f t="shared" si="8"/>
        <v>#DIV/0!</v>
      </c>
      <c r="T27" s="54" t="e">
        <f t="shared" si="9"/>
        <v>#DIV/0!</v>
      </c>
      <c r="U27" s="24">
        <f t="shared" si="10"/>
        <v>0</v>
      </c>
      <c r="V27" s="60" t="e">
        <f t="shared" si="11"/>
        <v>#DIV/0!</v>
      </c>
      <c r="W27" s="16"/>
    </row>
    <row r="28" spans="1:27" x14ac:dyDescent="0.35">
      <c r="A28">
        <f>'FIHI (PBC M)'!A28</f>
        <v>0</v>
      </c>
      <c r="B28">
        <f>'FIHI (PBC M)'!B28</f>
        <v>0</v>
      </c>
      <c r="C28" s="33">
        <f>'FIHI (PBC M)'!C28</f>
        <v>0</v>
      </c>
      <c r="D28" s="3">
        <f>'FIHI (PBC M)'!D28</f>
        <v>0</v>
      </c>
      <c r="E28" s="7">
        <f>SUMIFS('SOC Detail Cap Acct'!S:S,'SOC Detail Cap Acct'!K:K,'FIHI (PBC Q364)'!B28,'SOC Detail Cap Acct'!H:H,'FIHI (PBC Q364)'!$C$1,'SOC Detail Cap Acct'!R:R,'FIHI (PBC Q364)'!$E$1)+SUMIFS('SOC Detail Cap Acct'!S:S,'SOC Detail Cap Acct'!K:K,'FIHI (PBC Q364)'!B28,'SOC Detail Cap Acct'!H:H,'FIHI (PBC Q364)'!$C$1,'SOC Detail Cap Acct'!R:R,'FIHI (PBC Q364)'!$E$2)+SUMIFS('SOC Detail Cap Acct'!S:S,'SOC Detail Cap Acct'!K:K,'FIHI (PBC Q364)'!B28,'SOC Detail Cap Acct'!H:H,'FIHI (PBC Q364)'!$C$1,'SOC Detail Cap Acct'!R:R,'FIHI (PBC Q364)'!$E$3)</f>
        <v>0</v>
      </c>
      <c r="F28" s="8" t="s">
        <v>11</v>
      </c>
      <c r="G28" s="7">
        <f>SUMIFS('SOC Detail Cap Acct'!S:S,'SOC Detail Cap Acct'!K:K,'FIHI (PBC Q364)'!B28,'SOC Detail Cap Acct'!H:H,'FIHI (PBC Q364)'!$C$1,'SOC Detail Cap Acct'!R:R,'FIHI (PBC Q364)'!$G$1)-SUMIFS('SOC Detail Cap Acct'!S:S,'SOC Detail Cap Acct'!K:K,'FIHI (PBC Q364)'!B28,'SOC Detail Cap Acct'!H:H,'FIHI (PBC Q364)'!$C$1,'SOC Detail Cap Acct'!R:R,'FIHI (PBC Q364)'!$G$2)</f>
        <v>0</v>
      </c>
      <c r="H28" s="9" t="s">
        <v>11</v>
      </c>
      <c r="I28" s="8">
        <f>-SUMIFS('SOC Detail Expenses'!S:S,'SOC Detail Expenses'!K:K,'FIHI (PBC Q364)'!B28,'SOC Detail Expenses'!H:H,'FIHI (PBC Q364)'!$C$1)</f>
        <v>0</v>
      </c>
      <c r="J28" s="8">
        <f>-SUMIFS('SOC Detail Mgmt Fees'!S:S,'SOC Detail Mgmt Fees'!K:K,'FIHI (PBC Q364)'!B28,'SOC Detail Mgmt Fees'!H:H,'FIHI (PBC Q364)'!$C$1)</f>
        <v>0</v>
      </c>
      <c r="K28" s="34">
        <f>-SUMIFS('SOC Detail Mgmt Fees'!S:S,'SOC Detail Mgmt Fees'!H:H,'FIHI (PBC Q364)'!$C$1,'SOC Detail Mgmt Fees'!R:R,'FIHI (PBC Q364)'!$K$1,'SOC Detail Mgmt Fees'!K:K,'FIHI (PBC Q364)'!B28)</f>
        <v>0</v>
      </c>
      <c r="L28" s="172" t="e">
        <f t="shared" si="13"/>
        <v>#DIV/0!</v>
      </c>
      <c r="M28" s="172" t="e">
        <f t="shared" si="14"/>
        <v>#DIV/0!</v>
      </c>
      <c r="N28" s="172" t="e">
        <f t="shared" si="15"/>
        <v>#DIV/0!</v>
      </c>
      <c r="O28" s="172" t="e">
        <f t="shared" si="16"/>
        <v>#DIV/0!</v>
      </c>
      <c r="P28" s="23"/>
      <c r="Q28" s="23"/>
      <c r="R28" s="53" t="e">
        <f t="shared" si="7"/>
        <v>#DIV/0!</v>
      </c>
      <c r="S28" s="54" t="e">
        <f t="shared" si="8"/>
        <v>#DIV/0!</v>
      </c>
      <c r="T28" s="54" t="e">
        <f t="shared" si="9"/>
        <v>#DIV/0!</v>
      </c>
      <c r="U28" s="24">
        <f t="shared" si="10"/>
        <v>0</v>
      </c>
      <c r="V28" s="60" t="e">
        <f t="shared" si="11"/>
        <v>#DIV/0!</v>
      </c>
      <c r="W28" s="16"/>
    </row>
    <row r="29" spans="1:27" x14ac:dyDescent="0.35">
      <c r="A29">
        <f>'FIHI (PBC M)'!A29</f>
        <v>0</v>
      </c>
      <c r="B29">
        <f>'FIHI (PBC M)'!B29</f>
        <v>0</v>
      </c>
      <c r="C29" s="33">
        <f>'FIHI (PBC M)'!C29</f>
        <v>0</v>
      </c>
      <c r="D29" s="3">
        <f>'FIHI (PBC M)'!D29</f>
        <v>0</v>
      </c>
      <c r="E29" s="7">
        <f>SUMIFS('SOC Detail Cap Acct'!S:S,'SOC Detail Cap Acct'!K:K,'FIHI (PBC Q364)'!B29,'SOC Detail Cap Acct'!H:H,'FIHI (PBC Q364)'!$C$1,'SOC Detail Cap Acct'!R:R,'FIHI (PBC Q364)'!$E$1)+SUMIFS('SOC Detail Cap Acct'!S:S,'SOC Detail Cap Acct'!K:K,'FIHI (PBC Q364)'!B29,'SOC Detail Cap Acct'!H:H,'FIHI (PBC Q364)'!$C$1,'SOC Detail Cap Acct'!R:R,'FIHI (PBC Q364)'!$E$2)+SUMIFS('SOC Detail Cap Acct'!S:S,'SOC Detail Cap Acct'!K:K,'FIHI (PBC Q364)'!B29,'SOC Detail Cap Acct'!H:H,'FIHI (PBC Q364)'!$C$1,'SOC Detail Cap Acct'!R:R,'FIHI (PBC Q364)'!$E$3)</f>
        <v>0</v>
      </c>
      <c r="F29" s="8" t="s">
        <v>11</v>
      </c>
      <c r="G29" s="7">
        <f>SUMIFS('SOC Detail Cap Acct'!S:S,'SOC Detail Cap Acct'!K:K,'FIHI (PBC Q364)'!B29,'SOC Detail Cap Acct'!H:H,'FIHI (PBC Q364)'!$C$1,'SOC Detail Cap Acct'!R:R,'FIHI (PBC Q364)'!$G$1)-SUMIFS('SOC Detail Cap Acct'!S:S,'SOC Detail Cap Acct'!K:K,'FIHI (PBC Q364)'!B29,'SOC Detail Cap Acct'!H:H,'FIHI (PBC Q364)'!$C$1,'SOC Detail Cap Acct'!R:R,'FIHI (PBC Q364)'!$G$2)</f>
        <v>0</v>
      </c>
      <c r="H29" s="9" t="s">
        <v>11</v>
      </c>
      <c r="I29" s="8">
        <f>-SUMIFS('SOC Detail Expenses'!S:S,'SOC Detail Expenses'!K:K,'FIHI (PBC Q364)'!B29,'SOC Detail Expenses'!H:H,'FIHI (PBC Q364)'!$C$1)</f>
        <v>0</v>
      </c>
      <c r="J29" s="8">
        <f>-SUMIFS('SOC Detail Mgmt Fees'!S:S,'SOC Detail Mgmt Fees'!K:K,'FIHI (PBC Q364)'!B29,'SOC Detail Mgmt Fees'!H:H,'FIHI (PBC Q364)'!$C$1)</f>
        <v>0</v>
      </c>
      <c r="K29" s="34">
        <f>-SUMIFS('SOC Detail Mgmt Fees'!S:S,'SOC Detail Mgmt Fees'!H:H,'FIHI (PBC Q364)'!$C$1,'SOC Detail Mgmt Fees'!R:R,'FIHI (PBC Q364)'!$K$1,'SOC Detail Mgmt Fees'!K:K,'FIHI (PBC Q364)'!B29)</f>
        <v>0</v>
      </c>
      <c r="L29" s="172" t="e">
        <f t="shared" si="13"/>
        <v>#DIV/0!</v>
      </c>
      <c r="M29" s="172" t="e">
        <f t="shared" si="14"/>
        <v>#DIV/0!</v>
      </c>
      <c r="N29" s="172" t="e">
        <f t="shared" si="15"/>
        <v>#DIV/0!</v>
      </c>
      <c r="O29" s="172" t="e">
        <f t="shared" si="16"/>
        <v>#DIV/0!</v>
      </c>
      <c r="P29" s="23"/>
      <c r="Q29" s="23"/>
      <c r="R29" s="53" t="e">
        <f t="shared" si="7"/>
        <v>#DIV/0!</v>
      </c>
      <c r="S29" s="54" t="e">
        <f t="shared" si="8"/>
        <v>#DIV/0!</v>
      </c>
      <c r="T29" s="54" t="e">
        <f t="shared" si="9"/>
        <v>#DIV/0!</v>
      </c>
      <c r="U29" s="24">
        <f t="shared" si="10"/>
        <v>0</v>
      </c>
      <c r="V29" s="60" t="e">
        <f t="shared" si="11"/>
        <v>#DIV/0!</v>
      </c>
      <c r="W29" s="16"/>
    </row>
    <row r="30" spans="1:27" x14ac:dyDescent="0.35">
      <c r="A30">
        <f>'FIHI (PBC M)'!A30</f>
        <v>0</v>
      </c>
      <c r="B30">
        <f>'FIHI (PBC M)'!B30</f>
        <v>0</v>
      </c>
      <c r="C30" s="33">
        <f>'FIHI (PBC M)'!C30</f>
        <v>0</v>
      </c>
      <c r="D30" s="3">
        <f>'FIHI (PBC M)'!D30</f>
        <v>0</v>
      </c>
      <c r="E30" s="7">
        <f>SUMIFS('SOC Detail Cap Acct'!S:S,'SOC Detail Cap Acct'!K:K,'FIHI (PBC Q364)'!B30,'SOC Detail Cap Acct'!H:H,'FIHI (PBC Q364)'!$C$1,'SOC Detail Cap Acct'!R:R,'FIHI (PBC Q364)'!$E$1)+SUMIFS('SOC Detail Cap Acct'!S:S,'SOC Detail Cap Acct'!K:K,'FIHI (PBC Q364)'!B30,'SOC Detail Cap Acct'!H:H,'FIHI (PBC Q364)'!$C$1,'SOC Detail Cap Acct'!R:R,'FIHI (PBC Q364)'!$E$2)+SUMIFS('SOC Detail Cap Acct'!S:S,'SOC Detail Cap Acct'!K:K,'FIHI (PBC Q364)'!B30,'SOC Detail Cap Acct'!H:H,'FIHI (PBC Q364)'!$C$1,'SOC Detail Cap Acct'!R:R,'FIHI (PBC Q364)'!$E$3)</f>
        <v>0</v>
      </c>
      <c r="F30" s="8" t="s">
        <v>11</v>
      </c>
      <c r="G30" s="7">
        <f>SUMIFS('SOC Detail Cap Acct'!S:S,'SOC Detail Cap Acct'!K:K,'FIHI (PBC Q364)'!B30,'SOC Detail Cap Acct'!H:H,'FIHI (PBC Q364)'!$C$1,'SOC Detail Cap Acct'!R:R,'FIHI (PBC Q364)'!$G$1)-SUMIFS('SOC Detail Cap Acct'!S:S,'SOC Detail Cap Acct'!K:K,'FIHI (PBC Q364)'!B30,'SOC Detail Cap Acct'!H:H,'FIHI (PBC Q364)'!$C$1,'SOC Detail Cap Acct'!R:R,'FIHI (PBC Q364)'!$G$2)</f>
        <v>0</v>
      </c>
      <c r="H30" s="9" t="s">
        <v>11</v>
      </c>
      <c r="I30" s="8">
        <f>-SUMIFS('SOC Detail Expenses'!S:S,'SOC Detail Expenses'!K:K,'FIHI (PBC Q364)'!B30,'SOC Detail Expenses'!H:H,'FIHI (PBC Q364)'!$C$1)</f>
        <v>0</v>
      </c>
      <c r="J30" s="8">
        <f>-SUMIFS('SOC Detail Mgmt Fees'!S:S,'SOC Detail Mgmt Fees'!K:K,'FIHI (PBC Q364)'!B30,'SOC Detail Mgmt Fees'!H:H,'FIHI (PBC Q364)'!$C$1)</f>
        <v>0</v>
      </c>
      <c r="K30" s="34">
        <f>-SUMIFS('SOC Detail Mgmt Fees'!S:S,'SOC Detail Mgmt Fees'!H:H,'FIHI (PBC Q364)'!$C$1,'SOC Detail Mgmt Fees'!R:R,'FIHI (PBC Q364)'!$K$1,'SOC Detail Mgmt Fees'!K:K,'FIHI (PBC Q364)'!B30)</f>
        <v>0</v>
      </c>
      <c r="L30" s="172" t="e">
        <f t="shared" si="13"/>
        <v>#DIV/0!</v>
      </c>
      <c r="M30" s="172" t="e">
        <f t="shared" si="14"/>
        <v>#DIV/0!</v>
      </c>
      <c r="N30" s="172" t="e">
        <f t="shared" si="15"/>
        <v>#DIV/0!</v>
      </c>
      <c r="O30" s="172" t="e">
        <f t="shared" si="16"/>
        <v>#DIV/0!</v>
      </c>
      <c r="P30" s="23"/>
      <c r="Q30" s="23"/>
      <c r="R30" s="53" t="e">
        <f t="shared" si="7"/>
        <v>#DIV/0!</v>
      </c>
      <c r="S30" s="54" t="e">
        <f t="shared" si="8"/>
        <v>#DIV/0!</v>
      </c>
      <c r="T30" s="54" t="e">
        <f t="shared" si="9"/>
        <v>#DIV/0!</v>
      </c>
      <c r="U30" s="24">
        <f t="shared" si="10"/>
        <v>0</v>
      </c>
      <c r="V30" s="60" t="e">
        <f t="shared" si="11"/>
        <v>#DIV/0!</v>
      </c>
      <c r="W30" s="16"/>
    </row>
    <row r="31" spans="1:27" x14ac:dyDescent="0.35">
      <c r="A31">
        <f>'FIHI (PBC M)'!A31</f>
        <v>0</v>
      </c>
      <c r="B31">
        <f>'FIHI (PBC M)'!B31</f>
        <v>0</v>
      </c>
      <c r="C31" s="33">
        <f>'FIHI (PBC M)'!C31</f>
        <v>0</v>
      </c>
      <c r="D31" s="3">
        <f>'FIHI (PBC M)'!D31</f>
        <v>0</v>
      </c>
      <c r="E31" s="7">
        <f>SUMIFS('SOC Detail Cap Acct'!S:S,'SOC Detail Cap Acct'!K:K,'FIHI (PBC Q364)'!B31,'SOC Detail Cap Acct'!H:H,'FIHI (PBC Q364)'!$C$1,'SOC Detail Cap Acct'!R:R,'FIHI (PBC Q364)'!$E$1)+SUMIFS('SOC Detail Cap Acct'!S:S,'SOC Detail Cap Acct'!K:K,'FIHI (PBC Q364)'!B31,'SOC Detail Cap Acct'!H:H,'FIHI (PBC Q364)'!$C$1,'SOC Detail Cap Acct'!R:R,'FIHI (PBC Q364)'!$E$2)+SUMIFS('SOC Detail Cap Acct'!S:S,'SOC Detail Cap Acct'!K:K,'FIHI (PBC Q364)'!B31,'SOC Detail Cap Acct'!H:H,'FIHI (PBC Q364)'!$C$1,'SOC Detail Cap Acct'!R:R,'FIHI (PBC Q364)'!$E$3)</f>
        <v>0</v>
      </c>
      <c r="F31" s="8" t="s">
        <v>11</v>
      </c>
      <c r="G31" s="7">
        <f>SUMIFS('SOC Detail Cap Acct'!S:S,'SOC Detail Cap Acct'!K:K,'FIHI (PBC Q364)'!B31,'SOC Detail Cap Acct'!H:H,'FIHI (PBC Q364)'!$C$1,'SOC Detail Cap Acct'!R:R,'FIHI (PBC Q364)'!$G$1)-SUMIFS('SOC Detail Cap Acct'!S:S,'SOC Detail Cap Acct'!K:K,'FIHI (PBC Q364)'!B31,'SOC Detail Cap Acct'!H:H,'FIHI (PBC Q364)'!$C$1,'SOC Detail Cap Acct'!R:R,'FIHI (PBC Q364)'!$G$2)</f>
        <v>0</v>
      </c>
      <c r="H31" s="9" t="s">
        <v>11</v>
      </c>
      <c r="I31" s="8">
        <f>-SUMIFS('SOC Detail Expenses'!S:S,'SOC Detail Expenses'!K:K,'FIHI (PBC Q364)'!B31,'SOC Detail Expenses'!H:H,'FIHI (PBC Q364)'!$C$1)</f>
        <v>0</v>
      </c>
      <c r="J31" s="8">
        <f>-SUMIFS('SOC Detail Mgmt Fees'!S:S,'SOC Detail Mgmt Fees'!K:K,'FIHI (PBC Q364)'!B31,'SOC Detail Mgmt Fees'!H:H,'FIHI (PBC Q364)'!$C$1)</f>
        <v>0</v>
      </c>
      <c r="K31" s="34">
        <f>-SUMIFS('SOC Detail Mgmt Fees'!S:S,'SOC Detail Mgmt Fees'!H:H,'FIHI (PBC Q364)'!$C$1,'SOC Detail Mgmt Fees'!R:R,'FIHI (PBC Q364)'!$K$1,'SOC Detail Mgmt Fees'!K:K,'FIHI (PBC Q364)'!B31)</f>
        <v>0</v>
      </c>
      <c r="L31" s="172" t="e">
        <f t="shared" ref="L31:L33" si="17">SUM(G31,I31,J31)/E31</f>
        <v>#DIV/0!</v>
      </c>
      <c r="M31" s="172" t="e">
        <f t="shared" ref="M31:M33" si="18">G31/E31</f>
        <v>#DIV/0!</v>
      </c>
      <c r="N31" s="172" t="e">
        <f t="shared" ref="N31:N33" si="19">LN(L31)</f>
        <v>#DIV/0!</v>
      </c>
      <c r="O31" s="172" t="e">
        <f t="shared" ref="O31:O33" si="20">LN(M31)</f>
        <v>#DIV/0!</v>
      </c>
      <c r="P31" s="23"/>
      <c r="Q31" s="23"/>
      <c r="R31" s="53" t="e">
        <f t="shared" si="7"/>
        <v>#DIV/0!</v>
      </c>
      <c r="S31" s="54" t="e">
        <f t="shared" si="8"/>
        <v>#DIV/0!</v>
      </c>
      <c r="T31" s="54" t="e">
        <f t="shared" si="9"/>
        <v>#DIV/0!</v>
      </c>
      <c r="U31" s="24">
        <f t="shared" si="10"/>
        <v>0</v>
      </c>
      <c r="V31" s="60" t="e">
        <f t="shared" si="11"/>
        <v>#DIV/0!</v>
      </c>
      <c r="W31" s="16"/>
    </row>
    <row r="32" spans="1:27" x14ac:dyDescent="0.35">
      <c r="A32">
        <f>'FIHI (PBC M)'!A32</f>
        <v>0</v>
      </c>
      <c r="B32">
        <f>'FIHI (PBC M)'!B32</f>
        <v>0</v>
      </c>
      <c r="C32" s="33">
        <f>'FIHI (PBC M)'!C32</f>
        <v>0</v>
      </c>
      <c r="D32" s="3">
        <f>'FIHI (PBC M)'!D32</f>
        <v>0</v>
      </c>
      <c r="E32" s="7">
        <f>SUMIFS('SOC Detail Cap Acct'!S:S,'SOC Detail Cap Acct'!K:K,'FIHI (PBC Q364)'!B32,'SOC Detail Cap Acct'!H:H,'FIHI (PBC Q364)'!$C$1,'SOC Detail Cap Acct'!R:R,'FIHI (PBC Q364)'!$E$1)+SUMIFS('SOC Detail Cap Acct'!S:S,'SOC Detail Cap Acct'!K:K,'FIHI (PBC Q364)'!B32,'SOC Detail Cap Acct'!H:H,'FIHI (PBC Q364)'!$C$1,'SOC Detail Cap Acct'!R:R,'FIHI (PBC Q364)'!$E$2)+SUMIFS('SOC Detail Cap Acct'!S:S,'SOC Detail Cap Acct'!K:K,'FIHI (PBC Q364)'!B32,'SOC Detail Cap Acct'!H:H,'FIHI (PBC Q364)'!$C$1,'SOC Detail Cap Acct'!R:R,'FIHI (PBC Q364)'!$E$3)</f>
        <v>0</v>
      </c>
      <c r="F32" s="8" t="s">
        <v>11</v>
      </c>
      <c r="G32" s="7">
        <f>SUMIFS('SOC Detail Cap Acct'!S:S,'SOC Detail Cap Acct'!K:K,'FIHI (PBC Q364)'!B32,'SOC Detail Cap Acct'!H:H,'FIHI (PBC Q364)'!$C$1,'SOC Detail Cap Acct'!R:R,'FIHI (PBC Q364)'!$G$1)-SUMIFS('SOC Detail Cap Acct'!S:S,'SOC Detail Cap Acct'!K:K,'FIHI (PBC Q364)'!B32,'SOC Detail Cap Acct'!H:H,'FIHI (PBC Q364)'!$C$1,'SOC Detail Cap Acct'!R:R,'FIHI (PBC Q364)'!$G$2)</f>
        <v>0</v>
      </c>
      <c r="H32" s="9" t="s">
        <v>11</v>
      </c>
      <c r="I32" s="8">
        <f>-SUMIFS('SOC Detail Expenses'!S:S,'SOC Detail Expenses'!K:K,'FIHI (PBC Q364)'!B32,'SOC Detail Expenses'!H:H,'FIHI (PBC Q364)'!$C$1)</f>
        <v>0</v>
      </c>
      <c r="J32" s="8">
        <f>-SUMIFS('SOC Detail Mgmt Fees'!S:S,'SOC Detail Mgmt Fees'!K:K,'FIHI (PBC Q364)'!B32,'SOC Detail Mgmt Fees'!H:H,'FIHI (PBC Q364)'!$C$1)</f>
        <v>0</v>
      </c>
      <c r="K32" s="34">
        <f>-SUMIFS('SOC Detail Mgmt Fees'!S:S,'SOC Detail Mgmt Fees'!H:H,'FIHI (PBC Q364)'!$C$1,'SOC Detail Mgmt Fees'!R:R,'FIHI (PBC Q364)'!$K$1,'SOC Detail Mgmt Fees'!K:K,'FIHI (PBC Q364)'!B32)</f>
        <v>0</v>
      </c>
      <c r="L32" s="172" t="e">
        <f t="shared" si="17"/>
        <v>#DIV/0!</v>
      </c>
      <c r="M32" s="172" t="e">
        <f t="shared" si="18"/>
        <v>#DIV/0!</v>
      </c>
      <c r="N32" s="172" t="e">
        <f t="shared" si="19"/>
        <v>#DIV/0!</v>
      </c>
      <c r="O32" s="172" t="e">
        <f t="shared" si="20"/>
        <v>#DIV/0!</v>
      </c>
      <c r="P32" s="23"/>
      <c r="Q32" s="23"/>
      <c r="R32" s="53" t="e">
        <f t="shared" si="7"/>
        <v>#DIV/0!</v>
      </c>
      <c r="S32" s="54" t="e">
        <f t="shared" si="8"/>
        <v>#DIV/0!</v>
      </c>
      <c r="T32" s="54" t="e">
        <f t="shared" si="9"/>
        <v>#DIV/0!</v>
      </c>
      <c r="U32" s="24">
        <f t="shared" si="10"/>
        <v>0</v>
      </c>
      <c r="V32" s="60" t="e">
        <f t="shared" si="11"/>
        <v>#DIV/0!</v>
      </c>
      <c r="W32" s="16"/>
    </row>
    <row r="33" spans="1:22" x14ac:dyDescent="0.35">
      <c r="A33">
        <f>'FIHI (PBC M)'!A33</f>
        <v>0</v>
      </c>
      <c r="B33">
        <f>'FIHI (PBC M)'!B33</f>
        <v>0</v>
      </c>
      <c r="C33" s="33">
        <f>'FIHI (PBC M)'!C33</f>
        <v>0</v>
      </c>
      <c r="D33" s="3">
        <f>'FIHI (PBC M)'!D33</f>
        <v>0</v>
      </c>
      <c r="E33" s="7">
        <f>SUMIFS('SOC Detail Cap Acct'!S:S,'SOC Detail Cap Acct'!K:K,'FIHI (PBC Q364)'!B33,'SOC Detail Cap Acct'!H:H,'FIHI (PBC Q364)'!$C$1,'SOC Detail Cap Acct'!R:R,'FIHI (PBC Q364)'!$E$1)+SUMIFS('SOC Detail Cap Acct'!S:S,'SOC Detail Cap Acct'!K:K,'FIHI (PBC Q364)'!B33,'SOC Detail Cap Acct'!H:H,'FIHI (PBC Q364)'!$C$1,'SOC Detail Cap Acct'!R:R,'FIHI (PBC Q364)'!$E$2)+SUMIFS('SOC Detail Cap Acct'!S:S,'SOC Detail Cap Acct'!K:K,'FIHI (PBC Q364)'!B33,'SOC Detail Cap Acct'!H:H,'FIHI (PBC Q364)'!$C$1,'SOC Detail Cap Acct'!R:R,'FIHI (PBC Q364)'!$E$3)</f>
        <v>0</v>
      </c>
      <c r="F33" s="8" t="s">
        <v>11</v>
      </c>
      <c r="G33" s="7">
        <f>SUMIFS('SOC Detail Cap Acct'!S:S,'SOC Detail Cap Acct'!K:K,'FIHI (PBC Q364)'!B33,'SOC Detail Cap Acct'!H:H,'FIHI (PBC Q364)'!$C$1,'SOC Detail Cap Acct'!R:R,'FIHI (PBC Q364)'!$G$1)-SUMIFS('SOC Detail Cap Acct'!S:S,'SOC Detail Cap Acct'!K:K,'FIHI (PBC Q364)'!B33,'SOC Detail Cap Acct'!H:H,'FIHI (PBC Q364)'!$C$1,'SOC Detail Cap Acct'!R:R,'FIHI (PBC Q364)'!$G$2)</f>
        <v>0</v>
      </c>
      <c r="H33" s="9" t="s">
        <v>11</v>
      </c>
      <c r="I33" s="8">
        <f>-SUMIFS('SOC Detail Expenses'!S:S,'SOC Detail Expenses'!K:K,'FIHI (PBC Q364)'!B33,'SOC Detail Expenses'!H:H,'FIHI (PBC Q364)'!$C$1)</f>
        <v>0</v>
      </c>
      <c r="J33" s="8">
        <f>-SUMIFS('SOC Detail Mgmt Fees'!S:S,'SOC Detail Mgmt Fees'!K:K,'FIHI (PBC Q364)'!B33,'SOC Detail Mgmt Fees'!H:H,'FIHI (PBC Q364)'!$C$1)</f>
        <v>0</v>
      </c>
      <c r="K33" s="34">
        <f>-SUMIFS('SOC Detail Mgmt Fees'!S:S,'SOC Detail Mgmt Fees'!H:H,'FIHI (PBC Q364)'!$C$1,'SOC Detail Mgmt Fees'!R:R,'FIHI (PBC Q364)'!$K$1,'SOC Detail Mgmt Fees'!K:K,'FIHI (PBC Q364)'!B33)</f>
        <v>0</v>
      </c>
      <c r="L33" s="172" t="e">
        <f t="shared" si="17"/>
        <v>#DIV/0!</v>
      </c>
      <c r="M33" s="172" t="e">
        <f t="shared" si="18"/>
        <v>#DIV/0!</v>
      </c>
      <c r="N33" s="172" t="e">
        <f t="shared" si="19"/>
        <v>#DIV/0!</v>
      </c>
      <c r="O33" s="172" t="e">
        <f t="shared" si="20"/>
        <v>#DIV/0!</v>
      </c>
      <c r="P33" s="23"/>
      <c r="Q33" s="23"/>
      <c r="R33" s="53" t="e">
        <f t="shared" ref="R33" si="21">+G33/E33-1</f>
        <v>#DIV/0!</v>
      </c>
      <c r="S33" s="54" t="e">
        <f t="shared" ref="S33" si="22">(J33+I33)/E33</f>
        <v>#DIV/0!</v>
      </c>
      <c r="T33" s="54" t="e">
        <f t="shared" ref="T33" si="23">(K33+I33)/E33</f>
        <v>#DIV/0!</v>
      </c>
      <c r="U33" s="24">
        <f t="shared" ref="U33" si="24">+G33-E33+J33+I33</f>
        <v>0</v>
      </c>
      <c r="V33" s="60" t="e">
        <f t="shared" ref="V33" si="25">+U33/E33</f>
        <v>#DIV/0!</v>
      </c>
    </row>
    <row r="34" spans="1:22" x14ac:dyDescent="0.35">
      <c r="A34">
        <f>'FIHI (PBC M)'!A34</f>
        <v>0</v>
      </c>
      <c r="B34">
        <f>'FIHI (PBC M)'!B34</f>
        <v>0</v>
      </c>
      <c r="C34" s="33">
        <f>'FIHI (PBC M)'!C34</f>
        <v>0</v>
      </c>
      <c r="D34" s="3">
        <f>'FIHI (PBC M)'!D34</f>
        <v>0</v>
      </c>
      <c r="E34" s="7">
        <f>SUMIFS('SOC Detail Cap Acct'!S:S,'SOC Detail Cap Acct'!K:K,'FIHI (PBC Q364)'!B34,'SOC Detail Cap Acct'!H:H,'FIHI (PBC Q364)'!$C$1,'SOC Detail Cap Acct'!R:R,'FIHI (PBC Q364)'!$E$1)+SUMIFS('SOC Detail Cap Acct'!S:S,'SOC Detail Cap Acct'!K:K,'FIHI (PBC Q364)'!B34,'SOC Detail Cap Acct'!H:H,'FIHI (PBC Q364)'!$C$1,'SOC Detail Cap Acct'!R:R,'FIHI (PBC Q364)'!$E$2)+SUMIFS('SOC Detail Cap Acct'!S:S,'SOC Detail Cap Acct'!K:K,'FIHI (PBC Q364)'!B34,'SOC Detail Cap Acct'!H:H,'FIHI (PBC Q364)'!$C$1,'SOC Detail Cap Acct'!R:R,'FIHI (PBC Q364)'!$E$3)</f>
        <v>0</v>
      </c>
      <c r="F34" s="8" t="s">
        <v>11</v>
      </c>
      <c r="G34" s="7">
        <f>SUMIFS('SOC Detail Cap Acct'!S:S,'SOC Detail Cap Acct'!K:K,'FIHI (PBC Q364)'!B34,'SOC Detail Cap Acct'!H:H,'FIHI (PBC Q364)'!$C$1,'SOC Detail Cap Acct'!R:R,'FIHI (PBC Q364)'!$G$1)-SUMIFS('SOC Detail Cap Acct'!S:S,'SOC Detail Cap Acct'!K:K,'FIHI (PBC Q364)'!B34,'SOC Detail Cap Acct'!H:H,'FIHI (PBC Q364)'!$C$1,'SOC Detail Cap Acct'!R:R,'FIHI (PBC Q364)'!$G$2)</f>
        <v>0</v>
      </c>
      <c r="H34" s="9" t="s">
        <v>11</v>
      </c>
      <c r="I34" s="8">
        <f>-SUMIFS('SOC Detail Expenses'!S:S,'SOC Detail Expenses'!K:K,'FIHI (PBC Q364)'!B34,'SOC Detail Expenses'!H:H,'FIHI (PBC Q364)'!$C$1)</f>
        <v>0</v>
      </c>
      <c r="J34" s="8">
        <f>-SUMIFS('SOC Detail Mgmt Fees'!S:S,'SOC Detail Mgmt Fees'!K:K,'FIHI (PBC Q364)'!B34,'SOC Detail Mgmt Fees'!H:H,'FIHI (PBC Q364)'!$C$1)</f>
        <v>0</v>
      </c>
      <c r="K34" s="34">
        <f>-SUMIFS('SOC Detail Mgmt Fees'!S:S,'SOC Detail Mgmt Fees'!H:H,'FIHI (PBC Q364)'!$C$1,'SOC Detail Mgmt Fees'!R:R,'FIHI (PBC Q364)'!$K$1,'SOC Detail Mgmt Fees'!K:K,'FIHI (PBC Q364)'!B34)</f>
        <v>0</v>
      </c>
      <c r="L34" s="172" t="e">
        <f t="shared" ref="L34:L44" si="26">SUM(G34,I34,J34)/E34</f>
        <v>#DIV/0!</v>
      </c>
      <c r="M34" s="172" t="e">
        <f t="shared" ref="M34:M44" si="27">G34/E34</f>
        <v>#DIV/0!</v>
      </c>
      <c r="N34" s="172" t="e">
        <f t="shared" ref="N34:N44" si="28">LN(L34)</f>
        <v>#DIV/0!</v>
      </c>
      <c r="O34" s="172" t="e">
        <f t="shared" ref="O34:O44" si="29">LN(M34)</f>
        <v>#DIV/0!</v>
      </c>
      <c r="P34" s="23"/>
      <c r="Q34" s="23"/>
      <c r="R34" s="53" t="e">
        <f t="shared" ref="R34:R44" si="30">+G34/E34-1</f>
        <v>#DIV/0!</v>
      </c>
      <c r="S34" s="54" t="e">
        <f t="shared" ref="S34:S44" si="31">(J34+I34)/E34</f>
        <v>#DIV/0!</v>
      </c>
      <c r="T34" s="54" t="e">
        <f t="shared" ref="T34:T44" si="32">(K34+I34)/E34</f>
        <v>#DIV/0!</v>
      </c>
      <c r="U34" s="24">
        <f t="shared" ref="U34:U44" si="33">+G34-E34+J34+I34</f>
        <v>0</v>
      </c>
      <c r="V34" s="60" t="e">
        <f t="shared" ref="V34:V44" si="34">+U34/E34</f>
        <v>#DIV/0!</v>
      </c>
    </row>
    <row r="35" spans="1:22" x14ac:dyDescent="0.35">
      <c r="A35">
        <f>'FIHI (PBC M)'!A35</f>
        <v>0</v>
      </c>
      <c r="B35">
        <f>'FIHI (PBC M)'!B35</f>
        <v>0</v>
      </c>
      <c r="C35" s="33">
        <f>'FIHI (PBC M)'!C35</f>
        <v>0</v>
      </c>
      <c r="D35" s="3">
        <f>'FIHI (PBC M)'!D35</f>
        <v>0</v>
      </c>
      <c r="E35" s="7">
        <f>SUMIFS('SOC Detail Cap Acct'!S:S,'SOC Detail Cap Acct'!K:K,'FIHI (PBC Q364)'!B35,'SOC Detail Cap Acct'!H:H,'FIHI (PBC Q364)'!$C$1,'SOC Detail Cap Acct'!R:R,'FIHI (PBC Q364)'!$E$1)+SUMIFS('SOC Detail Cap Acct'!S:S,'SOC Detail Cap Acct'!K:K,'FIHI (PBC Q364)'!B35,'SOC Detail Cap Acct'!H:H,'FIHI (PBC Q364)'!$C$1,'SOC Detail Cap Acct'!R:R,'FIHI (PBC Q364)'!$E$2)+SUMIFS('SOC Detail Cap Acct'!S:S,'SOC Detail Cap Acct'!K:K,'FIHI (PBC Q364)'!B35,'SOC Detail Cap Acct'!H:H,'FIHI (PBC Q364)'!$C$1,'SOC Detail Cap Acct'!R:R,'FIHI (PBC Q364)'!$E$3)</f>
        <v>0</v>
      </c>
      <c r="F35" s="8" t="s">
        <v>11</v>
      </c>
      <c r="G35" s="7">
        <f>SUMIFS('SOC Detail Cap Acct'!S:S,'SOC Detail Cap Acct'!K:K,'FIHI (PBC Q364)'!B35,'SOC Detail Cap Acct'!H:H,'FIHI (PBC Q364)'!$C$1,'SOC Detail Cap Acct'!R:R,'FIHI (PBC Q364)'!$G$1)-SUMIFS('SOC Detail Cap Acct'!S:S,'SOC Detail Cap Acct'!K:K,'FIHI (PBC Q364)'!B35,'SOC Detail Cap Acct'!H:H,'FIHI (PBC Q364)'!$C$1,'SOC Detail Cap Acct'!R:R,'FIHI (PBC Q364)'!$G$2)</f>
        <v>0</v>
      </c>
      <c r="H35" s="9" t="s">
        <v>11</v>
      </c>
      <c r="I35" s="8">
        <f>-SUMIFS('SOC Detail Expenses'!S:S,'SOC Detail Expenses'!K:K,'FIHI (PBC Q364)'!B35,'SOC Detail Expenses'!H:H,'FIHI (PBC Q364)'!$C$1)</f>
        <v>0</v>
      </c>
      <c r="J35" s="8">
        <f>-SUMIFS('SOC Detail Mgmt Fees'!S:S,'SOC Detail Mgmt Fees'!K:K,'FIHI (PBC Q364)'!B35,'SOC Detail Mgmt Fees'!H:H,'FIHI (PBC Q364)'!$C$1)</f>
        <v>0</v>
      </c>
      <c r="K35" s="34">
        <f>-SUMIFS('SOC Detail Mgmt Fees'!S:S,'SOC Detail Mgmt Fees'!H:H,'FIHI (PBC Q364)'!$C$1,'SOC Detail Mgmt Fees'!R:R,'FIHI (PBC Q364)'!$K$1,'SOC Detail Mgmt Fees'!K:K,'FIHI (PBC Q364)'!B35)</f>
        <v>0</v>
      </c>
      <c r="L35" s="172" t="e">
        <f t="shared" si="26"/>
        <v>#DIV/0!</v>
      </c>
      <c r="M35" s="172" t="e">
        <f t="shared" si="27"/>
        <v>#DIV/0!</v>
      </c>
      <c r="N35" s="172" t="e">
        <f t="shared" si="28"/>
        <v>#DIV/0!</v>
      </c>
      <c r="O35" s="172" t="e">
        <f t="shared" si="29"/>
        <v>#DIV/0!</v>
      </c>
      <c r="P35" s="23"/>
      <c r="Q35" s="23"/>
      <c r="R35" s="53" t="e">
        <f t="shared" si="30"/>
        <v>#DIV/0!</v>
      </c>
      <c r="S35" s="54" t="e">
        <f t="shared" si="31"/>
        <v>#DIV/0!</v>
      </c>
      <c r="T35" s="54" t="e">
        <f t="shared" si="32"/>
        <v>#DIV/0!</v>
      </c>
      <c r="U35" s="24">
        <f t="shared" si="33"/>
        <v>0</v>
      </c>
      <c r="V35" s="60" t="e">
        <f t="shared" si="34"/>
        <v>#DIV/0!</v>
      </c>
    </row>
    <row r="36" spans="1:22" x14ac:dyDescent="0.35">
      <c r="A36">
        <f>'FIHI (PBC M)'!A36</f>
        <v>0</v>
      </c>
      <c r="B36">
        <f>'FIHI (PBC M)'!B36</f>
        <v>0</v>
      </c>
      <c r="C36" s="33">
        <f>'FIHI (PBC M)'!C36</f>
        <v>0</v>
      </c>
      <c r="D36" s="3">
        <f>'FIHI (PBC M)'!D36</f>
        <v>0</v>
      </c>
      <c r="E36" s="7">
        <f>SUMIFS('SOC Detail Cap Acct'!S:S,'SOC Detail Cap Acct'!K:K,'FIHI (PBC Q364)'!B36,'SOC Detail Cap Acct'!H:H,'FIHI (PBC Q364)'!$C$1,'SOC Detail Cap Acct'!R:R,'FIHI (PBC Q364)'!$E$1)+SUMIFS('SOC Detail Cap Acct'!S:S,'SOC Detail Cap Acct'!K:K,'FIHI (PBC Q364)'!B36,'SOC Detail Cap Acct'!H:H,'FIHI (PBC Q364)'!$C$1,'SOC Detail Cap Acct'!R:R,'FIHI (PBC Q364)'!$E$2)+SUMIFS('SOC Detail Cap Acct'!S:S,'SOC Detail Cap Acct'!K:K,'FIHI (PBC Q364)'!B36,'SOC Detail Cap Acct'!H:H,'FIHI (PBC Q364)'!$C$1,'SOC Detail Cap Acct'!R:R,'FIHI (PBC Q364)'!$E$3)</f>
        <v>0</v>
      </c>
      <c r="F36" s="8" t="s">
        <v>11</v>
      </c>
      <c r="G36" s="7">
        <f>SUMIFS('SOC Detail Cap Acct'!S:S,'SOC Detail Cap Acct'!K:K,'FIHI (PBC Q364)'!B36,'SOC Detail Cap Acct'!H:H,'FIHI (PBC Q364)'!$C$1,'SOC Detail Cap Acct'!R:R,'FIHI (PBC Q364)'!$G$1)-SUMIFS('SOC Detail Cap Acct'!S:S,'SOC Detail Cap Acct'!K:K,'FIHI (PBC Q364)'!B36,'SOC Detail Cap Acct'!H:H,'FIHI (PBC Q364)'!$C$1,'SOC Detail Cap Acct'!R:R,'FIHI (PBC Q364)'!$G$2)</f>
        <v>0</v>
      </c>
      <c r="H36" s="9" t="s">
        <v>11</v>
      </c>
      <c r="I36" s="8">
        <f>-SUMIFS('SOC Detail Expenses'!S:S,'SOC Detail Expenses'!K:K,'FIHI (PBC Q364)'!B36,'SOC Detail Expenses'!H:H,'FIHI (PBC Q364)'!$C$1)</f>
        <v>0</v>
      </c>
      <c r="J36" s="8">
        <f>-SUMIFS('SOC Detail Mgmt Fees'!S:S,'SOC Detail Mgmt Fees'!K:K,'FIHI (PBC Q364)'!B36,'SOC Detail Mgmt Fees'!H:H,'FIHI (PBC Q364)'!$C$1)</f>
        <v>0</v>
      </c>
      <c r="K36" s="34">
        <f>-SUMIFS('SOC Detail Mgmt Fees'!S:S,'SOC Detail Mgmt Fees'!H:H,'FIHI (PBC Q364)'!$C$1,'SOC Detail Mgmt Fees'!R:R,'FIHI (PBC Q364)'!$K$1,'SOC Detail Mgmt Fees'!K:K,'FIHI (PBC Q364)'!B36)</f>
        <v>0</v>
      </c>
      <c r="L36" s="172" t="e">
        <f t="shared" si="26"/>
        <v>#DIV/0!</v>
      </c>
      <c r="M36" s="172" t="e">
        <f t="shared" si="27"/>
        <v>#DIV/0!</v>
      </c>
      <c r="N36" s="172" t="e">
        <f t="shared" si="28"/>
        <v>#DIV/0!</v>
      </c>
      <c r="O36" s="172" t="e">
        <f t="shared" si="29"/>
        <v>#DIV/0!</v>
      </c>
      <c r="P36" s="23"/>
      <c r="Q36" s="23"/>
      <c r="R36" s="53" t="e">
        <f t="shared" si="30"/>
        <v>#DIV/0!</v>
      </c>
      <c r="S36" s="54" t="e">
        <f t="shared" si="31"/>
        <v>#DIV/0!</v>
      </c>
      <c r="T36" s="54" t="e">
        <f t="shared" si="32"/>
        <v>#DIV/0!</v>
      </c>
      <c r="U36" s="24">
        <f t="shared" si="33"/>
        <v>0</v>
      </c>
      <c r="V36" s="60" t="e">
        <f t="shared" si="34"/>
        <v>#DIV/0!</v>
      </c>
    </row>
    <row r="37" spans="1:22" x14ac:dyDescent="0.35">
      <c r="A37">
        <f>'FIHI (PBC M)'!A37</f>
        <v>0</v>
      </c>
      <c r="B37">
        <f>'FIHI (PBC M)'!B37</f>
        <v>0</v>
      </c>
      <c r="C37" s="33">
        <f>'FIHI (PBC M)'!C37</f>
        <v>0</v>
      </c>
      <c r="D37" s="3">
        <f>'FIHI (PBC M)'!D37</f>
        <v>0</v>
      </c>
      <c r="E37" s="7">
        <f>SUMIFS('SOC Detail Cap Acct'!S:S,'SOC Detail Cap Acct'!K:K,'FIHI (PBC Q364)'!B37,'SOC Detail Cap Acct'!H:H,'FIHI (PBC Q364)'!$C$1,'SOC Detail Cap Acct'!R:R,'FIHI (PBC Q364)'!$E$1)+SUMIFS('SOC Detail Cap Acct'!S:S,'SOC Detail Cap Acct'!K:K,'FIHI (PBC Q364)'!B37,'SOC Detail Cap Acct'!H:H,'FIHI (PBC Q364)'!$C$1,'SOC Detail Cap Acct'!R:R,'FIHI (PBC Q364)'!$E$2)+SUMIFS('SOC Detail Cap Acct'!S:S,'SOC Detail Cap Acct'!K:K,'FIHI (PBC Q364)'!B37,'SOC Detail Cap Acct'!H:H,'FIHI (PBC Q364)'!$C$1,'SOC Detail Cap Acct'!R:R,'FIHI (PBC Q364)'!$E$3)</f>
        <v>0</v>
      </c>
      <c r="F37" s="8" t="s">
        <v>11</v>
      </c>
      <c r="G37" s="7">
        <f>SUMIFS('SOC Detail Cap Acct'!S:S,'SOC Detail Cap Acct'!K:K,'FIHI (PBC Q364)'!B37,'SOC Detail Cap Acct'!H:H,'FIHI (PBC Q364)'!$C$1,'SOC Detail Cap Acct'!R:R,'FIHI (PBC Q364)'!$G$1)-SUMIFS('SOC Detail Cap Acct'!S:S,'SOC Detail Cap Acct'!K:K,'FIHI (PBC Q364)'!B37,'SOC Detail Cap Acct'!H:H,'FIHI (PBC Q364)'!$C$1,'SOC Detail Cap Acct'!R:R,'FIHI (PBC Q364)'!$G$2)</f>
        <v>0</v>
      </c>
      <c r="H37" s="9" t="s">
        <v>11</v>
      </c>
      <c r="I37" s="8">
        <f>-SUMIFS('SOC Detail Expenses'!S:S,'SOC Detail Expenses'!K:K,'FIHI (PBC Q364)'!B37,'SOC Detail Expenses'!H:H,'FIHI (PBC Q364)'!$C$1)</f>
        <v>0</v>
      </c>
      <c r="J37" s="8">
        <f>-SUMIFS('SOC Detail Mgmt Fees'!S:S,'SOC Detail Mgmt Fees'!K:K,'FIHI (PBC Q364)'!B37,'SOC Detail Mgmt Fees'!H:H,'FIHI (PBC Q364)'!$C$1)</f>
        <v>0</v>
      </c>
      <c r="K37" s="34">
        <f>-SUMIFS('SOC Detail Mgmt Fees'!S:S,'SOC Detail Mgmt Fees'!H:H,'FIHI (PBC Q364)'!$C$1,'SOC Detail Mgmt Fees'!R:R,'FIHI (PBC Q364)'!$K$1,'SOC Detail Mgmt Fees'!K:K,'FIHI (PBC Q364)'!B37)</f>
        <v>0</v>
      </c>
      <c r="L37" s="172" t="e">
        <f t="shared" si="26"/>
        <v>#DIV/0!</v>
      </c>
      <c r="M37" s="172" t="e">
        <f t="shared" si="27"/>
        <v>#DIV/0!</v>
      </c>
      <c r="N37" s="172" t="e">
        <f t="shared" si="28"/>
        <v>#DIV/0!</v>
      </c>
      <c r="O37" s="172" t="e">
        <f t="shared" si="29"/>
        <v>#DIV/0!</v>
      </c>
      <c r="P37" s="23"/>
      <c r="Q37" s="23"/>
      <c r="R37" s="53" t="e">
        <f t="shared" si="30"/>
        <v>#DIV/0!</v>
      </c>
      <c r="S37" s="54" t="e">
        <f t="shared" si="31"/>
        <v>#DIV/0!</v>
      </c>
      <c r="T37" s="54" t="e">
        <f t="shared" si="32"/>
        <v>#DIV/0!</v>
      </c>
      <c r="U37" s="24">
        <f t="shared" si="33"/>
        <v>0</v>
      </c>
      <c r="V37" s="60" t="e">
        <f t="shared" si="34"/>
        <v>#DIV/0!</v>
      </c>
    </row>
    <row r="38" spans="1:22" x14ac:dyDescent="0.35">
      <c r="A38">
        <f>'FIHI (PBC M)'!A38</f>
        <v>0</v>
      </c>
      <c r="B38">
        <f>'FIHI (PBC M)'!B38</f>
        <v>0</v>
      </c>
      <c r="C38" s="33">
        <f>'FIHI (PBC M)'!C38</f>
        <v>0</v>
      </c>
      <c r="D38" s="3">
        <f>'FIHI (PBC M)'!D38</f>
        <v>0</v>
      </c>
      <c r="E38" s="7">
        <f>SUMIFS('SOC Detail Cap Acct'!S:S,'SOC Detail Cap Acct'!K:K,'FIHI (PBC Q364)'!B38,'SOC Detail Cap Acct'!H:H,'FIHI (PBC Q364)'!$C$1,'SOC Detail Cap Acct'!R:R,'FIHI (PBC Q364)'!$E$1)+SUMIFS('SOC Detail Cap Acct'!S:S,'SOC Detail Cap Acct'!K:K,'FIHI (PBC Q364)'!B38,'SOC Detail Cap Acct'!H:H,'FIHI (PBC Q364)'!$C$1,'SOC Detail Cap Acct'!R:R,'FIHI (PBC Q364)'!$E$2)+SUMIFS('SOC Detail Cap Acct'!S:S,'SOC Detail Cap Acct'!K:K,'FIHI (PBC Q364)'!B38,'SOC Detail Cap Acct'!H:H,'FIHI (PBC Q364)'!$C$1,'SOC Detail Cap Acct'!R:R,'FIHI (PBC Q364)'!$E$3)</f>
        <v>0</v>
      </c>
      <c r="F38" s="8" t="s">
        <v>11</v>
      </c>
      <c r="G38" s="7">
        <f>SUMIFS('SOC Detail Cap Acct'!S:S,'SOC Detail Cap Acct'!K:K,'FIHI (PBC Q364)'!B38,'SOC Detail Cap Acct'!H:H,'FIHI (PBC Q364)'!$C$1,'SOC Detail Cap Acct'!R:R,'FIHI (PBC Q364)'!$G$1)-SUMIFS('SOC Detail Cap Acct'!S:S,'SOC Detail Cap Acct'!K:K,'FIHI (PBC Q364)'!B38,'SOC Detail Cap Acct'!H:H,'FIHI (PBC Q364)'!$C$1,'SOC Detail Cap Acct'!R:R,'FIHI (PBC Q364)'!$G$2)</f>
        <v>0</v>
      </c>
      <c r="H38" s="9" t="s">
        <v>11</v>
      </c>
      <c r="I38" s="8">
        <f>-SUMIFS('SOC Detail Expenses'!S:S,'SOC Detail Expenses'!K:K,'FIHI (PBC Q364)'!B38,'SOC Detail Expenses'!H:H,'FIHI (PBC Q364)'!$C$1)</f>
        <v>0</v>
      </c>
      <c r="J38" s="8">
        <f>-SUMIFS('SOC Detail Mgmt Fees'!S:S,'SOC Detail Mgmt Fees'!K:K,'FIHI (PBC Q364)'!B38,'SOC Detail Mgmt Fees'!H:H,'FIHI (PBC Q364)'!$C$1)</f>
        <v>0</v>
      </c>
      <c r="K38" s="34">
        <f>-SUMIFS('SOC Detail Mgmt Fees'!S:S,'SOC Detail Mgmt Fees'!H:H,'FIHI (PBC Q364)'!$C$1,'SOC Detail Mgmt Fees'!R:R,'FIHI (PBC Q364)'!$K$1,'SOC Detail Mgmt Fees'!K:K,'FIHI (PBC Q364)'!B38)</f>
        <v>0</v>
      </c>
      <c r="L38" s="172" t="e">
        <f t="shared" si="26"/>
        <v>#DIV/0!</v>
      </c>
      <c r="M38" s="172" t="e">
        <f t="shared" si="27"/>
        <v>#DIV/0!</v>
      </c>
      <c r="N38" s="172" t="e">
        <f t="shared" si="28"/>
        <v>#DIV/0!</v>
      </c>
      <c r="O38" s="172" t="e">
        <f t="shared" si="29"/>
        <v>#DIV/0!</v>
      </c>
      <c r="P38" s="23"/>
      <c r="Q38" s="23"/>
      <c r="R38" s="53" t="e">
        <f t="shared" si="30"/>
        <v>#DIV/0!</v>
      </c>
      <c r="S38" s="54" t="e">
        <f t="shared" si="31"/>
        <v>#DIV/0!</v>
      </c>
      <c r="T38" s="54" t="e">
        <f t="shared" si="32"/>
        <v>#DIV/0!</v>
      </c>
      <c r="U38" s="24">
        <f t="shared" si="33"/>
        <v>0</v>
      </c>
      <c r="V38" s="60" t="e">
        <f t="shared" si="34"/>
        <v>#DIV/0!</v>
      </c>
    </row>
    <row r="39" spans="1:22" x14ac:dyDescent="0.35">
      <c r="A39">
        <f>'FIHI (PBC M)'!A39</f>
        <v>0</v>
      </c>
      <c r="B39">
        <f>'FIHI (PBC M)'!B39</f>
        <v>0</v>
      </c>
      <c r="C39" s="33">
        <f>'FIHI (PBC M)'!C39</f>
        <v>0</v>
      </c>
      <c r="D39" s="3">
        <f>'FIHI (PBC M)'!D39</f>
        <v>0</v>
      </c>
      <c r="E39" s="7">
        <f>SUMIFS('SOC Detail Cap Acct'!S:S,'SOC Detail Cap Acct'!K:K,'FIHI (PBC Q364)'!B39,'SOC Detail Cap Acct'!H:H,'FIHI (PBC Q364)'!$C$1,'SOC Detail Cap Acct'!R:R,'FIHI (PBC Q364)'!$E$1)+SUMIFS('SOC Detail Cap Acct'!S:S,'SOC Detail Cap Acct'!K:K,'FIHI (PBC Q364)'!B39,'SOC Detail Cap Acct'!H:H,'FIHI (PBC Q364)'!$C$1,'SOC Detail Cap Acct'!R:R,'FIHI (PBC Q364)'!$E$2)+SUMIFS('SOC Detail Cap Acct'!S:S,'SOC Detail Cap Acct'!K:K,'FIHI (PBC Q364)'!B39,'SOC Detail Cap Acct'!H:H,'FIHI (PBC Q364)'!$C$1,'SOC Detail Cap Acct'!R:R,'FIHI (PBC Q364)'!$E$3)</f>
        <v>0</v>
      </c>
      <c r="F39" s="8" t="s">
        <v>11</v>
      </c>
      <c r="G39" s="7">
        <f>SUMIFS('SOC Detail Cap Acct'!S:S,'SOC Detail Cap Acct'!K:K,'FIHI (PBC Q364)'!B39,'SOC Detail Cap Acct'!H:H,'FIHI (PBC Q364)'!$C$1,'SOC Detail Cap Acct'!R:R,'FIHI (PBC Q364)'!$G$1)-SUMIFS('SOC Detail Cap Acct'!S:S,'SOC Detail Cap Acct'!K:K,'FIHI (PBC Q364)'!B39,'SOC Detail Cap Acct'!H:H,'FIHI (PBC Q364)'!$C$1,'SOC Detail Cap Acct'!R:R,'FIHI (PBC Q364)'!$G$2)</f>
        <v>0</v>
      </c>
      <c r="H39" s="9" t="s">
        <v>11</v>
      </c>
      <c r="I39" s="8">
        <f>-SUMIFS('SOC Detail Expenses'!S:S,'SOC Detail Expenses'!K:K,'FIHI (PBC Q364)'!B39,'SOC Detail Expenses'!H:H,'FIHI (PBC Q364)'!$C$1)</f>
        <v>0</v>
      </c>
      <c r="J39" s="8">
        <f>-SUMIFS('SOC Detail Mgmt Fees'!S:S,'SOC Detail Mgmt Fees'!K:K,'FIHI (PBC Q364)'!B39,'SOC Detail Mgmt Fees'!H:H,'FIHI (PBC Q364)'!$C$1)</f>
        <v>0</v>
      </c>
      <c r="K39" s="34">
        <f>-SUMIFS('SOC Detail Mgmt Fees'!S:S,'SOC Detail Mgmt Fees'!H:H,'FIHI (PBC Q364)'!$C$1,'SOC Detail Mgmt Fees'!R:R,'FIHI (PBC Q364)'!$K$1,'SOC Detail Mgmt Fees'!K:K,'FIHI (PBC Q364)'!B39)</f>
        <v>0</v>
      </c>
      <c r="L39" s="172" t="e">
        <f t="shared" si="26"/>
        <v>#DIV/0!</v>
      </c>
      <c r="M39" s="172" t="e">
        <f t="shared" si="27"/>
        <v>#DIV/0!</v>
      </c>
      <c r="N39" s="172" t="e">
        <f t="shared" si="28"/>
        <v>#DIV/0!</v>
      </c>
      <c r="O39" s="172" t="e">
        <f t="shared" si="29"/>
        <v>#DIV/0!</v>
      </c>
      <c r="P39" s="23"/>
      <c r="Q39" s="23"/>
      <c r="R39" s="53" t="e">
        <f t="shared" si="30"/>
        <v>#DIV/0!</v>
      </c>
      <c r="S39" s="54" t="e">
        <f t="shared" si="31"/>
        <v>#DIV/0!</v>
      </c>
      <c r="T39" s="54" t="e">
        <f t="shared" si="32"/>
        <v>#DIV/0!</v>
      </c>
      <c r="U39" s="24">
        <f t="shared" si="33"/>
        <v>0</v>
      </c>
      <c r="V39" s="60" t="e">
        <f t="shared" si="34"/>
        <v>#DIV/0!</v>
      </c>
    </row>
    <row r="40" spans="1:22" x14ac:dyDescent="0.35">
      <c r="A40">
        <f>'FIHI (PBC M)'!A40</f>
        <v>0</v>
      </c>
      <c r="B40">
        <f>'FIHI (PBC M)'!B40</f>
        <v>0</v>
      </c>
      <c r="C40" s="33">
        <f>'FIHI (PBC M)'!C40</f>
        <v>0</v>
      </c>
      <c r="D40" s="3">
        <f>'FIHI (PBC M)'!D40</f>
        <v>0</v>
      </c>
      <c r="E40" s="7">
        <f>SUMIFS('SOC Detail Cap Acct'!S:S,'SOC Detail Cap Acct'!K:K,'FIHI (PBC Q364)'!B40,'SOC Detail Cap Acct'!H:H,'FIHI (PBC Q364)'!$C$1,'SOC Detail Cap Acct'!R:R,'FIHI (PBC Q364)'!$E$1)+SUMIFS('SOC Detail Cap Acct'!S:S,'SOC Detail Cap Acct'!K:K,'FIHI (PBC Q364)'!B40,'SOC Detail Cap Acct'!H:H,'FIHI (PBC Q364)'!$C$1,'SOC Detail Cap Acct'!R:R,'FIHI (PBC Q364)'!$E$2)+SUMIFS('SOC Detail Cap Acct'!S:S,'SOC Detail Cap Acct'!K:K,'FIHI (PBC Q364)'!B40,'SOC Detail Cap Acct'!H:H,'FIHI (PBC Q364)'!$C$1,'SOC Detail Cap Acct'!R:R,'FIHI (PBC Q364)'!$E$3)</f>
        <v>0</v>
      </c>
      <c r="F40" s="8" t="s">
        <v>11</v>
      </c>
      <c r="G40" s="7">
        <f>SUMIFS('SOC Detail Cap Acct'!S:S,'SOC Detail Cap Acct'!K:K,'FIHI (PBC Q364)'!B40,'SOC Detail Cap Acct'!H:H,'FIHI (PBC Q364)'!$C$1,'SOC Detail Cap Acct'!R:R,'FIHI (PBC Q364)'!$G$1)-SUMIFS('SOC Detail Cap Acct'!S:S,'SOC Detail Cap Acct'!K:K,'FIHI (PBC Q364)'!B40,'SOC Detail Cap Acct'!H:H,'FIHI (PBC Q364)'!$C$1,'SOC Detail Cap Acct'!R:R,'FIHI (PBC Q364)'!$G$2)</f>
        <v>0</v>
      </c>
      <c r="H40" s="9" t="s">
        <v>11</v>
      </c>
      <c r="I40" s="8">
        <f>-SUMIFS('SOC Detail Expenses'!S:S,'SOC Detail Expenses'!K:K,'FIHI (PBC Q364)'!B40,'SOC Detail Expenses'!H:H,'FIHI (PBC Q364)'!$C$1)</f>
        <v>0</v>
      </c>
      <c r="J40" s="8">
        <f>-SUMIFS('SOC Detail Mgmt Fees'!S:S,'SOC Detail Mgmt Fees'!K:K,'FIHI (PBC Q364)'!B40,'SOC Detail Mgmt Fees'!H:H,'FIHI (PBC Q364)'!$C$1)</f>
        <v>0</v>
      </c>
      <c r="K40" s="34">
        <f>-SUMIFS('SOC Detail Mgmt Fees'!S:S,'SOC Detail Mgmt Fees'!H:H,'FIHI (PBC Q364)'!$C$1,'SOC Detail Mgmt Fees'!R:R,'FIHI (PBC Q364)'!$K$1,'SOC Detail Mgmt Fees'!K:K,'FIHI (PBC Q364)'!B40)</f>
        <v>0</v>
      </c>
      <c r="L40" s="172" t="e">
        <f t="shared" si="26"/>
        <v>#DIV/0!</v>
      </c>
      <c r="M40" s="172" t="e">
        <f t="shared" si="27"/>
        <v>#DIV/0!</v>
      </c>
      <c r="N40" s="172" t="e">
        <f t="shared" si="28"/>
        <v>#DIV/0!</v>
      </c>
      <c r="O40" s="172" t="e">
        <f t="shared" si="29"/>
        <v>#DIV/0!</v>
      </c>
      <c r="P40" s="23"/>
      <c r="Q40" s="23"/>
      <c r="R40" s="53" t="e">
        <f t="shared" si="30"/>
        <v>#DIV/0!</v>
      </c>
      <c r="S40" s="54" t="e">
        <f t="shared" si="31"/>
        <v>#DIV/0!</v>
      </c>
      <c r="T40" s="54" t="e">
        <f t="shared" si="32"/>
        <v>#DIV/0!</v>
      </c>
      <c r="U40" s="24">
        <f t="shared" si="33"/>
        <v>0</v>
      </c>
      <c r="V40" s="60" t="e">
        <f t="shared" si="34"/>
        <v>#DIV/0!</v>
      </c>
    </row>
    <row r="41" spans="1:22" x14ac:dyDescent="0.35">
      <c r="A41">
        <f>'FIHI (PBC M)'!A41</f>
        <v>0</v>
      </c>
      <c r="B41">
        <f>'FIHI (PBC M)'!B41</f>
        <v>0</v>
      </c>
      <c r="C41" s="33">
        <f>'FIHI (PBC M)'!C41</f>
        <v>0</v>
      </c>
      <c r="D41" s="3">
        <f>'FIHI (PBC M)'!D41</f>
        <v>0</v>
      </c>
      <c r="E41" s="7">
        <f>SUMIFS('SOC Detail Cap Acct'!S:S,'SOC Detail Cap Acct'!K:K,'FIHI (PBC Q364)'!B41,'SOC Detail Cap Acct'!H:H,'FIHI (PBC Q364)'!$C$1,'SOC Detail Cap Acct'!R:R,'FIHI (PBC Q364)'!$E$1)+SUMIFS('SOC Detail Cap Acct'!S:S,'SOC Detail Cap Acct'!K:K,'FIHI (PBC Q364)'!B41,'SOC Detail Cap Acct'!H:H,'FIHI (PBC Q364)'!$C$1,'SOC Detail Cap Acct'!R:R,'FIHI (PBC Q364)'!$E$2)+SUMIFS('SOC Detail Cap Acct'!S:S,'SOC Detail Cap Acct'!K:K,'FIHI (PBC Q364)'!B41,'SOC Detail Cap Acct'!H:H,'FIHI (PBC Q364)'!$C$1,'SOC Detail Cap Acct'!R:R,'FIHI (PBC Q364)'!$E$3)</f>
        <v>0</v>
      </c>
      <c r="F41" s="8" t="s">
        <v>11</v>
      </c>
      <c r="G41" s="7">
        <f>SUMIFS('SOC Detail Cap Acct'!S:S,'SOC Detail Cap Acct'!K:K,'FIHI (PBC Q364)'!B41,'SOC Detail Cap Acct'!H:H,'FIHI (PBC Q364)'!$C$1,'SOC Detail Cap Acct'!R:R,'FIHI (PBC Q364)'!$G$1)-SUMIFS('SOC Detail Cap Acct'!S:S,'SOC Detail Cap Acct'!K:K,'FIHI (PBC Q364)'!B41,'SOC Detail Cap Acct'!H:H,'FIHI (PBC Q364)'!$C$1,'SOC Detail Cap Acct'!R:R,'FIHI (PBC Q364)'!$G$2)</f>
        <v>0</v>
      </c>
      <c r="H41" s="9" t="s">
        <v>11</v>
      </c>
      <c r="I41" s="8">
        <f>-SUMIFS('SOC Detail Expenses'!S:S,'SOC Detail Expenses'!K:K,'FIHI (PBC Q364)'!B41,'SOC Detail Expenses'!H:H,'FIHI (PBC Q364)'!$C$1)</f>
        <v>0</v>
      </c>
      <c r="J41" s="8">
        <f>-SUMIFS('SOC Detail Mgmt Fees'!S:S,'SOC Detail Mgmt Fees'!K:K,'FIHI (PBC Q364)'!B41,'SOC Detail Mgmt Fees'!H:H,'FIHI (PBC Q364)'!$C$1)</f>
        <v>0</v>
      </c>
      <c r="K41" s="34">
        <f>-SUMIFS('SOC Detail Mgmt Fees'!S:S,'SOC Detail Mgmt Fees'!H:H,'FIHI (PBC Q364)'!$C$1,'SOC Detail Mgmt Fees'!R:R,'FIHI (PBC Q364)'!$K$1,'SOC Detail Mgmt Fees'!K:K,'FIHI (PBC Q364)'!B41)</f>
        <v>0</v>
      </c>
      <c r="L41" s="172" t="e">
        <f t="shared" si="26"/>
        <v>#DIV/0!</v>
      </c>
      <c r="M41" s="172" t="e">
        <f t="shared" si="27"/>
        <v>#DIV/0!</v>
      </c>
      <c r="N41" s="172" t="e">
        <f t="shared" si="28"/>
        <v>#DIV/0!</v>
      </c>
      <c r="O41" s="172" t="e">
        <f t="shared" si="29"/>
        <v>#DIV/0!</v>
      </c>
      <c r="P41" s="23"/>
      <c r="Q41" s="23"/>
      <c r="R41" s="53" t="e">
        <f t="shared" si="30"/>
        <v>#DIV/0!</v>
      </c>
      <c r="S41" s="54" t="e">
        <f t="shared" si="31"/>
        <v>#DIV/0!</v>
      </c>
      <c r="T41" s="54" t="e">
        <f t="shared" si="32"/>
        <v>#DIV/0!</v>
      </c>
      <c r="U41" s="24">
        <f t="shared" si="33"/>
        <v>0</v>
      </c>
      <c r="V41" s="60" t="e">
        <f t="shared" si="34"/>
        <v>#DIV/0!</v>
      </c>
    </row>
    <row r="42" spans="1:22" x14ac:dyDescent="0.35">
      <c r="A42">
        <f>'FIHI (PBC M)'!A42</f>
        <v>0</v>
      </c>
      <c r="B42">
        <f>'FIHI (PBC M)'!B42</f>
        <v>0</v>
      </c>
      <c r="C42" s="33">
        <f>'FIHI (PBC M)'!C42</f>
        <v>0</v>
      </c>
      <c r="D42" s="3">
        <f>'FIHI (PBC M)'!D42</f>
        <v>0</v>
      </c>
      <c r="E42" s="7">
        <f>SUMIFS('SOC Detail Cap Acct'!S:S,'SOC Detail Cap Acct'!K:K,'FIHI (PBC Q364)'!B42,'SOC Detail Cap Acct'!H:H,'FIHI (PBC Q364)'!$C$1,'SOC Detail Cap Acct'!R:R,'FIHI (PBC Q364)'!$E$1)+SUMIFS('SOC Detail Cap Acct'!S:S,'SOC Detail Cap Acct'!K:K,'FIHI (PBC Q364)'!B42,'SOC Detail Cap Acct'!H:H,'FIHI (PBC Q364)'!$C$1,'SOC Detail Cap Acct'!R:R,'FIHI (PBC Q364)'!$E$2)+SUMIFS('SOC Detail Cap Acct'!S:S,'SOC Detail Cap Acct'!K:K,'FIHI (PBC Q364)'!B42,'SOC Detail Cap Acct'!H:H,'FIHI (PBC Q364)'!$C$1,'SOC Detail Cap Acct'!R:R,'FIHI (PBC Q364)'!$E$3)</f>
        <v>0</v>
      </c>
      <c r="F42" s="8" t="s">
        <v>11</v>
      </c>
      <c r="G42" s="7">
        <f>SUMIFS('SOC Detail Cap Acct'!S:S,'SOC Detail Cap Acct'!K:K,'FIHI (PBC Q364)'!B42,'SOC Detail Cap Acct'!H:H,'FIHI (PBC Q364)'!$C$1,'SOC Detail Cap Acct'!R:R,'FIHI (PBC Q364)'!$G$1)-SUMIFS('SOC Detail Cap Acct'!S:S,'SOC Detail Cap Acct'!K:K,'FIHI (PBC Q364)'!B42,'SOC Detail Cap Acct'!H:H,'FIHI (PBC Q364)'!$C$1,'SOC Detail Cap Acct'!R:R,'FIHI (PBC Q364)'!$G$2)</f>
        <v>0</v>
      </c>
      <c r="H42" s="9" t="s">
        <v>11</v>
      </c>
      <c r="I42" s="8">
        <f>-SUMIFS('SOC Detail Expenses'!S:S,'SOC Detail Expenses'!K:K,'FIHI (PBC Q364)'!B42,'SOC Detail Expenses'!H:H,'FIHI (PBC Q364)'!$C$1)</f>
        <v>0</v>
      </c>
      <c r="J42" s="8">
        <f>-SUMIFS('SOC Detail Mgmt Fees'!S:S,'SOC Detail Mgmt Fees'!K:K,'FIHI (PBC Q364)'!B42,'SOC Detail Mgmt Fees'!H:H,'FIHI (PBC Q364)'!$C$1)</f>
        <v>0</v>
      </c>
      <c r="K42" s="34">
        <f>-SUMIFS('SOC Detail Mgmt Fees'!S:S,'SOC Detail Mgmt Fees'!H:H,'FIHI (PBC Q364)'!$C$1,'SOC Detail Mgmt Fees'!R:R,'FIHI (PBC Q364)'!$K$1,'SOC Detail Mgmt Fees'!K:K,'FIHI (PBC Q364)'!B42)</f>
        <v>0</v>
      </c>
      <c r="L42" s="172" t="e">
        <f t="shared" si="26"/>
        <v>#DIV/0!</v>
      </c>
      <c r="M42" s="172" t="e">
        <f t="shared" si="27"/>
        <v>#DIV/0!</v>
      </c>
      <c r="N42" s="172" t="e">
        <f t="shared" si="28"/>
        <v>#DIV/0!</v>
      </c>
      <c r="O42" s="172" t="e">
        <f t="shared" si="29"/>
        <v>#DIV/0!</v>
      </c>
      <c r="P42" s="23"/>
      <c r="Q42" s="23"/>
      <c r="R42" s="53" t="e">
        <f t="shared" si="30"/>
        <v>#DIV/0!</v>
      </c>
      <c r="S42" s="54" t="e">
        <f t="shared" si="31"/>
        <v>#DIV/0!</v>
      </c>
      <c r="T42" s="54" t="e">
        <f t="shared" si="32"/>
        <v>#DIV/0!</v>
      </c>
      <c r="U42" s="24">
        <f t="shared" si="33"/>
        <v>0</v>
      </c>
      <c r="V42" s="60" t="e">
        <f t="shared" si="34"/>
        <v>#DIV/0!</v>
      </c>
    </row>
    <row r="43" spans="1:22" x14ac:dyDescent="0.35">
      <c r="A43">
        <f>'FIHI (PBC M)'!A43</f>
        <v>0</v>
      </c>
      <c r="B43">
        <f>'FIHI (PBC M)'!B43</f>
        <v>0</v>
      </c>
      <c r="C43" s="33">
        <f>'FIHI (PBC M)'!C43</f>
        <v>0</v>
      </c>
      <c r="D43" s="3">
        <f>'FIHI (PBC M)'!D43</f>
        <v>0</v>
      </c>
      <c r="E43" s="7">
        <f>SUMIFS('SOC Detail Cap Acct'!S:S,'SOC Detail Cap Acct'!K:K,'FIHI (PBC Q364)'!B43,'SOC Detail Cap Acct'!H:H,'FIHI (PBC Q364)'!$C$1,'SOC Detail Cap Acct'!R:R,'FIHI (PBC Q364)'!$E$1)+SUMIFS('SOC Detail Cap Acct'!S:S,'SOC Detail Cap Acct'!K:K,'FIHI (PBC Q364)'!B43,'SOC Detail Cap Acct'!H:H,'FIHI (PBC Q364)'!$C$1,'SOC Detail Cap Acct'!R:R,'FIHI (PBC Q364)'!$E$2)+SUMIFS('SOC Detail Cap Acct'!S:S,'SOC Detail Cap Acct'!K:K,'FIHI (PBC Q364)'!B43,'SOC Detail Cap Acct'!H:H,'FIHI (PBC Q364)'!$C$1,'SOC Detail Cap Acct'!R:R,'FIHI (PBC Q364)'!$E$3)</f>
        <v>0</v>
      </c>
      <c r="F43" s="8" t="s">
        <v>11</v>
      </c>
      <c r="G43" s="7">
        <f>SUMIFS('SOC Detail Cap Acct'!S:S,'SOC Detail Cap Acct'!K:K,'FIHI (PBC Q364)'!B43,'SOC Detail Cap Acct'!H:H,'FIHI (PBC Q364)'!$C$1,'SOC Detail Cap Acct'!R:R,'FIHI (PBC Q364)'!$G$1)-SUMIFS('SOC Detail Cap Acct'!S:S,'SOC Detail Cap Acct'!K:K,'FIHI (PBC Q364)'!B43,'SOC Detail Cap Acct'!H:H,'FIHI (PBC Q364)'!$C$1,'SOC Detail Cap Acct'!R:R,'FIHI (PBC Q364)'!$G$2)</f>
        <v>0</v>
      </c>
      <c r="H43" s="9" t="s">
        <v>11</v>
      </c>
      <c r="I43" s="8">
        <f>-SUMIFS('SOC Detail Expenses'!S:S,'SOC Detail Expenses'!K:K,'FIHI (PBC Q364)'!B43,'SOC Detail Expenses'!H:H,'FIHI (PBC Q364)'!$C$1)</f>
        <v>0</v>
      </c>
      <c r="J43" s="8">
        <f>-SUMIFS('SOC Detail Mgmt Fees'!S:S,'SOC Detail Mgmt Fees'!K:K,'FIHI (PBC Q364)'!B43,'SOC Detail Mgmt Fees'!H:H,'FIHI (PBC Q364)'!$C$1)</f>
        <v>0</v>
      </c>
      <c r="K43" s="34">
        <f>-SUMIFS('SOC Detail Mgmt Fees'!S:S,'SOC Detail Mgmt Fees'!H:H,'FIHI (PBC Q364)'!$C$1,'SOC Detail Mgmt Fees'!R:R,'FIHI (PBC Q364)'!$K$1,'SOC Detail Mgmt Fees'!K:K,'FIHI (PBC Q364)'!B43)</f>
        <v>0</v>
      </c>
      <c r="L43" s="172" t="e">
        <f t="shared" si="26"/>
        <v>#DIV/0!</v>
      </c>
      <c r="M43" s="172" t="e">
        <f t="shared" si="27"/>
        <v>#DIV/0!</v>
      </c>
      <c r="N43" s="172" t="e">
        <f t="shared" si="28"/>
        <v>#DIV/0!</v>
      </c>
      <c r="O43" s="172" t="e">
        <f t="shared" si="29"/>
        <v>#DIV/0!</v>
      </c>
      <c r="P43" s="23"/>
      <c r="Q43" s="23"/>
      <c r="R43" s="53" t="e">
        <f t="shared" si="30"/>
        <v>#DIV/0!</v>
      </c>
      <c r="S43" s="54" t="e">
        <f t="shared" si="31"/>
        <v>#DIV/0!</v>
      </c>
      <c r="T43" s="54" t="e">
        <f t="shared" si="32"/>
        <v>#DIV/0!</v>
      </c>
      <c r="U43" s="24">
        <f t="shared" si="33"/>
        <v>0</v>
      </c>
      <c r="V43" s="60" t="e">
        <f t="shared" si="34"/>
        <v>#DIV/0!</v>
      </c>
    </row>
    <row r="44" spans="1:22" x14ac:dyDescent="0.35">
      <c r="A44">
        <f>'FIHI (PBC M)'!A44</f>
        <v>0</v>
      </c>
      <c r="B44">
        <f>'FIHI (PBC M)'!B44</f>
        <v>0</v>
      </c>
      <c r="C44" s="33">
        <f>'FIHI (PBC M)'!C44</f>
        <v>0</v>
      </c>
      <c r="D44" s="3">
        <f>'FIHI (PBC M)'!D44</f>
        <v>0</v>
      </c>
      <c r="E44" s="7">
        <f>SUMIFS('SOC Detail Cap Acct'!S:S,'SOC Detail Cap Acct'!K:K,'FIHI (PBC Q364)'!B44,'SOC Detail Cap Acct'!H:H,'FIHI (PBC Q364)'!$C$1,'SOC Detail Cap Acct'!R:R,'FIHI (PBC Q364)'!$E$1)+SUMIFS('SOC Detail Cap Acct'!S:S,'SOC Detail Cap Acct'!K:K,'FIHI (PBC Q364)'!B44,'SOC Detail Cap Acct'!H:H,'FIHI (PBC Q364)'!$C$1,'SOC Detail Cap Acct'!R:R,'FIHI (PBC Q364)'!$E$2)+SUMIFS('SOC Detail Cap Acct'!S:S,'SOC Detail Cap Acct'!K:K,'FIHI (PBC Q364)'!B44,'SOC Detail Cap Acct'!H:H,'FIHI (PBC Q364)'!$C$1,'SOC Detail Cap Acct'!R:R,'FIHI (PBC Q364)'!$E$3)</f>
        <v>0</v>
      </c>
      <c r="F44" s="8" t="s">
        <v>11</v>
      </c>
      <c r="G44" s="7">
        <f>SUMIFS('SOC Detail Cap Acct'!S:S,'SOC Detail Cap Acct'!K:K,'FIHI (PBC Q364)'!B44,'SOC Detail Cap Acct'!H:H,'FIHI (PBC Q364)'!$C$1,'SOC Detail Cap Acct'!R:R,'FIHI (PBC Q364)'!$G$1)-SUMIFS('SOC Detail Cap Acct'!S:S,'SOC Detail Cap Acct'!K:K,'FIHI (PBC Q364)'!B44,'SOC Detail Cap Acct'!H:H,'FIHI (PBC Q364)'!$C$1,'SOC Detail Cap Acct'!R:R,'FIHI (PBC Q364)'!$G$2)</f>
        <v>0</v>
      </c>
      <c r="H44" s="9" t="s">
        <v>11</v>
      </c>
      <c r="I44" s="8">
        <f>-SUMIFS('SOC Detail Expenses'!S:S,'SOC Detail Expenses'!K:K,'FIHI (PBC Q364)'!B44,'SOC Detail Expenses'!H:H,'FIHI (PBC Q364)'!$C$1)</f>
        <v>0</v>
      </c>
      <c r="J44" s="8">
        <f>-SUMIFS('SOC Detail Mgmt Fees'!S:S,'SOC Detail Mgmt Fees'!K:K,'FIHI (PBC Q364)'!B44,'SOC Detail Mgmt Fees'!H:H,'FIHI (PBC Q364)'!$C$1)</f>
        <v>0</v>
      </c>
      <c r="K44" s="34">
        <f>-SUMIFS('SOC Detail Mgmt Fees'!S:S,'SOC Detail Mgmt Fees'!H:H,'FIHI (PBC Q364)'!$C$1,'SOC Detail Mgmt Fees'!R:R,'FIHI (PBC Q364)'!$K$1,'SOC Detail Mgmt Fees'!K:K,'FIHI (PBC Q364)'!B44)</f>
        <v>0</v>
      </c>
      <c r="L44" s="172" t="e">
        <f t="shared" si="26"/>
        <v>#DIV/0!</v>
      </c>
      <c r="M44" s="172" t="e">
        <f t="shared" si="27"/>
        <v>#DIV/0!</v>
      </c>
      <c r="N44" s="172" t="e">
        <f t="shared" si="28"/>
        <v>#DIV/0!</v>
      </c>
      <c r="O44" s="172" t="e">
        <f t="shared" si="29"/>
        <v>#DIV/0!</v>
      </c>
      <c r="P44" s="23"/>
      <c r="Q44" s="23"/>
      <c r="R44" s="53" t="e">
        <f t="shared" si="30"/>
        <v>#DIV/0!</v>
      </c>
      <c r="S44" s="54" t="e">
        <f t="shared" si="31"/>
        <v>#DIV/0!</v>
      </c>
      <c r="T44" s="54" t="e">
        <f t="shared" si="32"/>
        <v>#DIV/0!</v>
      </c>
      <c r="U44" s="24">
        <f t="shared" si="33"/>
        <v>0</v>
      </c>
      <c r="V44" s="60" t="e">
        <f t="shared" si="34"/>
        <v>#DIV/0!</v>
      </c>
    </row>
    <row r="45" spans="1:22" ht="15" thickBot="1" x14ac:dyDescent="0.4">
      <c r="C45" s="35"/>
      <c r="D45" s="44"/>
      <c r="E45" s="41"/>
      <c r="F45" s="37"/>
      <c r="G45" s="38"/>
      <c r="H45" s="39"/>
      <c r="I45" s="42"/>
      <c r="J45" s="42"/>
      <c r="K45" s="40"/>
      <c r="L45" s="172"/>
      <c r="M45" s="172"/>
      <c r="N45" s="172"/>
      <c r="O45" s="172"/>
      <c r="P45" s="23"/>
      <c r="Q45" s="23"/>
      <c r="R45" s="55"/>
      <c r="S45" s="56"/>
      <c r="T45" s="56"/>
      <c r="U45" s="26"/>
      <c r="V45" s="61"/>
    </row>
    <row r="46" spans="1:22" x14ac:dyDescent="0.35">
      <c r="C46" s="1"/>
      <c r="D46" s="1"/>
      <c r="E46" s="1"/>
      <c r="F46" s="1"/>
      <c r="G46" s="2"/>
      <c r="I46" s="13">
        <f>SUM(I5:I45)</f>
        <v>54027.06</v>
      </c>
      <c r="J46" s="13">
        <f>SUM(J5:J45)</f>
        <v>300911.32</v>
      </c>
      <c r="K46" s="13"/>
      <c r="L46" s="13"/>
      <c r="M46" s="13"/>
      <c r="N46" s="13"/>
      <c r="O46" s="13"/>
      <c r="P46" s="13"/>
      <c r="Q46" s="13"/>
      <c r="R46" s="64" t="e">
        <f t="shared" ref="R46:V46" si="35">SUM(R5:R45)</f>
        <v>#DIV/0!</v>
      </c>
      <c r="S46" s="65" t="e">
        <f t="shared" si="35"/>
        <v>#DIV/0!</v>
      </c>
      <c r="T46" s="65" t="e">
        <f t="shared" si="35"/>
        <v>#DIV/0!</v>
      </c>
      <c r="U46" s="66">
        <f t="shared" si="35"/>
        <v>7731659.340000038</v>
      </c>
      <c r="V46" s="67" t="e">
        <f t="shared" si="35"/>
        <v>#DIV/0!</v>
      </c>
    </row>
    <row r="47" spans="1:22" x14ac:dyDescent="0.35">
      <c r="C47" s="1"/>
      <c r="D47" s="1"/>
      <c r="E47" s="1"/>
      <c r="F47" s="1"/>
      <c r="G47" s="1"/>
      <c r="K47" s="2"/>
      <c r="L47" s="2"/>
      <c r="M47" s="2"/>
      <c r="N47" s="2"/>
      <c r="O47" s="2"/>
      <c r="Q47" s="2"/>
      <c r="R47" s="58"/>
      <c r="S47" s="17"/>
      <c r="T47" s="17"/>
      <c r="U47" s="4"/>
      <c r="V47" s="17"/>
    </row>
    <row r="48" spans="1:22" x14ac:dyDescent="0.35">
      <c r="C48" s="1"/>
      <c r="D48" s="1"/>
      <c r="E48" s="1"/>
      <c r="F48" s="1"/>
      <c r="G48" s="1"/>
      <c r="K48" s="2"/>
      <c r="L48" s="2"/>
      <c r="M48" s="2"/>
      <c r="N48" s="2"/>
      <c r="O48" s="2"/>
      <c r="Q48" s="18"/>
      <c r="R48" s="58"/>
      <c r="S48" s="58"/>
      <c r="T48" s="58"/>
      <c r="U48" s="63"/>
      <c r="V48" s="58"/>
    </row>
    <row r="49" spans="1:23" x14ac:dyDescent="0.35">
      <c r="B49" s="1"/>
      <c r="C49" s="1"/>
      <c r="D49" s="1"/>
      <c r="E49" s="1"/>
      <c r="F49" s="1"/>
      <c r="G49" s="1"/>
      <c r="H49" s="18" t="s">
        <v>380</v>
      </c>
      <c r="S49" s="1"/>
      <c r="T49" s="1"/>
      <c r="U49" s="1"/>
      <c r="V49" s="1"/>
      <c r="W49" s="1"/>
    </row>
    <row r="50" spans="1:23" x14ac:dyDescent="0.35">
      <c r="B50" s="1"/>
      <c r="C50" s="68" t="s">
        <v>428</v>
      </c>
      <c r="D50" s="68" t="s">
        <v>381</v>
      </c>
      <c r="E50" s="1"/>
      <c r="F50" s="1"/>
      <c r="G50" s="47">
        <f>SUMIFS('Series Q364'!E:E,'Series Q364'!A:A,C50)</f>
        <v>0</v>
      </c>
      <c r="H50" s="70">
        <f>ROUND(G50,-3)</f>
        <v>0</v>
      </c>
      <c r="I50" s="68" t="s">
        <v>456</v>
      </c>
      <c r="S50" s="1"/>
      <c r="T50" s="1"/>
      <c r="U50" s="1"/>
      <c r="V50" s="1"/>
      <c r="W50" s="1"/>
    </row>
    <row r="51" spans="1:23" x14ac:dyDescent="0.35">
      <c r="B51" s="174" t="s">
        <v>429</v>
      </c>
      <c r="C51" s="68" t="s">
        <v>430</v>
      </c>
      <c r="D51" s="68" t="s">
        <v>383</v>
      </c>
      <c r="E51" s="1"/>
      <c r="F51" s="1"/>
      <c r="G51" s="175">
        <f>SUMIFS('Series Q364'!E:E,'Series Q364'!A:A,C51)+SUMIFS('Series Q364'!E:E,'Series Q364'!A:A,B51)</f>
        <v>13080904.6189161</v>
      </c>
      <c r="H51" s="70">
        <f>ROUND(G51,-3)</f>
        <v>13081000</v>
      </c>
      <c r="I51" s="68" t="s">
        <v>384</v>
      </c>
      <c r="S51" s="1"/>
      <c r="T51" s="1"/>
      <c r="U51" s="1"/>
      <c r="V51" s="1"/>
      <c r="W51" s="1"/>
    </row>
    <row r="52" spans="1:23" x14ac:dyDescent="0.35">
      <c r="B52" s="18"/>
      <c r="C52" s="108" t="str">
        <f>'FIHI (PBC M)'!C52</f>
        <v>TOTAL Liabilities Accrued as of 3/14</v>
      </c>
      <c r="D52" s="68" t="s">
        <v>386</v>
      </c>
      <c r="E52" s="1"/>
      <c r="F52" s="1"/>
      <c r="G52" s="47">
        <f>SUMIFS('Series Q364'!E:E,'Series Q364'!A:A,C52)+SUMIFS('Series Q364'!E:E,'Series Q364'!A:A,C53)</f>
        <v>260304.85000000003</v>
      </c>
      <c r="H52" s="70">
        <f>ROUND(G52,-3)</f>
        <v>260000</v>
      </c>
      <c r="I52" s="68" t="s">
        <v>387</v>
      </c>
      <c r="S52" s="1"/>
      <c r="T52" s="1"/>
      <c r="U52" s="1"/>
      <c r="V52" s="1"/>
      <c r="W52" s="1"/>
    </row>
    <row r="53" spans="1:23" x14ac:dyDescent="0.35">
      <c r="B53" s="1"/>
      <c r="C53" s="108" t="str">
        <f>'FIHI (PBC M)'!C53</f>
        <v>TOTAL Liabilities Accrued since 3/14</v>
      </c>
      <c r="D53" s="68" t="s">
        <v>388</v>
      </c>
      <c r="E53" s="1"/>
      <c r="F53" s="1"/>
      <c r="G53" s="71">
        <f>G54+G51+G52</f>
        <v>522659141.06891614</v>
      </c>
      <c r="H53" s="70">
        <f>ROUND(G53,-3)</f>
        <v>522659000</v>
      </c>
      <c r="S53" s="1"/>
      <c r="T53" s="1"/>
      <c r="U53" s="1"/>
      <c r="V53" s="1"/>
      <c r="W53" s="1"/>
    </row>
    <row r="54" spans="1:23" x14ac:dyDescent="0.35">
      <c r="B54" s="18"/>
      <c r="C54" s="18"/>
      <c r="D54" s="68" t="s">
        <v>389</v>
      </c>
      <c r="E54" s="1"/>
      <c r="F54" s="1"/>
      <c r="G54" s="71">
        <f>_xlfn.XLOOKUP(MAX(D5:D45),D5:D45,G5:G45)</f>
        <v>509317931.60000002</v>
      </c>
      <c r="H54" s="70">
        <f>ROUND(G54,-3)</f>
        <v>509318000</v>
      </c>
      <c r="S54" s="1"/>
      <c r="T54" s="1"/>
      <c r="U54" s="1"/>
      <c r="V54" s="1"/>
      <c r="W54" s="1"/>
    </row>
    <row r="55" spans="1:23" x14ac:dyDescent="0.35">
      <c r="A55" s="68" t="s">
        <v>390</v>
      </c>
      <c r="B55" s="68" t="s">
        <v>391</v>
      </c>
      <c r="C55" s="68" t="s">
        <v>392</v>
      </c>
      <c r="D55" s="68" t="s">
        <v>393</v>
      </c>
      <c r="E55" s="1"/>
      <c r="F55" s="1"/>
      <c r="G55" s="71">
        <f>SUMIFS('Series Q364'!E:E,'Series Q364'!A:A,C55)+SUMIFS('Series Q364'!E:E,'Series Q364'!A:A,B55)+SUMIFS('Series Q364'!E:E,'Series Q364'!A:A,A55)</f>
        <v>26896977.400000002</v>
      </c>
      <c r="I55" s="69"/>
      <c r="S55" s="1"/>
      <c r="T55" s="1"/>
      <c r="U55" s="1"/>
      <c r="V55" s="1"/>
      <c r="W55" s="1"/>
    </row>
    <row r="56" spans="1:23" x14ac:dyDescent="0.35">
      <c r="B56" s="174" t="s">
        <v>429</v>
      </c>
      <c r="C56" s="68" t="s">
        <v>394</v>
      </c>
      <c r="D56" s="68" t="s">
        <v>395</v>
      </c>
      <c r="E56" s="1"/>
      <c r="F56" s="1"/>
      <c r="G56" s="71">
        <f>SUMIFS('Series Q364'!E:E,'Series Q364'!A:A,C56)+SUMIFS('Series Q364'!E:E,'Series Q364'!A:A,B56)+SUMIFS('Series Q364'!E:E,'Series Q364'!A:A,A56)</f>
        <v>4736923.1899999995</v>
      </c>
      <c r="I56" s="69"/>
      <c r="S56" s="1"/>
      <c r="T56" s="1"/>
      <c r="U56" s="1"/>
      <c r="V56" s="1"/>
      <c r="W56" s="1"/>
    </row>
    <row r="57" spans="1:23" x14ac:dyDescent="0.35">
      <c r="C57" s="68"/>
      <c r="D57" s="68" t="s">
        <v>396</v>
      </c>
      <c r="E57" s="1"/>
      <c r="F57" s="1"/>
      <c r="G57" s="71">
        <f>G50+G51+G55+G56</f>
        <v>44714805.208916098</v>
      </c>
      <c r="I57" s="69"/>
      <c r="S57" s="1"/>
      <c r="T57" s="1"/>
      <c r="U57" s="1"/>
      <c r="V57" s="1"/>
      <c r="W57" s="1"/>
    </row>
    <row r="58" spans="1:23" x14ac:dyDescent="0.35">
      <c r="C58" s="68"/>
      <c r="D58" s="68" t="s">
        <v>397</v>
      </c>
      <c r="E58" s="1"/>
      <c r="F58" s="1"/>
      <c r="G58" s="71">
        <f>G57-G50-G51</f>
        <v>31633900.589999996</v>
      </c>
      <c r="I58" s="69"/>
      <c r="S58" s="1"/>
      <c r="T58" s="1"/>
      <c r="U58" s="1"/>
      <c r="V58" s="1"/>
      <c r="W58" s="1"/>
    </row>
    <row r="59" spans="1:23" x14ac:dyDescent="0.35">
      <c r="C59" s="68" t="str">
        <f>'FIHI (PBC M)'!C59</f>
        <v>912797FW2</v>
      </c>
      <c r="D59" s="68" t="s">
        <v>398</v>
      </c>
      <c r="E59" s="1"/>
      <c r="F59" s="1"/>
      <c r="G59" s="71">
        <f>SUMIFS('Series Q364'!D:D,'Series Q364'!A:A,C59)+SUMIFS('Series Q364'!E:E,'Series Q364'!A:A,B59)+SUMIFS('Series Q364'!E:E,'Series Q364'!A:A,A59)</f>
        <v>0</v>
      </c>
      <c r="I59" s="69"/>
      <c r="S59" s="1"/>
      <c r="T59" s="1"/>
      <c r="U59" s="1"/>
      <c r="V59" s="1"/>
      <c r="W59" s="1"/>
    </row>
    <row r="60" spans="1:23" x14ac:dyDescent="0.35">
      <c r="C60" s="68"/>
      <c r="D60" s="68" t="s">
        <v>399</v>
      </c>
      <c r="E60" s="1"/>
      <c r="F60" s="1"/>
      <c r="G60" s="71">
        <f>G59+G58+G51</f>
        <v>44714805.208916098</v>
      </c>
      <c r="H60" s="70">
        <f>ROUND(G60,-3)</f>
        <v>44715000</v>
      </c>
      <c r="I60" s="69"/>
      <c r="S60" s="1"/>
      <c r="T60" s="1"/>
      <c r="U60" s="1"/>
      <c r="V60" s="1"/>
      <c r="W60" s="1"/>
    </row>
    <row r="61" spans="1:23" x14ac:dyDescent="0.35">
      <c r="C61" s="68"/>
      <c r="D61" s="68" t="s">
        <v>400</v>
      </c>
      <c r="E61" s="1"/>
      <c r="F61" s="1"/>
      <c r="G61" s="71">
        <f>G54+G52-G58-G59-G50</f>
        <v>477944335.86000007</v>
      </c>
      <c r="H61" s="70">
        <f>ROUND(G61,-3)</f>
        <v>477944000</v>
      </c>
      <c r="I61" s="69"/>
      <c r="S61" s="1"/>
      <c r="T61" s="1"/>
      <c r="U61" s="1"/>
      <c r="V61" s="1"/>
      <c r="W61" s="1"/>
    </row>
    <row r="62" spans="1:23" x14ac:dyDescent="0.35">
      <c r="C62" s="1"/>
      <c r="D62" s="1"/>
      <c r="E62" s="1"/>
      <c r="F62" s="1"/>
      <c r="G62" s="1"/>
      <c r="S62" s="1"/>
      <c r="T62" s="1"/>
      <c r="U62" s="1"/>
      <c r="V62" s="1"/>
      <c r="W62" s="1"/>
    </row>
    <row r="63" spans="1:23" x14ac:dyDescent="0.35">
      <c r="C63" s="1"/>
      <c r="D63" s="166">
        <f>'FIHI (PBC M)'!D63</f>
        <v>45322</v>
      </c>
      <c r="E63" s="166">
        <f>'FIHI (PBC M)'!E63</f>
        <v>45351</v>
      </c>
      <c r="F63" s="166">
        <f>'FIHI (PBC M)'!F63</f>
        <v>45382</v>
      </c>
      <c r="G63" s="166">
        <f>'FIHI (PBC M)'!G63</f>
        <v>45412</v>
      </c>
      <c r="H63" s="166">
        <f>'FIHI (PBC M)'!H63</f>
        <v>45443</v>
      </c>
      <c r="I63" s="166">
        <f>'FIHI (PBC M)'!I63</f>
        <v>45473</v>
      </c>
      <c r="J63" s="166">
        <f>'FIHI (PBC M)'!J63</f>
        <v>45504</v>
      </c>
      <c r="K63" s="166">
        <f>'FIHI (PBC M)'!K63</f>
        <v>45535</v>
      </c>
      <c r="L63" s="166"/>
      <c r="M63" s="166"/>
      <c r="N63" s="166"/>
      <c r="O63" s="166"/>
      <c r="P63" s="166">
        <f>'FIHI (PBC M)'!P63</f>
        <v>45565</v>
      </c>
      <c r="Q63" s="166">
        <f>'FIHI (PBC M)'!Q63</f>
        <v>45596</v>
      </c>
      <c r="R63" s="166">
        <f>'FIHI (PBC M)'!R63</f>
        <v>45626</v>
      </c>
      <c r="S63" s="166">
        <f>'FIHI (PBC M)'!S63</f>
        <v>45657</v>
      </c>
      <c r="T63" s="1"/>
      <c r="U63" s="1"/>
      <c r="V63" s="1"/>
      <c r="W63" s="1"/>
    </row>
    <row r="64" spans="1:23" x14ac:dyDescent="0.35">
      <c r="C64" s="163" t="s">
        <v>389</v>
      </c>
      <c r="D64" s="164">
        <f>_xlfn.XLOOKUP(D63,$D$5:$D$45,$G$5:$G$45)</f>
        <v>443664030.62</v>
      </c>
      <c r="E64" s="164">
        <f t="shared" ref="E64:S64" si="36">_xlfn.XLOOKUP(E63,$D$5:$D$45,$G$5:$G$45)</f>
        <v>445978745.96000004</v>
      </c>
      <c r="F64" s="164">
        <f t="shared" si="36"/>
        <v>509317931.60000002</v>
      </c>
      <c r="G64" s="164" t="e">
        <f t="shared" si="36"/>
        <v>#N/A</v>
      </c>
      <c r="H64" s="164" t="e">
        <f t="shared" si="36"/>
        <v>#N/A</v>
      </c>
      <c r="I64" s="164" t="e">
        <f t="shared" si="36"/>
        <v>#N/A</v>
      </c>
      <c r="J64" s="164" t="e">
        <f t="shared" si="36"/>
        <v>#N/A</v>
      </c>
      <c r="K64" s="164" t="e">
        <f t="shared" si="36"/>
        <v>#N/A</v>
      </c>
      <c r="L64" s="164"/>
      <c r="M64" s="164"/>
      <c r="N64" s="164"/>
      <c r="O64" s="164"/>
      <c r="P64" s="164" t="e">
        <f t="shared" si="36"/>
        <v>#N/A</v>
      </c>
      <c r="Q64" s="164" t="e">
        <f t="shared" si="36"/>
        <v>#N/A</v>
      </c>
      <c r="R64" s="164" t="e">
        <f t="shared" si="36"/>
        <v>#N/A</v>
      </c>
      <c r="S64" s="164" t="e">
        <f t="shared" si="36"/>
        <v>#N/A</v>
      </c>
      <c r="T64" s="1"/>
      <c r="U64" s="1"/>
      <c r="V64" s="1"/>
      <c r="W64" s="1"/>
    </row>
    <row r="65" spans="2:27" x14ac:dyDescent="0.35">
      <c r="C65" s="163" t="s">
        <v>380</v>
      </c>
      <c r="D65" s="71">
        <f>ROUND(D64,-3)</f>
        <v>443664000</v>
      </c>
      <c r="E65" s="71">
        <f t="shared" ref="E65:S65" si="37">ROUND(E64,-3)</f>
        <v>445979000</v>
      </c>
      <c r="F65" s="71">
        <f t="shared" si="37"/>
        <v>509318000</v>
      </c>
      <c r="G65" s="71" t="e">
        <f t="shared" si="37"/>
        <v>#N/A</v>
      </c>
      <c r="H65" s="71" t="e">
        <f t="shared" si="37"/>
        <v>#N/A</v>
      </c>
      <c r="I65" s="71" t="e">
        <f t="shared" si="37"/>
        <v>#N/A</v>
      </c>
      <c r="J65" s="71" t="e">
        <f t="shared" si="37"/>
        <v>#N/A</v>
      </c>
      <c r="K65" s="71" t="e">
        <f t="shared" si="37"/>
        <v>#N/A</v>
      </c>
      <c r="L65" s="71"/>
      <c r="M65" s="71"/>
      <c r="N65" s="71"/>
      <c r="O65" s="71"/>
      <c r="P65" s="71" t="e">
        <f t="shared" si="37"/>
        <v>#N/A</v>
      </c>
      <c r="Q65" s="71" t="e">
        <f t="shared" si="37"/>
        <v>#N/A</v>
      </c>
      <c r="R65" s="71" t="e">
        <f t="shared" si="37"/>
        <v>#N/A</v>
      </c>
      <c r="S65" s="71" t="e">
        <f t="shared" si="37"/>
        <v>#N/A</v>
      </c>
      <c r="T65" s="1"/>
      <c r="U65" s="1"/>
      <c r="V65" s="1"/>
      <c r="W65" s="1"/>
    </row>
    <row r="66" spans="2:27" x14ac:dyDescent="0.35">
      <c r="C66" s="1"/>
      <c r="D66" s="1"/>
      <c r="E66" s="1"/>
      <c r="F66" s="1"/>
      <c r="G66" s="1"/>
      <c r="S66" s="1"/>
      <c r="T66" s="1"/>
      <c r="U66" s="1"/>
      <c r="V66" s="1"/>
      <c r="W66" s="1"/>
    </row>
    <row r="67" spans="2:27" x14ac:dyDescent="0.35">
      <c r="C67" s="1"/>
      <c r="D67" s="1"/>
      <c r="E67" s="1"/>
      <c r="F67" s="1"/>
      <c r="G67" s="1"/>
      <c r="S67" s="1"/>
      <c r="T67" s="1"/>
      <c r="U67" s="1"/>
      <c r="V67" s="1"/>
      <c r="W67" s="1"/>
    </row>
    <row r="68" spans="2:27" x14ac:dyDescent="0.35">
      <c r="C68" s="1"/>
      <c r="D68" s="1"/>
      <c r="E68" s="1"/>
      <c r="F68" s="1"/>
      <c r="G68" s="1"/>
      <c r="S68" s="1"/>
      <c r="T68" s="1"/>
      <c r="U68" s="1"/>
      <c r="V68" s="1"/>
      <c r="W68" s="1"/>
    </row>
    <row r="69" spans="2:27" x14ac:dyDescent="0.35">
      <c r="C69" s="1"/>
      <c r="D69" s="1"/>
      <c r="E69" s="1"/>
      <c r="F69" s="1"/>
      <c r="G69" s="1"/>
      <c r="S69" s="1"/>
      <c r="T69" s="1"/>
      <c r="U69" s="1"/>
      <c r="V69" s="1"/>
      <c r="W69" s="1"/>
    </row>
    <row r="70" spans="2:27" s="1" customFormat="1" x14ac:dyDescent="0.35">
      <c r="B70"/>
      <c r="S70"/>
      <c r="T70"/>
      <c r="U70"/>
      <c r="V70"/>
      <c r="W70"/>
      <c r="X70"/>
      <c r="Y70"/>
      <c r="Z70"/>
      <c r="AA70"/>
    </row>
    <row r="71" spans="2:27" s="1" customFormat="1" x14ac:dyDescent="0.35">
      <c r="B71"/>
      <c r="S71"/>
      <c r="T71"/>
      <c r="U71"/>
      <c r="V71"/>
      <c r="W71"/>
      <c r="X71"/>
      <c r="Y71"/>
      <c r="Z71"/>
      <c r="AA71"/>
    </row>
    <row r="72" spans="2:27" s="1" customFormat="1" x14ac:dyDescent="0.35">
      <c r="B72"/>
      <c r="S72"/>
      <c r="T72"/>
      <c r="U72"/>
      <c r="V72"/>
      <c r="W72"/>
      <c r="X72"/>
      <c r="Y72"/>
      <c r="Z72"/>
      <c r="AA72"/>
    </row>
    <row r="73" spans="2:27" s="1" customFormat="1" x14ac:dyDescent="0.35">
      <c r="B73"/>
      <c r="S73"/>
      <c r="T73"/>
      <c r="U73"/>
      <c r="V73"/>
      <c r="W73"/>
      <c r="X73"/>
      <c r="Y73"/>
      <c r="Z73"/>
      <c r="AA73"/>
    </row>
    <row r="74" spans="2:27" s="1" customFormat="1" x14ac:dyDescent="0.35">
      <c r="B74"/>
      <c r="S74"/>
      <c r="T74"/>
      <c r="U74"/>
      <c r="V74"/>
      <c r="W74"/>
      <c r="X74"/>
      <c r="Y74"/>
      <c r="Z74"/>
      <c r="AA74"/>
    </row>
    <row r="75" spans="2:27" s="1" customFormat="1" x14ac:dyDescent="0.35">
      <c r="B75"/>
      <c r="S75"/>
      <c r="T75"/>
      <c r="U75"/>
      <c r="V75"/>
      <c r="W75"/>
      <c r="X75"/>
      <c r="Y75"/>
      <c r="Z75"/>
      <c r="AA75"/>
    </row>
    <row r="76" spans="2:27" s="1" customFormat="1" x14ac:dyDescent="0.35">
      <c r="B76"/>
      <c r="S76"/>
      <c r="T76"/>
      <c r="U76"/>
      <c r="V76"/>
      <c r="W76"/>
      <c r="X76"/>
      <c r="Y76"/>
      <c r="Z76"/>
      <c r="AA76"/>
    </row>
    <row r="77" spans="2:27" s="1" customFormat="1" x14ac:dyDescent="0.35">
      <c r="B77"/>
      <c r="S77"/>
      <c r="T77"/>
      <c r="U77"/>
      <c r="V77"/>
      <c r="W77"/>
      <c r="X77"/>
      <c r="Y77"/>
      <c r="Z77"/>
      <c r="AA77"/>
    </row>
    <row r="78" spans="2:27" s="1" customFormat="1" x14ac:dyDescent="0.35">
      <c r="B78"/>
      <c r="S78"/>
      <c r="T78"/>
      <c r="U78"/>
      <c r="V78"/>
      <c r="W78"/>
      <c r="X78"/>
      <c r="Y78"/>
      <c r="Z78"/>
      <c r="AA78"/>
    </row>
    <row r="79" spans="2:27" s="1" customFormat="1" x14ac:dyDescent="0.35">
      <c r="B79"/>
      <c r="S79"/>
      <c r="T79"/>
      <c r="U79"/>
      <c r="V79"/>
      <c r="W79"/>
      <c r="X79"/>
      <c r="Y79"/>
      <c r="Z79"/>
      <c r="AA79"/>
    </row>
    <row r="80" spans="2:27" s="1" customFormat="1" x14ac:dyDescent="0.35">
      <c r="B80"/>
      <c r="S80"/>
      <c r="T80"/>
      <c r="U80"/>
      <c r="V80"/>
      <c r="W80"/>
      <c r="X80"/>
      <c r="Y80"/>
      <c r="Z80"/>
      <c r="AA80"/>
    </row>
    <row r="81" spans="3:7" x14ac:dyDescent="0.35">
      <c r="C81" s="1"/>
      <c r="D81" s="1"/>
      <c r="E81" s="1"/>
      <c r="F81" s="1"/>
      <c r="G81" s="1"/>
    </row>
    <row r="82" spans="3:7" x14ac:dyDescent="0.35">
      <c r="C82" s="1"/>
      <c r="D82" s="1"/>
      <c r="E82" s="1"/>
      <c r="F82" s="1"/>
      <c r="G82" s="1"/>
    </row>
    <row r="83" spans="3:7" x14ac:dyDescent="0.35">
      <c r="C83" s="1"/>
      <c r="D83" s="1"/>
      <c r="E83" s="1"/>
      <c r="F83" s="1"/>
      <c r="G83" s="1"/>
    </row>
    <row r="84" spans="3:7" x14ac:dyDescent="0.35">
      <c r="C84" s="1"/>
      <c r="D84" s="1"/>
      <c r="E84" s="1"/>
      <c r="F84" s="1"/>
      <c r="G84" s="1"/>
    </row>
    <row r="85" spans="3:7" x14ac:dyDescent="0.35">
      <c r="C85" s="1"/>
      <c r="D85" s="1"/>
      <c r="E85" s="1"/>
      <c r="F85" s="1"/>
      <c r="G85" s="1"/>
    </row>
    <row r="86" spans="3:7" x14ac:dyDescent="0.35">
      <c r="C86" s="1"/>
      <c r="D86" s="1"/>
      <c r="E86" s="1"/>
      <c r="F86" s="1"/>
      <c r="G86" s="1"/>
    </row>
    <row r="87" spans="3:7" x14ac:dyDescent="0.35">
      <c r="C87" s="1"/>
      <c r="D87" s="1"/>
      <c r="E87" s="1"/>
      <c r="F87" s="1"/>
      <c r="G87" s="1"/>
    </row>
    <row r="88" spans="3:7" x14ac:dyDescent="0.35">
      <c r="C88" s="1"/>
      <c r="D88" s="1"/>
      <c r="E88" s="1"/>
      <c r="F88" s="1"/>
      <c r="G88" s="1"/>
    </row>
    <row r="89" spans="3:7" x14ac:dyDescent="0.35">
      <c r="C89" s="1"/>
      <c r="D89" s="1"/>
      <c r="E89" s="1"/>
      <c r="F89" s="1"/>
      <c r="G89" s="1"/>
    </row>
    <row r="90" spans="3:7" x14ac:dyDescent="0.35">
      <c r="C90" s="1"/>
      <c r="D90" s="1"/>
      <c r="E90" s="1"/>
      <c r="F90" s="1"/>
      <c r="G90" s="1"/>
    </row>
    <row r="91" spans="3:7" x14ac:dyDescent="0.35">
      <c r="C91" s="1"/>
      <c r="D91" s="1"/>
      <c r="E91" s="1"/>
      <c r="F91" s="1"/>
      <c r="G91" s="1"/>
    </row>
    <row r="92" spans="3:7" x14ac:dyDescent="0.35">
      <c r="C92" s="1"/>
      <c r="D92" s="1"/>
      <c r="E92" s="1"/>
      <c r="F92" s="1"/>
      <c r="G92" s="1"/>
    </row>
    <row r="93" spans="3:7" x14ac:dyDescent="0.35">
      <c r="C93" s="1"/>
      <c r="D93" s="1"/>
      <c r="E93" s="1"/>
      <c r="F93" s="1"/>
      <c r="G93" s="1"/>
    </row>
    <row r="94" spans="3:7" x14ac:dyDescent="0.35">
      <c r="C94" s="1"/>
      <c r="D94" s="1"/>
      <c r="E94" s="1"/>
      <c r="F94" s="1"/>
      <c r="G94" s="1"/>
    </row>
    <row r="95" spans="3:7" x14ac:dyDescent="0.35">
      <c r="C95" s="1"/>
      <c r="D95" s="1"/>
      <c r="E95" s="1"/>
      <c r="F95" s="1"/>
      <c r="G95" s="1"/>
    </row>
    <row r="96" spans="3:7" x14ac:dyDescent="0.35">
      <c r="C96" s="1"/>
      <c r="D96" s="1"/>
      <c r="E96" s="1"/>
      <c r="F96" s="1"/>
      <c r="G96" s="1"/>
    </row>
    <row r="97" spans="3:7" x14ac:dyDescent="0.35">
      <c r="C97" s="1"/>
      <c r="D97" s="1"/>
      <c r="E97" s="1"/>
      <c r="F97" s="1"/>
      <c r="G97" s="1"/>
    </row>
    <row r="98" spans="3:7" x14ac:dyDescent="0.35">
      <c r="C98" s="1"/>
      <c r="D98" s="1"/>
      <c r="E98" s="1"/>
      <c r="F98" s="1"/>
      <c r="G98" s="1"/>
    </row>
    <row r="99" spans="3:7" x14ac:dyDescent="0.35">
      <c r="C99" s="1"/>
      <c r="D99" s="1"/>
      <c r="E99" s="1"/>
      <c r="F99" s="1"/>
      <c r="G99" s="1"/>
    </row>
    <row r="100" spans="3:7" x14ac:dyDescent="0.35">
      <c r="C100" s="1"/>
      <c r="D100" s="1"/>
      <c r="E100" s="1"/>
      <c r="F100" s="1"/>
      <c r="G100" s="1"/>
    </row>
    <row r="101" spans="3:7" x14ac:dyDescent="0.35">
      <c r="C101" s="1"/>
      <c r="D101" s="1"/>
      <c r="E101" s="1"/>
      <c r="F101" s="1"/>
      <c r="G101" s="1"/>
    </row>
    <row r="102" spans="3:7" x14ac:dyDescent="0.35">
      <c r="C102" s="1"/>
      <c r="D102" s="1"/>
      <c r="E102" s="1"/>
      <c r="F102" s="1"/>
      <c r="G102" s="1"/>
    </row>
    <row r="103" spans="3:7" x14ac:dyDescent="0.35">
      <c r="C103" s="1"/>
      <c r="D103" s="1"/>
      <c r="E103" s="1"/>
      <c r="F103" s="1"/>
      <c r="G103" s="1"/>
    </row>
    <row r="104" spans="3:7" x14ac:dyDescent="0.35">
      <c r="C104" s="1"/>
      <c r="D104" s="1"/>
      <c r="E104" s="1"/>
      <c r="F104" s="1"/>
      <c r="G104" s="1"/>
    </row>
    <row r="105" spans="3:7" x14ac:dyDescent="0.35">
      <c r="C105" s="1"/>
      <c r="D105" s="1"/>
      <c r="E105" s="1"/>
      <c r="F105" s="1"/>
      <c r="G105" s="1"/>
    </row>
    <row r="106" spans="3:7" x14ac:dyDescent="0.35">
      <c r="C106" s="1"/>
      <c r="D106" s="1"/>
      <c r="E106" s="1"/>
      <c r="F106" s="1"/>
      <c r="G106" s="1"/>
    </row>
    <row r="107" spans="3:7" x14ac:dyDescent="0.35">
      <c r="C107" s="1"/>
      <c r="D107" s="1"/>
      <c r="E107" s="1"/>
      <c r="F107" s="1"/>
      <c r="G107" s="1"/>
    </row>
    <row r="108" spans="3:7" x14ac:dyDescent="0.35">
      <c r="C108" s="1"/>
      <c r="D108" s="1"/>
      <c r="E108" s="1"/>
      <c r="F108" s="1"/>
      <c r="G108" s="1"/>
    </row>
    <row r="109" spans="3:7" x14ac:dyDescent="0.35">
      <c r="C109" s="1"/>
      <c r="D109" s="1"/>
      <c r="E109" s="1"/>
      <c r="F109" s="1"/>
      <c r="G109" s="1"/>
    </row>
    <row r="110" spans="3:7" x14ac:dyDescent="0.35">
      <c r="C110" s="1"/>
      <c r="D110" s="1"/>
      <c r="E110" s="1"/>
      <c r="F110" s="1"/>
      <c r="G110" s="1"/>
    </row>
    <row r="111" spans="3:7" x14ac:dyDescent="0.35">
      <c r="C111" s="1"/>
      <c r="D111" s="1"/>
      <c r="E111" s="1"/>
      <c r="F111" s="1"/>
      <c r="G111" s="1"/>
    </row>
    <row r="112" spans="3:7" x14ac:dyDescent="0.35">
      <c r="C112" s="1"/>
      <c r="D112" s="1"/>
      <c r="E112" s="1"/>
      <c r="F112" s="1"/>
      <c r="G112" s="1"/>
    </row>
    <row r="113" spans="3:7" x14ac:dyDescent="0.35">
      <c r="C113" s="1"/>
      <c r="D113" s="1"/>
      <c r="E113" s="1"/>
      <c r="F113" s="1"/>
      <c r="G113" s="1"/>
    </row>
    <row r="114" spans="3:7" x14ac:dyDescent="0.35">
      <c r="C114" s="1"/>
      <c r="D114" s="1"/>
      <c r="E114" s="1"/>
      <c r="F114" s="1"/>
      <c r="G114" s="1"/>
    </row>
    <row r="115" spans="3:7" x14ac:dyDescent="0.35">
      <c r="C115" s="1"/>
      <c r="D115" s="1"/>
      <c r="E115" s="1"/>
      <c r="F115" s="1"/>
      <c r="G115" s="1"/>
    </row>
  </sheetData>
  <conditionalFormatting sqref="G52:H52">
    <cfRule type="cellIs" dxfId="2" priority="1" operator="equal">
      <formula>0</formula>
    </cfRule>
  </conditionalFormatting>
  <pageMargins left="0.7" right="0.7" top="0.75" bottom="0.75" header="0.3" footer="0.3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2B8BF-B92A-4415-ADD0-96D707A1E515}">
  <dimension ref="A1:AB115"/>
  <sheetViews>
    <sheetView zoomScale="80" zoomScaleNormal="80" workbookViewId="0">
      <selection activeCell="G52" sqref="G52"/>
    </sheetView>
  </sheetViews>
  <sheetFormatPr defaultColWidth="8.7265625" defaultRowHeight="14.5" x14ac:dyDescent="0.35"/>
  <cols>
    <col min="1" max="1" width="4.81640625" bestFit="1" customWidth="1"/>
    <col min="2" max="2" width="30" bestFit="1" customWidth="1"/>
    <col min="3" max="3" width="43.36328125" bestFit="1" customWidth="1"/>
    <col min="4" max="4" width="14" bestFit="1" customWidth="1"/>
    <col min="5" max="5" width="19.26953125" bestFit="1" customWidth="1"/>
    <col min="6" max="6" width="12.54296875" bestFit="1" customWidth="1"/>
    <col min="7" max="7" width="15.81640625" bestFit="1" customWidth="1"/>
    <col min="8" max="8" width="19.54296875" style="1" bestFit="1" customWidth="1"/>
    <col min="9" max="9" width="11.81640625" style="1" bestFit="1" customWidth="1"/>
    <col min="10" max="10" width="15.81640625" style="1" bestFit="1" customWidth="1"/>
    <col min="11" max="11" width="11.54296875" style="1" bestFit="1" customWidth="1"/>
    <col min="12" max="12" width="14.54296875" style="1" bestFit="1" customWidth="1"/>
    <col min="13" max="16" width="14.54296875" style="1" customWidth="1"/>
    <col min="17" max="17" width="17.54296875" style="1" bestFit="1" customWidth="1"/>
    <col min="18" max="18" width="24.7265625" style="1" customWidth="1"/>
    <col min="19" max="22" width="24.7265625" customWidth="1"/>
    <col min="23" max="23" width="13.26953125" bestFit="1" customWidth="1"/>
    <col min="24" max="24" width="6.54296875" bestFit="1" customWidth="1"/>
    <col min="25" max="25" width="12.1796875" bestFit="1" customWidth="1"/>
    <col min="26" max="28" width="10.36328125" bestFit="1" customWidth="1"/>
    <col min="29" max="29" width="12.54296875" bestFit="1" customWidth="1"/>
    <col min="30" max="30" width="11.54296875" bestFit="1" customWidth="1"/>
  </cols>
  <sheetData>
    <row r="1" spans="1:28" x14ac:dyDescent="0.35">
      <c r="C1" t="s">
        <v>338</v>
      </c>
      <c r="E1" t="s">
        <v>328</v>
      </c>
      <c r="G1" t="s">
        <v>332</v>
      </c>
      <c r="I1" s="2"/>
      <c r="J1" s="2"/>
      <c r="K1" s="2" t="s">
        <v>326</v>
      </c>
    </row>
    <row r="2" spans="1:28" x14ac:dyDescent="0.35">
      <c r="E2" t="s">
        <v>329</v>
      </c>
      <c r="F2" s="22"/>
      <c r="G2" t="s">
        <v>331</v>
      </c>
      <c r="K2" s="2"/>
      <c r="L2" s="2"/>
      <c r="M2" s="2"/>
      <c r="N2" s="2"/>
      <c r="O2" s="2"/>
      <c r="P2" s="2"/>
      <c r="Q2" s="2"/>
    </row>
    <row r="3" spans="1:28" ht="18.5" x14ac:dyDescent="0.45">
      <c r="C3" s="15" t="s">
        <v>333</v>
      </c>
      <c r="E3" t="s">
        <v>330</v>
      </c>
      <c r="F3" s="22"/>
      <c r="G3" s="22"/>
    </row>
    <row r="4" spans="1:28" ht="29.5" thickBot="1" x14ac:dyDescent="0.4">
      <c r="B4" s="18"/>
      <c r="C4" s="22" t="s">
        <v>2</v>
      </c>
      <c r="D4" s="22" t="s">
        <v>3</v>
      </c>
      <c r="E4" s="22" t="s">
        <v>4</v>
      </c>
      <c r="F4" s="22" t="s">
        <v>5</v>
      </c>
      <c r="G4" s="22" t="s">
        <v>6</v>
      </c>
      <c r="H4" s="22" t="s">
        <v>5</v>
      </c>
      <c r="I4" s="22" t="s">
        <v>7</v>
      </c>
      <c r="J4" s="22" t="s">
        <v>8</v>
      </c>
      <c r="K4" s="22" t="s">
        <v>335</v>
      </c>
      <c r="L4" s="171" t="s">
        <v>517</v>
      </c>
      <c r="M4" s="171" t="s">
        <v>518</v>
      </c>
      <c r="N4" s="171" t="s">
        <v>519</v>
      </c>
      <c r="O4" s="171" t="s">
        <v>520</v>
      </c>
      <c r="P4" s="22"/>
      <c r="Q4" s="22"/>
      <c r="R4" s="18" t="s">
        <v>16</v>
      </c>
      <c r="S4" s="18" t="s">
        <v>0</v>
      </c>
      <c r="T4" s="18" t="s">
        <v>336</v>
      </c>
      <c r="U4" s="18" t="s">
        <v>9</v>
      </c>
      <c r="V4" s="18" t="s">
        <v>10</v>
      </c>
      <c r="X4" s="49" t="s">
        <v>372</v>
      </c>
      <c r="Y4" s="49" t="s">
        <v>12</v>
      </c>
      <c r="Z4" s="49" t="s">
        <v>13</v>
      </c>
      <c r="AA4" s="49" t="s">
        <v>376</v>
      </c>
      <c r="AB4" s="49" t="s">
        <v>377</v>
      </c>
    </row>
    <row r="5" spans="1:28" x14ac:dyDescent="0.35">
      <c r="A5" t="str">
        <f>'FIHI (PBC M)'!A5</f>
        <v>Jan</v>
      </c>
      <c r="B5" t="str">
        <f>'FIHI (PBC M)'!B5</f>
        <v>From 1/1/2024 To 1/11/2024</v>
      </c>
      <c r="C5" s="27">
        <f>'FIHI (PBC M)'!C5</f>
        <v>44927</v>
      </c>
      <c r="D5" s="28">
        <f>'FIHI (PBC M)'!D5</f>
        <v>45302</v>
      </c>
      <c r="E5" s="29">
        <f>SUMIFS('SOC Detail Cap Acct'!S:S,'SOC Detail Cap Acct'!K:K,'FIHI (PBC 2YIG)'!B5,'SOC Detail Cap Acct'!H:H,'FIHI (PBC 2YIG)'!$C$1,'SOC Detail Cap Acct'!R:R,'FIHI (PBC 2YIG)'!$E$1)+SUMIFS('SOC Detail Cap Acct'!S:S,'SOC Detail Cap Acct'!K:K,'FIHI (PBC 2YIG)'!B5,'SOC Detail Cap Acct'!H:H,'FIHI (PBC 2YIG)'!$C$1,'SOC Detail Cap Acct'!R:R,'FIHI (PBC 2YIG)'!$E$2)+SUMIFS('SOC Detail Cap Acct'!S:S,'SOC Detail Cap Acct'!K:K,'FIHI (PBC 2YIG)'!B5,'SOC Detail Cap Acct'!H:H,'FIHI (PBC 2YIG)'!$C$1,'SOC Detail Cap Acct'!R:R,'FIHI (PBC 2YIG)'!$E$3)</f>
        <v>87419352.609999999</v>
      </c>
      <c r="F5" s="30" t="s">
        <v>11</v>
      </c>
      <c r="G5" s="29">
        <f>SUMIFS('SOC Detail Cap Acct'!S:S,'SOC Detail Cap Acct'!K:K,'FIHI (PBC 2YIG)'!B5,'SOC Detail Cap Acct'!H:H,'FIHI (PBC 2YIG)'!$C$1,'SOC Detail Cap Acct'!R:R,'FIHI (PBC 2YIG)'!$G$1)-SUMIFS('SOC Detail Cap Acct'!S:S,'SOC Detail Cap Acct'!K:K,'FIHI (PBC 2YIG)'!B5,'SOC Detail Cap Acct'!H:H,'FIHI (PBC 2YIG)'!$C$1,'SOC Detail Cap Acct'!R:R,'FIHI (PBC 2YIG)'!$G$2)</f>
        <v>87550016.819999993</v>
      </c>
      <c r="H5" s="31" t="s">
        <v>11</v>
      </c>
      <c r="I5" s="30">
        <f>-SUMIFS('SOC Detail Expenses'!S:S,'SOC Detail Expenses'!K:K,'FIHI (PBC 2YIG)'!B5,'SOC Detail Expenses'!H:H,'FIHI (PBC 2YIG)'!$C$1)</f>
        <v>1267.4199999999998</v>
      </c>
      <c r="J5" s="30">
        <f>-SUMIFS('SOC Detail Mgmt Fees'!S:S,'SOC Detail Mgmt Fees'!K:K,'FIHI (PBC 2YIG)'!B5,'SOC Detail Mgmt Fees'!H:H,'FIHI (PBC 2YIG)'!$C$1)</f>
        <v>5700.2</v>
      </c>
      <c r="K5" s="32">
        <f>-SUMIFS('SOC Detail Mgmt Fees'!S:S,'SOC Detail Mgmt Fees'!H:H,'FIHI (PBC 2YIG)'!$C$1,'SOC Detail Mgmt Fees'!R:R,'FIHI (PBC 2YIG)'!$K$1,'SOC Detail Mgmt Fees'!K:K,'FIHI (PBC 2YIG)'!B5)</f>
        <v>11400.4</v>
      </c>
      <c r="L5" s="172">
        <f t="shared" ref="L5:L44" si="0">SUM(G5,I5,J5)/E5</f>
        <v>1.0015743862873705</v>
      </c>
      <c r="M5" s="172">
        <f>G5/E5</f>
        <v>1.0014946828831246</v>
      </c>
      <c r="N5" s="172">
        <f>LN(L5)</f>
        <v>1.5731482405518498E-3</v>
      </c>
      <c r="O5" s="172">
        <f>LN(M5)</f>
        <v>1.4935669564966054E-3</v>
      </c>
      <c r="P5" s="23"/>
      <c r="Q5" s="23"/>
      <c r="R5" s="51">
        <f t="shared" ref="R5:R21" si="1">+G5/E5-1</f>
        <v>1.4946828831245984E-3</v>
      </c>
      <c r="S5" s="52">
        <f t="shared" ref="S5:S21" si="2">(J5+I5)/E5</f>
        <v>7.9703404246017783E-5</v>
      </c>
      <c r="T5" s="52">
        <f t="shared" ref="T5:T21" si="3">(K5+I5)/E5</f>
        <v>1.4490864576078904E-4</v>
      </c>
      <c r="U5" s="25">
        <f t="shared" ref="U5:U21" si="4">+G5-E5+J5+I5</f>
        <v>137631.82999999347</v>
      </c>
      <c r="V5" s="59">
        <f t="shared" ref="V5:V21" si="5">+U5/E5</f>
        <v>1.5743862873705337E-3</v>
      </c>
      <c r="W5" s="16"/>
      <c r="X5" t="s">
        <v>360</v>
      </c>
      <c r="Y5" s="48">
        <f t="shared" ref="Y5:Y16" si="6">SUMIF($A$5:$A$45,X5,$V$5:$V$45)</f>
        <v>5.2753466013584667E-3</v>
      </c>
      <c r="Z5" s="48">
        <f t="shared" ref="Z5:Z16" si="7">SUMIF($A$5:$A$45,X5,$R$5:$R$45)</f>
        <v>5.0967733546631866E-3</v>
      </c>
      <c r="AA5" s="105">
        <f t="shared" ref="AA5:AB5" si="8">EXP(SUMIFS(N$5:N$45,$A$5:$A$45,$X5))</f>
        <v>1.0052845014148641</v>
      </c>
      <c r="AB5" s="105">
        <f t="shared" si="8"/>
        <v>1.0051053386541431</v>
      </c>
    </row>
    <row r="6" spans="1:28" x14ac:dyDescent="0.35">
      <c r="A6" t="str">
        <f>'FIHI (PBC M)'!A6</f>
        <v>Jan</v>
      </c>
      <c r="B6" t="str">
        <f>'FIHI (PBC M)'!B6</f>
        <v>From 1/12/2024 To 1/18/2024</v>
      </c>
      <c r="C6" s="33">
        <f>'FIHI (PBC M)'!C6</f>
        <v>45303</v>
      </c>
      <c r="D6" s="3">
        <f>'FIHI (PBC M)'!D6</f>
        <v>45309</v>
      </c>
      <c r="E6" s="7">
        <f>SUMIFS('SOC Detail Cap Acct'!S:S,'SOC Detail Cap Acct'!K:K,'FIHI (PBC 2YIG)'!B6,'SOC Detail Cap Acct'!H:H,'FIHI (PBC 2YIG)'!$C$1,'SOC Detail Cap Acct'!R:R,'FIHI (PBC 2YIG)'!$E$1)+SUMIFS('SOC Detail Cap Acct'!S:S,'SOC Detail Cap Acct'!K:K,'FIHI (PBC 2YIG)'!B6,'SOC Detail Cap Acct'!H:H,'FIHI (PBC 2YIG)'!$C$1,'SOC Detail Cap Acct'!R:R,'FIHI (PBC 2YIG)'!$E$2)+SUMIFS('SOC Detail Cap Acct'!S:S,'SOC Detail Cap Acct'!K:K,'FIHI (PBC 2YIG)'!B6,'SOC Detail Cap Acct'!H:H,'FIHI (PBC 2YIG)'!$C$1,'SOC Detail Cap Acct'!R:R,'FIHI (PBC 2YIG)'!$E$3)</f>
        <v>87550016.819999993</v>
      </c>
      <c r="F6" s="8" t="s">
        <v>11</v>
      </c>
      <c r="G6" s="7">
        <f>SUMIFS('SOC Detail Cap Acct'!S:S,'SOC Detail Cap Acct'!K:K,'FIHI (PBC 2YIG)'!B6,'SOC Detail Cap Acct'!H:H,'FIHI (PBC 2YIG)'!$C$1,'SOC Detail Cap Acct'!R:R,'FIHI (PBC 2YIG)'!$G$1)-SUMIFS('SOC Detail Cap Acct'!S:S,'SOC Detail Cap Acct'!K:K,'FIHI (PBC 2YIG)'!B6,'SOC Detail Cap Acct'!H:H,'FIHI (PBC 2YIG)'!$C$1,'SOC Detail Cap Acct'!R:R,'FIHI (PBC 2YIG)'!$G$2)</f>
        <v>87685003.579999998</v>
      </c>
      <c r="H6" s="9" t="s">
        <v>11</v>
      </c>
      <c r="I6" s="8">
        <f>-SUMIFS('SOC Detail Expenses'!S:S,'SOC Detail Expenses'!K:K,'FIHI (PBC 2YIG)'!B6,'SOC Detail Expenses'!H:H,'FIHI (PBC 2YIG)'!$C$1)</f>
        <v>806.54000000000008</v>
      </c>
      <c r="J6" s="8">
        <f>-SUMIFS('SOC Detail Mgmt Fees'!S:S,'SOC Detail Mgmt Fees'!K:K,'FIHI (PBC 2YIG)'!B6,'SOC Detail Mgmt Fees'!H:H,'FIHI (PBC 2YIG)'!$C$1)</f>
        <v>-1667.5400000000002</v>
      </c>
      <c r="K6" s="34">
        <f>-SUMIFS('SOC Detail Mgmt Fees'!S:S,'SOC Detail Mgmt Fees'!H:H,'FIHI (PBC 2YIG)'!$C$1,'SOC Detail Mgmt Fees'!R:R,'FIHI (PBC 2YIG)'!$K$1,'SOC Detail Mgmt Fees'!K:K,'FIHI (PBC 2YIG)'!B6)</f>
        <v>-3335.07</v>
      </c>
      <c r="L6" s="172">
        <f t="shared" si="0"/>
        <v>1.0015319901111586</v>
      </c>
      <c r="M6" s="172">
        <f t="shared" ref="M6:M44" si="9">G6/E6</f>
        <v>1.0015418244896233</v>
      </c>
      <c r="N6" s="172">
        <f>LN(L6)</f>
        <v>1.5308178114565257E-3</v>
      </c>
      <c r="O6" s="172">
        <f t="shared" ref="O6:O44" si="10">LN(M6)</f>
        <v>1.5406370985872194E-3</v>
      </c>
      <c r="P6" s="23"/>
      <c r="Q6" s="23"/>
      <c r="R6" s="53">
        <f t="shared" si="1"/>
        <v>1.5418244896232558E-3</v>
      </c>
      <c r="S6" s="54">
        <f t="shared" si="2"/>
        <v>-9.8343784647144994E-6</v>
      </c>
      <c r="T6" s="54">
        <f t="shared" si="3"/>
        <v>-2.8880976747252674E-5</v>
      </c>
      <c r="U6" s="24">
        <f t="shared" si="4"/>
        <v>134125.76000000536</v>
      </c>
      <c r="V6" s="60">
        <f t="shared" si="5"/>
        <v>1.5319901111585574E-3</v>
      </c>
      <c r="W6" s="16"/>
      <c r="X6" t="s">
        <v>361</v>
      </c>
      <c r="Y6" s="48">
        <f t="shared" si="6"/>
        <v>4.2153435330932222E-3</v>
      </c>
      <c r="Z6" s="48">
        <f t="shared" si="7"/>
        <v>4.0261838468710343E-3</v>
      </c>
      <c r="AA6" s="105">
        <f t="shared" ref="AA6:AA16" si="11">EXP(SUMIFS(N$5:N$45,$A$5:$A$45,$X6))</f>
        <v>1.0042198748101581</v>
      </c>
      <c r="AB6" s="105">
        <f t="shared" ref="AB6:AB16" si="12">EXP(SUMIFS(O$5:O$45,$A$5:$A$45,$X6))</f>
        <v>1.0040300772568016</v>
      </c>
    </row>
    <row r="7" spans="1:28" x14ac:dyDescent="0.35">
      <c r="A7" t="str">
        <f>'FIHI (PBC M)'!A7</f>
        <v>Jan</v>
      </c>
      <c r="B7" t="str">
        <f>'FIHI (PBC M)'!B7</f>
        <v>From 1/19/2024 To 1/31/2024</v>
      </c>
      <c r="C7" s="33">
        <f>'FIHI (PBC M)'!C7</f>
        <v>45310</v>
      </c>
      <c r="D7" s="3">
        <f>'FIHI (PBC M)'!D7</f>
        <v>45322</v>
      </c>
      <c r="E7" s="7">
        <f>SUMIFS('SOC Detail Cap Acct'!S:S,'SOC Detail Cap Acct'!K:K,'FIHI (PBC 2YIG)'!B7,'SOC Detail Cap Acct'!H:H,'FIHI (PBC 2YIG)'!$C$1,'SOC Detail Cap Acct'!R:R,'FIHI (PBC 2YIG)'!$E$1)+SUMIFS('SOC Detail Cap Acct'!S:S,'SOC Detail Cap Acct'!K:K,'FIHI (PBC 2YIG)'!B7,'SOC Detail Cap Acct'!H:H,'FIHI (PBC 2YIG)'!$C$1,'SOC Detail Cap Acct'!R:R,'FIHI (PBC 2YIG)'!$E$2)+SUMIFS('SOC Detail Cap Acct'!S:S,'SOC Detail Cap Acct'!K:K,'FIHI (PBC 2YIG)'!B7,'SOC Detail Cap Acct'!H:H,'FIHI (PBC 2YIG)'!$C$1,'SOC Detail Cap Acct'!R:R,'FIHI (PBC 2YIG)'!$E$3)</f>
        <v>87685003.579999998</v>
      </c>
      <c r="F7" s="8" t="s">
        <v>11</v>
      </c>
      <c r="G7" s="7">
        <f>SUMIFS('SOC Detail Cap Acct'!S:S,'SOC Detail Cap Acct'!K:K,'FIHI (PBC 2YIG)'!B7,'SOC Detail Cap Acct'!H:H,'FIHI (PBC 2YIG)'!$C$1,'SOC Detail Cap Acct'!R:R,'FIHI (PBC 2YIG)'!$G$1)-SUMIFS('SOC Detail Cap Acct'!S:S,'SOC Detail Cap Acct'!K:K,'FIHI (PBC 2YIG)'!B7,'SOC Detail Cap Acct'!H:H,'FIHI (PBC 2YIG)'!$C$1,'SOC Detail Cap Acct'!R:R,'FIHI (PBC 2YIG)'!$G$2)</f>
        <v>87865658.010000005</v>
      </c>
      <c r="H7" s="9" t="s">
        <v>11</v>
      </c>
      <c r="I7" s="8">
        <f>-SUMIFS('SOC Detail Expenses'!S:S,'SOC Detail Expenses'!K:K,'FIHI (PBC 2YIG)'!B7,'SOC Detail Expenses'!H:H,'FIHI (PBC 2YIG)'!$C$1)</f>
        <v>1570.0100000000002</v>
      </c>
      <c r="J7" s="8">
        <f>-SUMIFS('SOC Detail Mgmt Fees'!S:S,'SOC Detail Mgmt Fees'!K:K,'FIHI (PBC 2YIG)'!B7,'SOC Detail Mgmt Fees'!H:H,'FIHI (PBC 2YIG)'!$C$1)</f>
        <v>7961.7199999999993</v>
      </c>
      <c r="K7" s="34">
        <f>-SUMIFS('SOC Detail Mgmt Fees'!S:S,'SOC Detail Mgmt Fees'!H:H,'FIHI (PBC 2YIG)'!$C$1,'SOC Detail Mgmt Fees'!R:R,'FIHI (PBC 2YIG)'!$K$1,'SOC Detail Mgmt Fees'!K:K,'FIHI (PBC 2YIG)'!B7)</f>
        <v>14101.49</v>
      </c>
      <c r="L7" s="172">
        <f t="shared" si="0"/>
        <v>1.0021689702028294</v>
      </c>
      <c r="M7" s="172">
        <f t="shared" si="9"/>
        <v>1.0020602659819153</v>
      </c>
      <c r="N7" s="172">
        <f>LN(L7)</f>
        <v>2.1666213826930618E-3</v>
      </c>
      <c r="O7" s="172">
        <f t="shared" si="10"/>
        <v>2.0581465445277973E-3</v>
      </c>
      <c r="P7" s="23"/>
      <c r="Q7" s="23"/>
      <c r="R7" s="53">
        <f t="shared" si="1"/>
        <v>2.0602659819153324E-3</v>
      </c>
      <c r="S7" s="54">
        <f t="shared" si="2"/>
        <v>1.0870422091394069E-4</v>
      </c>
      <c r="T7" s="54">
        <f t="shared" si="3"/>
        <v>1.7872497417077712E-4</v>
      </c>
      <c r="U7" s="24">
        <f t="shared" si="4"/>
        <v>190186.16000000716</v>
      </c>
      <c r="V7" s="60">
        <f t="shared" si="5"/>
        <v>2.1689702028293762E-3</v>
      </c>
      <c r="W7" s="16"/>
      <c r="X7" t="s">
        <v>362</v>
      </c>
      <c r="Y7" s="48">
        <f t="shared" si="6"/>
        <v>5.8229302870171553E-3</v>
      </c>
      <c r="Z7" s="48">
        <f t="shared" si="7"/>
        <v>5.4773325146626473E-3</v>
      </c>
      <c r="AA7" s="105">
        <f t="shared" si="11"/>
        <v>1.0058338093064407</v>
      </c>
      <c r="AB7" s="105">
        <f t="shared" si="12"/>
        <v>1.0054870143725889</v>
      </c>
    </row>
    <row r="8" spans="1:28" x14ac:dyDescent="0.35">
      <c r="A8" t="str">
        <f>'FIHI (PBC M)'!A8</f>
        <v>Feb</v>
      </c>
      <c r="B8" t="str">
        <f>'FIHI (PBC M)'!B8</f>
        <v>From 2/1/2024 To 2/15/2024</v>
      </c>
      <c r="C8" s="33">
        <f>'FIHI (PBC M)'!C8</f>
        <v>45323</v>
      </c>
      <c r="D8" s="3">
        <f>'FIHI (PBC M)'!D8</f>
        <v>45337</v>
      </c>
      <c r="E8" s="7">
        <f>SUMIFS('SOC Detail Cap Acct'!S:S,'SOC Detail Cap Acct'!K:K,'FIHI (PBC 2YIG)'!B8,'SOC Detail Cap Acct'!H:H,'FIHI (PBC 2YIG)'!$C$1,'SOC Detail Cap Acct'!R:R,'FIHI (PBC 2YIG)'!$E$1)+SUMIFS('SOC Detail Cap Acct'!S:S,'SOC Detail Cap Acct'!K:K,'FIHI (PBC 2YIG)'!B8,'SOC Detail Cap Acct'!H:H,'FIHI (PBC 2YIG)'!$C$1,'SOC Detail Cap Acct'!R:R,'FIHI (PBC 2YIG)'!$E$2)+SUMIFS('SOC Detail Cap Acct'!S:S,'SOC Detail Cap Acct'!K:K,'FIHI (PBC 2YIG)'!B8,'SOC Detail Cap Acct'!H:H,'FIHI (PBC 2YIG)'!$C$1,'SOC Detail Cap Acct'!R:R,'FIHI (PBC 2YIG)'!$E$3)</f>
        <v>87865658.010000005</v>
      </c>
      <c r="F8" s="8" t="s">
        <v>11</v>
      </c>
      <c r="G8" s="7">
        <f>SUMIFS('SOC Detail Cap Acct'!S:S,'SOC Detail Cap Acct'!K:K,'FIHI (PBC 2YIG)'!B8,'SOC Detail Cap Acct'!H:H,'FIHI (PBC 2YIG)'!$C$1,'SOC Detail Cap Acct'!R:R,'FIHI (PBC 2YIG)'!$G$1)-SUMIFS('SOC Detail Cap Acct'!S:S,'SOC Detail Cap Acct'!K:K,'FIHI (PBC 2YIG)'!B8,'SOC Detail Cap Acct'!H:H,'FIHI (PBC 2YIG)'!$C$1,'SOC Detail Cap Acct'!R:R,'FIHI (PBC 2YIG)'!$G$2)</f>
        <v>88007489.200000003</v>
      </c>
      <c r="H8" s="9" t="s">
        <v>11</v>
      </c>
      <c r="I8" s="8">
        <f>-SUMIFS('SOC Detail Expenses'!S:S,'SOC Detail Expenses'!K:K,'FIHI (PBC 2YIG)'!B8,'SOC Detail Expenses'!H:H,'FIHI (PBC 2YIG)'!$C$1)</f>
        <v>1797.13</v>
      </c>
      <c r="J8" s="8">
        <f>-SUMIFS('SOC Detail Mgmt Fees'!S:S,'SOC Detail Mgmt Fees'!K:K,'FIHI (PBC 2YIG)'!B8,'SOC Detail Mgmt Fees'!H:H,'FIHI (PBC 2YIG)'!$C$1)</f>
        <v>10152.6</v>
      </c>
      <c r="K8" s="34">
        <f>-SUMIFS('SOC Detail Mgmt Fees'!S:S,'SOC Detail Mgmt Fees'!H:H,'FIHI (PBC 2YIG)'!$C$1,'SOC Detail Mgmt Fees'!R:R,'FIHI (PBC 2YIG)'!$K$1,'SOC Detail Mgmt Fees'!K:K,'FIHI (PBC 2YIG)'!B8)</f>
        <v>16270.95</v>
      </c>
      <c r="L8" s="172">
        <f t="shared" si="0"/>
        <v>1.0017501823065216</v>
      </c>
      <c r="M8" s="172">
        <f t="shared" si="9"/>
        <v>1.0016141823007103</v>
      </c>
      <c r="N8" s="172">
        <f>LN(L8)</f>
        <v>1.7486525221428253E-3</v>
      </c>
      <c r="O8" s="172">
        <f t="shared" si="10"/>
        <v>1.6128809087280617E-3</v>
      </c>
      <c r="P8" s="23"/>
      <c r="Q8" s="23"/>
      <c r="R8" s="53">
        <f t="shared" si="1"/>
        <v>1.6141823007103095E-3</v>
      </c>
      <c r="S8" s="54">
        <f t="shared" si="2"/>
        <v>1.3600000581159933E-4</v>
      </c>
      <c r="T8" s="54">
        <f t="shared" si="3"/>
        <v>2.0563301304752843E-4</v>
      </c>
      <c r="U8" s="24">
        <f t="shared" si="4"/>
        <v>153780.91999999763</v>
      </c>
      <c r="V8" s="60">
        <f t="shared" si="5"/>
        <v>1.7501823065218017E-3</v>
      </c>
      <c r="W8" s="16"/>
      <c r="X8" t="s">
        <v>363</v>
      </c>
      <c r="Y8" s="48">
        <f t="shared" si="6"/>
        <v>0</v>
      </c>
      <c r="Z8" s="48">
        <f t="shared" si="7"/>
        <v>0</v>
      </c>
      <c r="AA8" s="105">
        <f t="shared" si="11"/>
        <v>1</v>
      </c>
      <c r="AB8" s="105">
        <f t="shared" si="12"/>
        <v>1</v>
      </c>
    </row>
    <row r="9" spans="1:28" x14ac:dyDescent="0.35">
      <c r="A9" t="str">
        <f>'FIHI (PBC M)'!A9</f>
        <v>Feb</v>
      </c>
      <c r="B9" t="str">
        <f>'FIHI (PBC M)'!B9</f>
        <v>From 2/16/2024 To 2/22/2024</v>
      </c>
      <c r="C9" s="33">
        <f>'FIHI (PBC M)'!C9</f>
        <v>45338</v>
      </c>
      <c r="D9" s="3">
        <f>'FIHI (PBC M)'!D9</f>
        <v>45344</v>
      </c>
      <c r="E9" s="7">
        <f>SUMIFS('SOC Detail Cap Acct'!S:S,'SOC Detail Cap Acct'!K:K,'FIHI (PBC 2YIG)'!B9,'SOC Detail Cap Acct'!H:H,'FIHI (PBC 2YIG)'!$C$1,'SOC Detail Cap Acct'!R:R,'FIHI (PBC 2YIG)'!$E$1)+SUMIFS('SOC Detail Cap Acct'!S:S,'SOC Detail Cap Acct'!K:K,'FIHI (PBC 2YIG)'!B9,'SOC Detail Cap Acct'!H:H,'FIHI (PBC 2YIG)'!$C$1,'SOC Detail Cap Acct'!R:R,'FIHI (PBC 2YIG)'!$E$2)+SUMIFS('SOC Detail Cap Acct'!S:S,'SOC Detail Cap Acct'!K:K,'FIHI (PBC 2YIG)'!B9,'SOC Detail Cap Acct'!H:H,'FIHI (PBC 2YIG)'!$C$1,'SOC Detail Cap Acct'!R:R,'FIHI (PBC 2YIG)'!$E$3)</f>
        <v>88007489.200000003</v>
      </c>
      <c r="F9" s="8" t="s">
        <v>11</v>
      </c>
      <c r="G9" s="7">
        <f>SUMIFS('SOC Detail Cap Acct'!S:S,'SOC Detail Cap Acct'!K:K,'FIHI (PBC 2YIG)'!B9,'SOC Detail Cap Acct'!H:H,'FIHI (PBC 2YIG)'!$C$1,'SOC Detail Cap Acct'!R:R,'FIHI (PBC 2YIG)'!$G$1)-SUMIFS('SOC Detail Cap Acct'!S:S,'SOC Detail Cap Acct'!K:K,'FIHI (PBC 2YIG)'!B9,'SOC Detail Cap Acct'!H:H,'FIHI (PBC 2YIG)'!$C$1,'SOC Detail Cap Acct'!R:R,'FIHI (PBC 2YIG)'!$G$2)</f>
        <v>88007489.189999998</v>
      </c>
      <c r="H9" s="9" t="s">
        <v>11</v>
      </c>
      <c r="I9" s="8">
        <f>-SUMIFS('SOC Detail Expenses'!S:S,'SOC Detail Expenses'!K:K,'FIHI (PBC 2YIG)'!B9,'SOC Detail Expenses'!H:H,'FIHI (PBC 2YIG)'!$C$1)</f>
        <v>815.29000000000008</v>
      </c>
      <c r="J9" s="8">
        <f>-SUMIFS('SOC Detail Mgmt Fees'!S:S,'SOC Detail Mgmt Fees'!K:K,'FIHI (PBC 2YIG)'!B9,'SOC Detail Mgmt Fees'!H:H,'FIHI (PBC 2YIG)'!$C$1)</f>
        <v>7207.59</v>
      </c>
      <c r="K9" s="34">
        <f>-SUMIFS('SOC Detail Mgmt Fees'!S:S,'SOC Detail Mgmt Fees'!H:H,'FIHI (PBC 2YIG)'!$C$1,'SOC Detail Mgmt Fees'!R:R,'FIHI (PBC 2YIG)'!$K$1,'SOC Detail Mgmt Fees'!K:K,'FIHI (PBC 2YIG)'!B9)</f>
        <v>7593.11</v>
      </c>
      <c r="L9" s="172">
        <f t="shared" si="0"/>
        <v>1.0000911612190386</v>
      </c>
      <c r="M9" s="172">
        <f t="shared" si="9"/>
        <v>0.99999999988637323</v>
      </c>
      <c r="N9" s="172">
        <f>LN(L9)</f>
        <v>9.1157064107209024E-5</v>
      </c>
      <c r="O9" s="172">
        <f t="shared" si="10"/>
        <v>-1.1362677466243933E-10</v>
      </c>
      <c r="P9" s="23"/>
      <c r="Q9" s="23"/>
      <c r="R9" s="53">
        <f t="shared" si="1"/>
        <v>-1.1362677465598381E-10</v>
      </c>
      <c r="S9" s="54">
        <f t="shared" si="2"/>
        <v>9.1161332665311398E-5</v>
      </c>
      <c r="T9" s="54">
        <f t="shared" si="3"/>
        <v>9.5541868952670898E-5</v>
      </c>
      <c r="U9" s="24">
        <f t="shared" si="4"/>
        <v>8022.8699999946357</v>
      </c>
      <c r="V9" s="60">
        <f t="shared" si="5"/>
        <v>9.1161219038556949E-5</v>
      </c>
      <c r="W9" s="16"/>
      <c r="X9" t="s">
        <v>364</v>
      </c>
      <c r="Y9" s="48">
        <f t="shared" si="6"/>
        <v>0</v>
      </c>
      <c r="Z9" s="48">
        <f t="shared" si="7"/>
        <v>0</v>
      </c>
      <c r="AA9" s="105">
        <f t="shared" si="11"/>
        <v>1</v>
      </c>
      <c r="AB9" s="105">
        <f t="shared" si="12"/>
        <v>1</v>
      </c>
    </row>
    <row r="10" spans="1:28" x14ac:dyDescent="0.35">
      <c r="A10" t="str">
        <f>'FIHI (PBC M)'!A10</f>
        <v>Feb</v>
      </c>
      <c r="B10" t="str">
        <f>'FIHI (PBC M)'!B10</f>
        <v>From 2/23/2024 To 2/29/2024</v>
      </c>
      <c r="C10" s="33">
        <f>'FIHI (PBC M)'!C10</f>
        <v>45345</v>
      </c>
      <c r="D10" s="3">
        <f>'FIHI (PBC M)'!D10</f>
        <v>45351</v>
      </c>
      <c r="E10" s="7">
        <f>SUMIFS('SOC Detail Cap Acct'!S:S,'SOC Detail Cap Acct'!K:K,'FIHI (PBC 2YIG)'!B10,'SOC Detail Cap Acct'!H:H,'FIHI (PBC 2YIG)'!$C$1,'SOC Detail Cap Acct'!R:R,'FIHI (PBC 2YIG)'!$E$1)+SUMIFS('SOC Detail Cap Acct'!S:S,'SOC Detail Cap Acct'!K:K,'FIHI (PBC 2YIG)'!B10,'SOC Detail Cap Acct'!H:H,'FIHI (PBC 2YIG)'!$C$1,'SOC Detail Cap Acct'!R:R,'FIHI (PBC 2YIG)'!$E$2)+SUMIFS('SOC Detail Cap Acct'!S:S,'SOC Detail Cap Acct'!K:K,'FIHI (PBC 2YIG)'!B10,'SOC Detail Cap Acct'!H:H,'FIHI (PBC 2YIG)'!$C$1,'SOC Detail Cap Acct'!R:R,'FIHI (PBC 2YIG)'!$E$3)</f>
        <v>88007489.189999998</v>
      </c>
      <c r="F10" s="8" t="s">
        <v>11</v>
      </c>
      <c r="G10" s="7">
        <f>SUMIFS('SOC Detail Cap Acct'!S:S,'SOC Detail Cap Acct'!K:K,'FIHI (PBC 2YIG)'!B10,'SOC Detail Cap Acct'!H:H,'FIHI (PBC 2YIG)'!$C$1,'SOC Detail Cap Acct'!R:R,'FIHI (PBC 2YIG)'!$G$1)-SUMIFS('SOC Detail Cap Acct'!S:S,'SOC Detail Cap Acct'!K:K,'FIHI (PBC 2YIG)'!B10,'SOC Detail Cap Acct'!H:H,'FIHI (PBC 2YIG)'!$C$1,'SOC Detail Cap Acct'!R:R,'FIHI (PBC 2YIG)'!$G$2)</f>
        <v>88219763.400000006</v>
      </c>
      <c r="H10" s="9" t="s">
        <v>11</v>
      </c>
      <c r="I10" s="8">
        <f>-SUMIFS('SOC Detail Expenses'!S:S,'SOC Detail Expenses'!K:K,'FIHI (PBC 2YIG)'!B10,'SOC Detail Expenses'!H:H,'FIHI (PBC 2YIG)'!$C$1)</f>
        <v>815.29000000000008</v>
      </c>
      <c r="J10" s="8">
        <f>-SUMIFS('SOC Detail Mgmt Fees'!S:S,'SOC Detail Mgmt Fees'!K:K,'FIHI (PBC 2YIG)'!B10,'SOC Detail Mgmt Fees'!H:H,'FIHI (PBC 2YIG)'!$C$1)</f>
        <v>-4159.72</v>
      </c>
      <c r="K10" s="34">
        <f>-SUMIFS('SOC Detail Mgmt Fees'!S:S,'SOC Detail Mgmt Fees'!H:H,'FIHI (PBC 2YIG)'!$C$1,'SOC Detail Mgmt Fees'!R:R,'FIHI (PBC 2YIG)'!$K$1,'SOC Detail Mgmt Fees'!K:K,'FIHI (PBC 2YIG)'!B10)</f>
        <v>7593.11</v>
      </c>
      <c r="L10" s="172">
        <f t="shared" si="0"/>
        <v>1.002374000007533</v>
      </c>
      <c r="M10" s="172">
        <f t="shared" si="9"/>
        <v>1.0024120016597875</v>
      </c>
      <c r="N10" s="172">
        <f>LN(L10)</f>
        <v>2.3711865214459389E-3</v>
      </c>
      <c r="O10" s="172">
        <f t="shared" si="10"/>
        <v>2.409097452814658E-3</v>
      </c>
      <c r="P10" s="23"/>
      <c r="Q10" s="23"/>
      <c r="R10" s="53">
        <f t="shared" si="1"/>
        <v>2.4120016597874994E-3</v>
      </c>
      <c r="S10" s="54">
        <f t="shared" si="2"/>
        <v>-3.8001652254613084E-5</v>
      </c>
      <c r="T10" s="54">
        <f t="shared" si="3"/>
        <v>9.5541868963527015E-5</v>
      </c>
      <c r="U10" s="24">
        <f t="shared" si="4"/>
        <v>208929.78000000835</v>
      </c>
      <c r="V10" s="60">
        <f t="shared" si="5"/>
        <v>2.374000007532863E-3</v>
      </c>
      <c r="W10" s="16"/>
      <c r="X10" t="s">
        <v>365</v>
      </c>
      <c r="Y10" s="48">
        <f t="shared" si="6"/>
        <v>0</v>
      </c>
      <c r="Z10" s="48">
        <f t="shared" si="7"/>
        <v>0</v>
      </c>
      <c r="AA10" s="105">
        <f t="shared" si="11"/>
        <v>1</v>
      </c>
      <c r="AB10" s="105">
        <f t="shared" si="12"/>
        <v>1</v>
      </c>
    </row>
    <row r="11" spans="1:28" x14ac:dyDescent="0.35">
      <c r="A11" t="str">
        <f>'FIHI (PBC M)'!A11</f>
        <v>Mar</v>
      </c>
      <c r="B11" t="str">
        <f>'FIHI (PBC M)'!B11</f>
        <v>From 3/1/2024 To 3/14/2024</v>
      </c>
      <c r="C11" s="33">
        <f>'FIHI (PBC M)'!C11</f>
        <v>45352</v>
      </c>
      <c r="D11" s="3">
        <f>'FIHI (PBC M)'!D11</f>
        <v>45365</v>
      </c>
      <c r="E11" s="7">
        <f>SUMIFS('SOC Detail Cap Acct'!S:S,'SOC Detail Cap Acct'!K:K,'FIHI (PBC 2YIG)'!B11,'SOC Detail Cap Acct'!H:H,'FIHI (PBC 2YIG)'!$C$1,'SOC Detail Cap Acct'!R:R,'FIHI (PBC 2YIG)'!$E$1)+SUMIFS('SOC Detail Cap Acct'!S:S,'SOC Detail Cap Acct'!K:K,'FIHI (PBC 2YIG)'!B11,'SOC Detail Cap Acct'!H:H,'FIHI (PBC 2YIG)'!$C$1,'SOC Detail Cap Acct'!R:R,'FIHI (PBC 2YIG)'!$E$2)+SUMIFS('SOC Detail Cap Acct'!S:S,'SOC Detail Cap Acct'!K:K,'FIHI (PBC 2YIG)'!B11,'SOC Detail Cap Acct'!H:H,'FIHI (PBC 2YIG)'!$C$1,'SOC Detail Cap Acct'!R:R,'FIHI (PBC 2YIG)'!$E$3)</f>
        <v>88219763.400000006</v>
      </c>
      <c r="F11" s="8" t="s">
        <v>11</v>
      </c>
      <c r="G11" s="7">
        <f>SUMIFS('SOC Detail Cap Acct'!S:S,'SOC Detail Cap Acct'!K:K,'FIHI (PBC 2YIG)'!B11,'SOC Detail Cap Acct'!H:H,'FIHI (PBC 2YIG)'!$C$1,'SOC Detail Cap Acct'!R:R,'FIHI (PBC 2YIG)'!$G$1)-SUMIFS('SOC Detail Cap Acct'!S:S,'SOC Detail Cap Acct'!K:K,'FIHI (PBC 2YIG)'!B11,'SOC Detail Cap Acct'!H:H,'FIHI (PBC 2YIG)'!$C$1,'SOC Detail Cap Acct'!R:R,'FIHI (PBC 2YIG)'!$G$2)</f>
        <v>88433460.430000007</v>
      </c>
      <c r="H11" s="9" t="s">
        <v>11</v>
      </c>
      <c r="I11" s="8">
        <f>-SUMIFS('SOC Detail Expenses'!S:S,'SOC Detail Expenses'!K:K,'FIHI (PBC 2YIG)'!B11,'SOC Detail Expenses'!H:H,'FIHI (PBC 2YIG)'!$C$1)</f>
        <v>1630.5800000000002</v>
      </c>
      <c r="J11" s="8">
        <f>-SUMIFS('SOC Detail Mgmt Fees'!S:S,'SOC Detail Mgmt Fees'!K:K,'FIHI (PBC 2YIG)'!B11,'SOC Detail Mgmt Fees'!H:H,'FIHI (PBC 2YIG)'!$C$1)</f>
        <v>15266.44</v>
      </c>
      <c r="K11" s="34">
        <f>-SUMIFS('SOC Detail Mgmt Fees'!S:S,'SOC Detail Mgmt Fees'!H:H,'FIHI (PBC 2YIG)'!$C$1,'SOC Detail Mgmt Fees'!R:R,'FIHI (PBC 2YIG)'!$K$1,'SOC Detail Mgmt Fees'!K:K,'FIHI (PBC 2YIG)'!B11)</f>
        <v>15189.16</v>
      </c>
      <c r="L11" s="172">
        <f t="shared" si="0"/>
        <v>1.0026138593112572</v>
      </c>
      <c r="M11" s="172">
        <f t="shared" si="9"/>
        <v>1.0024223260385665</v>
      </c>
      <c r="N11" s="172">
        <f t="shared" ref="N11:N44" si="13">LN(L11)</f>
        <v>2.6104491222180269E-3</v>
      </c>
      <c r="O11" s="172">
        <f t="shared" si="10"/>
        <v>2.4193969360552089E-3</v>
      </c>
      <c r="P11" s="23"/>
      <c r="Q11" s="23"/>
      <c r="R11" s="53">
        <f t="shared" si="1"/>
        <v>2.4223260385665135E-3</v>
      </c>
      <c r="S11" s="54">
        <f t="shared" si="2"/>
        <v>1.91533272690686E-4</v>
      </c>
      <c r="T11" s="54">
        <f t="shared" si="3"/>
        <v>1.9065727850274422E-4</v>
      </c>
      <c r="U11" s="24">
        <f t="shared" si="4"/>
        <v>230594.05000000118</v>
      </c>
      <c r="V11" s="60">
        <f t="shared" si="5"/>
        <v>2.6138593112572457E-3</v>
      </c>
      <c r="W11" s="16"/>
      <c r="X11" t="s">
        <v>366</v>
      </c>
      <c r="Y11" s="48">
        <f t="shared" si="6"/>
        <v>0</v>
      </c>
      <c r="Z11" s="48">
        <f t="shared" si="7"/>
        <v>0</v>
      </c>
      <c r="AA11" s="105">
        <f t="shared" si="11"/>
        <v>1</v>
      </c>
      <c r="AB11" s="105">
        <f t="shared" si="12"/>
        <v>1</v>
      </c>
    </row>
    <row r="12" spans="1:28" x14ac:dyDescent="0.35">
      <c r="A12" t="str">
        <f>'FIHI (PBC M)'!A12</f>
        <v>Mar</v>
      </c>
      <c r="B12" t="str">
        <f>'FIHI (PBC M)'!B12</f>
        <v>From 3/15/2024 To 3/21/2024</v>
      </c>
      <c r="C12" s="33">
        <f>'FIHI (PBC M)'!C12</f>
        <v>45366</v>
      </c>
      <c r="D12" s="3">
        <f>'FIHI (PBC M)'!D12</f>
        <v>45372</v>
      </c>
      <c r="E12" s="7">
        <f>SUMIFS('SOC Detail Cap Acct'!S:S,'SOC Detail Cap Acct'!K:K,'FIHI (PBC 2YIG)'!B12,'SOC Detail Cap Acct'!H:H,'FIHI (PBC 2YIG)'!$C$1,'SOC Detail Cap Acct'!R:R,'FIHI (PBC 2YIG)'!$E$1)+SUMIFS('SOC Detail Cap Acct'!S:S,'SOC Detail Cap Acct'!K:K,'FIHI (PBC 2YIG)'!B12,'SOC Detail Cap Acct'!H:H,'FIHI (PBC 2YIG)'!$C$1,'SOC Detail Cap Acct'!R:R,'FIHI (PBC 2YIG)'!$E$2)+SUMIFS('SOC Detail Cap Acct'!S:S,'SOC Detail Cap Acct'!K:K,'FIHI (PBC 2YIG)'!B12,'SOC Detail Cap Acct'!H:H,'FIHI (PBC 2YIG)'!$C$1,'SOC Detail Cap Acct'!R:R,'FIHI (PBC 2YIG)'!$E$3)</f>
        <v>86294734.450000003</v>
      </c>
      <c r="F12" s="8" t="s">
        <v>11</v>
      </c>
      <c r="G12" s="7">
        <f>SUMIFS('SOC Detail Cap Acct'!S:S,'SOC Detail Cap Acct'!K:K,'FIHI (PBC 2YIG)'!B12,'SOC Detail Cap Acct'!H:H,'FIHI (PBC 2YIG)'!$C$1,'SOC Detail Cap Acct'!R:R,'FIHI (PBC 2YIG)'!$G$1)-SUMIFS('SOC Detail Cap Acct'!S:S,'SOC Detail Cap Acct'!K:K,'FIHI (PBC 2YIG)'!B12,'SOC Detail Cap Acct'!H:H,'FIHI (PBC 2YIG)'!$C$1,'SOC Detail Cap Acct'!R:R,'FIHI (PBC 2YIG)'!$G$2)</f>
        <v>86405921.439999998</v>
      </c>
      <c r="H12" s="9" t="s">
        <v>11</v>
      </c>
      <c r="I12" s="8">
        <f>-SUMIFS('SOC Detail Expenses'!S:S,'SOC Detail Expenses'!K:K,'FIHI (PBC 2YIG)'!B12,'SOC Detail Expenses'!H:H,'FIHI (PBC 2YIG)'!$C$1)</f>
        <v>999.73000000000013</v>
      </c>
      <c r="J12" s="8">
        <f>-SUMIFS('SOC Detail Mgmt Fees'!S:S,'SOC Detail Mgmt Fees'!K:K,'FIHI (PBC 2YIG)'!B12,'SOC Detail Mgmt Fees'!H:H,'FIHI (PBC 2YIG)'!$C$1)</f>
        <v>377.93000000000029</v>
      </c>
      <c r="K12" s="34">
        <f>-SUMIFS('SOC Detail Mgmt Fees'!S:S,'SOC Detail Mgmt Fees'!H:H,'FIHI (PBC 2YIG)'!$C$1,'SOC Detail Mgmt Fees'!R:R,'FIHI (PBC 2YIG)'!$K$1,'SOC Detail Mgmt Fees'!K:K,'FIHI (PBC 2YIG)'!B12)</f>
        <v>7513.38</v>
      </c>
      <c r="L12" s="172">
        <f t="shared" si="0"/>
        <v>1.0013044208400135</v>
      </c>
      <c r="M12" s="172">
        <f t="shared" si="9"/>
        <v>1.0012884562506466</v>
      </c>
      <c r="N12" s="172">
        <f t="shared" si="13"/>
        <v>1.3035708222565012E-3</v>
      </c>
      <c r="O12" s="172">
        <f t="shared" si="10"/>
        <v>1.2876269032004674E-3</v>
      </c>
      <c r="P12" s="23"/>
      <c r="Q12" s="23"/>
      <c r="R12" s="53">
        <f t="shared" si="1"/>
        <v>1.2884562506465524E-3</v>
      </c>
      <c r="S12" s="54">
        <f t="shared" si="2"/>
        <v>1.596458936666906E-5</v>
      </c>
      <c r="T12" s="54">
        <f t="shared" si="3"/>
        <v>9.8651557992018369E-5</v>
      </c>
      <c r="U12" s="24">
        <f t="shared" si="4"/>
        <v>112564.64999999462</v>
      </c>
      <c r="V12" s="60">
        <f t="shared" si="5"/>
        <v>1.3044208400133112E-3</v>
      </c>
      <c r="W12" s="16"/>
      <c r="X12" t="s">
        <v>367</v>
      </c>
      <c r="Y12" s="48">
        <f t="shared" si="6"/>
        <v>0</v>
      </c>
      <c r="Z12" s="48">
        <f t="shared" si="7"/>
        <v>0</v>
      </c>
      <c r="AA12" s="105">
        <f t="shared" si="11"/>
        <v>1</v>
      </c>
      <c r="AB12" s="105">
        <f t="shared" si="12"/>
        <v>1</v>
      </c>
    </row>
    <row r="13" spans="1:28" x14ac:dyDescent="0.35">
      <c r="A13" t="str">
        <f>'FIHI (PBC M)'!A13</f>
        <v>Mar</v>
      </c>
      <c r="B13" t="str">
        <f>'FIHI (PBC M)'!B13</f>
        <v>From 3/22/2024 To 3/31/2024</v>
      </c>
      <c r="C13" s="33">
        <f>'FIHI (PBC M)'!C13</f>
        <v>45373</v>
      </c>
      <c r="D13" s="3">
        <f>'FIHI (PBC M)'!D13</f>
        <v>45382</v>
      </c>
      <c r="E13" s="7">
        <f>SUMIFS('SOC Detail Cap Acct'!S:S,'SOC Detail Cap Acct'!K:K,'FIHI (PBC 2YIG)'!B13,'SOC Detail Cap Acct'!H:H,'FIHI (PBC 2YIG)'!$C$1,'SOC Detail Cap Acct'!R:R,'FIHI (PBC 2YIG)'!$E$1)+SUMIFS('SOC Detail Cap Acct'!S:S,'SOC Detail Cap Acct'!K:K,'FIHI (PBC 2YIG)'!B13,'SOC Detail Cap Acct'!H:H,'FIHI (PBC 2YIG)'!$C$1,'SOC Detail Cap Acct'!R:R,'FIHI (PBC 2YIG)'!$E$2)+SUMIFS('SOC Detail Cap Acct'!S:S,'SOC Detail Cap Acct'!K:K,'FIHI (PBC 2YIG)'!B13,'SOC Detail Cap Acct'!H:H,'FIHI (PBC 2YIG)'!$C$1,'SOC Detail Cap Acct'!R:R,'FIHI (PBC 2YIG)'!$E$3)</f>
        <v>86405921.439999998</v>
      </c>
      <c r="F13" s="8" t="s">
        <v>11</v>
      </c>
      <c r="G13" s="7">
        <f>SUMIFS('SOC Detail Cap Acct'!S:S,'SOC Detail Cap Acct'!K:K,'FIHI (PBC 2YIG)'!B13,'SOC Detail Cap Acct'!H:H,'FIHI (PBC 2YIG)'!$C$1,'SOC Detail Cap Acct'!R:R,'FIHI (PBC 2YIG)'!$G$1)-SUMIFS('SOC Detail Cap Acct'!S:S,'SOC Detail Cap Acct'!K:K,'FIHI (PBC 2YIG)'!B13,'SOC Detail Cap Acct'!H:H,'FIHI (PBC 2YIG)'!$C$1,'SOC Detail Cap Acct'!R:R,'FIHI (PBC 2YIG)'!$G$2)</f>
        <v>86558561.840000004</v>
      </c>
      <c r="H13" s="9" t="s">
        <v>11</v>
      </c>
      <c r="I13" s="8">
        <f>-SUMIFS('SOC Detail Expenses'!S:S,'SOC Detail Expenses'!K:K,'FIHI (PBC 2YIG)'!B13,'SOC Detail Expenses'!H:H,'FIHI (PBC 2YIG)'!$C$1)</f>
        <v>1164.6999999999998</v>
      </c>
      <c r="J13" s="8">
        <f>-SUMIFS('SOC Detail Mgmt Fees'!S:S,'SOC Detail Mgmt Fees'!K:K,'FIHI (PBC 2YIG)'!B13,'SOC Detail Mgmt Fees'!H:H,'FIHI (PBC 2YIG)'!$C$1)</f>
        <v>10767.949999999999</v>
      </c>
      <c r="K13" s="34">
        <f>-SUMIFS('SOC Detail Mgmt Fees'!S:S,'SOC Detail Mgmt Fees'!H:H,'FIHI (PBC 2YIG)'!$C$1,'SOC Detail Mgmt Fees'!R:R,'FIHI (PBC 2YIG)'!$K$1,'SOC Detail Mgmt Fees'!K:K,'FIHI (PBC 2YIG)'!B13)</f>
        <v>10733.4</v>
      </c>
      <c r="L13" s="172">
        <f t="shared" si="0"/>
        <v>1.0019046501357467</v>
      </c>
      <c r="M13" s="172">
        <f t="shared" si="9"/>
        <v>1.0017665502254496</v>
      </c>
      <c r="N13" s="172">
        <f t="shared" si="13"/>
        <v>1.902838589553309E-3</v>
      </c>
      <c r="O13" s="172">
        <f t="shared" si="10"/>
        <v>1.7649917107930597E-3</v>
      </c>
      <c r="P13" s="23"/>
      <c r="Q13" s="23"/>
      <c r="R13" s="53">
        <f t="shared" si="1"/>
        <v>1.7665502254495813E-3</v>
      </c>
      <c r="S13" s="54">
        <f t="shared" si="2"/>
        <v>1.380999102970737E-4</v>
      </c>
      <c r="T13" s="54">
        <f t="shared" si="3"/>
        <v>1.3770005344207806E-4</v>
      </c>
      <c r="U13" s="24">
        <f t="shared" si="4"/>
        <v>164573.05000000598</v>
      </c>
      <c r="V13" s="60">
        <f t="shared" si="5"/>
        <v>1.9046501357465992E-3</v>
      </c>
      <c r="W13" s="16"/>
      <c r="X13" t="s">
        <v>368</v>
      </c>
      <c r="Y13" s="48">
        <f t="shared" si="6"/>
        <v>0</v>
      </c>
      <c r="Z13" s="48">
        <f t="shared" si="7"/>
        <v>0</v>
      </c>
      <c r="AA13" s="105">
        <f t="shared" si="11"/>
        <v>1</v>
      </c>
      <c r="AB13" s="105">
        <f t="shared" si="12"/>
        <v>1</v>
      </c>
    </row>
    <row r="14" spans="1:28" x14ac:dyDescent="0.35">
      <c r="A14">
        <f>'FIHI (PBC M)'!A14</f>
        <v>0</v>
      </c>
      <c r="B14">
        <f>'FIHI (PBC M)'!B14</f>
        <v>0</v>
      </c>
      <c r="C14" s="33">
        <f>'FIHI (PBC M)'!C14</f>
        <v>0</v>
      </c>
      <c r="D14" s="3">
        <f>'FIHI (PBC M)'!D14</f>
        <v>0</v>
      </c>
      <c r="E14" s="7">
        <f>SUMIFS('SOC Detail Cap Acct'!S:S,'SOC Detail Cap Acct'!K:K,'FIHI (PBC 2YIG)'!B14,'SOC Detail Cap Acct'!H:H,'FIHI (PBC 2YIG)'!$C$1,'SOC Detail Cap Acct'!R:R,'FIHI (PBC 2YIG)'!$E$1)+SUMIFS('SOC Detail Cap Acct'!S:S,'SOC Detail Cap Acct'!K:K,'FIHI (PBC 2YIG)'!B14,'SOC Detail Cap Acct'!H:H,'FIHI (PBC 2YIG)'!$C$1,'SOC Detail Cap Acct'!R:R,'FIHI (PBC 2YIG)'!$E$2)+SUMIFS('SOC Detail Cap Acct'!S:S,'SOC Detail Cap Acct'!K:K,'FIHI (PBC 2YIG)'!B14,'SOC Detail Cap Acct'!H:H,'FIHI (PBC 2YIG)'!$C$1,'SOC Detail Cap Acct'!R:R,'FIHI (PBC 2YIG)'!$E$3)</f>
        <v>0</v>
      </c>
      <c r="F14" s="8" t="s">
        <v>11</v>
      </c>
      <c r="G14" s="7">
        <f>SUMIFS('SOC Detail Cap Acct'!S:S,'SOC Detail Cap Acct'!K:K,'FIHI (PBC 2YIG)'!B14,'SOC Detail Cap Acct'!H:H,'FIHI (PBC 2YIG)'!$C$1,'SOC Detail Cap Acct'!R:R,'FIHI (PBC 2YIG)'!$G$1)-SUMIFS('SOC Detail Cap Acct'!S:S,'SOC Detail Cap Acct'!K:K,'FIHI (PBC 2YIG)'!B14,'SOC Detail Cap Acct'!H:H,'FIHI (PBC 2YIG)'!$C$1,'SOC Detail Cap Acct'!R:R,'FIHI (PBC 2YIG)'!$G$2)</f>
        <v>0</v>
      </c>
      <c r="H14" s="9" t="s">
        <v>11</v>
      </c>
      <c r="I14" s="8">
        <f>-SUMIFS('SOC Detail Expenses'!S:S,'SOC Detail Expenses'!K:K,'FIHI (PBC 2YIG)'!B14,'SOC Detail Expenses'!H:H,'FIHI (PBC 2YIG)'!$C$1)</f>
        <v>0</v>
      </c>
      <c r="J14" s="8">
        <f>-SUMIFS('SOC Detail Mgmt Fees'!S:S,'SOC Detail Mgmt Fees'!K:K,'FIHI (PBC 2YIG)'!B14,'SOC Detail Mgmt Fees'!H:H,'FIHI (PBC 2YIG)'!$C$1)</f>
        <v>0</v>
      </c>
      <c r="K14" s="34">
        <f>-SUMIFS('SOC Detail Mgmt Fees'!S:S,'SOC Detail Mgmt Fees'!H:H,'FIHI (PBC 2YIG)'!$C$1,'SOC Detail Mgmt Fees'!R:R,'FIHI (PBC 2YIG)'!$K$1,'SOC Detail Mgmt Fees'!K:K,'FIHI (PBC 2YIG)'!B14)</f>
        <v>0</v>
      </c>
      <c r="L14" s="172" t="e">
        <f t="shared" si="0"/>
        <v>#DIV/0!</v>
      </c>
      <c r="M14" s="172" t="e">
        <f t="shared" si="9"/>
        <v>#DIV/0!</v>
      </c>
      <c r="N14" s="172" t="e">
        <f t="shared" si="13"/>
        <v>#DIV/0!</v>
      </c>
      <c r="O14" s="172" t="e">
        <f t="shared" si="10"/>
        <v>#DIV/0!</v>
      </c>
      <c r="P14" s="23"/>
      <c r="Q14" s="23"/>
      <c r="R14" s="53" t="e">
        <f t="shared" si="1"/>
        <v>#DIV/0!</v>
      </c>
      <c r="S14" s="54" t="e">
        <f t="shared" si="2"/>
        <v>#DIV/0!</v>
      </c>
      <c r="T14" s="54" t="e">
        <f t="shared" si="3"/>
        <v>#DIV/0!</v>
      </c>
      <c r="U14" s="24">
        <f t="shared" si="4"/>
        <v>0</v>
      </c>
      <c r="V14" s="60" t="e">
        <f t="shared" si="5"/>
        <v>#DIV/0!</v>
      </c>
      <c r="W14" s="16"/>
      <c r="X14" t="s">
        <v>369</v>
      </c>
      <c r="Y14" s="48">
        <f t="shared" si="6"/>
        <v>0</v>
      </c>
      <c r="Z14" s="48">
        <f t="shared" si="7"/>
        <v>0</v>
      </c>
      <c r="AA14" s="105">
        <f t="shared" si="11"/>
        <v>1</v>
      </c>
      <c r="AB14" s="105">
        <f t="shared" si="12"/>
        <v>1</v>
      </c>
    </row>
    <row r="15" spans="1:28" x14ac:dyDescent="0.35">
      <c r="A15">
        <f>'FIHI (PBC M)'!A15</f>
        <v>0</v>
      </c>
      <c r="B15">
        <f>'FIHI (PBC M)'!B15</f>
        <v>0</v>
      </c>
      <c r="C15" s="33">
        <f>'FIHI (PBC M)'!C15</f>
        <v>0</v>
      </c>
      <c r="D15" s="3">
        <f>'FIHI (PBC M)'!D15</f>
        <v>0</v>
      </c>
      <c r="E15" s="7">
        <f>SUMIFS('SOC Detail Cap Acct'!S:S,'SOC Detail Cap Acct'!K:K,'FIHI (PBC 2YIG)'!B15,'SOC Detail Cap Acct'!H:H,'FIHI (PBC 2YIG)'!$C$1,'SOC Detail Cap Acct'!R:R,'FIHI (PBC 2YIG)'!$E$1)+SUMIFS('SOC Detail Cap Acct'!S:S,'SOC Detail Cap Acct'!K:K,'FIHI (PBC 2YIG)'!B15,'SOC Detail Cap Acct'!H:H,'FIHI (PBC 2YIG)'!$C$1,'SOC Detail Cap Acct'!R:R,'FIHI (PBC 2YIG)'!$E$2)+SUMIFS('SOC Detail Cap Acct'!S:S,'SOC Detail Cap Acct'!K:K,'FIHI (PBC 2YIG)'!B15,'SOC Detail Cap Acct'!H:H,'FIHI (PBC 2YIG)'!$C$1,'SOC Detail Cap Acct'!R:R,'FIHI (PBC 2YIG)'!$E$3)</f>
        <v>0</v>
      </c>
      <c r="F15" s="8" t="s">
        <v>11</v>
      </c>
      <c r="G15" s="7">
        <f>SUMIFS('SOC Detail Cap Acct'!S:S,'SOC Detail Cap Acct'!K:K,'FIHI (PBC 2YIG)'!B15,'SOC Detail Cap Acct'!H:H,'FIHI (PBC 2YIG)'!$C$1,'SOC Detail Cap Acct'!R:R,'FIHI (PBC 2YIG)'!$G$1)-SUMIFS('SOC Detail Cap Acct'!S:S,'SOC Detail Cap Acct'!K:K,'FIHI (PBC 2YIG)'!B15,'SOC Detail Cap Acct'!H:H,'FIHI (PBC 2YIG)'!$C$1,'SOC Detail Cap Acct'!R:R,'FIHI (PBC 2YIG)'!$G$2)</f>
        <v>0</v>
      </c>
      <c r="H15" s="9" t="s">
        <v>11</v>
      </c>
      <c r="I15" s="8">
        <f>-SUMIFS('SOC Detail Expenses'!S:S,'SOC Detail Expenses'!K:K,'FIHI (PBC 2YIG)'!B15,'SOC Detail Expenses'!H:H,'FIHI (PBC 2YIG)'!$C$1)</f>
        <v>0</v>
      </c>
      <c r="J15" s="8">
        <f>-SUMIFS('SOC Detail Mgmt Fees'!S:S,'SOC Detail Mgmt Fees'!K:K,'FIHI (PBC 2YIG)'!B15,'SOC Detail Mgmt Fees'!H:H,'FIHI (PBC 2YIG)'!$C$1)</f>
        <v>0</v>
      </c>
      <c r="K15" s="34">
        <f>-SUMIFS('SOC Detail Mgmt Fees'!S:S,'SOC Detail Mgmt Fees'!H:H,'FIHI (PBC 2YIG)'!$C$1,'SOC Detail Mgmt Fees'!R:R,'FIHI (PBC 2YIG)'!$K$1,'SOC Detail Mgmt Fees'!K:K,'FIHI (PBC 2YIG)'!B15)</f>
        <v>0</v>
      </c>
      <c r="L15" s="172" t="e">
        <f t="shared" si="0"/>
        <v>#DIV/0!</v>
      </c>
      <c r="M15" s="172" t="e">
        <f t="shared" si="9"/>
        <v>#DIV/0!</v>
      </c>
      <c r="N15" s="172" t="e">
        <f t="shared" si="13"/>
        <v>#DIV/0!</v>
      </c>
      <c r="O15" s="172" t="e">
        <f t="shared" si="10"/>
        <v>#DIV/0!</v>
      </c>
      <c r="P15" s="23"/>
      <c r="Q15" s="23"/>
      <c r="R15" s="53" t="e">
        <f t="shared" si="1"/>
        <v>#DIV/0!</v>
      </c>
      <c r="S15" s="54" t="e">
        <f t="shared" si="2"/>
        <v>#DIV/0!</v>
      </c>
      <c r="T15" s="54" t="e">
        <f t="shared" si="3"/>
        <v>#DIV/0!</v>
      </c>
      <c r="U15" s="24">
        <f t="shared" si="4"/>
        <v>0</v>
      </c>
      <c r="V15" s="60" t="e">
        <f t="shared" si="5"/>
        <v>#DIV/0!</v>
      </c>
      <c r="W15" s="16"/>
      <c r="X15" t="s">
        <v>370</v>
      </c>
      <c r="Y15" s="48">
        <f t="shared" si="6"/>
        <v>0</v>
      </c>
      <c r="Z15" s="48">
        <f t="shared" si="7"/>
        <v>0</v>
      </c>
      <c r="AA15" s="105">
        <f t="shared" si="11"/>
        <v>1</v>
      </c>
      <c r="AB15" s="105">
        <f t="shared" si="12"/>
        <v>1</v>
      </c>
    </row>
    <row r="16" spans="1:28" x14ac:dyDescent="0.35">
      <c r="A16">
        <f>'FIHI (PBC M)'!A16</f>
        <v>0</v>
      </c>
      <c r="B16">
        <f>'FIHI (PBC M)'!B16</f>
        <v>0</v>
      </c>
      <c r="C16" s="33">
        <f>'FIHI (PBC M)'!C16</f>
        <v>0</v>
      </c>
      <c r="D16" s="3">
        <f>'FIHI (PBC M)'!D16</f>
        <v>0</v>
      </c>
      <c r="E16" s="7">
        <f>SUMIFS('SOC Detail Cap Acct'!S:S,'SOC Detail Cap Acct'!K:K,'FIHI (PBC 2YIG)'!B16,'SOC Detail Cap Acct'!H:H,'FIHI (PBC 2YIG)'!$C$1,'SOC Detail Cap Acct'!R:R,'FIHI (PBC 2YIG)'!$E$1)+SUMIFS('SOC Detail Cap Acct'!S:S,'SOC Detail Cap Acct'!K:K,'FIHI (PBC 2YIG)'!B16,'SOC Detail Cap Acct'!H:H,'FIHI (PBC 2YIG)'!$C$1,'SOC Detail Cap Acct'!R:R,'FIHI (PBC 2YIG)'!$E$2)+SUMIFS('SOC Detail Cap Acct'!S:S,'SOC Detail Cap Acct'!K:K,'FIHI (PBC 2YIG)'!B16,'SOC Detail Cap Acct'!H:H,'FIHI (PBC 2YIG)'!$C$1,'SOC Detail Cap Acct'!R:R,'FIHI (PBC 2YIG)'!$E$3)</f>
        <v>0</v>
      </c>
      <c r="F16" s="8" t="s">
        <v>11</v>
      </c>
      <c r="G16" s="7">
        <f>SUMIFS('SOC Detail Cap Acct'!S:S,'SOC Detail Cap Acct'!K:K,'FIHI (PBC 2YIG)'!B16,'SOC Detail Cap Acct'!H:H,'FIHI (PBC 2YIG)'!$C$1,'SOC Detail Cap Acct'!R:R,'FIHI (PBC 2YIG)'!$G$1)-SUMIFS('SOC Detail Cap Acct'!S:S,'SOC Detail Cap Acct'!K:K,'FIHI (PBC 2YIG)'!B16,'SOC Detail Cap Acct'!H:H,'FIHI (PBC 2YIG)'!$C$1,'SOC Detail Cap Acct'!R:R,'FIHI (PBC 2YIG)'!$G$2)</f>
        <v>0</v>
      </c>
      <c r="H16" s="9" t="s">
        <v>11</v>
      </c>
      <c r="I16" s="8">
        <f>-SUMIFS('SOC Detail Expenses'!S:S,'SOC Detail Expenses'!K:K,'FIHI (PBC 2YIG)'!B16,'SOC Detail Expenses'!H:H,'FIHI (PBC 2YIG)'!$C$1)</f>
        <v>0</v>
      </c>
      <c r="J16" s="8">
        <f>-SUMIFS('SOC Detail Mgmt Fees'!S:S,'SOC Detail Mgmt Fees'!K:K,'FIHI (PBC 2YIG)'!B16,'SOC Detail Mgmt Fees'!H:H,'FIHI (PBC 2YIG)'!$C$1)</f>
        <v>0</v>
      </c>
      <c r="K16" s="34">
        <f>-SUMIFS('SOC Detail Mgmt Fees'!S:S,'SOC Detail Mgmt Fees'!H:H,'FIHI (PBC 2YIG)'!$C$1,'SOC Detail Mgmt Fees'!R:R,'FIHI (PBC 2YIG)'!$K$1,'SOC Detail Mgmt Fees'!K:K,'FIHI (PBC 2YIG)'!B16)</f>
        <v>0</v>
      </c>
      <c r="L16" s="172" t="e">
        <f t="shared" si="0"/>
        <v>#DIV/0!</v>
      </c>
      <c r="M16" s="172" t="e">
        <f t="shared" si="9"/>
        <v>#DIV/0!</v>
      </c>
      <c r="N16" s="172" t="e">
        <f t="shared" si="13"/>
        <v>#DIV/0!</v>
      </c>
      <c r="O16" s="172" t="e">
        <f t="shared" si="10"/>
        <v>#DIV/0!</v>
      </c>
      <c r="P16" s="23"/>
      <c r="Q16" s="23"/>
      <c r="R16" s="53" t="e">
        <f t="shared" si="1"/>
        <v>#DIV/0!</v>
      </c>
      <c r="S16" s="54" t="e">
        <f t="shared" si="2"/>
        <v>#DIV/0!</v>
      </c>
      <c r="T16" s="54" t="e">
        <f t="shared" si="3"/>
        <v>#DIV/0!</v>
      </c>
      <c r="U16" s="24">
        <f t="shared" si="4"/>
        <v>0</v>
      </c>
      <c r="V16" s="60" t="e">
        <f t="shared" si="5"/>
        <v>#DIV/0!</v>
      </c>
      <c r="W16" s="16"/>
      <c r="X16" t="s">
        <v>371</v>
      </c>
      <c r="Y16" s="48">
        <f t="shared" si="6"/>
        <v>0</v>
      </c>
      <c r="Z16" s="48">
        <f t="shared" si="7"/>
        <v>0</v>
      </c>
      <c r="AA16" s="105">
        <f t="shared" si="11"/>
        <v>1</v>
      </c>
      <c r="AB16" s="105">
        <f t="shared" si="12"/>
        <v>1</v>
      </c>
    </row>
    <row r="17" spans="1:27" x14ac:dyDescent="0.35">
      <c r="A17">
        <f>'FIHI (PBC M)'!A17</f>
        <v>0</v>
      </c>
      <c r="B17">
        <f>'FIHI (PBC M)'!B17</f>
        <v>0</v>
      </c>
      <c r="C17" s="33">
        <f>'FIHI (PBC M)'!C17</f>
        <v>0</v>
      </c>
      <c r="D17" s="3">
        <f>'FIHI (PBC M)'!D17</f>
        <v>0</v>
      </c>
      <c r="E17" s="7">
        <f>SUMIFS('SOC Detail Cap Acct'!S:S,'SOC Detail Cap Acct'!K:K,'FIHI (PBC 2YIG)'!B17,'SOC Detail Cap Acct'!H:H,'FIHI (PBC 2YIG)'!$C$1,'SOC Detail Cap Acct'!R:R,'FIHI (PBC 2YIG)'!$E$1)+SUMIFS('SOC Detail Cap Acct'!S:S,'SOC Detail Cap Acct'!K:K,'FIHI (PBC 2YIG)'!B17,'SOC Detail Cap Acct'!H:H,'FIHI (PBC 2YIG)'!$C$1,'SOC Detail Cap Acct'!R:R,'FIHI (PBC 2YIG)'!$E$2)+SUMIFS('SOC Detail Cap Acct'!S:S,'SOC Detail Cap Acct'!K:K,'FIHI (PBC 2YIG)'!B17,'SOC Detail Cap Acct'!H:H,'FIHI (PBC 2YIG)'!$C$1,'SOC Detail Cap Acct'!R:R,'FIHI (PBC 2YIG)'!$E$3)</f>
        <v>0</v>
      </c>
      <c r="F17" s="8" t="s">
        <v>11</v>
      </c>
      <c r="G17" s="7">
        <f>SUMIFS('SOC Detail Cap Acct'!S:S,'SOC Detail Cap Acct'!K:K,'FIHI (PBC 2YIG)'!B17,'SOC Detail Cap Acct'!H:H,'FIHI (PBC 2YIG)'!$C$1,'SOC Detail Cap Acct'!R:R,'FIHI (PBC 2YIG)'!$G$1)-SUMIFS('SOC Detail Cap Acct'!S:S,'SOC Detail Cap Acct'!K:K,'FIHI (PBC 2YIG)'!B17,'SOC Detail Cap Acct'!H:H,'FIHI (PBC 2YIG)'!$C$1,'SOC Detail Cap Acct'!R:R,'FIHI (PBC 2YIG)'!$G$2)</f>
        <v>0</v>
      </c>
      <c r="H17" s="9" t="s">
        <v>11</v>
      </c>
      <c r="I17" s="8">
        <f>-SUMIFS('SOC Detail Expenses'!S:S,'SOC Detail Expenses'!K:K,'FIHI (PBC 2YIG)'!B17,'SOC Detail Expenses'!H:H,'FIHI (PBC 2YIG)'!$C$1)</f>
        <v>0</v>
      </c>
      <c r="J17" s="8">
        <f>-SUMIFS('SOC Detail Mgmt Fees'!S:S,'SOC Detail Mgmt Fees'!K:K,'FIHI (PBC 2YIG)'!B17,'SOC Detail Mgmt Fees'!H:H,'FIHI (PBC 2YIG)'!$C$1)</f>
        <v>0</v>
      </c>
      <c r="K17" s="34">
        <f>-SUMIFS('SOC Detail Mgmt Fees'!S:S,'SOC Detail Mgmt Fees'!H:H,'FIHI (PBC 2YIG)'!$C$1,'SOC Detail Mgmt Fees'!R:R,'FIHI (PBC 2YIG)'!$K$1,'SOC Detail Mgmt Fees'!K:K,'FIHI (PBC 2YIG)'!B17)</f>
        <v>0</v>
      </c>
      <c r="L17" s="172" t="e">
        <f t="shared" si="0"/>
        <v>#DIV/0!</v>
      </c>
      <c r="M17" s="172" t="e">
        <f t="shared" si="9"/>
        <v>#DIV/0!</v>
      </c>
      <c r="N17" s="172" t="e">
        <f t="shared" si="13"/>
        <v>#DIV/0!</v>
      </c>
      <c r="O17" s="172" t="e">
        <f t="shared" si="10"/>
        <v>#DIV/0!</v>
      </c>
      <c r="P17" s="23"/>
      <c r="Q17" s="23"/>
      <c r="R17" s="53" t="e">
        <f t="shared" si="1"/>
        <v>#DIV/0!</v>
      </c>
      <c r="S17" s="54" t="e">
        <f t="shared" si="2"/>
        <v>#DIV/0!</v>
      </c>
      <c r="T17" s="54" t="e">
        <f t="shared" si="3"/>
        <v>#DIV/0!</v>
      </c>
      <c r="U17" s="24">
        <f t="shared" si="4"/>
        <v>0</v>
      </c>
      <c r="V17" s="60" t="e">
        <f t="shared" si="5"/>
        <v>#DIV/0!</v>
      </c>
      <c r="W17" s="16"/>
      <c r="X17" s="10"/>
      <c r="Y17" s="12"/>
      <c r="AA17" s="10"/>
    </row>
    <row r="18" spans="1:27" x14ac:dyDescent="0.35">
      <c r="A18">
        <f>'FIHI (PBC M)'!A18</f>
        <v>0</v>
      </c>
      <c r="B18">
        <f>'FIHI (PBC M)'!B18</f>
        <v>0</v>
      </c>
      <c r="C18" s="33">
        <f>'FIHI (PBC M)'!C18</f>
        <v>0</v>
      </c>
      <c r="D18" s="3">
        <f>'FIHI (PBC M)'!D18</f>
        <v>0</v>
      </c>
      <c r="E18" s="7">
        <f>SUMIFS('SOC Detail Cap Acct'!S:S,'SOC Detail Cap Acct'!K:K,'FIHI (PBC 2YIG)'!B18,'SOC Detail Cap Acct'!H:H,'FIHI (PBC 2YIG)'!$C$1,'SOC Detail Cap Acct'!R:R,'FIHI (PBC 2YIG)'!$E$1)+SUMIFS('SOC Detail Cap Acct'!S:S,'SOC Detail Cap Acct'!K:K,'FIHI (PBC 2YIG)'!B18,'SOC Detail Cap Acct'!H:H,'FIHI (PBC 2YIG)'!$C$1,'SOC Detail Cap Acct'!R:R,'FIHI (PBC 2YIG)'!$E$2)+SUMIFS('SOC Detail Cap Acct'!S:S,'SOC Detail Cap Acct'!K:K,'FIHI (PBC 2YIG)'!B18,'SOC Detail Cap Acct'!H:H,'FIHI (PBC 2YIG)'!$C$1,'SOC Detail Cap Acct'!R:R,'FIHI (PBC 2YIG)'!$E$3)</f>
        <v>0</v>
      </c>
      <c r="F18" s="8" t="s">
        <v>11</v>
      </c>
      <c r="G18" s="7">
        <f>SUMIFS('SOC Detail Cap Acct'!S:S,'SOC Detail Cap Acct'!K:K,'FIHI (PBC 2YIG)'!B18,'SOC Detail Cap Acct'!H:H,'FIHI (PBC 2YIG)'!$C$1,'SOC Detail Cap Acct'!R:R,'FIHI (PBC 2YIG)'!$G$1)-SUMIFS('SOC Detail Cap Acct'!S:S,'SOC Detail Cap Acct'!K:K,'FIHI (PBC 2YIG)'!B18,'SOC Detail Cap Acct'!H:H,'FIHI (PBC 2YIG)'!$C$1,'SOC Detail Cap Acct'!R:R,'FIHI (PBC 2YIG)'!$G$2)</f>
        <v>0</v>
      </c>
      <c r="H18" s="9" t="s">
        <v>11</v>
      </c>
      <c r="I18" s="8">
        <f>-SUMIFS('SOC Detail Expenses'!S:S,'SOC Detail Expenses'!K:K,'FIHI (PBC 2YIG)'!B18,'SOC Detail Expenses'!H:H,'FIHI (PBC 2YIG)'!$C$1)</f>
        <v>0</v>
      </c>
      <c r="J18" s="8">
        <f>-SUMIFS('SOC Detail Mgmt Fees'!S:S,'SOC Detail Mgmt Fees'!K:K,'FIHI (PBC 2YIG)'!B18,'SOC Detail Mgmt Fees'!H:H,'FIHI (PBC 2YIG)'!$C$1)</f>
        <v>0</v>
      </c>
      <c r="K18" s="34">
        <f>-SUMIFS('SOC Detail Mgmt Fees'!S:S,'SOC Detail Mgmt Fees'!H:H,'FIHI (PBC 2YIG)'!$C$1,'SOC Detail Mgmt Fees'!R:R,'FIHI (PBC 2YIG)'!$K$1,'SOC Detail Mgmt Fees'!K:K,'FIHI (PBC 2YIG)'!B18)</f>
        <v>0</v>
      </c>
      <c r="L18" s="172" t="e">
        <f t="shared" si="0"/>
        <v>#DIV/0!</v>
      </c>
      <c r="M18" s="172" t="e">
        <f t="shared" si="9"/>
        <v>#DIV/0!</v>
      </c>
      <c r="N18" s="172" t="e">
        <f t="shared" si="13"/>
        <v>#DIV/0!</v>
      </c>
      <c r="O18" s="172" t="e">
        <f t="shared" si="10"/>
        <v>#DIV/0!</v>
      </c>
      <c r="P18" s="23"/>
      <c r="Q18" s="23"/>
      <c r="R18" s="53" t="e">
        <f t="shared" si="1"/>
        <v>#DIV/0!</v>
      </c>
      <c r="S18" s="54" t="e">
        <f t="shared" si="2"/>
        <v>#DIV/0!</v>
      </c>
      <c r="T18" s="54" t="e">
        <f t="shared" si="3"/>
        <v>#DIV/0!</v>
      </c>
      <c r="U18" s="24">
        <f t="shared" si="4"/>
        <v>0</v>
      </c>
      <c r="V18" s="60" t="e">
        <f t="shared" si="5"/>
        <v>#DIV/0!</v>
      </c>
      <c r="W18" s="16"/>
      <c r="X18" s="10"/>
      <c r="Y18" s="12"/>
      <c r="AA18" s="10"/>
    </row>
    <row r="19" spans="1:27" x14ac:dyDescent="0.35">
      <c r="A19">
        <f>'FIHI (PBC M)'!A19</f>
        <v>0</v>
      </c>
      <c r="B19">
        <f>'FIHI (PBC M)'!B19</f>
        <v>0</v>
      </c>
      <c r="C19" s="33">
        <f>'FIHI (PBC M)'!C19</f>
        <v>0</v>
      </c>
      <c r="D19" s="3">
        <f>'FIHI (PBC M)'!D19</f>
        <v>0</v>
      </c>
      <c r="E19" s="7">
        <f>SUMIFS('SOC Detail Cap Acct'!S:S,'SOC Detail Cap Acct'!K:K,'FIHI (PBC 2YIG)'!B19,'SOC Detail Cap Acct'!H:H,'FIHI (PBC 2YIG)'!$C$1,'SOC Detail Cap Acct'!R:R,'FIHI (PBC 2YIG)'!$E$1)+SUMIFS('SOC Detail Cap Acct'!S:S,'SOC Detail Cap Acct'!K:K,'FIHI (PBC 2YIG)'!B19,'SOC Detail Cap Acct'!H:H,'FIHI (PBC 2YIG)'!$C$1,'SOC Detail Cap Acct'!R:R,'FIHI (PBC 2YIG)'!$E$2)+SUMIFS('SOC Detail Cap Acct'!S:S,'SOC Detail Cap Acct'!K:K,'FIHI (PBC 2YIG)'!B19,'SOC Detail Cap Acct'!H:H,'FIHI (PBC 2YIG)'!$C$1,'SOC Detail Cap Acct'!R:R,'FIHI (PBC 2YIG)'!$E$3)</f>
        <v>0</v>
      </c>
      <c r="F19" s="8" t="s">
        <v>11</v>
      </c>
      <c r="G19" s="7">
        <f>SUMIFS('SOC Detail Cap Acct'!S:S,'SOC Detail Cap Acct'!K:K,'FIHI (PBC 2YIG)'!B19,'SOC Detail Cap Acct'!H:H,'FIHI (PBC 2YIG)'!$C$1,'SOC Detail Cap Acct'!R:R,'FIHI (PBC 2YIG)'!$G$1)-SUMIFS('SOC Detail Cap Acct'!S:S,'SOC Detail Cap Acct'!K:K,'FIHI (PBC 2YIG)'!B19,'SOC Detail Cap Acct'!H:H,'FIHI (PBC 2YIG)'!$C$1,'SOC Detail Cap Acct'!R:R,'FIHI (PBC 2YIG)'!$G$2)</f>
        <v>0</v>
      </c>
      <c r="H19" s="9" t="s">
        <v>11</v>
      </c>
      <c r="I19" s="8">
        <f>-SUMIFS('SOC Detail Expenses'!S:S,'SOC Detail Expenses'!K:K,'FIHI (PBC 2YIG)'!B19,'SOC Detail Expenses'!H:H,'FIHI (PBC 2YIG)'!$C$1)</f>
        <v>0</v>
      </c>
      <c r="J19" s="8">
        <f>-SUMIFS('SOC Detail Mgmt Fees'!S:S,'SOC Detail Mgmt Fees'!K:K,'FIHI (PBC 2YIG)'!B19,'SOC Detail Mgmt Fees'!H:H,'FIHI (PBC 2YIG)'!$C$1)</f>
        <v>0</v>
      </c>
      <c r="K19" s="34">
        <f>-SUMIFS('SOC Detail Mgmt Fees'!S:S,'SOC Detail Mgmt Fees'!H:H,'FIHI (PBC 2YIG)'!$C$1,'SOC Detail Mgmt Fees'!R:R,'FIHI (PBC 2YIG)'!$K$1,'SOC Detail Mgmt Fees'!K:K,'FIHI (PBC 2YIG)'!B19)</f>
        <v>0</v>
      </c>
      <c r="L19" s="172" t="e">
        <f t="shared" si="0"/>
        <v>#DIV/0!</v>
      </c>
      <c r="M19" s="172" t="e">
        <f t="shared" si="9"/>
        <v>#DIV/0!</v>
      </c>
      <c r="N19" s="172" t="e">
        <f t="shared" si="13"/>
        <v>#DIV/0!</v>
      </c>
      <c r="O19" s="172" t="e">
        <f t="shared" si="10"/>
        <v>#DIV/0!</v>
      </c>
      <c r="P19" s="23"/>
      <c r="Q19" s="23"/>
      <c r="R19" s="53" t="e">
        <f t="shared" si="1"/>
        <v>#DIV/0!</v>
      </c>
      <c r="S19" s="54" t="e">
        <f t="shared" si="2"/>
        <v>#DIV/0!</v>
      </c>
      <c r="T19" s="54" t="e">
        <f t="shared" si="3"/>
        <v>#DIV/0!</v>
      </c>
      <c r="U19" s="24">
        <f t="shared" si="4"/>
        <v>0</v>
      </c>
      <c r="V19" s="60" t="e">
        <f t="shared" si="5"/>
        <v>#DIV/0!</v>
      </c>
      <c r="W19" s="16"/>
      <c r="X19" s="10"/>
      <c r="Y19" s="12"/>
      <c r="AA19" s="10"/>
    </row>
    <row r="20" spans="1:27" x14ac:dyDescent="0.35">
      <c r="A20">
        <f>'FIHI (PBC M)'!A20</f>
        <v>0</v>
      </c>
      <c r="B20">
        <f>'FIHI (PBC M)'!B20</f>
        <v>0</v>
      </c>
      <c r="C20" s="33">
        <f>'FIHI (PBC M)'!C20</f>
        <v>0</v>
      </c>
      <c r="D20" s="3">
        <f>'FIHI (PBC M)'!D20</f>
        <v>0</v>
      </c>
      <c r="E20" s="7">
        <f>SUMIFS('SOC Detail Cap Acct'!S:S,'SOC Detail Cap Acct'!K:K,'FIHI (PBC 2YIG)'!B20,'SOC Detail Cap Acct'!H:H,'FIHI (PBC 2YIG)'!$C$1,'SOC Detail Cap Acct'!R:R,'FIHI (PBC 2YIG)'!$E$1)+SUMIFS('SOC Detail Cap Acct'!S:S,'SOC Detail Cap Acct'!K:K,'FIHI (PBC 2YIG)'!B20,'SOC Detail Cap Acct'!H:H,'FIHI (PBC 2YIG)'!$C$1,'SOC Detail Cap Acct'!R:R,'FIHI (PBC 2YIG)'!$E$2)+SUMIFS('SOC Detail Cap Acct'!S:S,'SOC Detail Cap Acct'!K:K,'FIHI (PBC 2YIG)'!B20,'SOC Detail Cap Acct'!H:H,'FIHI (PBC 2YIG)'!$C$1,'SOC Detail Cap Acct'!R:R,'FIHI (PBC 2YIG)'!$E$3)</f>
        <v>0</v>
      </c>
      <c r="F20" s="8" t="s">
        <v>11</v>
      </c>
      <c r="G20" s="7">
        <f>SUMIFS('SOC Detail Cap Acct'!S:S,'SOC Detail Cap Acct'!K:K,'FIHI (PBC 2YIG)'!B20,'SOC Detail Cap Acct'!H:H,'FIHI (PBC 2YIG)'!$C$1,'SOC Detail Cap Acct'!R:R,'FIHI (PBC 2YIG)'!$G$1)-SUMIFS('SOC Detail Cap Acct'!S:S,'SOC Detail Cap Acct'!K:K,'FIHI (PBC 2YIG)'!B20,'SOC Detail Cap Acct'!H:H,'FIHI (PBC 2YIG)'!$C$1,'SOC Detail Cap Acct'!R:R,'FIHI (PBC 2YIG)'!$G$2)</f>
        <v>0</v>
      </c>
      <c r="H20" s="9" t="s">
        <v>11</v>
      </c>
      <c r="I20" s="8">
        <f>-SUMIFS('SOC Detail Expenses'!S:S,'SOC Detail Expenses'!K:K,'FIHI (PBC 2YIG)'!B20,'SOC Detail Expenses'!H:H,'FIHI (PBC 2YIG)'!$C$1)</f>
        <v>0</v>
      </c>
      <c r="J20" s="8">
        <f>-SUMIFS('SOC Detail Mgmt Fees'!S:S,'SOC Detail Mgmt Fees'!K:K,'FIHI (PBC 2YIG)'!B20,'SOC Detail Mgmt Fees'!H:H,'FIHI (PBC 2YIG)'!$C$1)</f>
        <v>0</v>
      </c>
      <c r="K20" s="34">
        <f>-SUMIFS('SOC Detail Mgmt Fees'!S:S,'SOC Detail Mgmt Fees'!H:H,'FIHI (PBC 2YIG)'!$C$1,'SOC Detail Mgmt Fees'!R:R,'FIHI (PBC 2YIG)'!$K$1,'SOC Detail Mgmt Fees'!K:K,'FIHI (PBC 2YIG)'!B20)</f>
        <v>0</v>
      </c>
      <c r="L20" s="172" t="e">
        <f t="shared" si="0"/>
        <v>#DIV/0!</v>
      </c>
      <c r="M20" s="172" t="e">
        <f t="shared" si="9"/>
        <v>#DIV/0!</v>
      </c>
      <c r="N20" s="172" t="e">
        <f t="shared" si="13"/>
        <v>#DIV/0!</v>
      </c>
      <c r="O20" s="172" t="e">
        <f t="shared" si="10"/>
        <v>#DIV/0!</v>
      </c>
      <c r="P20" s="23"/>
      <c r="Q20" s="23"/>
      <c r="R20" s="53" t="e">
        <f t="shared" si="1"/>
        <v>#DIV/0!</v>
      </c>
      <c r="S20" s="54" t="e">
        <f t="shared" si="2"/>
        <v>#DIV/0!</v>
      </c>
      <c r="T20" s="54" t="e">
        <f t="shared" si="3"/>
        <v>#DIV/0!</v>
      </c>
      <c r="U20" s="24">
        <f t="shared" si="4"/>
        <v>0</v>
      </c>
      <c r="V20" s="60" t="e">
        <f t="shared" si="5"/>
        <v>#DIV/0!</v>
      </c>
      <c r="W20" s="16"/>
      <c r="X20" s="10"/>
      <c r="Y20" s="12"/>
      <c r="AA20" s="10"/>
    </row>
    <row r="21" spans="1:27" x14ac:dyDescent="0.35">
      <c r="A21">
        <f>'FIHI (PBC M)'!A21</f>
        <v>0</v>
      </c>
      <c r="B21">
        <f>'FIHI (PBC M)'!B21</f>
        <v>0</v>
      </c>
      <c r="C21" s="33">
        <f>'FIHI (PBC M)'!C21</f>
        <v>0</v>
      </c>
      <c r="D21" s="3">
        <f>'FIHI (PBC M)'!D21</f>
        <v>0</v>
      </c>
      <c r="E21" s="7">
        <f>SUMIFS('SOC Detail Cap Acct'!S:S,'SOC Detail Cap Acct'!K:K,'FIHI (PBC 2YIG)'!B21,'SOC Detail Cap Acct'!H:H,'FIHI (PBC 2YIG)'!$C$1,'SOC Detail Cap Acct'!R:R,'FIHI (PBC 2YIG)'!$E$1)+SUMIFS('SOC Detail Cap Acct'!S:S,'SOC Detail Cap Acct'!K:K,'FIHI (PBC 2YIG)'!B21,'SOC Detail Cap Acct'!H:H,'FIHI (PBC 2YIG)'!$C$1,'SOC Detail Cap Acct'!R:R,'FIHI (PBC 2YIG)'!$E$2)+SUMIFS('SOC Detail Cap Acct'!S:S,'SOC Detail Cap Acct'!K:K,'FIHI (PBC 2YIG)'!B21,'SOC Detail Cap Acct'!H:H,'FIHI (PBC 2YIG)'!$C$1,'SOC Detail Cap Acct'!R:R,'FIHI (PBC 2YIG)'!$E$3)</f>
        <v>0</v>
      </c>
      <c r="F21" s="8" t="s">
        <v>11</v>
      </c>
      <c r="G21" s="7">
        <f>SUMIFS('SOC Detail Cap Acct'!S:S,'SOC Detail Cap Acct'!K:K,'FIHI (PBC 2YIG)'!B21,'SOC Detail Cap Acct'!H:H,'FIHI (PBC 2YIG)'!$C$1,'SOC Detail Cap Acct'!R:R,'FIHI (PBC 2YIG)'!$G$1)-SUMIFS('SOC Detail Cap Acct'!S:S,'SOC Detail Cap Acct'!K:K,'FIHI (PBC 2YIG)'!B21,'SOC Detail Cap Acct'!H:H,'FIHI (PBC 2YIG)'!$C$1,'SOC Detail Cap Acct'!R:R,'FIHI (PBC 2YIG)'!$G$2)</f>
        <v>0</v>
      </c>
      <c r="H21" s="9" t="s">
        <v>11</v>
      </c>
      <c r="I21" s="8">
        <f>-SUMIFS('SOC Detail Expenses'!S:S,'SOC Detail Expenses'!K:K,'FIHI (PBC 2YIG)'!B21,'SOC Detail Expenses'!H:H,'FIHI (PBC 2YIG)'!$C$1)</f>
        <v>0</v>
      </c>
      <c r="J21" s="8">
        <f>-SUMIFS('SOC Detail Mgmt Fees'!S:S,'SOC Detail Mgmt Fees'!K:K,'FIHI (PBC 2YIG)'!B21,'SOC Detail Mgmt Fees'!H:H,'FIHI (PBC 2YIG)'!$C$1)</f>
        <v>0</v>
      </c>
      <c r="K21" s="34">
        <f>-SUMIFS('SOC Detail Mgmt Fees'!S:S,'SOC Detail Mgmt Fees'!H:H,'FIHI (PBC 2YIG)'!$C$1,'SOC Detail Mgmt Fees'!R:R,'FIHI (PBC 2YIG)'!$K$1,'SOC Detail Mgmt Fees'!K:K,'FIHI (PBC 2YIG)'!B21)</f>
        <v>0</v>
      </c>
      <c r="L21" s="172" t="e">
        <f t="shared" si="0"/>
        <v>#DIV/0!</v>
      </c>
      <c r="M21" s="172" t="e">
        <f t="shared" si="9"/>
        <v>#DIV/0!</v>
      </c>
      <c r="N21" s="172" t="e">
        <f t="shared" si="13"/>
        <v>#DIV/0!</v>
      </c>
      <c r="O21" s="172" t="e">
        <f t="shared" si="10"/>
        <v>#DIV/0!</v>
      </c>
      <c r="P21" s="23"/>
      <c r="Q21" s="23"/>
      <c r="R21" s="53" t="e">
        <f t="shared" si="1"/>
        <v>#DIV/0!</v>
      </c>
      <c r="S21" s="54" t="e">
        <f t="shared" si="2"/>
        <v>#DIV/0!</v>
      </c>
      <c r="T21" s="54" t="e">
        <f t="shared" si="3"/>
        <v>#DIV/0!</v>
      </c>
      <c r="U21" s="24">
        <f t="shared" si="4"/>
        <v>0</v>
      </c>
      <c r="V21" s="60" t="e">
        <f t="shared" si="5"/>
        <v>#DIV/0!</v>
      </c>
      <c r="W21" s="16"/>
      <c r="X21" s="11"/>
      <c r="AA21" s="11"/>
    </row>
    <row r="22" spans="1:27" x14ac:dyDescent="0.35">
      <c r="A22">
        <f>'FIHI (PBC M)'!A22</f>
        <v>0</v>
      </c>
      <c r="B22">
        <f>'FIHI (PBC M)'!B22</f>
        <v>0</v>
      </c>
      <c r="C22" s="33">
        <f>'FIHI (PBC M)'!C22</f>
        <v>0</v>
      </c>
      <c r="D22" s="3">
        <f>'FIHI (PBC M)'!D22</f>
        <v>0</v>
      </c>
      <c r="E22" s="7">
        <f>SUMIFS('SOC Detail Cap Acct'!S:S,'SOC Detail Cap Acct'!K:K,'FIHI (PBC 2YIG)'!B22,'SOC Detail Cap Acct'!H:H,'FIHI (PBC 2YIG)'!$C$1,'SOC Detail Cap Acct'!R:R,'FIHI (PBC 2YIG)'!$E$1)+SUMIFS('SOC Detail Cap Acct'!S:S,'SOC Detail Cap Acct'!K:K,'FIHI (PBC 2YIG)'!B22,'SOC Detail Cap Acct'!H:H,'FIHI (PBC 2YIG)'!$C$1,'SOC Detail Cap Acct'!R:R,'FIHI (PBC 2YIG)'!$E$2)+SUMIFS('SOC Detail Cap Acct'!S:S,'SOC Detail Cap Acct'!K:K,'FIHI (PBC 2YIG)'!B22,'SOC Detail Cap Acct'!H:H,'FIHI (PBC 2YIG)'!$C$1,'SOC Detail Cap Acct'!R:R,'FIHI (PBC 2YIG)'!$E$3)</f>
        <v>0</v>
      </c>
      <c r="F22" s="8" t="s">
        <v>11</v>
      </c>
      <c r="G22" s="7">
        <f>SUMIFS('SOC Detail Cap Acct'!S:S,'SOC Detail Cap Acct'!K:K,'FIHI (PBC 2YIG)'!B22,'SOC Detail Cap Acct'!H:H,'FIHI (PBC 2YIG)'!$C$1,'SOC Detail Cap Acct'!R:R,'FIHI (PBC 2YIG)'!$G$1)-SUMIFS('SOC Detail Cap Acct'!S:S,'SOC Detail Cap Acct'!K:K,'FIHI (PBC 2YIG)'!B22,'SOC Detail Cap Acct'!H:H,'FIHI (PBC 2YIG)'!$C$1,'SOC Detail Cap Acct'!R:R,'FIHI (PBC 2YIG)'!$G$2)</f>
        <v>0</v>
      </c>
      <c r="H22" s="9" t="s">
        <v>11</v>
      </c>
      <c r="I22" s="8">
        <f>-SUMIFS('SOC Detail Expenses'!S:S,'SOC Detail Expenses'!K:K,'FIHI (PBC 2YIG)'!B22,'SOC Detail Expenses'!H:H,'FIHI (PBC 2YIG)'!$C$1)</f>
        <v>0</v>
      </c>
      <c r="J22" s="8">
        <f>-SUMIFS('SOC Detail Mgmt Fees'!S:S,'SOC Detail Mgmt Fees'!K:K,'FIHI (PBC 2YIG)'!B22,'SOC Detail Mgmt Fees'!H:H,'FIHI (PBC 2YIG)'!$C$1)</f>
        <v>0</v>
      </c>
      <c r="K22" s="34">
        <f>-SUMIFS('SOC Detail Mgmt Fees'!S:S,'SOC Detail Mgmt Fees'!H:H,'FIHI (PBC 2YIG)'!$C$1,'SOC Detail Mgmt Fees'!R:R,'FIHI (PBC 2YIG)'!$K$1,'SOC Detail Mgmt Fees'!K:K,'FIHI (PBC 2YIG)'!B22)</f>
        <v>0</v>
      </c>
      <c r="L22" s="172" t="e">
        <f t="shared" si="0"/>
        <v>#DIV/0!</v>
      </c>
      <c r="M22" s="172" t="e">
        <f t="shared" si="9"/>
        <v>#DIV/0!</v>
      </c>
      <c r="N22" s="172" t="e">
        <f t="shared" si="13"/>
        <v>#DIV/0!</v>
      </c>
      <c r="O22" s="172" t="e">
        <f t="shared" si="10"/>
        <v>#DIV/0!</v>
      </c>
      <c r="P22" s="23"/>
      <c r="Q22" s="23"/>
      <c r="R22" s="53" t="e">
        <f t="shared" ref="R22:R32" si="14">+G22/E22-1</f>
        <v>#DIV/0!</v>
      </c>
      <c r="S22" s="54" t="e">
        <f t="shared" ref="S22:S32" si="15">(J22+I22)/E22</f>
        <v>#DIV/0!</v>
      </c>
      <c r="T22" s="54" t="e">
        <f t="shared" ref="T22:T32" si="16">(K22+I22)/E22</f>
        <v>#DIV/0!</v>
      </c>
      <c r="U22" s="24">
        <f t="shared" ref="U22:U32" si="17">+G22-E22+J22+I22</f>
        <v>0</v>
      </c>
      <c r="V22" s="60" t="e">
        <f t="shared" ref="V22:V32" si="18">+U22/E22</f>
        <v>#DIV/0!</v>
      </c>
      <c r="W22" s="16"/>
    </row>
    <row r="23" spans="1:27" x14ac:dyDescent="0.35">
      <c r="A23">
        <f>'FIHI (PBC M)'!A23</f>
        <v>0</v>
      </c>
      <c r="B23">
        <f>'FIHI (PBC M)'!B23</f>
        <v>0</v>
      </c>
      <c r="C23" s="33">
        <f>'FIHI (PBC M)'!C23</f>
        <v>0</v>
      </c>
      <c r="D23" s="3">
        <f>'FIHI (PBC M)'!D23</f>
        <v>0</v>
      </c>
      <c r="E23" s="7">
        <f>SUMIFS('SOC Detail Cap Acct'!S:S,'SOC Detail Cap Acct'!K:K,'FIHI (PBC 2YIG)'!B23,'SOC Detail Cap Acct'!H:H,'FIHI (PBC 2YIG)'!$C$1,'SOC Detail Cap Acct'!R:R,'FIHI (PBC 2YIG)'!$E$1)+SUMIFS('SOC Detail Cap Acct'!S:S,'SOC Detail Cap Acct'!K:K,'FIHI (PBC 2YIG)'!B23,'SOC Detail Cap Acct'!H:H,'FIHI (PBC 2YIG)'!$C$1,'SOC Detail Cap Acct'!R:R,'FIHI (PBC 2YIG)'!$E$2)+SUMIFS('SOC Detail Cap Acct'!S:S,'SOC Detail Cap Acct'!K:K,'FIHI (PBC 2YIG)'!B23,'SOC Detail Cap Acct'!H:H,'FIHI (PBC 2YIG)'!$C$1,'SOC Detail Cap Acct'!R:R,'FIHI (PBC 2YIG)'!$E$3)</f>
        <v>0</v>
      </c>
      <c r="F23" s="8" t="s">
        <v>11</v>
      </c>
      <c r="G23" s="7">
        <f>SUMIFS('SOC Detail Cap Acct'!S:S,'SOC Detail Cap Acct'!K:K,'FIHI (PBC 2YIG)'!B23,'SOC Detail Cap Acct'!H:H,'FIHI (PBC 2YIG)'!$C$1,'SOC Detail Cap Acct'!R:R,'FIHI (PBC 2YIG)'!$G$1)-SUMIFS('SOC Detail Cap Acct'!S:S,'SOC Detail Cap Acct'!K:K,'FIHI (PBC 2YIG)'!B23,'SOC Detail Cap Acct'!H:H,'FIHI (PBC 2YIG)'!$C$1,'SOC Detail Cap Acct'!R:R,'FIHI (PBC 2YIG)'!$G$2)</f>
        <v>0</v>
      </c>
      <c r="H23" s="9" t="s">
        <v>11</v>
      </c>
      <c r="I23" s="8">
        <f>-SUMIFS('SOC Detail Expenses'!S:S,'SOC Detail Expenses'!K:K,'FIHI (PBC 2YIG)'!B23,'SOC Detail Expenses'!H:H,'FIHI (PBC 2YIG)'!$C$1)</f>
        <v>0</v>
      </c>
      <c r="J23" s="8">
        <f>-SUMIFS('SOC Detail Mgmt Fees'!S:S,'SOC Detail Mgmt Fees'!K:K,'FIHI (PBC 2YIG)'!B23,'SOC Detail Mgmt Fees'!H:H,'FIHI (PBC 2YIG)'!$C$1)</f>
        <v>0</v>
      </c>
      <c r="K23" s="34">
        <f>-SUMIFS('SOC Detail Mgmt Fees'!S:S,'SOC Detail Mgmt Fees'!H:H,'FIHI (PBC 2YIG)'!$C$1,'SOC Detail Mgmt Fees'!R:R,'FIHI (PBC 2YIG)'!$K$1,'SOC Detail Mgmt Fees'!K:K,'FIHI (PBC 2YIG)'!B23)</f>
        <v>0</v>
      </c>
      <c r="L23" s="172" t="e">
        <f t="shared" si="0"/>
        <v>#DIV/0!</v>
      </c>
      <c r="M23" s="172" t="e">
        <f t="shared" si="9"/>
        <v>#DIV/0!</v>
      </c>
      <c r="N23" s="172" t="e">
        <f t="shared" si="13"/>
        <v>#DIV/0!</v>
      </c>
      <c r="O23" s="172" t="e">
        <f t="shared" si="10"/>
        <v>#DIV/0!</v>
      </c>
      <c r="P23" s="23"/>
      <c r="Q23" s="23"/>
      <c r="R23" s="53" t="e">
        <f t="shared" si="14"/>
        <v>#DIV/0!</v>
      </c>
      <c r="S23" s="54" t="e">
        <f t="shared" si="15"/>
        <v>#DIV/0!</v>
      </c>
      <c r="T23" s="54" t="e">
        <f t="shared" si="16"/>
        <v>#DIV/0!</v>
      </c>
      <c r="U23" s="24">
        <f t="shared" si="17"/>
        <v>0</v>
      </c>
      <c r="V23" s="60" t="e">
        <f t="shared" si="18"/>
        <v>#DIV/0!</v>
      </c>
      <c r="W23" s="16"/>
    </row>
    <row r="24" spans="1:27" x14ac:dyDescent="0.35">
      <c r="A24">
        <f>'FIHI (PBC M)'!A24</f>
        <v>0</v>
      </c>
      <c r="B24">
        <f>'FIHI (PBC M)'!B24</f>
        <v>0</v>
      </c>
      <c r="C24" s="33">
        <f>'FIHI (PBC M)'!C24</f>
        <v>0</v>
      </c>
      <c r="D24" s="3">
        <f>'FIHI (PBC M)'!D24</f>
        <v>0</v>
      </c>
      <c r="E24" s="7">
        <f>SUMIFS('SOC Detail Cap Acct'!S:S,'SOC Detail Cap Acct'!K:K,'FIHI (PBC 2YIG)'!B24,'SOC Detail Cap Acct'!H:H,'FIHI (PBC 2YIG)'!$C$1,'SOC Detail Cap Acct'!R:R,'FIHI (PBC 2YIG)'!$E$1)+SUMIFS('SOC Detail Cap Acct'!S:S,'SOC Detail Cap Acct'!K:K,'FIHI (PBC 2YIG)'!B24,'SOC Detail Cap Acct'!H:H,'FIHI (PBC 2YIG)'!$C$1,'SOC Detail Cap Acct'!R:R,'FIHI (PBC 2YIG)'!$E$2)+SUMIFS('SOC Detail Cap Acct'!S:S,'SOC Detail Cap Acct'!K:K,'FIHI (PBC 2YIG)'!B24,'SOC Detail Cap Acct'!H:H,'FIHI (PBC 2YIG)'!$C$1,'SOC Detail Cap Acct'!R:R,'FIHI (PBC 2YIG)'!$E$3)</f>
        <v>0</v>
      </c>
      <c r="F24" s="8" t="s">
        <v>11</v>
      </c>
      <c r="G24" s="7">
        <f>SUMIFS('SOC Detail Cap Acct'!S:S,'SOC Detail Cap Acct'!K:K,'FIHI (PBC 2YIG)'!B24,'SOC Detail Cap Acct'!H:H,'FIHI (PBC 2YIG)'!$C$1,'SOC Detail Cap Acct'!R:R,'FIHI (PBC 2YIG)'!$G$1)-SUMIFS('SOC Detail Cap Acct'!S:S,'SOC Detail Cap Acct'!K:K,'FIHI (PBC 2YIG)'!B24,'SOC Detail Cap Acct'!H:H,'FIHI (PBC 2YIG)'!$C$1,'SOC Detail Cap Acct'!R:R,'FIHI (PBC 2YIG)'!$G$2)</f>
        <v>0</v>
      </c>
      <c r="H24" s="9" t="s">
        <v>11</v>
      </c>
      <c r="I24" s="8">
        <f>-SUMIFS('SOC Detail Expenses'!S:S,'SOC Detail Expenses'!K:K,'FIHI (PBC 2YIG)'!B24,'SOC Detail Expenses'!H:H,'FIHI (PBC 2YIG)'!$C$1)</f>
        <v>0</v>
      </c>
      <c r="J24" s="8">
        <f>-SUMIFS('SOC Detail Mgmt Fees'!S:S,'SOC Detail Mgmt Fees'!K:K,'FIHI (PBC 2YIG)'!B24,'SOC Detail Mgmt Fees'!H:H,'FIHI (PBC 2YIG)'!$C$1)</f>
        <v>0</v>
      </c>
      <c r="K24" s="34">
        <f>-SUMIFS('SOC Detail Mgmt Fees'!S:S,'SOC Detail Mgmt Fees'!H:H,'FIHI (PBC 2YIG)'!$C$1,'SOC Detail Mgmt Fees'!R:R,'FIHI (PBC 2YIG)'!$K$1,'SOC Detail Mgmt Fees'!K:K,'FIHI (PBC 2YIG)'!B24)</f>
        <v>0</v>
      </c>
      <c r="L24" s="172" t="e">
        <f t="shared" si="0"/>
        <v>#DIV/0!</v>
      </c>
      <c r="M24" s="172" t="e">
        <f t="shared" si="9"/>
        <v>#DIV/0!</v>
      </c>
      <c r="N24" s="172" t="e">
        <f t="shared" si="13"/>
        <v>#DIV/0!</v>
      </c>
      <c r="O24" s="172" t="e">
        <f t="shared" si="10"/>
        <v>#DIV/0!</v>
      </c>
      <c r="P24" s="23"/>
      <c r="Q24" s="23"/>
      <c r="R24" s="53" t="e">
        <f t="shared" si="14"/>
        <v>#DIV/0!</v>
      </c>
      <c r="S24" s="54" t="e">
        <f t="shared" si="15"/>
        <v>#DIV/0!</v>
      </c>
      <c r="T24" s="54" t="e">
        <f t="shared" si="16"/>
        <v>#DIV/0!</v>
      </c>
      <c r="U24" s="24">
        <f t="shared" si="17"/>
        <v>0</v>
      </c>
      <c r="V24" s="60" t="e">
        <f t="shared" si="18"/>
        <v>#DIV/0!</v>
      </c>
      <c r="W24" s="16"/>
    </row>
    <row r="25" spans="1:27" x14ac:dyDescent="0.35">
      <c r="A25">
        <f>'FIHI (PBC M)'!A25</f>
        <v>0</v>
      </c>
      <c r="B25">
        <f>'FIHI (PBC M)'!B25</f>
        <v>0</v>
      </c>
      <c r="C25" s="33">
        <f>'FIHI (PBC M)'!C25</f>
        <v>0</v>
      </c>
      <c r="D25" s="3">
        <f>'FIHI (PBC M)'!D25</f>
        <v>0</v>
      </c>
      <c r="E25" s="7">
        <f>SUMIFS('SOC Detail Cap Acct'!S:S,'SOC Detail Cap Acct'!K:K,'FIHI (PBC 2YIG)'!B25,'SOC Detail Cap Acct'!H:H,'FIHI (PBC 2YIG)'!$C$1,'SOC Detail Cap Acct'!R:R,'FIHI (PBC 2YIG)'!$E$1)+SUMIFS('SOC Detail Cap Acct'!S:S,'SOC Detail Cap Acct'!K:K,'FIHI (PBC 2YIG)'!B25,'SOC Detail Cap Acct'!H:H,'FIHI (PBC 2YIG)'!$C$1,'SOC Detail Cap Acct'!R:R,'FIHI (PBC 2YIG)'!$E$2)+SUMIFS('SOC Detail Cap Acct'!S:S,'SOC Detail Cap Acct'!K:K,'FIHI (PBC 2YIG)'!B25,'SOC Detail Cap Acct'!H:H,'FIHI (PBC 2YIG)'!$C$1,'SOC Detail Cap Acct'!R:R,'FIHI (PBC 2YIG)'!$E$3)</f>
        <v>0</v>
      </c>
      <c r="F25" s="8" t="s">
        <v>11</v>
      </c>
      <c r="G25" s="7">
        <f>SUMIFS('SOC Detail Cap Acct'!S:S,'SOC Detail Cap Acct'!K:K,'FIHI (PBC 2YIG)'!B25,'SOC Detail Cap Acct'!H:H,'FIHI (PBC 2YIG)'!$C$1,'SOC Detail Cap Acct'!R:R,'FIHI (PBC 2YIG)'!$G$1)-SUMIFS('SOC Detail Cap Acct'!S:S,'SOC Detail Cap Acct'!K:K,'FIHI (PBC 2YIG)'!B25,'SOC Detail Cap Acct'!H:H,'FIHI (PBC 2YIG)'!$C$1,'SOC Detail Cap Acct'!R:R,'FIHI (PBC 2YIG)'!$G$2)</f>
        <v>0</v>
      </c>
      <c r="H25" s="9" t="s">
        <v>11</v>
      </c>
      <c r="I25" s="8">
        <f>-SUMIFS('SOC Detail Expenses'!S:S,'SOC Detail Expenses'!K:K,'FIHI (PBC 2YIG)'!B25,'SOC Detail Expenses'!H:H,'FIHI (PBC 2YIG)'!$C$1)</f>
        <v>0</v>
      </c>
      <c r="J25" s="8">
        <f>-SUMIFS('SOC Detail Mgmt Fees'!S:S,'SOC Detail Mgmt Fees'!K:K,'FIHI (PBC 2YIG)'!B25,'SOC Detail Mgmt Fees'!H:H,'FIHI (PBC 2YIG)'!$C$1)</f>
        <v>0</v>
      </c>
      <c r="K25" s="34">
        <f>-SUMIFS('SOC Detail Mgmt Fees'!S:S,'SOC Detail Mgmt Fees'!H:H,'FIHI (PBC 2YIG)'!$C$1,'SOC Detail Mgmt Fees'!R:R,'FIHI (PBC 2YIG)'!$K$1,'SOC Detail Mgmt Fees'!K:K,'FIHI (PBC 2YIG)'!B25)</f>
        <v>0</v>
      </c>
      <c r="L25" s="172" t="e">
        <f t="shared" si="0"/>
        <v>#DIV/0!</v>
      </c>
      <c r="M25" s="172" t="e">
        <f t="shared" si="9"/>
        <v>#DIV/0!</v>
      </c>
      <c r="N25" s="172" t="e">
        <f t="shared" si="13"/>
        <v>#DIV/0!</v>
      </c>
      <c r="O25" s="172" t="e">
        <f t="shared" si="10"/>
        <v>#DIV/0!</v>
      </c>
      <c r="P25" s="23"/>
      <c r="Q25" s="23"/>
      <c r="R25" s="53" t="e">
        <f t="shared" si="14"/>
        <v>#DIV/0!</v>
      </c>
      <c r="S25" s="54" t="e">
        <f t="shared" si="15"/>
        <v>#DIV/0!</v>
      </c>
      <c r="T25" s="54" t="e">
        <f t="shared" si="16"/>
        <v>#DIV/0!</v>
      </c>
      <c r="U25" s="24">
        <f t="shared" si="17"/>
        <v>0</v>
      </c>
      <c r="V25" s="60" t="e">
        <f t="shared" si="18"/>
        <v>#DIV/0!</v>
      </c>
      <c r="W25" s="16"/>
    </row>
    <row r="26" spans="1:27" x14ac:dyDescent="0.35">
      <c r="A26">
        <f>'FIHI (PBC M)'!A26</f>
        <v>0</v>
      </c>
      <c r="B26">
        <f>'FIHI (PBC M)'!B26</f>
        <v>0</v>
      </c>
      <c r="C26" s="33">
        <f>'FIHI (PBC M)'!C26</f>
        <v>0</v>
      </c>
      <c r="D26" s="3">
        <f>'FIHI (PBC M)'!D26</f>
        <v>0</v>
      </c>
      <c r="E26" s="7">
        <f>SUMIFS('SOC Detail Cap Acct'!S:S,'SOC Detail Cap Acct'!K:K,'FIHI (PBC 2YIG)'!B26,'SOC Detail Cap Acct'!H:H,'FIHI (PBC 2YIG)'!$C$1,'SOC Detail Cap Acct'!R:R,'FIHI (PBC 2YIG)'!$E$1)+SUMIFS('SOC Detail Cap Acct'!S:S,'SOC Detail Cap Acct'!K:K,'FIHI (PBC 2YIG)'!B26,'SOC Detail Cap Acct'!H:H,'FIHI (PBC 2YIG)'!$C$1,'SOC Detail Cap Acct'!R:R,'FIHI (PBC 2YIG)'!$E$2)+SUMIFS('SOC Detail Cap Acct'!S:S,'SOC Detail Cap Acct'!K:K,'FIHI (PBC 2YIG)'!B26,'SOC Detail Cap Acct'!H:H,'FIHI (PBC 2YIG)'!$C$1,'SOC Detail Cap Acct'!R:R,'FIHI (PBC 2YIG)'!$E$3)</f>
        <v>0</v>
      </c>
      <c r="F26" s="8" t="s">
        <v>11</v>
      </c>
      <c r="G26" s="7">
        <f>SUMIFS('SOC Detail Cap Acct'!S:S,'SOC Detail Cap Acct'!K:K,'FIHI (PBC 2YIG)'!B26,'SOC Detail Cap Acct'!H:H,'FIHI (PBC 2YIG)'!$C$1,'SOC Detail Cap Acct'!R:R,'FIHI (PBC 2YIG)'!$G$1)-SUMIFS('SOC Detail Cap Acct'!S:S,'SOC Detail Cap Acct'!K:K,'FIHI (PBC 2YIG)'!B26,'SOC Detail Cap Acct'!H:H,'FIHI (PBC 2YIG)'!$C$1,'SOC Detail Cap Acct'!R:R,'FIHI (PBC 2YIG)'!$G$2)</f>
        <v>0</v>
      </c>
      <c r="H26" s="9" t="s">
        <v>11</v>
      </c>
      <c r="I26" s="8">
        <f>-SUMIFS('SOC Detail Expenses'!S:S,'SOC Detail Expenses'!K:K,'FIHI (PBC 2YIG)'!B26,'SOC Detail Expenses'!H:H,'FIHI (PBC 2YIG)'!$C$1)</f>
        <v>0</v>
      </c>
      <c r="J26" s="8">
        <f>-SUMIFS('SOC Detail Mgmt Fees'!S:S,'SOC Detail Mgmt Fees'!K:K,'FIHI (PBC 2YIG)'!B26,'SOC Detail Mgmt Fees'!H:H,'FIHI (PBC 2YIG)'!$C$1)</f>
        <v>0</v>
      </c>
      <c r="K26" s="34">
        <f>-SUMIFS('SOC Detail Mgmt Fees'!S:S,'SOC Detail Mgmt Fees'!H:H,'FIHI (PBC 2YIG)'!$C$1,'SOC Detail Mgmt Fees'!R:R,'FIHI (PBC 2YIG)'!$K$1,'SOC Detail Mgmt Fees'!K:K,'FIHI (PBC 2YIG)'!B26)</f>
        <v>0</v>
      </c>
      <c r="L26" s="172" t="e">
        <f t="shared" si="0"/>
        <v>#DIV/0!</v>
      </c>
      <c r="M26" s="172" t="e">
        <f t="shared" si="9"/>
        <v>#DIV/0!</v>
      </c>
      <c r="N26" s="172" t="e">
        <f t="shared" si="13"/>
        <v>#DIV/0!</v>
      </c>
      <c r="O26" s="172" t="e">
        <f t="shared" si="10"/>
        <v>#DIV/0!</v>
      </c>
      <c r="P26" s="23"/>
      <c r="Q26" s="23"/>
      <c r="R26" s="53" t="e">
        <f t="shared" si="14"/>
        <v>#DIV/0!</v>
      </c>
      <c r="S26" s="54" t="e">
        <f t="shared" si="15"/>
        <v>#DIV/0!</v>
      </c>
      <c r="T26" s="54" t="e">
        <f t="shared" si="16"/>
        <v>#DIV/0!</v>
      </c>
      <c r="U26" s="24">
        <f t="shared" si="17"/>
        <v>0</v>
      </c>
      <c r="V26" s="60" t="e">
        <f t="shared" si="18"/>
        <v>#DIV/0!</v>
      </c>
      <c r="W26" s="16"/>
    </row>
    <row r="27" spans="1:27" x14ac:dyDescent="0.35">
      <c r="A27">
        <f>'FIHI (PBC M)'!A27</f>
        <v>0</v>
      </c>
      <c r="B27">
        <f>'FIHI (PBC M)'!B27</f>
        <v>0</v>
      </c>
      <c r="C27" s="33">
        <f>'FIHI (PBC M)'!C27</f>
        <v>0</v>
      </c>
      <c r="D27" s="3">
        <f>'FIHI (PBC M)'!D27</f>
        <v>0</v>
      </c>
      <c r="E27" s="7">
        <f>SUMIFS('SOC Detail Cap Acct'!S:S,'SOC Detail Cap Acct'!K:K,'FIHI (PBC 2YIG)'!B27,'SOC Detail Cap Acct'!H:H,'FIHI (PBC 2YIG)'!$C$1,'SOC Detail Cap Acct'!R:R,'FIHI (PBC 2YIG)'!$E$1)+SUMIFS('SOC Detail Cap Acct'!S:S,'SOC Detail Cap Acct'!K:K,'FIHI (PBC 2YIG)'!B27,'SOC Detail Cap Acct'!H:H,'FIHI (PBC 2YIG)'!$C$1,'SOC Detail Cap Acct'!R:R,'FIHI (PBC 2YIG)'!$E$2)+SUMIFS('SOC Detail Cap Acct'!S:S,'SOC Detail Cap Acct'!K:K,'FIHI (PBC 2YIG)'!B27,'SOC Detail Cap Acct'!H:H,'FIHI (PBC 2YIG)'!$C$1,'SOC Detail Cap Acct'!R:R,'FIHI (PBC 2YIG)'!$E$3)</f>
        <v>0</v>
      </c>
      <c r="F27" s="8" t="s">
        <v>11</v>
      </c>
      <c r="G27" s="7">
        <f>SUMIFS('SOC Detail Cap Acct'!S:S,'SOC Detail Cap Acct'!K:K,'FIHI (PBC 2YIG)'!B27,'SOC Detail Cap Acct'!H:H,'FIHI (PBC 2YIG)'!$C$1,'SOC Detail Cap Acct'!R:R,'FIHI (PBC 2YIG)'!$G$1)-SUMIFS('SOC Detail Cap Acct'!S:S,'SOC Detail Cap Acct'!K:K,'FIHI (PBC 2YIG)'!B27,'SOC Detail Cap Acct'!H:H,'FIHI (PBC 2YIG)'!$C$1,'SOC Detail Cap Acct'!R:R,'FIHI (PBC 2YIG)'!$G$2)</f>
        <v>0</v>
      </c>
      <c r="H27" s="9" t="s">
        <v>11</v>
      </c>
      <c r="I27" s="8">
        <f>-SUMIFS('SOC Detail Expenses'!S:S,'SOC Detail Expenses'!K:K,'FIHI (PBC 2YIG)'!B27,'SOC Detail Expenses'!H:H,'FIHI (PBC 2YIG)'!$C$1)</f>
        <v>0</v>
      </c>
      <c r="J27" s="8">
        <f>-SUMIFS('SOC Detail Mgmt Fees'!S:S,'SOC Detail Mgmt Fees'!K:K,'FIHI (PBC 2YIG)'!B27,'SOC Detail Mgmt Fees'!H:H,'FIHI (PBC 2YIG)'!$C$1)</f>
        <v>0</v>
      </c>
      <c r="K27" s="34">
        <f>-SUMIFS('SOC Detail Mgmt Fees'!S:S,'SOC Detail Mgmt Fees'!H:H,'FIHI (PBC 2YIG)'!$C$1,'SOC Detail Mgmt Fees'!R:R,'FIHI (PBC 2YIG)'!$K$1,'SOC Detail Mgmt Fees'!K:K,'FIHI (PBC 2YIG)'!B27)</f>
        <v>0</v>
      </c>
      <c r="L27" s="172" t="e">
        <f t="shared" si="0"/>
        <v>#DIV/0!</v>
      </c>
      <c r="M27" s="172" t="e">
        <f t="shared" si="9"/>
        <v>#DIV/0!</v>
      </c>
      <c r="N27" s="172" t="e">
        <f t="shared" si="13"/>
        <v>#DIV/0!</v>
      </c>
      <c r="O27" s="172" t="e">
        <f t="shared" si="10"/>
        <v>#DIV/0!</v>
      </c>
      <c r="P27" s="23"/>
      <c r="Q27" s="23"/>
      <c r="R27" s="53" t="e">
        <f t="shared" si="14"/>
        <v>#DIV/0!</v>
      </c>
      <c r="S27" s="54" t="e">
        <f t="shared" si="15"/>
        <v>#DIV/0!</v>
      </c>
      <c r="T27" s="54" t="e">
        <f t="shared" si="16"/>
        <v>#DIV/0!</v>
      </c>
      <c r="U27" s="24">
        <f t="shared" si="17"/>
        <v>0</v>
      </c>
      <c r="V27" s="60" t="e">
        <f t="shared" si="18"/>
        <v>#DIV/0!</v>
      </c>
      <c r="W27" s="16"/>
    </row>
    <row r="28" spans="1:27" x14ac:dyDescent="0.35">
      <c r="A28">
        <f>'FIHI (PBC M)'!A28</f>
        <v>0</v>
      </c>
      <c r="B28">
        <f>'FIHI (PBC M)'!B28</f>
        <v>0</v>
      </c>
      <c r="C28" s="33">
        <f>'FIHI (PBC M)'!C28</f>
        <v>0</v>
      </c>
      <c r="D28" s="3">
        <f>'FIHI (PBC M)'!D28</f>
        <v>0</v>
      </c>
      <c r="E28" s="7">
        <f>SUMIFS('SOC Detail Cap Acct'!S:S,'SOC Detail Cap Acct'!K:K,'FIHI (PBC 2YIG)'!B28,'SOC Detail Cap Acct'!H:H,'FIHI (PBC 2YIG)'!$C$1,'SOC Detail Cap Acct'!R:R,'FIHI (PBC 2YIG)'!$E$1)+SUMIFS('SOC Detail Cap Acct'!S:S,'SOC Detail Cap Acct'!K:K,'FIHI (PBC 2YIG)'!B28,'SOC Detail Cap Acct'!H:H,'FIHI (PBC 2YIG)'!$C$1,'SOC Detail Cap Acct'!R:R,'FIHI (PBC 2YIG)'!$E$2)+SUMIFS('SOC Detail Cap Acct'!S:S,'SOC Detail Cap Acct'!K:K,'FIHI (PBC 2YIG)'!B28,'SOC Detail Cap Acct'!H:H,'FIHI (PBC 2YIG)'!$C$1,'SOC Detail Cap Acct'!R:R,'FIHI (PBC 2YIG)'!$E$3)</f>
        <v>0</v>
      </c>
      <c r="F28" s="8" t="s">
        <v>11</v>
      </c>
      <c r="G28" s="7">
        <f>SUMIFS('SOC Detail Cap Acct'!S:S,'SOC Detail Cap Acct'!K:K,'FIHI (PBC 2YIG)'!B28,'SOC Detail Cap Acct'!H:H,'FIHI (PBC 2YIG)'!$C$1,'SOC Detail Cap Acct'!R:R,'FIHI (PBC 2YIG)'!$G$1)-SUMIFS('SOC Detail Cap Acct'!S:S,'SOC Detail Cap Acct'!K:K,'FIHI (PBC 2YIG)'!B28,'SOC Detail Cap Acct'!H:H,'FIHI (PBC 2YIG)'!$C$1,'SOC Detail Cap Acct'!R:R,'FIHI (PBC 2YIG)'!$G$2)</f>
        <v>0</v>
      </c>
      <c r="H28" s="9" t="s">
        <v>11</v>
      </c>
      <c r="I28" s="8">
        <f>-SUMIFS('SOC Detail Expenses'!S:S,'SOC Detail Expenses'!K:K,'FIHI (PBC 2YIG)'!B28,'SOC Detail Expenses'!H:H,'FIHI (PBC 2YIG)'!$C$1)</f>
        <v>0</v>
      </c>
      <c r="J28" s="8">
        <f>-SUMIFS('SOC Detail Mgmt Fees'!S:S,'SOC Detail Mgmt Fees'!K:K,'FIHI (PBC 2YIG)'!B28,'SOC Detail Mgmt Fees'!H:H,'FIHI (PBC 2YIG)'!$C$1)</f>
        <v>0</v>
      </c>
      <c r="K28" s="34">
        <f>-SUMIFS('SOC Detail Mgmt Fees'!S:S,'SOC Detail Mgmt Fees'!H:H,'FIHI (PBC 2YIG)'!$C$1,'SOC Detail Mgmt Fees'!R:R,'FIHI (PBC 2YIG)'!$K$1,'SOC Detail Mgmt Fees'!K:K,'FIHI (PBC 2YIG)'!B28)</f>
        <v>0</v>
      </c>
      <c r="L28" s="172" t="e">
        <f t="shared" si="0"/>
        <v>#DIV/0!</v>
      </c>
      <c r="M28" s="172" t="e">
        <f t="shared" si="9"/>
        <v>#DIV/0!</v>
      </c>
      <c r="N28" s="172" t="e">
        <f t="shared" si="13"/>
        <v>#DIV/0!</v>
      </c>
      <c r="O28" s="172" t="e">
        <f t="shared" si="10"/>
        <v>#DIV/0!</v>
      </c>
      <c r="P28" s="23"/>
      <c r="Q28" s="23"/>
      <c r="R28" s="53" t="e">
        <f t="shared" si="14"/>
        <v>#DIV/0!</v>
      </c>
      <c r="S28" s="54" t="e">
        <f t="shared" si="15"/>
        <v>#DIV/0!</v>
      </c>
      <c r="T28" s="54" t="e">
        <f t="shared" si="16"/>
        <v>#DIV/0!</v>
      </c>
      <c r="U28" s="24">
        <f t="shared" si="17"/>
        <v>0</v>
      </c>
      <c r="V28" s="60" t="e">
        <f t="shared" si="18"/>
        <v>#DIV/0!</v>
      </c>
      <c r="W28" s="16"/>
    </row>
    <row r="29" spans="1:27" x14ac:dyDescent="0.35">
      <c r="A29">
        <f>'FIHI (PBC M)'!A29</f>
        <v>0</v>
      </c>
      <c r="B29">
        <f>'FIHI (PBC M)'!B29</f>
        <v>0</v>
      </c>
      <c r="C29" s="33">
        <f>'FIHI (PBC M)'!C29</f>
        <v>0</v>
      </c>
      <c r="D29" s="3">
        <f>'FIHI (PBC M)'!D29</f>
        <v>0</v>
      </c>
      <c r="E29" s="7">
        <f>SUMIFS('SOC Detail Cap Acct'!S:S,'SOC Detail Cap Acct'!K:K,'FIHI (PBC 2YIG)'!B29,'SOC Detail Cap Acct'!H:H,'FIHI (PBC 2YIG)'!$C$1,'SOC Detail Cap Acct'!R:R,'FIHI (PBC 2YIG)'!$E$1)+SUMIFS('SOC Detail Cap Acct'!S:S,'SOC Detail Cap Acct'!K:K,'FIHI (PBC 2YIG)'!B29,'SOC Detail Cap Acct'!H:H,'FIHI (PBC 2YIG)'!$C$1,'SOC Detail Cap Acct'!R:R,'FIHI (PBC 2YIG)'!$E$2)+SUMIFS('SOC Detail Cap Acct'!S:S,'SOC Detail Cap Acct'!K:K,'FIHI (PBC 2YIG)'!B29,'SOC Detail Cap Acct'!H:H,'FIHI (PBC 2YIG)'!$C$1,'SOC Detail Cap Acct'!R:R,'FIHI (PBC 2YIG)'!$E$3)</f>
        <v>0</v>
      </c>
      <c r="F29" s="8" t="s">
        <v>11</v>
      </c>
      <c r="G29" s="7">
        <f>SUMIFS('SOC Detail Cap Acct'!S:S,'SOC Detail Cap Acct'!K:K,'FIHI (PBC 2YIG)'!B29,'SOC Detail Cap Acct'!H:H,'FIHI (PBC 2YIG)'!$C$1,'SOC Detail Cap Acct'!R:R,'FIHI (PBC 2YIG)'!$G$1)-SUMIFS('SOC Detail Cap Acct'!S:S,'SOC Detail Cap Acct'!K:K,'FIHI (PBC 2YIG)'!B29,'SOC Detail Cap Acct'!H:H,'FIHI (PBC 2YIG)'!$C$1,'SOC Detail Cap Acct'!R:R,'FIHI (PBC 2YIG)'!$G$2)</f>
        <v>0</v>
      </c>
      <c r="H29" s="9" t="s">
        <v>11</v>
      </c>
      <c r="I29" s="8">
        <f>-SUMIFS('SOC Detail Expenses'!S:S,'SOC Detail Expenses'!K:K,'FIHI (PBC 2YIG)'!B29,'SOC Detail Expenses'!H:H,'FIHI (PBC 2YIG)'!$C$1)</f>
        <v>0</v>
      </c>
      <c r="J29" s="8">
        <f>-SUMIFS('SOC Detail Mgmt Fees'!S:S,'SOC Detail Mgmt Fees'!K:K,'FIHI (PBC 2YIG)'!B29,'SOC Detail Mgmt Fees'!H:H,'FIHI (PBC 2YIG)'!$C$1)</f>
        <v>0</v>
      </c>
      <c r="K29" s="34">
        <f>-SUMIFS('SOC Detail Mgmt Fees'!S:S,'SOC Detail Mgmt Fees'!H:H,'FIHI (PBC 2YIG)'!$C$1,'SOC Detail Mgmt Fees'!R:R,'FIHI (PBC 2YIG)'!$K$1,'SOC Detail Mgmt Fees'!K:K,'FIHI (PBC 2YIG)'!B29)</f>
        <v>0</v>
      </c>
      <c r="L29" s="172" t="e">
        <f t="shared" si="0"/>
        <v>#DIV/0!</v>
      </c>
      <c r="M29" s="172" t="e">
        <f t="shared" si="9"/>
        <v>#DIV/0!</v>
      </c>
      <c r="N29" s="172" t="e">
        <f t="shared" si="13"/>
        <v>#DIV/0!</v>
      </c>
      <c r="O29" s="172" t="e">
        <f t="shared" si="10"/>
        <v>#DIV/0!</v>
      </c>
      <c r="P29" s="23"/>
      <c r="Q29" s="23"/>
      <c r="R29" s="53" t="e">
        <f t="shared" si="14"/>
        <v>#DIV/0!</v>
      </c>
      <c r="S29" s="54" t="e">
        <f t="shared" si="15"/>
        <v>#DIV/0!</v>
      </c>
      <c r="T29" s="54" t="e">
        <f t="shared" si="16"/>
        <v>#DIV/0!</v>
      </c>
      <c r="U29" s="24">
        <f t="shared" si="17"/>
        <v>0</v>
      </c>
      <c r="V29" s="60" t="e">
        <f t="shared" si="18"/>
        <v>#DIV/0!</v>
      </c>
      <c r="W29" s="16"/>
    </row>
    <row r="30" spans="1:27" x14ac:dyDescent="0.35">
      <c r="A30">
        <f>'FIHI (PBC M)'!A30</f>
        <v>0</v>
      </c>
      <c r="B30">
        <f>'FIHI (PBC M)'!B30</f>
        <v>0</v>
      </c>
      <c r="C30" s="33">
        <f>'FIHI (PBC M)'!C30</f>
        <v>0</v>
      </c>
      <c r="D30" s="3">
        <f>'FIHI (PBC M)'!D30</f>
        <v>0</v>
      </c>
      <c r="E30" s="7">
        <f>SUMIFS('SOC Detail Cap Acct'!S:S,'SOC Detail Cap Acct'!K:K,'FIHI (PBC 2YIG)'!B30,'SOC Detail Cap Acct'!H:H,'FIHI (PBC 2YIG)'!$C$1,'SOC Detail Cap Acct'!R:R,'FIHI (PBC 2YIG)'!$E$1)+SUMIFS('SOC Detail Cap Acct'!S:S,'SOC Detail Cap Acct'!K:K,'FIHI (PBC 2YIG)'!B30,'SOC Detail Cap Acct'!H:H,'FIHI (PBC 2YIG)'!$C$1,'SOC Detail Cap Acct'!R:R,'FIHI (PBC 2YIG)'!$E$2)+SUMIFS('SOC Detail Cap Acct'!S:S,'SOC Detail Cap Acct'!K:K,'FIHI (PBC 2YIG)'!B30,'SOC Detail Cap Acct'!H:H,'FIHI (PBC 2YIG)'!$C$1,'SOC Detail Cap Acct'!R:R,'FIHI (PBC 2YIG)'!$E$3)</f>
        <v>0</v>
      </c>
      <c r="F30" s="8" t="s">
        <v>11</v>
      </c>
      <c r="G30" s="7">
        <f>SUMIFS('SOC Detail Cap Acct'!S:S,'SOC Detail Cap Acct'!K:K,'FIHI (PBC 2YIG)'!B30,'SOC Detail Cap Acct'!H:H,'FIHI (PBC 2YIG)'!$C$1,'SOC Detail Cap Acct'!R:R,'FIHI (PBC 2YIG)'!$G$1)-SUMIFS('SOC Detail Cap Acct'!S:S,'SOC Detail Cap Acct'!K:K,'FIHI (PBC 2YIG)'!B30,'SOC Detail Cap Acct'!H:H,'FIHI (PBC 2YIG)'!$C$1,'SOC Detail Cap Acct'!R:R,'FIHI (PBC 2YIG)'!$G$2)</f>
        <v>0</v>
      </c>
      <c r="H30" s="9" t="s">
        <v>11</v>
      </c>
      <c r="I30" s="8">
        <f>-SUMIFS('SOC Detail Expenses'!S:S,'SOC Detail Expenses'!K:K,'FIHI (PBC 2YIG)'!B30,'SOC Detail Expenses'!H:H,'FIHI (PBC 2YIG)'!$C$1)</f>
        <v>0</v>
      </c>
      <c r="J30" s="8">
        <f>-SUMIFS('SOC Detail Mgmt Fees'!S:S,'SOC Detail Mgmt Fees'!K:K,'FIHI (PBC 2YIG)'!B30,'SOC Detail Mgmt Fees'!H:H,'FIHI (PBC 2YIG)'!$C$1)</f>
        <v>0</v>
      </c>
      <c r="K30" s="34">
        <f>-SUMIFS('SOC Detail Mgmt Fees'!S:S,'SOC Detail Mgmt Fees'!H:H,'FIHI (PBC 2YIG)'!$C$1,'SOC Detail Mgmt Fees'!R:R,'FIHI (PBC 2YIG)'!$K$1,'SOC Detail Mgmt Fees'!K:K,'FIHI (PBC 2YIG)'!B30)</f>
        <v>0</v>
      </c>
      <c r="L30" s="172" t="e">
        <f t="shared" si="0"/>
        <v>#DIV/0!</v>
      </c>
      <c r="M30" s="172" t="e">
        <f t="shared" si="9"/>
        <v>#DIV/0!</v>
      </c>
      <c r="N30" s="172" t="e">
        <f t="shared" si="13"/>
        <v>#DIV/0!</v>
      </c>
      <c r="O30" s="172" t="e">
        <f t="shared" si="10"/>
        <v>#DIV/0!</v>
      </c>
      <c r="P30" s="23"/>
      <c r="Q30" s="23"/>
      <c r="R30" s="53" t="e">
        <f t="shared" si="14"/>
        <v>#DIV/0!</v>
      </c>
      <c r="S30" s="54" t="e">
        <f t="shared" si="15"/>
        <v>#DIV/0!</v>
      </c>
      <c r="T30" s="54" t="e">
        <f t="shared" si="16"/>
        <v>#DIV/0!</v>
      </c>
      <c r="U30" s="24">
        <f t="shared" si="17"/>
        <v>0</v>
      </c>
      <c r="V30" s="60" t="e">
        <f t="shared" si="18"/>
        <v>#DIV/0!</v>
      </c>
      <c r="W30" s="16"/>
    </row>
    <row r="31" spans="1:27" x14ac:dyDescent="0.35">
      <c r="A31">
        <f>'FIHI (PBC M)'!A31</f>
        <v>0</v>
      </c>
      <c r="B31">
        <f>'FIHI (PBC M)'!B31</f>
        <v>0</v>
      </c>
      <c r="C31" s="33">
        <f>'FIHI (PBC M)'!C31</f>
        <v>0</v>
      </c>
      <c r="D31" s="3">
        <f>'FIHI (PBC M)'!D31</f>
        <v>0</v>
      </c>
      <c r="E31" s="7">
        <f>SUMIFS('SOC Detail Cap Acct'!S:S,'SOC Detail Cap Acct'!K:K,'FIHI (PBC 2YIG)'!B31,'SOC Detail Cap Acct'!H:H,'FIHI (PBC 2YIG)'!$C$1,'SOC Detail Cap Acct'!R:R,'FIHI (PBC 2YIG)'!$E$1)+SUMIFS('SOC Detail Cap Acct'!S:S,'SOC Detail Cap Acct'!K:K,'FIHI (PBC 2YIG)'!B31,'SOC Detail Cap Acct'!H:H,'FIHI (PBC 2YIG)'!$C$1,'SOC Detail Cap Acct'!R:R,'FIHI (PBC 2YIG)'!$E$2)+SUMIFS('SOC Detail Cap Acct'!S:S,'SOC Detail Cap Acct'!K:K,'FIHI (PBC 2YIG)'!B31,'SOC Detail Cap Acct'!H:H,'FIHI (PBC 2YIG)'!$C$1,'SOC Detail Cap Acct'!R:R,'FIHI (PBC 2YIG)'!$E$3)</f>
        <v>0</v>
      </c>
      <c r="F31" s="8" t="s">
        <v>11</v>
      </c>
      <c r="G31" s="7">
        <f>SUMIFS('SOC Detail Cap Acct'!S:S,'SOC Detail Cap Acct'!K:K,'FIHI (PBC 2YIG)'!B31,'SOC Detail Cap Acct'!H:H,'FIHI (PBC 2YIG)'!$C$1,'SOC Detail Cap Acct'!R:R,'FIHI (PBC 2YIG)'!$G$1)-SUMIFS('SOC Detail Cap Acct'!S:S,'SOC Detail Cap Acct'!K:K,'FIHI (PBC 2YIG)'!B31,'SOC Detail Cap Acct'!H:H,'FIHI (PBC 2YIG)'!$C$1,'SOC Detail Cap Acct'!R:R,'FIHI (PBC 2YIG)'!$G$2)</f>
        <v>0</v>
      </c>
      <c r="H31" s="9" t="s">
        <v>11</v>
      </c>
      <c r="I31" s="8">
        <f>-SUMIFS('SOC Detail Expenses'!S:S,'SOC Detail Expenses'!K:K,'FIHI (PBC 2YIG)'!B31,'SOC Detail Expenses'!H:H,'FIHI (PBC 2YIG)'!$C$1)</f>
        <v>0</v>
      </c>
      <c r="J31" s="8">
        <f>-SUMIFS('SOC Detail Mgmt Fees'!S:S,'SOC Detail Mgmt Fees'!K:K,'FIHI (PBC 2YIG)'!B31,'SOC Detail Mgmt Fees'!H:H,'FIHI (PBC 2YIG)'!$C$1)</f>
        <v>0</v>
      </c>
      <c r="K31" s="34">
        <f>-SUMIFS('SOC Detail Mgmt Fees'!S:S,'SOC Detail Mgmt Fees'!H:H,'FIHI (PBC 2YIG)'!$C$1,'SOC Detail Mgmt Fees'!R:R,'FIHI (PBC 2YIG)'!$K$1,'SOC Detail Mgmt Fees'!K:K,'FIHI (PBC 2YIG)'!B31)</f>
        <v>0</v>
      </c>
      <c r="L31" s="172" t="e">
        <f t="shared" si="0"/>
        <v>#DIV/0!</v>
      </c>
      <c r="M31" s="172" t="e">
        <f t="shared" si="9"/>
        <v>#DIV/0!</v>
      </c>
      <c r="N31" s="172" t="e">
        <f t="shared" si="13"/>
        <v>#DIV/0!</v>
      </c>
      <c r="O31" s="172" t="e">
        <f t="shared" si="10"/>
        <v>#DIV/0!</v>
      </c>
      <c r="P31" s="23"/>
      <c r="Q31" s="23"/>
      <c r="R31" s="53" t="e">
        <f t="shared" si="14"/>
        <v>#DIV/0!</v>
      </c>
      <c r="S31" s="54" t="e">
        <f t="shared" si="15"/>
        <v>#DIV/0!</v>
      </c>
      <c r="T31" s="54" t="e">
        <f t="shared" si="16"/>
        <v>#DIV/0!</v>
      </c>
      <c r="U31" s="24">
        <f t="shared" si="17"/>
        <v>0</v>
      </c>
      <c r="V31" s="60" t="e">
        <f t="shared" si="18"/>
        <v>#DIV/0!</v>
      </c>
      <c r="W31" s="16"/>
    </row>
    <row r="32" spans="1:27" x14ac:dyDescent="0.35">
      <c r="A32">
        <f>'FIHI (PBC M)'!A32</f>
        <v>0</v>
      </c>
      <c r="B32">
        <f>'FIHI (PBC M)'!B32</f>
        <v>0</v>
      </c>
      <c r="C32" s="33">
        <f>'FIHI (PBC M)'!C32</f>
        <v>0</v>
      </c>
      <c r="D32" s="3">
        <f>'FIHI (PBC M)'!D32</f>
        <v>0</v>
      </c>
      <c r="E32" s="7">
        <f>SUMIFS('SOC Detail Cap Acct'!S:S,'SOC Detail Cap Acct'!K:K,'FIHI (PBC 2YIG)'!B32,'SOC Detail Cap Acct'!H:H,'FIHI (PBC 2YIG)'!$C$1,'SOC Detail Cap Acct'!R:R,'FIHI (PBC 2YIG)'!$E$1)+SUMIFS('SOC Detail Cap Acct'!S:S,'SOC Detail Cap Acct'!K:K,'FIHI (PBC 2YIG)'!B32,'SOC Detail Cap Acct'!H:H,'FIHI (PBC 2YIG)'!$C$1,'SOC Detail Cap Acct'!R:R,'FIHI (PBC 2YIG)'!$E$2)+SUMIFS('SOC Detail Cap Acct'!S:S,'SOC Detail Cap Acct'!K:K,'FIHI (PBC 2YIG)'!B32,'SOC Detail Cap Acct'!H:H,'FIHI (PBC 2YIG)'!$C$1,'SOC Detail Cap Acct'!R:R,'FIHI (PBC 2YIG)'!$E$3)</f>
        <v>0</v>
      </c>
      <c r="F32" s="8" t="s">
        <v>11</v>
      </c>
      <c r="G32" s="7">
        <f>SUMIFS('SOC Detail Cap Acct'!S:S,'SOC Detail Cap Acct'!K:K,'FIHI (PBC 2YIG)'!B32,'SOC Detail Cap Acct'!H:H,'FIHI (PBC 2YIG)'!$C$1,'SOC Detail Cap Acct'!R:R,'FIHI (PBC 2YIG)'!$G$1)-SUMIFS('SOC Detail Cap Acct'!S:S,'SOC Detail Cap Acct'!K:K,'FIHI (PBC 2YIG)'!B32,'SOC Detail Cap Acct'!H:H,'FIHI (PBC 2YIG)'!$C$1,'SOC Detail Cap Acct'!R:R,'FIHI (PBC 2YIG)'!$G$2)</f>
        <v>0</v>
      </c>
      <c r="H32" s="9" t="s">
        <v>11</v>
      </c>
      <c r="I32" s="8">
        <f>-SUMIFS('SOC Detail Expenses'!S:S,'SOC Detail Expenses'!K:K,'FIHI (PBC 2YIG)'!B32,'SOC Detail Expenses'!H:H,'FIHI (PBC 2YIG)'!$C$1)</f>
        <v>0</v>
      </c>
      <c r="J32" s="8">
        <f>-SUMIFS('SOC Detail Mgmt Fees'!S:S,'SOC Detail Mgmt Fees'!K:K,'FIHI (PBC 2YIG)'!B32,'SOC Detail Mgmt Fees'!H:H,'FIHI (PBC 2YIG)'!$C$1)</f>
        <v>0</v>
      </c>
      <c r="K32" s="34">
        <f>-SUMIFS('SOC Detail Mgmt Fees'!S:S,'SOC Detail Mgmt Fees'!H:H,'FIHI (PBC 2YIG)'!$C$1,'SOC Detail Mgmt Fees'!R:R,'FIHI (PBC 2YIG)'!$K$1,'SOC Detail Mgmt Fees'!K:K,'FIHI (PBC 2YIG)'!B32)</f>
        <v>0</v>
      </c>
      <c r="L32" s="172" t="e">
        <f t="shared" si="0"/>
        <v>#DIV/0!</v>
      </c>
      <c r="M32" s="172" t="e">
        <f t="shared" si="9"/>
        <v>#DIV/0!</v>
      </c>
      <c r="N32" s="172" t="e">
        <f t="shared" si="13"/>
        <v>#DIV/0!</v>
      </c>
      <c r="O32" s="172" t="e">
        <f t="shared" si="10"/>
        <v>#DIV/0!</v>
      </c>
      <c r="P32" s="23"/>
      <c r="Q32" s="23"/>
      <c r="R32" s="53" t="e">
        <f t="shared" si="14"/>
        <v>#DIV/0!</v>
      </c>
      <c r="S32" s="54" t="e">
        <f t="shared" si="15"/>
        <v>#DIV/0!</v>
      </c>
      <c r="T32" s="54" t="e">
        <f t="shared" si="16"/>
        <v>#DIV/0!</v>
      </c>
      <c r="U32" s="24">
        <f t="shared" si="17"/>
        <v>0</v>
      </c>
      <c r="V32" s="60" t="e">
        <f t="shared" si="18"/>
        <v>#DIV/0!</v>
      </c>
      <c r="W32" s="16"/>
    </row>
    <row r="33" spans="1:23" x14ac:dyDescent="0.35">
      <c r="A33">
        <f>'FIHI (PBC M)'!A33</f>
        <v>0</v>
      </c>
      <c r="B33">
        <f>'FIHI (PBC M)'!B33</f>
        <v>0</v>
      </c>
      <c r="C33" s="33">
        <f>'FIHI (PBC M)'!C33</f>
        <v>0</v>
      </c>
      <c r="D33" s="3">
        <f>'FIHI (PBC M)'!D33</f>
        <v>0</v>
      </c>
      <c r="E33" s="7">
        <f>SUMIFS('SOC Detail Cap Acct'!S:S,'SOC Detail Cap Acct'!K:K,'FIHI (PBC 2YIG)'!B33,'SOC Detail Cap Acct'!H:H,'FIHI (PBC 2YIG)'!$C$1,'SOC Detail Cap Acct'!R:R,'FIHI (PBC 2YIG)'!$E$1)+SUMIFS('SOC Detail Cap Acct'!S:S,'SOC Detail Cap Acct'!K:K,'FIHI (PBC 2YIG)'!B33,'SOC Detail Cap Acct'!H:H,'FIHI (PBC 2YIG)'!$C$1,'SOC Detail Cap Acct'!R:R,'FIHI (PBC 2YIG)'!$E$2)+SUMIFS('SOC Detail Cap Acct'!S:S,'SOC Detail Cap Acct'!K:K,'FIHI (PBC 2YIG)'!B33,'SOC Detail Cap Acct'!H:H,'FIHI (PBC 2YIG)'!$C$1,'SOC Detail Cap Acct'!R:R,'FIHI (PBC 2YIG)'!$E$3)</f>
        <v>0</v>
      </c>
      <c r="F33" s="8" t="s">
        <v>11</v>
      </c>
      <c r="G33" s="7">
        <f>SUMIFS('SOC Detail Cap Acct'!S:S,'SOC Detail Cap Acct'!K:K,'FIHI (PBC 2YIG)'!B33,'SOC Detail Cap Acct'!H:H,'FIHI (PBC 2YIG)'!$C$1,'SOC Detail Cap Acct'!R:R,'FIHI (PBC 2YIG)'!$G$1)-SUMIFS('SOC Detail Cap Acct'!S:S,'SOC Detail Cap Acct'!K:K,'FIHI (PBC 2YIG)'!B33,'SOC Detail Cap Acct'!H:H,'FIHI (PBC 2YIG)'!$C$1,'SOC Detail Cap Acct'!R:R,'FIHI (PBC 2YIG)'!$G$2)</f>
        <v>0</v>
      </c>
      <c r="H33" s="9" t="s">
        <v>11</v>
      </c>
      <c r="I33" s="8">
        <f>-SUMIFS('SOC Detail Expenses'!S:S,'SOC Detail Expenses'!K:K,'FIHI (PBC 2YIG)'!B33,'SOC Detail Expenses'!H:H,'FIHI (PBC 2YIG)'!$C$1)</f>
        <v>0</v>
      </c>
      <c r="J33" s="8">
        <f>-SUMIFS('SOC Detail Mgmt Fees'!S:S,'SOC Detail Mgmt Fees'!K:K,'FIHI (PBC 2YIG)'!B33,'SOC Detail Mgmt Fees'!H:H,'FIHI (PBC 2YIG)'!$C$1)</f>
        <v>0</v>
      </c>
      <c r="K33" s="34">
        <f>-SUMIFS('SOC Detail Mgmt Fees'!S:S,'SOC Detail Mgmt Fees'!H:H,'FIHI (PBC 2YIG)'!$C$1,'SOC Detail Mgmt Fees'!R:R,'FIHI (PBC 2YIG)'!$K$1,'SOC Detail Mgmt Fees'!K:K,'FIHI (PBC 2YIG)'!B33)</f>
        <v>0</v>
      </c>
      <c r="L33" s="172" t="e">
        <f t="shared" si="0"/>
        <v>#DIV/0!</v>
      </c>
      <c r="M33" s="172" t="e">
        <f t="shared" si="9"/>
        <v>#DIV/0!</v>
      </c>
      <c r="N33" s="172" t="e">
        <f t="shared" si="13"/>
        <v>#DIV/0!</v>
      </c>
      <c r="O33" s="172" t="e">
        <f t="shared" si="10"/>
        <v>#DIV/0!</v>
      </c>
      <c r="P33" s="23"/>
      <c r="Q33" s="23"/>
      <c r="R33" s="53" t="e">
        <f t="shared" ref="R33" si="19">+G33/E33-1</f>
        <v>#DIV/0!</v>
      </c>
      <c r="S33" s="54" t="e">
        <f t="shared" ref="S33" si="20">(J33+I33)/E33</f>
        <v>#DIV/0!</v>
      </c>
      <c r="T33" s="54" t="e">
        <f t="shared" ref="T33" si="21">(K33+I33)/E33</f>
        <v>#DIV/0!</v>
      </c>
      <c r="U33" s="24">
        <f t="shared" ref="U33" si="22">+G33-E33+J33+I33</f>
        <v>0</v>
      </c>
      <c r="V33" s="60" t="e">
        <f t="shared" ref="V33" si="23">+U33/E33</f>
        <v>#DIV/0!</v>
      </c>
      <c r="W33" s="16"/>
    </row>
    <row r="34" spans="1:23" x14ac:dyDescent="0.35">
      <c r="A34">
        <f>'FIHI (PBC M)'!A34</f>
        <v>0</v>
      </c>
      <c r="B34">
        <f>'FIHI (PBC M)'!B34</f>
        <v>0</v>
      </c>
      <c r="C34" s="33">
        <f>'FIHI (PBC M)'!C34</f>
        <v>0</v>
      </c>
      <c r="D34" s="3">
        <f>'FIHI (PBC M)'!D34</f>
        <v>0</v>
      </c>
      <c r="E34" s="7">
        <f>SUMIFS('SOC Detail Cap Acct'!S:S,'SOC Detail Cap Acct'!K:K,'FIHI (PBC 2YIG)'!B34,'SOC Detail Cap Acct'!H:H,'FIHI (PBC 2YIG)'!$C$1,'SOC Detail Cap Acct'!R:R,'FIHI (PBC 2YIG)'!$E$1)+SUMIFS('SOC Detail Cap Acct'!S:S,'SOC Detail Cap Acct'!K:K,'FIHI (PBC 2YIG)'!B34,'SOC Detail Cap Acct'!H:H,'FIHI (PBC 2YIG)'!$C$1,'SOC Detail Cap Acct'!R:R,'FIHI (PBC 2YIG)'!$E$2)+SUMIFS('SOC Detail Cap Acct'!S:S,'SOC Detail Cap Acct'!K:K,'FIHI (PBC 2YIG)'!B34,'SOC Detail Cap Acct'!H:H,'FIHI (PBC 2YIG)'!$C$1,'SOC Detail Cap Acct'!R:R,'FIHI (PBC 2YIG)'!$E$3)</f>
        <v>0</v>
      </c>
      <c r="F34" s="8" t="s">
        <v>11</v>
      </c>
      <c r="G34" s="7">
        <f>SUMIFS('SOC Detail Cap Acct'!S:S,'SOC Detail Cap Acct'!K:K,'FIHI (PBC 2YIG)'!B34,'SOC Detail Cap Acct'!H:H,'FIHI (PBC 2YIG)'!$C$1,'SOC Detail Cap Acct'!R:R,'FIHI (PBC 2YIG)'!$G$1)-SUMIFS('SOC Detail Cap Acct'!S:S,'SOC Detail Cap Acct'!K:K,'FIHI (PBC 2YIG)'!B34,'SOC Detail Cap Acct'!H:H,'FIHI (PBC 2YIG)'!$C$1,'SOC Detail Cap Acct'!R:R,'FIHI (PBC 2YIG)'!$G$2)</f>
        <v>0</v>
      </c>
      <c r="H34" s="9" t="s">
        <v>11</v>
      </c>
      <c r="I34" s="8">
        <f>-SUMIFS('SOC Detail Expenses'!S:S,'SOC Detail Expenses'!K:K,'FIHI (PBC 2YIG)'!B34,'SOC Detail Expenses'!H:H,'FIHI (PBC 2YIG)'!$C$1)</f>
        <v>0</v>
      </c>
      <c r="J34" s="8">
        <f>-SUMIFS('SOC Detail Mgmt Fees'!S:S,'SOC Detail Mgmt Fees'!K:K,'FIHI (PBC 2YIG)'!B34,'SOC Detail Mgmt Fees'!H:H,'FIHI (PBC 2YIG)'!$C$1)</f>
        <v>0</v>
      </c>
      <c r="K34" s="34">
        <f>-SUMIFS('SOC Detail Mgmt Fees'!S:S,'SOC Detail Mgmt Fees'!H:H,'FIHI (PBC 2YIG)'!$C$1,'SOC Detail Mgmt Fees'!R:R,'FIHI (PBC 2YIG)'!$K$1,'SOC Detail Mgmt Fees'!K:K,'FIHI (PBC 2YIG)'!B34)</f>
        <v>0</v>
      </c>
      <c r="L34" s="172" t="e">
        <f t="shared" si="0"/>
        <v>#DIV/0!</v>
      </c>
      <c r="M34" s="172" t="e">
        <f t="shared" si="9"/>
        <v>#DIV/0!</v>
      </c>
      <c r="N34" s="172" t="e">
        <f t="shared" si="13"/>
        <v>#DIV/0!</v>
      </c>
      <c r="O34" s="172" t="e">
        <f t="shared" si="10"/>
        <v>#DIV/0!</v>
      </c>
      <c r="P34" s="23"/>
      <c r="Q34" s="23"/>
      <c r="R34" s="53" t="e">
        <f t="shared" ref="R34:R44" si="24">+G34/E34-1</f>
        <v>#DIV/0!</v>
      </c>
      <c r="S34" s="54" t="e">
        <f t="shared" ref="S34:S44" si="25">(J34+I34)/E34</f>
        <v>#DIV/0!</v>
      </c>
      <c r="T34" s="54" t="e">
        <f t="shared" ref="T34:T44" si="26">(K34+I34)/E34</f>
        <v>#DIV/0!</v>
      </c>
      <c r="U34" s="24">
        <f t="shared" ref="U34:U44" si="27">+G34-E34+J34+I34</f>
        <v>0</v>
      </c>
      <c r="V34" s="60" t="e">
        <f t="shared" ref="V34:V44" si="28">+U34/E34</f>
        <v>#DIV/0!</v>
      </c>
      <c r="W34" s="16"/>
    </row>
    <row r="35" spans="1:23" x14ac:dyDescent="0.35">
      <c r="A35">
        <f>'FIHI (PBC M)'!A35</f>
        <v>0</v>
      </c>
      <c r="B35">
        <f>'FIHI (PBC M)'!B35</f>
        <v>0</v>
      </c>
      <c r="C35" s="33">
        <f>'FIHI (PBC M)'!C35</f>
        <v>0</v>
      </c>
      <c r="D35" s="3">
        <f>'FIHI (PBC M)'!D35</f>
        <v>0</v>
      </c>
      <c r="E35" s="7">
        <f>SUMIFS('SOC Detail Cap Acct'!S:S,'SOC Detail Cap Acct'!K:K,'FIHI (PBC 2YIG)'!B35,'SOC Detail Cap Acct'!H:H,'FIHI (PBC 2YIG)'!$C$1,'SOC Detail Cap Acct'!R:R,'FIHI (PBC 2YIG)'!$E$1)+SUMIFS('SOC Detail Cap Acct'!S:S,'SOC Detail Cap Acct'!K:K,'FIHI (PBC 2YIG)'!B35,'SOC Detail Cap Acct'!H:H,'FIHI (PBC 2YIG)'!$C$1,'SOC Detail Cap Acct'!R:R,'FIHI (PBC 2YIG)'!$E$2)+SUMIFS('SOC Detail Cap Acct'!S:S,'SOC Detail Cap Acct'!K:K,'FIHI (PBC 2YIG)'!B35,'SOC Detail Cap Acct'!H:H,'FIHI (PBC 2YIG)'!$C$1,'SOC Detail Cap Acct'!R:R,'FIHI (PBC 2YIG)'!$E$3)</f>
        <v>0</v>
      </c>
      <c r="F35" s="8" t="s">
        <v>11</v>
      </c>
      <c r="G35" s="7">
        <f>SUMIFS('SOC Detail Cap Acct'!S:S,'SOC Detail Cap Acct'!K:K,'FIHI (PBC 2YIG)'!B35,'SOC Detail Cap Acct'!H:H,'FIHI (PBC 2YIG)'!$C$1,'SOC Detail Cap Acct'!R:R,'FIHI (PBC 2YIG)'!$G$1)-SUMIFS('SOC Detail Cap Acct'!S:S,'SOC Detail Cap Acct'!K:K,'FIHI (PBC 2YIG)'!B35,'SOC Detail Cap Acct'!H:H,'FIHI (PBC 2YIG)'!$C$1,'SOC Detail Cap Acct'!R:R,'FIHI (PBC 2YIG)'!$G$2)</f>
        <v>0</v>
      </c>
      <c r="H35" s="9" t="s">
        <v>11</v>
      </c>
      <c r="I35" s="8">
        <f>-SUMIFS('SOC Detail Expenses'!S:S,'SOC Detail Expenses'!K:K,'FIHI (PBC 2YIG)'!B35,'SOC Detail Expenses'!H:H,'FIHI (PBC 2YIG)'!$C$1)</f>
        <v>0</v>
      </c>
      <c r="J35" s="8">
        <f>-SUMIFS('SOC Detail Mgmt Fees'!S:S,'SOC Detail Mgmt Fees'!K:K,'FIHI (PBC 2YIG)'!B35,'SOC Detail Mgmt Fees'!H:H,'FIHI (PBC 2YIG)'!$C$1)</f>
        <v>0</v>
      </c>
      <c r="K35" s="34">
        <f>-SUMIFS('SOC Detail Mgmt Fees'!S:S,'SOC Detail Mgmt Fees'!H:H,'FIHI (PBC 2YIG)'!$C$1,'SOC Detail Mgmt Fees'!R:R,'FIHI (PBC 2YIG)'!$K$1,'SOC Detail Mgmt Fees'!K:K,'FIHI (PBC 2YIG)'!B35)</f>
        <v>0</v>
      </c>
      <c r="L35" s="172" t="e">
        <f t="shared" si="0"/>
        <v>#DIV/0!</v>
      </c>
      <c r="M35" s="172" t="e">
        <f t="shared" si="9"/>
        <v>#DIV/0!</v>
      </c>
      <c r="N35" s="172" t="e">
        <f t="shared" si="13"/>
        <v>#DIV/0!</v>
      </c>
      <c r="O35" s="172" t="e">
        <f t="shared" si="10"/>
        <v>#DIV/0!</v>
      </c>
      <c r="P35" s="23"/>
      <c r="Q35" s="23"/>
      <c r="R35" s="53" t="e">
        <f t="shared" si="24"/>
        <v>#DIV/0!</v>
      </c>
      <c r="S35" s="54" t="e">
        <f t="shared" si="25"/>
        <v>#DIV/0!</v>
      </c>
      <c r="T35" s="54" t="e">
        <f t="shared" si="26"/>
        <v>#DIV/0!</v>
      </c>
      <c r="U35" s="24">
        <f t="shared" si="27"/>
        <v>0</v>
      </c>
      <c r="V35" s="60" t="e">
        <f t="shared" si="28"/>
        <v>#DIV/0!</v>
      </c>
      <c r="W35" s="16"/>
    </row>
    <row r="36" spans="1:23" x14ac:dyDescent="0.35">
      <c r="A36">
        <f>'FIHI (PBC M)'!A36</f>
        <v>0</v>
      </c>
      <c r="B36">
        <f>'FIHI (PBC M)'!B36</f>
        <v>0</v>
      </c>
      <c r="C36" s="33">
        <f>'FIHI (PBC M)'!C36</f>
        <v>0</v>
      </c>
      <c r="D36" s="3">
        <f>'FIHI (PBC M)'!D36</f>
        <v>0</v>
      </c>
      <c r="E36" s="7">
        <f>SUMIFS('SOC Detail Cap Acct'!S:S,'SOC Detail Cap Acct'!K:K,'FIHI (PBC 2YIG)'!B36,'SOC Detail Cap Acct'!H:H,'FIHI (PBC 2YIG)'!$C$1,'SOC Detail Cap Acct'!R:R,'FIHI (PBC 2YIG)'!$E$1)+SUMIFS('SOC Detail Cap Acct'!S:S,'SOC Detail Cap Acct'!K:K,'FIHI (PBC 2YIG)'!B36,'SOC Detail Cap Acct'!H:H,'FIHI (PBC 2YIG)'!$C$1,'SOC Detail Cap Acct'!R:R,'FIHI (PBC 2YIG)'!$E$2)+SUMIFS('SOC Detail Cap Acct'!S:S,'SOC Detail Cap Acct'!K:K,'FIHI (PBC 2YIG)'!B36,'SOC Detail Cap Acct'!H:H,'FIHI (PBC 2YIG)'!$C$1,'SOC Detail Cap Acct'!R:R,'FIHI (PBC 2YIG)'!$E$3)</f>
        <v>0</v>
      </c>
      <c r="F36" s="8" t="s">
        <v>11</v>
      </c>
      <c r="G36" s="7">
        <f>SUMIFS('SOC Detail Cap Acct'!S:S,'SOC Detail Cap Acct'!K:K,'FIHI (PBC 2YIG)'!B36,'SOC Detail Cap Acct'!H:H,'FIHI (PBC 2YIG)'!$C$1,'SOC Detail Cap Acct'!R:R,'FIHI (PBC 2YIG)'!$G$1)-SUMIFS('SOC Detail Cap Acct'!S:S,'SOC Detail Cap Acct'!K:K,'FIHI (PBC 2YIG)'!B36,'SOC Detail Cap Acct'!H:H,'FIHI (PBC 2YIG)'!$C$1,'SOC Detail Cap Acct'!R:R,'FIHI (PBC 2YIG)'!$G$2)</f>
        <v>0</v>
      </c>
      <c r="H36" s="9" t="s">
        <v>11</v>
      </c>
      <c r="I36" s="8">
        <f>-SUMIFS('SOC Detail Expenses'!S:S,'SOC Detail Expenses'!K:K,'FIHI (PBC 2YIG)'!B36,'SOC Detail Expenses'!H:H,'FIHI (PBC 2YIG)'!$C$1)</f>
        <v>0</v>
      </c>
      <c r="J36" s="8">
        <f>-SUMIFS('SOC Detail Mgmt Fees'!S:S,'SOC Detail Mgmt Fees'!K:K,'FIHI (PBC 2YIG)'!B36,'SOC Detail Mgmt Fees'!H:H,'FIHI (PBC 2YIG)'!$C$1)</f>
        <v>0</v>
      </c>
      <c r="K36" s="34">
        <f>-SUMIFS('SOC Detail Mgmt Fees'!S:S,'SOC Detail Mgmt Fees'!H:H,'FIHI (PBC 2YIG)'!$C$1,'SOC Detail Mgmt Fees'!R:R,'FIHI (PBC 2YIG)'!$K$1,'SOC Detail Mgmt Fees'!K:K,'FIHI (PBC 2YIG)'!B36)</f>
        <v>0</v>
      </c>
      <c r="L36" s="172" t="e">
        <f t="shared" si="0"/>
        <v>#DIV/0!</v>
      </c>
      <c r="M36" s="172" t="e">
        <f t="shared" si="9"/>
        <v>#DIV/0!</v>
      </c>
      <c r="N36" s="172" t="e">
        <f t="shared" si="13"/>
        <v>#DIV/0!</v>
      </c>
      <c r="O36" s="172" t="e">
        <f t="shared" si="10"/>
        <v>#DIV/0!</v>
      </c>
      <c r="P36" s="23"/>
      <c r="Q36" s="23"/>
      <c r="R36" s="53" t="e">
        <f t="shared" si="24"/>
        <v>#DIV/0!</v>
      </c>
      <c r="S36" s="54" t="e">
        <f t="shared" si="25"/>
        <v>#DIV/0!</v>
      </c>
      <c r="T36" s="54" t="e">
        <f t="shared" si="26"/>
        <v>#DIV/0!</v>
      </c>
      <c r="U36" s="24">
        <f t="shared" si="27"/>
        <v>0</v>
      </c>
      <c r="V36" s="60" t="e">
        <f t="shared" si="28"/>
        <v>#DIV/0!</v>
      </c>
      <c r="W36" s="16"/>
    </row>
    <row r="37" spans="1:23" x14ac:dyDescent="0.35">
      <c r="A37">
        <f>'FIHI (PBC M)'!A37</f>
        <v>0</v>
      </c>
      <c r="B37">
        <f>'FIHI (PBC M)'!B37</f>
        <v>0</v>
      </c>
      <c r="C37" s="33">
        <f>'FIHI (PBC M)'!C37</f>
        <v>0</v>
      </c>
      <c r="D37" s="3">
        <f>'FIHI (PBC M)'!D37</f>
        <v>0</v>
      </c>
      <c r="E37" s="7">
        <f>SUMIFS('SOC Detail Cap Acct'!S:S,'SOC Detail Cap Acct'!K:K,'FIHI (PBC 2YIG)'!B37,'SOC Detail Cap Acct'!H:H,'FIHI (PBC 2YIG)'!$C$1,'SOC Detail Cap Acct'!R:R,'FIHI (PBC 2YIG)'!$E$1)+SUMIFS('SOC Detail Cap Acct'!S:S,'SOC Detail Cap Acct'!K:K,'FIHI (PBC 2YIG)'!B37,'SOC Detail Cap Acct'!H:H,'FIHI (PBC 2YIG)'!$C$1,'SOC Detail Cap Acct'!R:R,'FIHI (PBC 2YIG)'!$E$2)+SUMIFS('SOC Detail Cap Acct'!S:S,'SOC Detail Cap Acct'!K:K,'FIHI (PBC 2YIG)'!B37,'SOC Detail Cap Acct'!H:H,'FIHI (PBC 2YIG)'!$C$1,'SOC Detail Cap Acct'!R:R,'FIHI (PBC 2YIG)'!$E$3)</f>
        <v>0</v>
      </c>
      <c r="F37" s="8" t="s">
        <v>11</v>
      </c>
      <c r="G37" s="7">
        <f>SUMIFS('SOC Detail Cap Acct'!S:S,'SOC Detail Cap Acct'!K:K,'FIHI (PBC 2YIG)'!B37,'SOC Detail Cap Acct'!H:H,'FIHI (PBC 2YIG)'!$C$1,'SOC Detail Cap Acct'!R:R,'FIHI (PBC 2YIG)'!$G$1)-SUMIFS('SOC Detail Cap Acct'!S:S,'SOC Detail Cap Acct'!K:K,'FIHI (PBC 2YIG)'!B37,'SOC Detail Cap Acct'!H:H,'FIHI (PBC 2YIG)'!$C$1,'SOC Detail Cap Acct'!R:R,'FIHI (PBC 2YIG)'!$G$2)</f>
        <v>0</v>
      </c>
      <c r="H37" s="9" t="s">
        <v>11</v>
      </c>
      <c r="I37" s="8">
        <f>-SUMIFS('SOC Detail Expenses'!S:S,'SOC Detail Expenses'!K:K,'FIHI (PBC 2YIG)'!B37,'SOC Detail Expenses'!H:H,'FIHI (PBC 2YIG)'!$C$1)</f>
        <v>0</v>
      </c>
      <c r="J37" s="8">
        <f>-SUMIFS('SOC Detail Mgmt Fees'!S:S,'SOC Detail Mgmt Fees'!K:K,'FIHI (PBC 2YIG)'!B37,'SOC Detail Mgmt Fees'!H:H,'FIHI (PBC 2YIG)'!$C$1)</f>
        <v>0</v>
      </c>
      <c r="K37" s="34">
        <f>-SUMIFS('SOC Detail Mgmt Fees'!S:S,'SOC Detail Mgmt Fees'!H:H,'FIHI (PBC 2YIG)'!$C$1,'SOC Detail Mgmt Fees'!R:R,'FIHI (PBC 2YIG)'!$K$1,'SOC Detail Mgmt Fees'!K:K,'FIHI (PBC 2YIG)'!B37)</f>
        <v>0</v>
      </c>
      <c r="L37" s="172" t="e">
        <f t="shared" si="0"/>
        <v>#DIV/0!</v>
      </c>
      <c r="M37" s="172" t="e">
        <f t="shared" si="9"/>
        <v>#DIV/0!</v>
      </c>
      <c r="N37" s="172" t="e">
        <f t="shared" si="13"/>
        <v>#DIV/0!</v>
      </c>
      <c r="O37" s="172" t="e">
        <f t="shared" si="10"/>
        <v>#DIV/0!</v>
      </c>
      <c r="P37" s="23"/>
      <c r="Q37" s="23"/>
      <c r="R37" s="53" t="e">
        <f t="shared" si="24"/>
        <v>#DIV/0!</v>
      </c>
      <c r="S37" s="54" t="e">
        <f t="shared" si="25"/>
        <v>#DIV/0!</v>
      </c>
      <c r="T37" s="54" t="e">
        <f t="shared" si="26"/>
        <v>#DIV/0!</v>
      </c>
      <c r="U37" s="24">
        <f t="shared" si="27"/>
        <v>0</v>
      </c>
      <c r="V37" s="60" t="e">
        <f t="shared" si="28"/>
        <v>#DIV/0!</v>
      </c>
      <c r="W37" s="16"/>
    </row>
    <row r="38" spans="1:23" x14ac:dyDescent="0.35">
      <c r="A38">
        <f>'FIHI (PBC M)'!A38</f>
        <v>0</v>
      </c>
      <c r="B38">
        <f>'FIHI (PBC M)'!B38</f>
        <v>0</v>
      </c>
      <c r="C38" s="33">
        <f>'FIHI (PBC M)'!C38</f>
        <v>0</v>
      </c>
      <c r="D38" s="3">
        <f>'FIHI (PBC M)'!D38</f>
        <v>0</v>
      </c>
      <c r="E38" s="7">
        <f>SUMIFS('SOC Detail Cap Acct'!S:S,'SOC Detail Cap Acct'!K:K,'FIHI (PBC 2YIG)'!B38,'SOC Detail Cap Acct'!H:H,'FIHI (PBC 2YIG)'!$C$1,'SOC Detail Cap Acct'!R:R,'FIHI (PBC 2YIG)'!$E$1)+SUMIFS('SOC Detail Cap Acct'!S:S,'SOC Detail Cap Acct'!K:K,'FIHI (PBC 2YIG)'!B38,'SOC Detail Cap Acct'!H:H,'FIHI (PBC 2YIG)'!$C$1,'SOC Detail Cap Acct'!R:R,'FIHI (PBC 2YIG)'!$E$2)+SUMIFS('SOC Detail Cap Acct'!S:S,'SOC Detail Cap Acct'!K:K,'FIHI (PBC 2YIG)'!B38,'SOC Detail Cap Acct'!H:H,'FIHI (PBC 2YIG)'!$C$1,'SOC Detail Cap Acct'!R:R,'FIHI (PBC 2YIG)'!$E$3)</f>
        <v>0</v>
      </c>
      <c r="F38" s="8" t="s">
        <v>11</v>
      </c>
      <c r="G38" s="7">
        <f>SUMIFS('SOC Detail Cap Acct'!S:S,'SOC Detail Cap Acct'!K:K,'FIHI (PBC 2YIG)'!B38,'SOC Detail Cap Acct'!H:H,'FIHI (PBC 2YIG)'!$C$1,'SOC Detail Cap Acct'!R:R,'FIHI (PBC 2YIG)'!$G$1)-SUMIFS('SOC Detail Cap Acct'!S:S,'SOC Detail Cap Acct'!K:K,'FIHI (PBC 2YIG)'!B38,'SOC Detail Cap Acct'!H:H,'FIHI (PBC 2YIG)'!$C$1,'SOC Detail Cap Acct'!R:R,'FIHI (PBC 2YIG)'!$G$2)</f>
        <v>0</v>
      </c>
      <c r="H38" s="9" t="s">
        <v>11</v>
      </c>
      <c r="I38" s="8">
        <f>-SUMIFS('SOC Detail Expenses'!S:S,'SOC Detail Expenses'!K:K,'FIHI (PBC 2YIG)'!B38,'SOC Detail Expenses'!H:H,'FIHI (PBC 2YIG)'!$C$1)</f>
        <v>0</v>
      </c>
      <c r="J38" s="8">
        <f>-SUMIFS('SOC Detail Mgmt Fees'!S:S,'SOC Detail Mgmt Fees'!K:K,'FIHI (PBC 2YIG)'!B38,'SOC Detail Mgmt Fees'!H:H,'FIHI (PBC 2YIG)'!$C$1)</f>
        <v>0</v>
      </c>
      <c r="K38" s="34">
        <f>-SUMIFS('SOC Detail Mgmt Fees'!S:S,'SOC Detail Mgmt Fees'!H:H,'FIHI (PBC 2YIG)'!$C$1,'SOC Detail Mgmt Fees'!R:R,'FIHI (PBC 2YIG)'!$K$1,'SOC Detail Mgmt Fees'!K:K,'FIHI (PBC 2YIG)'!B38)</f>
        <v>0</v>
      </c>
      <c r="L38" s="172" t="e">
        <f t="shared" si="0"/>
        <v>#DIV/0!</v>
      </c>
      <c r="M38" s="172" t="e">
        <f t="shared" si="9"/>
        <v>#DIV/0!</v>
      </c>
      <c r="N38" s="172" t="e">
        <f t="shared" si="13"/>
        <v>#DIV/0!</v>
      </c>
      <c r="O38" s="172" t="e">
        <f t="shared" si="10"/>
        <v>#DIV/0!</v>
      </c>
      <c r="P38" s="23"/>
      <c r="Q38" s="23"/>
      <c r="R38" s="53" t="e">
        <f t="shared" si="24"/>
        <v>#DIV/0!</v>
      </c>
      <c r="S38" s="54" t="e">
        <f t="shared" si="25"/>
        <v>#DIV/0!</v>
      </c>
      <c r="T38" s="54" t="e">
        <f t="shared" si="26"/>
        <v>#DIV/0!</v>
      </c>
      <c r="U38" s="24">
        <f t="shared" si="27"/>
        <v>0</v>
      </c>
      <c r="V38" s="60" t="e">
        <f t="shared" si="28"/>
        <v>#DIV/0!</v>
      </c>
      <c r="W38" s="16"/>
    </row>
    <row r="39" spans="1:23" x14ac:dyDescent="0.35">
      <c r="A39">
        <f>'FIHI (PBC M)'!A39</f>
        <v>0</v>
      </c>
      <c r="B39">
        <f>'FIHI (PBC M)'!B39</f>
        <v>0</v>
      </c>
      <c r="C39" s="33">
        <f>'FIHI (PBC M)'!C39</f>
        <v>0</v>
      </c>
      <c r="D39" s="3">
        <f>'FIHI (PBC M)'!D39</f>
        <v>0</v>
      </c>
      <c r="E39" s="7">
        <f>SUMIFS('SOC Detail Cap Acct'!S:S,'SOC Detail Cap Acct'!K:K,'FIHI (PBC 2YIG)'!B39,'SOC Detail Cap Acct'!H:H,'FIHI (PBC 2YIG)'!$C$1,'SOC Detail Cap Acct'!R:R,'FIHI (PBC 2YIG)'!$E$1)+SUMIFS('SOC Detail Cap Acct'!S:S,'SOC Detail Cap Acct'!K:K,'FIHI (PBC 2YIG)'!B39,'SOC Detail Cap Acct'!H:H,'FIHI (PBC 2YIG)'!$C$1,'SOC Detail Cap Acct'!R:R,'FIHI (PBC 2YIG)'!$E$2)+SUMIFS('SOC Detail Cap Acct'!S:S,'SOC Detail Cap Acct'!K:K,'FIHI (PBC 2YIG)'!B39,'SOC Detail Cap Acct'!H:H,'FIHI (PBC 2YIG)'!$C$1,'SOC Detail Cap Acct'!R:R,'FIHI (PBC 2YIG)'!$E$3)</f>
        <v>0</v>
      </c>
      <c r="F39" s="8" t="s">
        <v>11</v>
      </c>
      <c r="G39" s="7">
        <f>SUMIFS('SOC Detail Cap Acct'!S:S,'SOC Detail Cap Acct'!K:K,'FIHI (PBC 2YIG)'!B39,'SOC Detail Cap Acct'!H:H,'FIHI (PBC 2YIG)'!$C$1,'SOC Detail Cap Acct'!R:R,'FIHI (PBC 2YIG)'!$G$1)-SUMIFS('SOC Detail Cap Acct'!S:S,'SOC Detail Cap Acct'!K:K,'FIHI (PBC 2YIG)'!B39,'SOC Detail Cap Acct'!H:H,'FIHI (PBC 2YIG)'!$C$1,'SOC Detail Cap Acct'!R:R,'FIHI (PBC 2YIG)'!$G$2)</f>
        <v>0</v>
      </c>
      <c r="H39" s="9" t="s">
        <v>11</v>
      </c>
      <c r="I39" s="8">
        <f>-SUMIFS('SOC Detail Expenses'!S:S,'SOC Detail Expenses'!K:K,'FIHI (PBC 2YIG)'!B39,'SOC Detail Expenses'!H:H,'FIHI (PBC 2YIG)'!$C$1)</f>
        <v>0</v>
      </c>
      <c r="J39" s="8">
        <f>-SUMIFS('SOC Detail Mgmt Fees'!S:S,'SOC Detail Mgmt Fees'!K:K,'FIHI (PBC 2YIG)'!B39,'SOC Detail Mgmt Fees'!H:H,'FIHI (PBC 2YIG)'!$C$1)</f>
        <v>0</v>
      </c>
      <c r="K39" s="34">
        <f>-SUMIFS('SOC Detail Mgmt Fees'!S:S,'SOC Detail Mgmt Fees'!H:H,'FIHI (PBC 2YIG)'!$C$1,'SOC Detail Mgmt Fees'!R:R,'FIHI (PBC 2YIG)'!$K$1,'SOC Detail Mgmt Fees'!K:K,'FIHI (PBC 2YIG)'!B39)</f>
        <v>0</v>
      </c>
      <c r="L39" s="172" t="e">
        <f t="shared" si="0"/>
        <v>#DIV/0!</v>
      </c>
      <c r="M39" s="172" t="e">
        <f t="shared" si="9"/>
        <v>#DIV/0!</v>
      </c>
      <c r="N39" s="172" t="e">
        <f t="shared" si="13"/>
        <v>#DIV/0!</v>
      </c>
      <c r="O39" s="172" t="e">
        <f t="shared" si="10"/>
        <v>#DIV/0!</v>
      </c>
      <c r="P39" s="23"/>
      <c r="Q39" s="23"/>
      <c r="R39" s="53" t="e">
        <f t="shared" si="24"/>
        <v>#DIV/0!</v>
      </c>
      <c r="S39" s="54" t="e">
        <f t="shared" si="25"/>
        <v>#DIV/0!</v>
      </c>
      <c r="T39" s="54" t="e">
        <f t="shared" si="26"/>
        <v>#DIV/0!</v>
      </c>
      <c r="U39" s="24">
        <f t="shared" si="27"/>
        <v>0</v>
      </c>
      <c r="V39" s="60" t="e">
        <f t="shared" si="28"/>
        <v>#DIV/0!</v>
      </c>
      <c r="W39" s="16"/>
    </row>
    <row r="40" spans="1:23" x14ac:dyDescent="0.35">
      <c r="A40">
        <f>'FIHI (PBC M)'!A40</f>
        <v>0</v>
      </c>
      <c r="B40">
        <f>'FIHI (PBC M)'!B40</f>
        <v>0</v>
      </c>
      <c r="C40" s="33">
        <f>'FIHI (PBC M)'!C40</f>
        <v>0</v>
      </c>
      <c r="D40" s="3">
        <f>'FIHI (PBC M)'!D40</f>
        <v>0</v>
      </c>
      <c r="E40" s="7">
        <f>SUMIFS('SOC Detail Cap Acct'!S:S,'SOC Detail Cap Acct'!K:K,'FIHI (PBC 2YIG)'!B40,'SOC Detail Cap Acct'!H:H,'FIHI (PBC 2YIG)'!$C$1,'SOC Detail Cap Acct'!R:R,'FIHI (PBC 2YIG)'!$E$1)+SUMIFS('SOC Detail Cap Acct'!S:S,'SOC Detail Cap Acct'!K:K,'FIHI (PBC 2YIG)'!B40,'SOC Detail Cap Acct'!H:H,'FIHI (PBC 2YIG)'!$C$1,'SOC Detail Cap Acct'!R:R,'FIHI (PBC 2YIG)'!$E$2)+SUMIFS('SOC Detail Cap Acct'!S:S,'SOC Detail Cap Acct'!K:K,'FIHI (PBC 2YIG)'!B40,'SOC Detail Cap Acct'!H:H,'FIHI (PBC 2YIG)'!$C$1,'SOC Detail Cap Acct'!R:R,'FIHI (PBC 2YIG)'!$E$3)</f>
        <v>0</v>
      </c>
      <c r="F40" s="8" t="s">
        <v>11</v>
      </c>
      <c r="G40" s="7">
        <f>SUMIFS('SOC Detail Cap Acct'!S:S,'SOC Detail Cap Acct'!K:K,'FIHI (PBC 2YIG)'!B40,'SOC Detail Cap Acct'!H:H,'FIHI (PBC 2YIG)'!$C$1,'SOC Detail Cap Acct'!R:R,'FIHI (PBC 2YIG)'!$G$1)-SUMIFS('SOC Detail Cap Acct'!S:S,'SOC Detail Cap Acct'!K:K,'FIHI (PBC 2YIG)'!B40,'SOC Detail Cap Acct'!H:H,'FIHI (PBC 2YIG)'!$C$1,'SOC Detail Cap Acct'!R:R,'FIHI (PBC 2YIG)'!$G$2)</f>
        <v>0</v>
      </c>
      <c r="H40" s="9" t="s">
        <v>11</v>
      </c>
      <c r="I40" s="8">
        <f>-SUMIFS('SOC Detail Expenses'!S:S,'SOC Detail Expenses'!K:K,'FIHI (PBC 2YIG)'!B40,'SOC Detail Expenses'!H:H,'FIHI (PBC 2YIG)'!$C$1)</f>
        <v>0</v>
      </c>
      <c r="J40" s="8">
        <f>-SUMIFS('SOC Detail Mgmt Fees'!S:S,'SOC Detail Mgmt Fees'!K:K,'FIHI (PBC 2YIG)'!B40,'SOC Detail Mgmt Fees'!H:H,'FIHI (PBC 2YIG)'!$C$1)</f>
        <v>0</v>
      </c>
      <c r="K40" s="34">
        <f>-SUMIFS('SOC Detail Mgmt Fees'!S:S,'SOC Detail Mgmt Fees'!H:H,'FIHI (PBC 2YIG)'!$C$1,'SOC Detail Mgmt Fees'!R:R,'FIHI (PBC 2YIG)'!$K$1,'SOC Detail Mgmt Fees'!K:K,'FIHI (PBC 2YIG)'!B40)</f>
        <v>0</v>
      </c>
      <c r="L40" s="172" t="e">
        <f t="shared" si="0"/>
        <v>#DIV/0!</v>
      </c>
      <c r="M40" s="172" t="e">
        <f t="shared" si="9"/>
        <v>#DIV/0!</v>
      </c>
      <c r="N40" s="172" t="e">
        <f t="shared" si="13"/>
        <v>#DIV/0!</v>
      </c>
      <c r="O40" s="172" t="e">
        <f t="shared" si="10"/>
        <v>#DIV/0!</v>
      </c>
      <c r="P40" s="23"/>
      <c r="Q40" s="23"/>
      <c r="R40" s="53" t="e">
        <f t="shared" si="24"/>
        <v>#DIV/0!</v>
      </c>
      <c r="S40" s="54" t="e">
        <f t="shared" si="25"/>
        <v>#DIV/0!</v>
      </c>
      <c r="T40" s="54" t="e">
        <f t="shared" si="26"/>
        <v>#DIV/0!</v>
      </c>
      <c r="U40" s="24">
        <f t="shared" si="27"/>
        <v>0</v>
      </c>
      <c r="V40" s="60" t="e">
        <f t="shared" si="28"/>
        <v>#DIV/0!</v>
      </c>
      <c r="W40" s="16"/>
    </row>
    <row r="41" spans="1:23" x14ac:dyDescent="0.35">
      <c r="A41">
        <f>'FIHI (PBC M)'!A41</f>
        <v>0</v>
      </c>
      <c r="B41">
        <f>'FIHI (PBC M)'!B41</f>
        <v>0</v>
      </c>
      <c r="C41" s="33">
        <f>'FIHI (PBC M)'!C41</f>
        <v>0</v>
      </c>
      <c r="D41" s="3">
        <f>'FIHI (PBC M)'!D41</f>
        <v>0</v>
      </c>
      <c r="E41" s="7">
        <f>SUMIFS('SOC Detail Cap Acct'!S:S,'SOC Detail Cap Acct'!K:K,'FIHI (PBC 2YIG)'!B41,'SOC Detail Cap Acct'!H:H,'FIHI (PBC 2YIG)'!$C$1,'SOC Detail Cap Acct'!R:R,'FIHI (PBC 2YIG)'!$E$1)+SUMIFS('SOC Detail Cap Acct'!S:S,'SOC Detail Cap Acct'!K:K,'FIHI (PBC 2YIG)'!B41,'SOC Detail Cap Acct'!H:H,'FIHI (PBC 2YIG)'!$C$1,'SOC Detail Cap Acct'!R:R,'FIHI (PBC 2YIG)'!$E$2)+SUMIFS('SOC Detail Cap Acct'!S:S,'SOC Detail Cap Acct'!K:K,'FIHI (PBC 2YIG)'!B41,'SOC Detail Cap Acct'!H:H,'FIHI (PBC 2YIG)'!$C$1,'SOC Detail Cap Acct'!R:R,'FIHI (PBC 2YIG)'!$E$3)</f>
        <v>0</v>
      </c>
      <c r="F41" s="8" t="s">
        <v>11</v>
      </c>
      <c r="G41" s="7">
        <f>SUMIFS('SOC Detail Cap Acct'!S:S,'SOC Detail Cap Acct'!K:K,'FIHI (PBC 2YIG)'!B41,'SOC Detail Cap Acct'!H:H,'FIHI (PBC 2YIG)'!$C$1,'SOC Detail Cap Acct'!R:R,'FIHI (PBC 2YIG)'!$G$1)-SUMIFS('SOC Detail Cap Acct'!S:S,'SOC Detail Cap Acct'!K:K,'FIHI (PBC 2YIG)'!B41,'SOC Detail Cap Acct'!H:H,'FIHI (PBC 2YIG)'!$C$1,'SOC Detail Cap Acct'!R:R,'FIHI (PBC 2YIG)'!$G$2)</f>
        <v>0</v>
      </c>
      <c r="H41" s="9" t="s">
        <v>11</v>
      </c>
      <c r="I41" s="8">
        <f>-SUMIFS('SOC Detail Expenses'!S:S,'SOC Detail Expenses'!K:K,'FIHI (PBC 2YIG)'!B41,'SOC Detail Expenses'!H:H,'FIHI (PBC 2YIG)'!$C$1)</f>
        <v>0</v>
      </c>
      <c r="J41" s="8">
        <f>-SUMIFS('SOC Detail Mgmt Fees'!S:S,'SOC Detail Mgmt Fees'!K:K,'FIHI (PBC 2YIG)'!B41,'SOC Detail Mgmt Fees'!H:H,'FIHI (PBC 2YIG)'!$C$1)</f>
        <v>0</v>
      </c>
      <c r="K41" s="34">
        <f>-SUMIFS('SOC Detail Mgmt Fees'!S:S,'SOC Detail Mgmt Fees'!H:H,'FIHI (PBC 2YIG)'!$C$1,'SOC Detail Mgmt Fees'!R:R,'FIHI (PBC 2YIG)'!$K$1,'SOC Detail Mgmt Fees'!K:K,'FIHI (PBC 2YIG)'!B41)</f>
        <v>0</v>
      </c>
      <c r="L41" s="172" t="e">
        <f t="shared" si="0"/>
        <v>#DIV/0!</v>
      </c>
      <c r="M41" s="172" t="e">
        <f t="shared" si="9"/>
        <v>#DIV/0!</v>
      </c>
      <c r="N41" s="172" t="e">
        <f t="shared" si="13"/>
        <v>#DIV/0!</v>
      </c>
      <c r="O41" s="172" t="e">
        <f t="shared" si="10"/>
        <v>#DIV/0!</v>
      </c>
      <c r="P41" s="23"/>
      <c r="Q41" s="23"/>
      <c r="R41" s="53" t="e">
        <f t="shared" si="24"/>
        <v>#DIV/0!</v>
      </c>
      <c r="S41" s="54" t="e">
        <f t="shared" si="25"/>
        <v>#DIV/0!</v>
      </c>
      <c r="T41" s="54" t="e">
        <f t="shared" si="26"/>
        <v>#DIV/0!</v>
      </c>
      <c r="U41" s="24">
        <f t="shared" si="27"/>
        <v>0</v>
      </c>
      <c r="V41" s="60" t="e">
        <f t="shared" si="28"/>
        <v>#DIV/0!</v>
      </c>
      <c r="W41" s="16"/>
    </row>
    <row r="42" spans="1:23" x14ac:dyDescent="0.35">
      <c r="A42">
        <f>'FIHI (PBC M)'!A42</f>
        <v>0</v>
      </c>
      <c r="B42">
        <f>'FIHI (PBC M)'!B42</f>
        <v>0</v>
      </c>
      <c r="C42" s="33">
        <f>'FIHI (PBC M)'!C42</f>
        <v>0</v>
      </c>
      <c r="D42" s="3">
        <f>'FIHI (PBC M)'!D42</f>
        <v>0</v>
      </c>
      <c r="E42" s="7">
        <f>SUMIFS('SOC Detail Cap Acct'!S:S,'SOC Detail Cap Acct'!K:K,'FIHI (PBC 2YIG)'!B42,'SOC Detail Cap Acct'!H:H,'FIHI (PBC 2YIG)'!$C$1,'SOC Detail Cap Acct'!R:R,'FIHI (PBC 2YIG)'!$E$1)+SUMIFS('SOC Detail Cap Acct'!S:S,'SOC Detail Cap Acct'!K:K,'FIHI (PBC 2YIG)'!B42,'SOC Detail Cap Acct'!H:H,'FIHI (PBC 2YIG)'!$C$1,'SOC Detail Cap Acct'!R:R,'FIHI (PBC 2YIG)'!$E$2)+SUMIFS('SOC Detail Cap Acct'!S:S,'SOC Detail Cap Acct'!K:K,'FIHI (PBC 2YIG)'!B42,'SOC Detail Cap Acct'!H:H,'FIHI (PBC 2YIG)'!$C$1,'SOC Detail Cap Acct'!R:R,'FIHI (PBC 2YIG)'!$E$3)</f>
        <v>0</v>
      </c>
      <c r="F42" s="8" t="s">
        <v>11</v>
      </c>
      <c r="G42" s="7">
        <f>SUMIFS('SOC Detail Cap Acct'!S:S,'SOC Detail Cap Acct'!K:K,'FIHI (PBC 2YIG)'!B42,'SOC Detail Cap Acct'!H:H,'FIHI (PBC 2YIG)'!$C$1,'SOC Detail Cap Acct'!R:R,'FIHI (PBC 2YIG)'!$G$1)-SUMIFS('SOC Detail Cap Acct'!S:S,'SOC Detail Cap Acct'!K:K,'FIHI (PBC 2YIG)'!B42,'SOC Detail Cap Acct'!H:H,'FIHI (PBC 2YIG)'!$C$1,'SOC Detail Cap Acct'!R:R,'FIHI (PBC 2YIG)'!$G$2)</f>
        <v>0</v>
      </c>
      <c r="H42" s="9" t="s">
        <v>11</v>
      </c>
      <c r="I42" s="8">
        <f>-SUMIFS('SOC Detail Expenses'!S:S,'SOC Detail Expenses'!K:K,'FIHI (PBC 2YIG)'!B42,'SOC Detail Expenses'!H:H,'FIHI (PBC 2YIG)'!$C$1)</f>
        <v>0</v>
      </c>
      <c r="J42" s="8">
        <f>-SUMIFS('SOC Detail Mgmt Fees'!S:S,'SOC Detail Mgmt Fees'!K:K,'FIHI (PBC 2YIG)'!B42,'SOC Detail Mgmt Fees'!H:H,'FIHI (PBC 2YIG)'!$C$1)</f>
        <v>0</v>
      </c>
      <c r="K42" s="34">
        <f>-SUMIFS('SOC Detail Mgmt Fees'!S:S,'SOC Detail Mgmt Fees'!H:H,'FIHI (PBC 2YIG)'!$C$1,'SOC Detail Mgmt Fees'!R:R,'FIHI (PBC 2YIG)'!$K$1,'SOC Detail Mgmt Fees'!K:K,'FIHI (PBC 2YIG)'!B42)</f>
        <v>0</v>
      </c>
      <c r="L42" s="172" t="e">
        <f t="shared" si="0"/>
        <v>#DIV/0!</v>
      </c>
      <c r="M42" s="172" t="e">
        <f t="shared" si="9"/>
        <v>#DIV/0!</v>
      </c>
      <c r="N42" s="172" t="e">
        <f t="shared" si="13"/>
        <v>#DIV/0!</v>
      </c>
      <c r="O42" s="172" t="e">
        <f t="shared" si="10"/>
        <v>#DIV/0!</v>
      </c>
      <c r="P42" s="23"/>
      <c r="Q42" s="23"/>
      <c r="R42" s="53" t="e">
        <f t="shared" si="24"/>
        <v>#DIV/0!</v>
      </c>
      <c r="S42" s="54" t="e">
        <f t="shared" si="25"/>
        <v>#DIV/0!</v>
      </c>
      <c r="T42" s="54" t="e">
        <f t="shared" si="26"/>
        <v>#DIV/0!</v>
      </c>
      <c r="U42" s="24">
        <f t="shared" si="27"/>
        <v>0</v>
      </c>
      <c r="V42" s="60" t="e">
        <f t="shared" si="28"/>
        <v>#DIV/0!</v>
      </c>
      <c r="W42" s="16"/>
    </row>
    <row r="43" spans="1:23" x14ac:dyDescent="0.35">
      <c r="A43">
        <f>'FIHI (PBC M)'!A43</f>
        <v>0</v>
      </c>
      <c r="B43">
        <f>'FIHI (PBC M)'!B43</f>
        <v>0</v>
      </c>
      <c r="C43" s="33">
        <f>'FIHI (PBC M)'!C43</f>
        <v>0</v>
      </c>
      <c r="D43" s="3">
        <f>'FIHI (PBC M)'!D43</f>
        <v>0</v>
      </c>
      <c r="E43" s="7">
        <f>SUMIFS('SOC Detail Cap Acct'!S:S,'SOC Detail Cap Acct'!K:K,'FIHI (PBC 2YIG)'!B43,'SOC Detail Cap Acct'!H:H,'FIHI (PBC 2YIG)'!$C$1,'SOC Detail Cap Acct'!R:R,'FIHI (PBC 2YIG)'!$E$1)+SUMIFS('SOC Detail Cap Acct'!S:S,'SOC Detail Cap Acct'!K:K,'FIHI (PBC 2YIG)'!B43,'SOC Detail Cap Acct'!H:H,'FIHI (PBC 2YIG)'!$C$1,'SOC Detail Cap Acct'!R:R,'FIHI (PBC 2YIG)'!$E$2)+SUMIFS('SOC Detail Cap Acct'!S:S,'SOC Detail Cap Acct'!K:K,'FIHI (PBC 2YIG)'!B43,'SOC Detail Cap Acct'!H:H,'FIHI (PBC 2YIG)'!$C$1,'SOC Detail Cap Acct'!R:R,'FIHI (PBC 2YIG)'!$E$3)</f>
        <v>0</v>
      </c>
      <c r="F43" s="8" t="s">
        <v>11</v>
      </c>
      <c r="G43" s="7">
        <f>SUMIFS('SOC Detail Cap Acct'!S:S,'SOC Detail Cap Acct'!K:K,'FIHI (PBC 2YIG)'!B43,'SOC Detail Cap Acct'!H:H,'FIHI (PBC 2YIG)'!$C$1,'SOC Detail Cap Acct'!R:R,'FIHI (PBC 2YIG)'!$G$1)-SUMIFS('SOC Detail Cap Acct'!S:S,'SOC Detail Cap Acct'!K:K,'FIHI (PBC 2YIG)'!B43,'SOC Detail Cap Acct'!H:H,'FIHI (PBC 2YIG)'!$C$1,'SOC Detail Cap Acct'!R:R,'FIHI (PBC 2YIG)'!$G$2)</f>
        <v>0</v>
      </c>
      <c r="H43" s="9" t="s">
        <v>11</v>
      </c>
      <c r="I43" s="8">
        <f>-SUMIFS('SOC Detail Expenses'!S:S,'SOC Detail Expenses'!K:K,'FIHI (PBC 2YIG)'!B43,'SOC Detail Expenses'!H:H,'FIHI (PBC 2YIG)'!$C$1)</f>
        <v>0</v>
      </c>
      <c r="J43" s="8">
        <f>-SUMIFS('SOC Detail Mgmt Fees'!S:S,'SOC Detail Mgmt Fees'!K:K,'FIHI (PBC 2YIG)'!B43,'SOC Detail Mgmt Fees'!H:H,'FIHI (PBC 2YIG)'!$C$1)</f>
        <v>0</v>
      </c>
      <c r="K43" s="34">
        <f>-SUMIFS('SOC Detail Mgmt Fees'!S:S,'SOC Detail Mgmt Fees'!H:H,'FIHI (PBC 2YIG)'!$C$1,'SOC Detail Mgmt Fees'!R:R,'FIHI (PBC 2YIG)'!$K$1,'SOC Detail Mgmt Fees'!K:K,'FIHI (PBC 2YIG)'!B43)</f>
        <v>0</v>
      </c>
      <c r="L43" s="172" t="e">
        <f t="shared" si="0"/>
        <v>#DIV/0!</v>
      </c>
      <c r="M43" s="172" t="e">
        <f t="shared" si="9"/>
        <v>#DIV/0!</v>
      </c>
      <c r="N43" s="172" t="e">
        <f t="shared" si="13"/>
        <v>#DIV/0!</v>
      </c>
      <c r="O43" s="172" t="e">
        <f t="shared" si="10"/>
        <v>#DIV/0!</v>
      </c>
      <c r="P43" s="23"/>
      <c r="Q43" s="23"/>
      <c r="R43" s="53" t="e">
        <f t="shared" si="24"/>
        <v>#DIV/0!</v>
      </c>
      <c r="S43" s="54" t="e">
        <f t="shared" si="25"/>
        <v>#DIV/0!</v>
      </c>
      <c r="T43" s="54" t="e">
        <f t="shared" si="26"/>
        <v>#DIV/0!</v>
      </c>
      <c r="U43" s="24">
        <f t="shared" si="27"/>
        <v>0</v>
      </c>
      <c r="V43" s="60" t="e">
        <f t="shared" si="28"/>
        <v>#DIV/0!</v>
      </c>
      <c r="W43" s="16"/>
    </row>
    <row r="44" spans="1:23" x14ac:dyDescent="0.35">
      <c r="A44">
        <f>'FIHI (PBC M)'!A44</f>
        <v>0</v>
      </c>
      <c r="B44">
        <f>'FIHI (PBC M)'!B44</f>
        <v>0</v>
      </c>
      <c r="C44" s="33">
        <f>'FIHI (PBC M)'!C44</f>
        <v>0</v>
      </c>
      <c r="D44" s="3">
        <f>'FIHI (PBC M)'!D44</f>
        <v>0</v>
      </c>
      <c r="E44" s="7">
        <f>SUMIFS('SOC Detail Cap Acct'!S:S,'SOC Detail Cap Acct'!K:K,'FIHI (PBC 2YIG)'!B44,'SOC Detail Cap Acct'!H:H,'FIHI (PBC 2YIG)'!$C$1,'SOC Detail Cap Acct'!R:R,'FIHI (PBC 2YIG)'!$E$1)+SUMIFS('SOC Detail Cap Acct'!S:S,'SOC Detail Cap Acct'!K:K,'FIHI (PBC 2YIG)'!B44,'SOC Detail Cap Acct'!H:H,'FIHI (PBC 2YIG)'!$C$1,'SOC Detail Cap Acct'!R:R,'FIHI (PBC 2YIG)'!$E$2)+SUMIFS('SOC Detail Cap Acct'!S:S,'SOC Detail Cap Acct'!K:K,'FIHI (PBC 2YIG)'!B44,'SOC Detail Cap Acct'!H:H,'FIHI (PBC 2YIG)'!$C$1,'SOC Detail Cap Acct'!R:R,'FIHI (PBC 2YIG)'!$E$3)</f>
        <v>0</v>
      </c>
      <c r="F44" s="8" t="s">
        <v>11</v>
      </c>
      <c r="G44" s="7">
        <f>SUMIFS('SOC Detail Cap Acct'!S:S,'SOC Detail Cap Acct'!K:K,'FIHI (PBC 2YIG)'!B44,'SOC Detail Cap Acct'!H:H,'FIHI (PBC 2YIG)'!$C$1,'SOC Detail Cap Acct'!R:R,'FIHI (PBC 2YIG)'!$G$1)-SUMIFS('SOC Detail Cap Acct'!S:S,'SOC Detail Cap Acct'!K:K,'FIHI (PBC 2YIG)'!B44,'SOC Detail Cap Acct'!H:H,'FIHI (PBC 2YIG)'!$C$1,'SOC Detail Cap Acct'!R:R,'FIHI (PBC 2YIG)'!$G$2)</f>
        <v>0</v>
      </c>
      <c r="H44" s="9" t="s">
        <v>11</v>
      </c>
      <c r="I44" s="8">
        <f>-SUMIFS('SOC Detail Expenses'!S:S,'SOC Detail Expenses'!K:K,'FIHI (PBC 2YIG)'!B44,'SOC Detail Expenses'!H:H,'FIHI (PBC 2YIG)'!$C$1)</f>
        <v>0</v>
      </c>
      <c r="J44" s="8">
        <f>-SUMIFS('SOC Detail Mgmt Fees'!S:S,'SOC Detail Mgmt Fees'!K:K,'FIHI (PBC 2YIG)'!B44,'SOC Detail Mgmt Fees'!H:H,'FIHI (PBC 2YIG)'!$C$1)</f>
        <v>0</v>
      </c>
      <c r="K44" s="34">
        <f>-SUMIFS('SOC Detail Mgmt Fees'!S:S,'SOC Detail Mgmt Fees'!H:H,'FIHI (PBC 2YIG)'!$C$1,'SOC Detail Mgmt Fees'!R:R,'FIHI (PBC 2YIG)'!$K$1,'SOC Detail Mgmt Fees'!K:K,'FIHI (PBC 2YIG)'!B44)</f>
        <v>0</v>
      </c>
      <c r="L44" s="172" t="e">
        <f t="shared" si="0"/>
        <v>#DIV/0!</v>
      </c>
      <c r="M44" s="172" t="e">
        <f t="shared" si="9"/>
        <v>#DIV/0!</v>
      </c>
      <c r="N44" s="172" t="e">
        <f t="shared" si="13"/>
        <v>#DIV/0!</v>
      </c>
      <c r="O44" s="172" t="e">
        <f t="shared" si="10"/>
        <v>#DIV/0!</v>
      </c>
      <c r="P44" s="23"/>
      <c r="Q44" s="23"/>
      <c r="R44" s="53" t="e">
        <f t="shared" si="24"/>
        <v>#DIV/0!</v>
      </c>
      <c r="S44" s="54" t="e">
        <f t="shared" si="25"/>
        <v>#DIV/0!</v>
      </c>
      <c r="T44" s="54" t="e">
        <f t="shared" si="26"/>
        <v>#DIV/0!</v>
      </c>
      <c r="U44" s="24">
        <f t="shared" si="27"/>
        <v>0</v>
      </c>
      <c r="V44" s="60" t="e">
        <f t="shared" si="28"/>
        <v>#DIV/0!</v>
      </c>
      <c r="W44" s="16"/>
    </row>
    <row r="45" spans="1:23" ht="15" thickBot="1" x14ac:dyDescent="0.4">
      <c r="C45" s="35"/>
      <c r="D45" s="44"/>
      <c r="E45" s="41"/>
      <c r="F45" s="37"/>
      <c r="G45" s="38"/>
      <c r="H45" s="39"/>
      <c r="I45" s="42"/>
      <c r="J45" s="42"/>
      <c r="K45" s="40"/>
      <c r="L45" s="23"/>
      <c r="M45" s="23"/>
      <c r="N45" s="23"/>
      <c r="O45" s="23"/>
      <c r="P45" s="23"/>
      <c r="Q45" s="23"/>
      <c r="R45" s="55"/>
      <c r="S45" s="56"/>
      <c r="T45" s="56"/>
      <c r="U45" s="26"/>
      <c r="V45" s="61"/>
    </row>
    <row r="46" spans="1:23" x14ac:dyDescent="0.35">
      <c r="C46" s="1"/>
      <c r="D46" s="1"/>
      <c r="E46" s="1"/>
      <c r="F46" s="1"/>
      <c r="G46" s="2"/>
      <c r="I46" s="13">
        <f>SUM(I5:I45)</f>
        <v>10866.689999999999</v>
      </c>
      <c r="J46" s="13">
        <f>SUM(J5:J45)</f>
        <v>51607.17</v>
      </c>
      <c r="K46" s="13"/>
      <c r="L46" s="13"/>
      <c r="M46" s="13"/>
      <c r="N46" s="13"/>
      <c r="O46" s="13"/>
      <c r="P46" s="13"/>
      <c r="Q46" s="13"/>
      <c r="R46" s="64" t="e">
        <f t="shared" ref="R46:V46" si="29">SUM(R5:R45)</f>
        <v>#DIV/0!</v>
      </c>
      <c r="S46" s="65" t="e">
        <f t="shared" si="29"/>
        <v>#DIV/0!</v>
      </c>
      <c r="T46" s="65" t="e">
        <f t="shared" si="29"/>
        <v>#DIV/0!</v>
      </c>
      <c r="U46" s="66">
        <f t="shared" si="29"/>
        <v>1340409.0700000082</v>
      </c>
      <c r="V46" s="67" t="e">
        <f t="shared" si="29"/>
        <v>#DIV/0!</v>
      </c>
    </row>
    <row r="47" spans="1:23" x14ac:dyDescent="0.35">
      <c r="C47" s="1"/>
      <c r="D47" s="1"/>
      <c r="E47" s="1"/>
      <c r="F47" s="1"/>
      <c r="G47" s="1"/>
      <c r="K47" s="2"/>
      <c r="Q47" s="2"/>
      <c r="R47" s="58"/>
      <c r="S47" s="17"/>
      <c r="T47" s="17"/>
      <c r="U47" s="4"/>
      <c r="V47" s="17"/>
    </row>
    <row r="48" spans="1:23" x14ac:dyDescent="0.35">
      <c r="C48" s="1"/>
      <c r="D48" s="1"/>
      <c r="E48" s="1"/>
      <c r="F48" s="1"/>
      <c r="G48" s="1"/>
      <c r="K48" s="2"/>
      <c r="Q48" s="18"/>
      <c r="R48" s="58"/>
      <c r="S48" s="58"/>
      <c r="T48" s="58"/>
      <c r="U48" s="63"/>
      <c r="V48" s="58"/>
    </row>
    <row r="49" spans="1:23" x14ac:dyDescent="0.35">
      <c r="B49" s="1"/>
      <c r="C49" s="1"/>
      <c r="D49" s="1"/>
      <c r="E49" s="1"/>
      <c r="F49" s="1"/>
      <c r="G49" s="1"/>
      <c r="H49" s="18" t="s">
        <v>380</v>
      </c>
      <c r="S49" s="1"/>
      <c r="T49" s="1"/>
      <c r="U49" s="1"/>
      <c r="V49" s="1"/>
      <c r="W49" s="1"/>
    </row>
    <row r="50" spans="1:23" x14ac:dyDescent="0.35">
      <c r="B50" s="1"/>
      <c r="C50" s="68" t="s">
        <v>428</v>
      </c>
      <c r="D50" s="68" t="s">
        <v>381</v>
      </c>
      <c r="E50" s="1"/>
      <c r="F50" s="1"/>
      <c r="G50" s="47">
        <f>SUMIFS('Series 2YIG'!E:E,'Series 2YIG'!A:A,C50)</f>
        <v>0</v>
      </c>
      <c r="H50" s="70">
        <f>ROUND(G50,-3)</f>
        <v>0</v>
      </c>
      <c r="I50" s="68" t="s">
        <v>456</v>
      </c>
      <c r="S50" s="1"/>
      <c r="T50" s="1"/>
      <c r="U50" s="1"/>
      <c r="V50" s="1"/>
      <c r="W50" s="1"/>
    </row>
    <row r="51" spans="1:23" x14ac:dyDescent="0.35">
      <c r="B51" s="1"/>
      <c r="C51" s="68" t="s">
        <v>430</v>
      </c>
      <c r="D51" s="68" t="s">
        <v>383</v>
      </c>
      <c r="E51" s="1"/>
      <c r="F51" s="1"/>
      <c r="G51" s="47">
        <f>SUMIFS('Series 2YIG'!E:E,'Series 2YIG'!A:A,C51)</f>
        <v>839771.37</v>
      </c>
      <c r="H51" s="70">
        <f>ROUND(G51,-3)</f>
        <v>840000</v>
      </c>
      <c r="I51" s="68" t="s">
        <v>384</v>
      </c>
      <c r="S51" s="1"/>
      <c r="T51" s="1"/>
      <c r="U51" s="1"/>
      <c r="V51" s="1"/>
      <c r="W51" s="1"/>
    </row>
    <row r="52" spans="1:23" x14ac:dyDescent="0.35">
      <c r="B52" s="18"/>
      <c r="C52" s="108" t="str">
        <f>'FIHI (PBC M)'!C52</f>
        <v>TOTAL Liabilities Accrued as of 3/14</v>
      </c>
      <c r="D52" s="68" t="s">
        <v>386</v>
      </c>
      <c r="E52" s="1"/>
      <c r="F52" s="1"/>
      <c r="G52" s="175">
        <f>SUMIFS('Series 2YIG'!E:E,'Series 2YIG'!A:A,C52)+SUMIFS('Series 2YIG'!E:E,'Series 2YIG'!A:A,C53)-SUMIFS('Series 2YIG'!E:E,'Series 2YIG'!A:A,C54)</f>
        <v>109952.46</v>
      </c>
      <c r="H52" s="70">
        <f>ROUND(G52,-3)</f>
        <v>110000</v>
      </c>
      <c r="I52" s="68" t="s">
        <v>387</v>
      </c>
      <c r="S52" s="1"/>
      <c r="T52" s="1"/>
      <c r="U52" s="1"/>
      <c r="V52" s="1"/>
      <c r="W52" s="1"/>
    </row>
    <row r="53" spans="1:23" x14ac:dyDescent="0.35">
      <c r="B53" s="1"/>
      <c r="C53" s="108" t="str">
        <f>'FIHI (PBC M)'!C53</f>
        <v>TOTAL Liabilities Accrued since 3/14</v>
      </c>
      <c r="D53" s="68" t="s">
        <v>388</v>
      </c>
      <c r="E53" s="1"/>
      <c r="F53" s="1"/>
      <c r="G53" s="71">
        <f>G54+G51+G52</f>
        <v>87508285.670000002</v>
      </c>
      <c r="H53" s="70">
        <f>ROUND(G53,-3)</f>
        <v>87508000</v>
      </c>
      <c r="S53" s="1"/>
      <c r="T53" s="1"/>
      <c r="U53" s="1"/>
      <c r="V53" s="1"/>
      <c r="W53" s="1"/>
    </row>
    <row r="54" spans="1:23" x14ac:dyDescent="0.35">
      <c r="A54" t="s">
        <v>418</v>
      </c>
      <c r="B54" s="18"/>
      <c r="C54" s="176" t="s">
        <v>437</v>
      </c>
      <c r="D54" s="68" t="s">
        <v>389</v>
      </c>
      <c r="E54" s="1"/>
      <c r="F54" s="1"/>
      <c r="G54" s="71">
        <f>_xlfn.XLOOKUP(MAX(D5:D45),D5:D45,G5:G45)</f>
        <v>86558561.840000004</v>
      </c>
      <c r="H54" s="70">
        <f>ROUND(G54,-3)</f>
        <v>86559000</v>
      </c>
      <c r="S54" s="1"/>
      <c r="T54" s="1"/>
      <c r="U54" s="1"/>
      <c r="V54" s="1"/>
      <c r="W54" s="1"/>
    </row>
    <row r="55" spans="1:23" x14ac:dyDescent="0.35">
      <c r="A55" s="68" t="s">
        <v>390</v>
      </c>
      <c r="B55" s="68" t="s">
        <v>391</v>
      </c>
      <c r="C55" s="68" t="s">
        <v>392</v>
      </c>
      <c r="D55" s="68" t="s">
        <v>393</v>
      </c>
      <c r="E55" s="1"/>
      <c r="F55" s="1"/>
      <c r="G55" s="71">
        <f>SUMIFS('Series 2YIG'!E:E,'Series 2YIG'!A:A,C55)+SUMIFS('Series 2YIG'!E:E,'Series 2YIG'!A:A,B55)+SUMIFS('Series 2YIG'!E:E,'Series 2YIG'!A:A,A55)+SUMIFS('Series 2YIG'!E:E,'Series 2YIG'!A:A,A54)</f>
        <v>1223423.25</v>
      </c>
      <c r="H55" s="106"/>
      <c r="I55" s="69"/>
      <c r="S55" s="1"/>
      <c r="T55" s="1"/>
      <c r="U55" s="1"/>
      <c r="V55" s="1"/>
      <c r="W55" s="1"/>
    </row>
    <row r="56" spans="1:23" x14ac:dyDescent="0.35">
      <c r="C56" s="68" t="s">
        <v>394</v>
      </c>
      <c r="D56" s="68" t="s">
        <v>395</v>
      </c>
      <c r="E56" s="1"/>
      <c r="F56" s="1"/>
      <c r="G56" s="71">
        <f>SUMIFS('Series 2YIG'!E:E,'Series 2YIG'!A:A,C56)+SUMIFS('Series 2YIG'!E:E,'Series 2YIG'!A:A,B56)+SUMIFS('Series 2YIG'!E:E,'Series 2YIG'!A:A,A56)</f>
        <v>0</v>
      </c>
      <c r="I56" s="69"/>
      <c r="S56" s="1"/>
      <c r="T56" s="1"/>
      <c r="U56" s="1"/>
      <c r="V56" s="1"/>
      <c r="W56" s="1"/>
    </row>
    <row r="57" spans="1:23" x14ac:dyDescent="0.35">
      <c r="C57" s="68"/>
      <c r="D57" s="68" t="s">
        <v>396</v>
      </c>
      <c r="E57" s="1"/>
      <c r="F57" s="1"/>
      <c r="G57" s="71">
        <f>G50+G51+G55+G56</f>
        <v>2063194.62</v>
      </c>
      <c r="I57" s="69"/>
      <c r="S57" s="1"/>
      <c r="T57" s="1"/>
      <c r="U57" s="1"/>
      <c r="V57" s="1"/>
      <c r="W57" s="1"/>
    </row>
    <row r="58" spans="1:23" x14ac:dyDescent="0.35">
      <c r="C58" s="68"/>
      <c r="D58" s="68" t="s">
        <v>397</v>
      </c>
      <c r="E58" s="1"/>
      <c r="F58" s="1"/>
      <c r="G58" s="71">
        <f>G57-G50-G51</f>
        <v>1223423.25</v>
      </c>
      <c r="I58" s="69"/>
      <c r="S58" s="1"/>
      <c r="T58" s="1"/>
      <c r="U58" s="1"/>
      <c r="V58" s="1"/>
      <c r="W58" s="1"/>
    </row>
    <row r="59" spans="1:23" x14ac:dyDescent="0.35">
      <c r="C59" s="68" t="str">
        <f>'FIHI (PBC M)'!C59</f>
        <v>912797FW2</v>
      </c>
      <c r="D59" s="68" t="s">
        <v>398</v>
      </c>
      <c r="E59" s="1"/>
      <c r="F59" s="1"/>
      <c r="G59" s="71">
        <f>SUMIFS('Series 2YIG'!D:D,'Series 2YIG'!A:A,C59)+SUMIFS('Series 2YIG'!E:E,'Series 2YIG'!A:A,B59)+SUMIFS('Series 2YIG'!E:E,'Series 2YIG'!A:A,A59)</f>
        <v>0</v>
      </c>
      <c r="I59" s="69"/>
      <c r="S59" s="1"/>
      <c r="T59" s="1"/>
      <c r="U59" s="1"/>
      <c r="V59" s="1"/>
      <c r="W59" s="1"/>
    </row>
    <row r="60" spans="1:23" x14ac:dyDescent="0.35">
      <c r="C60" s="68"/>
      <c r="D60" s="68" t="s">
        <v>399</v>
      </c>
      <c r="E60" s="1"/>
      <c r="F60" s="1"/>
      <c r="G60" s="71">
        <f>G59+G58+G51</f>
        <v>2063194.62</v>
      </c>
      <c r="H60" s="70">
        <f>ROUND(G60,-3)</f>
        <v>2063000</v>
      </c>
      <c r="I60" s="69"/>
      <c r="S60" s="1"/>
      <c r="T60" s="1"/>
      <c r="U60" s="1"/>
      <c r="V60" s="1"/>
      <c r="W60" s="1"/>
    </row>
    <row r="61" spans="1:23" x14ac:dyDescent="0.35">
      <c r="C61" s="68"/>
      <c r="D61" s="68" t="s">
        <v>400</v>
      </c>
      <c r="E61" s="1"/>
      <c r="F61" s="1"/>
      <c r="G61" s="71">
        <f>G54+G52-G58-G59-G50</f>
        <v>85445091.049999997</v>
      </c>
      <c r="H61" s="70">
        <f>ROUND(G61,-3)</f>
        <v>85445000</v>
      </c>
      <c r="I61" s="69"/>
      <c r="S61" s="1"/>
      <c r="T61" s="1"/>
      <c r="U61" s="1"/>
      <c r="V61" s="1"/>
      <c r="W61" s="1"/>
    </row>
    <row r="62" spans="1:23" x14ac:dyDescent="0.35">
      <c r="C62" s="68" t="s">
        <v>417</v>
      </c>
      <c r="D62" s="68" t="s">
        <v>457</v>
      </c>
      <c r="E62" s="1"/>
      <c r="F62" s="1"/>
      <c r="G62" s="47">
        <f>SUMIFS('Series 2YIG'!D:D,'Series 2YIG'!A:A,C62)</f>
        <v>87000000</v>
      </c>
      <c r="H62" s="70">
        <f>ROUND(G62,-3)</f>
        <v>87000000</v>
      </c>
      <c r="S62" s="1"/>
      <c r="T62" s="1"/>
      <c r="U62" s="1"/>
      <c r="V62" s="1"/>
      <c r="W62" s="1"/>
    </row>
    <row r="63" spans="1:23" x14ac:dyDescent="0.35">
      <c r="C63" s="1"/>
      <c r="D63" s="166">
        <f>'FIHI (PBC M)'!D63</f>
        <v>45322</v>
      </c>
      <c r="E63" s="166">
        <f>'FIHI (PBC M)'!E63</f>
        <v>45351</v>
      </c>
      <c r="F63" s="166">
        <f>'FIHI (PBC M)'!F63</f>
        <v>45382</v>
      </c>
      <c r="G63" s="166">
        <f>'FIHI (PBC M)'!G63</f>
        <v>45412</v>
      </c>
      <c r="H63" s="166">
        <f>'FIHI (PBC M)'!H63</f>
        <v>45443</v>
      </c>
      <c r="I63" s="166">
        <f>'FIHI (PBC M)'!I63</f>
        <v>45473</v>
      </c>
      <c r="J63" s="166">
        <f>'FIHI (PBC M)'!J63</f>
        <v>45504</v>
      </c>
      <c r="K63" s="166">
        <f>'FIHI (PBC M)'!K63</f>
        <v>45535</v>
      </c>
      <c r="L63" s="166">
        <v>45199</v>
      </c>
      <c r="M63" s="166"/>
      <c r="N63" s="166"/>
      <c r="O63" s="166"/>
      <c r="P63" s="166">
        <f>'FIHI (PBC M)'!P63</f>
        <v>45565</v>
      </c>
      <c r="Q63" s="166">
        <f>'FIHI (PBC M)'!Q63</f>
        <v>45596</v>
      </c>
      <c r="R63" s="166">
        <f>'FIHI (PBC M)'!R63</f>
        <v>45626</v>
      </c>
      <c r="S63" s="166">
        <f>'FIHI (PBC M)'!S63</f>
        <v>45657</v>
      </c>
      <c r="T63" s="1"/>
      <c r="U63" s="1"/>
      <c r="V63" s="1"/>
      <c r="W63" s="1"/>
    </row>
    <row r="64" spans="1:23" x14ac:dyDescent="0.35">
      <c r="C64" s="163" t="s">
        <v>389</v>
      </c>
      <c r="D64" s="164">
        <f>_xlfn.XLOOKUP(D63,$D$5:$D$45,$G$5:$G$45)</f>
        <v>87865658.010000005</v>
      </c>
      <c r="E64" s="164">
        <f t="shared" ref="E64:S64" si="30">_xlfn.XLOOKUP(E63,$D$5:$D$45,$G$5:$G$45)</f>
        <v>88219763.400000006</v>
      </c>
      <c r="F64" s="164">
        <f t="shared" si="30"/>
        <v>86558561.840000004</v>
      </c>
      <c r="G64" s="164" t="e">
        <f t="shared" si="30"/>
        <v>#N/A</v>
      </c>
      <c r="H64" s="164" t="e">
        <f t="shared" si="30"/>
        <v>#N/A</v>
      </c>
      <c r="I64" s="164" t="e">
        <f t="shared" si="30"/>
        <v>#N/A</v>
      </c>
      <c r="J64" s="164" t="e">
        <f t="shared" si="30"/>
        <v>#N/A</v>
      </c>
      <c r="K64" s="164" t="e">
        <f t="shared" si="30"/>
        <v>#N/A</v>
      </c>
      <c r="L64" s="164" t="e">
        <f t="shared" si="30"/>
        <v>#N/A</v>
      </c>
      <c r="M64" s="164"/>
      <c r="N64" s="164"/>
      <c r="O64" s="164"/>
      <c r="P64" s="164"/>
      <c r="Q64" s="164" t="e">
        <f t="shared" si="30"/>
        <v>#N/A</v>
      </c>
      <c r="R64" s="164" t="e">
        <f t="shared" si="30"/>
        <v>#N/A</v>
      </c>
      <c r="S64" s="164" t="e">
        <f t="shared" si="30"/>
        <v>#N/A</v>
      </c>
      <c r="T64" s="1"/>
      <c r="U64" s="1"/>
      <c r="V64" s="1"/>
      <c r="W64" s="1"/>
    </row>
    <row r="65" spans="2:27" x14ac:dyDescent="0.35">
      <c r="C65" s="163" t="s">
        <v>380</v>
      </c>
      <c r="D65" s="71">
        <f>ROUND(D64,-3)</f>
        <v>87866000</v>
      </c>
      <c r="E65" s="71">
        <f t="shared" ref="E65:S65" si="31">ROUND(E64,-3)</f>
        <v>88220000</v>
      </c>
      <c r="F65" s="71">
        <f t="shared" si="31"/>
        <v>86559000</v>
      </c>
      <c r="G65" s="71" t="e">
        <f t="shared" si="31"/>
        <v>#N/A</v>
      </c>
      <c r="H65" s="71" t="e">
        <f t="shared" si="31"/>
        <v>#N/A</v>
      </c>
      <c r="I65" s="71" t="e">
        <f t="shared" si="31"/>
        <v>#N/A</v>
      </c>
      <c r="J65" s="71" t="e">
        <f t="shared" si="31"/>
        <v>#N/A</v>
      </c>
      <c r="K65" s="71" t="e">
        <f t="shared" si="31"/>
        <v>#N/A</v>
      </c>
      <c r="L65" s="71" t="e">
        <f t="shared" si="31"/>
        <v>#N/A</v>
      </c>
      <c r="M65" s="71"/>
      <c r="N65" s="71"/>
      <c r="O65" s="71"/>
      <c r="P65" s="71"/>
      <c r="Q65" s="71" t="e">
        <f t="shared" si="31"/>
        <v>#N/A</v>
      </c>
      <c r="R65" s="71" t="e">
        <f t="shared" si="31"/>
        <v>#N/A</v>
      </c>
      <c r="S65" s="71" t="e">
        <f t="shared" si="31"/>
        <v>#N/A</v>
      </c>
      <c r="T65" s="1"/>
      <c r="U65" s="1"/>
      <c r="V65" s="1"/>
      <c r="W65" s="1"/>
    </row>
    <row r="66" spans="2:27" x14ac:dyDescent="0.35">
      <c r="C66" s="1"/>
      <c r="D66" s="1"/>
      <c r="E66" s="1"/>
      <c r="F66" s="1"/>
      <c r="G66" s="1"/>
      <c r="S66" s="1"/>
      <c r="T66" s="1"/>
      <c r="U66" s="1"/>
      <c r="V66" s="1"/>
      <c r="W66" s="1"/>
    </row>
    <row r="67" spans="2:27" x14ac:dyDescent="0.35">
      <c r="C67" s="1"/>
      <c r="D67" s="1"/>
      <c r="E67" s="1"/>
      <c r="F67" s="1"/>
      <c r="G67" s="1"/>
      <c r="S67" s="1"/>
      <c r="T67" s="1"/>
      <c r="U67" s="1"/>
      <c r="V67" s="1"/>
      <c r="W67" s="1"/>
    </row>
    <row r="68" spans="2:27" x14ac:dyDescent="0.35">
      <c r="C68" s="1"/>
      <c r="D68" s="1"/>
      <c r="E68" s="1"/>
      <c r="F68" s="1"/>
      <c r="G68" s="1"/>
      <c r="S68" s="1"/>
      <c r="T68" s="1"/>
      <c r="U68" s="1"/>
      <c r="V68" s="1"/>
      <c r="W68" s="1"/>
    </row>
    <row r="69" spans="2:27" x14ac:dyDescent="0.35">
      <c r="C69" s="1"/>
      <c r="D69" s="1"/>
      <c r="E69" s="1"/>
      <c r="F69" s="1"/>
      <c r="G69" s="1"/>
      <c r="S69" s="1"/>
      <c r="T69" s="1"/>
      <c r="U69" s="1"/>
      <c r="V69" s="1"/>
      <c r="W69" s="1"/>
    </row>
    <row r="70" spans="2:27" s="1" customFormat="1" x14ac:dyDescent="0.35">
      <c r="B70"/>
      <c r="S70"/>
      <c r="T70"/>
      <c r="U70"/>
      <c r="V70"/>
      <c r="W70"/>
      <c r="X70"/>
      <c r="Y70"/>
      <c r="Z70"/>
      <c r="AA70"/>
    </row>
    <row r="71" spans="2:27" s="1" customFormat="1" x14ac:dyDescent="0.35">
      <c r="B71"/>
      <c r="S71"/>
      <c r="T71"/>
      <c r="U71"/>
      <c r="V71"/>
      <c r="W71"/>
      <c r="X71"/>
      <c r="Y71"/>
      <c r="Z71"/>
      <c r="AA71"/>
    </row>
    <row r="72" spans="2:27" s="1" customFormat="1" x14ac:dyDescent="0.35">
      <c r="B72"/>
      <c r="S72"/>
      <c r="T72"/>
      <c r="U72"/>
      <c r="V72"/>
      <c r="W72"/>
      <c r="X72"/>
      <c r="Y72"/>
      <c r="Z72"/>
      <c r="AA72"/>
    </row>
    <row r="73" spans="2:27" s="1" customFormat="1" x14ac:dyDescent="0.35">
      <c r="B73"/>
      <c r="S73"/>
      <c r="T73"/>
      <c r="U73"/>
      <c r="V73"/>
      <c r="W73"/>
      <c r="X73"/>
      <c r="Y73"/>
      <c r="Z73"/>
      <c r="AA73"/>
    </row>
    <row r="74" spans="2:27" s="1" customFormat="1" x14ac:dyDescent="0.35">
      <c r="B74"/>
      <c r="S74"/>
      <c r="T74"/>
      <c r="U74"/>
      <c r="V74"/>
      <c r="W74"/>
      <c r="X74"/>
      <c r="Y74"/>
      <c r="Z74"/>
      <c r="AA74"/>
    </row>
    <row r="75" spans="2:27" s="1" customFormat="1" x14ac:dyDescent="0.35">
      <c r="B75"/>
      <c r="S75"/>
      <c r="T75"/>
      <c r="U75"/>
      <c r="V75"/>
      <c r="W75"/>
      <c r="X75"/>
      <c r="Y75"/>
      <c r="Z75"/>
      <c r="AA75"/>
    </row>
    <row r="76" spans="2:27" s="1" customFormat="1" x14ac:dyDescent="0.35">
      <c r="B76"/>
      <c r="S76"/>
      <c r="T76"/>
      <c r="U76"/>
      <c r="V76"/>
      <c r="W76"/>
      <c r="X76"/>
      <c r="Y76"/>
      <c r="Z76"/>
      <c r="AA76"/>
    </row>
    <row r="77" spans="2:27" s="1" customFormat="1" x14ac:dyDescent="0.35">
      <c r="B77"/>
      <c r="S77"/>
      <c r="T77"/>
      <c r="U77"/>
      <c r="V77"/>
      <c r="W77"/>
      <c r="X77"/>
      <c r="Y77"/>
      <c r="Z77"/>
      <c r="AA77"/>
    </row>
    <row r="78" spans="2:27" s="1" customFormat="1" x14ac:dyDescent="0.35">
      <c r="B78"/>
      <c r="S78"/>
      <c r="T78"/>
      <c r="U78"/>
      <c r="V78"/>
      <c r="W78"/>
      <c r="X78"/>
      <c r="Y78"/>
      <c r="Z78"/>
      <c r="AA78"/>
    </row>
    <row r="79" spans="2:27" s="1" customFormat="1" x14ac:dyDescent="0.35">
      <c r="B79"/>
      <c r="S79"/>
      <c r="T79"/>
      <c r="U79"/>
      <c r="V79"/>
      <c r="W79"/>
      <c r="X79"/>
      <c r="Y79"/>
      <c r="Z79"/>
      <c r="AA79"/>
    </row>
    <row r="80" spans="2:27" s="1" customFormat="1" x14ac:dyDescent="0.35">
      <c r="B80"/>
      <c r="S80"/>
      <c r="T80"/>
      <c r="U80"/>
      <c r="V80"/>
      <c r="W80"/>
      <c r="X80"/>
      <c r="Y80"/>
      <c r="Z80"/>
      <c r="AA80"/>
    </row>
    <row r="81" spans="3:7" x14ac:dyDescent="0.35">
      <c r="C81" s="1"/>
      <c r="D81" s="1"/>
      <c r="E81" s="1"/>
      <c r="F81" s="1"/>
      <c r="G81" s="1"/>
    </row>
    <row r="82" spans="3:7" x14ac:dyDescent="0.35">
      <c r="C82" s="1"/>
      <c r="D82" s="1"/>
      <c r="E82" s="1"/>
      <c r="F82" s="1"/>
      <c r="G82" s="1"/>
    </row>
    <row r="83" spans="3:7" x14ac:dyDescent="0.35">
      <c r="C83" s="1"/>
      <c r="D83" s="1"/>
      <c r="E83" s="1"/>
      <c r="F83" s="1"/>
      <c r="G83" s="1"/>
    </row>
    <row r="84" spans="3:7" x14ac:dyDescent="0.35">
      <c r="C84" s="1"/>
      <c r="D84" s="1"/>
      <c r="E84" s="1"/>
      <c r="F84" s="1"/>
      <c r="G84" s="1"/>
    </row>
    <row r="85" spans="3:7" x14ac:dyDescent="0.35">
      <c r="C85" s="1"/>
      <c r="D85" s="1"/>
      <c r="E85" s="1"/>
      <c r="F85" s="1"/>
      <c r="G85" s="1"/>
    </row>
    <row r="86" spans="3:7" x14ac:dyDescent="0.35">
      <c r="C86" s="1"/>
      <c r="D86" s="1"/>
      <c r="E86" s="1"/>
      <c r="F86" s="1"/>
      <c r="G86" s="1"/>
    </row>
    <row r="87" spans="3:7" x14ac:dyDescent="0.35">
      <c r="C87" s="1"/>
      <c r="D87" s="1"/>
      <c r="E87" s="1"/>
      <c r="F87" s="1"/>
      <c r="G87" s="1"/>
    </row>
    <row r="88" spans="3:7" x14ac:dyDescent="0.35">
      <c r="C88" s="1"/>
      <c r="D88" s="1"/>
      <c r="E88" s="1"/>
      <c r="F88" s="1"/>
      <c r="G88" s="1"/>
    </row>
    <row r="89" spans="3:7" x14ac:dyDescent="0.35">
      <c r="C89" s="1"/>
      <c r="D89" s="1"/>
      <c r="E89" s="1"/>
      <c r="F89" s="1"/>
      <c r="G89" s="1"/>
    </row>
    <row r="90" spans="3:7" x14ac:dyDescent="0.35">
      <c r="C90" s="1"/>
      <c r="D90" s="1"/>
      <c r="E90" s="1"/>
      <c r="F90" s="1"/>
      <c r="G90" s="1"/>
    </row>
    <row r="91" spans="3:7" x14ac:dyDescent="0.35">
      <c r="C91" s="1"/>
      <c r="D91" s="1"/>
      <c r="E91" s="1"/>
      <c r="F91" s="1"/>
      <c r="G91" s="1"/>
    </row>
    <row r="92" spans="3:7" x14ac:dyDescent="0.35">
      <c r="C92" s="1"/>
      <c r="D92" s="1"/>
      <c r="E92" s="1"/>
      <c r="F92" s="1"/>
      <c r="G92" s="1"/>
    </row>
    <row r="93" spans="3:7" x14ac:dyDescent="0.35">
      <c r="C93" s="1"/>
      <c r="D93" s="1"/>
      <c r="E93" s="1"/>
      <c r="F93" s="1"/>
      <c r="G93" s="1"/>
    </row>
    <row r="94" spans="3:7" x14ac:dyDescent="0.35">
      <c r="C94" s="1"/>
      <c r="D94" s="1"/>
      <c r="E94" s="1"/>
      <c r="F94" s="1"/>
      <c r="G94" s="1"/>
    </row>
    <row r="95" spans="3:7" x14ac:dyDescent="0.35">
      <c r="C95" s="1"/>
      <c r="D95" s="1"/>
      <c r="E95" s="1"/>
      <c r="F95" s="1"/>
      <c r="G95" s="1"/>
    </row>
    <row r="96" spans="3:7" x14ac:dyDescent="0.35">
      <c r="C96" s="1"/>
      <c r="D96" s="1"/>
      <c r="E96" s="1"/>
      <c r="F96" s="1"/>
      <c r="G96" s="1"/>
    </row>
    <row r="97" spans="3:7" x14ac:dyDescent="0.35">
      <c r="C97" s="1"/>
      <c r="D97" s="1"/>
      <c r="E97" s="1"/>
      <c r="F97" s="1"/>
      <c r="G97" s="1"/>
    </row>
    <row r="98" spans="3:7" x14ac:dyDescent="0.35">
      <c r="C98" s="1"/>
      <c r="D98" s="1"/>
      <c r="E98" s="1"/>
      <c r="F98" s="1"/>
      <c r="G98" s="1"/>
    </row>
    <row r="99" spans="3:7" x14ac:dyDescent="0.35">
      <c r="C99" s="1"/>
      <c r="D99" s="1"/>
      <c r="E99" s="1"/>
      <c r="F99" s="1"/>
      <c r="G99" s="1"/>
    </row>
    <row r="100" spans="3:7" x14ac:dyDescent="0.35">
      <c r="C100" s="1"/>
      <c r="D100" s="1"/>
      <c r="E100" s="1"/>
      <c r="F100" s="1"/>
      <c r="G100" s="1"/>
    </row>
    <row r="101" spans="3:7" x14ac:dyDescent="0.35">
      <c r="C101" s="1"/>
      <c r="D101" s="1"/>
      <c r="E101" s="1"/>
      <c r="F101" s="1"/>
      <c r="G101" s="1"/>
    </row>
    <row r="102" spans="3:7" x14ac:dyDescent="0.35">
      <c r="C102" s="1"/>
      <c r="D102" s="1"/>
      <c r="E102" s="1"/>
      <c r="F102" s="1"/>
      <c r="G102" s="1"/>
    </row>
    <row r="103" spans="3:7" x14ac:dyDescent="0.35">
      <c r="C103" s="1"/>
      <c r="D103" s="1"/>
      <c r="E103" s="1"/>
      <c r="F103" s="1"/>
      <c r="G103" s="1"/>
    </row>
    <row r="104" spans="3:7" x14ac:dyDescent="0.35">
      <c r="C104" s="1"/>
      <c r="D104" s="1"/>
      <c r="E104" s="1"/>
      <c r="F104" s="1"/>
      <c r="G104" s="1"/>
    </row>
    <row r="105" spans="3:7" x14ac:dyDescent="0.35">
      <c r="C105" s="1"/>
      <c r="D105" s="1"/>
      <c r="E105" s="1"/>
      <c r="F105" s="1"/>
      <c r="G105" s="1"/>
    </row>
    <row r="106" spans="3:7" x14ac:dyDescent="0.35">
      <c r="C106" s="1"/>
      <c r="D106" s="1"/>
      <c r="E106" s="1"/>
      <c r="F106" s="1"/>
      <c r="G106" s="1"/>
    </row>
    <row r="107" spans="3:7" x14ac:dyDescent="0.35">
      <c r="C107" s="1"/>
      <c r="D107" s="1"/>
      <c r="E107" s="1"/>
      <c r="F107" s="1"/>
      <c r="G107" s="1"/>
    </row>
    <row r="108" spans="3:7" x14ac:dyDescent="0.35">
      <c r="C108" s="1"/>
      <c r="D108" s="1"/>
      <c r="E108" s="1"/>
      <c r="F108" s="1"/>
      <c r="G108" s="1"/>
    </row>
    <row r="109" spans="3:7" x14ac:dyDescent="0.35">
      <c r="C109" s="1"/>
      <c r="D109" s="1"/>
      <c r="E109" s="1"/>
      <c r="F109" s="1"/>
      <c r="G109" s="1"/>
    </row>
    <row r="110" spans="3:7" x14ac:dyDescent="0.35">
      <c r="C110" s="1"/>
      <c r="D110" s="1"/>
      <c r="E110" s="1"/>
      <c r="F110" s="1"/>
      <c r="G110" s="1"/>
    </row>
    <row r="111" spans="3:7" x14ac:dyDescent="0.35">
      <c r="C111" s="1"/>
      <c r="D111" s="1"/>
      <c r="E111" s="1"/>
      <c r="F111" s="1"/>
      <c r="G111" s="1"/>
    </row>
    <row r="112" spans="3:7" x14ac:dyDescent="0.35">
      <c r="C112" s="1"/>
      <c r="D112" s="1"/>
      <c r="E112" s="1"/>
      <c r="F112" s="1"/>
      <c r="G112" s="1"/>
    </row>
    <row r="113" spans="3:7" x14ac:dyDescent="0.35">
      <c r="C113" s="1"/>
      <c r="D113" s="1"/>
      <c r="E113" s="1"/>
      <c r="F113" s="1"/>
      <c r="G113" s="1"/>
    </row>
    <row r="114" spans="3:7" x14ac:dyDescent="0.35">
      <c r="C114" s="1"/>
      <c r="D114" s="1"/>
      <c r="E114" s="1"/>
      <c r="F114" s="1"/>
      <c r="G114" s="1"/>
    </row>
    <row r="115" spans="3:7" x14ac:dyDescent="0.35">
      <c r="C115" s="1"/>
      <c r="D115" s="1"/>
      <c r="E115" s="1"/>
      <c r="F115" s="1"/>
      <c r="G115" s="1"/>
    </row>
  </sheetData>
  <conditionalFormatting sqref="G52:H52">
    <cfRule type="cellIs" dxfId="1" priority="1" operator="equal">
      <formula>0</formula>
    </cfRule>
  </conditionalFormatting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5DA2F-E942-47A7-8DF2-E4E882195D26}">
  <dimension ref="A1:AB115"/>
  <sheetViews>
    <sheetView tabSelected="1" zoomScale="80" zoomScaleNormal="80" workbookViewId="0">
      <selection activeCell="G51" sqref="G51"/>
    </sheetView>
  </sheetViews>
  <sheetFormatPr defaultColWidth="8.7265625" defaultRowHeight="14.5" x14ac:dyDescent="0.35"/>
  <cols>
    <col min="1" max="1" width="4.81640625" bestFit="1" customWidth="1"/>
    <col min="2" max="2" width="30" bestFit="1" customWidth="1"/>
    <col min="3" max="3" width="43.36328125" bestFit="1" customWidth="1"/>
    <col min="4" max="4" width="14" bestFit="1" customWidth="1"/>
    <col min="5" max="5" width="19.26953125" bestFit="1" customWidth="1"/>
    <col min="6" max="6" width="12.54296875" bestFit="1" customWidth="1"/>
    <col min="7" max="7" width="15.81640625" bestFit="1" customWidth="1"/>
    <col min="8" max="8" width="19.54296875" style="1" bestFit="1" customWidth="1"/>
    <col min="9" max="9" width="11.81640625" style="1" bestFit="1" customWidth="1"/>
    <col min="10" max="10" width="15.81640625" style="1" bestFit="1" customWidth="1"/>
    <col min="11" max="11" width="11.54296875" style="1" bestFit="1" customWidth="1"/>
    <col min="12" max="12" width="14.54296875" style="1" bestFit="1" customWidth="1"/>
    <col min="13" max="16" width="14.54296875" style="1" customWidth="1"/>
    <col min="17" max="17" width="17.54296875" style="1" bestFit="1" customWidth="1"/>
    <col min="18" max="18" width="24.7265625" style="1" customWidth="1"/>
    <col min="19" max="22" width="24.7265625" customWidth="1"/>
    <col min="23" max="23" width="13.26953125" bestFit="1" customWidth="1"/>
    <col min="24" max="24" width="6.54296875" bestFit="1" customWidth="1"/>
    <col min="25" max="25" width="12.1796875" bestFit="1" customWidth="1"/>
    <col min="26" max="28" width="10.36328125" bestFit="1" customWidth="1"/>
    <col min="29" max="29" width="12.54296875" bestFit="1" customWidth="1"/>
    <col min="30" max="30" width="11.54296875" bestFit="1" customWidth="1"/>
  </cols>
  <sheetData>
    <row r="1" spans="1:28" x14ac:dyDescent="0.35">
      <c r="C1" t="s">
        <v>351</v>
      </c>
      <c r="E1" t="s">
        <v>328</v>
      </c>
      <c r="G1" t="s">
        <v>332</v>
      </c>
      <c r="I1" s="2"/>
      <c r="J1" s="2"/>
      <c r="K1" s="2" t="s">
        <v>326</v>
      </c>
    </row>
    <row r="2" spans="1:28" x14ac:dyDescent="0.35">
      <c r="E2" t="s">
        <v>329</v>
      </c>
      <c r="F2" s="22"/>
      <c r="G2" t="s">
        <v>331</v>
      </c>
      <c r="K2" s="2"/>
      <c r="L2" s="2"/>
      <c r="M2" s="2"/>
      <c r="N2" s="2"/>
      <c r="O2" s="2"/>
      <c r="P2" s="2"/>
      <c r="Q2" s="2"/>
    </row>
    <row r="3" spans="1:28" ht="18.5" x14ac:dyDescent="0.45">
      <c r="C3" s="15" t="s">
        <v>333</v>
      </c>
      <c r="E3" t="s">
        <v>330</v>
      </c>
      <c r="F3" s="22"/>
      <c r="G3" s="22"/>
    </row>
    <row r="4" spans="1:28" ht="29.5" thickBot="1" x14ac:dyDescent="0.4">
      <c r="B4" s="18"/>
      <c r="C4" s="22" t="s">
        <v>2</v>
      </c>
      <c r="D4" s="22" t="s">
        <v>3</v>
      </c>
      <c r="E4" s="22" t="s">
        <v>4</v>
      </c>
      <c r="F4" s="22" t="s">
        <v>5</v>
      </c>
      <c r="G4" s="22" t="s">
        <v>6</v>
      </c>
      <c r="H4" s="22" t="s">
        <v>5</v>
      </c>
      <c r="I4" s="22" t="s">
        <v>7</v>
      </c>
      <c r="J4" s="22" t="s">
        <v>8</v>
      </c>
      <c r="K4" s="22" t="s">
        <v>335</v>
      </c>
      <c r="L4" s="171" t="s">
        <v>517</v>
      </c>
      <c r="M4" s="171" t="s">
        <v>518</v>
      </c>
      <c r="N4" s="171" t="s">
        <v>519</v>
      </c>
      <c r="O4" s="171" t="s">
        <v>520</v>
      </c>
      <c r="P4" s="22"/>
      <c r="Q4" s="22"/>
      <c r="R4" s="18" t="s">
        <v>16</v>
      </c>
      <c r="S4" s="18" t="s">
        <v>0</v>
      </c>
      <c r="T4" s="18" t="s">
        <v>336</v>
      </c>
      <c r="U4" s="18" t="s">
        <v>9</v>
      </c>
      <c r="V4" s="18" t="s">
        <v>10</v>
      </c>
      <c r="X4" s="49" t="s">
        <v>372</v>
      </c>
      <c r="Y4" s="49" t="s">
        <v>12</v>
      </c>
      <c r="Z4" s="49" t="s">
        <v>13</v>
      </c>
      <c r="AA4" s="49" t="s">
        <v>376</v>
      </c>
      <c r="AB4" s="49" t="s">
        <v>377</v>
      </c>
    </row>
    <row r="5" spans="1:28" x14ac:dyDescent="0.35">
      <c r="A5" t="str">
        <f>'FIHI (PBC M)'!A5</f>
        <v>Jan</v>
      </c>
      <c r="B5" t="str">
        <f>'FIHI (PBC M)'!B5</f>
        <v>From 1/1/2024 To 1/11/2024</v>
      </c>
      <c r="C5" s="27">
        <f>'FIHI (PBC M)'!C5</f>
        <v>44927</v>
      </c>
      <c r="D5" s="28">
        <f>'FIHI (PBC M)'!D5</f>
        <v>45302</v>
      </c>
      <c r="E5" s="29">
        <f>SUMIFS('SOC Detail Cap Acct'!S:S,'SOC Detail Cap Acct'!K:K,'FIHI (PBC A1)'!B5,'SOC Detail Cap Acct'!H:H,'FIHI (PBC A1)'!$C$1,'SOC Detail Cap Acct'!R:R,'FIHI (PBC A1)'!$E$1)+SUMIFS('SOC Detail Cap Acct'!S:S,'SOC Detail Cap Acct'!K:K,'FIHI (PBC A1)'!B5,'SOC Detail Cap Acct'!H:H,'FIHI (PBC A1)'!$C$1,'SOC Detail Cap Acct'!R:R,'FIHI (PBC A1)'!$E$2)+SUMIFS('SOC Detail Cap Acct'!S:S,'SOC Detail Cap Acct'!K:K,'FIHI (PBC A1)'!B5,'SOC Detail Cap Acct'!H:H,'FIHI (PBC A1)'!$C$1,'SOC Detail Cap Acct'!R:R,'FIHI (PBC A1)'!$E$3)</f>
        <v>75029576</v>
      </c>
      <c r="F5" s="30" t="s">
        <v>11</v>
      </c>
      <c r="G5" s="29">
        <f>SUMIFS('SOC Detail Cap Acct'!S:S,'SOC Detail Cap Acct'!K:K,'FIHI (PBC A1)'!B5,'SOC Detail Cap Acct'!H:H,'FIHI (PBC A1)'!$C$1,'SOC Detail Cap Acct'!R:R,'FIHI (PBC A1)'!$G$1)-SUMIFS('SOC Detail Cap Acct'!S:S,'SOC Detail Cap Acct'!K:K,'FIHI (PBC A1)'!B5,'SOC Detail Cap Acct'!H:H,'FIHI (PBC A1)'!$C$1,'SOC Detail Cap Acct'!R:R,'FIHI (PBC A1)'!$G$2)</f>
        <v>75192241.290000007</v>
      </c>
      <c r="H5" s="31" t="s">
        <v>11</v>
      </c>
      <c r="I5" s="30">
        <f>-SUMIFS('SOC Detail Expenses'!S:S,'SOC Detail Expenses'!K:K,'FIHI (PBC A1)'!B5,'SOC Detail Expenses'!H:H,'FIHI (PBC A1)'!$C$1)</f>
        <v>1109.1300000000001</v>
      </c>
      <c r="J5" s="30">
        <f>-SUMIFS('SOC Detail Mgmt Fees'!S:S,'SOC Detail Mgmt Fees'!K:K,'FIHI (PBC A1)'!B5,'SOC Detail Mgmt Fees'!H:H,'FIHI (PBC A1)'!$C$1)</f>
        <v>11400.95</v>
      </c>
      <c r="K5" s="32">
        <f>-SUMIFS('SOC Detail Mgmt Fees'!S:S,'SOC Detail Mgmt Fees'!H:H,'FIHI (PBC A1)'!$C$1,'SOC Detail Mgmt Fees'!R:R,'FIHI (PBC A1)'!$K$1,'SOC Detail Mgmt Fees'!K:K,'FIHI (PBC A1)'!B5)</f>
        <v>11400.95</v>
      </c>
      <c r="L5" s="172">
        <f t="shared" ref="L5:L44" si="0">SUM(G5,I5,J5)/E5</f>
        <v>1.0023347508987657</v>
      </c>
      <c r="M5" s="172">
        <f>G5/E5</f>
        <v>1.0021680155836148</v>
      </c>
      <c r="N5" s="172">
        <f>LN(L5)</f>
        <v>2.3320296027618025E-3</v>
      </c>
      <c r="O5" s="172">
        <f>LN(M5)</f>
        <v>2.165668829084227E-3</v>
      </c>
      <c r="P5" s="23"/>
      <c r="Q5" s="23"/>
      <c r="R5" s="51">
        <f t="shared" ref="R5:R14" si="1">+G5/E5-1</f>
        <v>2.1680155836147907E-3</v>
      </c>
      <c r="S5" s="52">
        <f t="shared" ref="S5:S14" si="2">(J5+I5)/E5</f>
        <v>1.6673531515092131E-4</v>
      </c>
      <c r="T5" s="52">
        <f t="shared" ref="T5:T14" si="3">(K5+I5)/E5</f>
        <v>1.6673531515092131E-4</v>
      </c>
      <c r="U5" s="25">
        <f t="shared" ref="U5:U14" si="4">+G5-E5+J5+I5</f>
        <v>175175.37000000657</v>
      </c>
      <c r="V5" s="59">
        <f t="shared" ref="V5:V14" si="5">+U5/E5</f>
        <v>2.3347508987656626E-3</v>
      </c>
      <c r="W5" s="16"/>
      <c r="X5" t="s">
        <v>360</v>
      </c>
      <c r="Y5" s="48">
        <f t="shared" ref="Y5:Y16" si="6">SUMIF($A$5:$A$45,X5,$V$5:$V$45)</f>
        <v>6.5672869949331691E-3</v>
      </c>
      <c r="Z5" s="48">
        <f t="shared" ref="Z5:Z16" si="7">SUMIF($A$5:$A$45,X5,$R$5:$R$45)</f>
        <v>6.0978271858833644E-3</v>
      </c>
      <c r="AA5" s="105">
        <f t="shared" ref="AA5:AB16" si="8">EXP(SUMIFS(N$5:N$45,$A$5:$A$45,$X5))</f>
        <v>1.0065812554102398</v>
      </c>
      <c r="AB5" s="105">
        <f t="shared" si="8"/>
        <v>1.0061098695266519</v>
      </c>
    </row>
    <row r="6" spans="1:28" x14ac:dyDescent="0.35">
      <c r="A6" t="str">
        <f>'FIHI (PBC M)'!A6</f>
        <v>Jan</v>
      </c>
      <c r="B6" t="str">
        <f>'FIHI (PBC M)'!B6</f>
        <v>From 1/12/2024 To 1/18/2024</v>
      </c>
      <c r="C6" s="33">
        <f>'FIHI (PBC M)'!C6</f>
        <v>45303</v>
      </c>
      <c r="D6" s="3">
        <f>'FIHI (PBC M)'!D6</f>
        <v>45309</v>
      </c>
      <c r="E6" s="7">
        <f>SUMIFS('SOC Detail Cap Acct'!S:S,'SOC Detail Cap Acct'!K:K,'FIHI (PBC A1)'!B6,'SOC Detail Cap Acct'!H:H,'FIHI (PBC A1)'!$C$1,'SOC Detail Cap Acct'!R:R,'FIHI (PBC A1)'!$E$1)+SUMIFS('SOC Detail Cap Acct'!S:S,'SOC Detail Cap Acct'!K:K,'FIHI (PBC A1)'!B6,'SOC Detail Cap Acct'!H:H,'FIHI (PBC A1)'!$C$1,'SOC Detail Cap Acct'!R:R,'FIHI (PBC A1)'!$E$2)+SUMIFS('SOC Detail Cap Acct'!S:S,'SOC Detail Cap Acct'!K:K,'FIHI (PBC A1)'!B6,'SOC Detail Cap Acct'!H:H,'FIHI (PBC A1)'!$C$1,'SOC Detail Cap Acct'!R:R,'FIHI (PBC A1)'!$E$3)</f>
        <v>75192241.290000007</v>
      </c>
      <c r="F6" s="8" t="s">
        <v>11</v>
      </c>
      <c r="G6" s="7">
        <f>SUMIFS('SOC Detail Cap Acct'!S:S,'SOC Detail Cap Acct'!K:K,'FIHI (PBC A1)'!B6,'SOC Detail Cap Acct'!H:H,'FIHI (PBC A1)'!$C$1,'SOC Detail Cap Acct'!R:R,'FIHI (PBC A1)'!$G$1)-SUMIFS('SOC Detail Cap Acct'!S:S,'SOC Detail Cap Acct'!K:K,'FIHI (PBC A1)'!B6,'SOC Detail Cap Acct'!H:H,'FIHI (PBC A1)'!$C$1,'SOC Detail Cap Acct'!R:R,'FIHI (PBC A1)'!$G$2)</f>
        <v>75295755.829999998</v>
      </c>
      <c r="H6" s="9" t="s">
        <v>11</v>
      </c>
      <c r="I6" s="8">
        <f>-SUMIFS('SOC Detail Expenses'!S:S,'SOC Detail Expenses'!K:K,'FIHI (PBC A1)'!B6,'SOC Detail Expenses'!H:H,'FIHI (PBC A1)'!$C$1)</f>
        <v>705.81</v>
      </c>
      <c r="J6" s="8">
        <f>-SUMIFS('SOC Detail Mgmt Fees'!S:S,'SOC Detail Mgmt Fees'!K:K,'FIHI (PBC A1)'!B6,'SOC Detail Mgmt Fees'!H:H,'FIHI (PBC A1)'!$C$1)</f>
        <v>7255.15</v>
      </c>
      <c r="K6" s="34">
        <f>-SUMIFS('SOC Detail Mgmt Fees'!S:S,'SOC Detail Mgmt Fees'!H:H,'FIHI (PBC A1)'!$C$1,'SOC Detail Mgmt Fees'!R:R,'FIHI (PBC A1)'!$K$1,'SOC Detail Mgmt Fees'!K:K,'FIHI (PBC A1)'!B6)</f>
        <v>7255.15</v>
      </c>
      <c r="L6" s="172">
        <f t="shared" si="0"/>
        <v>1.0014825399281564</v>
      </c>
      <c r="M6" s="172">
        <f t="shared" ref="M6:M44" si="9">G6/E6</f>
        <v>1.0013766651748119</v>
      </c>
      <c r="N6" s="172">
        <f>LN(L6)</f>
        <v>1.4814420508011588E-3</v>
      </c>
      <c r="O6" s="172">
        <f t="shared" ref="O6:O44" si="10">LN(M6)</f>
        <v>1.3757184401017009E-3</v>
      </c>
      <c r="P6" s="23"/>
      <c r="Q6" s="23"/>
      <c r="R6" s="53">
        <f t="shared" si="1"/>
        <v>1.3766651748119418E-3</v>
      </c>
      <c r="S6" s="54">
        <f t="shared" si="2"/>
        <v>1.058747533445149E-4</v>
      </c>
      <c r="T6" s="54">
        <f t="shared" si="3"/>
        <v>1.058747533445149E-4</v>
      </c>
      <c r="U6" s="24">
        <f t="shared" si="4"/>
        <v>111475.49999999165</v>
      </c>
      <c r="V6" s="60">
        <f t="shared" si="5"/>
        <v>1.4825399281563514E-3</v>
      </c>
      <c r="W6" s="16"/>
      <c r="X6" t="s">
        <v>361</v>
      </c>
      <c r="Y6" s="48">
        <f t="shared" si="6"/>
        <v>6.1075312565473158E-3</v>
      </c>
      <c r="Z6" s="48">
        <f t="shared" si="7"/>
        <v>5.6710836596585157E-3</v>
      </c>
      <c r="AA6" s="105">
        <f t="shared" si="8"/>
        <v>1.0061190161025346</v>
      </c>
      <c r="AB6" s="105">
        <f t="shared" si="8"/>
        <v>1.0056809856864328</v>
      </c>
    </row>
    <row r="7" spans="1:28" x14ac:dyDescent="0.35">
      <c r="A7" t="str">
        <f>'FIHI (PBC M)'!A7</f>
        <v>Jan</v>
      </c>
      <c r="B7" t="str">
        <f>'FIHI (PBC M)'!B7</f>
        <v>From 1/19/2024 To 1/31/2024</v>
      </c>
      <c r="C7" s="33">
        <f>'FIHI (PBC M)'!C7</f>
        <v>45310</v>
      </c>
      <c r="D7" s="3">
        <f>'FIHI (PBC M)'!D7</f>
        <v>45322</v>
      </c>
      <c r="E7" s="7">
        <f>SUMIFS('SOC Detail Cap Acct'!S:S,'SOC Detail Cap Acct'!K:K,'FIHI (PBC A1)'!B7,'SOC Detail Cap Acct'!H:H,'FIHI (PBC A1)'!$C$1,'SOC Detail Cap Acct'!R:R,'FIHI (PBC A1)'!$E$1)+SUMIFS('SOC Detail Cap Acct'!S:S,'SOC Detail Cap Acct'!K:K,'FIHI (PBC A1)'!B7,'SOC Detail Cap Acct'!H:H,'FIHI (PBC A1)'!$C$1,'SOC Detail Cap Acct'!R:R,'FIHI (PBC A1)'!$E$2)+SUMIFS('SOC Detail Cap Acct'!S:S,'SOC Detail Cap Acct'!K:K,'FIHI (PBC A1)'!B7,'SOC Detail Cap Acct'!H:H,'FIHI (PBC A1)'!$C$1,'SOC Detail Cap Acct'!R:R,'FIHI (PBC A1)'!$E$3)</f>
        <v>75295755.829999998</v>
      </c>
      <c r="F7" s="8" t="s">
        <v>11</v>
      </c>
      <c r="G7" s="7">
        <f>SUMIFS('SOC Detail Cap Acct'!S:S,'SOC Detail Cap Acct'!K:K,'FIHI (PBC A1)'!B7,'SOC Detail Cap Acct'!H:H,'FIHI (PBC A1)'!$C$1,'SOC Detail Cap Acct'!R:R,'FIHI (PBC A1)'!$G$1)-SUMIFS('SOC Detail Cap Acct'!S:S,'SOC Detail Cap Acct'!K:K,'FIHI (PBC A1)'!B7,'SOC Detail Cap Acct'!H:H,'FIHI (PBC A1)'!$C$1,'SOC Detail Cap Acct'!R:R,'FIHI (PBC A1)'!$G$2)</f>
        <v>75487996.920000002</v>
      </c>
      <c r="H7" s="9" t="s">
        <v>11</v>
      </c>
      <c r="I7" s="8">
        <f>-SUMIFS('SOC Detail Expenses'!S:S,'SOC Detail Expenses'!K:K,'FIHI (PBC A1)'!B7,'SOC Detail Expenses'!H:H,'FIHI (PBC A1)'!$C$1)</f>
        <v>1348.1</v>
      </c>
      <c r="J7" s="8">
        <f>-SUMIFS('SOC Detail Mgmt Fees'!S:S,'SOC Detail Mgmt Fees'!K:K,'FIHI (PBC A1)'!B7,'SOC Detail Mgmt Fees'!H:H,'FIHI (PBC A1)'!$C$1)</f>
        <v>13473.85</v>
      </c>
      <c r="K7" s="34">
        <f>-SUMIFS('SOC Detail Mgmt Fees'!S:S,'SOC Detail Mgmt Fees'!H:H,'FIHI (PBC A1)'!$C$1,'SOC Detail Mgmt Fees'!R:R,'FIHI (PBC A1)'!$K$1,'SOC Detail Mgmt Fees'!K:K,'FIHI (PBC A1)'!B7)</f>
        <v>13473.85</v>
      </c>
      <c r="L7" s="172">
        <f t="shared" si="0"/>
        <v>1.0027499961680111</v>
      </c>
      <c r="M7" s="172">
        <f t="shared" si="9"/>
        <v>1.0025531464274566</v>
      </c>
      <c r="N7" s="172">
        <f>LN(L7)</f>
        <v>2.7462218465453426E-3</v>
      </c>
      <c r="O7" s="172">
        <f t="shared" si="10"/>
        <v>2.5498926861252705E-3</v>
      </c>
      <c r="P7" s="23"/>
      <c r="Q7" s="23"/>
      <c r="R7" s="53">
        <f t="shared" si="1"/>
        <v>2.5531464274566318E-3</v>
      </c>
      <c r="S7" s="54">
        <f t="shared" si="2"/>
        <v>1.9684974055462644E-4</v>
      </c>
      <c r="T7" s="54">
        <f t="shared" si="3"/>
        <v>1.9684974055462644E-4</v>
      </c>
      <c r="U7" s="24">
        <f t="shared" si="4"/>
        <v>207063.04000000359</v>
      </c>
      <c r="V7" s="60">
        <f t="shared" si="5"/>
        <v>2.7499961680111551E-3</v>
      </c>
      <c r="W7" s="16"/>
      <c r="X7" t="s">
        <v>362</v>
      </c>
      <c r="Y7" s="48">
        <f t="shared" si="6"/>
        <v>6.5484594711761358E-3</v>
      </c>
      <c r="Z7" s="48">
        <f t="shared" si="7"/>
        <v>6.0810943231690562E-3</v>
      </c>
      <c r="AA7" s="105">
        <f t="shared" si="8"/>
        <v>1.0065622199403139</v>
      </c>
      <c r="AB7" s="105">
        <f t="shared" si="8"/>
        <v>1.0060929601496476</v>
      </c>
    </row>
    <row r="8" spans="1:28" x14ac:dyDescent="0.35">
      <c r="A8" t="str">
        <f>'FIHI (PBC M)'!A8</f>
        <v>Feb</v>
      </c>
      <c r="B8" t="str">
        <f>'FIHI (PBC M)'!B8</f>
        <v>From 2/1/2024 To 2/15/2024</v>
      </c>
      <c r="C8" s="33">
        <f>'FIHI (PBC M)'!C8</f>
        <v>45323</v>
      </c>
      <c r="D8" s="3">
        <f>'FIHI (PBC M)'!D8</f>
        <v>45337</v>
      </c>
      <c r="E8" s="7">
        <f>SUMIFS('SOC Detail Cap Acct'!S:S,'SOC Detail Cap Acct'!K:K,'FIHI (PBC A1)'!B8,'SOC Detail Cap Acct'!H:H,'FIHI (PBC A1)'!$C$1,'SOC Detail Cap Acct'!R:R,'FIHI (PBC A1)'!$E$1)+SUMIFS('SOC Detail Cap Acct'!S:S,'SOC Detail Cap Acct'!K:K,'FIHI (PBC A1)'!B8,'SOC Detail Cap Acct'!H:H,'FIHI (PBC A1)'!$C$1,'SOC Detail Cap Acct'!R:R,'FIHI (PBC A1)'!$E$2)+SUMIFS('SOC Detail Cap Acct'!S:S,'SOC Detail Cap Acct'!K:K,'FIHI (PBC A1)'!B8,'SOC Detail Cap Acct'!H:H,'FIHI (PBC A1)'!$C$1,'SOC Detail Cap Acct'!R:R,'FIHI (PBC A1)'!$E$3)</f>
        <v>75487996.920000002</v>
      </c>
      <c r="F8" s="8" t="s">
        <v>11</v>
      </c>
      <c r="G8" s="7">
        <f>SUMIFS('SOC Detail Cap Acct'!S:S,'SOC Detail Cap Acct'!K:K,'FIHI (PBC A1)'!B8,'SOC Detail Cap Acct'!H:H,'FIHI (PBC A1)'!$C$1,'SOC Detail Cap Acct'!R:R,'FIHI (PBC A1)'!$G$1)-SUMIFS('SOC Detail Cap Acct'!S:S,'SOC Detail Cap Acct'!K:K,'FIHI (PBC A1)'!B8,'SOC Detail Cap Acct'!H:H,'FIHI (PBC A1)'!$C$1,'SOC Detail Cap Acct'!R:R,'FIHI (PBC A1)'!$G$2)</f>
        <v>75709814</v>
      </c>
      <c r="H8" s="9" t="s">
        <v>11</v>
      </c>
      <c r="I8" s="8">
        <f>-SUMIFS('SOC Detail Expenses'!S:S,'SOC Detail Expenses'!K:K,'FIHI (PBC A1)'!B8,'SOC Detail Expenses'!H:H,'FIHI (PBC A1)'!$C$1)</f>
        <v>1544.02</v>
      </c>
      <c r="J8" s="8">
        <f>-SUMIFS('SOC Detail Mgmt Fees'!S:S,'SOC Detail Mgmt Fees'!K:K,'FIHI (PBC A1)'!B8,'SOC Detail Mgmt Fees'!H:H,'FIHI (PBC A1)'!$C$1)</f>
        <v>15546.75</v>
      </c>
      <c r="K8" s="34">
        <f>-SUMIFS('SOC Detail Mgmt Fees'!S:S,'SOC Detail Mgmt Fees'!H:H,'FIHI (PBC A1)'!$C$1,'SOC Detail Mgmt Fees'!R:R,'FIHI (PBC A1)'!$K$1,'SOC Detail Mgmt Fees'!K:K,'FIHI (PBC A1)'!B8)</f>
        <v>15546.75</v>
      </c>
      <c r="L8" s="172">
        <f t="shared" si="0"/>
        <v>1.0031648455350217</v>
      </c>
      <c r="M8" s="172">
        <f t="shared" si="9"/>
        <v>1.0029384417265048</v>
      </c>
      <c r="N8" s="172">
        <f>LN(L8)</f>
        <v>3.1598479529986209E-3</v>
      </c>
      <c r="O8" s="172">
        <f t="shared" si="10"/>
        <v>2.934132945286147E-3</v>
      </c>
      <c r="P8" s="23"/>
      <c r="Q8" s="23"/>
      <c r="R8" s="53">
        <f t="shared" si="1"/>
        <v>2.9384417265048146E-3</v>
      </c>
      <c r="S8" s="54">
        <f t="shared" si="2"/>
        <v>2.2640380851689977E-4</v>
      </c>
      <c r="T8" s="54">
        <f t="shared" si="3"/>
        <v>2.2640380851689977E-4</v>
      </c>
      <c r="U8" s="24">
        <f t="shared" si="4"/>
        <v>238907.8499999982</v>
      </c>
      <c r="V8" s="60">
        <f t="shared" si="5"/>
        <v>3.1648455350217577E-3</v>
      </c>
      <c r="W8" s="16"/>
      <c r="X8" t="s">
        <v>363</v>
      </c>
      <c r="Y8" s="48">
        <f t="shared" si="6"/>
        <v>0</v>
      </c>
      <c r="Z8" s="48">
        <f t="shared" si="7"/>
        <v>0</v>
      </c>
      <c r="AA8" s="105">
        <f t="shared" si="8"/>
        <v>1</v>
      </c>
      <c r="AB8" s="105">
        <f t="shared" si="8"/>
        <v>1</v>
      </c>
    </row>
    <row r="9" spans="1:28" x14ac:dyDescent="0.35">
      <c r="A9" t="str">
        <f>'FIHI (PBC M)'!A9</f>
        <v>Feb</v>
      </c>
      <c r="B9" t="str">
        <f>'FIHI (PBC M)'!B9</f>
        <v>From 2/16/2024 To 2/22/2024</v>
      </c>
      <c r="C9" s="33">
        <f>'FIHI (PBC M)'!C9</f>
        <v>45338</v>
      </c>
      <c r="D9" s="3">
        <f>'FIHI (PBC M)'!D9</f>
        <v>45344</v>
      </c>
      <c r="E9" s="7">
        <f>SUMIFS('SOC Detail Cap Acct'!S:S,'SOC Detail Cap Acct'!K:K,'FIHI (PBC A1)'!B9,'SOC Detail Cap Acct'!H:H,'FIHI (PBC A1)'!$C$1,'SOC Detail Cap Acct'!R:R,'FIHI (PBC A1)'!$E$1)+SUMIFS('SOC Detail Cap Acct'!S:S,'SOC Detail Cap Acct'!K:K,'FIHI (PBC A1)'!B9,'SOC Detail Cap Acct'!H:H,'FIHI (PBC A1)'!$C$1,'SOC Detail Cap Acct'!R:R,'FIHI (PBC A1)'!$E$2)+SUMIFS('SOC Detail Cap Acct'!S:S,'SOC Detail Cap Acct'!K:K,'FIHI (PBC A1)'!B9,'SOC Detail Cap Acct'!H:H,'FIHI (PBC A1)'!$C$1,'SOC Detail Cap Acct'!R:R,'FIHI (PBC A1)'!$E$3)</f>
        <v>75709814</v>
      </c>
      <c r="F9" s="8" t="s">
        <v>11</v>
      </c>
      <c r="G9" s="7">
        <f>SUMIFS('SOC Detail Cap Acct'!S:S,'SOC Detail Cap Acct'!K:K,'FIHI (PBC A1)'!B9,'SOC Detail Cap Acct'!H:H,'FIHI (PBC A1)'!$C$1,'SOC Detail Cap Acct'!R:R,'FIHI (PBC A1)'!$G$1)-SUMIFS('SOC Detail Cap Acct'!S:S,'SOC Detail Cap Acct'!K:K,'FIHI (PBC A1)'!B9,'SOC Detail Cap Acct'!H:H,'FIHI (PBC A1)'!$C$1,'SOC Detail Cap Acct'!R:R,'FIHI (PBC A1)'!$G$2)</f>
        <v>75813328.390000001</v>
      </c>
      <c r="H9" s="9" t="s">
        <v>11</v>
      </c>
      <c r="I9" s="8">
        <f>-SUMIFS('SOC Detail Expenses'!S:S,'SOC Detail Expenses'!K:K,'FIHI (PBC A1)'!B9,'SOC Detail Expenses'!H:H,'FIHI (PBC A1)'!$C$1)</f>
        <v>701.47</v>
      </c>
      <c r="J9" s="8">
        <f>-SUMIFS('SOC Detail Mgmt Fees'!S:S,'SOC Detail Mgmt Fees'!K:K,'FIHI (PBC A1)'!B9,'SOC Detail Mgmt Fees'!H:H,'FIHI (PBC A1)'!$C$1)</f>
        <v>7255.15</v>
      </c>
      <c r="K9" s="34">
        <f>-SUMIFS('SOC Detail Mgmt Fees'!S:S,'SOC Detail Mgmt Fees'!H:H,'FIHI (PBC A1)'!$C$1,'SOC Detail Mgmt Fees'!R:R,'FIHI (PBC A1)'!$K$1,'SOC Detail Mgmt Fees'!K:K,'FIHI (PBC A1)'!B9)</f>
        <v>7255.15</v>
      </c>
      <c r="L9" s="172">
        <f t="shared" si="0"/>
        <v>1.001472345579927</v>
      </c>
      <c r="M9" s="172">
        <f t="shared" si="9"/>
        <v>1.0013672519390948</v>
      </c>
      <c r="N9" s="172">
        <f>LN(L9)</f>
        <v>1.4712627419178684E-3</v>
      </c>
      <c r="O9" s="172">
        <f t="shared" si="10"/>
        <v>1.3663181012598179E-3</v>
      </c>
      <c r="P9" s="23"/>
      <c r="Q9" s="23"/>
      <c r="R9" s="53">
        <f t="shared" si="1"/>
        <v>1.3672519390948157E-3</v>
      </c>
      <c r="S9" s="54">
        <f t="shared" si="2"/>
        <v>1.0509364083234969E-4</v>
      </c>
      <c r="T9" s="54">
        <f t="shared" si="3"/>
        <v>1.0509364083234969E-4</v>
      </c>
      <c r="U9" s="24">
        <f t="shared" si="4"/>
        <v>111471.01000000059</v>
      </c>
      <c r="V9" s="60">
        <f t="shared" si="5"/>
        <v>1.4723455799270698E-3</v>
      </c>
      <c r="W9" s="16"/>
      <c r="X9" t="s">
        <v>364</v>
      </c>
      <c r="Y9" s="48">
        <f t="shared" si="6"/>
        <v>0</v>
      </c>
      <c r="Z9" s="48">
        <f t="shared" si="7"/>
        <v>0</v>
      </c>
      <c r="AA9" s="105">
        <f t="shared" si="8"/>
        <v>1</v>
      </c>
      <c r="AB9" s="105">
        <f t="shared" si="8"/>
        <v>1</v>
      </c>
    </row>
    <row r="10" spans="1:28" x14ac:dyDescent="0.35">
      <c r="A10" t="str">
        <f>'FIHI (PBC M)'!A10</f>
        <v>Feb</v>
      </c>
      <c r="B10" t="str">
        <f>'FIHI (PBC M)'!B10</f>
        <v>From 2/23/2024 To 2/29/2024</v>
      </c>
      <c r="C10" s="33">
        <f>'FIHI (PBC M)'!C10</f>
        <v>45345</v>
      </c>
      <c r="D10" s="3">
        <f>'FIHI (PBC M)'!D10</f>
        <v>45351</v>
      </c>
      <c r="E10" s="7">
        <f>SUMIFS('SOC Detail Cap Acct'!S:S,'SOC Detail Cap Acct'!K:K,'FIHI (PBC A1)'!B10,'SOC Detail Cap Acct'!H:H,'FIHI (PBC A1)'!$C$1,'SOC Detail Cap Acct'!R:R,'FIHI (PBC A1)'!$E$1)+SUMIFS('SOC Detail Cap Acct'!S:S,'SOC Detail Cap Acct'!K:K,'FIHI (PBC A1)'!B10,'SOC Detail Cap Acct'!H:H,'FIHI (PBC A1)'!$C$1,'SOC Detail Cap Acct'!R:R,'FIHI (PBC A1)'!$E$2)+SUMIFS('SOC Detail Cap Acct'!S:S,'SOC Detail Cap Acct'!K:K,'FIHI (PBC A1)'!B10,'SOC Detail Cap Acct'!H:H,'FIHI (PBC A1)'!$C$1,'SOC Detail Cap Acct'!R:R,'FIHI (PBC A1)'!$E$3)</f>
        <v>75813328.390000001</v>
      </c>
      <c r="F10" s="8" t="s">
        <v>11</v>
      </c>
      <c r="G10" s="7">
        <f>SUMIFS('SOC Detail Cap Acct'!S:S,'SOC Detail Cap Acct'!K:K,'FIHI (PBC A1)'!B10,'SOC Detail Cap Acct'!H:H,'FIHI (PBC A1)'!$C$1,'SOC Detail Cap Acct'!R:R,'FIHI (PBC A1)'!$G$1)-SUMIFS('SOC Detail Cap Acct'!S:S,'SOC Detail Cap Acct'!K:K,'FIHI (PBC A1)'!B10,'SOC Detail Cap Acct'!H:H,'FIHI (PBC A1)'!$C$1,'SOC Detail Cap Acct'!R:R,'FIHI (PBC A1)'!$G$2)</f>
        <v>75916843.150000006</v>
      </c>
      <c r="H10" s="9" t="s">
        <v>11</v>
      </c>
      <c r="I10" s="8">
        <f>-SUMIFS('SOC Detail Expenses'!S:S,'SOC Detail Expenses'!K:K,'FIHI (PBC A1)'!B10,'SOC Detail Expenses'!H:H,'FIHI (PBC A1)'!$C$1)</f>
        <v>701.47</v>
      </c>
      <c r="J10" s="8">
        <f>-SUMIFS('SOC Detail Mgmt Fees'!S:S,'SOC Detail Mgmt Fees'!K:K,'FIHI (PBC A1)'!B10,'SOC Detail Mgmt Fees'!H:H,'FIHI (PBC A1)'!$C$1)</f>
        <v>7255.15</v>
      </c>
      <c r="K10" s="34">
        <f>-SUMIFS('SOC Detail Mgmt Fees'!S:S,'SOC Detail Mgmt Fees'!H:H,'FIHI (PBC A1)'!$C$1,'SOC Detail Mgmt Fees'!R:R,'FIHI (PBC A1)'!$K$1,'SOC Detail Mgmt Fees'!K:K,'FIHI (PBC A1)'!B10)</f>
        <v>7255.15</v>
      </c>
      <c r="L10" s="172">
        <f t="shared" si="0"/>
        <v>1.0014703401415985</v>
      </c>
      <c r="M10" s="172">
        <f t="shared" si="9"/>
        <v>1.0013653899940589</v>
      </c>
      <c r="N10" s="172">
        <f>LN(L10)</f>
        <v>1.4692602499416288E-3</v>
      </c>
      <c r="O10" s="172">
        <f t="shared" si="10"/>
        <v>1.3644586967672305E-3</v>
      </c>
      <c r="P10" s="23"/>
      <c r="Q10" s="23"/>
      <c r="R10" s="53">
        <f t="shared" si="1"/>
        <v>1.3653899940588854E-3</v>
      </c>
      <c r="S10" s="54">
        <f t="shared" si="2"/>
        <v>1.0495014753961787E-4</v>
      </c>
      <c r="T10" s="54">
        <f t="shared" si="3"/>
        <v>1.0495014753961787E-4</v>
      </c>
      <c r="U10" s="24">
        <f t="shared" si="4"/>
        <v>111471.38000000536</v>
      </c>
      <c r="V10" s="60">
        <f t="shared" si="5"/>
        <v>1.4703401415984891E-3</v>
      </c>
      <c r="W10" s="16"/>
      <c r="X10" t="s">
        <v>365</v>
      </c>
      <c r="Y10" s="48">
        <f t="shared" si="6"/>
        <v>0</v>
      </c>
      <c r="Z10" s="48">
        <f t="shared" si="7"/>
        <v>0</v>
      </c>
      <c r="AA10" s="105">
        <f t="shared" si="8"/>
        <v>1</v>
      </c>
      <c r="AB10" s="105">
        <f t="shared" si="8"/>
        <v>1</v>
      </c>
    </row>
    <row r="11" spans="1:28" x14ac:dyDescent="0.35">
      <c r="A11" t="str">
        <f>'FIHI (PBC M)'!A11</f>
        <v>Mar</v>
      </c>
      <c r="B11" t="str">
        <f>'FIHI (PBC M)'!B11</f>
        <v>From 3/1/2024 To 3/14/2024</v>
      </c>
      <c r="C11" s="33">
        <f>'FIHI (PBC M)'!C11</f>
        <v>45352</v>
      </c>
      <c r="D11" s="3">
        <f>'FIHI (PBC M)'!D11</f>
        <v>45365</v>
      </c>
      <c r="E11" s="7">
        <f>SUMIFS('SOC Detail Cap Acct'!S:S,'SOC Detail Cap Acct'!K:K,'FIHI (PBC A1)'!B11,'SOC Detail Cap Acct'!H:H,'FIHI (PBC A1)'!$C$1,'SOC Detail Cap Acct'!R:R,'FIHI (PBC A1)'!$E$1)+SUMIFS('SOC Detail Cap Acct'!S:S,'SOC Detail Cap Acct'!K:K,'FIHI (PBC A1)'!B11,'SOC Detail Cap Acct'!H:H,'FIHI (PBC A1)'!$C$1,'SOC Detail Cap Acct'!R:R,'FIHI (PBC A1)'!$E$2)+SUMIFS('SOC Detail Cap Acct'!S:S,'SOC Detail Cap Acct'!K:K,'FIHI (PBC A1)'!B11,'SOC Detail Cap Acct'!H:H,'FIHI (PBC A1)'!$C$1,'SOC Detail Cap Acct'!R:R,'FIHI (PBC A1)'!$E$3)</f>
        <v>75916843.150000006</v>
      </c>
      <c r="F11" s="8" t="s">
        <v>11</v>
      </c>
      <c r="G11" s="7">
        <f>SUMIFS('SOC Detail Cap Acct'!S:S,'SOC Detail Cap Acct'!K:K,'FIHI (PBC A1)'!B11,'SOC Detail Cap Acct'!H:H,'FIHI (PBC A1)'!$C$1,'SOC Detail Cap Acct'!R:R,'FIHI (PBC A1)'!$G$1)-SUMIFS('SOC Detail Cap Acct'!S:S,'SOC Detail Cap Acct'!K:K,'FIHI (PBC A1)'!B11,'SOC Detail Cap Acct'!H:H,'FIHI (PBC A1)'!$C$1,'SOC Detail Cap Acct'!R:R,'FIHI (PBC A1)'!$G$2)</f>
        <v>76123872.109999999</v>
      </c>
      <c r="H11" s="9" t="s">
        <v>11</v>
      </c>
      <c r="I11" s="8">
        <f>-SUMIFS('SOC Detail Expenses'!S:S,'SOC Detail Expenses'!K:K,'FIHI (PBC A1)'!B11,'SOC Detail Expenses'!H:H,'FIHI (PBC A1)'!$C$1)</f>
        <v>1402.94</v>
      </c>
      <c r="J11" s="8">
        <f>-SUMIFS('SOC Detail Mgmt Fees'!S:S,'SOC Detail Mgmt Fees'!K:K,'FIHI (PBC A1)'!B11,'SOC Detail Mgmt Fees'!H:H,'FIHI (PBC A1)'!$C$1)</f>
        <v>14510.3</v>
      </c>
      <c r="K11" s="34">
        <f>-SUMIFS('SOC Detail Mgmt Fees'!S:S,'SOC Detail Mgmt Fees'!H:H,'FIHI (PBC A1)'!$C$1,'SOC Detail Mgmt Fees'!R:R,'FIHI (PBC A1)'!$K$1,'SOC Detail Mgmt Fees'!K:K,'FIHI (PBC A1)'!B11)</f>
        <v>14510.3</v>
      </c>
      <c r="L11" s="172">
        <f t="shared" si="0"/>
        <v>1.0029366632060752</v>
      </c>
      <c r="M11" s="172">
        <f t="shared" si="9"/>
        <v>1.0027270491159772</v>
      </c>
      <c r="N11" s="172">
        <f t="shared" ref="N11:N44" si="11">LN(L11)</f>
        <v>2.9323596340513416E-3</v>
      </c>
      <c r="O11" s="172">
        <f t="shared" si="10"/>
        <v>2.7233374639104623E-3</v>
      </c>
      <c r="P11" s="23"/>
      <c r="Q11" s="23"/>
      <c r="R11" s="53">
        <f t="shared" si="1"/>
        <v>2.7270491159772092E-3</v>
      </c>
      <c r="S11" s="54">
        <f t="shared" si="2"/>
        <v>2.0961409009800217E-4</v>
      </c>
      <c r="T11" s="54">
        <f t="shared" si="3"/>
        <v>2.0961409009800217E-4</v>
      </c>
      <c r="U11" s="24">
        <f t="shared" si="4"/>
        <v>222942.19999999343</v>
      </c>
      <c r="V11" s="60">
        <f t="shared" si="5"/>
        <v>2.9366632060752835E-3</v>
      </c>
      <c r="W11" s="16"/>
      <c r="X11" t="s">
        <v>366</v>
      </c>
      <c r="Y11" s="48">
        <f t="shared" si="6"/>
        <v>0</v>
      </c>
      <c r="Z11" s="48">
        <f t="shared" si="7"/>
        <v>0</v>
      </c>
      <c r="AA11" s="105">
        <f t="shared" si="8"/>
        <v>1</v>
      </c>
      <c r="AB11" s="105">
        <f t="shared" si="8"/>
        <v>1</v>
      </c>
    </row>
    <row r="12" spans="1:28" x14ac:dyDescent="0.35">
      <c r="A12" t="str">
        <f>'FIHI (PBC M)'!A12</f>
        <v>Mar</v>
      </c>
      <c r="B12" t="str">
        <f>'FIHI (PBC M)'!B12</f>
        <v>From 3/15/2024 To 3/21/2024</v>
      </c>
      <c r="C12" s="33">
        <f>'FIHI (PBC M)'!C12</f>
        <v>45366</v>
      </c>
      <c r="D12" s="3">
        <f>'FIHI (PBC M)'!D12</f>
        <v>45372</v>
      </c>
      <c r="E12" s="7">
        <f>SUMIFS('SOC Detail Cap Acct'!S:S,'SOC Detail Cap Acct'!K:K,'FIHI (PBC A1)'!B12,'SOC Detail Cap Acct'!H:H,'FIHI (PBC A1)'!$C$1,'SOC Detail Cap Acct'!R:R,'FIHI (PBC A1)'!$E$1)+SUMIFS('SOC Detail Cap Acct'!S:S,'SOC Detail Cap Acct'!K:K,'FIHI (PBC A1)'!B12,'SOC Detail Cap Acct'!H:H,'FIHI (PBC A1)'!$C$1,'SOC Detail Cap Acct'!R:R,'FIHI (PBC A1)'!$E$2)+SUMIFS('SOC Detail Cap Acct'!S:S,'SOC Detail Cap Acct'!K:K,'FIHI (PBC A1)'!B12,'SOC Detail Cap Acct'!H:H,'FIHI (PBC A1)'!$C$1,'SOC Detail Cap Acct'!R:R,'FIHI (PBC A1)'!$E$3)</f>
        <v>76123872.109999999</v>
      </c>
      <c r="F12" s="8" t="s">
        <v>11</v>
      </c>
      <c r="G12" s="7">
        <f>SUMIFS('SOC Detail Cap Acct'!S:S,'SOC Detail Cap Acct'!K:K,'FIHI (PBC A1)'!B12,'SOC Detail Cap Acct'!H:H,'FIHI (PBC A1)'!$C$1,'SOC Detail Cap Acct'!R:R,'FIHI (PBC A1)'!$G$1)-SUMIFS('SOC Detail Cap Acct'!S:S,'SOC Detail Cap Acct'!K:K,'FIHI (PBC A1)'!B12,'SOC Detail Cap Acct'!H:H,'FIHI (PBC A1)'!$C$1,'SOC Detail Cap Acct'!R:R,'FIHI (PBC A1)'!$G$2)</f>
        <v>76227386.629999995</v>
      </c>
      <c r="H12" s="9" t="s">
        <v>11</v>
      </c>
      <c r="I12" s="8">
        <f>-SUMIFS('SOC Detail Expenses'!S:S,'SOC Detail Expenses'!K:K,'FIHI (PBC A1)'!B12,'SOC Detail Expenses'!H:H,'FIHI (PBC A1)'!$C$1)</f>
        <v>701.47</v>
      </c>
      <c r="J12" s="8">
        <f>-SUMIFS('SOC Detail Mgmt Fees'!S:S,'SOC Detail Mgmt Fees'!K:K,'FIHI (PBC A1)'!B12,'SOC Detail Mgmt Fees'!H:H,'FIHI (PBC A1)'!$C$1)</f>
        <v>7255.15</v>
      </c>
      <c r="K12" s="34">
        <f>-SUMIFS('SOC Detail Mgmt Fees'!S:S,'SOC Detail Mgmt Fees'!H:H,'FIHI (PBC A1)'!$C$1,'SOC Detail Mgmt Fees'!R:R,'FIHI (PBC A1)'!$K$1,'SOC Detail Mgmt Fees'!K:K,'FIHI (PBC A1)'!B12)</f>
        <v>7255.15</v>
      </c>
      <c r="L12" s="172">
        <f t="shared" si="0"/>
        <v>1.0014643388060833</v>
      </c>
      <c r="M12" s="172">
        <f t="shared" si="9"/>
        <v>1.0013598167976849</v>
      </c>
      <c r="N12" s="172">
        <f t="shared" si="11"/>
        <v>1.4632677075204496E-3</v>
      </c>
      <c r="O12" s="172">
        <f t="shared" si="10"/>
        <v>1.3588930841159613E-3</v>
      </c>
      <c r="P12" s="23"/>
      <c r="Q12" s="23"/>
      <c r="R12" s="53">
        <f t="shared" si="1"/>
        <v>1.3598167976849318E-3</v>
      </c>
      <c r="S12" s="54">
        <f t="shared" si="2"/>
        <v>1.0452200839839807E-4</v>
      </c>
      <c r="T12" s="54">
        <f t="shared" si="3"/>
        <v>1.0452200839839807E-4</v>
      </c>
      <c r="U12" s="24">
        <f t="shared" si="4"/>
        <v>111471.13999999582</v>
      </c>
      <c r="V12" s="60">
        <f t="shared" si="5"/>
        <v>1.4643388060833079E-3</v>
      </c>
      <c r="W12" s="16"/>
      <c r="X12" t="s">
        <v>367</v>
      </c>
      <c r="Y12" s="48">
        <f t="shared" si="6"/>
        <v>0</v>
      </c>
      <c r="Z12" s="48">
        <f t="shared" si="7"/>
        <v>0</v>
      </c>
      <c r="AA12" s="105">
        <f t="shared" si="8"/>
        <v>1</v>
      </c>
      <c r="AB12" s="105">
        <f t="shared" si="8"/>
        <v>1</v>
      </c>
    </row>
    <row r="13" spans="1:28" x14ac:dyDescent="0.35">
      <c r="A13" t="str">
        <f>'FIHI (PBC M)'!A13</f>
        <v>Mar</v>
      </c>
      <c r="B13" t="str">
        <f>'FIHI (PBC M)'!B13</f>
        <v>From 3/22/2024 To 3/31/2024</v>
      </c>
      <c r="C13" s="33">
        <f>'FIHI (PBC M)'!C13</f>
        <v>45373</v>
      </c>
      <c r="D13" s="3">
        <f>'FIHI (PBC M)'!D13</f>
        <v>45382</v>
      </c>
      <c r="E13" s="7">
        <f>SUMIFS('SOC Detail Cap Acct'!S:S,'SOC Detail Cap Acct'!K:K,'FIHI (PBC A1)'!B13,'SOC Detail Cap Acct'!H:H,'FIHI (PBC A1)'!$C$1,'SOC Detail Cap Acct'!R:R,'FIHI (PBC A1)'!$E$1)+SUMIFS('SOC Detail Cap Acct'!S:S,'SOC Detail Cap Acct'!K:K,'FIHI (PBC A1)'!B13,'SOC Detail Cap Acct'!H:H,'FIHI (PBC A1)'!$C$1,'SOC Detail Cap Acct'!R:R,'FIHI (PBC A1)'!$E$2)+SUMIFS('SOC Detail Cap Acct'!S:S,'SOC Detail Cap Acct'!K:K,'FIHI (PBC A1)'!B13,'SOC Detail Cap Acct'!H:H,'FIHI (PBC A1)'!$C$1,'SOC Detail Cap Acct'!R:R,'FIHI (PBC A1)'!$E$3)</f>
        <v>76227386.629999995</v>
      </c>
      <c r="F13" s="8" t="s">
        <v>11</v>
      </c>
      <c r="G13" s="7">
        <f>SUMIFS('SOC Detail Cap Acct'!S:S,'SOC Detail Cap Acct'!K:K,'FIHI (PBC A1)'!B13,'SOC Detail Cap Acct'!H:H,'FIHI (PBC A1)'!$C$1,'SOC Detail Cap Acct'!R:R,'FIHI (PBC A1)'!$G$1)-SUMIFS('SOC Detail Cap Acct'!S:S,'SOC Detail Cap Acct'!K:K,'FIHI (PBC A1)'!B13,'SOC Detail Cap Acct'!H:H,'FIHI (PBC A1)'!$C$1,'SOC Detail Cap Acct'!R:R,'FIHI (PBC A1)'!$G$2)</f>
        <v>76379401.450000003</v>
      </c>
      <c r="H13" s="9" t="s">
        <v>11</v>
      </c>
      <c r="I13" s="8">
        <f>-SUMIFS('SOC Detail Expenses'!S:S,'SOC Detail Expenses'!K:K,'FIHI (PBC A1)'!B13,'SOC Detail Expenses'!H:H,'FIHI (PBC A1)'!$C$1)</f>
        <v>1002.1</v>
      </c>
      <c r="J13" s="8">
        <f>-SUMIFS('SOC Detail Mgmt Fees'!S:S,'SOC Detail Mgmt Fees'!K:K,'FIHI (PBC A1)'!B13,'SOC Detail Mgmt Fees'!H:H,'FIHI (PBC A1)'!$C$1)</f>
        <v>10678.15</v>
      </c>
      <c r="K13" s="34">
        <f>-SUMIFS('SOC Detail Mgmt Fees'!S:S,'SOC Detail Mgmt Fees'!H:H,'FIHI (PBC A1)'!$C$1,'SOC Detail Mgmt Fees'!R:R,'FIHI (PBC A1)'!$K$1,'SOC Detail Mgmt Fees'!K:K,'FIHI (PBC A1)'!B13)</f>
        <v>10678.15</v>
      </c>
      <c r="L13" s="172">
        <f t="shared" si="0"/>
        <v>1.0021474574590175</v>
      </c>
      <c r="M13" s="172">
        <f t="shared" si="9"/>
        <v>1.0019942284095069</v>
      </c>
      <c r="N13" s="172">
        <f t="shared" si="11"/>
        <v>2.1451549679934387E-3</v>
      </c>
      <c r="O13" s="172">
        <f t="shared" si="10"/>
        <v>1.992242575731407E-3</v>
      </c>
      <c r="P13" s="23"/>
      <c r="Q13" s="23"/>
      <c r="R13" s="53">
        <f t="shared" si="1"/>
        <v>1.9942284095069152E-3</v>
      </c>
      <c r="S13" s="54">
        <f t="shared" si="2"/>
        <v>1.5322904951070603E-4</v>
      </c>
      <c r="T13" s="54">
        <f t="shared" si="3"/>
        <v>1.5322904951070603E-4</v>
      </c>
      <c r="U13" s="24">
        <f t="shared" si="4"/>
        <v>163695.07000000775</v>
      </c>
      <c r="V13" s="60">
        <f t="shared" si="5"/>
        <v>2.1474574590175446E-3</v>
      </c>
      <c r="W13" s="16"/>
      <c r="X13" t="s">
        <v>368</v>
      </c>
      <c r="Y13" s="48">
        <f t="shared" si="6"/>
        <v>0</v>
      </c>
      <c r="Z13" s="48">
        <f t="shared" si="7"/>
        <v>0</v>
      </c>
      <c r="AA13" s="105">
        <f t="shared" si="8"/>
        <v>1</v>
      </c>
      <c r="AB13" s="105">
        <f t="shared" si="8"/>
        <v>1</v>
      </c>
    </row>
    <row r="14" spans="1:28" x14ac:dyDescent="0.35">
      <c r="A14">
        <f>'FIHI (PBC M)'!A14</f>
        <v>0</v>
      </c>
      <c r="B14">
        <f>'FIHI (PBC M)'!B14</f>
        <v>0</v>
      </c>
      <c r="C14" s="33">
        <f>'FIHI (PBC M)'!C14</f>
        <v>0</v>
      </c>
      <c r="D14" s="3">
        <f>'FIHI (PBC M)'!D14</f>
        <v>0</v>
      </c>
      <c r="E14" s="7">
        <f>SUMIFS('SOC Detail Cap Acct'!S:S,'SOC Detail Cap Acct'!K:K,'FIHI (PBC A1)'!B14,'SOC Detail Cap Acct'!H:H,'FIHI (PBC A1)'!$C$1,'SOC Detail Cap Acct'!R:R,'FIHI (PBC A1)'!$E$1)+SUMIFS('SOC Detail Cap Acct'!S:S,'SOC Detail Cap Acct'!K:K,'FIHI (PBC A1)'!B14,'SOC Detail Cap Acct'!H:H,'FIHI (PBC A1)'!$C$1,'SOC Detail Cap Acct'!R:R,'FIHI (PBC A1)'!$E$2)+SUMIFS('SOC Detail Cap Acct'!S:S,'SOC Detail Cap Acct'!K:K,'FIHI (PBC A1)'!B14,'SOC Detail Cap Acct'!H:H,'FIHI (PBC A1)'!$C$1,'SOC Detail Cap Acct'!R:R,'FIHI (PBC A1)'!$E$3)</f>
        <v>0</v>
      </c>
      <c r="F14" s="8" t="s">
        <v>11</v>
      </c>
      <c r="G14" s="7">
        <f>SUMIFS('SOC Detail Cap Acct'!S:S,'SOC Detail Cap Acct'!K:K,'FIHI (PBC A1)'!B14,'SOC Detail Cap Acct'!H:H,'FIHI (PBC A1)'!$C$1,'SOC Detail Cap Acct'!R:R,'FIHI (PBC A1)'!$G$1)-SUMIFS('SOC Detail Cap Acct'!S:S,'SOC Detail Cap Acct'!K:K,'FIHI (PBC A1)'!B14,'SOC Detail Cap Acct'!H:H,'FIHI (PBC A1)'!$C$1,'SOC Detail Cap Acct'!R:R,'FIHI (PBC A1)'!$G$2)</f>
        <v>0</v>
      </c>
      <c r="H14" s="9" t="s">
        <v>11</v>
      </c>
      <c r="I14" s="8">
        <f>-SUMIFS('SOC Detail Expenses'!S:S,'SOC Detail Expenses'!K:K,'FIHI (PBC A1)'!B14,'SOC Detail Expenses'!H:H,'FIHI (PBC A1)'!$C$1)</f>
        <v>0</v>
      </c>
      <c r="J14" s="8">
        <f>-SUMIFS('SOC Detail Mgmt Fees'!S:S,'SOC Detail Mgmt Fees'!K:K,'FIHI (PBC A1)'!B14,'SOC Detail Mgmt Fees'!H:H,'FIHI (PBC A1)'!$C$1)</f>
        <v>0</v>
      </c>
      <c r="K14" s="34">
        <f>-SUMIFS('SOC Detail Mgmt Fees'!S:S,'SOC Detail Mgmt Fees'!H:H,'FIHI (PBC A1)'!$C$1,'SOC Detail Mgmt Fees'!R:R,'FIHI (PBC A1)'!$K$1,'SOC Detail Mgmt Fees'!K:K,'FIHI (PBC A1)'!B14)</f>
        <v>0</v>
      </c>
      <c r="L14" s="172" t="e">
        <f t="shared" si="0"/>
        <v>#DIV/0!</v>
      </c>
      <c r="M14" s="172" t="e">
        <f t="shared" si="9"/>
        <v>#DIV/0!</v>
      </c>
      <c r="N14" s="172" t="e">
        <f t="shared" si="11"/>
        <v>#DIV/0!</v>
      </c>
      <c r="O14" s="172" t="e">
        <f t="shared" si="10"/>
        <v>#DIV/0!</v>
      </c>
      <c r="P14" s="23"/>
      <c r="Q14" s="23"/>
      <c r="R14" s="53" t="e">
        <f t="shared" si="1"/>
        <v>#DIV/0!</v>
      </c>
      <c r="S14" s="54" t="e">
        <f t="shared" si="2"/>
        <v>#DIV/0!</v>
      </c>
      <c r="T14" s="54" t="e">
        <f t="shared" si="3"/>
        <v>#DIV/0!</v>
      </c>
      <c r="U14" s="24">
        <f t="shared" si="4"/>
        <v>0</v>
      </c>
      <c r="V14" s="60" t="e">
        <f t="shared" si="5"/>
        <v>#DIV/0!</v>
      </c>
      <c r="W14" s="16"/>
      <c r="X14" t="s">
        <v>369</v>
      </c>
      <c r="Y14" s="48">
        <f t="shared" si="6"/>
        <v>0</v>
      </c>
      <c r="Z14" s="48">
        <f t="shared" si="7"/>
        <v>0</v>
      </c>
      <c r="AA14" s="105">
        <f t="shared" si="8"/>
        <v>1</v>
      </c>
      <c r="AB14" s="105">
        <f t="shared" si="8"/>
        <v>1</v>
      </c>
    </row>
    <row r="15" spans="1:28" x14ac:dyDescent="0.35">
      <c r="A15">
        <f>'FIHI (PBC M)'!A15</f>
        <v>0</v>
      </c>
      <c r="B15">
        <f>'FIHI (PBC M)'!B15</f>
        <v>0</v>
      </c>
      <c r="C15" s="33">
        <f>'FIHI (PBC M)'!C15</f>
        <v>0</v>
      </c>
      <c r="D15" s="3">
        <f>'FIHI (PBC M)'!D15</f>
        <v>0</v>
      </c>
      <c r="E15" s="7">
        <f>SUMIFS('SOC Detail Cap Acct'!S:S,'SOC Detail Cap Acct'!K:K,'FIHI (PBC A1)'!B15,'SOC Detail Cap Acct'!H:H,'FIHI (PBC A1)'!$C$1,'SOC Detail Cap Acct'!R:R,'FIHI (PBC A1)'!$E$1)+SUMIFS('SOC Detail Cap Acct'!S:S,'SOC Detail Cap Acct'!K:K,'FIHI (PBC A1)'!B15,'SOC Detail Cap Acct'!H:H,'FIHI (PBC A1)'!$C$1,'SOC Detail Cap Acct'!R:R,'FIHI (PBC A1)'!$E$2)+SUMIFS('SOC Detail Cap Acct'!S:S,'SOC Detail Cap Acct'!K:K,'FIHI (PBC A1)'!B15,'SOC Detail Cap Acct'!H:H,'FIHI (PBC A1)'!$C$1,'SOC Detail Cap Acct'!R:R,'FIHI (PBC A1)'!$E$3)</f>
        <v>0</v>
      </c>
      <c r="F15" s="8" t="s">
        <v>11</v>
      </c>
      <c r="G15" s="7">
        <f>SUMIFS('SOC Detail Cap Acct'!S:S,'SOC Detail Cap Acct'!K:K,'FIHI (PBC A1)'!B15,'SOC Detail Cap Acct'!H:H,'FIHI (PBC A1)'!$C$1,'SOC Detail Cap Acct'!R:R,'FIHI (PBC A1)'!$G$1)-SUMIFS('SOC Detail Cap Acct'!S:S,'SOC Detail Cap Acct'!K:K,'FIHI (PBC A1)'!B15,'SOC Detail Cap Acct'!H:H,'FIHI (PBC A1)'!$C$1,'SOC Detail Cap Acct'!R:R,'FIHI (PBC A1)'!$G$2)</f>
        <v>0</v>
      </c>
      <c r="H15" s="9" t="s">
        <v>11</v>
      </c>
      <c r="I15" s="8">
        <f>-SUMIFS('SOC Detail Expenses'!S:S,'SOC Detail Expenses'!K:K,'FIHI (PBC A1)'!B15,'SOC Detail Expenses'!H:H,'FIHI (PBC A1)'!$C$1)</f>
        <v>0</v>
      </c>
      <c r="J15" s="8">
        <f>-SUMIFS('SOC Detail Mgmt Fees'!S:S,'SOC Detail Mgmt Fees'!K:K,'FIHI (PBC A1)'!B15,'SOC Detail Mgmt Fees'!H:H,'FIHI (PBC A1)'!$C$1)</f>
        <v>0</v>
      </c>
      <c r="K15" s="34">
        <f>-SUMIFS('SOC Detail Mgmt Fees'!S:S,'SOC Detail Mgmt Fees'!H:H,'FIHI (PBC A1)'!$C$1,'SOC Detail Mgmt Fees'!R:R,'FIHI (PBC A1)'!$K$1,'SOC Detail Mgmt Fees'!K:K,'FIHI (PBC A1)'!B15)</f>
        <v>0</v>
      </c>
      <c r="L15" s="172" t="e">
        <f t="shared" si="0"/>
        <v>#DIV/0!</v>
      </c>
      <c r="M15" s="172" t="e">
        <f t="shared" si="9"/>
        <v>#DIV/0!</v>
      </c>
      <c r="N15" s="172" t="e">
        <f t="shared" si="11"/>
        <v>#DIV/0!</v>
      </c>
      <c r="O15" s="172" t="e">
        <f t="shared" si="10"/>
        <v>#DIV/0!</v>
      </c>
      <c r="P15" s="23"/>
      <c r="Q15" s="23"/>
      <c r="R15" s="53" t="e">
        <f t="shared" ref="R15:R32" si="12">+G15/E15-1</f>
        <v>#DIV/0!</v>
      </c>
      <c r="S15" s="54" t="e">
        <f t="shared" ref="S15:S32" si="13">(J15+I15)/E15</f>
        <v>#DIV/0!</v>
      </c>
      <c r="T15" s="54" t="e">
        <f t="shared" ref="T15:T32" si="14">(K15+I15)/E15</f>
        <v>#DIV/0!</v>
      </c>
      <c r="U15" s="24">
        <f t="shared" ref="U15:U32" si="15">+G15-E15+J15+I15</f>
        <v>0</v>
      </c>
      <c r="V15" s="60" t="e">
        <f t="shared" ref="V15:V32" si="16">+U15/E15</f>
        <v>#DIV/0!</v>
      </c>
      <c r="W15" s="16"/>
      <c r="X15" t="s">
        <v>370</v>
      </c>
      <c r="Y15" s="48">
        <f t="shared" si="6"/>
        <v>0</v>
      </c>
      <c r="Z15" s="48">
        <f t="shared" si="7"/>
        <v>0</v>
      </c>
      <c r="AA15" s="105">
        <f t="shared" si="8"/>
        <v>1</v>
      </c>
      <c r="AB15" s="105">
        <f t="shared" si="8"/>
        <v>1</v>
      </c>
    </row>
    <row r="16" spans="1:28" x14ac:dyDescent="0.35">
      <c r="A16">
        <f>'FIHI (PBC M)'!A16</f>
        <v>0</v>
      </c>
      <c r="B16">
        <f>'FIHI (PBC M)'!B16</f>
        <v>0</v>
      </c>
      <c r="C16" s="33">
        <f>'FIHI (PBC M)'!C16</f>
        <v>0</v>
      </c>
      <c r="D16" s="3">
        <f>'FIHI (PBC M)'!D16</f>
        <v>0</v>
      </c>
      <c r="E16" s="7">
        <f>SUMIFS('SOC Detail Cap Acct'!S:S,'SOC Detail Cap Acct'!K:K,'FIHI (PBC A1)'!B16,'SOC Detail Cap Acct'!H:H,'FIHI (PBC A1)'!$C$1,'SOC Detail Cap Acct'!R:R,'FIHI (PBC A1)'!$E$1)+SUMIFS('SOC Detail Cap Acct'!S:S,'SOC Detail Cap Acct'!K:K,'FIHI (PBC A1)'!B16,'SOC Detail Cap Acct'!H:H,'FIHI (PBC A1)'!$C$1,'SOC Detail Cap Acct'!R:R,'FIHI (PBC A1)'!$E$2)+SUMIFS('SOC Detail Cap Acct'!S:S,'SOC Detail Cap Acct'!K:K,'FIHI (PBC A1)'!B16,'SOC Detail Cap Acct'!H:H,'FIHI (PBC A1)'!$C$1,'SOC Detail Cap Acct'!R:R,'FIHI (PBC A1)'!$E$3)</f>
        <v>0</v>
      </c>
      <c r="F16" s="8" t="s">
        <v>11</v>
      </c>
      <c r="G16" s="7">
        <f>SUMIFS('SOC Detail Cap Acct'!S:S,'SOC Detail Cap Acct'!K:K,'FIHI (PBC A1)'!B16,'SOC Detail Cap Acct'!H:H,'FIHI (PBC A1)'!$C$1,'SOC Detail Cap Acct'!R:R,'FIHI (PBC A1)'!$G$1)-SUMIFS('SOC Detail Cap Acct'!S:S,'SOC Detail Cap Acct'!K:K,'FIHI (PBC A1)'!B16,'SOC Detail Cap Acct'!H:H,'FIHI (PBC A1)'!$C$1,'SOC Detail Cap Acct'!R:R,'FIHI (PBC A1)'!$G$2)</f>
        <v>0</v>
      </c>
      <c r="H16" s="9" t="s">
        <v>11</v>
      </c>
      <c r="I16" s="8">
        <f>-SUMIFS('SOC Detail Expenses'!S:S,'SOC Detail Expenses'!K:K,'FIHI (PBC A1)'!B16,'SOC Detail Expenses'!H:H,'FIHI (PBC A1)'!$C$1)</f>
        <v>0</v>
      </c>
      <c r="J16" s="8">
        <f>-SUMIFS('SOC Detail Mgmt Fees'!S:S,'SOC Detail Mgmt Fees'!K:K,'FIHI (PBC A1)'!B16,'SOC Detail Mgmt Fees'!H:H,'FIHI (PBC A1)'!$C$1)</f>
        <v>0</v>
      </c>
      <c r="K16" s="34">
        <f>-SUMIFS('SOC Detail Mgmt Fees'!S:S,'SOC Detail Mgmt Fees'!H:H,'FIHI (PBC A1)'!$C$1,'SOC Detail Mgmt Fees'!R:R,'FIHI (PBC A1)'!$K$1,'SOC Detail Mgmt Fees'!K:K,'FIHI (PBC A1)'!B16)</f>
        <v>0</v>
      </c>
      <c r="L16" s="172" t="e">
        <f t="shared" si="0"/>
        <v>#DIV/0!</v>
      </c>
      <c r="M16" s="172" t="e">
        <f t="shared" si="9"/>
        <v>#DIV/0!</v>
      </c>
      <c r="N16" s="172" t="e">
        <f t="shared" si="11"/>
        <v>#DIV/0!</v>
      </c>
      <c r="O16" s="172" t="e">
        <f t="shared" si="10"/>
        <v>#DIV/0!</v>
      </c>
      <c r="P16" s="23"/>
      <c r="Q16" s="23"/>
      <c r="R16" s="53" t="e">
        <f t="shared" si="12"/>
        <v>#DIV/0!</v>
      </c>
      <c r="S16" s="54" t="e">
        <f t="shared" si="13"/>
        <v>#DIV/0!</v>
      </c>
      <c r="T16" s="54" t="e">
        <f t="shared" si="14"/>
        <v>#DIV/0!</v>
      </c>
      <c r="U16" s="24">
        <f t="shared" si="15"/>
        <v>0</v>
      </c>
      <c r="V16" s="60" t="e">
        <f t="shared" si="16"/>
        <v>#DIV/0!</v>
      </c>
      <c r="W16" s="16"/>
      <c r="X16" t="s">
        <v>371</v>
      </c>
      <c r="Y16" s="48">
        <f t="shared" si="6"/>
        <v>0</v>
      </c>
      <c r="Z16" s="48">
        <f t="shared" si="7"/>
        <v>0</v>
      </c>
      <c r="AA16" s="105">
        <f t="shared" si="8"/>
        <v>1</v>
      </c>
      <c r="AB16" s="105">
        <f t="shared" si="8"/>
        <v>1</v>
      </c>
    </row>
    <row r="17" spans="1:27" x14ac:dyDescent="0.35">
      <c r="A17">
        <f>'FIHI (PBC M)'!A17</f>
        <v>0</v>
      </c>
      <c r="B17">
        <f>'FIHI (PBC M)'!B17</f>
        <v>0</v>
      </c>
      <c r="C17" s="33">
        <f>'FIHI (PBC M)'!C17</f>
        <v>0</v>
      </c>
      <c r="D17" s="3">
        <f>'FIHI (PBC M)'!D17</f>
        <v>0</v>
      </c>
      <c r="E17" s="7">
        <f>SUMIFS('SOC Detail Cap Acct'!S:S,'SOC Detail Cap Acct'!K:K,'FIHI (PBC A1)'!B17,'SOC Detail Cap Acct'!H:H,'FIHI (PBC A1)'!$C$1,'SOC Detail Cap Acct'!R:R,'FIHI (PBC A1)'!$E$1)+SUMIFS('SOC Detail Cap Acct'!S:S,'SOC Detail Cap Acct'!K:K,'FIHI (PBC A1)'!B17,'SOC Detail Cap Acct'!H:H,'FIHI (PBC A1)'!$C$1,'SOC Detail Cap Acct'!R:R,'FIHI (PBC A1)'!$E$2)+SUMIFS('SOC Detail Cap Acct'!S:S,'SOC Detail Cap Acct'!K:K,'FIHI (PBC A1)'!B17,'SOC Detail Cap Acct'!H:H,'FIHI (PBC A1)'!$C$1,'SOC Detail Cap Acct'!R:R,'FIHI (PBC A1)'!$E$3)</f>
        <v>0</v>
      </c>
      <c r="F17" s="8" t="s">
        <v>11</v>
      </c>
      <c r="G17" s="7">
        <f>SUMIFS('SOC Detail Cap Acct'!S:S,'SOC Detail Cap Acct'!K:K,'FIHI (PBC A1)'!B17,'SOC Detail Cap Acct'!H:H,'FIHI (PBC A1)'!$C$1,'SOC Detail Cap Acct'!R:R,'FIHI (PBC A1)'!$G$1)-SUMIFS('SOC Detail Cap Acct'!S:S,'SOC Detail Cap Acct'!K:K,'FIHI (PBC A1)'!B17,'SOC Detail Cap Acct'!H:H,'FIHI (PBC A1)'!$C$1,'SOC Detail Cap Acct'!R:R,'FIHI (PBC A1)'!$G$2)</f>
        <v>0</v>
      </c>
      <c r="H17" s="9" t="s">
        <v>11</v>
      </c>
      <c r="I17" s="8">
        <f>-SUMIFS('SOC Detail Expenses'!S:S,'SOC Detail Expenses'!K:K,'FIHI (PBC A1)'!B17,'SOC Detail Expenses'!H:H,'FIHI (PBC A1)'!$C$1)</f>
        <v>0</v>
      </c>
      <c r="J17" s="8">
        <f>-SUMIFS('SOC Detail Mgmt Fees'!S:S,'SOC Detail Mgmt Fees'!K:K,'FIHI (PBC A1)'!B17,'SOC Detail Mgmt Fees'!H:H,'FIHI (PBC A1)'!$C$1)</f>
        <v>0</v>
      </c>
      <c r="K17" s="34">
        <f>-SUMIFS('SOC Detail Mgmt Fees'!S:S,'SOC Detail Mgmt Fees'!H:H,'FIHI (PBC A1)'!$C$1,'SOC Detail Mgmt Fees'!R:R,'FIHI (PBC A1)'!$K$1,'SOC Detail Mgmt Fees'!K:K,'FIHI (PBC A1)'!B17)</f>
        <v>0</v>
      </c>
      <c r="L17" s="172" t="e">
        <f t="shared" si="0"/>
        <v>#DIV/0!</v>
      </c>
      <c r="M17" s="172" t="e">
        <f t="shared" si="9"/>
        <v>#DIV/0!</v>
      </c>
      <c r="N17" s="172" t="e">
        <f t="shared" si="11"/>
        <v>#DIV/0!</v>
      </c>
      <c r="O17" s="172" t="e">
        <f t="shared" si="10"/>
        <v>#DIV/0!</v>
      </c>
      <c r="P17" s="23"/>
      <c r="Q17" s="23"/>
      <c r="R17" s="53" t="e">
        <f t="shared" si="12"/>
        <v>#DIV/0!</v>
      </c>
      <c r="S17" s="54" t="e">
        <f t="shared" si="13"/>
        <v>#DIV/0!</v>
      </c>
      <c r="T17" s="54" t="e">
        <f t="shared" si="14"/>
        <v>#DIV/0!</v>
      </c>
      <c r="U17" s="24">
        <f t="shared" si="15"/>
        <v>0</v>
      </c>
      <c r="V17" s="60" t="e">
        <f t="shared" si="16"/>
        <v>#DIV/0!</v>
      </c>
      <c r="W17" s="16"/>
      <c r="X17" s="10"/>
      <c r="Y17" s="12"/>
      <c r="AA17" s="10"/>
    </row>
    <row r="18" spans="1:27" x14ac:dyDescent="0.35">
      <c r="A18">
        <f>'FIHI (PBC M)'!A18</f>
        <v>0</v>
      </c>
      <c r="B18">
        <f>'FIHI (PBC M)'!B18</f>
        <v>0</v>
      </c>
      <c r="C18" s="33">
        <f>'FIHI (PBC M)'!C18</f>
        <v>0</v>
      </c>
      <c r="D18" s="3">
        <f>'FIHI (PBC M)'!D18</f>
        <v>0</v>
      </c>
      <c r="E18" s="7">
        <f>SUMIFS('SOC Detail Cap Acct'!S:S,'SOC Detail Cap Acct'!K:K,'FIHI (PBC A1)'!B18,'SOC Detail Cap Acct'!H:H,'FIHI (PBC A1)'!$C$1,'SOC Detail Cap Acct'!R:R,'FIHI (PBC A1)'!$E$1)+SUMIFS('SOC Detail Cap Acct'!S:S,'SOC Detail Cap Acct'!K:K,'FIHI (PBC A1)'!B18,'SOC Detail Cap Acct'!H:H,'FIHI (PBC A1)'!$C$1,'SOC Detail Cap Acct'!R:R,'FIHI (PBC A1)'!$E$2)+SUMIFS('SOC Detail Cap Acct'!S:S,'SOC Detail Cap Acct'!K:K,'FIHI (PBC A1)'!B18,'SOC Detail Cap Acct'!H:H,'FIHI (PBC A1)'!$C$1,'SOC Detail Cap Acct'!R:R,'FIHI (PBC A1)'!$E$3)</f>
        <v>0</v>
      </c>
      <c r="F18" s="8" t="s">
        <v>11</v>
      </c>
      <c r="G18" s="7">
        <f>SUMIFS('SOC Detail Cap Acct'!S:S,'SOC Detail Cap Acct'!K:K,'FIHI (PBC A1)'!B18,'SOC Detail Cap Acct'!H:H,'FIHI (PBC A1)'!$C$1,'SOC Detail Cap Acct'!R:R,'FIHI (PBC A1)'!$G$1)-SUMIFS('SOC Detail Cap Acct'!S:S,'SOC Detail Cap Acct'!K:K,'FIHI (PBC A1)'!B18,'SOC Detail Cap Acct'!H:H,'FIHI (PBC A1)'!$C$1,'SOC Detail Cap Acct'!R:R,'FIHI (PBC A1)'!$G$2)</f>
        <v>0</v>
      </c>
      <c r="H18" s="9" t="s">
        <v>11</v>
      </c>
      <c r="I18" s="8">
        <f>-SUMIFS('SOC Detail Expenses'!S:S,'SOC Detail Expenses'!K:K,'FIHI (PBC A1)'!B18,'SOC Detail Expenses'!H:H,'FIHI (PBC A1)'!$C$1)</f>
        <v>0</v>
      </c>
      <c r="J18" s="8">
        <f>-SUMIFS('SOC Detail Mgmt Fees'!S:S,'SOC Detail Mgmt Fees'!K:K,'FIHI (PBC A1)'!B18,'SOC Detail Mgmt Fees'!H:H,'FIHI (PBC A1)'!$C$1)</f>
        <v>0</v>
      </c>
      <c r="K18" s="34">
        <f>-SUMIFS('SOC Detail Mgmt Fees'!S:S,'SOC Detail Mgmt Fees'!H:H,'FIHI (PBC A1)'!$C$1,'SOC Detail Mgmt Fees'!R:R,'FIHI (PBC A1)'!$K$1,'SOC Detail Mgmt Fees'!K:K,'FIHI (PBC A1)'!B18)</f>
        <v>0</v>
      </c>
      <c r="L18" s="172" t="e">
        <f t="shared" si="0"/>
        <v>#DIV/0!</v>
      </c>
      <c r="M18" s="172" t="e">
        <f t="shared" si="9"/>
        <v>#DIV/0!</v>
      </c>
      <c r="N18" s="172" t="e">
        <f t="shared" si="11"/>
        <v>#DIV/0!</v>
      </c>
      <c r="O18" s="172" t="e">
        <f t="shared" si="10"/>
        <v>#DIV/0!</v>
      </c>
      <c r="P18" s="23"/>
      <c r="Q18" s="23"/>
      <c r="R18" s="53" t="e">
        <f t="shared" si="12"/>
        <v>#DIV/0!</v>
      </c>
      <c r="S18" s="54" t="e">
        <f t="shared" si="13"/>
        <v>#DIV/0!</v>
      </c>
      <c r="T18" s="54" t="e">
        <f t="shared" si="14"/>
        <v>#DIV/0!</v>
      </c>
      <c r="U18" s="24">
        <f t="shared" si="15"/>
        <v>0</v>
      </c>
      <c r="V18" s="60" t="e">
        <f t="shared" si="16"/>
        <v>#DIV/0!</v>
      </c>
      <c r="W18" s="16"/>
      <c r="X18" s="10"/>
      <c r="Y18" s="12"/>
      <c r="AA18" s="10"/>
    </row>
    <row r="19" spans="1:27" x14ac:dyDescent="0.35">
      <c r="A19">
        <f>'FIHI (PBC M)'!A19</f>
        <v>0</v>
      </c>
      <c r="B19">
        <f>'FIHI (PBC M)'!B19</f>
        <v>0</v>
      </c>
      <c r="C19" s="33">
        <f>'FIHI (PBC M)'!C19</f>
        <v>0</v>
      </c>
      <c r="D19" s="3">
        <f>'FIHI (PBC M)'!D19</f>
        <v>0</v>
      </c>
      <c r="E19" s="7">
        <f>SUMIFS('SOC Detail Cap Acct'!S:S,'SOC Detail Cap Acct'!K:K,'FIHI (PBC A1)'!B19,'SOC Detail Cap Acct'!H:H,'FIHI (PBC A1)'!$C$1,'SOC Detail Cap Acct'!R:R,'FIHI (PBC A1)'!$E$1)+SUMIFS('SOC Detail Cap Acct'!S:S,'SOC Detail Cap Acct'!K:K,'FIHI (PBC A1)'!B19,'SOC Detail Cap Acct'!H:H,'FIHI (PBC A1)'!$C$1,'SOC Detail Cap Acct'!R:R,'FIHI (PBC A1)'!$E$2)+SUMIFS('SOC Detail Cap Acct'!S:S,'SOC Detail Cap Acct'!K:K,'FIHI (PBC A1)'!B19,'SOC Detail Cap Acct'!H:H,'FIHI (PBC A1)'!$C$1,'SOC Detail Cap Acct'!R:R,'FIHI (PBC A1)'!$E$3)</f>
        <v>0</v>
      </c>
      <c r="F19" s="8" t="s">
        <v>11</v>
      </c>
      <c r="G19" s="7">
        <f>SUMIFS('SOC Detail Cap Acct'!S:S,'SOC Detail Cap Acct'!K:K,'FIHI (PBC A1)'!B19,'SOC Detail Cap Acct'!H:H,'FIHI (PBC A1)'!$C$1,'SOC Detail Cap Acct'!R:R,'FIHI (PBC A1)'!$G$1)-SUMIFS('SOC Detail Cap Acct'!S:S,'SOC Detail Cap Acct'!K:K,'FIHI (PBC A1)'!B19,'SOC Detail Cap Acct'!H:H,'FIHI (PBC A1)'!$C$1,'SOC Detail Cap Acct'!R:R,'FIHI (PBC A1)'!$G$2)</f>
        <v>0</v>
      </c>
      <c r="H19" s="9" t="s">
        <v>11</v>
      </c>
      <c r="I19" s="8">
        <f>-SUMIFS('SOC Detail Expenses'!S:S,'SOC Detail Expenses'!K:K,'FIHI (PBC A1)'!B19,'SOC Detail Expenses'!H:H,'FIHI (PBC A1)'!$C$1)</f>
        <v>0</v>
      </c>
      <c r="J19" s="8">
        <f>-SUMIFS('SOC Detail Mgmt Fees'!S:S,'SOC Detail Mgmt Fees'!K:K,'FIHI (PBC A1)'!B19,'SOC Detail Mgmt Fees'!H:H,'FIHI (PBC A1)'!$C$1)</f>
        <v>0</v>
      </c>
      <c r="K19" s="34">
        <f>-SUMIFS('SOC Detail Mgmt Fees'!S:S,'SOC Detail Mgmt Fees'!H:H,'FIHI (PBC A1)'!$C$1,'SOC Detail Mgmt Fees'!R:R,'FIHI (PBC A1)'!$K$1,'SOC Detail Mgmt Fees'!K:K,'FIHI (PBC A1)'!B19)</f>
        <v>0</v>
      </c>
      <c r="L19" s="172" t="e">
        <f t="shared" si="0"/>
        <v>#DIV/0!</v>
      </c>
      <c r="M19" s="172" t="e">
        <f t="shared" si="9"/>
        <v>#DIV/0!</v>
      </c>
      <c r="N19" s="172" t="e">
        <f t="shared" si="11"/>
        <v>#DIV/0!</v>
      </c>
      <c r="O19" s="172" t="e">
        <f t="shared" si="10"/>
        <v>#DIV/0!</v>
      </c>
      <c r="P19" s="23"/>
      <c r="Q19" s="23"/>
      <c r="R19" s="53" t="e">
        <f t="shared" si="12"/>
        <v>#DIV/0!</v>
      </c>
      <c r="S19" s="54" t="e">
        <f t="shared" si="13"/>
        <v>#DIV/0!</v>
      </c>
      <c r="T19" s="54" t="e">
        <f t="shared" si="14"/>
        <v>#DIV/0!</v>
      </c>
      <c r="U19" s="24">
        <f t="shared" si="15"/>
        <v>0</v>
      </c>
      <c r="V19" s="60" t="e">
        <f t="shared" si="16"/>
        <v>#DIV/0!</v>
      </c>
      <c r="W19" s="16"/>
      <c r="X19" s="10"/>
      <c r="Y19" s="12"/>
      <c r="AA19" s="10"/>
    </row>
    <row r="20" spans="1:27" x14ac:dyDescent="0.35">
      <c r="A20">
        <f>'FIHI (PBC M)'!A20</f>
        <v>0</v>
      </c>
      <c r="B20">
        <f>'FIHI (PBC M)'!B20</f>
        <v>0</v>
      </c>
      <c r="C20" s="33">
        <f>'FIHI (PBC M)'!C20</f>
        <v>0</v>
      </c>
      <c r="D20" s="3">
        <f>'FIHI (PBC M)'!D20</f>
        <v>0</v>
      </c>
      <c r="E20" s="7">
        <f>SUMIFS('SOC Detail Cap Acct'!S:S,'SOC Detail Cap Acct'!K:K,'FIHI (PBC A1)'!B20,'SOC Detail Cap Acct'!H:H,'FIHI (PBC A1)'!$C$1,'SOC Detail Cap Acct'!R:R,'FIHI (PBC A1)'!$E$1)+SUMIFS('SOC Detail Cap Acct'!S:S,'SOC Detail Cap Acct'!K:K,'FIHI (PBC A1)'!B20,'SOC Detail Cap Acct'!H:H,'FIHI (PBC A1)'!$C$1,'SOC Detail Cap Acct'!R:R,'FIHI (PBC A1)'!$E$2)+SUMIFS('SOC Detail Cap Acct'!S:S,'SOC Detail Cap Acct'!K:K,'FIHI (PBC A1)'!B20,'SOC Detail Cap Acct'!H:H,'FIHI (PBC A1)'!$C$1,'SOC Detail Cap Acct'!R:R,'FIHI (PBC A1)'!$E$3)</f>
        <v>0</v>
      </c>
      <c r="F20" s="8" t="s">
        <v>11</v>
      </c>
      <c r="G20" s="7">
        <f>SUMIFS('SOC Detail Cap Acct'!S:S,'SOC Detail Cap Acct'!K:K,'FIHI (PBC A1)'!B20,'SOC Detail Cap Acct'!H:H,'FIHI (PBC A1)'!$C$1,'SOC Detail Cap Acct'!R:R,'FIHI (PBC A1)'!$G$1)-SUMIFS('SOC Detail Cap Acct'!S:S,'SOC Detail Cap Acct'!K:K,'FIHI (PBC A1)'!B20,'SOC Detail Cap Acct'!H:H,'FIHI (PBC A1)'!$C$1,'SOC Detail Cap Acct'!R:R,'FIHI (PBC A1)'!$G$2)</f>
        <v>0</v>
      </c>
      <c r="H20" s="9" t="s">
        <v>11</v>
      </c>
      <c r="I20" s="8">
        <f>-SUMIFS('SOC Detail Expenses'!S:S,'SOC Detail Expenses'!K:K,'FIHI (PBC A1)'!B20,'SOC Detail Expenses'!H:H,'FIHI (PBC A1)'!$C$1)</f>
        <v>0</v>
      </c>
      <c r="J20" s="8">
        <f>-SUMIFS('SOC Detail Mgmt Fees'!S:S,'SOC Detail Mgmt Fees'!K:K,'FIHI (PBC A1)'!B20,'SOC Detail Mgmt Fees'!H:H,'FIHI (PBC A1)'!$C$1)</f>
        <v>0</v>
      </c>
      <c r="K20" s="34">
        <f>-SUMIFS('SOC Detail Mgmt Fees'!S:S,'SOC Detail Mgmt Fees'!H:H,'FIHI (PBC A1)'!$C$1,'SOC Detail Mgmt Fees'!R:R,'FIHI (PBC A1)'!$K$1,'SOC Detail Mgmt Fees'!K:K,'FIHI (PBC A1)'!B20)</f>
        <v>0</v>
      </c>
      <c r="L20" s="172" t="e">
        <f t="shared" si="0"/>
        <v>#DIV/0!</v>
      </c>
      <c r="M20" s="172" t="e">
        <f t="shared" si="9"/>
        <v>#DIV/0!</v>
      </c>
      <c r="N20" s="172" t="e">
        <f t="shared" si="11"/>
        <v>#DIV/0!</v>
      </c>
      <c r="O20" s="172" t="e">
        <f t="shared" si="10"/>
        <v>#DIV/0!</v>
      </c>
      <c r="P20" s="23"/>
      <c r="Q20" s="23"/>
      <c r="R20" s="53" t="e">
        <f t="shared" si="12"/>
        <v>#DIV/0!</v>
      </c>
      <c r="S20" s="54" t="e">
        <f t="shared" si="13"/>
        <v>#DIV/0!</v>
      </c>
      <c r="T20" s="54" t="e">
        <f t="shared" si="14"/>
        <v>#DIV/0!</v>
      </c>
      <c r="U20" s="24">
        <f t="shared" si="15"/>
        <v>0</v>
      </c>
      <c r="V20" s="60" t="e">
        <f t="shared" si="16"/>
        <v>#DIV/0!</v>
      </c>
      <c r="W20" s="16"/>
      <c r="X20" s="10"/>
      <c r="Y20" s="12"/>
      <c r="AA20" s="10"/>
    </row>
    <row r="21" spans="1:27" x14ac:dyDescent="0.35">
      <c r="A21">
        <f>'FIHI (PBC M)'!A21</f>
        <v>0</v>
      </c>
      <c r="B21">
        <f>'FIHI (PBC M)'!B21</f>
        <v>0</v>
      </c>
      <c r="C21" s="33">
        <f>'FIHI (PBC M)'!C21</f>
        <v>0</v>
      </c>
      <c r="D21" s="3">
        <f>'FIHI (PBC M)'!D21</f>
        <v>0</v>
      </c>
      <c r="E21" s="7">
        <f>SUMIFS('SOC Detail Cap Acct'!S:S,'SOC Detail Cap Acct'!K:K,'FIHI (PBC A1)'!B21,'SOC Detail Cap Acct'!H:H,'FIHI (PBC A1)'!$C$1,'SOC Detail Cap Acct'!R:R,'FIHI (PBC A1)'!$E$1)+SUMIFS('SOC Detail Cap Acct'!S:S,'SOC Detail Cap Acct'!K:K,'FIHI (PBC A1)'!B21,'SOC Detail Cap Acct'!H:H,'FIHI (PBC A1)'!$C$1,'SOC Detail Cap Acct'!R:R,'FIHI (PBC A1)'!$E$2)+SUMIFS('SOC Detail Cap Acct'!S:S,'SOC Detail Cap Acct'!K:K,'FIHI (PBC A1)'!B21,'SOC Detail Cap Acct'!H:H,'FIHI (PBC A1)'!$C$1,'SOC Detail Cap Acct'!R:R,'FIHI (PBC A1)'!$E$3)</f>
        <v>0</v>
      </c>
      <c r="F21" s="8" t="s">
        <v>11</v>
      </c>
      <c r="G21" s="7">
        <f>SUMIFS('SOC Detail Cap Acct'!S:S,'SOC Detail Cap Acct'!K:K,'FIHI (PBC A1)'!B21,'SOC Detail Cap Acct'!H:H,'FIHI (PBC A1)'!$C$1,'SOC Detail Cap Acct'!R:R,'FIHI (PBC A1)'!$G$1)-SUMIFS('SOC Detail Cap Acct'!S:S,'SOC Detail Cap Acct'!K:K,'FIHI (PBC A1)'!B21,'SOC Detail Cap Acct'!H:H,'FIHI (PBC A1)'!$C$1,'SOC Detail Cap Acct'!R:R,'FIHI (PBC A1)'!$G$2)</f>
        <v>0</v>
      </c>
      <c r="H21" s="9" t="s">
        <v>11</v>
      </c>
      <c r="I21" s="8">
        <f>-SUMIFS('SOC Detail Expenses'!S:S,'SOC Detail Expenses'!K:K,'FIHI (PBC A1)'!B21,'SOC Detail Expenses'!H:H,'FIHI (PBC A1)'!$C$1)</f>
        <v>0</v>
      </c>
      <c r="J21" s="8">
        <f>-SUMIFS('SOC Detail Mgmt Fees'!S:S,'SOC Detail Mgmt Fees'!K:K,'FIHI (PBC A1)'!B21,'SOC Detail Mgmt Fees'!H:H,'FIHI (PBC A1)'!$C$1)</f>
        <v>0</v>
      </c>
      <c r="K21" s="34">
        <f>-SUMIFS('SOC Detail Mgmt Fees'!S:S,'SOC Detail Mgmt Fees'!H:H,'FIHI (PBC A1)'!$C$1,'SOC Detail Mgmt Fees'!R:R,'FIHI (PBC A1)'!$K$1,'SOC Detail Mgmt Fees'!K:K,'FIHI (PBC A1)'!B21)</f>
        <v>0</v>
      </c>
      <c r="L21" s="172" t="e">
        <f t="shared" si="0"/>
        <v>#DIV/0!</v>
      </c>
      <c r="M21" s="172" t="e">
        <f t="shared" si="9"/>
        <v>#DIV/0!</v>
      </c>
      <c r="N21" s="172" t="e">
        <f t="shared" si="11"/>
        <v>#DIV/0!</v>
      </c>
      <c r="O21" s="172" t="e">
        <f t="shared" si="10"/>
        <v>#DIV/0!</v>
      </c>
      <c r="P21" s="23"/>
      <c r="Q21" s="23"/>
      <c r="R21" s="53" t="e">
        <f t="shared" si="12"/>
        <v>#DIV/0!</v>
      </c>
      <c r="S21" s="54" t="e">
        <f t="shared" si="13"/>
        <v>#DIV/0!</v>
      </c>
      <c r="T21" s="54" t="e">
        <f t="shared" si="14"/>
        <v>#DIV/0!</v>
      </c>
      <c r="U21" s="24">
        <f t="shared" si="15"/>
        <v>0</v>
      </c>
      <c r="V21" s="60" t="e">
        <f t="shared" si="16"/>
        <v>#DIV/0!</v>
      </c>
      <c r="W21" s="16"/>
      <c r="X21" s="11"/>
      <c r="AA21" s="11"/>
    </row>
    <row r="22" spans="1:27" x14ac:dyDescent="0.35">
      <c r="A22">
        <f>'FIHI (PBC M)'!A22</f>
        <v>0</v>
      </c>
      <c r="B22">
        <f>'FIHI (PBC M)'!B22</f>
        <v>0</v>
      </c>
      <c r="C22" s="33">
        <f>'FIHI (PBC M)'!C22</f>
        <v>0</v>
      </c>
      <c r="D22" s="3">
        <f>'FIHI (PBC M)'!D22</f>
        <v>0</v>
      </c>
      <c r="E22" s="7">
        <f>SUMIFS('SOC Detail Cap Acct'!S:S,'SOC Detail Cap Acct'!K:K,'FIHI (PBC A1)'!B22,'SOC Detail Cap Acct'!H:H,'FIHI (PBC A1)'!$C$1,'SOC Detail Cap Acct'!R:R,'FIHI (PBC A1)'!$E$1)+SUMIFS('SOC Detail Cap Acct'!S:S,'SOC Detail Cap Acct'!K:K,'FIHI (PBC A1)'!B22,'SOC Detail Cap Acct'!H:H,'FIHI (PBC A1)'!$C$1,'SOC Detail Cap Acct'!R:R,'FIHI (PBC A1)'!$E$2)+SUMIFS('SOC Detail Cap Acct'!S:S,'SOC Detail Cap Acct'!K:K,'FIHI (PBC A1)'!B22,'SOC Detail Cap Acct'!H:H,'FIHI (PBC A1)'!$C$1,'SOC Detail Cap Acct'!R:R,'FIHI (PBC A1)'!$E$3)</f>
        <v>0</v>
      </c>
      <c r="F22" s="8" t="s">
        <v>11</v>
      </c>
      <c r="G22" s="7">
        <f>SUMIFS('SOC Detail Cap Acct'!S:S,'SOC Detail Cap Acct'!K:K,'FIHI (PBC A1)'!B22,'SOC Detail Cap Acct'!H:H,'FIHI (PBC A1)'!$C$1,'SOC Detail Cap Acct'!R:R,'FIHI (PBC A1)'!$G$1)-SUMIFS('SOC Detail Cap Acct'!S:S,'SOC Detail Cap Acct'!K:K,'FIHI (PBC A1)'!B22,'SOC Detail Cap Acct'!H:H,'FIHI (PBC A1)'!$C$1,'SOC Detail Cap Acct'!R:R,'FIHI (PBC A1)'!$G$2)</f>
        <v>0</v>
      </c>
      <c r="H22" s="9" t="s">
        <v>11</v>
      </c>
      <c r="I22" s="8">
        <f>-SUMIFS('SOC Detail Expenses'!S:S,'SOC Detail Expenses'!K:K,'FIHI (PBC A1)'!B22,'SOC Detail Expenses'!H:H,'FIHI (PBC A1)'!$C$1)</f>
        <v>0</v>
      </c>
      <c r="J22" s="8">
        <f>-SUMIFS('SOC Detail Mgmt Fees'!S:S,'SOC Detail Mgmt Fees'!K:K,'FIHI (PBC A1)'!B22,'SOC Detail Mgmt Fees'!H:H,'FIHI (PBC A1)'!$C$1)</f>
        <v>0</v>
      </c>
      <c r="K22" s="34">
        <f>-SUMIFS('SOC Detail Mgmt Fees'!S:S,'SOC Detail Mgmt Fees'!H:H,'FIHI (PBC A1)'!$C$1,'SOC Detail Mgmt Fees'!R:R,'FIHI (PBC A1)'!$K$1,'SOC Detail Mgmt Fees'!K:K,'FIHI (PBC A1)'!B22)</f>
        <v>0</v>
      </c>
      <c r="L22" s="172" t="e">
        <f t="shared" si="0"/>
        <v>#DIV/0!</v>
      </c>
      <c r="M22" s="172" t="e">
        <f t="shared" si="9"/>
        <v>#DIV/0!</v>
      </c>
      <c r="N22" s="172" t="e">
        <f t="shared" si="11"/>
        <v>#DIV/0!</v>
      </c>
      <c r="O22" s="172" t="e">
        <f t="shared" si="10"/>
        <v>#DIV/0!</v>
      </c>
      <c r="P22" s="23"/>
      <c r="Q22" s="23"/>
      <c r="R22" s="53" t="e">
        <f t="shared" si="12"/>
        <v>#DIV/0!</v>
      </c>
      <c r="S22" s="54" t="e">
        <f t="shared" si="13"/>
        <v>#DIV/0!</v>
      </c>
      <c r="T22" s="54" t="e">
        <f t="shared" si="14"/>
        <v>#DIV/0!</v>
      </c>
      <c r="U22" s="24">
        <f t="shared" si="15"/>
        <v>0</v>
      </c>
      <c r="V22" s="60" t="e">
        <f t="shared" si="16"/>
        <v>#DIV/0!</v>
      </c>
      <c r="W22" s="16"/>
    </row>
    <row r="23" spans="1:27" x14ac:dyDescent="0.35">
      <c r="A23">
        <f>'FIHI (PBC M)'!A23</f>
        <v>0</v>
      </c>
      <c r="B23">
        <f>'FIHI (PBC M)'!B23</f>
        <v>0</v>
      </c>
      <c r="C23" s="33">
        <f>'FIHI (PBC M)'!C23</f>
        <v>0</v>
      </c>
      <c r="D23" s="3">
        <f>'FIHI (PBC M)'!D23</f>
        <v>0</v>
      </c>
      <c r="E23" s="7">
        <f>SUMIFS('SOC Detail Cap Acct'!S:S,'SOC Detail Cap Acct'!K:K,'FIHI (PBC A1)'!B23,'SOC Detail Cap Acct'!H:H,'FIHI (PBC A1)'!$C$1,'SOC Detail Cap Acct'!R:R,'FIHI (PBC A1)'!$E$1)+SUMIFS('SOC Detail Cap Acct'!S:S,'SOC Detail Cap Acct'!K:K,'FIHI (PBC A1)'!B23,'SOC Detail Cap Acct'!H:H,'FIHI (PBC A1)'!$C$1,'SOC Detail Cap Acct'!R:R,'FIHI (PBC A1)'!$E$2)+SUMIFS('SOC Detail Cap Acct'!S:S,'SOC Detail Cap Acct'!K:K,'FIHI (PBC A1)'!B23,'SOC Detail Cap Acct'!H:H,'FIHI (PBC A1)'!$C$1,'SOC Detail Cap Acct'!R:R,'FIHI (PBC A1)'!$E$3)</f>
        <v>0</v>
      </c>
      <c r="F23" s="8" t="s">
        <v>11</v>
      </c>
      <c r="G23" s="7">
        <f>SUMIFS('SOC Detail Cap Acct'!S:S,'SOC Detail Cap Acct'!K:K,'FIHI (PBC A1)'!B23,'SOC Detail Cap Acct'!H:H,'FIHI (PBC A1)'!$C$1,'SOC Detail Cap Acct'!R:R,'FIHI (PBC A1)'!$G$1)-SUMIFS('SOC Detail Cap Acct'!S:S,'SOC Detail Cap Acct'!K:K,'FIHI (PBC A1)'!B23,'SOC Detail Cap Acct'!H:H,'FIHI (PBC A1)'!$C$1,'SOC Detail Cap Acct'!R:R,'FIHI (PBC A1)'!$G$2)</f>
        <v>0</v>
      </c>
      <c r="H23" s="9" t="s">
        <v>11</v>
      </c>
      <c r="I23" s="8">
        <f>-SUMIFS('SOC Detail Expenses'!S:S,'SOC Detail Expenses'!K:K,'FIHI (PBC A1)'!B23,'SOC Detail Expenses'!H:H,'FIHI (PBC A1)'!$C$1)</f>
        <v>0</v>
      </c>
      <c r="J23" s="8">
        <f>-SUMIFS('SOC Detail Mgmt Fees'!S:S,'SOC Detail Mgmt Fees'!K:K,'FIHI (PBC A1)'!B23,'SOC Detail Mgmt Fees'!H:H,'FIHI (PBC A1)'!$C$1)</f>
        <v>0</v>
      </c>
      <c r="K23" s="34">
        <f>-SUMIFS('SOC Detail Mgmt Fees'!S:S,'SOC Detail Mgmt Fees'!H:H,'FIHI (PBC A1)'!$C$1,'SOC Detail Mgmt Fees'!R:R,'FIHI (PBC A1)'!$K$1,'SOC Detail Mgmt Fees'!K:K,'FIHI (PBC A1)'!B23)</f>
        <v>0</v>
      </c>
      <c r="L23" s="172" t="e">
        <f t="shared" si="0"/>
        <v>#DIV/0!</v>
      </c>
      <c r="M23" s="172" t="e">
        <f t="shared" si="9"/>
        <v>#DIV/0!</v>
      </c>
      <c r="N23" s="172" t="e">
        <f t="shared" si="11"/>
        <v>#DIV/0!</v>
      </c>
      <c r="O23" s="172" t="e">
        <f t="shared" si="10"/>
        <v>#DIV/0!</v>
      </c>
      <c r="P23" s="23"/>
      <c r="Q23" s="23"/>
      <c r="R23" s="53" t="e">
        <f t="shared" si="12"/>
        <v>#DIV/0!</v>
      </c>
      <c r="S23" s="54" t="e">
        <f t="shared" si="13"/>
        <v>#DIV/0!</v>
      </c>
      <c r="T23" s="54" t="e">
        <f t="shared" si="14"/>
        <v>#DIV/0!</v>
      </c>
      <c r="U23" s="24">
        <f t="shared" si="15"/>
        <v>0</v>
      </c>
      <c r="V23" s="60" t="e">
        <f t="shared" si="16"/>
        <v>#DIV/0!</v>
      </c>
      <c r="W23" s="16"/>
    </row>
    <row r="24" spans="1:27" x14ac:dyDescent="0.35">
      <c r="A24">
        <f>'FIHI (PBC M)'!A24</f>
        <v>0</v>
      </c>
      <c r="B24">
        <f>'FIHI (PBC M)'!B24</f>
        <v>0</v>
      </c>
      <c r="C24" s="33">
        <f>'FIHI (PBC M)'!C24</f>
        <v>0</v>
      </c>
      <c r="D24" s="3">
        <f>'FIHI (PBC M)'!D24</f>
        <v>0</v>
      </c>
      <c r="E24" s="7">
        <f>SUMIFS('SOC Detail Cap Acct'!S:S,'SOC Detail Cap Acct'!K:K,'FIHI (PBC A1)'!B24,'SOC Detail Cap Acct'!H:H,'FIHI (PBC A1)'!$C$1,'SOC Detail Cap Acct'!R:R,'FIHI (PBC A1)'!$E$1)+SUMIFS('SOC Detail Cap Acct'!S:S,'SOC Detail Cap Acct'!K:K,'FIHI (PBC A1)'!B24,'SOC Detail Cap Acct'!H:H,'FIHI (PBC A1)'!$C$1,'SOC Detail Cap Acct'!R:R,'FIHI (PBC A1)'!$E$2)+SUMIFS('SOC Detail Cap Acct'!S:S,'SOC Detail Cap Acct'!K:K,'FIHI (PBC A1)'!B24,'SOC Detail Cap Acct'!H:H,'FIHI (PBC A1)'!$C$1,'SOC Detail Cap Acct'!R:R,'FIHI (PBC A1)'!$E$3)</f>
        <v>0</v>
      </c>
      <c r="F24" s="8" t="s">
        <v>11</v>
      </c>
      <c r="G24" s="7">
        <f>SUMIFS('SOC Detail Cap Acct'!S:S,'SOC Detail Cap Acct'!K:K,'FIHI (PBC A1)'!B24,'SOC Detail Cap Acct'!H:H,'FIHI (PBC A1)'!$C$1,'SOC Detail Cap Acct'!R:R,'FIHI (PBC A1)'!$G$1)-SUMIFS('SOC Detail Cap Acct'!S:S,'SOC Detail Cap Acct'!K:K,'FIHI (PBC A1)'!B24,'SOC Detail Cap Acct'!H:H,'FIHI (PBC A1)'!$C$1,'SOC Detail Cap Acct'!R:R,'FIHI (PBC A1)'!$G$2)</f>
        <v>0</v>
      </c>
      <c r="H24" s="9" t="s">
        <v>11</v>
      </c>
      <c r="I24" s="8">
        <f>-SUMIFS('SOC Detail Expenses'!S:S,'SOC Detail Expenses'!K:K,'FIHI (PBC A1)'!B24,'SOC Detail Expenses'!H:H,'FIHI (PBC A1)'!$C$1)</f>
        <v>0</v>
      </c>
      <c r="J24" s="8">
        <f>-SUMIFS('SOC Detail Mgmt Fees'!S:S,'SOC Detail Mgmt Fees'!K:K,'FIHI (PBC A1)'!B24,'SOC Detail Mgmt Fees'!H:H,'FIHI (PBC A1)'!$C$1)</f>
        <v>0</v>
      </c>
      <c r="K24" s="34">
        <f>-SUMIFS('SOC Detail Mgmt Fees'!S:S,'SOC Detail Mgmt Fees'!H:H,'FIHI (PBC A1)'!$C$1,'SOC Detail Mgmt Fees'!R:R,'FIHI (PBC A1)'!$K$1,'SOC Detail Mgmt Fees'!K:K,'FIHI (PBC A1)'!B24)</f>
        <v>0</v>
      </c>
      <c r="L24" s="172" t="e">
        <f t="shared" si="0"/>
        <v>#DIV/0!</v>
      </c>
      <c r="M24" s="172" t="e">
        <f t="shared" si="9"/>
        <v>#DIV/0!</v>
      </c>
      <c r="N24" s="172" t="e">
        <f t="shared" si="11"/>
        <v>#DIV/0!</v>
      </c>
      <c r="O24" s="172" t="e">
        <f t="shared" si="10"/>
        <v>#DIV/0!</v>
      </c>
      <c r="P24" s="23"/>
      <c r="Q24" s="23"/>
      <c r="R24" s="53" t="e">
        <f t="shared" si="12"/>
        <v>#DIV/0!</v>
      </c>
      <c r="S24" s="54" t="e">
        <f t="shared" si="13"/>
        <v>#DIV/0!</v>
      </c>
      <c r="T24" s="54" t="e">
        <f t="shared" si="14"/>
        <v>#DIV/0!</v>
      </c>
      <c r="U24" s="24">
        <f t="shared" si="15"/>
        <v>0</v>
      </c>
      <c r="V24" s="60" t="e">
        <f t="shared" si="16"/>
        <v>#DIV/0!</v>
      </c>
      <c r="W24" s="16"/>
    </row>
    <row r="25" spans="1:27" x14ac:dyDescent="0.35">
      <c r="A25">
        <f>'FIHI (PBC M)'!A25</f>
        <v>0</v>
      </c>
      <c r="B25">
        <f>'FIHI (PBC M)'!B25</f>
        <v>0</v>
      </c>
      <c r="C25" s="33">
        <f>'FIHI (PBC M)'!C25</f>
        <v>0</v>
      </c>
      <c r="D25" s="3">
        <f>'FIHI (PBC M)'!D25</f>
        <v>0</v>
      </c>
      <c r="E25" s="7">
        <f>SUMIFS('SOC Detail Cap Acct'!S:S,'SOC Detail Cap Acct'!K:K,'FIHI (PBC A1)'!B25,'SOC Detail Cap Acct'!H:H,'FIHI (PBC A1)'!$C$1,'SOC Detail Cap Acct'!R:R,'FIHI (PBC A1)'!$E$1)+SUMIFS('SOC Detail Cap Acct'!S:S,'SOC Detail Cap Acct'!K:K,'FIHI (PBC A1)'!B25,'SOC Detail Cap Acct'!H:H,'FIHI (PBC A1)'!$C$1,'SOC Detail Cap Acct'!R:R,'FIHI (PBC A1)'!$E$2)+SUMIFS('SOC Detail Cap Acct'!S:S,'SOC Detail Cap Acct'!K:K,'FIHI (PBC A1)'!B25,'SOC Detail Cap Acct'!H:H,'FIHI (PBC A1)'!$C$1,'SOC Detail Cap Acct'!R:R,'FIHI (PBC A1)'!$E$3)</f>
        <v>0</v>
      </c>
      <c r="F25" s="8" t="s">
        <v>11</v>
      </c>
      <c r="G25" s="7">
        <f>SUMIFS('SOC Detail Cap Acct'!S:S,'SOC Detail Cap Acct'!K:K,'FIHI (PBC A1)'!B25,'SOC Detail Cap Acct'!H:H,'FIHI (PBC A1)'!$C$1,'SOC Detail Cap Acct'!R:R,'FIHI (PBC A1)'!$G$1)-SUMIFS('SOC Detail Cap Acct'!S:S,'SOC Detail Cap Acct'!K:K,'FIHI (PBC A1)'!B25,'SOC Detail Cap Acct'!H:H,'FIHI (PBC A1)'!$C$1,'SOC Detail Cap Acct'!R:R,'FIHI (PBC A1)'!$G$2)</f>
        <v>0</v>
      </c>
      <c r="H25" s="9" t="s">
        <v>11</v>
      </c>
      <c r="I25" s="8">
        <f>-SUMIFS('SOC Detail Expenses'!S:S,'SOC Detail Expenses'!K:K,'FIHI (PBC A1)'!B25,'SOC Detail Expenses'!H:H,'FIHI (PBC A1)'!$C$1)</f>
        <v>0</v>
      </c>
      <c r="J25" s="8">
        <f>-SUMIFS('SOC Detail Mgmt Fees'!S:S,'SOC Detail Mgmt Fees'!K:K,'FIHI (PBC A1)'!B25,'SOC Detail Mgmt Fees'!H:H,'FIHI (PBC A1)'!$C$1)</f>
        <v>0</v>
      </c>
      <c r="K25" s="34">
        <f>-SUMIFS('SOC Detail Mgmt Fees'!S:S,'SOC Detail Mgmt Fees'!H:H,'FIHI (PBC A1)'!$C$1,'SOC Detail Mgmt Fees'!R:R,'FIHI (PBC A1)'!$K$1,'SOC Detail Mgmt Fees'!K:K,'FIHI (PBC A1)'!B25)</f>
        <v>0</v>
      </c>
      <c r="L25" s="172" t="e">
        <f t="shared" si="0"/>
        <v>#DIV/0!</v>
      </c>
      <c r="M25" s="172" t="e">
        <f t="shared" si="9"/>
        <v>#DIV/0!</v>
      </c>
      <c r="N25" s="172" t="e">
        <f t="shared" si="11"/>
        <v>#DIV/0!</v>
      </c>
      <c r="O25" s="172" t="e">
        <f t="shared" si="10"/>
        <v>#DIV/0!</v>
      </c>
      <c r="P25" s="23"/>
      <c r="Q25" s="23"/>
      <c r="R25" s="53" t="e">
        <f t="shared" si="12"/>
        <v>#DIV/0!</v>
      </c>
      <c r="S25" s="54" t="e">
        <f t="shared" si="13"/>
        <v>#DIV/0!</v>
      </c>
      <c r="T25" s="54" t="e">
        <f t="shared" si="14"/>
        <v>#DIV/0!</v>
      </c>
      <c r="U25" s="24">
        <f t="shared" si="15"/>
        <v>0</v>
      </c>
      <c r="V25" s="60" t="e">
        <f t="shared" si="16"/>
        <v>#DIV/0!</v>
      </c>
      <c r="W25" s="16"/>
    </row>
    <row r="26" spans="1:27" x14ac:dyDescent="0.35">
      <c r="A26">
        <f>'FIHI (PBC M)'!A26</f>
        <v>0</v>
      </c>
      <c r="B26">
        <f>'FIHI (PBC M)'!B26</f>
        <v>0</v>
      </c>
      <c r="C26" s="33">
        <f>'FIHI (PBC M)'!C26</f>
        <v>0</v>
      </c>
      <c r="D26" s="3">
        <f>'FIHI (PBC M)'!D26</f>
        <v>0</v>
      </c>
      <c r="E26" s="7">
        <f>SUMIFS('SOC Detail Cap Acct'!S:S,'SOC Detail Cap Acct'!K:K,'FIHI (PBC A1)'!B26,'SOC Detail Cap Acct'!H:H,'FIHI (PBC A1)'!$C$1,'SOC Detail Cap Acct'!R:R,'FIHI (PBC A1)'!$E$1)+SUMIFS('SOC Detail Cap Acct'!S:S,'SOC Detail Cap Acct'!K:K,'FIHI (PBC A1)'!B26,'SOC Detail Cap Acct'!H:H,'FIHI (PBC A1)'!$C$1,'SOC Detail Cap Acct'!R:R,'FIHI (PBC A1)'!$E$2)+SUMIFS('SOC Detail Cap Acct'!S:S,'SOC Detail Cap Acct'!K:K,'FIHI (PBC A1)'!B26,'SOC Detail Cap Acct'!H:H,'FIHI (PBC A1)'!$C$1,'SOC Detail Cap Acct'!R:R,'FIHI (PBC A1)'!$E$3)</f>
        <v>0</v>
      </c>
      <c r="F26" s="8" t="s">
        <v>11</v>
      </c>
      <c r="G26" s="7">
        <f>SUMIFS('SOC Detail Cap Acct'!S:S,'SOC Detail Cap Acct'!K:K,'FIHI (PBC A1)'!B26,'SOC Detail Cap Acct'!H:H,'FIHI (PBC A1)'!$C$1,'SOC Detail Cap Acct'!R:R,'FIHI (PBC A1)'!$G$1)-SUMIFS('SOC Detail Cap Acct'!S:S,'SOC Detail Cap Acct'!K:K,'FIHI (PBC A1)'!B26,'SOC Detail Cap Acct'!H:H,'FIHI (PBC A1)'!$C$1,'SOC Detail Cap Acct'!R:R,'FIHI (PBC A1)'!$G$2)</f>
        <v>0</v>
      </c>
      <c r="H26" s="9" t="s">
        <v>11</v>
      </c>
      <c r="I26" s="8">
        <f>-SUMIFS('SOC Detail Expenses'!S:S,'SOC Detail Expenses'!K:K,'FIHI (PBC A1)'!B26,'SOC Detail Expenses'!H:H,'FIHI (PBC A1)'!$C$1)</f>
        <v>0</v>
      </c>
      <c r="J26" s="8">
        <f>-SUMIFS('SOC Detail Mgmt Fees'!S:S,'SOC Detail Mgmt Fees'!K:K,'FIHI (PBC A1)'!B26,'SOC Detail Mgmt Fees'!H:H,'FIHI (PBC A1)'!$C$1)</f>
        <v>0</v>
      </c>
      <c r="K26" s="34">
        <f>-SUMIFS('SOC Detail Mgmt Fees'!S:S,'SOC Detail Mgmt Fees'!H:H,'FIHI (PBC A1)'!$C$1,'SOC Detail Mgmt Fees'!R:R,'FIHI (PBC A1)'!$K$1,'SOC Detail Mgmt Fees'!K:K,'FIHI (PBC A1)'!B26)</f>
        <v>0</v>
      </c>
      <c r="L26" s="172" t="e">
        <f t="shared" si="0"/>
        <v>#DIV/0!</v>
      </c>
      <c r="M26" s="172" t="e">
        <f t="shared" si="9"/>
        <v>#DIV/0!</v>
      </c>
      <c r="N26" s="172" t="e">
        <f t="shared" si="11"/>
        <v>#DIV/0!</v>
      </c>
      <c r="O26" s="172" t="e">
        <f t="shared" si="10"/>
        <v>#DIV/0!</v>
      </c>
      <c r="P26" s="23"/>
      <c r="Q26" s="23"/>
      <c r="R26" s="53" t="e">
        <f t="shared" si="12"/>
        <v>#DIV/0!</v>
      </c>
      <c r="S26" s="54" t="e">
        <f t="shared" si="13"/>
        <v>#DIV/0!</v>
      </c>
      <c r="T26" s="54" t="e">
        <f t="shared" si="14"/>
        <v>#DIV/0!</v>
      </c>
      <c r="U26" s="24">
        <f t="shared" si="15"/>
        <v>0</v>
      </c>
      <c r="V26" s="60" t="e">
        <f t="shared" si="16"/>
        <v>#DIV/0!</v>
      </c>
      <c r="W26" s="16"/>
    </row>
    <row r="27" spans="1:27" x14ac:dyDescent="0.35">
      <c r="A27">
        <f>'FIHI (PBC M)'!A27</f>
        <v>0</v>
      </c>
      <c r="B27">
        <f>'FIHI (PBC M)'!B27</f>
        <v>0</v>
      </c>
      <c r="C27" s="33">
        <f>'FIHI (PBC M)'!C27</f>
        <v>0</v>
      </c>
      <c r="D27" s="3">
        <f>'FIHI (PBC M)'!D27</f>
        <v>0</v>
      </c>
      <c r="E27" s="7">
        <f>SUMIFS('SOC Detail Cap Acct'!S:S,'SOC Detail Cap Acct'!K:K,'FIHI (PBC A1)'!B27,'SOC Detail Cap Acct'!H:H,'FIHI (PBC A1)'!$C$1,'SOC Detail Cap Acct'!R:R,'FIHI (PBC A1)'!$E$1)+SUMIFS('SOC Detail Cap Acct'!S:S,'SOC Detail Cap Acct'!K:K,'FIHI (PBC A1)'!B27,'SOC Detail Cap Acct'!H:H,'FIHI (PBC A1)'!$C$1,'SOC Detail Cap Acct'!R:R,'FIHI (PBC A1)'!$E$2)+SUMIFS('SOC Detail Cap Acct'!S:S,'SOC Detail Cap Acct'!K:K,'FIHI (PBC A1)'!B27,'SOC Detail Cap Acct'!H:H,'FIHI (PBC A1)'!$C$1,'SOC Detail Cap Acct'!R:R,'FIHI (PBC A1)'!$E$3)</f>
        <v>0</v>
      </c>
      <c r="F27" s="8" t="s">
        <v>11</v>
      </c>
      <c r="G27" s="7">
        <f>SUMIFS('SOC Detail Cap Acct'!S:S,'SOC Detail Cap Acct'!K:K,'FIHI (PBC A1)'!B27,'SOC Detail Cap Acct'!H:H,'FIHI (PBC A1)'!$C$1,'SOC Detail Cap Acct'!R:R,'FIHI (PBC A1)'!$G$1)-SUMIFS('SOC Detail Cap Acct'!S:S,'SOC Detail Cap Acct'!K:K,'FIHI (PBC A1)'!B27,'SOC Detail Cap Acct'!H:H,'FIHI (PBC A1)'!$C$1,'SOC Detail Cap Acct'!R:R,'FIHI (PBC A1)'!$G$2)</f>
        <v>0</v>
      </c>
      <c r="H27" s="9" t="s">
        <v>11</v>
      </c>
      <c r="I27" s="8">
        <f>-SUMIFS('SOC Detail Expenses'!S:S,'SOC Detail Expenses'!K:K,'FIHI (PBC A1)'!B27,'SOC Detail Expenses'!H:H,'FIHI (PBC A1)'!$C$1)</f>
        <v>0</v>
      </c>
      <c r="J27" s="8">
        <f>-SUMIFS('SOC Detail Mgmt Fees'!S:S,'SOC Detail Mgmt Fees'!K:K,'FIHI (PBC A1)'!B27,'SOC Detail Mgmt Fees'!H:H,'FIHI (PBC A1)'!$C$1)</f>
        <v>0</v>
      </c>
      <c r="K27" s="34">
        <f>-SUMIFS('SOC Detail Mgmt Fees'!S:S,'SOC Detail Mgmt Fees'!H:H,'FIHI (PBC A1)'!$C$1,'SOC Detail Mgmt Fees'!R:R,'FIHI (PBC A1)'!$K$1,'SOC Detail Mgmt Fees'!K:K,'FIHI (PBC A1)'!B27)</f>
        <v>0</v>
      </c>
      <c r="L27" s="172" t="e">
        <f t="shared" si="0"/>
        <v>#DIV/0!</v>
      </c>
      <c r="M27" s="172" t="e">
        <f t="shared" si="9"/>
        <v>#DIV/0!</v>
      </c>
      <c r="N27" s="172" t="e">
        <f t="shared" si="11"/>
        <v>#DIV/0!</v>
      </c>
      <c r="O27" s="172" t="e">
        <f t="shared" si="10"/>
        <v>#DIV/0!</v>
      </c>
      <c r="P27" s="23"/>
      <c r="Q27" s="23"/>
      <c r="R27" s="53" t="e">
        <f t="shared" si="12"/>
        <v>#DIV/0!</v>
      </c>
      <c r="S27" s="54" t="e">
        <f t="shared" si="13"/>
        <v>#DIV/0!</v>
      </c>
      <c r="T27" s="54" t="e">
        <f t="shared" si="14"/>
        <v>#DIV/0!</v>
      </c>
      <c r="U27" s="24">
        <f t="shared" si="15"/>
        <v>0</v>
      </c>
      <c r="V27" s="60" t="e">
        <f t="shared" si="16"/>
        <v>#DIV/0!</v>
      </c>
      <c r="W27" s="16"/>
    </row>
    <row r="28" spans="1:27" x14ac:dyDescent="0.35">
      <c r="A28">
        <f>'FIHI (PBC M)'!A28</f>
        <v>0</v>
      </c>
      <c r="B28">
        <f>'FIHI (PBC M)'!B28</f>
        <v>0</v>
      </c>
      <c r="C28" s="33">
        <f>'FIHI (PBC M)'!C28</f>
        <v>0</v>
      </c>
      <c r="D28" s="3">
        <f>'FIHI (PBC M)'!D28</f>
        <v>0</v>
      </c>
      <c r="E28" s="7">
        <f>SUMIFS('SOC Detail Cap Acct'!S:S,'SOC Detail Cap Acct'!K:K,'FIHI (PBC A1)'!B28,'SOC Detail Cap Acct'!H:H,'FIHI (PBC A1)'!$C$1,'SOC Detail Cap Acct'!R:R,'FIHI (PBC A1)'!$E$1)+SUMIFS('SOC Detail Cap Acct'!S:S,'SOC Detail Cap Acct'!K:K,'FIHI (PBC A1)'!B28,'SOC Detail Cap Acct'!H:H,'FIHI (PBC A1)'!$C$1,'SOC Detail Cap Acct'!R:R,'FIHI (PBC A1)'!$E$2)+SUMIFS('SOC Detail Cap Acct'!S:S,'SOC Detail Cap Acct'!K:K,'FIHI (PBC A1)'!B28,'SOC Detail Cap Acct'!H:H,'FIHI (PBC A1)'!$C$1,'SOC Detail Cap Acct'!R:R,'FIHI (PBC A1)'!$E$3)</f>
        <v>0</v>
      </c>
      <c r="F28" s="8" t="s">
        <v>11</v>
      </c>
      <c r="G28" s="7">
        <f>SUMIFS('SOC Detail Cap Acct'!S:S,'SOC Detail Cap Acct'!K:K,'FIHI (PBC A1)'!B28,'SOC Detail Cap Acct'!H:H,'FIHI (PBC A1)'!$C$1,'SOC Detail Cap Acct'!R:R,'FIHI (PBC A1)'!$G$1)-SUMIFS('SOC Detail Cap Acct'!S:S,'SOC Detail Cap Acct'!K:K,'FIHI (PBC A1)'!B28,'SOC Detail Cap Acct'!H:H,'FIHI (PBC A1)'!$C$1,'SOC Detail Cap Acct'!R:R,'FIHI (PBC A1)'!$G$2)</f>
        <v>0</v>
      </c>
      <c r="H28" s="9" t="s">
        <v>11</v>
      </c>
      <c r="I28" s="8">
        <f>-SUMIFS('SOC Detail Expenses'!S:S,'SOC Detail Expenses'!K:K,'FIHI (PBC A1)'!B28,'SOC Detail Expenses'!H:H,'FIHI (PBC A1)'!$C$1)</f>
        <v>0</v>
      </c>
      <c r="J28" s="8">
        <f>-SUMIFS('SOC Detail Mgmt Fees'!S:S,'SOC Detail Mgmt Fees'!K:K,'FIHI (PBC A1)'!B28,'SOC Detail Mgmt Fees'!H:H,'FIHI (PBC A1)'!$C$1)</f>
        <v>0</v>
      </c>
      <c r="K28" s="34">
        <f>-SUMIFS('SOC Detail Mgmt Fees'!S:S,'SOC Detail Mgmt Fees'!H:H,'FIHI (PBC A1)'!$C$1,'SOC Detail Mgmt Fees'!R:R,'FIHI (PBC A1)'!$K$1,'SOC Detail Mgmt Fees'!K:K,'FIHI (PBC A1)'!B28)</f>
        <v>0</v>
      </c>
      <c r="L28" s="172" t="e">
        <f t="shared" si="0"/>
        <v>#DIV/0!</v>
      </c>
      <c r="M28" s="172" t="e">
        <f t="shared" si="9"/>
        <v>#DIV/0!</v>
      </c>
      <c r="N28" s="172" t="e">
        <f t="shared" si="11"/>
        <v>#DIV/0!</v>
      </c>
      <c r="O28" s="172" t="e">
        <f t="shared" si="10"/>
        <v>#DIV/0!</v>
      </c>
      <c r="P28" s="23"/>
      <c r="Q28" s="23"/>
      <c r="R28" s="53" t="e">
        <f t="shared" si="12"/>
        <v>#DIV/0!</v>
      </c>
      <c r="S28" s="54" t="e">
        <f t="shared" si="13"/>
        <v>#DIV/0!</v>
      </c>
      <c r="T28" s="54" t="e">
        <f t="shared" si="14"/>
        <v>#DIV/0!</v>
      </c>
      <c r="U28" s="24">
        <f t="shared" si="15"/>
        <v>0</v>
      </c>
      <c r="V28" s="60" t="e">
        <f t="shared" si="16"/>
        <v>#DIV/0!</v>
      </c>
      <c r="W28" s="16"/>
    </row>
    <row r="29" spans="1:27" x14ac:dyDescent="0.35">
      <c r="A29">
        <f>'FIHI (PBC M)'!A29</f>
        <v>0</v>
      </c>
      <c r="B29">
        <f>'FIHI (PBC M)'!B29</f>
        <v>0</v>
      </c>
      <c r="C29" s="33">
        <f>'FIHI (PBC M)'!C29</f>
        <v>0</v>
      </c>
      <c r="D29" s="3">
        <f>'FIHI (PBC M)'!D29</f>
        <v>0</v>
      </c>
      <c r="E29" s="7">
        <f>SUMIFS('SOC Detail Cap Acct'!S:S,'SOC Detail Cap Acct'!K:K,'FIHI (PBC A1)'!B29,'SOC Detail Cap Acct'!H:H,'FIHI (PBC A1)'!$C$1,'SOC Detail Cap Acct'!R:R,'FIHI (PBC A1)'!$E$1)+SUMIFS('SOC Detail Cap Acct'!S:S,'SOC Detail Cap Acct'!K:K,'FIHI (PBC A1)'!B29,'SOC Detail Cap Acct'!H:H,'FIHI (PBC A1)'!$C$1,'SOC Detail Cap Acct'!R:R,'FIHI (PBC A1)'!$E$2)+SUMIFS('SOC Detail Cap Acct'!S:S,'SOC Detail Cap Acct'!K:K,'FIHI (PBC A1)'!B29,'SOC Detail Cap Acct'!H:H,'FIHI (PBC A1)'!$C$1,'SOC Detail Cap Acct'!R:R,'FIHI (PBC A1)'!$E$3)</f>
        <v>0</v>
      </c>
      <c r="F29" s="8" t="s">
        <v>11</v>
      </c>
      <c r="G29" s="7">
        <f>SUMIFS('SOC Detail Cap Acct'!S:S,'SOC Detail Cap Acct'!K:K,'FIHI (PBC A1)'!B29,'SOC Detail Cap Acct'!H:H,'FIHI (PBC A1)'!$C$1,'SOC Detail Cap Acct'!R:R,'FIHI (PBC A1)'!$G$1)-SUMIFS('SOC Detail Cap Acct'!S:S,'SOC Detail Cap Acct'!K:K,'FIHI (PBC A1)'!B29,'SOC Detail Cap Acct'!H:H,'FIHI (PBC A1)'!$C$1,'SOC Detail Cap Acct'!R:R,'FIHI (PBC A1)'!$G$2)</f>
        <v>0</v>
      </c>
      <c r="H29" s="9" t="s">
        <v>11</v>
      </c>
      <c r="I29" s="8">
        <f>-SUMIFS('SOC Detail Expenses'!S:S,'SOC Detail Expenses'!K:K,'FIHI (PBC A1)'!B29,'SOC Detail Expenses'!H:H,'FIHI (PBC A1)'!$C$1)</f>
        <v>0</v>
      </c>
      <c r="J29" s="8">
        <f>-SUMIFS('SOC Detail Mgmt Fees'!S:S,'SOC Detail Mgmt Fees'!K:K,'FIHI (PBC A1)'!B29,'SOC Detail Mgmt Fees'!H:H,'FIHI (PBC A1)'!$C$1)</f>
        <v>0</v>
      </c>
      <c r="K29" s="34">
        <f>-SUMIFS('SOC Detail Mgmt Fees'!S:S,'SOC Detail Mgmt Fees'!H:H,'FIHI (PBC A1)'!$C$1,'SOC Detail Mgmt Fees'!R:R,'FIHI (PBC A1)'!$K$1,'SOC Detail Mgmt Fees'!K:K,'FIHI (PBC A1)'!B29)</f>
        <v>0</v>
      </c>
      <c r="L29" s="172" t="e">
        <f t="shared" si="0"/>
        <v>#DIV/0!</v>
      </c>
      <c r="M29" s="172" t="e">
        <f t="shared" si="9"/>
        <v>#DIV/0!</v>
      </c>
      <c r="N29" s="172" t="e">
        <f t="shared" si="11"/>
        <v>#DIV/0!</v>
      </c>
      <c r="O29" s="172" t="e">
        <f t="shared" si="10"/>
        <v>#DIV/0!</v>
      </c>
      <c r="P29" s="23"/>
      <c r="Q29" s="23"/>
      <c r="R29" s="53" t="e">
        <f t="shared" si="12"/>
        <v>#DIV/0!</v>
      </c>
      <c r="S29" s="54" t="e">
        <f t="shared" si="13"/>
        <v>#DIV/0!</v>
      </c>
      <c r="T29" s="54" t="e">
        <f t="shared" si="14"/>
        <v>#DIV/0!</v>
      </c>
      <c r="U29" s="24">
        <f t="shared" si="15"/>
        <v>0</v>
      </c>
      <c r="V29" s="60" t="e">
        <f t="shared" si="16"/>
        <v>#DIV/0!</v>
      </c>
      <c r="W29" s="16"/>
    </row>
    <row r="30" spans="1:27" x14ac:dyDescent="0.35">
      <c r="A30">
        <f>'FIHI (PBC M)'!A30</f>
        <v>0</v>
      </c>
      <c r="B30">
        <f>'FIHI (PBC M)'!B30</f>
        <v>0</v>
      </c>
      <c r="C30" s="33">
        <f>'FIHI (PBC M)'!C30</f>
        <v>0</v>
      </c>
      <c r="D30" s="3">
        <f>'FIHI (PBC M)'!D30</f>
        <v>0</v>
      </c>
      <c r="E30" s="7">
        <f>SUMIFS('SOC Detail Cap Acct'!S:S,'SOC Detail Cap Acct'!K:K,'FIHI (PBC A1)'!B30,'SOC Detail Cap Acct'!H:H,'FIHI (PBC A1)'!$C$1,'SOC Detail Cap Acct'!R:R,'FIHI (PBC A1)'!$E$1)+SUMIFS('SOC Detail Cap Acct'!S:S,'SOC Detail Cap Acct'!K:K,'FIHI (PBC A1)'!B30,'SOC Detail Cap Acct'!H:H,'FIHI (PBC A1)'!$C$1,'SOC Detail Cap Acct'!R:R,'FIHI (PBC A1)'!$E$2)+SUMIFS('SOC Detail Cap Acct'!S:S,'SOC Detail Cap Acct'!K:K,'FIHI (PBC A1)'!B30,'SOC Detail Cap Acct'!H:H,'FIHI (PBC A1)'!$C$1,'SOC Detail Cap Acct'!R:R,'FIHI (PBC A1)'!$E$3)</f>
        <v>0</v>
      </c>
      <c r="F30" s="8" t="s">
        <v>11</v>
      </c>
      <c r="G30" s="7">
        <f>SUMIFS('SOC Detail Cap Acct'!S:S,'SOC Detail Cap Acct'!K:K,'FIHI (PBC A1)'!B30,'SOC Detail Cap Acct'!H:H,'FIHI (PBC A1)'!$C$1,'SOC Detail Cap Acct'!R:R,'FIHI (PBC A1)'!$G$1)-SUMIFS('SOC Detail Cap Acct'!S:S,'SOC Detail Cap Acct'!K:K,'FIHI (PBC A1)'!B30,'SOC Detail Cap Acct'!H:H,'FIHI (PBC A1)'!$C$1,'SOC Detail Cap Acct'!R:R,'FIHI (PBC A1)'!$G$2)</f>
        <v>0</v>
      </c>
      <c r="H30" s="9" t="s">
        <v>11</v>
      </c>
      <c r="I30" s="8">
        <f>-SUMIFS('SOC Detail Expenses'!S:S,'SOC Detail Expenses'!K:K,'FIHI (PBC A1)'!B30,'SOC Detail Expenses'!H:H,'FIHI (PBC A1)'!$C$1)</f>
        <v>0</v>
      </c>
      <c r="J30" s="8">
        <f>-SUMIFS('SOC Detail Mgmt Fees'!S:S,'SOC Detail Mgmt Fees'!K:K,'FIHI (PBC A1)'!B30,'SOC Detail Mgmt Fees'!H:H,'FIHI (PBC A1)'!$C$1)</f>
        <v>0</v>
      </c>
      <c r="K30" s="34">
        <f>-SUMIFS('SOC Detail Mgmt Fees'!S:S,'SOC Detail Mgmt Fees'!H:H,'FIHI (PBC A1)'!$C$1,'SOC Detail Mgmt Fees'!R:R,'FIHI (PBC A1)'!$K$1,'SOC Detail Mgmt Fees'!K:K,'FIHI (PBC A1)'!B30)</f>
        <v>0</v>
      </c>
      <c r="L30" s="172" t="e">
        <f t="shared" si="0"/>
        <v>#DIV/0!</v>
      </c>
      <c r="M30" s="172" t="e">
        <f t="shared" si="9"/>
        <v>#DIV/0!</v>
      </c>
      <c r="N30" s="172" t="e">
        <f t="shared" si="11"/>
        <v>#DIV/0!</v>
      </c>
      <c r="O30" s="172" t="e">
        <f t="shared" si="10"/>
        <v>#DIV/0!</v>
      </c>
      <c r="P30" s="23"/>
      <c r="Q30" s="23"/>
      <c r="R30" s="53" t="e">
        <f t="shared" si="12"/>
        <v>#DIV/0!</v>
      </c>
      <c r="S30" s="54" t="e">
        <f t="shared" si="13"/>
        <v>#DIV/0!</v>
      </c>
      <c r="T30" s="54" t="e">
        <f t="shared" si="14"/>
        <v>#DIV/0!</v>
      </c>
      <c r="U30" s="24">
        <f t="shared" si="15"/>
        <v>0</v>
      </c>
      <c r="V30" s="60" t="e">
        <f t="shared" si="16"/>
        <v>#DIV/0!</v>
      </c>
      <c r="W30" s="16"/>
    </row>
    <row r="31" spans="1:27" x14ac:dyDescent="0.35">
      <c r="A31">
        <f>'FIHI (PBC M)'!A31</f>
        <v>0</v>
      </c>
      <c r="B31">
        <f>'FIHI (PBC M)'!B31</f>
        <v>0</v>
      </c>
      <c r="C31" s="33">
        <f>'FIHI (PBC M)'!C31</f>
        <v>0</v>
      </c>
      <c r="D31" s="3">
        <f>'FIHI (PBC M)'!D31</f>
        <v>0</v>
      </c>
      <c r="E31" s="7">
        <f>SUMIFS('SOC Detail Cap Acct'!S:S,'SOC Detail Cap Acct'!K:K,'FIHI (PBC A1)'!B31,'SOC Detail Cap Acct'!H:H,'FIHI (PBC A1)'!$C$1,'SOC Detail Cap Acct'!R:R,'FIHI (PBC A1)'!$E$1)+SUMIFS('SOC Detail Cap Acct'!S:S,'SOC Detail Cap Acct'!K:K,'FIHI (PBC A1)'!B31,'SOC Detail Cap Acct'!H:H,'FIHI (PBC A1)'!$C$1,'SOC Detail Cap Acct'!R:R,'FIHI (PBC A1)'!$E$2)+SUMIFS('SOC Detail Cap Acct'!S:S,'SOC Detail Cap Acct'!K:K,'FIHI (PBC A1)'!B31,'SOC Detail Cap Acct'!H:H,'FIHI (PBC A1)'!$C$1,'SOC Detail Cap Acct'!R:R,'FIHI (PBC A1)'!$E$3)</f>
        <v>0</v>
      </c>
      <c r="F31" s="8" t="s">
        <v>11</v>
      </c>
      <c r="G31" s="7">
        <f>SUMIFS('SOC Detail Cap Acct'!S:S,'SOC Detail Cap Acct'!K:K,'FIHI (PBC A1)'!B31,'SOC Detail Cap Acct'!H:H,'FIHI (PBC A1)'!$C$1,'SOC Detail Cap Acct'!R:R,'FIHI (PBC A1)'!$G$1)-SUMIFS('SOC Detail Cap Acct'!S:S,'SOC Detail Cap Acct'!K:K,'FIHI (PBC A1)'!B31,'SOC Detail Cap Acct'!H:H,'FIHI (PBC A1)'!$C$1,'SOC Detail Cap Acct'!R:R,'FIHI (PBC A1)'!$G$2)</f>
        <v>0</v>
      </c>
      <c r="H31" s="9" t="s">
        <v>11</v>
      </c>
      <c r="I31" s="8">
        <f>-SUMIFS('SOC Detail Expenses'!S:S,'SOC Detail Expenses'!K:K,'FIHI (PBC A1)'!B31,'SOC Detail Expenses'!H:H,'FIHI (PBC A1)'!$C$1)</f>
        <v>0</v>
      </c>
      <c r="J31" s="8">
        <f>-SUMIFS('SOC Detail Mgmt Fees'!S:S,'SOC Detail Mgmt Fees'!K:K,'FIHI (PBC A1)'!B31,'SOC Detail Mgmt Fees'!H:H,'FIHI (PBC A1)'!$C$1)</f>
        <v>0</v>
      </c>
      <c r="K31" s="34">
        <f>-SUMIFS('SOC Detail Mgmt Fees'!S:S,'SOC Detail Mgmt Fees'!H:H,'FIHI (PBC A1)'!$C$1,'SOC Detail Mgmt Fees'!R:R,'FIHI (PBC A1)'!$K$1,'SOC Detail Mgmt Fees'!K:K,'FIHI (PBC A1)'!B31)</f>
        <v>0</v>
      </c>
      <c r="L31" s="172" t="e">
        <f t="shared" si="0"/>
        <v>#DIV/0!</v>
      </c>
      <c r="M31" s="172" t="e">
        <f t="shared" si="9"/>
        <v>#DIV/0!</v>
      </c>
      <c r="N31" s="172" t="e">
        <f t="shared" si="11"/>
        <v>#DIV/0!</v>
      </c>
      <c r="O31" s="172" t="e">
        <f t="shared" si="10"/>
        <v>#DIV/0!</v>
      </c>
      <c r="P31" s="23"/>
      <c r="Q31" s="23"/>
      <c r="R31" s="53" t="e">
        <f t="shared" si="12"/>
        <v>#DIV/0!</v>
      </c>
      <c r="S31" s="54" t="e">
        <f t="shared" si="13"/>
        <v>#DIV/0!</v>
      </c>
      <c r="T31" s="54" t="e">
        <f t="shared" si="14"/>
        <v>#DIV/0!</v>
      </c>
      <c r="U31" s="24">
        <f t="shared" si="15"/>
        <v>0</v>
      </c>
      <c r="V31" s="60" t="e">
        <f t="shared" si="16"/>
        <v>#DIV/0!</v>
      </c>
      <c r="W31" s="16"/>
    </row>
    <row r="32" spans="1:27" x14ac:dyDescent="0.35">
      <c r="A32">
        <f>'FIHI (PBC M)'!A32</f>
        <v>0</v>
      </c>
      <c r="B32">
        <f>'FIHI (PBC M)'!B32</f>
        <v>0</v>
      </c>
      <c r="C32" s="33">
        <f>'FIHI (PBC M)'!C32</f>
        <v>0</v>
      </c>
      <c r="D32" s="3">
        <f>'FIHI (PBC M)'!D32</f>
        <v>0</v>
      </c>
      <c r="E32" s="7">
        <f>SUMIFS('SOC Detail Cap Acct'!S:S,'SOC Detail Cap Acct'!K:K,'FIHI (PBC A1)'!B32,'SOC Detail Cap Acct'!H:H,'FIHI (PBC A1)'!$C$1,'SOC Detail Cap Acct'!R:R,'FIHI (PBC A1)'!$E$1)+SUMIFS('SOC Detail Cap Acct'!S:S,'SOC Detail Cap Acct'!K:K,'FIHI (PBC A1)'!B32,'SOC Detail Cap Acct'!H:H,'FIHI (PBC A1)'!$C$1,'SOC Detail Cap Acct'!R:R,'FIHI (PBC A1)'!$E$2)+SUMIFS('SOC Detail Cap Acct'!S:S,'SOC Detail Cap Acct'!K:K,'FIHI (PBC A1)'!B32,'SOC Detail Cap Acct'!H:H,'FIHI (PBC A1)'!$C$1,'SOC Detail Cap Acct'!R:R,'FIHI (PBC A1)'!$E$3)</f>
        <v>0</v>
      </c>
      <c r="F32" s="8" t="s">
        <v>11</v>
      </c>
      <c r="G32" s="7">
        <f>SUMIFS('SOC Detail Cap Acct'!S:S,'SOC Detail Cap Acct'!K:K,'FIHI (PBC A1)'!B32,'SOC Detail Cap Acct'!H:H,'FIHI (PBC A1)'!$C$1,'SOC Detail Cap Acct'!R:R,'FIHI (PBC A1)'!$G$1)-SUMIFS('SOC Detail Cap Acct'!S:S,'SOC Detail Cap Acct'!K:K,'FIHI (PBC A1)'!B32,'SOC Detail Cap Acct'!H:H,'FIHI (PBC A1)'!$C$1,'SOC Detail Cap Acct'!R:R,'FIHI (PBC A1)'!$G$2)</f>
        <v>0</v>
      </c>
      <c r="H32" s="9" t="s">
        <v>11</v>
      </c>
      <c r="I32" s="8">
        <f>-SUMIFS('SOC Detail Expenses'!S:S,'SOC Detail Expenses'!K:K,'FIHI (PBC A1)'!B32,'SOC Detail Expenses'!H:H,'FIHI (PBC A1)'!$C$1)</f>
        <v>0</v>
      </c>
      <c r="J32" s="8">
        <f>-SUMIFS('SOC Detail Mgmt Fees'!S:S,'SOC Detail Mgmt Fees'!K:K,'FIHI (PBC A1)'!B32,'SOC Detail Mgmt Fees'!H:H,'FIHI (PBC A1)'!$C$1)</f>
        <v>0</v>
      </c>
      <c r="K32" s="34">
        <f>-SUMIFS('SOC Detail Mgmt Fees'!S:S,'SOC Detail Mgmt Fees'!H:H,'FIHI (PBC A1)'!$C$1,'SOC Detail Mgmt Fees'!R:R,'FIHI (PBC A1)'!$K$1,'SOC Detail Mgmt Fees'!K:K,'FIHI (PBC A1)'!B32)</f>
        <v>0</v>
      </c>
      <c r="L32" s="172" t="e">
        <f t="shared" si="0"/>
        <v>#DIV/0!</v>
      </c>
      <c r="M32" s="172" t="e">
        <f t="shared" si="9"/>
        <v>#DIV/0!</v>
      </c>
      <c r="N32" s="172" t="e">
        <f t="shared" si="11"/>
        <v>#DIV/0!</v>
      </c>
      <c r="O32" s="172" t="e">
        <f t="shared" si="10"/>
        <v>#DIV/0!</v>
      </c>
      <c r="P32" s="23"/>
      <c r="Q32" s="23"/>
      <c r="R32" s="53" t="e">
        <f t="shared" si="12"/>
        <v>#DIV/0!</v>
      </c>
      <c r="S32" s="54" t="e">
        <f t="shared" si="13"/>
        <v>#DIV/0!</v>
      </c>
      <c r="T32" s="54" t="e">
        <f t="shared" si="14"/>
        <v>#DIV/0!</v>
      </c>
      <c r="U32" s="24">
        <f t="shared" si="15"/>
        <v>0</v>
      </c>
      <c r="V32" s="60" t="e">
        <f t="shared" si="16"/>
        <v>#DIV/0!</v>
      </c>
      <c r="W32" s="16"/>
    </row>
    <row r="33" spans="1:23" x14ac:dyDescent="0.35">
      <c r="A33">
        <f>'FIHI (PBC M)'!A33</f>
        <v>0</v>
      </c>
      <c r="B33">
        <f>'FIHI (PBC M)'!B33</f>
        <v>0</v>
      </c>
      <c r="C33" s="33">
        <f>'FIHI (PBC M)'!C33</f>
        <v>0</v>
      </c>
      <c r="D33" s="3">
        <f>'FIHI (PBC M)'!D33</f>
        <v>0</v>
      </c>
      <c r="E33" s="7">
        <f>SUMIFS('SOC Detail Cap Acct'!S:S,'SOC Detail Cap Acct'!K:K,'FIHI (PBC A1)'!B33,'SOC Detail Cap Acct'!H:H,'FIHI (PBC A1)'!$C$1,'SOC Detail Cap Acct'!R:R,'FIHI (PBC A1)'!$E$1)+SUMIFS('SOC Detail Cap Acct'!S:S,'SOC Detail Cap Acct'!K:K,'FIHI (PBC A1)'!B33,'SOC Detail Cap Acct'!H:H,'FIHI (PBC A1)'!$C$1,'SOC Detail Cap Acct'!R:R,'FIHI (PBC A1)'!$E$2)+SUMIFS('SOC Detail Cap Acct'!S:S,'SOC Detail Cap Acct'!K:K,'FIHI (PBC A1)'!B33,'SOC Detail Cap Acct'!H:H,'FIHI (PBC A1)'!$C$1,'SOC Detail Cap Acct'!R:R,'FIHI (PBC A1)'!$E$3)</f>
        <v>0</v>
      </c>
      <c r="F33" s="8" t="s">
        <v>11</v>
      </c>
      <c r="G33" s="7">
        <f>SUMIFS('SOC Detail Cap Acct'!S:S,'SOC Detail Cap Acct'!K:K,'FIHI (PBC A1)'!B33,'SOC Detail Cap Acct'!H:H,'FIHI (PBC A1)'!$C$1,'SOC Detail Cap Acct'!R:R,'FIHI (PBC A1)'!$G$1)-SUMIFS('SOC Detail Cap Acct'!S:S,'SOC Detail Cap Acct'!K:K,'FIHI (PBC A1)'!B33,'SOC Detail Cap Acct'!H:H,'FIHI (PBC A1)'!$C$1,'SOC Detail Cap Acct'!R:R,'FIHI (PBC A1)'!$G$2)</f>
        <v>0</v>
      </c>
      <c r="H33" s="9" t="s">
        <v>11</v>
      </c>
      <c r="I33" s="8">
        <f>-SUMIFS('SOC Detail Expenses'!S:S,'SOC Detail Expenses'!K:K,'FIHI (PBC A1)'!B33,'SOC Detail Expenses'!H:H,'FIHI (PBC A1)'!$C$1)</f>
        <v>0</v>
      </c>
      <c r="J33" s="8">
        <f>-SUMIFS('SOC Detail Mgmt Fees'!S:S,'SOC Detail Mgmt Fees'!K:K,'FIHI (PBC A1)'!B33,'SOC Detail Mgmt Fees'!H:H,'FIHI (PBC A1)'!$C$1)</f>
        <v>0</v>
      </c>
      <c r="K33" s="34">
        <f>-SUMIFS('SOC Detail Mgmt Fees'!S:S,'SOC Detail Mgmt Fees'!H:H,'FIHI (PBC A1)'!$C$1,'SOC Detail Mgmt Fees'!R:R,'FIHI (PBC A1)'!$K$1,'SOC Detail Mgmt Fees'!K:K,'FIHI (PBC A1)'!B33)</f>
        <v>0</v>
      </c>
      <c r="L33" s="172" t="e">
        <f t="shared" si="0"/>
        <v>#DIV/0!</v>
      </c>
      <c r="M33" s="172" t="e">
        <f t="shared" si="9"/>
        <v>#DIV/0!</v>
      </c>
      <c r="N33" s="172" t="e">
        <f t="shared" si="11"/>
        <v>#DIV/0!</v>
      </c>
      <c r="O33" s="172" t="e">
        <f t="shared" si="10"/>
        <v>#DIV/0!</v>
      </c>
      <c r="P33" s="23"/>
      <c r="Q33" s="23"/>
      <c r="R33" s="53" t="e">
        <f t="shared" ref="R33" si="17">+G33/E33-1</f>
        <v>#DIV/0!</v>
      </c>
      <c r="S33" s="54" t="e">
        <f t="shared" ref="S33" si="18">(J33+I33)/E33</f>
        <v>#DIV/0!</v>
      </c>
      <c r="T33" s="54" t="e">
        <f t="shared" ref="T33" si="19">(K33+I33)/E33</f>
        <v>#DIV/0!</v>
      </c>
      <c r="U33" s="24">
        <f t="shared" ref="U33" si="20">+G33-E33+J33+I33</f>
        <v>0</v>
      </c>
      <c r="V33" s="60" t="e">
        <f t="shared" ref="V33" si="21">+U33/E33</f>
        <v>#DIV/0!</v>
      </c>
      <c r="W33" s="16"/>
    </row>
    <row r="34" spans="1:23" x14ac:dyDescent="0.35">
      <c r="A34">
        <f>'FIHI (PBC M)'!A34</f>
        <v>0</v>
      </c>
      <c r="B34">
        <f>'FIHI (PBC M)'!B34</f>
        <v>0</v>
      </c>
      <c r="C34" s="33">
        <f>'FIHI (PBC M)'!C34</f>
        <v>0</v>
      </c>
      <c r="D34" s="3">
        <f>'FIHI (PBC M)'!D34</f>
        <v>0</v>
      </c>
      <c r="E34" s="7">
        <f>SUMIFS('SOC Detail Cap Acct'!S:S,'SOC Detail Cap Acct'!K:K,'FIHI (PBC A1)'!B34,'SOC Detail Cap Acct'!H:H,'FIHI (PBC A1)'!$C$1,'SOC Detail Cap Acct'!R:R,'FIHI (PBC A1)'!$E$1)+SUMIFS('SOC Detail Cap Acct'!S:S,'SOC Detail Cap Acct'!K:K,'FIHI (PBC A1)'!B34,'SOC Detail Cap Acct'!H:H,'FIHI (PBC A1)'!$C$1,'SOC Detail Cap Acct'!R:R,'FIHI (PBC A1)'!$E$2)+SUMIFS('SOC Detail Cap Acct'!S:S,'SOC Detail Cap Acct'!K:K,'FIHI (PBC A1)'!B34,'SOC Detail Cap Acct'!H:H,'FIHI (PBC A1)'!$C$1,'SOC Detail Cap Acct'!R:R,'FIHI (PBC A1)'!$E$3)</f>
        <v>0</v>
      </c>
      <c r="F34" s="8" t="s">
        <v>11</v>
      </c>
      <c r="G34" s="7">
        <f>SUMIFS('SOC Detail Cap Acct'!S:S,'SOC Detail Cap Acct'!K:K,'FIHI (PBC A1)'!B34,'SOC Detail Cap Acct'!H:H,'FIHI (PBC A1)'!$C$1,'SOC Detail Cap Acct'!R:R,'FIHI (PBC A1)'!$G$1)-SUMIFS('SOC Detail Cap Acct'!S:S,'SOC Detail Cap Acct'!K:K,'FIHI (PBC A1)'!B34,'SOC Detail Cap Acct'!H:H,'FIHI (PBC A1)'!$C$1,'SOC Detail Cap Acct'!R:R,'FIHI (PBC A1)'!$G$2)</f>
        <v>0</v>
      </c>
      <c r="H34" s="9" t="s">
        <v>11</v>
      </c>
      <c r="I34" s="8">
        <f>-SUMIFS('SOC Detail Expenses'!S:S,'SOC Detail Expenses'!K:K,'FIHI (PBC A1)'!B34,'SOC Detail Expenses'!H:H,'FIHI (PBC A1)'!$C$1)</f>
        <v>0</v>
      </c>
      <c r="J34" s="8">
        <f>-SUMIFS('SOC Detail Mgmt Fees'!S:S,'SOC Detail Mgmt Fees'!K:K,'FIHI (PBC A1)'!B34,'SOC Detail Mgmt Fees'!H:H,'FIHI (PBC A1)'!$C$1)</f>
        <v>0</v>
      </c>
      <c r="K34" s="34">
        <f>-SUMIFS('SOC Detail Mgmt Fees'!S:S,'SOC Detail Mgmt Fees'!H:H,'FIHI (PBC A1)'!$C$1,'SOC Detail Mgmt Fees'!R:R,'FIHI (PBC A1)'!$K$1,'SOC Detail Mgmt Fees'!K:K,'FIHI (PBC A1)'!B34)</f>
        <v>0</v>
      </c>
      <c r="L34" s="172" t="e">
        <f t="shared" si="0"/>
        <v>#DIV/0!</v>
      </c>
      <c r="M34" s="172" t="e">
        <f t="shared" si="9"/>
        <v>#DIV/0!</v>
      </c>
      <c r="N34" s="172" t="e">
        <f t="shared" si="11"/>
        <v>#DIV/0!</v>
      </c>
      <c r="O34" s="172" t="e">
        <f t="shared" si="10"/>
        <v>#DIV/0!</v>
      </c>
      <c r="P34" s="23"/>
      <c r="Q34" s="23"/>
      <c r="R34" s="53" t="e">
        <f t="shared" ref="R34:R44" si="22">+G34/E34-1</f>
        <v>#DIV/0!</v>
      </c>
      <c r="S34" s="54" t="e">
        <f t="shared" ref="S34:S44" si="23">(J34+I34)/E34</f>
        <v>#DIV/0!</v>
      </c>
      <c r="T34" s="54" t="e">
        <f t="shared" ref="T34:T44" si="24">(K34+I34)/E34</f>
        <v>#DIV/0!</v>
      </c>
      <c r="U34" s="24">
        <f t="shared" ref="U34:U44" si="25">+G34-E34+J34+I34</f>
        <v>0</v>
      </c>
      <c r="V34" s="60" t="e">
        <f t="shared" ref="V34:V44" si="26">+U34/E34</f>
        <v>#DIV/0!</v>
      </c>
      <c r="W34" s="16"/>
    </row>
    <row r="35" spans="1:23" x14ac:dyDescent="0.35">
      <c r="A35">
        <f>'FIHI (PBC M)'!A35</f>
        <v>0</v>
      </c>
      <c r="B35">
        <f>'FIHI (PBC M)'!B35</f>
        <v>0</v>
      </c>
      <c r="C35" s="33">
        <f>'FIHI (PBC M)'!C35</f>
        <v>0</v>
      </c>
      <c r="D35" s="3">
        <f>'FIHI (PBC M)'!D35</f>
        <v>0</v>
      </c>
      <c r="E35" s="7">
        <f>SUMIFS('SOC Detail Cap Acct'!S:S,'SOC Detail Cap Acct'!K:K,'FIHI (PBC A1)'!B35,'SOC Detail Cap Acct'!H:H,'FIHI (PBC A1)'!$C$1,'SOC Detail Cap Acct'!R:R,'FIHI (PBC A1)'!$E$1)+SUMIFS('SOC Detail Cap Acct'!S:S,'SOC Detail Cap Acct'!K:K,'FIHI (PBC A1)'!B35,'SOC Detail Cap Acct'!H:H,'FIHI (PBC A1)'!$C$1,'SOC Detail Cap Acct'!R:R,'FIHI (PBC A1)'!$E$2)+SUMIFS('SOC Detail Cap Acct'!S:S,'SOC Detail Cap Acct'!K:K,'FIHI (PBC A1)'!B35,'SOC Detail Cap Acct'!H:H,'FIHI (PBC A1)'!$C$1,'SOC Detail Cap Acct'!R:R,'FIHI (PBC A1)'!$E$3)</f>
        <v>0</v>
      </c>
      <c r="F35" s="8" t="s">
        <v>11</v>
      </c>
      <c r="G35" s="7">
        <f>SUMIFS('SOC Detail Cap Acct'!S:S,'SOC Detail Cap Acct'!K:K,'FIHI (PBC A1)'!B35,'SOC Detail Cap Acct'!H:H,'FIHI (PBC A1)'!$C$1,'SOC Detail Cap Acct'!R:R,'FIHI (PBC A1)'!$G$1)-SUMIFS('SOC Detail Cap Acct'!S:S,'SOC Detail Cap Acct'!K:K,'FIHI (PBC A1)'!B35,'SOC Detail Cap Acct'!H:H,'FIHI (PBC A1)'!$C$1,'SOC Detail Cap Acct'!R:R,'FIHI (PBC A1)'!$G$2)</f>
        <v>0</v>
      </c>
      <c r="H35" s="9" t="s">
        <v>11</v>
      </c>
      <c r="I35" s="8">
        <f>-SUMIFS('SOC Detail Expenses'!S:S,'SOC Detail Expenses'!K:K,'FIHI (PBC A1)'!B35,'SOC Detail Expenses'!H:H,'FIHI (PBC A1)'!$C$1)</f>
        <v>0</v>
      </c>
      <c r="J35" s="8">
        <f>-SUMIFS('SOC Detail Mgmt Fees'!S:S,'SOC Detail Mgmt Fees'!K:K,'FIHI (PBC A1)'!B35,'SOC Detail Mgmt Fees'!H:H,'FIHI (PBC A1)'!$C$1)</f>
        <v>0</v>
      </c>
      <c r="K35" s="34">
        <f>-SUMIFS('SOC Detail Mgmt Fees'!S:S,'SOC Detail Mgmt Fees'!H:H,'FIHI (PBC A1)'!$C$1,'SOC Detail Mgmt Fees'!R:R,'FIHI (PBC A1)'!$K$1,'SOC Detail Mgmt Fees'!K:K,'FIHI (PBC A1)'!B35)</f>
        <v>0</v>
      </c>
      <c r="L35" s="172" t="e">
        <f t="shared" si="0"/>
        <v>#DIV/0!</v>
      </c>
      <c r="M35" s="172" t="e">
        <f t="shared" si="9"/>
        <v>#DIV/0!</v>
      </c>
      <c r="N35" s="172" t="e">
        <f t="shared" si="11"/>
        <v>#DIV/0!</v>
      </c>
      <c r="O35" s="172" t="e">
        <f t="shared" si="10"/>
        <v>#DIV/0!</v>
      </c>
      <c r="P35" s="23"/>
      <c r="Q35" s="23"/>
      <c r="R35" s="53" t="e">
        <f t="shared" si="22"/>
        <v>#DIV/0!</v>
      </c>
      <c r="S35" s="54" t="e">
        <f t="shared" si="23"/>
        <v>#DIV/0!</v>
      </c>
      <c r="T35" s="54" t="e">
        <f t="shared" si="24"/>
        <v>#DIV/0!</v>
      </c>
      <c r="U35" s="24">
        <f t="shared" si="25"/>
        <v>0</v>
      </c>
      <c r="V35" s="60" t="e">
        <f t="shared" si="26"/>
        <v>#DIV/0!</v>
      </c>
      <c r="W35" s="16"/>
    </row>
    <row r="36" spans="1:23" x14ac:dyDescent="0.35">
      <c r="A36">
        <f>'FIHI (PBC M)'!A36</f>
        <v>0</v>
      </c>
      <c r="B36">
        <f>'FIHI (PBC M)'!B36</f>
        <v>0</v>
      </c>
      <c r="C36" s="33">
        <f>'FIHI (PBC M)'!C36</f>
        <v>0</v>
      </c>
      <c r="D36" s="3">
        <f>'FIHI (PBC M)'!D36</f>
        <v>0</v>
      </c>
      <c r="E36" s="7">
        <f>SUMIFS('SOC Detail Cap Acct'!S:S,'SOC Detail Cap Acct'!K:K,'FIHI (PBC A1)'!B36,'SOC Detail Cap Acct'!H:H,'FIHI (PBC A1)'!$C$1,'SOC Detail Cap Acct'!R:R,'FIHI (PBC A1)'!$E$1)+SUMIFS('SOC Detail Cap Acct'!S:S,'SOC Detail Cap Acct'!K:K,'FIHI (PBC A1)'!B36,'SOC Detail Cap Acct'!H:H,'FIHI (PBC A1)'!$C$1,'SOC Detail Cap Acct'!R:R,'FIHI (PBC A1)'!$E$2)+SUMIFS('SOC Detail Cap Acct'!S:S,'SOC Detail Cap Acct'!K:K,'FIHI (PBC A1)'!B36,'SOC Detail Cap Acct'!H:H,'FIHI (PBC A1)'!$C$1,'SOC Detail Cap Acct'!R:R,'FIHI (PBC A1)'!$E$3)</f>
        <v>0</v>
      </c>
      <c r="F36" s="8" t="s">
        <v>11</v>
      </c>
      <c r="G36" s="7">
        <f>SUMIFS('SOC Detail Cap Acct'!S:S,'SOC Detail Cap Acct'!K:K,'FIHI (PBC A1)'!B36,'SOC Detail Cap Acct'!H:H,'FIHI (PBC A1)'!$C$1,'SOC Detail Cap Acct'!R:R,'FIHI (PBC A1)'!$G$1)-SUMIFS('SOC Detail Cap Acct'!S:S,'SOC Detail Cap Acct'!K:K,'FIHI (PBC A1)'!B36,'SOC Detail Cap Acct'!H:H,'FIHI (PBC A1)'!$C$1,'SOC Detail Cap Acct'!R:R,'FIHI (PBC A1)'!$G$2)</f>
        <v>0</v>
      </c>
      <c r="H36" s="9" t="s">
        <v>11</v>
      </c>
      <c r="I36" s="8">
        <f>-SUMIFS('SOC Detail Expenses'!S:S,'SOC Detail Expenses'!K:K,'FIHI (PBC A1)'!B36,'SOC Detail Expenses'!H:H,'FIHI (PBC A1)'!$C$1)</f>
        <v>0</v>
      </c>
      <c r="J36" s="8">
        <f>-SUMIFS('SOC Detail Mgmt Fees'!S:S,'SOC Detail Mgmt Fees'!K:K,'FIHI (PBC A1)'!B36,'SOC Detail Mgmt Fees'!H:H,'FIHI (PBC A1)'!$C$1)</f>
        <v>0</v>
      </c>
      <c r="K36" s="34">
        <f>-SUMIFS('SOC Detail Mgmt Fees'!S:S,'SOC Detail Mgmt Fees'!H:H,'FIHI (PBC A1)'!$C$1,'SOC Detail Mgmt Fees'!R:R,'FIHI (PBC A1)'!$K$1,'SOC Detail Mgmt Fees'!K:K,'FIHI (PBC A1)'!B36)</f>
        <v>0</v>
      </c>
      <c r="L36" s="172" t="e">
        <f t="shared" si="0"/>
        <v>#DIV/0!</v>
      </c>
      <c r="M36" s="172" t="e">
        <f t="shared" si="9"/>
        <v>#DIV/0!</v>
      </c>
      <c r="N36" s="172" t="e">
        <f t="shared" si="11"/>
        <v>#DIV/0!</v>
      </c>
      <c r="O36" s="172" t="e">
        <f t="shared" si="10"/>
        <v>#DIV/0!</v>
      </c>
      <c r="P36" s="23"/>
      <c r="Q36" s="23"/>
      <c r="R36" s="53" t="e">
        <f t="shared" si="22"/>
        <v>#DIV/0!</v>
      </c>
      <c r="S36" s="54" t="e">
        <f t="shared" si="23"/>
        <v>#DIV/0!</v>
      </c>
      <c r="T36" s="54" t="e">
        <f t="shared" si="24"/>
        <v>#DIV/0!</v>
      </c>
      <c r="U36" s="24">
        <f t="shared" si="25"/>
        <v>0</v>
      </c>
      <c r="V36" s="60" t="e">
        <f t="shared" si="26"/>
        <v>#DIV/0!</v>
      </c>
      <c r="W36" s="16"/>
    </row>
    <row r="37" spans="1:23" x14ac:dyDescent="0.35">
      <c r="A37">
        <f>'FIHI (PBC M)'!A37</f>
        <v>0</v>
      </c>
      <c r="B37">
        <f>'FIHI (PBC M)'!B37</f>
        <v>0</v>
      </c>
      <c r="C37" s="33">
        <f>'FIHI (PBC M)'!C37</f>
        <v>0</v>
      </c>
      <c r="D37" s="3">
        <f>'FIHI (PBC M)'!D37</f>
        <v>0</v>
      </c>
      <c r="E37" s="7">
        <f>SUMIFS('SOC Detail Cap Acct'!S:S,'SOC Detail Cap Acct'!K:K,'FIHI (PBC A1)'!B37,'SOC Detail Cap Acct'!H:H,'FIHI (PBC A1)'!$C$1,'SOC Detail Cap Acct'!R:R,'FIHI (PBC A1)'!$E$1)+SUMIFS('SOC Detail Cap Acct'!S:S,'SOC Detail Cap Acct'!K:K,'FIHI (PBC A1)'!B37,'SOC Detail Cap Acct'!H:H,'FIHI (PBC A1)'!$C$1,'SOC Detail Cap Acct'!R:R,'FIHI (PBC A1)'!$E$2)+SUMIFS('SOC Detail Cap Acct'!S:S,'SOC Detail Cap Acct'!K:K,'FIHI (PBC A1)'!B37,'SOC Detail Cap Acct'!H:H,'FIHI (PBC A1)'!$C$1,'SOC Detail Cap Acct'!R:R,'FIHI (PBC A1)'!$E$3)</f>
        <v>0</v>
      </c>
      <c r="F37" s="8" t="s">
        <v>11</v>
      </c>
      <c r="G37" s="7">
        <f>SUMIFS('SOC Detail Cap Acct'!S:S,'SOC Detail Cap Acct'!K:K,'FIHI (PBC A1)'!B37,'SOC Detail Cap Acct'!H:H,'FIHI (PBC A1)'!$C$1,'SOC Detail Cap Acct'!R:R,'FIHI (PBC A1)'!$G$1)-SUMIFS('SOC Detail Cap Acct'!S:S,'SOC Detail Cap Acct'!K:K,'FIHI (PBC A1)'!B37,'SOC Detail Cap Acct'!H:H,'FIHI (PBC A1)'!$C$1,'SOC Detail Cap Acct'!R:R,'FIHI (PBC A1)'!$G$2)</f>
        <v>0</v>
      </c>
      <c r="H37" s="9" t="s">
        <v>11</v>
      </c>
      <c r="I37" s="8">
        <f>-SUMIFS('SOC Detail Expenses'!S:S,'SOC Detail Expenses'!K:K,'FIHI (PBC A1)'!B37,'SOC Detail Expenses'!H:H,'FIHI (PBC A1)'!$C$1)</f>
        <v>0</v>
      </c>
      <c r="J37" s="8">
        <f>-SUMIFS('SOC Detail Mgmt Fees'!S:S,'SOC Detail Mgmt Fees'!K:K,'FIHI (PBC A1)'!B37,'SOC Detail Mgmt Fees'!H:H,'FIHI (PBC A1)'!$C$1)</f>
        <v>0</v>
      </c>
      <c r="K37" s="34">
        <f>-SUMIFS('SOC Detail Mgmt Fees'!S:S,'SOC Detail Mgmt Fees'!H:H,'FIHI (PBC A1)'!$C$1,'SOC Detail Mgmt Fees'!R:R,'FIHI (PBC A1)'!$K$1,'SOC Detail Mgmt Fees'!K:K,'FIHI (PBC A1)'!B37)</f>
        <v>0</v>
      </c>
      <c r="L37" s="172" t="e">
        <f t="shared" si="0"/>
        <v>#DIV/0!</v>
      </c>
      <c r="M37" s="172" t="e">
        <f t="shared" si="9"/>
        <v>#DIV/0!</v>
      </c>
      <c r="N37" s="172" t="e">
        <f t="shared" si="11"/>
        <v>#DIV/0!</v>
      </c>
      <c r="O37" s="172" t="e">
        <f t="shared" si="10"/>
        <v>#DIV/0!</v>
      </c>
      <c r="P37" s="23"/>
      <c r="Q37" s="23"/>
      <c r="R37" s="53" t="e">
        <f t="shared" si="22"/>
        <v>#DIV/0!</v>
      </c>
      <c r="S37" s="54" t="e">
        <f t="shared" si="23"/>
        <v>#DIV/0!</v>
      </c>
      <c r="T37" s="54" t="e">
        <f t="shared" si="24"/>
        <v>#DIV/0!</v>
      </c>
      <c r="U37" s="24">
        <f t="shared" si="25"/>
        <v>0</v>
      </c>
      <c r="V37" s="60" t="e">
        <f t="shared" si="26"/>
        <v>#DIV/0!</v>
      </c>
      <c r="W37" s="16"/>
    </row>
    <row r="38" spans="1:23" x14ac:dyDescent="0.35">
      <c r="A38">
        <f>'FIHI (PBC M)'!A38</f>
        <v>0</v>
      </c>
      <c r="B38">
        <f>'FIHI (PBC M)'!B38</f>
        <v>0</v>
      </c>
      <c r="C38" s="33">
        <f>'FIHI (PBC M)'!C38</f>
        <v>0</v>
      </c>
      <c r="D38" s="3">
        <f>'FIHI (PBC M)'!D38</f>
        <v>0</v>
      </c>
      <c r="E38" s="7">
        <f>SUMIFS('SOC Detail Cap Acct'!S:S,'SOC Detail Cap Acct'!K:K,'FIHI (PBC A1)'!B38,'SOC Detail Cap Acct'!H:H,'FIHI (PBC A1)'!$C$1,'SOC Detail Cap Acct'!R:R,'FIHI (PBC A1)'!$E$1)+SUMIFS('SOC Detail Cap Acct'!S:S,'SOC Detail Cap Acct'!K:K,'FIHI (PBC A1)'!B38,'SOC Detail Cap Acct'!H:H,'FIHI (PBC A1)'!$C$1,'SOC Detail Cap Acct'!R:R,'FIHI (PBC A1)'!$E$2)+SUMIFS('SOC Detail Cap Acct'!S:S,'SOC Detail Cap Acct'!K:K,'FIHI (PBC A1)'!B38,'SOC Detail Cap Acct'!H:H,'FIHI (PBC A1)'!$C$1,'SOC Detail Cap Acct'!R:R,'FIHI (PBC A1)'!$E$3)</f>
        <v>0</v>
      </c>
      <c r="F38" s="8" t="s">
        <v>11</v>
      </c>
      <c r="G38" s="7">
        <f>SUMIFS('SOC Detail Cap Acct'!S:S,'SOC Detail Cap Acct'!K:K,'FIHI (PBC A1)'!B38,'SOC Detail Cap Acct'!H:H,'FIHI (PBC A1)'!$C$1,'SOC Detail Cap Acct'!R:R,'FIHI (PBC A1)'!$G$1)-SUMIFS('SOC Detail Cap Acct'!S:S,'SOC Detail Cap Acct'!K:K,'FIHI (PBC A1)'!B38,'SOC Detail Cap Acct'!H:H,'FIHI (PBC A1)'!$C$1,'SOC Detail Cap Acct'!R:R,'FIHI (PBC A1)'!$G$2)</f>
        <v>0</v>
      </c>
      <c r="H38" s="9" t="s">
        <v>11</v>
      </c>
      <c r="I38" s="8">
        <f>-SUMIFS('SOC Detail Expenses'!S:S,'SOC Detail Expenses'!K:K,'FIHI (PBC A1)'!B38,'SOC Detail Expenses'!H:H,'FIHI (PBC A1)'!$C$1)</f>
        <v>0</v>
      </c>
      <c r="J38" s="8">
        <f>-SUMIFS('SOC Detail Mgmt Fees'!S:S,'SOC Detail Mgmt Fees'!K:K,'FIHI (PBC A1)'!B38,'SOC Detail Mgmt Fees'!H:H,'FIHI (PBC A1)'!$C$1)</f>
        <v>0</v>
      </c>
      <c r="K38" s="34">
        <f>-SUMIFS('SOC Detail Mgmt Fees'!S:S,'SOC Detail Mgmt Fees'!H:H,'FIHI (PBC A1)'!$C$1,'SOC Detail Mgmt Fees'!R:R,'FIHI (PBC A1)'!$K$1,'SOC Detail Mgmt Fees'!K:K,'FIHI (PBC A1)'!B38)</f>
        <v>0</v>
      </c>
      <c r="L38" s="172" t="e">
        <f t="shared" si="0"/>
        <v>#DIV/0!</v>
      </c>
      <c r="M38" s="172" t="e">
        <f t="shared" si="9"/>
        <v>#DIV/0!</v>
      </c>
      <c r="N38" s="172" t="e">
        <f t="shared" si="11"/>
        <v>#DIV/0!</v>
      </c>
      <c r="O38" s="172" t="e">
        <f t="shared" si="10"/>
        <v>#DIV/0!</v>
      </c>
      <c r="P38" s="23"/>
      <c r="Q38" s="23"/>
      <c r="R38" s="53" t="e">
        <f t="shared" si="22"/>
        <v>#DIV/0!</v>
      </c>
      <c r="S38" s="54" t="e">
        <f t="shared" si="23"/>
        <v>#DIV/0!</v>
      </c>
      <c r="T38" s="54" t="e">
        <f t="shared" si="24"/>
        <v>#DIV/0!</v>
      </c>
      <c r="U38" s="24">
        <f t="shared" si="25"/>
        <v>0</v>
      </c>
      <c r="V38" s="60" t="e">
        <f t="shared" si="26"/>
        <v>#DIV/0!</v>
      </c>
      <c r="W38" s="16"/>
    </row>
    <row r="39" spans="1:23" x14ac:dyDescent="0.35">
      <c r="A39">
        <f>'FIHI (PBC M)'!A39</f>
        <v>0</v>
      </c>
      <c r="B39">
        <f>'FIHI (PBC M)'!B39</f>
        <v>0</v>
      </c>
      <c r="C39" s="33">
        <f>'FIHI (PBC M)'!C39</f>
        <v>0</v>
      </c>
      <c r="D39" s="3">
        <f>'FIHI (PBC M)'!D39</f>
        <v>0</v>
      </c>
      <c r="E39" s="7">
        <f>SUMIFS('SOC Detail Cap Acct'!S:S,'SOC Detail Cap Acct'!K:K,'FIHI (PBC A1)'!B39,'SOC Detail Cap Acct'!H:H,'FIHI (PBC A1)'!$C$1,'SOC Detail Cap Acct'!R:R,'FIHI (PBC A1)'!$E$1)+SUMIFS('SOC Detail Cap Acct'!S:S,'SOC Detail Cap Acct'!K:K,'FIHI (PBC A1)'!B39,'SOC Detail Cap Acct'!H:H,'FIHI (PBC A1)'!$C$1,'SOC Detail Cap Acct'!R:R,'FIHI (PBC A1)'!$E$2)+SUMIFS('SOC Detail Cap Acct'!S:S,'SOC Detail Cap Acct'!K:K,'FIHI (PBC A1)'!B39,'SOC Detail Cap Acct'!H:H,'FIHI (PBC A1)'!$C$1,'SOC Detail Cap Acct'!R:R,'FIHI (PBC A1)'!$E$3)</f>
        <v>0</v>
      </c>
      <c r="F39" s="8" t="s">
        <v>11</v>
      </c>
      <c r="G39" s="7">
        <f>SUMIFS('SOC Detail Cap Acct'!S:S,'SOC Detail Cap Acct'!K:K,'FIHI (PBC A1)'!B39,'SOC Detail Cap Acct'!H:H,'FIHI (PBC A1)'!$C$1,'SOC Detail Cap Acct'!R:R,'FIHI (PBC A1)'!$G$1)-SUMIFS('SOC Detail Cap Acct'!S:S,'SOC Detail Cap Acct'!K:K,'FIHI (PBC A1)'!B39,'SOC Detail Cap Acct'!H:H,'FIHI (PBC A1)'!$C$1,'SOC Detail Cap Acct'!R:R,'FIHI (PBC A1)'!$G$2)</f>
        <v>0</v>
      </c>
      <c r="H39" s="9" t="s">
        <v>11</v>
      </c>
      <c r="I39" s="8">
        <f>-SUMIFS('SOC Detail Expenses'!S:S,'SOC Detail Expenses'!K:K,'FIHI (PBC A1)'!B39,'SOC Detail Expenses'!H:H,'FIHI (PBC A1)'!$C$1)</f>
        <v>0</v>
      </c>
      <c r="J39" s="8">
        <f>-SUMIFS('SOC Detail Mgmt Fees'!S:S,'SOC Detail Mgmt Fees'!K:K,'FIHI (PBC A1)'!B39,'SOC Detail Mgmt Fees'!H:H,'FIHI (PBC A1)'!$C$1)</f>
        <v>0</v>
      </c>
      <c r="K39" s="34">
        <f>-SUMIFS('SOC Detail Mgmt Fees'!S:S,'SOC Detail Mgmt Fees'!H:H,'FIHI (PBC A1)'!$C$1,'SOC Detail Mgmt Fees'!R:R,'FIHI (PBC A1)'!$K$1,'SOC Detail Mgmt Fees'!K:K,'FIHI (PBC A1)'!B39)</f>
        <v>0</v>
      </c>
      <c r="L39" s="172" t="e">
        <f t="shared" si="0"/>
        <v>#DIV/0!</v>
      </c>
      <c r="M39" s="172" t="e">
        <f t="shared" si="9"/>
        <v>#DIV/0!</v>
      </c>
      <c r="N39" s="172" t="e">
        <f t="shared" si="11"/>
        <v>#DIV/0!</v>
      </c>
      <c r="O39" s="172" t="e">
        <f t="shared" si="10"/>
        <v>#DIV/0!</v>
      </c>
      <c r="P39" s="23"/>
      <c r="Q39" s="23"/>
      <c r="R39" s="53" t="e">
        <f t="shared" si="22"/>
        <v>#DIV/0!</v>
      </c>
      <c r="S39" s="54" t="e">
        <f t="shared" si="23"/>
        <v>#DIV/0!</v>
      </c>
      <c r="T39" s="54" t="e">
        <f t="shared" si="24"/>
        <v>#DIV/0!</v>
      </c>
      <c r="U39" s="24">
        <f t="shared" si="25"/>
        <v>0</v>
      </c>
      <c r="V39" s="60" t="e">
        <f t="shared" si="26"/>
        <v>#DIV/0!</v>
      </c>
      <c r="W39" s="16"/>
    </row>
    <row r="40" spans="1:23" x14ac:dyDescent="0.35">
      <c r="A40">
        <f>'FIHI (PBC M)'!A40</f>
        <v>0</v>
      </c>
      <c r="B40">
        <f>'FIHI (PBC M)'!B40</f>
        <v>0</v>
      </c>
      <c r="C40" s="33">
        <f>'FIHI (PBC M)'!C40</f>
        <v>0</v>
      </c>
      <c r="D40" s="3">
        <f>'FIHI (PBC M)'!D40</f>
        <v>0</v>
      </c>
      <c r="E40" s="7">
        <f>SUMIFS('SOC Detail Cap Acct'!S:S,'SOC Detail Cap Acct'!K:K,'FIHI (PBC A1)'!B40,'SOC Detail Cap Acct'!H:H,'FIHI (PBC A1)'!$C$1,'SOC Detail Cap Acct'!R:R,'FIHI (PBC A1)'!$E$1)+SUMIFS('SOC Detail Cap Acct'!S:S,'SOC Detail Cap Acct'!K:K,'FIHI (PBC A1)'!B40,'SOC Detail Cap Acct'!H:H,'FIHI (PBC A1)'!$C$1,'SOC Detail Cap Acct'!R:R,'FIHI (PBC A1)'!$E$2)+SUMIFS('SOC Detail Cap Acct'!S:S,'SOC Detail Cap Acct'!K:K,'FIHI (PBC A1)'!B40,'SOC Detail Cap Acct'!H:H,'FIHI (PBC A1)'!$C$1,'SOC Detail Cap Acct'!R:R,'FIHI (PBC A1)'!$E$3)</f>
        <v>0</v>
      </c>
      <c r="F40" s="8" t="s">
        <v>11</v>
      </c>
      <c r="G40" s="7">
        <f>SUMIFS('SOC Detail Cap Acct'!S:S,'SOC Detail Cap Acct'!K:K,'FIHI (PBC A1)'!B40,'SOC Detail Cap Acct'!H:H,'FIHI (PBC A1)'!$C$1,'SOC Detail Cap Acct'!R:R,'FIHI (PBC A1)'!$G$1)-SUMIFS('SOC Detail Cap Acct'!S:S,'SOC Detail Cap Acct'!K:K,'FIHI (PBC A1)'!B40,'SOC Detail Cap Acct'!H:H,'FIHI (PBC A1)'!$C$1,'SOC Detail Cap Acct'!R:R,'FIHI (PBC A1)'!$G$2)</f>
        <v>0</v>
      </c>
      <c r="H40" s="9" t="s">
        <v>11</v>
      </c>
      <c r="I40" s="8">
        <f>-SUMIFS('SOC Detail Expenses'!S:S,'SOC Detail Expenses'!K:K,'FIHI (PBC A1)'!B40,'SOC Detail Expenses'!H:H,'FIHI (PBC A1)'!$C$1)</f>
        <v>0</v>
      </c>
      <c r="J40" s="8">
        <f>-SUMIFS('SOC Detail Mgmt Fees'!S:S,'SOC Detail Mgmt Fees'!K:K,'FIHI (PBC A1)'!B40,'SOC Detail Mgmt Fees'!H:H,'FIHI (PBC A1)'!$C$1)</f>
        <v>0</v>
      </c>
      <c r="K40" s="34">
        <f>-SUMIFS('SOC Detail Mgmt Fees'!S:S,'SOC Detail Mgmt Fees'!H:H,'FIHI (PBC A1)'!$C$1,'SOC Detail Mgmt Fees'!R:R,'FIHI (PBC A1)'!$K$1,'SOC Detail Mgmt Fees'!K:K,'FIHI (PBC A1)'!B40)</f>
        <v>0</v>
      </c>
      <c r="L40" s="172" t="e">
        <f t="shared" si="0"/>
        <v>#DIV/0!</v>
      </c>
      <c r="M40" s="172" t="e">
        <f t="shared" si="9"/>
        <v>#DIV/0!</v>
      </c>
      <c r="N40" s="172" t="e">
        <f t="shared" si="11"/>
        <v>#DIV/0!</v>
      </c>
      <c r="O40" s="172" t="e">
        <f t="shared" si="10"/>
        <v>#DIV/0!</v>
      </c>
      <c r="P40" s="23"/>
      <c r="Q40" s="23"/>
      <c r="R40" s="53" t="e">
        <f t="shared" si="22"/>
        <v>#DIV/0!</v>
      </c>
      <c r="S40" s="54" t="e">
        <f t="shared" si="23"/>
        <v>#DIV/0!</v>
      </c>
      <c r="T40" s="54" t="e">
        <f t="shared" si="24"/>
        <v>#DIV/0!</v>
      </c>
      <c r="U40" s="24">
        <f t="shared" si="25"/>
        <v>0</v>
      </c>
      <c r="V40" s="60" t="e">
        <f t="shared" si="26"/>
        <v>#DIV/0!</v>
      </c>
      <c r="W40" s="16"/>
    </row>
    <row r="41" spans="1:23" x14ac:dyDescent="0.35">
      <c r="A41">
        <f>'FIHI (PBC M)'!A41</f>
        <v>0</v>
      </c>
      <c r="B41">
        <f>'FIHI (PBC M)'!B41</f>
        <v>0</v>
      </c>
      <c r="C41" s="33">
        <f>'FIHI (PBC M)'!C41</f>
        <v>0</v>
      </c>
      <c r="D41" s="3">
        <f>'FIHI (PBC M)'!D41</f>
        <v>0</v>
      </c>
      <c r="E41" s="7">
        <f>SUMIFS('SOC Detail Cap Acct'!S:S,'SOC Detail Cap Acct'!K:K,'FIHI (PBC A1)'!B41,'SOC Detail Cap Acct'!H:H,'FIHI (PBC A1)'!$C$1,'SOC Detail Cap Acct'!R:R,'FIHI (PBC A1)'!$E$1)+SUMIFS('SOC Detail Cap Acct'!S:S,'SOC Detail Cap Acct'!K:K,'FIHI (PBC A1)'!B41,'SOC Detail Cap Acct'!H:H,'FIHI (PBC A1)'!$C$1,'SOC Detail Cap Acct'!R:R,'FIHI (PBC A1)'!$E$2)+SUMIFS('SOC Detail Cap Acct'!S:S,'SOC Detail Cap Acct'!K:K,'FIHI (PBC A1)'!B41,'SOC Detail Cap Acct'!H:H,'FIHI (PBC A1)'!$C$1,'SOC Detail Cap Acct'!R:R,'FIHI (PBC A1)'!$E$3)</f>
        <v>0</v>
      </c>
      <c r="F41" s="8" t="s">
        <v>11</v>
      </c>
      <c r="G41" s="7">
        <f>SUMIFS('SOC Detail Cap Acct'!S:S,'SOC Detail Cap Acct'!K:K,'FIHI (PBC A1)'!B41,'SOC Detail Cap Acct'!H:H,'FIHI (PBC A1)'!$C$1,'SOC Detail Cap Acct'!R:R,'FIHI (PBC A1)'!$G$1)-SUMIFS('SOC Detail Cap Acct'!S:S,'SOC Detail Cap Acct'!K:K,'FIHI (PBC A1)'!B41,'SOC Detail Cap Acct'!H:H,'FIHI (PBC A1)'!$C$1,'SOC Detail Cap Acct'!R:R,'FIHI (PBC A1)'!$G$2)</f>
        <v>0</v>
      </c>
      <c r="H41" s="9" t="s">
        <v>11</v>
      </c>
      <c r="I41" s="8">
        <f>-SUMIFS('SOC Detail Expenses'!S:S,'SOC Detail Expenses'!K:K,'FIHI (PBC A1)'!B41,'SOC Detail Expenses'!H:H,'FIHI (PBC A1)'!$C$1)</f>
        <v>0</v>
      </c>
      <c r="J41" s="8">
        <f>-SUMIFS('SOC Detail Mgmt Fees'!S:S,'SOC Detail Mgmt Fees'!K:K,'FIHI (PBC A1)'!B41,'SOC Detail Mgmt Fees'!H:H,'FIHI (PBC A1)'!$C$1)</f>
        <v>0</v>
      </c>
      <c r="K41" s="34">
        <f>-SUMIFS('SOC Detail Mgmt Fees'!S:S,'SOC Detail Mgmt Fees'!H:H,'FIHI (PBC A1)'!$C$1,'SOC Detail Mgmt Fees'!R:R,'FIHI (PBC A1)'!$K$1,'SOC Detail Mgmt Fees'!K:K,'FIHI (PBC A1)'!B41)</f>
        <v>0</v>
      </c>
      <c r="L41" s="172" t="e">
        <f t="shared" si="0"/>
        <v>#DIV/0!</v>
      </c>
      <c r="M41" s="172" t="e">
        <f t="shared" si="9"/>
        <v>#DIV/0!</v>
      </c>
      <c r="N41" s="172" t="e">
        <f t="shared" si="11"/>
        <v>#DIV/0!</v>
      </c>
      <c r="O41" s="172" t="e">
        <f t="shared" si="10"/>
        <v>#DIV/0!</v>
      </c>
      <c r="P41" s="23"/>
      <c r="Q41" s="23"/>
      <c r="R41" s="53" t="e">
        <f t="shared" si="22"/>
        <v>#DIV/0!</v>
      </c>
      <c r="S41" s="54" t="e">
        <f t="shared" si="23"/>
        <v>#DIV/0!</v>
      </c>
      <c r="T41" s="54" t="e">
        <f t="shared" si="24"/>
        <v>#DIV/0!</v>
      </c>
      <c r="U41" s="24">
        <f t="shared" si="25"/>
        <v>0</v>
      </c>
      <c r="V41" s="60" t="e">
        <f t="shared" si="26"/>
        <v>#DIV/0!</v>
      </c>
      <c r="W41" s="16"/>
    </row>
    <row r="42" spans="1:23" x14ac:dyDescent="0.35">
      <c r="A42">
        <f>'FIHI (PBC M)'!A42</f>
        <v>0</v>
      </c>
      <c r="B42">
        <f>'FIHI (PBC M)'!B42</f>
        <v>0</v>
      </c>
      <c r="C42" s="33">
        <f>'FIHI (PBC M)'!C42</f>
        <v>0</v>
      </c>
      <c r="D42" s="3">
        <f>'FIHI (PBC M)'!D42</f>
        <v>0</v>
      </c>
      <c r="E42" s="7">
        <f>SUMIFS('SOC Detail Cap Acct'!S:S,'SOC Detail Cap Acct'!K:K,'FIHI (PBC A1)'!B42,'SOC Detail Cap Acct'!H:H,'FIHI (PBC A1)'!$C$1,'SOC Detail Cap Acct'!R:R,'FIHI (PBC A1)'!$E$1)+SUMIFS('SOC Detail Cap Acct'!S:S,'SOC Detail Cap Acct'!K:K,'FIHI (PBC A1)'!B42,'SOC Detail Cap Acct'!H:H,'FIHI (PBC A1)'!$C$1,'SOC Detail Cap Acct'!R:R,'FIHI (PBC A1)'!$E$2)+SUMIFS('SOC Detail Cap Acct'!S:S,'SOC Detail Cap Acct'!K:K,'FIHI (PBC A1)'!B42,'SOC Detail Cap Acct'!H:H,'FIHI (PBC A1)'!$C$1,'SOC Detail Cap Acct'!R:R,'FIHI (PBC A1)'!$E$3)</f>
        <v>0</v>
      </c>
      <c r="F42" s="8" t="s">
        <v>11</v>
      </c>
      <c r="G42" s="7">
        <f>SUMIFS('SOC Detail Cap Acct'!S:S,'SOC Detail Cap Acct'!K:K,'FIHI (PBC A1)'!B42,'SOC Detail Cap Acct'!H:H,'FIHI (PBC A1)'!$C$1,'SOC Detail Cap Acct'!R:R,'FIHI (PBC A1)'!$G$1)-SUMIFS('SOC Detail Cap Acct'!S:S,'SOC Detail Cap Acct'!K:K,'FIHI (PBC A1)'!B42,'SOC Detail Cap Acct'!H:H,'FIHI (PBC A1)'!$C$1,'SOC Detail Cap Acct'!R:R,'FIHI (PBC A1)'!$G$2)</f>
        <v>0</v>
      </c>
      <c r="H42" s="9" t="s">
        <v>11</v>
      </c>
      <c r="I42" s="8">
        <f>-SUMIFS('SOC Detail Expenses'!S:S,'SOC Detail Expenses'!K:K,'FIHI (PBC A1)'!B42,'SOC Detail Expenses'!H:H,'FIHI (PBC A1)'!$C$1)</f>
        <v>0</v>
      </c>
      <c r="J42" s="8">
        <f>-SUMIFS('SOC Detail Mgmt Fees'!S:S,'SOC Detail Mgmt Fees'!K:K,'FIHI (PBC A1)'!B42,'SOC Detail Mgmt Fees'!H:H,'FIHI (PBC A1)'!$C$1)</f>
        <v>0</v>
      </c>
      <c r="K42" s="34">
        <f>-SUMIFS('SOC Detail Mgmt Fees'!S:S,'SOC Detail Mgmt Fees'!H:H,'FIHI (PBC A1)'!$C$1,'SOC Detail Mgmt Fees'!R:R,'FIHI (PBC A1)'!$K$1,'SOC Detail Mgmt Fees'!K:K,'FIHI (PBC A1)'!B42)</f>
        <v>0</v>
      </c>
      <c r="L42" s="172" t="e">
        <f t="shared" si="0"/>
        <v>#DIV/0!</v>
      </c>
      <c r="M42" s="172" t="e">
        <f t="shared" si="9"/>
        <v>#DIV/0!</v>
      </c>
      <c r="N42" s="172" t="e">
        <f t="shared" si="11"/>
        <v>#DIV/0!</v>
      </c>
      <c r="O42" s="172" t="e">
        <f t="shared" si="10"/>
        <v>#DIV/0!</v>
      </c>
      <c r="P42" s="23"/>
      <c r="Q42" s="23"/>
      <c r="R42" s="53" t="e">
        <f t="shared" si="22"/>
        <v>#DIV/0!</v>
      </c>
      <c r="S42" s="54" t="e">
        <f t="shared" si="23"/>
        <v>#DIV/0!</v>
      </c>
      <c r="T42" s="54" t="e">
        <f t="shared" si="24"/>
        <v>#DIV/0!</v>
      </c>
      <c r="U42" s="24">
        <f t="shared" si="25"/>
        <v>0</v>
      </c>
      <c r="V42" s="60" t="e">
        <f t="shared" si="26"/>
        <v>#DIV/0!</v>
      </c>
      <c r="W42" s="16"/>
    </row>
    <row r="43" spans="1:23" x14ac:dyDescent="0.35">
      <c r="A43">
        <f>'FIHI (PBC M)'!A43</f>
        <v>0</v>
      </c>
      <c r="B43">
        <f>'FIHI (PBC M)'!B43</f>
        <v>0</v>
      </c>
      <c r="C43" s="33">
        <f>'FIHI (PBC M)'!C43</f>
        <v>0</v>
      </c>
      <c r="D43" s="3">
        <f>'FIHI (PBC M)'!D43</f>
        <v>0</v>
      </c>
      <c r="E43" s="7">
        <f>SUMIFS('SOC Detail Cap Acct'!S:S,'SOC Detail Cap Acct'!K:K,'FIHI (PBC A1)'!B43,'SOC Detail Cap Acct'!H:H,'FIHI (PBC A1)'!$C$1,'SOC Detail Cap Acct'!R:R,'FIHI (PBC A1)'!$E$1)+SUMIFS('SOC Detail Cap Acct'!S:S,'SOC Detail Cap Acct'!K:K,'FIHI (PBC A1)'!B43,'SOC Detail Cap Acct'!H:H,'FIHI (PBC A1)'!$C$1,'SOC Detail Cap Acct'!R:R,'FIHI (PBC A1)'!$E$2)+SUMIFS('SOC Detail Cap Acct'!S:S,'SOC Detail Cap Acct'!K:K,'FIHI (PBC A1)'!B43,'SOC Detail Cap Acct'!H:H,'FIHI (PBC A1)'!$C$1,'SOC Detail Cap Acct'!R:R,'FIHI (PBC A1)'!$E$3)</f>
        <v>0</v>
      </c>
      <c r="F43" s="8" t="s">
        <v>11</v>
      </c>
      <c r="G43" s="7">
        <f>SUMIFS('SOC Detail Cap Acct'!S:S,'SOC Detail Cap Acct'!K:K,'FIHI (PBC A1)'!B43,'SOC Detail Cap Acct'!H:H,'FIHI (PBC A1)'!$C$1,'SOC Detail Cap Acct'!R:R,'FIHI (PBC A1)'!$G$1)-SUMIFS('SOC Detail Cap Acct'!S:S,'SOC Detail Cap Acct'!K:K,'FIHI (PBC A1)'!B43,'SOC Detail Cap Acct'!H:H,'FIHI (PBC A1)'!$C$1,'SOC Detail Cap Acct'!R:R,'FIHI (PBC A1)'!$G$2)</f>
        <v>0</v>
      </c>
      <c r="H43" s="9" t="s">
        <v>11</v>
      </c>
      <c r="I43" s="8">
        <f>-SUMIFS('SOC Detail Expenses'!S:S,'SOC Detail Expenses'!K:K,'FIHI (PBC A1)'!B43,'SOC Detail Expenses'!H:H,'FIHI (PBC A1)'!$C$1)</f>
        <v>0</v>
      </c>
      <c r="J43" s="8">
        <f>-SUMIFS('SOC Detail Mgmt Fees'!S:S,'SOC Detail Mgmt Fees'!K:K,'FIHI (PBC A1)'!B43,'SOC Detail Mgmt Fees'!H:H,'FIHI (PBC A1)'!$C$1)</f>
        <v>0</v>
      </c>
      <c r="K43" s="34">
        <f>-SUMIFS('SOC Detail Mgmt Fees'!S:S,'SOC Detail Mgmt Fees'!H:H,'FIHI (PBC A1)'!$C$1,'SOC Detail Mgmt Fees'!R:R,'FIHI (PBC A1)'!$K$1,'SOC Detail Mgmt Fees'!K:K,'FIHI (PBC A1)'!B43)</f>
        <v>0</v>
      </c>
      <c r="L43" s="172" t="e">
        <f t="shared" si="0"/>
        <v>#DIV/0!</v>
      </c>
      <c r="M43" s="172" t="e">
        <f t="shared" si="9"/>
        <v>#DIV/0!</v>
      </c>
      <c r="N43" s="172" t="e">
        <f t="shared" si="11"/>
        <v>#DIV/0!</v>
      </c>
      <c r="O43" s="172" t="e">
        <f t="shared" si="10"/>
        <v>#DIV/0!</v>
      </c>
      <c r="P43" s="23"/>
      <c r="Q43" s="23"/>
      <c r="R43" s="53" t="e">
        <f t="shared" si="22"/>
        <v>#DIV/0!</v>
      </c>
      <c r="S43" s="54" t="e">
        <f t="shared" si="23"/>
        <v>#DIV/0!</v>
      </c>
      <c r="T43" s="54" t="e">
        <f t="shared" si="24"/>
        <v>#DIV/0!</v>
      </c>
      <c r="U43" s="24">
        <f t="shared" si="25"/>
        <v>0</v>
      </c>
      <c r="V43" s="60" t="e">
        <f t="shared" si="26"/>
        <v>#DIV/0!</v>
      </c>
      <c r="W43" s="16"/>
    </row>
    <row r="44" spans="1:23" x14ac:dyDescent="0.35">
      <c r="A44">
        <f>'FIHI (PBC M)'!A44</f>
        <v>0</v>
      </c>
      <c r="B44">
        <f>'FIHI (PBC M)'!B44</f>
        <v>0</v>
      </c>
      <c r="C44" s="33">
        <f>'FIHI (PBC M)'!C44</f>
        <v>0</v>
      </c>
      <c r="D44" s="3">
        <f>'FIHI (PBC M)'!D44</f>
        <v>0</v>
      </c>
      <c r="E44" s="7">
        <f>SUMIFS('SOC Detail Cap Acct'!S:S,'SOC Detail Cap Acct'!K:K,'FIHI (PBC A1)'!B44,'SOC Detail Cap Acct'!H:H,'FIHI (PBC A1)'!$C$1,'SOC Detail Cap Acct'!R:R,'FIHI (PBC A1)'!$E$1)+SUMIFS('SOC Detail Cap Acct'!S:S,'SOC Detail Cap Acct'!K:K,'FIHI (PBC A1)'!B44,'SOC Detail Cap Acct'!H:H,'FIHI (PBC A1)'!$C$1,'SOC Detail Cap Acct'!R:R,'FIHI (PBC A1)'!$E$2)+SUMIFS('SOC Detail Cap Acct'!S:S,'SOC Detail Cap Acct'!K:K,'FIHI (PBC A1)'!B44,'SOC Detail Cap Acct'!H:H,'FIHI (PBC A1)'!$C$1,'SOC Detail Cap Acct'!R:R,'FIHI (PBC A1)'!$E$3)</f>
        <v>0</v>
      </c>
      <c r="F44" s="8" t="s">
        <v>11</v>
      </c>
      <c r="G44" s="7">
        <f>SUMIFS('SOC Detail Cap Acct'!S:S,'SOC Detail Cap Acct'!K:K,'FIHI (PBC A1)'!B44,'SOC Detail Cap Acct'!H:H,'FIHI (PBC A1)'!$C$1,'SOC Detail Cap Acct'!R:R,'FIHI (PBC A1)'!$G$1)-SUMIFS('SOC Detail Cap Acct'!S:S,'SOC Detail Cap Acct'!K:K,'FIHI (PBC A1)'!B44,'SOC Detail Cap Acct'!H:H,'FIHI (PBC A1)'!$C$1,'SOC Detail Cap Acct'!R:R,'FIHI (PBC A1)'!$G$2)</f>
        <v>0</v>
      </c>
      <c r="H44" s="9" t="s">
        <v>11</v>
      </c>
      <c r="I44" s="8">
        <f>-SUMIFS('SOC Detail Expenses'!S:S,'SOC Detail Expenses'!K:K,'FIHI (PBC A1)'!B44,'SOC Detail Expenses'!H:H,'FIHI (PBC A1)'!$C$1)</f>
        <v>0</v>
      </c>
      <c r="J44" s="8">
        <f>-SUMIFS('SOC Detail Mgmt Fees'!S:S,'SOC Detail Mgmt Fees'!K:K,'FIHI (PBC A1)'!B44,'SOC Detail Mgmt Fees'!H:H,'FIHI (PBC A1)'!$C$1)</f>
        <v>0</v>
      </c>
      <c r="K44" s="34">
        <f>-SUMIFS('SOC Detail Mgmt Fees'!S:S,'SOC Detail Mgmt Fees'!H:H,'FIHI (PBC A1)'!$C$1,'SOC Detail Mgmt Fees'!R:R,'FIHI (PBC A1)'!$K$1,'SOC Detail Mgmt Fees'!K:K,'FIHI (PBC A1)'!B44)</f>
        <v>0</v>
      </c>
      <c r="L44" s="172" t="e">
        <f t="shared" si="0"/>
        <v>#DIV/0!</v>
      </c>
      <c r="M44" s="172" t="e">
        <f t="shared" si="9"/>
        <v>#DIV/0!</v>
      </c>
      <c r="N44" s="172" t="e">
        <f t="shared" si="11"/>
        <v>#DIV/0!</v>
      </c>
      <c r="O44" s="172" t="e">
        <f t="shared" si="10"/>
        <v>#DIV/0!</v>
      </c>
      <c r="P44" s="23"/>
      <c r="Q44" s="23"/>
      <c r="R44" s="53" t="e">
        <f t="shared" si="22"/>
        <v>#DIV/0!</v>
      </c>
      <c r="S44" s="54" t="e">
        <f t="shared" si="23"/>
        <v>#DIV/0!</v>
      </c>
      <c r="T44" s="54" t="e">
        <f t="shared" si="24"/>
        <v>#DIV/0!</v>
      </c>
      <c r="U44" s="24">
        <f t="shared" si="25"/>
        <v>0</v>
      </c>
      <c r="V44" s="60" t="e">
        <f t="shared" si="26"/>
        <v>#DIV/0!</v>
      </c>
      <c r="W44" s="16"/>
    </row>
    <row r="45" spans="1:23" ht="15" thickBot="1" x14ac:dyDescent="0.4">
      <c r="C45" s="35"/>
      <c r="D45" s="44"/>
      <c r="E45" s="41"/>
      <c r="F45" s="37"/>
      <c r="G45" s="38"/>
      <c r="H45" s="39"/>
      <c r="I45" s="42"/>
      <c r="J45" s="42"/>
      <c r="K45" s="40"/>
      <c r="L45" s="23"/>
      <c r="M45" s="23"/>
      <c r="N45" s="23"/>
      <c r="O45" s="23"/>
      <c r="P45" s="23"/>
      <c r="Q45" s="23"/>
      <c r="R45" s="55"/>
      <c r="S45" s="56"/>
      <c r="T45" s="56"/>
      <c r="U45" s="26"/>
      <c r="V45" s="61"/>
    </row>
    <row r="46" spans="1:23" x14ac:dyDescent="0.35">
      <c r="C46" s="1"/>
      <c r="D46" s="1"/>
      <c r="E46" s="1"/>
      <c r="F46" s="1"/>
      <c r="G46" s="2"/>
      <c r="I46" s="13">
        <f>SUM(I5:I45)</f>
        <v>9216.51</v>
      </c>
      <c r="J46" s="13">
        <f>SUM(J5:J45)</f>
        <v>94630.599999999991</v>
      </c>
      <c r="K46" s="13"/>
      <c r="L46" s="13"/>
      <c r="M46" s="13"/>
      <c r="N46" s="13"/>
      <c r="O46" s="13"/>
      <c r="P46" s="13"/>
      <c r="Q46" s="13"/>
      <c r="R46" s="64" t="e">
        <f t="shared" ref="R46:V46" si="27">SUM(R5:R45)</f>
        <v>#DIV/0!</v>
      </c>
      <c r="S46" s="65" t="e">
        <f t="shared" si="27"/>
        <v>#DIV/0!</v>
      </c>
      <c r="T46" s="65" t="e">
        <f t="shared" si="27"/>
        <v>#DIV/0!</v>
      </c>
      <c r="U46" s="66">
        <f t="shared" si="27"/>
        <v>1453672.5600000028</v>
      </c>
      <c r="V46" s="67" t="e">
        <f t="shared" si="27"/>
        <v>#DIV/0!</v>
      </c>
    </row>
    <row r="47" spans="1:23" x14ac:dyDescent="0.35">
      <c r="C47" s="1"/>
      <c r="D47" s="1"/>
      <c r="E47" s="1"/>
      <c r="F47" s="1"/>
      <c r="G47" s="1"/>
      <c r="K47" s="2"/>
      <c r="Q47" s="2"/>
      <c r="R47" s="58"/>
      <c r="S47" s="17"/>
      <c r="T47" s="17"/>
      <c r="U47" s="4"/>
      <c r="V47" s="17"/>
    </row>
    <row r="48" spans="1:23" x14ac:dyDescent="0.35">
      <c r="C48" s="1"/>
      <c r="D48" s="1"/>
      <c r="E48" s="1"/>
      <c r="F48" s="1"/>
      <c r="G48" s="1"/>
      <c r="K48" s="2"/>
      <c r="Q48" s="18"/>
      <c r="R48" s="58"/>
      <c r="S48" s="58"/>
      <c r="T48" s="58"/>
      <c r="U48" s="63"/>
      <c r="V48" s="58"/>
    </row>
    <row r="49" spans="1:23" x14ac:dyDescent="0.35">
      <c r="B49" s="1"/>
      <c r="C49" s="1"/>
      <c r="D49" s="1"/>
      <c r="E49" s="1"/>
      <c r="F49" s="1"/>
      <c r="G49" s="1"/>
      <c r="H49" s="18" t="s">
        <v>380</v>
      </c>
      <c r="S49" s="1"/>
      <c r="T49" s="1"/>
      <c r="U49" s="1"/>
      <c r="V49" s="1"/>
      <c r="W49" s="1"/>
    </row>
    <row r="50" spans="1:23" x14ac:dyDescent="0.35">
      <c r="B50" s="1"/>
      <c r="C50" s="68" t="s">
        <v>428</v>
      </c>
      <c r="D50" s="68" t="s">
        <v>381</v>
      </c>
      <c r="E50" s="1"/>
      <c r="F50" s="1"/>
      <c r="G50" s="47">
        <f>SUMIFS('Series A1'!E:E,'Series A1'!A:A,C50)</f>
        <v>0</v>
      </c>
      <c r="H50" s="70">
        <f>ROUND(G50,-3)</f>
        <v>0</v>
      </c>
      <c r="I50" s="68" t="s">
        <v>456</v>
      </c>
      <c r="S50" s="1"/>
      <c r="T50" s="1"/>
      <c r="U50" s="1"/>
      <c r="V50" s="1"/>
      <c r="W50" s="1"/>
    </row>
    <row r="51" spans="1:23" x14ac:dyDescent="0.35">
      <c r="B51" s="1"/>
      <c r="C51" s="68" t="s">
        <v>430</v>
      </c>
      <c r="D51" s="68" t="s">
        <v>383</v>
      </c>
      <c r="E51" s="1"/>
      <c r="F51" s="1"/>
      <c r="G51" s="47">
        <f>SUMIFS('Series A1'!E:E,'Series A1'!A:A,C51)</f>
        <v>0</v>
      </c>
      <c r="H51" s="70">
        <f>ROUND(G51,-3)</f>
        <v>0</v>
      </c>
      <c r="I51" s="68" t="s">
        <v>384</v>
      </c>
      <c r="S51" s="1"/>
      <c r="T51" s="1"/>
      <c r="U51" s="1"/>
      <c r="V51" s="1"/>
      <c r="W51" s="1"/>
    </row>
    <row r="52" spans="1:23" x14ac:dyDescent="0.35">
      <c r="B52" s="18"/>
      <c r="C52" s="108" t="str">
        <f>'FIHI (PBC M)'!C52</f>
        <v>TOTAL Liabilities Accrued as of 3/14</v>
      </c>
      <c r="D52" s="68" t="s">
        <v>386</v>
      </c>
      <c r="E52" s="1"/>
      <c r="F52" s="1"/>
      <c r="G52" s="175">
        <f>SUMIFS('Series A1'!E:E,'Series A1'!A:A,C52)+SUMIFS('Series A1'!E:E,'Series A1'!A:A,C53)-SUMIFS('Series A1'!E:E,'Series A1'!A:A,C54)</f>
        <v>98228.72</v>
      </c>
      <c r="H52" s="70">
        <f>ROUND(G52,-3)</f>
        <v>98000</v>
      </c>
      <c r="I52" s="68" t="s">
        <v>387</v>
      </c>
      <c r="S52" s="1"/>
      <c r="T52" s="1"/>
      <c r="U52" s="1"/>
      <c r="V52" s="1"/>
      <c r="W52" s="1"/>
    </row>
    <row r="53" spans="1:23" x14ac:dyDescent="0.35">
      <c r="B53" s="1"/>
      <c r="C53" s="108" t="str">
        <f>'FIHI (PBC M)'!C53</f>
        <v>TOTAL Liabilities Accrued since 3/14</v>
      </c>
      <c r="D53" s="68" t="s">
        <v>388</v>
      </c>
      <c r="E53" s="1"/>
      <c r="F53" s="1"/>
      <c r="G53" s="71">
        <f>G54+G51+G52</f>
        <v>76477630.170000002</v>
      </c>
      <c r="H53" s="70">
        <f>ROUND(G53,-3)</f>
        <v>76478000</v>
      </c>
      <c r="S53" s="1"/>
      <c r="T53" s="1"/>
      <c r="U53" s="1"/>
      <c r="V53" s="1"/>
      <c r="W53" s="1"/>
    </row>
    <row r="54" spans="1:23" x14ac:dyDescent="0.35">
      <c r="B54" s="18"/>
      <c r="C54" s="176" t="s">
        <v>437</v>
      </c>
      <c r="D54" s="68" t="s">
        <v>389</v>
      </c>
      <c r="E54" s="1"/>
      <c r="F54" s="1"/>
      <c r="G54" s="71">
        <f>_xlfn.XLOOKUP(MAX(D5:D45),D5:D45,G5:G45)</f>
        <v>76379401.450000003</v>
      </c>
      <c r="H54" s="70">
        <f>ROUND(G54,-3)</f>
        <v>76379000</v>
      </c>
      <c r="S54" s="1"/>
      <c r="T54" s="1"/>
      <c r="U54" s="1"/>
      <c r="V54" s="1"/>
      <c r="W54" s="1"/>
    </row>
    <row r="55" spans="1:23" x14ac:dyDescent="0.35">
      <c r="A55" s="68" t="s">
        <v>390</v>
      </c>
      <c r="B55" s="68" t="s">
        <v>391</v>
      </c>
      <c r="C55" s="68" t="s">
        <v>392</v>
      </c>
      <c r="D55" s="68" t="s">
        <v>393</v>
      </c>
      <c r="E55" s="1"/>
      <c r="F55" s="1"/>
      <c r="G55" s="71">
        <f>SUMIFS('Series A1'!E:E,'Series A1'!A:A,C55)+SUMIFS('Series A1'!E:E,'Series A1'!A:A,B55)+SUMIFS('Series A1'!E:E,'Series A1'!A:A,A55)</f>
        <v>7068807.54</v>
      </c>
      <c r="I55" s="69"/>
      <c r="S55" s="1"/>
      <c r="T55" s="1"/>
      <c r="U55" s="1"/>
      <c r="V55" s="1"/>
      <c r="W55" s="1"/>
    </row>
    <row r="56" spans="1:23" x14ac:dyDescent="0.35">
      <c r="C56" s="68" t="s">
        <v>394</v>
      </c>
      <c r="D56" s="68" t="s">
        <v>395</v>
      </c>
      <c r="E56" s="1"/>
      <c r="F56" s="1"/>
      <c r="G56" s="71">
        <f>SUMIFS('Series A1'!E:E,'Series A1'!A:A,C56)+SUMIFS('Series A1'!E:E,'Series A1'!A:A,B56)+SUMIFS('Series A1'!E:E,'Series A1'!A:A,A56)</f>
        <v>0</v>
      </c>
      <c r="I56" s="69"/>
      <c r="S56" s="1"/>
      <c r="T56" s="1"/>
      <c r="U56" s="1"/>
      <c r="V56" s="1"/>
      <c r="W56" s="1"/>
    </row>
    <row r="57" spans="1:23" x14ac:dyDescent="0.35">
      <c r="C57" s="68"/>
      <c r="D57" s="68" t="s">
        <v>396</v>
      </c>
      <c r="E57" s="1"/>
      <c r="F57" s="1"/>
      <c r="G57" s="71">
        <f>G50+G51+G55+G56</f>
        <v>7068807.54</v>
      </c>
      <c r="I57" s="69"/>
      <c r="S57" s="1"/>
      <c r="T57" s="1"/>
      <c r="U57" s="1"/>
      <c r="V57" s="1"/>
      <c r="W57" s="1"/>
    </row>
    <row r="58" spans="1:23" x14ac:dyDescent="0.35">
      <c r="C58" s="68"/>
      <c r="D58" s="68" t="s">
        <v>397</v>
      </c>
      <c r="E58" s="1"/>
      <c r="F58" s="1"/>
      <c r="G58" s="71">
        <f>G57-G50-G51</f>
        <v>7068807.54</v>
      </c>
      <c r="I58" s="69"/>
      <c r="S58" s="1"/>
      <c r="T58" s="1"/>
      <c r="U58" s="1"/>
      <c r="V58" s="1"/>
      <c r="W58" s="1"/>
    </row>
    <row r="59" spans="1:23" x14ac:dyDescent="0.35">
      <c r="C59" s="68" t="str">
        <f>'FIHI (PBC M)'!C59</f>
        <v>912797FW2</v>
      </c>
      <c r="D59" s="68" t="s">
        <v>398</v>
      </c>
      <c r="E59" s="1"/>
      <c r="F59" s="1"/>
      <c r="G59" s="71">
        <f>SUMIFS('Series A1'!D:D,'Series A1'!A:A,C59)+SUMIFS('Series A1'!E:E,'Series A1'!A:A,B59)+SUMIFS('Series A1'!E:E,'Series A1'!A:A,A59)</f>
        <v>0</v>
      </c>
      <c r="I59" s="69"/>
      <c r="S59" s="1"/>
      <c r="T59" s="1"/>
      <c r="U59" s="1"/>
      <c r="V59" s="1"/>
      <c r="W59" s="1"/>
    </row>
    <row r="60" spans="1:23" x14ac:dyDescent="0.35">
      <c r="C60" s="68"/>
      <c r="D60" s="68" t="s">
        <v>399</v>
      </c>
      <c r="E60" s="1"/>
      <c r="F60" s="1"/>
      <c r="G60" s="71">
        <f>G59+G58+G51</f>
        <v>7068807.54</v>
      </c>
      <c r="H60" s="70">
        <f>ROUND(G60,-3)</f>
        <v>7069000</v>
      </c>
      <c r="I60" s="69"/>
      <c r="S60" s="1"/>
      <c r="T60" s="1"/>
      <c r="U60" s="1"/>
      <c r="V60" s="1"/>
      <c r="W60" s="1"/>
    </row>
    <row r="61" spans="1:23" x14ac:dyDescent="0.35">
      <c r="C61" s="68"/>
      <c r="D61" s="68" t="s">
        <v>400</v>
      </c>
      <c r="E61" s="1"/>
      <c r="F61" s="1"/>
      <c r="G61" s="71">
        <f>G54+G52-G58-G59-G50</f>
        <v>69408822.629999995</v>
      </c>
      <c r="H61" s="70">
        <f>ROUND(G61,-3)</f>
        <v>69409000</v>
      </c>
      <c r="I61" s="69"/>
      <c r="S61" s="1"/>
      <c r="T61" s="1"/>
      <c r="U61" s="1"/>
      <c r="V61" s="1"/>
      <c r="W61" s="1"/>
    </row>
    <row r="62" spans="1:23" x14ac:dyDescent="0.35">
      <c r="C62" s="1"/>
      <c r="D62" s="1"/>
      <c r="E62" s="1"/>
      <c r="F62" s="1"/>
      <c r="G62" s="1"/>
      <c r="S62" s="1"/>
      <c r="T62" s="1"/>
      <c r="U62" s="1"/>
      <c r="V62" s="1"/>
      <c r="W62" s="1"/>
    </row>
    <row r="63" spans="1:23" x14ac:dyDescent="0.35">
      <c r="C63" s="1"/>
      <c r="D63" s="166">
        <f>'FIHI (PBC M)'!D63</f>
        <v>45322</v>
      </c>
      <c r="E63" s="166">
        <f>'FIHI (PBC M)'!E63</f>
        <v>45351</v>
      </c>
      <c r="F63" s="166">
        <f>'FIHI (PBC M)'!F63</f>
        <v>45382</v>
      </c>
      <c r="G63" s="166">
        <f>'FIHI (PBC M)'!G63</f>
        <v>45412</v>
      </c>
      <c r="H63" s="166">
        <f>'FIHI (PBC M)'!H63</f>
        <v>45443</v>
      </c>
      <c r="I63" s="166">
        <f>'FIHI (PBC M)'!I63</f>
        <v>45473</v>
      </c>
      <c r="J63" s="166">
        <f>'FIHI (PBC M)'!J63</f>
        <v>45504</v>
      </c>
      <c r="K63" s="166">
        <f>'FIHI (PBC M)'!K63</f>
        <v>45535</v>
      </c>
      <c r="L63" s="166">
        <v>45199</v>
      </c>
      <c r="M63" s="166"/>
      <c r="N63" s="166"/>
      <c r="O63" s="166"/>
      <c r="P63" s="166">
        <f>'FIHI (PBC M)'!P63</f>
        <v>45565</v>
      </c>
      <c r="Q63" s="166">
        <f>'FIHI (PBC M)'!Q63</f>
        <v>45596</v>
      </c>
      <c r="R63" s="166">
        <f>'FIHI (PBC M)'!R63</f>
        <v>45626</v>
      </c>
      <c r="S63" s="166">
        <f>'FIHI (PBC M)'!S63</f>
        <v>45657</v>
      </c>
      <c r="T63" s="1"/>
      <c r="U63" s="1"/>
      <c r="V63" s="1"/>
      <c r="W63" s="1"/>
    </row>
    <row r="64" spans="1:23" x14ac:dyDescent="0.35">
      <c r="C64" s="163" t="s">
        <v>389</v>
      </c>
      <c r="D64" s="164">
        <f>_xlfn.XLOOKUP(D63,$D$5:$D$45,$G$5:$G$45)</f>
        <v>75487996.920000002</v>
      </c>
      <c r="E64" s="164">
        <f t="shared" ref="E64:S64" si="28">_xlfn.XLOOKUP(E63,$D$5:$D$45,$G$5:$G$45)</f>
        <v>75916843.150000006</v>
      </c>
      <c r="F64" s="164">
        <f t="shared" si="28"/>
        <v>76379401.450000003</v>
      </c>
      <c r="G64" s="164" t="e">
        <f t="shared" si="28"/>
        <v>#N/A</v>
      </c>
      <c r="H64" s="164" t="e">
        <f t="shared" si="28"/>
        <v>#N/A</v>
      </c>
      <c r="I64" s="164" t="e">
        <f t="shared" si="28"/>
        <v>#N/A</v>
      </c>
      <c r="J64" s="164" t="e">
        <f t="shared" si="28"/>
        <v>#N/A</v>
      </c>
      <c r="K64" s="164" t="e">
        <f t="shared" si="28"/>
        <v>#N/A</v>
      </c>
      <c r="L64" s="164" t="e">
        <f t="shared" si="28"/>
        <v>#N/A</v>
      </c>
      <c r="M64" s="164"/>
      <c r="N64" s="164"/>
      <c r="O64" s="164"/>
      <c r="P64" s="164"/>
      <c r="Q64" s="164" t="e">
        <f t="shared" si="28"/>
        <v>#N/A</v>
      </c>
      <c r="R64" s="164" t="e">
        <f t="shared" si="28"/>
        <v>#N/A</v>
      </c>
      <c r="S64" s="164" t="e">
        <f t="shared" si="28"/>
        <v>#N/A</v>
      </c>
      <c r="T64" s="1"/>
      <c r="U64" s="1"/>
      <c r="V64" s="1"/>
      <c r="W64" s="1"/>
    </row>
    <row r="65" spans="2:27" x14ac:dyDescent="0.35">
      <c r="C65" s="163" t="s">
        <v>380</v>
      </c>
      <c r="D65" s="71">
        <f>ROUND(D64,-3)</f>
        <v>75488000</v>
      </c>
      <c r="E65" s="71">
        <f t="shared" ref="E65:S65" si="29">ROUND(E64,-3)</f>
        <v>75917000</v>
      </c>
      <c r="F65" s="71">
        <f t="shared" si="29"/>
        <v>76379000</v>
      </c>
      <c r="G65" s="71" t="e">
        <f t="shared" si="29"/>
        <v>#N/A</v>
      </c>
      <c r="H65" s="71" t="e">
        <f t="shared" si="29"/>
        <v>#N/A</v>
      </c>
      <c r="I65" s="71" t="e">
        <f t="shared" si="29"/>
        <v>#N/A</v>
      </c>
      <c r="J65" s="71" t="e">
        <f t="shared" si="29"/>
        <v>#N/A</v>
      </c>
      <c r="K65" s="71" t="e">
        <f t="shared" si="29"/>
        <v>#N/A</v>
      </c>
      <c r="L65" s="71" t="e">
        <f t="shared" si="29"/>
        <v>#N/A</v>
      </c>
      <c r="M65" s="71"/>
      <c r="N65" s="71"/>
      <c r="O65" s="71"/>
      <c r="P65" s="71"/>
      <c r="Q65" s="71" t="e">
        <f t="shared" si="29"/>
        <v>#N/A</v>
      </c>
      <c r="R65" s="71" t="e">
        <f t="shared" si="29"/>
        <v>#N/A</v>
      </c>
      <c r="S65" s="71" t="e">
        <f t="shared" si="29"/>
        <v>#N/A</v>
      </c>
      <c r="T65" s="1"/>
      <c r="U65" s="1"/>
      <c r="V65" s="1"/>
      <c r="W65" s="1"/>
    </row>
    <row r="66" spans="2:27" x14ac:dyDescent="0.35">
      <c r="C66" s="1"/>
      <c r="D66" s="1"/>
      <c r="E66" s="1"/>
      <c r="F66" s="1"/>
      <c r="G66" s="1"/>
      <c r="S66" s="1"/>
      <c r="T66" s="1"/>
      <c r="U66" s="1"/>
      <c r="V66" s="1"/>
      <c r="W66" s="1"/>
    </row>
    <row r="67" spans="2:27" x14ac:dyDescent="0.35">
      <c r="C67" s="1"/>
      <c r="D67" s="1"/>
      <c r="E67" s="1"/>
      <c r="F67" s="1"/>
      <c r="G67" s="1"/>
      <c r="S67" s="1"/>
      <c r="T67" s="1"/>
      <c r="U67" s="1"/>
      <c r="V67" s="1"/>
      <c r="W67" s="1"/>
    </row>
    <row r="68" spans="2:27" x14ac:dyDescent="0.35">
      <c r="C68" s="1"/>
      <c r="D68" s="1"/>
      <c r="E68" s="1"/>
      <c r="F68" s="1"/>
      <c r="G68" s="1"/>
      <c r="S68" s="1"/>
      <c r="T68" s="1"/>
      <c r="U68" s="1"/>
      <c r="V68" s="1"/>
      <c r="W68" s="1"/>
    </row>
    <row r="69" spans="2:27" x14ac:dyDescent="0.35">
      <c r="C69" s="1"/>
      <c r="D69" s="1"/>
      <c r="E69" s="1"/>
      <c r="F69" s="1"/>
      <c r="G69" s="1"/>
      <c r="S69" s="1"/>
      <c r="T69" s="1"/>
      <c r="U69" s="1"/>
      <c r="V69" s="1"/>
      <c r="W69" s="1"/>
    </row>
    <row r="70" spans="2:27" s="1" customFormat="1" x14ac:dyDescent="0.35">
      <c r="B70"/>
      <c r="S70"/>
      <c r="T70"/>
      <c r="U70"/>
      <c r="V70"/>
      <c r="W70"/>
      <c r="X70"/>
      <c r="Y70"/>
      <c r="Z70"/>
      <c r="AA70"/>
    </row>
    <row r="71" spans="2:27" s="1" customFormat="1" x14ac:dyDescent="0.35">
      <c r="B71"/>
      <c r="S71"/>
      <c r="T71"/>
      <c r="U71"/>
      <c r="V71"/>
      <c r="W71"/>
      <c r="X71"/>
      <c r="Y71"/>
      <c r="Z71"/>
      <c r="AA71"/>
    </row>
    <row r="72" spans="2:27" s="1" customFormat="1" x14ac:dyDescent="0.35">
      <c r="B72"/>
      <c r="S72"/>
      <c r="T72"/>
      <c r="U72"/>
      <c r="V72"/>
      <c r="W72"/>
      <c r="X72"/>
      <c r="Y72"/>
      <c r="Z72"/>
      <c r="AA72"/>
    </row>
    <row r="73" spans="2:27" s="1" customFormat="1" x14ac:dyDescent="0.35">
      <c r="B73"/>
      <c r="S73"/>
      <c r="T73"/>
      <c r="U73"/>
      <c r="V73"/>
      <c r="W73"/>
      <c r="X73"/>
      <c r="Y73"/>
      <c r="Z73"/>
      <c r="AA73"/>
    </row>
    <row r="74" spans="2:27" s="1" customFormat="1" x14ac:dyDescent="0.35">
      <c r="B74"/>
      <c r="S74"/>
      <c r="T74"/>
      <c r="U74"/>
      <c r="V74"/>
      <c r="W74"/>
      <c r="X74"/>
      <c r="Y74"/>
      <c r="Z74"/>
      <c r="AA74"/>
    </row>
    <row r="75" spans="2:27" s="1" customFormat="1" x14ac:dyDescent="0.35">
      <c r="B75"/>
      <c r="S75"/>
      <c r="T75"/>
      <c r="U75"/>
      <c r="V75"/>
      <c r="W75"/>
      <c r="X75"/>
      <c r="Y75"/>
      <c r="Z75"/>
      <c r="AA75"/>
    </row>
    <row r="76" spans="2:27" s="1" customFormat="1" x14ac:dyDescent="0.35">
      <c r="B76"/>
      <c r="S76"/>
      <c r="T76"/>
      <c r="U76"/>
      <c r="V76"/>
      <c r="W76"/>
      <c r="X76"/>
      <c r="Y76"/>
      <c r="Z76"/>
      <c r="AA76"/>
    </row>
    <row r="77" spans="2:27" s="1" customFormat="1" x14ac:dyDescent="0.35">
      <c r="B77"/>
      <c r="S77"/>
      <c r="T77"/>
      <c r="U77"/>
      <c r="V77"/>
      <c r="W77"/>
      <c r="X77"/>
      <c r="Y77"/>
      <c r="Z77"/>
      <c r="AA77"/>
    </row>
    <row r="78" spans="2:27" s="1" customFormat="1" x14ac:dyDescent="0.35">
      <c r="B78"/>
      <c r="S78"/>
      <c r="T78"/>
      <c r="U78"/>
      <c r="V78"/>
      <c r="W78"/>
      <c r="X78"/>
      <c r="Y78"/>
      <c r="Z78"/>
      <c r="AA78"/>
    </row>
    <row r="79" spans="2:27" s="1" customFormat="1" x14ac:dyDescent="0.35">
      <c r="B79"/>
      <c r="S79"/>
      <c r="T79"/>
      <c r="U79"/>
      <c r="V79"/>
      <c r="W79"/>
      <c r="X79"/>
      <c r="Y79"/>
      <c r="Z79"/>
      <c r="AA79"/>
    </row>
    <row r="80" spans="2:27" s="1" customFormat="1" x14ac:dyDescent="0.35">
      <c r="B80"/>
      <c r="S80"/>
      <c r="T80"/>
      <c r="U80"/>
      <c r="V80"/>
      <c r="W80"/>
      <c r="X80"/>
      <c r="Y80"/>
      <c r="Z80"/>
      <c r="AA80"/>
    </row>
    <row r="81" spans="3:7" x14ac:dyDescent="0.35">
      <c r="C81" s="1"/>
      <c r="D81" s="1"/>
      <c r="E81" s="1"/>
      <c r="F81" s="1"/>
      <c r="G81" s="1"/>
    </row>
    <row r="82" spans="3:7" x14ac:dyDescent="0.35">
      <c r="C82" s="1"/>
      <c r="D82" s="1"/>
      <c r="E82" s="1"/>
      <c r="F82" s="1"/>
      <c r="G82" s="1"/>
    </row>
    <row r="83" spans="3:7" x14ac:dyDescent="0.35">
      <c r="C83" s="1"/>
      <c r="D83" s="1"/>
      <c r="E83" s="1"/>
      <c r="F83" s="1"/>
      <c r="G83" s="1"/>
    </row>
    <row r="84" spans="3:7" x14ac:dyDescent="0.35">
      <c r="C84" s="1"/>
      <c r="D84" s="1"/>
      <c r="E84" s="1"/>
      <c r="F84" s="1"/>
      <c r="G84" s="1"/>
    </row>
    <row r="85" spans="3:7" x14ac:dyDescent="0.35">
      <c r="C85" s="1"/>
      <c r="D85" s="1"/>
      <c r="E85" s="1"/>
      <c r="F85" s="1"/>
      <c r="G85" s="1"/>
    </row>
    <row r="86" spans="3:7" x14ac:dyDescent="0.35">
      <c r="C86" s="1"/>
      <c r="D86" s="1"/>
      <c r="E86" s="1"/>
      <c r="F86" s="1"/>
      <c r="G86" s="1"/>
    </row>
    <row r="87" spans="3:7" x14ac:dyDescent="0.35">
      <c r="C87" s="1"/>
      <c r="D87" s="1"/>
      <c r="E87" s="1"/>
      <c r="F87" s="1"/>
      <c r="G87" s="1"/>
    </row>
    <row r="88" spans="3:7" x14ac:dyDescent="0.35">
      <c r="C88" s="1"/>
      <c r="D88" s="1"/>
      <c r="E88" s="1"/>
      <c r="F88" s="1"/>
      <c r="G88" s="1"/>
    </row>
    <row r="89" spans="3:7" x14ac:dyDescent="0.35">
      <c r="C89" s="1"/>
      <c r="D89" s="1"/>
      <c r="E89" s="1"/>
      <c r="F89" s="1"/>
      <c r="G89" s="1"/>
    </row>
    <row r="90" spans="3:7" x14ac:dyDescent="0.35">
      <c r="C90" s="1"/>
      <c r="D90" s="1"/>
      <c r="E90" s="1"/>
      <c r="F90" s="1"/>
      <c r="G90" s="1"/>
    </row>
    <row r="91" spans="3:7" x14ac:dyDescent="0.35">
      <c r="C91" s="1"/>
      <c r="D91" s="1"/>
      <c r="E91" s="1"/>
      <c r="F91" s="1"/>
      <c r="G91" s="1"/>
    </row>
    <row r="92" spans="3:7" x14ac:dyDescent="0.35">
      <c r="C92" s="1"/>
      <c r="D92" s="1"/>
      <c r="E92" s="1"/>
      <c r="F92" s="1"/>
      <c r="G92" s="1"/>
    </row>
    <row r="93" spans="3:7" x14ac:dyDescent="0.35">
      <c r="C93" s="1"/>
      <c r="D93" s="1"/>
      <c r="E93" s="1"/>
      <c r="F93" s="1"/>
      <c r="G93" s="1"/>
    </row>
    <row r="94" spans="3:7" x14ac:dyDescent="0.35">
      <c r="C94" s="1"/>
      <c r="D94" s="1"/>
      <c r="E94" s="1"/>
      <c r="F94" s="1"/>
      <c r="G94" s="1"/>
    </row>
    <row r="95" spans="3:7" x14ac:dyDescent="0.35">
      <c r="C95" s="1"/>
      <c r="D95" s="1"/>
      <c r="E95" s="1"/>
      <c r="F95" s="1"/>
      <c r="G95" s="1"/>
    </row>
    <row r="96" spans="3:7" x14ac:dyDescent="0.35">
      <c r="C96" s="1"/>
      <c r="D96" s="1"/>
      <c r="E96" s="1"/>
      <c r="F96" s="1"/>
      <c r="G96" s="1"/>
    </row>
    <row r="97" spans="3:7" x14ac:dyDescent="0.35">
      <c r="C97" s="1"/>
      <c r="D97" s="1"/>
      <c r="E97" s="1"/>
      <c r="F97" s="1"/>
      <c r="G97" s="1"/>
    </row>
    <row r="98" spans="3:7" x14ac:dyDescent="0.35">
      <c r="C98" s="1"/>
      <c r="D98" s="1"/>
      <c r="E98" s="1"/>
      <c r="F98" s="1"/>
      <c r="G98" s="1"/>
    </row>
    <row r="99" spans="3:7" x14ac:dyDescent="0.35">
      <c r="C99" s="1"/>
      <c r="D99" s="1"/>
      <c r="E99" s="1"/>
      <c r="F99" s="1"/>
      <c r="G99" s="1"/>
    </row>
    <row r="100" spans="3:7" x14ac:dyDescent="0.35">
      <c r="C100" s="1"/>
      <c r="D100" s="1"/>
      <c r="E100" s="1"/>
      <c r="F100" s="1"/>
      <c r="G100" s="1"/>
    </row>
    <row r="101" spans="3:7" x14ac:dyDescent="0.35">
      <c r="C101" s="1"/>
      <c r="D101" s="1"/>
      <c r="E101" s="1"/>
      <c r="F101" s="1"/>
      <c r="G101" s="1"/>
    </row>
    <row r="102" spans="3:7" x14ac:dyDescent="0.35">
      <c r="C102" s="1"/>
      <c r="D102" s="1"/>
      <c r="E102" s="1"/>
      <c r="F102" s="1"/>
      <c r="G102" s="1"/>
    </row>
    <row r="103" spans="3:7" x14ac:dyDescent="0.35">
      <c r="C103" s="1"/>
      <c r="D103" s="1"/>
      <c r="E103" s="1"/>
      <c r="F103" s="1"/>
      <c r="G103" s="1"/>
    </row>
    <row r="104" spans="3:7" x14ac:dyDescent="0.35">
      <c r="C104" s="1"/>
      <c r="D104" s="1"/>
      <c r="E104" s="1"/>
      <c r="F104" s="1"/>
      <c r="G104" s="1"/>
    </row>
    <row r="105" spans="3:7" x14ac:dyDescent="0.35">
      <c r="C105" s="1"/>
      <c r="D105" s="1"/>
      <c r="E105" s="1"/>
      <c r="F105" s="1"/>
      <c r="G105" s="1"/>
    </row>
    <row r="106" spans="3:7" x14ac:dyDescent="0.35">
      <c r="C106" s="1"/>
      <c r="D106" s="1"/>
      <c r="E106" s="1"/>
      <c r="F106" s="1"/>
      <c r="G106" s="1"/>
    </row>
    <row r="107" spans="3:7" x14ac:dyDescent="0.35">
      <c r="C107" s="1"/>
      <c r="D107" s="1"/>
      <c r="E107" s="1"/>
      <c r="F107" s="1"/>
      <c r="G107" s="1"/>
    </row>
    <row r="108" spans="3:7" x14ac:dyDescent="0.35">
      <c r="C108" s="1"/>
      <c r="D108" s="1"/>
      <c r="E108" s="1"/>
      <c r="F108" s="1"/>
      <c r="G108" s="1"/>
    </row>
    <row r="109" spans="3:7" x14ac:dyDescent="0.35">
      <c r="C109" s="1"/>
      <c r="D109" s="1"/>
      <c r="E109" s="1"/>
      <c r="F109" s="1"/>
      <c r="G109" s="1"/>
    </row>
    <row r="110" spans="3:7" x14ac:dyDescent="0.35">
      <c r="C110" s="1"/>
      <c r="D110" s="1"/>
      <c r="E110" s="1"/>
      <c r="F110" s="1"/>
      <c r="G110" s="1"/>
    </row>
    <row r="111" spans="3:7" x14ac:dyDescent="0.35">
      <c r="C111" s="1"/>
      <c r="D111" s="1"/>
      <c r="E111" s="1"/>
      <c r="F111" s="1"/>
      <c r="G111" s="1"/>
    </row>
    <row r="112" spans="3:7" x14ac:dyDescent="0.35">
      <c r="C112" s="1"/>
      <c r="D112" s="1"/>
      <c r="E112" s="1"/>
      <c r="F112" s="1"/>
      <c r="G112" s="1"/>
    </row>
    <row r="113" spans="3:7" x14ac:dyDescent="0.35">
      <c r="C113" s="1"/>
      <c r="D113" s="1"/>
      <c r="E113" s="1"/>
      <c r="F113" s="1"/>
      <c r="G113" s="1"/>
    </row>
    <row r="114" spans="3:7" x14ac:dyDescent="0.35">
      <c r="C114" s="1"/>
      <c r="D114" s="1"/>
      <c r="E114" s="1"/>
      <c r="F114" s="1"/>
      <c r="G114" s="1"/>
    </row>
    <row r="115" spans="3:7" x14ac:dyDescent="0.35">
      <c r="C115" s="1"/>
      <c r="D115" s="1"/>
      <c r="E115" s="1"/>
      <c r="F115" s="1"/>
      <c r="G115" s="1"/>
    </row>
  </sheetData>
  <conditionalFormatting sqref="G52:H52">
    <cfRule type="cellIs" dxfId="0" priority="1" operator="equal">
      <formula>0</formula>
    </cfRule>
  </conditionalFormatting>
  <pageMargins left="0.7" right="0.7" top="0.75" bottom="0.75" header="0.3" footer="0.3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F6E89-DF7B-41D8-90CB-542E726E1F69}">
  <dimension ref="A1:IP9320"/>
  <sheetViews>
    <sheetView workbookViewId="0">
      <selection activeCell="K10" sqref="K2:K10"/>
    </sheetView>
  </sheetViews>
  <sheetFormatPr defaultRowHeight="14.5" x14ac:dyDescent="0.35"/>
  <cols>
    <col min="11" max="11" width="26.26953125" bestFit="1" customWidth="1"/>
  </cols>
  <sheetData>
    <row r="1" spans="1:250" x14ac:dyDescent="0.35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22</v>
      </c>
      <c r="L1" t="s">
        <v>33</v>
      </c>
      <c r="M1" t="s">
        <v>34</v>
      </c>
      <c r="N1" t="s">
        <v>35</v>
      </c>
      <c r="O1" t="s">
        <v>36</v>
      </c>
      <c r="P1" t="s">
        <v>37</v>
      </c>
      <c r="Q1" t="s">
        <v>38</v>
      </c>
      <c r="R1" t="s">
        <v>39</v>
      </c>
      <c r="S1" t="s">
        <v>40</v>
      </c>
      <c r="T1" t="s">
        <v>41</v>
      </c>
      <c r="U1" t="s">
        <v>42</v>
      </c>
      <c r="V1" t="s">
        <v>43</v>
      </c>
      <c r="W1" t="s">
        <v>44</v>
      </c>
      <c r="X1" t="s">
        <v>45</v>
      </c>
      <c r="Y1" t="s">
        <v>46</v>
      </c>
      <c r="Z1" t="s">
        <v>47</v>
      </c>
      <c r="AA1" t="s">
        <v>48</v>
      </c>
      <c r="AB1" t="s">
        <v>49</v>
      </c>
      <c r="AC1" t="s">
        <v>50</v>
      </c>
      <c r="AD1" t="s">
        <v>51</v>
      </c>
      <c r="AE1" t="s">
        <v>52</v>
      </c>
      <c r="AF1" t="s">
        <v>53</v>
      </c>
      <c r="AG1" t="s">
        <v>54</v>
      </c>
      <c r="AH1" t="s">
        <v>55</v>
      </c>
      <c r="AI1" t="s">
        <v>56</v>
      </c>
      <c r="AJ1" t="s">
        <v>57</v>
      </c>
      <c r="AK1" t="s">
        <v>58</v>
      </c>
      <c r="AL1" t="s">
        <v>59</v>
      </c>
      <c r="AM1" t="s">
        <v>60</v>
      </c>
      <c r="AN1" t="s">
        <v>61</v>
      </c>
      <c r="AO1" t="s">
        <v>62</v>
      </c>
      <c r="AP1" t="s">
        <v>63</v>
      </c>
      <c r="AQ1" t="s">
        <v>64</v>
      </c>
      <c r="AR1" t="s">
        <v>65</v>
      </c>
      <c r="AS1" t="s">
        <v>66</v>
      </c>
      <c r="AT1" t="s">
        <v>67</v>
      </c>
      <c r="AU1" t="s">
        <v>68</v>
      </c>
      <c r="AV1" t="s">
        <v>69</v>
      </c>
      <c r="AW1" t="s">
        <v>70</v>
      </c>
      <c r="AX1" t="s">
        <v>71</v>
      </c>
      <c r="AY1" t="s">
        <v>72</v>
      </c>
      <c r="AZ1" t="s">
        <v>73</v>
      </c>
      <c r="BA1" t="s">
        <v>74</v>
      </c>
      <c r="BB1" t="s">
        <v>75</v>
      </c>
      <c r="BC1" t="s">
        <v>76</v>
      </c>
      <c r="BD1" t="s">
        <v>77</v>
      </c>
      <c r="BE1" t="s">
        <v>78</v>
      </c>
      <c r="BF1" t="s">
        <v>79</v>
      </c>
      <c r="BG1" t="s">
        <v>80</v>
      </c>
      <c r="BH1" t="s">
        <v>81</v>
      </c>
      <c r="BI1" t="s">
        <v>82</v>
      </c>
      <c r="BJ1" t="s">
        <v>83</v>
      </c>
      <c r="BK1" t="s">
        <v>84</v>
      </c>
      <c r="BL1" t="s">
        <v>85</v>
      </c>
      <c r="BM1" t="s">
        <v>86</v>
      </c>
      <c r="BN1" t="s">
        <v>87</v>
      </c>
      <c r="BO1" t="s">
        <v>88</v>
      </c>
      <c r="BP1" t="s">
        <v>89</v>
      </c>
      <c r="BQ1" t="s">
        <v>90</v>
      </c>
      <c r="BR1" t="s">
        <v>91</v>
      </c>
      <c r="BS1" t="s">
        <v>92</v>
      </c>
      <c r="BT1" t="s">
        <v>93</v>
      </c>
      <c r="BU1" t="s">
        <v>94</v>
      </c>
      <c r="BV1" t="s">
        <v>95</v>
      </c>
      <c r="BW1" t="s">
        <v>96</v>
      </c>
      <c r="BX1" t="s">
        <v>97</v>
      </c>
      <c r="BY1" t="s">
        <v>98</v>
      </c>
      <c r="BZ1" t="s">
        <v>99</v>
      </c>
      <c r="CA1" t="s">
        <v>100</v>
      </c>
      <c r="CB1" t="s">
        <v>101</v>
      </c>
      <c r="CC1" t="s">
        <v>102</v>
      </c>
      <c r="CD1" t="s">
        <v>103</v>
      </c>
      <c r="CE1" t="s">
        <v>104</v>
      </c>
      <c r="CF1" t="s">
        <v>105</v>
      </c>
      <c r="CG1" t="s">
        <v>106</v>
      </c>
      <c r="CH1" t="s">
        <v>107</v>
      </c>
      <c r="CI1" t="s">
        <v>108</v>
      </c>
      <c r="CJ1" t="s">
        <v>109</v>
      </c>
      <c r="CK1" t="s">
        <v>110</v>
      </c>
      <c r="CL1" t="s">
        <v>111</v>
      </c>
      <c r="CM1" t="s">
        <v>112</v>
      </c>
      <c r="CN1" t="s">
        <v>113</v>
      </c>
      <c r="CO1" t="s">
        <v>114</v>
      </c>
      <c r="CP1" t="s">
        <v>115</v>
      </c>
      <c r="CQ1" t="s">
        <v>116</v>
      </c>
      <c r="CR1" t="s">
        <v>117</v>
      </c>
      <c r="CS1" t="s">
        <v>118</v>
      </c>
      <c r="CT1" t="s">
        <v>119</v>
      </c>
      <c r="CU1" t="s">
        <v>120</v>
      </c>
      <c r="CV1" t="s">
        <v>121</v>
      </c>
      <c r="CW1" t="s">
        <v>122</v>
      </c>
      <c r="CX1" t="s">
        <v>123</v>
      </c>
      <c r="CY1" t="s">
        <v>124</v>
      </c>
      <c r="CZ1" t="s">
        <v>125</v>
      </c>
      <c r="DA1" t="s">
        <v>126</v>
      </c>
      <c r="DB1" t="s">
        <v>127</v>
      </c>
      <c r="DC1" t="s">
        <v>128</v>
      </c>
      <c r="DD1" t="s">
        <v>129</v>
      </c>
      <c r="DE1" t="s">
        <v>130</v>
      </c>
      <c r="DF1" t="s">
        <v>131</v>
      </c>
      <c r="DG1" t="s">
        <v>132</v>
      </c>
      <c r="DH1" t="s">
        <v>133</v>
      </c>
      <c r="DI1" t="s">
        <v>134</v>
      </c>
      <c r="DJ1" t="s">
        <v>135</v>
      </c>
      <c r="DK1" t="s">
        <v>136</v>
      </c>
      <c r="DL1" t="s">
        <v>137</v>
      </c>
      <c r="DM1" t="s">
        <v>138</v>
      </c>
      <c r="DN1" t="s">
        <v>139</v>
      </c>
      <c r="DO1" t="s">
        <v>140</v>
      </c>
      <c r="DP1" t="s">
        <v>141</v>
      </c>
      <c r="DQ1" t="s">
        <v>142</v>
      </c>
      <c r="DR1" t="s">
        <v>143</v>
      </c>
      <c r="DS1" t="s">
        <v>144</v>
      </c>
      <c r="DT1" t="s">
        <v>145</v>
      </c>
      <c r="DU1" t="s">
        <v>146</v>
      </c>
      <c r="DV1" t="s">
        <v>147</v>
      </c>
      <c r="DW1" t="s">
        <v>148</v>
      </c>
      <c r="DX1" t="s">
        <v>149</v>
      </c>
      <c r="DY1" t="s">
        <v>150</v>
      </c>
      <c r="DZ1" t="s">
        <v>151</v>
      </c>
      <c r="EA1" t="s">
        <v>152</v>
      </c>
      <c r="EB1" t="s">
        <v>153</v>
      </c>
      <c r="EC1" t="s">
        <v>154</v>
      </c>
      <c r="ED1" t="s">
        <v>155</v>
      </c>
      <c r="EE1" t="s">
        <v>156</v>
      </c>
      <c r="EF1" t="s">
        <v>157</v>
      </c>
      <c r="EG1" t="s">
        <v>158</v>
      </c>
      <c r="EH1" t="s">
        <v>159</v>
      </c>
      <c r="EI1" t="s">
        <v>160</v>
      </c>
      <c r="EJ1" t="s">
        <v>161</v>
      </c>
      <c r="EK1" t="s">
        <v>162</v>
      </c>
      <c r="EL1" t="s">
        <v>163</v>
      </c>
      <c r="EM1" t="s">
        <v>164</v>
      </c>
      <c r="EN1" t="s">
        <v>165</v>
      </c>
      <c r="EO1" t="s">
        <v>166</v>
      </c>
      <c r="EP1" t="s">
        <v>167</v>
      </c>
      <c r="EQ1" t="s">
        <v>168</v>
      </c>
      <c r="ER1" t="s">
        <v>169</v>
      </c>
      <c r="ES1" t="s">
        <v>170</v>
      </c>
      <c r="ET1" t="s">
        <v>171</v>
      </c>
      <c r="EU1" t="s">
        <v>172</v>
      </c>
      <c r="EV1" t="s">
        <v>173</v>
      </c>
      <c r="EW1" t="s">
        <v>174</v>
      </c>
      <c r="EX1" t="s">
        <v>175</v>
      </c>
      <c r="EY1" t="s">
        <v>176</v>
      </c>
      <c r="EZ1" t="s">
        <v>177</v>
      </c>
      <c r="FA1" t="s">
        <v>178</v>
      </c>
      <c r="FB1" t="s">
        <v>179</v>
      </c>
      <c r="FC1" t="s">
        <v>180</v>
      </c>
      <c r="FD1" t="s">
        <v>181</v>
      </c>
      <c r="FE1" t="s">
        <v>182</v>
      </c>
      <c r="FF1" t="s">
        <v>183</v>
      </c>
      <c r="FG1" t="s">
        <v>184</v>
      </c>
      <c r="FH1" t="s">
        <v>185</v>
      </c>
      <c r="FI1" t="s">
        <v>186</v>
      </c>
      <c r="FJ1" t="s">
        <v>187</v>
      </c>
      <c r="FK1" t="s">
        <v>188</v>
      </c>
      <c r="FL1" t="s">
        <v>189</v>
      </c>
      <c r="FM1" t="s">
        <v>190</v>
      </c>
      <c r="FN1" t="s">
        <v>191</v>
      </c>
      <c r="FO1" t="s">
        <v>192</v>
      </c>
      <c r="FP1" t="s">
        <v>193</v>
      </c>
      <c r="FQ1" t="s">
        <v>194</v>
      </c>
      <c r="FR1" t="s">
        <v>195</v>
      </c>
      <c r="FS1" t="s">
        <v>196</v>
      </c>
      <c r="FT1" t="s">
        <v>197</v>
      </c>
      <c r="FU1" t="s">
        <v>198</v>
      </c>
      <c r="FV1" t="s">
        <v>199</v>
      </c>
      <c r="FW1" t="s">
        <v>200</v>
      </c>
      <c r="FX1" t="s">
        <v>201</v>
      </c>
      <c r="FY1" t="s">
        <v>202</v>
      </c>
      <c r="FZ1" t="s">
        <v>203</v>
      </c>
      <c r="GA1" t="s">
        <v>204</v>
      </c>
      <c r="GB1" t="s">
        <v>205</v>
      </c>
      <c r="GC1" t="s">
        <v>206</v>
      </c>
      <c r="GD1" t="s">
        <v>207</v>
      </c>
      <c r="GE1" t="s">
        <v>208</v>
      </c>
      <c r="GF1" t="s">
        <v>209</v>
      </c>
      <c r="GG1" t="s">
        <v>210</v>
      </c>
      <c r="GH1" t="s">
        <v>211</v>
      </c>
      <c r="GI1" t="s">
        <v>212</v>
      </c>
      <c r="GJ1" t="s">
        <v>213</v>
      </c>
      <c r="GK1" t="s">
        <v>214</v>
      </c>
      <c r="GL1" t="s">
        <v>215</v>
      </c>
      <c r="GM1" t="s">
        <v>216</v>
      </c>
      <c r="GN1" t="s">
        <v>217</v>
      </c>
      <c r="GO1" t="s">
        <v>218</v>
      </c>
      <c r="GP1" t="s">
        <v>219</v>
      </c>
      <c r="GQ1" t="s">
        <v>220</v>
      </c>
      <c r="GR1" t="s">
        <v>221</v>
      </c>
      <c r="GS1" t="s">
        <v>222</v>
      </c>
      <c r="GT1" t="s">
        <v>223</v>
      </c>
      <c r="GU1" t="s">
        <v>224</v>
      </c>
      <c r="GV1" t="s">
        <v>225</v>
      </c>
      <c r="GW1" t="s">
        <v>226</v>
      </c>
      <c r="GX1" t="s">
        <v>227</v>
      </c>
      <c r="GY1" t="s">
        <v>228</v>
      </c>
      <c r="GZ1" t="s">
        <v>229</v>
      </c>
      <c r="HA1" t="s">
        <v>230</v>
      </c>
      <c r="HB1" t="s">
        <v>231</v>
      </c>
      <c r="HC1" t="s">
        <v>232</v>
      </c>
      <c r="HD1" t="s">
        <v>233</v>
      </c>
      <c r="HE1" t="s">
        <v>234</v>
      </c>
      <c r="HF1" t="s">
        <v>235</v>
      </c>
      <c r="HG1" t="s">
        <v>236</v>
      </c>
      <c r="HH1" t="s">
        <v>237</v>
      </c>
      <c r="HI1" t="s">
        <v>238</v>
      </c>
      <c r="HJ1" t="s">
        <v>239</v>
      </c>
      <c r="HK1" t="s">
        <v>240</v>
      </c>
      <c r="HL1" t="s">
        <v>241</v>
      </c>
      <c r="HM1" t="s">
        <v>242</v>
      </c>
      <c r="HN1" t="s">
        <v>243</v>
      </c>
      <c r="HO1" t="s">
        <v>244</v>
      </c>
      <c r="HP1" t="s">
        <v>245</v>
      </c>
      <c r="HQ1" t="s">
        <v>246</v>
      </c>
      <c r="HR1" t="s">
        <v>247</v>
      </c>
      <c r="HS1" t="s">
        <v>248</v>
      </c>
      <c r="HT1" t="s">
        <v>249</v>
      </c>
      <c r="HU1" t="s">
        <v>250</v>
      </c>
      <c r="HV1" t="s">
        <v>251</v>
      </c>
      <c r="HW1" t="s">
        <v>252</v>
      </c>
      <c r="HX1" t="s">
        <v>253</v>
      </c>
      <c r="HY1" t="s">
        <v>254</v>
      </c>
      <c r="HZ1" t="s">
        <v>255</v>
      </c>
      <c r="IA1" t="s">
        <v>256</v>
      </c>
      <c r="IB1" t="s">
        <v>257</v>
      </c>
      <c r="IC1" t="s">
        <v>258</v>
      </c>
      <c r="ID1" t="s">
        <v>259</v>
      </c>
      <c r="IE1" t="s">
        <v>260</v>
      </c>
      <c r="IF1" t="s">
        <v>261</v>
      </c>
      <c r="IG1" t="s">
        <v>262</v>
      </c>
      <c r="IH1" t="s">
        <v>263</v>
      </c>
      <c r="II1" t="s">
        <v>264</v>
      </c>
      <c r="IJ1" t="s">
        <v>265</v>
      </c>
      <c r="IK1" t="s">
        <v>266</v>
      </c>
      <c r="IL1" t="s">
        <v>267</v>
      </c>
      <c r="IM1" t="s">
        <v>268</v>
      </c>
      <c r="IN1" t="s">
        <v>269</v>
      </c>
      <c r="IO1" t="s">
        <v>270</v>
      </c>
      <c r="IP1" t="s">
        <v>271</v>
      </c>
    </row>
    <row r="2" spans="1:250" x14ac:dyDescent="0.35">
      <c r="A2">
        <v>13069</v>
      </c>
      <c r="B2">
        <v>-922729984</v>
      </c>
      <c r="C2">
        <v>1837</v>
      </c>
      <c r="D2" t="s">
        <v>272</v>
      </c>
      <c r="E2" t="s">
        <v>273</v>
      </c>
      <c r="F2">
        <v>13794</v>
      </c>
      <c r="G2" t="s">
        <v>274</v>
      </c>
      <c r="H2" t="s">
        <v>275</v>
      </c>
      <c r="I2">
        <v>528</v>
      </c>
      <c r="J2" t="s">
        <v>531</v>
      </c>
      <c r="K2" t="s">
        <v>532</v>
      </c>
      <c r="L2">
        <v>83250</v>
      </c>
      <c r="M2" t="s">
        <v>533</v>
      </c>
      <c r="N2" t="s">
        <v>534</v>
      </c>
      <c r="O2">
        <v>83250</v>
      </c>
      <c r="P2" t="s">
        <v>533</v>
      </c>
      <c r="Q2" t="s">
        <v>534</v>
      </c>
      <c r="R2" t="s">
        <v>323</v>
      </c>
      <c r="S2" s="43">
        <v>-37.950000000000003</v>
      </c>
      <c r="U2" s="43">
        <v>13</v>
      </c>
      <c r="IF2">
        <v>83250</v>
      </c>
      <c r="IG2" t="s">
        <v>533</v>
      </c>
      <c r="IH2" t="s">
        <v>311</v>
      </c>
      <c r="IK2">
        <v>-2</v>
      </c>
      <c r="IL2" t="s">
        <v>278</v>
      </c>
      <c r="IM2" t="s">
        <v>279</v>
      </c>
      <c r="IN2" t="s">
        <v>468</v>
      </c>
      <c r="IP2" t="s">
        <v>533</v>
      </c>
    </row>
    <row r="3" spans="1:250" x14ac:dyDescent="0.35">
      <c r="A3">
        <v>13070</v>
      </c>
      <c r="B3">
        <v>-922729984</v>
      </c>
      <c r="C3">
        <v>1837</v>
      </c>
      <c r="D3" t="s">
        <v>272</v>
      </c>
      <c r="E3" t="s">
        <v>273</v>
      </c>
      <c r="F3">
        <v>13794</v>
      </c>
      <c r="G3" t="s">
        <v>274</v>
      </c>
      <c r="H3" t="s">
        <v>275</v>
      </c>
      <c r="I3">
        <v>527</v>
      </c>
      <c r="J3" t="s">
        <v>535</v>
      </c>
      <c r="K3" t="s">
        <v>536</v>
      </c>
      <c r="L3">
        <v>83250</v>
      </c>
      <c r="M3" t="s">
        <v>533</v>
      </c>
      <c r="N3" t="s">
        <v>534</v>
      </c>
      <c r="O3">
        <v>83250</v>
      </c>
      <c r="P3" t="s">
        <v>533</v>
      </c>
      <c r="Q3" t="s">
        <v>534</v>
      </c>
      <c r="R3" t="s">
        <v>323</v>
      </c>
      <c r="S3" s="43">
        <v>-26.56</v>
      </c>
      <c r="U3" s="43">
        <v>13</v>
      </c>
      <c r="IF3">
        <v>83250</v>
      </c>
      <c r="IG3" t="s">
        <v>533</v>
      </c>
      <c r="IH3" t="s">
        <v>311</v>
      </c>
      <c r="IK3">
        <v>-2</v>
      </c>
      <c r="IL3" t="s">
        <v>278</v>
      </c>
      <c r="IM3" t="s">
        <v>279</v>
      </c>
      <c r="IN3" t="s">
        <v>468</v>
      </c>
      <c r="IP3" t="s">
        <v>533</v>
      </c>
    </row>
    <row r="4" spans="1:250" x14ac:dyDescent="0.35">
      <c r="A4">
        <v>13071</v>
      </c>
      <c r="B4">
        <v>-922729984</v>
      </c>
      <c r="C4">
        <v>1837</v>
      </c>
      <c r="D4" t="s">
        <v>272</v>
      </c>
      <c r="E4" t="s">
        <v>273</v>
      </c>
      <c r="F4">
        <v>13794</v>
      </c>
      <c r="G4" t="s">
        <v>274</v>
      </c>
      <c r="H4" t="s">
        <v>275</v>
      </c>
      <c r="I4">
        <v>523</v>
      </c>
      <c r="J4" t="s">
        <v>537</v>
      </c>
      <c r="K4" t="s">
        <v>538</v>
      </c>
      <c r="L4">
        <v>83250</v>
      </c>
      <c r="M4" t="s">
        <v>533</v>
      </c>
      <c r="N4" t="s">
        <v>534</v>
      </c>
      <c r="O4">
        <v>83250</v>
      </c>
      <c r="P4" t="s">
        <v>533</v>
      </c>
      <c r="Q4" t="s">
        <v>534</v>
      </c>
      <c r="R4" t="s">
        <v>323</v>
      </c>
      <c r="S4" s="43">
        <v>-53.13</v>
      </c>
      <c r="U4" s="43">
        <v>13</v>
      </c>
      <c r="IF4">
        <v>83250</v>
      </c>
      <c r="IG4" t="s">
        <v>533</v>
      </c>
      <c r="IH4" t="s">
        <v>311</v>
      </c>
      <c r="IK4">
        <v>-2</v>
      </c>
      <c r="IL4" t="s">
        <v>278</v>
      </c>
      <c r="IM4" t="s">
        <v>279</v>
      </c>
      <c r="IN4" t="s">
        <v>468</v>
      </c>
      <c r="IP4" t="s">
        <v>533</v>
      </c>
    </row>
    <row r="5" spans="1:250" x14ac:dyDescent="0.35">
      <c r="A5">
        <v>13072</v>
      </c>
      <c r="B5">
        <v>-922729984</v>
      </c>
      <c r="C5">
        <v>1837</v>
      </c>
      <c r="D5" t="s">
        <v>272</v>
      </c>
      <c r="E5" t="s">
        <v>273</v>
      </c>
      <c r="F5">
        <v>13794</v>
      </c>
      <c r="G5" t="s">
        <v>274</v>
      </c>
      <c r="H5" t="s">
        <v>275</v>
      </c>
      <c r="I5">
        <v>521</v>
      </c>
      <c r="J5" t="s">
        <v>539</v>
      </c>
      <c r="K5" t="s">
        <v>540</v>
      </c>
      <c r="L5">
        <v>83250</v>
      </c>
      <c r="M5" t="s">
        <v>533</v>
      </c>
      <c r="N5" t="s">
        <v>534</v>
      </c>
      <c r="O5">
        <v>83250</v>
      </c>
      <c r="P5" t="s">
        <v>533</v>
      </c>
      <c r="Q5" t="s">
        <v>534</v>
      </c>
      <c r="R5" t="s">
        <v>323</v>
      </c>
      <c r="S5" s="43">
        <v>-26.56</v>
      </c>
      <c r="U5" s="43">
        <v>13</v>
      </c>
      <c r="IF5">
        <v>83250</v>
      </c>
      <c r="IG5" t="s">
        <v>533</v>
      </c>
      <c r="IH5" t="s">
        <v>311</v>
      </c>
      <c r="IK5">
        <v>-2</v>
      </c>
      <c r="IL5" t="s">
        <v>278</v>
      </c>
      <c r="IM5" t="s">
        <v>279</v>
      </c>
      <c r="IN5" t="s">
        <v>468</v>
      </c>
      <c r="IP5" t="s">
        <v>533</v>
      </c>
    </row>
    <row r="6" spans="1:250" x14ac:dyDescent="0.35">
      <c r="A6">
        <v>13073</v>
      </c>
      <c r="B6">
        <v>-922729984</v>
      </c>
      <c r="C6">
        <v>1837</v>
      </c>
      <c r="D6" t="s">
        <v>272</v>
      </c>
      <c r="E6" t="s">
        <v>273</v>
      </c>
      <c r="F6">
        <v>13794</v>
      </c>
      <c r="G6" t="s">
        <v>274</v>
      </c>
      <c r="H6" t="s">
        <v>275</v>
      </c>
      <c r="I6">
        <v>519</v>
      </c>
      <c r="J6" t="s">
        <v>541</v>
      </c>
      <c r="K6" t="s">
        <v>542</v>
      </c>
      <c r="L6">
        <v>83250</v>
      </c>
      <c r="M6" t="s">
        <v>533</v>
      </c>
      <c r="N6" t="s">
        <v>534</v>
      </c>
      <c r="O6">
        <v>83250</v>
      </c>
      <c r="P6" t="s">
        <v>533</v>
      </c>
      <c r="Q6" t="s">
        <v>534</v>
      </c>
      <c r="R6" t="s">
        <v>323</v>
      </c>
      <c r="S6" s="43">
        <v>-26.56</v>
      </c>
      <c r="U6" s="43">
        <v>13</v>
      </c>
      <c r="IF6">
        <v>83250</v>
      </c>
      <c r="IG6" t="s">
        <v>533</v>
      </c>
      <c r="IH6" t="s">
        <v>311</v>
      </c>
      <c r="IK6">
        <v>-2</v>
      </c>
      <c r="IL6" t="s">
        <v>278</v>
      </c>
      <c r="IM6" t="s">
        <v>279</v>
      </c>
      <c r="IN6" t="s">
        <v>468</v>
      </c>
      <c r="IP6" t="s">
        <v>533</v>
      </c>
    </row>
    <row r="7" spans="1:250" x14ac:dyDescent="0.35">
      <c r="A7">
        <v>13074</v>
      </c>
      <c r="B7">
        <v>-922729984</v>
      </c>
      <c r="C7">
        <v>1837</v>
      </c>
      <c r="D7" t="s">
        <v>272</v>
      </c>
      <c r="E7" t="s">
        <v>273</v>
      </c>
      <c r="F7">
        <v>13794</v>
      </c>
      <c r="G7" t="s">
        <v>274</v>
      </c>
      <c r="H7" t="s">
        <v>275</v>
      </c>
      <c r="I7">
        <v>515</v>
      </c>
      <c r="J7" t="s">
        <v>543</v>
      </c>
      <c r="K7" t="s">
        <v>544</v>
      </c>
      <c r="L7">
        <v>83250</v>
      </c>
      <c r="M7" t="s">
        <v>533</v>
      </c>
      <c r="N7" t="s">
        <v>534</v>
      </c>
      <c r="O7">
        <v>83250</v>
      </c>
      <c r="P7" t="s">
        <v>533</v>
      </c>
      <c r="Q7" t="s">
        <v>534</v>
      </c>
      <c r="R7" t="s">
        <v>323</v>
      </c>
      <c r="S7" s="43">
        <v>-59.15</v>
      </c>
      <c r="U7" s="43">
        <v>13</v>
      </c>
      <c r="IF7">
        <v>83250</v>
      </c>
      <c r="IG7" t="s">
        <v>533</v>
      </c>
      <c r="IH7" t="s">
        <v>311</v>
      </c>
      <c r="IK7">
        <v>-2</v>
      </c>
      <c r="IL7" t="s">
        <v>278</v>
      </c>
      <c r="IM7" t="s">
        <v>279</v>
      </c>
      <c r="IN7" t="s">
        <v>468</v>
      </c>
      <c r="IP7" t="s">
        <v>533</v>
      </c>
    </row>
    <row r="8" spans="1:250" x14ac:dyDescent="0.35">
      <c r="A8">
        <v>13075</v>
      </c>
      <c r="B8">
        <v>-922729984</v>
      </c>
      <c r="C8">
        <v>1837</v>
      </c>
      <c r="D8" t="s">
        <v>272</v>
      </c>
      <c r="E8" t="s">
        <v>273</v>
      </c>
      <c r="F8">
        <v>1848</v>
      </c>
      <c r="G8" t="s">
        <v>285</v>
      </c>
      <c r="H8" t="s">
        <v>273</v>
      </c>
      <c r="I8">
        <v>513</v>
      </c>
      <c r="J8" t="s">
        <v>545</v>
      </c>
      <c r="K8" t="s">
        <v>546</v>
      </c>
      <c r="L8">
        <v>1946</v>
      </c>
      <c r="M8" t="s">
        <v>286</v>
      </c>
      <c r="N8" t="s">
        <v>14</v>
      </c>
      <c r="O8">
        <v>1946</v>
      </c>
      <c r="P8" t="s">
        <v>286</v>
      </c>
      <c r="Q8" t="s">
        <v>14</v>
      </c>
      <c r="R8" t="s">
        <v>323</v>
      </c>
      <c r="S8" s="43">
        <v>-968.69</v>
      </c>
      <c r="U8" s="43">
        <v>13</v>
      </c>
      <c r="IF8">
        <v>1946</v>
      </c>
      <c r="IG8" t="s">
        <v>286</v>
      </c>
      <c r="IH8" t="s">
        <v>287</v>
      </c>
      <c r="IK8">
        <v>-2</v>
      </c>
      <c r="IL8" t="s">
        <v>278</v>
      </c>
      <c r="IM8" t="s">
        <v>279</v>
      </c>
      <c r="IN8" t="s">
        <v>463</v>
      </c>
      <c r="IP8" t="s">
        <v>464</v>
      </c>
    </row>
    <row r="9" spans="1:250" x14ac:dyDescent="0.35">
      <c r="A9">
        <v>13076</v>
      </c>
      <c r="B9">
        <v>-922729984</v>
      </c>
      <c r="C9">
        <v>1837</v>
      </c>
      <c r="D9" t="s">
        <v>272</v>
      </c>
      <c r="E9" t="s">
        <v>273</v>
      </c>
      <c r="F9">
        <v>1848</v>
      </c>
      <c r="G9" t="s">
        <v>285</v>
      </c>
      <c r="H9" t="s">
        <v>273</v>
      </c>
      <c r="I9">
        <v>509</v>
      </c>
      <c r="J9" t="s">
        <v>547</v>
      </c>
      <c r="K9" t="s">
        <v>548</v>
      </c>
      <c r="L9">
        <v>1946</v>
      </c>
      <c r="M9" t="s">
        <v>286</v>
      </c>
      <c r="N9" t="s">
        <v>14</v>
      </c>
      <c r="O9">
        <v>1946</v>
      </c>
      <c r="P9" t="s">
        <v>286</v>
      </c>
      <c r="Q9" t="s">
        <v>14</v>
      </c>
      <c r="R9" t="s">
        <v>323</v>
      </c>
      <c r="S9" s="43">
        <v>-572.91</v>
      </c>
      <c r="U9" s="43">
        <v>13</v>
      </c>
      <c r="IF9">
        <v>1946</v>
      </c>
      <c r="IG9" t="s">
        <v>286</v>
      </c>
      <c r="IH9" t="s">
        <v>287</v>
      </c>
      <c r="IK9">
        <v>-2</v>
      </c>
      <c r="IL9" t="s">
        <v>278</v>
      </c>
      <c r="IM9" t="s">
        <v>279</v>
      </c>
      <c r="IN9" t="s">
        <v>463</v>
      </c>
      <c r="IP9" t="s">
        <v>464</v>
      </c>
    </row>
    <row r="10" spans="1:250" x14ac:dyDescent="0.35">
      <c r="A10">
        <v>13077</v>
      </c>
      <c r="B10">
        <v>-922729984</v>
      </c>
      <c r="C10">
        <v>1837</v>
      </c>
      <c r="D10" t="s">
        <v>272</v>
      </c>
      <c r="E10" t="s">
        <v>273</v>
      </c>
      <c r="F10">
        <v>1848</v>
      </c>
      <c r="G10" t="s">
        <v>285</v>
      </c>
      <c r="H10" t="s">
        <v>273</v>
      </c>
      <c r="I10">
        <v>507</v>
      </c>
      <c r="J10" t="s">
        <v>549</v>
      </c>
      <c r="K10" t="s">
        <v>550</v>
      </c>
      <c r="L10">
        <v>1946</v>
      </c>
      <c r="M10" t="s">
        <v>286</v>
      </c>
      <c r="N10" t="s">
        <v>14</v>
      </c>
      <c r="O10">
        <v>1946</v>
      </c>
      <c r="P10" t="s">
        <v>286</v>
      </c>
      <c r="Q10" t="s">
        <v>14</v>
      </c>
      <c r="R10" t="s">
        <v>323</v>
      </c>
      <c r="S10" s="43">
        <v>-997.19</v>
      </c>
      <c r="U10" s="43">
        <v>13</v>
      </c>
      <c r="IF10">
        <v>1946</v>
      </c>
      <c r="IG10" t="s">
        <v>286</v>
      </c>
      <c r="IH10" t="s">
        <v>287</v>
      </c>
      <c r="IK10">
        <v>-2</v>
      </c>
      <c r="IL10" t="s">
        <v>278</v>
      </c>
      <c r="IM10" t="s">
        <v>279</v>
      </c>
      <c r="IN10" t="s">
        <v>463</v>
      </c>
      <c r="IP10" t="s">
        <v>464</v>
      </c>
    </row>
    <row r="11" spans="1:250" x14ac:dyDescent="0.35">
      <c r="A11">
        <v>13078</v>
      </c>
      <c r="B11">
        <v>-922729984</v>
      </c>
      <c r="C11">
        <v>1837</v>
      </c>
      <c r="D11" t="s">
        <v>272</v>
      </c>
      <c r="E11" t="s">
        <v>273</v>
      </c>
      <c r="F11">
        <v>1848</v>
      </c>
      <c r="G11" t="s">
        <v>285</v>
      </c>
      <c r="H11" t="s">
        <v>273</v>
      </c>
      <c r="I11">
        <v>528</v>
      </c>
      <c r="J11" t="s">
        <v>531</v>
      </c>
      <c r="K11" t="s">
        <v>532</v>
      </c>
      <c r="L11">
        <v>1946</v>
      </c>
      <c r="M11" t="s">
        <v>286</v>
      </c>
      <c r="N11" t="s">
        <v>14</v>
      </c>
      <c r="O11">
        <v>1946</v>
      </c>
      <c r="P11" t="s">
        <v>286</v>
      </c>
      <c r="Q11" t="s">
        <v>14</v>
      </c>
      <c r="R11" t="s">
        <v>323</v>
      </c>
      <c r="S11" s="43">
        <v>-1618.7</v>
      </c>
      <c r="U11" s="43">
        <v>13</v>
      </c>
      <c r="IF11">
        <v>1946</v>
      </c>
      <c r="IG11" t="s">
        <v>286</v>
      </c>
      <c r="IH11" t="s">
        <v>287</v>
      </c>
      <c r="IK11">
        <v>-2</v>
      </c>
      <c r="IL11" t="s">
        <v>278</v>
      </c>
      <c r="IM11" t="s">
        <v>279</v>
      </c>
      <c r="IN11" t="s">
        <v>463</v>
      </c>
      <c r="IP11" t="s">
        <v>464</v>
      </c>
    </row>
    <row r="12" spans="1:250" x14ac:dyDescent="0.35">
      <c r="A12">
        <v>13079</v>
      </c>
      <c r="B12">
        <v>-922729984</v>
      </c>
      <c r="C12">
        <v>1837</v>
      </c>
      <c r="D12" t="s">
        <v>272</v>
      </c>
      <c r="E12" t="s">
        <v>273</v>
      </c>
      <c r="F12">
        <v>1848</v>
      </c>
      <c r="G12" t="s">
        <v>285</v>
      </c>
      <c r="H12" t="s">
        <v>273</v>
      </c>
      <c r="I12">
        <v>527</v>
      </c>
      <c r="J12" t="s">
        <v>535</v>
      </c>
      <c r="K12" t="s">
        <v>536</v>
      </c>
      <c r="L12">
        <v>1946</v>
      </c>
      <c r="M12" t="s">
        <v>286</v>
      </c>
      <c r="N12" t="s">
        <v>14</v>
      </c>
      <c r="O12">
        <v>1946</v>
      </c>
      <c r="P12" t="s">
        <v>286</v>
      </c>
      <c r="Q12" t="s">
        <v>14</v>
      </c>
      <c r="R12" t="s">
        <v>323</v>
      </c>
      <c r="S12" s="43">
        <v>-1113.5899999999999</v>
      </c>
      <c r="U12" s="43">
        <v>13</v>
      </c>
      <c r="IF12">
        <v>1946</v>
      </c>
      <c r="IG12" t="s">
        <v>286</v>
      </c>
      <c r="IH12" t="s">
        <v>287</v>
      </c>
      <c r="IK12">
        <v>-2</v>
      </c>
      <c r="IL12" t="s">
        <v>278</v>
      </c>
      <c r="IM12" t="s">
        <v>279</v>
      </c>
      <c r="IN12" t="s">
        <v>463</v>
      </c>
      <c r="IP12" t="s">
        <v>464</v>
      </c>
    </row>
    <row r="13" spans="1:250" x14ac:dyDescent="0.35">
      <c r="A13">
        <v>13080</v>
      </c>
      <c r="B13">
        <v>-922729984</v>
      </c>
      <c r="C13">
        <v>1837</v>
      </c>
      <c r="D13" t="s">
        <v>272</v>
      </c>
      <c r="E13" t="s">
        <v>273</v>
      </c>
      <c r="F13">
        <v>1848</v>
      </c>
      <c r="G13" t="s">
        <v>285</v>
      </c>
      <c r="H13" t="s">
        <v>273</v>
      </c>
      <c r="I13">
        <v>523</v>
      </c>
      <c r="J13" t="s">
        <v>537</v>
      </c>
      <c r="K13" t="s">
        <v>538</v>
      </c>
      <c r="L13">
        <v>1946</v>
      </c>
      <c r="M13" t="s">
        <v>286</v>
      </c>
      <c r="N13" t="s">
        <v>14</v>
      </c>
      <c r="O13">
        <v>1946</v>
      </c>
      <c r="P13" t="s">
        <v>286</v>
      </c>
      <c r="Q13" t="s">
        <v>14</v>
      </c>
      <c r="R13" t="s">
        <v>323</v>
      </c>
      <c r="S13" s="43">
        <v>-1876.36</v>
      </c>
      <c r="U13" s="43">
        <v>13</v>
      </c>
      <c r="IF13">
        <v>1946</v>
      </c>
      <c r="IG13" t="s">
        <v>286</v>
      </c>
      <c r="IH13" t="s">
        <v>287</v>
      </c>
      <c r="IK13">
        <v>-2</v>
      </c>
      <c r="IL13" t="s">
        <v>278</v>
      </c>
      <c r="IM13" t="s">
        <v>279</v>
      </c>
      <c r="IN13" t="s">
        <v>463</v>
      </c>
      <c r="IP13" t="s">
        <v>464</v>
      </c>
    </row>
    <row r="14" spans="1:250" x14ac:dyDescent="0.35">
      <c r="A14">
        <v>13081</v>
      </c>
      <c r="B14">
        <v>-922729984</v>
      </c>
      <c r="C14">
        <v>1837</v>
      </c>
      <c r="D14" t="s">
        <v>272</v>
      </c>
      <c r="E14" t="s">
        <v>273</v>
      </c>
      <c r="F14">
        <v>1848</v>
      </c>
      <c r="G14" t="s">
        <v>285</v>
      </c>
      <c r="H14" t="s">
        <v>273</v>
      </c>
      <c r="I14">
        <v>521</v>
      </c>
      <c r="J14" t="s">
        <v>539</v>
      </c>
      <c r="K14" t="s">
        <v>540</v>
      </c>
      <c r="L14">
        <v>1946</v>
      </c>
      <c r="M14" t="s">
        <v>286</v>
      </c>
      <c r="N14" t="s">
        <v>14</v>
      </c>
      <c r="O14">
        <v>1946</v>
      </c>
      <c r="P14" t="s">
        <v>286</v>
      </c>
      <c r="Q14" t="s">
        <v>14</v>
      </c>
      <c r="R14" t="s">
        <v>323</v>
      </c>
      <c r="S14" s="43">
        <v>-938.18</v>
      </c>
      <c r="U14" s="43">
        <v>13</v>
      </c>
      <c r="IF14">
        <v>1946</v>
      </c>
      <c r="IG14" t="s">
        <v>286</v>
      </c>
      <c r="IH14" t="s">
        <v>287</v>
      </c>
      <c r="IK14">
        <v>-2</v>
      </c>
      <c r="IL14" t="s">
        <v>278</v>
      </c>
      <c r="IM14" t="s">
        <v>279</v>
      </c>
      <c r="IN14" t="s">
        <v>463</v>
      </c>
      <c r="IP14" t="s">
        <v>464</v>
      </c>
    </row>
    <row r="15" spans="1:250" x14ac:dyDescent="0.35">
      <c r="A15">
        <v>13082</v>
      </c>
      <c r="B15">
        <v>-922729984</v>
      </c>
      <c r="C15">
        <v>1837</v>
      </c>
      <c r="D15" t="s">
        <v>272</v>
      </c>
      <c r="E15" t="s">
        <v>273</v>
      </c>
      <c r="F15">
        <v>1848</v>
      </c>
      <c r="G15" t="s">
        <v>285</v>
      </c>
      <c r="H15" t="s">
        <v>273</v>
      </c>
      <c r="I15">
        <v>519</v>
      </c>
      <c r="J15" t="s">
        <v>541</v>
      </c>
      <c r="K15" t="s">
        <v>542</v>
      </c>
      <c r="L15">
        <v>1946</v>
      </c>
      <c r="M15" t="s">
        <v>286</v>
      </c>
      <c r="N15" t="s">
        <v>14</v>
      </c>
      <c r="O15">
        <v>1946</v>
      </c>
      <c r="P15" t="s">
        <v>286</v>
      </c>
      <c r="Q15" t="s">
        <v>14</v>
      </c>
      <c r="R15" t="s">
        <v>323</v>
      </c>
      <c r="S15" s="43">
        <v>-938.18</v>
      </c>
      <c r="U15" s="43">
        <v>13</v>
      </c>
      <c r="IF15">
        <v>1946</v>
      </c>
      <c r="IG15" t="s">
        <v>286</v>
      </c>
      <c r="IH15" t="s">
        <v>287</v>
      </c>
      <c r="IK15">
        <v>-2</v>
      </c>
      <c r="IL15" t="s">
        <v>278</v>
      </c>
      <c r="IM15" t="s">
        <v>279</v>
      </c>
      <c r="IN15" t="s">
        <v>463</v>
      </c>
      <c r="IP15" t="s">
        <v>464</v>
      </c>
    </row>
    <row r="16" spans="1:250" x14ac:dyDescent="0.35">
      <c r="A16">
        <v>13083</v>
      </c>
      <c r="B16">
        <v>-922729984</v>
      </c>
      <c r="C16">
        <v>1837</v>
      </c>
      <c r="D16" t="s">
        <v>272</v>
      </c>
      <c r="E16" t="s">
        <v>273</v>
      </c>
      <c r="F16">
        <v>1848</v>
      </c>
      <c r="G16" t="s">
        <v>285</v>
      </c>
      <c r="H16" t="s">
        <v>273</v>
      </c>
      <c r="I16">
        <v>515</v>
      </c>
      <c r="J16" t="s">
        <v>543</v>
      </c>
      <c r="K16" t="s">
        <v>544</v>
      </c>
      <c r="L16">
        <v>1946</v>
      </c>
      <c r="M16" t="s">
        <v>286</v>
      </c>
      <c r="N16" t="s">
        <v>14</v>
      </c>
      <c r="O16">
        <v>1946</v>
      </c>
      <c r="P16" t="s">
        <v>286</v>
      </c>
      <c r="Q16" t="s">
        <v>14</v>
      </c>
      <c r="R16" t="s">
        <v>323</v>
      </c>
      <c r="S16" s="43">
        <v>-2023.37</v>
      </c>
      <c r="U16" s="43">
        <v>13</v>
      </c>
      <c r="IF16">
        <v>1946</v>
      </c>
      <c r="IG16" t="s">
        <v>286</v>
      </c>
      <c r="IH16" t="s">
        <v>287</v>
      </c>
      <c r="IK16">
        <v>-2</v>
      </c>
      <c r="IL16" t="s">
        <v>278</v>
      </c>
      <c r="IM16" t="s">
        <v>279</v>
      </c>
      <c r="IN16" t="s">
        <v>463</v>
      </c>
      <c r="IP16" t="s">
        <v>464</v>
      </c>
    </row>
    <row r="17" spans="1:250" x14ac:dyDescent="0.35">
      <c r="A17">
        <v>13084</v>
      </c>
      <c r="B17">
        <v>-922729984</v>
      </c>
      <c r="C17">
        <v>1837</v>
      </c>
      <c r="D17" t="s">
        <v>272</v>
      </c>
      <c r="E17" t="s">
        <v>273</v>
      </c>
      <c r="F17">
        <v>1848</v>
      </c>
      <c r="G17" t="s">
        <v>285</v>
      </c>
      <c r="H17" t="s">
        <v>273</v>
      </c>
      <c r="I17">
        <v>521</v>
      </c>
      <c r="J17" t="s">
        <v>539</v>
      </c>
      <c r="K17" t="s">
        <v>540</v>
      </c>
      <c r="L17">
        <v>2024</v>
      </c>
      <c r="M17" t="s">
        <v>288</v>
      </c>
      <c r="N17" t="s">
        <v>15</v>
      </c>
      <c r="O17">
        <v>2024</v>
      </c>
      <c r="P17" t="s">
        <v>288</v>
      </c>
      <c r="Q17" t="s">
        <v>15</v>
      </c>
      <c r="R17" t="s">
        <v>323</v>
      </c>
      <c r="S17" s="43">
        <v>-2.99</v>
      </c>
      <c r="U17" s="43">
        <v>13</v>
      </c>
      <c r="IF17">
        <v>2024</v>
      </c>
      <c r="IG17" t="s">
        <v>288</v>
      </c>
      <c r="IH17" t="s">
        <v>287</v>
      </c>
      <c r="IK17">
        <v>-2</v>
      </c>
      <c r="IL17" t="s">
        <v>278</v>
      </c>
      <c r="IM17" t="s">
        <v>279</v>
      </c>
      <c r="IN17" t="s">
        <v>463</v>
      </c>
      <c r="IP17" t="s">
        <v>465</v>
      </c>
    </row>
    <row r="18" spans="1:250" x14ac:dyDescent="0.35">
      <c r="A18">
        <v>13085</v>
      </c>
      <c r="B18">
        <v>-922729984</v>
      </c>
      <c r="C18">
        <v>1837</v>
      </c>
      <c r="D18" t="s">
        <v>272</v>
      </c>
      <c r="E18" t="s">
        <v>273</v>
      </c>
      <c r="F18">
        <v>1848</v>
      </c>
      <c r="G18" t="s">
        <v>285</v>
      </c>
      <c r="H18" t="s">
        <v>273</v>
      </c>
      <c r="I18">
        <v>519</v>
      </c>
      <c r="J18" t="s">
        <v>541</v>
      </c>
      <c r="K18" t="s">
        <v>542</v>
      </c>
      <c r="L18">
        <v>2024</v>
      </c>
      <c r="M18" t="s">
        <v>288</v>
      </c>
      <c r="N18" t="s">
        <v>15</v>
      </c>
      <c r="O18">
        <v>2024</v>
      </c>
      <c r="P18" t="s">
        <v>288</v>
      </c>
      <c r="Q18" t="s">
        <v>15</v>
      </c>
      <c r="R18" t="s">
        <v>323</v>
      </c>
      <c r="S18" s="43">
        <v>-2.99</v>
      </c>
      <c r="U18" s="43">
        <v>13</v>
      </c>
      <c r="IF18">
        <v>2024</v>
      </c>
      <c r="IG18" t="s">
        <v>288</v>
      </c>
      <c r="IH18" t="s">
        <v>287</v>
      </c>
      <c r="IK18">
        <v>-2</v>
      </c>
      <c r="IL18" t="s">
        <v>278</v>
      </c>
      <c r="IM18" t="s">
        <v>279</v>
      </c>
      <c r="IN18" t="s">
        <v>463</v>
      </c>
      <c r="IP18" t="s">
        <v>465</v>
      </c>
    </row>
    <row r="19" spans="1:250" x14ac:dyDescent="0.35">
      <c r="A19">
        <v>13086</v>
      </c>
      <c r="B19">
        <v>-922729984</v>
      </c>
      <c r="C19">
        <v>1837</v>
      </c>
      <c r="D19" t="s">
        <v>272</v>
      </c>
      <c r="E19" t="s">
        <v>273</v>
      </c>
      <c r="F19">
        <v>1848</v>
      </c>
      <c r="G19" t="s">
        <v>285</v>
      </c>
      <c r="H19" t="s">
        <v>273</v>
      </c>
      <c r="I19">
        <v>515</v>
      </c>
      <c r="J19" t="s">
        <v>543</v>
      </c>
      <c r="K19" t="s">
        <v>544</v>
      </c>
      <c r="L19">
        <v>2024</v>
      </c>
      <c r="M19" t="s">
        <v>288</v>
      </c>
      <c r="N19" t="s">
        <v>15</v>
      </c>
      <c r="O19">
        <v>2024</v>
      </c>
      <c r="P19" t="s">
        <v>288</v>
      </c>
      <c r="Q19" t="s">
        <v>15</v>
      </c>
      <c r="R19" t="s">
        <v>323</v>
      </c>
      <c r="S19" s="43">
        <v>-12.55</v>
      </c>
      <c r="U19" s="43">
        <v>13</v>
      </c>
      <c r="IF19">
        <v>2024</v>
      </c>
      <c r="IG19" t="s">
        <v>288</v>
      </c>
      <c r="IH19" t="s">
        <v>287</v>
      </c>
      <c r="IK19">
        <v>-2</v>
      </c>
      <c r="IL19" t="s">
        <v>278</v>
      </c>
      <c r="IM19" t="s">
        <v>279</v>
      </c>
      <c r="IN19" t="s">
        <v>463</v>
      </c>
      <c r="IP19" t="s">
        <v>465</v>
      </c>
    </row>
    <row r="20" spans="1:250" x14ac:dyDescent="0.35">
      <c r="A20">
        <v>13087</v>
      </c>
      <c r="B20">
        <v>-922729984</v>
      </c>
      <c r="C20">
        <v>1837</v>
      </c>
      <c r="D20" t="s">
        <v>272</v>
      </c>
      <c r="E20" t="s">
        <v>273</v>
      </c>
      <c r="F20">
        <v>1848</v>
      </c>
      <c r="G20" t="s">
        <v>285</v>
      </c>
      <c r="H20" t="s">
        <v>273</v>
      </c>
      <c r="I20">
        <v>513</v>
      </c>
      <c r="J20" t="s">
        <v>545</v>
      </c>
      <c r="K20" t="s">
        <v>546</v>
      </c>
      <c r="L20">
        <v>2024</v>
      </c>
      <c r="M20" t="s">
        <v>288</v>
      </c>
      <c r="N20" t="s">
        <v>15</v>
      </c>
      <c r="O20">
        <v>2024</v>
      </c>
      <c r="P20" t="s">
        <v>288</v>
      </c>
      <c r="Q20" t="s">
        <v>15</v>
      </c>
      <c r="R20" t="s">
        <v>323</v>
      </c>
      <c r="S20" s="43">
        <v>-11</v>
      </c>
      <c r="U20" s="43">
        <v>13</v>
      </c>
      <c r="IF20">
        <v>2024</v>
      </c>
      <c r="IG20" t="s">
        <v>288</v>
      </c>
      <c r="IH20" t="s">
        <v>287</v>
      </c>
      <c r="IK20">
        <v>-2</v>
      </c>
      <c r="IL20" t="s">
        <v>278</v>
      </c>
      <c r="IM20" t="s">
        <v>279</v>
      </c>
      <c r="IN20" t="s">
        <v>463</v>
      </c>
      <c r="IP20" t="s">
        <v>465</v>
      </c>
    </row>
    <row r="21" spans="1:250" x14ac:dyDescent="0.35">
      <c r="A21">
        <v>13088</v>
      </c>
      <c r="B21">
        <v>-922729984</v>
      </c>
      <c r="C21">
        <v>1837</v>
      </c>
      <c r="D21" t="s">
        <v>272</v>
      </c>
      <c r="E21" t="s">
        <v>273</v>
      </c>
      <c r="F21">
        <v>1848</v>
      </c>
      <c r="G21" t="s">
        <v>285</v>
      </c>
      <c r="H21" t="s">
        <v>273</v>
      </c>
      <c r="I21">
        <v>509</v>
      </c>
      <c r="J21" t="s">
        <v>547</v>
      </c>
      <c r="K21" t="s">
        <v>548</v>
      </c>
      <c r="L21">
        <v>2024</v>
      </c>
      <c r="M21" t="s">
        <v>288</v>
      </c>
      <c r="N21" t="s">
        <v>15</v>
      </c>
      <c r="O21">
        <v>2024</v>
      </c>
      <c r="P21" t="s">
        <v>288</v>
      </c>
      <c r="Q21" t="s">
        <v>15</v>
      </c>
      <c r="R21" t="s">
        <v>323</v>
      </c>
      <c r="S21" s="43">
        <v>-6.5</v>
      </c>
      <c r="U21" s="43">
        <v>13</v>
      </c>
      <c r="IF21">
        <v>2024</v>
      </c>
      <c r="IG21" t="s">
        <v>288</v>
      </c>
      <c r="IH21" t="s">
        <v>287</v>
      </c>
      <c r="IK21">
        <v>-2</v>
      </c>
      <c r="IL21" t="s">
        <v>278</v>
      </c>
      <c r="IM21" t="s">
        <v>279</v>
      </c>
      <c r="IN21" t="s">
        <v>463</v>
      </c>
      <c r="IP21" t="s">
        <v>465</v>
      </c>
    </row>
    <row r="22" spans="1:250" x14ac:dyDescent="0.35">
      <c r="A22">
        <v>13089</v>
      </c>
      <c r="B22">
        <v>-922729984</v>
      </c>
      <c r="C22">
        <v>1837</v>
      </c>
      <c r="D22" t="s">
        <v>272</v>
      </c>
      <c r="E22" t="s">
        <v>273</v>
      </c>
      <c r="F22">
        <v>1848</v>
      </c>
      <c r="G22" t="s">
        <v>285</v>
      </c>
      <c r="H22" t="s">
        <v>273</v>
      </c>
      <c r="I22">
        <v>507</v>
      </c>
      <c r="J22" t="s">
        <v>549</v>
      </c>
      <c r="K22" t="s">
        <v>550</v>
      </c>
      <c r="L22">
        <v>2024</v>
      </c>
      <c r="M22" t="s">
        <v>288</v>
      </c>
      <c r="N22" t="s">
        <v>15</v>
      </c>
      <c r="O22">
        <v>2024</v>
      </c>
      <c r="P22" t="s">
        <v>288</v>
      </c>
      <c r="Q22" t="s">
        <v>15</v>
      </c>
      <c r="R22" t="s">
        <v>323</v>
      </c>
      <c r="S22" s="43">
        <v>-11.32</v>
      </c>
      <c r="U22" s="43">
        <v>13</v>
      </c>
      <c r="IF22">
        <v>2024</v>
      </c>
      <c r="IG22" t="s">
        <v>288</v>
      </c>
      <c r="IH22" t="s">
        <v>287</v>
      </c>
      <c r="IK22">
        <v>-2</v>
      </c>
      <c r="IL22" t="s">
        <v>278</v>
      </c>
      <c r="IM22" t="s">
        <v>279</v>
      </c>
      <c r="IN22" t="s">
        <v>463</v>
      </c>
      <c r="IP22" t="s">
        <v>465</v>
      </c>
    </row>
    <row r="23" spans="1:250" x14ac:dyDescent="0.35">
      <c r="A23">
        <v>13090</v>
      </c>
      <c r="B23">
        <v>-922729984</v>
      </c>
      <c r="C23">
        <v>1837</v>
      </c>
      <c r="D23" t="s">
        <v>272</v>
      </c>
      <c r="E23" t="s">
        <v>273</v>
      </c>
      <c r="F23">
        <v>9695</v>
      </c>
      <c r="G23" t="s">
        <v>280</v>
      </c>
      <c r="H23" t="s">
        <v>281</v>
      </c>
      <c r="I23">
        <v>513</v>
      </c>
      <c r="J23" t="s">
        <v>545</v>
      </c>
      <c r="K23" t="s">
        <v>546</v>
      </c>
      <c r="L23">
        <v>2024</v>
      </c>
      <c r="M23" t="s">
        <v>288</v>
      </c>
      <c r="N23" t="s">
        <v>15</v>
      </c>
      <c r="O23">
        <v>2024</v>
      </c>
      <c r="P23" t="s">
        <v>288</v>
      </c>
      <c r="Q23" t="s">
        <v>15</v>
      </c>
      <c r="R23" t="s">
        <v>323</v>
      </c>
      <c r="S23" s="43">
        <v>-1.84</v>
      </c>
      <c r="U23" s="43">
        <v>13</v>
      </c>
      <c r="IF23">
        <v>2024</v>
      </c>
      <c r="IG23" t="s">
        <v>288</v>
      </c>
      <c r="IH23" t="s">
        <v>284</v>
      </c>
      <c r="IK23">
        <v>-2</v>
      </c>
      <c r="IL23" t="s">
        <v>278</v>
      </c>
      <c r="IM23" t="s">
        <v>279</v>
      </c>
      <c r="IN23" t="s">
        <v>466</v>
      </c>
      <c r="IP23" t="s">
        <v>467</v>
      </c>
    </row>
    <row r="24" spans="1:250" x14ac:dyDescent="0.35">
      <c r="A24">
        <v>13091</v>
      </c>
      <c r="B24">
        <v>-922729984</v>
      </c>
      <c r="C24">
        <v>1837</v>
      </c>
      <c r="D24" t="s">
        <v>272</v>
      </c>
      <c r="E24" t="s">
        <v>273</v>
      </c>
      <c r="F24">
        <v>9695</v>
      </c>
      <c r="G24" t="s">
        <v>280</v>
      </c>
      <c r="H24" t="s">
        <v>281</v>
      </c>
      <c r="I24">
        <v>509</v>
      </c>
      <c r="J24" t="s">
        <v>547</v>
      </c>
      <c r="K24" t="s">
        <v>548</v>
      </c>
      <c r="L24">
        <v>2024</v>
      </c>
      <c r="M24" t="s">
        <v>288</v>
      </c>
      <c r="N24" t="s">
        <v>15</v>
      </c>
      <c r="O24">
        <v>2024</v>
      </c>
      <c r="P24" t="s">
        <v>288</v>
      </c>
      <c r="Q24" t="s">
        <v>15</v>
      </c>
      <c r="R24" t="s">
        <v>323</v>
      </c>
      <c r="S24" s="43">
        <v>-1.33</v>
      </c>
      <c r="U24" s="43">
        <v>13</v>
      </c>
      <c r="IF24">
        <v>2024</v>
      </c>
      <c r="IG24" t="s">
        <v>288</v>
      </c>
      <c r="IH24" t="s">
        <v>284</v>
      </c>
      <c r="IK24">
        <v>-2</v>
      </c>
      <c r="IL24" t="s">
        <v>278</v>
      </c>
      <c r="IM24" t="s">
        <v>279</v>
      </c>
      <c r="IN24" t="s">
        <v>466</v>
      </c>
      <c r="IP24" t="s">
        <v>467</v>
      </c>
    </row>
    <row r="25" spans="1:250" x14ac:dyDescent="0.35">
      <c r="A25">
        <v>13092</v>
      </c>
      <c r="B25">
        <v>-922729984</v>
      </c>
      <c r="C25">
        <v>1837</v>
      </c>
      <c r="D25" t="s">
        <v>272</v>
      </c>
      <c r="E25" t="s">
        <v>273</v>
      </c>
      <c r="F25">
        <v>9695</v>
      </c>
      <c r="G25" t="s">
        <v>280</v>
      </c>
      <c r="H25" t="s">
        <v>281</v>
      </c>
      <c r="I25">
        <v>507</v>
      </c>
      <c r="J25" t="s">
        <v>549</v>
      </c>
      <c r="K25" t="s">
        <v>550</v>
      </c>
      <c r="L25">
        <v>2024</v>
      </c>
      <c r="M25" t="s">
        <v>288</v>
      </c>
      <c r="N25" t="s">
        <v>15</v>
      </c>
      <c r="O25">
        <v>2024</v>
      </c>
      <c r="P25" t="s">
        <v>288</v>
      </c>
      <c r="Q25" t="s">
        <v>15</v>
      </c>
      <c r="R25" t="s">
        <v>323</v>
      </c>
      <c r="S25" s="43">
        <v>-1.99</v>
      </c>
      <c r="U25" s="43">
        <v>13</v>
      </c>
      <c r="IF25">
        <v>2024</v>
      </c>
      <c r="IG25" t="s">
        <v>288</v>
      </c>
      <c r="IH25" t="s">
        <v>284</v>
      </c>
      <c r="IK25">
        <v>-2</v>
      </c>
      <c r="IL25" t="s">
        <v>278</v>
      </c>
      <c r="IM25" t="s">
        <v>279</v>
      </c>
      <c r="IN25" t="s">
        <v>466</v>
      </c>
      <c r="IP25" t="s">
        <v>467</v>
      </c>
    </row>
    <row r="26" spans="1:250" x14ac:dyDescent="0.35">
      <c r="A26">
        <v>13093</v>
      </c>
      <c r="B26">
        <v>-922729984</v>
      </c>
      <c r="C26">
        <v>1837</v>
      </c>
      <c r="D26" t="s">
        <v>272</v>
      </c>
      <c r="E26" t="s">
        <v>273</v>
      </c>
      <c r="F26">
        <v>1848</v>
      </c>
      <c r="G26" t="s">
        <v>285</v>
      </c>
      <c r="H26" t="s">
        <v>273</v>
      </c>
      <c r="I26">
        <v>528</v>
      </c>
      <c r="J26" t="s">
        <v>531</v>
      </c>
      <c r="K26" t="s">
        <v>532</v>
      </c>
      <c r="L26">
        <v>2024</v>
      </c>
      <c r="M26" t="s">
        <v>288</v>
      </c>
      <c r="N26" t="s">
        <v>15</v>
      </c>
      <c r="O26">
        <v>2024</v>
      </c>
      <c r="P26" t="s">
        <v>288</v>
      </c>
      <c r="Q26" t="s">
        <v>15</v>
      </c>
      <c r="R26" t="s">
        <v>323</v>
      </c>
      <c r="S26" s="43">
        <v>-0.63</v>
      </c>
      <c r="U26" s="43">
        <v>13</v>
      </c>
      <c r="IF26">
        <v>2024</v>
      </c>
      <c r="IG26" t="s">
        <v>288</v>
      </c>
      <c r="IH26" t="s">
        <v>287</v>
      </c>
      <c r="IK26">
        <v>-2</v>
      </c>
      <c r="IL26" t="s">
        <v>278</v>
      </c>
      <c r="IM26" t="s">
        <v>279</v>
      </c>
      <c r="IN26" t="s">
        <v>463</v>
      </c>
      <c r="IP26" t="s">
        <v>465</v>
      </c>
    </row>
    <row r="27" spans="1:250" x14ac:dyDescent="0.35">
      <c r="A27">
        <v>13094</v>
      </c>
      <c r="B27">
        <v>-922729984</v>
      </c>
      <c r="C27">
        <v>1837</v>
      </c>
      <c r="D27" t="s">
        <v>272</v>
      </c>
      <c r="E27" t="s">
        <v>273</v>
      </c>
      <c r="F27">
        <v>1848</v>
      </c>
      <c r="G27" t="s">
        <v>285</v>
      </c>
      <c r="H27" t="s">
        <v>273</v>
      </c>
      <c r="I27">
        <v>527</v>
      </c>
      <c r="J27" t="s">
        <v>535</v>
      </c>
      <c r="K27" t="s">
        <v>536</v>
      </c>
      <c r="L27">
        <v>2024</v>
      </c>
      <c r="M27" t="s">
        <v>288</v>
      </c>
      <c r="N27" t="s">
        <v>15</v>
      </c>
      <c r="O27">
        <v>2024</v>
      </c>
      <c r="P27" t="s">
        <v>288</v>
      </c>
      <c r="Q27" t="s">
        <v>15</v>
      </c>
      <c r="R27" t="s">
        <v>323</v>
      </c>
      <c r="S27" s="43">
        <v>-0.43</v>
      </c>
      <c r="U27" s="43">
        <v>13</v>
      </c>
      <c r="IF27">
        <v>2024</v>
      </c>
      <c r="IG27" t="s">
        <v>288</v>
      </c>
      <c r="IH27" t="s">
        <v>287</v>
      </c>
      <c r="IK27">
        <v>-2</v>
      </c>
      <c r="IL27" t="s">
        <v>278</v>
      </c>
      <c r="IM27" t="s">
        <v>279</v>
      </c>
      <c r="IN27" t="s">
        <v>463</v>
      </c>
      <c r="IP27" t="s">
        <v>465</v>
      </c>
    </row>
    <row r="28" spans="1:250" x14ac:dyDescent="0.35">
      <c r="A28">
        <v>13095</v>
      </c>
      <c r="B28">
        <v>-922729984</v>
      </c>
      <c r="C28">
        <v>1837</v>
      </c>
      <c r="D28" t="s">
        <v>272</v>
      </c>
      <c r="E28" t="s">
        <v>273</v>
      </c>
      <c r="F28">
        <v>1848</v>
      </c>
      <c r="G28" t="s">
        <v>285</v>
      </c>
      <c r="H28" t="s">
        <v>273</v>
      </c>
      <c r="I28">
        <v>523</v>
      </c>
      <c r="J28" t="s">
        <v>537</v>
      </c>
      <c r="K28" t="s">
        <v>538</v>
      </c>
      <c r="L28">
        <v>2024</v>
      </c>
      <c r="M28" t="s">
        <v>288</v>
      </c>
      <c r="N28" t="s">
        <v>15</v>
      </c>
      <c r="O28">
        <v>2024</v>
      </c>
      <c r="P28" t="s">
        <v>288</v>
      </c>
      <c r="Q28" t="s">
        <v>15</v>
      </c>
      <c r="R28" t="s">
        <v>323</v>
      </c>
      <c r="S28" s="43">
        <v>-5.99</v>
      </c>
      <c r="U28" s="43">
        <v>13</v>
      </c>
      <c r="IF28">
        <v>2024</v>
      </c>
      <c r="IG28" t="s">
        <v>288</v>
      </c>
      <c r="IH28" t="s">
        <v>287</v>
      </c>
      <c r="IK28">
        <v>-2</v>
      </c>
      <c r="IL28" t="s">
        <v>278</v>
      </c>
      <c r="IM28" t="s">
        <v>279</v>
      </c>
      <c r="IN28" t="s">
        <v>463</v>
      </c>
      <c r="IP28" t="s">
        <v>465</v>
      </c>
    </row>
    <row r="29" spans="1:250" x14ac:dyDescent="0.35">
      <c r="A29">
        <v>13096</v>
      </c>
      <c r="B29">
        <v>-922729984</v>
      </c>
      <c r="C29">
        <v>1837</v>
      </c>
      <c r="D29" t="s">
        <v>272</v>
      </c>
      <c r="E29" t="s">
        <v>273</v>
      </c>
      <c r="F29">
        <v>9695</v>
      </c>
      <c r="G29" t="s">
        <v>280</v>
      </c>
      <c r="H29" t="s">
        <v>281</v>
      </c>
      <c r="I29">
        <v>528</v>
      </c>
      <c r="J29" t="s">
        <v>531</v>
      </c>
      <c r="K29" t="s">
        <v>532</v>
      </c>
      <c r="L29">
        <v>2024</v>
      </c>
      <c r="M29" t="s">
        <v>288</v>
      </c>
      <c r="N29" t="s">
        <v>15</v>
      </c>
      <c r="O29">
        <v>2024</v>
      </c>
      <c r="P29" t="s">
        <v>288</v>
      </c>
      <c r="Q29" t="s">
        <v>15</v>
      </c>
      <c r="R29" t="s">
        <v>323</v>
      </c>
      <c r="S29" s="43">
        <v>-1.24</v>
      </c>
      <c r="U29" s="43">
        <v>13</v>
      </c>
      <c r="IF29">
        <v>2024</v>
      </c>
      <c r="IG29" t="s">
        <v>288</v>
      </c>
      <c r="IH29" t="s">
        <v>284</v>
      </c>
      <c r="IK29">
        <v>-2</v>
      </c>
      <c r="IL29" t="s">
        <v>278</v>
      </c>
      <c r="IM29" t="s">
        <v>279</v>
      </c>
      <c r="IN29" t="s">
        <v>466</v>
      </c>
      <c r="IP29" t="s">
        <v>467</v>
      </c>
    </row>
    <row r="30" spans="1:250" x14ac:dyDescent="0.35">
      <c r="A30">
        <v>13097</v>
      </c>
      <c r="B30">
        <v>-922729984</v>
      </c>
      <c r="C30">
        <v>1837</v>
      </c>
      <c r="D30" t="s">
        <v>272</v>
      </c>
      <c r="E30" t="s">
        <v>273</v>
      </c>
      <c r="F30">
        <v>9695</v>
      </c>
      <c r="G30" t="s">
        <v>280</v>
      </c>
      <c r="H30" t="s">
        <v>281</v>
      </c>
      <c r="I30">
        <v>527</v>
      </c>
      <c r="J30" t="s">
        <v>535</v>
      </c>
      <c r="K30" t="s">
        <v>536</v>
      </c>
      <c r="L30">
        <v>2024</v>
      </c>
      <c r="M30" t="s">
        <v>288</v>
      </c>
      <c r="N30" t="s">
        <v>15</v>
      </c>
      <c r="O30">
        <v>2024</v>
      </c>
      <c r="P30" t="s">
        <v>288</v>
      </c>
      <c r="Q30" t="s">
        <v>15</v>
      </c>
      <c r="R30" t="s">
        <v>323</v>
      </c>
      <c r="S30" s="43">
        <v>-0.87</v>
      </c>
      <c r="U30" s="43">
        <v>13</v>
      </c>
      <c r="IF30">
        <v>2024</v>
      </c>
      <c r="IG30" t="s">
        <v>288</v>
      </c>
      <c r="IH30" t="s">
        <v>284</v>
      </c>
      <c r="IK30">
        <v>-2</v>
      </c>
      <c r="IL30" t="s">
        <v>278</v>
      </c>
      <c r="IM30" t="s">
        <v>279</v>
      </c>
      <c r="IN30" t="s">
        <v>466</v>
      </c>
      <c r="IP30" t="s">
        <v>467</v>
      </c>
    </row>
    <row r="31" spans="1:250" x14ac:dyDescent="0.35">
      <c r="A31">
        <v>13098</v>
      </c>
      <c r="B31">
        <v>-922729984</v>
      </c>
      <c r="C31">
        <v>1837</v>
      </c>
      <c r="D31" t="s">
        <v>272</v>
      </c>
      <c r="E31" t="s">
        <v>273</v>
      </c>
      <c r="F31">
        <v>9695</v>
      </c>
      <c r="G31" t="s">
        <v>280</v>
      </c>
      <c r="H31" t="s">
        <v>281</v>
      </c>
      <c r="I31">
        <v>523</v>
      </c>
      <c r="J31" t="s">
        <v>537</v>
      </c>
      <c r="K31" t="s">
        <v>538</v>
      </c>
      <c r="L31">
        <v>2024</v>
      </c>
      <c r="M31" t="s">
        <v>288</v>
      </c>
      <c r="N31" t="s">
        <v>15</v>
      </c>
      <c r="O31">
        <v>2024</v>
      </c>
      <c r="P31" t="s">
        <v>288</v>
      </c>
      <c r="Q31" t="s">
        <v>15</v>
      </c>
      <c r="R31" t="s">
        <v>323</v>
      </c>
      <c r="S31" s="43">
        <v>-1.88</v>
      </c>
      <c r="U31" s="43">
        <v>13</v>
      </c>
      <c r="IF31">
        <v>2024</v>
      </c>
      <c r="IG31" t="s">
        <v>288</v>
      </c>
      <c r="IH31" t="s">
        <v>284</v>
      </c>
      <c r="IK31">
        <v>-2</v>
      </c>
      <c r="IL31" t="s">
        <v>278</v>
      </c>
      <c r="IM31" t="s">
        <v>279</v>
      </c>
      <c r="IN31" t="s">
        <v>466</v>
      </c>
      <c r="IP31" t="s">
        <v>467</v>
      </c>
    </row>
    <row r="32" spans="1:250" x14ac:dyDescent="0.35">
      <c r="A32">
        <v>13099</v>
      </c>
      <c r="B32">
        <v>-922729984</v>
      </c>
      <c r="C32">
        <v>1837</v>
      </c>
      <c r="D32" t="s">
        <v>272</v>
      </c>
      <c r="E32" t="s">
        <v>273</v>
      </c>
      <c r="F32">
        <v>9695</v>
      </c>
      <c r="G32" t="s">
        <v>280</v>
      </c>
      <c r="H32" t="s">
        <v>281</v>
      </c>
      <c r="I32">
        <v>521</v>
      </c>
      <c r="J32" t="s">
        <v>539</v>
      </c>
      <c r="K32" t="s">
        <v>540</v>
      </c>
      <c r="L32">
        <v>2024</v>
      </c>
      <c r="M32" t="s">
        <v>288</v>
      </c>
      <c r="N32" t="s">
        <v>15</v>
      </c>
      <c r="O32">
        <v>2024</v>
      </c>
      <c r="P32" t="s">
        <v>288</v>
      </c>
      <c r="Q32" t="s">
        <v>15</v>
      </c>
      <c r="R32" t="s">
        <v>323</v>
      </c>
      <c r="S32" s="43">
        <v>-0.94</v>
      </c>
      <c r="U32" s="43">
        <v>13</v>
      </c>
      <c r="IF32">
        <v>2024</v>
      </c>
      <c r="IG32" t="s">
        <v>288</v>
      </c>
      <c r="IH32" t="s">
        <v>284</v>
      </c>
      <c r="IK32">
        <v>-2</v>
      </c>
      <c r="IL32" t="s">
        <v>278</v>
      </c>
      <c r="IM32" t="s">
        <v>279</v>
      </c>
      <c r="IN32" t="s">
        <v>466</v>
      </c>
      <c r="IP32" t="s">
        <v>467</v>
      </c>
    </row>
    <row r="33" spans="1:250" x14ac:dyDescent="0.35">
      <c r="A33">
        <v>13100</v>
      </c>
      <c r="B33">
        <v>-922729984</v>
      </c>
      <c r="C33">
        <v>1837</v>
      </c>
      <c r="D33" t="s">
        <v>272</v>
      </c>
      <c r="E33" t="s">
        <v>273</v>
      </c>
      <c r="F33">
        <v>9695</v>
      </c>
      <c r="G33" t="s">
        <v>280</v>
      </c>
      <c r="H33" t="s">
        <v>281</v>
      </c>
      <c r="I33">
        <v>519</v>
      </c>
      <c r="J33" t="s">
        <v>541</v>
      </c>
      <c r="K33" t="s">
        <v>542</v>
      </c>
      <c r="L33">
        <v>2024</v>
      </c>
      <c r="M33" t="s">
        <v>288</v>
      </c>
      <c r="N33" t="s">
        <v>15</v>
      </c>
      <c r="O33">
        <v>2024</v>
      </c>
      <c r="P33" t="s">
        <v>288</v>
      </c>
      <c r="Q33" t="s">
        <v>15</v>
      </c>
      <c r="R33" t="s">
        <v>323</v>
      </c>
      <c r="S33" s="43">
        <v>-0.94</v>
      </c>
      <c r="U33" s="43">
        <v>13</v>
      </c>
      <c r="IF33">
        <v>2024</v>
      </c>
      <c r="IG33" t="s">
        <v>288</v>
      </c>
      <c r="IH33" t="s">
        <v>284</v>
      </c>
      <c r="IK33">
        <v>-2</v>
      </c>
      <c r="IL33" t="s">
        <v>278</v>
      </c>
      <c r="IM33" t="s">
        <v>279</v>
      </c>
      <c r="IN33" t="s">
        <v>466</v>
      </c>
      <c r="IP33" t="s">
        <v>467</v>
      </c>
    </row>
    <row r="34" spans="1:250" x14ac:dyDescent="0.35">
      <c r="A34">
        <v>13101</v>
      </c>
      <c r="B34">
        <v>-922729984</v>
      </c>
      <c r="C34">
        <v>1837</v>
      </c>
      <c r="D34" t="s">
        <v>272</v>
      </c>
      <c r="E34" t="s">
        <v>273</v>
      </c>
      <c r="F34">
        <v>9695</v>
      </c>
      <c r="G34" t="s">
        <v>280</v>
      </c>
      <c r="H34" t="s">
        <v>281</v>
      </c>
      <c r="I34">
        <v>515</v>
      </c>
      <c r="J34" t="s">
        <v>543</v>
      </c>
      <c r="K34" t="s">
        <v>544</v>
      </c>
      <c r="L34">
        <v>2024</v>
      </c>
      <c r="M34" t="s">
        <v>288</v>
      </c>
      <c r="N34" t="s">
        <v>15</v>
      </c>
      <c r="O34">
        <v>2024</v>
      </c>
      <c r="P34" t="s">
        <v>288</v>
      </c>
      <c r="Q34" t="s">
        <v>15</v>
      </c>
      <c r="R34" t="s">
        <v>323</v>
      </c>
      <c r="S34" s="43">
        <v>-2.1</v>
      </c>
      <c r="U34" s="43">
        <v>13</v>
      </c>
      <c r="IF34">
        <v>2024</v>
      </c>
      <c r="IG34" t="s">
        <v>288</v>
      </c>
      <c r="IH34" t="s">
        <v>284</v>
      </c>
      <c r="IK34">
        <v>-2</v>
      </c>
      <c r="IL34" t="s">
        <v>278</v>
      </c>
      <c r="IM34" t="s">
        <v>279</v>
      </c>
      <c r="IN34" t="s">
        <v>466</v>
      </c>
      <c r="IP34" t="s">
        <v>467</v>
      </c>
    </row>
    <row r="35" spans="1:250" x14ac:dyDescent="0.35">
      <c r="A35">
        <v>13102</v>
      </c>
      <c r="B35">
        <v>-922729984</v>
      </c>
      <c r="C35">
        <v>1837</v>
      </c>
      <c r="D35" t="s">
        <v>272</v>
      </c>
      <c r="E35" t="s">
        <v>273</v>
      </c>
      <c r="F35">
        <v>13794</v>
      </c>
      <c r="G35" t="s">
        <v>274</v>
      </c>
      <c r="H35" t="s">
        <v>275</v>
      </c>
      <c r="I35">
        <v>521</v>
      </c>
      <c r="J35" t="s">
        <v>539</v>
      </c>
      <c r="K35" t="s">
        <v>540</v>
      </c>
      <c r="L35">
        <v>2024</v>
      </c>
      <c r="M35" t="s">
        <v>288</v>
      </c>
      <c r="N35" t="s">
        <v>15</v>
      </c>
      <c r="O35">
        <v>2024</v>
      </c>
      <c r="P35" t="s">
        <v>288</v>
      </c>
      <c r="Q35" t="s">
        <v>15</v>
      </c>
      <c r="R35" t="s">
        <v>323</v>
      </c>
      <c r="S35" s="43">
        <v>-0.96</v>
      </c>
      <c r="U35" s="43">
        <v>13</v>
      </c>
      <c r="IF35">
        <v>2024</v>
      </c>
      <c r="IG35" t="s">
        <v>288</v>
      </c>
      <c r="IH35" t="s">
        <v>311</v>
      </c>
      <c r="IK35">
        <v>-2</v>
      </c>
      <c r="IL35" t="s">
        <v>278</v>
      </c>
      <c r="IM35" t="s">
        <v>279</v>
      </c>
      <c r="IN35" t="s">
        <v>468</v>
      </c>
      <c r="IP35" t="s">
        <v>469</v>
      </c>
    </row>
    <row r="36" spans="1:250" x14ac:dyDescent="0.35">
      <c r="A36">
        <v>13103</v>
      </c>
      <c r="B36">
        <v>-922729984</v>
      </c>
      <c r="C36">
        <v>1837</v>
      </c>
      <c r="D36" t="s">
        <v>272</v>
      </c>
      <c r="E36" t="s">
        <v>273</v>
      </c>
      <c r="F36">
        <v>13794</v>
      </c>
      <c r="G36" t="s">
        <v>274</v>
      </c>
      <c r="H36" t="s">
        <v>275</v>
      </c>
      <c r="I36">
        <v>519</v>
      </c>
      <c r="J36" t="s">
        <v>541</v>
      </c>
      <c r="K36" t="s">
        <v>542</v>
      </c>
      <c r="L36">
        <v>2024</v>
      </c>
      <c r="M36" t="s">
        <v>288</v>
      </c>
      <c r="N36" t="s">
        <v>15</v>
      </c>
      <c r="O36">
        <v>2024</v>
      </c>
      <c r="P36" t="s">
        <v>288</v>
      </c>
      <c r="Q36" t="s">
        <v>15</v>
      </c>
      <c r="R36" t="s">
        <v>323</v>
      </c>
      <c r="S36" s="43">
        <v>-0.96</v>
      </c>
      <c r="U36" s="43">
        <v>13</v>
      </c>
      <c r="IF36">
        <v>2024</v>
      </c>
      <c r="IG36" t="s">
        <v>288</v>
      </c>
      <c r="IH36" t="s">
        <v>311</v>
      </c>
      <c r="IK36">
        <v>-2</v>
      </c>
      <c r="IL36" t="s">
        <v>278</v>
      </c>
      <c r="IM36" t="s">
        <v>279</v>
      </c>
      <c r="IN36" t="s">
        <v>468</v>
      </c>
      <c r="IP36" t="s">
        <v>469</v>
      </c>
    </row>
    <row r="37" spans="1:250" x14ac:dyDescent="0.35">
      <c r="A37">
        <v>13104</v>
      </c>
      <c r="B37">
        <v>-922729984</v>
      </c>
      <c r="C37">
        <v>1837</v>
      </c>
      <c r="D37" t="s">
        <v>272</v>
      </c>
      <c r="E37" t="s">
        <v>273</v>
      </c>
      <c r="F37">
        <v>13794</v>
      </c>
      <c r="G37" t="s">
        <v>274</v>
      </c>
      <c r="H37" t="s">
        <v>275</v>
      </c>
      <c r="I37">
        <v>515</v>
      </c>
      <c r="J37" t="s">
        <v>543</v>
      </c>
      <c r="K37" t="s">
        <v>544</v>
      </c>
      <c r="L37">
        <v>2024</v>
      </c>
      <c r="M37" t="s">
        <v>288</v>
      </c>
      <c r="N37" t="s">
        <v>15</v>
      </c>
      <c r="O37">
        <v>2024</v>
      </c>
      <c r="P37" t="s">
        <v>288</v>
      </c>
      <c r="Q37" t="s">
        <v>15</v>
      </c>
      <c r="R37" t="s">
        <v>323</v>
      </c>
      <c r="S37" s="43">
        <v>-2.14</v>
      </c>
      <c r="U37" s="43">
        <v>13</v>
      </c>
      <c r="IF37">
        <v>2024</v>
      </c>
      <c r="IG37" t="s">
        <v>288</v>
      </c>
      <c r="IH37" t="s">
        <v>311</v>
      </c>
      <c r="IK37">
        <v>-2</v>
      </c>
      <c r="IL37" t="s">
        <v>278</v>
      </c>
      <c r="IM37" t="s">
        <v>279</v>
      </c>
      <c r="IN37" t="s">
        <v>468</v>
      </c>
      <c r="IP37" t="s">
        <v>469</v>
      </c>
    </row>
    <row r="38" spans="1:250" x14ac:dyDescent="0.35">
      <c r="A38">
        <v>13105</v>
      </c>
      <c r="B38">
        <v>-922729984</v>
      </c>
      <c r="C38">
        <v>1837</v>
      </c>
      <c r="D38" t="s">
        <v>272</v>
      </c>
      <c r="E38" t="s">
        <v>273</v>
      </c>
      <c r="F38">
        <v>13794</v>
      </c>
      <c r="G38" t="s">
        <v>274</v>
      </c>
      <c r="H38" t="s">
        <v>275</v>
      </c>
      <c r="I38">
        <v>513</v>
      </c>
      <c r="J38" t="s">
        <v>545</v>
      </c>
      <c r="K38" t="s">
        <v>546</v>
      </c>
      <c r="L38">
        <v>2024</v>
      </c>
      <c r="M38" t="s">
        <v>288</v>
      </c>
      <c r="N38" t="s">
        <v>15</v>
      </c>
      <c r="O38">
        <v>2024</v>
      </c>
      <c r="P38" t="s">
        <v>288</v>
      </c>
      <c r="Q38" t="s">
        <v>15</v>
      </c>
      <c r="R38" t="s">
        <v>323</v>
      </c>
      <c r="S38" s="43">
        <v>-1.87</v>
      </c>
      <c r="U38" s="43">
        <v>13</v>
      </c>
      <c r="IF38">
        <v>2024</v>
      </c>
      <c r="IG38" t="s">
        <v>288</v>
      </c>
      <c r="IH38" t="s">
        <v>311</v>
      </c>
      <c r="IK38">
        <v>-2</v>
      </c>
      <c r="IL38" t="s">
        <v>278</v>
      </c>
      <c r="IM38" t="s">
        <v>279</v>
      </c>
      <c r="IN38" t="s">
        <v>468</v>
      </c>
      <c r="IP38" t="s">
        <v>469</v>
      </c>
    </row>
    <row r="39" spans="1:250" x14ac:dyDescent="0.35">
      <c r="A39">
        <v>13106</v>
      </c>
      <c r="B39">
        <v>-922729984</v>
      </c>
      <c r="C39">
        <v>1837</v>
      </c>
      <c r="D39" t="s">
        <v>272</v>
      </c>
      <c r="E39" t="s">
        <v>273</v>
      </c>
      <c r="F39">
        <v>13794</v>
      </c>
      <c r="G39" t="s">
        <v>274</v>
      </c>
      <c r="H39" t="s">
        <v>275</v>
      </c>
      <c r="I39">
        <v>509</v>
      </c>
      <c r="J39" t="s">
        <v>547</v>
      </c>
      <c r="K39" t="s">
        <v>548</v>
      </c>
      <c r="L39">
        <v>2024</v>
      </c>
      <c r="M39" t="s">
        <v>288</v>
      </c>
      <c r="N39" t="s">
        <v>15</v>
      </c>
      <c r="O39">
        <v>2024</v>
      </c>
      <c r="P39" t="s">
        <v>288</v>
      </c>
      <c r="Q39" t="s">
        <v>15</v>
      </c>
      <c r="R39" t="s">
        <v>323</v>
      </c>
      <c r="S39" s="43">
        <v>-1.29</v>
      </c>
      <c r="U39" s="43">
        <v>13</v>
      </c>
      <c r="IF39">
        <v>2024</v>
      </c>
      <c r="IG39" t="s">
        <v>288</v>
      </c>
      <c r="IH39" t="s">
        <v>311</v>
      </c>
      <c r="IK39">
        <v>-2</v>
      </c>
      <c r="IL39" t="s">
        <v>278</v>
      </c>
      <c r="IM39" t="s">
        <v>279</v>
      </c>
      <c r="IN39" t="s">
        <v>468</v>
      </c>
      <c r="IP39" t="s">
        <v>469</v>
      </c>
    </row>
    <row r="40" spans="1:250" x14ac:dyDescent="0.35">
      <c r="A40">
        <v>13107</v>
      </c>
      <c r="B40">
        <v>-922729984</v>
      </c>
      <c r="C40">
        <v>1837</v>
      </c>
      <c r="D40" t="s">
        <v>272</v>
      </c>
      <c r="E40" t="s">
        <v>273</v>
      </c>
      <c r="F40">
        <v>13794</v>
      </c>
      <c r="G40" t="s">
        <v>274</v>
      </c>
      <c r="H40" t="s">
        <v>275</v>
      </c>
      <c r="I40">
        <v>507</v>
      </c>
      <c r="J40" t="s">
        <v>549</v>
      </c>
      <c r="K40" t="s">
        <v>550</v>
      </c>
      <c r="L40">
        <v>2024</v>
      </c>
      <c r="M40" t="s">
        <v>288</v>
      </c>
      <c r="N40" t="s">
        <v>15</v>
      </c>
      <c r="O40">
        <v>2024</v>
      </c>
      <c r="P40" t="s">
        <v>288</v>
      </c>
      <c r="Q40" t="s">
        <v>15</v>
      </c>
      <c r="R40" t="s">
        <v>323</v>
      </c>
      <c r="S40" s="43">
        <v>-2.02</v>
      </c>
      <c r="U40" s="43">
        <v>13</v>
      </c>
      <c r="IF40">
        <v>2024</v>
      </c>
      <c r="IG40" t="s">
        <v>288</v>
      </c>
      <c r="IH40" t="s">
        <v>311</v>
      </c>
      <c r="IK40">
        <v>-2</v>
      </c>
      <c r="IL40" t="s">
        <v>278</v>
      </c>
      <c r="IM40" t="s">
        <v>279</v>
      </c>
      <c r="IN40" t="s">
        <v>468</v>
      </c>
      <c r="IP40" t="s">
        <v>469</v>
      </c>
    </row>
    <row r="41" spans="1:250" x14ac:dyDescent="0.35">
      <c r="A41">
        <v>13108</v>
      </c>
      <c r="B41">
        <v>-922729984</v>
      </c>
      <c r="C41">
        <v>1837</v>
      </c>
      <c r="D41" t="s">
        <v>272</v>
      </c>
      <c r="E41" t="s">
        <v>273</v>
      </c>
      <c r="F41">
        <v>1848</v>
      </c>
      <c r="G41" t="s">
        <v>285</v>
      </c>
      <c r="H41" t="s">
        <v>273</v>
      </c>
      <c r="I41">
        <v>513</v>
      </c>
      <c r="J41" t="s">
        <v>545</v>
      </c>
      <c r="K41" t="s">
        <v>546</v>
      </c>
      <c r="L41">
        <v>3549</v>
      </c>
      <c r="M41" t="s">
        <v>289</v>
      </c>
      <c r="N41" t="s">
        <v>17</v>
      </c>
      <c r="O41">
        <v>3549</v>
      </c>
      <c r="P41" t="s">
        <v>289</v>
      </c>
      <c r="Q41" t="s">
        <v>17</v>
      </c>
      <c r="R41" t="s">
        <v>323</v>
      </c>
      <c r="S41" s="43">
        <v>-696.71</v>
      </c>
      <c r="U41" s="43">
        <v>13</v>
      </c>
      <c r="IF41">
        <v>3549</v>
      </c>
      <c r="IG41" t="s">
        <v>289</v>
      </c>
      <c r="IH41" t="s">
        <v>287</v>
      </c>
      <c r="IK41">
        <v>-2</v>
      </c>
      <c r="IL41" t="s">
        <v>278</v>
      </c>
      <c r="IM41" t="s">
        <v>279</v>
      </c>
      <c r="IN41" t="s">
        <v>463</v>
      </c>
      <c r="IP41" t="s">
        <v>470</v>
      </c>
    </row>
    <row r="42" spans="1:250" x14ac:dyDescent="0.35">
      <c r="A42">
        <v>13109</v>
      </c>
      <c r="B42">
        <v>-922729984</v>
      </c>
      <c r="C42">
        <v>1837</v>
      </c>
      <c r="D42" t="s">
        <v>272</v>
      </c>
      <c r="E42" t="s">
        <v>273</v>
      </c>
      <c r="F42">
        <v>1848</v>
      </c>
      <c r="G42" t="s">
        <v>285</v>
      </c>
      <c r="H42" t="s">
        <v>273</v>
      </c>
      <c r="I42">
        <v>509</v>
      </c>
      <c r="J42" t="s">
        <v>547</v>
      </c>
      <c r="K42" t="s">
        <v>548</v>
      </c>
      <c r="L42">
        <v>3549</v>
      </c>
      <c r="M42" t="s">
        <v>289</v>
      </c>
      <c r="N42" t="s">
        <v>17</v>
      </c>
      <c r="O42">
        <v>3549</v>
      </c>
      <c r="P42" t="s">
        <v>289</v>
      </c>
      <c r="Q42" t="s">
        <v>17</v>
      </c>
      <c r="R42" t="s">
        <v>323</v>
      </c>
      <c r="S42" s="43">
        <v>-412.05</v>
      </c>
      <c r="U42" s="43">
        <v>13</v>
      </c>
      <c r="IF42">
        <v>3549</v>
      </c>
      <c r="IG42" t="s">
        <v>289</v>
      </c>
      <c r="IH42" t="s">
        <v>287</v>
      </c>
      <c r="IK42">
        <v>-2</v>
      </c>
      <c r="IL42" t="s">
        <v>278</v>
      </c>
      <c r="IM42" t="s">
        <v>279</v>
      </c>
      <c r="IN42" t="s">
        <v>463</v>
      </c>
      <c r="IP42" t="s">
        <v>470</v>
      </c>
    </row>
    <row r="43" spans="1:250" x14ac:dyDescent="0.35">
      <c r="A43">
        <v>13110</v>
      </c>
      <c r="B43">
        <v>-922729984</v>
      </c>
      <c r="C43">
        <v>1837</v>
      </c>
      <c r="D43" t="s">
        <v>272</v>
      </c>
      <c r="E43" t="s">
        <v>273</v>
      </c>
      <c r="F43">
        <v>1848</v>
      </c>
      <c r="G43" t="s">
        <v>285</v>
      </c>
      <c r="H43" t="s">
        <v>273</v>
      </c>
      <c r="I43">
        <v>507</v>
      </c>
      <c r="J43" t="s">
        <v>549</v>
      </c>
      <c r="K43" t="s">
        <v>550</v>
      </c>
      <c r="L43">
        <v>3549</v>
      </c>
      <c r="M43" t="s">
        <v>289</v>
      </c>
      <c r="N43" t="s">
        <v>17</v>
      </c>
      <c r="O43">
        <v>3549</v>
      </c>
      <c r="P43" t="s">
        <v>289</v>
      </c>
      <c r="Q43" t="s">
        <v>17</v>
      </c>
      <c r="R43" t="s">
        <v>323</v>
      </c>
      <c r="S43" s="43">
        <v>-717.21</v>
      </c>
      <c r="U43" s="43">
        <v>13</v>
      </c>
      <c r="IF43">
        <v>3549</v>
      </c>
      <c r="IG43" t="s">
        <v>289</v>
      </c>
      <c r="IH43" t="s">
        <v>287</v>
      </c>
      <c r="IK43">
        <v>-2</v>
      </c>
      <c r="IL43" t="s">
        <v>278</v>
      </c>
      <c r="IM43" t="s">
        <v>279</v>
      </c>
      <c r="IN43" t="s">
        <v>463</v>
      </c>
      <c r="IP43" t="s">
        <v>470</v>
      </c>
    </row>
    <row r="44" spans="1:250" x14ac:dyDescent="0.35">
      <c r="A44">
        <v>13111</v>
      </c>
      <c r="B44">
        <v>-922729984</v>
      </c>
      <c r="C44">
        <v>1837</v>
      </c>
      <c r="D44" t="s">
        <v>272</v>
      </c>
      <c r="E44" t="s">
        <v>273</v>
      </c>
      <c r="F44">
        <v>13794</v>
      </c>
      <c r="G44" t="s">
        <v>274</v>
      </c>
      <c r="H44" t="s">
        <v>275</v>
      </c>
      <c r="I44">
        <v>528</v>
      </c>
      <c r="J44" t="s">
        <v>531</v>
      </c>
      <c r="K44" t="s">
        <v>532</v>
      </c>
      <c r="L44">
        <v>2024</v>
      </c>
      <c r="M44" t="s">
        <v>288</v>
      </c>
      <c r="N44" t="s">
        <v>15</v>
      </c>
      <c r="O44">
        <v>2024</v>
      </c>
      <c r="P44" t="s">
        <v>288</v>
      </c>
      <c r="Q44" t="s">
        <v>15</v>
      </c>
      <c r="R44" t="s">
        <v>323</v>
      </c>
      <c r="S44" s="43">
        <v>-1.37</v>
      </c>
      <c r="U44" s="43">
        <v>13</v>
      </c>
      <c r="IF44">
        <v>2024</v>
      </c>
      <c r="IG44" t="s">
        <v>288</v>
      </c>
      <c r="IH44" t="s">
        <v>311</v>
      </c>
      <c r="IK44">
        <v>-2</v>
      </c>
      <c r="IL44" t="s">
        <v>278</v>
      </c>
      <c r="IM44" t="s">
        <v>279</v>
      </c>
      <c r="IN44" t="s">
        <v>468</v>
      </c>
      <c r="IP44" t="s">
        <v>469</v>
      </c>
    </row>
    <row r="45" spans="1:250" x14ac:dyDescent="0.35">
      <c r="A45">
        <v>13112</v>
      </c>
      <c r="B45">
        <v>-922729984</v>
      </c>
      <c r="C45">
        <v>1837</v>
      </c>
      <c r="D45" t="s">
        <v>272</v>
      </c>
      <c r="E45" t="s">
        <v>273</v>
      </c>
      <c r="F45">
        <v>13794</v>
      </c>
      <c r="G45" t="s">
        <v>274</v>
      </c>
      <c r="H45" t="s">
        <v>275</v>
      </c>
      <c r="I45">
        <v>527</v>
      </c>
      <c r="J45" t="s">
        <v>535</v>
      </c>
      <c r="K45" t="s">
        <v>536</v>
      </c>
      <c r="L45">
        <v>2024</v>
      </c>
      <c r="M45" t="s">
        <v>288</v>
      </c>
      <c r="N45" t="s">
        <v>15</v>
      </c>
      <c r="O45">
        <v>2024</v>
      </c>
      <c r="P45" t="s">
        <v>288</v>
      </c>
      <c r="Q45" t="s">
        <v>15</v>
      </c>
      <c r="R45" t="s">
        <v>323</v>
      </c>
      <c r="S45" s="43">
        <v>-0.96</v>
      </c>
      <c r="U45" s="43">
        <v>13</v>
      </c>
      <c r="IF45">
        <v>2024</v>
      </c>
      <c r="IG45" t="s">
        <v>288</v>
      </c>
      <c r="IH45" t="s">
        <v>311</v>
      </c>
      <c r="IK45">
        <v>-2</v>
      </c>
      <c r="IL45" t="s">
        <v>278</v>
      </c>
      <c r="IM45" t="s">
        <v>279</v>
      </c>
      <c r="IN45" t="s">
        <v>468</v>
      </c>
      <c r="IP45" t="s">
        <v>469</v>
      </c>
    </row>
    <row r="46" spans="1:250" x14ac:dyDescent="0.35">
      <c r="A46">
        <v>13113</v>
      </c>
      <c r="B46">
        <v>-922729984</v>
      </c>
      <c r="C46">
        <v>1837</v>
      </c>
      <c r="D46" t="s">
        <v>272</v>
      </c>
      <c r="E46" t="s">
        <v>273</v>
      </c>
      <c r="F46">
        <v>13794</v>
      </c>
      <c r="G46" t="s">
        <v>274</v>
      </c>
      <c r="H46" t="s">
        <v>275</v>
      </c>
      <c r="I46">
        <v>523</v>
      </c>
      <c r="J46" t="s">
        <v>537</v>
      </c>
      <c r="K46" t="s">
        <v>538</v>
      </c>
      <c r="L46">
        <v>2024</v>
      </c>
      <c r="M46" t="s">
        <v>288</v>
      </c>
      <c r="N46" t="s">
        <v>15</v>
      </c>
      <c r="O46">
        <v>2024</v>
      </c>
      <c r="P46" t="s">
        <v>288</v>
      </c>
      <c r="Q46" t="s">
        <v>15</v>
      </c>
      <c r="R46" t="s">
        <v>323</v>
      </c>
      <c r="S46" s="43">
        <v>-1.92</v>
      </c>
      <c r="U46" s="43">
        <v>13</v>
      </c>
      <c r="IF46">
        <v>2024</v>
      </c>
      <c r="IG46" t="s">
        <v>288</v>
      </c>
      <c r="IH46" t="s">
        <v>311</v>
      </c>
      <c r="IK46">
        <v>-2</v>
      </c>
      <c r="IL46" t="s">
        <v>278</v>
      </c>
      <c r="IM46" t="s">
        <v>279</v>
      </c>
      <c r="IN46" t="s">
        <v>468</v>
      </c>
      <c r="IP46" t="s">
        <v>469</v>
      </c>
    </row>
    <row r="47" spans="1:250" x14ac:dyDescent="0.35">
      <c r="A47">
        <v>13114</v>
      </c>
      <c r="B47">
        <v>-922729984</v>
      </c>
      <c r="C47">
        <v>1837</v>
      </c>
      <c r="D47" t="s">
        <v>272</v>
      </c>
      <c r="E47" t="s">
        <v>273</v>
      </c>
      <c r="F47">
        <v>1848</v>
      </c>
      <c r="G47" t="s">
        <v>285</v>
      </c>
      <c r="H47" t="s">
        <v>273</v>
      </c>
      <c r="I47">
        <v>528</v>
      </c>
      <c r="J47" t="s">
        <v>531</v>
      </c>
      <c r="K47" t="s">
        <v>532</v>
      </c>
      <c r="L47">
        <v>3549</v>
      </c>
      <c r="M47" t="s">
        <v>289</v>
      </c>
      <c r="N47" t="s">
        <v>17</v>
      </c>
      <c r="O47">
        <v>3549</v>
      </c>
      <c r="P47" t="s">
        <v>289</v>
      </c>
      <c r="Q47" t="s">
        <v>17</v>
      </c>
      <c r="R47" t="s">
        <v>323</v>
      </c>
      <c r="S47" s="43">
        <v>-767.61</v>
      </c>
      <c r="U47" s="43">
        <v>13</v>
      </c>
      <c r="IF47">
        <v>3549</v>
      </c>
      <c r="IG47" t="s">
        <v>289</v>
      </c>
      <c r="IH47" t="s">
        <v>287</v>
      </c>
      <c r="IK47">
        <v>-2</v>
      </c>
      <c r="IL47" t="s">
        <v>278</v>
      </c>
      <c r="IM47" t="s">
        <v>279</v>
      </c>
      <c r="IN47" t="s">
        <v>463</v>
      </c>
      <c r="IP47" t="s">
        <v>470</v>
      </c>
    </row>
    <row r="48" spans="1:250" x14ac:dyDescent="0.35">
      <c r="A48">
        <v>13115</v>
      </c>
      <c r="B48">
        <v>-922729984</v>
      </c>
      <c r="C48">
        <v>1837</v>
      </c>
      <c r="D48" t="s">
        <v>272</v>
      </c>
      <c r="E48" t="s">
        <v>273</v>
      </c>
      <c r="F48">
        <v>1848</v>
      </c>
      <c r="G48" t="s">
        <v>285</v>
      </c>
      <c r="H48" t="s">
        <v>273</v>
      </c>
      <c r="I48">
        <v>527</v>
      </c>
      <c r="J48" t="s">
        <v>535</v>
      </c>
      <c r="K48" t="s">
        <v>536</v>
      </c>
      <c r="L48">
        <v>3549</v>
      </c>
      <c r="M48" t="s">
        <v>289</v>
      </c>
      <c r="N48" t="s">
        <v>17</v>
      </c>
      <c r="O48">
        <v>3549</v>
      </c>
      <c r="P48" t="s">
        <v>289</v>
      </c>
      <c r="Q48" t="s">
        <v>17</v>
      </c>
      <c r="R48" t="s">
        <v>323</v>
      </c>
      <c r="S48" s="43">
        <v>-528.08000000000004</v>
      </c>
      <c r="U48" s="43">
        <v>13</v>
      </c>
      <c r="IF48">
        <v>3549</v>
      </c>
      <c r="IG48" t="s">
        <v>289</v>
      </c>
      <c r="IH48" t="s">
        <v>287</v>
      </c>
      <c r="IK48">
        <v>-2</v>
      </c>
      <c r="IL48" t="s">
        <v>278</v>
      </c>
      <c r="IM48" t="s">
        <v>279</v>
      </c>
      <c r="IN48" t="s">
        <v>463</v>
      </c>
      <c r="IP48" t="s">
        <v>470</v>
      </c>
    </row>
    <row r="49" spans="1:250" x14ac:dyDescent="0.35">
      <c r="A49">
        <v>13116</v>
      </c>
      <c r="B49">
        <v>-922729984</v>
      </c>
      <c r="C49">
        <v>1837</v>
      </c>
      <c r="D49" t="s">
        <v>272</v>
      </c>
      <c r="E49" t="s">
        <v>273</v>
      </c>
      <c r="F49">
        <v>1848</v>
      </c>
      <c r="G49" t="s">
        <v>285</v>
      </c>
      <c r="H49" t="s">
        <v>273</v>
      </c>
      <c r="I49">
        <v>523</v>
      </c>
      <c r="J49" t="s">
        <v>537</v>
      </c>
      <c r="K49" t="s">
        <v>538</v>
      </c>
      <c r="L49">
        <v>3549</v>
      </c>
      <c r="M49" t="s">
        <v>289</v>
      </c>
      <c r="N49" t="s">
        <v>17</v>
      </c>
      <c r="O49">
        <v>3549</v>
      </c>
      <c r="P49" t="s">
        <v>289</v>
      </c>
      <c r="Q49" t="s">
        <v>17</v>
      </c>
      <c r="R49" t="s">
        <v>323</v>
      </c>
      <c r="S49" s="43">
        <v>-714.36</v>
      </c>
      <c r="U49" s="43">
        <v>13</v>
      </c>
      <c r="IF49">
        <v>3549</v>
      </c>
      <c r="IG49" t="s">
        <v>289</v>
      </c>
      <c r="IH49" t="s">
        <v>287</v>
      </c>
      <c r="IK49">
        <v>-2</v>
      </c>
      <c r="IL49" t="s">
        <v>278</v>
      </c>
      <c r="IM49" t="s">
        <v>279</v>
      </c>
      <c r="IN49" t="s">
        <v>463</v>
      </c>
      <c r="IP49" t="s">
        <v>470</v>
      </c>
    </row>
    <row r="50" spans="1:250" x14ac:dyDescent="0.35">
      <c r="A50">
        <v>13117</v>
      </c>
      <c r="B50">
        <v>-922729984</v>
      </c>
      <c r="C50">
        <v>1837</v>
      </c>
      <c r="D50" t="s">
        <v>272</v>
      </c>
      <c r="E50" t="s">
        <v>273</v>
      </c>
      <c r="F50">
        <v>1848</v>
      </c>
      <c r="G50" t="s">
        <v>285</v>
      </c>
      <c r="H50" t="s">
        <v>273</v>
      </c>
      <c r="I50">
        <v>521</v>
      </c>
      <c r="J50" t="s">
        <v>539</v>
      </c>
      <c r="K50" t="s">
        <v>540</v>
      </c>
      <c r="L50">
        <v>3549</v>
      </c>
      <c r="M50" t="s">
        <v>289</v>
      </c>
      <c r="N50" t="s">
        <v>17</v>
      </c>
      <c r="O50">
        <v>3549</v>
      </c>
      <c r="P50" t="s">
        <v>289</v>
      </c>
      <c r="Q50" t="s">
        <v>17</v>
      </c>
      <c r="R50" t="s">
        <v>323</v>
      </c>
      <c r="S50" s="43">
        <v>-357.18</v>
      </c>
      <c r="U50" s="43">
        <v>13</v>
      </c>
      <c r="IF50">
        <v>3549</v>
      </c>
      <c r="IG50" t="s">
        <v>289</v>
      </c>
      <c r="IH50" t="s">
        <v>287</v>
      </c>
      <c r="IK50">
        <v>-2</v>
      </c>
      <c r="IL50" t="s">
        <v>278</v>
      </c>
      <c r="IM50" t="s">
        <v>279</v>
      </c>
      <c r="IN50" t="s">
        <v>463</v>
      </c>
      <c r="IP50" t="s">
        <v>470</v>
      </c>
    </row>
    <row r="51" spans="1:250" x14ac:dyDescent="0.35">
      <c r="A51">
        <v>13118</v>
      </c>
      <c r="B51">
        <v>-922729984</v>
      </c>
      <c r="C51">
        <v>1837</v>
      </c>
      <c r="D51" t="s">
        <v>272</v>
      </c>
      <c r="E51" t="s">
        <v>273</v>
      </c>
      <c r="F51">
        <v>1848</v>
      </c>
      <c r="G51" t="s">
        <v>285</v>
      </c>
      <c r="H51" t="s">
        <v>273</v>
      </c>
      <c r="I51">
        <v>519</v>
      </c>
      <c r="J51" t="s">
        <v>541</v>
      </c>
      <c r="K51" t="s">
        <v>542</v>
      </c>
      <c r="L51">
        <v>3549</v>
      </c>
      <c r="M51" t="s">
        <v>289</v>
      </c>
      <c r="N51" t="s">
        <v>17</v>
      </c>
      <c r="O51">
        <v>3549</v>
      </c>
      <c r="P51" t="s">
        <v>289</v>
      </c>
      <c r="Q51" t="s">
        <v>17</v>
      </c>
      <c r="R51" t="s">
        <v>323</v>
      </c>
      <c r="S51" s="43">
        <v>-357.18</v>
      </c>
      <c r="U51" s="43">
        <v>13</v>
      </c>
      <c r="IF51">
        <v>3549</v>
      </c>
      <c r="IG51" t="s">
        <v>289</v>
      </c>
      <c r="IH51" t="s">
        <v>287</v>
      </c>
      <c r="IK51">
        <v>-2</v>
      </c>
      <c r="IL51" t="s">
        <v>278</v>
      </c>
      <c r="IM51" t="s">
        <v>279</v>
      </c>
      <c r="IN51" t="s">
        <v>463</v>
      </c>
      <c r="IP51" t="s">
        <v>470</v>
      </c>
    </row>
    <row r="52" spans="1:250" x14ac:dyDescent="0.35">
      <c r="A52">
        <v>13119</v>
      </c>
      <c r="B52">
        <v>-922729984</v>
      </c>
      <c r="C52">
        <v>1837</v>
      </c>
      <c r="D52" t="s">
        <v>272</v>
      </c>
      <c r="E52" t="s">
        <v>273</v>
      </c>
      <c r="F52">
        <v>1848</v>
      </c>
      <c r="G52" t="s">
        <v>285</v>
      </c>
      <c r="H52" t="s">
        <v>273</v>
      </c>
      <c r="I52">
        <v>515</v>
      </c>
      <c r="J52" t="s">
        <v>543</v>
      </c>
      <c r="K52" t="s">
        <v>544</v>
      </c>
      <c r="L52">
        <v>3549</v>
      </c>
      <c r="M52" t="s">
        <v>289</v>
      </c>
      <c r="N52" t="s">
        <v>17</v>
      </c>
      <c r="O52">
        <v>3549</v>
      </c>
      <c r="P52" t="s">
        <v>289</v>
      </c>
      <c r="Q52" t="s">
        <v>17</v>
      </c>
      <c r="R52" t="s">
        <v>323</v>
      </c>
      <c r="S52" s="43">
        <v>-795.28</v>
      </c>
      <c r="U52" s="43">
        <v>13</v>
      </c>
      <c r="IF52">
        <v>3549</v>
      </c>
      <c r="IG52" t="s">
        <v>289</v>
      </c>
      <c r="IH52" t="s">
        <v>287</v>
      </c>
      <c r="IK52">
        <v>-2</v>
      </c>
      <c r="IL52" t="s">
        <v>278</v>
      </c>
      <c r="IM52" t="s">
        <v>279</v>
      </c>
      <c r="IN52" t="s">
        <v>463</v>
      </c>
      <c r="IP52" t="s">
        <v>470</v>
      </c>
    </row>
    <row r="53" spans="1:250" x14ac:dyDescent="0.35">
      <c r="A53">
        <v>13120</v>
      </c>
      <c r="B53">
        <v>-922729984</v>
      </c>
      <c r="C53">
        <v>1837</v>
      </c>
      <c r="D53" t="s">
        <v>272</v>
      </c>
      <c r="E53" t="s">
        <v>273</v>
      </c>
      <c r="F53">
        <v>7057</v>
      </c>
      <c r="G53" t="s">
        <v>290</v>
      </c>
      <c r="H53" t="s">
        <v>291</v>
      </c>
      <c r="I53">
        <v>521</v>
      </c>
      <c r="J53" t="s">
        <v>539</v>
      </c>
      <c r="K53" t="s">
        <v>540</v>
      </c>
      <c r="L53">
        <v>3549</v>
      </c>
      <c r="M53" t="s">
        <v>289</v>
      </c>
      <c r="N53" t="s">
        <v>17</v>
      </c>
      <c r="O53">
        <v>3549</v>
      </c>
      <c r="P53" t="s">
        <v>289</v>
      </c>
      <c r="Q53" t="s">
        <v>17</v>
      </c>
      <c r="R53" t="s">
        <v>323</v>
      </c>
      <c r="S53" s="43">
        <v>-184.72</v>
      </c>
      <c r="U53" s="43">
        <v>13</v>
      </c>
      <c r="IF53">
        <v>3549</v>
      </c>
      <c r="IG53" t="s">
        <v>289</v>
      </c>
      <c r="IH53" t="s">
        <v>292</v>
      </c>
      <c r="IK53">
        <v>-2</v>
      </c>
      <c r="IL53" t="s">
        <v>278</v>
      </c>
      <c r="IM53" t="s">
        <v>279</v>
      </c>
      <c r="IN53" t="s">
        <v>471</v>
      </c>
      <c r="IP53" t="s">
        <v>472</v>
      </c>
    </row>
    <row r="54" spans="1:250" x14ac:dyDescent="0.35">
      <c r="A54">
        <v>13121</v>
      </c>
      <c r="B54">
        <v>-922729984</v>
      </c>
      <c r="C54">
        <v>1837</v>
      </c>
      <c r="D54" t="s">
        <v>272</v>
      </c>
      <c r="E54" t="s">
        <v>273</v>
      </c>
      <c r="F54">
        <v>7057</v>
      </c>
      <c r="G54" t="s">
        <v>290</v>
      </c>
      <c r="H54" t="s">
        <v>291</v>
      </c>
      <c r="I54">
        <v>519</v>
      </c>
      <c r="J54" t="s">
        <v>541</v>
      </c>
      <c r="K54" t="s">
        <v>542</v>
      </c>
      <c r="L54">
        <v>3549</v>
      </c>
      <c r="M54" t="s">
        <v>289</v>
      </c>
      <c r="N54" t="s">
        <v>17</v>
      </c>
      <c r="O54">
        <v>3549</v>
      </c>
      <c r="P54" t="s">
        <v>289</v>
      </c>
      <c r="Q54" t="s">
        <v>17</v>
      </c>
      <c r="R54" t="s">
        <v>323</v>
      </c>
      <c r="S54" s="43">
        <v>-194.08</v>
      </c>
      <c r="U54" s="43">
        <v>13</v>
      </c>
      <c r="IF54">
        <v>3549</v>
      </c>
      <c r="IG54" t="s">
        <v>289</v>
      </c>
      <c r="IH54" t="s">
        <v>292</v>
      </c>
      <c r="IK54">
        <v>-2</v>
      </c>
      <c r="IL54" t="s">
        <v>278</v>
      </c>
      <c r="IM54" t="s">
        <v>279</v>
      </c>
      <c r="IN54" t="s">
        <v>471</v>
      </c>
      <c r="IP54" t="s">
        <v>472</v>
      </c>
    </row>
    <row r="55" spans="1:250" x14ac:dyDescent="0.35">
      <c r="A55">
        <v>13122</v>
      </c>
      <c r="B55">
        <v>-922729984</v>
      </c>
      <c r="C55">
        <v>1837</v>
      </c>
      <c r="D55" t="s">
        <v>272</v>
      </c>
      <c r="E55" t="s">
        <v>273</v>
      </c>
      <c r="F55">
        <v>7057</v>
      </c>
      <c r="G55" t="s">
        <v>290</v>
      </c>
      <c r="H55" t="s">
        <v>291</v>
      </c>
      <c r="I55">
        <v>515</v>
      </c>
      <c r="J55" t="s">
        <v>543</v>
      </c>
      <c r="K55" t="s">
        <v>544</v>
      </c>
      <c r="L55">
        <v>3549</v>
      </c>
      <c r="M55" t="s">
        <v>289</v>
      </c>
      <c r="N55" t="s">
        <v>17</v>
      </c>
      <c r="O55">
        <v>3549</v>
      </c>
      <c r="P55" t="s">
        <v>289</v>
      </c>
      <c r="Q55" t="s">
        <v>17</v>
      </c>
      <c r="R55" t="s">
        <v>323</v>
      </c>
      <c r="S55" s="43">
        <v>-432.19</v>
      </c>
      <c r="U55" s="43">
        <v>13</v>
      </c>
      <c r="IF55">
        <v>3549</v>
      </c>
      <c r="IG55" t="s">
        <v>289</v>
      </c>
      <c r="IH55" t="s">
        <v>292</v>
      </c>
      <c r="IK55">
        <v>-2</v>
      </c>
      <c r="IL55" t="s">
        <v>278</v>
      </c>
      <c r="IM55" t="s">
        <v>279</v>
      </c>
      <c r="IN55" t="s">
        <v>471</v>
      </c>
      <c r="IP55" t="s">
        <v>472</v>
      </c>
    </row>
    <row r="56" spans="1:250" x14ac:dyDescent="0.35">
      <c r="A56">
        <v>13123</v>
      </c>
      <c r="B56">
        <v>-922729984</v>
      </c>
      <c r="C56">
        <v>1837</v>
      </c>
      <c r="D56" t="s">
        <v>272</v>
      </c>
      <c r="E56" t="s">
        <v>273</v>
      </c>
      <c r="F56">
        <v>7057</v>
      </c>
      <c r="G56" t="s">
        <v>290</v>
      </c>
      <c r="H56" t="s">
        <v>291</v>
      </c>
      <c r="I56">
        <v>513</v>
      </c>
      <c r="J56" t="s">
        <v>545</v>
      </c>
      <c r="K56" t="s">
        <v>546</v>
      </c>
      <c r="L56">
        <v>3549</v>
      </c>
      <c r="M56" t="s">
        <v>289</v>
      </c>
      <c r="N56" t="s">
        <v>17</v>
      </c>
      <c r="O56">
        <v>3549</v>
      </c>
      <c r="P56" t="s">
        <v>289</v>
      </c>
      <c r="Q56" t="s">
        <v>17</v>
      </c>
      <c r="R56" t="s">
        <v>323</v>
      </c>
      <c r="S56" s="43">
        <v>-378.52</v>
      </c>
      <c r="U56" s="43">
        <v>13</v>
      </c>
      <c r="IF56">
        <v>3549</v>
      </c>
      <c r="IG56" t="s">
        <v>289</v>
      </c>
      <c r="IH56" t="s">
        <v>292</v>
      </c>
      <c r="IK56">
        <v>-2</v>
      </c>
      <c r="IL56" t="s">
        <v>278</v>
      </c>
      <c r="IM56" t="s">
        <v>279</v>
      </c>
      <c r="IN56" t="s">
        <v>471</v>
      </c>
      <c r="IP56" t="s">
        <v>472</v>
      </c>
    </row>
    <row r="57" spans="1:250" x14ac:dyDescent="0.35">
      <c r="A57">
        <v>13124</v>
      </c>
      <c r="B57">
        <v>-922729984</v>
      </c>
      <c r="C57">
        <v>1837</v>
      </c>
      <c r="D57" t="s">
        <v>272</v>
      </c>
      <c r="E57" t="s">
        <v>273</v>
      </c>
      <c r="F57">
        <v>7057</v>
      </c>
      <c r="G57" t="s">
        <v>290</v>
      </c>
      <c r="H57" t="s">
        <v>291</v>
      </c>
      <c r="I57">
        <v>509</v>
      </c>
      <c r="J57" t="s">
        <v>547</v>
      </c>
      <c r="K57" t="s">
        <v>548</v>
      </c>
      <c r="L57">
        <v>3549</v>
      </c>
      <c r="M57" t="s">
        <v>289</v>
      </c>
      <c r="N57" t="s">
        <v>17</v>
      </c>
      <c r="O57">
        <v>3549</v>
      </c>
      <c r="P57" t="s">
        <v>289</v>
      </c>
      <c r="Q57" t="s">
        <v>17</v>
      </c>
      <c r="R57" t="s">
        <v>323</v>
      </c>
      <c r="S57" s="43">
        <v>-228.86</v>
      </c>
      <c r="U57" s="43">
        <v>13</v>
      </c>
      <c r="IF57">
        <v>3549</v>
      </c>
      <c r="IG57" t="s">
        <v>289</v>
      </c>
      <c r="IH57" t="s">
        <v>292</v>
      </c>
      <c r="IK57">
        <v>-2</v>
      </c>
      <c r="IL57" t="s">
        <v>278</v>
      </c>
      <c r="IM57" t="s">
        <v>279</v>
      </c>
      <c r="IN57" t="s">
        <v>471</v>
      </c>
      <c r="IP57" t="s">
        <v>472</v>
      </c>
    </row>
    <row r="58" spans="1:250" x14ac:dyDescent="0.35">
      <c r="A58">
        <v>13125</v>
      </c>
      <c r="B58">
        <v>-922729984</v>
      </c>
      <c r="C58">
        <v>1837</v>
      </c>
      <c r="D58" t="s">
        <v>272</v>
      </c>
      <c r="E58" t="s">
        <v>273</v>
      </c>
      <c r="F58">
        <v>7057</v>
      </c>
      <c r="G58" t="s">
        <v>290</v>
      </c>
      <c r="H58" t="s">
        <v>291</v>
      </c>
      <c r="I58">
        <v>507</v>
      </c>
      <c r="J58" t="s">
        <v>549</v>
      </c>
      <c r="K58" t="s">
        <v>550</v>
      </c>
      <c r="L58">
        <v>3549</v>
      </c>
      <c r="M58" t="s">
        <v>289</v>
      </c>
      <c r="N58" t="s">
        <v>17</v>
      </c>
      <c r="O58">
        <v>3549</v>
      </c>
      <c r="P58" t="s">
        <v>289</v>
      </c>
      <c r="Q58" t="s">
        <v>17</v>
      </c>
      <c r="R58" t="s">
        <v>323</v>
      </c>
      <c r="S58" s="43">
        <v>-409.37</v>
      </c>
      <c r="U58" s="43">
        <v>13</v>
      </c>
      <c r="IF58">
        <v>3549</v>
      </c>
      <c r="IG58" t="s">
        <v>289</v>
      </c>
      <c r="IH58" t="s">
        <v>292</v>
      </c>
      <c r="IK58">
        <v>-2</v>
      </c>
      <c r="IL58" t="s">
        <v>278</v>
      </c>
      <c r="IM58" t="s">
        <v>279</v>
      </c>
      <c r="IN58" t="s">
        <v>471</v>
      </c>
      <c r="IP58" t="s">
        <v>472</v>
      </c>
    </row>
    <row r="59" spans="1:250" x14ac:dyDescent="0.35">
      <c r="A59">
        <v>13126</v>
      </c>
      <c r="B59">
        <v>-922729984</v>
      </c>
      <c r="C59">
        <v>1837</v>
      </c>
      <c r="D59" t="s">
        <v>272</v>
      </c>
      <c r="E59" t="s">
        <v>273</v>
      </c>
      <c r="F59">
        <v>1848</v>
      </c>
      <c r="G59" t="s">
        <v>285</v>
      </c>
      <c r="H59" t="s">
        <v>273</v>
      </c>
      <c r="I59">
        <v>513</v>
      </c>
      <c r="J59" t="s">
        <v>545</v>
      </c>
      <c r="K59" t="s">
        <v>546</v>
      </c>
      <c r="L59">
        <v>4070</v>
      </c>
      <c r="M59" t="s">
        <v>293</v>
      </c>
      <c r="N59" t="s">
        <v>18</v>
      </c>
      <c r="O59">
        <v>4070</v>
      </c>
      <c r="P59" t="s">
        <v>293</v>
      </c>
      <c r="Q59" t="s">
        <v>18</v>
      </c>
      <c r="R59" t="s">
        <v>323</v>
      </c>
      <c r="S59" s="43">
        <v>-729.13</v>
      </c>
      <c r="U59" s="43">
        <v>13</v>
      </c>
      <c r="IF59">
        <v>4070</v>
      </c>
      <c r="IG59" t="s">
        <v>293</v>
      </c>
      <c r="IH59" t="s">
        <v>287</v>
      </c>
      <c r="IK59">
        <v>-2</v>
      </c>
      <c r="IL59" t="s">
        <v>278</v>
      </c>
      <c r="IM59" t="s">
        <v>279</v>
      </c>
      <c r="IN59" t="s">
        <v>463</v>
      </c>
      <c r="IP59" t="s">
        <v>473</v>
      </c>
    </row>
    <row r="60" spans="1:250" x14ac:dyDescent="0.35">
      <c r="A60">
        <v>13127</v>
      </c>
      <c r="B60">
        <v>-922729984</v>
      </c>
      <c r="C60">
        <v>1837</v>
      </c>
      <c r="D60" t="s">
        <v>272</v>
      </c>
      <c r="E60" t="s">
        <v>273</v>
      </c>
      <c r="F60">
        <v>1848</v>
      </c>
      <c r="G60" t="s">
        <v>285</v>
      </c>
      <c r="H60" t="s">
        <v>273</v>
      </c>
      <c r="I60">
        <v>509</v>
      </c>
      <c r="J60" t="s">
        <v>547</v>
      </c>
      <c r="K60" t="s">
        <v>548</v>
      </c>
      <c r="L60">
        <v>4070</v>
      </c>
      <c r="M60" t="s">
        <v>293</v>
      </c>
      <c r="N60" t="s">
        <v>18</v>
      </c>
      <c r="O60">
        <v>4070</v>
      </c>
      <c r="P60" t="s">
        <v>293</v>
      </c>
      <c r="Q60" t="s">
        <v>18</v>
      </c>
      <c r="R60" t="s">
        <v>323</v>
      </c>
      <c r="S60" s="43">
        <v>-431.23</v>
      </c>
      <c r="U60" s="43">
        <v>13</v>
      </c>
      <c r="IF60">
        <v>4070</v>
      </c>
      <c r="IG60" t="s">
        <v>293</v>
      </c>
      <c r="IH60" t="s">
        <v>287</v>
      </c>
      <c r="IK60">
        <v>-2</v>
      </c>
      <c r="IL60" t="s">
        <v>278</v>
      </c>
      <c r="IM60" t="s">
        <v>279</v>
      </c>
      <c r="IN60" t="s">
        <v>463</v>
      </c>
      <c r="IP60" t="s">
        <v>473</v>
      </c>
    </row>
    <row r="61" spans="1:250" x14ac:dyDescent="0.35">
      <c r="A61">
        <v>13128</v>
      </c>
      <c r="B61">
        <v>-922729984</v>
      </c>
      <c r="C61">
        <v>1837</v>
      </c>
      <c r="D61" t="s">
        <v>272</v>
      </c>
      <c r="E61" t="s">
        <v>273</v>
      </c>
      <c r="F61">
        <v>1848</v>
      </c>
      <c r="G61" t="s">
        <v>285</v>
      </c>
      <c r="H61" t="s">
        <v>273</v>
      </c>
      <c r="I61">
        <v>507</v>
      </c>
      <c r="J61" t="s">
        <v>549</v>
      </c>
      <c r="K61" t="s">
        <v>550</v>
      </c>
      <c r="L61">
        <v>4070</v>
      </c>
      <c r="M61" t="s">
        <v>293</v>
      </c>
      <c r="N61" t="s">
        <v>18</v>
      </c>
      <c r="O61">
        <v>4070</v>
      </c>
      <c r="P61" t="s">
        <v>293</v>
      </c>
      <c r="Q61" t="s">
        <v>18</v>
      </c>
      <c r="R61" t="s">
        <v>323</v>
      </c>
      <c r="S61" s="43">
        <v>-750.59</v>
      </c>
      <c r="U61" s="43">
        <v>13</v>
      </c>
      <c r="IF61">
        <v>4070</v>
      </c>
      <c r="IG61" t="s">
        <v>293</v>
      </c>
      <c r="IH61" t="s">
        <v>287</v>
      </c>
      <c r="IK61">
        <v>-2</v>
      </c>
      <c r="IL61" t="s">
        <v>278</v>
      </c>
      <c r="IM61" t="s">
        <v>279</v>
      </c>
      <c r="IN61" t="s">
        <v>463</v>
      </c>
      <c r="IP61" t="s">
        <v>473</v>
      </c>
    </row>
    <row r="62" spans="1:250" x14ac:dyDescent="0.35">
      <c r="A62">
        <v>13129</v>
      </c>
      <c r="B62">
        <v>-922729984</v>
      </c>
      <c r="C62">
        <v>1837</v>
      </c>
      <c r="D62" t="s">
        <v>272</v>
      </c>
      <c r="E62" t="s">
        <v>273</v>
      </c>
      <c r="F62">
        <v>7057</v>
      </c>
      <c r="G62" t="s">
        <v>290</v>
      </c>
      <c r="H62" t="s">
        <v>291</v>
      </c>
      <c r="I62">
        <v>528</v>
      </c>
      <c r="J62" t="s">
        <v>531</v>
      </c>
      <c r="K62" t="s">
        <v>532</v>
      </c>
      <c r="L62">
        <v>3549</v>
      </c>
      <c r="M62" t="s">
        <v>289</v>
      </c>
      <c r="N62" t="s">
        <v>17</v>
      </c>
      <c r="O62">
        <v>3549</v>
      </c>
      <c r="P62" t="s">
        <v>289</v>
      </c>
      <c r="Q62" t="s">
        <v>17</v>
      </c>
      <c r="R62" t="s">
        <v>323</v>
      </c>
      <c r="S62" s="43">
        <v>-253.62</v>
      </c>
      <c r="U62" s="43">
        <v>13</v>
      </c>
      <c r="IF62">
        <v>3549</v>
      </c>
      <c r="IG62" t="s">
        <v>289</v>
      </c>
      <c r="IH62" t="s">
        <v>292</v>
      </c>
      <c r="IK62">
        <v>-2</v>
      </c>
      <c r="IL62" t="s">
        <v>278</v>
      </c>
      <c r="IM62" t="s">
        <v>279</v>
      </c>
      <c r="IN62" t="s">
        <v>471</v>
      </c>
      <c r="IP62" t="s">
        <v>472</v>
      </c>
    </row>
    <row r="63" spans="1:250" x14ac:dyDescent="0.35">
      <c r="A63">
        <v>13130</v>
      </c>
      <c r="B63">
        <v>-922729984</v>
      </c>
      <c r="C63">
        <v>1837</v>
      </c>
      <c r="D63" t="s">
        <v>272</v>
      </c>
      <c r="E63" t="s">
        <v>273</v>
      </c>
      <c r="F63">
        <v>7057</v>
      </c>
      <c r="G63" t="s">
        <v>290</v>
      </c>
      <c r="H63" t="s">
        <v>291</v>
      </c>
      <c r="I63">
        <v>527</v>
      </c>
      <c r="J63" t="s">
        <v>535</v>
      </c>
      <c r="K63" t="s">
        <v>536</v>
      </c>
      <c r="L63">
        <v>3549</v>
      </c>
      <c r="M63" t="s">
        <v>289</v>
      </c>
      <c r="N63" t="s">
        <v>17</v>
      </c>
      <c r="O63">
        <v>3549</v>
      </c>
      <c r="P63" t="s">
        <v>289</v>
      </c>
      <c r="Q63" t="s">
        <v>17</v>
      </c>
      <c r="R63" t="s">
        <v>323</v>
      </c>
      <c r="S63" s="43">
        <v>-177.54</v>
      </c>
      <c r="U63" s="43">
        <v>13</v>
      </c>
      <c r="IF63">
        <v>3549</v>
      </c>
      <c r="IG63" t="s">
        <v>289</v>
      </c>
      <c r="IH63" t="s">
        <v>292</v>
      </c>
      <c r="IK63">
        <v>-2</v>
      </c>
      <c r="IL63" t="s">
        <v>278</v>
      </c>
      <c r="IM63" t="s">
        <v>279</v>
      </c>
      <c r="IN63" t="s">
        <v>471</v>
      </c>
      <c r="IP63" t="s">
        <v>472</v>
      </c>
    </row>
    <row r="64" spans="1:250" x14ac:dyDescent="0.35">
      <c r="A64">
        <v>13131</v>
      </c>
      <c r="B64">
        <v>-922729984</v>
      </c>
      <c r="C64">
        <v>1837</v>
      </c>
      <c r="D64" t="s">
        <v>272</v>
      </c>
      <c r="E64" t="s">
        <v>273</v>
      </c>
      <c r="F64">
        <v>7057</v>
      </c>
      <c r="G64" t="s">
        <v>290</v>
      </c>
      <c r="H64" t="s">
        <v>291</v>
      </c>
      <c r="I64">
        <v>523</v>
      </c>
      <c r="J64" t="s">
        <v>537</v>
      </c>
      <c r="K64" t="s">
        <v>538</v>
      </c>
      <c r="L64">
        <v>3549</v>
      </c>
      <c r="M64" t="s">
        <v>289</v>
      </c>
      <c r="N64" t="s">
        <v>17</v>
      </c>
      <c r="O64">
        <v>3549</v>
      </c>
      <c r="P64" t="s">
        <v>289</v>
      </c>
      <c r="Q64" t="s">
        <v>17</v>
      </c>
      <c r="R64" t="s">
        <v>323</v>
      </c>
      <c r="S64" s="43">
        <v>-369.44</v>
      </c>
      <c r="U64" s="43">
        <v>13</v>
      </c>
      <c r="IF64">
        <v>3549</v>
      </c>
      <c r="IG64" t="s">
        <v>289</v>
      </c>
      <c r="IH64" t="s">
        <v>292</v>
      </c>
      <c r="IK64">
        <v>-2</v>
      </c>
      <c r="IL64" t="s">
        <v>278</v>
      </c>
      <c r="IM64" t="s">
        <v>279</v>
      </c>
      <c r="IN64" t="s">
        <v>471</v>
      </c>
      <c r="IP64" t="s">
        <v>472</v>
      </c>
    </row>
    <row r="65" spans="1:250" x14ac:dyDescent="0.35">
      <c r="A65">
        <v>13132</v>
      </c>
      <c r="B65">
        <v>-922729984</v>
      </c>
      <c r="C65">
        <v>1837</v>
      </c>
      <c r="D65" t="s">
        <v>272</v>
      </c>
      <c r="E65" t="s">
        <v>273</v>
      </c>
      <c r="F65">
        <v>1848</v>
      </c>
      <c r="G65" t="s">
        <v>285</v>
      </c>
      <c r="H65" t="s">
        <v>273</v>
      </c>
      <c r="I65">
        <v>528</v>
      </c>
      <c r="J65" t="s">
        <v>531</v>
      </c>
      <c r="K65" t="s">
        <v>532</v>
      </c>
      <c r="L65">
        <v>4070</v>
      </c>
      <c r="M65" t="s">
        <v>293</v>
      </c>
      <c r="N65" t="s">
        <v>18</v>
      </c>
      <c r="O65">
        <v>4070</v>
      </c>
      <c r="P65" t="s">
        <v>293</v>
      </c>
      <c r="Q65" t="s">
        <v>18</v>
      </c>
      <c r="R65" t="s">
        <v>323</v>
      </c>
      <c r="S65" s="43">
        <v>-531.57000000000005</v>
      </c>
      <c r="U65" s="43">
        <v>13</v>
      </c>
      <c r="IF65">
        <v>4070</v>
      </c>
      <c r="IG65" t="s">
        <v>293</v>
      </c>
      <c r="IH65" t="s">
        <v>287</v>
      </c>
      <c r="IK65">
        <v>-2</v>
      </c>
      <c r="IL65" t="s">
        <v>278</v>
      </c>
      <c r="IM65" t="s">
        <v>279</v>
      </c>
      <c r="IN65" t="s">
        <v>463</v>
      </c>
      <c r="IP65" t="s">
        <v>473</v>
      </c>
    </row>
    <row r="66" spans="1:250" x14ac:dyDescent="0.35">
      <c r="A66">
        <v>13133</v>
      </c>
      <c r="B66">
        <v>-922729984</v>
      </c>
      <c r="C66">
        <v>1837</v>
      </c>
      <c r="D66" t="s">
        <v>272</v>
      </c>
      <c r="E66" t="s">
        <v>273</v>
      </c>
      <c r="F66">
        <v>1848</v>
      </c>
      <c r="G66" t="s">
        <v>285</v>
      </c>
      <c r="H66" t="s">
        <v>273</v>
      </c>
      <c r="I66">
        <v>527</v>
      </c>
      <c r="J66" t="s">
        <v>535</v>
      </c>
      <c r="K66" t="s">
        <v>536</v>
      </c>
      <c r="L66">
        <v>4070</v>
      </c>
      <c r="M66" t="s">
        <v>293</v>
      </c>
      <c r="N66" t="s">
        <v>18</v>
      </c>
      <c r="O66">
        <v>4070</v>
      </c>
      <c r="P66" t="s">
        <v>293</v>
      </c>
      <c r="Q66" t="s">
        <v>18</v>
      </c>
      <c r="R66" t="s">
        <v>323</v>
      </c>
      <c r="S66" s="43">
        <v>-443.69</v>
      </c>
      <c r="U66" s="43">
        <v>13</v>
      </c>
      <c r="IF66">
        <v>4070</v>
      </c>
      <c r="IG66" t="s">
        <v>293</v>
      </c>
      <c r="IH66" t="s">
        <v>287</v>
      </c>
      <c r="IK66">
        <v>-2</v>
      </c>
      <c r="IL66" t="s">
        <v>278</v>
      </c>
      <c r="IM66" t="s">
        <v>279</v>
      </c>
      <c r="IN66" t="s">
        <v>463</v>
      </c>
      <c r="IP66" t="s">
        <v>473</v>
      </c>
    </row>
    <row r="67" spans="1:250" x14ac:dyDescent="0.35">
      <c r="A67">
        <v>13134</v>
      </c>
      <c r="B67">
        <v>-922729984</v>
      </c>
      <c r="C67">
        <v>1837</v>
      </c>
      <c r="D67" t="s">
        <v>272</v>
      </c>
      <c r="E67" t="s">
        <v>273</v>
      </c>
      <c r="F67">
        <v>1848</v>
      </c>
      <c r="G67" t="s">
        <v>285</v>
      </c>
      <c r="H67" t="s">
        <v>273</v>
      </c>
      <c r="I67">
        <v>523</v>
      </c>
      <c r="J67" t="s">
        <v>537</v>
      </c>
      <c r="K67" t="s">
        <v>538</v>
      </c>
      <c r="L67">
        <v>4070</v>
      </c>
      <c r="M67" t="s">
        <v>293</v>
      </c>
      <c r="N67" t="s">
        <v>18</v>
      </c>
      <c r="O67">
        <v>4070</v>
      </c>
      <c r="P67" t="s">
        <v>293</v>
      </c>
      <c r="Q67" t="s">
        <v>18</v>
      </c>
      <c r="R67" t="s">
        <v>323</v>
      </c>
      <c r="S67" s="43">
        <v>-747.61</v>
      </c>
      <c r="U67" s="43">
        <v>13</v>
      </c>
      <c r="IF67">
        <v>4070</v>
      </c>
      <c r="IG67" t="s">
        <v>293</v>
      </c>
      <c r="IH67" t="s">
        <v>287</v>
      </c>
      <c r="IK67">
        <v>-2</v>
      </c>
      <c r="IL67" t="s">
        <v>278</v>
      </c>
      <c r="IM67" t="s">
        <v>279</v>
      </c>
      <c r="IN67" t="s">
        <v>463</v>
      </c>
      <c r="IP67" t="s">
        <v>473</v>
      </c>
    </row>
    <row r="68" spans="1:250" x14ac:dyDescent="0.35">
      <c r="A68">
        <v>13135</v>
      </c>
      <c r="B68">
        <v>-922729984</v>
      </c>
      <c r="C68">
        <v>1837</v>
      </c>
      <c r="D68" t="s">
        <v>272</v>
      </c>
      <c r="E68" t="s">
        <v>273</v>
      </c>
      <c r="F68">
        <v>1848</v>
      </c>
      <c r="G68" t="s">
        <v>285</v>
      </c>
      <c r="H68" t="s">
        <v>273</v>
      </c>
      <c r="I68">
        <v>521</v>
      </c>
      <c r="J68" t="s">
        <v>539</v>
      </c>
      <c r="K68" t="s">
        <v>540</v>
      </c>
      <c r="L68">
        <v>4070</v>
      </c>
      <c r="M68" t="s">
        <v>293</v>
      </c>
      <c r="N68" t="s">
        <v>18</v>
      </c>
      <c r="O68">
        <v>4070</v>
      </c>
      <c r="P68" t="s">
        <v>293</v>
      </c>
      <c r="Q68" t="s">
        <v>18</v>
      </c>
      <c r="R68" t="s">
        <v>323</v>
      </c>
      <c r="S68" s="43">
        <v>-373.8</v>
      </c>
      <c r="U68" s="43">
        <v>13</v>
      </c>
      <c r="IF68">
        <v>4070</v>
      </c>
      <c r="IG68" t="s">
        <v>293</v>
      </c>
      <c r="IH68" t="s">
        <v>287</v>
      </c>
      <c r="IK68">
        <v>-2</v>
      </c>
      <c r="IL68" t="s">
        <v>278</v>
      </c>
      <c r="IM68" t="s">
        <v>279</v>
      </c>
      <c r="IN68" t="s">
        <v>463</v>
      </c>
      <c r="IP68" t="s">
        <v>473</v>
      </c>
    </row>
    <row r="69" spans="1:250" x14ac:dyDescent="0.35">
      <c r="A69">
        <v>13136</v>
      </c>
      <c r="B69">
        <v>-922729984</v>
      </c>
      <c r="C69">
        <v>1837</v>
      </c>
      <c r="D69" t="s">
        <v>272</v>
      </c>
      <c r="E69" t="s">
        <v>273</v>
      </c>
      <c r="F69">
        <v>1848</v>
      </c>
      <c r="G69" t="s">
        <v>285</v>
      </c>
      <c r="H69" t="s">
        <v>273</v>
      </c>
      <c r="I69">
        <v>519</v>
      </c>
      <c r="J69" t="s">
        <v>541</v>
      </c>
      <c r="K69" t="s">
        <v>542</v>
      </c>
      <c r="L69">
        <v>4070</v>
      </c>
      <c r="M69" t="s">
        <v>293</v>
      </c>
      <c r="N69" t="s">
        <v>18</v>
      </c>
      <c r="O69">
        <v>4070</v>
      </c>
      <c r="P69" t="s">
        <v>293</v>
      </c>
      <c r="Q69" t="s">
        <v>18</v>
      </c>
      <c r="R69" t="s">
        <v>323</v>
      </c>
      <c r="S69" s="43">
        <v>-373.8</v>
      </c>
      <c r="U69" s="43">
        <v>13</v>
      </c>
      <c r="IF69">
        <v>4070</v>
      </c>
      <c r="IG69" t="s">
        <v>293</v>
      </c>
      <c r="IH69" t="s">
        <v>287</v>
      </c>
      <c r="IK69">
        <v>-2</v>
      </c>
      <c r="IL69" t="s">
        <v>278</v>
      </c>
      <c r="IM69" t="s">
        <v>279</v>
      </c>
      <c r="IN69" t="s">
        <v>463</v>
      </c>
      <c r="IP69" t="s">
        <v>473</v>
      </c>
    </row>
    <row r="70" spans="1:250" x14ac:dyDescent="0.35">
      <c r="A70">
        <v>13137</v>
      </c>
      <c r="B70">
        <v>-922729984</v>
      </c>
      <c r="C70">
        <v>1837</v>
      </c>
      <c r="D70" t="s">
        <v>272</v>
      </c>
      <c r="E70" t="s">
        <v>273</v>
      </c>
      <c r="F70">
        <v>1848</v>
      </c>
      <c r="G70" t="s">
        <v>285</v>
      </c>
      <c r="H70" t="s">
        <v>273</v>
      </c>
      <c r="I70">
        <v>515</v>
      </c>
      <c r="J70" t="s">
        <v>543</v>
      </c>
      <c r="K70" t="s">
        <v>544</v>
      </c>
      <c r="L70">
        <v>4070</v>
      </c>
      <c r="M70" t="s">
        <v>293</v>
      </c>
      <c r="N70" t="s">
        <v>18</v>
      </c>
      <c r="O70">
        <v>4070</v>
      </c>
      <c r="P70" t="s">
        <v>293</v>
      </c>
      <c r="Q70" t="s">
        <v>18</v>
      </c>
      <c r="R70" t="s">
        <v>323</v>
      </c>
      <c r="S70" s="43">
        <v>-832.3</v>
      </c>
      <c r="U70" s="43">
        <v>13</v>
      </c>
      <c r="IF70">
        <v>4070</v>
      </c>
      <c r="IG70" t="s">
        <v>293</v>
      </c>
      <c r="IH70" t="s">
        <v>287</v>
      </c>
      <c r="IK70">
        <v>-2</v>
      </c>
      <c r="IL70" t="s">
        <v>278</v>
      </c>
      <c r="IM70" t="s">
        <v>279</v>
      </c>
      <c r="IN70" t="s">
        <v>463</v>
      </c>
      <c r="IP70" t="s">
        <v>473</v>
      </c>
    </row>
    <row r="71" spans="1:250" x14ac:dyDescent="0.35">
      <c r="A71">
        <v>13138</v>
      </c>
      <c r="B71">
        <v>-922729984</v>
      </c>
      <c r="C71">
        <v>1837</v>
      </c>
      <c r="D71" t="s">
        <v>272</v>
      </c>
      <c r="E71" t="s">
        <v>273</v>
      </c>
      <c r="F71">
        <v>5062</v>
      </c>
      <c r="G71" t="s">
        <v>294</v>
      </c>
      <c r="H71" t="s">
        <v>295</v>
      </c>
      <c r="I71">
        <v>521</v>
      </c>
      <c r="J71" t="s">
        <v>539</v>
      </c>
      <c r="K71" t="s">
        <v>540</v>
      </c>
      <c r="L71">
        <v>4994</v>
      </c>
      <c r="M71" t="s">
        <v>296</v>
      </c>
      <c r="N71" t="s">
        <v>297</v>
      </c>
      <c r="O71">
        <v>4994</v>
      </c>
      <c r="P71" t="s">
        <v>296</v>
      </c>
      <c r="Q71" t="s">
        <v>297</v>
      </c>
      <c r="R71" t="s">
        <v>323</v>
      </c>
      <c r="S71" s="43">
        <v>-308.24</v>
      </c>
      <c r="U71" s="43">
        <v>13</v>
      </c>
      <c r="IF71">
        <v>4994</v>
      </c>
      <c r="IG71" t="s">
        <v>296</v>
      </c>
      <c r="IH71" t="s">
        <v>298</v>
      </c>
      <c r="IK71">
        <v>-2</v>
      </c>
      <c r="IL71" t="s">
        <v>278</v>
      </c>
      <c r="IM71" t="s">
        <v>279</v>
      </c>
      <c r="IN71" t="s">
        <v>474</v>
      </c>
      <c r="IP71" t="s">
        <v>475</v>
      </c>
    </row>
    <row r="72" spans="1:250" x14ac:dyDescent="0.35">
      <c r="A72">
        <v>13139</v>
      </c>
      <c r="B72">
        <v>-922729984</v>
      </c>
      <c r="C72">
        <v>1837</v>
      </c>
      <c r="D72" t="s">
        <v>272</v>
      </c>
      <c r="E72" t="s">
        <v>273</v>
      </c>
      <c r="F72">
        <v>5062</v>
      </c>
      <c r="G72" t="s">
        <v>294</v>
      </c>
      <c r="H72" t="s">
        <v>295</v>
      </c>
      <c r="I72">
        <v>519</v>
      </c>
      <c r="J72" t="s">
        <v>541</v>
      </c>
      <c r="K72" t="s">
        <v>542</v>
      </c>
      <c r="L72">
        <v>4994</v>
      </c>
      <c r="M72" t="s">
        <v>296</v>
      </c>
      <c r="N72" t="s">
        <v>297</v>
      </c>
      <c r="O72">
        <v>4994</v>
      </c>
      <c r="P72" t="s">
        <v>296</v>
      </c>
      <c r="Q72" t="s">
        <v>297</v>
      </c>
      <c r="R72" t="s">
        <v>323</v>
      </c>
      <c r="S72" s="43">
        <v>-308.24</v>
      </c>
      <c r="U72" s="43">
        <v>13</v>
      </c>
      <c r="IF72">
        <v>4994</v>
      </c>
      <c r="IG72" t="s">
        <v>296</v>
      </c>
      <c r="IH72" t="s">
        <v>298</v>
      </c>
      <c r="IK72">
        <v>-2</v>
      </c>
      <c r="IL72" t="s">
        <v>278</v>
      </c>
      <c r="IM72" t="s">
        <v>279</v>
      </c>
      <c r="IN72" t="s">
        <v>474</v>
      </c>
      <c r="IP72" t="s">
        <v>475</v>
      </c>
    </row>
    <row r="73" spans="1:250" x14ac:dyDescent="0.35">
      <c r="A73">
        <v>13140</v>
      </c>
      <c r="B73">
        <v>-922729984</v>
      </c>
      <c r="C73">
        <v>1837</v>
      </c>
      <c r="D73" t="s">
        <v>272</v>
      </c>
      <c r="E73" t="s">
        <v>273</v>
      </c>
      <c r="F73">
        <v>5062</v>
      </c>
      <c r="G73" t="s">
        <v>294</v>
      </c>
      <c r="H73" t="s">
        <v>295</v>
      </c>
      <c r="I73">
        <v>515</v>
      </c>
      <c r="J73" t="s">
        <v>543</v>
      </c>
      <c r="K73" t="s">
        <v>544</v>
      </c>
      <c r="L73">
        <v>4994</v>
      </c>
      <c r="M73" t="s">
        <v>296</v>
      </c>
      <c r="N73" t="s">
        <v>297</v>
      </c>
      <c r="O73">
        <v>4994</v>
      </c>
      <c r="P73" t="s">
        <v>296</v>
      </c>
      <c r="Q73" t="s">
        <v>297</v>
      </c>
      <c r="R73" t="s">
        <v>323</v>
      </c>
      <c r="S73" s="43">
        <v>-686.49</v>
      </c>
      <c r="U73" s="43">
        <v>13</v>
      </c>
      <c r="IF73">
        <v>4994</v>
      </c>
      <c r="IG73" t="s">
        <v>296</v>
      </c>
      <c r="IH73" t="s">
        <v>298</v>
      </c>
      <c r="IK73">
        <v>-2</v>
      </c>
      <c r="IL73" t="s">
        <v>278</v>
      </c>
      <c r="IM73" t="s">
        <v>279</v>
      </c>
      <c r="IN73" t="s">
        <v>474</v>
      </c>
      <c r="IP73" t="s">
        <v>475</v>
      </c>
    </row>
    <row r="74" spans="1:250" x14ac:dyDescent="0.35">
      <c r="A74">
        <v>13141</v>
      </c>
      <c r="B74">
        <v>-922729984</v>
      </c>
      <c r="C74">
        <v>1837</v>
      </c>
      <c r="D74" t="s">
        <v>272</v>
      </c>
      <c r="E74" t="s">
        <v>273</v>
      </c>
      <c r="F74">
        <v>5062</v>
      </c>
      <c r="G74" t="s">
        <v>294</v>
      </c>
      <c r="H74" t="s">
        <v>295</v>
      </c>
      <c r="I74">
        <v>513</v>
      </c>
      <c r="J74" t="s">
        <v>545</v>
      </c>
      <c r="K74" t="s">
        <v>546</v>
      </c>
      <c r="L74">
        <v>4994</v>
      </c>
      <c r="M74" t="s">
        <v>296</v>
      </c>
      <c r="N74" t="s">
        <v>297</v>
      </c>
      <c r="O74">
        <v>4994</v>
      </c>
      <c r="P74" t="s">
        <v>296</v>
      </c>
      <c r="Q74" t="s">
        <v>297</v>
      </c>
      <c r="R74" t="s">
        <v>323</v>
      </c>
      <c r="S74" s="43">
        <v>-601.28</v>
      </c>
      <c r="U74" s="43">
        <v>13</v>
      </c>
      <c r="IF74">
        <v>4994</v>
      </c>
      <c r="IG74" t="s">
        <v>296</v>
      </c>
      <c r="IH74" t="s">
        <v>298</v>
      </c>
      <c r="IK74">
        <v>-2</v>
      </c>
      <c r="IL74" t="s">
        <v>278</v>
      </c>
      <c r="IM74" t="s">
        <v>279</v>
      </c>
      <c r="IN74" t="s">
        <v>474</v>
      </c>
      <c r="IP74" t="s">
        <v>475</v>
      </c>
    </row>
    <row r="75" spans="1:250" x14ac:dyDescent="0.35">
      <c r="A75">
        <v>13142</v>
      </c>
      <c r="B75">
        <v>-922729984</v>
      </c>
      <c r="C75">
        <v>1837</v>
      </c>
      <c r="D75" t="s">
        <v>272</v>
      </c>
      <c r="E75" t="s">
        <v>273</v>
      </c>
      <c r="F75">
        <v>5062</v>
      </c>
      <c r="G75" t="s">
        <v>294</v>
      </c>
      <c r="H75" t="s">
        <v>295</v>
      </c>
      <c r="I75">
        <v>509</v>
      </c>
      <c r="J75" t="s">
        <v>547</v>
      </c>
      <c r="K75" t="s">
        <v>548</v>
      </c>
      <c r="L75">
        <v>4994</v>
      </c>
      <c r="M75" t="s">
        <v>296</v>
      </c>
      <c r="N75" t="s">
        <v>297</v>
      </c>
      <c r="O75">
        <v>4994</v>
      </c>
      <c r="P75" t="s">
        <v>296</v>
      </c>
      <c r="Q75" t="s">
        <v>297</v>
      </c>
      <c r="R75" t="s">
        <v>323</v>
      </c>
      <c r="S75" s="43">
        <v>-413.89</v>
      </c>
      <c r="U75" s="43">
        <v>13</v>
      </c>
      <c r="IF75">
        <v>4994</v>
      </c>
      <c r="IG75" t="s">
        <v>296</v>
      </c>
      <c r="IH75" t="s">
        <v>298</v>
      </c>
      <c r="IK75">
        <v>-2</v>
      </c>
      <c r="IL75" t="s">
        <v>278</v>
      </c>
      <c r="IM75" t="s">
        <v>279</v>
      </c>
      <c r="IN75" t="s">
        <v>474</v>
      </c>
      <c r="IP75" t="s">
        <v>475</v>
      </c>
    </row>
    <row r="76" spans="1:250" x14ac:dyDescent="0.35">
      <c r="A76">
        <v>13143</v>
      </c>
      <c r="B76">
        <v>-922729984</v>
      </c>
      <c r="C76">
        <v>1837</v>
      </c>
      <c r="D76" t="s">
        <v>272</v>
      </c>
      <c r="E76" t="s">
        <v>273</v>
      </c>
      <c r="F76">
        <v>5062</v>
      </c>
      <c r="G76" t="s">
        <v>294</v>
      </c>
      <c r="H76" t="s">
        <v>295</v>
      </c>
      <c r="I76">
        <v>507</v>
      </c>
      <c r="J76" t="s">
        <v>549</v>
      </c>
      <c r="K76" t="s">
        <v>550</v>
      </c>
      <c r="L76">
        <v>4994</v>
      </c>
      <c r="M76" t="s">
        <v>296</v>
      </c>
      <c r="N76" t="s">
        <v>297</v>
      </c>
      <c r="O76">
        <v>4994</v>
      </c>
      <c r="P76" t="s">
        <v>296</v>
      </c>
      <c r="Q76" t="s">
        <v>297</v>
      </c>
      <c r="R76" t="s">
        <v>323</v>
      </c>
      <c r="S76" s="43">
        <v>-650.39</v>
      </c>
      <c r="U76" s="43">
        <v>13</v>
      </c>
      <c r="IF76">
        <v>4994</v>
      </c>
      <c r="IG76" t="s">
        <v>296</v>
      </c>
      <c r="IH76" t="s">
        <v>298</v>
      </c>
      <c r="IK76">
        <v>-2</v>
      </c>
      <c r="IL76" t="s">
        <v>278</v>
      </c>
      <c r="IM76" t="s">
        <v>279</v>
      </c>
      <c r="IN76" t="s">
        <v>474</v>
      </c>
      <c r="IP76" t="s">
        <v>475</v>
      </c>
    </row>
    <row r="77" spans="1:250" x14ac:dyDescent="0.35">
      <c r="A77">
        <v>13144</v>
      </c>
      <c r="B77">
        <v>-922729984</v>
      </c>
      <c r="C77">
        <v>1837</v>
      </c>
      <c r="D77" t="s">
        <v>272</v>
      </c>
      <c r="E77" t="s">
        <v>273</v>
      </c>
      <c r="F77">
        <v>7057</v>
      </c>
      <c r="G77" t="s">
        <v>290</v>
      </c>
      <c r="H77" t="s">
        <v>291</v>
      </c>
      <c r="I77">
        <v>513</v>
      </c>
      <c r="J77" t="s">
        <v>545</v>
      </c>
      <c r="K77" t="s">
        <v>546</v>
      </c>
      <c r="L77">
        <v>4994</v>
      </c>
      <c r="M77" t="s">
        <v>296</v>
      </c>
      <c r="N77" t="s">
        <v>297</v>
      </c>
      <c r="O77">
        <v>4994</v>
      </c>
      <c r="P77" t="s">
        <v>296</v>
      </c>
      <c r="Q77" t="s">
        <v>297</v>
      </c>
      <c r="R77" t="s">
        <v>323</v>
      </c>
      <c r="S77" s="43">
        <v>-785.27</v>
      </c>
      <c r="U77" s="43">
        <v>13</v>
      </c>
      <c r="IF77">
        <v>4994</v>
      </c>
      <c r="IG77" t="s">
        <v>296</v>
      </c>
      <c r="IH77" t="s">
        <v>292</v>
      </c>
      <c r="IK77">
        <v>-2</v>
      </c>
      <c r="IL77" t="s">
        <v>278</v>
      </c>
      <c r="IM77" t="s">
        <v>279</v>
      </c>
      <c r="IN77" t="s">
        <v>471</v>
      </c>
      <c r="IP77" t="s">
        <v>476</v>
      </c>
    </row>
    <row r="78" spans="1:250" x14ac:dyDescent="0.35">
      <c r="A78">
        <v>13145</v>
      </c>
      <c r="B78">
        <v>-922729984</v>
      </c>
      <c r="C78">
        <v>1837</v>
      </c>
      <c r="D78" t="s">
        <v>272</v>
      </c>
      <c r="E78" t="s">
        <v>273</v>
      </c>
      <c r="F78">
        <v>7057</v>
      </c>
      <c r="G78" t="s">
        <v>290</v>
      </c>
      <c r="H78" t="s">
        <v>291</v>
      </c>
      <c r="I78">
        <v>509</v>
      </c>
      <c r="J78" t="s">
        <v>547</v>
      </c>
      <c r="K78" t="s">
        <v>548</v>
      </c>
      <c r="L78">
        <v>4994</v>
      </c>
      <c r="M78" t="s">
        <v>296</v>
      </c>
      <c r="N78" t="s">
        <v>297</v>
      </c>
      <c r="O78">
        <v>4994</v>
      </c>
      <c r="P78" t="s">
        <v>296</v>
      </c>
      <c r="Q78" t="s">
        <v>297</v>
      </c>
      <c r="R78" t="s">
        <v>323</v>
      </c>
      <c r="S78" s="43">
        <v>-474.78</v>
      </c>
      <c r="U78" s="43">
        <v>13</v>
      </c>
      <c r="IF78">
        <v>4994</v>
      </c>
      <c r="IG78" t="s">
        <v>296</v>
      </c>
      <c r="IH78" t="s">
        <v>292</v>
      </c>
      <c r="IK78">
        <v>-2</v>
      </c>
      <c r="IL78" t="s">
        <v>278</v>
      </c>
      <c r="IM78" t="s">
        <v>279</v>
      </c>
      <c r="IN78" t="s">
        <v>471</v>
      </c>
      <c r="IP78" t="s">
        <v>476</v>
      </c>
    </row>
    <row r="79" spans="1:250" x14ac:dyDescent="0.35">
      <c r="A79">
        <v>13146</v>
      </c>
      <c r="B79">
        <v>-922729984</v>
      </c>
      <c r="C79">
        <v>1837</v>
      </c>
      <c r="D79" t="s">
        <v>272</v>
      </c>
      <c r="E79" t="s">
        <v>273</v>
      </c>
      <c r="F79">
        <v>7057</v>
      </c>
      <c r="G79" t="s">
        <v>290</v>
      </c>
      <c r="H79" t="s">
        <v>291</v>
      </c>
      <c r="I79">
        <v>507</v>
      </c>
      <c r="J79" t="s">
        <v>549</v>
      </c>
      <c r="K79" t="s">
        <v>550</v>
      </c>
      <c r="L79">
        <v>4994</v>
      </c>
      <c r="M79" t="s">
        <v>296</v>
      </c>
      <c r="N79" t="s">
        <v>297</v>
      </c>
      <c r="O79">
        <v>4994</v>
      </c>
      <c r="P79" t="s">
        <v>296</v>
      </c>
      <c r="Q79" t="s">
        <v>297</v>
      </c>
      <c r="R79" t="s">
        <v>323</v>
      </c>
      <c r="S79" s="43">
        <v>-849.26</v>
      </c>
      <c r="U79" s="43">
        <v>13</v>
      </c>
      <c r="IF79">
        <v>4994</v>
      </c>
      <c r="IG79" t="s">
        <v>296</v>
      </c>
      <c r="IH79" t="s">
        <v>292</v>
      </c>
      <c r="IK79">
        <v>-2</v>
      </c>
      <c r="IL79" t="s">
        <v>278</v>
      </c>
      <c r="IM79" t="s">
        <v>279</v>
      </c>
      <c r="IN79" t="s">
        <v>471</v>
      </c>
      <c r="IP79" t="s">
        <v>476</v>
      </c>
    </row>
    <row r="80" spans="1:250" x14ac:dyDescent="0.35">
      <c r="A80">
        <v>13147</v>
      </c>
      <c r="B80">
        <v>-922729984</v>
      </c>
      <c r="C80">
        <v>1837</v>
      </c>
      <c r="D80" t="s">
        <v>272</v>
      </c>
      <c r="E80" t="s">
        <v>273</v>
      </c>
      <c r="F80">
        <v>5062</v>
      </c>
      <c r="G80" t="s">
        <v>294</v>
      </c>
      <c r="H80" t="s">
        <v>295</v>
      </c>
      <c r="I80">
        <v>528</v>
      </c>
      <c r="J80" t="s">
        <v>531</v>
      </c>
      <c r="K80" t="s">
        <v>532</v>
      </c>
      <c r="L80">
        <v>4994</v>
      </c>
      <c r="M80" t="s">
        <v>296</v>
      </c>
      <c r="N80" t="s">
        <v>297</v>
      </c>
      <c r="O80">
        <v>4994</v>
      </c>
      <c r="P80" t="s">
        <v>296</v>
      </c>
      <c r="Q80" t="s">
        <v>297</v>
      </c>
      <c r="R80" t="s">
        <v>323</v>
      </c>
      <c r="S80" s="43">
        <v>-440.34</v>
      </c>
      <c r="U80" s="43">
        <v>13</v>
      </c>
      <c r="IF80">
        <v>4994</v>
      </c>
      <c r="IG80" t="s">
        <v>296</v>
      </c>
      <c r="IH80" t="s">
        <v>298</v>
      </c>
      <c r="IK80">
        <v>-2</v>
      </c>
      <c r="IL80" t="s">
        <v>278</v>
      </c>
      <c r="IM80" t="s">
        <v>279</v>
      </c>
      <c r="IN80" t="s">
        <v>474</v>
      </c>
      <c r="IP80" t="s">
        <v>475</v>
      </c>
    </row>
    <row r="81" spans="1:250" x14ac:dyDescent="0.35">
      <c r="A81">
        <v>13148</v>
      </c>
      <c r="B81">
        <v>-922729984</v>
      </c>
      <c r="C81">
        <v>1837</v>
      </c>
      <c r="D81" t="s">
        <v>272</v>
      </c>
      <c r="E81" t="s">
        <v>273</v>
      </c>
      <c r="F81">
        <v>5062</v>
      </c>
      <c r="G81" t="s">
        <v>294</v>
      </c>
      <c r="H81" t="s">
        <v>295</v>
      </c>
      <c r="I81">
        <v>527</v>
      </c>
      <c r="J81" t="s">
        <v>535</v>
      </c>
      <c r="K81" t="s">
        <v>536</v>
      </c>
      <c r="L81">
        <v>4994</v>
      </c>
      <c r="M81" t="s">
        <v>296</v>
      </c>
      <c r="N81" t="s">
        <v>297</v>
      </c>
      <c r="O81">
        <v>4994</v>
      </c>
      <c r="P81" t="s">
        <v>296</v>
      </c>
      <c r="Q81" t="s">
        <v>297</v>
      </c>
      <c r="R81" t="s">
        <v>323</v>
      </c>
      <c r="S81" s="43">
        <v>-308.24</v>
      </c>
      <c r="U81" s="43">
        <v>13</v>
      </c>
      <c r="IF81">
        <v>4994</v>
      </c>
      <c r="IG81" t="s">
        <v>296</v>
      </c>
      <c r="IH81" t="s">
        <v>298</v>
      </c>
      <c r="IK81">
        <v>-2</v>
      </c>
      <c r="IL81" t="s">
        <v>278</v>
      </c>
      <c r="IM81" t="s">
        <v>279</v>
      </c>
      <c r="IN81" t="s">
        <v>474</v>
      </c>
      <c r="IP81" t="s">
        <v>475</v>
      </c>
    </row>
    <row r="82" spans="1:250" x14ac:dyDescent="0.35">
      <c r="A82">
        <v>13149</v>
      </c>
      <c r="B82">
        <v>-922729984</v>
      </c>
      <c r="C82">
        <v>1837</v>
      </c>
      <c r="D82" t="s">
        <v>272</v>
      </c>
      <c r="E82" t="s">
        <v>273</v>
      </c>
      <c r="F82">
        <v>5062</v>
      </c>
      <c r="G82" t="s">
        <v>294</v>
      </c>
      <c r="H82" t="s">
        <v>295</v>
      </c>
      <c r="I82">
        <v>523</v>
      </c>
      <c r="J82" t="s">
        <v>537</v>
      </c>
      <c r="K82" t="s">
        <v>538</v>
      </c>
      <c r="L82">
        <v>4994</v>
      </c>
      <c r="M82" t="s">
        <v>296</v>
      </c>
      <c r="N82" t="s">
        <v>297</v>
      </c>
      <c r="O82">
        <v>4994</v>
      </c>
      <c r="P82" t="s">
        <v>296</v>
      </c>
      <c r="Q82" t="s">
        <v>297</v>
      </c>
      <c r="R82" t="s">
        <v>323</v>
      </c>
      <c r="S82" s="43">
        <v>-616.48</v>
      </c>
      <c r="U82" s="43">
        <v>13</v>
      </c>
      <c r="IF82">
        <v>4994</v>
      </c>
      <c r="IG82" t="s">
        <v>296</v>
      </c>
      <c r="IH82" t="s">
        <v>298</v>
      </c>
      <c r="IK82">
        <v>-2</v>
      </c>
      <c r="IL82" t="s">
        <v>278</v>
      </c>
      <c r="IM82" t="s">
        <v>279</v>
      </c>
      <c r="IN82" t="s">
        <v>474</v>
      </c>
      <c r="IP82" t="s">
        <v>475</v>
      </c>
    </row>
    <row r="83" spans="1:250" x14ac:dyDescent="0.35">
      <c r="A83">
        <v>13150</v>
      </c>
      <c r="B83">
        <v>-922729984</v>
      </c>
      <c r="C83">
        <v>1837</v>
      </c>
      <c r="D83" t="s">
        <v>272</v>
      </c>
      <c r="E83" t="s">
        <v>273</v>
      </c>
      <c r="F83">
        <v>7057</v>
      </c>
      <c r="G83" t="s">
        <v>290</v>
      </c>
      <c r="H83" t="s">
        <v>291</v>
      </c>
      <c r="I83">
        <v>528</v>
      </c>
      <c r="J83" t="s">
        <v>531</v>
      </c>
      <c r="K83" t="s">
        <v>532</v>
      </c>
      <c r="L83">
        <v>4994</v>
      </c>
      <c r="M83" t="s">
        <v>296</v>
      </c>
      <c r="N83" t="s">
        <v>297</v>
      </c>
      <c r="O83">
        <v>4994</v>
      </c>
      <c r="P83" t="s">
        <v>296</v>
      </c>
      <c r="Q83" t="s">
        <v>297</v>
      </c>
      <c r="R83" t="s">
        <v>323</v>
      </c>
      <c r="S83" s="43">
        <v>-526.16</v>
      </c>
      <c r="U83" s="43">
        <v>13</v>
      </c>
      <c r="IF83">
        <v>4994</v>
      </c>
      <c r="IG83" t="s">
        <v>296</v>
      </c>
      <c r="IH83" t="s">
        <v>292</v>
      </c>
      <c r="IK83">
        <v>-2</v>
      </c>
      <c r="IL83" t="s">
        <v>278</v>
      </c>
      <c r="IM83" t="s">
        <v>279</v>
      </c>
      <c r="IN83" t="s">
        <v>471</v>
      </c>
      <c r="IP83" t="s">
        <v>476</v>
      </c>
    </row>
    <row r="84" spans="1:250" x14ac:dyDescent="0.35">
      <c r="A84">
        <v>13151</v>
      </c>
      <c r="B84">
        <v>-922729984</v>
      </c>
      <c r="C84">
        <v>1837</v>
      </c>
      <c r="D84" t="s">
        <v>272</v>
      </c>
      <c r="E84" t="s">
        <v>273</v>
      </c>
      <c r="F84">
        <v>7057</v>
      </c>
      <c r="G84" t="s">
        <v>290</v>
      </c>
      <c r="H84" t="s">
        <v>291</v>
      </c>
      <c r="I84">
        <v>527</v>
      </c>
      <c r="J84" t="s">
        <v>535</v>
      </c>
      <c r="K84" t="s">
        <v>536</v>
      </c>
      <c r="L84">
        <v>4994</v>
      </c>
      <c r="M84" t="s">
        <v>296</v>
      </c>
      <c r="N84" t="s">
        <v>297</v>
      </c>
      <c r="O84">
        <v>4994</v>
      </c>
      <c r="P84" t="s">
        <v>296</v>
      </c>
      <c r="Q84" t="s">
        <v>297</v>
      </c>
      <c r="R84" t="s">
        <v>323</v>
      </c>
      <c r="S84" s="43">
        <v>-368.31</v>
      </c>
      <c r="U84" s="43">
        <v>13</v>
      </c>
      <c r="IF84">
        <v>4994</v>
      </c>
      <c r="IG84" t="s">
        <v>296</v>
      </c>
      <c r="IH84" t="s">
        <v>292</v>
      </c>
      <c r="IK84">
        <v>-2</v>
      </c>
      <c r="IL84" t="s">
        <v>278</v>
      </c>
      <c r="IM84" t="s">
        <v>279</v>
      </c>
      <c r="IN84" t="s">
        <v>471</v>
      </c>
      <c r="IP84" t="s">
        <v>476</v>
      </c>
    </row>
    <row r="85" spans="1:250" x14ac:dyDescent="0.35">
      <c r="A85">
        <v>13152</v>
      </c>
      <c r="B85">
        <v>-922729984</v>
      </c>
      <c r="C85">
        <v>1837</v>
      </c>
      <c r="D85" t="s">
        <v>272</v>
      </c>
      <c r="E85" t="s">
        <v>273</v>
      </c>
      <c r="F85">
        <v>7057</v>
      </c>
      <c r="G85" t="s">
        <v>290</v>
      </c>
      <c r="H85" t="s">
        <v>291</v>
      </c>
      <c r="I85">
        <v>523</v>
      </c>
      <c r="J85" t="s">
        <v>537</v>
      </c>
      <c r="K85" t="s">
        <v>538</v>
      </c>
      <c r="L85">
        <v>4994</v>
      </c>
      <c r="M85" t="s">
        <v>296</v>
      </c>
      <c r="N85" t="s">
        <v>297</v>
      </c>
      <c r="O85">
        <v>4994</v>
      </c>
      <c r="P85" t="s">
        <v>296</v>
      </c>
      <c r="Q85" t="s">
        <v>297</v>
      </c>
      <c r="R85" t="s">
        <v>323</v>
      </c>
      <c r="S85" s="43">
        <v>-766.42</v>
      </c>
      <c r="U85" s="43">
        <v>13</v>
      </c>
      <c r="IF85">
        <v>4994</v>
      </c>
      <c r="IG85" t="s">
        <v>296</v>
      </c>
      <c r="IH85" t="s">
        <v>292</v>
      </c>
      <c r="IK85">
        <v>-2</v>
      </c>
      <c r="IL85" t="s">
        <v>278</v>
      </c>
      <c r="IM85" t="s">
        <v>279</v>
      </c>
      <c r="IN85" t="s">
        <v>471</v>
      </c>
      <c r="IP85" t="s">
        <v>476</v>
      </c>
    </row>
    <row r="86" spans="1:250" x14ac:dyDescent="0.35">
      <c r="A86">
        <v>13153</v>
      </c>
      <c r="B86">
        <v>-922729984</v>
      </c>
      <c r="C86">
        <v>1837</v>
      </c>
      <c r="D86" t="s">
        <v>272</v>
      </c>
      <c r="E86" t="s">
        <v>273</v>
      </c>
      <c r="F86">
        <v>7057</v>
      </c>
      <c r="G86" t="s">
        <v>290</v>
      </c>
      <c r="H86" t="s">
        <v>291</v>
      </c>
      <c r="I86">
        <v>521</v>
      </c>
      <c r="J86" t="s">
        <v>539</v>
      </c>
      <c r="K86" t="s">
        <v>540</v>
      </c>
      <c r="L86">
        <v>4994</v>
      </c>
      <c r="M86" t="s">
        <v>296</v>
      </c>
      <c r="N86" t="s">
        <v>297</v>
      </c>
      <c r="O86">
        <v>4994</v>
      </c>
      <c r="P86" t="s">
        <v>296</v>
      </c>
      <c r="Q86" t="s">
        <v>297</v>
      </c>
      <c r="R86" t="s">
        <v>323</v>
      </c>
      <c r="S86" s="43">
        <v>-383.21</v>
      </c>
      <c r="U86" s="43">
        <v>13</v>
      </c>
      <c r="IF86">
        <v>4994</v>
      </c>
      <c r="IG86" t="s">
        <v>296</v>
      </c>
      <c r="IH86" t="s">
        <v>292</v>
      </c>
      <c r="IK86">
        <v>-2</v>
      </c>
      <c r="IL86" t="s">
        <v>278</v>
      </c>
      <c r="IM86" t="s">
        <v>279</v>
      </c>
      <c r="IN86" t="s">
        <v>471</v>
      </c>
      <c r="IP86" t="s">
        <v>476</v>
      </c>
    </row>
    <row r="87" spans="1:250" x14ac:dyDescent="0.35">
      <c r="A87">
        <v>13154</v>
      </c>
      <c r="B87">
        <v>-922729984</v>
      </c>
      <c r="C87">
        <v>1837</v>
      </c>
      <c r="D87" t="s">
        <v>272</v>
      </c>
      <c r="E87" t="s">
        <v>273</v>
      </c>
      <c r="F87">
        <v>7057</v>
      </c>
      <c r="G87" t="s">
        <v>290</v>
      </c>
      <c r="H87" t="s">
        <v>291</v>
      </c>
      <c r="I87">
        <v>519</v>
      </c>
      <c r="J87" t="s">
        <v>541</v>
      </c>
      <c r="K87" t="s">
        <v>542</v>
      </c>
      <c r="L87">
        <v>4994</v>
      </c>
      <c r="M87" t="s">
        <v>296</v>
      </c>
      <c r="N87" t="s">
        <v>297</v>
      </c>
      <c r="O87">
        <v>4994</v>
      </c>
      <c r="P87" t="s">
        <v>296</v>
      </c>
      <c r="Q87" t="s">
        <v>297</v>
      </c>
      <c r="R87" t="s">
        <v>323</v>
      </c>
      <c r="S87" s="43">
        <v>-402.64</v>
      </c>
      <c r="U87" s="43">
        <v>13</v>
      </c>
      <c r="IF87">
        <v>4994</v>
      </c>
      <c r="IG87" t="s">
        <v>296</v>
      </c>
      <c r="IH87" t="s">
        <v>292</v>
      </c>
      <c r="IK87">
        <v>-2</v>
      </c>
      <c r="IL87" t="s">
        <v>278</v>
      </c>
      <c r="IM87" t="s">
        <v>279</v>
      </c>
      <c r="IN87" t="s">
        <v>471</v>
      </c>
      <c r="IP87" t="s">
        <v>476</v>
      </c>
    </row>
    <row r="88" spans="1:250" x14ac:dyDescent="0.35">
      <c r="A88">
        <v>13155</v>
      </c>
      <c r="B88">
        <v>-922729984</v>
      </c>
      <c r="C88">
        <v>1837</v>
      </c>
      <c r="D88" t="s">
        <v>272</v>
      </c>
      <c r="E88" t="s">
        <v>273</v>
      </c>
      <c r="F88">
        <v>7057</v>
      </c>
      <c r="G88" t="s">
        <v>290</v>
      </c>
      <c r="H88" t="s">
        <v>291</v>
      </c>
      <c r="I88">
        <v>515</v>
      </c>
      <c r="J88" t="s">
        <v>543</v>
      </c>
      <c r="K88" t="s">
        <v>544</v>
      </c>
      <c r="L88">
        <v>4994</v>
      </c>
      <c r="M88" t="s">
        <v>296</v>
      </c>
      <c r="N88" t="s">
        <v>297</v>
      </c>
      <c r="O88">
        <v>4994</v>
      </c>
      <c r="P88" t="s">
        <v>296</v>
      </c>
      <c r="Q88" t="s">
        <v>297</v>
      </c>
      <c r="R88" t="s">
        <v>323</v>
      </c>
      <c r="S88" s="43">
        <v>-896.61</v>
      </c>
      <c r="U88" s="43">
        <v>13</v>
      </c>
      <c r="IF88">
        <v>4994</v>
      </c>
      <c r="IG88" t="s">
        <v>296</v>
      </c>
      <c r="IH88" t="s">
        <v>292</v>
      </c>
      <c r="IK88">
        <v>-2</v>
      </c>
      <c r="IL88" t="s">
        <v>278</v>
      </c>
      <c r="IM88" t="s">
        <v>279</v>
      </c>
      <c r="IN88" t="s">
        <v>471</v>
      </c>
      <c r="IP88" t="s">
        <v>476</v>
      </c>
    </row>
    <row r="89" spans="1:250" x14ac:dyDescent="0.35">
      <c r="A89">
        <v>13156</v>
      </c>
      <c r="B89">
        <v>-922729984</v>
      </c>
      <c r="C89">
        <v>1837</v>
      </c>
      <c r="D89" t="s">
        <v>272</v>
      </c>
      <c r="E89" t="s">
        <v>273</v>
      </c>
      <c r="F89">
        <v>5062</v>
      </c>
      <c r="G89" t="s">
        <v>294</v>
      </c>
      <c r="H89" t="s">
        <v>295</v>
      </c>
      <c r="I89">
        <v>521</v>
      </c>
      <c r="J89" t="s">
        <v>539</v>
      </c>
      <c r="K89" t="s">
        <v>540</v>
      </c>
      <c r="L89">
        <v>7999</v>
      </c>
      <c r="M89" t="s">
        <v>299</v>
      </c>
      <c r="N89" t="s">
        <v>300</v>
      </c>
      <c r="O89">
        <v>7999</v>
      </c>
      <c r="P89" t="s">
        <v>299</v>
      </c>
      <c r="Q89" t="s">
        <v>300</v>
      </c>
      <c r="R89" t="s">
        <v>323</v>
      </c>
      <c r="S89" s="43">
        <v>-194.78</v>
      </c>
      <c r="U89" s="43">
        <v>13</v>
      </c>
      <c r="IF89">
        <v>7999</v>
      </c>
      <c r="IG89" t="s">
        <v>299</v>
      </c>
      <c r="IH89" t="s">
        <v>298</v>
      </c>
      <c r="IK89">
        <v>-2</v>
      </c>
      <c r="IL89" t="s">
        <v>278</v>
      </c>
      <c r="IM89" t="s">
        <v>279</v>
      </c>
      <c r="IN89" t="s">
        <v>474</v>
      </c>
      <c r="IP89" t="s">
        <v>477</v>
      </c>
    </row>
    <row r="90" spans="1:250" x14ac:dyDescent="0.35">
      <c r="A90">
        <v>13157</v>
      </c>
      <c r="B90">
        <v>-922729984</v>
      </c>
      <c r="C90">
        <v>1837</v>
      </c>
      <c r="D90" t="s">
        <v>272</v>
      </c>
      <c r="E90" t="s">
        <v>273</v>
      </c>
      <c r="F90">
        <v>5062</v>
      </c>
      <c r="G90" t="s">
        <v>294</v>
      </c>
      <c r="H90" t="s">
        <v>295</v>
      </c>
      <c r="I90">
        <v>519</v>
      </c>
      <c r="J90" t="s">
        <v>541</v>
      </c>
      <c r="K90" t="s">
        <v>542</v>
      </c>
      <c r="L90">
        <v>7999</v>
      </c>
      <c r="M90" t="s">
        <v>299</v>
      </c>
      <c r="N90" t="s">
        <v>300</v>
      </c>
      <c r="O90">
        <v>7999</v>
      </c>
      <c r="P90" t="s">
        <v>299</v>
      </c>
      <c r="Q90" t="s">
        <v>300</v>
      </c>
      <c r="R90" t="s">
        <v>323</v>
      </c>
      <c r="S90" s="43">
        <v>-194.78</v>
      </c>
      <c r="U90" s="43">
        <v>13</v>
      </c>
      <c r="IF90">
        <v>7999</v>
      </c>
      <c r="IG90" t="s">
        <v>299</v>
      </c>
      <c r="IH90" t="s">
        <v>298</v>
      </c>
      <c r="IK90">
        <v>-2</v>
      </c>
      <c r="IL90" t="s">
        <v>278</v>
      </c>
      <c r="IM90" t="s">
        <v>279</v>
      </c>
      <c r="IN90" t="s">
        <v>474</v>
      </c>
      <c r="IP90" t="s">
        <v>477</v>
      </c>
    </row>
    <row r="91" spans="1:250" x14ac:dyDescent="0.35">
      <c r="A91">
        <v>13158</v>
      </c>
      <c r="B91">
        <v>-922729984</v>
      </c>
      <c r="C91">
        <v>1837</v>
      </c>
      <c r="D91" t="s">
        <v>272</v>
      </c>
      <c r="E91" t="s">
        <v>273</v>
      </c>
      <c r="F91">
        <v>5062</v>
      </c>
      <c r="G91" t="s">
        <v>294</v>
      </c>
      <c r="H91" t="s">
        <v>295</v>
      </c>
      <c r="I91">
        <v>515</v>
      </c>
      <c r="J91" t="s">
        <v>543</v>
      </c>
      <c r="K91" t="s">
        <v>544</v>
      </c>
      <c r="L91">
        <v>7999</v>
      </c>
      <c r="M91" t="s">
        <v>299</v>
      </c>
      <c r="N91" t="s">
        <v>300</v>
      </c>
      <c r="O91">
        <v>7999</v>
      </c>
      <c r="P91" t="s">
        <v>299</v>
      </c>
      <c r="Q91" t="s">
        <v>300</v>
      </c>
      <c r="R91" t="s">
        <v>323</v>
      </c>
      <c r="S91" s="43">
        <v>-433.81</v>
      </c>
      <c r="U91" s="43">
        <v>13</v>
      </c>
      <c r="IF91">
        <v>7999</v>
      </c>
      <c r="IG91" t="s">
        <v>299</v>
      </c>
      <c r="IH91" t="s">
        <v>298</v>
      </c>
      <c r="IK91">
        <v>-2</v>
      </c>
      <c r="IL91" t="s">
        <v>278</v>
      </c>
      <c r="IM91" t="s">
        <v>279</v>
      </c>
      <c r="IN91" t="s">
        <v>474</v>
      </c>
      <c r="IP91" t="s">
        <v>477</v>
      </c>
    </row>
    <row r="92" spans="1:250" x14ac:dyDescent="0.35">
      <c r="A92">
        <v>13159</v>
      </c>
      <c r="B92">
        <v>-922729984</v>
      </c>
      <c r="C92">
        <v>1837</v>
      </c>
      <c r="D92" t="s">
        <v>272</v>
      </c>
      <c r="E92" t="s">
        <v>273</v>
      </c>
      <c r="F92">
        <v>5062</v>
      </c>
      <c r="G92" t="s">
        <v>294</v>
      </c>
      <c r="H92" t="s">
        <v>295</v>
      </c>
      <c r="I92">
        <v>513</v>
      </c>
      <c r="J92" t="s">
        <v>545</v>
      </c>
      <c r="K92" t="s">
        <v>546</v>
      </c>
      <c r="L92">
        <v>7999</v>
      </c>
      <c r="M92" t="s">
        <v>299</v>
      </c>
      <c r="N92" t="s">
        <v>300</v>
      </c>
      <c r="O92">
        <v>7999</v>
      </c>
      <c r="P92" t="s">
        <v>299</v>
      </c>
      <c r="Q92" t="s">
        <v>300</v>
      </c>
      <c r="R92" t="s">
        <v>323</v>
      </c>
      <c r="S92" s="43">
        <v>-379.96</v>
      </c>
      <c r="U92" s="43">
        <v>13</v>
      </c>
      <c r="IF92">
        <v>7999</v>
      </c>
      <c r="IG92" t="s">
        <v>299</v>
      </c>
      <c r="IH92" t="s">
        <v>298</v>
      </c>
      <c r="IK92">
        <v>-2</v>
      </c>
      <c r="IL92" t="s">
        <v>278</v>
      </c>
      <c r="IM92" t="s">
        <v>279</v>
      </c>
      <c r="IN92" t="s">
        <v>474</v>
      </c>
      <c r="IP92" t="s">
        <v>477</v>
      </c>
    </row>
    <row r="93" spans="1:250" x14ac:dyDescent="0.35">
      <c r="A93">
        <v>13160</v>
      </c>
      <c r="B93">
        <v>-922729984</v>
      </c>
      <c r="C93">
        <v>1837</v>
      </c>
      <c r="D93" t="s">
        <v>272</v>
      </c>
      <c r="E93" t="s">
        <v>273</v>
      </c>
      <c r="F93">
        <v>5062</v>
      </c>
      <c r="G93" t="s">
        <v>294</v>
      </c>
      <c r="H93" t="s">
        <v>295</v>
      </c>
      <c r="I93">
        <v>509</v>
      </c>
      <c r="J93" t="s">
        <v>547</v>
      </c>
      <c r="K93" t="s">
        <v>548</v>
      </c>
      <c r="L93">
        <v>7999</v>
      </c>
      <c r="M93" t="s">
        <v>299</v>
      </c>
      <c r="N93" t="s">
        <v>300</v>
      </c>
      <c r="O93">
        <v>7999</v>
      </c>
      <c r="P93" t="s">
        <v>299</v>
      </c>
      <c r="Q93" t="s">
        <v>300</v>
      </c>
      <c r="R93" t="s">
        <v>323</v>
      </c>
      <c r="S93" s="43">
        <v>-261.54000000000002</v>
      </c>
      <c r="U93" s="43">
        <v>13</v>
      </c>
      <c r="IF93">
        <v>7999</v>
      </c>
      <c r="IG93" t="s">
        <v>299</v>
      </c>
      <c r="IH93" t="s">
        <v>298</v>
      </c>
      <c r="IK93">
        <v>-2</v>
      </c>
      <c r="IL93" t="s">
        <v>278</v>
      </c>
      <c r="IM93" t="s">
        <v>279</v>
      </c>
      <c r="IN93" t="s">
        <v>474</v>
      </c>
      <c r="IP93" t="s">
        <v>477</v>
      </c>
    </row>
    <row r="94" spans="1:250" x14ac:dyDescent="0.35">
      <c r="A94">
        <v>13161</v>
      </c>
      <c r="B94">
        <v>-922729984</v>
      </c>
      <c r="C94">
        <v>1837</v>
      </c>
      <c r="D94" t="s">
        <v>272</v>
      </c>
      <c r="E94" t="s">
        <v>273</v>
      </c>
      <c r="F94">
        <v>5062</v>
      </c>
      <c r="G94" t="s">
        <v>294</v>
      </c>
      <c r="H94" t="s">
        <v>295</v>
      </c>
      <c r="I94">
        <v>507</v>
      </c>
      <c r="J94" t="s">
        <v>549</v>
      </c>
      <c r="K94" t="s">
        <v>550</v>
      </c>
      <c r="L94">
        <v>7999</v>
      </c>
      <c r="M94" t="s">
        <v>299</v>
      </c>
      <c r="N94" t="s">
        <v>300</v>
      </c>
      <c r="O94">
        <v>7999</v>
      </c>
      <c r="P94" t="s">
        <v>299</v>
      </c>
      <c r="Q94" t="s">
        <v>300</v>
      </c>
      <c r="R94" t="s">
        <v>323</v>
      </c>
      <c r="S94" s="43">
        <v>-411</v>
      </c>
      <c r="U94" s="43">
        <v>13</v>
      </c>
      <c r="IF94">
        <v>7999</v>
      </c>
      <c r="IG94" t="s">
        <v>299</v>
      </c>
      <c r="IH94" t="s">
        <v>298</v>
      </c>
      <c r="IK94">
        <v>-2</v>
      </c>
      <c r="IL94" t="s">
        <v>278</v>
      </c>
      <c r="IM94" t="s">
        <v>279</v>
      </c>
      <c r="IN94" t="s">
        <v>474</v>
      </c>
      <c r="IP94" t="s">
        <v>477</v>
      </c>
    </row>
    <row r="95" spans="1:250" x14ac:dyDescent="0.35">
      <c r="A95">
        <v>13162</v>
      </c>
      <c r="B95">
        <v>-922729984</v>
      </c>
      <c r="C95">
        <v>1837</v>
      </c>
      <c r="D95" t="s">
        <v>272</v>
      </c>
      <c r="E95" t="s">
        <v>273</v>
      </c>
      <c r="F95">
        <v>7057</v>
      </c>
      <c r="G95" t="s">
        <v>290</v>
      </c>
      <c r="H95" t="s">
        <v>291</v>
      </c>
      <c r="I95">
        <v>513</v>
      </c>
      <c r="J95" t="s">
        <v>545</v>
      </c>
      <c r="K95" t="s">
        <v>546</v>
      </c>
      <c r="L95">
        <v>7999</v>
      </c>
      <c r="M95" t="s">
        <v>299</v>
      </c>
      <c r="N95" t="s">
        <v>300</v>
      </c>
      <c r="O95">
        <v>7999</v>
      </c>
      <c r="P95" t="s">
        <v>299</v>
      </c>
      <c r="Q95" t="s">
        <v>300</v>
      </c>
      <c r="R95" t="s">
        <v>323</v>
      </c>
      <c r="S95" s="43">
        <v>-377.53</v>
      </c>
      <c r="U95" s="43">
        <v>13</v>
      </c>
      <c r="IF95">
        <v>7999</v>
      </c>
      <c r="IG95" t="s">
        <v>299</v>
      </c>
      <c r="IH95" t="s">
        <v>292</v>
      </c>
      <c r="IK95">
        <v>-2</v>
      </c>
      <c r="IL95" t="s">
        <v>278</v>
      </c>
      <c r="IM95" t="s">
        <v>279</v>
      </c>
      <c r="IN95" t="s">
        <v>471</v>
      </c>
      <c r="IP95" t="s">
        <v>478</v>
      </c>
    </row>
    <row r="96" spans="1:250" x14ac:dyDescent="0.35">
      <c r="A96">
        <v>13163</v>
      </c>
      <c r="B96">
        <v>-922729984</v>
      </c>
      <c r="C96">
        <v>1837</v>
      </c>
      <c r="D96" t="s">
        <v>272</v>
      </c>
      <c r="E96" t="s">
        <v>273</v>
      </c>
      <c r="F96">
        <v>7057</v>
      </c>
      <c r="G96" t="s">
        <v>290</v>
      </c>
      <c r="H96" t="s">
        <v>291</v>
      </c>
      <c r="I96">
        <v>509</v>
      </c>
      <c r="J96" t="s">
        <v>547</v>
      </c>
      <c r="K96" t="s">
        <v>548</v>
      </c>
      <c r="L96">
        <v>7999</v>
      </c>
      <c r="M96" t="s">
        <v>299</v>
      </c>
      <c r="N96" t="s">
        <v>300</v>
      </c>
      <c r="O96">
        <v>7999</v>
      </c>
      <c r="P96" t="s">
        <v>299</v>
      </c>
      <c r="Q96" t="s">
        <v>300</v>
      </c>
      <c r="R96" t="s">
        <v>323</v>
      </c>
      <c r="S96" s="43">
        <v>-228.26</v>
      </c>
      <c r="U96" s="43">
        <v>13</v>
      </c>
      <c r="IF96">
        <v>7999</v>
      </c>
      <c r="IG96" t="s">
        <v>299</v>
      </c>
      <c r="IH96" t="s">
        <v>292</v>
      </c>
      <c r="IK96">
        <v>-2</v>
      </c>
      <c r="IL96" t="s">
        <v>278</v>
      </c>
      <c r="IM96" t="s">
        <v>279</v>
      </c>
      <c r="IN96" t="s">
        <v>471</v>
      </c>
      <c r="IP96" t="s">
        <v>478</v>
      </c>
    </row>
    <row r="97" spans="1:250" x14ac:dyDescent="0.35">
      <c r="A97">
        <v>13164</v>
      </c>
      <c r="B97">
        <v>-922729984</v>
      </c>
      <c r="C97">
        <v>1837</v>
      </c>
      <c r="D97" t="s">
        <v>272</v>
      </c>
      <c r="E97" t="s">
        <v>273</v>
      </c>
      <c r="F97">
        <v>7057</v>
      </c>
      <c r="G97" t="s">
        <v>290</v>
      </c>
      <c r="H97" t="s">
        <v>291</v>
      </c>
      <c r="I97">
        <v>507</v>
      </c>
      <c r="J97" t="s">
        <v>549</v>
      </c>
      <c r="K97" t="s">
        <v>550</v>
      </c>
      <c r="L97">
        <v>7999</v>
      </c>
      <c r="M97" t="s">
        <v>299</v>
      </c>
      <c r="N97" t="s">
        <v>300</v>
      </c>
      <c r="O97">
        <v>7999</v>
      </c>
      <c r="P97" t="s">
        <v>299</v>
      </c>
      <c r="Q97" t="s">
        <v>300</v>
      </c>
      <c r="R97" t="s">
        <v>323</v>
      </c>
      <c r="S97" s="43">
        <v>-408.3</v>
      </c>
      <c r="U97" s="43">
        <v>13</v>
      </c>
      <c r="IF97">
        <v>7999</v>
      </c>
      <c r="IG97" t="s">
        <v>299</v>
      </c>
      <c r="IH97" t="s">
        <v>292</v>
      </c>
      <c r="IK97">
        <v>-2</v>
      </c>
      <c r="IL97" t="s">
        <v>278</v>
      </c>
      <c r="IM97" t="s">
        <v>279</v>
      </c>
      <c r="IN97" t="s">
        <v>471</v>
      </c>
      <c r="IP97" t="s">
        <v>478</v>
      </c>
    </row>
    <row r="98" spans="1:250" x14ac:dyDescent="0.35">
      <c r="A98">
        <v>13165</v>
      </c>
      <c r="B98">
        <v>-922729984</v>
      </c>
      <c r="C98">
        <v>1837</v>
      </c>
      <c r="D98" t="s">
        <v>272</v>
      </c>
      <c r="E98" t="s">
        <v>273</v>
      </c>
      <c r="F98">
        <v>5062</v>
      </c>
      <c r="G98" t="s">
        <v>294</v>
      </c>
      <c r="H98" t="s">
        <v>295</v>
      </c>
      <c r="I98">
        <v>528</v>
      </c>
      <c r="J98" t="s">
        <v>531</v>
      </c>
      <c r="K98" t="s">
        <v>532</v>
      </c>
      <c r="L98">
        <v>7999</v>
      </c>
      <c r="M98" t="s">
        <v>299</v>
      </c>
      <c r="N98" t="s">
        <v>300</v>
      </c>
      <c r="O98">
        <v>7999</v>
      </c>
      <c r="P98" t="s">
        <v>299</v>
      </c>
      <c r="Q98" t="s">
        <v>300</v>
      </c>
      <c r="R98" t="s">
        <v>323</v>
      </c>
      <c r="S98" s="43">
        <v>-278.26</v>
      </c>
      <c r="U98" s="43">
        <v>13</v>
      </c>
      <c r="IF98">
        <v>7999</v>
      </c>
      <c r="IG98" t="s">
        <v>299</v>
      </c>
      <c r="IH98" t="s">
        <v>298</v>
      </c>
      <c r="IK98">
        <v>-2</v>
      </c>
      <c r="IL98" t="s">
        <v>278</v>
      </c>
      <c r="IM98" t="s">
        <v>279</v>
      </c>
      <c r="IN98" t="s">
        <v>474</v>
      </c>
      <c r="IP98" t="s">
        <v>477</v>
      </c>
    </row>
    <row r="99" spans="1:250" x14ac:dyDescent="0.35">
      <c r="A99">
        <v>13166</v>
      </c>
      <c r="B99">
        <v>-922729984</v>
      </c>
      <c r="C99">
        <v>1837</v>
      </c>
      <c r="D99" t="s">
        <v>272</v>
      </c>
      <c r="E99" t="s">
        <v>273</v>
      </c>
      <c r="F99">
        <v>5062</v>
      </c>
      <c r="G99" t="s">
        <v>294</v>
      </c>
      <c r="H99" t="s">
        <v>295</v>
      </c>
      <c r="I99">
        <v>527</v>
      </c>
      <c r="J99" t="s">
        <v>535</v>
      </c>
      <c r="K99" t="s">
        <v>536</v>
      </c>
      <c r="L99">
        <v>7999</v>
      </c>
      <c r="M99" t="s">
        <v>299</v>
      </c>
      <c r="N99" t="s">
        <v>300</v>
      </c>
      <c r="O99">
        <v>7999</v>
      </c>
      <c r="P99" t="s">
        <v>299</v>
      </c>
      <c r="Q99" t="s">
        <v>300</v>
      </c>
      <c r="R99" t="s">
        <v>323</v>
      </c>
      <c r="S99" s="43">
        <v>-194.78</v>
      </c>
      <c r="U99" s="43">
        <v>13</v>
      </c>
      <c r="IF99">
        <v>7999</v>
      </c>
      <c r="IG99" t="s">
        <v>299</v>
      </c>
      <c r="IH99" t="s">
        <v>298</v>
      </c>
      <c r="IK99">
        <v>-2</v>
      </c>
      <c r="IL99" t="s">
        <v>278</v>
      </c>
      <c r="IM99" t="s">
        <v>279</v>
      </c>
      <c r="IN99" t="s">
        <v>474</v>
      </c>
      <c r="IP99" t="s">
        <v>477</v>
      </c>
    </row>
    <row r="100" spans="1:250" x14ac:dyDescent="0.35">
      <c r="A100">
        <v>13167</v>
      </c>
      <c r="B100">
        <v>-922729984</v>
      </c>
      <c r="C100">
        <v>1837</v>
      </c>
      <c r="D100" t="s">
        <v>272</v>
      </c>
      <c r="E100" t="s">
        <v>273</v>
      </c>
      <c r="F100">
        <v>5062</v>
      </c>
      <c r="G100" t="s">
        <v>294</v>
      </c>
      <c r="H100" t="s">
        <v>295</v>
      </c>
      <c r="I100">
        <v>523</v>
      </c>
      <c r="J100" t="s">
        <v>537</v>
      </c>
      <c r="K100" t="s">
        <v>538</v>
      </c>
      <c r="L100">
        <v>7999</v>
      </c>
      <c r="M100" t="s">
        <v>299</v>
      </c>
      <c r="N100" t="s">
        <v>300</v>
      </c>
      <c r="O100">
        <v>7999</v>
      </c>
      <c r="P100" t="s">
        <v>299</v>
      </c>
      <c r="Q100" t="s">
        <v>300</v>
      </c>
      <c r="R100" t="s">
        <v>323</v>
      </c>
      <c r="S100" s="43">
        <v>-389.56</v>
      </c>
      <c r="U100" s="43">
        <v>13</v>
      </c>
      <c r="IF100">
        <v>7999</v>
      </c>
      <c r="IG100" t="s">
        <v>299</v>
      </c>
      <c r="IH100" t="s">
        <v>298</v>
      </c>
      <c r="IK100">
        <v>-2</v>
      </c>
      <c r="IL100" t="s">
        <v>278</v>
      </c>
      <c r="IM100" t="s">
        <v>279</v>
      </c>
      <c r="IN100" t="s">
        <v>474</v>
      </c>
      <c r="IP100" t="s">
        <v>477</v>
      </c>
    </row>
    <row r="101" spans="1:250" x14ac:dyDescent="0.35">
      <c r="A101">
        <v>13168</v>
      </c>
      <c r="B101">
        <v>-922729984</v>
      </c>
      <c r="C101">
        <v>1837</v>
      </c>
      <c r="D101" t="s">
        <v>272</v>
      </c>
      <c r="E101" t="s">
        <v>273</v>
      </c>
      <c r="F101">
        <v>7057</v>
      </c>
      <c r="G101" t="s">
        <v>290</v>
      </c>
      <c r="H101" t="s">
        <v>291</v>
      </c>
      <c r="I101">
        <v>528</v>
      </c>
      <c r="J101" t="s">
        <v>531</v>
      </c>
      <c r="K101" t="s">
        <v>532</v>
      </c>
      <c r="L101">
        <v>7999</v>
      </c>
      <c r="M101" t="s">
        <v>299</v>
      </c>
      <c r="N101" t="s">
        <v>300</v>
      </c>
      <c r="O101">
        <v>7999</v>
      </c>
      <c r="P101" t="s">
        <v>299</v>
      </c>
      <c r="Q101" t="s">
        <v>300</v>
      </c>
      <c r="R101" t="s">
        <v>323</v>
      </c>
      <c r="S101" s="43">
        <v>-252.96</v>
      </c>
      <c r="U101" s="43">
        <v>13</v>
      </c>
      <c r="IF101">
        <v>7999</v>
      </c>
      <c r="IG101" t="s">
        <v>299</v>
      </c>
      <c r="IH101" t="s">
        <v>292</v>
      </c>
      <c r="IK101">
        <v>-2</v>
      </c>
      <c r="IL101" t="s">
        <v>278</v>
      </c>
      <c r="IM101" t="s">
        <v>279</v>
      </c>
      <c r="IN101" t="s">
        <v>471</v>
      </c>
      <c r="IP101" t="s">
        <v>478</v>
      </c>
    </row>
    <row r="102" spans="1:250" x14ac:dyDescent="0.35">
      <c r="A102">
        <v>13169</v>
      </c>
      <c r="B102">
        <v>-922729984</v>
      </c>
      <c r="C102">
        <v>1837</v>
      </c>
      <c r="D102" t="s">
        <v>272</v>
      </c>
      <c r="E102" t="s">
        <v>273</v>
      </c>
      <c r="F102">
        <v>7057</v>
      </c>
      <c r="G102" t="s">
        <v>290</v>
      </c>
      <c r="H102" t="s">
        <v>291</v>
      </c>
      <c r="I102">
        <v>527</v>
      </c>
      <c r="J102" t="s">
        <v>535</v>
      </c>
      <c r="K102" t="s">
        <v>536</v>
      </c>
      <c r="L102">
        <v>7999</v>
      </c>
      <c r="M102" t="s">
        <v>299</v>
      </c>
      <c r="N102" t="s">
        <v>300</v>
      </c>
      <c r="O102">
        <v>7999</v>
      </c>
      <c r="P102" t="s">
        <v>299</v>
      </c>
      <c r="Q102" t="s">
        <v>300</v>
      </c>
      <c r="R102" t="s">
        <v>323</v>
      </c>
      <c r="S102" s="43">
        <v>-177.07</v>
      </c>
      <c r="U102" s="43">
        <v>13</v>
      </c>
      <c r="IF102">
        <v>7999</v>
      </c>
      <c r="IG102" t="s">
        <v>299</v>
      </c>
      <c r="IH102" t="s">
        <v>292</v>
      </c>
      <c r="IK102">
        <v>-2</v>
      </c>
      <c r="IL102" t="s">
        <v>278</v>
      </c>
      <c r="IM102" t="s">
        <v>279</v>
      </c>
      <c r="IN102" t="s">
        <v>471</v>
      </c>
      <c r="IP102" t="s">
        <v>478</v>
      </c>
    </row>
    <row r="103" spans="1:250" x14ac:dyDescent="0.35">
      <c r="A103">
        <v>13170</v>
      </c>
      <c r="B103">
        <v>-922729984</v>
      </c>
      <c r="C103">
        <v>1837</v>
      </c>
      <c r="D103" t="s">
        <v>272</v>
      </c>
      <c r="E103" t="s">
        <v>273</v>
      </c>
      <c r="F103">
        <v>7057</v>
      </c>
      <c r="G103" t="s">
        <v>290</v>
      </c>
      <c r="H103" t="s">
        <v>291</v>
      </c>
      <c r="I103">
        <v>523</v>
      </c>
      <c r="J103" t="s">
        <v>537</v>
      </c>
      <c r="K103" t="s">
        <v>538</v>
      </c>
      <c r="L103">
        <v>7999</v>
      </c>
      <c r="M103" t="s">
        <v>299</v>
      </c>
      <c r="N103" t="s">
        <v>300</v>
      </c>
      <c r="O103">
        <v>7999</v>
      </c>
      <c r="P103" t="s">
        <v>299</v>
      </c>
      <c r="Q103" t="s">
        <v>300</v>
      </c>
      <c r="R103" t="s">
        <v>323</v>
      </c>
      <c r="S103" s="43">
        <v>-368.47</v>
      </c>
      <c r="U103" s="43">
        <v>13</v>
      </c>
      <c r="IF103">
        <v>7999</v>
      </c>
      <c r="IG103" t="s">
        <v>299</v>
      </c>
      <c r="IH103" t="s">
        <v>292</v>
      </c>
      <c r="IK103">
        <v>-2</v>
      </c>
      <c r="IL103" t="s">
        <v>278</v>
      </c>
      <c r="IM103" t="s">
        <v>279</v>
      </c>
      <c r="IN103" t="s">
        <v>471</v>
      </c>
      <c r="IP103" t="s">
        <v>478</v>
      </c>
    </row>
    <row r="104" spans="1:250" x14ac:dyDescent="0.35">
      <c r="A104">
        <v>13171</v>
      </c>
      <c r="B104">
        <v>-922729984</v>
      </c>
      <c r="C104">
        <v>1837</v>
      </c>
      <c r="D104" t="s">
        <v>272</v>
      </c>
      <c r="E104" t="s">
        <v>273</v>
      </c>
      <c r="F104">
        <v>7057</v>
      </c>
      <c r="G104" t="s">
        <v>290</v>
      </c>
      <c r="H104" t="s">
        <v>291</v>
      </c>
      <c r="I104">
        <v>521</v>
      </c>
      <c r="J104" t="s">
        <v>539</v>
      </c>
      <c r="K104" t="s">
        <v>540</v>
      </c>
      <c r="L104">
        <v>7999</v>
      </c>
      <c r="M104" t="s">
        <v>299</v>
      </c>
      <c r="N104" t="s">
        <v>300</v>
      </c>
      <c r="O104">
        <v>7999</v>
      </c>
      <c r="P104" t="s">
        <v>299</v>
      </c>
      <c r="Q104" t="s">
        <v>300</v>
      </c>
      <c r="R104" t="s">
        <v>323</v>
      </c>
      <c r="S104" s="43">
        <v>-184.23</v>
      </c>
      <c r="U104" s="43">
        <v>13</v>
      </c>
      <c r="IF104">
        <v>7999</v>
      </c>
      <c r="IG104" t="s">
        <v>299</v>
      </c>
      <c r="IH104" t="s">
        <v>292</v>
      </c>
      <c r="IK104">
        <v>-2</v>
      </c>
      <c r="IL104" t="s">
        <v>278</v>
      </c>
      <c r="IM104" t="s">
        <v>279</v>
      </c>
      <c r="IN104" t="s">
        <v>471</v>
      </c>
      <c r="IP104" t="s">
        <v>478</v>
      </c>
    </row>
    <row r="105" spans="1:250" x14ac:dyDescent="0.35">
      <c r="A105">
        <v>13172</v>
      </c>
      <c r="B105">
        <v>-922729984</v>
      </c>
      <c r="C105">
        <v>1837</v>
      </c>
      <c r="D105" t="s">
        <v>272</v>
      </c>
      <c r="E105" t="s">
        <v>273</v>
      </c>
      <c r="F105">
        <v>7057</v>
      </c>
      <c r="G105" t="s">
        <v>290</v>
      </c>
      <c r="H105" t="s">
        <v>291</v>
      </c>
      <c r="I105">
        <v>519</v>
      </c>
      <c r="J105" t="s">
        <v>541</v>
      </c>
      <c r="K105" t="s">
        <v>542</v>
      </c>
      <c r="L105">
        <v>7999</v>
      </c>
      <c r="M105" t="s">
        <v>299</v>
      </c>
      <c r="N105" t="s">
        <v>300</v>
      </c>
      <c r="O105">
        <v>7999</v>
      </c>
      <c r="P105" t="s">
        <v>299</v>
      </c>
      <c r="Q105" t="s">
        <v>300</v>
      </c>
      <c r="R105" t="s">
        <v>323</v>
      </c>
      <c r="S105" s="43">
        <v>-193.58</v>
      </c>
      <c r="U105" s="43">
        <v>13</v>
      </c>
      <c r="IF105">
        <v>7999</v>
      </c>
      <c r="IG105" t="s">
        <v>299</v>
      </c>
      <c r="IH105" t="s">
        <v>292</v>
      </c>
      <c r="IK105">
        <v>-2</v>
      </c>
      <c r="IL105" t="s">
        <v>278</v>
      </c>
      <c r="IM105" t="s">
        <v>279</v>
      </c>
      <c r="IN105" t="s">
        <v>471</v>
      </c>
      <c r="IP105" t="s">
        <v>478</v>
      </c>
    </row>
    <row r="106" spans="1:250" x14ac:dyDescent="0.35">
      <c r="A106">
        <v>13173</v>
      </c>
      <c r="B106">
        <v>-922729984</v>
      </c>
      <c r="C106">
        <v>1837</v>
      </c>
      <c r="D106" t="s">
        <v>272</v>
      </c>
      <c r="E106" t="s">
        <v>273</v>
      </c>
      <c r="F106">
        <v>7057</v>
      </c>
      <c r="G106" t="s">
        <v>290</v>
      </c>
      <c r="H106" t="s">
        <v>291</v>
      </c>
      <c r="I106">
        <v>515</v>
      </c>
      <c r="J106" t="s">
        <v>543</v>
      </c>
      <c r="K106" t="s">
        <v>544</v>
      </c>
      <c r="L106">
        <v>7999</v>
      </c>
      <c r="M106" t="s">
        <v>299</v>
      </c>
      <c r="N106" t="s">
        <v>300</v>
      </c>
      <c r="O106">
        <v>7999</v>
      </c>
      <c r="P106" t="s">
        <v>299</v>
      </c>
      <c r="Q106" t="s">
        <v>300</v>
      </c>
      <c r="R106" t="s">
        <v>323</v>
      </c>
      <c r="S106" s="43">
        <v>-431.06</v>
      </c>
      <c r="U106" s="43">
        <v>13</v>
      </c>
      <c r="IF106">
        <v>7999</v>
      </c>
      <c r="IG106" t="s">
        <v>299</v>
      </c>
      <c r="IH106" t="s">
        <v>292</v>
      </c>
      <c r="IK106">
        <v>-2</v>
      </c>
      <c r="IL106" t="s">
        <v>278</v>
      </c>
      <c r="IM106" t="s">
        <v>279</v>
      </c>
      <c r="IN106" t="s">
        <v>471</v>
      </c>
      <c r="IP106" t="s">
        <v>478</v>
      </c>
    </row>
    <row r="107" spans="1:250" x14ac:dyDescent="0.35">
      <c r="A107">
        <v>13174</v>
      </c>
      <c r="B107">
        <v>-922729984</v>
      </c>
      <c r="C107">
        <v>1837</v>
      </c>
      <c r="D107" t="s">
        <v>272</v>
      </c>
      <c r="E107" t="s">
        <v>273</v>
      </c>
      <c r="F107">
        <v>19011</v>
      </c>
      <c r="G107" t="s">
        <v>318</v>
      </c>
      <c r="H107" t="s">
        <v>319</v>
      </c>
      <c r="I107">
        <v>515</v>
      </c>
      <c r="J107" t="s">
        <v>543</v>
      </c>
      <c r="K107" t="s">
        <v>544</v>
      </c>
      <c r="L107">
        <v>12391</v>
      </c>
      <c r="M107" t="s">
        <v>303</v>
      </c>
      <c r="N107" t="s">
        <v>304</v>
      </c>
      <c r="O107">
        <v>12391</v>
      </c>
      <c r="P107" t="s">
        <v>303</v>
      </c>
      <c r="Q107" t="s">
        <v>304</v>
      </c>
      <c r="R107" t="s">
        <v>323</v>
      </c>
      <c r="S107" s="43">
        <v>-593.42999999999995</v>
      </c>
      <c r="U107" s="43">
        <v>13</v>
      </c>
      <c r="IF107">
        <v>12391</v>
      </c>
      <c r="IG107" t="s">
        <v>303</v>
      </c>
      <c r="IH107" t="s">
        <v>322</v>
      </c>
      <c r="IK107">
        <v>-2</v>
      </c>
      <c r="IL107" t="s">
        <v>278</v>
      </c>
      <c r="IM107" t="s">
        <v>279</v>
      </c>
      <c r="IN107" t="s">
        <v>484</v>
      </c>
      <c r="IP107" t="s">
        <v>511</v>
      </c>
    </row>
    <row r="108" spans="1:250" x14ac:dyDescent="0.35">
      <c r="A108">
        <v>13175</v>
      </c>
      <c r="B108">
        <v>-922729984</v>
      </c>
      <c r="C108">
        <v>1837</v>
      </c>
      <c r="D108" t="s">
        <v>272</v>
      </c>
      <c r="E108" t="s">
        <v>273</v>
      </c>
      <c r="F108">
        <v>19011</v>
      </c>
      <c r="G108" t="s">
        <v>318</v>
      </c>
      <c r="H108" t="s">
        <v>319</v>
      </c>
      <c r="I108">
        <v>513</v>
      </c>
      <c r="J108" t="s">
        <v>545</v>
      </c>
      <c r="K108" t="s">
        <v>546</v>
      </c>
      <c r="L108">
        <v>12391</v>
      </c>
      <c r="M108" t="s">
        <v>303</v>
      </c>
      <c r="N108" t="s">
        <v>304</v>
      </c>
      <c r="O108">
        <v>12391</v>
      </c>
      <c r="P108" t="s">
        <v>303</v>
      </c>
      <c r="Q108" t="s">
        <v>304</v>
      </c>
      <c r="R108" t="s">
        <v>323</v>
      </c>
      <c r="S108" s="43">
        <v>-519.64</v>
      </c>
      <c r="U108" s="43">
        <v>13</v>
      </c>
      <c r="IF108">
        <v>12391</v>
      </c>
      <c r="IG108" t="s">
        <v>303</v>
      </c>
      <c r="IH108" t="s">
        <v>322</v>
      </c>
      <c r="IK108">
        <v>-2</v>
      </c>
      <c r="IL108" t="s">
        <v>278</v>
      </c>
      <c r="IM108" t="s">
        <v>279</v>
      </c>
      <c r="IN108" t="s">
        <v>484</v>
      </c>
      <c r="IP108" t="s">
        <v>511</v>
      </c>
    </row>
    <row r="109" spans="1:250" x14ac:dyDescent="0.35">
      <c r="A109">
        <v>13176</v>
      </c>
      <c r="B109">
        <v>-922729984</v>
      </c>
      <c r="C109">
        <v>1837</v>
      </c>
      <c r="D109" t="s">
        <v>272</v>
      </c>
      <c r="E109" t="s">
        <v>273</v>
      </c>
      <c r="F109">
        <v>19011</v>
      </c>
      <c r="G109" t="s">
        <v>318</v>
      </c>
      <c r="H109" t="s">
        <v>319</v>
      </c>
      <c r="I109">
        <v>509</v>
      </c>
      <c r="J109" t="s">
        <v>547</v>
      </c>
      <c r="K109" t="s">
        <v>548</v>
      </c>
      <c r="L109">
        <v>12391</v>
      </c>
      <c r="M109" t="s">
        <v>303</v>
      </c>
      <c r="N109" t="s">
        <v>304</v>
      </c>
      <c r="O109">
        <v>12391</v>
      </c>
      <c r="P109" t="s">
        <v>303</v>
      </c>
      <c r="Q109" t="s">
        <v>304</v>
      </c>
      <c r="R109" t="s">
        <v>323</v>
      </c>
      <c r="S109" s="43">
        <v>-359.08</v>
      </c>
      <c r="U109" s="43">
        <v>13</v>
      </c>
      <c r="IF109">
        <v>12391</v>
      </c>
      <c r="IG109" t="s">
        <v>303</v>
      </c>
      <c r="IH109" t="s">
        <v>322</v>
      </c>
      <c r="IK109">
        <v>-2</v>
      </c>
      <c r="IL109" t="s">
        <v>278</v>
      </c>
      <c r="IM109" t="s">
        <v>279</v>
      </c>
      <c r="IN109" t="s">
        <v>484</v>
      </c>
      <c r="IP109" t="s">
        <v>511</v>
      </c>
    </row>
    <row r="110" spans="1:250" x14ac:dyDescent="0.35">
      <c r="A110">
        <v>13177</v>
      </c>
      <c r="B110">
        <v>-922729984</v>
      </c>
      <c r="C110">
        <v>1837</v>
      </c>
      <c r="D110" t="s">
        <v>272</v>
      </c>
      <c r="E110" t="s">
        <v>273</v>
      </c>
      <c r="F110">
        <v>19011</v>
      </c>
      <c r="G110" t="s">
        <v>318</v>
      </c>
      <c r="H110" t="s">
        <v>319</v>
      </c>
      <c r="I110">
        <v>507</v>
      </c>
      <c r="J110" t="s">
        <v>549</v>
      </c>
      <c r="K110" t="s">
        <v>550</v>
      </c>
      <c r="L110">
        <v>12391</v>
      </c>
      <c r="M110" t="s">
        <v>303</v>
      </c>
      <c r="N110" t="s">
        <v>304</v>
      </c>
      <c r="O110">
        <v>12391</v>
      </c>
      <c r="P110" t="s">
        <v>303</v>
      </c>
      <c r="Q110" t="s">
        <v>304</v>
      </c>
      <c r="R110" t="s">
        <v>323</v>
      </c>
      <c r="S110" s="43">
        <v>-561.71</v>
      </c>
      <c r="U110" s="43">
        <v>13</v>
      </c>
      <c r="IF110">
        <v>12391</v>
      </c>
      <c r="IG110" t="s">
        <v>303</v>
      </c>
      <c r="IH110" t="s">
        <v>322</v>
      </c>
      <c r="IK110">
        <v>-2</v>
      </c>
      <c r="IL110" t="s">
        <v>278</v>
      </c>
      <c r="IM110" t="s">
        <v>279</v>
      </c>
      <c r="IN110" t="s">
        <v>484</v>
      </c>
      <c r="IP110" t="s">
        <v>511</v>
      </c>
    </row>
    <row r="111" spans="1:250" x14ac:dyDescent="0.35">
      <c r="A111">
        <v>13178</v>
      </c>
      <c r="B111">
        <v>-922729984</v>
      </c>
      <c r="C111">
        <v>1837</v>
      </c>
      <c r="D111" t="s">
        <v>272</v>
      </c>
      <c r="E111" t="s">
        <v>273</v>
      </c>
      <c r="F111">
        <v>7057</v>
      </c>
      <c r="G111" t="s">
        <v>290</v>
      </c>
      <c r="H111" t="s">
        <v>291</v>
      </c>
      <c r="I111">
        <v>509</v>
      </c>
      <c r="J111" t="s">
        <v>547</v>
      </c>
      <c r="K111" t="s">
        <v>548</v>
      </c>
      <c r="L111">
        <v>12390</v>
      </c>
      <c r="M111" t="s">
        <v>301</v>
      </c>
      <c r="N111" t="s">
        <v>302</v>
      </c>
      <c r="O111">
        <v>12390</v>
      </c>
      <c r="P111" t="s">
        <v>301</v>
      </c>
      <c r="Q111" t="s">
        <v>302</v>
      </c>
      <c r="R111" t="s">
        <v>323</v>
      </c>
      <c r="S111" s="43">
        <v>0</v>
      </c>
      <c r="U111" s="43">
        <v>13</v>
      </c>
      <c r="IF111">
        <v>12390</v>
      </c>
      <c r="IG111" t="s">
        <v>301</v>
      </c>
      <c r="IH111" t="s">
        <v>292</v>
      </c>
      <c r="IK111">
        <v>-2</v>
      </c>
      <c r="IL111" t="s">
        <v>278</v>
      </c>
      <c r="IM111" t="s">
        <v>279</v>
      </c>
      <c r="IN111" t="s">
        <v>471</v>
      </c>
      <c r="IP111" t="s">
        <v>479</v>
      </c>
    </row>
    <row r="112" spans="1:250" x14ac:dyDescent="0.35">
      <c r="A112">
        <v>13179</v>
      </c>
      <c r="B112">
        <v>-922729984</v>
      </c>
      <c r="C112">
        <v>1837</v>
      </c>
      <c r="D112" t="s">
        <v>272</v>
      </c>
      <c r="E112" t="s">
        <v>273</v>
      </c>
      <c r="F112">
        <v>7057</v>
      </c>
      <c r="G112" t="s">
        <v>290</v>
      </c>
      <c r="H112" t="s">
        <v>291</v>
      </c>
      <c r="I112">
        <v>507</v>
      </c>
      <c r="J112" t="s">
        <v>549</v>
      </c>
      <c r="K112" t="s">
        <v>550</v>
      </c>
      <c r="L112">
        <v>12390</v>
      </c>
      <c r="M112" t="s">
        <v>301</v>
      </c>
      <c r="N112" t="s">
        <v>302</v>
      </c>
      <c r="O112">
        <v>12390</v>
      </c>
      <c r="P112" t="s">
        <v>301</v>
      </c>
      <c r="Q112" t="s">
        <v>302</v>
      </c>
      <c r="R112" t="s">
        <v>323</v>
      </c>
      <c r="S112" s="43">
        <v>-104.7</v>
      </c>
      <c r="U112" s="43">
        <v>13</v>
      </c>
      <c r="IF112">
        <v>12390</v>
      </c>
      <c r="IG112" t="s">
        <v>301</v>
      </c>
      <c r="IH112" t="s">
        <v>292</v>
      </c>
      <c r="IK112">
        <v>-2</v>
      </c>
      <c r="IL112" t="s">
        <v>278</v>
      </c>
      <c r="IM112" t="s">
        <v>279</v>
      </c>
      <c r="IN112" t="s">
        <v>471</v>
      </c>
      <c r="IP112" t="s">
        <v>479</v>
      </c>
    </row>
    <row r="113" spans="1:250" x14ac:dyDescent="0.35">
      <c r="A113">
        <v>13180</v>
      </c>
      <c r="B113">
        <v>-922729984</v>
      </c>
      <c r="C113">
        <v>1837</v>
      </c>
      <c r="D113" t="s">
        <v>272</v>
      </c>
      <c r="E113" t="s">
        <v>273</v>
      </c>
      <c r="F113">
        <v>1848</v>
      </c>
      <c r="G113" t="s">
        <v>285</v>
      </c>
      <c r="H113" t="s">
        <v>273</v>
      </c>
      <c r="I113">
        <v>507</v>
      </c>
      <c r="J113" t="s">
        <v>549</v>
      </c>
      <c r="K113" t="s">
        <v>550</v>
      </c>
      <c r="L113">
        <v>12392</v>
      </c>
      <c r="M113" t="s">
        <v>305</v>
      </c>
      <c r="N113" t="s">
        <v>306</v>
      </c>
      <c r="O113">
        <v>12392</v>
      </c>
      <c r="P113" t="s">
        <v>305</v>
      </c>
      <c r="Q113" t="s">
        <v>306</v>
      </c>
      <c r="R113" t="s">
        <v>323</v>
      </c>
      <c r="S113" s="43">
        <v>-47.89</v>
      </c>
      <c r="U113" s="43">
        <v>13</v>
      </c>
      <c r="IF113">
        <v>12392</v>
      </c>
      <c r="IG113" t="s">
        <v>305</v>
      </c>
      <c r="IH113" t="s">
        <v>287</v>
      </c>
      <c r="IK113">
        <v>-2</v>
      </c>
      <c r="IL113" t="s">
        <v>278</v>
      </c>
      <c r="IM113" t="s">
        <v>279</v>
      </c>
      <c r="IN113" t="s">
        <v>463</v>
      </c>
      <c r="IP113" t="s">
        <v>480</v>
      </c>
    </row>
    <row r="114" spans="1:250" x14ac:dyDescent="0.35">
      <c r="A114">
        <v>13181</v>
      </c>
      <c r="B114">
        <v>-922729984</v>
      </c>
      <c r="C114">
        <v>1837</v>
      </c>
      <c r="D114" t="s">
        <v>272</v>
      </c>
      <c r="E114" t="s">
        <v>273</v>
      </c>
      <c r="F114">
        <v>19011</v>
      </c>
      <c r="G114" t="s">
        <v>318</v>
      </c>
      <c r="H114" t="s">
        <v>319</v>
      </c>
      <c r="I114">
        <v>528</v>
      </c>
      <c r="J114" t="s">
        <v>531</v>
      </c>
      <c r="K114" t="s">
        <v>532</v>
      </c>
      <c r="L114">
        <v>12391</v>
      </c>
      <c r="M114" t="s">
        <v>303</v>
      </c>
      <c r="N114" t="s">
        <v>304</v>
      </c>
      <c r="O114">
        <v>12391</v>
      </c>
      <c r="P114" t="s">
        <v>303</v>
      </c>
      <c r="Q114" t="s">
        <v>304</v>
      </c>
      <c r="R114" t="s">
        <v>323</v>
      </c>
      <c r="S114" s="43">
        <v>-335.27</v>
      </c>
      <c r="U114" s="43">
        <v>13</v>
      </c>
      <c r="IF114">
        <v>12391</v>
      </c>
      <c r="IG114" t="s">
        <v>303</v>
      </c>
      <c r="IH114" t="s">
        <v>322</v>
      </c>
      <c r="IK114">
        <v>-2</v>
      </c>
      <c r="IL114" t="s">
        <v>278</v>
      </c>
      <c r="IM114" t="s">
        <v>279</v>
      </c>
      <c r="IN114" t="s">
        <v>484</v>
      </c>
      <c r="IP114" t="s">
        <v>511</v>
      </c>
    </row>
    <row r="115" spans="1:250" x14ac:dyDescent="0.35">
      <c r="A115">
        <v>13182</v>
      </c>
      <c r="B115">
        <v>-922729984</v>
      </c>
      <c r="C115">
        <v>1837</v>
      </c>
      <c r="D115" t="s">
        <v>272</v>
      </c>
      <c r="E115" t="s">
        <v>273</v>
      </c>
      <c r="F115">
        <v>19011</v>
      </c>
      <c r="G115" t="s">
        <v>318</v>
      </c>
      <c r="H115" t="s">
        <v>319</v>
      </c>
      <c r="I115">
        <v>527</v>
      </c>
      <c r="J115" t="s">
        <v>535</v>
      </c>
      <c r="K115" t="s">
        <v>536</v>
      </c>
      <c r="L115">
        <v>12391</v>
      </c>
      <c r="M115" t="s">
        <v>303</v>
      </c>
      <c r="N115" t="s">
        <v>304</v>
      </c>
      <c r="O115">
        <v>12391</v>
      </c>
      <c r="P115" t="s">
        <v>303</v>
      </c>
      <c r="Q115" t="s">
        <v>304</v>
      </c>
      <c r="R115" t="s">
        <v>323</v>
      </c>
      <c r="S115" s="43">
        <v>-266.54000000000002</v>
      </c>
      <c r="U115" s="43">
        <v>13</v>
      </c>
      <c r="IF115">
        <v>12391</v>
      </c>
      <c r="IG115" t="s">
        <v>303</v>
      </c>
      <c r="IH115" t="s">
        <v>322</v>
      </c>
      <c r="IK115">
        <v>-2</v>
      </c>
      <c r="IL115" t="s">
        <v>278</v>
      </c>
      <c r="IM115" t="s">
        <v>279</v>
      </c>
      <c r="IN115" t="s">
        <v>484</v>
      </c>
      <c r="IP115" t="s">
        <v>511</v>
      </c>
    </row>
    <row r="116" spans="1:250" x14ac:dyDescent="0.35">
      <c r="A116">
        <v>13183</v>
      </c>
      <c r="B116">
        <v>-922729984</v>
      </c>
      <c r="C116">
        <v>1837</v>
      </c>
      <c r="D116" t="s">
        <v>272</v>
      </c>
      <c r="E116" t="s">
        <v>273</v>
      </c>
      <c r="F116">
        <v>19011</v>
      </c>
      <c r="G116" t="s">
        <v>318</v>
      </c>
      <c r="H116" t="s">
        <v>319</v>
      </c>
      <c r="I116">
        <v>523</v>
      </c>
      <c r="J116" t="s">
        <v>537</v>
      </c>
      <c r="K116" t="s">
        <v>538</v>
      </c>
      <c r="L116">
        <v>12391</v>
      </c>
      <c r="M116" t="s">
        <v>303</v>
      </c>
      <c r="N116" t="s">
        <v>304</v>
      </c>
      <c r="O116">
        <v>12391</v>
      </c>
      <c r="P116" t="s">
        <v>303</v>
      </c>
      <c r="Q116" t="s">
        <v>304</v>
      </c>
      <c r="R116" t="s">
        <v>323</v>
      </c>
      <c r="S116" s="43">
        <v>-533.09</v>
      </c>
      <c r="U116" s="43">
        <v>13</v>
      </c>
      <c r="IF116">
        <v>12391</v>
      </c>
      <c r="IG116" t="s">
        <v>303</v>
      </c>
      <c r="IH116" t="s">
        <v>322</v>
      </c>
      <c r="IK116">
        <v>-2</v>
      </c>
      <c r="IL116" t="s">
        <v>278</v>
      </c>
      <c r="IM116" t="s">
        <v>279</v>
      </c>
      <c r="IN116" t="s">
        <v>484</v>
      </c>
      <c r="IP116" t="s">
        <v>511</v>
      </c>
    </row>
    <row r="117" spans="1:250" x14ac:dyDescent="0.35">
      <c r="A117">
        <v>13184</v>
      </c>
      <c r="B117">
        <v>-922729984</v>
      </c>
      <c r="C117">
        <v>1837</v>
      </c>
      <c r="D117" t="s">
        <v>272</v>
      </c>
      <c r="E117" t="s">
        <v>273</v>
      </c>
      <c r="F117">
        <v>19011</v>
      </c>
      <c r="G117" t="s">
        <v>318</v>
      </c>
      <c r="H117" t="s">
        <v>319</v>
      </c>
      <c r="I117">
        <v>521</v>
      </c>
      <c r="J117" t="s">
        <v>539</v>
      </c>
      <c r="K117" t="s">
        <v>540</v>
      </c>
      <c r="L117">
        <v>12391</v>
      </c>
      <c r="M117" t="s">
        <v>303</v>
      </c>
      <c r="N117" t="s">
        <v>304</v>
      </c>
      <c r="O117">
        <v>12391</v>
      </c>
      <c r="P117" t="s">
        <v>303</v>
      </c>
      <c r="Q117" t="s">
        <v>304</v>
      </c>
      <c r="R117" t="s">
        <v>323</v>
      </c>
      <c r="S117" s="43">
        <v>-266.54000000000002</v>
      </c>
      <c r="U117" s="43">
        <v>13</v>
      </c>
      <c r="IF117">
        <v>12391</v>
      </c>
      <c r="IG117" t="s">
        <v>303</v>
      </c>
      <c r="IH117" t="s">
        <v>322</v>
      </c>
      <c r="IK117">
        <v>-2</v>
      </c>
      <c r="IL117" t="s">
        <v>278</v>
      </c>
      <c r="IM117" t="s">
        <v>279</v>
      </c>
      <c r="IN117" t="s">
        <v>484</v>
      </c>
      <c r="IP117" t="s">
        <v>511</v>
      </c>
    </row>
    <row r="118" spans="1:250" x14ac:dyDescent="0.35">
      <c r="A118">
        <v>13185</v>
      </c>
      <c r="B118">
        <v>-922729984</v>
      </c>
      <c r="C118">
        <v>1837</v>
      </c>
      <c r="D118" t="s">
        <v>272</v>
      </c>
      <c r="E118" t="s">
        <v>273</v>
      </c>
      <c r="F118">
        <v>19011</v>
      </c>
      <c r="G118" t="s">
        <v>318</v>
      </c>
      <c r="H118" t="s">
        <v>319</v>
      </c>
      <c r="I118">
        <v>519</v>
      </c>
      <c r="J118" t="s">
        <v>541</v>
      </c>
      <c r="K118" t="s">
        <v>542</v>
      </c>
      <c r="L118">
        <v>12391</v>
      </c>
      <c r="M118" t="s">
        <v>303</v>
      </c>
      <c r="N118" t="s">
        <v>304</v>
      </c>
      <c r="O118">
        <v>12391</v>
      </c>
      <c r="P118" t="s">
        <v>303</v>
      </c>
      <c r="Q118" t="s">
        <v>304</v>
      </c>
      <c r="R118" t="s">
        <v>323</v>
      </c>
      <c r="S118" s="43">
        <v>-266.54000000000002</v>
      </c>
      <c r="U118" s="43">
        <v>13</v>
      </c>
      <c r="IF118">
        <v>12391</v>
      </c>
      <c r="IG118" t="s">
        <v>303</v>
      </c>
      <c r="IH118" t="s">
        <v>322</v>
      </c>
      <c r="IK118">
        <v>-2</v>
      </c>
      <c r="IL118" t="s">
        <v>278</v>
      </c>
      <c r="IM118" t="s">
        <v>279</v>
      </c>
      <c r="IN118" t="s">
        <v>484</v>
      </c>
      <c r="IP118" t="s">
        <v>511</v>
      </c>
    </row>
    <row r="119" spans="1:250" x14ac:dyDescent="0.35">
      <c r="A119">
        <v>13186</v>
      </c>
      <c r="B119">
        <v>-922729984</v>
      </c>
      <c r="C119">
        <v>1837</v>
      </c>
      <c r="D119" t="s">
        <v>272</v>
      </c>
      <c r="E119" t="s">
        <v>273</v>
      </c>
      <c r="F119">
        <v>1848</v>
      </c>
      <c r="G119" t="s">
        <v>285</v>
      </c>
      <c r="H119" t="s">
        <v>273</v>
      </c>
      <c r="I119">
        <v>523</v>
      </c>
      <c r="J119" t="s">
        <v>537</v>
      </c>
      <c r="K119" t="s">
        <v>538</v>
      </c>
      <c r="L119">
        <v>12392</v>
      </c>
      <c r="M119" t="s">
        <v>305</v>
      </c>
      <c r="N119" t="s">
        <v>306</v>
      </c>
      <c r="O119">
        <v>12392</v>
      </c>
      <c r="P119" t="s">
        <v>305</v>
      </c>
      <c r="Q119" t="s">
        <v>306</v>
      </c>
      <c r="R119" t="s">
        <v>323</v>
      </c>
      <c r="S119" s="43">
        <v>-47.7</v>
      </c>
      <c r="U119" s="43">
        <v>13</v>
      </c>
      <c r="IF119">
        <v>12392</v>
      </c>
      <c r="IG119" t="s">
        <v>305</v>
      </c>
      <c r="IH119" t="s">
        <v>287</v>
      </c>
      <c r="IK119">
        <v>-2</v>
      </c>
      <c r="IL119" t="s">
        <v>278</v>
      </c>
      <c r="IM119" t="s">
        <v>279</v>
      </c>
      <c r="IN119" t="s">
        <v>463</v>
      </c>
      <c r="IP119" t="s">
        <v>480</v>
      </c>
    </row>
    <row r="120" spans="1:250" x14ac:dyDescent="0.35">
      <c r="A120">
        <v>13187</v>
      </c>
      <c r="B120">
        <v>-922729984</v>
      </c>
      <c r="C120">
        <v>1837</v>
      </c>
      <c r="D120" t="s">
        <v>272</v>
      </c>
      <c r="E120" t="s">
        <v>273</v>
      </c>
      <c r="F120">
        <v>1848</v>
      </c>
      <c r="G120" t="s">
        <v>285</v>
      </c>
      <c r="H120" t="s">
        <v>273</v>
      </c>
      <c r="I120">
        <v>521</v>
      </c>
      <c r="J120" t="s">
        <v>539</v>
      </c>
      <c r="K120" t="s">
        <v>540</v>
      </c>
      <c r="L120">
        <v>12392</v>
      </c>
      <c r="M120" t="s">
        <v>305</v>
      </c>
      <c r="N120" t="s">
        <v>306</v>
      </c>
      <c r="O120">
        <v>12392</v>
      </c>
      <c r="P120" t="s">
        <v>305</v>
      </c>
      <c r="Q120" t="s">
        <v>306</v>
      </c>
      <c r="R120" t="s">
        <v>323</v>
      </c>
      <c r="S120" s="43">
        <v>-23.85</v>
      </c>
      <c r="U120" s="43">
        <v>13</v>
      </c>
      <c r="IF120">
        <v>12392</v>
      </c>
      <c r="IG120" t="s">
        <v>305</v>
      </c>
      <c r="IH120" t="s">
        <v>287</v>
      </c>
      <c r="IK120">
        <v>-2</v>
      </c>
      <c r="IL120" t="s">
        <v>278</v>
      </c>
      <c r="IM120" t="s">
        <v>279</v>
      </c>
      <c r="IN120" t="s">
        <v>463</v>
      </c>
      <c r="IP120" t="s">
        <v>480</v>
      </c>
    </row>
    <row r="121" spans="1:250" x14ac:dyDescent="0.35">
      <c r="A121">
        <v>13188</v>
      </c>
      <c r="B121">
        <v>-922729984</v>
      </c>
      <c r="C121">
        <v>1837</v>
      </c>
      <c r="D121" t="s">
        <v>272</v>
      </c>
      <c r="E121" t="s">
        <v>273</v>
      </c>
      <c r="F121">
        <v>1848</v>
      </c>
      <c r="G121" t="s">
        <v>285</v>
      </c>
      <c r="H121" t="s">
        <v>273</v>
      </c>
      <c r="I121">
        <v>519</v>
      </c>
      <c r="J121" t="s">
        <v>541</v>
      </c>
      <c r="K121" t="s">
        <v>542</v>
      </c>
      <c r="L121">
        <v>12392</v>
      </c>
      <c r="M121" t="s">
        <v>305</v>
      </c>
      <c r="N121" t="s">
        <v>306</v>
      </c>
      <c r="O121">
        <v>12392</v>
      </c>
      <c r="P121" t="s">
        <v>305</v>
      </c>
      <c r="Q121" t="s">
        <v>306</v>
      </c>
      <c r="R121" t="s">
        <v>323</v>
      </c>
      <c r="S121" s="43">
        <v>-23.85</v>
      </c>
      <c r="U121" s="43">
        <v>13</v>
      </c>
      <c r="IF121">
        <v>12392</v>
      </c>
      <c r="IG121" t="s">
        <v>305</v>
      </c>
      <c r="IH121" t="s">
        <v>287</v>
      </c>
      <c r="IK121">
        <v>-2</v>
      </c>
      <c r="IL121" t="s">
        <v>278</v>
      </c>
      <c r="IM121" t="s">
        <v>279</v>
      </c>
      <c r="IN121" t="s">
        <v>463</v>
      </c>
      <c r="IP121" t="s">
        <v>480</v>
      </c>
    </row>
    <row r="122" spans="1:250" x14ac:dyDescent="0.35">
      <c r="A122">
        <v>13189</v>
      </c>
      <c r="B122">
        <v>-922729984</v>
      </c>
      <c r="C122">
        <v>1837</v>
      </c>
      <c r="D122" t="s">
        <v>272</v>
      </c>
      <c r="E122" t="s">
        <v>273</v>
      </c>
      <c r="F122">
        <v>1848</v>
      </c>
      <c r="G122" t="s">
        <v>285</v>
      </c>
      <c r="H122" t="s">
        <v>273</v>
      </c>
      <c r="I122">
        <v>515</v>
      </c>
      <c r="J122" t="s">
        <v>543</v>
      </c>
      <c r="K122" t="s">
        <v>544</v>
      </c>
      <c r="L122">
        <v>12392</v>
      </c>
      <c r="M122" t="s">
        <v>305</v>
      </c>
      <c r="N122" t="s">
        <v>306</v>
      </c>
      <c r="O122">
        <v>12392</v>
      </c>
      <c r="P122" t="s">
        <v>305</v>
      </c>
      <c r="Q122" t="s">
        <v>306</v>
      </c>
      <c r="R122" t="s">
        <v>323</v>
      </c>
      <c r="S122" s="43">
        <v>-53.1</v>
      </c>
      <c r="U122" s="43">
        <v>13</v>
      </c>
      <c r="IF122">
        <v>12392</v>
      </c>
      <c r="IG122" t="s">
        <v>305</v>
      </c>
      <c r="IH122" t="s">
        <v>287</v>
      </c>
      <c r="IK122">
        <v>-2</v>
      </c>
      <c r="IL122" t="s">
        <v>278</v>
      </c>
      <c r="IM122" t="s">
        <v>279</v>
      </c>
      <c r="IN122" t="s">
        <v>463</v>
      </c>
      <c r="IP122" t="s">
        <v>480</v>
      </c>
    </row>
    <row r="123" spans="1:250" x14ac:dyDescent="0.35">
      <c r="A123">
        <v>13190</v>
      </c>
      <c r="B123">
        <v>-922729984</v>
      </c>
      <c r="C123">
        <v>1837</v>
      </c>
      <c r="D123" t="s">
        <v>272</v>
      </c>
      <c r="E123" t="s">
        <v>273</v>
      </c>
      <c r="F123">
        <v>1848</v>
      </c>
      <c r="G123" t="s">
        <v>285</v>
      </c>
      <c r="H123" t="s">
        <v>273</v>
      </c>
      <c r="I123">
        <v>513</v>
      </c>
      <c r="J123" t="s">
        <v>545</v>
      </c>
      <c r="K123" t="s">
        <v>546</v>
      </c>
      <c r="L123">
        <v>12392</v>
      </c>
      <c r="M123" t="s">
        <v>305</v>
      </c>
      <c r="N123" t="s">
        <v>306</v>
      </c>
      <c r="O123">
        <v>12392</v>
      </c>
      <c r="P123" t="s">
        <v>305</v>
      </c>
      <c r="Q123" t="s">
        <v>306</v>
      </c>
      <c r="R123" t="s">
        <v>323</v>
      </c>
      <c r="S123" s="43">
        <v>-46.52</v>
      </c>
      <c r="U123" s="43">
        <v>13</v>
      </c>
      <c r="IF123">
        <v>12392</v>
      </c>
      <c r="IG123" t="s">
        <v>305</v>
      </c>
      <c r="IH123" t="s">
        <v>287</v>
      </c>
      <c r="IK123">
        <v>-2</v>
      </c>
      <c r="IL123" t="s">
        <v>278</v>
      </c>
      <c r="IM123" t="s">
        <v>279</v>
      </c>
      <c r="IN123" t="s">
        <v>463</v>
      </c>
      <c r="IP123" t="s">
        <v>480</v>
      </c>
    </row>
    <row r="124" spans="1:250" x14ac:dyDescent="0.35">
      <c r="A124">
        <v>13191</v>
      </c>
      <c r="B124">
        <v>-922729984</v>
      </c>
      <c r="C124">
        <v>1837</v>
      </c>
      <c r="D124" t="s">
        <v>272</v>
      </c>
      <c r="E124" t="s">
        <v>273</v>
      </c>
      <c r="F124">
        <v>1848</v>
      </c>
      <c r="G124" t="s">
        <v>285</v>
      </c>
      <c r="H124" t="s">
        <v>273</v>
      </c>
      <c r="I124">
        <v>509</v>
      </c>
      <c r="J124" t="s">
        <v>547</v>
      </c>
      <c r="K124" t="s">
        <v>548</v>
      </c>
      <c r="L124">
        <v>12392</v>
      </c>
      <c r="M124" t="s">
        <v>305</v>
      </c>
      <c r="N124" t="s">
        <v>306</v>
      </c>
      <c r="O124">
        <v>12392</v>
      </c>
      <c r="P124" t="s">
        <v>305</v>
      </c>
      <c r="Q124" t="s">
        <v>306</v>
      </c>
      <c r="R124" t="s">
        <v>323</v>
      </c>
      <c r="S124" s="43">
        <v>-27.51</v>
      </c>
      <c r="U124" s="43">
        <v>13</v>
      </c>
      <c r="IF124">
        <v>12392</v>
      </c>
      <c r="IG124" t="s">
        <v>305</v>
      </c>
      <c r="IH124" t="s">
        <v>287</v>
      </c>
      <c r="IK124">
        <v>-2</v>
      </c>
      <c r="IL124" t="s">
        <v>278</v>
      </c>
      <c r="IM124" t="s">
        <v>279</v>
      </c>
      <c r="IN124" t="s">
        <v>463</v>
      </c>
      <c r="IP124" t="s">
        <v>480</v>
      </c>
    </row>
    <row r="125" spans="1:250" x14ac:dyDescent="0.35">
      <c r="A125">
        <v>13192</v>
      </c>
      <c r="B125">
        <v>-922729984</v>
      </c>
      <c r="C125">
        <v>1837</v>
      </c>
      <c r="D125" t="s">
        <v>272</v>
      </c>
      <c r="E125" t="s">
        <v>273</v>
      </c>
      <c r="F125">
        <v>1848</v>
      </c>
      <c r="G125" t="s">
        <v>285</v>
      </c>
      <c r="H125" t="s">
        <v>273</v>
      </c>
      <c r="I125">
        <v>515</v>
      </c>
      <c r="J125" t="s">
        <v>543</v>
      </c>
      <c r="K125" t="s">
        <v>544</v>
      </c>
      <c r="L125">
        <v>12394</v>
      </c>
      <c r="M125" t="s">
        <v>307</v>
      </c>
      <c r="N125" t="s">
        <v>308</v>
      </c>
      <c r="O125">
        <v>12394</v>
      </c>
      <c r="P125" t="s">
        <v>307</v>
      </c>
      <c r="Q125" t="s">
        <v>308</v>
      </c>
      <c r="R125" t="s">
        <v>323</v>
      </c>
      <c r="S125" s="43">
        <v>-1.91</v>
      </c>
      <c r="U125" s="43">
        <v>13</v>
      </c>
      <c r="IF125">
        <v>12394</v>
      </c>
      <c r="IG125" t="s">
        <v>307</v>
      </c>
      <c r="IH125" t="s">
        <v>287</v>
      </c>
      <c r="IK125">
        <v>-2</v>
      </c>
      <c r="IL125" t="s">
        <v>278</v>
      </c>
      <c r="IM125" t="s">
        <v>279</v>
      </c>
      <c r="IN125" t="s">
        <v>463</v>
      </c>
      <c r="IP125" t="s">
        <v>481</v>
      </c>
    </row>
    <row r="126" spans="1:250" x14ac:dyDescent="0.35">
      <c r="A126">
        <v>13193</v>
      </c>
      <c r="B126">
        <v>-922729984</v>
      </c>
      <c r="C126">
        <v>1837</v>
      </c>
      <c r="D126" t="s">
        <v>272</v>
      </c>
      <c r="E126" t="s">
        <v>273</v>
      </c>
      <c r="F126">
        <v>1848</v>
      </c>
      <c r="G126" t="s">
        <v>285</v>
      </c>
      <c r="H126" t="s">
        <v>273</v>
      </c>
      <c r="I126">
        <v>513</v>
      </c>
      <c r="J126" t="s">
        <v>545</v>
      </c>
      <c r="K126" t="s">
        <v>546</v>
      </c>
      <c r="L126">
        <v>12394</v>
      </c>
      <c r="M126" t="s">
        <v>307</v>
      </c>
      <c r="N126" t="s">
        <v>308</v>
      </c>
      <c r="O126">
        <v>12394</v>
      </c>
      <c r="P126" t="s">
        <v>307</v>
      </c>
      <c r="Q126" t="s">
        <v>308</v>
      </c>
      <c r="R126" t="s">
        <v>323</v>
      </c>
      <c r="S126" s="43">
        <v>-1.67</v>
      </c>
      <c r="U126" s="43">
        <v>13</v>
      </c>
      <c r="IF126">
        <v>12394</v>
      </c>
      <c r="IG126" t="s">
        <v>307</v>
      </c>
      <c r="IH126" t="s">
        <v>287</v>
      </c>
      <c r="IK126">
        <v>-2</v>
      </c>
      <c r="IL126" t="s">
        <v>278</v>
      </c>
      <c r="IM126" t="s">
        <v>279</v>
      </c>
      <c r="IN126" t="s">
        <v>463</v>
      </c>
      <c r="IP126" t="s">
        <v>481</v>
      </c>
    </row>
    <row r="127" spans="1:250" x14ac:dyDescent="0.35">
      <c r="A127">
        <v>13194</v>
      </c>
      <c r="B127">
        <v>-922729984</v>
      </c>
      <c r="C127">
        <v>1837</v>
      </c>
      <c r="D127" t="s">
        <v>272</v>
      </c>
      <c r="E127" t="s">
        <v>273</v>
      </c>
      <c r="F127">
        <v>1848</v>
      </c>
      <c r="G127" t="s">
        <v>285</v>
      </c>
      <c r="H127" t="s">
        <v>273</v>
      </c>
      <c r="I127">
        <v>509</v>
      </c>
      <c r="J127" t="s">
        <v>547</v>
      </c>
      <c r="K127" t="s">
        <v>548</v>
      </c>
      <c r="L127">
        <v>12394</v>
      </c>
      <c r="M127" t="s">
        <v>307</v>
      </c>
      <c r="N127" t="s">
        <v>308</v>
      </c>
      <c r="O127">
        <v>12394</v>
      </c>
      <c r="P127" t="s">
        <v>307</v>
      </c>
      <c r="Q127" t="s">
        <v>308</v>
      </c>
      <c r="R127" t="s">
        <v>323</v>
      </c>
      <c r="S127" s="43">
        <v>-0.99</v>
      </c>
      <c r="U127" s="43">
        <v>13</v>
      </c>
      <c r="IF127">
        <v>12394</v>
      </c>
      <c r="IG127" t="s">
        <v>307</v>
      </c>
      <c r="IH127" t="s">
        <v>287</v>
      </c>
      <c r="IK127">
        <v>-2</v>
      </c>
      <c r="IL127" t="s">
        <v>278</v>
      </c>
      <c r="IM127" t="s">
        <v>279</v>
      </c>
      <c r="IN127" t="s">
        <v>463</v>
      </c>
      <c r="IP127" t="s">
        <v>481</v>
      </c>
    </row>
    <row r="128" spans="1:250" x14ac:dyDescent="0.35">
      <c r="A128">
        <v>13195</v>
      </c>
      <c r="B128">
        <v>-922729984</v>
      </c>
      <c r="C128">
        <v>1837</v>
      </c>
      <c r="D128" t="s">
        <v>272</v>
      </c>
      <c r="E128" t="s">
        <v>273</v>
      </c>
      <c r="F128">
        <v>1848</v>
      </c>
      <c r="G128" t="s">
        <v>285</v>
      </c>
      <c r="H128" t="s">
        <v>273</v>
      </c>
      <c r="I128">
        <v>507</v>
      </c>
      <c r="J128" t="s">
        <v>549</v>
      </c>
      <c r="K128" t="s">
        <v>550</v>
      </c>
      <c r="L128">
        <v>12394</v>
      </c>
      <c r="M128" t="s">
        <v>307</v>
      </c>
      <c r="N128" t="s">
        <v>308</v>
      </c>
      <c r="O128">
        <v>12394</v>
      </c>
      <c r="P128" t="s">
        <v>307</v>
      </c>
      <c r="Q128" t="s">
        <v>308</v>
      </c>
      <c r="R128" t="s">
        <v>323</v>
      </c>
      <c r="S128" s="43">
        <v>-1.72</v>
      </c>
      <c r="U128" s="43">
        <v>13</v>
      </c>
      <c r="IF128">
        <v>12394</v>
      </c>
      <c r="IG128" t="s">
        <v>307</v>
      </c>
      <c r="IH128" t="s">
        <v>287</v>
      </c>
      <c r="IK128">
        <v>-2</v>
      </c>
      <c r="IL128" t="s">
        <v>278</v>
      </c>
      <c r="IM128" t="s">
        <v>279</v>
      </c>
      <c r="IN128" t="s">
        <v>463</v>
      </c>
      <c r="IP128" t="s">
        <v>481</v>
      </c>
    </row>
    <row r="129" spans="1:250" x14ac:dyDescent="0.35">
      <c r="A129">
        <v>13196</v>
      </c>
      <c r="B129">
        <v>-922729984</v>
      </c>
      <c r="C129">
        <v>1837</v>
      </c>
      <c r="D129" t="s">
        <v>272</v>
      </c>
      <c r="E129" t="s">
        <v>273</v>
      </c>
      <c r="F129">
        <v>1848</v>
      </c>
      <c r="G129" t="s">
        <v>285</v>
      </c>
      <c r="H129" t="s">
        <v>273</v>
      </c>
      <c r="I129">
        <v>528</v>
      </c>
      <c r="J129" t="s">
        <v>531</v>
      </c>
      <c r="K129" t="s">
        <v>532</v>
      </c>
      <c r="L129">
        <v>12392</v>
      </c>
      <c r="M129" t="s">
        <v>305</v>
      </c>
      <c r="N129" t="s">
        <v>306</v>
      </c>
      <c r="O129">
        <v>12392</v>
      </c>
      <c r="P129" t="s">
        <v>305</v>
      </c>
      <c r="Q129" t="s">
        <v>306</v>
      </c>
      <c r="R129" t="s">
        <v>323</v>
      </c>
      <c r="S129" s="43">
        <v>-41.15</v>
      </c>
      <c r="U129" s="43">
        <v>13</v>
      </c>
      <c r="IF129">
        <v>12392</v>
      </c>
      <c r="IG129" t="s">
        <v>305</v>
      </c>
      <c r="IH129" t="s">
        <v>287</v>
      </c>
      <c r="IK129">
        <v>-2</v>
      </c>
      <c r="IL129" t="s">
        <v>278</v>
      </c>
      <c r="IM129" t="s">
        <v>279</v>
      </c>
      <c r="IN129" t="s">
        <v>463</v>
      </c>
      <c r="IP129" t="s">
        <v>480</v>
      </c>
    </row>
    <row r="130" spans="1:250" x14ac:dyDescent="0.35">
      <c r="A130">
        <v>13197</v>
      </c>
      <c r="B130">
        <v>-922729984</v>
      </c>
      <c r="C130">
        <v>1837</v>
      </c>
      <c r="D130" t="s">
        <v>272</v>
      </c>
      <c r="E130" t="s">
        <v>273</v>
      </c>
      <c r="F130">
        <v>1848</v>
      </c>
      <c r="G130" t="s">
        <v>285</v>
      </c>
      <c r="H130" t="s">
        <v>273</v>
      </c>
      <c r="I130">
        <v>527</v>
      </c>
      <c r="J130" t="s">
        <v>535</v>
      </c>
      <c r="K130" t="s">
        <v>536</v>
      </c>
      <c r="L130">
        <v>12392</v>
      </c>
      <c r="M130" t="s">
        <v>305</v>
      </c>
      <c r="N130" t="s">
        <v>306</v>
      </c>
      <c r="O130">
        <v>12392</v>
      </c>
      <c r="P130" t="s">
        <v>305</v>
      </c>
      <c r="Q130" t="s">
        <v>306</v>
      </c>
      <c r="R130" t="s">
        <v>323</v>
      </c>
      <c r="S130" s="43">
        <v>-28.31</v>
      </c>
      <c r="U130" s="43">
        <v>13</v>
      </c>
      <c r="IF130">
        <v>12392</v>
      </c>
      <c r="IG130" t="s">
        <v>305</v>
      </c>
      <c r="IH130" t="s">
        <v>287</v>
      </c>
      <c r="IK130">
        <v>-2</v>
      </c>
      <c r="IL130" t="s">
        <v>278</v>
      </c>
      <c r="IM130" t="s">
        <v>279</v>
      </c>
      <c r="IN130" t="s">
        <v>463</v>
      </c>
      <c r="IP130" t="s">
        <v>480</v>
      </c>
    </row>
    <row r="131" spans="1:250" x14ac:dyDescent="0.35">
      <c r="A131">
        <v>13198</v>
      </c>
      <c r="B131">
        <v>-922729984</v>
      </c>
      <c r="C131">
        <v>1837</v>
      </c>
      <c r="D131" t="s">
        <v>272</v>
      </c>
      <c r="E131" t="s">
        <v>273</v>
      </c>
      <c r="F131">
        <v>13794</v>
      </c>
      <c r="G131" t="s">
        <v>274</v>
      </c>
      <c r="H131" t="s">
        <v>275</v>
      </c>
      <c r="I131">
        <v>507</v>
      </c>
      <c r="J131" t="s">
        <v>549</v>
      </c>
      <c r="K131" t="s">
        <v>550</v>
      </c>
      <c r="L131">
        <v>13917</v>
      </c>
      <c r="M131" t="s">
        <v>309</v>
      </c>
      <c r="N131" t="s">
        <v>310</v>
      </c>
      <c r="O131">
        <v>13917</v>
      </c>
      <c r="P131" t="s">
        <v>309</v>
      </c>
      <c r="Q131" t="s">
        <v>310</v>
      </c>
      <c r="R131" t="s">
        <v>323</v>
      </c>
      <c r="S131" s="43">
        <v>-459.97</v>
      </c>
      <c r="U131" s="43">
        <v>13</v>
      </c>
      <c r="IF131">
        <v>13917</v>
      </c>
      <c r="IG131" t="s">
        <v>309</v>
      </c>
      <c r="IH131" t="s">
        <v>311</v>
      </c>
      <c r="IK131">
        <v>-2</v>
      </c>
      <c r="IL131" t="s">
        <v>278</v>
      </c>
      <c r="IM131" t="s">
        <v>279</v>
      </c>
      <c r="IN131" t="s">
        <v>468</v>
      </c>
      <c r="IP131" t="s">
        <v>482</v>
      </c>
    </row>
    <row r="132" spans="1:250" x14ac:dyDescent="0.35">
      <c r="A132">
        <v>13199</v>
      </c>
      <c r="B132">
        <v>-922729984</v>
      </c>
      <c r="C132">
        <v>1837</v>
      </c>
      <c r="D132" t="s">
        <v>272</v>
      </c>
      <c r="E132" t="s">
        <v>273</v>
      </c>
      <c r="F132">
        <v>1848</v>
      </c>
      <c r="G132" t="s">
        <v>285</v>
      </c>
      <c r="H132" t="s">
        <v>273</v>
      </c>
      <c r="I132">
        <v>528</v>
      </c>
      <c r="J132" t="s">
        <v>531</v>
      </c>
      <c r="K132" t="s">
        <v>532</v>
      </c>
      <c r="L132">
        <v>12394</v>
      </c>
      <c r="M132" t="s">
        <v>307</v>
      </c>
      <c r="N132" t="s">
        <v>308</v>
      </c>
      <c r="O132">
        <v>12394</v>
      </c>
      <c r="P132" t="s">
        <v>307</v>
      </c>
      <c r="Q132" t="s">
        <v>308</v>
      </c>
      <c r="R132" t="s">
        <v>323</v>
      </c>
      <c r="S132" s="43">
        <v>-1.48</v>
      </c>
      <c r="U132" s="43">
        <v>13</v>
      </c>
      <c r="IF132">
        <v>12394</v>
      </c>
      <c r="IG132" t="s">
        <v>307</v>
      </c>
      <c r="IH132" t="s">
        <v>287</v>
      </c>
      <c r="IK132">
        <v>-2</v>
      </c>
      <c r="IL132" t="s">
        <v>278</v>
      </c>
      <c r="IM132" t="s">
        <v>279</v>
      </c>
      <c r="IN132" t="s">
        <v>463</v>
      </c>
      <c r="IP132" t="s">
        <v>481</v>
      </c>
    </row>
    <row r="133" spans="1:250" x14ac:dyDescent="0.35">
      <c r="A133">
        <v>13200</v>
      </c>
      <c r="B133">
        <v>-922729984</v>
      </c>
      <c r="C133">
        <v>1837</v>
      </c>
      <c r="D133" t="s">
        <v>272</v>
      </c>
      <c r="E133" t="s">
        <v>273</v>
      </c>
      <c r="F133">
        <v>1848</v>
      </c>
      <c r="G133" t="s">
        <v>285</v>
      </c>
      <c r="H133" t="s">
        <v>273</v>
      </c>
      <c r="I133">
        <v>527</v>
      </c>
      <c r="J133" t="s">
        <v>535</v>
      </c>
      <c r="K133" t="s">
        <v>536</v>
      </c>
      <c r="L133">
        <v>12394</v>
      </c>
      <c r="M133" t="s">
        <v>307</v>
      </c>
      <c r="N133" t="s">
        <v>308</v>
      </c>
      <c r="O133">
        <v>12394</v>
      </c>
      <c r="P133" t="s">
        <v>307</v>
      </c>
      <c r="Q133" t="s">
        <v>308</v>
      </c>
      <c r="R133" t="s">
        <v>323</v>
      </c>
      <c r="S133" s="43">
        <v>-1.02</v>
      </c>
      <c r="U133" s="43">
        <v>13</v>
      </c>
      <c r="IF133">
        <v>12394</v>
      </c>
      <c r="IG133" t="s">
        <v>307</v>
      </c>
      <c r="IH133" t="s">
        <v>287</v>
      </c>
      <c r="IK133">
        <v>-2</v>
      </c>
      <c r="IL133" t="s">
        <v>278</v>
      </c>
      <c r="IM133" t="s">
        <v>279</v>
      </c>
      <c r="IN133" t="s">
        <v>463</v>
      </c>
      <c r="IP133" t="s">
        <v>481</v>
      </c>
    </row>
    <row r="134" spans="1:250" x14ac:dyDescent="0.35">
      <c r="A134">
        <v>13201</v>
      </c>
      <c r="B134">
        <v>-922729984</v>
      </c>
      <c r="C134">
        <v>1837</v>
      </c>
      <c r="D134" t="s">
        <v>272</v>
      </c>
      <c r="E134" t="s">
        <v>273</v>
      </c>
      <c r="F134">
        <v>1848</v>
      </c>
      <c r="G134" t="s">
        <v>285</v>
      </c>
      <c r="H134" t="s">
        <v>273</v>
      </c>
      <c r="I134">
        <v>523</v>
      </c>
      <c r="J134" t="s">
        <v>537</v>
      </c>
      <c r="K134" t="s">
        <v>538</v>
      </c>
      <c r="L134">
        <v>12394</v>
      </c>
      <c r="M134" t="s">
        <v>307</v>
      </c>
      <c r="N134" t="s">
        <v>308</v>
      </c>
      <c r="O134">
        <v>12394</v>
      </c>
      <c r="P134" t="s">
        <v>307</v>
      </c>
      <c r="Q134" t="s">
        <v>308</v>
      </c>
      <c r="R134" t="s">
        <v>323</v>
      </c>
      <c r="S134" s="43">
        <v>-1.72</v>
      </c>
      <c r="U134" s="43">
        <v>13</v>
      </c>
      <c r="IF134">
        <v>12394</v>
      </c>
      <c r="IG134" t="s">
        <v>307</v>
      </c>
      <c r="IH134" t="s">
        <v>287</v>
      </c>
      <c r="IK134">
        <v>-2</v>
      </c>
      <c r="IL134" t="s">
        <v>278</v>
      </c>
      <c r="IM134" t="s">
        <v>279</v>
      </c>
      <c r="IN134" t="s">
        <v>463</v>
      </c>
      <c r="IP134" t="s">
        <v>481</v>
      </c>
    </row>
    <row r="135" spans="1:250" x14ac:dyDescent="0.35">
      <c r="A135">
        <v>13202</v>
      </c>
      <c r="B135">
        <v>-922729984</v>
      </c>
      <c r="C135">
        <v>1837</v>
      </c>
      <c r="D135" t="s">
        <v>272</v>
      </c>
      <c r="E135" t="s">
        <v>273</v>
      </c>
      <c r="F135">
        <v>1848</v>
      </c>
      <c r="G135" t="s">
        <v>285</v>
      </c>
      <c r="H135" t="s">
        <v>273</v>
      </c>
      <c r="I135">
        <v>521</v>
      </c>
      <c r="J135" t="s">
        <v>539</v>
      </c>
      <c r="K135" t="s">
        <v>540</v>
      </c>
      <c r="L135">
        <v>12394</v>
      </c>
      <c r="M135" t="s">
        <v>307</v>
      </c>
      <c r="N135" t="s">
        <v>308</v>
      </c>
      <c r="O135">
        <v>12394</v>
      </c>
      <c r="P135" t="s">
        <v>307</v>
      </c>
      <c r="Q135" t="s">
        <v>308</v>
      </c>
      <c r="R135" t="s">
        <v>323</v>
      </c>
      <c r="S135" s="43">
        <v>-0.86</v>
      </c>
      <c r="U135" s="43">
        <v>13</v>
      </c>
      <c r="IF135">
        <v>12394</v>
      </c>
      <c r="IG135" t="s">
        <v>307</v>
      </c>
      <c r="IH135" t="s">
        <v>287</v>
      </c>
      <c r="IK135">
        <v>-2</v>
      </c>
      <c r="IL135" t="s">
        <v>278</v>
      </c>
      <c r="IM135" t="s">
        <v>279</v>
      </c>
      <c r="IN135" t="s">
        <v>463</v>
      </c>
      <c r="IP135" t="s">
        <v>481</v>
      </c>
    </row>
    <row r="136" spans="1:250" x14ac:dyDescent="0.35">
      <c r="A136">
        <v>13203</v>
      </c>
      <c r="B136">
        <v>-922729984</v>
      </c>
      <c r="C136">
        <v>1837</v>
      </c>
      <c r="D136" t="s">
        <v>272</v>
      </c>
      <c r="E136" t="s">
        <v>273</v>
      </c>
      <c r="F136">
        <v>1848</v>
      </c>
      <c r="G136" t="s">
        <v>285</v>
      </c>
      <c r="H136" t="s">
        <v>273</v>
      </c>
      <c r="I136">
        <v>519</v>
      </c>
      <c r="J136" t="s">
        <v>541</v>
      </c>
      <c r="K136" t="s">
        <v>542</v>
      </c>
      <c r="L136">
        <v>12394</v>
      </c>
      <c r="M136" t="s">
        <v>307</v>
      </c>
      <c r="N136" t="s">
        <v>308</v>
      </c>
      <c r="O136">
        <v>12394</v>
      </c>
      <c r="P136" t="s">
        <v>307</v>
      </c>
      <c r="Q136" t="s">
        <v>308</v>
      </c>
      <c r="R136" t="s">
        <v>323</v>
      </c>
      <c r="S136" s="43">
        <v>-0.86</v>
      </c>
      <c r="U136" s="43">
        <v>13</v>
      </c>
      <c r="IF136">
        <v>12394</v>
      </c>
      <c r="IG136" t="s">
        <v>307</v>
      </c>
      <c r="IH136" t="s">
        <v>287</v>
      </c>
      <c r="IK136">
        <v>-2</v>
      </c>
      <c r="IL136" t="s">
        <v>278</v>
      </c>
      <c r="IM136" t="s">
        <v>279</v>
      </c>
      <c r="IN136" t="s">
        <v>463</v>
      </c>
      <c r="IP136" t="s">
        <v>481</v>
      </c>
    </row>
    <row r="137" spans="1:250" x14ac:dyDescent="0.35">
      <c r="A137">
        <v>13204</v>
      </c>
      <c r="B137">
        <v>-922729984</v>
      </c>
      <c r="C137">
        <v>1837</v>
      </c>
      <c r="D137" t="s">
        <v>272</v>
      </c>
      <c r="E137" t="s">
        <v>273</v>
      </c>
      <c r="F137">
        <v>13794</v>
      </c>
      <c r="G137" t="s">
        <v>274</v>
      </c>
      <c r="H137" t="s">
        <v>275</v>
      </c>
      <c r="I137">
        <v>523</v>
      </c>
      <c r="J137" t="s">
        <v>537</v>
      </c>
      <c r="K137" t="s">
        <v>538</v>
      </c>
      <c r="L137">
        <v>13917</v>
      </c>
      <c r="M137" t="s">
        <v>309</v>
      </c>
      <c r="N137" t="s">
        <v>310</v>
      </c>
      <c r="O137">
        <v>13917</v>
      </c>
      <c r="P137" t="s">
        <v>309</v>
      </c>
      <c r="Q137" t="s">
        <v>310</v>
      </c>
      <c r="R137" t="s">
        <v>323</v>
      </c>
      <c r="S137" s="43">
        <v>-340.89</v>
      </c>
      <c r="U137" s="43">
        <v>13</v>
      </c>
      <c r="IF137">
        <v>13917</v>
      </c>
      <c r="IG137" t="s">
        <v>309</v>
      </c>
      <c r="IH137" t="s">
        <v>311</v>
      </c>
      <c r="IK137">
        <v>-2</v>
      </c>
      <c r="IL137" t="s">
        <v>278</v>
      </c>
      <c r="IM137" t="s">
        <v>279</v>
      </c>
      <c r="IN137" t="s">
        <v>468</v>
      </c>
      <c r="IP137" t="s">
        <v>482</v>
      </c>
    </row>
    <row r="138" spans="1:250" x14ac:dyDescent="0.35">
      <c r="A138">
        <v>13205</v>
      </c>
      <c r="B138">
        <v>-922729984</v>
      </c>
      <c r="C138">
        <v>1837</v>
      </c>
      <c r="D138" t="s">
        <v>272</v>
      </c>
      <c r="E138" t="s">
        <v>273</v>
      </c>
      <c r="F138">
        <v>13794</v>
      </c>
      <c r="G138" t="s">
        <v>274</v>
      </c>
      <c r="H138" t="s">
        <v>275</v>
      </c>
      <c r="I138">
        <v>521</v>
      </c>
      <c r="J138" t="s">
        <v>539</v>
      </c>
      <c r="K138" t="s">
        <v>540</v>
      </c>
      <c r="L138">
        <v>13917</v>
      </c>
      <c r="M138" t="s">
        <v>309</v>
      </c>
      <c r="N138" t="s">
        <v>310</v>
      </c>
      <c r="O138">
        <v>13917</v>
      </c>
      <c r="P138" t="s">
        <v>309</v>
      </c>
      <c r="Q138" t="s">
        <v>310</v>
      </c>
      <c r="R138" t="s">
        <v>323</v>
      </c>
      <c r="S138" s="43">
        <v>-170.45</v>
      </c>
      <c r="U138" s="43">
        <v>13</v>
      </c>
      <c r="IF138">
        <v>13917</v>
      </c>
      <c r="IG138" t="s">
        <v>309</v>
      </c>
      <c r="IH138" t="s">
        <v>311</v>
      </c>
      <c r="IK138">
        <v>-2</v>
      </c>
      <c r="IL138" t="s">
        <v>278</v>
      </c>
      <c r="IM138" t="s">
        <v>279</v>
      </c>
      <c r="IN138" t="s">
        <v>468</v>
      </c>
      <c r="IP138" t="s">
        <v>482</v>
      </c>
    </row>
    <row r="139" spans="1:250" x14ac:dyDescent="0.35">
      <c r="A139">
        <v>13206</v>
      </c>
      <c r="B139">
        <v>-922729984</v>
      </c>
      <c r="C139">
        <v>1837</v>
      </c>
      <c r="D139" t="s">
        <v>272</v>
      </c>
      <c r="E139" t="s">
        <v>273</v>
      </c>
      <c r="F139">
        <v>13794</v>
      </c>
      <c r="G139" t="s">
        <v>274</v>
      </c>
      <c r="H139" t="s">
        <v>275</v>
      </c>
      <c r="I139">
        <v>519</v>
      </c>
      <c r="J139" t="s">
        <v>541</v>
      </c>
      <c r="K139" t="s">
        <v>542</v>
      </c>
      <c r="L139">
        <v>13917</v>
      </c>
      <c r="M139" t="s">
        <v>309</v>
      </c>
      <c r="N139" t="s">
        <v>310</v>
      </c>
      <c r="O139">
        <v>13917</v>
      </c>
      <c r="P139" t="s">
        <v>309</v>
      </c>
      <c r="Q139" t="s">
        <v>310</v>
      </c>
      <c r="R139" t="s">
        <v>323</v>
      </c>
      <c r="S139" s="43">
        <v>-170.45</v>
      </c>
      <c r="U139" s="43">
        <v>13</v>
      </c>
      <c r="IF139">
        <v>13917</v>
      </c>
      <c r="IG139" t="s">
        <v>309</v>
      </c>
      <c r="IH139" t="s">
        <v>311</v>
      </c>
      <c r="IK139">
        <v>-2</v>
      </c>
      <c r="IL139" t="s">
        <v>278</v>
      </c>
      <c r="IM139" t="s">
        <v>279</v>
      </c>
      <c r="IN139" t="s">
        <v>468</v>
      </c>
      <c r="IP139" t="s">
        <v>482</v>
      </c>
    </row>
    <row r="140" spans="1:250" x14ac:dyDescent="0.35">
      <c r="A140">
        <v>13207</v>
      </c>
      <c r="B140">
        <v>-922729984</v>
      </c>
      <c r="C140">
        <v>1837</v>
      </c>
      <c r="D140" t="s">
        <v>272</v>
      </c>
      <c r="E140" t="s">
        <v>273</v>
      </c>
      <c r="F140">
        <v>13794</v>
      </c>
      <c r="G140" t="s">
        <v>274</v>
      </c>
      <c r="H140" t="s">
        <v>275</v>
      </c>
      <c r="I140">
        <v>515</v>
      </c>
      <c r="J140" t="s">
        <v>543</v>
      </c>
      <c r="K140" t="s">
        <v>544</v>
      </c>
      <c r="L140">
        <v>13917</v>
      </c>
      <c r="M140" t="s">
        <v>309</v>
      </c>
      <c r="N140" t="s">
        <v>310</v>
      </c>
      <c r="O140">
        <v>13917</v>
      </c>
      <c r="P140" t="s">
        <v>309</v>
      </c>
      <c r="Q140" t="s">
        <v>310</v>
      </c>
      <c r="R140" t="s">
        <v>323</v>
      </c>
      <c r="S140" s="43">
        <v>-379.53</v>
      </c>
      <c r="U140" s="43">
        <v>13</v>
      </c>
      <c r="IF140">
        <v>13917</v>
      </c>
      <c r="IG140" t="s">
        <v>309</v>
      </c>
      <c r="IH140" t="s">
        <v>311</v>
      </c>
      <c r="IK140">
        <v>-2</v>
      </c>
      <c r="IL140" t="s">
        <v>278</v>
      </c>
      <c r="IM140" t="s">
        <v>279</v>
      </c>
      <c r="IN140" t="s">
        <v>468</v>
      </c>
      <c r="IP140" t="s">
        <v>482</v>
      </c>
    </row>
    <row r="141" spans="1:250" x14ac:dyDescent="0.35">
      <c r="A141">
        <v>13208</v>
      </c>
      <c r="B141">
        <v>-922729984</v>
      </c>
      <c r="C141">
        <v>1837</v>
      </c>
      <c r="D141" t="s">
        <v>272</v>
      </c>
      <c r="E141" t="s">
        <v>273</v>
      </c>
      <c r="F141">
        <v>13794</v>
      </c>
      <c r="G141" t="s">
        <v>274</v>
      </c>
      <c r="H141" t="s">
        <v>275</v>
      </c>
      <c r="I141">
        <v>513</v>
      </c>
      <c r="J141" t="s">
        <v>545</v>
      </c>
      <c r="K141" t="s">
        <v>546</v>
      </c>
      <c r="L141">
        <v>13917</v>
      </c>
      <c r="M141" t="s">
        <v>309</v>
      </c>
      <c r="N141" t="s">
        <v>310</v>
      </c>
      <c r="O141">
        <v>13917</v>
      </c>
      <c r="P141" t="s">
        <v>309</v>
      </c>
      <c r="Q141" t="s">
        <v>310</v>
      </c>
      <c r="R141" t="s">
        <v>323</v>
      </c>
      <c r="S141" s="43">
        <v>-332.34</v>
      </c>
      <c r="U141" s="43">
        <v>13</v>
      </c>
      <c r="IF141">
        <v>13917</v>
      </c>
      <c r="IG141" t="s">
        <v>309</v>
      </c>
      <c r="IH141" t="s">
        <v>311</v>
      </c>
      <c r="IK141">
        <v>-2</v>
      </c>
      <c r="IL141" t="s">
        <v>278</v>
      </c>
      <c r="IM141" t="s">
        <v>279</v>
      </c>
      <c r="IN141" t="s">
        <v>468</v>
      </c>
      <c r="IP141" t="s">
        <v>482</v>
      </c>
    </row>
    <row r="142" spans="1:250" x14ac:dyDescent="0.35">
      <c r="A142">
        <v>13209</v>
      </c>
      <c r="B142">
        <v>-922729984</v>
      </c>
      <c r="C142">
        <v>1837</v>
      </c>
      <c r="D142" t="s">
        <v>272</v>
      </c>
      <c r="E142" t="s">
        <v>273</v>
      </c>
      <c r="F142">
        <v>13794</v>
      </c>
      <c r="G142" t="s">
        <v>274</v>
      </c>
      <c r="H142" t="s">
        <v>275</v>
      </c>
      <c r="I142">
        <v>509</v>
      </c>
      <c r="J142" t="s">
        <v>547</v>
      </c>
      <c r="K142" t="s">
        <v>548</v>
      </c>
      <c r="L142">
        <v>13917</v>
      </c>
      <c r="M142" t="s">
        <v>309</v>
      </c>
      <c r="N142" t="s">
        <v>310</v>
      </c>
      <c r="O142">
        <v>13917</v>
      </c>
      <c r="P142" t="s">
        <v>309</v>
      </c>
      <c r="Q142" t="s">
        <v>310</v>
      </c>
      <c r="R142" t="s">
        <v>323</v>
      </c>
      <c r="S142" s="43">
        <v>-292.70999999999998</v>
      </c>
      <c r="U142" s="43">
        <v>13</v>
      </c>
      <c r="IF142">
        <v>13917</v>
      </c>
      <c r="IG142" t="s">
        <v>309</v>
      </c>
      <c r="IH142" t="s">
        <v>311</v>
      </c>
      <c r="IK142">
        <v>-2</v>
      </c>
      <c r="IL142" t="s">
        <v>278</v>
      </c>
      <c r="IM142" t="s">
        <v>279</v>
      </c>
      <c r="IN142" t="s">
        <v>468</v>
      </c>
      <c r="IP142" t="s">
        <v>482</v>
      </c>
    </row>
    <row r="143" spans="1:250" x14ac:dyDescent="0.35">
      <c r="A143">
        <v>13210</v>
      </c>
      <c r="B143">
        <v>-922729984</v>
      </c>
      <c r="C143">
        <v>1837</v>
      </c>
      <c r="D143" t="s">
        <v>272</v>
      </c>
      <c r="E143" t="s">
        <v>273</v>
      </c>
      <c r="F143">
        <v>13794</v>
      </c>
      <c r="G143" t="s">
        <v>274</v>
      </c>
      <c r="H143" t="s">
        <v>275</v>
      </c>
      <c r="I143">
        <v>515</v>
      </c>
      <c r="J143" t="s">
        <v>543</v>
      </c>
      <c r="K143" t="s">
        <v>544</v>
      </c>
      <c r="L143">
        <v>15189</v>
      </c>
      <c r="M143" t="s">
        <v>312</v>
      </c>
      <c r="N143" t="s">
        <v>313</v>
      </c>
      <c r="O143">
        <v>15189</v>
      </c>
      <c r="P143" t="s">
        <v>312</v>
      </c>
      <c r="Q143" t="s">
        <v>313</v>
      </c>
      <c r="R143" t="s">
        <v>323</v>
      </c>
      <c r="S143" s="43">
        <v>-550.9</v>
      </c>
      <c r="U143" s="43">
        <v>13</v>
      </c>
      <c r="IF143">
        <v>15189</v>
      </c>
      <c r="IG143" t="s">
        <v>312</v>
      </c>
      <c r="IH143" t="s">
        <v>311</v>
      </c>
      <c r="IK143">
        <v>-2</v>
      </c>
      <c r="IL143" t="s">
        <v>278</v>
      </c>
      <c r="IM143" t="s">
        <v>279</v>
      </c>
      <c r="IN143" t="s">
        <v>468</v>
      </c>
      <c r="IP143" t="s">
        <v>483</v>
      </c>
    </row>
    <row r="144" spans="1:250" x14ac:dyDescent="0.35">
      <c r="A144">
        <v>13211</v>
      </c>
      <c r="B144">
        <v>-922729984</v>
      </c>
      <c r="C144">
        <v>1837</v>
      </c>
      <c r="D144" t="s">
        <v>272</v>
      </c>
      <c r="E144" t="s">
        <v>273</v>
      </c>
      <c r="F144">
        <v>13794</v>
      </c>
      <c r="G144" t="s">
        <v>274</v>
      </c>
      <c r="H144" t="s">
        <v>275</v>
      </c>
      <c r="I144">
        <v>513</v>
      </c>
      <c r="J144" t="s">
        <v>545</v>
      </c>
      <c r="K144" t="s">
        <v>546</v>
      </c>
      <c r="L144">
        <v>15189</v>
      </c>
      <c r="M144" t="s">
        <v>312</v>
      </c>
      <c r="N144" t="s">
        <v>313</v>
      </c>
      <c r="O144">
        <v>15189</v>
      </c>
      <c r="P144" t="s">
        <v>312</v>
      </c>
      <c r="Q144" t="s">
        <v>313</v>
      </c>
      <c r="R144" t="s">
        <v>323</v>
      </c>
      <c r="S144" s="43">
        <v>-482.43</v>
      </c>
      <c r="U144" s="43">
        <v>13</v>
      </c>
      <c r="IF144">
        <v>15189</v>
      </c>
      <c r="IG144" t="s">
        <v>312</v>
      </c>
      <c r="IH144" t="s">
        <v>311</v>
      </c>
      <c r="IK144">
        <v>-2</v>
      </c>
      <c r="IL144" t="s">
        <v>278</v>
      </c>
      <c r="IM144" t="s">
        <v>279</v>
      </c>
      <c r="IN144" t="s">
        <v>468</v>
      </c>
      <c r="IP144" t="s">
        <v>483</v>
      </c>
    </row>
    <row r="145" spans="1:250" x14ac:dyDescent="0.35">
      <c r="A145">
        <v>13212</v>
      </c>
      <c r="B145">
        <v>-922729984</v>
      </c>
      <c r="C145">
        <v>1837</v>
      </c>
      <c r="D145" t="s">
        <v>272</v>
      </c>
      <c r="E145" t="s">
        <v>273</v>
      </c>
      <c r="F145">
        <v>13794</v>
      </c>
      <c r="G145" t="s">
        <v>274</v>
      </c>
      <c r="H145" t="s">
        <v>275</v>
      </c>
      <c r="I145">
        <v>509</v>
      </c>
      <c r="J145" t="s">
        <v>547</v>
      </c>
      <c r="K145" t="s">
        <v>548</v>
      </c>
      <c r="L145">
        <v>15189</v>
      </c>
      <c r="M145" t="s">
        <v>312</v>
      </c>
      <c r="N145" t="s">
        <v>313</v>
      </c>
      <c r="O145">
        <v>15189</v>
      </c>
      <c r="P145" t="s">
        <v>312</v>
      </c>
      <c r="Q145" t="s">
        <v>313</v>
      </c>
      <c r="R145" t="s">
        <v>323</v>
      </c>
      <c r="S145" s="43">
        <v>-331.94</v>
      </c>
      <c r="U145" s="43">
        <v>13</v>
      </c>
      <c r="IF145">
        <v>15189</v>
      </c>
      <c r="IG145" t="s">
        <v>312</v>
      </c>
      <c r="IH145" t="s">
        <v>311</v>
      </c>
      <c r="IK145">
        <v>-2</v>
      </c>
      <c r="IL145" t="s">
        <v>278</v>
      </c>
      <c r="IM145" t="s">
        <v>279</v>
      </c>
      <c r="IN145" t="s">
        <v>468</v>
      </c>
      <c r="IP145" t="s">
        <v>483</v>
      </c>
    </row>
    <row r="146" spans="1:250" x14ac:dyDescent="0.35">
      <c r="A146">
        <v>13213</v>
      </c>
      <c r="B146">
        <v>-922729984</v>
      </c>
      <c r="C146">
        <v>1837</v>
      </c>
      <c r="D146" t="s">
        <v>272</v>
      </c>
      <c r="E146" t="s">
        <v>273</v>
      </c>
      <c r="F146">
        <v>13794</v>
      </c>
      <c r="G146" t="s">
        <v>274</v>
      </c>
      <c r="H146" t="s">
        <v>275</v>
      </c>
      <c r="I146">
        <v>507</v>
      </c>
      <c r="J146" t="s">
        <v>549</v>
      </c>
      <c r="K146" t="s">
        <v>550</v>
      </c>
      <c r="L146">
        <v>15189</v>
      </c>
      <c r="M146" t="s">
        <v>312</v>
      </c>
      <c r="N146" t="s">
        <v>313</v>
      </c>
      <c r="O146">
        <v>15189</v>
      </c>
      <c r="P146" t="s">
        <v>312</v>
      </c>
      <c r="Q146" t="s">
        <v>313</v>
      </c>
      <c r="R146" t="s">
        <v>323</v>
      </c>
      <c r="S146" s="43">
        <v>-521.65</v>
      </c>
      <c r="U146" s="43">
        <v>13</v>
      </c>
      <c r="IF146">
        <v>15189</v>
      </c>
      <c r="IG146" t="s">
        <v>312</v>
      </c>
      <c r="IH146" t="s">
        <v>311</v>
      </c>
      <c r="IK146">
        <v>-2</v>
      </c>
      <c r="IL146" t="s">
        <v>278</v>
      </c>
      <c r="IM146" t="s">
        <v>279</v>
      </c>
      <c r="IN146" t="s">
        <v>468</v>
      </c>
      <c r="IP146" t="s">
        <v>483</v>
      </c>
    </row>
    <row r="147" spans="1:250" x14ac:dyDescent="0.35">
      <c r="A147">
        <v>13214</v>
      </c>
      <c r="B147">
        <v>-922729984</v>
      </c>
      <c r="C147">
        <v>1837</v>
      </c>
      <c r="D147" t="s">
        <v>272</v>
      </c>
      <c r="E147" t="s">
        <v>273</v>
      </c>
      <c r="F147">
        <v>13794</v>
      </c>
      <c r="G147" t="s">
        <v>274</v>
      </c>
      <c r="H147" t="s">
        <v>275</v>
      </c>
      <c r="I147">
        <v>528</v>
      </c>
      <c r="J147" t="s">
        <v>531</v>
      </c>
      <c r="K147" t="s">
        <v>532</v>
      </c>
      <c r="L147">
        <v>13917</v>
      </c>
      <c r="M147" t="s">
        <v>309</v>
      </c>
      <c r="N147" t="s">
        <v>310</v>
      </c>
      <c r="O147">
        <v>13917</v>
      </c>
      <c r="P147" t="s">
        <v>309</v>
      </c>
      <c r="Q147" t="s">
        <v>310</v>
      </c>
      <c r="R147" t="s">
        <v>323</v>
      </c>
      <c r="S147" s="43">
        <v>-243.49</v>
      </c>
      <c r="U147" s="43">
        <v>13</v>
      </c>
      <c r="IF147">
        <v>13917</v>
      </c>
      <c r="IG147" t="s">
        <v>309</v>
      </c>
      <c r="IH147" t="s">
        <v>311</v>
      </c>
      <c r="IK147">
        <v>-2</v>
      </c>
      <c r="IL147" t="s">
        <v>278</v>
      </c>
      <c r="IM147" t="s">
        <v>279</v>
      </c>
      <c r="IN147" t="s">
        <v>468</v>
      </c>
      <c r="IP147" t="s">
        <v>482</v>
      </c>
    </row>
    <row r="148" spans="1:250" x14ac:dyDescent="0.35">
      <c r="A148">
        <v>13215</v>
      </c>
      <c r="B148">
        <v>-922729984</v>
      </c>
      <c r="C148">
        <v>1837</v>
      </c>
      <c r="D148" t="s">
        <v>272</v>
      </c>
      <c r="E148" t="s">
        <v>273</v>
      </c>
      <c r="F148">
        <v>13794</v>
      </c>
      <c r="G148" t="s">
        <v>274</v>
      </c>
      <c r="H148" t="s">
        <v>275</v>
      </c>
      <c r="I148">
        <v>527</v>
      </c>
      <c r="J148" t="s">
        <v>535</v>
      </c>
      <c r="K148" t="s">
        <v>536</v>
      </c>
      <c r="L148">
        <v>13917</v>
      </c>
      <c r="M148" t="s">
        <v>309</v>
      </c>
      <c r="N148" t="s">
        <v>310</v>
      </c>
      <c r="O148">
        <v>13917</v>
      </c>
      <c r="P148" t="s">
        <v>309</v>
      </c>
      <c r="Q148" t="s">
        <v>310</v>
      </c>
      <c r="R148" t="s">
        <v>323</v>
      </c>
      <c r="S148" s="43">
        <v>-170.45</v>
      </c>
      <c r="U148" s="43">
        <v>13</v>
      </c>
      <c r="IF148">
        <v>13917</v>
      </c>
      <c r="IG148" t="s">
        <v>309</v>
      </c>
      <c r="IH148" t="s">
        <v>311</v>
      </c>
      <c r="IK148">
        <v>-2</v>
      </c>
      <c r="IL148" t="s">
        <v>278</v>
      </c>
      <c r="IM148" t="s">
        <v>279</v>
      </c>
      <c r="IN148" t="s">
        <v>468</v>
      </c>
      <c r="IP148" t="s">
        <v>482</v>
      </c>
    </row>
    <row r="149" spans="1:250" x14ac:dyDescent="0.35">
      <c r="A149">
        <v>13216</v>
      </c>
      <c r="B149">
        <v>-922729984</v>
      </c>
      <c r="C149">
        <v>1837</v>
      </c>
      <c r="D149" t="s">
        <v>272</v>
      </c>
      <c r="E149" t="s">
        <v>273</v>
      </c>
      <c r="F149">
        <v>19011</v>
      </c>
      <c r="G149" t="s">
        <v>318</v>
      </c>
      <c r="H149" t="s">
        <v>319</v>
      </c>
      <c r="I149">
        <v>507</v>
      </c>
      <c r="J149" t="s">
        <v>549</v>
      </c>
      <c r="K149" t="s">
        <v>550</v>
      </c>
      <c r="L149">
        <v>15189</v>
      </c>
      <c r="M149" t="s">
        <v>312</v>
      </c>
      <c r="N149" t="s">
        <v>313</v>
      </c>
      <c r="O149">
        <v>15189</v>
      </c>
      <c r="P149" t="s">
        <v>312</v>
      </c>
      <c r="Q149" t="s">
        <v>313</v>
      </c>
      <c r="R149" t="s">
        <v>323</v>
      </c>
      <c r="S149" s="43">
        <v>-504.58</v>
      </c>
      <c r="U149" s="43">
        <v>13</v>
      </c>
      <c r="IF149">
        <v>15189</v>
      </c>
      <c r="IG149" t="s">
        <v>312</v>
      </c>
      <c r="IH149" t="s">
        <v>322</v>
      </c>
      <c r="IK149">
        <v>-2</v>
      </c>
      <c r="IL149" t="s">
        <v>278</v>
      </c>
      <c r="IM149" t="s">
        <v>279</v>
      </c>
      <c r="IN149" t="s">
        <v>484</v>
      </c>
      <c r="IP149" t="s">
        <v>485</v>
      </c>
    </row>
    <row r="150" spans="1:250" x14ac:dyDescent="0.35">
      <c r="A150">
        <v>13217</v>
      </c>
      <c r="B150">
        <v>-922729984</v>
      </c>
      <c r="C150">
        <v>1837</v>
      </c>
      <c r="D150" t="s">
        <v>272</v>
      </c>
      <c r="E150" t="s">
        <v>273</v>
      </c>
      <c r="F150">
        <v>13794</v>
      </c>
      <c r="G150" t="s">
        <v>274</v>
      </c>
      <c r="H150" t="s">
        <v>275</v>
      </c>
      <c r="I150">
        <v>528</v>
      </c>
      <c r="J150" t="s">
        <v>531</v>
      </c>
      <c r="K150" t="s">
        <v>532</v>
      </c>
      <c r="L150">
        <v>15189</v>
      </c>
      <c r="M150" t="s">
        <v>312</v>
      </c>
      <c r="N150" t="s">
        <v>313</v>
      </c>
      <c r="O150">
        <v>15189</v>
      </c>
      <c r="P150" t="s">
        <v>312</v>
      </c>
      <c r="Q150" t="s">
        <v>313</v>
      </c>
      <c r="R150" t="s">
        <v>323</v>
      </c>
      <c r="S150" s="43">
        <v>-353.45</v>
      </c>
      <c r="U150" s="43">
        <v>13</v>
      </c>
      <c r="IF150">
        <v>15189</v>
      </c>
      <c r="IG150" t="s">
        <v>312</v>
      </c>
      <c r="IH150" t="s">
        <v>311</v>
      </c>
      <c r="IK150">
        <v>-2</v>
      </c>
      <c r="IL150" t="s">
        <v>278</v>
      </c>
      <c r="IM150" t="s">
        <v>279</v>
      </c>
      <c r="IN150" t="s">
        <v>468</v>
      </c>
      <c r="IP150" t="s">
        <v>483</v>
      </c>
    </row>
    <row r="151" spans="1:250" x14ac:dyDescent="0.35">
      <c r="A151">
        <v>13218</v>
      </c>
      <c r="B151">
        <v>-922729984</v>
      </c>
      <c r="C151">
        <v>1837</v>
      </c>
      <c r="D151" t="s">
        <v>272</v>
      </c>
      <c r="E151" t="s">
        <v>273</v>
      </c>
      <c r="F151">
        <v>13794</v>
      </c>
      <c r="G151" t="s">
        <v>274</v>
      </c>
      <c r="H151" t="s">
        <v>275</v>
      </c>
      <c r="I151">
        <v>527</v>
      </c>
      <c r="J151" t="s">
        <v>535</v>
      </c>
      <c r="K151" t="s">
        <v>536</v>
      </c>
      <c r="L151">
        <v>15189</v>
      </c>
      <c r="M151" t="s">
        <v>312</v>
      </c>
      <c r="N151" t="s">
        <v>313</v>
      </c>
      <c r="O151">
        <v>15189</v>
      </c>
      <c r="P151" t="s">
        <v>312</v>
      </c>
      <c r="Q151" t="s">
        <v>313</v>
      </c>
      <c r="R151" t="s">
        <v>323</v>
      </c>
      <c r="S151" s="43">
        <v>-247.41</v>
      </c>
      <c r="U151" s="43">
        <v>13</v>
      </c>
      <c r="IF151">
        <v>15189</v>
      </c>
      <c r="IG151" t="s">
        <v>312</v>
      </c>
      <c r="IH151" t="s">
        <v>311</v>
      </c>
      <c r="IK151">
        <v>-2</v>
      </c>
      <c r="IL151" t="s">
        <v>278</v>
      </c>
      <c r="IM151" t="s">
        <v>279</v>
      </c>
      <c r="IN151" t="s">
        <v>468</v>
      </c>
      <c r="IP151" t="s">
        <v>483</v>
      </c>
    </row>
    <row r="152" spans="1:250" x14ac:dyDescent="0.35">
      <c r="A152">
        <v>13219</v>
      </c>
      <c r="B152">
        <v>-922729984</v>
      </c>
      <c r="C152">
        <v>1837</v>
      </c>
      <c r="D152" t="s">
        <v>272</v>
      </c>
      <c r="E152" t="s">
        <v>273</v>
      </c>
      <c r="F152">
        <v>13794</v>
      </c>
      <c r="G152" t="s">
        <v>274</v>
      </c>
      <c r="H152" t="s">
        <v>275</v>
      </c>
      <c r="I152">
        <v>523</v>
      </c>
      <c r="J152" t="s">
        <v>537</v>
      </c>
      <c r="K152" t="s">
        <v>538</v>
      </c>
      <c r="L152">
        <v>15189</v>
      </c>
      <c r="M152" t="s">
        <v>312</v>
      </c>
      <c r="N152" t="s">
        <v>313</v>
      </c>
      <c r="O152">
        <v>15189</v>
      </c>
      <c r="P152" t="s">
        <v>312</v>
      </c>
      <c r="Q152" t="s">
        <v>313</v>
      </c>
      <c r="R152" t="s">
        <v>323</v>
      </c>
      <c r="S152" s="43">
        <v>-494.82</v>
      </c>
      <c r="U152" s="43">
        <v>13</v>
      </c>
      <c r="IF152">
        <v>15189</v>
      </c>
      <c r="IG152" t="s">
        <v>312</v>
      </c>
      <c r="IH152" t="s">
        <v>311</v>
      </c>
      <c r="IK152">
        <v>-2</v>
      </c>
      <c r="IL152" t="s">
        <v>278</v>
      </c>
      <c r="IM152" t="s">
        <v>279</v>
      </c>
      <c r="IN152" t="s">
        <v>468</v>
      </c>
      <c r="IP152" t="s">
        <v>483</v>
      </c>
    </row>
    <row r="153" spans="1:250" x14ac:dyDescent="0.35">
      <c r="A153">
        <v>13220</v>
      </c>
      <c r="B153">
        <v>-922729984</v>
      </c>
      <c r="C153">
        <v>1837</v>
      </c>
      <c r="D153" t="s">
        <v>272</v>
      </c>
      <c r="E153" t="s">
        <v>273</v>
      </c>
      <c r="F153">
        <v>13794</v>
      </c>
      <c r="G153" t="s">
        <v>274</v>
      </c>
      <c r="H153" t="s">
        <v>275</v>
      </c>
      <c r="I153">
        <v>521</v>
      </c>
      <c r="J153" t="s">
        <v>539</v>
      </c>
      <c r="K153" t="s">
        <v>540</v>
      </c>
      <c r="L153">
        <v>15189</v>
      </c>
      <c r="M153" t="s">
        <v>312</v>
      </c>
      <c r="N153" t="s">
        <v>313</v>
      </c>
      <c r="O153">
        <v>15189</v>
      </c>
      <c r="P153" t="s">
        <v>312</v>
      </c>
      <c r="Q153" t="s">
        <v>313</v>
      </c>
      <c r="R153" t="s">
        <v>323</v>
      </c>
      <c r="S153" s="43">
        <v>-247.41</v>
      </c>
      <c r="U153" s="43">
        <v>13</v>
      </c>
      <c r="IF153">
        <v>15189</v>
      </c>
      <c r="IG153" t="s">
        <v>312</v>
      </c>
      <c r="IH153" t="s">
        <v>311</v>
      </c>
      <c r="IK153">
        <v>-2</v>
      </c>
      <c r="IL153" t="s">
        <v>278</v>
      </c>
      <c r="IM153" t="s">
        <v>279</v>
      </c>
      <c r="IN153" t="s">
        <v>468</v>
      </c>
      <c r="IP153" t="s">
        <v>483</v>
      </c>
    </row>
    <row r="154" spans="1:250" x14ac:dyDescent="0.35">
      <c r="A154">
        <v>13221</v>
      </c>
      <c r="B154">
        <v>-922729984</v>
      </c>
      <c r="C154">
        <v>1837</v>
      </c>
      <c r="D154" t="s">
        <v>272</v>
      </c>
      <c r="E154" t="s">
        <v>273</v>
      </c>
      <c r="F154">
        <v>13794</v>
      </c>
      <c r="G154" t="s">
        <v>274</v>
      </c>
      <c r="H154" t="s">
        <v>275</v>
      </c>
      <c r="I154">
        <v>519</v>
      </c>
      <c r="J154" t="s">
        <v>541</v>
      </c>
      <c r="K154" t="s">
        <v>542</v>
      </c>
      <c r="L154">
        <v>15189</v>
      </c>
      <c r="M154" t="s">
        <v>312</v>
      </c>
      <c r="N154" t="s">
        <v>313</v>
      </c>
      <c r="O154">
        <v>15189</v>
      </c>
      <c r="P154" t="s">
        <v>312</v>
      </c>
      <c r="Q154" t="s">
        <v>313</v>
      </c>
      <c r="R154" t="s">
        <v>323</v>
      </c>
      <c r="S154" s="43">
        <v>-247.41</v>
      </c>
      <c r="U154" s="43">
        <v>13</v>
      </c>
      <c r="IF154">
        <v>15189</v>
      </c>
      <c r="IG154" t="s">
        <v>312</v>
      </c>
      <c r="IH154" t="s">
        <v>311</v>
      </c>
      <c r="IK154">
        <v>-2</v>
      </c>
      <c r="IL154" t="s">
        <v>278</v>
      </c>
      <c r="IM154" t="s">
        <v>279</v>
      </c>
      <c r="IN154" t="s">
        <v>468</v>
      </c>
      <c r="IP154" t="s">
        <v>483</v>
      </c>
    </row>
    <row r="155" spans="1:250" x14ac:dyDescent="0.35">
      <c r="A155">
        <v>13222</v>
      </c>
      <c r="B155">
        <v>-922729984</v>
      </c>
      <c r="C155">
        <v>1837</v>
      </c>
      <c r="D155" t="s">
        <v>272</v>
      </c>
      <c r="E155" t="s">
        <v>273</v>
      </c>
      <c r="F155">
        <v>19011</v>
      </c>
      <c r="G155" t="s">
        <v>318</v>
      </c>
      <c r="H155" t="s">
        <v>319</v>
      </c>
      <c r="I155">
        <v>523</v>
      </c>
      <c r="J155" t="s">
        <v>537</v>
      </c>
      <c r="K155" t="s">
        <v>538</v>
      </c>
      <c r="L155">
        <v>15189</v>
      </c>
      <c r="M155" t="s">
        <v>312</v>
      </c>
      <c r="N155" t="s">
        <v>313</v>
      </c>
      <c r="O155">
        <v>15189</v>
      </c>
      <c r="P155" t="s">
        <v>312</v>
      </c>
      <c r="Q155" t="s">
        <v>313</v>
      </c>
      <c r="R155" t="s">
        <v>323</v>
      </c>
      <c r="S155" s="43">
        <v>-478.87</v>
      </c>
      <c r="U155" s="43">
        <v>13</v>
      </c>
      <c r="IF155">
        <v>15189</v>
      </c>
      <c r="IG155" t="s">
        <v>312</v>
      </c>
      <c r="IH155" t="s">
        <v>322</v>
      </c>
      <c r="IK155">
        <v>-2</v>
      </c>
      <c r="IL155" t="s">
        <v>278</v>
      </c>
      <c r="IM155" t="s">
        <v>279</v>
      </c>
      <c r="IN155" t="s">
        <v>484</v>
      </c>
      <c r="IP155" t="s">
        <v>485</v>
      </c>
    </row>
    <row r="156" spans="1:250" x14ac:dyDescent="0.35">
      <c r="A156">
        <v>13223</v>
      </c>
      <c r="B156">
        <v>-922729984</v>
      </c>
      <c r="C156">
        <v>1837</v>
      </c>
      <c r="D156" t="s">
        <v>272</v>
      </c>
      <c r="E156" t="s">
        <v>273</v>
      </c>
      <c r="F156">
        <v>19011</v>
      </c>
      <c r="G156" t="s">
        <v>318</v>
      </c>
      <c r="H156" t="s">
        <v>319</v>
      </c>
      <c r="I156">
        <v>521</v>
      </c>
      <c r="J156" t="s">
        <v>539</v>
      </c>
      <c r="K156" t="s">
        <v>540</v>
      </c>
      <c r="L156">
        <v>15189</v>
      </c>
      <c r="M156" t="s">
        <v>312</v>
      </c>
      <c r="N156" t="s">
        <v>313</v>
      </c>
      <c r="O156">
        <v>15189</v>
      </c>
      <c r="P156" t="s">
        <v>312</v>
      </c>
      <c r="Q156" t="s">
        <v>313</v>
      </c>
      <c r="R156" t="s">
        <v>323</v>
      </c>
      <c r="S156" s="43">
        <v>-239.43</v>
      </c>
      <c r="U156" s="43">
        <v>13</v>
      </c>
      <c r="IF156">
        <v>15189</v>
      </c>
      <c r="IG156" t="s">
        <v>312</v>
      </c>
      <c r="IH156" t="s">
        <v>322</v>
      </c>
      <c r="IK156">
        <v>-2</v>
      </c>
      <c r="IL156" t="s">
        <v>278</v>
      </c>
      <c r="IM156" t="s">
        <v>279</v>
      </c>
      <c r="IN156" t="s">
        <v>484</v>
      </c>
      <c r="IP156" t="s">
        <v>485</v>
      </c>
    </row>
    <row r="157" spans="1:250" x14ac:dyDescent="0.35">
      <c r="A157">
        <v>13224</v>
      </c>
      <c r="B157">
        <v>-922729984</v>
      </c>
      <c r="C157">
        <v>1837</v>
      </c>
      <c r="D157" t="s">
        <v>272</v>
      </c>
      <c r="E157" t="s">
        <v>273</v>
      </c>
      <c r="F157">
        <v>19011</v>
      </c>
      <c r="G157" t="s">
        <v>318</v>
      </c>
      <c r="H157" t="s">
        <v>319</v>
      </c>
      <c r="I157">
        <v>519</v>
      </c>
      <c r="J157" t="s">
        <v>541</v>
      </c>
      <c r="K157" t="s">
        <v>542</v>
      </c>
      <c r="L157">
        <v>15189</v>
      </c>
      <c r="M157" t="s">
        <v>312</v>
      </c>
      <c r="N157" t="s">
        <v>313</v>
      </c>
      <c r="O157">
        <v>15189</v>
      </c>
      <c r="P157" t="s">
        <v>312</v>
      </c>
      <c r="Q157" t="s">
        <v>313</v>
      </c>
      <c r="R157" t="s">
        <v>323</v>
      </c>
      <c r="S157" s="43">
        <v>-239.43</v>
      </c>
      <c r="U157" s="43">
        <v>13</v>
      </c>
      <c r="IF157">
        <v>15189</v>
      </c>
      <c r="IG157" t="s">
        <v>312</v>
      </c>
      <c r="IH157" t="s">
        <v>322</v>
      </c>
      <c r="IK157">
        <v>-2</v>
      </c>
      <c r="IL157" t="s">
        <v>278</v>
      </c>
      <c r="IM157" t="s">
        <v>279</v>
      </c>
      <c r="IN157" t="s">
        <v>484</v>
      </c>
      <c r="IP157" t="s">
        <v>485</v>
      </c>
    </row>
    <row r="158" spans="1:250" x14ac:dyDescent="0.35">
      <c r="A158">
        <v>13225</v>
      </c>
      <c r="B158">
        <v>-922729984</v>
      </c>
      <c r="C158">
        <v>1837</v>
      </c>
      <c r="D158" t="s">
        <v>272</v>
      </c>
      <c r="E158" t="s">
        <v>273</v>
      </c>
      <c r="F158">
        <v>19011</v>
      </c>
      <c r="G158" t="s">
        <v>318</v>
      </c>
      <c r="H158" t="s">
        <v>319</v>
      </c>
      <c r="I158">
        <v>515</v>
      </c>
      <c r="J158" t="s">
        <v>543</v>
      </c>
      <c r="K158" t="s">
        <v>544</v>
      </c>
      <c r="L158">
        <v>15189</v>
      </c>
      <c r="M158" t="s">
        <v>312</v>
      </c>
      <c r="N158" t="s">
        <v>313</v>
      </c>
      <c r="O158">
        <v>15189</v>
      </c>
      <c r="P158" t="s">
        <v>312</v>
      </c>
      <c r="Q158" t="s">
        <v>313</v>
      </c>
      <c r="R158" t="s">
        <v>323</v>
      </c>
      <c r="S158" s="43">
        <v>-533.07000000000005</v>
      </c>
      <c r="U158" s="43">
        <v>13</v>
      </c>
      <c r="IF158">
        <v>15189</v>
      </c>
      <c r="IG158" t="s">
        <v>312</v>
      </c>
      <c r="IH158" t="s">
        <v>322</v>
      </c>
      <c r="IK158">
        <v>-2</v>
      </c>
      <c r="IL158" t="s">
        <v>278</v>
      </c>
      <c r="IM158" t="s">
        <v>279</v>
      </c>
      <c r="IN158" t="s">
        <v>484</v>
      </c>
      <c r="IP158" t="s">
        <v>485</v>
      </c>
    </row>
    <row r="159" spans="1:250" x14ac:dyDescent="0.35">
      <c r="A159">
        <v>13226</v>
      </c>
      <c r="B159">
        <v>-922729984</v>
      </c>
      <c r="C159">
        <v>1837</v>
      </c>
      <c r="D159" t="s">
        <v>272</v>
      </c>
      <c r="E159" t="s">
        <v>273</v>
      </c>
      <c r="F159">
        <v>19011</v>
      </c>
      <c r="G159" t="s">
        <v>318</v>
      </c>
      <c r="H159" t="s">
        <v>319</v>
      </c>
      <c r="I159">
        <v>513</v>
      </c>
      <c r="J159" t="s">
        <v>545</v>
      </c>
      <c r="K159" t="s">
        <v>546</v>
      </c>
      <c r="L159">
        <v>15189</v>
      </c>
      <c r="M159" t="s">
        <v>312</v>
      </c>
      <c r="N159" t="s">
        <v>313</v>
      </c>
      <c r="O159">
        <v>15189</v>
      </c>
      <c r="P159" t="s">
        <v>312</v>
      </c>
      <c r="Q159" t="s">
        <v>313</v>
      </c>
      <c r="R159" t="s">
        <v>323</v>
      </c>
      <c r="S159" s="43">
        <v>-466.78</v>
      </c>
      <c r="U159" s="43">
        <v>13</v>
      </c>
      <c r="IF159">
        <v>15189</v>
      </c>
      <c r="IG159" t="s">
        <v>312</v>
      </c>
      <c r="IH159" t="s">
        <v>322</v>
      </c>
      <c r="IK159">
        <v>-2</v>
      </c>
      <c r="IL159" t="s">
        <v>278</v>
      </c>
      <c r="IM159" t="s">
        <v>279</v>
      </c>
      <c r="IN159" t="s">
        <v>484</v>
      </c>
      <c r="IP159" t="s">
        <v>485</v>
      </c>
    </row>
    <row r="160" spans="1:250" x14ac:dyDescent="0.35">
      <c r="A160">
        <v>13227</v>
      </c>
      <c r="B160">
        <v>-922729984</v>
      </c>
      <c r="C160">
        <v>1837</v>
      </c>
      <c r="D160" t="s">
        <v>272</v>
      </c>
      <c r="E160" t="s">
        <v>273</v>
      </c>
      <c r="F160">
        <v>19011</v>
      </c>
      <c r="G160" t="s">
        <v>318</v>
      </c>
      <c r="H160" t="s">
        <v>319</v>
      </c>
      <c r="I160">
        <v>509</v>
      </c>
      <c r="J160" t="s">
        <v>547</v>
      </c>
      <c r="K160" t="s">
        <v>548</v>
      </c>
      <c r="L160">
        <v>15189</v>
      </c>
      <c r="M160" t="s">
        <v>312</v>
      </c>
      <c r="N160" t="s">
        <v>313</v>
      </c>
      <c r="O160">
        <v>15189</v>
      </c>
      <c r="P160" t="s">
        <v>312</v>
      </c>
      <c r="Q160" t="s">
        <v>313</v>
      </c>
      <c r="R160" t="s">
        <v>323</v>
      </c>
      <c r="S160" s="43">
        <v>-322.55</v>
      </c>
      <c r="U160" s="43">
        <v>13</v>
      </c>
      <c r="IF160">
        <v>15189</v>
      </c>
      <c r="IG160" t="s">
        <v>312</v>
      </c>
      <c r="IH160" t="s">
        <v>322</v>
      </c>
      <c r="IK160">
        <v>-2</v>
      </c>
      <c r="IL160" t="s">
        <v>278</v>
      </c>
      <c r="IM160" t="s">
        <v>279</v>
      </c>
      <c r="IN160" t="s">
        <v>484</v>
      </c>
      <c r="IP160" t="s">
        <v>485</v>
      </c>
    </row>
    <row r="161" spans="1:250" x14ac:dyDescent="0.35">
      <c r="A161">
        <v>13228</v>
      </c>
      <c r="B161">
        <v>-922729984</v>
      </c>
      <c r="C161">
        <v>1837</v>
      </c>
      <c r="D161" t="s">
        <v>272</v>
      </c>
      <c r="E161" t="s">
        <v>273</v>
      </c>
      <c r="F161">
        <v>13794</v>
      </c>
      <c r="G161" t="s">
        <v>274</v>
      </c>
      <c r="H161" t="s">
        <v>275</v>
      </c>
      <c r="I161">
        <v>515</v>
      </c>
      <c r="J161" t="s">
        <v>543</v>
      </c>
      <c r="K161" t="s">
        <v>544</v>
      </c>
      <c r="L161">
        <v>17005</v>
      </c>
      <c r="M161" t="s">
        <v>314</v>
      </c>
      <c r="N161" t="s">
        <v>315</v>
      </c>
      <c r="O161">
        <v>17005</v>
      </c>
      <c r="P161" t="s">
        <v>314</v>
      </c>
      <c r="Q161" t="s">
        <v>315</v>
      </c>
      <c r="R161" t="s">
        <v>323</v>
      </c>
      <c r="S161" s="43">
        <v>-79.33</v>
      </c>
      <c r="U161" s="43">
        <v>13</v>
      </c>
      <c r="IF161">
        <v>17005</v>
      </c>
      <c r="IG161" t="s">
        <v>314</v>
      </c>
      <c r="IH161" t="s">
        <v>311</v>
      </c>
      <c r="IK161">
        <v>-2</v>
      </c>
      <c r="IL161" t="s">
        <v>278</v>
      </c>
      <c r="IM161" t="s">
        <v>279</v>
      </c>
      <c r="IN161" t="s">
        <v>468</v>
      </c>
      <c r="IP161" t="s">
        <v>486</v>
      </c>
    </row>
    <row r="162" spans="1:250" x14ac:dyDescent="0.35">
      <c r="A162">
        <v>13229</v>
      </c>
      <c r="B162">
        <v>-922729984</v>
      </c>
      <c r="C162">
        <v>1837</v>
      </c>
      <c r="D162" t="s">
        <v>272</v>
      </c>
      <c r="E162" t="s">
        <v>273</v>
      </c>
      <c r="F162">
        <v>13794</v>
      </c>
      <c r="G162" t="s">
        <v>274</v>
      </c>
      <c r="H162" t="s">
        <v>275</v>
      </c>
      <c r="I162">
        <v>513</v>
      </c>
      <c r="J162" t="s">
        <v>545</v>
      </c>
      <c r="K162" t="s">
        <v>546</v>
      </c>
      <c r="L162">
        <v>17005</v>
      </c>
      <c r="M162" t="s">
        <v>314</v>
      </c>
      <c r="N162" t="s">
        <v>315</v>
      </c>
      <c r="O162">
        <v>17005</v>
      </c>
      <c r="P162" t="s">
        <v>314</v>
      </c>
      <c r="Q162" t="s">
        <v>315</v>
      </c>
      <c r="R162" t="s">
        <v>323</v>
      </c>
      <c r="S162" s="43">
        <v>-69.47</v>
      </c>
      <c r="U162" s="43">
        <v>13</v>
      </c>
      <c r="IF162">
        <v>17005</v>
      </c>
      <c r="IG162" t="s">
        <v>314</v>
      </c>
      <c r="IH162" t="s">
        <v>311</v>
      </c>
      <c r="IK162">
        <v>-2</v>
      </c>
      <c r="IL162" t="s">
        <v>278</v>
      </c>
      <c r="IM162" t="s">
        <v>279</v>
      </c>
      <c r="IN162" t="s">
        <v>468</v>
      </c>
      <c r="IP162" t="s">
        <v>486</v>
      </c>
    </row>
    <row r="163" spans="1:250" x14ac:dyDescent="0.35">
      <c r="A163">
        <v>13230</v>
      </c>
      <c r="B163">
        <v>-922729984</v>
      </c>
      <c r="C163">
        <v>1837</v>
      </c>
      <c r="D163" t="s">
        <v>272</v>
      </c>
      <c r="E163" t="s">
        <v>273</v>
      </c>
      <c r="F163">
        <v>13794</v>
      </c>
      <c r="G163" t="s">
        <v>274</v>
      </c>
      <c r="H163" t="s">
        <v>275</v>
      </c>
      <c r="I163">
        <v>509</v>
      </c>
      <c r="J163" t="s">
        <v>547</v>
      </c>
      <c r="K163" t="s">
        <v>548</v>
      </c>
      <c r="L163">
        <v>17005</v>
      </c>
      <c r="M163" t="s">
        <v>314</v>
      </c>
      <c r="N163" t="s">
        <v>315</v>
      </c>
      <c r="O163">
        <v>17005</v>
      </c>
      <c r="P163" t="s">
        <v>314</v>
      </c>
      <c r="Q163" t="s">
        <v>315</v>
      </c>
      <c r="R163" t="s">
        <v>323</v>
      </c>
      <c r="S163" s="43">
        <v>-46.2</v>
      </c>
      <c r="U163" s="43">
        <v>13</v>
      </c>
      <c r="IF163">
        <v>17005</v>
      </c>
      <c r="IG163" t="s">
        <v>314</v>
      </c>
      <c r="IH163" t="s">
        <v>311</v>
      </c>
      <c r="IK163">
        <v>-2</v>
      </c>
      <c r="IL163" t="s">
        <v>278</v>
      </c>
      <c r="IM163" t="s">
        <v>279</v>
      </c>
      <c r="IN163" t="s">
        <v>468</v>
      </c>
      <c r="IP163" t="s">
        <v>486</v>
      </c>
    </row>
    <row r="164" spans="1:250" x14ac:dyDescent="0.35">
      <c r="A164">
        <v>13231</v>
      </c>
      <c r="B164">
        <v>-922729984</v>
      </c>
      <c r="C164">
        <v>1837</v>
      </c>
      <c r="D164" t="s">
        <v>272</v>
      </c>
      <c r="E164" t="s">
        <v>273</v>
      </c>
      <c r="F164">
        <v>13794</v>
      </c>
      <c r="G164" t="s">
        <v>274</v>
      </c>
      <c r="H164" t="s">
        <v>275</v>
      </c>
      <c r="I164">
        <v>507</v>
      </c>
      <c r="J164" t="s">
        <v>549</v>
      </c>
      <c r="K164" t="s">
        <v>550</v>
      </c>
      <c r="L164">
        <v>17005</v>
      </c>
      <c r="M164" t="s">
        <v>314</v>
      </c>
      <c r="N164" t="s">
        <v>315</v>
      </c>
      <c r="O164">
        <v>17005</v>
      </c>
      <c r="P164" t="s">
        <v>314</v>
      </c>
      <c r="Q164" t="s">
        <v>315</v>
      </c>
      <c r="R164" t="s">
        <v>323</v>
      </c>
      <c r="S164" s="43">
        <v>-72.599999999999994</v>
      </c>
      <c r="U164" s="43">
        <v>13</v>
      </c>
      <c r="IF164">
        <v>17005</v>
      </c>
      <c r="IG164" t="s">
        <v>314</v>
      </c>
      <c r="IH164" t="s">
        <v>311</v>
      </c>
      <c r="IK164">
        <v>-2</v>
      </c>
      <c r="IL164" t="s">
        <v>278</v>
      </c>
      <c r="IM164" t="s">
        <v>279</v>
      </c>
      <c r="IN164" t="s">
        <v>468</v>
      </c>
      <c r="IP164" t="s">
        <v>486</v>
      </c>
    </row>
    <row r="165" spans="1:250" x14ac:dyDescent="0.35">
      <c r="A165">
        <v>13232</v>
      </c>
      <c r="B165">
        <v>-922729984</v>
      </c>
      <c r="C165">
        <v>1837</v>
      </c>
      <c r="D165" t="s">
        <v>272</v>
      </c>
      <c r="E165" t="s">
        <v>273</v>
      </c>
      <c r="F165">
        <v>19011</v>
      </c>
      <c r="G165" t="s">
        <v>318</v>
      </c>
      <c r="H165" t="s">
        <v>319</v>
      </c>
      <c r="I165">
        <v>528</v>
      </c>
      <c r="J165" t="s">
        <v>531</v>
      </c>
      <c r="K165" t="s">
        <v>532</v>
      </c>
      <c r="L165">
        <v>15189</v>
      </c>
      <c r="M165" t="s">
        <v>312</v>
      </c>
      <c r="N165" t="s">
        <v>313</v>
      </c>
      <c r="O165">
        <v>15189</v>
      </c>
      <c r="P165" t="s">
        <v>312</v>
      </c>
      <c r="Q165" t="s">
        <v>313</v>
      </c>
      <c r="R165" t="s">
        <v>323</v>
      </c>
      <c r="S165" s="43">
        <v>-301.17</v>
      </c>
      <c r="U165" s="43">
        <v>13</v>
      </c>
      <c r="IF165">
        <v>15189</v>
      </c>
      <c r="IG165" t="s">
        <v>312</v>
      </c>
      <c r="IH165" t="s">
        <v>322</v>
      </c>
      <c r="IK165">
        <v>-2</v>
      </c>
      <c r="IL165" t="s">
        <v>278</v>
      </c>
      <c r="IM165" t="s">
        <v>279</v>
      </c>
      <c r="IN165" t="s">
        <v>484</v>
      </c>
      <c r="IP165" t="s">
        <v>485</v>
      </c>
    </row>
    <row r="166" spans="1:250" x14ac:dyDescent="0.35">
      <c r="A166">
        <v>13233</v>
      </c>
      <c r="B166">
        <v>-922729984</v>
      </c>
      <c r="C166">
        <v>1837</v>
      </c>
      <c r="D166" t="s">
        <v>272</v>
      </c>
      <c r="E166" t="s">
        <v>273</v>
      </c>
      <c r="F166">
        <v>19011</v>
      </c>
      <c r="G166" t="s">
        <v>318</v>
      </c>
      <c r="H166" t="s">
        <v>319</v>
      </c>
      <c r="I166">
        <v>527</v>
      </c>
      <c r="J166" t="s">
        <v>535</v>
      </c>
      <c r="K166" t="s">
        <v>536</v>
      </c>
      <c r="L166">
        <v>15189</v>
      </c>
      <c r="M166" t="s">
        <v>312</v>
      </c>
      <c r="N166" t="s">
        <v>313</v>
      </c>
      <c r="O166">
        <v>15189</v>
      </c>
      <c r="P166" t="s">
        <v>312</v>
      </c>
      <c r="Q166" t="s">
        <v>313</v>
      </c>
      <c r="R166" t="s">
        <v>323</v>
      </c>
      <c r="S166" s="43">
        <v>-239.43</v>
      </c>
      <c r="U166" s="43">
        <v>13</v>
      </c>
      <c r="IF166">
        <v>15189</v>
      </c>
      <c r="IG166" t="s">
        <v>312</v>
      </c>
      <c r="IH166" t="s">
        <v>322</v>
      </c>
      <c r="IK166">
        <v>-2</v>
      </c>
      <c r="IL166" t="s">
        <v>278</v>
      </c>
      <c r="IM166" t="s">
        <v>279</v>
      </c>
      <c r="IN166" t="s">
        <v>484</v>
      </c>
      <c r="IP166" t="s">
        <v>485</v>
      </c>
    </row>
    <row r="167" spans="1:250" x14ac:dyDescent="0.35">
      <c r="A167">
        <v>13234</v>
      </c>
      <c r="B167">
        <v>-922729984</v>
      </c>
      <c r="C167">
        <v>1837</v>
      </c>
      <c r="D167" t="s">
        <v>272</v>
      </c>
      <c r="E167" t="s">
        <v>273</v>
      </c>
      <c r="F167">
        <v>13794</v>
      </c>
      <c r="G167" t="s">
        <v>274</v>
      </c>
      <c r="H167" t="s">
        <v>275</v>
      </c>
      <c r="I167">
        <v>507</v>
      </c>
      <c r="J167" t="s">
        <v>549</v>
      </c>
      <c r="K167" t="s">
        <v>550</v>
      </c>
      <c r="L167">
        <v>17006</v>
      </c>
      <c r="M167" t="s">
        <v>316</v>
      </c>
      <c r="N167" t="s">
        <v>317</v>
      </c>
      <c r="O167">
        <v>17006</v>
      </c>
      <c r="P167" t="s">
        <v>316</v>
      </c>
      <c r="Q167" t="s">
        <v>317</v>
      </c>
      <c r="R167" t="s">
        <v>323</v>
      </c>
      <c r="S167" s="43">
        <v>-106.58</v>
      </c>
      <c r="U167" s="43">
        <v>13</v>
      </c>
      <c r="IF167">
        <v>17006</v>
      </c>
      <c r="IG167" t="s">
        <v>316</v>
      </c>
      <c r="IH167" t="s">
        <v>311</v>
      </c>
      <c r="IK167">
        <v>-2</v>
      </c>
      <c r="IL167" t="s">
        <v>278</v>
      </c>
      <c r="IM167" t="s">
        <v>279</v>
      </c>
      <c r="IN167" t="s">
        <v>468</v>
      </c>
      <c r="IP167" t="s">
        <v>487</v>
      </c>
    </row>
    <row r="168" spans="1:250" x14ac:dyDescent="0.35">
      <c r="A168">
        <v>13235</v>
      </c>
      <c r="B168">
        <v>-922729984</v>
      </c>
      <c r="C168">
        <v>1837</v>
      </c>
      <c r="D168" t="s">
        <v>272</v>
      </c>
      <c r="E168" t="s">
        <v>273</v>
      </c>
      <c r="F168">
        <v>13794</v>
      </c>
      <c r="G168" t="s">
        <v>274</v>
      </c>
      <c r="H168" t="s">
        <v>275</v>
      </c>
      <c r="I168">
        <v>528</v>
      </c>
      <c r="J168" t="s">
        <v>531</v>
      </c>
      <c r="K168" t="s">
        <v>532</v>
      </c>
      <c r="L168">
        <v>17005</v>
      </c>
      <c r="M168" t="s">
        <v>314</v>
      </c>
      <c r="N168" t="s">
        <v>315</v>
      </c>
      <c r="O168">
        <v>17005</v>
      </c>
      <c r="P168" t="s">
        <v>314</v>
      </c>
      <c r="Q168" t="s">
        <v>315</v>
      </c>
      <c r="R168" t="s">
        <v>323</v>
      </c>
      <c r="S168" s="43">
        <v>-50.9</v>
      </c>
      <c r="U168" s="43">
        <v>13</v>
      </c>
      <c r="IF168">
        <v>17005</v>
      </c>
      <c r="IG168" t="s">
        <v>314</v>
      </c>
      <c r="IH168" t="s">
        <v>311</v>
      </c>
      <c r="IK168">
        <v>-2</v>
      </c>
      <c r="IL168" t="s">
        <v>278</v>
      </c>
      <c r="IM168" t="s">
        <v>279</v>
      </c>
      <c r="IN168" t="s">
        <v>468</v>
      </c>
      <c r="IP168" t="s">
        <v>486</v>
      </c>
    </row>
    <row r="169" spans="1:250" x14ac:dyDescent="0.35">
      <c r="A169">
        <v>13236</v>
      </c>
      <c r="B169">
        <v>-922729984</v>
      </c>
      <c r="C169">
        <v>1837</v>
      </c>
      <c r="D169" t="s">
        <v>272</v>
      </c>
      <c r="E169" t="s">
        <v>273</v>
      </c>
      <c r="F169">
        <v>13794</v>
      </c>
      <c r="G169" t="s">
        <v>274</v>
      </c>
      <c r="H169" t="s">
        <v>275</v>
      </c>
      <c r="I169">
        <v>527</v>
      </c>
      <c r="J169" t="s">
        <v>535</v>
      </c>
      <c r="K169" t="s">
        <v>536</v>
      </c>
      <c r="L169">
        <v>17005</v>
      </c>
      <c r="M169" t="s">
        <v>314</v>
      </c>
      <c r="N169" t="s">
        <v>315</v>
      </c>
      <c r="O169">
        <v>17005</v>
      </c>
      <c r="P169" t="s">
        <v>314</v>
      </c>
      <c r="Q169" t="s">
        <v>315</v>
      </c>
      <c r="R169" t="s">
        <v>323</v>
      </c>
      <c r="S169" s="43">
        <v>-35.630000000000003</v>
      </c>
      <c r="U169" s="43">
        <v>13</v>
      </c>
      <c r="IF169">
        <v>17005</v>
      </c>
      <c r="IG169" t="s">
        <v>314</v>
      </c>
      <c r="IH169" t="s">
        <v>311</v>
      </c>
      <c r="IK169">
        <v>-2</v>
      </c>
      <c r="IL169" t="s">
        <v>278</v>
      </c>
      <c r="IM169" t="s">
        <v>279</v>
      </c>
      <c r="IN169" t="s">
        <v>468</v>
      </c>
      <c r="IP169" t="s">
        <v>486</v>
      </c>
    </row>
    <row r="170" spans="1:250" x14ac:dyDescent="0.35">
      <c r="A170">
        <v>13237</v>
      </c>
      <c r="B170">
        <v>-922729984</v>
      </c>
      <c r="C170">
        <v>1837</v>
      </c>
      <c r="D170" t="s">
        <v>272</v>
      </c>
      <c r="E170" t="s">
        <v>273</v>
      </c>
      <c r="F170">
        <v>13794</v>
      </c>
      <c r="G170" t="s">
        <v>274</v>
      </c>
      <c r="H170" t="s">
        <v>275</v>
      </c>
      <c r="I170">
        <v>523</v>
      </c>
      <c r="J170" t="s">
        <v>537</v>
      </c>
      <c r="K170" t="s">
        <v>538</v>
      </c>
      <c r="L170">
        <v>17005</v>
      </c>
      <c r="M170" t="s">
        <v>314</v>
      </c>
      <c r="N170" t="s">
        <v>315</v>
      </c>
      <c r="O170">
        <v>17005</v>
      </c>
      <c r="P170" t="s">
        <v>314</v>
      </c>
      <c r="Q170" t="s">
        <v>315</v>
      </c>
      <c r="R170" t="s">
        <v>323</v>
      </c>
      <c r="S170" s="43">
        <v>-71.260000000000005</v>
      </c>
      <c r="U170" s="43">
        <v>13</v>
      </c>
      <c r="IF170">
        <v>17005</v>
      </c>
      <c r="IG170" t="s">
        <v>314</v>
      </c>
      <c r="IH170" t="s">
        <v>311</v>
      </c>
      <c r="IK170">
        <v>-2</v>
      </c>
      <c r="IL170" t="s">
        <v>278</v>
      </c>
      <c r="IM170" t="s">
        <v>279</v>
      </c>
      <c r="IN170" t="s">
        <v>468</v>
      </c>
      <c r="IP170" t="s">
        <v>486</v>
      </c>
    </row>
    <row r="171" spans="1:250" x14ac:dyDescent="0.35">
      <c r="A171">
        <v>13238</v>
      </c>
      <c r="B171">
        <v>-922729984</v>
      </c>
      <c r="C171">
        <v>1837</v>
      </c>
      <c r="D171" t="s">
        <v>272</v>
      </c>
      <c r="E171" t="s">
        <v>273</v>
      </c>
      <c r="F171">
        <v>13794</v>
      </c>
      <c r="G171" t="s">
        <v>274</v>
      </c>
      <c r="H171" t="s">
        <v>275</v>
      </c>
      <c r="I171">
        <v>521</v>
      </c>
      <c r="J171" t="s">
        <v>539</v>
      </c>
      <c r="K171" t="s">
        <v>540</v>
      </c>
      <c r="L171">
        <v>17005</v>
      </c>
      <c r="M171" t="s">
        <v>314</v>
      </c>
      <c r="N171" t="s">
        <v>315</v>
      </c>
      <c r="O171">
        <v>17005</v>
      </c>
      <c r="P171" t="s">
        <v>314</v>
      </c>
      <c r="Q171" t="s">
        <v>315</v>
      </c>
      <c r="R171" t="s">
        <v>323</v>
      </c>
      <c r="S171" s="43">
        <v>-35.630000000000003</v>
      </c>
      <c r="U171" s="43">
        <v>13</v>
      </c>
      <c r="IF171">
        <v>17005</v>
      </c>
      <c r="IG171" t="s">
        <v>314</v>
      </c>
      <c r="IH171" t="s">
        <v>311</v>
      </c>
      <c r="IK171">
        <v>-2</v>
      </c>
      <c r="IL171" t="s">
        <v>278</v>
      </c>
      <c r="IM171" t="s">
        <v>279</v>
      </c>
      <c r="IN171" t="s">
        <v>468</v>
      </c>
      <c r="IP171" t="s">
        <v>486</v>
      </c>
    </row>
    <row r="172" spans="1:250" x14ac:dyDescent="0.35">
      <c r="A172">
        <v>13239</v>
      </c>
      <c r="B172">
        <v>-922729984</v>
      </c>
      <c r="C172">
        <v>1837</v>
      </c>
      <c r="D172" t="s">
        <v>272</v>
      </c>
      <c r="E172" t="s">
        <v>273</v>
      </c>
      <c r="F172">
        <v>13794</v>
      </c>
      <c r="G172" t="s">
        <v>274</v>
      </c>
      <c r="H172" t="s">
        <v>275</v>
      </c>
      <c r="I172">
        <v>519</v>
      </c>
      <c r="J172" t="s">
        <v>541</v>
      </c>
      <c r="K172" t="s">
        <v>542</v>
      </c>
      <c r="L172">
        <v>17005</v>
      </c>
      <c r="M172" t="s">
        <v>314</v>
      </c>
      <c r="N172" t="s">
        <v>315</v>
      </c>
      <c r="O172">
        <v>17005</v>
      </c>
      <c r="P172" t="s">
        <v>314</v>
      </c>
      <c r="Q172" t="s">
        <v>315</v>
      </c>
      <c r="R172" t="s">
        <v>323</v>
      </c>
      <c r="S172" s="43">
        <v>-35.630000000000003</v>
      </c>
      <c r="U172" s="43">
        <v>13</v>
      </c>
      <c r="IF172">
        <v>17005</v>
      </c>
      <c r="IG172" t="s">
        <v>314</v>
      </c>
      <c r="IH172" t="s">
        <v>311</v>
      </c>
      <c r="IK172">
        <v>-2</v>
      </c>
      <c r="IL172" t="s">
        <v>278</v>
      </c>
      <c r="IM172" t="s">
        <v>279</v>
      </c>
      <c r="IN172" t="s">
        <v>468</v>
      </c>
      <c r="IP172" t="s">
        <v>486</v>
      </c>
    </row>
    <row r="173" spans="1:250" x14ac:dyDescent="0.35">
      <c r="A173">
        <v>13240</v>
      </c>
      <c r="B173">
        <v>-922729984</v>
      </c>
      <c r="C173">
        <v>1837</v>
      </c>
      <c r="D173" t="s">
        <v>272</v>
      </c>
      <c r="E173" t="s">
        <v>273</v>
      </c>
      <c r="F173">
        <v>13794</v>
      </c>
      <c r="G173" t="s">
        <v>274</v>
      </c>
      <c r="H173" t="s">
        <v>275</v>
      </c>
      <c r="I173">
        <v>523</v>
      </c>
      <c r="J173" t="s">
        <v>537</v>
      </c>
      <c r="K173" t="s">
        <v>538</v>
      </c>
      <c r="L173">
        <v>17006</v>
      </c>
      <c r="M173" t="s">
        <v>316</v>
      </c>
      <c r="N173" t="s">
        <v>317</v>
      </c>
      <c r="O173">
        <v>17006</v>
      </c>
      <c r="P173" t="s">
        <v>316</v>
      </c>
      <c r="Q173" t="s">
        <v>317</v>
      </c>
      <c r="R173" t="s">
        <v>323</v>
      </c>
      <c r="S173" s="43">
        <v>-110.84</v>
      </c>
      <c r="U173" s="43">
        <v>13</v>
      </c>
      <c r="IF173">
        <v>17006</v>
      </c>
      <c r="IG173" t="s">
        <v>316</v>
      </c>
      <c r="IH173" t="s">
        <v>311</v>
      </c>
      <c r="IK173">
        <v>-2</v>
      </c>
      <c r="IL173" t="s">
        <v>278</v>
      </c>
      <c r="IM173" t="s">
        <v>279</v>
      </c>
      <c r="IN173" t="s">
        <v>468</v>
      </c>
      <c r="IP173" t="s">
        <v>487</v>
      </c>
    </row>
    <row r="174" spans="1:250" x14ac:dyDescent="0.35">
      <c r="A174">
        <v>13241</v>
      </c>
      <c r="B174">
        <v>-922729984</v>
      </c>
      <c r="C174">
        <v>1837</v>
      </c>
      <c r="D174" t="s">
        <v>272</v>
      </c>
      <c r="E174" t="s">
        <v>273</v>
      </c>
      <c r="F174">
        <v>13794</v>
      </c>
      <c r="G174" t="s">
        <v>274</v>
      </c>
      <c r="H174" t="s">
        <v>275</v>
      </c>
      <c r="I174">
        <v>521</v>
      </c>
      <c r="J174" t="s">
        <v>539</v>
      </c>
      <c r="K174" t="s">
        <v>540</v>
      </c>
      <c r="L174">
        <v>17006</v>
      </c>
      <c r="M174" t="s">
        <v>316</v>
      </c>
      <c r="N174" t="s">
        <v>317</v>
      </c>
      <c r="O174">
        <v>17006</v>
      </c>
      <c r="P174" t="s">
        <v>316</v>
      </c>
      <c r="Q174" t="s">
        <v>317</v>
      </c>
      <c r="R174" t="s">
        <v>323</v>
      </c>
      <c r="S174" s="43">
        <v>-55.42</v>
      </c>
      <c r="U174" s="43">
        <v>13</v>
      </c>
      <c r="IF174">
        <v>17006</v>
      </c>
      <c r="IG174" t="s">
        <v>316</v>
      </c>
      <c r="IH174" t="s">
        <v>311</v>
      </c>
      <c r="IK174">
        <v>-2</v>
      </c>
      <c r="IL174" t="s">
        <v>278</v>
      </c>
      <c r="IM174" t="s">
        <v>279</v>
      </c>
      <c r="IN174" t="s">
        <v>468</v>
      </c>
      <c r="IP174" t="s">
        <v>487</v>
      </c>
    </row>
    <row r="175" spans="1:250" x14ac:dyDescent="0.35">
      <c r="A175">
        <v>13242</v>
      </c>
      <c r="B175">
        <v>-922729984</v>
      </c>
      <c r="C175">
        <v>1837</v>
      </c>
      <c r="D175" t="s">
        <v>272</v>
      </c>
      <c r="E175" t="s">
        <v>273</v>
      </c>
      <c r="F175">
        <v>13794</v>
      </c>
      <c r="G175" t="s">
        <v>274</v>
      </c>
      <c r="H175" t="s">
        <v>275</v>
      </c>
      <c r="I175">
        <v>519</v>
      </c>
      <c r="J175" t="s">
        <v>541</v>
      </c>
      <c r="K175" t="s">
        <v>542</v>
      </c>
      <c r="L175">
        <v>17006</v>
      </c>
      <c r="M175" t="s">
        <v>316</v>
      </c>
      <c r="N175" t="s">
        <v>317</v>
      </c>
      <c r="O175">
        <v>17006</v>
      </c>
      <c r="P175" t="s">
        <v>316</v>
      </c>
      <c r="Q175" t="s">
        <v>317</v>
      </c>
      <c r="R175" t="s">
        <v>323</v>
      </c>
      <c r="S175" s="43">
        <v>-55.42</v>
      </c>
      <c r="U175" s="43">
        <v>13</v>
      </c>
      <c r="IF175">
        <v>17006</v>
      </c>
      <c r="IG175" t="s">
        <v>316</v>
      </c>
      <c r="IH175" t="s">
        <v>311</v>
      </c>
      <c r="IK175">
        <v>-2</v>
      </c>
      <c r="IL175" t="s">
        <v>278</v>
      </c>
      <c r="IM175" t="s">
        <v>279</v>
      </c>
      <c r="IN175" t="s">
        <v>468</v>
      </c>
      <c r="IP175" t="s">
        <v>487</v>
      </c>
    </row>
    <row r="176" spans="1:250" x14ac:dyDescent="0.35">
      <c r="A176">
        <v>13243</v>
      </c>
      <c r="B176">
        <v>-922729984</v>
      </c>
      <c r="C176">
        <v>1837</v>
      </c>
      <c r="D176" t="s">
        <v>272</v>
      </c>
      <c r="E176" t="s">
        <v>273</v>
      </c>
      <c r="F176">
        <v>13794</v>
      </c>
      <c r="G176" t="s">
        <v>274</v>
      </c>
      <c r="H176" t="s">
        <v>275</v>
      </c>
      <c r="I176">
        <v>515</v>
      </c>
      <c r="J176" t="s">
        <v>543</v>
      </c>
      <c r="K176" t="s">
        <v>544</v>
      </c>
      <c r="L176">
        <v>17006</v>
      </c>
      <c r="M176" t="s">
        <v>316</v>
      </c>
      <c r="N176" t="s">
        <v>317</v>
      </c>
      <c r="O176">
        <v>17006</v>
      </c>
      <c r="P176" t="s">
        <v>316</v>
      </c>
      <c r="Q176" t="s">
        <v>317</v>
      </c>
      <c r="R176" t="s">
        <v>323</v>
      </c>
      <c r="S176" s="43">
        <v>-123.41</v>
      </c>
      <c r="U176" s="43">
        <v>13</v>
      </c>
      <c r="IF176">
        <v>17006</v>
      </c>
      <c r="IG176" t="s">
        <v>316</v>
      </c>
      <c r="IH176" t="s">
        <v>311</v>
      </c>
      <c r="IK176">
        <v>-2</v>
      </c>
      <c r="IL176" t="s">
        <v>278</v>
      </c>
      <c r="IM176" t="s">
        <v>279</v>
      </c>
      <c r="IN176" t="s">
        <v>468</v>
      </c>
      <c r="IP176" t="s">
        <v>487</v>
      </c>
    </row>
    <row r="177" spans="1:250" x14ac:dyDescent="0.35">
      <c r="A177">
        <v>13244</v>
      </c>
      <c r="B177">
        <v>-922729984</v>
      </c>
      <c r="C177">
        <v>1837</v>
      </c>
      <c r="D177" t="s">
        <v>272</v>
      </c>
      <c r="E177" t="s">
        <v>273</v>
      </c>
      <c r="F177">
        <v>13794</v>
      </c>
      <c r="G177" t="s">
        <v>274</v>
      </c>
      <c r="H177" t="s">
        <v>275</v>
      </c>
      <c r="I177">
        <v>513</v>
      </c>
      <c r="J177" t="s">
        <v>545</v>
      </c>
      <c r="K177" t="s">
        <v>546</v>
      </c>
      <c r="L177">
        <v>17006</v>
      </c>
      <c r="M177" t="s">
        <v>316</v>
      </c>
      <c r="N177" t="s">
        <v>317</v>
      </c>
      <c r="O177">
        <v>17006</v>
      </c>
      <c r="P177" t="s">
        <v>316</v>
      </c>
      <c r="Q177" t="s">
        <v>317</v>
      </c>
      <c r="R177" t="s">
        <v>323</v>
      </c>
      <c r="S177" s="43">
        <v>-108.06</v>
      </c>
      <c r="U177" s="43">
        <v>13</v>
      </c>
      <c r="IF177">
        <v>17006</v>
      </c>
      <c r="IG177" t="s">
        <v>316</v>
      </c>
      <c r="IH177" t="s">
        <v>311</v>
      </c>
      <c r="IK177">
        <v>-2</v>
      </c>
      <c r="IL177" t="s">
        <v>278</v>
      </c>
      <c r="IM177" t="s">
        <v>279</v>
      </c>
      <c r="IN177" t="s">
        <v>468</v>
      </c>
      <c r="IP177" t="s">
        <v>487</v>
      </c>
    </row>
    <row r="178" spans="1:250" x14ac:dyDescent="0.35">
      <c r="A178">
        <v>13245</v>
      </c>
      <c r="B178">
        <v>-922729984</v>
      </c>
      <c r="C178">
        <v>1837</v>
      </c>
      <c r="D178" t="s">
        <v>272</v>
      </c>
      <c r="E178" t="s">
        <v>273</v>
      </c>
      <c r="F178">
        <v>13794</v>
      </c>
      <c r="G178" t="s">
        <v>274</v>
      </c>
      <c r="H178" t="s">
        <v>275</v>
      </c>
      <c r="I178">
        <v>509</v>
      </c>
      <c r="J178" t="s">
        <v>547</v>
      </c>
      <c r="K178" t="s">
        <v>548</v>
      </c>
      <c r="L178">
        <v>17006</v>
      </c>
      <c r="M178" t="s">
        <v>316</v>
      </c>
      <c r="N178" t="s">
        <v>317</v>
      </c>
      <c r="O178">
        <v>17006</v>
      </c>
      <c r="P178" t="s">
        <v>316</v>
      </c>
      <c r="Q178" t="s">
        <v>317</v>
      </c>
      <c r="R178" t="s">
        <v>323</v>
      </c>
      <c r="S178" s="43">
        <v>-67.83</v>
      </c>
      <c r="U178" s="43">
        <v>13</v>
      </c>
      <c r="IF178">
        <v>17006</v>
      </c>
      <c r="IG178" t="s">
        <v>316</v>
      </c>
      <c r="IH178" t="s">
        <v>311</v>
      </c>
      <c r="IK178">
        <v>-2</v>
      </c>
      <c r="IL178" t="s">
        <v>278</v>
      </c>
      <c r="IM178" t="s">
        <v>279</v>
      </c>
      <c r="IN178" t="s">
        <v>468</v>
      </c>
      <c r="IP178" t="s">
        <v>487</v>
      </c>
    </row>
    <row r="179" spans="1:250" x14ac:dyDescent="0.35">
      <c r="A179">
        <v>13246</v>
      </c>
      <c r="B179">
        <v>-922729984</v>
      </c>
      <c r="C179">
        <v>1837</v>
      </c>
      <c r="D179" t="s">
        <v>272</v>
      </c>
      <c r="E179" t="s">
        <v>273</v>
      </c>
      <c r="F179">
        <v>19011</v>
      </c>
      <c r="G179" t="s">
        <v>318</v>
      </c>
      <c r="H179" t="s">
        <v>319</v>
      </c>
      <c r="I179">
        <v>515</v>
      </c>
      <c r="J179" t="s">
        <v>543</v>
      </c>
      <c r="K179" t="s">
        <v>544</v>
      </c>
      <c r="L179">
        <v>19213</v>
      </c>
      <c r="M179" t="s">
        <v>320</v>
      </c>
      <c r="N179" t="s">
        <v>321</v>
      </c>
      <c r="O179">
        <v>19213</v>
      </c>
      <c r="P179" t="s">
        <v>320</v>
      </c>
      <c r="Q179" t="s">
        <v>321</v>
      </c>
      <c r="R179" t="s">
        <v>323</v>
      </c>
      <c r="S179" s="43">
        <v>-1183.51</v>
      </c>
      <c r="U179" s="43">
        <v>13</v>
      </c>
      <c r="IF179">
        <v>19213</v>
      </c>
      <c r="IG179" t="s">
        <v>320</v>
      </c>
      <c r="IH179" t="s">
        <v>322</v>
      </c>
      <c r="IK179">
        <v>-2</v>
      </c>
      <c r="IL179" t="s">
        <v>278</v>
      </c>
      <c r="IM179" t="s">
        <v>279</v>
      </c>
      <c r="IN179" t="s">
        <v>484</v>
      </c>
      <c r="IP179" t="s">
        <v>488</v>
      </c>
    </row>
    <row r="180" spans="1:250" x14ac:dyDescent="0.35">
      <c r="A180">
        <v>13247</v>
      </c>
      <c r="B180">
        <v>-922729984</v>
      </c>
      <c r="C180">
        <v>1837</v>
      </c>
      <c r="D180" t="s">
        <v>272</v>
      </c>
      <c r="E180" t="s">
        <v>273</v>
      </c>
      <c r="F180">
        <v>19011</v>
      </c>
      <c r="G180" t="s">
        <v>318</v>
      </c>
      <c r="H180" t="s">
        <v>319</v>
      </c>
      <c r="I180">
        <v>513</v>
      </c>
      <c r="J180" t="s">
        <v>545</v>
      </c>
      <c r="K180" t="s">
        <v>546</v>
      </c>
      <c r="L180">
        <v>19213</v>
      </c>
      <c r="M180" t="s">
        <v>320</v>
      </c>
      <c r="N180" t="s">
        <v>321</v>
      </c>
      <c r="O180">
        <v>19213</v>
      </c>
      <c r="P180" t="s">
        <v>320</v>
      </c>
      <c r="Q180" t="s">
        <v>321</v>
      </c>
      <c r="R180" t="s">
        <v>323</v>
      </c>
      <c r="S180" s="43">
        <v>-1036.3399999999999</v>
      </c>
      <c r="U180" s="43">
        <v>13</v>
      </c>
      <c r="IF180">
        <v>19213</v>
      </c>
      <c r="IG180" t="s">
        <v>320</v>
      </c>
      <c r="IH180" t="s">
        <v>322</v>
      </c>
      <c r="IK180">
        <v>-2</v>
      </c>
      <c r="IL180" t="s">
        <v>278</v>
      </c>
      <c r="IM180" t="s">
        <v>279</v>
      </c>
      <c r="IN180" t="s">
        <v>484</v>
      </c>
      <c r="IP180" t="s">
        <v>488</v>
      </c>
    </row>
    <row r="181" spans="1:250" x14ac:dyDescent="0.35">
      <c r="A181">
        <v>13248</v>
      </c>
      <c r="B181">
        <v>-922729984</v>
      </c>
      <c r="C181">
        <v>1837</v>
      </c>
      <c r="D181" t="s">
        <v>272</v>
      </c>
      <c r="E181" t="s">
        <v>273</v>
      </c>
      <c r="F181">
        <v>19011</v>
      </c>
      <c r="G181" t="s">
        <v>318</v>
      </c>
      <c r="H181" t="s">
        <v>319</v>
      </c>
      <c r="I181">
        <v>509</v>
      </c>
      <c r="J181" t="s">
        <v>547</v>
      </c>
      <c r="K181" t="s">
        <v>548</v>
      </c>
      <c r="L181">
        <v>19213</v>
      </c>
      <c r="M181" t="s">
        <v>320</v>
      </c>
      <c r="N181" t="s">
        <v>321</v>
      </c>
      <c r="O181">
        <v>19213</v>
      </c>
      <c r="P181" t="s">
        <v>320</v>
      </c>
      <c r="Q181" t="s">
        <v>321</v>
      </c>
      <c r="R181" t="s">
        <v>323</v>
      </c>
      <c r="S181" s="43">
        <v>-716.12</v>
      </c>
      <c r="U181" s="43">
        <v>13</v>
      </c>
      <c r="IF181">
        <v>19213</v>
      </c>
      <c r="IG181" t="s">
        <v>320</v>
      </c>
      <c r="IH181" t="s">
        <v>322</v>
      </c>
      <c r="IK181">
        <v>-2</v>
      </c>
      <c r="IL181" t="s">
        <v>278</v>
      </c>
      <c r="IM181" t="s">
        <v>279</v>
      </c>
      <c r="IN181" t="s">
        <v>484</v>
      </c>
      <c r="IP181" t="s">
        <v>488</v>
      </c>
    </row>
    <row r="182" spans="1:250" x14ac:dyDescent="0.35">
      <c r="A182">
        <v>13249</v>
      </c>
      <c r="B182">
        <v>-922729984</v>
      </c>
      <c r="C182">
        <v>1837</v>
      </c>
      <c r="D182" t="s">
        <v>272</v>
      </c>
      <c r="E182" t="s">
        <v>273</v>
      </c>
      <c r="F182">
        <v>19011</v>
      </c>
      <c r="G182" t="s">
        <v>318</v>
      </c>
      <c r="H182" t="s">
        <v>319</v>
      </c>
      <c r="I182">
        <v>507</v>
      </c>
      <c r="J182" t="s">
        <v>549</v>
      </c>
      <c r="K182" t="s">
        <v>550</v>
      </c>
      <c r="L182">
        <v>19213</v>
      </c>
      <c r="M182" t="s">
        <v>320</v>
      </c>
      <c r="N182" t="s">
        <v>321</v>
      </c>
      <c r="O182">
        <v>19213</v>
      </c>
      <c r="P182" t="s">
        <v>320</v>
      </c>
      <c r="Q182" t="s">
        <v>321</v>
      </c>
      <c r="R182" t="s">
        <v>323</v>
      </c>
      <c r="S182" s="43">
        <v>-1139.02</v>
      </c>
      <c r="U182" s="43">
        <v>13</v>
      </c>
      <c r="IF182">
        <v>19213</v>
      </c>
      <c r="IG182" t="s">
        <v>320</v>
      </c>
      <c r="IH182" t="s">
        <v>322</v>
      </c>
      <c r="IK182">
        <v>-2</v>
      </c>
      <c r="IL182" t="s">
        <v>278</v>
      </c>
      <c r="IM182" t="s">
        <v>279</v>
      </c>
      <c r="IN182" t="s">
        <v>484</v>
      </c>
      <c r="IP182" t="s">
        <v>488</v>
      </c>
    </row>
    <row r="183" spans="1:250" x14ac:dyDescent="0.35">
      <c r="A183">
        <v>13250</v>
      </c>
      <c r="B183">
        <v>-922729984</v>
      </c>
      <c r="C183">
        <v>1837</v>
      </c>
      <c r="D183" t="s">
        <v>272</v>
      </c>
      <c r="E183" t="s">
        <v>273</v>
      </c>
      <c r="F183">
        <v>13794</v>
      </c>
      <c r="G183" t="s">
        <v>274</v>
      </c>
      <c r="H183" t="s">
        <v>275</v>
      </c>
      <c r="I183">
        <v>528</v>
      </c>
      <c r="J183" t="s">
        <v>531</v>
      </c>
      <c r="K183" t="s">
        <v>532</v>
      </c>
      <c r="L183">
        <v>17006</v>
      </c>
      <c r="M183" t="s">
        <v>316</v>
      </c>
      <c r="N183" t="s">
        <v>317</v>
      </c>
      <c r="O183">
        <v>17006</v>
      </c>
      <c r="P183" t="s">
        <v>316</v>
      </c>
      <c r="Q183" t="s">
        <v>317</v>
      </c>
      <c r="R183" t="s">
        <v>323</v>
      </c>
      <c r="S183" s="43">
        <v>-79.17</v>
      </c>
      <c r="U183" s="43">
        <v>13</v>
      </c>
      <c r="IF183">
        <v>17006</v>
      </c>
      <c r="IG183" t="s">
        <v>316</v>
      </c>
      <c r="IH183" t="s">
        <v>311</v>
      </c>
      <c r="IK183">
        <v>-2</v>
      </c>
      <c r="IL183" t="s">
        <v>278</v>
      </c>
      <c r="IM183" t="s">
        <v>279</v>
      </c>
      <c r="IN183" t="s">
        <v>468</v>
      </c>
      <c r="IP183" t="s">
        <v>487</v>
      </c>
    </row>
    <row r="184" spans="1:250" x14ac:dyDescent="0.35">
      <c r="A184">
        <v>13251</v>
      </c>
      <c r="B184">
        <v>-922729984</v>
      </c>
      <c r="C184">
        <v>1837</v>
      </c>
      <c r="D184" t="s">
        <v>272</v>
      </c>
      <c r="E184" t="s">
        <v>273</v>
      </c>
      <c r="F184">
        <v>13794</v>
      </c>
      <c r="G184" t="s">
        <v>274</v>
      </c>
      <c r="H184" t="s">
        <v>275</v>
      </c>
      <c r="I184">
        <v>527</v>
      </c>
      <c r="J184" t="s">
        <v>535</v>
      </c>
      <c r="K184" t="s">
        <v>536</v>
      </c>
      <c r="L184">
        <v>17006</v>
      </c>
      <c r="M184" t="s">
        <v>316</v>
      </c>
      <c r="N184" t="s">
        <v>317</v>
      </c>
      <c r="O184">
        <v>17006</v>
      </c>
      <c r="P184" t="s">
        <v>316</v>
      </c>
      <c r="Q184" t="s">
        <v>317</v>
      </c>
      <c r="R184" t="s">
        <v>323</v>
      </c>
      <c r="S184" s="43">
        <v>-55.42</v>
      </c>
      <c r="U184" s="43">
        <v>13</v>
      </c>
      <c r="IF184">
        <v>17006</v>
      </c>
      <c r="IG184" t="s">
        <v>316</v>
      </c>
      <c r="IH184" t="s">
        <v>311</v>
      </c>
      <c r="IK184">
        <v>-2</v>
      </c>
      <c r="IL184" t="s">
        <v>278</v>
      </c>
      <c r="IM184" t="s">
        <v>279</v>
      </c>
      <c r="IN184" t="s">
        <v>468</v>
      </c>
      <c r="IP184" t="s">
        <v>487</v>
      </c>
    </row>
    <row r="185" spans="1:250" x14ac:dyDescent="0.35">
      <c r="A185">
        <v>13252</v>
      </c>
      <c r="B185">
        <v>-922729984</v>
      </c>
      <c r="C185">
        <v>1837</v>
      </c>
      <c r="D185" t="s">
        <v>272</v>
      </c>
      <c r="E185" t="s">
        <v>273</v>
      </c>
      <c r="F185">
        <v>9695</v>
      </c>
      <c r="G185" t="s">
        <v>280</v>
      </c>
      <c r="H185" t="s">
        <v>281</v>
      </c>
      <c r="I185">
        <v>507</v>
      </c>
      <c r="J185" t="s">
        <v>549</v>
      </c>
      <c r="K185" t="s">
        <v>550</v>
      </c>
      <c r="L185">
        <v>21324</v>
      </c>
      <c r="M185" t="s">
        <v>282</v>
      </c>
      <c r="N185" t="s">
        <v>283</v>
      </c>
      <c r="O185">
        <v>21324</v>
      </c>
      <c r="P185" t="s">
        <v>282</v>
      </c>
      <c r="Q185" t="s">
        <v>283</v>
      </c>
      <c r="R185" t="s">
        <v>323</v>
      </c>
      <c r="S185" s="43">
        <v>-177.36</v>
      </c>
      <c r="U185" s="43">
        <v>13</v>
      </c>
      <c r="IF185">
        <v>21324</v>
      </c>
      <c r="IG185" t="s">
        <v>282</v>
      </c>
      <c r="IH185" t="s">
        <v>284</v>
      </c>
      <c r="IK185">
        <v>-2</v>
      </c>
      <c r="IL185" t="s">
        <v>278</v>
      </c>
      <c r="IM185" t="s">
        <v>279</v>
      </c>
      <c r="IN185" t="s">
        <v>466</v>
      </c>
      <c r="IP185" t="s">
        <v>489</v>
      </c>
    </row>
    <row r="186" spans="1:250" x14ac:dyDescent="0.35">
      <c r="A186">
        <v>13253</v>
      </c>
      <c r="B186">
        <v>-922729984</v>
      </c>
      <c r="C186">
        <v>1837</v>
      </c>
      <c r="D186" t="s">
        <v>272</v>
      </c>
      <c r="E186" t="s">
        <v>273</v>
      </c>
      <c r="F186">
        <v>19011</v>
      </c>
      <c r="G186" t="s">
        <v>318</v>
      </c>
      <c r="H186" t="s">
        <v>319</v>
      </c>
      <c r="I186">
        <v>528</v>
      </c>
      <c r="J186" t="s">
        <v>531</v>
      </c>
      <c r="K186" t="s">
        <v>532</v>
      </c>
      <c r="L186">
        <v>19213</v>
      </c>
      <c r="M186" t="s">
        <v>320</v>
      </c>
      <c r="N186" t="s">
        <v>321</v>
      </c>
      <c r="O186">
        <v>19213</v>
      </c>
      <c r="P186" t="s">
        <v>320</v>
      </c>
      <c r="Q186" t="s">
        <v>321</v>
      </c>
      <c r="R186" t="s">
        <v>323</v>
      </c>
      <c r="S186" s="43">
        <v>-1003.26</v>
      </c>
      <c r="U186" s="43">
        <v>13</v>
      </c>
      <c r="IF186">
        <v>19213</v>
      </c>
      <c r="IG186" t="s">
        <v>320</v>
      </c>
      <c r="IH186" t="s">
        <v>322</v>
      </c>
      <c r="IK186">
        <v>-2</v>
      </c>
      <c r="IL186" t="s">
        <v>278</v>
      </c>
      <c r="IM186" t="s">
        <v>279</v>
      </c>
      <c r="IN186" t="s">
        <v>484</v>
      </c>
      <c r="IP186" t="s">
        <v>488</v>
      </c>
    </row>
    <row r="187" spans="1:250" x14ac:dyDescent="0.35">
      <c r="A187">
        <v>13254</v>
      </c>
      <c r="B187">
        <v>-922729984</v>
      </c>
      <c r="C187">
        <v>1837</v>
      </c>
      <c r="D187" t="s">
        <v>272</v>
      </c>
      <c r="E187" t="s">
        <v>273</v>
      </c>
      <c r="F187">
        <v>19011</v>
      </c>
      <c r="G187" t="s">
        <v>318</v>
      </c>
      <c r="H187" t="s">
        <v>319</v>
      </c>
      <c r="I187">
        <v>527</v>
      </c>
      <c r="J187" t="s">
        <v>535</v>
      </c>
      <c r="K187" t="s">
        <v>536</v>
      </c>
      <c r="L187">
        <v>19213</v>
      </c>
      <c r="M187" t="s">
        <v>320</v>
      </c>
      <c r="N187" t="s">
        <v>321</v>
      </c>
      <c r="O187">
        <v>19213</v>
      </c>
      <c r="P187" t="s">
        <v>320</v>
      </c>
      <c r="Q187" t="s">
        <v>321</v>
      </c>
      <c r="R187" t="s">
        <v>323</v>
      </c>
      <c r="S187" s="43">
        <v>-531.58000000000004</v>
      </c>
      <c r="U187" s="43">
        <v>13</v>
      </c>
      <c r="IF187">
        <v>19213</v>
      </c>
      <c r="IG187" t="s">
        <v>320</v>
      </c>
      <c r="IH187" t="s">
        <v>322</v>
      </c>
      <c r="IK187">
        <v>-2</v>
      </c>
      <c r="IL187" t="s">
        <v>278</v>
      </c>
      <c r="IM187" t="s">
        <v>279</v>
      </c>
      <c r="IN187" t="s">
        <v>484</v>
      </c>
      <c r="IP187" t="s">
        <v>488</v>
      </c>
    </row>
    <row r="188" spans="1:250" x14ac:dyDescent="0.35">
      <c r="A188">
        <v>13255</v>
      </c>
      <c r="B188">
        <v>-922729984</v>
      </c>
      <c r="C188">
        <v>1837</v>
      </c>
      <c r="D188" t="s">
        <v>272</v>
      </c>
      <c r="E188" t="s">
        <v>273</v>
      </c>
      <c r="F188">
        <v>19011</v>
      </c>
      <c r="G188" t="s">
        <v>318</v>
      </c>
      <c r="H188" t="s">
        <v>319</v>
      </c>
      <c r="I188">
        <v>523</v>
      </c>
      <c r="J188" t="s">
        <v>537</v>
      </c>
      <c r="K188" t="s">
        <v>538</v>
      </c>
      <c r="L188">
        <v>19213</v>
      </c>
      <c r="M188" t="s">
        <v>320</v>
      </c>
      <c r="N188" t="s">
        <v>321</v>
      </c>
      <c r="O188">
        <v>19213</v>
      </c>
      <c r="P188" t="s">
        <v>320</v>
      </c>
      <c r="Q188" t="s">
        <v>321</v>
      </c>
      <c r="R188" t="s">
        <v>323</v>
      </c>
      <c r="S188" s="43">
        <v>-1063.17</v>
      </c>
      <c r="U188" s="43">
        <v>13</v>
      </c>
      <c r="IF188">
        <v>19213</v>
      </c>
      <c r="IG188" t="s">
        <v>320</v>
      </c>
      <c r="IH188" t="s">
        <v>322</v>
      </c>
      <c r="IK188">
        <v>-2</v>
      </c>
      <c r="IL188" t="s">
        <v>278</v>
      </c>
      <c r="IM188" t="s">
        <v>279</v>
      </c>
      <c r="IN188" t="s">
        <v>484</v>
      </c>
      <c r="IP188" t="s">
        <v>488</v>
      </c>
    </row>
    <row r="189" spans="1:250" x14ac:dyDescent="0.35">
      <c r="A189">
        <v>13256</v>
      </c>
      <c r="B189">
        <v>-922729984</v>
      </c>
      <c r="C189">
        <v>1837</v>
      </c>
      <c r="D189" t="s">
        <v>272</v>
      </c>
      <c r="E189" t="s">
        <v>273</v>
      </c>
      <c r="F189">
        <v>19011</v>
      </c>
      <c r="G189" t="s">
        <v>318</v>
      </c>
      <c r="H189" t="s">
        <v>319</v>
      </c>
      <c r="I189">
        <v>521</v>
      </c>
      <c r="J189" t="s">
        <v>539</v>
      </c>
      <c r="K189" t="s">
        <v>540</v>
      </c>
      <c r="L189">
        <v>19213</v>
      </c>
      <c r="M189" t="s">
        <v>320</v>
      </c>
      <c r="N189" t="s">
        <v>321</v>
      </c>
      <c r="O189">
        <v>19213</v>
      </c>
      <c r="P189" t="s">
        <v>320</v>
      </c>
      <c r="Q189" t="s">
        <v>321</v>
      </c>
      <c r="R189" t="s">
        <v>323</v>
      </c>
      <c r="S189" s="43">
        <v>-531.58000000000004</v>
      </c>
      <c r="U189" s="43">
        <v>13</v>
      </c>
      <c r="IF189">
        <v>19213</v>
      </c>
      <c r="IG189" t="s">
        <v>320</v>
      </c>
      <c r="IH189" t="s">
        <v>322</v>
      </c>
      <c r="IK189">
        <v>-2</v>
      </c>
      <c r="IL189" t="s">
        <v>278</v>
      </c>
      <c r="IM189" t="s">
        <v>279</v>
      </c>
      <c r="IN189" t="s">
        <v>484</v>
      </c>
      <c r="IP189" t="s">
        <v>488</v>
      </c>
    </row>
    <row r="190" spans="1:250" x14ac:dyDescent="0.35">
      <c r="A190">
        <v>13257</v>
      </c>
      <c r="B190">
        <v>-922729984</v>
      </c>
      <c r="C190">
        <v>1837</v>
      </c>
      <c r="D190" t="s">
        <v>272</v>
      </c>
      <c r="E190" t="s">
        <v>273</v>
      </c>
      <c r="F190">
        <v>19011</v>
      </c>
      <c r="G190" t="s">
        <v>318</v>
      </c>
      <c r="H190" t="s">
        <v>319</v>
      </c>
      <c r="I190">
        <v>519</v>
      </c>
      <c r="J190" t="s">
        <v>541</v>
      </c>
      <c r="K190" t="s">
        <v>542</v>
      </c>
      <c r="L190">
        <v>19213</v>
      </c>
      <c r="M190" t="s">
        <v>320</v>
      </c>
      <c r="N190" t="s">
        <v>321</v>
      </c>
      <c r="O190">
        <v>19213</v>
      </c>
      <c r="P190" t="s">
        <v>320</v>
      </c>
      <c r="Q190" t="s">
        <v>321</v>
      </c>
      <c r="R190" t="s">
        <v>323</v>
      </c>
      <c r="S190" s="43">
        <v>-531.58000000000004</v>
      </c>
      <c r="U190" s="43">
        <v>13</v>
      </c>
      <c r="IF190">
        <v>19213</v>
      </c>
      <c r="IG190" t="s">
        <v>320</v>
      </c>
      <c r="IH190" t="s">
        <v>322</v>
      </c>
      <c r="IK190">
        <v>-2</v>
      </c>
      <c r="IL190" t="s">
        <v>278</v>
      </c>
      <c r="IM190" t="s">
        <v>279</v>
      </c>
      <c r="IN190" t="s">
        <v>484</v>
      </c>
      <c r="IP190" t="s">
        <v>488</v>
      </c>
    </row>
    <row r="191" spans="1:250" x14ac:dyDescent="0.35">
      <c r="A191">
        <v>13258</v>
      </c>
      <c r="B191">
        <v>-922729984</v>
      </c>
      <c r="C191">
        <v>1837</v>
      </c>
      <c r="D191" t="s">
        <v>272</v>
      </c>
      <c r="E191" t="s">
        <v>273</v>
      </c>
      <c r="F191">
        <v>9695</v>
      </c>
      <c r="G191" t="s">
        <v>280</v>
      </c>
      <c r="H191" t="s">
        <v>281</v>
      </c>
      <c r="I191">
        <v>523</v>
      </c>
      <c r="J191" t="s">
        <v>537</v>
      </c>
      <c r="K191" t="s">
        <v>538</v>
      </c>
      <c r="L191">
        <v>21324</v>
      </c>
      <c r="M191" t="s">
        <v>282</v>
      </c>
      <c r="N191" t="s">
        <v>283</v>
      </c>
      <c r="O191">
        <v>21324</v>
      </c>
      <c r="P191" t="s">
        <v>282</v>
      </c>
      <c r="Q191" t="s">
        <v>283</v>
      </c>
      <c r="R191" t="s">
        <v>323</v>
      </c>
      <c r="S191" s="43">
        <v>-189.39</v>
      </c>
      <c r="U191" s="43">
        <v>13</v>
      </c>
      <c r="IF191">
        <v>21324</v>
      </c>
      <c r="IG191" t="s">
        <v>282</v>
      </c>
      <c r="IH191" t="s">
        <v>284</v>
      </c>
      <c r="IK191">
        <v>-2</v>
      </c>
      <c r="IL191" t="s">
        <v>278</v>
      </c>
      <c r="IM191" t="s">
        <v>279</v>
      </c>
      <c r="IN191" t="s">
        <v>466</v>
      </c>
      <c r="IP191" t="s">
        <v>489</v>
      </c>
    </row>
    <row r="192" spans="1:250" x14ac:dyDescent="0.35">
      <c r="A192">
        <v>13259</v>
      </c>
      <c r="B192">
        <v>-922729984</v>
      </c>
      <c r="C192">
        <v>1837</v>
      </c>
      <c r="D192" t="s">
        <v>272</v>
      </c>
      <c r="E192" t="s">
        <v>273</v>
      </c>
      <c r="F192">
        <v>9695</v>
      </c>
      <c r="G192" t="s">
        <v>280</v>
      </c>
      <c r="H192" t="s">
        <v>281</v>
      </c>
      <c r="I192">
        <v>521</v>
      </c>
      <c r="J192" t="s">
        <v>539</v>
      </c>
      <c r="K192" t="s">
        <v>540</v>
      </c>
      <c r="L192">
        <v>21324</v>
      </c>
      <c r="M192" t="s">
        <v>282</v>
      </c>
      <c r="N192" t="s">
        <v>283</v>
      </c>
      <c r="O192">
        <v>21324</v>
      </c>
      <c r="P192" t="s">
        <v>282</v>
      </c>
      <c r="Q192" t="s">
        <v>283</v>
      </c>
      <c r="R192" t="s">
        <v>323</v>
      </c>
      <c r="S192" s="43">
        <v>-94.69</v>
      </c>
      <c r="U192" s="43">
        <v>13</v>
      </c>
      <c r="IF192">
        <v>21324</v>
      </c>
      <c r="IG192" t="s">
        <v>282</v>
      </c>
      <c r="IH192" t="s">
        <v>284</v>
      </c>
      <c r="IK192">
        <v>-2</v>
      </c>
      <c r="IL192" t="s">
        <v>278</v>
      </c>
      <c r="IM192" t="s">
        <v>279</v>
      </c>
      <c r="IN192" t="s">
        <v>466</v>
      </c>
      <c r="IP192" t="s">
        <v>489</v>
      </c>
    </row>
    <row r="193" spans="1:250" x14ac:dyDescent="0.35">
      <c r="A193">
        <v>13260</v>
      </c>
      <c r="B193">
        <v>-922729984</v>
      </c>
      <c r="C193">
        <v>1837</v>
      </c>
      <c r="D193" t="s">
        <v>272</v>
      </c>
      <c r="E193" t="s">
        <v>273</v>
      </c>
      <c r="F193">
        <v>9695</v>
      </c>
      <c r="G193" t="s">
        <v>280</v>
      </c>
      <c r="H193" t="s">
        <v>281</v>
      </c>
      <c r="I193">
        <v>519</v>
      </c>
      <c r="J193" t="s">
        <v>541</v>
      </c>
      <c r="K193" t="s">
        <v>542</v>
      </c>
      <c r="L193">
        <v>21324</v>
      </c>
      <c r="M193" t="s">
        <v>282</v>
      </c>
      <c r="N193" t="s">
        <v>283</v>
      </c>
      <c r="O193">
        <v>21324</v>
      </c>
      <c r="P193" t="s">
        <v>282</v>
      </c>
      <c r="Q193" t="s">
        <v>283</v>
      </c>
      <c r="R193" t="s">
        <v>323</v>
      </c>
      <c r="S193" s="43">
        <v>-84.07</v>
      </c>
      <c r="U193" s="43">
        <v>13</v>
      </c>
      <c r="IF193">
        <v>21324</v>
      </c>
      <c r="IG193" t="s">
        <v>282</v>
      </c>
      <c r="IH193" t="s">
        <v>284</v>
      </c>
      <c r="IK193">
        <v>-2</v>
      </c>
      <c r="IL193" t="s">
        <v>278</v>
      </c>
      <c r="IM193" t="s">
        <v>279</v>
      </c>
      <c r="IN193" t="s">
        <v>466</v>
      </c>
      <c r="IP193" t="s">
        <v>489</v>
      </c>
    </row>
    <row r="194" spans="1:250" x14ac:dyDescent="0.35">
      <c r="A194">
        <v>13261</v>
      </c>
      <c r="B194">
        <v>-922729984</v>
      </c>
      <c r="C194">
        <v>1837</v>
      </c>
      <c r="D194" t="s">
        <v>272</v>
      </c>
      <c r="E194" t="s">
        <v>273</v>
      </c>
      <c r="F194">
        <v>9695</v>
      </c>
      <c r="G194" t="s">
        <v>280</v>
      </c>
      <c r="H194" t="s">
        <v>281</v>
      </c>
      <c r="I194">
        <v>515</v>
      </c>
      <c r="J194" t="s">
        <v>543</v>
      </c>
      <c r="K194" t="s">
        <v>544</v>
      </c>
      <c r="L194">
        <v>21324</v>
      </c>
      <c r="M194" t="s">
        <v>282</v>
      </c>
      <c r="N194" t="s">
        <v>283</v>
      </c>
      <c r="O194">
        <v>21324</v>
      </c>
      <c r="P194" t="s">
        <v>282</v>
      </c>
      <c r="Q194" t="s">
        <v>283</v>
      </c>
      <c r="R194" t="s">
        <v>323</v>
      </c>
      <c r="S194" s="43">
        <v>-187.22</v>
      </c>
      <c r="U194" s="43">
        <v>13</v>
      </c>
      <c r="IF194">
        <v>21324</v>
      </c>
      <c r="IG194" t="s">
        <v>282</v>
      </c>
      <c r="IH194" t="s">
        <v>284</v>
      </c>
      <c r="IK194">
        <v>-2</v>
      </c>
      <c r="IL194" t="s">
        <v>278</v>
      </c>
      <c r="IM194" t="s">
        <v>279</v>
      </c>
      <c r="IN194" t="s">
        <v>466</v>
      </c>
      <c r="IP194" t="s">
        <v>489</v>
      </c>
    </row>
    <row r="195" spans="1:250" x14ac:dyDescent="0.35">
      <c r="A195">
        <v>13262</v>
      </c>
      <c r="B195">
        <v>-922729984</v>
      </c>
      <c r="C195">
        <v>1837</v>
      </c>
      <c r="D195" t="s">
        <v>272</v>
      </c>
      <c r="E195" t="s">
        <v>273</v>
      </c>
      <c r="F195">
        <v>9695</v>
      </c>
      <c r="G195" t="s">
        <v>280</v>
      </c>
      <c r="H195" t="s">
        <v>281</v>
      </c>
      <c r="I195">
        <v>513</v>
      </c>
      <c r="J195" t="s">
        <v>545</v>
      </c>
      <c r="K195" t="s">
        <v>546</v>
      </c>
      <c r="L195">
        <v>21324</v>
      </c>
      <c r="M195" t="s">
        <v>282</v>
      </c>
      <c r="N195" t="s">
        <v>283</v>
      </c>
      <c r="O195">
        <v>21324</v>
      </c>
      <c r="P195" t="s">
        <v>282</v>
      </c>
      <c r="Q195" t="s">
        <v>283</v>
      </c>
      <c r="R195" t="s">
        <v>323</v>
      </c>
      <c r="S195" s="43">
        <v>-163.98</v>
      </c>
      <c r="U195" s="43">
        <v>13</v>
      </c>
      <c r="IF195">
        <v>21324</v>
      </c>
      <c r="IG195" t="s">
        <v>282</v>
      </c>
      <c r="IH195" t="s">
        <v>284</v>
      </c>
      <c r="IK195">
        <v>-2</v>
      </c>
      <c r="IL195" t="s">
        <v>278</v>
      </c>
      <c r="IM195" t="s">
        <v>279</v>
      </c>
      <c r="IN195" t="s">
        <v>466</v>
      </c>
      <c r="IP195" t="s">
        <v>489</v>
      </c>
    </row>
    <row r="196" spans="1:250" x14ac:dyDescent="0.35">
      <c r="A196">
        <v>13263</v>
      </c>
      <c r="B196">
        <v>-922729984</v>
      </c>
      <c r="C196">
        <v>1837</v>
      </c>
      <c r="D196" t="s">
        <v>272</v>
      </c>
      <c r="E196" t="s">
        <v>273</v>
      </c>
      <c r="F196">
        <v>9695</v>
      </c>
      <c r="G196" t="s">
        <v>280</v>
      </c>
      <c r="H196" t="s">
        <v>281</v>
      </c>
      <c r="I196">
        <v>509</v>
      </c>
      <c r="J196" t="s">
        <v>547</v>
      </c>
      <c r="K196" t="s">
        <v>548</v>
      </c>
      <c r="L196">
        <v>21324</v>
      </c>
      <c r="M196" t="s">
        <v>282</v>
      </c>
      <c r="N196" t="s">
        <v>283</v>
      </c>
      <c r="O196">
        <v>21324</v>
      </c>
      <c r="P196" t="s">
        <v>282</v>
      </c>
      <c r="Q196" t="s">
        <v>283</v>
      </c>
      <c r="R196" t="s">
        <v>323</v>
      </c>
      <c r="S196" s="43">
        <v>-118.33</v>
      </c>
      <c r="U196" s="43">
        <v>13</v>
      </c>
      <c r="IF196">
        <v>21324</v>
      </c>
      <c r="IG196" t="s">
        <v>282</v>
      </c>
      <c r="IH196" t="s">
        <v>284</v>
      </c>
      <c r="IK196">
        <v>-2</v>
      </c>
      <c r="IL196" t="s">
        <v>278</v>
      </c>
      <c r="IM196" t="s">
        <v>279</v>
      </c>
      <c r="IN196" t="s">
        <v>466</v>
      </c>
      <c r="IP196" t="s">
        <v>489</v>
      </c>
    </row>
    <row r="197" spans="1:250" x14ac:dyDescent="0.35">
      <c r="A197">
        <v>13264</v>
      </c>
      <c r="B197">
        <v>-922729984</v>
      </c>
      <c r="C197">
        <v>1837</v>
      </c>
      <c r="D197" t="s">
        <v>272</v>
      </c>
      <c r="E197" t="s">
        <v>273</v>
      </c>
      <c r="F197">
        <v>13794</v>
      </c>
      <c r="G197" t="s">
        <v>274</v>
      </c>
      <c r="H197" t="s">
        <v>275</v>
      </c>
      <c r="I197">
        <v>515</v>
      </c>
      <c r="J197" t="s">
        <v>543</v>
      </c>
      <c r="K197" t="s">
        <v>544</v>
      </c>
      <c r="L197">
        <v>22128</v>
      </c>
      <c r="M197" t="s">
        <v>276</v>
      </c>
      <c r="N197" t="s">
        <v>277</v>
      </c>
      <c r="O197">
        <v>22128</v>
      </c>
      <c r="P197" t="s">
        <v>276</v>
      </c>
      <c r="Q197" t="s">
        <v>277</v>
      </c>
      <c r="R197" t="s">
        <v>323</v>
      </c>
      <c r="S197" s="43">
        <v>-10.73</v>
      </c>
      <c r="U197" s="43">
        <v>13</v>
      </c>
      <c r="IF197">
        <v>22128</v>
      </c>
      <c r="IG197" t="s">
        <v>276</v>
      </c>
      <c r="IH197" t="s">
        <v>311</v>
      </c>
      <c r="IK197">
        <v>-2</v>
      </c>
      <c r="IL197" t="s">
        <v>278</v>
      </c>
      <c r="IM197" t="s">
        <v>279</v>
      </c>
      <c r="IN197" t="s">
        <v>468</v>
      </c>
      <c r="IP197" t="s">
        <v>490</v>
      </c>
    </row>
    <row r="198" spans="1:250" x14ac:dyDescent="0.35">
      <c r="A198">
        <v>13265</v>
      </c>
      <c r="B198">
        <v>-922729984</v>
      </c>
      <c r="C198">
        <v>1837</v>
      </c>
      <c r="D198" t="s">
        <v>272</v>
      </c>
      <c r="E198" t="s">
        <v>273</v>
      </c>
      <c r="F198">
        <v>13794</v>
      </c>
      <c r="G198" t="s">
        <v>274</v>
      </c>
      <c r="H198" t="s">
        <v>275</v>
      </c>
      <c r="I198">
        <v>513</v>
      </c>
      <c r="J198" t="s">
        <v>545</v>
      </c>
      <c r="K198" t="s">
        <v>546</v>
      </c>
      <c r="L198">
        <v>22128</v>
      </c>
      <c r="M198" t="s">
        <v>276</v>
      </c>
      <c r="N198" t="s">
        <v>277</v>
      </c>
      <c r="O198">
        <v>22128</v>
      </c>
      <c r="P198" t="s">
        <v>276</v>
      </c>
      <c r="Q198" t="s">
        <v>277</v>
      </c>
      <c r="R198" t="s">
        <v>323</v>
      </c>
      <c r="S198" s="43">
        <v>-9.4</v>
      </c>
      <c r="U198" s="43">
        <v>13</v>
      </c>
      <c r="IF198">
        <v>22128</v>
      </c>
      <c r="IG198" t="s">
        <v>276</v>
      </c>
      <c r="IH198" t="s">
        <v>311</v>
      </c>
      <c r="IK198">
        <v>-2</v>
      </c>
      <c r="IL198" t="s">
        <v>278</v>
      </c>
      <c r="IM198" t="s">
        <v>279</v>
      </c>
      <c r="IN198" t="s">
        <v>468</v>
      </c>
      <c r="IP198" t="s">
        <v>490</v>
      </c>
    </row>
    <row r="199" spans="1:250" x14ac:dyDescent="0.35">
      <c r="A199">
        <v>13266</v>
      </c>
      <c r="B199">
        <v>-922729984</v>
      </c>
      <c r="C199">
        <v>1837</v>
      </c>
      <c r="D199" t="s">
        <v>272</v>
      </c>
      <c r="E199" t="s">
        <v>273</v>
      </c>
      <c r="F199">
        <v>13794</v>
      </c>
      <c r="G199" t="s">
        <v>274</v>
      </c>
      <c r="H199" t="s">
        <v>275</v>
      </c>
      <c r="I199">
        <v>509</v>
      </c>
      <c r="J199" t="s">
        <v>547</v>
      </c>
      <c r="K199" t="s">
        <v>548</v>
      </c>
      <c r="L199">
        <v>22128</v>
      </c>
      <c r="M199" t="s">
        <v>276</v>
      </c>
      <c r="N199" t="s">
        <v>277</v>
      </c>
      <c r="O199">
        <v>22128</v>
      </c>
      <c r="P199" t="s">
        <v>276</v>
      </c>
      <c r="Q199" t="s">
        <v>277</v>
      </c>
      <c r="R199" t="s">
        <v>323</v>
      </c>
      <c r="S199" s="43">
        <v>-6.47</v>
      </c>
      <c r="U199" s="43">
        <v>13</v>
      </c>
      <c r="IF199">
        <v>22128</v>
      </c>
      <c r="IG199" t="s">
        <v>276</v>
      </c>
      <c r="IH199" t="s">
        <v>311</v>
      </c>
      <c r="IK199">
        <v>-2</v>
      </c>
      <c r="IL199" t="s">
        <v>278</v>
      </c>
      <c r="IM199" t="s">
        <v>279</v>
      </c>
      <c r="IN199" t="s">
        <v>468</v>
      </c>
      <c r="IP199" t="s">
        <v>490</v>
      </c>
    </row>
    <row r="200" spans="1:250" x14ac:dyDescent="0.35">
      <c r="A200">
        <v>13267</v>
      </c>
      <c r="B200">
        <v>-922729984</v>
      </c>
      <c r="C200">
        <v>1837</v>
      </c>
      <c r="D200" t="s">
        <v>272</v>
      </c>
      <c r="E200" t="s">
        <v>273</v>
      </c>
      <c r="F200">
        <v>13794</v>
      </c>
      <c r="G200" t="s">
        <v>274</v>
      </c>
      <c r="H200" t="s">
        <v>275</v>
      </c>
      <c r="I200">
        <v>507</v>
      </c>
      <c r="J200" t="s">
        <v>549</v>
      </c>
      <c r="K200" t="s">
        <v>550</v>
      </c>
      <c r="L200">
        <v>22128</v>
      </c>
      <c r="M200" t="s">
        <v>276</v>
      </c>
      <c r="N200" t="s">
        <v>277</v>
      </c>
      <c r="O200">
        <v>22128</v>
      </c>
      <c r="P200" t="s">
        <v>276</v>
      </c>
      <c r="Q200" t="s">
        <v>277</v>
      </c>
      <c r="R200" t="s">
        <v>323</v>
      </c>
      <c r="S200" s="43">
        <v>-10.16</v>
      </c>
      <c r="U200" s="43">
        <v>13</v>
      </c>
      <c r="IF200">
        <v>22128</v>
      </c>
      <c r="IG200" t="s">
        <v>276</v>
      </c>
      <c r="IH200" t="s">
        <v>311</v>
      </c>
      <c r="IK200">
        <v>-2</v>
      </c>
      <c r="IL200" t="s">
        <v>278</v>
      </c>
      <c r="IM200" t="s">
        <v>279</v>
      </c>
      <c r="IN200" t="s">
        <v>468</v>
      </c>
      <c r="IP200" t="s">
        <v>490</v>
      </c>
    </row>
    <row r="201" spans="1:250" x14ac:dyDescent="0.35">
      <c r="A201">
        <v>13268</v>
      </c>
      <c r="B201">
        <v>-922729984</v>
      </c>
      <c r="C201">
        <v>1837</v>
      </c>
      <c r="D201" t="s">
        <v>272</v>
      </c>
      <c r="E201" t="s">
        <v>273</v>
      </c>
      <c r="F201">
        <v>9695</v>
      </c>
      <c r="G201" t="s">
        <v>280</v>
      </c>
      <c r="H201" t="s">
        <v>281</v>
      </c>
      <c r="I201">
        <v>528</v>
      </c>
      <c r="J201" t="s">
        <v>531</v>
      </c>
      <c r="K201" t="s">
        <v>532</v>
      </c>
      <c r="L201">
        <v>21324</v>
      </c>
      <c r="M201" t="s">
        <v>282</v>
      </c>
      <c r="N201" t="s">
        <v>283</v>
      </c>
      <c r="O201">
        <v>21324</v>
      </c>
      <c r="P201" t="s">
        <v>282</v>
      </c>
      <c r="Q201" t="s">
        <v>283</v>
      </c>
      <c r="R201" t="s">
        <v>323</v>
      </c>
      <c r="S201" s="43">
        <v>-125.56</v>
      </c>
      <c r="U201" s="43">
        <v>13</v>
      </c>
      <c r="IF201">
        <v>21324</v>
      </c>
      <c r="IG201" t="s">
        <v>282</v>
      </c>
      <c r="IH201" t="s">
        <v>284</v>
      </c>
      <c r="IK201">
        <v>-2</v>
      </c>
      <c r="IL201" t="s">
        <v>278</v>
      </c>
      <c r="IM201" t="s">
        <v>279</v>
      </c>
      <c r="IN201" t="s">
        <v>466</v>
      </c>
      <c r="IP201" t="s">
        <v>489</v>
      </c>
    </row>
    <row r="202" spans="1:250" x14ac:dyDescent="0.35">
      <c r="A202">
        <v>13269</v>
      </c>
      <c r="B202">
        <v>-922729984</v>
      </c>
      <c r="C202">
        <v>1837</v>
      </c>
      <c r="D202" t="s">
        <v>272</v>
      </c>
      <c r="E202" t="s">
        <v>273</v>
      </c>
      <c r="F202">
        <v>9695</v>
      </c>
      <c r="G202" t="s">
        <v>280</v>
      </c>
      <c r="H202" t="s">
        <v>281</v>
      </c>
      <c r="I202">
        <v>527</v>
      </c>
      <c r="J202" t="s">
        <v>535</v>
      </c>
      <c r="K202" t="s">
        <v>536</v>
      </c>
      <c r="L202">
        <v>21324</v>
      </c>
      <c r="M202" t="s">
        <v>282</v>
      </c>
      <c r="N202" t="s">
        <v>283</v>
      </c>
      <c r="O202">
        <v>21324</v>
      </c>
      <c r="P202" t="s">
        <v>282</v>
      </c>
      <c r="Q202" t="s">
        <v>283</v>
      </c>
      <c r="R202" t="s">
        <v>323</v>
      </c>
      <c r="S202" s="43">
        <v>-87.89</v>
      </c>
      <c r="U202" s="43">
        <v>13</v>
      </c>
      <c r="IF202">
        <v>21324</v>
      </c>
      <c r="IG202" t="s">
        <v>282</v>
      </c>
      <c r="IH202" t="s">
        <v>284</v>
      </c>
      <c r="IK202">
        <v>-2</v>
      </c>
      <c r="IL202" t="s">
        <v>278</v>
      </c>
      <c r="IM202" t="s">
        <v>279</v>
      </c>
      <c r="IN202" t="s">
        <v>466</v>
      </c>
      <c r="IP202" t="s">
        <v>489</v>
      </c>
    </row>
    <row r="203" spans="1:250" x14ac:dyDescent="0.35">
      <c r="A203">
        <v>13270</v>
      </c>
      <c r="B203">
        <v>-922729984</v>
      </c>
      <c r="C203">
        <v>1837</v>
      </c>
      <c r="D203" t="s">
        <v>272</v>
      </c>
      <c r="E203" t="s">
        <v>273</v>
      </c>
      <c r="F203">
        <v>1848</v>
      </c>
      <c r="G203" t="s">
        <v>285</v>
      </c>
      <c r="H203" t="s">
        <v>273</v>
      </c>
      <c r="I203">
        <v>507</v>
      </c>
      <c r="J203" t="s">
        <v>549</v>
      </c>
      <c r="K203" t="s">
        <v>550</v>
      </c>
      <c r="L203">
        <v>30192</v>
      </c>
      <c r="M203" t="s">
        <v>344</v>
      </c>
      <c r="N203" t="s">
        <v>345</v>
      </c>
      <c r="O203">
        <v>30192</v>
      </c>
      <c r="P203" t="s">
        <v>344</v>
      </c>
      <c r="Q203" t="s">
        <v>345</v>
      </c>
      <c r="R203" t="s">
        <v>323</v>
      </c>
      <c r="S203" s="43">
        <v>-1382.98</v>
      </c>
      <c r="U203" s="43">
        <v>13</v>
      </c>
      <c r="IF203">
        <v>30192</v>
      </c>
      <c r="IG203" t="s">
        <v>344</v>
      </c>
      <c r="IH203" t="s">
        <v>287</v>
      </c>
      <c r="IK203">
        <v>-2</v>
      </c>
      <c r="IL203" t="s">
        <v>278</v>
      </c>
      <c r="IM203" t="s">
        <v>279</v>
      </c>
      <c r="IN203" t="s">
        <v>463</v>
      </c>
      <c r="IP203" t="s">
        <v>491</v>
      </c>
    </row>
    <row r="204" spans="1:250" x14ac:dyDescent="0.35">
      <c r="A204">
        <v>13271</v>
      </c>
      <c r="B204">
        <v>-922729984</v>
      </c>
      <c r="C204">
        <v>1837</v>
      </c>
      <c r="D204" t="s">
        <v>272</v>
      </c>
      <c r="E204" t="s">
        <v>273</v>
      </c>
      <c r="F204">
        <v>13794</v>
      </c>
      <c r="G204" t="s">
        <v>274</v>
      </c>
      <c r="H204" t="s">
        <v>275</v>
      </c>
      <c r="I204">
        <v>528</v>
      </c>
      <c r="J204" t="s">
        <v>531</v>
      </c>
      <c r="K204" t="s">
        <v>532</v>
      </c>
      <c r="L204">
        <v>22128</v>
      </c>
      <c r="M204" t="s">
        <v>276</v>
      </c>
      <c r="N204" t="s">
        <v>277</v>
      </c>
      <c r="O204">
        <v>22128</v>
      </c>
      <c r="P204" t="s">
        <v>276</v>
      </c>
      <c r="Q204" t="s">
        <v>277</v>
      </c>
      <c r="R204" t="s">
        <v>323</v>
      </c>
      <c r="S204" s="43">
        <v>-6.89</v>
      </c>
      <c r="U204" s="43">
        <v>13</v>
      </c>
      <c r="IF204">
        <v>22128</v>
      </c>
      <c r="IG204" t="s">
        <v>276</v>
      </c>
      <c r="IH204" t="s">
        <v>311</v>
      </c>
      <c r="IK204">
        <v>-2</v>
      </c>
      <c r="IL204" t="s">
        <v>278</v>
      </c>
      <c r="IM204" t="s">
        <v>279</v>
      </c>
      <c r="IN204" t="s">
        <v>468</v>
      </c>
      <c r="IP204" t="s">
        <v>490</v>
      </c>
    </row>
    <row r="205" spans="1:250" x14ac:dyDescent="0.35">
      <c r="A205">
        <v>13272</v>
      </c>
      <c r="B205">
        <v>-922729984</v>
      </c>
      <c r="C205">
        <v>1837</v>
      </c>
      <c r="D205" t="s">
        <v>272</v>
      </c>
      <c r="E205" t="s">
        <v>273</v>
      </c>
      <c r="F205">
        <v>13794</v>
      </c>
      <c r="G205" t="s">
        <v>274</v>
      </c>
      <c r="H205" t="s">
        <v>275</v>
      </c>
      <c r="I205">
        <v>527</v>
      </c>
      <c r="J205" t="s">
        <v>535</v>
      </c>
      <c r="K205" t="s">
        <v>536</v>
      </c>
      <c r="L205">
        <v>22128</v>
      </c>
      <c r="M205" t="s">
        <v>276</v>
      </c>
      <c r="N205" t="s">
        <v>277</v>
      </c>
      <c r="O205">
        <v>22128</v>
      </c>
      <c r="P205" t="s">
        <v>276</v>
      </c>
      <c r="Q205" t="s">
        <v>277</v>
      </c>
      <c r="R205" t="s">
        <v>323</v>
      </c>
      <c r="S205" s="43">
        <v>-4.82</v>
      </c>
      <c r="U205" s="43">
        <v>13</v>
      </c>
      <c r="IF205">
        <v>22128</v>
      </c>
      <c r="IG205" t="s">
        <v>276</v>
      </c>
      <c r="IH205" t="s">
        <v>311</v>
      </c>
      <c r="IK205">
        <v>-2</v>
      </c>
      <c r="IL205" t="s">
        <v>278</v>
      </c>
      <c r="IM205" t="s">
        <v>279</v>
      </c>
      <c r="IN205" t="s">
        <v>468</v>
      </c>
      <c r="IP205" t="s">
        <v>490</v>
      </c>
    </row>
    <row r="206" spans="1:250" x14ac:dyDescent="0.35">
      <c r="A206">
        <v>13273</v>
      </c>
      <c r="B206">
        <v>-922729984</v>
      </c>
      <c r="C206">
        <v>1837</v>
      </c>
      <c r="D206" t="s">
        <v>272</v>
      </c>
      <c r="E206" t="s">
        <v>273</v>
      </c>
      <c r="F206">
        <v>13794</v>
      </c>
      <c r="G206" t="s">
        <v>274</v>
      </c>
      <c r="H206" t="s">
        <v>275</v>
      </c>
      <c r="I206">
        <v>523</v>
      </c>
      <c r="J206" t="s">
        <v>537</v>
      </c>
      <c r="K206" t="s">
        <v>538</v>
      </c>
      <c r="L206">
        <v>22128</v>
      </c>
      <c r="M206" t="s">
        <v>276</v>
      </c>
      <c r="N206" t="s">
        <v>277</v>
      </c>
      <c r="O206">
        <v>22128</v>
      </c>
      <c r="P206" t="s">
        <v>276</v>
      </c>
      <c r="Q206" t="s">
        <v>277</v>
      </c>
      <c r="R206" t="s">
        <v>323</v>
      </c>
      <c r="S206" s="43">
        <v>-9.64</v>
      </c>
      <c r="U206" s="43">
        <v>13</v>
      </c>
      <c r="IF206">
        <v>22128</v>
      </c>
      <c r="IG206" t="s">
        <v>276</v>
      </c>
      <c r="IH206" t="s">
        <v>311</v>
      </c>
      <c r="IK206">
        <v>-2</v>
      </c>
      <c r="IL206" t="s">
        <v>278</v>
      </c>
      <c r="IM206" t="s">
        <v>279</v>
      </c>
      <c r="IN206" t="s">
        <v>468</v>
      </c>
      <c r="IP206" t="s">
        <v>490</v>
      </c>
    </row>
    <row r="207" spans="1:250" x14ac:dyDescent="0.35">
      <c r="A207">
        <v>13274</v>
      </c>
      <c r="B207">
        <v>-922729984</v>
      </c>
      <c r="C207">
        <v>1837</v>
      </c>
      <c r="D207" t="s">
        <v>272</v>
      </c>
      <c r="E207" t="s">
        <v>273</v>
      </c>
      <c r="F207">
        <v>13794</v>
      </c>
      <c r="G207" t="s">
        <v>274</v>
      </c>
      <c r="H207" t="s">
        <v>275</v>
      </c>
      <c r="I207">
        <v>521</v>
      </c>
      <c r="J207" t="s">
        <v>539</v>
      </c>
      <c r="K207" t="s">
        <v>540</v>
      </c>
      <c r="L207">
        <v>22128</v>
      </c>
      <c r="M207" t="s">
        <v>276</v>
      </c>
      <c r="N207" t="s">
        <v>277</v>
      </c>
      <c r="O207">
        <v>22128</v>
      </c>
      <c r="P207" t="s">
        <v>276</v>
      </c>
      <c r="Q207" t="s">
        <v>277</v>
      </c>
      <c r="R207" t="s">
        <v>323</v>
      </c>
      <c r="S207" s="43">
        <v>-4.82</v>
      </c>
      <c r="U207" s="43">
        <v>13</v>
      </c>
      <c r="IF207">
        <v>22128</v>
      </c>
      <c r="IG207" t="s">
        <v>276</v>
      </c>
      <c r="IH207" t="s">
        <v>311</v>
      </c>
      <c r="IK207">
        <v>-2</v>
      </c>
      <c r="IL207" t="s">
        <v>278</v>
      </c>
      <c r="IM207" t="s">
        <v>279</v>
      </c>
      <c r="IN207" t="s">
        <v>468</v>
      </c>
      <c r="IP207" t="s">
        <v>490</v>
      </c>
    </row>
    <row r="208" spans="1:250" x14ac:dyDescent="0.35">
      <c r="A208">
        <v>13275</v>
      </c>
      <c r="B208">
        <v>-922729984</v>
      </c>
      <c r="C208">
        <v>1837</v>
      </c>
      <c r="D208" t="s">
        <v>272</v>
      </c>
      <c r="E208" t="s">
        <v>273</v>
      </c>
      <c r="F208">
        <v>13794</v>
      </c>
      <c r="G208" t="s">
        <v>274</v>
      </c>
      <c r="H208" t="s">
        <v>275</v>
      </c>
      <c r="I208">
        <v>519</v>
      </c>
      <c r="J208" t="s">
        <v>541</v>
      </c>
      <c r="K208" t="s">
        <v>542</v>
      </c>
      <c r="L208">
        <v>22128</v>
      </c>
      <c r="M208" t="s">
        <v>276</v>
      </c>
      <c r="N208" t="s">
        <v>277</v>
      </c>
      <c r="O208">
        <v>22128</v>
      </c>
      <c r="P208" t="s">
        <v>276</v>
      </c>
      <c r="Q208" t="s">
        <v>277</v>
      </c>
      <c r="R208" t="s">
        <v>323</v>
      </c>
      <c r="S208" s="43">
        <v>-4.82</v>
      </c>
      <c r="U208" s="43">
        <v>13</v>
      </c>
      <c r="IF208">
        <v>22128</v>
      </c>
      <c r="IG208" t="s">
        <v>276</v>
      </c>
      <c r="IH208" t="s">
        <v>311</v>
      </c>
      <c r="IK208">
        <v>-2</v>
      </c>
      <c r="IL208" t="s">
        <v>278</v>
      </c>
      <c r="IM208" t="s">
        <v>279</v>
      </c>
      <c r="IN208" t="s">
        <v>468</v>
      </c>
      <c r="IP208" t="s">
        <v>490</v>
      </c>
    </row>
    <row r="209" spans="1:250" x14ac:dyDescent="0.35">
      <c r="A209">
        <v>13276</v>
      </c>
      <c r="B209">
        <v>-922729984</v>
      </c>
      <c r="C209">
        <v>1837</v>
      </c>
      <c r="D209" t="s">
        <v>272</v>
      </c>
      <c r="E209" t="s">
        <v>273</v>
      </c>
      <c r="F209">
        <v>1848</v>
      </c>
      <c r="G209" t="s">
        <v>285</v>
      </c>
      <c r="H209" t="s">
        <v>273</v>
      </c>
      <c r="I209">
        <v>523</v>
      </c>
      <c r="J209" t="s">
        <v>537</v>
      </c>
      <c r="K209" t="s">
        <v>538</v>
      </c>
      <c r="L209">
        <v>30192</v>
      </c>
      <c r="M209" t="s">
        <v>344</v>
      </c>
      <c r="N209" t="s">
        <v>345</v>
      </c>
      <c r="O209">
        <v>30192</v>
      </c>
      <c r="P209" t="s">
        <v>344</v>
      </c>
      <c r="Q209" t="s">
        <v>345</v>
      </c>
      <c r="R209" t="s">
        <v>323</v>
      </c>
      <c r="S209" s="43">
        <v>-1153.46</v>
      </c>
      <c r="U209" s="43">
        <v>13</v>
      </c>
      <c r="IF209">
        <v>30192</v>
      </c>
      <c r="IG209" t="s">
        <v>344</v>
      </c>
      <c r="IH209" t="s">
        <v>287</v>
      </c>
      <c r="IK209">
        <v>-2</v>
      </c>
      <c r="IL209" t="s">
        <v>278</v>
      </c>
      <c r="IM209" t="s">
        <v>279</v>
      </c>
      <c r="IN209" t="s">
        <v>463</v>
      </c>
      <c r="IP209" t="s">
        <v>491</v>
      </c>
    </row>
    <row r="210" spans="1:250" x14ac:dyDescent="0.35">
      <c r="A210">
        <v>13277</v>
      </c>
      <c r="B210">
        <v>-922729984</v>
      </c>
      <c r="C210">
        <v>1837</v>
      </c>
      <c r="D210" t="s">
        <v>272</v>
      </c>
      <c r="E210" t="s">
        <v>273</v>
      </c>
      <c r="F210">
        <v>1848</v>
      </c>
      <c r="G210" t="s">
        <v>285</v>
      </c>
      <c r="H210" t="s">
        <v>273</v>
      </c>
      <c r="I210">
        <v>521</v>
      </c>
      <c r="J210" t="s">
        <v>539</v>
      </c>
      <c r="K210" t="s">
        <v>540</v>
      </c>
      <c r="L210">
        <v>30192</v>
      </c>
      <c r="M210" t="s">
        <v>344</v>
      </c>
      <c r="N210" t="s">
        <v>345</v>
      </c>
      <c r="O210">
        <v>30192</v>
      </c>
      <c r="P210" t="s">
        <v>344</v>
      </c>
      <c r="Q210" t="s">
        <v>345</v>
      </c>
      <c r="R210" t="s">
        <v>323</v>
      </c>
      <c r="S210" s="43">
        <v>-576.73</v>
      </c>
      <c r="U210" s="43">
        <v>13</v>
      </c>
      <c r="IF210">
        <v>30192</v>
      </c>
      <c r="IG210" t="s">
        <v>344</v>
      </c>
      <c r="IH210" t="s">
        <v>287</v>
      </c>
      <c r="IK210">
        <v>-2</v>
      </c>
      <c r="IL210" t="s">
        <v>278</v>
      </c>
      <c r="IM210" t="s">
        <v>279</v>
      </c>
      <c r="IN210" t="s">
        <v>463</v>
      </c>
      <c r="IP210" t="s">
        <v>491</v>
      </c>
    </row>
    <row r="211" spans="1:250" x14ac:dyDescent="0.35">
      <c r="A211">
        <v>13278</v>
      </c>
      <c r="B211">
        <v>-922729984</v>
      </c>
      <c r="C211">
        <v>1837</v>
      </c>
      <c r="D211" t="s">
        <v>272</v>
      </c>
      <c r="E211" t="s">
        <v>273</v>
      </c>
      <c r="F211">
        <v>1848</v>
      </c>
      <c r="G211" t="s">
        <v>285</v>
      </c>
      <c r="H211" t="s">
        <v>273</v>
      </c>
      <c r="I211">
        <v>519</v>
      </c>
      <c r="J211" t="s">
        <v>541</v>
      </c>
      <c r="K211" t="s">
        <v>542</v>
      </c>
      <c r="L211">
        <v>30192</v>
      </c>
      <c r="M211" t="s">
        <v>344</v>
      </c>
      <c r="N211" t="s">
        <v>345</v>
      </c>
      <c r="O211">
        <v>30192</v>
      </c>
      <c r="P211" t="s">
        <v>344</v>
      </c>
      <c r="Q211" t="s">
        <v>345</v>
      </c>
      <c r="R211" t="s">
        <v>323</v>
      </c>
      <c r="S211" s="43">
        <v>-576.73</v>
      </c>
      <c r="U211" s="43">
        <v>13</v>
      </c>
      <c r="IF211">
        <v>30192</v>
      </c>
      <c r="IG211" t="s">
        <v>344</v>
      </c>
      <c r="IH211" t="s">
        <v>287</v>
      </c>
      <c r="IK211">
        <v>-2</v>
      </c>
      <c r="IL211" t="s">
        <v>278</v>
      </c>
      <c r="IM211" t="s">
        <v>279</v>
      </c>
      <c r="IN211" t="s">
        <v>463</v>
      </c>
      <c r="IP211" t="s">
        <v>491</v>
      </c>
    </row>
    <row r="212" spans="1:250" x14ac:dyDescent="0.35">
      <c r="A212">
        <v>13279</v>
      </c>
      <c r="B212">
        <v>-922729984</v>
      </c>
      <c r="C212">
        <v>1837</v>
      </c>
      <c r="D212" t="s">
        <v>272</v>
      </c>
      <c r="E212" t="s">
        <v>273</v>
      </c>
      <c r="F212">
        <v>1848</v>
      </c>
      <c r="G212" t="s">
        <v>285</v>
      </c>
      <c r="H212" t="s">
        <v>273</v>
      </c>
      <c r="I212">
        <v>515</v>
      </c>
      <c r="J212" t="s">
        <v>543</v>
      </c>
      <c r="K212" t="s">
        <v>544</v>
      </c>
      <c r="L212">
        <v>30192</v>
      </c>
      <c r="M212" t="s">
        <v>344</v>
      </c>
      <c r="N212" t="s">
        <v>345</v>
      </c>
      <c r="O212">
        <v>30192</v>
      </c>
      <c r="P212" t="s">
        <v>344</v>
      </c>
      <c r="Q212" t="s">
        <v>345</v>
      </c>
      <c r="R212" t="s">
        <v>323</v>
      </c>
      <c r="S212" s="43">
        <v>-793.65</v>
      </c>
      <c r="U212" s="43">
        <v>13</v>
      </c>
      <c r="IF212">
        <v>30192</v>
      </c>
      <c r="IG212" t="s">
        <v>344</v>
      </c>
      <c r="IH212" t="s">
        <v>287</v>
      </c>
      <c r="IK212">
        <v>-2</v>
      </c>
      <c r="IL212" t="s">
        <v>278</v>
      </c>
      <c r="IM212" t="s">
        <v>279</v>
      </c>
      <c r="IN212" t="s">
        <v>463</v>
      </c>
      <c r="IP212" t="s">
        <v>491</v>
      </c>
    </row>
    <row r="213" spans="1:250" x14ac:dyDescent="0.35">
      <c r="A213">
        <v>13280</v>
      </c>
      <c r="B213">
        <v>-922729984</v>
      </c>
      <c r="C213">
        <v>1837</v>
      </c>
      <c r="D213" t="s">
        <v>272</v>
      </c>
      <c r="E213" t="s">
        <v>273</v>
      </c>
      <c r="F213">
        <v>1848</v>
      </c>
      <c r="G213" t="s">
        <v>285</v>
      </c>
      <c r="H213" t="s">
        <v>273</v>
      </c>
      <c r="I213">
        <v>513</v>
      </c>
      <c r="J213" t="s">
        <v>545</v>
      </c>
      <c r="K213" t="s">
        <v>546</v>
      </c>
      <c r="L213">
        <v>30192</v>
      </c>
      <c r="M213" t="s">
        <v>344</v>
      </c>
      <c r="N213" t="s">
        <v>345</v>
      </c>
      <c r="O213">
        <v>30192</v>
      </c>
      <c r="P213" t="s">
        <v>344</v>
      </c>
      <c r="Q213" t="s">
        <v>345</v>
      </c>
      <c r="R213" t="s">
        <v>323</v>
      </c>
      <c r="S213" s="43">
        <v>-695.28</v>
      </c>
      <c r="U213" s="43">
        <v>13</v>
      </c>
      <c r="IF213">
        <v>30192</v>
      </c>
      <c r="IG213" t="s">
        <v>344</v>
      </c>
      <c r="IH213" t="s">
        <v>287</v>
      </c>
      <c r="IK213">
        <v>-2</v>
      </c>
      <c r="IL213" t="s">
        <v>278</v>
      </c>
      <c r="IM213" t="s">
        <v>279</v>
      </c>
      <c r="IN213" t="s">
        <v>463</v>
      </c>
      <c r="IP213" t="s">
        <v>491</v>
      </c>
    </row>
    <row r="214" spans="1:250" x14ac:dyDescent="0.35">
      <c r="A214">
        <v>13281</v>
      </c>
      <c r="B214">
        <v>-922729984</v>
      </c>
      <c r="C214">
        <v>1837</v>
      </c>
      <c r="D214" t="s">
        <v>272</v>
      </c>
      <c r="E214" t="s">
        <v>273</v>
      </c>
      <c r="F214">
        <v>1848</v>
      </c>
      <c r="G214" t="s">
        <v>285</v>
      </c>
      <c r="H214" t="s">
        <v>273</v>
      </c>
      <c r="I214">
        <v>509</v>
      </c>
      <c r="J214" t="s">
        <v>547</v>
      </c>
      <c r="K214" t="s">
        <v>548</v>
      </c>
      <c r="L214">
        <v>30192</v>
      </c>
      <c r="M214" t="s">
        <v>344</v>
      </c>
      <c r="N214" t="s">
        <v>345</v>
      </c>
      <c r="O214">
        <v>30192</v>
      </c>
      <c r="P214" t="s">
        <v>344</v>
      </c>
      <c r="Q214" t="s">
        <v>345</v>
      </c>
      <c r="R214" t="s">
        <v>323</v>
      </c>
      <c r="S214" s="43">
        <v>-411.2</v>
      </c>
      <c r="U214" s="43">
        <v>13</v>
      </c>
      <c r="IF214">
        <v>30192</v>
      </c>
      <c r="IG214" t="s">
        <v>344</v>
      </c>
      <c r="IH214" t="s">
        <v>287</v>
      </c>
      <c r="IK214">
        <v>-2</v>
      </c>
      <c r="IL214" t="s">
        <v>278</v>
      </c>
      <c r="IM214" t="s">
        <v>279</v>
      </c>
      <c r="IN214" t="s">
        <v>463</v>
      </c>
      <c r="IP214" t="s">
        <v>491</v>
      </c>
    </row>
    <row r="215" spans="1:250" x14ac:dyDescent="0.35">
      <c r="A215">
        <v>13282</v>
      </c>
      <c r="B215">
        <v>-922729984</v>
      </c>
      <c r="C215">
        <v>1837</v>
      </c>
      <c r="D215" t="s">
        <v>272</v>
      </c>
      <c r="E215" t="s">
        <v>273</v>
      </c>
      <c r="F215">
        <v>9695</v>
      </c>
      <c r="G215" t="s">
        <v>280</v>
      </c>
      <c r="H215" t="s">
        <v>281</v>
      </c>
      <c r="I215">
        <v>515</v>
      </c>
      <c r="J215" t="s">
        <v>543</v>
      </c>
      <c r="K215" t="s">
        <v>544</v>
      </c>
      <c r="L215">
        <v>30192</v>
      </c>
      <c r="M215" t="s">
        <v>344</v>
      </c>
      <c r="N215" t="s">
        <v>345</v>
      </c>
      <c r="O215">
        <v>30192</v>
      </c>
      <c r="P215" t="s">
        <v>344</v>
      </c>
      <c r="Q215" t="s">
        <v>345</v>
      </c>
      <c r="R215" t="s">
        <v>323</v>
      </c>
      <c r="S215" s="43">
        <v>-790.16</v>
      </c>
      <c r="U215" s="43">
        <v>13</v>
      </c>
      <c r="IF215">
        <v>30192</v>
      </c>
      <c r="IG215" t="s">
        <v>344</v>
      </c>
      <c r="IH215" t="s">
        <v>284</v>
      </c>
      <c r="IK215">
        <v>-2</v>
      </c>
      <c r="IL215" t="s">
        <v>278</v>
      </c>
      <c r="IM215" t="s">
        <v>279</v>
      </c>
      <c r="IN215" t="s">
        <v>466</v>
      </c>
      <c r="IP215" t="s">
        <v>492</v>
      </c>
    </row>
    <row r="216" spans="1:250" x14ac:dyDescent="0.35">
      <c r="A216">
        <v>13283</v>
      </c>
      <c r="B216">
        <v>-922729984</v>
      </c>
      <c r="C216">
        <v>1837</v>
      </c>
      <c r="D216" t="s">
        <v>272</v>
      </c>
      <c r="E216" t="s">
        <v>273</v>
      </c>
      <c r="F216">
        <v>9695</v>
      </c>
      <c r="G216" t="s">
        <v>280</v>
      </c>
      <c r="H216" t="s">
        <v>281</v>
      </c>
      <c r="I216">
        <v>513</v>
      </c>
      <c r="J216" t="s">
        <v>545</v>
      </c>
      <c r="K216" t="s">
        <v>546</v>
      </c>
      <c r="L216">
        <v>30192</v>
      </c>
      <c r="M216" t="s">
        <v>344</v>
      </c>
      <c r="N216" t="s">
        <v>345</v>
      </c>
      <c r="O216">
        <v>30192</v>
      </c>
      <c r="P216" t="s">
        <v>344</v>
      </c>
      <c r="Q216" t="s">
        <v>345</v>
      </c>
      <c r="R216" t="s">
        <v>323</v>
      </c>
      <c r="S216" s="43">
        <v>-692.05</v>
      </c>
      <c r="U216" s="43">
        <v>13</v>
      </c>
      <c r="IF216">
        <v>30192</v>
      </c>
      <c r="IG216" t="s">
        <v>344</v>
      </c>
      <c r="IH216" t="s">
        <v>284</v>
      </c>
      <c r="IK216">
        <v>-2</v>
      </c>
      <c r="IL216" t="s">
        <v>278</v>
      </c>
      <c r="IM216" t="s">
        <v>279</v>
      </c>
      <c r="IN216" t="s">
        <v>466</v>
      </c>
      <c r="IP216" t="s">
        <v>492</v>
      </c>
    </row>
    <row r="217" spans="1:250" x14ac:dyDescent="0.35">
      <c r="A217">
        <v>13284</v>
      </c>
      <c r="B217">
        <v>-922729984</v>
      </c>
      <c r="C217">
        <v>1837</v>
      </c>
      <c r="D217" t="s">
        <v>272</v>
      </c>
      <c r="E217" t="s">
        <v>273</v>
      </c>
      <c r="F217">
        <v>9695</v>
      </c>
      <c r="G217" t="s">
        <v>280</v>
      </c>
      <c r="H217" t="s">
        <v>281</v>
      </c>
      <c r="I217">
        <v>509</v>
      </c>
      <c r="J217" t="s">
        <v>547</v>
      </c>
      <c r="K217" t="s">
        <v>548</v>
      </c>
      <c r="L217">
        <v>30192</v>
      </c>
      <c r="M217" t="s">
        <v>344</v>
      </c>
      <c r="N217" t="s">
        <v>345</v>
      </c>
      <c r="O217">
        <v>30192</v>
      </c>
      <c r="P217" t="s">
        <v>344</v>
      </c>
      <c r="Q217" t="s">
        <v>345</v>
      </c>
      <c r="R217" t="s">
        <v>323</v>
      </c>
      <c r="S217" s="43">
        <v>-499.39</v>
      </c>
      <c r="U217" s="43">
        <v>13</v>
      </c>
      <c r="IF217">
        <v>30192</v>
      </c>
      <c r="IG217" t="s">
        <v>344</v>
      </c>
      <c r="IH217" t="s">
        <v>284</v>
      </c>
      <c r="IK217">
        <v>-2</v>
      </c>
      <c r="IL217" t="s">
        <v>278</v>
      </c>
      <c r="IM217" t="s">
        <v>279</v>
      </c>
      <c r="IN217" t="s">
        <v>466</v>
      </c>
      <c r="IP217" t="s">
        <v>492</v>
      </c>
    </row>
    <row r="218" spans="1:250" x14ac:dyDescent="0.35">
      <c r="A218">
        <v>13285</v>
      </c>
      <c r="B218">
        <v>-922729984</v>
      </c>
      <c r="C218">
        <v>1837</v>
      </c>
      <c r="D218" t="s">
        <v>272</v>
      </c>
      <c r="E218" t="s">
        <v>273</v>
      </c>
      <c r="F218">
        <v>9695</v>
      </c>
      <c r="G218" t="s">
        <v>280</v>
      </c>
      <c r="H218" t="s">
        <v>281</v>
      </c>
      <c r="I218">
        <v>507</v>
      </c>
      <c r="J218" t="s">
        <v>549</v>
      </c>
      <c r="K218" t="s">
        <v>550</v>
      </c>
      <c r="L218">
        <v>30192</v>
      </c>
      <c r="M218" t="s">
        <v>344</v>
      </c>
      <c r="N218" t="s">
        <v>345</v>
      </c>
      <c r="O218">
        <v>30192</v>
      </c>
      <c r="P218" t="s">
        <v>344</v>
      </c>
      <c r="Q218" t="s">
        <v>345</v>
      </c>
      <c r="R218" t="s">
        <v>323</v>
      </c>
      <c r="S218" s="43">
        <v>-1449.58</v>
      </c>
      <c r="U218" s="43">
        <v>13</v>
      </c>
      <c r="IF218">
        <v>30192</v>
      </c>
      <c r="IG218" t="s">
        <v>344</v>
      </c>
      <c r="IH218" t="s">
        <v>284</v>
      </c>
      <c r="IK218">
        <v>-2</v>
      </c>
      <c r="IL218" t="s">
        <v>278</v>
      </c>
      <c r="IM218" t="s">
        <v>279</v>
      </c>
      <c r="IN218" t="s">
        <v>466</v>
      </c>
      <c r="IP218" t="s">
        <v>492</v>
      </c>
    </row>
    <row r="219" spans="1:250" x14ac:dyDescent="0.35">
      <c r="A219">
        <v>13286</v>
      </c>
      <c r="B219">
        <v>-922729984</v>
      </c>
      <c r="C219">
        <v>1837</v>
      </c>
      <c r="D219" t="s">
        <v>272</v>
      </c>
      <c r="E219" t="s">
        <v>273</v>
      </c>
      <c r="F219">
        <v>1848</v>
      </c>
      <c r="G219" t="s">
        <v>285</v>
      </c>
      <c r="H219" t="s">
        <v>273</v>
      </c>
      <c r="I219">
        <v>528</v>
      </c>
      <c r="J219" t="s">
        <v>531</v>
      </c>
      <c r="K219" t="s">
        <v>532</v>
      </c>
      <c r="L219">
        <v>30192</v>
      </c>
      <c r="M219" t="s">
        <v>344</v>
      </c>
      <c r="N219" t="s">
        <v>345</v>
      </c>
      <c r="O219">
        <v>30192</v>
      </c>
      <c r="P219" t="s">
        <v>344</v>
      </c>
      <c r="Q219" t="s">
        <v>345</v>
      </c>
      <c r="R219" t="s">
        <v>323</v>
      </c>
      <c r="S219" s="43">
        <v>-995.07</v>
      </c>
      <c r="U219" s="43">
        <v>13</v>
      </c>
      <c r="IF219">
        <v>30192</v>
      </c>
      <c r="IG219" t="s">
        <v>344</v>
      </c>
      <c r="IH219" t="s">
        <v>287</v>
      </c>
      <c r="IK219">
        <v>-2</v>
      </c>
      <c r="IL219" t="s">
        <v>278</v>
      </c>
      <c r="IM219" t="s">
        <v>279</v>
      </c>
      <c r="IN219" t="s">
        <v>463</v>
      </c>
      <c r="IP219" t="s">
        <v>491</v>
      </c>
    </row>
    <row r="220" spans="1:250" x14ac:dyDescent="0.35">
      <c r="A220">
        <v>13287</v>
      </c>
      <c r="B220">
        <v>-922729984</v>
      </c>
      <c r="C220">
        <v>1837</v>
      </c>
      <c r="D220" t="s">
        <v>272</v>
      </c>
      <c r="E220" t="s">
        <v>273</v>
      </c>
      <c r="F220">
        <v>1848</v>
      </c>
      <c r="G220" t="s">
        <v>285</v>
      </c>
      <c r="H220" t="s">
        <v>273</v>
      </c>
      <c r="I220">
        <v>527</v>
      </c>
      <c r="J220" t="s">
        <v>535</v>
      </c>
      <c r="K220" t="s">
        <v>536</v>
      </c>
      <c r="L220">
        <v>30192</v>
      </c>
      <c r="M220" t="s">
        <v>344</v>
      </c>
      <c r="N220" t="s">
        <v>345</v>
      </c>
      <c r="O220">
        <v>30192</v>
      </c>
      <c r="P220" t="s">
        <v>344</v>
      </c>
      <c r="Q220" t="s">
        <v>345</v>
      </c>
      <c r="R220" t="s">
        <v>323</v>
      </c>
      <c r="S220" s="43">
        <v>-684.56</v>
      </c>
      <c r="U220" s="43">
        <v>13</v>
      </c>
      <c r="IF220">
        <v>30192</v>
      </c>
      <c r="IG220" t="s">
        <v>344</v>
      </c>
      <c r="IH220" t="s">
        <v>287</v>
      </c>
      <c r="IK220">
        <v>-2</v>
      </c>
      <c r="IL220" t="s">
        <v>278</v>
      </c>
      <c r="IM220" t="s">
        <v>279</v>
      </c>
      <c r="IN220" t="s">
        <v>463</v>
      </c>
      <c r="IP220" t="s">
        <v>491</v>
      </c>
    </row>
    <row r="221" spans="1:250" x14ac:dyDescent="0.35">
      <c r="A221">
        <v>13288</v>
      </c>
      <c r="B221">
        <v>-922729984</v>
      </c>
      <c r="C221">
        <v>1837</v>
      </c>
      <c r="D221" t="s">
        <v>272</v>
      </c>
      <c r="E221" t="s">
        <v>273</v>
      </c>
      <c r="F221">
        <v>1848</v>
      </c>
      <c r="G221" t="s">
        <v>285</v>
      </c>
      <c r="H221" t="s">
        <v>273</v>
      </c>
      <c r="I221">
        <v>507</v>
      </c>
      <c r="J221" t="s">
        <v>549</v>
      </c>
      <c r="K221" t="s">
        <v>550</v>
      </c>
      <c r="L221">
        <v>30193</v>
      </c>
      <c r="M221" t="s">
        <v>346</v>
      </c>
      <c r="N221" t="s">
        <v>347</v>
      </c>
      <c r="O221">
        <v>30193</v>
      </c>
      <c r="P221" t="s">
        <v>346</v>
      </c>
      <c r="Q221" t="s">
        <v>347</v>
      </c>
      <c r="R221" t="s">
        <v>323</v>
      </c>
      <c r="S221" s="43">
        <v>-243.65</v>
      </c>
      <c r="U221" s="43">
        <v>13</v>
      </c>
      <c r="IF221">
        <v>30193</v>
      </c>
      <c r="IG221" t="s">
        <v>346</v>
      </c>
      <c r="IH221" t="s">
        <v>287</v>
      </c>
      <c r="IK221">
        <v>-2</v>
      </c>
      <c r="IL221" t="s">
        <v>278</v>
      </c>
      <c r="IM221" t="s">
        <v>279</v>
      </c>
      <c r="IN221" t="s">
        <v>463</v>
      </c>
      <c r="IP221" t="s">
        <v>493</v>
      </c>
    </row>
    <row r="222" spans="1:250" x14ac:dyDescent="0.35">
      <c r="A222">
        <v>13289</v>
      </c>
      <c r="B222">
        <v>-922729984</v>
      </c>
      <c r="C222">
        <v>1837</v>
      </c>
      <c r="D222" t="s">
        <v>272</v>
      </c>
      <c r="E222" t="s">
        <v>273</v>
      </c>
      <c r="F222">
        <v>9695</v>
      </c>
      <c r="G222" t="s">
        <v>280</v>
      </c>
      <c r="H222" t="s">
        <v>281</v>
      </c>
      <c r="I222">
        <v>528</v>
      </c>
      <c r="J222" t="s">
        <v>531</v>
      </c>
      <c r="K222" t="s">
        <v>532</v>
      </c>
      <c r="L222">
        <v>30192</v>
      </c>
      <c r="M222" t="s">
        <v>344</v>
      </c>
      <c r="N222" t="s">
        <v>345</v>
      </c>
      <c r="O222">
        <v>30192</v>
      </c>
      <c r="P222" t="s">
        <v>344</v>
      </c>
      <c r="Q222" t="s">
        <v>345</v>
      </c>
      <c r="R222" t="s">
        <v>323</v>
      </c>
      <c r="S222" s="43">
        <v>-1050.44</v>
      </c>
      <c r="U222" s="43">
        <v>13</v>
      </c>
      <c r="IF222">
        <v>30192</v>
      </c>
      <c r="IG222" t="s">
        <v>344</v>
      </c>
      <c r="IH222" t="s">
        <v>284</v>
      </c>
      <c r="IK222">
        <v>-2</v>
      </c>
      <c r="IL222" t="s">
        <v>278</v>
      </c>
      <c r="IM222" t="s">
        <v>279</v>
      </c>
      <c r="IN222" t="s">
        <v>466</v>
      </c>
      <c r="IP222" t="s">
        <v>492</v>
      </c>
    </row>
    <row r="223" spans="1:250" x14ac:dyDescent="0.35">
      <c r="A223">
        <v>13290</v>
      </c>
      <c r="B223">
        <v>-922729984</v>
      </c>
      <c r="C223">
        <v>1837</v>
      </c>
      <c r="D223" t="s">
        <v>272</v>
      </c>
      <c r="E223" t="s">
        <v>273</v>
      </c>
      <c r="F223">
        <v>9695</v>
      </c>
      <c r="G223" t="s">
        <v>280</v>
      </c>
      <c r="H223" t="s">
        <v>281</v>
      </c>
      <c r="I223">
        <v>527</v>
      </c>
      <c r="J223" t="s">
        <v>535</v>
      </c>
      <c r="K223" t="s">
        <v>536</v>
      </c>
      <c r="L223">
        <v>30192</v>
      </c>
      <c r="M223" t="s">
        <v>344</v>
      </c>
      <c r="N223" t="s">
        <v>345</v>
      </c>
      <c r="O223">
        <v>30192</v>
      </c>
      <c r="P223" t="s">
        <v>344</v>
      </c>
      <c r="Q223" t="s">
        <v>345</v>
      </c>
      <c r="R223" t="s">
        <v>323</v>
      </c>
      <c r="S223" s="43">
        <v>-735.31</v>
      </c>
      <c r="U223" s="43">
        <v>13</v>
      </c>
      <c r="IF223">
        <v>30192</v>
      </c>
      <c r="IG223" t="s">
        <v>344</v>
      </c>
      <c r="IH223" t="s">
        <v>284</v>
      </c>
      <c r="IK223">
        <v>-2</v>
      </c>
      <c r="IL223" t="s">
        <v>278</v>
      </c>
      <c r="IM223" t="s">
        <v>279</v>
      </c>
      <c r="IN223" t="s">
        <v>466</v>
      </c>
      <c r="IP223" t="s">
        <v>492</v>
      </c>
    </row>
    <row r="224" spans="1:250" x14ac:dyDescent="0.35">
      <c r="A224">
        <v>13291</v>
      </c>
      <c r="B224">
        <v>-922729984</v>
      </c>
      <c r="C224">
        <v>1837</v>
      </c>
      <c r="D224" t="s">
        <v>272</v>
      </c>
      <c r="E224" t="s">
        <v>273</v>
      </c>
      <c r="F224">
        <v>9695</v>
      </c>
      <c r="G224" t="s">
        <v>280</v>
      </c>
      <c r="H224" t="s">
        <v>281</v>
      </c>
      <c r="I224">
        <v>523</v>
      </c>
      <c r="J224" t="s">
        <v>537</v>
      </c>
      <c r="K224" t="s">
        <v>538</v>
      </c>
      <c r="L224">
        <v>30192</v>
      </c>
      <c r="M224" t="s">
        <v>344</v>
      </c>
      <c r="N224" t="s">
        <v>345</v>
      </c>
      <c r="O224">
        <v>30192</v>
      </c>
      <c r="P224" t="s">
        <v>344</v>
      </c>
      <c r="Q224" t="s">
        <v>345</v>
      </c>
      <c r="R224" t="s">
        <v>323</v>
      </c>
      <c r="S224" s="43">
        <v>-1584.39</v>
      </c>
      <c r="U224" s="43">
        <v>13</v>
      </c>
      <c r="IF224">
        <v>30192</v>
      </c>
      <c r="IG224" t="s">
        <v>344</v>
      </c>
      <c r="IH224" t="s">
        <v>284</v>
      </c>
      <c r="IK224">
        <v>-2</v>
      </c>
      <c r="IL224" t="s">
        <v>278</v>
      </c>
      <c r="IM224" t="s">
        <v>279</v>
      </c>
      <c r="IN224" t="s">
        <v>466</v>
      </c>
      <c r="IP224" t="s">
        <v>492</v>
      </c>
    </row>
    <row r="225" spans="1:250" x14ac:dyDescent="0.35">
      <c r="A225">
        <v>13292</v>
      </c>
      <c r="B225">
        <v>-922729984</v>
      </c>
      <c r="C225">
        <v>1837</v>
      </c>
      <c r="D225" t="s">
        <v>272</v>
      </c>
      <c r="E225" t="s">
        <v>273</v>
      </c>
      <c r="F225">
        <v>9695</v>
      </c>
      <c r="G225" t="s">
        <v>280</v>
      </c>
      <c r="H225" t="s">
        <v>281</v>
      </c>
      <c r="I225">
        <v>521</v>
      </c>
      <c r="J225" t="s">
        <v>539</v>
      </c>
      <c r="K225" t="s">
        <v>540</v>
      </c>
      <c r="L225">
        <v>30192</v>
      </c>
      <c r="M225" t="s">
        <v>344</v>
      </c>
      <c r="N225" t="s">
        <v>345</v>
      </c>
      <c r="O225">
        <v>30192</v>
      </c>
      <c r="P225" t="s">
        <v>344</v>
      </c>
      <c r="Q225" t="s">
        <v>345</v>
      </c>
      <c r="R225" t="s">
        <v>323</v>
      </c>
      <c r="S225" s="43">
        <v>-792.2</v>
      </c>
      <c r="U225" s="43">
        <v>13</v>
      </c>
      <c r="IF225">
        <v>30192</v>
      </c>
      <c r="IG225" t="s">
        <v>344</v>
      </c>
      <c r="IH225" t="s">
        <v>284</v>
      </c>
      <c r="IK225">
        <v>-2</v>
      </c>
      <c r="IL225" t="s">
        <v>278</v>
      </c>
      <c r="IM225" t="s">
        <v>279</v>
      </c>
      <c r="IN225" t="s">
        <v>466</v>
      </c>
      <c r="IP225" t="s">
        <v>492</v>
      </c>
    </row>
    <row r="226" spans="1:250" x14ac:dyDescent="0.35">
      <c r="A226">
        <v>13293</v>
      </c>
      <c r="B226">
        <v>-922729984</v>
      </c>
      <c r="C226">
        <v>1837</v>
      </c>
      <c r="D226" t="s">
        <v>272</v>
      </c>
      <c r="E226" t="s">
        <v>273</v>
      </c>
      <c r="F226">
        <v>9695</v>
      </c>
      <c r="G226" t="s">
        <v>280</v>
      </c>
      <c r="H226" t="s">
        <v>281</v>
      </c>
      <c r="I226">
        <v>519</v>
      </c>
      <c r="J226" t="s">
        <v>541</v>
      </c>
      <c r="K226" t="s">
        <v>542</v>
      </c>
      <c r="L226">
        <v>30192</v>
      </c>
      <c r="M226" t="s">
        <v>344</v>
      </c>
      <c r="N226" t="s">
        <v>345</v>
      </c>
      <c r="O226">
        <v>30192</v>
      </c>
      <c r="P226" t="s">
        <v>344</v>
      </c>
      <c r="Q226" t="s">
        <v>345</v>
      </c>
      <c r="R226" t="s">
        <v>323</v>
      </c>
      <c r="S226" s="43">
        <v>-795.38</v>
      </c>
      <c r="U226" s="43">
        <v>13</v>
      </c>
      <c r="IF226">
        <v>30192</v>
      </c>
      <c r="IG226" t="s">
        <v>344</v>
      </c>
      <c r="IH226" t="s">
        <v>284</v>
      </c>
      <c r="IK226">
        <v>-2</v>
      </c>
      <c r="IL226" t="s">
        <v>278</v>
      </c>
      <c r="IM226" t="s">
        <v>279</v>
      </c>
      <c r="IN226" t="s">
        <v>466</v>
      </c>
      <c r="IP226" t="s">
        <v>492</v>
      </c>
    </row>
    <row r="227" spans="1:250" x14ac:dyDescent="0.35">
      <c r="A227">
        <v>13294</v>
      </c>
      <c r="B227">
        <v>-922729984</v>
      </c>
      <c r="C227">
        <v>1837</v>
      </c>
      <c r="D227" t="s">
        <v>272</v>
      </c>
      <c r="E227" t="s">
        <v>273</v>
      </c>
      <c r="F227">
        <v>1848</v>
      </c>
      <c r="G227" t="s">
        <v>285</v>
      </c>
      <c r="H227" t="s">
        <v>273</v>
      </c>
      <c r="I227">
        <v>523</v>
      </c>
      <c r="J227" t="s">
        <v>537</v>
      </c>
      <c r="K227" t="s">
        <v>538</v>
      </c>
      <c r="L227">
        <v>30193</v>
      </c>
      <c r="M227" t="s">
        <v>346</v>
      </c>
      <c r="N227" t="s">
        <v>347</v>
      </c>
      <c r="O227">
        <v>30193</v>
      </c>
      <c r="P227" t="s">
        <v>346</v>
      </c>
      <c r="Q227" t="s">
        <v>347</v>
      </c>
      <c r="R227" t="s">
        <v>323</v>
      </c>
      <c r="S227" s="43">
        <v>-242.68</v>
      </c>
      <c r="U227" s="43">
        <v>13</v>
      </c>
      <c r="IF227">
        <v>30193</v>
      </c>
      <c r="IG227" t="s">
        <v>346</v>
      </c>
      <c r="IH227" t="s">
        <v>287</v>
      </c>
      <c r="IK227">
        <v>-2</v>
      </c>
      <c r="IL227" t="s">
        <v>278</v>
      </c>
      <c r="IM227" t="s">
        <v>279</v>
      </c>
      <c r="IN227" t="s">
        <v>463</v>
      </c>
      <c r="IP227" t="s">
        <v>493</v>
      </c>
    </row>
    <row r="228" spans="1:250" x14ac:dyDescent="0.35">
      <c r="A228">
        <v>13295</v>
      </c>
      <c r="B228">
        <v>-922729984</v>
      </c>
      <c r="C228">
        <v>1837</v>
      </c>
      <c r="D228" t="s">
        <v>272</v>
      </c>
      <c r="E228" t="s">
        <v>273</v>
      </c>
      <c r="F228">
        <v>1848</v>
      </c>
      <c r="G228" t="s">
        <v>285</v>
      </c>
      <c r="H228" t="s">
        <v>273</v>
      </c>
      <c r="I228">
        <v>521</v>
      </c>
      <c r="J228" t="s">
        <v>539</v>
      </c>
      <c r="K228" t="s">
        <v>540</v>
      </c>
      <c r="L228">
        <v>30193</v>
      </c>
      <c r="M228" t="s">
        <v>346</v>
      </c>
      <c r="N228" t="s">
        <v>347</v>
      </c>
      <c r="O228">
        <v>30193</v>
      </c>
      <c r="P228" t="s">
        <v>346</v>
      </c>
      <c r="Q228" t="s">
        <v>347</v>
      </c>
      <c r="R228" t="s">
        <v>323</v>
      </c>
      <c r="S228" s="43">
        <v>-121.34</v>
      </c>
      <c r="U228" s="43">
        <v>13</v>
      </c>
      <c r="IF228">
        <v>30193</v>
      </c>
      <c r="IG228" t="s">
        <v>346</v>
      </c>
      <c r="IH228" t="s">
        <v>287</v>
      </c>
      <c r="IK228">
        <v>-2</v>
      </c>
      <c r="IL228" t="s">
        <v>278</v>
      </c>
      <c r="IM228" t="s">
        <v>279</v>
      </c>
      <c r="IN228" t="s">
        <v>463</v>
      </c>
      <c r="IP228" t="s">
        <v>493</v>
      </c>
    </row>
    <row r="229" spans="1:250" x14ac:dyDescent="0.35">
      <c r="A229">
        <v>13296</v>
      </c>
      <c r="B229">
        <v>-922729984</v>
      </c>
      <c r="C229">
        <v>1837</v>
      </c>
      <c r="D229" t="s">
        <v>272</v>
      </c>
      <c r="E229" t="s">
        <v>273</v>
      </c>
      <c r="F229">
        <v>1848</v>
      </c>
      <c r="G229" t="s">
        <v>285</v>
      </c>
      <c r="H229" t="s">
        <v>273</v>
      </c>
      <c r="I229">
        <v>519</v>
      </c>
      <c r="J229" t="s">
        <v>541</v>
      </c>
      <c r="K229" t="s">
        <v>542</v>
      </c>
      <c r="L229">
        <v>30193</v>
      </c>
      <c r="M229" t="s">
        <v>346</v>
      </c>
      <c r="N229" t="s">
        <v>347</v>
      </c>
      <c r="O229">
        <v>30193</v>
      </c>
      <c r="P229" t="s">
        <v>346</v>
      </c>
      <c r="Q229" t="s">
        <v>347</v>
      </c>
      <c r="R229" t="s">
        <v>323</v>
      </c>
      <c r="S229" s="43">
        <v>-121.34</v>
      </c>
      <c r="U229" s="43">
        <v>13</v>
      </c>
      <c r="IF229">
        <v>30193</v>
      </c>
      <c r="IG229" t="s">
        <v>346</v>
      </c>
      <c r="IH229" t="s">
        <v>287</v>
      </c>
      <c r="IK229">
        <v>-2</v>
      </c>
      <c r="IL229" t="s">
        <v>278</v>
      </c>
      <c r="IM229" t="s">
        <v>279</v>
      </c>
      <c r="IN229" t="s">
        <v>463</v>
      </c>
      <c r="IP229" t="s">
        <v>493</v>
      </c>
    </row>
    <row r="230" spans="1:250" x14ac:dyDescent="0.35">
      <c r="A230">
        <v>13297</v>
      </c>
      <c r="B230">
        <v>-922729984</v>
      </c>
      <c r="C230">
        <v>1837</v>
      </c>
      <c r="D230" t="s">
        <v>272</v>
      </c>
      <c r="E230" t="s">
        <v>273</v>
      </c>
      <c r="F230">
        <v>1848</v>
      </c>
      <c r="G230" t="s">
        <v>285</v>
      </c>
      <c r="H230" t="s">
        <v>273</v>
      </c>
      <c r="I230">
        <v>515</v>
      </c>
      <c r="J230" t="s">
        <v>543</v>
      </c>
      <c r="K230" t="s">
        <v>544</v>
      </c>
      <c r="L230">
        <v>30193</v>
      </c>
      <c r="M230" t="s">
        <v>346</v>
      </c>
      <c r="N230" t="s">
        <v>347</v>
      </c>
      <c r="O230">
        <v>30193</v>
      </c>
      <c r="P230" t="s">
        <v>346</v>
      </c>
      <c r="Q230" t="s">
        <v>347</v>
      </c>
      <c r="R230" t="s">
        <v>323</v>
      </c>
      <c r="S230" s="43">
        <v>-270.18</v>
      </c>
      <c r="U230" s="43">
        <v>13</v>
      </c>
      <c r="IF230">
        <v>30193</v>
      </c>
      <c r="IG230" t="s">
        <v>346</v>
      </c>
      <c r="IH230" t="s">
        <v>287</v>
      </c>
      <c r="IK230">
        <v>-2</v>
      </c>
      <c r="IL230" t="s">
        <v>278</v>
      </c>
      <c r="IM230" t="s">
        <v>279</v>
      </c>
      <c r="IN230" t="s">
        <v>463</v>
      </c>
      <c r="IP230" t="s">
        <v>493</v>
      </c>
    </row>
    <row r="231" spans="1:250" x14ac:dyDescent="0.35">
      <c r="A231">
        <v>13298</v>
      </c>
      <c r="B231">
        <v>-922729984</v>
      </c>
      <c r="C231">
        <v>1837</v>
      </c>
      <c r="D231" t="s">
        <v>272</v>
      </c>
      <c r="E231" t="s">
        <v>273</v>
      </c>
      <c r="F231">
        <v>1848</v>
      </c>
      <c r="G231" t="s">
        <v>285</v>
      </c>
      <c r="H231" t="s">
        <v>273</v>
      </c>
      <c r="I231">
        <v>513</v>
      </c>
      <c r="J231" t="s">
        <v>545</v>
      </c>
      <c r="K231" t="s">
        <v>546</v>
      </c>
      <c r="L231">
        <v>30193</v>
      </c>
      <c r="M231" t="s">
        <v>346</v>
      </c>
      <c r="N231" t="s">
        <v>347</v>
      </c>
      <c r="O231">
        <v>30193</v>
      </c>
      <c r="P231" t="s">
        <v>346</v>
      </c>
      <c r="Q231" t="s">
        <v>347</v>
      </c>
      <c r="R231" t="s">
        <v>323</v>
      </c>
      <c r="S231" s="43">
        <v>-236.69</v>
      </c>
      <c r="U231" s="43">
        <v>13</v>
      </c>
      <c r="IF231">
        <v>30193</v>
      </c>
      <c r="IG231" t="s">
        <v>346</v>
      </c>
      <c r="IH231" t="s">
        <v>287</v>
      </c>
      <c r="IK231">
        <v>-2</v>
      </c>
      <c r="IL231" t="s">
        <v>278</v>
      </c>
      <c r="IM231" t="s">
        <v>279</v>
      </c>
      <c r="IN231" t="s">
        <v>463</v>
      </c>
      <c r="IP231" t="s">
        <v>493</v>
      </c>
    </row>
    <row r="232" spans="1:250" x14ac:dyDescent="0.35">
      <c r="A232">
        <v>13299</v>
      </c>
      <c r="B232">
        <v>-922729984</v>
      </c>
      <c r="C232">
        <v>1837</v>
      </c>
      <c r="D232" t="s">
        <v>272</v>
      </c>
      <c r="E232" t="s">
        <v>273</v>
      </c>
      <c r="F232">
        <v>1848</v>
      </c>
      <c r="G232" t="s">
        <v>285</v>
      </c>
      <c r="H232" t="s">
        <v>273</v>
      </c>
      <c r="I232">
        <v>509</v>
      </c>
      <c r="J232" t="s">
        <v>547</v>
      </c>
      <c r="K232" t="s">
        <v>548</v>
      </c>
      <c r="L232">
        <v>30193</v>
      </c>
      <c r="M232" t="s">
        <v>346</v>
      </c>
      <c r="N232" t="s">
        <v>347</v>
      </c>
      <c r="O232">
        <v>30193</v>
      </c>
      <c r="P232" t="s">
        <v>346</v>
      </c>
      <c r="Q232" t="s">
        <v>347</v>
      </c>
      <c r="R232" t="s">
        <v>323</v>
      </c>
      <c r="S232" s="43">
        <v>-139.97999999999999</v>
      </c>
      <c r="U232" s="43">
        <v>13</v>
      </c>
      <c r="IF232">
        <v>30193</v>
      </c>
      <c r="IG232" t="s">
        <v>346</v>
      </c>
      <c r="IH232" t="s">
        <v>287</v>
      </c>
      <c r="IK232">
        <v>-2</v>
      </c>
      <c r="IL232" t="s">
        <v>278</v>
      </c>
      <c r="IM232" t="s">
        <v>279</v>
      </c>
      <c r="IN232" t="s">
        <v>463</v>
      </c>
      <c r="IP232" t="s">
        <v>493</v>
      </c>
    </row>
    <row r="233" spans="1:250" x14ac:dyDescent="0.35">
      <c r="A233">
        <v>13300</v>
      </c>
      <c r="B233">
        <v>-922729984</v>
      </c>
      <c r="C233">
        <v>1837</v>
      </c>
      <c r="D233" t="s">
        <v>272</v>
      </c>
      <c r="E233" t="s">
        <v>273</v>
      </c>
      <c r="F233">
        <v>9695</v>
      </c>
      <c r="G233" t="s">
        <v>280</v>
      </c>
      <c r="H233" t="s">
        <v>281</v>
      </c>
      <c r="I233">
        <v>515</v>
      </c>
      <c r="J233" t="s">
        <v>543</v>
      </c>
      <c r="K233" t="s">
        <v>544</v>
      </c>
      <c r="L233">
        <v>30193</v>
      </c>
      <c r="M233" t="s">
        <v>346</v>
      </c>
      <c r="N233" t="s">
        <v>347</v>
      </c>
      <c r="O233">
        <v>30193</v>
      </c>
      <c r="P233" t="s">
        <v>346</v>
      </c>
      <c r="Q233" t="s">
        <v>347</v>
      </c>
      <c r="R233" t="s">
        <v>323</v>
      </c>
      <c r="S233" s="43">
        <v>-266.70999999999998</v>
      </c>
      <c r="U233" s="43">
        <v>13</v>
      </c>
      <c r="IF233">
        <v>30193</v>
      </c>
      <c r="IG233" t="s">
        <v>346</v>
      </c>
      <c r="IH233" t="s">
        <v>284</v>
      </c>
      <c r="IK233">
        <v>-2</v>
      </c>
      <c r="IL233" t="s">
        <v>278</v>
      </c>
      <c r="IM233" t="s">
        <v>279</v>
      </c>
      <c r="IN233" t="s">
        <v>466</v>
      </c>
      <c r="IP233" t="s">
        <v>494</v>
      </c>
    </row>
    <row r="234" spans="1:250" x14ac:dyDescent="0.35">
      <c r="A234">
        <v>13301</v>
      </c>
      <c r="B234">
        <v>-922729984</v>
      </c>
      <c r="C234">
        <v>1837</v>
      </c>
      <c r="D234" t="s">
        <v>272</v>
      </c>
      <c r="E234" t="s">
        <v>273</v>
      </c>
      <c r="F234">
        <v>9695</v>
      </c>
      <c r="G234" t="s">
        <v>280</v>
      </c>
      <c r="H234" t="s">
        <v>281</v>
      </c>
      <c r="I234">
        <v>513</v>
      </c>
      <c r="J234" t="s">
        <v>545</v>
      </c>
      <c r="K234" t="s">
        <v>546</v>
      </c>
      <c r="L234">
        <v>30193</v>
      </c>
      <c r="M234" t="s">
        <v>346</v>
      </c>
      <c r="N234" t="s">
        <v>347</v>
      </c>
      <c r="O234">
        <v>30193</v>
      </c>
      <c r="P234" t="s">
        <v>346</v>
      </c>
      <c r="Q234" t="s">
        <v>347</v>
      </c>
      <c r="R234" t="s">
        <v>323</v>
      </c>
      <c r="S234" s="43">
        <v>-233.6</v>
      </c>
      <c r="U234" s="43">
        <v>13</v>
      </c>
      <c r="IF234">
        <v>30193</v>
      </c>
      <c r="IG234" t="s">
        <v>346</v>
      </c>
      <c r="IH234" t="s">
        <v>284</v>
      </c>
      <c r="IK234">
        <v>-2</v>
      </c>
      <c r="IL234" t="s">
        <v>278</v>
      </c>
      <c r="IM234" t="s">
        <v>279</v>
      </c>
      <c r="IN234" t="s">
        <v>466</v>
      </c>
      <c r="IP234" t="s">
        <v>494</v>
      </c>
    </row>
    <row r="235" spans="1:250" x14ac:dyDescent="0.35">
      <c r="A235">
        <v>13302</v>
      </c>
      <c r="B235">
        <v>-922729984</v>
      </c>
      <c r="C235">
        <v>1837</v>
      </c>
      <c r="D235" t="s">
        <v>272</v>
      </c>
      <c r="E235" t="s">
        <v>273</v>
      </c>
      <c r="F235">
        <v>9695</v>
      </c>
      <c r="G235" t="s">
        <v>280</v>
      </c>
      <c r="H235" t="s">
        <v>281</v>
      </c>
      <c r="I235">
        <v>509</v>
      </c>
      <c r="J235" t="s">
        <v>547</v>
      </c>
      <c r="K235" t="s">
        <v>548</v>
      </c>
      <c r="L235">
        <v>30193</v>
      </c>
      <c r="M235" t="s">
        <v>346</v>
      </c>
      <c r="N235" t="s">
        <v>347</v>
      </c>
      <c r="O235">
        <v>30193</v>
      </c>
      <c r="P235" t="s">
        <v>346</v>
      </c>
      <c r="Q235" t="s">
        <v>347</v>
      </c>
      <c r="R235" t="s">
        <v>323</v>
      </c>
      <c r="S235" s="43">
        <v>-168.57</v>
      </c>
      <c r="U235" s="43">
        <v>13</v>
      </c>
      <c r="IF235">
        <v>30193</v>
      </c>
      <c r="IG235" t="s">
        <v>346</v>
      </c>
      <c r="IH235" t="s">
        <v>284</v>
      </c>
      <c r="IK235">
        <v>-2</v>
      </c>
      <c r="IL235" t="s">
        <v>278</v>
      </c>
      <c r="IM235" t="s">
        <v>279</v>
      </c>
      <c r="IN235" t="s">
        <v>466</v>
      </c>
      <c r="IP235" t="s">
        <v>494</v>
      </c>
    </row>
    <row r="236" spans="1:250" x14ac:dyDescent="0.35">
      <c r="A236">
        <v>13303</v>
      </c>
      <c r="B236">
        <v>-922729984</v>
      </c>
      <c r="C236">
        <v>1837</v>
      </c>
      <c r="D236" t="s">
        <v>272</v>
      </c>
      <c r="E236" t="s">
        <v>273</v>
      </c>
      <c r="F236">
        <v>9695</v>
      </c>
      <c r="G236" t="s">
        <v>280</v>
      </c>
      <c r="H236" t="s">
        <v>281</v>
      </c>
      <c r="I236">
        <v>507</v>
      </c>
      <c r="J236" t="s">
        <v>549</v>
      </c>
      <c r="K236" t="s">
        <v>550</v>
      </c>
      <c r="L236">
        <v>30193</v>
      </c>
      <c r="M236" t="s">
        <v>346</v>
      </c>
      <c r="N236" t="s">
        <v>347</v>
      </c>
      <c r="O236">
        <v>30193</v>
      </c>
      <c r="P236" t="s">
        <v>346</v>
      </c>
      <c r="Q236" t="s">
        <v>347</v>
      </c>
      <c r="R236" t="s">
        <v>323</v>
      </c>
      <c r="S236" s="43">
        <v>-252.66</v>
      </c>
      <c r="U236" s="43">
        <v>13</v>
      </c>
      <c r="IF236">
        <v>30193</v>
      </c>
      <c r="IG236" t="s">
        <v>346</v>
      </c>
      <c r="IH236" t="s">
        <v>284</v>
      </c>
      <c r="IK236">
        <v>-2</v>
      </c>
      <c r="IL236" t="s">
        <v>278</v>
      </c>
      <c r="IM236" t="s">
        <v>279</v>
      </c>
      <c r="IN236" t="s">
        <v>466</v>
      </c>
      <c r="IP236" t="s">
        <v>494</v>
      </c>
    </row>
    <row r="237" spans="1:250" x14ac:dyDescent="0.35">
      <c r="A237">
        <v>13304</v>
      </c>
      <c r="B237">
        <v>-922729984</v>
      </c>
      <c r="C237">
        <v>1837</v>
      </c>
      <c r="D237" t="s">
        <v>272</v>
      </c>
      <c r="E237" t="s">
        <v>273</v>
      </c>
      <c r="F237">
        <v>1848</v>
      </c>
      <c r="G237" t="s">
        <v>285</v>
      </c>
      <c r="H237" t="s">
        <v>273</v>
      </c>
      <c r="I237">
        <v>528</v>
      </c>
      <c r="J237" t="s">
        <v>531</v>
      </c>
      <c r="K237" t="s">
        <v>532</v>
      </c>
      <c r="L237">
        <v>30193</v>
      </c>
      <c r="M237" t="s">
        <v>346</v>
      </c>
      <c r="N237" t="s">
        <v>347</v>
      </c>
      <c r="O237">
        <v>30193</v>
      </c>
      <c r="P237" t="s">
        <v>346</v>
      </c>
      <c r="Q237" t="s">
        <v>347</v>
      </c>
      <c r="R237" t="s">
        <v>323</v>
      </c>
      <c r="S237" s="43">
        <v>-209.36</v>
      </c>
      <c r="U237" s="43">
        <v>13</v>
      </c>
      <c r="IF237">
        <v>30193</v>
      </c>
      <c r="IG237" t="s">
        <v>346</v>
      </c>
      <c r="IH237" t="s">
        <v>287</v>
      </c>
      <c r="IK237">
        <v>-2</v>
      </c>
      <c r="IL237" t="s">
        <v>278</v>
      </c>
      <c r="IM237" t="s">
        <v>279</v>
      </c>
      <c r="IN237" t="s">
        <v>463</v>
      </c>
      <c r="IP237" t="s">
        <v>493</v>
      </c>
    </row>
    <row r="238" spans="1:250" x14ac:dyDescent="0.35">
      <c r="A238">
        <v>13305</v>
      </c>
      <c r="B238">
        <v>-922729984</v>
      </c>
      <c r="C238">
        <v>1837</v>
      </c>
      <c r="D238" t="s">
        <v>272</v>
      </c>
      <c r="E238" t="s">
        <v>273</v>
      </c>
      <c r="F238">
        <v>1848</v>
      </c>
      <c r="G238" t="s">
        <v>285</v>
      </c>
      <c r="H238" t="s">
        <v>273</v>
      </c>
      <c r="I238">
        <v>527</v>
      </c>
      <c r="J238" t="s">
        <v>535</v>
      </c>
      <c r="K238" t="s">
        <v>536</v>
      </c>
      <c r="L238">
        <v>30193</v>
      </c>
      <c r="M238" t="s">
        <v>346</v>
      </c>
      <c r="N238" t="s">
        <v>347</v>
      </c>
      <c r="O238">
        <v>30193</v>
      </c>
      <c r="P238" t="s">
        <v>346</v>
      </c>
      <c r="Q238" t="s">
        <v>347</v>
      </c>
      <c r="R238" t="s">
        <v>323</v>
      </c>
      <c r="S238" s="43">
        <v>-144.03</v>
      </c>
      <c r="U238" s="43">
        <v>13</v>
      </c>
      <c r="IF238">
        <v>30193</v>
      </c>
      <c r="IG238" t="s">
        <v>346</v>
      </c>
      <c r="IH238" t="s">
        <v>287</v>
      </c>
      <c r="IK238">
        <v>-2</v>
      </c>
      <c r="IL238" t="s">
        <v>278</v>
      </c>
      <c r="IM238" t="s">
        <v>279</v>
      </c>
      <c r="IN238" t="s">
        <v>463</v>
      </c>
      <c r="IP238" t="s">
        <v>493</v>
      </c>
    </row>
    <row r="239" spans="1:250" x14ac:dyDescent="0.35">
      <c r="A239">
        <v>13306</v>
      </c>
      <c r="B239">
        <v>-922729984</v>
      </c>
      <c r="C239">
        <v>1837</v>
      </c>
      <c r="D239" t="s">
        <v>272</v>
      </c>
      <c r="E239" t="s">
        <v>273</v>
      </c>
      <c r="F239">
        <v>13794</v>
      </c>
      <c r="G239" t="s">
        <v>274</v>
      </c>
      <c r="H239" t="s">
        <v>275</v>
      </c>
      <c r="I239">
        <v>507</v>
      </c>
      <c r="J239" t="s">
        <v>549</v>
      </c>
      <c r="K239" t="s">
        <v>550</v>
      </c>
      <c r="L239">
        <v>31601</v>
      </c>
      <c r="M239" t="s">
        <v>348</v>
      </c>
      <c r="N239" t="s">
        <v>349</v>
      </c>
      <c r="O239">
        <v>31601</v>
      </c>
      <c r="P239" t="s">
        <v>348</v>
      </c>
      <c r="Q239" t="s">
        <v>349</v>
      </c>
      <c r="R239" t="s">
        <v>323</v>
      </c>
      <c r="S239" s="43">
        <v>-507.35</v>
      </c>
      <c r="U239" s="43">
        <v>13</v>
      </c>
      <c r="IF239">
        <v>31601</v>
      </c>
      <c r="IG239" t="s">
        <v>348</v>
      </c>
      <c r="IH239" t="s">
        <v>311</v>
      </c>
      <c r="IK239">
        <v>-2</v>
      </c>
      <c r="IL239" t="s">
        <v>278</v>
      </c>
      <c r="IM239" t="s">
        <v>279</v>
      </c>
      <c r="IN239" t="s">
        <v>468</v>
      </c>
      <c r="IP239" t="s">
        <v>495</v>
      </c>
    </row>
    <row r="240" spans="1:250" x14ac:dyDescent="0.35">
      <c r="A240">
        <v>13307</v>
      </c>
      <c r="B240">
        <v>-922729984</v>
      </c>
      <c r="C240">
        <v>1837</v>
      </c>
      <c r="D240" t="s">
        <v>272</v>
      </c>
      <c r="E240" t="s">
        <v>273</v>
      </c>
      <c r="F240">
        <v>9695</v>
      </c>
      <c r="G240" t="s">
        <v>280</v>
      </c>
      <c r="H240" t="s">
        <v>281</v>
      </c>
      <c r="I240">
        <v>528</v>
      </c>
      <c r="J240" t="s">
        <v>531</v>
      </c>
      <c r="K240" t="s">
        <v>532</v>
      </c>
      <c r="L240">
        <v>30193</v>
      </c>
      <c r="M240" t="s">
        <v>346</v>
      </c>
      <c r="N240" t="s">
        <v>347</v>
      </c>
      <c r="O240">
        <v>30193</v>
      </c>
      <c r="P240" t="s">
        <v>346</v>
      </c>
      <c r="Q240" t="s">
        <v>347</v>
      </c>
      <c r="R240" t="s">
        <v>323</v>
      </c>
      <c r="S240" s="43">
        <v>-158.16999999999999</v>
      </c>
      <c r="U240" s="43">
        <v>13</v>
      </c>
      <c r="IF240">
        <v>30193</v>
      </c>
      <c r="IG240" t="s">
        <v>346</v>
      </c>
      <c r="IH240" t="s">
        <v>284</v>
      </c>
      <c r="IK240">
        <v>-2</v>
      </c>
      <c r="IL240" t="s">
        <v>278</v>
      </c>
      <c r="IM240" t="s">
        <v>279</v>
      </c>
      <c r="IN240" t="s">
        <v>466</v>
      </c>
      <c r="IP240" t="s">
        <v>494</v>
      </c>
    </row>
    <row r="241" spans="1:250" x14ac:dyDescent="0.35">
      <c r="A241">
        <v>13308</v>
      </c>
      <c r="B241">
        <v>-922729984</v>
      </c>
      <c r="C241">
        <v>1837</v>
      </c>
      <c r="D241" t="s">
        <v>272</v>
      </c>
      <c r="E241" t="s">
        <v>273</v>
      </c>
      <c r="F241">
        <v>9695</v>
      </c>
      <c r="G241" t="s">
        <v>280</v>
      </c>
      <c r="H241" t="s">
        <v>281</v>
      </c>
      <c r="I241">
        <v>527</v>
      </c>
      <c r="J241" t="s">
        <v>535</v>
      </c>
      <c r="K241" t="s">
        <v>536</v>
      </c>
      <c r="L241">
        <v>30193</v>
      </c>
      <c r="M241" t="s">
        <v>346</v>
      </c>
      <c r="N241" t="s">
        <v>347</v>
      </c>
      <c r="O241">
        <v>30193</v>
      </c>
      <c r="P241" t="s">
        <v>346</v>
      </c>
      <c r="Q241" t="s">
        <v>347</v>
      </c>
      <c r="R241" t="s">
        <v>323</v>
      </c>
      <c r="S241" s="43">
        <v>-110.72</v>
      </c>
      <c r="U241" s="43">
        <v>13</v>
      </c>
      <c r="IF241">
        <v>30193</v>
      </c>
      <c r="IG241" t="s">
        <v>346</v>
      </c>
      <c r="IH241" t="s">
        <v>284</v>
      </c>
      <c r="IK241">
        <v>-2</v>
      </c>
      <c r="IL241" t="s">
        <v>278</v>
      </c>
      <c r="IM241" t="s">
        <v>279</v>
      </c>
      <c r="IN241" t="s">
        <v>466</v>
      </c>
      <c r="IP241" t="s">
        <v>494</v>
      </c>
    </row>
    <row r="242" spans="1:250" x14ac:dyDescent="0.35">
      <c r="A242">
        <v>13309</v>
      </c>
      <c r="B242">
        <v>-922729984</v>
      </c>
      <c r="C242">
        <v>1837</v>
      </c>
      <c r="D242" t="s">
        <v>272</v>
      </c>
      <c r="E242" t="s">
        <v>273</v>
      </c>
      <c r="F242">
        <v>9695</v>
      </c>
      <c r="G242" t="s">
        <v>280</v>
      </c>
      <c r="H242" t="s">
        <v>281</v>
      </c>
      <c r="I242">
        <v>523</v>
      </c>
      <c r="J242" t="s">
        <v>537</v>
      </c>
      <c r="K242" t="s">
        <v>538</v>
      </c>
      <c r="L242">
        <v>30193</v>
      </c>
      <c r="M242" t="s">
        <v>346</v>
      </c>
      <c r="N242" t="s">
        <v>347</v>
      </c>
      <c r="O242">
        <v>30193</v>
      </c>
      <c r="P242" t="s">
        <v>346</v>
      </c>
      <c r="Q242" t="s">
        <v>347</v>
      </c>
      <c r="R242" t="s">
        <v>323</v>
      </c>
      <c r="S242" s="43">
        <v>-238.57</v>
      </c>
      <c r="U242" s="43">
        <v>13</v>
      </c>
      <c r="IF242">
        <v>30193</v>
      </c>
      <c r="IG242" t="s">
        <v>346</v>
      </c>
      <c r="IH242" t="s">
        <v>284</v>
      </c>
      <c r="IK242">
        <v>-2</v>
      </c>
      <c r="IL242" t="s">
        <v>278</v>
      </c>
      <c r="IM242" t="s">
        <v>279</v>
      </c>
      <c r="IN242" t="s">
        <v>466</v>
      </c>
      <c r="IP242" t="s">
        <v>494</v>
      </c>
    </row>
    <row r="243" spans="1:250" x14ac:dyDescent="0.35">
      <c r="A243">
        <v>13310</v>
      </c>
      <c r="B243">
        <v>-922729984</v>
      </c>
      <c r="C243">
        <v>1837</v>
      </c>
      <c r="D243" t="s">
        <v>272</v>
      </c>
      <c r="E243" t="s">
        <v>273</v>
      </c>
      <c r="F243">
        <v>9695</v>
      </c>
      <c r="G243" t="s">
        <v>280</v>
      </c>
      <c r="H243" t="s">
        <v>281</v>
      </c>
      <c r="I243">
        <v>521</v>
      </c>
      <c r="J243" t="s">
        <v>539</v>
      </c>
      <c r="K243" t="s">
        <v>540</v>
      </c>
      <c r="L243">
        <v>30193</v>
      </c>
      <c r="M243" t="s">
        <v>346</v>
      </c>
      <c r="N243" t="s">
        <v>347</v>
      </c>
      <c r="O243">
        <v>30193</v>
      </c>
      <c r="P243" t="s">
        <v>346</v>
      </c>
      <c r="Q243" t="s">
        <v>347</v>
      </c>
      <c r="R243" t="s">
        <v>323</v>
      </c>
      <c r="S243" s="43">
        <v>-119.29</v>
      </c>
      <c r="U243" s="43">
        <v>13</v>
      </c>
      <c r="IF243">
        <v>30193</v>
      </c>
      <c r="IG243" t="s">
        <v>346</v>
      </c>
      <c r="IH243" t="s">
        <v>284</v>
      </c>
      <c r="IK243">
        <v>-2</v>
      </c>
      <c r="IL243" t="s">
        <v>278</v>
      </c>
      <c r="IM243" t="s">
        <v>279</v>
      </c>
      <c r="IN243" t="s">
        <v>466</v>
      </c>
      <c r="IP243" t="s">
        <v>494</v>
      </c>
    </row>
    <row r="244" spans="1:250" x14ac:dyDescent="0.35">
      <c r="A244">
        <v>13311</v>
      </c>
      <c r="B244">
        <v>-922729984</v>
      </c>
      <c r="C244">
        <v>1837</v>
      </c>
      <c r="D244" t="s">
        <v>272</v>
      </c>
      <c r="E244" t="s">
        <v>273</v>
      </c>
      <c r="F244">
        <v>9695</v>
      </c>
      <c r="G244" t="s">
        <v>280</v>
      </c>
      <c r="H244" t="s">
        <v>281</v>
      </c>
      <c r="I244">
        <v>519</v>
      </c>
      <c r="J244" t="s">
        <v>541</v>
      </c>
      <c r="K244" t="s">
        <v>542</v>
      </c>
      <c r="L244">
        <v>30193</v>
      </c>
      <c r="M244" t="s">
        <v>346</v>
      </c>
      <c r="N244" t="s">
        <v>347</v>
      </c>
      <c r="O244">
        <v>30193</v>
      </c>
      <c r="P244" t="s">
        <v>346</v>
      </c>
      <c r="Q244" t="s">
        <v>347</v>
      </c>
      <c r="R244" t="s">
        <v>323</v>
      </c>
      <c r="S244" s="43">
        <v>-119.77</v>
      </c>
      <c r="U244" s="43">
        <v>13</v>
      </c>
      <c r="IF244">
        <v>30193</v>
      </c>
      <c r="IG244" t="s">
        <v>346</v>
      </c>
      <c r="IH244" t="s">
        <v>284</v>
      </c>
      <c r="IK244">
        <v>-2</v>
      </c>
      <c r="IL244" t="s">
        <v>278</v>
      </c>
      <c r="IM244" t="s">
        <v>279</v>
      </c>
      <c r="IN244" t="s">
        <v>466</v>
      </c>
      <c r="IP244" t="s">
        <v>494</v>
      </c>
    </row>
    <row r="245" spans="1:250" x14ac:dyDescent="0.35">
      <c r="A245">
        <v>13312</v>
      </c>
      <c r="B245">
        <v>-922729984</v>
      </c>
      <c r="C245">
        <v>1837</v>
      </c>
      <c r="D245" t="s">
        <v>272</v>
      </c>
      <c r="E245" t="s">
        <v>273</v>
      </c>
      <c r="F245">
        <v>13794</v>
      </c>
      <c r="G245" t="s">
        <v>274</v>
      </c>
      <c r="H245" t="s">
        <v>275</v>
      </c>
      <c r="I245">
        <v>523</v>
      </c>
      <c r="J245" t="s">
        <v>537</v>
      </c>
      <c r="K245" t="s">
        <v>538</v>
      </c>
      <c r="L245">
        <v>31601</v>
      </c>
      <c r="M245" t="s">
        <v>348</v>
      </c>
      <c r="N245" t="s">
        <v>349</v>
      </c>
      <c r="O245">
        <v>31601</v>
      </c>
      <c r="P245" t="s">
        <v>348</v>
      </c>
      <c r="Q245" t="s">
        <v>349</v>
      </c>
      <c r="R245" t="s">
        <v>323</v>
      </c>
      <c r="S245" s="43">
        <v>-481.27</v>
      </c>
      <c r="U245" s="43">
        <v>13</v>
      </c>
      <c r="IF245">
        <v>31601</v>
      </c>
      <c r="IG245" t="s">
        <v>348</v>
      </c>
      <c r="IH245" t="s">
        <v>311</v>
      </c>
      <c r="IK245">
        <v>-2</v>
      </c>
      <c r="IL245" t="s">
        <v>278</v>
      </c>
      <c r="IM245" t="s">
        <v>279</v>
      </c>
      <c r="IN245" t="s">
        <v>468</v>
      </c>
      <c r="IP245" t="s">
        <v>495</v>
      </c>
    </row>
    <row r="246" spans="1:250" x14ac:dyDescent="0.35">
      <c r="A246">
        <v>13313</v>
      </c>
      <c r="B246">
        <v>-922729984</v>
      </c>
      <c r="C246">
        <v>1837</v>
      </c>
      <c r="D246" t="s">
        <v>272</v>
      </c>
      <c r="E246" t="s">
        <v>273</v>
      </c>
      <c r="F246">
        <v>13794</v>
      </c>
      <c r="G246" t="s">
        <v>274</v>
      </c>
      <c r="H246" t="s">
        <v>275</v>
      </c>
      <c r="I246">
        <v>521</v>
      </c>
      <c r="J246" t="s">
        <v>539</v>
      </c>
      <c r="K246" t="s">
        <v>540</v>
      </c>
      <c r="L246">
        <v>31601</v>
      </c>
      <c r="M246" t="s">
        <v>348</v>
      </c>
      <c r="N246" t="s">
        <v>349</v>
      </c>
      <c r="O246">
        <v>31601</v>
      </c>
      <c r="P246" t="s">
        <v>348</v>
      </c>
      <c r="Q246" t="s">
        <v>349</v>
      </c>
      <c r="R246" t="s">
        <v>323</v>
      </c>
      <c r="S246" s="43">
        <v>-240.64</v>
      </c>
      <c r="U246" s="43">
        <v>13</v>
      </c>
      <c r="IF246">
        <v>31601</v>
      </c>
      <c r="IG246" t="s">
        <v>348</v>
      </c>
      <c r="IH246" t="s">
        <v>311</v>
      </c>
      <c r="IK246">
        <v>-2</v>
      </c>
      <c r="IL246" t="s">
        <v>278</v>
      </c>
      <c r="IM246" t="s">
        <v>279</v>
      </c>
      <c r="IN246" t="s">
        <v>468</v>
      </c>
      <c r="IP246" t="s">
        <v>495</v>
      </c>
    </row>
    <row r="247" spans="1:250" x14ac:dyDescent="0.35">
      <c r="A247">
        <v>13314</v>
      </c>
      <c r="B247">
        <v>-922729984</v>
      </c>
      <c r="C247">
        <v>1837</v>
      </c>
      <c r="D247" t="s">
        <v>272</v>
      </c>
      <c r="E247" t="s">
        <v>273</v>
      </c>
      <c r="F247">
        <v>13794</v>
      </c>
      <c r="G247" t="s">
        <v>274</v>
      </c>
      <c r="H247" t="s">
        <v>275</v>
      </c>
      <c r="I247">
        <v>519</v>
      </c>
      <c r="J247" t="s">
        <v>541</v>
      </c>
      <c r="K247" t="s">
        <v>542</v>
      </c>
      <c r="L247">
        <v>31601</v>
      </c>
      <c r="M247" t="s">
        <v>348</v>
      </c>
      <c r="N247" t="s">
        <v>349</v>
      </c>
      <c r="O247">
        <v>31601</v>
      </c>
      <c r="P247" t="s">
        <v>348</v>
      </c>
      <c r="Q247" t="s">
        <v>349</v>
      </c>
      <c r="R247" t="s">
        <v>323</v>
      </c>
      <c r="S247" s="43">
        <v>-240.64</v>
      </c>
      <c r="U247" s="43">
        <v>13</v>
      </c>
      <c r="IF247">
        <v>31601</v>
      </c>
      <c r="IG247" t="s">
        <v>348</v>
      </c>
      <c r="IH247" t="s">
        <v>311</v>
      </c>
      <c r="IK247">
        <v>-2</v>
      </c>
      <c r="IL247" t="s">
        <v>278</v>
      </c>
      <c r="IM247" t="s">
        <v>279</v>
      </c>
      <c r="IN247" t="s">
        <v>468</v>
      </c>
      <c r="IP247" t="s">
        <v>495</v>
      </c>
    </row>
    <row r="248" spans="1:250" x14ac:dyDescent="0.35">
      <c r="A248">
        <v>13315</v>
      </c>
      <c r="B248">
        <v>-922729984</v>
      </c>
      <c r="C248">
        <v>1837</v>
      </c>
      <c r="D248" t="s">
        <v>272</v>
      </c>
      <c r="E248" t="s">
        <v>273</v>
      </c>
      <c r="F248">
        <v>13794</v>
      </c>
      <c r="G248" t="s">
        <v>274</v>
      </c>
      <c r="H248" t="s">
        <v>275</v>
      </c>
      <c r="I248">
        <v>515</v>
      </c>
      <c r="J248" t="s">
        <v>543</v>
      </c>
      <c r="K248" t="s">
        <v>544</v>
      </c>
      <c r="L248">
        <v>31601</v>
      </c>
      <c r="M248" t="s">
        <v>348</v>
      </c>
      <c r="N248" t="s">
        <v>349</v>
      </c>
      <c r="O248">
        <v>31601</v>
      </c>
      <c r="P248" t="s">
        <v>348</v>
      </c>
      <c r="Q248" t="s">
        <v>349</v>
      </c>
      <c r="R248" t="s">
        <v>323</v>
      </c>
      <c r="S248" s="43">
        <v>-535.80999999999995</v>
      </c>
      <c r="U248" s="43">
        <v>13</v>
      </c>
      <c r="IF248">
        <v>31601</v>
      </c>
      <c r="IG248" t="s">
        <v>348</v>
      </c>
      <c r="IH248" t="s">
        <v>311</v>
      </c>
      <c r="IK248">
        <v>-2</v>
      </c>
      <c r="IL248" t="s">
        <v>278</v>
      </c>
      <c r="IM248" t="s">
        <v>279</v>
      </c>
      <c r="IN248" t="s">
        <v>468</v>
      </c>
      <c r="IP248" t="s">
        <v>495</v>
      </c>
    </row>
    <row r="249" spans="1:250" x14ac:dyDescent="0.35">
      <c r="A249">
        <v>13316</v>
      </c>
      <c r="B249">
        <v>-922729984</v>
      </c>
      <c r="C249">
        <v>1837</v>
      </c>
      <c r="D249" t="s">
        <v>272</v>
      </c>
      <c r="E249" t="s">
        <v>273</v>
      </c>
      <c r="F249">
        <v>13794</v>
      </c>
      <c r="G249" t="s">
        <v>274</v>
      </c>
      <c r="H249" t="s">
        <v>275</v>
      </c>
      <c r="I249">
        <v>513</v>
      </c>
      <c r="J249" t="s">
        <v>545</v>
      </c>
      <c r="K249" t="s">
        <v>546</v>
      </c>
      <c r="L249">
        <v>31601</v>
      </c>
      <c r="M249" t="s">
        <v>348</v>
      </c>
      <c r="N249" t="s">
        <v>349</v>
      </c>
      <c r="O249">
        <v>31601</v>
      </c>
      <c r="P249" t="s">
        <v>348</v>
      </c>
      <c r="Q249" t="s">
        <v>349</v>
      </c>
      <c r="R249" t="s">
        <v>323</v>
      </c>
      <c r="S249" s="43">
        <v>-469.2</v>
      </c>
      <c r="U249" s="43">
        <v>13</v>
      </c>
      <c r="IF249">
        <v>31601</v>
      </c>
      <c r="IG249" t="s">
        <v>348</v>
      </c>
      <c r="IH249" t="s">
        <v>311</v>
      </c>
      <c r="IK249">
        <v>-2</v>
      </c>
      <c r="IL249" t="s">
        <v>278</v>
      </c>
      <c r="IM249" t="s">
        <v>279</v>
      </c>
      <c r="IN249" t="s">
        <v>468</v>
      </c>
      <c r="IP249" t="s">
        <v>495</v>
      </c>
    </row>
    <row r="250" spans="1:250" x14ac:dyDescent="0.35">
      <c r="A250">
        <v>13317</v>
      </c>
      <c r="B250">
        <v>-922729984</v>
      </c>
      <c r="C250">
        <v>1837</v>
      </c>
      <c r="D250" t="s">
        <v>272</v>
      </c>
      <c r="E250" t="s">
        <v>273</v>
      </c>
      <c r="F250">
        <v>13794</v>
      </c>
      <c r="G250" t="s">
        <v>274</v>
      </c>
      <c r="H250" t="s">
        <v>275</v>
      </c>
      <c r="I250">
        <v>509</v>
      </c>
      <c r="J250" t="s">
        <v>547</v>
      </c>
      <c r="K250" t="s">
        <v>548</v>
      </c>
      <c r="L250">
        <v>31601</v>
      </c>
      <c r="M250" t="s">
        <v>348</v>
      </c>
      <c r="N250" t="s">
        <v>349</v>
      </c>
      <c r="O250">
        <v>31601</v>
      </c>
      <c r="P250" t="s">
        <v>348</v>
      </c>
      <c r="Q250" t="s">
        <v>349</v>
      </c>
      <c r="R250" t="s">
        <v>323</v>
      </c>
      <c r="S250" s="43">
        <v>-322.86</v>
      </c>
      <c r="U250" s="43">
        <v>13</v>
      </c>
      <c r="IF250">
        <v>31601</v>
      </c>
      <c r="IG250" t="s">
        <v>348</v>
      </c>
      <c r="IH250" t="s">
        <v>311</v>
      </c>
      <c r="IK250">
        <v>-2</v>
      </c>
      <c r="IL250" t="s">
        <v>278</v>
      </c>
      <c r="IM250" t="s">
        <v>279</v>
      </c>
      <c r="IN250" t="s">
        <v>468</v>
      </c>
      <c r="IP250" t="s">
        <v>495</v>
      </c>
    </row>
    <row r="251" spans="1:250" x14ac:dyDescent="0.35">
      <c r="A251">
        <v>13318</v>
      </c>
      <c r="B251">
        <v>-922729984</v>
      </c>
      <c r="C251">
        <v>1837</v>
      </c>
      <c r="D251" t="s">
        <v>272</v>
      </c>
      <c r="E251" t="s">
        <v>273</v>
      </c>
      <c r="F251">
        <v>31620</v>
      </c>
      <c r="G251" t="s">
        <v>350</v>
      </c>
      <c r="H251" t="s">
        <v>351</v>
      </c>
      <c r="I251">
        <v>515</v>
      </c>
      <c r="J251" t="s">
        <v>543</v>
      </c>
      <c r="K251" t="s">
        <v>544</v>
      </c>
      <c r="L251">
        <v>31663</v>
      </c>
      <c r="M251" t="s">
        <v>352</v>
      </c>
      <c r="N251" t="s">
        <v>353</v>
      </c>
      <c r="O251">
        <v>31663</v>
      </c>
      <c r="P251" t="s">
        <v>352</v>
      </c>
      <c r="Q251" t="s">
        <v>353</v>
      </c>
      <c r="R251" t="s">
        <v>323</v>
      </c>
      <c r="S251" s="43">
        <v>-742.44</v>
      </c>
      <c r="U251" s="43">
        <v>13</v>
      </c>
      <c r="IF251">
        <v>31663</v>
      </c>
      <c r="IG251" t="s">
        <v>352</v>
      </c>
      <c r="IH251" t="s">
        <v>354</v>
      </c>
      <c r="IK251">
        <v>-2</v>
      </c>
      <c r="IL251" t="s">
        <v>278</v>
      </c>
      <c r="IM251" t="s">
        <v>279</v>
      </c>
      <c r="IN251" t="s">
        <v>496</v>
      </c>
      <c r="IP251" t="s">
        <v>497</v>
      </c>
    </row>
    <row r="252" spans="1:250" x14ac:dyDescent="0.35">
      <c r="A252">
        <v>13319</v>
      </c>
      <c r="B252">
        <v>-922729984</v>
      </c>
      <c r="C252">
        <v>1837</v>
      </c>
      <c r="D252" t="s">
        <v>272</v>
      </c>
      <c r="E252" t="s">
        <v>273</v>
      </c>
      <c r="F252">
        <v>31620</v>
      </c>
      <c r="G252" t="s">
        <v>350</v>
      </c>
      <c r="H252" t="s">
        <v>351</v>
      </c>
      <c r="I252">
        <v>513</v>
      </c>
      <c r="J252" t="s">
        <v>545</v>
      </c>
      <c r="K252" t="s">
        <v>546</v>
      </c>
      <c r="L252">
        <v>31663</v>
      </c>
      <c r="M252" t="s">
        <v>352</v>
      </c>
      <c r="N252" t="s">
        <v>353</v>
      </c>
      <c r="O252">
        <v>31663</v>
      </c>
      <c r="P252" t="s">
        <v>352</v>
      </c>
      <c r="Q252" t="s">
        <v>353</v>
      </c>
      <c r="R252" t="s">
        <v>323</v>
      </c>
      <c r="S252" s="43">
        <v>-650</v>
      </c>
      <c r="U252" s="43">
        <v>13</v>
      </c>
      <c r="IF252">
        <v>31663</v>
      </c>
      <c r="IG252" t="s">
        <v>352</v>
      </c>
      <c r="IH252" t="s">
        <v>354</v>
      </c>
      <c r="IK252">
        <v>-2</v>
      </c>
      <c r="IL252" t="s">
        <v>278</v>
      </c>
      <c r="IM252" t="s">
        <v>279</v>
      </c>
      <c r="IN252" t="s">
        <v>496</v>
      </c>
      <c r="IP252" t="s">
        <v>497</v>
      </c>
    </row>
    <row r="253" spans="1:250" x14ac:dyDescent="0.35">
      <c r="A253">
        <v>13320</v>
      </c>
      <c r="B253">
        <v>-922729984</v>
      </c>
      <c r="C253">
        <v>1837</v>
      </c>
      <c r="D253" t="s">
        <v>272</v>
      </c>
      <c r="E253" t="s">
        <v>273</v>
      </c>
      <c r="F253">
        <v>31620</v>
      </c>
      <c r="G253" t="s">
        <v>350</v>
      </c>
      <c r="H253" t="s">
        <v>351</v>
      </c>
      <c r="I253">
        <v>509</v>
      </c>
      <c r="J253" t="s">
        <v>547</v>
      </c>
      <c r="K253" t="s">
        <v>548</v>
      </c>
      <c r="L253">
        <v>31663</v>
      </c>
      <c r="M253" t="s">
        <v>352</v>
      </c>
      <c r="N253" t="s">
        <v>353</v>
      </c>
      <c r="O253">
        <v>31663</v>
      </c>
      <c r="P253" t="s">
        <v>352</v>
      </c>
      <c r="Q253" t="s">
        <v>353</v>
      </c>
      <c r="R253" t="s">
        <v>323</v>
      </c>
      <c r="S253" s="43">
        <v>-454.93</v>
      </c>
      <c r="U253" s="43">
        <v>13</v>
      </c>
      <c r="IF253">
        <v>31663</v>
      </c>
      <c r="IG253" t="s">
        <v>352</v>
      </c>
      <c r="IH253" t="s">
        <v>354</v>
      </c>
      <c r="IK253">
        <v>-2</v>
      </c>
      <c r="IL253" t="s">
        <v>278</v>
      </c>
      <c r="IM253" t="s">
        <v>279</v>
      </c>
      <c r="IN253" t="s">
        <v>496</v>
      </c>
      <c r="IP253" t="s">
        <v>497</v>
      </c>
    </row>
    <row r="254" spans="1:250" x14ac:dyDescent="0.35">
      <c r="A254">
        <v>13321</v>
      </c>
      <c r="B254">
        <v>-922729984</v>
      </c>
      <c r="C254">
        <v>1837</v>
      </c>
      <c r="D254" t="s">
        <v>272</v>
      </c>
      <c r="E254" t="s">
        <v>273</v>
      </c>
      <c r="F254">
        <v>31620</v>
      </c>
      <c r="G254" t="s">
        <v>350</v>
      </c>
      <c r="H254" t="s">
        <v>351</v>
      </c>
      <c r="I254">
        <v>507</v>
      </c>
      <c r="J254" t="s">
        <v>549</v>
      </c>
      <c r="K254" t="s">
        <v>550</v>
      </c>
      <c r="L254">
        <v>31663</v>
      </c>
      <c r="M254" t="s">
        <v>352</v>
      </c>
      <c r="N254" t="s">
        <v>353</v>
      </c>
      <c r="O254">
        <v>31663</v>
      </c>
      <c r="P254" t="s">
        <v>352</v>
      </c>
      <c r="Q254" t="s">
        <v>353</v>
      </c>
      <c r="R254" t="s">
        <v>323</v>
      </c>
      <c r="S254" s="43">
        <v>-714.89</v>
      </c>
      <c r="U254" s="43">
        <v>13</v>
      </c>
      <c r="IF254">
        <v>31663</v>
      </c>
      <c r="IG254" t="s">
        <v>352</v>
      </c>
      <c r="IH254" t="s">
        <v>354</v>
      </c>
      <c r="IK254">
        <v>-2</v>
      </c>
      <c r="IL254" t="s">
        <v>278</v>
      </c>
      <c r="IM254" t="s">
        <v>279</v>
      </c>
      <c r="IN254" t="s">
        <v>496</v>
      </c>
      <c r="IP254" t="s">
        <v>497</v>
      </c>
    </row>
    <row r="255" spans="1:250" x14ac:dyDescent="0.35">
      <c r="A255">
        <v>13322</v>
      </c>
      <c r="B255">
        <v>-922729984</v>
      </c>
      <c r="C255">
        <v>1837</v>
      </c>
      <c r="D255" t="s">
        <v>272</v>
      </c>
      <c r="E255" t="s">
        <v>273</v>
      </c>
      <c r="F255">
        <v>13794</v>
      </c>
      <c r="G255" t="s">
        <v>274</v>
      </c>
      <c r="H255" t="s">
        <v>275</v>
      </c>
      <c r="I255">
        <v>528</v>
      </c>
      <c r="J255" t="s">
        <v>531</v>
      </c>
      <c r="K255" t="s">
        <v>532</v>
      </c>
      <c r="L255">
        <v>31601</v>
      </c>
      <c r="M255" t="s">
        <v>348</v>
      </c>
      <c r="N255" t="s">
        <v>349</v>
      </c>
      <c r="O255">
        <v>31601</v>
      </c>
      <c r="P255" t="s">
        <v>348</v>
      </c>
      <c r="Q255" t="s">
        <v>349</v>
      </c>
      <c r="R255" t="s">
        <v>323</v>
      </c>
      <c r="S255" s="43">
        <v>-343.76</v>
      </c>
      <c r="U255" s="43">
        <v>13</v>
      </c>
      <c r="IF255">
        <v>31601</v>
      </c>
      <c r="IG255" t="s">
        <v>348</v>
      </c>
      <c r="IH255" t="s">
        <v>311</v>
      </c>
      <c r="IK255">
        <v>-2</v>
      </c>
      <c r="IL255" t="s">
        <v>278</v>
      </c>
      <c r="IM255" t="s">
        <v>279</v>
      </c>
      <c r="IN255" t="s">
        <v>468</v>
      </c>
      <c r="IP255" t="s">
        <v>495</v>
      </c>
    </row>
    <row r="256" spans="1:250" x14ac:dyDescent="0.35">
      <c r="A256">
        <v>13323</v>
      </c>
      <c r="B256">
        <v>-922729984</v>
      </c>
      <c r="C256">
        <v>1837</v>
      </c>
      <c r="D256" t="s">
        <v>272</v>
      </c>
      <c r="E256" t="s">
        <v>273</v>
      </c>
      <c r="F256">
        <v>13794</v>
      </c>
      <c r="G256" t="s">
        <v>274</v>
      </c>
      <c r="H256" t="s">
        <v>275</v>
      </c>
      <c r="I256">
        <v>527</v>
      </c>
      <c r="J256" t="s">
        <v>535</v>
      </c>
      <c r="K256" t="s">
        <v>536</v>
      </c>
      <c r="L256">
        <v>31601</v>
      </c>
      <c r="M256" t="s">
        <v>348</v>
      </c>
      <c r="N256" t="s">
        <v>349</v>
      </c>
      <c r="O256">
        <v>31601</v>
      </c>
      <c r="P256" t="s">
        <v>348</v>
      </c>
      <c r="Q256" t="s">
        <v>349</v>
      </c>
      <c r="R256" t="s">
        <v>323</v>
      </c>
      <c r="S256" s="43">
        <v>-240.64</v>
      </c>
      <c r="U256" s="43">
        <v>13</v>
      </c>
      <c r="IF256">
        <v>31601</v>
      </c>
      <c r="IG256" t="s">
        <v>348</v>
      </c>
      <c r="IH256" t="s">
        <v>311</v>
      </c>
      <c r="IK256">
        <v>-2</v>
      </c>
      <c r="IL256" t="s">
        <v>278</v>
      </c>
      <c r="IM256" t="s">
        <v>279</v>
      </c>
      <c r="IN256" t="s">
        <v>468</v>
      </c>
      <c r="IP256" t="s">
        <v>495</v>
      </c>
    </row>
    <row r="257" spans="1:250" x14ac:dyDescent="0.35">
      <c r="A257">
        <v>13324</v>
      </c>
      <c r="B257">
        <v>-922729984</v>
      </c>
      <c r="C257">
        <v>1837</v>
      </c>
      <c r="D257" t="s">
        <v>272</v>
      </c>
      <c r="E257" t="s">
        <v>273</v>
      </c>
      <c r="F257">
        <v>13794</v>
      </c>
      <c r="G257" t="s">
        <v>274</v>
      </c>
      <c r="H257" t="s">
        <v>275</v>
      </c>
      <c r="I257">
        <v>507</v>
      </c>
      <c r="J257" t="s">
        <v>549</v>
      </c>
      <c r="K257" t="s">
        <v>550</v>
      </c>
      <c r="L257">
        <v>34667</v>
      </c>
      <c r="M257" t="s">
        <v>355</v>
      </c>
      <c r="N257" t="s">
        <v>356</v>
      </c>
      <c r="O257">
        <v>34667</v>
      </c>
      <c r="P257" t="s">
        <v>355</v>
      </c>
      <c r="Q257" t="s">
        <v>356</v>
      </c>
      <c r="R257" t="s">
        <v>323</v>
      </c>
      <c r="S257" s="43">
        <v>-199.01</v>
      </c>
      <c r="U257" s="43">
        <v>13</v>
      </c>
      <c r="IF257">
        <v>34667</v>
      </c>
      <c r="IG257" t="s">
        <v>355</v>
      </c>
      <c r="IH257" t="s">
        <v>311</v>
      </c>
      <c r="IK257">
        <v>-2</v>
      </c>
      <c r="IL257" t="s">
        <v>278</v>
      </c>
      <c r="IM257" t="s">
        <v>279</v>
      </c>
      <c r="IN257" t="s">
        <v>468</v>
      </c>
      <c r="IP257" t="s">
        <v>498</v>
      </c>
    </row>
    <row r="258" spans="1:250" x14ac:dyDescent="0.35">
      <c r="A258">
        <v>13325</v>
      </c>
      <c r="B258">
        <v>-922729984</v>
      </c>
      <c r="C258">
        <v>1837</v>
      </c>
      <c r="D258" t="s">
        <v>272</v>
      </c>
      <c r="E258" t="s">
        <v>273</v>
      </c>
      <c r="F258">
        <v>31620</v>
      </c>
      <c r="G258" t="s">
        <v>350</v>
      </c>
      <c r="H258" t="s">
        <v>351</v>
      </c>
      <c r="I258">
        <v>528</v>
      </c>
      <c r="J258" t="s">
        <v>531</v>
      </c>
      <c r="K258" t="s">
        <v>532</v>
      </c>
      <c r="L258">
        <v>31663</v>
      </c>
      <c r="M258" t="s">
        <v>352</v>
      </c>
      <c r="N258" t="s">
        <v>353</v>
      </c>
      <c r="O258">
        <v>31663</v>
      </c>
      <c r="P258" t="s">
        <v>352</v>
      </c>
      <c r="Q258" t="s">
        <v>353</v>
      </c>
      <c r="R258" t="s">
        <v>323</v>
      </c>
      <c r="S258" s="43">
        <v>-476.5</v>
      </c>
      <c r="U258" s="43">
        <v>13</v>
      </c>
      <c r="IF258">
        <v>31663</v>
      </c>
      <c r="IG258" t="s">
        <v>352</v>
      </c>
      <c r="IH258" t="s">
        <v>354</v>
      </c>
      <c r="IK258">
        <v>-2</v>
      </c>
      <c r="IL258" t="s">
        <v>278</v>
      </c>
      <c r="IM258" t="s">
        <v>279</v>
      </c>
      <c r="IN258" t="s">
        <v>496</v>
      </c>
      <c r="IP258" t="s">
        <v>497</v>
      </c>
    </row>
    <row r="259" spans="1:250" x14ac:dyDescent="0.35">
      <c r="A259">
        <v>13326</v>
      </c>
      <c r="B259">
        <v>-922729984</v>
      </c>
      <c r="C259">
        <v>1837</v>
      </c>
      <c r="D259" t="s">
        <v>272</v>
      </c>
      <c r="E259" t="s">
        <v>273</v>
      </c>
      <c r="F259">
        <v>31620</v>
      </c>
      <c r="G259" t="s">
        <v>350</v>
      </c>
      <c r="H259" t="s">
        <v>351</v>
      </c>
      <c r="I259">
        <v>527</v>
      </c>
      <c r="J259" t="s">
        <v>535</v>
      </c>
      <c r="K259" t="s">
        <v>536</v>
      </c>
      <c r="L259">
        <v>31663</v>
      </c>
      <c r="M259" t="s">
        <v>352</v>
      </c>
      <c r="N259" t="s">
        <v>353</v>
      </c>
      <c r="O259">
        <v>31663</v>
      </c>
      <c r="P259" t="s">
        <v>352</v>
      </c>
      <c r="Q259" t="s">
        <v>353</v>
      </c>
      <c r="R259" t="s">
        <v>323</v>
      </c>
      <c r="S259" s="43">
        <v>-333.55</v>
      </c>
      <c r="U259" s="43">
        <v>13</v>
      </c>
      <c r="IF259">
        <v>31663</v>
      </c>
      <c r="IG259" t="s">
        <v>352</v>
      </c>
      <c r="IH259" t="s">
        <v>354</v>
      </c>
      <c r="IK259">
        <v>-2</v>
      </c>
      <c r="IL259" t="s">
        <v>278</v>
      </c>
      <c r="IM259" t="s">
        <v>279</v>
      </c>
      <c r="IN259" t="s">
        <v>496</v>
      </c>
      <c r="IP259" t="s">
        <v>497</v>
      </c>
    </row>
    <row r="260" spans="1:250" x14ac:dyDescent="0.35">
      <c r="A260">
        <v>13327</v>
      </c>
      <c r="B260">
        <v>-922729984</v>
      </c>
      <c r="C260">
        <v>1837</v>
      </c>
      <c r="D260" t="s">
        <v>272</v>
      </c>
      <c r="E260" t="s">
        <v>273</v>
      </c>
      <c r="F260">
        <v>31620</v>
      </c>
      <c r="G260" t="s">
        <v>350</v>
      </c>
      <c r="H260" t="s">
        <v>351</v>
      </c>
      <c r="I260">
        <v>523</v>
      </c>
      <c r="J260" t="s">
        <v>537</v>
      </c>
      <c r="K260" t="s">
        <v>538</v>
      </c>
      <c r="L260">
        <v>31663</v>
      </c>
      <c r="M260" t="s">
        <v>352</v>
      </c>
      <c r="N260" t="s">
        <v>353</v>
      </c>
      <c r="O260">
        <v>31663</v>
      </c>
      <c r="P260" t="s">
        <v>352</v>
      </c>
      <c r="Q260" t="s">
        <v>353</v>
      </c>
      <c r="R260" t="s">
        <v>323</v>
      </c>
      <c r="S260" s="43">
        <v>-667.1</v>
      </c>
      <c r="U260" s="43">
        <v>13</v>
      </c>
      <c r="IF260">
        <v>31663</v>
      </c>
      <c r="IG260" t="s">
        <v>352</v>
      </c>
      <c r="IH260" t="s">
        <v>354</v>
      </c>
      <c r="IK260">
        <v>-2</v>
      </c>
      <c r="IL260" t="s">
        <v>278</v>
      </c>
      <c r="IM260" t="s">
        <v>279</v>
      </c>
      <c r="IN260" t="s">
        <v>496</v>
      </c>
      <c r="IP260" t="s">
        <v>497</v>
      </c>
    </row>
    <row r="261" spans="1:250" x14ac:dyDescent="0.35">
      <c r="A261">
        <v>13328</v>
      </c>
      <c r="B261">
        <v>-922729984</v>
      </c>
      <c r="C261">
        <v>1837</v>
      </c>
      <c r="D261" t="s">
        <v>272</v>
      </c>
      <c r="E261" t="s">
        <v>273</v>
      </c>
      <c r="F261">
        <v>31620</v>
      </c>
      <c r="G261" t="s">
        <v>350</v>
      </c>
      <c r="H261" t="s">
        <v>351</v>
      </c>
      <c r="I261">
        <v>521</v>
      </c>
      <c r="J261" t="s">
        <v>539</v>
      </c>
      <c r="K261" t="s">
        <v>540</v>
      </c>
      <c r="L261">
        <v>31663</v>
      </c>
      <c r="M261" t="s">
        <v>352</v>
      </c>
      <c r="N261" t="s">
        <v>353</v>
      </c>
      <c r="O261">
        <v>31663</v>
      </c>
      <c r="P261" t="s">
        <v>352</v>
      </c>
      <c r="Q261" t="s">
        <v>353</v>
      </c>
      <c r="R261" t="s">
        <v>323</v>
      </c>
      <c r="S261" s="43">
        <v>-333.55</v>
      </c>
      <c r="U261" s="43">
        <v>13</v>
      </c>
      <c r="IF261">
        <v>31663</v>
      </c>
      <c r="IG261" t="s">
        <v>352</v>
      </c>
      <c r="IH261" t="s">
        <v>354</v>
      </c>
      <c r="IK261">
        <v>-2</v>
      </c>
      <c r="IL261" t="s">
        <v>278</v>
      </c>
      <c r="IM261" t="s">
        <v>279</v>
      </c>
      <c r="IN261" t="s">
        <v>496</v>
      </c>
      <c r="IP261" t="s">
        <v>497</v>
      </c>
    </row>
    <row r="262" spans="1:250" x14ac:dyDescent="0.35">
      <c r="A262">
        <v>13329</v>
      </c>
      <c r="B262">
        <v>-922729984</v>
      </c>
      <c r="C262">
        <v>1837</v>
      </c>
      <c r="D262" t="s">
        <v>272</v>
      </c>
      <c r="E262" t="s">
        <v>273</v>
      </c>
      <c r="F262">
        <v>31620</v>
      </c>
      <c r="G262" t="s">
        <v>350</v>
      </c>
      <c r="H262" t="s">
        <v>351</v>
      </c>
      <c r="I262">
        <v>519</v>
      </c>
      <c r="J262" t="s">
        <v>541</v>
      </c>
      <c r="K262" t="s">
        <v>542</v>
      </c>
      <c r="L262">
        <v>31663</v>
      </c>
      <c r="M262" t="s">
        <v>352</v>
      </c>
      <c r="N262" t="s">
        <v>353</v>
      </c>
      <c r="O262">
        <v>31663</v>
      </c>
      <c r="P262" t="s">
        <v>352</v>
      </c>
      <c r="Q262" t="s">
        <v>353</v>
      </c>
      <c r="R262" t="s">
        <v>323</v>
      </c>
      <c r="S262" s="43">
        <v>-333.55</v>
      </c>
      <c r="U262" s="43">
        <v>13</v>
      </c>
      <c r="IF262">
        <v>31663</v>
      </c>
      <c r="IG262" t="s">
        <v>352</v>
      </c>
      <c r="IH262" t="s">
        <v>354</v>
      </c>
      <c r="IK262">
        <v>-2</v>
      </c>
      <c r="IL262" t="s">
        <v>278</v>
      </c>
      <c r="IM262" t="s">
        <v>279</v>
      </c>
      <c r="IN262" t="s">
        <v>496</v>
      </c>
      <c r="IP262" t="s">
        <v>497</v>
      </c>
    </row>
    <row r="263" spans="1:250" x14ac:dyDescent="0.35">
      <c r="A263">
        <v>13330</v>
      </c>
      <c r="B263">
        <v>-922729984</v>
      </c>
      <c r="C263">
        <v>1837</v>
      </c>
      <c r="D263" t="s">
        <v>272</v>
      </c>
      <c r="E263" t="s">
        <v>273</v>
      </c>
      <c r="F263">
        <v>13794</v>
      </c>
      <c r="G263" t="s">
        <v>274</v>
      </c>
      <c r="H263" t="s">
        <v>275</v>
      </c>
      <c r="I263">
        <v>523</v>
      </c>
      <c r="J263" t="s">
        <v>537</v>
      </c>
      <c r="K263" t="s">
        <v>538</v>
      </c>
      <c r="L263">
        <v>34667</v>
      </c>
      <c r="M263" t="s">
        <v>355</v>
      </c>
      <c r="N263" t="s">
        <v>356</v>
      </c>
      <c r="O263">
        <v>34667</v>
      </c>
      <c r="P263" t="s">
        <v>355</v>
      </c>
      <c r="Q263" t="s">
        <v>356</v>
      </c>
      <c r="R263" t="s">
        <v>323</v>
      </c>
      <c r="S263" s="43">
        <v>-239.12</v>
      </c>
      <c r="U263" s="43">
        <v>13</v>
      </c>
      <c r="IF263">
        <v>34667</v>
      </c>
      <c r="IG263" t="s">
        <v>355</v>
      </c>
      <c r="IH263" t="s">
        <v>311</v>
      </c>
      <c r="IK263">
        <v>-2</v>
      </c>
      <c r="IL263" t="s">
        <v>278</v>
      </c>
      <c r="IM263" t="s">
        <v>279</v>
      </c>
      <c r="IN263" t="s">
        <v>468</v>
      </c>
      <c r="IP263" t="s">
        <v>498</v>
      </c>
    </row>
    <row r="264" spans="1:250" x14ac:dyDescent="0.35">
      <c r="A264">
        <v>13331</v>
      </c>
      <c r="B264">
        <v>-922729984</v>
      </c>
      <c r="C264">
        <v>1837</v>
      </c>
      <c r="D264" t="s">
        <v>272</v>
      </c>
      <c r="E264" t="s">
        <v>273</v>
      </c>
      <c r="F264">
        <v>13794</v>
      </c>
      <c r="G264" t="s">
        <v>274</v>
      </c>
      <c r="H264" t="s">
        <v>275</v>
      </c>
      <c r="I264">
        <v>521</v>
      </c>
      <c r="J264" t="s">
        <v>539</v>
      </c>
      <c r="K264" t="s">
        <v>540</v>
      </c>
      <c r="L264">
        <v>34667</v>
      </c>
      <c r="M264" t="s">
        <v>355</v>
      </c>
      <c r="N264" t="s">
        <v>356</v>
      </c>
      <c r="O264">
        <v>34667</v>
      </c>
      <c r="P264" t="s">
        <v>355</v>
      </c>
      <c r="Q264" t="s">
        <v>356</v>
      </c>
      <c r="R264" t="s">
        <v>323</v>
      </c>
      <c r="S264" s="43">
        <v>-119.56</v>
      </c>
      <c r="U264" s="43">
        <v>13</v>
      </c>
      <c r="IF264">
        <v>34667</v>
      </c>
      <c r="IG264" t="s">
        <v>355</v>
      </c>
      <c r="IH264" t="s">
        <v>311</v>
      </c>
      <c r="IK264">
        <v>-2</v>
      </c>
      <c r="IL264" t="s">
        <v>278</v>
      </c>
      <c r="IM264" t="s">
        <v>279</v>
      </c>
      <c r="IN264" t="s">
        <v>468</v>
      </c>
      <c r="IP264" t="s">
        <v>498</v>
      </c>
    </row>
    <row r="265" spans="1:250" x14ac:dyDescent="0.35">
      <c r="A265">
        <v>13332</v>
      </c>
      <c r="B265">
        <v>-922729984</v>
      </c>
      <c r="C265">
        <v>1837</v>
      </c>
      <c r="D265" t="s">
        <v>272</v>
      </c>
      <c r="E265" t="s">
        <v>273</v>
      </c>
      <c r="F265">
        <v>13794</v>
      </c>
      <c r="G265" t="s">
        <v>274</v>
      </c>
      <c r="H265" t="s">
        <v>275</v>
      </c>
      <c r="I265">
        <v>519</v>
      </c>
      <c r="J265" t="s">
        <v>541</v>
      </c>
      <c r="K265" t="s">
        <v>542</v>
      </c>
      <c r="L265">
        <v>34667</v>
      </c>
      <c r="M265" t="s">
        <v>355</v>
      </c>
      <c r="N265" t="s">
        <v>356</v>
      </c>
      <c r="O265">
        <v>34667</v>
      </c>
      <c r="P265" t="s">
        <v>355</v>
      </c>
      <c r="Q265" t="s">
        <v>356</v>
      </c>
      <c r="R265" t="s">
        <v>323</v>
      </c>
      <c r="S265" s="43">
        <v>-119.56</v>
      </c>
      <c r="U265" s="43">
        <v>13</v>
      </c>
      <c r="IF265">
        <v>34667</v>
      </c>
      <c r="IG265" t="s">
        <v>355</v>
      </c>
      <c r="IH265" t="s">
        <v>311</v>
      </c>
      <c r="IK265">
        <v>-2</v>
      </c>
      <c r="IL265" t="s">
        <v>278</v>
      </c>
      <c r="IM265" t="s">
        <v>279</v>
      </c>
      <c r="IN265" t="s">
        <v>468</v>
      </c>
      <c r="IP265" t="s">
        <v>498</v>
      </c>
    </row>
    <row r="266" spans="1:250" x14ac:dyDescent="0.35">
      <c r="A266">
        <v>13333</v>
      </c>
      <c r="B266">
        <v>-922729984</v>
      </c>
      <c r="C266">
        <v>1837</v>
      </c>
      <c r="D266" t="s">
        <v>272</v>
      </c>
      <c r="E266" t="s">
        <v>273</v>
      </c>
      <c r="F266">
        <v>13794</v>
      </c>
      <c r="G266" t="s">
        <v>274</v>
      </c>
      <c r="H266" t="s">
        <v>275</v>
      </c>
      <c r="I266">
        <v>515</v>
      </c>
      <c r="J266" t="s">
        <v>543</v>
      </c>
      <c r="K266" t="s">
        <v>544</v>
      </c>
      <c r="L266">
        <v>34667</v>
      </c>
      <c r="M266" t="s">
        <v>355</v>
      </c>
      <c r="N266" t="s">
        <v>356</v>
      </c>
      <c r="O266">
        <v>34667</v>
      </c>
      <c r="P266" t="s">
        <v>355</v>
      </c>
      <c r="Q266" t="s">
        <v>356</v>
      </c>
      <c r="R266" t="s">
        <v>323</v>
      </c>
      <c r="S266" s="43">
        <v>-266.22000000000003</v>
      </c>
      <c r="U266" s="43">
        <v>13</v>
      </c>
      <c r="IF266">
        <v>34667</v>
      </c>
      <c r="IG266" t="s">
        <v>355</v>
      </c>
      <c r="IH266" t="s">
        <v>311</v>
      </c>
      <c r="IK266">
        <v>-2</v>
      </c>
      <c r="IL266" t="s">
        <v>278</v>
      </c>
      <c r="IM266" t="s">
        <v>279</v>
      </c>
      <c r="IN266" t="s">
        <v>468</v>
      </c>
      <c r="IP266" t="s">
        <v>498</v>
      </c>
    </row>
    <row r="267" spans="1:250" x14ac:dyDescent="0.35">
      <c r="A267">
        <v>13334</v>
      </c>
      <c r="B267">
        <v>-922729984</v>
      </c>
      <c r="C267">
        <v>1837</v>
      </c>
      <c r="D267" t="s">
        <v>272</v>
      </c>
      <c r="E267" t="s">
        <v>273</v>
      </c>
      <c r="F267">
        <v>13794</v>
      </c>
      <c r="G267" t="s">
        <v>274</v>
      </c>
      <c r="H267" t="s">
        <v>275</v>
      </c>
      <c r="I267">
        <v>513</v>
      </c>
      <c r="J267" t="s">
        <v>545</v>
      </c>
      <c r="K267" t="s">
        <v>546</v>
      </c>
      <c r="L267">
        <v>34667</v>
      </c>
      <c r="M267" t="s">
        <v>355</v>
      </c>
      <c r="N267" t="s">
        <v>356</v>
      </c>
      <c r="O267">
        <v>34667</v>
      </c>
      <c r="P267" t="s">
        <v>355</v>
      </c>
      <c r="Q267" t="s">
        <v>356</v>
      </c>
      <c r="R267" t="s">
        <v>323</v>
      </c>
      <c r="S267" s="43">
        <v>-233.13</v>
      </c>
      <c r="U267" s="43">
        <v>13</v>
      </c>
      <c r="IF267">
        <v>34667</v>
      </c>
      <c r="IG267" t="s">
        <v>355</v>
      </c>
      <c r="IH267" t="s">
        <v>311</v>
      </c>
      <c r="IK267">
        <v>-2</v>
      </c>
      <c r="IL267" t="s">
        <v>278</v>
      </c>
      <c r="IM267" t="s">
        <v>279</v>
      </c>
      <c r="IN267" t="s">
        <v>468</v>
      </c>
      <c r="IP267" t="s">
        <v>498</v>
      </c>
    </row>
    <row r="268" spans="1:250" x14ac:dyDescent="0.35">
      <c r="A268">
        <v>13335</v>
      </c>
      <c r="B268">
        <v>-922729984</v>
      </c>
      <c r="C268">
        <v>1837</v>
      </c>
      <c r="D268" t="s">
        <v>272</v>
      </c>
      <c r="E268" t="s">
        <v>273</v>
      </c>
      <c r="F268">
        <v>13794</v>
      </c>
      <c r="G268" t="s">
        <v>274</v>
      </c>
      <c r="H268" t="s">
        <v>275</v>
      </c>
      <c r="I268">
        <v>509</v>
      </c>
      <c r="J268" t="s">
        <v>547</v>
      </c>
      <c r="K268" t="s">
        <v>548</v>
      </c>
      <c r="L268">
        <v>34667</v>
      </c>
      <c r="M268" t="s">
        <v>355</v>
      </c>
      <c r="N268" t="s">
        <v>356</v>
      </c>
      <c r="O268">
        <v>34667</v>
      </c>
      <c r="P268" t="s">
        <v>355</v>
      </c>
      <c r="Q268" t="s">
        <v>356</v>
      </c>
      <c r="R268" t="s">
        <v>323</v>
      </c>
      <c r="S268" s="43">
        <v>-126.64</v>
      </c>
      <c r="U268" s="43">
        <v>13</v>
      </c>
      <c r="IF268">
        <v>34667</v>
      </c>
      <c r="IG268" t="s">
        <v>355</v>
      </c>
      <c r="IH268" t="s">
        <v>311</v>
      </c>
      <c r="IK268">
        <v>-2</v>
      </c>
      <c r="IL268" t="s">
        <v>278</v>
      </c>
      <c r="IM268" t="s">
        <v>279</v>
      </c>
      <c r="IN268" t="s">
        <v>468</v>
      </c>
      <c r="IP268" t="s">
        <v>498</v>
      </c>
    </row>
    <row r="269" spans="1:250" x14ac:dyDescent="0.35">
      <c r="A269">
        <v>13336</v>
      </c>
      <c r="B269">
        <v>-922729984</v>
      </c>
      <c r="C269">
        <v>1837</v>
      </c>
      <c r="D269" t="s">
        <v>272</v>
      </c>
      <c r="E269" t="s">
        <v>273</v>
      </c>
      <c r="F269">
        <v>7057</v>
      </c>
      <c r="G269" t="s">
        <v>290</v>
      </c>
      <c r="H269" t="s">
        <v>291</v>
      </c>
      <c r="I269">
        <v>515</v>
      </c>
      <c r="J269" t="s">
        <v>543</v>
      </c>
      <c r="K269" t="s">
        <v>544</v>
      </c>
      <c r="L269">
        <v>35455</v>
      </c>
      <c r="M269" t="s">
        <v>342</v>
      </c>
      <c r="N269" t="s">
        <v>343</v>
      </c>
      <c r="O269">
        <v>35455</v>
      </c>
      <c r="P269" t="s">
        <v>342</v>
      </c>
      <c r="Q269" t="s">
        <v>343</v>
      </c>
      <c r="R269" t="s">
        <v>323</v>
      </c>
      <c r="S269" s="43">
        <v>-212.61</v>
      </c>
      <c r="U269" s="43">
        <v>13</v>
      </c>
      <c r="IF269">
        <v>35455</v>
      </c>
      <c r="IG269" t="s">
        <v>342</v>
      </c>
      <c r="IH269" t="s">
        <v>292</v>
      </c>
      <c r="IK269">
        <v>-2</v>
      </c>
      <c r="IL269" t="s">
        <v>278</v>
      </c>
      <c r="IM269" t="s">
        <v>279</v>
      </c>
      <c r="IN269" t="s">
        <v>471</v>
      </c>
      <c r="IP269" t="s">
        <v>499</v>
      </c>
    </row>
    <row r="270" spans="1:250" x14ac:dyDescent="0.35">
      <c r="A270">
        <v>13337</v>
      </c>
      <c r="B270">
        <v>-922729984</v>
      </c>
      <c r="C270">
        <v>1837</v>
      </c>
      <c r="D270" t="s">
        <v>272</v>
      </c>
      <c r="E270" t="s">
        <v>273</v>
      </c>
      <c r="F270">
        <v>7057</v>
      </c>
      <c r="G270" t="s">
        <v>290</v>
      </c>
      <c r="H270" t="s">
        <v>291</v>
      </c>
      <c r="I270">
        <v>513</v>
      </c>
      <c r="J270" t="s">
        <v>545</v>
      </c>
      <c r="K270" t="s">
        <v>546</v>
      </c>
      <c r="L270">
        <v>35455</v>
      </c>
      <c r="M270" t="s">
        <v>342</v>
      </c>
      <c r="N270" t="s">
        <v>343</v>
      </c>
      <c r="O270">
        <v>35455</v>
      </c>
      <c r="P270" t="s">
        <v>342</v>
      </c>
      <c r="Q270" t="s">
        <v>343</v>
      </c>
      <c r="R270" t="s">
        <v>323</v>
      </c>
      <c r="S270" s="43">
        <v>-186.21</v>
      </c>
      <c r="U270" s="43">
        <v>13</v>
      </c>
      <c r="IF270">
        <v>35455</v>
      </c>
      <c r="IG270" t="s">
        <v>342</v>
      </c>
      <c r="IH270" t="s">
        <v>292</v>
      </c>
      <c r="IK270">
        <v>-2</v>
      </c>
      <c r="IL270" t="s">
        <v>278</v>
      </c>
      <c r="IM270" t="s">
        <v>279</v>
      </c>
      <c r="IN270" t="s">
        <v>471</v>
      </c>
      <c r="IP270" t="s">
        <v>499</v>
      </c>
    </row>
    <row r="271" spans="1:250" x14ac:dyDescent="0.35">
      <c r="A271">
        <v>13338</v>
      </c>
      <c r="B271">
        <v>-922729984</v>
      </c>
      <c r="C271">
        <v>1837</v>
      </c>
      <c r="D271" t="s">
        <v>272</v>
      </c>
      <c r="E271" t="s">
        <v>273</v>
      </c>
      <c r="F271">
        <v>7057</v>
      </c>
      <c r="G271" t="s">
        <v>290</v>
      </c>
      <c r="H271" t="s">
        <v>291</v>
      </c>
      <c r="I271">
        <v>509</v>
      </c>
      <c r="J271" t="s">
        <v>547</v>
      </c>
      <c r="K271" t="s">
        <v>548</v>
      </c>
      <c r="L271">
        <v>35455</v>
      </c>
      <c r="M271" t="s">
        <v>342</v>
      </c>
      <c r="N271" t="s">
        <v>343</v>
      </c>
      <c r="O271">
        <v>35455</v>
      </c>
      <c r="P271" t="s">
        <v>342</v>
      </c>
      <c r="Q271" t="s">
        <v>343</v>
      </c>
      <c r="R271" t="s">
        <v>323</v>
      </c>
      <c r="S271" s="43">
        <v>-112.58</v>
      </c>
      <c r="U271" s="43">
        <v>13</v>
      </c>
      <c r="IF271">
        <v>35455</v>
      </c>
      <c r="IG271" t="s">
        <v>342</v>
      </c>
      <c r="IH271" t="s">
        <v>292</v>
      </c>
      <c r="IK271">
        <v>-2</v>
      </c>
      <c r="IL271" t="s">
        <v>278</v>
      </c>
      <c r="IM271" t="s">
        <v>279</v>
      </c>
      <c r="IN271" t="s">
        <v>471</v>
      </c>
      <c r="IP271" t="s">
        <v>499</v>
      </c>
    </row>
    <row r="272" spans="1:250" x14ac:dyDescent="0.35">
      <c r="A272">
        <v>13339</v>
      </c>
      <c r="B272">
        <v>-922729984</v>
      </c>
      <c r="C272">
        <v>1837</v>
      </c>
      <c r="D272" t="s">
        <v>272</v>
      </c>
      <c r="E272" t="s">
        <v>273</v>
      </c>
      <c r="F272">
        <v>7057</v>
      </c>
      <c r="G272" t="s">
        <v>290</v>
      </c>
      <c r="H272" t="s">
        <v>291</v>
      </c>
      <c r="I272">
        <v>507</v>
      </c>
      <c r="J272" t="s">
        <v>549</v>
      </c>
      <c r="K272" t="s">
        <v>550</v>
      </c>
      <c r="L272">
        <v>35455</v>
      </c>
      <c r="M272" t="s">
        <v>342</v>
      </c>
      <c r="N272" t="s">
        <v>343</v>
      </c>
      <c r="O272">
        <v>35455</v>
      </c>
      <c r="P272" t="s">
        <v>342</v>
      </c>
      <c r="Q272" t="s">
        <v>343</v>
      </c>
      <c r="R272" t="s">
        <v>323</v>
      </c>
      <c r="S272" s="43">
        <v>-201.38</v>
      </c>
      <c r="U272" s="43">
        <v>13</v>
      </c>
      <c r="IF272">
        <v>35455</v>
      </c>
      <c r="IG272" t="s">
        <v>342</v>
      </c>
      <c r="IH272" t="s">
        <v>292</v>
      </c>
      <c r="IK272">
        <v>-2</v>
      </c>
      <c r="IL272" t="s">
        <v>278</v>
      </c>
      <c r="IM272" t="s">
        <v>279</v>
      </c>
      <c r="IN272" t="s">
        <v>471</v>
      </c>
      <c r="IP272" t="s">
        <v>499</v>
      </c>
    </row>
    <row r="273" spans="1:250" x14ac:dyDescent="0.35">
      <c r="A273">
        <v>13340</v>
      </c>
      <c r="B273">
        <v>-922729984</v>
      </c>
      <c r="C273">
        <v>1837</v>
      </c>
      <c r="D273" t="s">
        <v>272</v>
      </c>
      <c r="E273" t="s">
        <v>273</v>
      </c>
      <c r="F273">
        <v>13794</v>
      </c>
      <c r="G273" t="s">
        <v>274</v>
      </c>
      <c r="H273" t="s">
        <v>275</v>
      </c>
      <c r="I273">
        <v>528</v>
      </c>
      <c r="J273" t="s">
        <v>531</v>
      </c>
      <c r="K273" t="s">
        <v>532</v>
      </c>
      <c r="L273">
        <v>34667</v>
      </c>
      <c r="M273" t="s">
        <v>355</v>
      </c>
      <c r="N273" t="s">
        <v>356</v>
      </c>
      <c r="O273">
        <v>34667</v>
      </c>
      <c r="P273" t="s">
        <v>355</v>
      </c>
      <c r="Q273" t="s">
        <v>356</v>
      </c>
      <c r="R273" t="s">
        <v>323</v>
      </c>
      <c r="S273" s="43">
        <v>-170.8</v>
      </c>
      <c r="U273" s="43">
        <v>13</v>
      </c>
      <c r="IF273">
        <v>34667</v>
      </c>
      <c r="IG273" t="s">
        <v>355</v>
      </c>
      <c r="IH273" t="s">
        <v>311</v>
      </c>
      <c r="IK273">
        <v>-2</v>
      </c>
      <c r="IL273" t="s">
        <v>278</v>
      </c>
      <c r="IM273" t="s">
        <v>279</v>
      </c>
      <c r="IN273" t="s">
        <v>468</v>
      </c>
      <c r="IP273" t="s">
        <v>498</v>
      </c>
    </row>
    <row r="274" spans="1:250" x14ac:dyDescent="0.35">
      <c r="A274">
        <v>13341</v>
      </c>
      <c r="B274">
        <v>-922729984</v>
      </c>
      <c r="C274">
        <v>1837</v>
      </c>
      <c r="D274" t="s">
        <v>272</v>
      </c>
      <c r="E274" t="s">
        <v>273</v>
      </c>
      <c r="F274">
        <v>13794</v>
      </c>
      <c r="G274" t="s">
        <v>274</v>
      </c>
      <c r="H274" t="s">
        <v>275</v>
      </c>
      <c r="I274">
        <v>527</v>
      </c>
      <c r="J274" t="s">
        <v>535</v>
      </c>
      <c r="K274" t="s">
        <v>536</v>
      </c>
      <c r="L274">
        <v>34667</v>
      </c>
      <c r="M274" t="s">
        <v>355</v>
      </c>
      <c r="N274" t="s">
        <v>356</v>
      </c>
      <c r="O274">
        <v>34667</v>
      </c>
      <c r="P274" t="s">
        <v>355</v>
      </c>
      <c r="Q274" t="s">
        <v>356</v>
      </c>
      <c r="R274" t="s">
        <v>323</v>
      </c>
      <c r="S274" s="43">
        <v>-119.56</v>
      </c>
      <c r="U274" s="43">
        <v>13</v>
      </c>
      <c r="IF274">
        <v>34667</v>
      </c>
      <c r="IG274" t="s">
        <v>355</v>
      </c>
      <c r="IH274" t="s">
        <v>311</v>
      </c>
      <c r="IK274">
        <v>-2</v>
      </c>
      <c r="IL274" t="s">
        <v>278</v>
      </c>
      <c r="IM274" t="s">
        <v>279</v>
      </c>
      <c r="IN274" t="s">
        <v>468</v>
      </c>
      <c r="IP274" t="s">
        <v>498</v>
      </c>
    </row>
    <row r="275" spans="1:250" x14ac:dyDescent="0.35">
      <c r="A275">
        <v>13342</v>
      </c>
      <c r="B275">
        <v>-922729984</v>
      </c>
      <c r="C275">
        <v>1837</v>
      </c>
      <c r="D275" t="s">
        <v>272</v>
      </c>
      <c r="E275" t="s">
        <v>273</v>
      </c>
      <c r="F275">
        <v>35467</v>
      </c>
      <c r="G275" t="s">
        <v>337</v>
      </c>
      <c r="H275" t="s">
        <v>338</v>
      </c>
      <c r="I275">
        <v>507</v>
      </c>
      <c r="J275" t="s">
        <v>549</v>
      </c>
      <c r="K275" t="s">
        <v>550</v>
      </c>
      <c r="L275">
        <v>35556</v>
      </c>
      <c r="M275" t="s">
        <v>339</v>
      </c>
      <c r="N275" t="s">
        <v>340</v>
      </c>
      <c r="O275">
        <v>35556</v>
      </c>
      <c r="P275" t="s">
        <v>339</v>
      </c>
      <c r="Q275" t="s">
        <v>340</v>
      </c>
      <c r="R275" t="s">
        <v>323</v>
      </c>
      <c r="S275" s="43">
        <v>-816.97</v>
      </c>
      <c r="U275" s="43">
        <v>13</v>
      </c>
      <c r="IF275">
        <v>35556</v>
      </c>
      <c r="IG275" t="s">
        <v>339</v>
      </c>
      <c r="IH275" t="s">
        <v>341</v>
      </c>
      <c r="IK275">
        <v>-2</v>
      </c>
      <c r="IL275" t="s">
        <v>278</v>
      </c>
      <c r="IM275" t="s">
        <v>279</v>
      </c>
      <c r="IN275" t="s">
        <v>500</v>
      </c>
      <c r="IP275" t="s">
        <v>501</v>
      </c>
    </row>
    <row r="276" spans="1:250" x14ac:dyDescent="0.35">
      <c r="A276">
        <v>13343</v>
      </c>
      <c r="B276">
        <v>-922729984</v>
      </c>
      <c r="C276">
        <v>1837</v>
      </c>
      <c r="D276" t="s">
        <v>272</v>
      </c>
      <c r="E276" t="s">
        <v>273</v>
      </c>
      <c r="F276">
        <v>7057</v>
      </c>
      <c r="G276" t="s">
        <v>290</v>
      </c>
      <c r="H276" t="s">
        <v>291</v>
      </c>
      <c r="I276">
        <v>528</v>
      </c>
      <c r="J276" t="s">
        <v>531</v>
      </c>
      <c r="K276" t="s">
        <v>532</v>
      </c>
      <c r="L276">
        <v>35455</v>
      </c>
      <c r="M276" t="s">
        <v>342</v>
      </c>
      <c r="N276" t="s">
        <v>343</v>
      </c>
      <c r="O276">
        <v>35455</v>
      </c>
      <c r="P276" t="s">
        <v>342</v>
      </c>
      <c r="Q276" t="s">
        <v>343</v>
      </c>
      <c r="R276" t="s">
        <v>323</v>
      </c>
      <c r="S276" s="43">
        <v>-124.77</v>
      </c>
      <c r="U276" s="43">
        <v>13</v>
      </c>
      <c r="IF276">
        <v>35455</v>
      </c>
      <c r="IG276" t="s">
        <v>342</v>
      </c>
      <c r="IH276" t="s">
        <v>292</v>
      </c>
      <c r="IK276">
        <v>-2</v>
      </c>
      <c r="IL276" t="s">
        <v>278</v>
      </c>
      <c r="IM276" t="s">
        <v>279</v>
      </c>
      <c r="IN276" t="s">
        <v>471</v>
      </c>
      <c r="IP276" t="s">
        <v>499</v>
      </c>
    </row>
    <row r="277" spans="1:250" x14ac:dyDescent="0.35">
      <c r="A277">
        <v>13344</v>
      </c>
      <c r="B277">
        <v>-922729984</v>
      </c>
      <c r="C277">
        <v>1837</v>
      </c>
      <c r="D277" t="s">
        <v>272</v>
      </c>
      <c r="E277" t="s">
        <v>273</v>
      </c>
      <c r="F277">
        <v>7057</v>
      </c>
      <c r="G277" t="s">
        <v>290</v>
      </c>
      <c r="H277" t="s">
        <v>291</v>
      </c>
      <c r="I277">
        <v>527</v>
      </c>
      <c r="J277" t="s">
        <v>535</v>
      </c>
      <c r="K277" t="s">
        <v>536</v>
      </c>
      <c r="L277">
        <v>35455</v>
      </c>
      <c r="M277" t="s">
        <v>342</v>
      </c>
      <c r="N277" t="s">
        <v>343</v>
      </c>
      <c r="O277">
        <v>35455</v>
      </c>
      <c r="P277" t="s">
        <v>342</v>
      </c>
      <c r="Q277" t="s">
        <v>343</v>
      </c>
      <c r="R277" t="s">
        <v>323</v>
      </c>
      <c r="S277" s="43">
        <v>-87.34</v>
      </c>
      <c r="U277" s="43">
        <v>13</v>
      </c>
      <c r="IF277">
        <v>35455</v>
      </c>
      <c r="IG277" t="s">
        <v>342</v>
      </c>
      <c r="IH277" t="s">
        <v>292</v>
      </c>
      <c r="IK277">
        <v>-2</v>
      </c>
      <c r="IL277" t="s">
        <v>278</v>
      </c>
      <c r="IM277" t="s">
        <v>279</v>
      </c>
      <c r="IN277" t="s">
        <v>471</v>
      </c>
      <c r="IP277" t="s">
        <v>499</v>
      </c>
    </row>
    <row r="278" spans="1:250" x14ac:dyDescent="0.35">
      <c r="A278">
        <v>13345</v>
      </c>
      <c r="B278">
        <v>-922729984</v>
      </c>
      <c r="C278">
        <v>1837</v>
      </c>
      <c r="D278" t="s">
        <v>272</v>
      </c>
      <c r="E278" t="s">
        <v>273</v>
      </c>
      <c r="F278">
        <v>7057</v>
      </c>
      <c r="G278" t="s">
        <v>290</v>
      </c>
      <c r="H278" t="s">
        <v>291</v>
      </c>
      <c r="I278">
        <v>523</v>
      </c>
      <c r="J278" t="s">
        <v>537</v>
      </c>
      <c r="K278" t="s">
        <v>538</v>
      </c>
      <c r="L278">
        <v>35455</v>
      </c>
      <c r="M278" t="s">
        <v>342</v>
      </c>
      <c r="N278" t="s">
        <v>343</v>
      </c>
      <c r="O278">
        <v>35455</v>
      </c>
      <c r="P278" t="s">
        <v>342</v>
      </c>
      <c r="Q278" t="s">
        <v>343</v>
      </c>
      <c r="R278" t="s">
        <v>323</v>
      </c>
      <c r="S278" s="43">
        <v>-181.74</v>
      </c>
      <c r="U278" s="43">
        <v>13</v>
      </c>
      <c r="IF278">
        <v>35455</v>
      </c>
      <c r="IG278" t="s">
        <v>342</v>
      </c>
      <c r="IH278" t="s">
        <v>292</v>
      </c>
      <c r="IK278">
        <v>-2</v>
      </c>
      <c r="IL278" t="s">
        <v>278</v>
      </c>
      <c r="IM278" t="s">
        <v>279</v>
      </c>
      <c r="IN278" t="s">
        <v>471</v>
      </c>
      <c r="IP278" t="s">
        <v>499</v>
      </c>
    </row>
    <row r="279" spans="1:250" x14ac:dyDescent="0.35">
      <c r="A279">
        <v>13346</v>
      </c>
      <c r="B279">
        <v>-922729984</v>
      </c>
      <c r="C279">
        <v>1837</v>
      </c>
      <c r="D279" t="s">
        <v>272</v>
      </c>
      <c r="E279" t="s">
        <v>273</v>
      </c>
      <c r="F279">
        <v>7057</v>
      </c>
      <c r="G279" t="s">
        <v>290</v>
      </c>
      <c r="H279" t="s">
        <v>291</v>
      </c>
      <c r="I279">
        <v>521</v>
      </c>
      <c r="J279" t="s">
        <v>539</v>
      </c>
      <c r="K279" t="s">
        <v>540</v>
      </c>
      <c r="L279">
        <v>35455</v>
      </c>
      <c r="M279" t="s">
        <v>342</v>
      </c>
      <c r="N279" t="s">
        <v>343</v>
      </c>
      <c r="O279">
        <v>35455</v>
      </c>
      <c r="P279" t="s">
        <v>342</v>
      </c>
      <c r="Q279" t="s">
        <v>343</v>
      </c>
      <c r="R279" t="s">
        <v>323</v>
      </c>
      <c r="S279" s="43">
        <v>-90.87</v>
      </c>
      <c r="U279" s="43">
        <v>13</v>
      </c>
      <c r="IF279">
        <v>35455</v>
      </c>
      <c r="IG279" t="s">
        <v>342</v>
      </c>
      <c r="IH279" t="s">
        <v>292</v>
      </c>
      <c r="IK279">
        <v>-2</v>
      </c>
      <c r="IL279" t="s">
        <v>278</v>
      </c>
      <c r="IM279" t="s">
        <v>279</v>
      </c>
      <c r="IN279" t="s">
        <v>471</v>
      </c>
      <c r="IP279" t="s">
        <v>499</v>
      </c>
    </row>
    <row r="280" spans="1:250" x14ac:dyDescent="0.35">
      <c r="A280">
        <v>13347</v>
      </c>
      <c r="B280">
        <v>-922729984</v>
      </c>
      <c r="C280">
        <v>1837</v>
      </c>
      <c r="D280" t="s">
        <v>272</v>
      </c>
      <c r="E280" t="s">
        <v>273</v>
      </c>
      <c r="F280">
        <v>7057</v>
      </c>
      <c r="G280" t="s">
        <v>290</v>
      </c>
      <c r="H280" t="s">
        <v>291</v>
      </c>
      <c r="I280">
        <v>519</v>
      </c>
      <c r="J280" t="s">
        <v>541</v>
      </c>
      <c r="K280" t="s">
        <v>542</v>
      </c>
      <c r="L280">
        <v>35455</v>
      </c>
      <c r="M280" t="s">
        <v>342</v>
      </c>
      <c r="N280" t="s">
        <v>343</v>
      </c>
      <c r="O280">
        <v>35455</v>
      </c>
      <c r="P280" t="s">
        <v>342</v>
      </c>
      <c r="Q280" t="s">
        <v>343</v>
      </c>
      <c r="R280" t="s">
        <v>323</v>
      </c>
      <c r="S280" s="43">
        <v>-95.48</v>
      </c>
      <c r="U280" s="43">
        <v>13</v>
      </c>
      <c r="IF280">
        <v>35455</v>
      </c>
      <c r="IG280" t="s">
        <v>342</v>
      </c>
      <c r="IH280" t="s">
        <v>292</v>
      </c>
      <c r="IK280">
        <v>-2</v>
      </c>
      <c r="IL280" t="s">
        <v>278</v>
      </c>
      <c r="IM280" t="s">
        <v>279</v>
      </c>
      <c r="IN280" t="s">
        <v>471</v>
      </c>
      <c r="IP280" t="s">
        <v>499</v>
      </c>
    </row>
    <row r="281" spans="1:250" x14ac:dyDescent="0.35">
      <c r="A281">
        <v>13348</v>
      </c>
      <c r="B281">
        <v>-922729984</v>
      </c>
      <c r="C281">
        <v>1837</v>
      </c>
      <c r="D281" t="s">
        <v>272</v>
      </c>
      <c r="E281" t="s">
        <v>273</v>
      </c>
      <c r="F281">
        <v>35467</v>
      </c>
      <c r="G281" t="s">
        <v>337</v>
      </c>
      <c r="H281" t="s">
        <v>338</v>
      </c>
      <c r="I281">
        <v>523</v>
      </c>
      <c r="J281" t="s">
        <v>537</v>
      </c>
      <c r="K281" t="s">
        <v>538</v>
      </c>
      <c r="L281">
        <v>35556</v>
      </c>
      <c r="M281" t="s">
        <v>339</v>
      </c>
      <c r="N281" t="s">
        <v>340</v>
      </c>
      <c r="O281">
        <v>35556</v>
      </c>
      <c r="P281" t="s">
        <v>339</v>
      </c>
      <c r="Q281" t="s">
        <v>340</v>
      </c>
      <c r="R281" t="s">
        <v>323</v>
      </c>
      <c r="S281" s="43">
        <v>-775.46</v>
      </c>
      <c r="U281" s="43">
        <v>13</v>
      </c>
      <c r="IF281">
        <v>35556</v>
      </c>
      <c r="IG281" t="s">
        <v>339</v>
      </c>
      <c r="IH281" t="s">
        <v>341</v>
      </c>
      <c r="IK281">
        <v>-2</v>
      </c>
      <c r="IL281" t="s">
        <v>278</v>
      </c>
      <c r="IM281" t="s">
        <v>279</v>
      </c>
      <c r="IN281" t="s">
        <v>500</v>
      </c>
      <c r="IP281" t="s">
        <v>501</v>
      </c>
    </row>
    <row r="282" spans="1:250" x14ac:dyDescent="0.35">
      <c r="A282">
        <v>13349</v>
      </c>
      <c r="B282">
        <v>-922729984</v>
      </c>
      <c r="C282">
        <v>1837</v>
      </c>
      <c r="D282" t="s">
        <v>272</v>
      </c>
      <c r="E282" t="s">
        <v>273</v>
      </c>
      <c r="F282">
        <v>35467</v>
      </c>
      <c r="G282" t="s">
        <v>337</v>
      </c>
      <c r="H282" t="s">
        <v>338</v>
      </c>
      <c r="I282">
        <v>521</v>
      </c>
      <c r="J282" t="s">
        <v>539</v>
      </c>
      <c r="K282" t="s">
        <v>540</v>
      </c>
      <c r="L282">
        <v>35556</v>
      </c>
      <c r="M282" t="s">
        <v>339</v>
      </c>
      <c r="N282" t="s">
        <v>340</v>
      </c>
      <c r="O282">
        <v>35556</v>
      </c>
      <c r="P282" t="s">
        <v>339</v>
      </c>
      <c r="Q282" t="s">
        <v>340</v>
      </c>
      <c r="R282" t="s">
        <v>323</v>
      </c>
      <c r="S282" s="43">
        <v>-387.73</v>
      </c>
      <c r="U282" s="43">
        <v>13</v>
      </c>
      <c r="IF282">
        <v>35556</v>
      </c>
      <c r="IG282" t="s">
        <v>339</v>
      </c>
      <c r="IH282" t="s">
        <v>341</v>
      </c>
      <c r="IK282">
        <v>-2</v>
      </c>
      <c r="IL282" t="s">
        <v>278</v>
      </c>
      <c r="IM282" t="s">
        <v>279</v>
      </c>
      <c r="IN282" t="s">
        <v>500</v>
      </c>
      <c r="IP282" t="s">
        <v>501</v>
      </c>
    </row>
    <row r="283" spans="1:250" x14ac:dyDescent="0.35">
      <c r="A283">
        <v>13350</v>
      </c>
      <c r="B283">
        <v>-922729984</v>
      </c>
      <c r="C283">
        <v>1837</v>
      </c>
      <c r="D283" t="s">
        <v>272</v>
      </c>
      <c r="E283" t="s">
        <v>273</v>
      </c>
      <c r="F283">
        <v>35467</v>
      </c>
      <c r="G283" t="s">
        <v>337</v>
      </c>
      <c r="H283" t="s">
        <v>338</v>
      </c>
      <c r="I283">
        <v>519</v>
      </c>
      <c r="J283" t="s">
        <v>541</v>
      </c>
      <c r="K283" t="s">
        <v>542</v>
      </c>
      <c r="L283">
        <v>35556</v>
      </c>
      <c r="M283" t="s">
        <v>339</v>
      </c>
      <c r="N283" t="s">
        <v>340</v>
      </c>
      <c r="O283">
        <v>35556</v>
      </c>
      <c r="P283" t="s">
        <v>339</v>
      </c>
      <c r="Q283" t="s">
        <v>340</v>
      </c>
      <c r="R283" t="s">
        <v>323</v>
      </c>
      <c r="S283" s="43">
        <v>-387.73</v>
      </c>
      <c r="U283" s="43">
        <v>13</v>
      </c>
      <c r="IF283">
        <v>35556</v>
      </c>
      <c r="IG283" t="s">
        <v>339</v>
      </c>
      <c r="IH283" t="s">
        <v>341</v>
      </c>
      <c r="IK283">
        <v>-2</v>
      </c>
      <c r="IL283" t="s">
        <v>278</v>
      </c>
      <c r="IM283" t="s">
        <v>279</v>
      </c>
      <c r="IN283" t="s">
        <v>500</v>
      </c>
      <c r="IP283" t="s">
        <v>501</v>
      </c>
    </row>
    <row r="284" spans="1:250" x14ac:dyDescent="0.35">
      <c r="A284">
        <v>13351</v>
      </c>
      <c r="B284">
        <v>-922729984</v>
      </c>
      <c r="C284">
        <v>1837</v>
      </c>
      <c r="D284" t="s">
        <v>272</v>
      </c>
      <c r="E284" t="s">
        <v>273</v>
      </c>
      <c r="F284">
        <v>35467</v>
      </c>
      <c r="G284" t="s">
        <v>337</v>
      </c>
      <c r="H284" t="s">
        <v>338</v>
      </c>
      <c r="I284">
        <v>515</v>
      </c>
      <c r="J284" t="s">
        <v>543</v>
      </c>
      <c r="K284" t="s">
        <v>544</v>
      </c>
      <c r="L284">
        <v>35556</v>
      </c>
      <c r="M284" t="s">
        <v>339</v>
      </c>
      <c r="N284" t="s">
        <v>340</v>
      </c>
      <c r="O284">
        <v>35556</v>
      </c>
      <c r="P284" t="s">
        <v>339</v>
      </c>
      <c r="Q284" t="s">
        <v>340</v>
      </c>
      <c r="R284" t="s">
        <v>323</v>
      </c>
      <c r="S284" s="43">
        <v>-864.21</v>
      </c>
      <c r="U284" s="43">
        <v>13</v>
      </c>
      <c r="IF284">
        <v>35556</v>
      </c>
      <c r="IG284" t="s">
        <v>339</v>
      </c>
      <c r="IH284" t="s">
        <v>341</v>
      </c>
      <c r="IK284">
        <v>-2</v>
      </c>
      <c r="IL284" t="s">
        <v>278</v>
      </c>
      <c r="IM284" t="s">
        <v>279</v>
      </c>
      <c r="IN284" t="s">
        <v>500</v>
      </c>
      <c r="IP284" t="s">
        <v>501</v>
      </c>
    </row>
    <row r="285" spans="1:250" x14ac:dyDescent="0.35">
      <c r="A285">
        <v>13352</v>
      </c>
      <c r="B285">
        <v>-922729984</v>
      </c>
      <c r="C285">
        <v>1837</v>
      </c>
      <c r="D285" t="s">
        <v>272</v>
      </c>
      <c r="E285" t="s">
        <v>273</v>
      </c>
      <c r="F285">
        <v>35467</v>
      </c>
      <c r="G285" t="s">
        <v>337</v>
      </c>
      <c r="H285" t="s">
        <v>338</v>
      </c>
      <c r="I285">
        <v>513</v>
      </c>
      <c r="J285" t="s">
        <v>545</v>
      </c>
      <c r="K285" t="s">
        <v>546</v>
      </c>
      <c r="L285">
        <v>35556</v>
      </c>
      <c r="M285" t="s">
        <v>339</v>
      </c>
      <c r="N285" t="s">
        <v>340</v>
      </c>
      <c r="O285">
        <v>35556</v>
      </c>
      <c r="P285" t="s">
        <v>339</v>
      </c>
      <c r="Q285" t="s">
        <v>340</v>
      </c>
      <c r="R285" t="s">
        <v>323</v>
      </c>
      <c r="S285" s="43">
        <v>-756.99</v>
      </c>
      <c r="U285" s="43">
        <v>13</v>
      </c>
      <c r="IF285">
        <v>35556</v>
      </c>
      <c r="IG285" t="s">
        <v>339</v>
      </c>
      <c r="IH285" t="s">
        <v>341</v>
      </c>
      <c r="IK285">
        <v>-2</v>
      </c>
      <c r="IL285" t="s">
        <v>278</v>
      </c>
      <c r="IM285" t="s">
        <v>279</v>
      </c>
      <c r="IN285" t="s">
        <v>500</v>
      </c>
      <c r="IP285" t="s">
        <v>501</v>
      </c>
    </row>
    <row r="286" spans="1:250" x14ac:dyDescent="0.35">
      <c r="A286">
        <v>13353</v>
      </c>
      <c r="B286">
        <v>-922729984</v>
      </c>
      <c r="C286">
        <v>1837</v>
      </c>
      <c r="D286" t="s">
        <v>272</v>
      </c>
      <c r="E286" t="s">
        <v>273</v>
      </c>
      <c r="F286">
        <v>35467</v>
      </c>
      <c r="G286" t="s">
        <v>337</v>
      </c>
      <c r="H286" t="s">
        <v>338</v>
      </c>
      <c r="I286">
        <v>509</v>
      </c>
      <c r="J286" t="s">
        <v>547</v>
      </c>
      <c r="K286" t="s">
        <v>548</v>
      </c>
      <c r="L286">
        <v>35556</v>
      </c>
      <c r="M286" t="s">
        <v>339</v>
      </c>
      <c r="N286" t="s">
        <v>340</v>
      </c>
      <c r="O286">
        <v>35556</v>
      </c>
      <c r="P286" t="s">
        <v>339</v>
      </c>
      <c r="Q286" t="s">
        <v>340</v>
      </c>
      <c r="R286" t="s">
        <v>323</v>
      </c>
      <c r="S286" s="43">
        <v>-519.89</v>
      </c>
      <c r="U286" s="43">
        <v>13</v>
      </c>
      <c r="IF286">
        <v>35556</v>
      </c>
      <c r="IG286" t="s">
        <v>339</v>
      </c>
      <c r="IH286" t="s">
        <v>341</v>
      </c>
      <c r="IK286">
        <v>-2</v>
      </c>
      <c r="IL286" t="s">
        <v>278</v>
      </c>
      <c r="IM286" t="s">
        <v>279</v>
      </c>
      <c r="IN286" t="s">
        <v>500</v>
      </c>
      <c r="IP286" t="s">
        <v>501</v>
      </c>
    </row>
    <row r="287" spans="1:250" x14ac:dyDescent="0.35">
      <c r="A287">
        <v>13354</v>
      </c>
      <c r="B287">
        <v>-922729984</v>
      </c>
      <c r="C287">
        <v>1837</v>
      </c>
      <c r="D287" t="s">
        <v>272</v>
      </c>
      <c r="E287" t="s">
        <v>273</v>
      </c>
      <c r="F287">
        <v>13794</v>
      </c>
      <c r="G287" t="s">
        <v>274</v>
      </c>
      <c r="H287" t="s">
        <v>275</v>
      </c>
      <c r="I287">
        <v>515</v>
      </c>
      <c r="J287" t="s">
        <v>543</v>
      </c>
      <c r="K287" t="s">
        <v>544</v>
      </c>
      <c r="L287">
        <v>38311</v>
      </c>
      <c r="M287" t="s">
        <v>358</v>
      </c>
      <c r="N287" t="s">
        <v>359</v>
      </c>
      <c r="O287">
        <v>38311</v>
      </c>
      <c r="P287" t="s">
        <v>358</v>
      </c>
      <c r="Q287" t="s">
        <v>359</v>
      </c>
      <c r="R287" t="s">
        <v>323</v>
      </c>
      <c r="S287" s="43">
        <v>-15.86</v>
      </c>
      <c r="U287" s="43">
        <v>13</v>
      </c>
      <c r="IF287">
        <v>38311</v>
      </c>
      <c r="IG287" t="s">
        <v>358</v>
      </c>
      <c r="IH287" t="s">
        <v>311</v>
      </c>
      <c r="IK287">
        <v>-2</v>
      </c>
      <c r="IL287" t="s">
        <v>278</v>
      </c>
      <c r="IM287" t="s">
        <v>279</v>
      </c>
      <c r="IN287" t="s">
        <v>468</v>
      </c>
      <c r="IP287" t="s">
        <v>503</v>
      </c>
    </row>
    <row r="288" spans="1:250" x14ac:dyDescent="0.35">
      <c r="A288">
        <v>13355</v>
      </c>
      <c r="B288">
        <v>-922729984</v>
      </c>
      <c r="C288">
        <v>1837</v>
      </c>
      <c r="D288" t="s">
        <v>272</v>
      </c>
      <c r="E288" t="s">
        <v>273</v>
      </c>
      <c r="F288">
        <v>13794</v>
      </c>
      <c r="G288" t="s">
        <v>274</v>
      </c>
      <c r="H288" t="s">
        <v>275</v>
      </c>
      <c r="I288">
        <v>513</v>
      </c>
      <c r="J288" t="s">
        <v>545</v>
      </c>
      <c r="K288" t="s">
        <v>546</v>
      </c>
      <c r="L288">
        <v>38311</v>
      </c>
      <c r="M288" t="s">
        <v>358</v>
      </c>
      <c r="N288" t="s">
        <v>359</v>
      </c>
      <c r="O288">
        <v>38311</v>
      </c>
      <c r="P288" t="s">
        <v>358</v>
      </c>
      <c r="Q288" t="s">
        <v>359</v>
      </c>
      <c r="R288" t="s">
        <v>323</v>
      </c>
      <c r="S288" s="43">
        <v>-13.89</v>
      </c>
      <c r="U288" s="43">
        <v>13</v>
      </c>
      <c r="IF288">
        <v>38311</v>
      </c>
      <c r="IG288" t="s">
        <v>358</v>
      </c>
      <c r="IH288" t="s">
        <v>311</v>
      </c>
      <c r="IK288">
        <v>-2</v>
      </c>
      <c r="IL288" t="s">
        <v>278</v>
      </c>
      <c r="IM288" t="s">
        <v>279</v>
      </c>
      <c r="IN288" t="s">
        <v>468</v>
      </c>
      <c r="IP288" t="s">
        <v>503</v>
      </c>
    </row>
    <row r="289" spans="1:250" x14ac:dyDescent="0.35">
      <c r="A289">
        <v>13356</v>
      </c>
      <c r="B289">
        <v>-922729984</v>
      </c>
      <c r="C289">
        <v>1837</v>
      </c>
      <c r="D289" t="s">
        <v>272</v>
      </c>
      <c r="E289" t="s">
        <v>273</v>
      </c>
      <c r="F289">
        <v>13794</v>
      </c>
      <c r="G289" t="s">
        <v>274</v>
      </c>
      <c r="H289" t="s">
        <v>275</v>
      </c>
      <c r="I289">
        <v>509</v>
      </c>
      <c r="J289" t="s">
        <v>547</v>
      </c>
      <c r="K289" t="s">
        <v>548</v>
      </c>
      <c r="L289">
        <v>38311</v>
      </c>
      <c r="M289" t="s">
        <v>358</v>
      </c>
      <c r="N289" t="s">
        <v>359</v>
      </c>
      <c r="O289">
        <v>38311</v>
      </c>
      <c r="P289" t="s">
        <v>358</v>
      </c>
      <c r="Q289" t="s">
        <v>359</v>
      </c>
      <c r="R289" t="s">
        <v>323</v>
      </c>
      <c r="S289" s="43">
        <v>-9.56</v>
      </c>
      <c r="U289" s="43">
        <v>13</v>
      </c>
      <c r="IF289">
        <v>38311</v>
      </c>
      <c r="IG289" t="s">
        <v>358</v>
      </c>
      <c r="IH289" t="s">
        <v>311</v>
      </c>
      <c r="IK289">
        <v>-2</v>
      </c>
      <c r="IL289" t="s">
        <v>278</v>
      </c>
      <c r="IM289" t="s">
        <v>279</v>
      </c>
      <c r="IN289" t="s">
        <v>468</v>
      </c>
      <c r="IP289" t="s">
        <v>503</v>
      </c>
    </row>
    <row r="290" spans="1:250" x14ac:dyDescent="0.35">
      <c r="A290">
        <v>13357</v>
      </c>
      <c r="B290">
        <v>-922729984</v>
      </c>
      <c r="C290">
        <v>1837</v>
      </c>
      <c r="D290" t="s">
        <v>272</v>
      </c>
      <c r="E290" t="s">
        <v>273</v>
      </c>
      <c r="F290">
        <v>13794</v>
      </c>
      <c r="G290" t="s">
        <v>274</v>
      </c>
      <c r="H290" t="s">
        <v>275</v>
      </c>
      <c r="I290">
        <v>507</v>
      </c>
      <c r="J290" t="s">
        <v>549</v>
      </c>
      <c r="K290" t="s">
        <v>550</v>
      </c>
      <c r="L290">
        <v>38311</v>
      </c>
      <c r="M290" t="s">
        <v>358</v>
      </c>
      <c r="N290" t="s">
        <v>359</v>
      </c>
      <c r="O290">
        <v>38311</v>
      </c>
      <c r="P290" t="s">
        <v>358</v>
      </c>
      <c r="Q290" t="s">
        <v>359</v>
      </c>
      <c r="R290" t="s">
        <v>323</v>
      </c>
      <c r="S290" s="43">
        <v>-15.02</v>
      </c>
      <c r="U290" s="43">
        <v>13</v>
      </c>
      <c r="IF290">
        <v>38311</v>
      </c>
      <c r="IG290" t="s">
        <v>358</v>
      </c>
      <c r="IH290" t="s">
        <v>311</v>
      </c>
      <c r="IK290">
        <v>-2</v>
      </c>
      <c r="IL290" t="s">
        <v>278</v>
      </c>
      <c r="IM290" t="s">
        <v>279</v>
      </c>
      <c r="IN290" t="s">
        <v>468</v>
      </c>
      <c r="IP290" t="s">
        <v>503</v>
      </c>
    </row>
    <row r="291" spans="1:250" x14ac:dyDescent="0.35">
      <c r="A291">
        <v>13358</v>
      </c>
      <c r="B291">
        <v>-922729984</v>
      </c>
      <c r="C291">
        <v>1837</v>
      </c>
      <c r="D291" t="s">
        <v>272</v>
      </c>
      <c r="E291" t="s">
        <v>273</v>
      </c>
      <c r="F291">
        <v>35467</v>
      </c>
      <c r="G291" t="s">
        <v>337</v>
      </c>
      <c r="H291" t="s">
        <v>338</v>
      </c>
      <c r="I291">
        <v>528</v>
      </c>
      <c r="J291" t="s">
        <v>531</v>
      </c>
      <c r="K291" t="s">
        <v>532</v>
      </c>
      <c r="L291">
        <v>35556</v>
      </c>
      <c r="M291" t="s">
        <v>339</v>
      </c>
      <c r="N291" t="s">
        <v>340</v>
      </c>
      <c r="O291">
        <v>35556</v>
      </c>
      <c r="P291" t="s">
        <v>339</v>
      </c>
      <c r="Q291" t="s">
        <v>340</v>
      </c>
      <c r="R291" t="s">
        <v>323</v>
      </c>
      <c r="S291" s="43">
        <v>-553.9</v>
      </c>
      <c r="U291" s="43">
        <v>13</v>
      </c>
      <c r="IF291">
        <v>35556</v>
      </c>
      <c r="IG291" t="s">
        <v>339</v>
      </c>
      <c r="IH291" t="s">
        <v>341</v>
      </c>
      <c r="IK291">
        <v>-2</v>
      </c>
      <c r="IL291" t="s">
        <v>278</v>
      </c>
      <c r="IM291" t="s">
        <v>279</v>
      </c>
      <c r="IN291" t="s">
        <v>500</v>
      </c>
      <c r="IP291" t="s">
        <v>501</v>
      </c>
    </row>
    <row r="292" spans="1:250" x14ac:dyDescent="0.35">
      <c r="A292">
        <v>13359</v>
      </c>
      <c r="B292">
        <v>-922729984</v>
      </c>
      <c r="C292">
        <v>1837</v>
      </c>
      <c r="D292" t="s">
        <v>272</v>
      </c>
      <c r="E292" t="s">
        <v>273</v>
      </c>
      <c r="F292">
        <v>35467</v>
      </c>
      <c r="G292" t="s">
        <v>337</v>
      </c>
      <c r="H292" t="s">
        <v>338</v>
      </c>
      <c r="I292">
        <v>527</v>
      </c>
      <c r="J292" t="s">
        <v>535</v>
      </c>
      <c r="K292" t="s">
        <v>536</v>
      </c>
      <c r="L292">
        <v>35556</v>
      </c>
      <c r="M292" t="s">
        <v>339</v>
      </c>
      <c r="N292" t="s">
        <v>340</v>
      </c>
      <c r="O292">
        <v>35556</v>
      </c>
      <c r="P292" t="s">
        <v>339</v>
      </c>
      <c r="Q292" t="s">
        <v>340</v>
      </c>
      <c r="R292" t="s">
        <v>323</v>
      </c>
      <c r="S292" s="43">
        <v>-387.73</v>
      </c>
      <c r="U292" s="43">
        <v>13</v>
      </c>
      <c r="IF292">
        <v>35556</v>
      </c>
      <c r="IG292" t="s">
        <v>339</v>
      </c>
      <c r="IH292" t="s">
        <v>341</v>
      </c>
      <c r="IK292">
        <v>-2</v>
      </c>
      <c r="IL292" t="s">
        <v>278</v>
      </c>
      <c r="IM292" t="s">
        <v>279</v>
      </c>
      <c r="IN292" t="s">
        <v>500</v>
      </c>
      <c r="IP292" t="s">
        <v>501</v>
      </c>
    </row>
    <row r="293" spans="1:250" x14ac:dyDescent="0.35">
      <c r="A293">
        <v>13360</v>
      </c>
      <c r="B293">
        <v>-922729984</v>
      </c>
      <c r="C293">
        <v>1837</v>
      </c>
      <c r="D293" t="s">
        <v>272</v>
      </c>
      <c r="E293" t="s">
        <v>273</v>
      </c>
      <c r="F293">
        <v>19011</v>
      </c>
      <c r="G293" t="s">
        <v>318</v>
      </c>
      <c r="H293" t="s">
        <v>319</v>
      </c>
      <c r="I293">
        <v>507</v>
      </c>
      <c r="J293" t="s">
        <v>549</v>
      </c>
      <c r="K293" t="s">
        <v>550</v>
      </c>
      <c r="L293">
        <v>38311</v>
      </c>
      <c r="M293" t="s">
        <v>358</v>
      </c>
      <c r="N293" t="s">
        <v>359</v>
      </c>
      <c r="O293">
        <v>38311</v>
      </c>
      <c r="P293" t="s">
        <v>358</v>
      </c>
      <c r="Q293" t="s">
        <v>359</v>
      </c>
      <c r="R293" t="s">
        <v>323</v>
      </c>
      <c r="S293" s="43">
        <v>-15.06</v>
      </c>
      <c r="U293" s="43">
        <v>13</v>
      </c>
      <c r="IF293">
        <v>38311</v>
      </c>
      <c r="IG293" t="s">
        <v>358</v>
      </c>
      <c r="IH293" t="s">
        <v>322</v>
      </c>
      <c r="IK293">
        <v>-2</v>
      </c>
      <c r="IL293" t="s">
        <v>278</v>
      </c>
      <c r="IM293" t="s">
        <v>279</v>
      </c>
      <c r="IN293" t="s">
        <v>484</v>
      </c>
      <c r="IP293" t="s">
        <v>502</v>
      </c>
    </row>
    <row r="294" spans="1:250" x14ac:dyDescent="0.35">
      <c r="A294">
        <v>13361</v>
      </c>
      <c r="B294">
        <v>-922729984</v>
      </c>
      <c r="C294">
        <v>1837</v>
      </c>
      <c r="D294" t="s">
        <v>272</v>
      </c>
      <c r="E294" t="s">
        <v>273</v>
      </c>
      <c r="F294">
        <v>13794</v>
      </c>
      <c r="G294" t="s">
        <v>274</v>
      </c>
      <c r="H294" t="s">
        <v>275</v>
      </c>
      <c r="I294">
        <v>528</v>
      </c>
      <c r="J294" t="s">
        <v>531</v>
      </c>
      <c r="K294" t="s">
        <v>532</v>
      </c>
      <c r="L294">
        <v>38311</v>
      </c>
      <c r="M294" t="s">
        <v>358</v>
      </c>
      <c r="N294" t="s">
        <v>359</v>
      </c>
      <c r="O294">
        <v>38311</v>
      </c>
      <c r="P294" t="s">
        <v>358</v>
      </c>
      <c r="Q294" t="s">
        <v>359</v>
      </c>
      <c r="R294" t="s">
        <v>323</v>
      </c>
      <c r="S294" s="43">
        <v>-10.18</v>
      </c>
      <c r="U294" s="43">
        <v>13</v>
      </c>
      <c r="IF294">
        <v>38311</v>
      </c>
      <c r="IG294" t="s">
        <v>358</v>
      </c>
      <c r="IH294" t="s">
        <v>311</v>
      </c>
      <c r="IK294">
        <v>-2</v>
      </c>
      <c r="IL294" t="s">
        <v>278</v>
      </c>
      <c r="IM294" t="s">
        <v>279</v>
      </c>
      <c r="IN294" t="s">
        <v>468</v>
      </c>
      <c r="IP294" t="s">
        <v>503</v>
      </c>
    </row>
    <row r="295" spans="1:250" x14ac:dyDescent="0.35">
      <c r="A295">
        <v>13362</v>
      </c>
      <c r="B295">
        <v>-922729984</v>
      </c>
      <c r="C295">
        <v>1837</v>
      </c>
      <c r="D295" t="s">
        <v>272</v>
      </c>
      <c r="E295" t="s">
        <v>273</v>
      </c>
      <c r="F295">
        <v>13794</v>
      </c>
      <c r="G295" t="s">
        <v>274</v>
      </c>
      <c r="H295" t="s">
        <v>275</v>
      </c>
      <c r="I295">
        <v>527</v>
      </c>
      <c r="J295" t="s">
        <v>535</v>
      </c>
      <c r="K295" t="s">
        <v>536</v>
      </c>
      <c r="L295">
        <v>38311</v>
      </c>
      <c r="M295" t="s">
        <v>358</v>
      </c>
      <c r="N295" t="s">
        <v>359</v>
      </c>
      <c r="O295">
        <v>38311</v>
      </c>
      <c r="P295" t="s">
        <v>358</v>
      </c>
      <c r="Q295" t="s">
        <v>359</v>
      </c>
      <c r="R295" t="s">
        <v>323</v>
      </c>
      <c r="S295" s="43">
        <v>-7.12</v>
      </c>
      <c r="U295" s="43">
        <v>13</v>
      </c>
      <c r="IF295">
        <v>38311</v>
      </c>
      <c r="IG295" t="s">
        <v>358</v>
      </c>
      <c r="IH295" t="s">
        <v>311</v>
      </c>
      <c r="IK295">
        <v>-2</v>
      </c>
      <c r="IL295" t="s">
        <v>278</v>
      </c>
      <c r="IM295" t="s">
        <v>279</v>
      </c>
      <c r="IN295" t="s">
        <v>468</v>
      </c>
      <c r="IP295" t="s">
        <v>503</v>
      </c>
    </row>
    <row r="296" spans="1:250" x14ac:dyDescent="0.35">
      <c r="A296">
        <v>13363</v>
      </c>
      <c r="B296">
        <v>-922729984</v>
      </c>
      <c r="C296">
        <v>1837</v>
      </c>
      <c r="D296" t="s">
        <v>272</v>
      </c>
      <c r="E296" t="s">
        <v>273</v>
      </c>
      <c r="F296">
        <v>13794</v>
      </c>
      <c r="G296" t="s">
        <v>274</v>
      </c>
      <c r="H296" t="s">
        <v>275</v>
      </c>
      <c r="I296">
        <v>523</v>
      </c>
      <c r="J296" t="s">
        <v>537</v>
      </c>
      <c r="K296" t="s">
        <v>538</v>
      </c>
      <c r="L296">
        <v>38311</v>
      </c>
      <c r="M296" t="s">
        <v>358</v>
      </c>
      <c r="N296" t="s">
        <v>359</v>
      </c>
      <c r="O296">
        <v>38311</v>
      </c>
      <c r="P296" t="s">
        <v>358</v>
      </c>
      <c r="Q296" t="s">
        <v>359</v>
      </c>
      <c r="R296" t="s">
        <v>323</v>
      </c>
      <c r="S296" s="43">
        <v>-14.25</v>
      </c>
      <c r="U296" s="43">
        <v>13</v>
      </c>
      <c r="IF296">
        <v>38311</v>
      </c>
      <c r="IG296" t="s">
        <v>358</v>
      </c>
      <c r="IH296" t="s">
        <v>311</v>
      </c>
      <c r="IK296">
        <v>-2</v>
      </c>
      <c r="IL296" t="s">
        <v>278</v>
      </c>
      <c r="IM296" t="s">
        <v>279</v>
      </c>
      <c r="IN296" t="s">
        <v>468</v>
      </c>
      <c r="IP296" t="s">
        <v>503</v>
      </c>
    </row>
    <row r="297" spans="1:250" x14ac:dyDescent="0.35">
      <c r="A297">
        <v>13364</v>
      </c>
      <c r="B297">
        <v>-922729984</v>
      </c>
      <c r="C297">
        <v>1837</v>
      </c>
      <c r="D297" t="s">
        <v>272</v>
      </c>
      <c r="E297" t="s">
        <v>273</v>
      </c>
      <c r="F297">
        <v>13794</v>
      </c>
      <c r="G297" t="s">
        <v>274</v>
      </c>
      <c r="H297" t="s">
        <v>275</v>
      </c>
      <c r="I297">
        <v>521</v>
      </c>
      <c r="J297" t="s">
        <v>539</v>
      </c>
      <c r="K297" t="s">
        <v>540</v>
      </c>
      <c r="L297">
        <v>38311</v>
      </c>
      <c r="M297" t="s">
        <v>358</v>
      </c>
      <c r="N297" t="s">
        <v>359</v>
      </c>
      <c r="O297">
        <v>38311</v>
      </c>
      <c r="P297" t="s">
        <v>358</v>
      </c>
      <c r="Q297" t="s">
        <v>359</v>
      </c>
      <c r="R297" t="s">
        <v>323</v>
      </c>
      <c r="S297" s="43">
        <v>-7.12</v>
      </c>
      <c r="U297" s="43">
        <v>13</v>
      </c>
      <c r="IF297">
        <v>38311</v>
      </c>
      <c r="IG297" t="s">
        <v>358</v>
      </c>
      <c r="IH297" t="s">
        <v>311</v>
      </c>
      <c r="IK297">
        <v>-2</v>
      </c>
      <c r="IL297" t="s">
        <v>278</v>
      </c>
      <c r="IM297" t="s">
        <v>279</v>
      </c>
      <c r="IN297" t="s">
        <v>468</v>
      </c>
      <c r="IP297" t="s">
        <v>503</v>
      </c>
    </row>
    <row r="298" spans="1:250" x14ac:dyDescent="0.35">
      <c r="A298">
        <v>13365</v>
      </c>
      <c r="B298">
        <v>-922729984</v>
      </c>
      <c r="C298">
        <v>1837</v>
      </c>
      <c r="D298" t="s">
        <v>272</v>
      </c>
      <c r="E298" t="s">
        <v>273</v>
      </c>
      <c r="F298">
        <v>13794</v>
      </c>
      <c r="G298" t="s">
        <v>274</v>
      </c>
      <c r="H298" t="s">
        <v>275</v>
      </c>
      <c r="I298">
        <v>519</v>
      </c>
      <c r="J298" t="s">
        <v>541</v>
      </c>
      <c r="K298" t="s">
        <v>542</v>
      </c>
      <c r="L298">
        <v>38311</v>
      </c>
      <c r="M298" t="s">
        <v>358</v>
      </c>
      <c r="N298" t="s">
        <v>359</v>
      </c>
      <c r="O298">
        <v>38311</v>
      </c>
      <c r="P298" t="s">
        <v>358</v>
      </c>
      <c r="Q298" t="s">
        <v>359</v>
      </c>
      <c r="R298" t="s">
        <v>323</v>
      </c>
      <c r="S298" s="43">
        <v>-7.12</v>
      </c>
      <c r="U298" s="43">
        <v>13</v>
      </c>
      <c r="IF298">
        <v>38311</v>
      </c>
      <c r="IG298" t="s">
        <v>358</v>
      </c>
      <c r="IH298" t="s">
        <v>311</v>
      </c>
      <c r="IK298">
        <v>-2</v>
      </c>
      <c r="IL298" t="s">
        <v>278</v>
      </c>
      <c r="IM298" t="s">
        <v>279</v>
      </c>
      <c r="IN298" t="s">
        <v>468</v>
      </c>
      <c r="IP298" t="s">
        <v>503</v>
      </c>
    </row>
    <row r="299" spans="1:250" x14ac:dyDescent="0.35">
      <c r="A299">
        <v>13366</v>
      </c>
      <c r="B299">
        <v>-922729984</v>
      </c>
      <c r="C299">
        <v>1837</v>
      </c>
      <c r="D299" t="s">
        <v>272</v>
      </c>
      <c r="E299" t="s">
        <v>273</v>
      </c>
      <c r="F299">
        <v>19011</v>
      </c>
      <c r="G299" t="s">
        <v>318</v>
      </c>
      <c r="H299" t="s">
        <v>319</v>
      </c>
      <c r="I299">
        <v>523</v>
      </c>
      <c r="J299" t="s">
        <v>537</v>
      </c>
      <c r="K299" t="s">
        <v>538</v>
      </c>
      <c r="L299">
        <v>38311</v>
      </c>
      <c r="M299" t="s">
        <v>358</v>
      </c>
      <c r="N299" t="s">
        <v>359</v>
      </c>
      <c r="O299">
        <v>38311</v>
      </c>
      <c r="P299" t="s">
        <v>358</v>
      </c>
      <c r="Q299" t="s">
        <v>359</v>
      </c>
      <c r="R299" t="s">
        <v>323</v>
      </c>
      <c r="S299" s="43">
        <v>-14.29</v>
      </c>
      <c r="U299" s="43">
        <v>13</v>
      </c>
      <c r="IF299">
        <v>38311</v>
      </c>
      <c r="IG299" t="s">
        <v>358</v>
      </c>
      <c r="IH299" t="s">
        <v>322</v>
      </c>
      <c r="IK299">
        <v>-2</v>
      </c>
      <c r="IL299" t="s">
        <v>278</v>
      </c>
      <c r="IM299" t="s">
        <v>279</v>
      </c>
      <c r="IN299" t="s">
        <v>484</v>
      </c>
      <c r="IP299" t="s">
        <v>502</v>
      </c>
    </row>
    <row r="300" spans="1:250" x14ac:dyDescent="0.35">
      <c r="A300">
        <v>13367</v>
      </c>
      <c r="B300">
        <v>-922729984</v>
      </c>
      <c r="C300">
        <v>1837</v>
      </c>
      <c r="D300" t="s">
        <v>272</v>
      </c>
      <c r="E300" t="s">
        <v>273</v>
      </c>
      <c r="F300">
        <v>19011</v>
      </c>
      <c r="G300" t="s">
        <v>318</v>
      </c>
      <c r="H300" t="s">
        <v>319</v>
      </c>
      <c r="I300">
        <v>521</v>
      </c>
      <c r="J300" t="s">
        <v>539</v>
      </c>
      <c r="K300" t="s">
        <v>540</v>
      </c>
      <c r="L300">
        <v>38311</v>
      </c>
      <c r="M300" t="s">
        <v>358</v>
      </c>
      <c r="N300" t="s">
        <v>359</v>
      </c>
      <c r="O300">
        <v>38311</v>
      </c>
      <c r="P300" t="s">
        <v>358</v>
      </c>
      <c r="Q300" t="s">
        <v>359</v>
      </c>
      <c r="R300" t="s">
        <v>323</v>
      </c>
      <c r="S300" s="43">
        <v>-7.15</v>
      </c>
      <c r="U300" s="43">
        <v>13</v>
      </c>
      <c r="IF300">
        <v>38311</v>
      </c>
      <c r="IG300" t="s">
        <v>358</v>
      </c>
      <c r="IH300" t="s">
        <v>322</v>
      </c>
      <c r="IK300">
        <v>-2</v>
      </c>
      <c r="IL300" t="s">
        <v>278</v>
      </c>
      <c r="IM300" t="s">
        <v>279</v>
      </c>
      <c r="IN300" t="s">
        <v>484</v>
      </c>
      <c r="IP300" t="s">
        <v>502</v>
      </c>
    </row>
    <row r="301" spans="1:250" x14ac:dyDescent="0.35">
      <c r="A301">
        <v>13368</v>
      </c>
      <c r="B301">
        <v>-922729984</v>
      </c>
      <c r="C301">
        <v>1837</v>
      </c>
      <c r="D301" t="s">
        <v>272</v>
      </c>
      <c r="E301" t="s">
        <v>273</v>
      </c>
      <c r="F301">
        <v>19011</v>
      </c>
      <c r="G301" t="s">
        <v>318</v>
      </c>
      <c r="H301" t="s">
        <v>319</v>
      </c>
      <c r="I301">
        <v>519</v>
      </c>
      <c r="J301" t="s">
        <v>541</v>
      </c>
      <c r="K301" t="s">
        <v>542</v>
      </c>
      <c r="L301">
        <v>38311</v>
      </c>
      <c r="M301" t="s">
        <v>358</v>
      </c>
      <c r="N301" t="s">
        <v>359</v>
      </c>
      <c r="O301">
        <v>38311</v>
      </c>
      <c r="P301" t="s">
        <v>358</v>
      </c>
      <c r="Q301" t="s">
        <v>359</v>
      </c>
      <c r="R301" t="s">
        <v>323</v>
      </c>
      <c r="S301" s="43">
        <v>-7.15</v>
      </c>
      <c r="U301" s="43">
        <v>13</v>
      </c>
      <c r="IF301">
        <v>38311</v>
      </c>
      <c r="IG301" t="s">
        <v>358</v>
      </c>
      <c r="IH301" t="s">
        <v>322</v>
      </c>
      <c r="IK301">
        <v>-2</v>
      </c>
      <c r="IL301" t="s">
        <v>278</v>
      </c>
      <c r="IM301" t="s">
        <v>279</v>
      </c>
      <c r="IN301" t="s">
        <v>484</v>
      </c>
      <c r="IP301" t="s">
        <v>502</v>
      </c>
    </row>
    <row r="302" spans="1:250" x14ac:dyDescent="0.35">
      <c r="A302">
        <v>13369</v>
      </c>
      <c r="B302">
        <v>-922729984</v>
      </c>
      <c r="C302">
        <v>1837</v>
      </c>
      <c r="D302" t="s">
        <v>272</v>
      </c>
      <c r="E302" t="s">
        <v>273</v>
      </c>
      <c r="F302">
        <v>19011</v>
      </c>
      <c r="G302" t="s">
        <v>318</v>
      </c>
      <c r="H302" t="s">
        <v>319</v>
      </c>
      <c r="I302">
        <v>515</v>
      </c>
      <c r="J302" t="s">
        <v>543</v>
      </c>
      <c r="K302" t="s">
        <v>544</v>
      </c>
      <c r="L302">
        <v>38311</v>
      </c>
      <c r="M302" t="s">
        <v>358</v>
      </c>
      <c r="N302" t="s">
        <v>359</v>
      </c>
      <c r="O302">
        <v>38311</v>
      </c>
      <c r="P302" t="s">
        <v>358</v>
      </c>
      <c r="Q302" t="s">
        <v>359</v>
      </c>
      <c r="R302" t="s">
        <v>323</v>
      </c>
      <c r="S302" s="43">
        <v>-15.91</v>
      </c>
      <c r="U302" s="43">
        <v>13</v>
      </c>
      <c r="IF302">
        <v>38311</v>
      </c>
      <c r="IG302" t="s">
        <v>358</v>
      </c>
      <c r="IH302" t="s">
        <v>322</v>
      </c>
      <c r="IK302">
        <v>-2</v>
      </c>
      <c r="IL302" t="s">
        <v>278</v>
      </c>
      <c r="IM302" t="s">
        <v>279</v>
      </c>
      <c r="IN302" t="s">
        <v>484</v>
      </c>
      <c r="IP302" t="s">
        <v>502</v>
      </c>
    </row>
    <row r="303" spans="1:250" x14ac:dyDescent="0.35">
      <c r="A303">
        <v>13370</v>
      </c>
      <c r="B303">
        <v>-922729984</v>
      </c>
      <c r="C303">
        <v>1837</v>
      </c>
      <c r="D303" t="s">
        <v>272</v>
      </c>
      <c r="E303" t="s">
        <v>273</v>
      </c>
      <c r="F303">
        <v>19011</v>
      </c>
      <c r="G303" t="s">
        <v>318</v>
      </c>
      <c r="H303" t="s">
        <v>319</v>
      </c>
      <c r="I303">
        <v>513</v>
      </c>
      <c r="J303" t="s">
        <v>545</v>
      </c>
      <c r="K303" t="s">
        <v>546</v>
      </c>
      <c r="L303">
        <v>38311</v>
      </c>
      <c r="M303" t="s">
        <v>358</v>
      </c>
      <c r="N303" t="s">
        <v>359</v>
      </c>
      <c r="O303">
        <v>38311</v>
      </c>
      <c r="P303" t="s">
        <v>358</v>
      </c>
      <c r="Q303" t="s">
        <v>359</v>
      </c>
      <c r="R303" t="s">
        <v>323</v>
      </c>
      <c r="S303" s="43">
        <v>-13.93</v>
      </c>
      <c r="U303" s="43">
        <v>13</v>
      </c>
      <c r="IF303">
        <v>38311</v>
      </c>
      <c r="IG303" t="s">
        <v>358</v>
      </c>
      <c r="IH303" t="s">
        <v>322</v>
      </c>
      <c r="IK303">
        <v>-2</v>
      </c>
      <c r="IL303" t="s">
        <v>278</v>
      </c>
      <c r="IM303" t="s">
        <v>279</v>
      </c>
      <c r="IN303" t="s">
        <v>484</v>
      </c>
      <c r="IP303" t="s">
        <v>502</v>
      </c>
    </row>
    <row r="304" spans="1:250" x14ac:dyDescent="0.35">
      <c r="A304">
        <v>13371</v>
      </c>
      <c r="B304">
        <v>-922729984</v>
      </c>
      <c r="C304">
        <v>1837</v>
      </c>
      <c r="D304" t="s">
        <v>272</v>
      </c>
      <c r="E304" t="s">
        <v>273</v>
      </c>
      <c r="F304">
        <v>19011</v>
      </c>
      <c r="G304" t="s">
        <v>318</v>
      </c>
      <c r="H304" t="s">
        <v>319</v>
      </c>
      <c r="I304">
        <v>509</v>
      </c>
      <c r="J304" t="s">
        <v>547</v>
      </c>
      <c r="K304" t="s">
        <v>548</v>
      </c>
      <c r="L304">
        <v>38311</v>
      </c>
      <c r="M304" t="s">
        <v>358</v>
      </c>
      <c r="N304" t="s">
        <v>359</v>
      </c>
      <c r="O304">
        <v>38311</v>
      </c>
      <c r="P304" t="s">
        <v>358</v>
      </c>
      <c r="Q304" t="s">
        <v>359</v>
      </c>
      <c r="R304" t="s">
        <v>323</v>
      </c>
      <c r="S304" s="43">
        <v>-9.6300000000000008</v>
      </c>
      <c r="U304" s="43">
        <v>13</v>
      </c>
      <c r="IF304">
        <v>38311</v>
      </c>
      <c r="IG304" t="s">
        <v>358</v>
      </c>
      <c r="IH304" t="s">
        <v>322</v>
      </c>
      <c r="IK304">
        <v>-2</v>
      </c>
      <c r="IL304" t="s">
        <v>278</v>
      </c>
      <c r="IM304" t="s">
        <v>279</v>
      </c>
      <c r="IN304" t="s">
        <v>484</v>
      </c>
      <c r="IP304" t="s">
        <v>502</v>
      </c>
    </row>
    <row r="305" spans="1:250" x14ac:dyDescent="0.35">
      <c r="A305">
        <v>13372</v>
      </c>
      <c r="B305">
        <v>-922729984</v>
      </c>
      <c r="C305">
        <v>1837</v>
      </c>
      <c r="D305" t="s">
        <v>272</v>
      </c>
      <c r="E305" t="s">
        <v>273</v>
      </c>
      <c r="F305">
        <v>13794</v>
      </c>
      <c r="G305" t="s">
        <v>274</v>
      </c>
      <c r="H305" t="s">
        <v>275</v>
      </c>
      <c r="I305">
        <v>515</v>
      </c>
      <c r="J305" t="s">
        <v>543</v>
      </c>
      <c r="K305" t="s">
        <v>544</v>
      </c>
      <c r="L305">
        <v>39215</v>
      </c>
      <c r="M305" t="s">
        <v>374</v>
      </c>
      <c r="N305" t="s">
        <v>375</v>
      </c>
      <c r="O305">
        <v>39215</v>
      </c>
      <c r="P305" t="s">
        <v>374</v>
      </c>
      <c r="Q305" t="s">
        <v>375</v>
      </c>
      <c r="R305" t="s">
        <v>323</v>
      </c>
      <c r="S305" s="43">
        <v>-62.57</v>
      </c>
      <c r="U305" s="43">
        <v>13</v>
      </c>
      <c r="IF305">
        <v>39215</v>
      </c>
      <c r="IG305" t="s">
        <v>374</v>
      </c>
      <c r="IH305" t="s">
        <v>311</v>
      </c>
      <c r="IK305">
        <v>-2</v>
      </c>
      <c r="IL305" t="s">
        <v>278</v>
      </c>
      <c r="IM305" t="s">
        <v>279</v>
      </c>
      <c r="IN305" t="s">
        <v>468</v>
      </c>
      <c r="IP305" t="s">
        <v>504</v>
      </c>
    </row>
    <row r="306" spans="1:250" x14ac:dyDescent="0.35">
      <c r="A306">
        <v>13373</v>
      </c>
      <c r="B306">
        <v>-922729984</v>
      </c>
      <c r="C306">
        <v>1837</v>
      </c>
      <c r="D306" t="s">
        <v>272</v>
      </c>
      <c r="E306" t="s">
        <v>273</v>
      </c>
      <c r="F306">
        <v>13794</v>
      </c>
      <c r="G306" t="s">
        <v>274</v>
      </c>
      <c r="H306" t="s">
        <v>275</v>
      </c>
      <c r="I306">
        <v>513</v>
      </c>
      <c r="J306" t="s">
        <v>545</v>
      </c>
      <c r="K306" t="s">
        <v>546</v>
      </c>
      <c r="L306">
        <v>39215</v>
      </c>
      <c r="M306" t="s">
        <v>374</v>
      </c>
      <c r="N306" t="s">
        <v>375</v>
      </c>
      <c r="O306">
        <v>39215</v>
      </c>
      <c r="P306" t="s">
        <v>374</v>
      </c>
      <c r="Q306" t="s">
        <v>375</v>
      </c>
      <c r="R306" t="s">
        <v>323</v>
      </c>
      <c r="S306" s="43">
        <v>-54.79</v>
      </c>
      <c r="U306" s="43">
        <v>13</v>
      </c>
      <c r="IF306">
        <v>39215</v>
      </c>
      <c r="IG306" t="s">
        <v>374</v>
      </c>
      <c r="IH306" t="s">
        <v>311</v>
      </c>
      <c r="IK306">
        <v>-2</v>
      </c>
      <c r="IL306" t="s">
        <v>278</v>
      </c>
      <c r="IM306" t="s">
        <v>279</v>
      </c>
      <c r="IN306" t="s">
        <v>468</v>
      </c>
      <c r="IP306" t="s">
        <v>504</v>
      </c>
    </row>
    <row r="307" spans="1:250" x14ac:dyDescent="0.35">
      <c r="A307">
        <v>13374</v>
      </c>
      <c r="B307">
        <v>-922729984</v>
      </c>
      <c r="C307">
        <v>1837</v>
      </c>
      <c r="D307" t="s">
        <v>272</v>
      </c>
      <c r="E307" t="s">
        <v>273</v>
      </c>
      <c r="F307">
        <v>13794</v>
      </c>
      <c r="G307" t="s">
        <v>274</v>
      </c>
      <c r="H307" t="s">
        <v>275</v>
      </c>
      <c r="I307">
        <v>509</v>
      </c>
      <c r="J307" t="s">
        <v>547</v>
      </c>
      <c r="K307" t="s">
        <v>548</v>
      </c>
      <c r="L307">
        <v>39215</v>
      </c>
      <c r="M307" t="s">
        <v>374</v>
      </c>
      <c r="N307" t="s">
        <v>375</v>
      </c>
      <c r="O307">
        <v>39215</v>
      </c>
      <c r="P307" t="s">
        <v>374</v>
      </c>
      <c r="Q307" t="s">
        <v>375</v>
      </c>
      <c r="R307" t="s">
        <v>323</v>
      </c>
      <c r="S307" s="43">
        <v>-37.700000000000003</v>
      </c>
      <c r="U307" s="43">
        <v>13</v>
      </c>
      <c r="IF307">
        <v>39215</v>
      </c>
      <c r="IG307" t="s">
        <v>374</v>
      </c>
      <c r="IH307" t="s">
        <v>311</v>
      </c>
      <c r="IK307">
        <v>-2</v>
      </c>
      <c r="IL307" t="s">
        <v>278</v>
      </c>
      <c r="IM307" t="s">
        <v>279</v>
      </c>
      <c r="IN307" t="s">
        <v>468</v>
      </c>
      <c r="IP307" t="s">
        <v>504</v>
      </c>
    </row>
    <row r="308" spans="1:250" x14ac:dyDescent="0.35">
      <c r="A308">
        <v>13375</v>
      </c>
      <c r="B308">
        <v>-922729984</v>
      </c>
      <c r="C308">
        <v>1837</v>
      </c>
      <c r="D308" t="s">
        <v>272</v>
      </c>
      <c r="E308" t="s">
        <v>273</v>
      </c>
      <c r="F308">
        <v>13794</v>
      </c>
      <c r="G308" t="s">
        <v>274</v>
      </c>
      <c r="H308" t="s">
        <v>275</v>
      </c>
      <c r="I308">
        <v>507</v>
      </c>
      <c r="J308" t="s">
        <v>549</v>
      </c>
      <c r="K308" t="s">
        <v>550</v>
      </c>
      <c r="L308">
        <v>39215</v>
      </c>
      <c r="M308" t="s">
        <v>374</v>
      </c>
      <c r="N308" t="s">
        <v>375</v>
      </c>
      <c r="O308">
        <v>39215</v>
      </c>
      <c r="P308" t="s">
        <v>374</v>
      </c>
      <c r="Q308" t="s">
        <v>375</v>
      </c>
      <c r="R308" t="s">
        <v>323</v>
      </c>
      <c r="S308" s="43">
        <v>-59.24</v>
      </c>
      <c r="U308" s="43">
        <v>13</v>
      </c>
      <c r="IF308">
        <v>39215</v>
      </c>
      <c r="IG308" t="s">
        <v>374</v>
      </c>
      <c r="IH308" t="s">
        <v>311</v>
      </c>
      <c r="IK308">
        <v>-2</v>
      </c>
      <c r="IL308" t="s">
        <v>278</v>
      </c>
      <c r="IM308" t="s">
        <v>279</v>
      </c>
      <c r="IN308" t="s">
        <v>468</v>
      </c>
      <c r="IP308" t="s">
        <v>504</v>
      </c>
    </row>
    <row r="309" spans="1:250" x14ac:dyDescent="0.35">
      <c r="A309">
        <v>13376</v>
      </c>
      <c r="B309">
        <v>-922729984</v>
      </c>
      <c r="C309">
        <v>1837</v>
      </c>
      <c r="D309" t="s">
        <v>272</v>
      </c>
      <c r="E309" t="s">
        <v>273</v>
      </c>
      <c r="F309">
        <v>19011</v>
      </c>
      <c r="G309" t="s">
        <v>318</v>
      </c>
      <c r="H309" t="s">
        <v>319</v>
      </c>
      <c r="I309">
        <v>528</v>
      </c>
      <c r="J309" t="s">
        <v>531</v>
      </c>
      <c r="K309" t="s">
        <v>532</v>
      </c>
      <c r="L309">
        <v>38311</v>
      </c>
      <c r="M309" t="s">
        <v>358</v>
      </c>
      <c r="N309" t="s">
        <v>359</v>
      </c>
      <c r="O309">
        <v>38311</v>
      </c>
      <c r="P309" t="s">
        <v>358</v>
      </c>
      <c r="Q309" t="s">
        <v>359</v>
      </c>
      <c r="R309" t="s">
        <v>323</v>
      </c>
      <c r="S309" s="43">
        <v>-8.99</v>
      </c>
      <c r="U309" s="43">
        <v>13</v>
      </c>
      <c r="IF309">
        <v>38311</v>
      </c>
      <c r="IG309" t="s">
        <v>358</v>
      </c>
      <c r="IH309" t="s">
        <v>322</v>
      </c>
      <c r="IK309">
        <v>-2</v>
      </c>
      <c r="IL309" t="s">
        <v>278</v>
      </c>
      <c r="IM309" t="s">
        <v>279</v>
      </c>
      <c r="IN309" t="s">
        <v>484</v>
      </c>
      <c r="IP309" t="s">
        <v>502</v>
      </c>
    </row>
    <row r="310" spans="1:250" x14ac:dyDescent="0.35">
      <c r="A310">
        <v>13377</v>
      </c>
      <c r="B310">
        <v>-922729984</v>
      </c>
      <c r="C310">
        <v>1837</v>
      </c>
      <c r="D310" t="s">
        <v>272</v>
      </c>
      <c r="E310" t="s">
        <v>273</v>
      </c>
      <c r="F310">
        <v>19011</v>
      </c>
      <c r="G310" t="s">
        <v>318</v>
      </c>
      <c r="H310" t="s">
        <v>319</v>
      </c>
      <c r="I310">
        <v>527</v>
      </c>
      <c r="J310" t="s">
        <v>535</v>
      </c>
      <c r="K310" t="s">
        <v>536</v>
      </c>
      <c r="L310">
        <v>38311</v>
      </c>
      <c r="M310" t="s">
        <v>358</v>
      </c>
      <c r="N310" t="s">
        <v>359</v>
      </c>
      <c r="O310">
        <v>38311</v>
      </c>
      <c r="P310" t="s">
        <v>358</v>
      </c>
      <c r="Q310" t="s">
        <v>359</v>
      </c>
      <c r="R310" t="s">
        <v>323</v>
      </c>
      <c r="S310" s="43">
        <v>-7.15</v>
      </c>
      <c r="U310" s="43">
        <v>13</v>
      </c>
      <c r="IF310">
        <v>38311</v>
      </c>
      <c r="IG310" t="s">
        <v>358</v>
      </c>
      <c r="IH310" t="s">
        <v>322</v>
      </c>
      <c r="IK310">
        <v>-2</v>
      </c>
      <c r="IL310" t="s">
        <v>278</v>
      </c>
      <c r="IM310" t="s">
        <v>279</v>
      </c>
      <c r="IN310" t="s">
        <v>484</v>
      </c>
      <c r="IP310" t="s">
        <v>502</v>
      </c>
    </row>
    <row r="311" spans="1:250" x14ac:dyDescent="0.35">
      <c r="A311">
        <v>13378</v>
      </c>
      <c r="B311">
        <v>-922729984</v>
      </c>
      <c r="C311">
        <v>1837</v>
      </c>
      <c r="D311" t="s">
        <v>272</v>
      </c>
      <c r="E311" t="s">
        <v>273</v>
      </c>
      <c r="F311">
        <v>1848</v>
      </c>
      <c r="G311" t="s">
        <v>285</v>
      </c>
      <c r="H311" t="s">
        <v>273</v>
      </c>
      <c r="I311">
        <v>507</v>
      </c>
      <c r="J311" t="s">
        <v>549</v>
      </c>
      <c r="K311" t="s">
        <v>550</v>
      </c>
      <c r="L311">
        <v>41235</v>
      </c>
      <c r="M311" t="s">
        <v>378</v>
      </c>
      <c r="N311" t="s">
        <v>379</v>
      </c>
      <c r="O311">
        <v>41235</v>
      </c>
      <c r="P311" t="s">
        <v>378</v>
      </c>
      <c r="Q311" t="s">
        <v>379</v>
      </c>
      <c r="R311" t="s">
        <v>323</v>
      </c>
      <c r="S311" s="43">
        <v>-2102.4899999999998</v>
      </c>
      <c r="U311" s="43">
        <v>13</v>
      </c>
      <c r="IF311">
        <v>41235</v>
      </c>
      <c r="IG311" t="s">
        <v>378</v>
      </c>
      <c r="IH311" t="s">
        <v>287</v>
      </c>
      <c r="IK311">
        <v>-2</v>
      </c>
      <c r="IL311" t="s">
        <v>278</v>
      </c>
      <c r="IM311" t="s">
        <v>279</v>
      </c>
      <c r="IN311" t="s">
        <v>505</v>
      </c>
      <c r="IP311" t="s">
        <v>512</v>
      </c>
    </row>
    <row r="312" spans="1:250" x14ac:dyDescent="0.35">
      <c r="A312">
        <v>13379</v>
      </c>
      <c r="B312">
        <v>-922729984</v>
      </c>
      <c r="C312">
        <v>1837</v>
      </c>
      <c r="D312" t="s">
        <v>272</v>
      </c>
      <c r="E312" t="s">
        <v>273</v>
      </c>
      <c r="F312">
        <v>13794</v>
      </c>
      <c r="G312" t="s">
        <v>274</v>
      </c>
      <c r="H312" t="s">
        <v>275</v>
      </c>
      <c r="I312">
        <v>528</v>
      </c>
      <c r="J312" t="s">
        <v>531</v>
      </c>
      <c r="K312" t="s">
        <v>532</v>
      </c>
      <c r="L312">
        <v>39215</v>
      </c>
      <c r="M312" t="s">
        <v>374</v>
      </c>
      <c r="N312" t="s">
        <v>375</v>
      </c>
      <c r="O312">
        <v>39215</v>
      </c>
      <c r="P312" t="s">
        <v>374</v>
      </c>
      <c r="Q312" t="s">
        <v>375</v>
      </c>
      <c r="R312" t="s">
        <v>323</v>
      </c>
      <c r="S312" s="43">
        <v>-40.14</v>
      </c>
      <c r="U312" s="43">
        <v>13</v>
      </c>
      <c r="IF312">
        <v>39215</v>
      </c>
      <c r="IG312" t="s">
        <v>374</v>
      </c>
      <c r="IH312" t="s">
        <v>311</v>
      </c>
      <c r="IK312">
        <v>-2</v>
      </c>
      <c r="IL312" t="s">
        <v>278</v>
      </c>
      <c r="IM312" t="s">
        <v>279</v>
      </c>
      <c r="IN312" t="s">
        <v>468</v>
      </c>
      <c r="IP312" t="s">
        <v>504</v>
      </c>
    </row>
    <row r="313" spans="1:250" x14ac:dyDescent="0.35">
      <c r="A313">
        <v>13380</v>
      </c>
      <c r="B313">
        <v>-922729984</v>
      </c>
      <c r="C313">
        <v>1837</v>
      </c>
      <c r="D313" t="s">
        <v>272</v>
      </c>
      <c r="E313" t="s">
        <v>273</v>
      </c>
      <c r="F313">
        <v>13794</v>
      </c>
      <c r="G313" t="s">
        <v>274</v>
      </c>
      <c r="H313" t="s">
        <v>275</v>
      </c>
      <c r="I313">
        <v>527</v>
      </c>
      <c r="J313" t="s">
        <v>535</v>
      </c>
      <c r="K313" t="s">
        <v>536</v>
      </c>
      <c r="L313">
        <v>39215</v>
      </c>
      <c r="M313" t="s">
        <v>374</v>
      </c>
      <c r="N313" t="s">
        <v>375</v>
      </c>
      <c r="O313">
        <v>39215</v>
      </c>
      <c r="P313" t="s">
        <v>374</v>
      </c>
      <c r="Q313" t="s">
        <v>375</v>
      </c>
      <c r="R313" t="s">
        <v>323</v>
      </c>
      <c r="S313" s="43">
        <v>-28.1</v>
      </c>
      <c r="U313" s="43">
        <v>13</v>
      </c>
      <c r="IF313">
        <v>39215</v>
      </c>
      <c r="IG313" t="s">
        <v>374</v>
      </c>
      <c r="IH313" t="s">
        <v>311</v>
      </c>
      <c r="IK313">
        <v>-2</v>
      </c>
      <c r="IL313" t="s">
        <v>278</v>
      </c>
      <c r="IM313" t="s">
        <v>279</v>
      </c>
      <c r="IN313" t="s">
        <v>468</v>
      </c>
      <c r="IP313" t="s">
        <v>504</v>
      </c>
    </row>
    <row r="314" spans="1:250" x14ac:dyDescent="0.35">
      <c r="A314">
        <v>13381</v>
      </c>
      <c r="B314">
        <v>-922729984</v>
      </c>
      <c r="C314">
        <v>1837</v>
      </c>
      <c r="D314" t="s">
        <v>272</v>
      </c>
      <c r="E314" t="s">
        <v>273</v>
      </c>
      <c r="F314">
        <v>13794</v>
      </c>
      <c r="G314" t="s">
        <v>274</v>
      </c>
      <c r="H314" t="s">
        <v>275</v>
      </c>
      <c r="I314">
        <v>523</v>
      </c>
      <c r="J314" t="s">
        <v>537</v>
      </c>
      <c r="K314" t="s">
        <v>538</v>
      </c>
      <c r="L314">
        <v>39215</v>
      </c>
      <c r="M314" t="s">
        <v>374</v>
      </c>
      <c r="N314" t="s">
        <v>375</v>
      </c>
      <c r="O314">
        <v>39215</v>
      </c>
      <c r="P314" t="s">
        <v>374</v>
      </c>
      <c r="Q314" t="s">
        <v>375</v>
      </c>
      <c r="R314" t="s">
        <v>323</v>
      </c>
      <c r="S314" s="43">
        <v>-56.2</v>
      </c>
      <c r="U314" s="43">
        <v>13</v>
      </c>
      <c r="IF314">
        <v>39215</v>
      </c>
      <c r="IG314" t="s">
        <v>374</v>
      </c>
      <c r="IH314" t="s">
        <v>311</v>
      </c>
      <c r="IK314">
        <v>-2</v>
      </c>
      <c r="IL314" t="s">
        <v>278</v>
      </c>
      <c r="IM314" t="s">
        <v>279</v>
      </c>
      <c r="IN314" t="s">
        <v>468</v>
      </c>
      <c r="IP314" t="s">
        <v>504</v>
      </c>
    </row>
    <row r="315" spans="1:250" x14ac:dyDescent="0.35">
      <c r="A315">
        <v>13382</v>
      </c>
      <c r="B315">
        <v>-922729984</v>
      </c>
      <c r="C315">
        <v>1837</v>
      </c>
      <c r="D315" t="s">
        <v>272</v>
      </c>
      <c r="E315" t="s">
        <v>273</v>
      </c>
      <c r="F315">
        <v>13794</v>
      </c>
      <c r="G315" t="s">
        <v>274</v>
      </c>
      <c r="H315" t="s">
        <v>275</v>
      </c>
      <c r="I315">
        <v>521</v>
      </c>
      <c r="J315" t="s">
        <v>539</v>
      </c>
      <c r="K315" t="s">
        <v>540</v>
      </c>
      <c r="L315">
        <v>39215</v>
      </c>
      <c r="M315" t="s">
        <v>374</v>
      </c>
      <c r="N315" t="s">
        <v>375</v>
      </c>
      <c r="O315">
        <v>39215</v>
      </c>
      <c r="P315" t="s">
        <v>374</v>
      </c>
      <c r="Q315" t="s">
        <v>375</v>
      </c>
      <c r="R315" t="s">
        <v>323</v>
      </c>
      <c r="S315" s="43">
        <v>-28.1</v>
      </c>
      <c r="U315" s="43">
        <v>13</v>
      </c>
      <c r="IF315">
        <v>39215</v>
      </c>
      <c r="IG315" t="s">
        <v>374</v>
      </c>
      <c r="IH315" t="s">
        <v>311</v>
      </c>
      <c r="IK315">
        <v>-2</v>
      </c>
      <c r="IL315" t="s">
        <v>278</v>
      </c>
      <c r="IM315" t="s">
        <v>279</v>
      </c>
      <c r="IN315" t="s">
        <v>468</v>
      </c>
      <c r="IP315" t="s">
        <v>504</v>
      </c>
    </row>
    <row r="316" spans="1:250" x14ac:dyDescent="0.35">
      <c r="A316">
        <v>13383</v>
      </c>
      <c r="B316">
        <v>-922729984</v>
      </c>
      <c r="C316">
        <v>1837</v>
      </c>
      <c r="D316" t="s">
        <v>272</v>
      </c>
      <c r="E316" t="s">
        <v>273</v>
      </c>
      <c r="F316">
        <v>13794</v>
      </c>
      <c r="G316" t="s">
        <v>274</v>
      </c>
      <c r="H316" t="s">
        <v>275</v>
      </c>
      <c r="I316">
        <v>519</v>
      </c>
      <c r="J316" t="s">
        <v>541</v>
      </c>
      <c r="K316" t="s">
        <v>542</v>
      </c>
      <c r="L316">
        <v>39215</v>
      </c>
      <c r="M316" t="s">
        <v>374</v>
      </c>
      <c r="N316" t="s">
        <v>375</v>
      </c>
      <c r="O316">
        <v>39215</v>
      </c>
      <c r="P316" t="s">
        <v>374</v>
      </c>
      <c r="Q316" t="s">
        <v>375</v>
      </c>
      <c r="R316" t="s">
        <v>323</v>
      </c>
      <c r="S316" s="43">
        <v>-28.1</v>
      </c>
      <c r="U316" s="43">
        <v>13</v>
      </c>
      <c r="IF316">
        <v>39215</v>
      </c>
      <c r="IG316" t="s">
        <v>374</v>
      </c>
      <c r="IH316" t="s">
        <v>311</v>
      </c>
      <c r="IK316">
        <v>-2</v>
      </c>
      <c r="IL316" t="s">
        <v>278</v>
      </c>
      <c r="IM316" t="s">
        <v>279</v>
      </c>
      <c r="IN316" t="s">
        <v>468</v>
      </c>
      <c r="IP316" t="s">
        <v>504</v>
      </c>
    </row>
    <row r="317" spans="1:250" x14ac:dyDescent="0.35">
      <c r="A317">
        <v>13384</v>
      </c>
      <c r="B317">
        <v>-922729984</v>
      </c>
      <c r="C317">
        <v>1837</v>
      </c>
      <c r="D317" t="s">
        <v>272</v>
      </c>
      <c r="E317" t="s">
        <v>273</v>
      </c>
      <c r="F317">
        <v>1848</v>
      </c>
      <c r="G317" t="s">
        <v>285</v>
      </c>
      <c r="H317" t="s">
        <v>273</v>
      </c>
      <c r="I317">
        <v>523</v>
      </c>
      <c r="J317" t="s">
        <v>537</v>
      </c>
      <c r="K317" t="s">
        <v>538</v>
      </c>
      <c r="L317">
        <v>41235</v>
      </c>
      <c r="M317" t="s">
        <v>378</v>
      </c>
      <c r="N317" t="s">
        <v>379</v>
      </c>
      <c r="O317">
        <v>41235</v>
      </c>
      <c r="P317" t="s">
        <v>378</v>
      </c>
      <c r="Q317" t="s">
        <v>379</v>
      </c>
      <c r="R317" t="s">
        <v>323</v>
      </c>
      <c r="S317" s="43">
        <v>-4275.68</v>
      </c>
      <c r="U317" s="43">
        <v>13</v>
      </c>
      <c r="IF317">
        <v>41235</v>
      </c>
      <c r="IG317" t="s">
        <v>378</v>
      </c>
      <c r="IH317" t="s">
        <v>287</v>
      </c>
      <c r="IK317">
        <v>-2</v>
      </c>
      <c r="IL317" t="s">
        <v>278</v>
      </c>
      <c r="IM317" t="s">
        <v>279</v>
      </c>
      <c r="IN317" t="s">
        <v>505</v>
      </c>
      <c r="IP317" t="s">
        <v>512</v>
      </c>
    </row>
    <row r="318" spans="1:250" x14ac:dyDescent="0.35">
      <c r="A318">
        <v>13385</v>
      </c>
      <c r="B318">
        <v>-922729984</v>
      </c>
      <c r="C318">
        <v>1837</v>
      </c>
      <c r="D318" t="s">
        <v>272</v>
      </c>
      <c r="E318" t="s">
        <v>273</v>
      </c>
      <c r="F318">
        <v>1848</v>
      </c>
      <c r="G318" t="s">
        <v>285</v>
      </c>
      <c r="H318" t="s">
        <v>273</v>
      </c>
      <c r="I318">
        <v>521</v>
      </c>
      <c r="J318" t="s">
        <v>539</v>
      </c>
      <c r="K318" t="s">
        <v>540</v>
      </c>
      <c r="L318">
        <v>41235</v>
      </c>
      <c r="M318" t="s">
        <v>378</v>
      </c>
      <c r="N318" t="s">
        <v>379</v>
      </c>
      <c r="O318">
        <v>41235</v>
      </c>
      <c r="P318" t="s">
        <v>378</v>
      </c>
      <c r="Q318" t="s">
        <v>379</v>
      </c>
      <c r="R318" t="s">
        <v>323</v>
      </c>
      <c r="S318" s="43">
        <v>-2137.85</v>
      </c>
      <c r="U318" s="43">
        <v>13</v>
      </c>
      <c r="IF318">
        <v>41235</v>
      </c>
      <c r="IG318" t="s">
        <v>378</v>
      </c>
      <c r="IH318" t="s">
        <v>287</v>
      </c>
      <c r="IK318">
        <v>-2</v>
      </c>
      <c r="IL318" t="s">
        <v>278</v>
      </c>
      <c r="IM318" t="s">
        <v>279</v>
      </c>
      <c r="IN318" t="s">
        <v>505</v>
      </c>
      <c r="IP318" t="s">
        <v>512</v>
      </c>
    </row>
    <row r="319" spans="1:250" x14ac:dyDescent="0.35">
      <c r="A319">
        <v>13386</v>
      </c>
      <c r="B319">
        <v>-922729984</v>
      </c>
      <c r="C319">
        <v>1837</v>
      </c>
      <c r="D319" t="s">
        <v>272</v>
      </c>
      <c r="E319" t="s">
        <v>273</v>
      </c>
      <c r="F319">
        <v>1848</v>
      </c>
      <c r="G319" t="s">
        <v>285</v>
      </c>
      <c r="H319" t="s">
        <v>273</v>
      </c>
      <c r="I319">
        <v>519</v>
      </c>
      <c r="J319" t="s">
        <v>541</v>
      </c>
      <c r="K319" t="s">
        <v>542</v>
      </c>
      <c r="L319">
        <v>41235</v>
      </c>
      <c r="M319" t="s">
        <v>378</v>
      </c>
      <c r="N319" t="s">
        <v>379</v>
      </c>
      <c r="O319">
        <v>41235</v>
      </c>
      <c r="P319" t="s">
        <v>378</v>
      </c>
      <c r="Q319" t="s">
        <v>379</v>
      </c>
      <c r="R319" t="s">
        <v>323</v>
      </c>
      <c r="S319" s="43">
        <v>-2137.85</v>
      </c>
      <c r="U319" s="43">
        <v>13</v>
      </c>
      <c r="IF319">
        <v>41235</v>
      </c>
      <c r="IG319" t="s">
        <v>378</v>
      </c>
      <c r="IH319" t="s">
        <v>287</v>
      </c>
      <c r="IK319">
        <v>-2</v>
      </c>
      <c r="IL319" t="s">
        <v>278</v>
      </c>
      <c r="IM319" t="s">
        <v>279</v>
      </c>
      <c r="IN319" t="s">
        <v>505</v>
      </c>
      <c r="IP319" t="s">
        <v>512</v>
      </c>
    </row>
    <row r="320" spans="1:250" x14ac:dyDescent="0.35">
      <c r="A320">
        <v>13387</v>
      </c>
      <c r="B320">
        <v>-922729984</v>
      </c>
      <c r="C320">
        <v>1837</v>
      </c>
      <c r="D320" t="s">
        <v>272</v>
      </c>
      <c r="E320" t="s">
        <v>273</v>
      </c>
      <c r="F320">
        <v>1848</v>
      </c>
      <c r="G320" t="s">
        <v>285</v>
      </c>
      <c r="H320" t="s">
        <v>273</v>
      </c>
      <c r="I320">
        <v>515</v>
      </c>
      <c r="J320" t="s">
        <v>543</v>
      </c>
      <c r="K320" t="s">
        <v>544</v>
      </c>
      <c r="L320">
        <v>41235</v>
      </c>
      <c r="M320" t="s">
        <v>378</v>
      </c>
      <c r="N320" t="s">
        <v>379</v>
      </c>
      <c r="O320">
        <v>41235</v>
      </c>
      <c r="P320" t="s">
        <v>378</v>
      </c>
      <c r="Q320" t="s">
        <v>379</v>
      </c>
      <c r="R320" t="s">
        <v>323</v>
      </c>
      <c r="S320" s="43">
        <v>-3796.24</v>
      </c>
      <c r="U320" s="43">
        <v>13</v>
      </c>
      <c r="IF320">
        <v>41235</v>
      </c>
      <c r="IG320" t="s">
        <v>378</v>
      </c>
      <c r="IH320" t="s">
        <v>287</v>
      </c>
      <c r="IK320">
        <v>-2</v>
      </c>
      <c r="IL320" t="s">
        <v>278</v>
      </c>
      <c r="IM320" t="s">
        <v>279</v>
      </c>
      <c r="IN320" t="s">
        <v>505</v>
      </c>
      <c r="IP320" t="s">
        <v>512</v>
      </c>
    </row>
    <row r="321" spans="1:250" x14ac:dyDescent="0.35">
      <c r="A321">
        <v>13388</v>
      </c>
      <c r="B321">
        <v>-922729984</v>
      </c>
      <c r="C321">
        <v>1837</v>
      </c>
      <c r="D321" t="s">
        <v>272</v>
      </c>
      <c r="E321" t="s">
        <v>273</v>
      </c>
      <c r="F321">
        <v>1848</v>
      </c>
      <c r="G321" t="s">
        <v>285</v>
      </c>
      <c r="H321" t="s">
        <v>273</v>
      </c>
      <c r="I321">
        <v>513</v>
      </c>
      <c r="J321" t="s">
        <v>545</v>
      </c>
      <c r="K321" t="s">
        <v>546</v>
      </c>
      <c r="L321">
        <v>41235</v>
      </c>
      <c r="M321" t="s">
        <v>378</v>
      </c>
      <c r="N321" t="s">
        <v>379</v>
      </c>
      <c r="O321">
        <v>41235</v>
      </c>
      <c r="P321" t="s">
        <v>378</v>
      </c>
      <c r="Q321" t="s">
        <v>379</v>
      </c>
      <c r="R321" t="s">
        <v>323</v>
      </c>
      <c r="S321" s="43">
        <v>-3325.69</v>
      </c>
      <c r="U321" s="43">
        <v>13</v>
      </c>
      <c r="IF321">
        <v>41235</v>
      </c>
      <c r="IG321" t="s">
        <v>378</v>
      </c>
      <c r="IH321" t="s">
        <v>287</v>
      </c>
      <c r="IK321">
        <v>-2</v>
      </c>
      <c r="IL321" t="s">
        <v>278</v>
      </c>
      <c r="IM321" t="s">
        <v>279</v>
      </c>
      <c r="IN321" t="s">
        <v>505</v>
      </c>
      <c r="IP321" t="s">
        <v>512</v>
      </c>
    </row>
    <row r="322" spans="1:250" x14ac:dyDescent="0.35">
      <c r="A322">
        <v>13389</v>
      </c>
      <c r="B322">
        <v>-922729984</v>
      </c>
      <c r="C322">
        <v>1837</v>
      </c>
      <c r="D322" t="s">
        <v>272</v>
      </c>
      <c r="E322" t="s">
        <v>273</v>
      </c>
      <c r="F322">
        <v>1848</v>
      </c>
      <c r="G322" t="s">
        <v>285</v>
      </c>
      <c r="H322" t="s">
        <v>273</v>
      </c>
      <c r="I322">
        <v>509</v>
      </c>
      <c r="J322" t="s">
        <v>547</v>
      </c>
      <c r="K322" t="s">
        <v>548</v>
      </c>
      <c r="L322">
        <v>41235</v>
      </c>
      <c r="M322" t="s">
        <v>378</v>
      </c>
      <c r="N322" t="s">
        <v>379</v>
      </c>
      <c r="O322">
        <v>41235</v>
      </c>
      <c r="P322" t="s">
        <v>378</v>
      </c>
      <c r="Q322" t="s">
        <v>379</v>
      </c>
      <c r="R322" t="s">
        <v>323</v>
      </c>
      <c r="S322" s="43">
        <v>-1978.11</v>
      </c>
      <c r="U322" s="43">
        <v>13</v>
      </c>
      <c r="IF322">
        <v>41235</v>
      </c>
      <c r="IG322" t="s">
        <v>378</v>
      </c>
      <c r="IH322" t="s">
        <v>287</v>
      </c>
      <c r="IK322">
        <v>-2</v>
      </c>
      <c r="IL322" t="s">
        <v>278</v>
      </c>
      <c r="IM322" t="s">
        <v>279</v>
      </c>
      <c r="IN322" t="s">
        <v>505</v>
      </c>
      <c r="IP322" t="s">
        <v>512</v>
      </c>
    </row>
    <row r="323" spans="1:250" x14ac:dyDescent="0.35">
      <c r="A323">
        <v>13390</v>
      </c>
      <c r="B323">
        <v>-922729984</v>
      </c>
      <c r="C323">
        <v>1837</v>
      </c>
      <c r="D323" t="s">
        <v>272</v>
      </c>
      <c r="E323" t="s">
        <v>273</v>
      </c>
      <c r="F323">
        <v>7057</v>
      </c>
      <c r="G323" t="s">
        <v>290</v>
      </c>
      <c r="H323" t="s">
        <v>291</v>
      </c>
      <c r="I323">
        <v>515</v>
      </c>
      <c r="J323" t="s">
        <v>543</v>
      </c>
      <c r="K323" t="s">
        <v>544</v>
      </c>
      <c r="L323">
        <v>45709</v>
      </c>
      <c r="M323" t="s">
        <v>508</v>
      </c>
      <c r="N323" t="s">
        <v>509</v>
      </c>
      <c r="O323">
        <v>45709</v>
      </c>
      <c r="P323" t="s">
        <v>508</v>
      </c>
      <c r="Q323" t="s">
        <v>509</v>
      </c>
      <c r="R323" t="s">
        <v>323</v>
      </c>
      <c r="S323" s="43">
        <v>-3467.09</v>
      </c>
      <c r="U323" s="43">
        <v>13</v>
      </c>
      <c r="IF323">
        <v>45709</v>
      </c>
      <c r="IG323" t="s">
        <v>508</v>
      </c>
      <c r="IH323" t="s">
        <v>292</v>
      </c>
      <c r="IK323">
        <v>-2</v>
      </c>
      <c r="IL323" t="s">
        <v>278</v>
      </c>
      <c r="IM323" t="s">
        <v>279</v>
      </c>
      <c r="IN323" t="s">
        <v>471</v>
      </c>
      <c r="IP323" t="s">
        <v>510</v>
      </c>
    </row>
    <row r="324" spans="1:250" x14ac:dyDescent="0.35">
      <c r="A324">
        <v>13391</v>
      </c>
      <c r="B324">
        <v>-922729984</v>
      </c>
      <c r="C324">
        <v>1837</v>
      </c>
      <c r="D324" t="s">
        <v>272</v>
      </c>
      <c r="E324" t="s">
        <v>273</v>
      </c>
      <c r="F324">
        <v>7057</v>
      </c>
      <c r="G324" t="s">
        <v>290</v>
      </c>
      <c r="H324" t="s">
        <v>291</v>
      </c>
      <c r="I324">
        <v>513</v>
      </c>
      <c r="J324" t="s">
        <v>545</v>
      </c>
      <c r="K324" t="s">
        <v>546</v>
      </c>
      <c r="L324">
        <v>45709</v>
      </c>
      <c r="M324" t="s">
        <v>508</v>
      </c>
      <c r="N324" t="s">
        <v>509</v>
      </c>
      <c r="O324">
        <v>45709</v>
      </c>
      <c r="P324" t="s">
        <v>508</v>
      </c>
      <c r="Q324" t="s">
        <v>509</v>
      </c>
      <c r="R324" t="s">
        <v>323</v>
      </c>
      <c r="S324" s="43">
        <v>-3036.51</v>
      </c>
      <c r="U324" s="43">
        <v>13</v>
      </c>
      <c r="IF324">
        <v>45709</v>
      </c>
      <c r="IG324" t="s">
        <v>508</v>
      </c>
      <c r="IH324" t="s">
        <v>292</v>
      </c>
      <c r="IK324">
        <v>-2</v>
      </c>
      <c r="IL324" t="s">
        <v>278</v>
      </c>
      <c r="IM324" t="s">
        <v>279</v>
      </c>
      <c r="IN324" t="s">
        <v>471</v>
      </c>
      <c r="IP324" t="s">
        <v>510</v>
      </c>
    </row>
    <row r="325" spans="1:250" x14ac:dyDescent="0.35">
      <c r="A325">
        <v>13392</v>
      </c>
      <c r="B325">
        <v>-922729984</v>
      </c>
      <c r="C325">
        <v>1837</v>
      </c>
      <c r="D325" t="s">
        <v>272</v>
      </c>
      <c r="E325" t="s">
        <v>273</v>
      </c>
      <c r="F325">
        <v>7057</v>
      </c>
      <c r="G325" t="s">
        <v>290</v>
      </c>
      <c r="H325" t="s">
        <v>291</v>
      </c>
      <c r="I325">
        <v>509</v>
      </c>
      <c r="J325" t="s">
        <v>547</v>
      </c>
      <c r="K325" t="s">
        <v>548</v>
      </c>
      <c r="L325">
        <v>45709</v>
      </c>
      <c r="M325" t="s">
        <v>508</v>
      </c>
      <c r="N325" t="s">
        <v>509</v>
      </c>
      <c r="O325">
        <v>45709</v>
      </c>
      <c r="P325" t="s">
        <v>508</v>
      </c>
      <c r="Q325" t="s">
        <v>509</v>
      </c>
      <c r="R325" t="s">
        <v>323</v>
      </c>
      <c r="S325" s="43">
        <v>-1864.22</v>
      </c>
      <c r="U325" s="43">
        <v>13</v>
      </c>
      <c r="IF325">
        <v>45709</v>
      </c>
      <c r="IG325" t="s">
        <v>508</v>
      </c>
      <c r="IH325" t="s">
        <v>292</v>
      </c>
      <c r="IK325">
        <v>-2</v>
      </c>
      <c r="IL325" t="s">
        <v>278</v>
      </c>
      <c r="IM325" t="s">
        <v>279</v>
      </c>
      <c r="IN325" t="s">
        <v>471</v>
      </c>
      <c r="IP325" t="s">
        <v>510</v>
      </c>
    </row>
    <row r="326" spans="1:250" x14ac:dyDescent="0.35">
      <c r="A326">
        <v>13393</v>
      </c>
      <c r="B326">
        <v>-922729984</v>
      </c>
      <c r="C326">
        <v>1837</v>
      </c>
      <c r="D326" t="s">
        <v>272</v>
      </c>
      <c r="E326" t="s">
        <v>273</v>
      </c>
      <c r="F326">
        <v>7057</v>
      </c>
      <c r="G326" t="s">
        <v>290</v>
      </c>
      <c r="H326" t="s">
        <v>291</v>
      </c>
      <c r="I326">
        <v>507</v>
      </c>
      <c r="J326" t="s">
        <v>549</v>
      </c>
      <c r="K326" t="s">
        <v>550</v>
      </c>
      <c r="L326">
        <v>45709</v>
      </c>
      <c r="M326" t="s">
        <v>508</v>
      </c>
      <c r="N326" t="s">
        <v>509</v>
      </c>
      <c r="O326">
        <v>45709</v>
      </c>
      <c r="P326" t="s">
        <v>508</v>
      </c>
      <c r="Q326" t="s">
        <v>509</v>
      </c>
      <c r="R326" t="s">
        <v>323</v>
      </c>
      <c r="S326" s="43">
        <v>-2386.58</v>
      </c>
      <c r="U326" s="43">
        <v>13</v>
      </c>
      <c r="IF326">
        <v>45709</v>
      </c>
      <c r="IG326" t="s">
        <v>508</v>
      </c>
      <c r="IH326" t="s">
        <v>292</v>
      </c>
      <c r="IK326">
        <v>-2</v>
      </c>
      <c r="IL326" t="s">
        <v>278</v>
      </c>
      <c r="IM326" t="s">
        <v>279</v>
      </c>
      <c r="IN326" t="s">
        <v>471</v>
      </c>
      <c r="IP326" t="s">
        <v>510</v>
      </c>
    </row>
    <row r="327" spans="1:250" x14ac:dyDescent="0.35">
      <c r="A327">
        <v>13394</v>
      </c>
      <c r="B327">
        <v>-922729984</v>
      </c>
      <c r="C327">
        <v>1837</v>
      </c>
      <c r="D327" t="s">
        <v>272</v>
      </c>
      <c r="E327" t="s">
        <v>273</v>
      </c>
      <c r="F327">
        <v>1848</v>
      </c>
      <c r="G327" t="s">
        <v>285</v>
      </c>
      <c r="H327" t="s">
        <v>273</v>
      </c>
      <c r="I327">
        <v>528</v>
      </c>
      <c r="J327" t="s">
        <v>531</v>
      </c>
      <c r="K327" t="s">
        <v>532</v>
      </c>
      <c r="L327">
        <v>41235</v>
      </c>
      <c r="M327" t="s">
        <v>378</v>
      </c>
      <c r="N327" t="s">
        <v>379</v>
      </c>
      <c r="O327">
        <v>41235</v>
      </c>
      <c r="P327" t="s">
        <v>378</v>
      </c>
      <c r="Q327" t="s">
        <v>379</v>
      </c>
      <c r="R327" t="s">
        <v>323</v>
      </c>
      <c r="S327" s="43">
        <v>-2309.83</v>
      </c>
      <c r="U327" s="43">
        <v>13</v>
      </c>
      <c r="IF327">
        <v>41235</v>
      </c>
      <c r="IG327" t="s">
        <v>378</v>
      </c>
      <c r="IH327" t="s">
        <v>287</v>
      </c>
      <c r="IK327">
        <v>-2</v>
      </c>
      <c r="IL327" t="s">
        <v>278</v>
      </c>
      <c r="IM327" t="s">
        <v>279</v>
      </c>
      <c r="IN327" t="s">
        <v>505</v>
      </c>
      <c r="IP327" t="s">
        <v>512</v>
      </c>
    </row>
    <row r="328" spans="1:250" x14ac:dyDescent="0.35">
      <c r="A328">
        <v>13395</v>
      </c>
      <c r="B328">
        <v>-922729984</v>
      </c>
      <c r="C328">
        <v>1837</v>
      </c>
      <c r="D328" t="s">
        <v>272</v>
      </c>
      <c r="E328" t="s">
        <v>273</v>
      </c>
      <c r="F328">
        <v>1848</v>
      </c>
      <c r="G328" t="s">
        <v>285</v>
      </c>
      <c r="H328" t="s">
        <v>273</v>
      </c>
      <c r="I328">
        <v>527</v>
      </c>
      <c r="J328" t="s">
        <v>535</v>
      </c>
      <c r="K328" t="s">
        <v>536</v>
      </c>
      <c r="L328">
        <v>41235</v>
      </c>
      <c r="M328" t="s">
        <v>378</v>
      </c>
      <c r="N328" t="s">
        <v>379</v>
      </c>
      <c r="O328">
        <v>41235</v>
      </c>
      <c r="P328" t="s">
        <v>378</v>
      </c>
      <c r="Q328" t="s">
        <v>379</v>
      </c>
      <c r="R328" t="s">
        <v>323</v>
      </c>
      <c r="S328" s="43">
        <v>-1589.07</v>
      </c>
      <c r="U328" s="43">
        <v>13</v>
      </c>
      <c r="IF328">
        <v>41235</v>
      </c>
      <c r="IG328" t="s">
        <v>378</v>
      </c>
      <c r="IH328" t="s">
        <v>287</v>
      </c>
      <c r="IK328">
        <v>-2</v>
      </c>
      <c r="IL328" t="s">
        <v>278</v>
      </c>
      <c r="IM328" t="s">
        <v>279</v>
      </c>
      <c r="IN328" t="s">
        <v>505</v>
      </c>
      <c r="IP328" t="s">
        <v>512</v>
      </c>
    </row>
    <row r="329" spans="1:250" x14ac:dyDescent="0.35">
      <c r="A329">
        <v>13396</v>
      </c>
      <c r="B329">
        <v>-922729984</v>
      </c>
      <c r="C329">
        <v>1837</v>
      </c>
      <c r="D329" t="s">
        <v>272</v>
      </c>
      <c r="E329" t="s">
        <v>273</v>
      </c>
      <c r="F329">
        <v>7057</v>
      </c>
      <c r="G329" t="s">
        <v>290</v>
      </c>
      <c r="H329" t="s">
        <v>291</v>
      </c>
      <c r="I329">
        <v>507</v>
      </c>
      <c r="J329" t="s">
        <v>549</v>
      </c>
      <c r="K329" t="s">
        <v>550</v>
      </c>
      <c r="L329">
        <v>49627</v>
      </c>
      <c r="M329" t="s">
        <v>514</v>
      </c>
      <c r="N329" t="s">
        <v>515</v>
      </c>
      <c r="O329">
        <v>49627</v>
      </c>
      <c r="P329" t="s">
        <v>514</v>
      </c>
      <c r="Q329" t="s">
        <v>515</v>
      </c>
      <c r="R329" t="s">
        <v>323</v>
      </c>
      <c r="S329" s="43">
        <v>-386.8</v>
      </c>
      <c r="U329" s="43">
        <v>13</v>
      </c>
      <c r="IF329">
        <v>49627</v>
      </c>
      <c r="IG329" t="s">
        <v>514</v>
      </c>
      <c r="IH329" t="s">
        <v>292</v>
      </c>
      <c r="IK329">
        <v>-2</v>
      </c>
      <c r="IL329" t="s">
        <v>278</v>
      </c>
      <c r="IM329" t="s">
        <v>279</v>
      </c>
      <c r="IN329" t="s">
        <v>471</v>
      </c>
      <c r="IP329" t="s">
        <v>514</v>
      </c>
    </row>
    <row r="330" spans="1:250" x14ac:dyDescent="0.35">
      <c r="A330">
        <v>13397</v>
      </c>
      <c r="B330">
        <v>-922729984</v>
      </c>
      <c r="C330">
        <v>1837</v>
      </c>
      <c r="D330" t="s">
        <v>272</v>
      </c>
      <c r="E330" t="s">
        <v>273</v>
      </c>
      <c r="F330">
        <v>7057</v>
      </c>
      <c r="G330" t="s">
        <v>290</v>
      </c>
      <c r="H330" t="s">
        <v>291</v>
      </c>
      <c r="I330">
        <v>528</v>
      </c>
      <c r="J330" t="s">
        <v>531</v>
      </c>
      <c r="K330" t="s">
        <v>532</v>
      </c>
      <c r="L330">
        <v>45709</v>
      </c>
      <c r="M330" t="s">
        <v>508</v>
      </c>
      <c r="N330" t="s">
        <v>509</v>
      </c>
      <c r="O330">
        <v>45709</v>
      </c>
      <c r="P330" t="s">
        <v>508</v>
      </c>
      <c r="Q330" t="s">
        <v>509</v>
      </c>
      <c r="R330" t="s">
        <v>323</v>
      </c>
      <c r="S330" s="43">
        <v>-2265.9499999999998</v>
      </c>
      <c r="U330" s="43">
        <v>13</v>
      </c>
      <c r="IF330">
        <v>45709</v>
      </c>
      <c r="IG330" t="s">
        <v>508</v>
      </c>
      <c r="IH330" t="s">
        <v>292</v>
      </c>
      <c r="IK330">
        <v>-2</v>
      </c>
      <c r="IL330" t="s">
        <v>278</v>
      </c>
      <c r="IM330" t="s">
        <v>279</v>
      </c>
      <c r="IN330" t="s">
        <v>471</v>
      </c>
      <c r="IP330" t="s">
        <v>510</v>
      </c>
    </row>
    <row r="331" spans="1:250" x14ac:dyDescent="0.35">
      <c r="A331">
        <v>13398</v>
      </c>
      <c r="B331">
        <v>-922729984</v>
      </c>
      <c r="C331">
        <v>1837</v>
      </c>
      <c r="D331" t="s">
        <v>272</v>
      </c>
      <c r="E331" t="s">
        <v>273</v>
      </c>
      <c r="F331">
        <v>7057</v>
      </c>
      <c r="G331" t="s">
        <v>290</v>
      </c>
      <c r="H331" t="s">
        <v>291</v>
      </c>
      <c r="I331">
        <v>527</v>
      </c>
      <c r="J331" t="s">
        <v>535</v>
      </c>
      <c r="K331" t="s">
        <v>536</v>
      </c>
      <c r="L331">
        <v>45709</v>
      </c>
      <c r="M331" t="s">
        <v>508</v>
      </c>
      <c r="N331" t="s">
        <v>509</v>
      </c>
      <c r="O331">
        <v>45709</v>
      </c>
      <c r="P331" t="s">
        <v>508</v>
      </c>
      <c r="Q331" t="s">
        <v>509</v>
      </c>
      <c r="R331" t="s">
        <v>323</v>
      </c>
      <c r="S331" s="43">
        <v>-1586.16</v>
      </c>
      <c r="U331" s="43">
        <v>13</v>
      </c>
      <c r="IF331">
        <v>45709</v>
      </c>
      <c r="IG331" t="s">
        <v>508</v>
      </c>
      <c r="IH331" t="s">
        <v>292</v>
      </c>
      <c r="IK331">
        <v>-2</v>
      </c>
      <c r="IL331" t="s">
        <v>278</v>
      </c>
      <c r="IM331" t="s">
        <v>279</v>
      </c>
      <c r="IN331" t="s">
        <v>471</v>
      </c>
      <c r="IP331" t="s">
        <v>510</v>
      </c>
    </row>
    <row r="332" spans="1:250" x14ac:dyDescent="0.35">
      <c r="A332">
        <v>13399</v>
      </c>
      <c r="B332">
        <v>-922729984</v>
      </c>
      <c r="C332">
        <v>1837</v>
      </c>
      <c r="D332" t="s">
        <v>272</v>
      </c>
      <c r="E332" t="s">
        <v>273</v>
      </c>
      <c r="F332">
        <v>7057</v>
      </c>
      <c r="G332" t="s">
        <v>290</v>
      </c>
      <c r="H332" t="s">
        <v>291</v>
      </c>
      <c r="I332">
        <v>523</v>
      </c>
      <c r="J332" t="s">
        <v>537</v>
      </c>
      <c r="K332" t="s">
        <v>538</v>
      </c>
      <c r="L332">
        <v>45709</v>
      </c>
      <c r="M332" t="s">
        <v>508</v>
      </c>
      <c r="N332" t="s">
        <v>509</v>
      </c>
      <c r="O332">
        <v>45709</v>
      </c>
      <c r="P332" t="s">
        <v>508</v>
      </c>
      <c r="Q332" t="s">
        <v>509</v>
      </c>
      <c r="R332" t="s">
        <v>323</v>
      </c>
      <c r="S332" s="43">
        <v>-3089.99</v>
      </c>
      <c r="U332" s="43">
        <v>13</v>
      </c>
      <c r="IF332">
        <v>45709</v>
      </c>
      <c r="IG332" t="s">
        <v>508</v>
      </c>
      <c r="IH332" t="s">
        <v>292</v>
      </c>
      <c r="IK332">
        <v>-2</v>
      </c>
      <c r="IL332" t="s">
        <v>278</v>
      </c>
      <c r="IM332" t="s">
        <v>279</v>
      </c>
      <c r="IN332" t="s">
        <v>471</v>
      </c>
      <c r="IP332" t="s">
        <v>510</v>
      </c>
    </row>
    <row r="333" spans="1:250" x14ac:dyDescent="0.35">
      <c r="A333">
        <v>13400</v>
      </c>
      <c r="B333">
        <v>-922729984</v>
      </c>
      <c r="C333">
        <v>1837</v>
      </c>
      <c r="D333" t="s">
        <v>272</v>
      </c>
      <c r="E333" t="s">
        <v>273</v>
      </c>
      <c r="F333">
        <v>7057</v>
      </c>
      <c r="G333" t="s">
        <v>290</v>
      </c>
      <c r="H333" t="s">
        <v>291</v>
      </c>
      <c r="I333">
        <v>521</v>
      </c>
      <c r="J333" t="s">
        <v>539</v>
      </c>
      <c r="K333" t="s">
        <v>540</v>
      </c>
      <c r="L333">
        <v>45709</v>
      </c>
      <c r="M333" t="s">
        <v>508</v>
      </c>
      <c r="N333" t="s">
        <v>509</v>
      </c>
      <c r="O333">
        <v>45709</v>
      </c>
      <c r="P333" t="s">
        <v>508</v>
      </c>
      <c r="Q333" t="s">
        <v>509</v>
      </c>
      <c r="R333" t="s">
        <v>323</v>
      </c>
      <c r="S333" s="43">
        <v>-1545</v>
      </c>
      <c r="U333" s="43">
        <v>13</v>
      </c>
      <c r="IF333">
        <v>45709</v>
      </c>
      <c r="IG333" t="s">
        <v>508</v>
      </c>
      <c r="IH333" t="s">
        <v>292</v>
      </c>
      <c r="IK333">
        <v>-2</v>
      </c>
      <c r="IL333" t="s">
        <v>278</v>
      </c>
      <c r="IM333" t="s">
        <v>279</v>
      </c>
      <c r="IN333" t="s">
        <v>471</v>
      </c>
      <c r="IP333" t="s">
        <v>510</v>
      </c>
    </row>
    <row r="334" spans="1:250" x14ac:dyDescent="0.35">
      <c r="A334">
        <v>13401</v>
      </c>
      <c r="B334">
        <v>-922729984</v>
      </c>
      <c r="C334">
        <v>1837</v>
      </c>
      <c r="D334" t="s">
        <v>272</v>
      </c>
      <c r="E334" t="s">
        <v>273</v>
      </c>
      <c r="F334">
        <v>7057</v>
      </c>
      <c r="G334" t="s">
        <v>290</v>
      </c>
      <c r="H334" t="s">
        <v>291</v>
      </c>
      <c r="I334">
        <v>519</v>
      </c>
      <c r="J334" t="s">
        <v>541</v>
      </c>
      <c r="K334" t="s">
        <v>542</v>
      </c>
      <c r="L334">
        <v>45709</v>
      </c>
      <c r="M334" t="s">
        <v>508</v>
      </c>
      <c r="N334" t="s">
        <v>509</v>
      </c>
      <c r="O334">
        <v>45709</v>
      </c>
      <c r="P334" t="s">
        <v>508</v>
      </c>
      <c r="Q334" t="s">
        <v>509</v>
      </c>
      <c r="R334" t="s">
        <v>323</v>
      </c>
      <c r="S334" s="43">
        <v>-1623.33</v>
      </c>
      <c r="U334" s="43">
        <v>13</v>
      </c>
      <c r="IF334">
        <v>45709</v>
      </c>
      <c r="IG334" t="s">
        <v>508</v>
      </c>
      <c r="IH334" t="s">
        <v>292</v>
      </c>
      <c r="IK334">
        <v>-2</v>
      </c>
      <c r="IL334" t="s">
        <v>278</v>
      </c>
      <c r="IM334" t="s">
        <v>279</v>
      </c>
      <c r="IN334" t="s">
        <v>471</v>
      </c>
      <c r="IP334" t="s">
        <v>510</v>
      </c>
    </row>
    <row r="335" spans="1:250" x14ac:dyDescent="0.35">
      <c r="A335">
        <v>13402</v>
      </c>
      <c r="B335">
        <v>-922729984</v>
      </c>
      <c r="C335">
        <v>1837</v>
      </c>
      <c r="D335" t="s">
        <v>272</v>
      </c>
      <c r="E335" t="s">
        <v>273</v>
      </c>
      <c r="F335">
        <v>7057</v>
      </c>
      <c r="G335" t="s">
        <v>290</v>
      </c>
      <c r="H335" t="s">
        <v>291</v>
      </c>
      <c r="I335">
        <v>523</v>
      </c>
      <c r="J335" t="s">
        <v>537</v>
      </c>
      <c r="K335" t="s">
        <v>538</v>
      </c>
      <c r="L335">
        <v>49627</v>
      </c>
      <c r="M335" t="s">
        <v>514</v>
      </c>
      <c r="N335" t="s">
        <v>515</v>
      </c>
      <c r="O335">
        <v>49627</v>
      </c>
      <c r="P335" t="s">
        <v>514</v>
      </c>
      <c r="Q335" t="s">
        <v>515</v>
      </c>
      <c r="R335" t="s">
        <v>323</v>
      </c>
      <c r="S335" s="43">
        <v>-431.66</v>
      </c>
      <c r="U335" s="43">
        <v>13</v>
      </c>
      <c r="IF335">
        <v>49627</v>
      </c>
      <c r="IG335" t="s">
        <v>514</v>
      </c>
      <c r="IH335" t="s">
        <v>292</v>
      </c>
      <c r="IK335">
        <v>-2</v>
      </c>
      <c r="IL335" t="s">
        <v>278</v>
      </c>
      <c r="IM335" t="s">
        <v>279</v>
      </c>
      <c r="IN335" t="s">
        <v>471</v>
      </c>
      <c r="IP335" t="s">
        <v>514</v>
      </c>
    </row>
    <row r="336" spans="1:250" x14ac:dyDescent="0.35">
      <c r="A336">
        <v>13403</v>
      </c>
      <c r="B336">
        <v>-922729984</v>
      </c>
      <c r="C336">
        <v>1837</v>
      </c>
      <c r="D336" t="s">
        <v>272</v>
      </c>
      <c r="E336" t="s">
        <v>273</v>
      </c>
      <c r="F336">
        <v>7057</v>
      </c>
      <c r="G336" t="s">
        <v>290</v>
      </c>
      <c r="H336" t="s">
        <v>291</v>
      </c>
      <c r="I336">
        <v>521</v>
      </c>
      <c r="J336" t="s">
        <v>539</v>
      </c>
      <c r="K336" t="s">
        <v>540</v>
      </c>
      <c r="L336">
        <v>49627</v>
      </c>
      <c r="M336" t="s">
        <v>514</v>
      </c>
      <c r="N336" t="s">
        <v>515</v>
      </c>
      <c r="O336">
        <v>49627</v>
      </c>
      <c r="P336" t="s">
        <v>514</v>
      </c>
      <c r="Q336" t="s">
        <v>515</v>
      </c>
      <c r="R336" t="s">
        <v>323</v>
      </c>
      <c r="S336" s="43">
        <v>-215.83</v>
      </c>
      <c r="U336" s="43">
        <v>13</v>
      </c>
      <c r="IF336">
        <v>49627</v>
      </c>
      <c r="IG336" t="s">
        <v>514</v>
      </c>
      <c r="IH336" t="s">
        <v>292</v>
      </c>
      <c r="IK336">
        <v>-2</v>
      </c>
      <c r="IL336" t="s">
        <v>278</v>
      </c>
      <c r="IM336" t="s">
        <v>279</v>
      </c>
      <c r="IN336" t="s">
        <v>471</v>
      </c>
      <c r="IP336" t="s">
        <v>514</v>
      </c>
    </row>
    <row r="337" spans="1:250" x14ac:dyDescent="0.35">
      <c r="A337">
        <v>13404</v>
      </c>
      <c r="B337">
        <v>-922729984</v>
      </c>
      <c r="C337">
        <v>1837</v>
      </c>
      <c r="D337" t="s">
        <v>272</v>
      </c>
      <c r="E337" t="s">
        <v>273</v>
      </c>
      <c r="F337">
        <v>7057</v>
      </c>
      <c r="G337" t="s">
        <v>290</v>
      </c>
      <c r="H337" t="s">
        <v>291</v>
      </c>
      <c r="I337">
        <v>519</v>
      </c>
      <c r="J337" t="s">
        <v>541</v>
      </c>
      <c r="K337" t="s">
        <v>542</v>
      </c>
      <c r="L337">
        <v>49627</v>
      </c>
      <c r="M337" t="s">
        <v>514</v>
      </c>
      <c r="N337" t="s">
        <v>515</v>
      </c>
      <c r="O337">
        <v>49627</v>
      </c>
      <c r="P337" t="s">
        <v>514</v>
      </c>
      <c r="Q337" t="s">
        <v>515</v>
      </c>
      <c r="R337" t="s">
        <v>323</v>
      </c>
      <c r="S337" s="43">
        <v>-94.75</v>
      </c>
      <c r="U337" s="43">
        <v>13</v>
      </c>
      <c r="IF337">
        <v>49627</v>
      </c>
      <c r="IG337" t="s">
        <v>514</v>
      </c>
      <c r="IH337" t="s">
        <v>292</v>
      </c>
      <c r="IK337">
        <v>-2</v>
      </c>
      <c r="IL337" t="s">
        <v>278</v>
      </c>
      <c r="IM337" t="s">
        <v>279</v>
      </c>
      <c r="IN337" t="s">
        <v>471</v>
      </c>
      <c r="IP337" t="s">
        <v>514</v>
      </c>
    </row>
    <row r="338" spans="1:250" x14ac:dyDescent="0.35">
      <c r="A338">
        <v>13405</v>
      </c>
      <c r="B338">
        <v>-922729984</v>
      </c>
      <c r="C338">
        <v>1837</v>
      </c>
      <c r="D338" t="s">
        <v>272</v>
      </c>
      <c r="E338" t="s">
        <v>273</v>
      </c>
      <c r="F338">
        <v>7057</v>
      </c>
      <c r="G338" t="s">
        <v>290</v>
      </c>
      <c r="H338" t="s">
        <v>291</v>
      </c>
      <c r="I338">
        <v>515</v>
      </c>
      <c r="J338" t="s">
        <v>543</v>
      </c>
      <c r="K338" t="s">
        <v>544</v>
      </c>
      <c r="L338">
        <v>49627</v>
      </c>
      <c r="M338" t="s">
        <v>514</v>
      </c>
      <c r="N338" t="s">
        <v>515</v>
      </c>
      <c r="O338">
        <v>49627</v>
      </c>
      <c r="P338" t="s">
        <v>514</v>
      </c>
      <c r="Q338" t="s">
        <v>515</v>
      </c>
      <c r="R338" t="s">
        <v>323</v>
      </c>
      <c r="S338" s="43">
        <v>-211</v>
      </c>
      <c r="U338" s="43">
        <v>13</v>
      </c>
      <c r="IF338">
        <v>49627</v>
      </c>
      <c r="IG338" t="s">
        <v>514</v>
      </c>
      <c r="IH338" t="s">
        <v>292</v>
      </c>
      <c r="IK338">
        <v>-2</v>
      </c>
      <c r="IL338" t="s">
        <v>278</v>
      </c>
      <c r="IM338" t="s">
        <v>279</v>
      </c>
      <c r="IN338" t="s">
        <v>471</v>
      </c>
      <c r="IP338" t="s">
        <v>514</v>
      </c>
    </row>
    <row r="339" spans="1:250" x14ac:dyDescent="0.35">
      <c r="A339">
        <v>13406</v>
      </c>
      <c r="B339">
        <v>-922729984</v>
      </c>
      <c r="C339">
        <v>1837</v>
      </c>
      <c r="D339" t="s">
        <v>272</v>
      </c>
      <c r="E339" t="s">
        <v>273</v>
      </c>
      <c r="F339">
        <v>7057</v>
      </c>
      <c r="G339" t="s">
        <v>290</v>
      </c>
      <c r="H339" t="s">
        <v>291</v>
      </c>
      <c r="I339">
        <v>513</v>
      </c>
      <c r="J339" t="s">
        <v>545</v>
      </c>
      <c r="K339" t="s">
        <v>546</v>
      </c>
      <c r="L339">
        <v>49627</v>
      </c>
      <c r="M339" t="s">
        <v>514</v>
      </c>
      <c r="N339" t="s">
        <v>515</v>
      </c>
      <c r="O339">
        <v>49627</v>
      </c>
      <c r="P339" t="s">
        <v>514</v>
      </c>
      <c r="Q339" t="s">
        <v>515</v>
      </c>
      <c r="R339" t="s">
        <v>323</v>
      </c>
      <c r="S339" s="43">
        <v>-184.8</v>
      </c>
      <c r="U339" s="43">
        <v>13</v>
      </c>
      <c r="IF339">
        <v>49627</v>
      </c>
      <c r="IG339" t="s">
        <v>514</v>
      </c>
      <c r="IH339" t="s">
        <v>292</v>
      </c>
      <c r="IK339">
        <v>-2</v>
      </c>
      <c r="IL339" t="s">
        <v>278</v>
      </c>
      <c r="IM339" t="s">
        <v>279</v>
      </c>
      <c r="IN339" t="s">
        <v>471</v>
      </c>
      <c r="IP339" t="s">
        <v>514</v>
      </c>
    </row>
    <row r="340" spans="1:250" x14ac:dyDescent="0.35">
      <c r="A340">
        <v>13407</v>
      </c>
      <c r="B340">
        <v>-922729984</v>
      </c>
      <c r="C340">
        <v>1837</v>
      </c>
      <c r="D340" t="s">
        <v>272</v>
      </c>
      <c r="E340" t="s">
        <v>273</v>
      </c>
      <c r="F340">
        <v>7057</v>
      </c>
      <c r="G340" t="s">
        <v>290</v>
      </c>
      <c r="H340" t="s">
        <v>291</v>
      </c>
      <c r="I340">
        <v>509</v>
      </c>
      <c r="J340" t="s">
        <v>547</v>
      </c>
      <c r="K340" t="s">
        <v>548</v>
      </c>
      <c r="L340">
        <v>49627</v>
      </c>
      <c r="M340" t="s">
        <v>514</v>
      </c>
      <c r="N340" t="s">
        <v>515</v>
      </c>
      <c r="O340">
        <v>49627</v>
      </c>
      <c r="P340" t="s">
        <v>514</v>
      </c>
      <c r="Q340" t="s">
        <v>515</v>
      </c>
      <c r="R340" t="s">
        <v>323</v>
      </c>
      <c r="S340" s="43">
        <v>-111.73</v>
      </c>
      <c r="U340" s="43">
        <v>13</v>
      </c>
      <c r="IF340">
        <v>49627</v>
      </c>
      <c r="IG340" t="s">
        <v>514</v>
      </c>
      <c r="IH340" t="s">
        <v>292</v>
      </c>
      <c r="IK340">
        <v>-2</v>
      </c>
      <c r="IL340" t="s">
        <v>278</v>
      </c>
      <c r="IM340" t="s">
        <v>279</v>
      </c>
      <c r="IN340" t="s">
        <v>471</v>
      </c>
      <c r="IP340" t="s">
        <v>514</v>
      </c>
    </row>
    <row r="341" spans="1:250" x14ac:dyDescent="0.35">
      <c r="A341">
        <v>13408</v>
      </c>
      <c r="B341">
        <v>-922729984</v>
      </c>
      <c r="C341">
        <v>1837</v>
      </c>
      <c r="D341" t="s">
        <v>272</v>
      </c>
      <c r="E341" t="s">
        <v>273</v>
      </c>
      <c r="F341">
        <v>9695</v>
      </c>
      <c r="G341" t="s">
        <v>280</v>
      </c>
      <c r="H341" t="s">
        <v>281</v>
      </c>
      <c r="I341">
        <v>515</v>
      </c>
      <c r="J341" t="s">
        <v>543</v>
      </c>
      <c r="K341" t="s">
        <v>544</v>
      </c>
      <c r="L341">
        <v>61310</v>
      </c>
      <c r="M341" t="s">
        <v>521</v>
      </c>
      <c r="N341" t="s">
        <v>522</v>
      </c>
      <c r="O341">
        <v>61310</v>
      </c>
      <c r="P341" t="s">
        <v>521</v>
      </c>
      <c r="Q341" t="s">
        <v>522</v>
      </c>
      <c r="R341" t="s">
        <v>323</v>
      </c>
      <c r="S341" s="43">
        <v>-151.66</v>
      </c>
      <c r="U341" s="43">
        <v>13</v>
      </c>
      <c r="IF341">
        <v>61310</v>
      </c>
      <c r="IG341" t="s">
        <v>521</v>
      </c>
      <c r="IH341" t="s">
        <v>284</v>
      </c>
      <c r="IK341">
        <v>-2</v>
      </c>
      <c r="IL341" t="s">
        <v>278</v>
      </c>
      <c r="IM341" t="s">
        <v>279</v>
      </c>
      <c r="IN341" t="s">
        <v>466</v>
      </c>
      <c r="IP341" t="s">
        <v>521</v>
      </c>
    </row>
    <row r="342" spans="1:250" x14ac:dyDescent="0.35">
      <c r="A342">
        <v>13409</v>
      </c>
      <c r="B342">
        <v>-922729984</v>
      </c>
      <c r="C342">
        <v>1837</v>
      </c>
      <c r="D342" t="s">
        <v>272</v>
      </c>
      <c r="E342" t="s">
        <v>273</v>
      </c>
      <c r="F342">
        <v>9695</v>
      </c>
      <c r="G342" t="s">
        <v>280</v>
      </c>
      <c r="H342" t="s">
        <v>281</v>
      </c>
      <c r="I342">
        <v>513</v>
      </c>
      <c r="J342" t="s">
        <v>545</v>
      </c>
      <c r="K342" t="s">
        <v>546</v>
      </c>
      <c r="L342">
        <v>61310</v>
      </c>
      <c r="M342" t="s">
        <v>521</v>
      </c>
      <c r="N342" t="s">
        <v>522</v>
      </c>
      <c r="O342">
        <v>61310</v>
      </c>
      <c r="P342" t="s">
        <v>521</v>
      </c>
      <c r="Q342" t="s">
        <v>522</v>
      </c>
      <c r="R342" t="s">
        <v>323</v>
      </c>
      <c r="S342" s="43">
        <v>-132.83000000000001</v>
      </c>
      <c r="U342" s="43">
        <v>13</v>
      </c>
      <c r="IF342">
        <v>61310</v>
      </c>
      <c r="IG342" t="s">
        <v>521</v>
      </c>
      <c r="IH342" t="s">
        <v>284</v>
      </c>
      <c r="IK342">
        <v>-2</v>
      </c>
      <c r="IL342" t="s">
        <v>278</v>
      </c>
      <c r="IM342" t="s">
        <v>279</v>
      </c>
      <c r="IN342" t="s">
        <v>466</v>
      </c>
      <c r="IP342" t="s">
        <v>521</v>
      </c>
    </row>
    <row r="343" spans="1:250" x14ac:dyDescent="0.35">
      <c r="A343">
        <v>13410</v>
      </c>
      <c r="B343">
        <v>-922729984</v>
      </c>
      <c r="C343">
        <v>1837</v>
      </c>
      <c r="D343" t="s">
        <v>272</v>
      </c>
      <c r="E343" t="s">
        <v>273</v>
      </c>
      <c r="F343">
        <v>9695</v>
      </c>
      <c r="G343" t="s">
        <v>280</v>
      </c>
      <c r="H343" t="s">
        <v>281</v>
      </c>
      <c r="I343">
        <v>509</v>
      </c>
      <c r="J343" t="s">
        <v>547</v>
      </c>
      <c r="K343" t="s">
        <v>548</v>
      </c>
      <c r="L343">
        <v>61310</v>
      </c>
      <c r="M343" t="s">
        <v>521</v>
      </c>
      <c r="N343" t="s">
        <v>522</v>
      </c>
      <c r="O343">
        <v>61310</v>
      </c>
      <c r="P343" t="s">
        <v>521</v>
      </c>
      <c r="Q343" t="s">
        <v>522</v>
      </c>
      <c r="R343" t="s">
        <v>323</v>
      </c>
      <c r="S343" s="43">
        <v>-95.85</v>
      </c>
      <c r="U343" s="43">
        <v>13</v>
      </c>
      <c r="IF343">
        <v>61310</v>
      </c>
      <c r="IG343" t="s">
        <v>521</v>
      </c>
      <c r="IH343" t="s">
        <v>284</v>
      </c>
      <c r="IK343">
        <v>-2</v>
      </c>
      <c r="IL343" t="s">
        <v>278</v>
      </c>
      <c r="IM343" t="s">
        <v>279</v>
      </c>
      <c r="IN343" t="s">
        <v>466</v>
      </c>
      <c r="IP343" t="s">
        <v>521</v>
      </c>
    </row>
    <row r="344" spans="1:250" x14ac:dyDescent="0.35">
      <c r="A344">
        <v>13411</v>
      </c>
      <c r="B344">
        <v>-922729984</v>
      </c>
      <c r="C344">
        <v>1837</v>
      </c>
      <c r="D344" t="s">
        <v>272</v>
      </c>
      <c r="E344" t="s">
        <v>273</v>
      </c>
      <c r="F344">
        <v>9695</v>
      </c>
      <c r="G344" t="s">
        <v>280</v>
      </c>
      <c r="H344" t="s">
        <v>281</v>
      </c>
      <c r="I344">
        <v>507</v>
      </c>
      <c r="J344" t="s">
        <v>549</v>
      </c>
      <c r="K344" t="s">
        <v>550</v>
      </c>
      <c r="L344">
        <v>61310</v>
      </c>
      <c r="M344" t="s">
        <v>521</v>
      </c>
      <c r="N344" t="s">
        <v>522</v>
      </c>
      <c r="O344">
        <v>61310</v>
      </c>
      <c r="P344" t="s">
        <v>521</v>
      </c>
      <c r="Q344" t="s">
        <v>522</v>
      </c>
      <c r="R344" t="s">
        <v>323</v>
      </c>
      <c r="S344" s="43">
        <v>-143.66999999999999</v>
      </c>
      <c r="U344" s="43">
        <v>13</v>
      </c>
      <c r="IF344">
        <v>61310</v>
      </c>
      <c r="IG344" t="s">
        <v>521</v>
      </c>
      <c r="IH344" t="s">
        <v>284</v>
      </c>
      <c r="IK344">
        <v>-2</v>
      </c>
      <c r="IL344" t="s">
        <v>278</v>
      </c>
      <c r="IM344" t="s">
        <v>279</v>
      </c>
      <c r="IN344" t="s">
        <v>466</v>
      </c>
      <c r="IP344" t="s">
        <v>521</v>
      </c>
    </row>
    <row r="345" spans="1:250" x14ac:dyDescent="0.35">
      <c r="A345">
        <v>13412</v>
      </c>
      <c r="B345">
        <v>-922729984</v>
      </c>
      <c r="C345">
        <v>1837</v>
      </c>
      <c r="D345" t="s">
        <v>272</v>
      </c>
      <c r="E345" t="s">
        <v>273</v>
      </c>
      <c r="F345">
        <v>7057</v>
      </c>
      <c r="G345" t="s">
        <v>290</v>
      </c>
      <c r="H345" t="s">
        <v>291</v>
      </c>
      <c r="I345">
        <v>528</v>
      </c>
      <c r="J345" t="s">
        <v>531</v>
      </c>
      <c r="K345" t="s">
        <v>532</v>
      </c>
      <c r="L345">
        <v>49627</v>
      </c>
      <c r="M345" t="s">
        <v>514</v>
      </c>
      <c r="N345" t="s">
        <v>515</v>
      </c>
      <c r="O345">
        <v>49627</v>
      </c>
      <c r="P345" t="s">
        <v>514</v>
      </c>
      <c r="Q345" t="s">
        <v>515</v>
      </c>
      <c r="R345" t="s">
        <v>323</v>
      </c>
      <c r="S345" s="43">
        <v>-296.33999999999997</v>
      </c>
      <c r="U345" s="43">
        <v>13</v>
      </c>
      <c r="IF345">
        <v>49627</v>
      </c>
      <c r="IG345" t="s">
        <v>514</v>
      </c>
      <c r="IH345" t="s">
        <v>292</v>
      </c>
      <c r="IK345">
        <v>-2</v>
      </c>
      <c r="IL345" t="s">
        <v>278</v>
      </c>
      <c r="IM345" t="s">
        <v>279</v>
      </c>
      <c r="IN345" t="s">
        <v>471</v>
      </c>
      <c r="IP345" t="s">
        <v>514</v>
      </c>
    </row>
    <row r="346" spans="1:250" x14ac:dyDescent="0.35">
      <c r="A346">
        <v>13413</v>
      </c>
      <c r="B346">
        <v>-922729984</v>
      </c>
      <c r="C346">
        <v>1837</v>
      </c>
      <c r="D346" t="s">
        <v>272</v>
      </c>
      <c r="E346" t="s">
        <v>273</v>
      </c>
      <c r="F346">
        <v>7057</v>
      </c>
      <c r="G346" t="s">
        <v>290</v>
      </c>
      <c r="H346" t="s">
        <v>291</v>
      </c>
      <c r="I346">
        <v>527</v>
      </c>
      <c r="J346" t="s">
        <v>535</v>
      </c>
      <c r="K346" t="s">
        <v>536</v>
      </c>
      <c r="L346">
        <v>49627</v>
      </c>
      <c r="M346" t="s">
        <v>514</v>
      </c>
      <c r="N346" t="s">
        <v>515</v>
      </c>
      <c r="O346">
        <v>49627</v>
      </c>
      <c r="P346" t="s">
        <v>514</v>
      </c>
      <c r="Q346" t="s">
        <v>515</v>
      </c>
      <c r="R346" t="s">
        <v>323</v>
      </c>
      <c r="S346" s="43">
        <v>-207.44</v>
      </c>
      <c r="U346" s="43">
        <v>13</v>
      </c>
      <c r="IF346">
        <v>49627</v>
      </c>
      <c r="IG346" t="s">
        <v>514</v>
      </c>
      <c r="IH346" t="s">
        <v>292</v>
      </c>
      <c r="IK346">
        <v>-2</v>
      </c>
      <c r="IL346" t="s">
        <v>278</v>
      </c>
      <c r="IM346" t="s">
        <v>279</v>
      </c>
      <c r="IN346" t="s">
        <v>471</v>
      </c>
      <c r="IP346" t="s">
        <v>514</v>
      </c>
    </row>
    <row r="347" spans="1:250" x14ac:dyDescent="0.35">
      <c r="A347">
        <v>13414</v>
      </c>
      <c r="B347">
        <v>-922729984</v>
      </c>
      <c r="C347">
        <v>1837</v>
      </c>
      <c r="D347" t="s">
        <v>272</v>
      </c>
      <c r="E347" t="s">
        <v>273</v>
      </c>
      <c r="F347">
        <v>9695</v>
      </c>
      <c r="G347" t="s">
        <v>280</v>
      </c>
      <c r="H347" t="s">
        <v>281</v>
      </c>
      <c r="I347">
        <v>507</v>
      </c>
      <c r="J347" t="s">
        <v>549</v>
      </c>
      <c r="K347" t="s">
        <v>550</v>
      </c>
      <c r="L347">
        <v>62264</v>
      </c>
      <c r="M347" t="s">
        <v>523</v>
      </c>
      <c r="N347" t="s">
        <v>524</v>
      </c>
      <c r="O347">
        <v>62264</v>
      </c>
      <c r="P347" t="s">
        <v>523</v>
      </c>
      <c r="Q347" t="s">
        <v>524</v>
      </c>
      <c r="R347" t="s">
        <v>323</v>
      </c>
      <c r="S347" s="43">
        <v>-2702.23</v>
      </c>
      <c r="U347" s="43">
        <v>13</v>
      </c>
      <c r="IF347">
        <v>62264</v>
      </c>
      <c r="IG347" t="s">
        <v>523</v>
      </c>
      <c r="IH347" t="s">
        <v>284</v>
      </c>
      <c r="IK347">
        <v>-2</v>
      </c>
      <c r="IL347" t="s">
        <v>278</v>
      </c>
      <c r="IM347" t="s">
        <v>279</v>
      </c>
      <c r="IN347" t="s">
        <v>466</v>
      </c>
      <c r="IP347" t="s">
        <v>523</v>
      </c>
    </row>
    <row r="348" spans="1:250" x14ac:dyDescent="0.35">
      <c r="A348">
        <v>13415</v>
      </c>
      <c r="B348">
        <v>-922729984</v>
      </c>
      <c r="C348">
        <v>1837</v>
      </c>
      <c r="D348" t="s">
        <v>272</v>
      </c>
      <c r="E348" t="s">
        <v>273</v>
      </c>
      <c r="F348">
        <v>9695</v>
      </c>
      <c r="G348" t="s">
        <v>280</v>
      </c>
      <c r="H348" t="s">
        <v>281</v>
      </c>
      <c r="I348">
        <v>528</v>
      </c>
      <c r="J348" t="s">
        <v>531</v>
      </c>
      <c r="K348" t="s">
        <v>532</v>
      </c>
      <c r="L348">
        <v>61310</v>
      </c>
      <c r="M348" t="s">
        <v>521</v>
      </c>
      <c r="N348" t="s">
        <v>522</v>
      </c>
      <c r="O348">
        <v>61310</v>
      </c>
      <c r="P348" t="s">
        <v>521</v>
      </c>
      <c r="Q348" t="s">
        <v>522</v>
      </c>
      <c r="R348" t="s">
        <v>323</v>
      </c>
      <c r="S348" s="43">
        <v>-148.13</v>
      </c>
      <c r="U348" s="43">
        <v>13</v>
      </c>
      <c r="IF348">
        <v>61310</v>
      </c>
      <c r="IG348" t="s">
        <v>521</v>
      </c>
      <c r="IH348" t="s">
        <v>284</v>
      </c>
      <c r="IK348">
        <v>-2</v>
      </c>
      <c r="IL348" t="s">
        <v>278</v>
      </c>
      <c r="IM348" t="s">
        <v>279</v>
      </c>
      <c r="IN348" t="s">
        <v>466</v>
      </c>
      <c r="IP348" t="s">
        <v>521</v>
      </c>
    </row>
    <row r="349" spans="1:250" x14ac:dyDescent="0.35">
      <c r="A349">
        <v>13416</v>
      </c>
      <c r="B349">
        <v>-922729984</v>
      </c>
      <c r="C349">
        <v>1837</v>
      </c>
      <c r="D349" t="s">
        <v>272</v>
      </c>
      <c r="E349" t="s">
        <v>273</v>
      </c>
      <c r="F349">
        <v>9695</v>
      </c>
      <c r="G349" t="s">
        <v>280</v>
      </c>
      <c r="H349" t="s">
        <v>281</v>
      </c>
      <c r="I349">
        <v>527</v>
      </c>
      <c r="J349" t="s">
        <v>535</v>
      </c>
      <c r="K349" t="s">
        <v>536</v>
      </c>
      <c r="L349">
        <v>61310</v>
      </c>
      <c r="M349" t="s">
        <v>521</v>
      </c>
      <c r="N349" t="s">
        <v>522</v>
      </c>
      <c r="O349">
        <v>61310</v>
      </c>
      <c r="P349" t="s">
        <v>521</v>
      </c>
      <c r="Q349" t="s">
        <v>522</v>
      </c>
      <c r="R349" t="s">
        <v>323</v>
      </c>
      <c r="S349" s="43">
        <v>-103.69</v>
      </c>
      <c r="U349" s="43">
        <v>13</v>
      </c>
      <c r="IF349">
        <v>61310</v>
      </c>
      <c r="IG349" t="s">
        <v>521</v>
      </c>
      <c r="IH349" t="s">
        <v>284</v>
      </c>
      <c r="IK349">
        <v>-2</v>
      </c>
      <c r="IL349" t="s">
        <v>278</v>
      </c>
      <c r="IM349" t="s">
        <v>279</v>
      </c>
      <c r="IN349" t="s">
        <v>466</v>
      </c>
      <c r="IP349" t="s">
        <v>521</v>
      </c>
    </row>
    <row r="350" spans="1:250" x14ac:dyDescent="0.35">
      <c r="A350">
        <v>13417</v>
      </c>
      <c r="B350">
        <v>-922729984</v>
      </c>
      <c r="C350">
        <v>1837</v>
      </c>
      <c r="D350" t="s">
        <v>272</v>
      </c>
      <c r="E350" t="s">
        <v>273</v>
      </c>
      <c r="F350">
        <v>9695</v>
      </c>
      <c r="G350" t="s">
        <v>280</v>
      </c>
      <c r="H350" t="s">
        <v>281</v>
      </c>
      <c r="I350">
        <v>523</v>
      </c>
      <c r="J350" t="s">
        <v>537</v>
      </c>
      <c r="K350" t="s">
        <v>538</v>
      </c>
      <c r="L350">
        <v>61310</v>
      </c>
      <c r="M350" t="s">
        <v>521</v>
      </c>
      <c r="N350" t="s">
        <v>522</v>
      </c>
      <c r="O350">
        <v>61310</v>
      </c>
      <c r="P350" t="s">
        <v>521</v>
      </c>
      <c r="Q350" t="s">
        <v>522</v>
      </c>
      <c r="R350" t="s">
        <v>323</v>
      </c>
      <c r="S350" s="43">
        <v>-223.42</v>
      </c>
      <c r="U350" s="43">
        <v>13</v>
      </c>
      <c r="IF350">
        <v>61310</v>
      </c>
      <c r="IG350" t="s">
        <v>521</v>
      </c>
      <c r="IH350" t="s">
        <v>284</v>
      </c>
      <c r="IK350">
        <v>-2</v>
      </c>
      <c r="IL350" t="s">
        <v>278</v>
      </c>
      <c r="IM350" t="s">
        <v>279</v>
      </c>
      <c r="IN350" t="s">
        <v>466</v>
      </c>
      <c r="IP350" t="s">
        <v>521</v>
      </c>
    </row>
    <row r="351" spans="1:250" x14ac:dyDescent="0.35">
      <c r="A351">
        <v>13418</v>
      </c>
      <c r="B351">
        <v>-922729984</v>
      </c>
      <c r="C351">
        <v>1837</v>
      </c>
      <c r="D351" t="s">
        <v>272</v>
      </c>
      <c r="E351" t="s">
        <v>273</v>
      </c>
      <c r="F351">
        <v>9695</v>
      </c>
      <c r="G351" t="s">
        <v>280</v>
      </c>
      <c r="H351" t="s">
        <v>281</v>
      </c>
      <c r="I351">
        <v>521</v>
      </c>
      <c r="J351" t="s">
        <v>539</v>
      </c>
      <c r="K351" t="s">
        <v>540</v>
      </c>
      <c r="L351">
        <v>61310</v>
      </c>
      <c r="M351" t="s">
        <v>521</v>
      </c>
      <c r="N351" t="s">
        <v>522</v>
      </c>
      <c r="O351">
        <v>61310</v>
      </c>
      <c r="P351" t="s">
        <v>521</v>
      </c>
      <c r="Q351" t="s">
        <v>522</v>
      </c>
      <c r="R351" t="s">
        <v>323</v>
      </c>
      <c r="S351" s="43">
        <v>-111.71</v>
      </c>
      <c r="U351" s="43">
        <v>13</v>
      </c>
      <c r="IF351">
        <v>61310</v>
      </c>
      <c r="IG351" t="s">
        <v>521</v>
      </c>
      <c r="IH351" t="s">
        <v>284</v>
      </c>
      <c r="IK351">
        <v>-2</v>
      </c>
      <c r="IL351" t="s">
        <v>278</v>
      </c>
      <c r="IM351" t="s">
        <v>279</v>
      </c>
      <c r="IN351" t="s">
        <v>466</v>
      </c>
      <c r="IP351" t="s">
        <v>521</v>
      </c>
    </row>
    <row r="352" spans="1:250" x14ac:dyDescent="0.35">
      <c r="A352">
        <v>13419</v>
      </c>
      <c r="B352">
        <v>-922729984</v>
      </c>
      <c r="C352">
        <v>1837</v>
      </c>
      <c r="D352" t="s">
        <v>272</v>
      </c>
      <c r="E352" t="s">
        <v>273</v>
      </c>
      <c r="F352">
        <v>9695</v>
      </c>
      <c r="G352" t="s">
        <v>280</v>
      </c>
      <c r="H352" t="s">
        <v>281</v>
      </c>
      <c r="I352">
        <v>519</v>
      </c>
      <c r="J352" t="s">
        <v>541</v>
      </c>
      <c r="K352" t="s">
        <v>542</v>
      </c>
      <c r="L352">
        <v>61310</v>
      </c>
      <c r="M352" t="s">
        <v>521</v>
      </c>
      <c r="N352" t="s">
        <v>522</v>
      </c>
      <c r="O352">
        <v>61310</v>
      </c>
      <c r="P352" t="s">
        <v>521</v>
      </c>
      <c r="Q352" t="s">
        <v>522</v>
      </c>
      <c r="R352" t="s">
        <v>323</v>
      </c>
      <c r="S352" s="43">
        <v>-112.16</v>
      </c>
      <c r="U352" s="43">
        <v>13</v>
      </c>
      <c r="IF352">
        <v>61310</v>
      </c>
      <c r="IG352" t="s">
        <v>521</v>
      </c>
      <c r="IH352" t="s">
        <v>284</v>
      </c>
      <c r="IK352">
        <v>-2</v>
      </c>
      <c r="IL352" t="s">
        <v>278</v>
      </c>
      <c r="IM352" t="s">
        <v>279</v>
      </c>
      <c r="IN352" t="s">
        <v>466</v>
      </c>
      <c r="IP352" t="s">
        <v>521</v>
      </c>
    </row>
    <row r="353" spans="1:250" x14ac:dyDescent="0.35">
      <c r="A353">
        <v>13420</v>
      </c>
      <c r="B353">
        <v>-922729984</v>
      </c>
      <c r="C353">
        <v>1837</v>
      </c>
      <c r="D353" t="s">
        <v>272</v>
      </c>
      <c r="E353" t="s">
        <v>273</v>
      </c>
      <c r="F353">
        <v>9695</v>
      </c>
      <c r="G353" t="s">
        <v>280</v>
      </c>
      <c r="H353" t="s">
        <v>281</v>
      </c>
      <c r="I353">
        <v>523</v>
      </c>
      <c r="J353" t="s">
        <v>537</v>
      </c>
      <c r="K353" t="s">
        <v>538</v>
      </c>
      <c r="L353">
        <v>62264</v>
      </c>
      <c r="M353" t="s">
        <v>523</v>
      </c>
      <c r="N353" t="s">
        <v>524</v>
      </c>
      <c r="O353">
        <v>62264</v>
      </c>
      <c r="P353" t="s">
        <v>523</v>
      </c>
      <c r="Q353" t="s">
        <v>524</v>
      </c>
      <c r="R353" t="s">
        <v>323</v>
      </c>
      <c r="S353" s="43">
        <v>-2964.09</v>
      </c>
      <c r="U353" s="43">
        <v>13</v>
      </c>
      <c r="IF353">
        <v>62264</v>
      </c>
      <c r="IG353" t="s">
        <v>523</v>
      </c>
      <c r="IH353" t="s">
        <v>284</v>
      </c>
      <c r="IK353">
        <v>-2</v>
      </c>
      <c r="IL353" t="s">
        <v>278</v>
      </c>
      <c r="IM353" t="s">
        <v>279</v>
      </c>
      <c r="IN353" t="s">
        <v>466</v>
      </c>
      <c r="IP353" t="s">
        <v>523</v>
      </c>
    </row>
    <row r="354" spans="1:250" x14ac:dyDescent="0.35">
      <c r="A354">
        <v>13421</v>
      </c>
      <c r="B354">
        <v>-922729984</v>
      </c>
      <c r="C354">
        <v>1837</v>
      </c>
      <c r="D354" t="s">
        <v>272</v>
      </c>
      <c r="E354" t="s">
        <v>273</v>
      </c>
      <c r="F354">
        <v>9695</v>
      </c>
      <c r="G354" t="s">
        <v>280</v>
      </c>
      <c r="H354" t="s">
        <v>281</v>
      </c>
      <c r="I354">
        <v>521</v>
      </c>
      <c r="J354" t="s">
        <v>539</v>
      </c>
      <c r="K354" t="s">
        <v>540</v>
      </c>
      <c r="L354">
        <v>62264</v>
      </c>
      <c r="M354" t="s">
        <v>523</v>
      </c>
      <c r="N354" t="s">
        <v>524</v>
      </c>
      <c r="O354">
        <v>62264</v>
      </c>
      <c r="P354" t="s">
        <v>523</v>
      </c>
      <c r="Q354" t="s">
        <v>524</v>
      </c>
      <c r="R354" t="s">
        <v>323</v>
      </c>
      <c r="S354" s="43">
        <v>-1482.04</v>
      </c>
      <c r="U354" s="43">
        <v>13</v>
      </c>
      <c r="IF354">
        <v>62264</v>
      </c>
      <c r="IG354" t="s">
        <v>523</v>
      </c>
      <c r="IH354" t="s">
        <v>284</v>
      </c>
      <c r="IK354">
        <v>-2</v>
      </c>
      <c r="IL354" t="s">
        <v>278</v>
      </c>
      <c r="IM354" t="s">
        <v>279</v>
      </c>
      <c r="IN354" t="s">
        <v>466</v>
      </c>
      <c r="IP354" t="s">
        <v>523</v>
      </c>
    </row>
    <row r="355" spans="1:250" x14ac:dyDescent="0.35">
      <c r="A355">
        <v>13422</v>
      </c>
      <c r="B355">
        <v>-922729984</v>
      </c>
      <c r="C355">
        <v>1837</v>
      </c>
      <c r="D355" t="s">
        <v>272</v>
      </c>
      <c r="E355" t="s">
        <v>273</v>
      </c>
      <c r="F355">
        <v>9695</v>
      </c>
      <c r="G355" t="s">
        <v>280</v>
      </c>
      <c r="H355" t="s">
        <v>281</v>
      </c>
      <c r="I355">
        <v>519</v>
      </c>
      <c r="J355" t="s">
        <v>541</v>
      </c>
      <c r="K355" t="s">
        <v>542</v>
      </c>
      <c r="L355">
        <v>62264</v>
      </c>
      <c r="M355" t="s">
        <v>523</v>
      </c>
      <c r="N355" t="s">
        <v>524</v>
      </c>
      <c r="O355">
        <v>62264</v>
      </c>
      <c r="P355" t="s">
        <v>523</v>
      </c>
      <c r="Q355" t="s">
        <v>524</v>
      </c>
      <c r="R355" t="s">
        <v>323</v>
      </c>
      <c r="S355" s="43">
        <v>-1488.01</v>
      </c>
      <c r="U355" s="43">
        <v>13</v>
      </c>
      <c r="IF355">
        <v>62264</v>
      </c>
      <c r="IG355" t="s">
        <v>523</v>
      </c>
      <c r="IH355" t="s">
        <v>284</v>
      </c>
      <c r="IK355">
        <v>-2</v>
      </c>
      <c r="IL355" t="s">
        <v>278</v>
      </c>
      <c r="IM355" t="s">
        <v>279</v>
      </c>
      <c r="IN355" t="s">
        <v>466</v>
      </c>
      <c r="IP355" t="s">
        <v>523</v>
      </c>
    </row>
    <row r="356" spans="1:250" x14ac:dyDescent="0.35">
      <c r="A356">
        <v>13423</v>
      </c>
      <c r="B356">
        <v>-922729984</v>
      </c>
      <c r="C356">
        <v>1837</v>
      </c>
      <c r="D356" t="s">
        <v>272</v>
      </c>
      <c r="E356" t="s">
        <v>273</v>
      </c>
      <c r="F356">
        <v>9695</v>
      </c>
      <c r="G356" t="s">
        <v>280</v>
      </c>
      <c r="H356" t="s">
        <v>281</v>
      </c>
      <c r="I356">
        <v>515</v>
      </c>
      <c r="J356" t="s">
        <v>543</v>
      </c>
      <c r="K356" t="s">
        <v>544</v>
      </c>
      <c r="L356">
        <v>62264</v>
      </c>
      <c r="M356" t="s">
        <v>523</v>
      </c>
      <c r="N356" t="s">
        <v>524</v>
      </c>
      <c r="O356">
        <v>62264</v>
      </c>
      <c r="P356" t="s">
        <v>523</v>
      </c>
      <c r="Q356" t="s">
        <v>524</v>
      </c>
      <c r="R356" t="s">
        <v>323</v>
      </c>
      <c r="S356" s="43">
        <v>-3328.99</v>
      </c>
      <c r="U356" s="43">
        <v>13</v>
      </c>
      <c r="IF356">
        <v>62264</v>
      </c>
      <c r="IG356" t="s">
        <v>523</v>
      </c>
      <c r="IH356" t="s">
        <v>284</v>
      </c>
      <c r="IK356">
        <v>-2</v>
      </c>
      <c r="IL356" t="s">
        <v>278</v>
      </c>
      <c r="IM356" t="s">
        <v>279</v>
      </c>
      <c r="IN356" t="s">
        <v>466</v>
      </c>
      <c r="IP356" t="s">
        <v>523</v>
      </c>
    </row>
    <row r="357" spans="1:250" x14ac:dyDescent="0.35">
      <c r="A357">
        <v>13424</v>
      </c>
      <c r="B357">
        <v>-922729984</v>
      </c>
      <c r="C357">
        <v>1837</v>
      </c>
      <c r="D357" t="s">
        <v>272</v>
      </c>
      <c r="E357" t="s">
        <v>273</v>
      </c>
      <c r="F357">
        <v>9695</v>
      </c>
      <c r="G357" t="s">
        <v>280</v>
      </c>
      <c r="H357" t="s">
        <v>281</v>
      </c>
      <c r="I357">
        <v>513</v>
      </c>
      <c r="J357" t="s">
        <v>545</v>
      </c>
      <c r="K357" t="s">
        <v>546</v>
      </c>
      <c r="L357">
        <v>62264</v>
      </c>
      <c r="M357" t="s">
        <v>523</v>
      </c>
      <c r="N357" t="s">
        <v>524</v>
      </c>
      <c r="O357">
        <v>62264</v>
      </c>
      <c r="P357" t="s">
        <v>523</v>
      </c>
      <c r="Q357" t="s">
        <v>524</v>
      </c>
      <c r="R357" t="s">
        <v>323</v>
      </c>
      <c r="S357" s="43">
        <v>-2915.64</v>
      </c>
      <c r="U357" s="43">
        <v>13</v>
      </c>
      <c r="IF357">
        <v>62264</v>
      </c>
      <c r="IG357" t="s">
        <v>523</v>
      </c>
      <c r="IH357" t="s">
        <v>284</v>
      </c>
      <c r="IK357">
        <v>-2</v>
      </c>
      <c r="IL357" t="s">
        <v>278</v>
      </c>
      <c r="IM357" t="s">
        <v>279</v>
      </c>
      <c r="IN357" t="s">
        <v>466</v>
      </c>
      <c r="IP357" t="s">
        <v>523</v>
      </c>
    </row>
    <row r="358" spans="1:250" x14ac:dyDescent="0.35">
      <c r="A358">
        <v>13425</v>
      </c>
      <c r="B358">
        <v>-922729984</v>
      </c>
      <c r="C358">
        <v>1837</v>
      </c>
      <c r="D358" t="s">
        <v>272</v>
      </c>
      <c r="E358" t="s">
        <v>273</v>
      </c>
      <c r="F358">
        <v>9695</v>
      </c>
      <c r="G358" t="s">
        <v>280</v>
      </c>
      <c r="H358" t="s">
        <v>281</v>
      </c>
      <c r="I358">
        <v>509</v>
      </c>
      <c r="J358" t="s">
        <v>547</v>
      </c>
      <c r="K358" t="s">
        <v>548</v>
      </c>
      <c r="L358">
        <v>62264</v>
      </c>
      <c r="M358" t="s">
        <v>523</v>
      </c>
      <c r="N358" t="s">
        <v>524</v>
      </c>
      <c r="O358">
        <v>62264</v>
      </c>
      <c r="P358" t="s">
        <v>523</v>
      </c>
      <c r="Q358" t="s">
        <v>524</v>
      </c>
      <c r="R358" t="s">
        <v>323</v>
      </c>
      <c r="S358" s="43">
        <v>-2116.16</v>
      </c>
      <c r="U358" s="43">
        <v>13</v>
      </c>
      <c r="IF358">
        <v>62264</v>
      </c>
      <c r="IG358" t="s">
        <v>523</v>
      </c>
      <c r="IH358" t="s">
        <v>284</v>
      </c>
      <c r="IK358">
        <v>-2</v>
      </c>
      <c r="IL358" t="s">
        <v>278</v>
      </c>
      <c r="IM358" t="s">
        <v>279</v>
      </c>
      <c r="IN358" t="s">
        <v>466</v>
      </c>
      <c r="IP358" t="s">
        <v>523</v>
      </c>
    </row>
    <row r="359" spans="1:250" x14ac:dyDescent="0.35">
      <c r="A359">
        <v>13426</v>
      </c>
      <c r="B359">
        <v>-922729984</v>
      </c>
      <c r="C359">
        <v>1837</v>
      </c>
      <c r="D359" t="s">
        <v>272</v>
      </c>
      <c r="E359" t="s">
        <v>273</v>
      </c>
      <c r="F359">
        <v>9695</v>
      </c>
      <c r="G359" t="s">
        <v>280</v>
      </c>
      <c r="H359" t="s">
        <v>281</v>
      </c>
      <c r="I359">
        <v>515</v>
      </c>
      <c r="J359" t="s">
        <v>543</v>
      </c>
      <c r="K359" t="s">
        <v>544</v>
      </c>
      <c r="L359">
        <v>70481</v>
      </c>
      <c r="M359" t="s">
        <v>526</v>
      </c>
      <c r="N359" t="s">
        <v>525</v>
      </c>
      <c r="O359">
        <v>70481</v>
      </c>
      <c r="P359" t="s">
        <v>526</v>
      </c>
      <c r="Q359" t="s">
        <v>525</v>
      </c>
      <c r="R359" t="s">
        <v>323</v>
      </c>
      <c r="S359" s="43">
        <v>-201.02</v>
      </c>
      <c r="U359" s="43">
        <v>13</v>
      </c>
      <c r="IF359">
        <v>70481</v>
      </c>
      <c r="IG359" t="s">
        <v>526</v>
      </c>
      <c r="IH359" t="s">
        <v>284</v>
      </c>
      <c r="IK359">
        <v>-2</v>
      </c>
      <c r="IL359" t="s">
        <v>278</v>
      </c>
      <c r="IM359" t="s">
        <v>279</v>
      </c>
      <c r="IN359" t="s">
        <v>466</v>
      </c>
      <c r="IP359" t="s">
        <v>526</v>
      </c>
    </row>
    <row r="360" spans="1:250" x14ac:dyDescent="0.35">
      <c r="A360">
        <v>13427</v>
      </c>
      <c r="B360">
        <v>-922729984</v>
      </c>
      <c r="C360">
        <v>1837</v>
      </c>
      <c r="D360" t="s">
        <v>272</v>
      </c>
      <c r="E360" t="s">
        <v>273</v>
      </c>
      <c r="F360">
        <v>9695</v>
      </c>
      <c r="G360" t="s">
        <v>280</v>
      </c>
      <c r="H360" t="s">
        <v>281</v>
      </c>
      <c r="I360">
        <v>513</v>
      </c>
      <c r="J360" t="s">
        <v>545</v>
      </c>
      <c r="K360" t="s">
        <v>546</v>
      </c>
      <c r="L360">
        <v>70481</v>
      </c>
      <c r="M360" t="s">
        <v>526</v>
      </c>
      <c r="N360" t="s">
        <v>525</v>
      </c>
      <c r="O360">
        <v>70481</v>
      </c>
      <c r="P360" t="s">
        <v>526</v>
      </c>
      <c r="Q360" t="s">
        <v>525</v>
      </c>
      <c r="R360" t="s">
        <v>323</v>
      </c>
      <c r="S360" s="43">
        <v>-176.06</v>
      </c>
      <c r="U360" s="43">
        <v>13</v>
      </c>
      <c r="IF360">
        <v>70481</v>
      </c>
      <c r="IG360" t="s">
        <v>526</v>
      </c>
      <c r="IH360" t="s">
        <v>284</v>
      </c>
      <c r="IK360">
        <v>-2</v>
      </c>
      <c r="IL360" t="s">
        <v>278</v>
      </c>
      <c r="IM360" t="s">
        <v>279</v>
      </c>
      <c r="IN360" t="s">
        <v>466</v>
      </c>
      <c r="IP360" t="s">
        <v>526</v>
      </c>
    </row>
    <row r="361" spans="1:250" x14ac:dyDescent="0.35">
      <c r="A361">
        <v>13428</v>
      </c>
      <c r="B361">
        <v>-922729984</v>
      </c>
      <c r="C361">
        <v>1837</v>
      </c>
      <c r="D361" t="s">
        <v>272</v>
      </c>
      <c r="E361" t="s">
        <v>273</v>
      </c>
      <c r="F361">
        <v>9695</v>
      </c>
      <c r="G361" t="s">
        <v>280</v>
      </c>
      <c r="H361" t="s">
        <v>281</v>
      </c>
      <c r="I361">
        <v>509</v>
      </c>
      <c r="J361" t="s">
        <v>547</v>
      </c>
      <c r="K361" t="s">
        <v>548</v>
      </c>
      <c r="L361">
        <v>70481</v>
      </c>
      <c r="M361" t="s">
        <v>526</v>
      </c>
      <c r="N361" t="s">
        <v>525</v>
      </c>
      <c r="O361">
        <v>70481</v>
      </c>
      <c r="P361" t="s">
        <v>526</v>
      </c>
      <c r="Q361" t="s">
        <v>525</v>
      </c>
      <c r="R361" t="s">
        <v>323</v>
      </c>
      <c r="S361" s="43">
        <v>-127.05</v>
      </c>
      <c r="U361" s="43">
        <v>13</v>
      </c>
      <c r="IF361">
        <v>70481</v>
      </c>
      <c r="IG361" t="s">
        <v>526</v>
      </c>
      <c r="IH361" t="s">
        <v>284</v>
      </c>
      <c r="IK361">
        <v>-2</v>
      </c>
      <c r="IL361" t="s">
        <v>278</v>
      </c>
      <c r="IM361" t="s">
        <v>279</v>
      </c>
      <c r="IN361" t="s">
        <v>466</v>
      </c>
      <c r="IP361" t="s">
        <v>526</v>
      </c>
    </row>
    <row r="362" spans="1:250" x14ac:dyDescent="0.35">
      <c r="A362">
        <v>13429</v>
      </c>
      <c r="B362">
        <v>-922729984</v>
      </c>
      <c r="C362">
        <v>1837</v>
      </c>
      <c r="D362" t="s">
        <v>272</v>
      </c>
      <c r="E362" t="s">
        <v>273</v>
      </c>
      <c r="F362">
        <v>9695</v>
      </c>
      <c r="G362" t="s">
        <v>280</v>
      </c>
      <c r="H362" t="s">
        <v>281</v>
      </c>
      <c r="I362">
        <v>507</v>
      </c>
      <c r="J362" t="s">
        <v>549</v>
      </c>
      <c r="K362" t="s">
        <v>550</v>
      </c>
      <c r="L362">
        <v>70481</v>
      </c>
      <c r="M362" t="s">
        <v>526</v>
      </c>
      <c r="N362" t="s">
        <v>525</v>
      </c>
      <c r="O362">
        <v>70481</v>
      </c>
      <c r="P362" t="s">
        <v>526</v>
      </c>
      <c r="Q362" t="s">
        <v>525</v>
      </c>
      <c r="R362" t="s">
        <v>323</v>
      </c>
      <c r="S362" s="43">
        <v>-190.43</v>
      </c>
      <c r="U362" s="43">
        <v>13</v>
      </c>
      <c r="IF362">
        <v>70481</v>
      </c>
      <c r="IG362" t="s">
        <v>526</v>
      </c>
      <c r="IH362" t="s">
        <v>284</v>
      </c>
      <c r="IK362">
        <v>-2</v>
      </c>
      <c r="IL362" t="s">
        <v>278</v>
      </c>
      <c r="IM362" t="s">
        <v>279</v>
      </c>
      <c r="IN362" t="s">
        <v>466</v>
      </c>
      <c r="IP362" t="s">
        <v>526</v>
      </c>
    </row>
    <row r="363" spans="1:250" x14ac:dyDescent="0.35">
      <c r="A363">
        <v>13430</v>
      </c>
      <c r="B363">
        <v>-922729984</v>
      </c>
      <c r="C363">
        <v>1837</v>
      </c>
      <c r="D363" t="s">
        <v>272</v>
      </c>
      <c r="E363" t="s">
        <v>273</v>
      </c>
      <c r="F363">
        <v>9695</v>
      </c>
      <c r="G363" t="s">
        <v>280</v>
      </c>
      <c r="H363" t="s">
        <v>281</v>
      </c>
      <c r="I363">
        <v>528</v>
      </c>
      <c r="J363" t="s">
        <v>531</v>
      </c>
      <c r="K363" t="s">
        <v>532</v>
      </c>
      <c r="L363">
        <v>62264</v>
      </c>
      <c r="M363" t="s">
        <v>523</v>
      </c>
      <c r="N363" t="s">
        <v>524</v>
      </c>
      <c r="O363">
        <v>62264</v>
      </c>
      <c r="P363" t="s">
        <v>523</v>
      </c>
      <c r="Q363" t="s">
        <v>524</v>
      </c>
      <c r="R363" t="s">
        <v>323</v>
      </c>
      <c r="S363" s="43">
        <v>-2245.7800000000002</v>
      </c>
      <c r="U363" s="43">
        <v>13</v>
      </c>
      <c r="IF363">
        <v>62264</v>
      </c>
      <c r="IG363" t="s">
        <v>523</v>
      </c>
      <c r="IH363" t="s">
        <v>284</v>
      </c>
      <c r="IK363">
        <v>-2</v>
      </c>
      <c r="IL363" t="s">
        <v>278</v>
      </c>
      <c r="IM363" t="s">
        <v>279</v>
      </c>
      <c r="IN363" t="s">
        <v>466</v>
      </c>
      <c r="IP363" t="s">
        <v>523</v>
      </c>
    </row>
    <row r="364" spans="1:250" x14ac:dyDescent="0.35">
      <c r="A364">
        <v>13431</v>
      </c>
      <c r="B364">
        <v>-922729984</v>
      </c>
      <c r="C364">
        <v>1837</v>
      </c>
      <c r="D364" t="s">
        <v>272</v>
      </c>
      <c r="E364" t="s">
        <v>273</v>
      </c>
      <c r="F364">
        <v>9695</v>
      </c>
      <c r="G364" t="s">
        <v>280</v>
      </c>
      <c r="H364" t="s">
        <v>281</v>
      </c>
      <c r="I364">
        <v>527</v>
      </c>
      <c r="J364" t="s">
        <v>535</v>
      </c>
      <c r="K364" t="s">
        <v>536</v>
      </c>
      <c r="L364">
        <v>62264</v>
      </c>
      <c r="M364" t="s">
        <v>523</v>
      </c>
      <c r="N364" t="s">
        <v>524</v>
      </c>
      <c r="O364">
        <v>62264</v>
      </c>
      <c r="P364" t="s">
        <v>523</v>
      </c>
      <c r="Q364" t="s">
        <v>524</v>
      </c>
      <c r="R364" t="s">
        <v>323</v>
      </c>
      <c r="S364" s="43">
        <v>-1572.05</v>
      </c>
      <c r="U364" s="43">
        <v>13</v>
      </c>
      <c r="IF364">
        <v>62264</v>
      </c>
      <c r="IG364" t="s">
        <v>523</v>
      </c>
      <c r="IH364" t="s">
        <v>284</v>
      </c>
      <c r="IK364">
        <v>-2</v>
      </c>
      <c r="IL364" t="s">
        <v>278</v>
      </c>
      <c r="IM364" t="s">
        <v>279</v>
      </c>
      <c r="IN364" t="s">
        <v>466</v>
      </c>
      <c r="IP364" t="s">
        <v>523</v>
      </c>
    </row>
    <row r="365" spans="1:250" x14ac:dyDescent="0.35">
      <c r="A365">
        <v>13432</v>
      </c>
      <c r="B365">
        <v>-922729984</v>
      </c>
      <c r="C365">
        <v>1837</v>
      </c>
      <c r="D365" t="s">
        <v>272</v>
      </c>
      <c r="E365" t="s">
        <v>273</v>
      </c>
      <c r="F365">
        <v>9695</v>
      </c>
      <c r="G365" t="s">
        <v>280</v>
      </c>
      <c r="H365" t="s">
        <v>281</v>
      </c>
      <c r="I365">
        <v>507</v>
      </c>
      <c r="J365" t="s">
        <v>549</v>
      </c>
      <c r="K365" t="s">
        <v>550</v>
      </c>
      <c r="L365">
        <v>78012</v>
      </c>
      <c r="M365" t="s">
        <v>527</v>
      </c>
      <c r="N365" t="s">
        <v>528</v>
      </c>
      <c r="O365">
        <v>78012</v>
      </c>
      <c r="P365" t="s">
        <v>527</v>
      </c>
      <c r="Q365" t="s">
        <v>528</v>
      </c>
      <c r="R365" t="s">
        <v>323</v>
      </c>
      <c r="S365" s="43">
        <v>-94.34</v>
      </c>
      <c r="U365" s="43">
        <v>13</v>
      </c>
      <c r="IF365">
        <v>78012</v>
      </c>
      <c r="IG365" t="s">
        <v>527</v>
      </c>
      <c r="IH365" t="s">
        <v>284</v>
      </c>
      <c r="IK365">
        <v>-2</v>
      </c>
      <c r="IL365" t="s">
        <v>278</v>
      </c>
      <c r="IM365" t="s">
        <v>279</v>
      </c>
      <c r="IN365" t="s">
        <v>466</v>
      </c>
      <c r="IP365" t="s">
        <v>527</v>
      </c>
    </row>
    <row r="366" spans="1:250" x14ac:dyDescent="0.35">
      <c r="A366">
        <v>13433</v>
      </c>
      <c r="B366">
        <v>-922729984</v>
      </c>
      <c r="C366">
        <v>1837</v>
      </c>
      <c r="D366" t="s">
        <v>272</v>
      </c>
      <c r="E366" t="s">
        <v>273</v>
      </c>
      <c r="F366">
        <v>9695</v>
      </c>
      <c r="G366" t="s">
        <v>280</v>
      </c>
      <c r="H366" t="s">
        <v>281</v>
      </c>
      <c r="I366">
        <v>528</v>
      </c>
      <c r="J366" t="s">
        <v>531</v>
      </c>
      <c r="K366" t="s">
        <v>532</v>
      </c>
      <c r="L366">
        <v>70481</v>
      </c>
      <c r="M366" t="s">
        <v>526</v>
      </c>
      <c r="N366" t="s">
        <v>525</v>
      </c>
      <c r="O366">
        <v>70481</v>
      </c>
      <c r="P366" t="s">
        <v>526</v>
      </c>
      <c r="Q366" t="s">
        <v>525</v>
      </c>
      <c r="R366" t="s">
        <v>323</v>
      </c>
      <c r="S366" s="43">
        <v>-119.22</v>
      </c>
      <c r="U366" s="43">
        <v>13</v>
      </c>
      <c r="IF366">
        <v>70481</v>
      </c>
      <c r="IG366" t="s">
        <v>526</v>
      </c>
      <c r="IH366" t="s">
        <v>284</v>
      </c>
      <c r="IK366">
        <v>-2</v>
      </c>
      <c r="IL366" t="s">
        <v>278</v>
      </c>
      <c r="IM366" t="s">
        <v>279</v>
      </c>
      <c r="IN366" t="s">
        <v>466</v>
      </c>
      <c r="IP366" t="s">
        <v>526</v>
      </c>
    </row>
    <row r="367" spans="1:250" x14ac:dyDescent="0.35">
      <c r="A367">
        <v>13434</v>
      </c>
      <c r="B367">
        <v>-922729984</v>
      </c>
      <c r="C367">
        <v>1837</v>
      </c>
      <c r="D367" t="s">
        <v>272</v>
      </c>
      <c r="E367" t="s">
        <v>273</v>
      </c>
      <c r="F367">
        <v>9695</v>
      </c>
      <c r="G367" t="s">
        <v>280</v>
      </c>
      <c r="H367" t="s">
        <v>281</v>
      </c>
      <c r="I367">
        <v>527</v>
      </c>
      <c r="J367" t="s">
        <v>535</v>
      </c>
      <c r="K367" t="s">
        <v>536</v>
      </c>
      <c r="L367">
        <v>70481</v>
      </c>
      <c r="M367" t="s">
        <v>526</v>
      </c>
      <c r="N367" t="s">
        <v>525</v>
      </c>
      <c r="O367">
        <v>70481</v>
      </c>
      <c r="P367" t="s">
        <v>526</v>
      </c>
      <c r="Q367" t="s">
        <v>525</v>
      </c>
      <c r="R367" t="s">
        <v>323</v>
      </c>
      <c r="S367" s="43">
        <v>-83.45</v>
      </c>
      <c r="U367" s="43">
        <v>13</v>
      </c>
      <c r="IF367">
        <v>70481</v>
      </c>
      <c r="IG367" t="s">
        <v>526</v>
      </c>
      <c r="IH367" t="s">
        <v>284</v>
      </c>
      <c r="IK367">
        <v>-2</v>
      </c>
      <c r="IL367" t="s">
        <v>278</v>
      </c>
      <c r="IM367" t="s">
        <v>279</v>
      </c>
      <c r="IN367" t="s">
        <v>466</v>
      </c>
      <c r="IP367" t="s">
        <v>526</v>
      </c>
    </row>
    <row r="368" spans="1:250" x14ac:dyDescent="0.35">
      <c r="A368">
        <v>13435</v>
      </c>
      <c r="B368">
        <v>-922729984</v>
      </c>
      <c r="C368">
        <v>1837</v>
      </c>
      <c r="D368" t="s">
        <v>272</v>
      </c>
      <c r="E368" t="s">
        <v>273</v>
      </c>
      <c r="F368">
        <v>9695</v>
      </c>
      <c r="G368" t="s">
        <v>280</v>
      </c>
      <c r="H368" t="s">
        <v>281</v>
      </c>
      <c r="I368">
        <v>523</v>
      </c>
      <c r="J368" t="s">
        <v>537</v>
      </c>
      <c r="K368" t="s">
        <v>538</v>
      </c>
      <c r="L368">
        <v>70481</v>
      </c>
      <c r="M368" t="s">
        <v>526</v>
      </c>
      <c r="N368" t="s">
        <v>525</v>
      </c>
      <c r="O368">
        <v>70481</v>
      </c>
      <c r="P368" t="s">
        <v>526</v>
      </c>
      <c r="Q368" t="s">
        <v>525</v>
      </c>
      <c r="R368" t="s">
        <v>323</v>
      </c>
      <c r="S368" s="43">
        <v>-179.82</v>
      </c>
      <c r="U368" s="43">
        <v>13</v>
      </c>
      <c r="IF368">
        <v>70481</v>
      </c>
      <c r="IG368" t="s">
        <v>526</v>
      </c>
      <c r="IH368" t="s">
        <v>284</v>
      </c>
      <c r="IK368">
        <v>-2</v>
      </c>
      <c r="IL368" t="s">
        <v>278</v>
      </c>
      <c r="IM368" t="s">
        <v>279</v>
      </c>
      <c r="IN368" t="s">
        <v>466</v>
      </c>
      <c r="IP368" t="s">
        <v>526</v>
      </c>
    </row>
    <row r="369" spans="1:250" x14ac:dyDescent="0.35">
      <c r="A369">
        <v>13436</v>
      </c>
      <c r="B369">
        <v>-922729984</v>
      </c>
      <c r="C369">
        <v>1837</v>
      </c>
      <c r="D369" t="s">
        <v>272</v>
      </c>
      <c r="E369" t="s">
        <v>273</v>
      </c>
      <c r="F369">
        <v>9695</v>
      </c>
      <c r="G369" t="s">
        <v>280</v>
      </c>
      <c r="H369" t="s">
        <v>281</v>
      </c>
      <c r="I369">
        <v>521</v>
      </c>
      <c r="J369" t="s">
        <v>539</v>
      </c>
      <c r="K369" t="s">
        <v>540</v>
      </c>
      <c r="L369">
        <v>70481</v>
      </c>
      <c r="M369" t="s">
        <v>526</v>
      </c>
      <c r="N369" t="s">
        <v>525</v>
      </c>
      <c r="O369">
        <v>70481</v>
      </c>
      <c r="P369" t="s">
        <v>526</v>
      </c>
      <c r="Q369" t="s">
        <v>525</v>
      </c>
      <c r="R369" t="s">
        <v>323</v>
      </c>
      <c r="S369" s="43">
        <v>-89.91</v>
      </c>
      <c r="U369" s="43">
        <v>13</v>
      </c>
      <c r="IF369">
        <v>70481</v>
      </c>
      <c r="IG369" t="s">
        <v>526</v>
      </c>
      <c r="IH369" t="s">
        <v>284</v>
      </c>
      <c r="IK369">
        <v>-2</v>
      </c>
      <c r="IL369" t="s">
        <v>278</v>
      </c>
      <c r="IM369" t="s">
        <v>279</v>
      </c>
      <c r="IN369" t="s">
        <v>466</v>
      </c>
      <c r="IP369" t="s">
        <v>526</v>
      </c>
    </row>
    <row r="370" spans="1:250" x14ac:dyDescent="0.35">
      <c r="A370">
        <v>13437</v>
      </c>
      <c r="B370">
        <v>-922729984</v>
      </c>
      <c r="C370">
        <v>1837</v>
      </c>
      <c r="D370" t="s">
        <v>272</v>
      </c>
      <c r="E370" t="s">
        <v>273</v>
      </c>
      <c r="F370">
        <v>9695</v>
      </c>
      <c r="G370" t="s">
        <v>280</v>
      </c>
      <c r="H370" t="s">
        <v>281</v>
      </c>
      <c r="I370">
        <v>519</v>
      </c>
      <c r="J370" t="s">
        <v>541</v>
      </c>
      <c r="K370" t="s">
        <v>542</v>
      </c>
      <c r="L370">
        <v>70481</v>
      </c>
      <c r="M370" t="s">
        <v>526</v>
      </c>
      <c r="N370" t="s">
        <v>525</v>
      </c>
      <c r="O370">
        <v>70481</v>
      </c>
      <c r="P370" t="s">
        <v>526</v>
      </c>
      <c r="Q370" t="s">
        <v>525</v>
      </c>
      <c r="R370" t="s">
        <v>323</v>
      </c>
      <c r="S370" s="43">
        <v>-90.27</v>
      </c>
      <c r="U370" s="43">
        <v>13</v>
      </c>
      <c r="IF370">
        <v>70481</v>
      </c>
      <c r="IG370" t="s">
        <v>526</v>
      </c>
      <c r="IH370" t="s">
        <v>284</v>
      </c>
      <c r="IK370">
        <v>-2</v>
      </c>
      <c r="IL370" t="s">
        <v>278</v>
      </c>
      <c r="IM370" t="s">
        <v>279</v>
      </c>
      <c r="IN370" t="s">
        <v>466</v>
      </c>
      <c r="IP370" t="s">
        <v>526</v>
      </c>
    </row>
    <row r="371" spans="1:250" x14ac:dyDescent="0.35">
      <c r="A371">
        <v>13438</v>
      </c>
      <c r="B371">
        <v>-922729984</v>
      </c>
      <c r="C371">
        <v>1837</v>
      </c>
      <c r="D371" t="s">
        <v>272</v>
      </c>
      <c r="E371" t="s">
        <v>273</v>
      </c>
      <c r="F371">
        <v>9695</v>
      </c>
      <c r="G371" t="s">
        <v>280</v>
      </c>
      <c r="H371" t="s">
        <v>281</v>
      </c>
      <c r="I371">
        <v>523</v>
      </c>
      <c r="J371" t="s">
        <v>537</v>
      </c>
      <c r="K371" t="s">
        <v>538</v>
      </c>
      <c r="L371">
        <v>78012</v>
      </c>
      <c r="M371" t="s">
        <v>527</v>
      </c>
      <c r="N371" t="s">
        <v>528</v>
      </c>
      <c r="O371">
        <v>78012</v>
      </c>
      <c r="P371" t="s">
        <v>527</v>
      </c>
      <c r="Q371" t="s">
        <v>528</v>
      </c>
      <c r="R371" t="s">
        <v>323</v>
      </c>
      <c r="S371" s="43">
        <v>-89.08</v>
      </c>
      <c r="U371" s="43">
        <v>13</v>
      </c>
      <c r="IF371">
        <v>78012</v>
      </c>
      <c r="IG371" t="s">
        <v>527</v>
      </c>
      <c r="IH371" t="s">
        <v>284</v>
      </c>
      <c r="IK371">
        <v>-2</v>
      </c>
      <c r="IL371" t="s">
        <v>278</v>
      </c>
      <c r="IM371" t="s">
        <v>279</v>
      </c>
      <c r="IN371" t="s">
        <v>466</v>
      </c>
      <c r="IP371" t="s">
        <v>527</v>
      </c>
    </row>
    <row r="372" spans="1:250" x14ac:dyDescent="0.35">
      <c r="A372">
        <v>13439</v>
      </c>
      <c r="B372">
        <v>-922729984</v>
      </c>
      <c r="C372">
        <v>1837</v>
      </c>
      <c r="D372" t="s">
        <v>272</v>
      </c>
      <c r="E372" t="s">
        <v>273</v>
      </c>
      <c r="F372">
        <v>9695</v>
      </c>
      <c r="G372" t="s">
        <v>280</v>
      </c>
      <c r="H372" t="s">
        <v>281</v>
      </c>
      <c r="I372">
        <v>521</v>
      </c>
      <c r="J372" t="s">
        <v>539</v>
      </c>
      <c r="K372" t="s">
        <v>540</v>
      </c>
      <c r="L372">
        <v>78012</v>
      </c>
      <c r="M372" t="s">
        <v>527</v>
      </c>
      <c r="N372" t="s">
        <v>528</v>
      </c>
      <c r="O372">
        <v>78012</v>
      </c>
      <c r="P372" t="s">
        <v>527</v>
      </c>
      <c r="Q372" t="s">
        <v>528</v>
      </c>
      <c r="R372" t="s">
        <v>323</v>
      </c>
      <c r="S372" s="43">
        <v>-44.54</v>
      </c>
      <c r="U372" s="43">
        <v>13</v>
      </c>
      <c r="IF372">
        <v>78012</v>
      </c>
      <c r="IG372" t="s">
        <v>527</v>
      </c>
      <c r="IH372" t="s">
        <v>284</v>
      </c>
      <c r="IK372">
        <v>-2</v>
      </c>
      <c r="IL372" t="s">
        <v>278</v>
      </c>
      <c r="IM372" t="s">
        <v>279</v>
      </c>
      <c r="IN372" t="s">
        <v>466</v>
      </c>
      <c r="IP372" t="s">
        <v>527</v>
      </c>
    </row>
    <row r="373" spans="1:250" x14ac:dyDescent="0.35">
      <c r="A373">
        <v>13440</v>
      </c>
      <c r="B373">
        <v>-922729984</v>
      </c>
      <c r="C373">
        <v>1837</v>
      </c>
      <c r="D373" t="s">
        <v>272</v>
      </c>
      <c r="E373" t="s">
        <v>273</v>
      </c>
      <c r="F373">
        <v>9695</v>
      </c>
      <c r="G373" t="s">
        <v>280</v>
      </c>
      <c r="H373" t="s">
        <v>281</v>
      </c>
      <c r="I373">
        <v>519</v>
      </c>
      <c r="J373" t="s">
        <v>541</v>
      </c>
      <c r="K373" t="s">
        <v>542</v>
      </c>
      <c r="L373">
        <v>78012</v>
      </c>
      <c r="M373" t="s">
        <v>527</v>
      </c>
      <c r="N373" t="s">
        <v>528</v>
      </c>
      <c r="O373">
        <v>78012</v>
      </c>
      <c r="P373" t="s">
        <v>527</v>
      </c>
      <c r="Q373" t="s">
        <v>528</v>
      </c>
      <c r="R373" t="s">
        <v>323</v>
      </c>
      <c r="S373" s="43">
        <v>-44.72</v>
      </c>
      <c r="U373" s="43">
        <v>13</v>
      </c>
      <c r="IF373">
        <v>78012</v>
      </c>
      <c r="IG373" t="s">
        <v>527</v>
      </c>
      <c r="IH373" t="s">
        <v>284</v>
      </c>
      <c r="IK373">
        <v>-2</v>
      </c>
      <c r="IL373" t="s">
        <v>278</v>
      </c>
      <c r="IM373" t="s">
        <v>279</v>
      </c>
      <c r="IN373" t="s">
        <v>466</v>
      </c>
      <c r="IP373" t="s">
        <v>527</v>
      </c>
    </row>
    <row r="374" spans="1:250" x14ac:dyDescent="0.35">
      <c r="A374">
        <v>13441</v>
      </c>
      <c r="B374">
        <v>-922729984</v>
      </c>
      <c r="C374">
        <v>1837</v>
      </c>
      <c r="D374" t="s">
        <v>272</v>
      </c>
      <c r="E374" t="s">
        <v>273</v>
      </c>
      <c r="F374">
        <v>9695</v>
      </c>
      <c r="G374" t="s">
        <v>280</v>
      </c>
      <c r="H374" t="s">
        <v>281</v>
      </c>
      <c r="I374">
        <v>515</v>
      </c>
      <c r="J374" t="s">
        <v>543</v>
      </c>
      <c r="K374" t="s">
        <v>544</v>
      </c>
      <c r="L374">
        <v>78012</v>
      </c>
      <c r="M374" t="s">
        <v>527</v>
      </c>
      <c r="N374" t="s">
        <v>528</v>
      </c>
      <c r="O374">
        <v>78012</v>
      </c>
      <c r="P374" t="s">
        <v>527</v>
      </c>
      <c r="Q374" t="s">
        <v>528</v>
      </c>
      <c r="R374" t="s">
        <v>323</v>
      </c>
      <c r="S374" s="43">
        <v>-99.59</v>
      </c>
      <c r="U374" s="43">
        <v>13</v>
      </c>
      <c r="IF374">
        <v>78012</v>
      </c>
      <c r="IG374" t="s">
        <v>527</v>
      </c>
      <c r="IH374" t="s">
        <v>284</v>
      </c>
      <c r="IK374">
        <v>-2</v>
      </c>
      <c r="IL374" t="s">
        <v>278</v>
      </c>
      <c r="IM374" t="s">
        <v>279</v>
      </c>
      <c r="IN374" t="s">
        <v>466</v>
      </c>
      <c r="IP374" t="s">
        <v>527</v>
      </c>
    </row>
    <row r="375" spans="1:250" x14ac:dyDescent="0.35">
      <c r="A375">
        <v>13442</v>
      </c>
      <c r="B375">
        <v>-922729984</v>
      </c>
      <c r="C375">
        <v>1837</v>
      </c>
      <c r="D375" t="s">
        <v>272</v>
      </c>
      <c r="E375" t="s">
        <v>273</v>
      </c>
      <c r="F375">
        <v>9695</v>
      </c>
      <c r="G375" t="s">
        <v>280</v>
      </c>
      <c r="H375" t="s">
        <v>281</v>
      </c>
      <c r="I375">
        <v>513</v>
      </c>
      <c r="J375" t="s">
        <v>545</v>
      </c>
      <c r="K375" t="s">
        <v>546</v>
      </c>
      <c r="L375">
        <v>78012</v>
      </c>
      <c r="M375" t="s">
        <v>527</v>
      </c>
      <c r="N375" t="s">
        <v>528</v>
      </c>
      <c r="O375">
        <v>78012</v>
      </c>
      <c r="P375" t="s">
        <v>527</v>
      </c>
      <c r="Q375" t="s">
        <v>528</v>
      </c>
      <c r="R375" t="s">
        <v>323</v>
      </c>
      <c r="S375" s="43">
        <v>-87.23</v>
      </c>
      <c r="U375" s="43">
        <v>13</v>
      </c>
      <c r="IF375">
        <v>78012</v>
      </c>
      <c r="IG375" t="s">
        <v>527</v>
      </c>
      <c r="IH375" t="s">
        <v>284</v>
      </c>
      <c r="IK375">
        <v>-2</v>
      </c>
      <c r="IL375" t="s">
        <v>278</v>
      </c>
      <c r="IM375" t="s">
        <v>279</v>
      </c>
      <c r="IN375" t="s">
        <v>466</v>
      </c>
      <c r="IP375" t="s">
        <v>527</v>
      </c>
    </row>
    <row r="376" spans="1:250" x14ac:dyDescent="0.35">
      <c r="A376">
        <v>13443</v>
      </c>
      <c r="B376">
        <v>-922729984</v>
      </c>
      <c r="C376">
        <v>1837</v>
      </c>
      <c r="D376" t="s">
        <v>272</v>
      </c>
      <c r="E376" t="s">
        <v>273</v>
      </c>
      <c r="F376">
        <v>9695</v>
      </c>
      <c r="G376" t="s">
        <v>280</v>
      </c>
      <c r="H376" t="s">
        <v>281</v>
      </c>
      <c r="I376">
        <v>509</v>
      </c>
      <c r="J376" t="s">
        <v>547</v>
      </c>
      <c r="K376" t="s">
        <v>548</v>
      </c>
      <c r="L376">
        <v>78012</v>
      </c>
      <c r="M376" t="s">
        <v>527</v>
      </c>
      <c r="N376" t="s">
        <v>528</v>
      </c>
      <c r="O376">
        <v>78012</v>
      </c>
      <c r="P376" t="s">
        <v>527</v>
      </c>
      <c r="Q376" t="s">
        <v>528</v>
      </c>
      <c r="R376" t="s">
        <v>323</v>
      </c>
      <c r="S376" s="43">
        <v>-62.94</v>
      </c>
      <c r="U376" s="43">
        <v>13</v>
      </c>
      <c r="IF376">
        <v>78012</v>
      </c>
      <c r="IG376" t="s">
        <v>527</v>
      </c>
      <c r="IH376" t="s">
        <v>284</v>
      </c>
      <c r="IK376">
        <v>-2</v>
      </c>
      <c r="IL376" t="s">
        <v>278</v>
      </c>
      <c r="IM376" t="s">
        <v>279</v>
      </c>
      <c r="IN376" t="s">
        <v>466</v>
      </c>
      <c r="IP376" t="s">
        <v>527</v>
      </c>
    </row>
    <row r="377" spans="1:250" x14ac:dyDescent="0.35">
      <c r="A377">
        <v>13444</v>
      </c>
      <c r="B377">
        <v>-922729984</v>
      </c>
      <c r="C377">
        <v>1837</v>
      </c>
      <c r="D377" t="s">
        <v>272</v>
      </c>
      <c r="E377" t="s">
        <v>273</v>
      </c>
      <c r="F377">
        <v>19011</v>
      </c>
      <c r="G377" t="s">
        <v>318</v>
      </c>
      <c r="H377" t="s">
        <v>319</v>
      </c>
      <c r="I377">
        <v>515</v>
      </c>
      <c r="J377" t="s">
        <v>543</v>
      </c>
      <c r="K377" t="s">
        <v>544</v>
      </c>
      <c r="L377">
        <v>79525</v>
      </c>
      <c r="M377" t="s">
        <v>551</v>
      </c>
      <c r="N377" t="s">
        <v>529</v>
      </c>
      <c r="O377">
        <v>79525</v>
      </c>
      <c r="P377" t="s">
        <v>551</v>
      </c>
      <c r="Q377" t="s">
        <v>529</v>
      </c>
      <c r="R377" t="s">
        <v>323</v>
      </c>
      <c r="S377" s="43">
        <v>-2037.66</v>
      </c>
      <c r="U377" s="43">
        <v>13</v>
      </c>
      <c r="IF377">
        <v>79525</v>
      </c>
      <c r="IG377" t="s">
        <v>551</v>
      </c>
      <c r="IH377" t="s">
        <v>322</v>
      </c>
      <c r="IK377">
        <v>-2</v>
      </c>
      <c r="IL377" t="s">
        <v>278</v>
      </c>
      <c r="IM377" t="s">
        <v>279</v>
      </c>
      <c r="IN377" t="s">
        <v>484</v>
      </c>
      <c r="IP377" t="s">
        <v>551</v>
      </c>
    </row>
    <row r="378" spans="1:250" x14ac:dyDescent="0.35">
      <c r="A378">
        <v>13445</v>
      </c>
      <c r="B378">
        <v>-922729984</v>
      </c>
      <c r="C378">
        <v>1837</v>
      </c>
      <c r="D378" t="s">
        <v>272</v>
      </c>
      <c r="E378" t="s">
        <v>273</v>
      </c>
      <c r="F378">
        <v>19011</v>
      </c>
      <c r="G378" t="s">
        <v>318</v>
      </c>
      <c r="H378" t="s">
        <v>319</v>
      </c>
      <c r="I378">
        <v>513</v>
      </c>
      <c r="J378" t="s">
        <v>545</v>
      </c>
      <c r="K378" t="s">
        <v>546</v>
      </c>
      <c r="L378">
        <v>79525</v>
      </c>
      <c r="M378" t="s">
        <v>551</v>
      </c>
      <c r="N378" t="s">
        <v>529</v>
      </c>
      <c r="O378">
        <v>79525</v>
      </c>
      <c r="P378" t="s">
        <v>551</v>
      </c>
      <c r="Q378" t="s">
        <v>529</v>
      </c>
      <c r="R378" t="s">
        <v>323</v>
      </c>
      <c r="S378" s="43">
        <v>-1784.27</v>
      </c>
      <c r="U378" s="43">
        <v>13</v>
      </c>
      <c r="IF378">
        <v>79525</v>
      </c>
      <c r="IG378" t="s">
        <v>551</v>
      </c>
      <c r="IH378" t="s">
        <v>322</v>
      </c>
      <c r="IK378">
        <v>-2</v>
      </c>
      <c r="IL378" t="s">
        <v>278</v>
      </c>
      <c r="IM378" t="s">
        <v>279</v>
      </c>
      <c r="IN378" t="s">
        <v>484</v>
      </c>
      <c r="IP378" t="s">
        <v>551</v>
      </c>
    </row>
    <row r="379" spans="1:250" x14ac:dyDescent="0.35">
      <c r="A379">
        <v>13446</v>
      </c>
      <c r="B379">
        <v>-922729984</v>
      </c>
      <c r="C379">
        <v>1837</v>
      </c>
      <c r="D379" t="s">
        <v>272</v>
      </c>
      <c r="E379" t="s">
        <v>273</v>
      </c>
      <c r="F379">
        <v>19011</v>
      </c>
      <c r="G379" t="s">
        <v>318</v>
      </c>
      <c r="H379" t="s">
        <v>319</v>
      </c>
      <c r="I379">
        <v>509</v>
      </c>
      <c r="J379" t="s">
        <v>547</v>
      </c>
      <c r="K379" t="s">
        <v>548</v>
      </c>
      <c r="L379">
        <v>79525</v>
      </c>
      <c r="M379" t="s">
        <v>551</v>
      </c>
      <c r="N379" t="s">
        <v>529</v>
      </c>
      <c r="O379">
        <v>79525</v>
      </c>
      <c r="P379" t="s">
        <v>551</v>
      </c>
      <c r="Q379" t="s">
        <v>529</v>
      </c>
      <c r="R379" t="s">
        <v>323</v>
      </c>
      <c r="S379" s="43">
        <v>-1232.95</v>
      </c>
      <c r="U379" s="43">
        <v>13</v>
      </c>
      <c r="IF379">
        <v>79525</v>
      </c>
      <c r="IG379" t="s">
        <v>551</v>
      </c>
      <c r="IH379" t="s">
        <v>322</v>
      </c>
      <c r="IK379">
        <v>-2</v>
      </c>
      <c r="IL379" t="s">
        <v>278</v>
      </c>
      <c r="IM379" t="s">
        <v>279</v>
      </c>
      <c r="IN379" t="s">
        <v>484</v>
      </c>
      <c r="IP379" t="s">
        <v>551</v>
      </c>
    </row>
    <row r="380" spans="1:250" x14ac:dyDescent="0.35">
      <c r="A380">
        <v>13447</v>
      </c>
      <c r="B380">
        <v>-922729984</v>
      </c>
      <c r="C380">
        <v>1837</v>
      </c>
      <c r="D380" t="s">
        <v>272</v>
      </c>
      <c r="E380" t="s">
        <v>273</v>
      </c>
      <c r="F380">
        <v>19011</v>
      </c>
      <c r="G380" t="s">
        <v>318</v>
      </c>
      <c r="H380" t="s">
        <v>319</v>
      </c>
      <c r="I380">
        <v>507</v>
      </c>
      <c r="J380" t="s">
        <v>549</v>
      </c>
      <c r="K380" t="s">
        <v>550</v>
      </c>
      <c r="L380">
        <v>79525</v>
      </c>
      <c r="M380" t="s">
        <v>551</v>
      </c>
      <c r="N380" t="s">
        <v>529</v>
      </c>
      <c r="O380">
        <v>79525</v>
      </c>
      <c r="P380" t="s">
        <v>551</v>
      </c>
      <c r="Q380" t="s">
        <v>529</v>
      </c>
      <c r="R380" t="s">
        <v>323</v>
      </c>
      <c r="S380" s="43">
        <v>-1928.72</v>
      </c>
      <c r="U380" s="43">
        <v>13</v>
      </c>
      <c r="IF380">
        <v>79525</v>
      </c>
      <c r="IG380" t="s">
        <v>551</v>
      </c>
      <c r="IH380" t="s">
        <v>322</v>
      </c>
      <c r="IK380">
        <v>-2</v>
      </c>
      <c r="IL380" t="s">
        <v>278</v>
      </c>
      <c r="IM380" t="s">
        <v>279</v>
      </c>
      <c r="IN380" t="s">
        <v>484</v>
      </c>
      <c r="IP380" t="s">
        <v>551</v>
      </c>
    </row>
    <row r="381" spans="1:250" x14ac:dyDescent="0.35">
      <c r="A381">
        <v>13448</v>
      </c>
      <c r="B381">
        <v>-922729984</v>
      </c>
      <c r="C381">
        <v>1837</v>
      </c>
      <c r="D381" t="s">
        <v>272</v>
      </c>
      <c r="E381" t="s">
        <v>273</v>
      </c>
      <c r="F381">
        <v>9695</v>
      </c>
      <c r="G381" t="s">
        <v>280</v>
      </c>
      <c r="H381" t="s">
        <v>281</v>
      </c>
      <c r="I381">
        <v>528</v>
      </c>
      <c r="J381" t="s">
        <v>531</v>
      </c>
      <c r="K381" t="s">
        <v>532</v>
      </c>
      <c r="L381">
        <v>78012</v>
      </c>
      <c r="M381" t="s">
        <v>527</v>
      </c>
      <c r="N381" t="s">
        <v>528</v>
      </c>
      <c r="O381">
        <v>78012</v>
      </c>
      <c r="P381" t="s">
        <v>527</v>
      </c>
      <c r="Q381" t="s">
        <v>528</v>
      </c>
      <c r="R381" t="s">
        <v>323</v>
      </c>
      <c r="S381" s="43">
        <v>-59.06</v>
      </c>
      <c r="U381" s="43">
        <v>13</v>
      </c>
      <c r="IF381">
        <v>78012</v>
      </c>
      <c r="IG381" t="s">
        <v>527</v>
      </c>
      <c r="IH381" t="s">
        <v>284</v>
      </c>
      <c r="IK381">
        <v>-2</v>
      </c>
      <c r="IL381" t="s">
        <v>278</v>
      </c>
      <c r="IM381" t="s">
        <v>279</v>
      </c>
      <c r="IN381" t="s">
        <v>466</v>
      </c>
      <c r="IP381" t="s">
        <v>527</v>
      </c>
    </row>
    <row r="382" spans="1:250" x14ac:dyDescent="0.35">
      <c r="A382">
        <v>13449</v>
      </c>
      <c r="B382">
        <v>-922729984</v>
      </c>
      <c r="C382">
        <v>1837</v>
      </c>
      <c r="D382" t="s">
        <v>272</v>
      </c>
      <c r="E382" t="s">
        <v>273</v>
      </c>
      <c r="F382">
        <v>9695</v>
      </c>
      <c r="G382" t="s">
        <v>280</v>
      </c>
      <c r="H382" t="s">
        <v>281</v>
      </c>
      <c r="I382">
        <v>527</v>
      </c>
      <c r="J382" t="s">
        <v>535</v>
      </c>
      <c r="K382" t="s">
        <v>536</v>
      </c>
      <c r="L382">
        <v>78012</v>
      </c>
      <c r="M382" t="s">
        <v>527</v>
      </c>
      <c r="N382" t="s">
        <v>528</v>
      </c>
      <c r="O382">
        <v>78012</v>
      </c>
      <c r="P382" t="s">
        <v>527</v>
      </c>
      <c r="Q382" t="s">
        <v>528</v>
      </c>
      <c r="R382" t="s">
        <v>323</v>
      </c>
      <c r="S382" s="43">
        <v>-41.34</v>
      </c>
      <c r="U382" s="43">
        <v>13</v>
      </c>
      <c r="IF382">
        <v>78012</v>
      </c>
      <c r="IG382" t="s">
        <v>527</v>
      </c>
      <c r="IH382" t="s">
        <v>284</v>
      </c>
      <c r="IK382">
        <v>-2</v>
      </c>
      <c r="IL382" t="s">
        <v>278</v>
      </c>
      <c r="IM382" t="s">
        <v>279</v>
      </c>
      <c r="IN382" t="s">
        <v>466</v>
      </c>
      <c r="IP382" t="s">
        <v>527</v>
      </c>
    </row>
    <row r="383" spans="1:250" x14ac:dyDescent="0.35">
      <c r="A383">
        <v>13450</v>
      </c>
      <c r="B383">
        <v>-922729984</v>
      </c>
      <c r="C383">
        <v>1837</v>
      </c>
      <c r="D383" t="s">
        <v>272</v>
      </c>
      <c r="E383" t="s">
        <v>273</v>
      </c>
      <c r="F383">
        <v>13794</v>
      </c>
      <c r="G383" t="s">
        <v>274</v>
      </c>
      <c r="H383" t="s">
        <v>275</v>
      </c>
      <c r="I383">
        <v>513</v>
      </c>
      <c r="J383" t="s">
        <v>545</v>
      </c>
      <c r="K383" t="s">
        <v>546</v>
      </c>
      <c r="L383">
        <v>83250</v>
      </c>
      <c r="M383" t="s">
        <v>533</v>
      </c>
      <c r="N383" t="s">
        <v>534</v>
      </c>
      <c r="O383">
        <v>83250</v>
      </c>
      <c r="P383" t="s">
        <v>533</v>
      </c>
      <c r="Q383" t="s">
        <v>534</v>
      </c>
      <c r="R383" t="s">
        <v>323</v>
      </c>
      <c r="S383" s="43">
        <v>-51.79</v>
      </c>
      <c r="U383" s="43">
        <v>13</v>
      </c>
      <c r="IF383">
        <v>83250</v>
      </c>
      <c r="IG383" t="s">
        <v>533</v>
      </c>
      <c r="IH383" t="s">
        <v>311</v>
      </c>
      <c r="IK383">
        <v>-2</v>
      </c>
      <c r="IL383" t="s">
        <v>278</v>
      </c>
      <c r="IM383" t="s">
        <v>279</v>
      </c>
      <c r="IN383" t="s">
        <v>468</v>
      </c>
      <c r="IP383" t="s">
        <v>533</v>
      </c>
    </row>
    <row r="384" spans="1:250" x14ac:dyDescent="0.35">
      <c r="A384">
        <v>13451</v>
      </c>
      <c r="B384">
        <v>-922729984</v>
      </c>
      <c r="C384">
        <v>1837</v>
      </c>
      <c r="D384" t="s">
        <v>272</v>
      </c>
      <c r="E384" t="s">
        <v>273</v>
      </c>
      <c r="F384">
        <v>19011</v>
      </c>
      <c r="G384" t="s">
        <v>318</v>
      </c>
      <c r="H384" t="s">
        <v>319</v>
      </c>
      <c r="I384">
        <v>528</v>
      </c>
      <c r="J384" t="s">
        <v>531</v>
      </c>
      <c r="K384" t="s">
        <v>532</v>
      </c>
      <c r="L384">
        <v>79525</v>
      </c>
      <c r="M384" t="s">
        <v>551</v>
      </c>
      <c r="N384" t="s">
        <v>529</v>
      </c>
      <c r="O384">
        <v>79525</v>
      </c>
      <c r="P384" t="s">
        <v>551</v>
      </c>
      <c r="Q384" t="s">
        <v>529</v>
      </c>
      <c r="R384" t="s">
        <v>323</v>
      </c>
      <c r="S384" s="43">
        <v>-1151.21</v>
      </c>
      <c r="U384" s="43">
        <v>13</v>
      </c>
      <c r="IF384">
        <v>79525</v>
      </c>
      <c r="IG384" t="s">
        <v>551</v>
      </c>
      <c r="IH384" t="s">
        <v>322</v>
      </c>
      <c r="IK384">
        <v>-2</v>
      </c>
      <c r="IL384" t="s">
        <v>278</v>
      </c>
      <c r="IM384" t="s">
        <v>279</v>
      </c>
      <c r="IN384" t="s">
        <v>484</v>
      </c>
      <c r="IP384" t="s">
        <v>551</v>
      </c>
    </row>
    <row r="385" spans="1:250" x14ac:dyDescent="0.35">
      <c r="A385">
        <v>13452</v>
      </c>
      <c r="B385">
        <v>-922729984</v>
      </c>
      <c r="C385">
        <v>1837</v>
      </c>
      <c r="D385" t="s">
        <v>272</v>
      </c>
      <c r="E385" t="s">
        <v>273</v>
      </c>
      <c r="F385">
        <v>19011</v>
      </c>
      <c r="G385" t="s">
        <v>318</v>
      </c>
      <c r="H385" t="s">
        <v>319</v>
      </c>
      <c r="I385">
        <v>527</v>
      </c>
      <c r="J385" t="s">
        <v>535</v>
      </c>
      <c r="K385" t="s">
        <v>536</v>
      </c>
      <c r="L385">
        <v>79525</v>
      </c>
      <c r="M385" t="s">
        <v>551</v>
      </c>
      <c r="N385" t="s">
        <v>529</v>
      </c>
      <c r="O385">
        <v>79525</v>
      </c>
      <c r="P385" t="s">
        <v>551</v>
      </c>
      <c r="Q385" t="s">
        <v>529</v>
      </c>
      <c r="R385" t="s">
        <v>323</v>
      </c>
      <c r="S385" s="43">
        <v>-915.23</v>
      </c>
      <c r="U385" s="43">
        <v>13</v>
      </c>
      <c r="IF385">
        <v>79525</v>
      </c>
      <c r="IG385" t="s">
        <v>551</v>
      </c>
      <c r="IH385" t="s">
        <v>322</v>
      </c>
      <c r="IK385">
        <v>-2</v>
      </c>
      <c r="IL385" t="s">
        <v>278</v>
      </c>
      <c r="IM385" t="s">
        <v>279</v>
      </c>
      <c r="IN385" t="s">
        <v>484</v>
      </c>
      <c r="IP385" t="s">
        <v>551</v>
      </c>
    </row>
    <row r="386" spans="1:250" x14ac:dyDescent="0.35">
      <c r="A386">
        <v>13453</v>
      </c>
      <c r="B386">
        <v>-922729984</v>
      </c>
      <c r="C386">
        <v>1837</v>
      </c>
      <c r="D386" t="s">
        <v>272</v>
      </c>
      <c r="E386" t="s">
        <v>273</v>
      </c>
      <c r="F386">
        <v>19011</v>
      </c>
      <c r="G386" t="s">
        <v>318</v>
      </c>
      <c r="H386" t="s">
        <v>319</v>
      </c>
      <c r="I386">
        <v>523</v>
      </c>
      <c r="J386" t="s">
        <v>537</v>
      </c>
      <c r="K386" t="s">
        <v>538</v>
      </c>
      <c r="L386">
        <v>79525</v>
      </c>
      <c r="M386" t="s">
        <v>551</v>
      </c>
      <c r="N386" t="s">
        <v>529</v>
      </c>
      <c r="O386">
        <v>79525</v>
      </c>
      <c r="P386" t="s">
        <v>551</v>
      </c>
      <c r="Q386" t="s">
        <v>529</v>
      </c>
      <c r="R386" t="s">
        <v>323</v>
      </c>
      <c r="S386" s="43">
        <v>-1830.44</v>
      </c>
      <c r="U386" s="43">
        <v>13</v>
      </c>
      <c r="IF386">
        <v>79525</v>
      </c>
      <c r="IG386" t="s">
        <v>551</v>
      </c>
      <c r="IH386" t="s">
        <v>322</v>
      </c>
      <c r="IK386">
        <v>-2</v>
      </c>
      <c r="IL386" t="s">
        <v>278</v>
      </c>
      <c r="IM386" t="s">
        <v>279</v>
      </c>
      <c r="IN386" t="s">
        <v>484</v>
      </c>
      <c r="IP386" t="s">
        <v>551</v>
      </c>
    </row>
    <row r="387" spans="1:250" x14ac:dyDescent="0.35">
      <c r="A387">
        <v>13454</v>
      </c>
      <c r="B387">
        <v>-922729984</v>
      </c>
      <c r="C387">
        <v>1837</v>
      </c>
      <c r="D387" t="s">
        <v>272</v>
      </c>
      <c r="E387" t="s">
        <v>273</v>
      </c>
      <c r="F387">
        <v>19011</v>
      </c>
      <c r="G387" t="s">
        <v>318</v>
      </c>
      <c r="H387" t="s">
        <v>319</v>
      </c>
      <c r="I387">
        <v>521</v>
      </c>
      <c r="J387" t="s">
        <v>539</v>
      </c>
      <c r="K387" t="s">
        <v>540</v>
      </c>
      <c r="L387">
        <v>79525</v>
      </c>
      <c r="M387" t="s">
        <v>551</v>
      </c>
      <c r="N387" t="s">
        <v>529</v>
      </c>
      <c r="O387">
        <v>79525</v>
      </c>
      <c r="P387" t="s">
        <v>551</v>
      </c>
      <c r="Q387" t="s">
        <v>529</v>
      </c>
      <c r="R387" t="s">
        <v>323</v>
      </c>
      <c r="S387" s="43">
        <v>-915.23</v>
      </c>
      <c r="U387" s="43">
        <v>13</v>
      </c>
      <c r="IF387">
        <v>79525</v>
      </c>
      <c r="IG387" t="s">
        <v>551</v>
      </c>
      <c r="IH387" t="s">
        <v>322</v>
      </c>
      <c r="IK387">
        <v>-2</v>
      </c>
      <c r="IL387" t="s">
        <v>278</v>
      </c>
      <c r="IM387" t="s">
        <v>279</v>
      </c>
      <c r="IN387" t="s">
        <v>484</v>
      </c>
      <c r="IP387" t="s">
        <v>551</v>
      </c>
    </row>
    <row r="388" spans="1:250" x14ac:dyDescent="0.35">
      <c r="A388">
        <v>13455</v>
      </c>
      <c r="B388">
        <v>-922729984</v>
      </c>
      <c r="C388">
        <v>1837</v>
      </c>
      <c r="D388" t="s">
        <v>272</v>
      </c>
      <c r="E388" t="s">
        <v>273</v>
      </c>
      <c r="F388">
        <v>19011</v>
      </c>
      <c r="G388" t="s">
        <v>318</v>
      </c>
      <c r="H388" t="s">
        <v>319</v>
      </c>
      <c r="I388">
        <v>519</v>
      </c>
      <c r="J388" t="s">
        <v>541</v>
      </c>
      <c r="K388" t="s">
        <v>542</v>
      </c>
      <c r="L388">
        <v>79525</v>
      </c>
      <c r="M388" t="s">
        <v>551</v>
      </c>
      <c r="N388" t="s">
        <v>529</v>
      </c>
      <c r="O388">
        <v>79525</v>
      </c>
      <c r="P388" t="s">
        <v>551</v>
      </c>
      <c r="Q388" t="s">
        <v>529</v>
      </c>
      <c r="R388" t="s">
        <v>323</v>
      </c>
      <c r="S388" s="43">
        <v>-915.23</v>
      </c>
      <c r="U388" s="43">
        <v>13</v>
      </c>
      <c r="IF388">
        <v>79525</v>
      </c>
      <c r="IG388" t="s">
        <v>551</v>
      </c>
      <c r="IH388" t="s">
        <v>322</v>
      </c>
      <c r="IK388">
        <v>-2</v>
      </c>
      <c r="IL388" t="s">
        <v>278</v>
      </c>
      <c r="IM388" t="s">
        <v>279</v>
      </c>
      <c r="IN388" t="s">
        <v>484</v>
      </c>
      <c r="IP388" t="s">
        <v>551</v>
      </c>
    </row>
    <row r="389" spans="1:250" x14ac:dyDescent="0.35">
      <c r="A389">
        <v>13456</v>
      </c>
      <c r="B389">
        <v>-922729984</v>
      </c>
      <c r="C389">
        <v>1837</v>
      </c>
      <c r="D389" t="s">
        <v>272</v>
      </c>
      <c r="E389" t="s">
        <v>273</v>
      </c>
      <c r="F389">
        <v>13794</v>
      </c>
      <c r="G389" t="s">
        <v>274</v>
      </c>
      <c r="H389" t="s">
        <v>275</v>
      </c>
      <c r="I389">
        <v>528</v>
      </c>
      <c r="J389" t="s">
        <v>531</v>
      </c>
      <c r="K389" t="s">
        <v>532</v>
      </c>
      <c r="L389">
        <v>83250</v>
      </c>
      <c r="M389" t="s">
        <v>533</v>
      </c>
      <c r="N389" t="s">
        <v>534</v>
      </c>
      <c r="O389">
        <v>83250</v>
      </c>
      <c r="P389" t="s">
        <v>533</v>
      </c>
      <c r="Q389" t="s">
        <v>534</v>
      </c>
      <c r="R389" t="s">
        <v>324</v>
      </c>
      <c r="S389" s="43">
        <v>-7.98</v>
      </c>
      <c r="U389" s="43">
        <v>14</v>
      </c>
      <c r="IF389">
        <v>83250</v>
      </c>
      <c r="IG389" t="s">
        <v>533</v>
      </c>
      <c r="IH389" t="s">
        <v>311</v>
      </c>
      <c r="IK389">
        <v>-2</v>
      </c>
      <c r="IL389" t="s">
        <v>278</v>
      </c>
      <c r="IM389" t="s">
        <v>279</v>
      </c>
      <c r="IN389" t="s">
        <v>468</v>
      </c>
      <c r="IP389" t="s">
        <v>533</v>
      </c>
    </row>
    <row r="390" spans="1:250" x14ac:dyDescent="0.35">
      <c r="A390">
        <v>13457</v>
      </c>
      <c r="B390">
        <v>-922729984</v>
      </c>
      <c r="C390">
        <v>1837</v>
      </c>
      <c r="D390" t="s">
        <v>272</v>
      </c>
      <c r="E390" t="s">
        <v>273</v>
      </c>
      <c r="F390">
        <v>13794</v>
      </c>
      <c r="G390" t="s">
        <v>274</v>
      </c>
      <c r="H390" t="s">
        <v>275</v>
      </c>
      <c r="I390">
        <v>527</v>
      </c>
      <c r="J390" t="s">
        <v>535</v>
      </c>
      <c r="K390" t="s">
        <v>536</v>
      </c>
      <c r="L390">
        <v>83250</v>
      </c>
      <c r="M390" t="s">
        <v>533</v>
      </c>
      <c r="N390" t="s">
        <v>534</v>
      </c>
      <c r="O390">
        <v>83250</v>
      </c>
      <c r="P390" t="s">
        <v>533</v>
      </c>
      <c r="Q390" t="s">
        <v>534</v>
      </c>
      <c r="R390" t="s">
        <v>324</v>
      </c>
      <c r="S390" s="43">
        <v>-5.58</v>
      </c>
      <c r="U390" s="43">
        <v>14</v>
      </c>
      <c r="IF390">
        <v>83250</v>
      </c>
      <c r="IG390" t="s">
        <v>533</v>
      </c>
      <c r="IH390" t="s">
        <v>311</v>
      </c>
      <c r="IK390">
        <v>-2</v>
      </c>
      <c r="IL390" t="s">
        <v>278</v>
      </c>
      <c r="IM390" t="s">
        <v>279</v>
      </c>
      <c r="IN390" t="s">
        <v>468</v>
      </c>
      <c r="IP390" t="s">
        <v>533</v>
      </c>
    </row>
    <row r="391" spans="1:250" x14ac:dyDescent="0.35">
      <c r="A391">
        <v>13458</v>
      </c>
      <c r="B391">
        <v>-922729984</v>
      </c>
      <c r="C391">
        <v>1837</v>
      </c>
      <c r="D391" t="s">
        <v>272</v>
      </c>
      <c r="E391" t="s">
        <v>273</v>
      </c>
      <c r="F391">
        <v>13794</v>
      </c>
      <c r="G391" t="s">
        <v>274</v>
      </c>
      <c r="H391" t="s">
        <v>275</v>
      </c>
      <c r="I391">
        <v>523</v>
      </c>
      <c r="J391" t="s">
        <v>537</v>
      </c>
      <c r="K391" t="s">
        <v>538</v>
      </c>
      <c r="L391">
        <v>83250</v>
      </c>
      <c r="M391" t="s">
        <v>533</v>
      </c>
      <c r="N391" t="s">
        <v>534</v>
      </c>
      <c r="O391">
        <v>83250</v>
      </c>
      <c r="P391" t="s">
        <v>533</v>
      </c>
      <c r="Q391" t="s">
        <v>534</v>
      </c>
      <c r="R391" t="s">
        <v>324</v>
      </c>
      <c r="S391" s="43">
        <v>-11.17</v>
      </c>
      <c r="U391" s="43">
        <v>14</v>
      </c>
      <c r="IF391">
        <v>83250</v>
      </c>
      <c r="IG391" t="s">
        <v>533</v>
      </c>
      <c r="IH391" t="s">
        <v>311</v>
      </c>
      <c r="IK391">
        <v>-2</v>
      </c>
      <c r="IL391" t="s">
        <v>278</v>
      </c>
      <c r="IM391" t="s">
        <v>279</v>
      </c>
      <c r="IN391" t="s">
        <v>468</v>
      </c>
      <c r="IP391" t="s">
        <v>533</v>
      </c>
    </row>
    <row r="392" spans="1:250" x14ac:dyDescent="0.35">
      <c r="A392">
        <v>13459</v>
      </c>
      <c r="B392">
        <v>-922729984</v>
      </c>
      <c r="C392">
        <v>1837</v>
      </c>
      <c r="D392" t="s">
        <v>272</v>
      </c>
      <c r="E392" t="s">
        <v>273</v>
      </c>
      <c r="F392">
        <v>13794</v>
      </c>
      <c r="G392" t="s">
        <v>274</v>
      </c>
      <c r="H392" t="s">
        <v>275</v>
      </c>
      <c r="I392">
        <v>521</v>
      </c>
      <c r="J392" t="s">
        <v>539</v>
      </c>
      <c r="K392" t="s">
        <v>540</v>
      </c>
      <c r="L392">
        <v>83250</v>
      </c>
      <c r="M392" t="s">
        <v>533</v>
      </c>
      <c r="N392" t="s">
        <v>534</v>
      </c>
      <c r="O392">
        <v>83250</v>
      </c>
      <c r="P392" t="s">
        <v>533</v>
      </c>
      <c r="Q392" t="s">
        <v>534</v>
      </c>
      <c r="R392" t="s">
        <v>324</v>
      </c>
      <c r="S392" s="43">
        <v>-5.58</v>
      </c>
      <c r="U392" s="43">
        <v>14</v>
      </c>
      <c r="IF392">
        <v>83250</v>
      </c>
      <c r="IG392" t="s">
        <v>533</v>
      </c>
      <c r="IH392" t="s">
        <v>311</v>
      </c>
      <c r="IK392">
        <v>-2</v>
      </c>
      <c r="IL392" t="s">
        <v>278</v>
      </c>
      <c r="IM392" t="s">
        <v>279</v>
      </c>
      <c r="IN392" t="s">
        <v>468</v>
      </c>
      <c r="IP392" t="s">
        <v>533</v>
      </c>
    </row>
    <row r="393" spans="1:250" x14ac:dyDescent="0.35">
      <c r="A393">
        <v>13460</v>
      </c>
      <c r="B393">
        <v>-922729984</v>
      </c>
      <c r="C393">
        <v>1837</v>
      </c>
      <c r="D393" t="s">
        <v>272</v>
      </c>
      <c r="E393" t="s">
        <v>273</v>
      </c>
      <c r="F393">
        <v>13794</v>
      </c>
      <c r="G393" t="s">
        <v>274</v>
      </c>
      <c r="H393" t="s">
        <v>275</v>
      </c>
      <c r="I393">
        <v>519</v>
      </c>
      <c r="J393" t="s">
        <v>541</v>
      </c>
      <c r="K393" t="s">
        <v>542</v>
      </c>
      <c r="L393">
        <v>83250</v>
      </c>
      <c r="M393" t="s">
        <v>533</v>
      </c>
      <c r="N393" t="s">
        <v>534</v>
      </c>
      <c r="O393">
        <v>83250</v>
      </c>
      <c r="P393" t="s">
        <v>533</v>
      </c>
      <c r="Q393" t="s">
        <v>534</v>
      </c>
      <c r="R393" t="s">
        <v>324</v>
      </c>
      <c r="S393" s="43">
        <v>-5.58</v>
      </c>
      <c r="U393" s="43">
        <v>14</v>
      </c>
      <c r="IF393">
        <v>83250</v>
      </c>
      <c r="IG393" t="s">
        <v>533</v>
      </c>
      <c r="IH393" t="s">
        <v>311</v>
      </c>
      <c r="IK393">
        <v>-2</v>
      </c>
      <c r="IL393" t="s">
        <v>278</v>
      </c>
      <c r="IM393" t="s">
        <v>279</v>
      </c>
      <c r="IN393" t="s">
        <v>468</v>
      </c>
      <c r="IP393" t="s">
        <v>533</v>
      </c>
    </row>
    <row r="394" spans="1:250" x14ac:dyDescent="0.35">
      <c r="A394">
        <v>13461</v>
      </c>
      <c r="B394">
        <v>-922729984</v>
      </c>
      <c r="C394">
        <v>1837</v>
      </c>
      <c r="D394" t="s">
        <v>272</v>
      </c>
      <c r="E394" t="s">
        <v>273</v>
      </c>
      <c r="F394">
        <v>13794</v>
      </c>
      <c r="G394" t="s">
        <v>274</v>
      </c>
      <c r="H394" t="s">
        <v>275</v>
      </c>
      <c r="I394">
        <v>515</v>
      </c>
      <c r="J394" t="s">
        <v>543</v>
      </c>
      <c r="K394" t="s">
        <v>544</v>
      </c>
      <c r="L394">
        <v>83250</v>
      </c>
      <c r="M394" t="s">
        <v>533</v>
      </c>
      <c r="N394" t="s">
        <v>534</v>
      </c>
      <c r="O394">
        <v>83250</v>
      </c>
      <c r="P394" t="s">
        <v>533</v>
      </c>
      <c r="Q394" t="s">
        <v>534</v>
      </c>
      <c r="R394" t="s">
        <v>324</v>
      </c>
      <c r="S394" s="43">
        <v>-13.11</v>
      </c>
      <c r="U394" s="43">
        <v>14</v>
      </c>
      <c r="IF394">
        <v>83250</v>
      </c>
      <c r="IG394" t="s">
        <v>533</v>
      </c>
      <c r="IH394" t="s">
        <v>311</v>
      </c>
      <c r="IK394">
        <v>-2</v>
      </c>
      <c r="IL394" t="s">
        <v>278</v>
      </c>
      <c r="IM394" t="s">
        <v>279</v>
      </c>
      <c r="IN394" t="s">
        <v>468</v>
      </c>
      <c r="IP394" t="s">
        <v>533</v>
      </c>
    </row>
    <row r="395" spans="1:250" x14ac:dyDescent="0.35">
      <c r="A395">
        <v>13462</v>
      </c>
      <c r="B395">
        <v>-922729984</v>
      </c>
      <c r="C395">
        <v>1837</v>
      </c>
      <c r="D395" t="s">
        <v>272</v>
      </c>
      <c r="E395" t="s">
        <v>273</v>
      </c>
      <c r="F395">
        <v>1848</v>
      </c>
      <c r="G395" t="s">
        <v>285</v>
      </c>
      <c r="H395" t="s">
        <v>273</v>
      </c>
      <c r="I395">
        <v>513</v>
      </c>
      <c r="J395" t="s">
        <v>545</v>
      </c>
      <c r="K395" t="s">
        <v>546</v>
      </c>
      <c r="L395">
        <v>1946</v>
      </c>
      <c r="M395" t="s">
        <v>286</v>
      </c>
      <c r="N395" t="s">
        <v>14</v>
      </c>
      <c r="O395">
        <v>1946</v>
      </c>
      <c r="P395" t="s">
        <v>286</v>
      </c>
      <c r="Q395" t="s">
        <v>14</v>
      </c>
      <c r="R395" t="s">
        <v>324</v>
      </c>
      <c r="S395" s="43">
        <v>-219.57</v>
      </c>
      <c r="U395" s="43">
        <v>14</v>
      </c>
      <c r="IF395">
        <v>1946</v>
      </c>
      <c r="IG395" t="s">
        <v>286</v>
      </c>
      <c r="IH395" t="s">
        <v>287</v>
      </c>
      <c r="IK395">
        <v>-2</v>
      </c>
      <c r="IL395" t="s">
        <v>278</v>
      </c>
      <c r="IM395" t="s">
        <v>279</v>
      </c>
      <c r="IN395" t="s">
        <v>463</v>
      </c>
      <c r="IP395" t="s">
        <v>464</v>
      </c>
    </row>
    <row r="396" spans="1:250" x14ac:dyDescent="0.35">
      <c r="A396">
        <v>13463</v>
      </c>
      <c r="B396">
        <v>-922729984</v>
      </c>
      <c r="C396">
        <v>1837</v>
      </c>
      <c r="D396" t="s">
        <v>272</v>
      </c>
      <c r="E396" t="s">
        <v>273</v>
      </c>
      <c r="F396">
        <v>1848</v>
      </c>
      <c r="G396" t="s">
        <v>285</v>
      </c>
      <c r="H396" t="s">
        <v>273</v>
      </c>
      <c r="I396">
        <v>509</v>
      </c>
      <c r="J396" t="s">
        <v>547</v>
      </c>
      <c r="K396" t="s">
        <v>548</v>
      </c>
      <c r="L396">
        <v>1946</v>
      </c>
      <c r="M396" t="s">
        <v>286</v>
      </c>
      <c r="N396" t="s">
        <v>14</v>
      </c>
      <c r="O396">
        <v>1946</v>
      </c>
      <c r="P396" t="s">
        <v>286</v>
      </c>
      <c r="Q396" t="s">
        <v>14</v>
      </c>
      <c r="R396" t="s">
        <v>324</v>
      </c>
      <c r="S396" s="43">
        <v>-124.37</v>
      </c>
      <c r="U396" s="43">
        <v>14</v>
      </c>
      <c r="IF396">
        <v>1946</v>
      </c>
      <c r="IG396" t="s">
        <v>286</v>
      </c>
      <c r="IH396" t="s">
        <v>287</v>
      </c>
      <c r="IK396">
        <v>-2</v>
      </c>
      <c r="IL396" t="s">
        <v>278</v>
      </c>
      <c r="IM396" t="s">
        <v>279</v>
      </c>
      <c r="IN396" t="s">
        <v>463</v>
      </c>
      <c r="IP396" t="s">
        <v>464</v>
      </c>
    </row>
    <row r="397" spans="1:250" x14ac:dyDescent="0.35">
      <c r="A397">
        <v>13464</v>
      </c>
      <c r="B397">
        <v>-922729984</v>
      </c>
      <c r="C397">
        <v>1837</v>
      </c>
      <c r="D397" t="s">
        <v>272</v>
      </c>
      <c r="E397" t="s">
        <v>273</v>
      </c>
      <c r="F397">
        <v>1848</v>
      </c>
      <c r="G397" t="s">
        <v>285</v>
      </c>
      <c r="H397" t="s">
        <v>273</v>
      </c>
      <c r="I397">
        <v>507</v>
      </c>
      <c r="J397" t="s">
        <v>549</v>
      </c>
      <c r="K397" t="s">
        <v>550</v>
      </c>
      <c r="L397">
        <v>1946</v>
      </c>
      <c r="M397" t="s">
        <v>286</v>
      </c>
      <c r="N397" t="s">
        <v>14</v>
      </c>
      <c r="O397">
        <v>1946</v>
      </c>
      <c r="P397" t="s">
        <v>286</v>
      </c>
      <c r="Q397" t="s">
        <v>14</v>
      </c>
      <c r="R397" t="s">
        <v>324</v>
      </c>
      <c r="S397" s="43">
        <v>-216.47</v>
      </c>
      <c r="U397" s="43">
        <v>14</v>
      </c>
      <c r="IF397">
        <v>1946</v>
      </c>
      <c r="IG397" t="s">
        <v>286</v>
      </c>
      <c r="IH397" t="s">
        <v>287</v>
      </c>
      <c r="IK397">
        <v>-2</v>
      </c>
      <c r="IL397" t="s">
        <v>278</v>
      </c>
      <c r="IM397" t="s">
        <v>279</v>
      </c>
      <c r="IN397" t="s">
        <v>463</v>
      </c>
      <c r="IP397" t="s">
        <v>464</v>
      </c>
    </row>
    <row r="398" spans="1:250" x14ac:dyDescent="0.35">
      <c r="A398">
        <v>13465</v>
      </c>
      <c r="B398">
        <v>-922729984</v>
      </c>
      <c r="C398">
        <v>1837</v>
      </c>
      <c r="D398" t="s">
        <v>272</v>
      </c>
      <c r="E398" t="s">
        <v>273</v>
      </c>
      <c r="F398">
        <v>1848</v>
      </c>
      <c r="G398" t="s">
        <v>285</v>
      </c>
      <c r="H398" t="s">
        <v>273</v>
      </c>
      <c r="I398">
        <v>528</v>
      </c>
      <c r="J398" t="s">
        <v>531</v>
      </c>
      <c r="K398" t="s">
        <v>532</v>
      </c>
      <c r="L398">
        <v>1946</v>
      </c>
      <c r="M398" t="s">
        <v>286</v>
      </c>
      <c r="N398" t="s">
        <v>14</v>
      </c>
      <c r="O398">
        <v>1946</v>
      </c>
      <c r="P398" t="s">
        <v>286</v>
      </c>
      <c r="Q398" t="s">
        <v>14</v>
      </c>
      <c r="R398" t="s">
        <v>324</v>
      </c>
      <c r="S398" s="43">
        <v>-340.24</v>
      </c>
      <c r="U398" s="43">
        <v>14</v>
      </c>
      <c r="IF398">
        <v>1946</v>
      </c>
      <c r="IG398" t="s">
        <v>286</v>
      </c>
      <c r="IH398" t="s">
        <v>287</v>
      </c>
      <c r="IK398">
        <v>-2</v>
      </c>
      <c r="IL398" t="s">
        <v>278</v>
      </c>
      <c r="IM398" t="s">
        <v>279</v>
      </c>
      <c r="IN398" t="s">
        <v>463</v>
      </c>
      <c r="IP398" t="s">
        <v>464</v>
      </c>
    </row>
    <row r="399" spans="1:250" x14ac:dyDescent="0.35">
      <c r="A399">
        <v>13466</v>
      </c>
      <c r="B399">
        <v>-922729984</v>
      </c>
      <c r="C399">
        <v>1837</v>
      </c>
      <c r="D399" t="s">
        <v>272</v>
      </c>
      <c r="E399" t="s">
        <v>273</v>
      </c>
      <c r="F399">
        <v>1848</v>
      </c>
      <c r="G399" t="s">
        <v>285</v>
      </c>
      <c r="H399" t="s">
        <v>273</v>
      </c>
      <c r="I399">
        <v>527</v>
      </c>
      <c r="J399" t="s">
        <v>535</v>
      </c>
      <c r="K399" t="s">
        <v>536</v>
      </c>
      <c r="L399">
        <v>1946</v>
      </c>
      <c r="M399" t="s">
        <v>286</v>
      </c>
      <c r="N399" t="s">
        <v>14</v>
      </c>
      <c r="O399">
        <v>1946</v>
      </c>
      <c r="P399" t="s">
        <v>286</v>
      </c>
      <c r="Q399" t="s">
        <v>14</v>
      </c>
      <c r="R399" t="s">
        <v>324</v>
      </c>
      <c r="S399" s="43">
        <v>-234.07</v>
      </c>
      <c r="U399" s="43">
        <v>14</v>
      </c>
      <c r="IF399">
        <v>1946</v>
      </c>
      <c r="IG399" t="s">
        <v>286</v>
      </c>
      <c r="IH399" t="s">
        <v>287</v>
      </c>
      <c r="IK399">
        <v>-2</v>
      </c>
      <c r="IL399" t="s">
        <v>278</v>
      </c>
      <c r="IM399" t="s">
        <v>279</v>
      </c>
      <c r="IN399" t="s">
        <v>463</v>
      </c>
      <c r="IP399" t="s">
        <v>464</v>
      </c>
    </row>
    <row r="400" spans="1:250" x14ac:dyDescent="0.35">
      <c r="A400">
        <v>13467</v>
      </c>
      <c r="B400">
        <v>-922729984</v>
      </c>
      <c r="C400">
        <v>1837</v>
      </c>
      <c r="D400" t="s">
        <v>272</v>
      </c>
      <c r="E400" t="s">
        <v>273</v>
      </c>
      <c r="F400">
        <v>1848</v>
      </c>
      <c r="G400" t="s">
        <v>285</v>
      </c>
      <c r="H400" t="s">
        <v>273</v>
      </c>
      <c r="I400">
        <v>523</v>
      </c>
      <c r="J400" t="s">
        <v>537</v>
      </c>
      <c r="K400" t="s">
        <v>538</v>
      </c>
      <c r="L400">
        <v>1946</v>
      </c>
      <c r="M400" t="s">
        <v>286</v>
      </c>
      <c r="N400" t="s">
        <v>14</v>
      </c>
      <c r="O400">
        <v>1946</v>
      </c>
      <c r="P400" t="s">
        <v>286</v>
      </c>
      <c r="Q400" t="s">
        <v>14</v>
      </c>
      <c r="R400" t="s">
        <v>324</v>
      </c>
      <c r="S400" s="43">
        <v>-394.4</v>
      </c>
      <c r="U400" s="43">
        <v>14</v>
      </c>
      <c r="IF400">
        <v>1946</v>
      </c>
      <c r="IG400" t="s">
        <v>286</v>
      </c>
      <c r="IH400" t="s">
        <v>287</v>
      </c>
      <c r="IK400">
        <v>-2</v>
      </c>
      <c r="IL400" t="s">
        <v>278</v>
      </c>
      <c r="IM400" t="s">
        <v>279</v>
      </c>
      <c r="IN400" t="s">
        <v>463</v>
      </c>
      <c r="IP400" t="s">
        <v>464</v>
      </c>
    </row>
    <row r="401" spans="1:250" x14ac:dyDescent="0.35">
      <c r="A401">
        <v>13468</v>
      </c>
      <c r="B401">
        <v>-922729984</v>
      </c>
      <c r="C401">
        <v>1837</v>
      </c>
      <c r="D401" t="s">
        <v>272</v>
      </c>
      <c r="E401" t="s">
        <v>273</v>
      </c>
      <c r="F401">
        <v>1848</v>
      </c>
      <c r="G401" t="s">
        <v>285</v>
      </c>
      <c r="H401" t="s">
        <v>273</v>
      </c>
      <c r="I401">
        <v>521</v>
      </c>
      <c r="J401" t="s">
        <v>539</v>
      </c>
      <c r="K401" t="s">
        <v>540</v>
      </c>
      <c r="L401">
        <v>1946</v>
      </c>
      <c r="M401" t="s">
        <v>286</v>
      </c>
      <c r="N401" t="s">
        <v>14</v>
      </c>
      <c r="O401">
        <v>1946</v>
      </c>
      <c r="P401" t="s">
        <v>286</v>
      </c>
      <c r="Q401" t="s">
        <v>14</v>
      </c>
      <c r="R401" t="s">
        <v>324</v>
      </c>
      <c r="S401" s="43">
        <v>-197.2</v>
      </c>
      <c r="U401" s="43">
        <v>14</v>
      </c>
      <c r="IF401">
        <v>1946</v>
      </c>
      <c r="IG401" t="s">
        <v>286</v>
      </c>
      <c r="IH401" t="s">
        <v>287</v>
      </c>
      <c r="IK401">
        <v>-2</v>
      </c>
      <c r="IL401" t="s">
        <v>278</v>
      </c>
      <c r="IM401" t="s">
        <v>279</v>
      </c>
      <c r="IN401" t="s">
        <v>463</v>
      </c>
      <c r="IP401" t="s">
        <v>464</v>
      </c>
    </row>
    <row r="402" spans="1:250" x14ac:dyDescent="0.35">
      <c r="A402">
        <v>13469</v>
      </c>
      <c r="B402">
        <v>-922729984</v>
      </c>
      <c r="C402">
        <v>1837</v>
      </c>
      <c r="D402" t="s">
        <v>272</v>
      </c>
      <c r="E402" t="s">
        <v>273</v>
      </c>
      <c r="F402">
        <v>1848</v>
      </c>
      <c r="G402" t="s">
        <v>285</v>
      </c>
      <c r="H402" t="s">
        <v>273</v>
      </c>
      <c r="I402">
        <v>519</v>
      </c>
      <c r="J402" t="s">
        <v>541</v>
      </c>
      <c r="K402" t="s">
        <v>542</v>
      </c>
      <c r="L402">
        <v>1946</v>
      </c>
      <c r="M402" t="s">
        <v>286</v>
      </c>
      <c r="N402" t="s">
        <v>14</v>
      </c>
      <c r="O402">
        <v>1946</v>
      </c>
      <c r="P402" t="s">
        <v>286</v>
      </c>
      <c r="Q402" t="s">
        <v>14</v>
      </c>
      <c r="R402" t="s">
        <v>324</v>
      </c>
      <c r="S402" s="43">
        <v>-197.2</v>
      </c>
      <c r="U402" s="43">
        <v>14</v>
      </c>
      <c r="IF402">
        <v>1946</v>
      </c>
      <c r="IG402" t="s">
        <v>286</v>
      </c>
      <c r="IH402" t="s">
        <v>287</v>
      </c>
      <c r="IK402">
        <v>-2</v>
      </c>
      <c r="IL402" t="s">
        <v>278</v>
      </c>
      <c r="IM402" t="s">
        <v>279</v>
      </c>
      <c r="IN402" t="s">
        <v>463</v>
      </c>
      <c r="IP402" t="s">
        <v>464</v>
      </c>
    </row>
    <row r="403" spans="1:250" x14ac:dyDescent="0.35">
      <c r="A403">
        <v>13470</v>
      </c>
      <c r="B403">
        <v>-922729984</v>
      </c>
      <c r="C403">
        <v>1837</v>
      </c>
      <c r="D403" t="s">
        <v>272</v>
      </c>
      <c r="E403" t="s">
        <v>273</v>
      </c>
      <c r="F403">
        <v>1848</v>
      </c>
      <c r="G403" t="s">
        <v>285</v>
      </c>
      <c r="H403" t="s">
        <v>273</v>
      </c>
      <c r="I403">
        <v>515</v>
      </c>
      <c r="J403" t="s">
        <v>543</v>
      </c>
      <c r="K403" t="s">
        <v>544</v>
      </c>
      <c r="L403">
        <v>1946</v>
      </c>
      <c r="M403" t="s">
        <v>286</v>
      </c>
      <c r="N403" t="s">
        <v>14</v>
      </c>
      <c r="O403">
        <v>1946</v>
      </c>
      <c r="P403" t="s">
        <v>286</v>
      </c>
      <c r="Q403" t="s">
        <v>14</v>
      </c>
      <c r="R403" t="s">
        <v>324</v>
      </c>
      <c r="S403" s="43">
        <v>-448.45</v>
      </c>
      <c r="U403" s="43">
        <v>14</v>
      </c>
      <c r="IF403">
        <v>1946</v>
      </c>
      <c r="IG403" t="s">
        <v>286</v>
      </c>
      <c r="IH403" t="s">
        <v>287</v>
      </c>
      <c r="IK403">
        <v>-2</v>
      </c>
      <c r="IL403" t="s">
        <v>278</v>
      </c>
      <c r="IM403" t="s">
        <v>279</v>
      </c>
      <c r="IN403" t="s">
        <v>463</v>
      </c>
      <c r="IP403" t="s">
        <v>464</v>
      </c>
    </row>
    <row r="404" spans="1:250" x14ac:dyDescent="0.35">
      <c r="A404">
        <v>13471</v>
      </c>
      <c r="B404">
        <v>-922729984</v>
      </c>
      <c r="C404">
        <v>1837</v>
      </c>
      <c r="D404" t="s">
        <v>272</v>
      </c>
      <c r="E404" t="s">
        <v>273</v>
      </c>
      <c r="F404">
        <v>1848</v>
      </c>
      <c r="G404" t="s">
        <v>285</v>
      </c>
      <c r="H404" t="s">
        <v>273</v>
      </c>
      <c r="I404">
        <v>521</v>
      </c>
      <c r="J404" t="s">
        <v>539</v>
      </c>
      <c r="K404" t="s">
        <v>540</v>
      </c>
      <c r="L404">
        <v>2024</v>
      </c>
      <c r="M404" t="s">
        <v>288</v>
      </c>
      <c r="N404" t="s">
        <v>15</v>
      </c>
      <c r="O404">
        <v>2024</v>
      </c>
      <c r="P404" t="s">
        <v>288</v>
      </c>
      <c r="Q404" t="s">
        <v>15</v>
      </c>
      <c r="R404" t="s">
        <v>324</v>
      </c>
      <c r="S404" s="43">
        <v>-0.63</v>
      </c>
      <c r="U404" s="43">
        <v>14</v>
      </c>
      <c r="IF404">
        <v>2024</v>
      </c>
      <c r="IG404" t="s">
        <v>288</v>
      </c>
      <c r="IH404" t="s">
        <v>287</v>
      </c>
      <c r="IK404">
        <v>-2</v>
      </c>
      <c r="IL404" t="s">
        <v>278</v>
      </c>
      <c r="IM404" t="s">
        <v>279</v>
      </c>
      <c r="IN404" t="s">
        <v>463</v>
      </c>
      <c r="IP404" t="s">
        <v>465</v>
      </c>
    </row>
    <row r="405" spans="1:250" x14ac:dyDescent="0.35">
      <c r="A405">
        <v>13472</v>
      </c>
      <c r="B405">
        <v>-922729984</v>
      </c>
      <c r="C405">
        <v>1837</v>
      </c>
      <c r="D405" t="s">
        <v>272</v>
      </c>
      <c r="E405" t="s">
        <v>273</v>
      </c>
      <c r="F405">
        <v>1848</v>
      </c>
      <c r="G405" t="s">
        <v>285</v>
      </c>
      <c r="H405" t="s">
        <v>273</v>
      </c>
      <c r="I405">
        <v>519</v>
      </c>
      <c r="J405" t="s">
        <v>541</v>
      </c>
      <c r="K405" t="s">
        <v>542</v>
      </c>
      <c r="L405">
        <v>2024</v>
      </c>
      <c r="M405" t="s">
        <v>288</v>
      </c>
      <c r="N405" t="s">
        <v>15</v>
      </c>
      <c r="O405">
        <v>2024</v>
      </c>
      <c r="P405" t="s">
        <v>288</v>
      </c>
      <c r="Q405" t="s">
        <v>15</v>
      </c>
      <c r="R405" t="s">
        <v>324</v>
      </c>
      <c r="S405" s="43">
        <v>-0.63</v>
      </c>
      <c r="U405" s="43">
        <v>14</v>
      </c>
      <c r="IF405">
        <v>2024</v>
      </c>
      <c r="IG405" t="s">
        <v>288</v>
      </c>
      <c r="IH405" t="s">
        <v>287</v>
      </c>
      <c r="IK405">
        <v>-2</v>
      </c>
      <c r="IL405" t="s">
        <v>278</v>
      </c>
      <c r="IM405" t="s">
        <v>279</v>
      </c>
      <c r="IN405" t="s">
        <v>463</v>
      </c>
      <c r="IP405" t="s">
        <v>465</v>
      </c>
    </row>
    <row r="406" spans="1:250" x14ac:dyDescent="0.35">
      <c r="A406">
        <v>13473</v>
      </c>
      <c r="B406">
        <v>-922729984</v>
      </c>
      <c r="C406">
        <v>1837</v>
      </c>
      <c r="D406" t="s">
        <v>272</v>
      </c>
      <c r="E406" t="s">
        <v>273</v>
      </c>
      <c r="F406">
        <v>1848</v>
      </c>
      <c r="G406" t="s">
        <v>285</v>
      </c>
      <c r="H406" t="s">
        <v>273</v>
      </c>
      <c r="I406">
        <v>515</v>
      </c>
      <c r="J406" t="s">
        <v>543</v>
      </c>
      <c r="K406" t="s">
        <v>544</v>
      </c>
      <c r="L406">
        <v>2024</v>
      </c>
      <c r="M406" t="s">
        <v>288</v>
      </c>
      <c r="N406" t="s">
        <v>15</v>
      </c>
      <c r="O406">
        <v>2024</v>
      </c>
      <c r="P406" t="s">
        <v>288</v>
      </c>
      <c r="Q406" t="s">
        <v>15</v>
      </c>
      <c r="R406" t="s">
        <v>324</v>
      </c>
      <c r="S406" s="43">
        <v>-2.78</v>
      </c>
      <c r="U406" s="43">
        <v>14</v>
      </c>
      <c r="IF406">
        <v>2024</v>
      </c>
      <c r="IG406" t="s">
        <v>288</v>
      </c>
      <c r="IH406" t="s">
        <v>287</v>
      </c>
      <c r="IK406">
        <v>-2</v>
      </c>
      <c r="IL406" t="s">
        <v>278</v>
      </c>
      <c r="IM406" t="s">
        <v>279</v>
      </c>
      <c r="IN406" t="s">
        <v>463</v>
      </c>
      <c r="IP406" t="s">
        <v>465</v>
      </c>
    </row>
    <row r="407" spans="1:250" x14ac:dyDescent="0.35">
      <c r="A407">
        <v>13474</v>
      </c>
      <c r="B407">
        <v>-922729984</v>
      </c>
      <c r="C407">
        <v>1837</v>
      </c>
      <c r="D407" t="s">
        <v>272</v>
      </c>
      <c r="E407" t="s">
        <v>273</v>
      </c>
      <c r="F407">
        <v>1848</v>
      </c>
      <c r="G407" t="s">
        <v>285</v>
      </c>
      <c r="H407" t="s">
        <v>273</v>
      </c>
      <c r="I407">
        <v>513</v>
      </c>
      <c r="J407" t="s">
        <v>545</v>
      </c>
      <c r="K407" t="s">
        <v>546</v>
      </c>
      <c r="L407">
        <v>2024</v>
      </c>
      <c r="M407" t="s">
        <v>288</v>
      </c>
      <c r="N407" t="s">
        <v>15</v>
      </c>
      <c r="O407">
        <v>2024</v>
      </c>
      <c r="P407" t="s">
        <v>288</v>
      </c>
      <c r="Q407" t="s">
        <v>15</v>
      </c>
      <c r="R407" t="s">
        <v>324</v>
      </c>
      <c r="S407" s="43">
        <v>-2.4900000000000002</v>
      </c>
      <c r="U407" s="43">
        <v>14</v>
      </c>
      <c r="IF407">
        <v>2024</v>
      </c>
      <c r="IG407" t="s">
        <v>288</v>
      </c>
      <c r="IH407" t="s">
        <v>287</v>
      </c>
      <c r="IK407">
        <v>-2</v>
      </c>
      <c r="IL407" t="s">
        <v>278</v>
      </c>
      <c r="IM407" t="s">
        <v>279</v>
      </c>
      <c r="IN407" t="s">
        <v>463</v>
      </c>
      <c r="IP407" t="s">
        <v>465</v>
      </c>
    </row>
    <row r="408" spans="1:250" x14ac:dyDescent="0.35">
      <c r="A408">
        <v>13475</v>
      </c>
      <c r="B408">
        <v>-922729984</v>
      </c>
      <c r="C408">
        <v>1837</v>
      </c>
      <c r="D408" t="s">
        <v>272</v>
      </c>
      <c r="E408" t="s">
        <v>273</v>
      </c>
      <c r="F408">
        <v>1848</v>
      </c>
      <c r="G408" t="s">
        <v>285</v>
      </c>
      <c r="H408" t="s">
        <v>273</v>
      </c>
      <c r="I408">
        <v>509</v>
      </c>
      <c r="J408" t="s">
        <v>547</v>
      </c>
      <c r="K408" t="s">
        <v>548</v>
      </c>
      <c r="L408">
        <v>2024</v>
      </c>
      <c r="M408" t="s">
        <v>288</v>
      </c>
      <c r="N408" t="s">
        <v>15</v>
      </c>
      <c r="O408">
        <v>2024</v>
      </c>
      <c r="P408" t="s">
        <v>288</v>
      </c>
      <c r="Q408" t="s">
        <v>15</v>
      </c>
      <c r="R408" t="s">
        <v>324</v>
      </c>
      <c r="S408" s="43">
        <v>-1.41</v>
      </c>
      <c r="U408" s="43">
        <v>14</v>
      </c>
      <c r="IF408">
        <v>2024</v>
      </c>
      <c r="IG408" t="s">
        <v>288</v>
      </c>
      <c r="IH408" t="s">
        <v>287</v>
      </c>
      <c r="IK408">
        <v>-2</v>
      </c>
      <c r="IL408" t="s">
        <v>278</v>
      </c>
      <c r="IM408" t="s">
        <v>279</v>
      </c>
      <c r="IN408" t="s">
        <v>463</v>
      </c>
      <c r="IP408" t="s">
        <v>465</v>
      </c>
    </row>
    <row r="409" spans="1:250" x14ac:dyDescent="0.35">
      <c r="A409">
        <v>13476</v>
      </c>
      <c r="B409">
        <v>-922729984</v>
      </c>
      <c r="C409">
        <v>1837</v>
      </c>
      <c r="D409" t="s">
        <v>272</v>
      </c>
      <c r="E409" t="s">
        <v>273</v>
      </c>
      <c r="F409">
        <v>1848</v>
      </c>
      <c r="G409" t="s">
        <v>285</v>
      </c>
      <c r="H409" t="s">
        <v>273</v>
      </c>
      <c r="I409">
        <v>507</v>
      </c>
      <c r="J409" t="s">
        <v>549</v>
      </c>
      <c r="K409" t="s">
        <v>550</v>
      </c>
      <c r="L409">
        <v>2024</v>
      </c>
      <c r="M409" t="s">
        <v>288</v>
      </c>
      <c r="N409" t="s">
        <v>15</v>
      </c>
      <c r="O409">
        <v>2024</v>
      </c>
      <c r="P409" t="s">
        <v>288</v>
      </c>
      <c r="Q409" t="s">
        <v>15</v>
      </c>
      <c r="R409" t="s">
        <v>324</v>
      </c>
      <c r="S409" s="43">
        <v>-2.46</v>
      </c>
      <c r="U409" s="43">
        <v>14</v>
      </c>
      <c r="IF409">
        <v>2024</v>
      </c>
      <c r="IG409" t="s">
        <v>288</v>
      </c>
      <c r="IH409" t="s">
        <v>287</v>
      </c>
      <c r="IK409">
        <v>-2</v>
      </c>
      <c r="IL409" t="s">
        <v>278</v>
      </c>
      <c r="IM409" t="s">
        <v>279</v>
      </c>
      <c r="IN409" t="s">
        <v>463</v>
      </c>
      <c r="IP409" t="s">
        <v>465</v>
      </c>
    </row>
    <row r="410" spans="1:250" x14ac:dyDescent="0.35">
      <c r="A410">
        <v>13477</v>
      </c>
      <c r="B410">
        <v>-922729984</v>
      </c>
      <c r="C410">
        <v>1837</v>
      </c>
      <c r="D410" t="s">
        <v>272</v>
      </c>
      <c r="E410" t="s">
        <v>273</v>
      </c>
      <c r="F410">
        <v>9695</v>
      </c>
      <c r="G410" t="s">
        <v>280</v>
      </c>
      <c r="H410" t="s">
        <v>281</v>
      </c>
      <c r="I410">
        <v>513</v>
      </c>
      <c r="J410" t="s">
        <v>545</v>
      </c>
      <c r="K410" t="s">
        <v>546</v>
      </c>
      <c r="L410">
        <v>2024</v>
      </c>
      <c r="M410" t="s">
        <v>288</v>
      </c>
      <c r="N410" t="s">
        <v>15</v>
      </c>
      <c r="O410">
        <v>2024</v>
      </c>
      <c r="P410" t="s">
        <v>288</v>
      </c>
      <c r="Q410" t="s">
        <v>15</v>
      </c>
      <c r="R410" t="s">
        <v>324</v>
      </c>
      <c r="S410" s="43">
        <v>-0.42</v>
      </c>
      <c r="U410" s="43">
        <v>14</v>
      </c>
      <c r="IF410">
        <v>2024</v>
      </c>
      <c r="IG410" t="s">
        <v>288</v>
      </c>
      <c r="IH410" t="s">
        <v>284</v>
      </c>
      <c r="IK410">
        <v>-2</v>
      </c>
      <c r="IL410" t="s">
        <v>278</v>
      </c>
      <c r="IM410" t="s">
        <v>279</v>
      </c>
      <c r="IN410" t="s">
        <v>466</v>
      </c>
      <c r="IP410" t="s">
        <v>467</v>
      </c>
    </row>
    <row r="411" spans="1:250" x14ac:dyDescent="0.35">
      <c r="A411">
        <v>13478</v>
      </c>
      <c r="B411">
        <v>-922729984</v>
      </c>
      <c r="C411">
        <v>1837</v>
      </c>
      <c r="D411" t="s">
        <v>272</v>
      </c>
      <c r="E411" t="s">
        <v>273</v>
      </c>
      <c r="F411">
        <v>9695</v>
      </c>
      <c r="G411" t="s">
        <v>280</v>
      </c>
      <c r="H411" t="s">
        <v>281</v>
      </c>
      <c r="I411">
        <v>509</v>
      </c>
      <c r="J411" t="s">
        <v>547</v>
      </c>
      <c r="K411" t="s">
        <v>548</v>
      </c>
      <c r="L411">
        <v>2024</v>
      </c>
      <c r="M411" t="s">
        <v>288</v>
      </c>
      <c r="N411" t="s">
        <v>15</v>
      </c>
      <c r="O411">
        <v>2024</v>
      </c>
      <c r="P411" t="s">
        <v>288</v>
      </c>
      <c r="Q411" t="s">
        <v>15</v>
      </c>
      <c r="R411" t="s">
        <v>324</v>
      </c>
      <c r="S411" s="43">
        <v>-0.28999999999999998</v>
      </c>
      <c r="U411" s="43">
        <v>14</v>
      </c>
      <c r="IF411">
        <v>2024</v>
      </c>
      <c r="IG411" t="s">
        <v>288</v>
      </c>
      <c r="IH411" t="s">
        <v>284</v>
      </c>
      <c r="IK411">
        <v>-2</v>
      </c>
      <c r="IL411" t="s">
        <v>278</v>
      </c>
      <c r="IM411" t="s">
        <v>279</v>
      </c>
      <c r="IN411" t="s">
        <v>466</v>
      </c>
      <c r="IP411" t="s">
        <v>467</v>
      </c>
    </row>
    <row r="412" spans="1:250" x14ac:dyDescent="0.35">
      <c r="A412">
        <v>13479</v>
      </c>
      <c r="B412">
        <v>-922729984</v>
      </c>
      <c r="C412">
        <v>1837</v>
      </c>
      <c r="D412" t="s">
        <v>272</v>
      </c>
      <c r="E412" t="s">
        <v>273</v>
      </c>
      <c r="F412">
        <v>9695</v>
      </c>
      <c r="G412" t="s">
        <v>280</v>
      </c>
      <c r="H412" t="s">
        <v>281</v>
      </c>
      <c r="I412">
        <v>507</v>
      </c>
      <c r="J412" t="s">
        <v>549</v>
      </c>
      <c r="K412" t="s">
        <v>550</v>
      </c>
      <c r="L412">
        <v>2024</v>
      </c>
      <c r="M412" t="s">
        <v>288</v>
      </c>
      <c r="N412" t="s">
        <v>15</v>
      </c>
      <c r="O412">
        <v>2024</v>
      </c>
      <c r="P412" t="s">
        <v>288</v>
      </c>
      <c r="Q412" t="s">
        <v>15</v>
      </c>
      <c r="R412" t="s">
        <v>324</v>
      </c>
      <c r="S412" s="43">
        <v>-0.43</v>
      </c>
      <c r="U412" s="43">
        <v>14</v>
      </c>
      <c r="IF412">
        <v>2024</v>
      </c>
      <c r="IG412" t="s">
        <v>288</v>
      </c>
      <c r="IH412" t="s">
        <v>284</v>
      </c>
      <c r="IK412">
        <v>-2</v>
      </c>
      <c r="IL412" t="s">
        <v>278</v>
      </c>
      <c r="IM412" t="s">
        <v>279</v>
      </c>
      <c r="IN412" t="s">
        <v>466</v>
      </c>
      <c r="IP412" t="s">
        <v>467</v>
      </c>
    </row>
    <row r="413" spans="1:250" x14ac:dyDescent="0.35">
      <c r="A413">
        <v>13480</v>
      </c>
      <c r="B413">
        <v>-922729984</v>
      </c>
      <c r="C413">
        <v>1837</v>
      </c>
      <c r="D413" t="s">
        <v>272</v>
      </c>
      <c r="E413" t="s">
        <v>273</v>
      </c>
      <c r="F413">
        <v>1848</v>
      </c>
      <c r="G413" t="s">
        <v>285</v>
      </c>
      <c r="H413" t="s">
        <v>273</v>
      </c>
      <c r="I413">
        <v>528</v>
      </c>
      <c r="J413" t="s">
        <v>531</v>
      </c>
      <c r="K413" t="s">
        <v>532</v>
      </c>
      <c r="L413">
        <v>2024</v>
      </c>
      <c r="M413" t="s">
        <v>288</v>
      </c>
      <c r="N413" t="s">
        <v>15</v>
      </c>
      <c r="O413">
        <v>2024</v>
      </c>
      <c r="P413" t="s">
        <v>288</v>
      </c>
      <c r="Q413" t="s">
        <v>15</v>
      </c>
      <c r="R413" t="s">
        <v>324</v>
      </c>
      <c r="S413" s="43">
        <v>-0.13</v>
      </c>
      <c r="U413" s="43">
        <v>14</v>
      </c>
      <c r="IF413">
        <v>2024</v>
      </c>
      <c r="IG413" t="s">
        <v>288</v>
      </c>
      <c r="IH413" t="s">
        <v>287</v>
      </c>
      <c r="IK413">
        <v>-2</v>
      </c>
      <c r="IL413" t="s">
        <v>278</v>
      </c>
      <c r="IM413" t="s">
        <v>279</v>
      </c>
      <c r="IN413" t="s">
        <v>463</v>
      </c>
      <c r="IP413" t="s">
        <v>465</v>
      </c>
    </row>
    <row r="414" spans="1:250" x14ac:dyDescent="0.35">
      <c r="A414">
        <v>13481</v>
      </c>
      <c r="B414">
        <v>-922729984</v>
      </c>
      <c r="C414">
        <v>1837</v>
      </c>
      <c r="D414" t="s">
        <v>272</v>
      </c>
      <c r="E414" t="s">
        <v>273</v>
      </c>
      <c r="F414">
        <v>1848</v>
      </c>
      <c r="G414" t="s">
        <v>285</v>
      </c>
      <c r="H414" t="s">
        <v>273</v>
      </c>
      <c r="I414">
        <v>527</v>
      </c>
      <c r="J414" t="s">
        <v>535</v>
      </c>
      <c r="K414" t="s">
        <v>536</v>
      </c>
      <c r="L414">
        <v>2024</v>
      </c>
      <c r="M414" t="s">
        <v>288</v>
      </c>
      <c r="N414" t="s">
        <v>15</v>
      </c>
      <c r="O414">
        <v>2024</v>
      </c>
      <c r="P414" t="s">
        <v>288</v>
      </c>
      <c r="Q414" t="s">
        <v>15</v>
      </c>
      <c r="R414" t="s">
        <v>324</v>
      </c>
      <c r="S414" s="43">
        <v>-0.09</v>
      </c>
      <c r="U414" s="43">
        <v>14</v>
      </c>
      <c r="IF414">
        <v>2024</v>
      </c>
      <c r="IG414" t="s">
        <v>288</v>
      </c>
      <c r="IH414" t="s">
        <v>287</v>
      </c>
      <c r="IK414">
        <v>-2</v>
      </c>
      <c r="IL414" t="s">
        <v>278</v>
      </c>
      <c r="IM414" t="s">
        <v>279</v>
      </c>
      <c r="IN414" t="s">
        <v>463</v>
      </c>
      <c r="IP414" t="s">
        <v>465</v>
      </c>
    </row>
    <row r="415" spans="1:250" x14ac:dyDescent="0.35">
      <c r="A415">
        <v>13482</v>
      </c>
      <c r="B415">
        <v>-922729984</v>
      </c>
      <c r="C415">
        <v>1837</v>
      </c>
      <c r="D415" t="s">
        <v>272</v>
      </c>
      <c r="E415" t="s">
        <v>273</v>
      </c>
      <c r="F415">
        <v>1848</v>
      </c>
      <c r="G415" t="s">
        <v>285</v>
      </c>
      <c r="H415" t="s">
        <v>273</v>
      </c>
      <c r="I415">
        <v>523</v>
      </c>
      <c r="J415" t="s">
        <v>537</v>
      </c>
      <c r="K415" t="s">
        <v>538</v>
      </c>
      <c r="L415">
        <v>2024</v>
      </c>
      <c r="M415" t="s">
        <v>288</v>
      </c>
      <c r="N415" t="s">
        <v>15</v>
      </c>
      <c r="O415">
        <v>2024</v>
      </c>
      <c r="P415" t="s">
        <v>288</v>
      </c>
      <c r="Q415" t="s">
        <v>15</v>
      </c>
      <c r="R415" t="s">
        <v>324</v>
      </c>
      <c r="S415" s="43">
        <v>-1.26</v>
      </c>
      <c r="U415" s="43">
        <v>14</v>
      </c>
      <c r="IF415">
        <v>2024</v>
      </c>
      <c r="IG415" t="s">
        <v>288</v>
      </c>
      <c r="IH415" t="s">
        <v>287</v>
      </c>
      <c r="IK415">
        <v>-2</v>
      </c>
      <c r="IL415" t="s">
        <v>278</v>
      </c>
      <c r="IM415" t="s">
        <v>279</v>
      </c>
      <c r="IN415" t="s">
        <v>463</v>
      </c>
      <c r="IP415" t="s">
        <v>465</v>
      </c>
    </row>
    <row r="416" spans="1:250" x14ac:dyDescent="0.35">
      <c r="A416">
        <v>13483</v>
      </c>
      <c r="B416">
        <v>-922729984</v>
      </c>
      <c r="C416">
        <v>1837</v>
      </c>
      <c r="D416" t="s">
        <v>272</v>
      </c>
      <c r="E416" t="s">
        <v>273</v>
      </c>
      <c r="F416">
        <v>9695</v>
      </c>
      <c r="G416" t="s">
        <v>280</v>
      </c>
      <c r="H416" t="s">
        <v>281</v>
      </c>
      <c r="I416">
        <v>528</v>
      </c>
      <c r="J416" t="s">
        <v>531</v>
      </c>
      <c r="K416" t="s">
        <v>532</v>
      </c>
      <c r="L416">
        <v>2024</v>
      </c>
      <c r="M416" t="s">
        <v>288</v>
      </c>
      <c r="N416" t="s">
        <v>15</v>
      </c>
      <c r="O416">
        <v>2024</v>
      </c>
      <c r="P416" t="s">
        <v>288</v>
      </c>
      <c r="Q416" t="s">
        <v>15</v>
      </c>
      <c r="R416" t="s">
        <v>324</v>
      </c>
      <c r="S416" s="43">
        <v>-0.26</v>
      </c>
      <c r="U416" s="43">
        <v>14</v>
      </c>
      <c r="IF416">
        <v>2024</v>
      </c>
      <c r="IG416" t="s">
        <v>288</v>
      </c>
      <c r="IH416" t="s">
        <v>284</v>
      </c>
      <c r="IK416">
        <v>-2</v>
      </c>
      <c r="IL416" t="s">
        <v>278</v>
      </c>
      <c r="IM416" t="s">
        <v>279</v>
      </c>
      <c r="IN416" t="s">
        <v>466</v>
      </c>
      <c r="IP416" t="s">
        <v>467</v>
      </c>
    </row>
    <row r="417" spans="1:250" x14ac:dyDescent="0.35">
      <c r="A417">
        <v>13484</v>
      </c>
      <c r="B417">
        <v>-922729984</v>
      </c>
      <c r="C417">
        <v>1837</v>
      </c>
      <c r="D417" t="s">
        <v>272</v>
      </c>
      <c r="E417" t="s">
        <v>273</v>
      </c>
      <c r="F417">
        <v>9695</v>
      </c>
      <c r="G417" t="s">
        <v>280</v>
      </c>
      <c r="H417" t="s">
        <v>281</v>
      </c>
      <c r="I417">
        <v>527</v>
      </c>
      <c r="J417" t="s">
        <v>535</v>
      </c>
      <c r="K417" t="s">
        <v>536</v>
      </c>
      <c r="L417">
        <v>2024</v>
      </c>
      <c r="M417" t="s">
        <v>288</v>
      </c>
      <c r="N417" t="s">
        <v>15</v>
      </c>
      <c r="O417">
        <v>2024</v>
      </c>
      <c r="P417" t="s">
        <v>288</v>
      </c>
      <c r="Q417" t="s">
        <v>15</v>
      </c>
      <c r="R417" t="s">
        <v>324</v>
      </c>
      <c r="S417" s="43">
        <v>-0.18</v>
      </c>
      <c r="U417" s="43">
        <v>14</v>
      </c>
      <c r="IF417">
        <v>2024</v>
      </c>
      <c r="IG417" t="s">
        <v>288</v>
      </c>
      <c r="IH417" t="s">
        <v>284</v>
      </c>
      <c r="IK417">
        <v>-2</v>
      </c>
      <c r="IL417" t="s">
        <v>278</v>
      </c>
      <c r="IM417" t="s">
        <v>279</v>
      </c>
      <c r="IN417" t="s">
        <v>466</v>
      </c>
      <c r="IP417" t="s">
        <v>467</v>
      </c>
    </row>
    <row r="418" spans="1:250" x14ac:dyDescent="0.35">
      <c r="A418">
        <v>13485</v>
      </c>
      <c r="B418">
        <v>-922729984</v>
      </c>
      <c r="C418">
        <v>1837</v>
      </c>
      <c r="D418" t="s">
        <v>272</v>
      </c>
      <c r="E418" t="s">
        <v>273</v>
      </c>
      <c r="F418">
        <v>9695</v>
      </c>
      <c r="G418" t="s">
        <v>280</v>
      </c>
      <c r="H418" t="s">
        <v>281</v>
      </c>
      <c r="I418">
        <v>523</v>
      </c>
      <c r="J418" t="s">
        <v>537</v>
      </c>
      <c r="K418" t="s">
        <v>538</v>
      </c>
      <c r="L418">
        <v>2024</v>
      </c>
      <c r="M418" t="s">
        <v>288</v>
      </c>
      <c r="N418" t="s">
        <v>15</v>
      </c>
      <c r="O418">
        <v>2024</v>
      </c>
      <c r="P418" t="s">
        <v>288</v>
      </c>
      <c r="Q418" t="s">
        <v>15</v>
      </c>
      <c r="R418" t="s">
        <v>324</v>
      </c>
      <c r="S418" s="43">
        <v>-0.39</v>
      </c>
      <c r="U418" s="43">
        <v>14</v>
      </c>
      <c r="IF418">
        <v>2024</v>
      </c>
      <c r="IG418" t="s">
        <v>288</v>
      </c>
      <c r="IH418" t="s">
        <v>284</v>
      </c>
      <c r="IK418">
        <v>-2</v>
      </c>
      <c r="IL418" t="s">
        <v>278</v>
      </c>
      <c r="IM418" t="s">
        <v>279</v>
      </c>
      <c r="IN418" t="s">
        <v>466</v>
      </c>
      <c r="IP418" t="s">
        <v>467</v>
      </c>
    </row>
    <row r="419" spans="1:250" x14ac:dyDescent="0.35">
      <c r="A419">
        <v>13486</v>
      </c>
      <c r="B419">
        <v>-922729984</v>
      </c>
      <c r="C419">
        <v>1837</v>
      </c>
      <c r="D419" t="s">
        <v>272</v>
      </c>
      <c r="E419" t="s">
        <v>273</v>
      </c>
      <c r="F419">
        <v>9695</v>
      </c>
      <c r="G419" t="s">
        <v>280</v>
      </c>
      <c r="H419" t="s">
        <v>281</v>
      </c>
      <c r="I419">
        <v>521</v>
      </c>
      <c r="J419" t="s">
        <v>539</v>
      </c>
      <c r="K419" t="s">
        <v>540</v>
      </c>
      <c r="L419">
        <v>2024</v>
      </c>
      <c r="M419" t="s">
        <v>288</v>
      </c>
      <c r="N419" t="s">
        <v>15</v>
      </c>
      <c r="O419">
        <v>2024</v>
      </c>
      <c r="P419" t="s">
        <v>288</v>
      </c>
      <c r="Q419" t="s">
        <v>15</v>
      </c>
      <c r="R419" t="s">
        <v>324</v>
      </c>
      <c r="S419" s="43">
        <v>-0.2</v>
      </c>
      <c r="U419" s="43">
        <v>14</v>
      </c>
      <c r="IF419">
        <v>2024</v>
      </c>
      <c r="IG419" t="s">
        <v>288</v>
      </c>
      <c r="IH419" t="s">
        <v>284</v>
      </c>
      <c r="IK419">
        <v>-2</v>
      </c>
      <c r="IL419" t="s">
        <v>278</v>
      </c>
      <c r="IM419" t="s">
        <v>279</v>
      </c>
      <c r="IN419" t="s">
        <v>466</v>
      </c>
      <c r="IP419" t="s">
        <v>467</v>
      </c>
    </row>
    <row r="420" spans="1:250" x14ac:dyDescent="0.35">
      <c r="A420">
        <v>13487</v>
      </c>
      <c r="B420">
        <v>-922729984</v>
      </c>
      <c r="C420">
        <v>1837</v>
      </c>
      <c r="D420" t="s">
        <v>272</v>
      </c>
      <c r="E420" t="s">
        <v>273</v>
      </c>
      <c r="F420">
        <v>9695</v>
      </c>
      <c r="G420" t="s">
        <v>280</v>
      </c>
      <c r="H420" t="s">
        <v>281</v>
      </c>
      <c r="I420">
        <v>519</v>
      </c>
      <c r="J420" t="s">
        <v>541</v>
      </c>
      <c r="K420" t="s">
        <v>542</v>
      </c>
      <c r="L420">
        <v>2024</v>
      </c>
      <c r="M420" t="s">
        <v>288</v>
      </c>
      <c r="N420" t="s">
        <v>15</v>
      </c>
      <c r="O420">
        <v>2024</v>
      </c>
      <c r="P420" t="s">
        <v>288</v>
      </c>
      <c r="Q420" t="s">
        <v>15</v>
      </c>
      <c r="R420" t="s">
        <v>324</v>
      </c>
      <c r="S420" s="43">
        <v>-0.2</v>
      </c>
      <c r="U420" s="43">
        <v>14</v>
      </c>
      <c r="IF420">
        <v>2024</v>
      </c>
      <c r="IG420" t="s">
        <v>288</v>
      </c>
      <c r="IH420" t="s">
        <v>284</v>
      </c>
      <c r="IK420">
        <v>-2</v>
      </c>
      <c r="IL420" t="s">
        <v>278</v>
      </c>
      <c r="IM420" t="s">
        <v>279</v>
      </c>
      <c r="IN420" t="s">
        <v>466</v>
      </c>
      <c r="IP420" t="s">
        <v>467</v>
      </c>
    </row>
    <row r="421" spans="1:250" x14ac:dyDescent="0.35">
      <c r="A421">
        <v>13488</v>
      </c>
      <c r="B421">
        <v>-922729984</v>
      </c>
      <c r="C421">
        <v>1837</v>
      </c>
      <c r="D421" t="s">
        <v>272</v>
      </c>
      <c r="E421" t="s">
        <v>273</v>
      </c>
      <c r="F421">
        <v>9695</v>
      </c>
      <c r="G421" t="s">
        <v>280</v>
      </c>
      <c r="H421" t="s">
        <v>281</v>
      </c>
      <c r="I421">
        <v>515</v>
      </c>
      <c r="J421" t="s">
        <v>543</v>
      </c>
      <c r="K421" t="s">
        <v>544</v>
      </c>
      <c r="L421">
        <v>2024</v>
      </c>
      <c r="M421" t="s">
        <v>288</v>
      </c>
      <c r="N421" t="s">
        <v>15</v>
      </c>
      <c r="O421">
        <v>2024</v>
      </c>
      <c r="P421" t="s">
        <v>288</v>
      </c>
      <c r="Q421" t="s">
        <v>15</v>
      </c>
      <c r="R421" t="s">
        <v>324</v>
      </c>
      <c r="S421" s="43">
        <v>-0.46</v>
      </c>
      <c r="U421" s="43">
        <v>14</v>
      </c>
      <c r="IF421">
        <v>2024</v>
      </c>
      <c r="IG421" t="s">
        <v>288</v>
      </c>
      <c r="IH421" t="s">
        <v>284</v>
      </c>
      <c r="IK421">
        <v>-2</v>
      </c>
      <c r="IL421" t="s">
        <v>278</v>
      </c>
      <c r="IM421" t="s">
        <v>279</v>
      </c>
      <c r="IN421" t="s">
        <v>466</v>
      </c>
      <c r="IP421" t="s">
        <v>467</v>
      </c>
    </row>
    <row r="422" spans="1:250" x14ac:dyDescent="0.35">
      <c r="A422">
        <v>13489</v>
      </c>
      <c r="B422">
        <v>-922729984</v>
      </c>
      <c r="C422">
        <v>1837</v>
      </c>
      <c r="D422" t="s">
        <v>272</v>
      </c>
      <c r="E422" t="s">
        <v>273</v>
      </c>
      <c r="F422">
        <v>13794</v>
      </c>
      <c r="G422" t="s">
        <v>274</v>
      </c>
      <c r="H422" t="s">
        <v>275</v>
      </c>
      <c r="I422">
        <v>521</v>
      </c>
      <c r="J422" t="s">
        <v>539</v>
      </c>
      <c r="K422" t="s">
        <v>540</v>
      </c>
      <c r="L422">
        <v>2024</v>
      </c>
      <c r="M422" t="s">
        <v>288</v>
      </c>
      <c r="N422" t="s">
        <v>15</v>
      </c>
      <c r="O422">
        <v>2024</v>
      </c>
      <c r="P422" t="s">
        <v>288</v>
      </c>
      <c r="Q422" t="s">
        <v>15</v>
      </c>
      <c r="R422" t="s">
        <v>324</v>
      </c>
      <c r="S422" s="43">
        <v>-0.2</v>
      </c>
      <c r="U422" s="43">
        <v>14</v>
      </c>
      <c r="IF422">
        <v>2024</v>
      </c>
      <c r="IG422" t="s">
        <v>288</v>
      </c>
      <c r="IH422" t="s">
        <v>311</v>
      </c>
      <c r="IK422">
        <v>-2</v>
      </c>
      <c r="IL422" t="s">
        <v>278</v>
      </c>
      <c r="IM422" t="s">
        <v>279</v>
      </c>
      <c r="IN422" t="s">
        <v>468</v>
      </c>
      <c r="IP422" t="s">
        <v>469</v>
      </c>
    </row>
    <row r="423" spans="1:250" x14ac:dyDescent="0.35">
      <c r="A423">
        <v>13490</v>
      </c>
      <c r="B423">
        <v>-922729984</v>
      </c>
      <c r="C423">
        <v>1837</v>
      </c>
      <c r="D423" t="s">
        <v>272</v>
      </c>
      <c r="E423" t="s">
        <v>273</v>
      </c>
      <c r="F423">
        <v>13794</v>
      </c>
      <c r="G423" t="s">
        <v>274</v>
      </c>
      <c r="H423" t="s">
        <v>275</v>
      </c>
      <c r="I423">
        <v>519</v>
      </c>
      <c r="J423" t="s">
        <v>541</v>
      </c>
      <c r="K423" t="s">
        <v>542</v>
      </c>
      <c r="L423">
        <v>2024</v>
      </c>
      <c r="M423" t="s">
        <v>288</v>
      </c>
      <c r="N423" t="s">
        <v>15</v>
      </c>
      <c r="O423">
        <v>2024</v>
      </c>
      <c r="P423" t="s">
        <v>288</v>
      </c>
      <c r="Q423" t="s">
        <v>15</v>
      </c>
      <c r="R423" t="s">
        <v>324</v>
      </c>
      <c r="S423" s="43">
        <v>-0.2</v>
      </c>
      <c r="U423" s="43">
        <v>14</v>
      </c>
      <c r="IF423">
        <v>2024</v>
      </c>
      <c r="IG423" t="s">
        <v>288</v>
      </c>
      <c r="IH423" t="s">
        <v>311</v>
      </c>
      <c r="IK423">
        <v>-2</v>
      </c>
      <c r="IL423" t="s">
        <v>278</v>
      </c>
      <c r="IM423" t="s">
        <v>279</v>
      </c>
      <c r="IN423" t="s">
        <v>468</v>
      </c>
      <c r="IP423" t="s">
        <v>469</v>
      </c>
    </row>
    <row r="424" spans="1:250" x14ac:dyDescent="0.35">
      <c r="A424">
        <v>13491</v>
      </c>
      <c r="B424">
        <v>-922729984</v>
      </c>
      <c r="C424">
        <v>1837</v>
      </c>
      <c r="D424" t="s">
        <v>272</v>
      </c>
      <c r="E424" t="s">
        <v>273</v>
      </c>
      <c r="F424">
        <v>13794</v>
      </c>
      <c r="G424" t="s">
        <v>274</v>
      </c>
      <c r="H424" t="s">
        <v>275</v>
      </c>
      <c r="I424">
        <v>515</v>
      </c>
      <c r="J424" t="s">
        <v>543</v>
      </c>
      <c r="K424" t="s">
        <v>544</v>
      </c>
      <c r="L424">
        <v>2024</v>
      </c>
      <c r="M424" t="s">
        <v>288</v>
      </c>
      <c r="N424" t="s">
        <v>15</v>
      </c>
      <c r="O424">
        <v>2024</v>
      </c>
      <c r="P424" t="s">
        <v>288</v>
      </c>
      <c r="Q424" t="s">
        <v>15</v>
      </c>
      <c r="R424" t="s">
        <v>324</v>
      </c>
      <c r="S424" s="43">
        <v>-0.47</v>
      </c>
      <c r="U424" s="43">
        <v>14</v>
      </c>
      <c r="IF424">
        <v>2024</v>
      </c>
      <c r="IG424" t="s">
        <v>288</v>
      </c>
      <c r="IH424" t="s">
        <v>311</v>
      </c>
      <c r="IK424">
        <v>-2</v>
      </c>
      <c r="IL424" t="s">
        <v>278</v>
      </c>
      <c r="IM424" t="s">
        <v>279</v>
      </c>
      <c r="IN424" t="s">
        <v>468</v>
      </c>
      <c r="IP424" t="s">
        <v>469</v>
      </c>
    </row>
    <row r="425" spans="1:250" x14ac:dyDescent="0.35">
      <c r="A425">
        <v>13492</v>
      </c>
      <c r="B425">
        <v>-922729984</v>
      </c>
      <c r="C425">
        <v>1837</v>
      </c>
      <c r="D425" t="s">
        <v>272</v>
      </c>
      <c r="E425" t="s">
        <v>273</v>
      </c>
      <c r="F425">
        <v>13794</v>
      </c>
      <c r="G425" t="s">
        <v>274</v>
      </c>
      <c r="H425" t="s">
        <v>275</v>
      </c>
      <c r="I425">
        <v>513</v>
      </c>
      <c r="J425" t="s">
        <v>545</v>
      </c>
      <c r="K425" t="s">
        <v>546</v>
      </c>
      <c r="L425">
        <v>2024</v>
      </c>
      <c r="M425" t="s">
        <v>288</v>
      </c>
      <c r="N425" t="s">
        <v>15</v>
      </c>
      <c r="O425">
        <v>2024</v>
      </c>
      <c r="P425" t="s">
        <v>288</v>
      </c>
      <c r="Q425" t="s">
        <v>15</v>
      </c>
      <c r="R425" t="s">
        <v>324</v>
      </c>
      <c r="S425" s="43">
        <v>-0.42</v>
      </c>
      <c r="U425" s="43">
        <v>14</v>
      </c>
      <c r="IF425">
        <v>2024</v>
      </c>
      <c r="IG425" t="s">
        <v>288</v>
      </c>
      <c r="IH425" t="s">
        <v>311</v>
      </c>
      <c r="IK425">
        <v>-2</v>
      </c>
      <c r="IL425" t="s">
        <v>278</v>
      </c>
      <c r="IM425" t="s">
        <v>279</v>
      </c>
      <c r="IN425" t="s">
        <v>468</v>
      </c>
      <c r="IP425" t="s">
        <v>469</v>
      </c>
    </row>
    <row r="426" spans="1:250" x14ac:dyDescent="0.35">
      <c r="A426">
        <v>13493</v>
      </c>
      <c r="B426">
        <v>-922729984</v>
      </c>
      <c r="C426">
        <v>1837</v>
      </c>
      <c r="D426" t="s">
        <v>272</v>
      </c>
      <c r="E426" t="s">
        <v>273</v>
      </c>
      <c r="F426">
        <v>13794</v>
      </c>
      <c r="G426" t="s">
        <v>274</v>
      </c>
      <c r="H426" t="s">
        <v>275</v>
      </c>
      <c r="I426">
        <v>509</v>
      </c>
      <c r="J426" t="s">
        <v>547</v>
      </c>
      <c r="K426" t="s">
        <v>548</v>
      </c>
      <c r="L426">
        <v>2024</v>
      </c>
      <c r="M426" t="s">
        <v>288</v>
      </c>
      <c r="N426" t="s">
        <v>15</v>
      </c>
      <c r="O426">
        <v>2024</v>
      </c>
      <c r="P426" t="s">
        <v>288</v>
      </c>
      <c r="Q426" t="s">
        <v>15</v>
      </c>
      <c r="R426" t="s">
        <v>324</v>
      </c>
      <c r="S426" s="43">
        <v>-0.28000000000000003</v>
      </c>
      <c r="U426" s="43">
        <v>14</v>
      </c>
      <c r="IF426">
        <v>2024</v>
      </c>
      <c r="IG426" t="s">
        <v>288</v>
      </c>
      <c r="IH426" t="s">
        <v>311</v>
      </c>
      <c r="IK426">
        <v>-2</v>
      </c>
      <c r="IL426" t="s">
        <v>278</v>
      </c>
      <c r="IM426" t="s">
        <v>279</v>
      </c>
      <c r="IN426" t="s">
        <v>468</v>
      </c>
      <c r="IP426" t="s">
        <v>469</v>
      </c>
    </row>
    <row r="427" spans="1:250" x14ac:dyDescent="0.35">
      <c r="A427">
        <v>13494</v>
      </c>
      <c r="B427">
        <v>-922729984</v>
      </c>
      <c r="C427">
        <v>1837</v>
      </c>
      <c r="D427" t="s">
        <v>272</v>
      </c>
      <c r="E427" t="s">
        <v>273</v>
      </c>
      <c r="F427">
        <v>13794</v>
      </c>
      <c r="G427" t="s">
        <v>274</v>
      </c>
      <c r="H427" t="s">
        <v>275</v>
      </c>
      <c r="I427">
        <v>507</v>
      </c>
      <c r="J427" t="s">
        <v>549</v>
      </c>
      <c r="K427" t="s">
        <v>550</v>
      </c>
      <c r="L427">
        <v>2024</v>
      </c>
      <c r="M427" t="s">
        <v>288</v>
      </c>
      <c r="N427" t="s">
        <v>15</v>
      </c>
      <c r="O427">
        <v>2024</v>
      </c>
      <c r="P427" t="s">
        <v>288</v>
      </c>
      <c r="Q427" t="s">
        <v>15</v>
      </c>
      <c r="R427" t="s">
        <v>324</v>
      </c>
      <c r="S427" s="43">
        <v>-0.44</v>
      </c>
      <c r="U427" s="43">
        <v>14</v>
      </c>
      <c r="IF427">
        <v>2024</v>
      </c>
      <c r="IG427" t="s">
        <v>288</v>
      </c>
      <c r="IH427" t="s">
        <v>311</v>
      </c>
      <c r="IK427">
        <v>-2</v>
      </c>
      <c r="IL427" t="s">
        <v>278</v>
      </c>
      <c r="IM427" t="s">
        <v>279</v>
      </c>
      <c r="IN427" t="s">
        <v>468</v>
      </c>
      <c r="IP427" t="s">
        <v>469</v>
      </c>
    </row>
    <row r="428" spans="1:250" x14ac:dyDescent="0.35">
      <c r="A428">
        <v>13495</v>
      </c>
      <c r="B428">
        <v>-922729984</v>
      </c>
      <c r="C428">
        <v>1837</v>
      </c>
      <c r="D428" t="s">
        <v>272</v>
      </c>
      <c r="E428" t="s">
        <v>273</v>
      </c>
      <c r="F428">
        <v>1848</v>
      </c>
      <c r="G428" t="s">
        <v>285</v>
      </c>
      <c r="H428" t="s">
        <v>273</v>
      </c>
      <c r="I428">
        <v>513</v>
      </c>
      <c r="J428" t="s">
        <v>545</v>
      </c>
      <c r="K428" t="s">
        <v>546</v>
      </c>
      <c r="L428">
        <v>3549</v>
      </c>
      <c r="M428" t="s">
        <v>289</v>
      </c>
      <c r="N428" t="s">
        <v>17</v>
      </c>
      <c r="O428">
        <v>3549</v>
      </c>
      <c r="P428" t="s">
        <v>289</v>
      </c>
      <c r="Q428" t="s">
        <v>17</v>
      </c>
      <c r="R428" t="s">
        <v>324</v>
      </c>
      <c r="S428" s="43">
        <v>-157.91999999999999</v>
      </c>
      <c r="U428" s="43">
        <v>14</v>
      </c>
      <c r="IF428">
        <v>3549</v>
      </c>
      <c r="IG428" t="s">
        <v>289</v>
      </c>
      <c r="IH428" t="s">
        <v>287</v>
      </c>
      <c r="IK428">
        <v>-2</v>
      </c>
      <c r="IL428" t="s">
        <v>278</v>
      </c>
      <c r="IM428" t="s">
        <v>279</v>
      </c>
      <c r="IN428" t="s">
        <v>463</v>
      </c>
      <c r="IP428" t="s">
        <v>470</v>
      </c>
    </row>
    <row r="429" spans="1:250" x14ac:dyDescent="0.35">
      <c r="A429">
        <v>13496</v>
      </c>
      <c r="B429">
        <v>-922729984</v>
      </c>
      <c r="C429">
        <v>1837</v>
      </c>
      <c r="D429" t="s">
        <v>272</v>
      </c>
      <c r="E429" t="s">
        <v>273</v>
      </c>
      <c r="F429">
        <v>1848</v>
      </c>
      <c r="G429" t="s">
        <v>285</v>
      </c>
      <c r="H429" t="s">
        <v>273</v>
      </c>
      <c r="I429">
        <v>509</v>
      </c>
      <c r="J429" t="s">
        <v>547</v>
      </c>
      <c r="K429" t="s">
        <v>548</v>
      </c>
      <c r="L429">
        <v>3549</v>
      </c>
      <c r="M429" t="s">
        <v>289</v>
      </c>
      <c r="N429" t="s">
        <v>17</v>
      </c>
      <c r="O429">
        <v>3549</v>
      </c>
      <c r="P429" t="s">
        <v>289</v>
      </c>
      <c r="Q429" t="s">
        <v>17</v>
      </c>
      <c r="R429" t="s">
        <v>324</v>
      </c>
      <c r="S429" s="43">
        <v>-89.45</v>
      </c>
      <c r="U429" s="43">
        <v>14</v>
      </c>
      <c r="IF429">
        <v>3549</v>
      </c>
      <c r="IG429" t="s">
        <v>289</v>
      </c>
      <c r="IH429" t="s">
        <v>287</v>
      </c>
      <c r="IK429">
        <v>-2</v>
      </c>
      <c r="IL429" t="s">
        <v>278</v>
      </c>
      <c r="IM429" t="s">
        <v>279</v>
      </c>
      <c r="IN429" t="s">
        <v>463</v>
      </c>
      <c r="IP429" t="s">
        <v>470</v>
      </c>
    </row>
    <row r="430" spans="1:250" x14ac:dyDescent="0.35">
      <c r="A430">
        <v>13497</v>
      </c>
      <c r="B430">
        <v>-922729984</v>
      </c>
      <c r="C430">
        <v>1837</v>
      </c>
      <c r="D430" t="s">
        <v>272</v>
      </c>
      <c r="E430" t="s">
        <v>273</v>
      </c>
      <c r="F430">
        <v>1848</v>
      </c>
      <c r="G430" t="s">
        <v>285</v>
      </c>
      <c r="H430" t="s">
        <v>273</v>
      </c>
      <c r="I430">
        <v>507</v>
      </c>
      <c r="J430" t="s">
        <v>549</v>
      </c>
      <c r="K430" t="s">
        <v>550</v>
      </c>
      <c r="L430">
        <v>3549</v>
      </c>
      <c r="M430" t="s">
        <v>289</v>
      </c>
      <c r="N430" t="s">
        <v>17</v>
      </c>
      <c r="O430">
        <v>3549</v>
      </c>
      <c r="P430" t="s">
        <v>289</v>
      </c>
      <c r="Q430" t="s">
        <v>17</v>
      </c>
      <c r="R430" t="s">
        <v>324</v>
      </c>
      <c r="S430" s="43">
        <v>-155.69</v>
      </c>
      <c r="U430" s="43">
        <v>14</v>
      </c>
      <c r="IF430">
        <v>3549</v>
      </c>
      <c r="IG430" t="s">
        <v>289</v>
      </c>
      <c r="IH430" t="s">
        <v>287</v>
      </c>
      <c r="IK430">
        <v>-2</v>
      </c>
      <c r="IL430" t="s">
        <v>278</v>
      </c>
      <c r="IM430" t="s">
        <v>279</v>
      </c>
      <c r="IN430" t="s">
        <v>463</v>
      </c>
      <c r="IP430" t="s">
        <v>470</v>
      </c>
    </row>
    <row r="431" spans="1:250" x14ac:dyDescent="0.35">
      <c r="A431">
        <v>13498</v>
      </c>
      <c r="B431">
        <v>-922729984</v>
      </c>
      <c r="C431">
        <v>1837</v>
      </c>
      <c r="D431" t="s">
        <v>272</v>
      </c>
      <c r="E431" t="s">
        <v>273</v>
      </c>
      <c r="F431">
        <v>13794</v>
      </c>
      <c r="G431" t="s">
        <v>274</v>
      </c>
      <c r="H431" t="s">
        <v>275</v>
      </c>
      <c r="I431">
        <v>528</v>
      </c>
      <c r="J431" t="s">
        <v>531</v>
      </c>
      <c r="K431" t="s">
        <v>532</v>
      </c>
      <c r="L431">
        <v>2024</v>
      </c>
      <c r="M431" t="s">
        <v>288</v>
      </c>
      <c r="N431" t="s">
        <v>15</v>
      </c>
      <c r="O431">
        <v>2024</v>
      </c>
      <c r="P431" t="s">
        <v>288</v>
      </c>
      <c r="Q431" t="s">
        <v>15</v>
      </c>
      <c r="R431" t="s">
        <v>324</v>
      </c>
      <c r="S431" s="43">
        <v>-0.28999999999999998</v>
      </c>
      <c r="U431" s="43">
        <v>14</v>
      </c>
      <c r="IF431">
        <v>2024</v>
      </c>
      <c r="IG431" t="s">
        <v>288</v>
      </c>
      <c r="IH431" t="s">
        <v>311</v>
      </c>
      <c r="IK431">
        <v>-2</v>
      </c>
      <c r="IL431" t="s">
        <v>278</v>
      </c>
      <c r="IM431" t="s">
        <v>279</v>
      </c>
      <c r="IN431" t="s">
        <v>468</v>
      </c>
      <c r="IP431" t="s">
        <v>469</v>
      </c>
    </row>
    <row r="432" spans="1:250" x14ac:dyDescent="0.35">
      <c r="A432">
        <v>13499</v>
      </c>
      <c r="B432">
        <v>-922729984</v>
      </c>
      <c r="C432">
        <v>1837</v>
      </c>
      <c r="D432" t="s">
        <v>272</v>
      </c>
      <c r="E432" t="s">
        <v>273</v>
      </c>
      <c r="F432">
        <v>13794</v>
      </c>
      <c r="G432" t="s">
        <v>274</v>
      </c>
      <c r="H432" t="s">
        <v>275</v>
      </c>
      <c r="I432">
        <v>527</v>
      </c>
      <c r="J432" t="s">
        <v>535</v>
      </c>
      <c r="K432" t="s">
        <v>536</v>
      </c>
      <c r="L432">
        <v>2024</v>
      </c>
      <c r="M432" t="s">
        <v>288</v>
      </c>
      <c r="N432" t="s">
        <v>15</v>
      </c>
      <c r="O432">
        <v>2024</v>
      </c>
      <c r="P432" t="s">
        <v>288</v>
      </c>
      <c r="Q432" t="s">
        <v>15</v>
      </c>
      <c r="R432" t="s">
        <v>324</v>
      </c>
      <c r="S432" s="43">
        <v>-0.2</v>
      </c>
      <c r="U432" s="43">
        <v>14</v>
      </c>
      <c r="IF432">
        <v>2024</v>
      </c>
      <c r="IG432" t="s">
        <v>288</v>
      </c>
      <c r="IH432" t="s">
        <v>311</v>
      </c>
      <c r="IK432">
        <v>-2</v>
      </c>
      <c r="IL432" t="s">
        <v>278</v>
      </c>
      <c r="IM432" t="s">
        <v>279</v>
      </c>
      <c r="IN432" t="s">
        <v>468</v>
      </c>
      <c r="IP432" t="s">
        <v>469</v>
      </c>
    </row>
    <row r="433" spans="1:250" x14ac:dyDescent="0.35">
      <c r="A433">
        <v>13500</v>
      </c>
      <c r="B433">
        <v>-922729984</v>
      </c>
      <c r="C433">
        <v>1837</v>
      </c>
      <c r="D433" t="s">
        <v>272</v>
      </c>
      <c r="E433" t="s">
        <v>273</v>
      </c>
      <c r="F433">
        <v>13794</v>
      </c>
      <c r="G433" t="s">
        <v>274</v>
      </c>
      <c r="H433" t="s">
        <v>275</v>
      </c>
      <c r="I433">
        <v>523</v>
      </c>
      <c r="J433" t="s">
        <v>537</v>
      </c>
      <c r="K433" t="s">
        <v>538</v>
      </c>
      <c r="L433">
        <v>2024</v>
      </c>
      <c r="M433" t="s">
        <v>288</v>
      </c>
      <c r="N433" t="s">
        <v>15</v>
      </c>
      <c r="O433">
        <v>2024</v>
      </c>
      <c r="P433" t="s">
        <v>288</v>
      </c>
      <c r="Q433" t="s">
        <v>15</v>
      </c>
      <c r="R433" t="s">
        <v>324</v>
      </c>
      <c r="S433" s="43">
        <v>-0.4</v>
      </c>
      <c r="U433" s="43">
        <v>14</v>
      </c>
      <c r="IF433">
        <v>2024</v>
      </c>
      <c r="IG433" t="s">
        <v>288</v>
      </c>
      <c r="IH433" t="s">
        <v>311</v>
      </c>
      <c r="IK433">
        <v>-2</v>
      </c>
      <c r="IL433" t="s">
        <v>278</v>
      </c>
      <c r="IM433" t="s">
        <v>279</v>
      </c>
      <c r="IN433" t="s">
        <v>468</v>
      </c>
      <c r="IP433" t="s">
        <v>469</v>
      </c>
    </row>
    <row r="434" spans="1:250" x14ac:dyDescent="0.35">
      <c r="A434">
        <v>13501</v>
      </c>
      <c r="B434">
        <v>-922729984</v>
      </c>
      <c r="C434">
        <v>1837</v>
      </c>
      <c r="D434" t="s">
        <v>272</v>
      </c>
      <c r="E434" t="s">
        <v>273</v>
      </c>
      <c r="F434">
        <v>1848</v>
      </c>
      <c r="G434" t="s">
        <v>285</v>
      </c>
      <c r="H434" t="s">
        <v>273</v>
      </c>
      <c r="I434">
        <v>528</v>
      </c>
      <c r="J434" t="s">
        <v>531</v>
      </c>
      <c r="K434" t="s">
        <v>532</v>
      </c>
      <c r="L434">
        <v>3549</v>
      </c>
      <c r="M434" t="s">
        <v>289</v>
      </c>
      <c r="N434" t="s">
        <v>17</v>
      </c>
      <c r="O434">
        <v>3549</v>
      </c>
      <c r="P434" t="s">
        <v>289</v>
      </c>
      <c r="Q434" t="s">
        <v>17</v>
      </c>
      <c r="R434" t="s">
        <v>324</v>
      </c>
      <c r="S434" s="43">
        <v>-161.35</v>
      </c>
      <c r="U434" s="43">
        <v>14</v>
      </c>
      <c r="IF434">
        <v>3549</v>
      </c>
      <c r="IG434" t="s">
        <v>289</v>
      </c>
      <c r="IH434" t="s">
        <v>287</v>
      </c>
      <c r="IK434">
        <v>-2</v>
      </c>
      <c r="IL434" t="s">
        <v>278</v>
      </c>
      <c r="IM434" t="s">
        <v>279</v>
      </c>
      <c r="IN434" t="s">
        <v>463</v>
      </c>
      <c r="IP434" t="s">
        <v>470</v>
      </c>
    </row>
    <row r="435" spans="1:250" x14ac:dyDescent="0.35">
      <c r="A435">
        <v>13502</v>
      </c>
      <c r="B435">
        <v>-922729984</v>
      </c>
      <c r="C435">
        <v>1837</v>
      </c>
      <c r="D435" t="s">
        <v>272</v>
      </c>
      <c r="E435" t="s">
        <v>273</v>
      </c>
      <c r="F435">
        <v>1848</v>
      </c>
      <c r="G435" t="s">
        <v>285</v>
      </c>
      <c r="H435" t="s">
        <v>273</v>
      </c>
      <c r="I435">
        <v>527</v>
      </c>
      <c r="J435" t="s">
        <v>535</v>
      </c>
      <c r="K435" t="s">
        <v>536</v>
      </c>
      <c r="L435">
        <v>3549</v>
      </c>
      <c r="M435" t="s">
        <v>289</v>
      </c>
      <c r="N435" t="s">
        <v>17</v>
      </c>
      <c r="O435">
        <v>3549</v>
      </c>
      <c r="P435" t="s">
        <v>289</v>
      </c>
      <c r="Q435" t="s">
        <v>17</v>
      </c>
      <c r="R435" t="s">
        <v>324</v>
      </c>
      <c r="S435" s="43">
        <v>-111</v>
      </c>
      <c r="U435" s="43">
        <v>14</v>
      </c>
      <c r="IF435">
        <v>3549</v>
      </c>
      <c r="IG435" t="s">
        <v>289</v>
      </c>
      <c r="IH435" t="s">
        <v>287</v>
      </c>
      <c r="IK435">
        <v>-2</v>
      </c>
      <c r="IL435" t="s">
        <v>278</v>
      </c>
      <c r="IM435" t="s">
        <v>279</v>
      </c>
      <c r="IN435" t="s">
        <v>463</v>
      </c>
      <c r="IP435" t="s">
        <v>470</v>
      </c>
    </row>
    <row r="436" spans="1:250" x14ac:dyDescent="0.35">
      <c r="A436">
        <v>13503</v>
      </c>
      <c r="B436">
        <v>-922729984</v>
      </c>
      <c r="C436">
        <v>1837</v>
      </c>
      <c r="D436" t="s">
        <v>272</v>
      </c>
      <c r="E436" t="s">
        <v>273</v>
      </c>
      <c r="F436">
        <v>1848</v>
      </c>
      <c r="G436" t="s">
        <v>285</v>
      </c>
      <c r="H436" t="s">
        <v>273</v>
      </c>
      <c r="I436">
        <v>523</v>
      </c>
      <c r="J436" t="s">
        <v>537</v>
      </c>
      <c r="K436" t="s">
        <v>538</v>
      </c>
      <c r="L436">
        <v>3549</v>
      </c>
      <c r="M436" t="s">
        <v>289</v>
      </c>
      <c r="N436" t="s">
        <v>17</v>
      </c>
      <c r="O436">
        <v>3549</v>
      </c>
      <c r="P436" t="s">
        <v>289</v>
      </c>
      <c r="Q436" t="s">
        <v>17</v>
      </c>
      <c r="R436" t="s">
        <v>324</v>
      </c>
      <c r="S436" s="43">
        <v>-150.16</v>
      </c>
      <c r="U436" s="43">
        <v>14</v>
      </c>
      <c r="IF436">
        <v>3549</v>
      </c>
      <c r="IG436" t="s">
        <v>289</v>
      </c>
      <c r="IH436" t="s">
        <v>287</v>
      </c>
      <c r="IK436">
        <v>-2</v>
      </c>
      <c r="IL436" t="s">
        <v>278</v>
      </c>
      <c r="IM436" t="s">
        <v>279</v>
      </c>
      <c r="IN436" t="s">
        <v>463</v>
      </c>
      <c r="IP436" t="s">
        <v>470</v>
      </c>
    </row>
    <row r="437" spans="1:250" x14ac:dyDescent="0.35">
      <c r="A437">
        <v>13504</v>
      </c>
      <c r="B437">
        <v>-922729984</v>
      </c>
      <c r="C437">
        <v>1837</v>
      </c>
      <c r="D437" t="s">
        <v>272</v>
      </c>
      <c r="E437" t="s">
        <v>273</v>
      </c>
      <c r="F437">
        <v>1848</v>
      </c>
      <c r="G437" t="s">
        <v>285</v>
      </c>
      <c r="H437" t="s">
        <v>273</v>
      </c>
      <c r="I437">
        <v>521</v>
      </c>
      <c r="J437" t="s">
        <v>539</v>
      </c>
      <c r="K437" t="s">
        <v>540</v>
      </c>
      <c r="L437">
        <v>3549</v>
      </c>
      <c r="M437" t="s">
        <v>289</v>
      </c>
      <c r="N437" t="s">
        <v>17</v>
      </c>
      <c r="O437">
        <v>3549</v>
      </c>
      <c r="P437" t="s">
        <v>289</v>
      </c>
      <c r="Q437" t="s">
        <v>17</v>
      </c>
      <c r="R437" t="s">
        <v>324</v>
      </c>
      <c r="S437" s="43">
        <v>-75.08</v>
      </c>
      <c r="U437" s="43">
        <v>14</v>
      </c>
      <c r="IF437">
        <v>3549</v>
      </c>
      <c r="IG437" t="s">
        <v>289</v>
      </c>
      <c r="IH437" t="s">
        <v>287</v>
      </c>
      <c r="IK437">
        <v>-2</v>
      </c>
      <c r="IL437" t="s">
        <v>278</v>
      </c>
      <c r="IM437" t="s">
        <v>279</v>
      </c>
      <c r="IN437" t="s">
        <v>463</v>
      </c>
      <c r="IP437" t="s">
        <v>470</v>
      </c>
    </row>
    <row r="438" spans="1:250" x14ac:dyDescent="0.35">
      <c r="A438">
        <v>13505</v>
      </c>
      <c r="B438">
        <v>-922729984</v>
      </c>
      <c r="C438">
        <v>1837</v>
      </c>
      <c r="D438" t="s">
        <v>272</v>
      </c>
      <c r="E438" t="s">
        <v>273</v>
      </c>
      <c r="F438">
        <v>1848</v>
      </c>
      <c r="G438" t="s">
        <v>285</v>
      </c>
      <c r="H438" t="s">
        <v>273</v>
      </c>
      <c r="I438">
        <v>519</v>
      </c>
      <c r="J438" t="s">
        <v>541</v>
      </c>
      <c r="K438" t="s">
        <v>542</v>
      </c>
      <c r="L438">
        <v>3549</v>
      </c>
      <c r="M438" t="s">
        <v>289</v>
      </c>
      <c r="N438" t="s">
        <v>17</v>
      </c>
      <c r="O438">
        <v>3549</v>
      </c>
      <c r="P438" t="s">
        <v>289</v>
      </c>
      <c r="Q438" t="s">
        <v>17</v>
      </c>
      <c r="R438" t="s">
        <v>324</v>
      </c>
      <c r="S438" s="43">
        <v>-75.08</v>
      </c>
      <c r="U438" s="43">
        <v>14</v>
      </c>
      <c r="IF438">
        <v>3549</v>
      </c>
      <c r="IG438" t="s">
        <v>289</v>
      </c>
      <c r="IH438" t="s">
        <v>287</v>
      </c>
      <c r="IK438">
        <v>-2</v>
      </c>
      <c r="IL438" t="s">
        <v>278</v>
      </c>
      <c r="IM438" t="s">
        <v>279</v>
      </c>
      <c r="IN438" t="s">
        <v>463</v>
      </c>
      <c r="IP438" t="s">
        <v>470</v>
      </c>
    </row>
    <row r="439" spans="1:250" x14ac:dyDescent="0.35">
      <c r="A439">
        <v>13506</v>
      </c>
      <c r="B439">
        <v>-922729984</v>
      </c>
      <c r="C439">
        <v>1837</v>
      </c>
      <c r="D439" t="s">
        <v>272</v>
      </c>
      <c r="E439" t="s">
        <v>273</v>
      </c>
      <c r="F439">
        <v>1848</v>
      </c>
      <c r="G439" t="s">
        <v>285</v>
      </c>
      <c r="H439" t="s">
        <v>273</v>
      </c>
      <c r="I439">
        <v>515</v>
      </c>
      <c r="J439" t="s">
        <v>543</v>
      </c>
      <c r="K439" t="s">
        <v>544</v>
      </c>
      <c r="L439">
        <v>3549</v>
      </c>
      <c r="M439" t="s">
        <v>289</v>
      </c>
      <c r="N439" t="s">
        <v>17</v>
      </c>
      <c r="O439">
        <v>3549</v>
      </c>
      <c r="P439" t="s">
        <v>289</v>
      </c>
      <c r="Q439" t="s">
        <v>17</v>
      </c>
      <c r="R439" t="s">
        <v>324</v>
      </c>
      <c r="S439" s="43">
        <v>-176.26</v>
      </c>
      <c r="U439" s="43">
        <v>14</v>
      </c>
      <c r="IF439">
        <v>3549</v>
      </c>
      <c r="IG439" t="s">
        <v>289</v>
      </c>
      <c r="IH439" t="s">
        <v>287</v>
      </c>
      <c r="IK439">
        <v>-2</v>
      </c>
      <c r="IL439" t="s">
        <v>278</v>
      </c>
      <c r="IM439" t="s">
        <v>279</v>
      </c>
      <c r="IN439" t="s">
        <v>463</v>
      </c>
      <c r="IP439" t="s">
        <v>470</v>
      </c>
    </row>
    <row r="440" spans="1:250" x14ac:dyDescent="0.35">
      <c r="A440">
        <v>13507</v>
      </c>
      <c r="B440">
        <v>-922729984</v>
      </c>
      <c r="C440">
        <v>1837</v>
      </c>
      <c r="D440" t="s">
        <v>272</v>
      </c>
      <c r="E440" t="s">
        <v>273</v>
      </c>
      <c r="F440">
        <v>7057</v>
      </c>
      <c r="G440" t="s">
        <v>290</v>
      </c>
      <c r="H440" t="s">
        <v>291</v>
      </c>
      <c r="I440">
        <v>521</v>
      </c>
      <c r="J440" t="s">
        <v>539</v>
      </c>
      <c r="K440" t="s">
        <v>540</v>
      </c>
      <c r="L440">
        <v>3549</v>
      </c>
      <c r="M440" t="s">
        <v>289</v>
      </c>
      <c r="N440" t="s">
        <v>17</v>
      </c>
      <c r="O440">
        <v>3549</v>
      </c>
      <c r="P440" t="s">
        <v>289</v>
      </c>
      <c r="Q440" t="s">
        <v>17</v>
      </c>
      <c r="R440" t="s">
        <v>324</v>
      </c>
      <c r="S440" s="43">
        <v>-38.83</v>
      </c>
      <c r="U440" s="43">
        <v>14</v>
      </c>
      <c r="IF440">
        <v>3549</v>
      </c>
      <c r="IG440" t="s">
        <v>289</v>
      </c>
      <c r="IH440" t="s">
        <v>292</v>
      </c>
      <c r="IK440">
        <v>-2</v>
      </c>
      <c r="IL440" t="s">
        <v>278</v>
      </c>
      <c r="IM440" t="s">
        <v>279</v>
      </c>
      <c r="IN440" t="s">
        <v>471</v>
      </c>
      <c r="IP440" t="s">
        <v>472</v>
      </c>
    </row>
    <row r="441" spans="1:250" x14ac:dyDescent="0.35">
      <c r="A441">
        <v>13508</v>
      </c>
      <c r="B441">
        <v>-922729984</v>
      </c>
      <c r="C441">
        <v>1837</v>
      </c>
      <c r="D441" t="s">
        <v>272</v>
      </c>
      <c r="E441" t="s">
        <v>273</v>
      </c>
      <c r="F441">
        <v>7057</v>
      </c>
      <c r="G441" t="s">
        <v>290</v>
      </c>
      <c r="H441" t="s">
        <v>291</v>
      </c>
      <c r="I441">
        <v>519</v>
      </c>
      <c r="J441" t="s">
        <v>541</v>
      </c>
      <c r="K441" t="s">
        <v>542</v>
      </c>
      <c r="L441">
        <v>3549</v>
      </c>
      <c r="M441" t="s">
        <v>289</v>
      </c>
      <c r="N441" t="s">
        <v>17</v>
      </c>
      <c r="O441">
        <v>3549</v>
      </c>
      <c r="P441" t="s">
        <v>289</v>
      </c>
      <c r="Q441" t="s">
        <v>17</v>
      </c>
      <c r="R441" t="s">
        <v>324</v>
      </c>
      <c r="S441" s="43">
        <v>-40.799999999999997</v>
      </c>
      <c r="U441" s="43">
        <v>14</v>
      </c>
      <c r="IF441">
        <v>3549</v>
      </c>
      <c r="IG441" t="s">
        <v>289</v>
      </c>
      <c r="IH441" t="s">
        <v>292</v>
      </c>
      <c r="IK441">
        <v>-2</v>
      </c>
      <c r="IL441" t="s">
        <v>278</v>
      </c>
      <c r="IM441" t="s">
        <v>279</v>
      </c>
      <c r="IN441" t="s">
        <v>471</v>
      </c>
      <c r="IP441" t="s">
        <v>472</v>
      </c>
    </row>
    <row r="442" spans="1:250" x14ac:dyDescent="0.35">
      <c r="A442">
        <v>13509</v>
      </c>
      <c r="B442">
        <v>-922729984</v>
      </c>
      <c r="C442">
        <v>1837</v>
      </c>
      <c r="D442" t="s">
        <v>272</v>
      </c>
      <c r="E442" t="s">
        <v>273</v>
      </c>
      <c r="F442">
        <v>7057</v>
      </c>
      <c r="G442" t="s">
        <v>290</v>
      </c>
      <c r="H442" t="s">
        <v>291</v>
      </c>
      <c r="I442">
        <v>515</v>
      </c>
      <c r="J442" t="s">
        <v>543</v>
      </c>
      <c r="K442" t="s">
        <v>544</v>
      </c>
      <c r="L442">
        <v>3549</v>
      </c>
      <c r="M442" t="s">
        <v>289</v>
      </c>
      <c r="N442" t="s">
        <v>17</v>
      </c>
      <c r="O442">
        <v>3549</v>
      </c>
      <c r="P442" t="s">
        <v>289</v>
      </c>
      <c r="Q442" t="s">
        <v>17</v>
      </c>
      <c r="R442" t="s">
        <v>324</v>
      </c>
      <c r="S442" s="43">
        <v>-95.81</v>
      </c>
      <c r="U442" s="43">
        <v>14</v>
      </c>
      <c r="IF442">
        <v>3549</v>
      </c>
      <c r="IG442" t="s">
        <v>289</v>
      </c>
      <c r="IH442" t="s">
        <v>292</v>
      </c>
      <c r="IK442">
        <v>-2</v>
      </c>
      <c r="IL442" t="s">
        <v>278</v>
      </c>
      <c r="IM442" t="s">
        <v>279</v>
      </c>
      <c r="IN442" t="s">
        <v>471</v>
      </c>
      <c r="IP442" t="s">
        <v>472</v>
      </c>
    </row>
    <row r="443" spans="1:250" x14ac:dyDescent="0.35">
      <c r="A443">
        <v>13510</v>
      </c>
      <c r="B443">
        <v>-922729984</v>
      </c>
      <c r="C443">
        <v>1837</v>
      </c>
      <c r="D443" t="s">
        <v>272</v>
      </c>
      <c r="E443" t="s">
        <v>273</v>
      </c>
      <c r="F443">
        <v>7057</v>
      </c>
      <c r="G443" t="s">
        <v>290</v>
      </c>
      <c r="H443" t="s">
        <v>291</v>
      </c>
      <c r="I443">
        <v>513</v>
      </c>
      <c r="J443" t="s">
        <v>545</v>
      </c>
      <c r="K443" t="s">
        <v>546</v>
      </c>
      <c r="L443">
        <v>3549</v>
      </c>
      <c r="M443" t="s">
        <v>289</v>
      </c>
      <c r="N443" t="s">
        <v>17</v>
      </c>
      <c r="O443">
        <v>3549</v>
      </c>
      <c r="P443" t="s">
        <v>289</v>
      </c>
      <c r="Q443" t="s">
        <v>17</v>
      </c>
      <c r="R443" t="s">
        <v>324</v>
      </c>
      <c r="S443" s="43">
        <v>-85.8</v>
      </c>
      <c r="U443" s="43">
        <v>14</v>
      </c>
      <c r="IF443">
        <v>3549</v>
      </c>
      <c r="IG443" t="s">
        <v>289</v>
      </c>
      <c r="IH443" t="s">
        <v>292</v>
      </c>
      <c r="IK443">
        <v>-2</v>
      </c>
      <c r="IL443" t="s">
        <v>278</v>
      </c>
      <c r="IM443" t="s">
        <v>279</v>
      </c>
      <c r="IN443" t="s">
        <v>471</v>
      </c>
      <c r="IP443" t="s">
        <v>472</v>
      </c>
    </row>
    <row r="444" spans="1:250" x14ac:dyDescent="0.35">
      <c r="A444">
        <v>13511</v>
      </c>
      <c r="B444">
        <v>-922729984</v>
      </c>
      <c r="C444">
        <v>1837</v>
      </c>
      <c r="D444" t="s">
        <v>272</v>
      </c>
      <c r="E444" t="s">
        <v>273</v>
      </c>
      <c r="F444">
        <v>7057</v>
      </c>
      <c r="G444" t="s">
        <v>290</v>
      </c>
      <c r="H444" t="s">
        <v>291</v>
      </c>
      <c r="I444">
        <v>509</v>
      </c>
      <c r="J444" t="s">
        <v>547</v>
      </c>
      <c r="K444" t="s">
        <v>548</v>
      </c>
      <c r="L444">
        <v>3549</v>
      </c>
      <c r="M444" t="s">
        <v>289</v>
      </c>
      <c r="N444" t="s">
        <v>17</v>
      </c>
      <c r="O444">
        <v>3549</v>
      </c>
      <c r="P444" t="s">
        <v>289</v>
      </c>
      <c r="Q444" t="s">
        <v>17</v>
      </c>
      <c r="R444" t="s">
        <v>324</v>
      </c>
      <c r="S444" s="43">
        <v>-49.68</v>
      </c>
      <c r="U444" s="43">
        <v>14</v>
      </c>
      <c r="IF444">
        <v>3549</v>
      </c>
      <c r="IG444" t="s">
        <v>289</v>
      </c>
      <c r="IH444" t="s">
        <v>292</v>
      </c>
      <c r="IK444">
        <v>-2</v>
      </c>
      <c r="IL444" t="s">
        <v>278</v>
      </c>
      <c r="IM444" t="s">
        <v>279</v>
      </c>
      <c r="IN444" t="s">
        <v>471</v>
      </c>
      <c r="IP444" t="s">
        <v>472</v>
      </c>
    </row>
    <row r="445" spans="1:250" x14ac:dyDescent="0.35">
      <c r="A445">
        <v>13512</v>
      </c>
      <c r="B445">
        <v>-922729984</v>
      </c>
      <c r="C445">
        <v>1837</v>
      </c>
      <c r="D445" t="s">
        <v>272</v>
      </c>
      <c r="E445" t="s">
        <v>273</v>
      </c>
      <c r="F445">
        <v>7057</v>
      </c>
      <c r="G445" t="s">
        <v>290</v>
      </c>
      <c r="H445" t="s">
        <v>291</v>
      </c>
      <c r="I445">
        <v>507</v>
      </c>
      <c r="J445" t="s">
        <v>549</v>
      </c>
      <c r="K445" t="s">
        <v>550</v>
      </c>
      <c r="L445">
        <v>3549</v>
      </c>
      <c r="M445" t="s">
        <v>289</v>
      </c>
      <c r="N445" t="s">
        <v>17</v>
      </c>
      <c r="O445">
        <v>3549</v>
      </c>
      <c r="P445" t="s">
        <v>289</v>
      </c>
      <c r="Q445" t="s">
        <v>17</v>
      </c>
      <c r="R445" t="s">
        <v>324</v>
      </c>
      <c r="S445" s="43">
        <v>-88.87</v>
      </c>
      <c r="U445" s="43">
        <v>14</v>
      </c>
      <c r="IF445">
        <v>3549</v>
      </c>
      <c r="IG445" t="s">
        <v>289</v>
      </c>
      <c r="IH445" t="s">
        <v>292</v>
      </c>
      <c r="IK445">
        <v>-2</v>
      </c>
      <c r="IL445" t="s">
        <v>278</v>
      </c>
      <c r="IM445" t="s">
        <v>279</v>
      </c>
      <c r="IN445" t="s">
        <v>471</v>
      </c>
      <c r="IP445" t="s">
        <v>472</v>
      </c>
    </row>
    <row r="446" spans="1:250" x14ac:dyDescent="0.35">
      <c r="A446">
        <v>13513</v>
      </c>
      <c r="B446">
        <v>-922729984</v>
      </c>
      <c r="C446">
        <v>1837</v>
      </c>
      <c r="D446" t="s">
        <v>272</v>
      </c>
      <c r="E446" t="s">
        <v>273</v>
      </c>
      <c r="F446">
        <v>1848</v>
      </c>
      <c r="G446" t="s">
        <v>285</v>
      </c>
      <c r="H446" t="s">
        <v>273</v>
      </c>
      <c r="I446">
        <v>513</v>
      </c>
      <c r="J446" t="s">
        <v>545</v>
      </c>
      <c r="K446" t="s">
        <v>546</v>
      </c>
      <c r="L446">
        <v>4070</v>
      </c>
      <c r="M446" t="s">
        <v>293</v>
      </c>
      <c r="N446" t="s">
        <v>18</v>
      </c>
      <c r="O446">
        <v>4070</v>
      </c>
      <c r="P446" t="s">
        <v>293</v>
      </c>
      <c r="Q446" t="s">
        <v>18</v>
      </c>
      <c r="R446" t="s">
        <v>324</v>
      </c>
      <c r="S446" s="43">
        <v>-165.27</v>
      </c>
      <c r="U446" s="43">
        <v>14</v>
      </c>
      <c r="IF446">
        <v>4070</v>
      </c>
      <c r="IG446" t="s">
        <v>293</v>
      </c>
      <c r="IH446" t="s">
        <v>287</v>
      </c>
      <c r="IK446">
        <v>-2</v>
      </c>
      <c r="IL446" t="s">
        <v>278</v>
      </c>
      <c r="IM446" t="s">
        <v>279</v>
      </c>
      <c r="IN446" t="s">
        <v>463</v>
      </c>
      <c r="IP446" t="s">
        <v>473</v>
      </c>
    </row>
    <row r="447" spans="1:250" x14ac:dyDescent="0.35">
      <c r="A447">
        <v>13514</v>
      </c>
      <c r="B447">
        <v>-922729984</v>
      </c>
      <c r="C447">
        <v>1837</v>
      </c>
      <c r="D447" t="s">
        <v>272</v>
      </c>
      <c r="E447" t="s">
        <v>273</v>
      </c>
      <c r="F447">
        <v>1848</v>
      </c>
      <c r="G447" t="s">
        <v>285</v>
      </c>
      <c r="H447" t="s">
        <v>273</v>
      </c>
      <c r="I447">
        <v>509</v>
      </c>
      <c r="J447" t="s">
        <v>547</v>
      </c>
      <c r="K447" t="s">
        <v>548</v>
      </c>
      <c r="L447">
        <v>4070</v>
      </c>
      <c r="M447" t="s">
        <v>293</v>
      </c>
      <c r="N447" t="s">
        <v>18</v>
      </c>
      <c r="O447">
        <v>4070</v>
      </c>
      <c r="P447" t="s">
        <v>293</v>
      </c>
      <c r="Q447" t="s">
        <v>18</v>
      </c>
      <c r="R447" t="s">
        <v>324</v>
      </c>
      <c r="S447" s="43">
        <v>-93.61</v>
      </c>
      <c r="U447" s="43">
        <v>14</v>
      </c>
      <c r="IF447">
        <v>4070</v>
      </c>
      <c r="IG447" t="s">
        <v>293</v>
      </c>
      <c r="IH447" t="s">
        <v>287</v>
      </c>
      <c r="IK447">
        <v>-2</v>
      </c>
      <c r="IL447" t="s">
        <v>278</v>
      </c>
      <c r="IM447" t="s">
        <v>279</v>
      </c>
      <c r="IN447" t="s">
        <v>463</v>
      </c>
      <c r="IP447" t="s">
        <v>473</v>
      </c>
    </row>
    <row r="448" spans="1:250" x14ac:dyDescent="0.35">
      <c r="A448">
        <v>13515</v>
      </c>
      <c r="B448">
        <v>-922729984</v>
      </c>
      <c r="C448">
        <v>1837</v>
      </c>
      <c r="D448" t="s">
        <v>272</v>
      </c>
      <c r="E448" t="s">
        <v>273</v>
      </c>
      <c r="F448">
        <v>1848</v>
      </c>
      <c r="G448" t="s">
        <v>285</v>
      </c>
      <c r="H448" t="s">
        <v>273</v>
      </c>
      <c r="I448">
        <v>507</v>
      </c>
      <c r="J448" t="s">
        <v>549</v>
      </c>
      <c r="K448" t="s">
        <v>550</v>
      </c>
      <c r="L448">
        <v>4070</v>
      </c>
      <c r="M448" t="s">
        <v>293</v>
      </c>
      <c r="N448" t="s">
        <v>18</v>
      </c>
      <c r="O448">
        <v>4070</v>
      </c>
      <c r="P448" t="s">
        <v>293</v>
      </c>
      <c r="Q448" t="s">
        <v>18</v>
      </c>
      <c r="R448" t="s">
        <v>324</v>
      </c>
      <c r="S448" s="43">
        <v>-162.94</v>
      </c>
      <c r="U448" s="43">
        <v>14</v>
      </c>
      <c r="IF448">
        <v>4070</v>
      </c>
      <c r="IG448" t="s">
        <v>293</v>
      </c>
      <c r="IH448" t="s">
        <v>287</v>
      </c>
      <c r="IK448">
        <v>-2</v>
      </c>
      <c r="IL448" t="s">
        <v>278</v>
      </c>
      <c r="IM448" t="s">
        <v>279</v>
      </c>
      <c r="IN448" t="s">
        <v>463</v>
      </c>
      <c r="IP448" t="s">
        <v>473</v>
      </c>
    </row>
    <row r="449" spans="1:250" x14ac:dyDescent="0.35">
      <c r="A449">
        <v>13516</v>
      </c>
      <c r="B449">
        <v>-922729984</v>
      </c>
      <c r="C449">
        <v>1837</v>
      </c>
      <c r="D449" t="s">
        <v>272</v>
      </c>
      <c r="E449" t="s">
        <v>273</v>
      </c>
      <c r="F449">
        <v>7057</v>
      </c>
      <c r="G449" t="s">
        <v>290</v>
      </c>
      <c r="H449" t="s">
        <v>291</v>
      </c>
      <c r="I449">
        <v>528</v>
      </c>
      <c r="J449" t="s">
        <v>531</v>
      </c>
      <c r="K449" t="s">
        <v>532</v>
      </c>
      <c r="L449">
        <v>3549</v>
      </c>
      <c r="M449" t="s">
        <v>289</v>
      </c>
      <c r="N449" t="s">
        <v>17</v>
      </c>
      <c r="O449">
        <v>3549</v>
      </c>
      <c r="P449" t="s">
        <v>289</v>
      </c>
      <c r="Q449" t="s">
        <v>17</v>
      </c>
      <c r="R449" t="s">
        <v>324</v>
      </c>
      <c r="S449" s="43">
        <v>-53.31</v>
      </c>
      <c r="U449" s="43">
        <v>14</v>
      </c>
      <c r="IF449">
        <v>3549</v>
      </c>
      <c r="IG449" t="s">
        <v>289</v>
      </c>
      <c r="IH449" t="s">
        <v>292</v>
      </c>
      <c r="IK449">
        <v>-2</v>
      </c>
      <c r="IL449" t="s">
        <v>278</v>
      </c>
      <c r="IM449" t="s">
        <v>279</v>
      </c>
      <c r="IN449" t="s">
        <v>471</v>
      </c>
      <c r="IP449" t="s">
        <v>472</v>
      </c>
    </row>
    <row r="450" spans="1:250" x14ac:dyDescent="0.35">
      <c r="A450">
        <v>13517</v>
      </c>
      <c r="B450">
        <v>-922729984</v>
      </c>
      <c r="C450">
        <v>1837</v>
      </c>
      <c r="D450" t="s">
        <v>272</v>
      </c>
      <c r="E450" t="s">
        <v>273</v>
      </c>
      <c r="F450">
        <v>7057</v>
      </c>
      <c r="G450" t="s">
        <v>290</v>
      </c>
      <c r="H450" t="s">
        <v>291</v>
      </c>
      <c r="I450">
        <v>527</v>
      </c>
      <c r="J450" t="s">
        <v>535</v>
      </c>
      <c r="K450" t="s">
        <v>536</v>
      </c>
      <c r="L450">
        <v>3549</v>
      </c>
      <c r="M450" t="s">
        <v>289</v>
      </c>
      <c r="N450" t="s">
        <v>17</v>
      </c>
      <c r="O450">
        <v>3549</v>
      </c>
      <c r="P450" t="s">
        <v>289</v>
      </c>
      <c r="Q450" t="s">
        <v>17</v>
      </c>
      <c r="R450" t="s">
        <v>324</v>
      </c>
      <c r="S450" s="43">
        <v>-37.32</v>
      </c>
      <c r="U450" s="43">
        <v>14</v>
      </c>
      <c r="IF450">
        <v>3549</v>
      </c>
      <c r="IG450" t="s">
        <v>289</v>
      </c>
      <c r="IH450" t="s">
        <v>292</v>
      </c>
      <c r="IK450">
        <v>-2</v>
      </c>
      <c r="IL450" t="s">
        <v>278</v>
      </c>
      <c r="IM450" t="s">
        <v>279</v>
      </c>
      <c r="IN450" t="s">
        <v>471</v>
      </c>
      <c r="IP450" t="s">
        <v>472</v>
      </c>
    </row>
    <row r="451" spans="1:250" x14ac:dyDescent="0.35">
      <c r="A451">
        <v>13518</v>
      </c>
      <c r="B451">
        <v>-922729984</v>
      </c>
      <c r="C451">
        <v>1837</v>
      </c>
      <c r="D451" t="s">
        <v>272</v>
      </c>
      <c r="E451" t="s">
        <v>273</v>
      </c>
      <c r="F451">
        <v>7057</v>
      </c>
      <c r="G451" t="s">
        <v>290</v>
      </c>
      <c r="H451" t="s">
        <v>291</v>
      </c>
      <c r="I451">
        <v>523</v>
      </c>
      <c r="J451" t="s">
        <v>537</v>
      </c>
      <c r="K451" t="s">
        <v>538</v>
      </c>
      <c r="L451">
        <v>3549</v>
      </c>
      <c r="M451" t="s">
        <v>289</v>
      </c>
      <c r="N451" t="s">
        <v>17</v>
      </c>
      <c r="O451">
        <v>3549</v>
      </c>
      <c r="P451" t="s">
        <v>289</v>
      </c>
      <c r="Q451" t="s">
        <v>17</v>
      </c>
      <c r="R451" t="s">
        <v>324</v>
      </c>
      <c r="S451" s="43">
        <v>-77.66</v>
      </c>
      <c r="U451" s="43">
        <v>14</v>
      </c>
      <c r="IF451">
        <v>3549</v>
      </c>
      <c r="IG451" t="s">
        <v>289</v>
      </c>
      <c r="IH451" t="s">
        <v>292</v>
      </c>
      <c r="IK451">
        <v>-2</v>
      </c>
      <c r="IL451" t="s">
        <v>278</v>
      </c>
      <c r="IM451" t="s">
        <v>279</v>
      </c>
      <c r="IN451" t="s">
        <v>471</v>
      </c>
      <c r="IP451" t="s">
        <v>472</v>
      </c>
    </row>
    <row r="452" spans="1:250" x14ac:dyDescent="0.35">
      <c r="A452">
        <v>13519</v>
      </c>
      <c r="B452">
        <v>-922729984</v>
      </c>
      <c r="C452">
        <v>1837</v>
      </c>
      <c r="D452" t="s">
        <v>272</v>
      </c>
      <c r="E452" t="s">
        <v>273</v>
      </c>
      <c r="F452">
        <v>1848</v>
      </c>
      <c r="G452" t="s">
        <v>285</v>
      </c>
      <c r="H452" t="s">
        <v>273</v>
      </c>
      <c r="I452">
        <v>528</v>
      </c>
      <c r="J452" t="s">
        <v>531</v>
      </c>
      <c r="K452" t="s">
        <v>532</v>
      </c>
      <c r="L452">
        <v>4070</v>
      </c>
      <c r="M452" t="s">
        <v>293</v>
      </c>
      <c r="N452" t="s">
        <v>18</v>
      </c>
      <c r="O452">
        <v>4070</v>
      </c>
      <c r="P452" t="s">
        <v>293</v>
      </c>
      <c r="Q452" t="s">
        <v>18</v>
      </c>
      <c r="R452" t="s">
        <v>324</v>
      </c>
      <c r="S452" s="43">
        <v>-111.73</v>
      </c>
      <c r="U452" s="43">
        <v>14</v>
      </c>
      <c r="IF452">
        <v>4070</v>
      </c>
      <c r="IG452" t="s">
        <v>293</v>
      </c>
      <c r="IH452" t="s">
        <v>287</v>
      </c>
      <c r="IK452">
        <v>-2</v>
      </c>
      <c r="IL452" t="s">
        <v>278</v>
      </c>
      <c r="IM452" t="s">
        <v>279</v>
      </c>
      <c r="IN452" t="s">
        <v>463</v>
      </c>
      <c r="IP452" t="s">
        <v>473</v>
      </c>
    </row>
    <row r="453" spans="1:250" x14ac:dyDescent="0.35">
      <c r="A453">
        <v>13520</v>
      </c>
      <c r="B453">
        <v>-922729984</v>
      </c>
      <c r="C453">
        <v>1837</v>
      </c>
      <c r="D453" t="s">
        <v>272</v>
      </c>
      <c r="E453" t="s">
        <v>273</v>
      </c>
      <c r="F453">
        <v>1848</v>
      </c>
      <c r="G453" t="s">
        <v>285</v>
      </c>
      <c r="H453" t="s">
        <v>273</v>
      </c>
      <c r="I453">
        <v>527</v>
      </c>
      <c r="J453" t="s">
        <v>535</v>
      </c>
      <c r="K453" t="s">
        <v>536</v>
      </c>
      <c r="L453">
        <v>4070</v>
      </c>
      <c r="M453" t="s">
        <v>293</v>
      </c>
      <c r="N453" t="s">
        <v>18</v>
      </c>
      <c r="O453">
        <v>4070</v>
      </c>
      <c r="P453" t="s">
        <v>293</v>
      </c>
      <c r="Q453" t="s">
        <v>18</v>
      </c>
      <c r="R453" t="s">
        <v>324</v>
      </c>
      <c r="S453" s="43">
        <v>-93.26</v>
      </c>
      <c r="U453" s="43">
        <v>14</v>
      </c>
      <c r="IF453">
        <v>4070</v>
      </c>
      <c r="IG453" t="s">
        <v>293</v>
      </c>
      <c r="IH453" t="s">
        <v>287</v>
      </c>
      <c r="IK453">
        <v>-2</v>
      </c>
      <c r="IL453" t="s">
        <v>278</v>
      </c>
      <c r="IM453" t="s">
        <v>279</v>
      </c>
      <c r="IN453" t="s">
        <v>463</v>
      </c>
      <c r="IP453" t="s">
        <v>473</v>
      </c>
    </row>
    <row r="454" spans="1:250" x14ac:dyDescent="0.35">
      <c r="A454">
        <v>13521</v>
      </c>
      <c r="B454">
        <v>-922729984</v>
      </c>
      <c r="C454">
        <v>1837</v>
      </c>
      <c r="D454" t="s">
        <v>272</v>
      </c>
      <c r="E454" t="s">
        <v>273</v>
      </c>
      <c r="F454">
        <v>1848</v>
      </c>
      <c r="G454" t="s">
        <v>285</v>
      </c>
      <c r="H454" t="s">
        <v>273</v>
      </c>
      <c r="I454">
        <v>523</v>
      </c>
      <c r="J454" t="s">
        <v>537</v>
      </c>
      <c r="K454" t="s">
        <v>538</v>
      </c>
      <c r="L454">
        <v>4070</v>
      </c>
      <c r="M454" t="s">
        <v>293</v>
      </c>
      <c r="N454" t="s">
        <v>18</v>
      </c>
      <c r="O454">
        <v>4070</v>
      </c>
      <c r="P454" t="s">
        <v>293</v>
      </c>
      <c r="Q454" t="s">
        <v>18</v>
      </c>
      <c r="R454" t="s">
        <v>324</v>
      </c>
      <c r="S454" s="43">
        <v>-157.13999999999999</v>
      </c>
      <c r="U454" s="43">
        <v>14</v>
      </c>
      <c r="IF454">
        <v>4070</v>
      </c>
      <c r="IG454" t="s">
        <v>293</v>
      </c>
      <c r="IH454" t="s">
        <v>287</v>
      </c>
      <c r="IK454">
        <v>-2</v>
      </c>
      <c r="IL454" t="s">
        <v>278</v>
      </c>
      <c r="IM454" t="s">
        <v>279</v>
      </c>
      <c r="IN454" t="s">
        <v>463</v>
      </c>
      <c r="IP454" t="s">
        <v>473</v>
      </c>
    </row>
    <row r="455" spans="1:250" x14ac:dyDescent="0.35">
      <c r="A455">
        <v>13522</v>
      </c>
      <c r="B455">
        <v>-922729984</v>
      </c>
      <c r="C455">
        <v>1837</v>
      </c>
      <c r="D455" t="s">
        <v>272</v>
      </c>
      <c r="E455" t="s">
        <v>273</v>
      </c>
      <c r="F455">
        <v>1848</v>
      </c>
      <c r="G455" t="s">
        <v>285</v>
      </c>
      <c r="H455" t="s">
        <v>273</v>
      </c>
      <c r="I455">
        <v>521</v>
      </c>
      <c r="J455" t="s">
        <v>539</v>
      </c>
      <c r="K455" t="s">
        <v>540</v>
      </c>
      <c r="L455">
        <v>4070</v>
      </c>
      <c r="M455" t="s">
        <v>293</v>
      </c>
      <c r="N455" t="s">
        <v>18</v>
      </c>
      <c r="O455">
        <v>4070</v>
      </c>
      <c r="P455" t="s">
        <v>293</v>
      </c>
      <c r="Q455" t="s">
        <v>18</v>
      </c>
      <c r="R455" t="s">
        <v>324</v>
      </c>
      <c r="S455" s="43">
        <v>-78.569999999999993</v>
      </c>
      <c r="U455" s="43">
        <v>14</v>
      </c>
      <c r="IF455">
        <v>4070</v>
      </c>
      <c r="IG455" t="s">
        <v>293</v>
      </c>
      <c r="IH455" t="s">
        <v>287</v>
      </c>
      <c r="IK455">
        <v>-2</v>
      </c>
      <c r="IL455" t="s">
        <v>278</v>
      </c>
      <c r="IM455" t="s">
        <v>279</v>
      </c>
      <c r="IN455" t="s">
        <v>463</v>
      </c>
      <c r="IP455" t="s">
        <v>473</v>
      </c>
    </row>
    <row r="456" spans="1:250" x14ac:dyDescent="0.35">
      <c r="A456">
        <v>13523</v>
      </c>
      <c r="B456">
        <v>-922729984</v>
      </c>
      <c r="C456">
        <v>1837</v>
      </c>
      <c r="D456" t="s">
        <v>272</v>
      </c>
      <c r="E456" t="s">
        <v>273</v>
      </c>
      <c r="F456">
        <v>1848</v>
      </c>
      <c r="G456" t="s">
        <v>285</v>
      </c>
      <c r="H456" t="s">
        <v>273</v>
      </c>
      <c r="I456">
        <v>519</v>
      </c>
      <c r="J456" t="s">
        <v>541</v>
      </c>
      <c r="K456" t="s">
        <v>542</v>
      </c>
      <c r="L456">
        <v>4070</v>
      </c>
      <c r="M456" t="s">
        <v>293</v>
      </c>
      <c r="N456" t="s">
        <v>18</v>
      </c>
      <c r="O456">
        <v>4070</v>
      </c>
      <c r="P456" t="s">
        <v>293</v>
      </c>
      <c r="Q456" t="s">
        <v>18</v>
      </c>
      <c r="R456" t="s">
        <v>324</v>
      </c>
      <c r="S456" s="43">
        <v>-78.569999999999993</v>
      </c>
      <c r="U456" s="43">
        <v>14</v>
      </c>
      <c r="IF456">
        <v>4070</v>
      </c>
      <c r="IG456" t="s">
        <v>293</v>
      </c>
      <c r="IH456" t="s">
        <v>287</v>
      </c>
      <c r="IK456">
        <v>-2</v>
      </c>
      <c r="IL456" t="s">
        <v>278</v>
      </c>
      <c r="IM456" t="s">
        <v>279</v>
      </c>
      <c r="IN456" t="s">
        <v>463</v>
      </c>
      <c r="IP456" t="s">
        <v>473</v>
      </c>
    </row>
    <row r="457" spans="1:250" x14ac:dyDescent="0.35">
      <c r="A457">
        <v>13524</v>
      </c>
      <c r="B457">
        <v>-922729984</v>
      </c>
      <c r="C457">
        <v>1837</v>
      </c>
      <c r="D457" t="s">
        <v>272</v>
      </c>
      <c r="E457" t="s">
        <v>273</v>
      </c>
      <c r="F457">
        <v>1848</v>
      </c>
      <c r="G457" t="s">
        <v>285</v>
      </c>
      <c r="H457" t="s">
        <v>273</v>
      </c>
      <c r="I457">
        <v>515</v>
      </c>
      <c r="J457" t="s">
        <v>543</v>
      </c>
      <c r="K457" t="s">
        <v>544</v>
      </c>
      <c r="L457">
        <v>4070</v>
      </c>
      <c r="M457" t="s">
        <v>293</v>
      </c>
      <c r="N457" t="s">
        <v>18</v>
      </c>
      <c r="O457">
        <v>4070</v>
      </c>
      <c r="P457" t="s">
        <v>293</v>
      </c>
      <c r="Q457" t="s">
        <v>18</v>
      </c>
      <c r="R457" t="s">
        <v>324</v>
      </c>
      <c r="S457" s="43">
        <v>-184.47</v>
      </c>
      <c r="U457" s="43">
        <v>14</v>
      </c>
      <c r="IF457">
        <v>4070</v>
      </c>
      <c r="IG457" t="s">
        <v>293</v>
      </c>
      <c r="IH457" t="s">
        <v>287</v>
      </c>
      <c r="IK457">
        <v>-2</v>
      </c>
      <c r="IL457" t="s">
        <v>278</v>
      </c>
      <c r="IM457" t="s">
        <v>279</v>
      </c>
      <c r="IN457" t="s">
        <v>463</v>
      </c>
      <c r="IP457" t="s">
        <v>473</v>
      </c>
    </row>
    <row r="458" spans="1:250" x14ac:dyDescent="0.35">
      <c r="A458">
        <v>13525</v>
      </c>
      <c r="B458">
        <v>-922729984</v>
      </c>
      <c r="C458">
        <v>1837</v>
      </c>
      <c r="D458" t="s">
        <v>272</v>
      </c>
      <c r="E458" t="s">
        <v>273</v>
      </c>
      <c r="F458">
        <v>5062</v>
      </c>
      <c r="G458" t="s">
        <v>294</v>
      </c>
      <c r="H458" t="s">
        <v>295</v>
      </c>
      <c r="I458">
        <v>521</v>
      </c>
      <c r="J458" t="s">
        <v>539</v>
      </c>
      <c r="K458" t="s">
        <v>540</v>
      </c>
      <c r="L458">
        <v>4994</v>
      </c>
      <c r="M458" t="s">
        <v>296</v>
      </c>
      <c r="N458" t="s">
        <v>297</v>
      </c>
      <c r="O458">
        <v>4994</v>
      </c>
      <c r="P458" t="s">
        <v>296</v>
      </c>
      <c r="Q458" t="s">
        <v>297</v>
      </c>
      <c r="R458" t="s">
        <v>324</v>
      </c>
      <c r="S458" s="43">
        <v>-64.81</v>
      </c>
      <c r="U458" s="43">
        <v>14</v>
      </c>
      <c r="IF458">
        <v>4994</v>
      </c>
      <c r="IG458" t="s">
        <v>296</v>
      </c>
      <c r="IH458" t="s">
        <v>298</v>
      </c>
      <c r="IK458">
        <v>-2</v>
      </c>
      <c r="IL458" t="s">
        <v>278</v>
      </c>
      <c r="IM458" t="s">
        <v>279</v>
      </c>
      <c r="IN458" t="s">
        <v>474</v>
      </c>
      <c r="IP458" t="s">
        <v>475</v>
      </c>
    </row>
    <row r="459" spans="1:250" x14ac:dyDescent="0.35">
      <c r="A459">
        <v>13526</v>
      </c>
      <c r="B459">
        <v>-922729984</v>
      </c>
      <c r="C459">
        <v>1837</v>
      </c>
      <c r="D459" t="s">
        <v>272</v>
      </c>
      <c r="E459" t="s">
        <v>273</v>
      </c>
      <c r="F459">
        <v>5062</v>
      </c>
      <c r="G459" t="s">
        <v>294</v>
      </c>
      <c r="H459" t="s">
        <v>295</v>
      </c>
      <c r="I459">
        <v>519</v>
      </c>
      <c r="J459" t="s">
        <v>541</v>
      </c>
      <c r="K459" t="s">
        <v>542</v>
      </c>
      <c r="L459">
        <v>4994</v>
      </c>
      <c r="M459" t="s">
        <v>296</v>
      </c>
      <c r="N459" t="s">
        <v>297</v>
      </c>
      <c r="O459">
        <v>4994</v>
      </c>
      <c r="P459" t="s">
        <v>296</v>
      </c>
      <c r="Q459" t="s">
        <v>297</v>
      </c>
      <c r="R459" t="s">
        <v>324</v>
      </c>
      <c r="S459" s="43">
        <v>-64.81</v>
      </c>
      <c r="U459" s="43">
        <v>14</v>
      </c>
      <c r="IF459">
        <v>4994</v>
      </c>
      <c r="IG459" t="s">
        <v>296</v>
      </c>
      <c r="IH459" t="s">
        <v>298</v>
      </c>
      <c r="IK459">
        <v>-2</v>
      </c>
      <c r="IL459" t="s">
        <v>278</v>
      </c>
      <c r="IM459" t="s">
        <v>279</v>
      </c>
      <c r="IN459" t="s">
        <v>474</v>
      </c>
      <c r="IP459" t="s">
        <v>475</v>
      </c>
    </row>
    <row r="460" spans="1:250" x14ac:dyDescent="0.35">
      <c r="A460">
        <v>13527</v>
      </c>
      <c r="B460">
        <v>-922729984</v>
      </c>
      <c r="C460">
        <v>1837</v>
      </c>
      <c r="D460" t="s">
        <v>272</v>
      </c>
      <c r="E460" t="s">
        <v>273</v>
      </c>
      <c r="F460">
        <v>5062</v>
      </c>
      <c r="G460" t="s">
        <v>294</v>
      </c>
      <c r="H460" t="s">
        <v>295</v>
      </c>
      <c r="I460">
        <v>515</v>
      </c>
      <c r="J460" t="s">
        <v>543</v>
      </c>
      <c r="K460" t="s">
        <v>544</v>
      </c>
      <c r="L460">
        <v>4994</v>
      </c>
      <c r="M460" t="s">
        <v>296</v>
      </c>
      <c r="N460" t="s">
        <v>297</v>
      </c>
      <c r="O460">
        <v>4994</v>
      </c>
      <c r="P460" t="s">
        <v>296</v>
      </c>
      <c r="Q460" t="s">
        <v>297</v>
      </c>
      <c r="R460" t="s">
        <v>324</v>
      </c>
      <c r="S460" s="43">
        <v>-152.21</v>
      </c>
      <c r="U460" s="43">
        <v>14</v>
      </c>
      <c r="IF460">
        <v>4994</v>
      </c>
      <c r="IG460" t="s">
        <v>296</v>
      </c>
      <c r="IH460" t="s">
        <v>298</v>
      </c>
      <c r="IK460">
        <v>-2</v>
      </c>
      <c r="IL460" t="s">
        <v>278</v>
      </c>
      <c r="IM460" t="s">
        <v>279</v>
      </c>
      <c r="IN460" t="s">
        <v>474</v>
      </c>
      <c r="IP460" t="s">
        <v>475</v>
      </c>
    </row>
    <row r="461" spans="1:250" x14ac:dyDescent="0.35">
      <c r="A461">
        <v>13528</v>
      </c>
      <c r="B461">
        <v>-922729984</v>
      </c>
      <c r="C461">
        <v>1837</v>
      </c>
      <c r="D461" t="s">
        <v>272</v>
      </c>
      <c r="E461" t="s">
        <v>273</v>
      </c>
      <c r="F461">
        <v>5062</v>
      </c>
      <c r="G461" t="s">
        <v>294</v>
      </c>
      <c r="H461" t="s">
        <v>295</v>
      </c>
      <c r="I461">
        <v>513</v>
      </c>
      <c r="J461" t="s">
        <v>545</v>
      </c>
      <c r="K461" t="s">
        <v>546</v>
      </c>
      <c r="L461">
        <v>4994</v>
      </c>
      <c r="M461" t="s">
        <v>296</v>
      </c>
      <c r="N461" t="s">
        <v>297</v>
      </c>
      <c r="O461">
        <v>4994</v>
      </c>
      <c r="P461" t="s">
        <v>296</v>
      </c>
      <c r="Q461" t="s">
        <v>297</v>
      </c>
      <c r="R461" t="s">
        <v>324</v>
      </c>
      <c r="S461" s="43">
        <v>-136.30000000000001</v>
      </c>
      <c r="U461" s="43">
        <v>14</v>
      </c>
      <c r="IF461">
        <v>4994</v>
      </c>
      <c r="IG461" t="s">
        <v>296</v>
      </c>
      <c r="IH461" t="s">
        <v>298</v>
      </c>
      <c r="IK461">
        <v>-2</v>
      </c>
      <c r="IL461" t="s">
        <v>278</v>
      </c>
      <c r="IM461" t="s">
        <v>279</v>
      </c>
      <c r="IN461" t="s">
        <v>474</v>
      </c>
      <c r="IP461" t="s">
        <v>475</v>
      </c>
    </row>
    <row r="462" spans="1:250" x14ac:dyDescent="0.35">
      <c r="A462">
        <v>13529</v>
      </c>
      <c r="B462">
        <v>-922729984</v>
      </c>
      <c r="C462">
        <v>1837</v>
      </c>
      <c r="D462" t="s">
        <v>272</v>
      </c>
      <c r="E462" t="s">
        <v>273</v>
      </c>
      <c r="F462">
        <v>5062</v>
      </c>
      <c r="G462" t="s">
        <v>294</v>
      </c>
      <c r="H462" t="s">
        <v>295</v>
      </c>
      <c r="I462">
        <v>509</v>
      </c>
      <c r="J462" t="s">
        <v>547</v>
      </c>
      <c r="K462" t="s">
        <v>548</v>
      </c>
      <c r="L462">
        <v>4994</v>
      </c>
      <c r="M462" t="s">
        <v>296</v>
      </c>
      <c r="N462" t="s">
        <v>297</v>
      </c>
      <c r="O462">
        <v>4994</v>
      </c>
      <c r="P462" t="s">
        <v>296</v>
      </c>
      <c r="Q462" t="s">
        <v>297</v>
      </c>
      <c r="R462" t="s">
        <v>324</v>
      </c>
      <c r="S462" s="43">
        <v>-89.86</v>
      </c>
      <c r="U462" s="43">
        <v>14</v>
      </c>
      <c r="IF462">
        <v>4994</v>
      </c>
      <c r="IG462" t="s">
        <v>296</v>
      </c>
      <c r="IH462" t="s">
        <v>298</v>
      </c>
      <c r="IK462">
        <v>-2</v>
      </c>
      <c r="IL462" t="s">
        <v>278</v>
      </c>
      <c r="IM462" t="s">
        <v>279</v>
      </c>
      <c r="IN462" t="s">
        <v>474</v>
      </c>
      <c r="IP462" t="s">
        <v>475</v>
      </c>
    </row>
    <row r="463" spans="1:250" x14ac:dyDescent="0.35">
      <c r="A463">
        <v>13530</v>
      </c>
      <c r="B463">
        <v>-922729984</v>
      </c>
      <c r="C463">
        <v>1837</v>
      </c>
      <c r="D463" t="s">
        <v>272</v>
      </c>
      <c r="E463" t="s">
        <v>273</v>
      </c>
      <c r="F463">
        <v>5062</v>
      </c>
      <c r="G463" t="s">
        <v>294</v>
      </c>
      <c r="H463" t="s">
        <v>295</v>
      </c>
      <c r="I463">
        <v>507</v>
      </c>
      <c r="J463" t="s">
        <v>549</v>
      </c>
      <c r="K463" t="s">
        <v>550</v>
      </c>
      <c r="L463">
        <v>4994</v>
      </c>
      <c r="M463" t="s">
        <v>296</v>
      </c>
      <c r="N463" t="s">
        <v>297</v>
      </c>
      <c r="O463">
        <v>4994</v>
      </c>
      <c r="P463" t="s">
        <v>296</v>
      </c>
      <c r="Q463" t="s">
        <v>297</v>
      </c>
      <c r="R463" t="s">
        <v>324</v>
      </c>
      <c r="S463" s="43">
        <v>-141.21</v>
      </c>
      <c r="U463" s="43">
        <v>14</v>
      </c>
      <c r="IF463">
        <v>4994</v>
      </c>
      <c r="IG463" t="s">
        <v>296</v>
      </c>
      <c r="IH463" t="s">
        <v>298</v>
      </c>
      <c r="IK463">
        <v>-2</v>
      </c>
      <c r="IL463" t="s">
        <v>278</v>
      </c>
      <c r="IM463" t="s">
        <v>279</v>
      </c>
      <c r="IN463" t="s">
        <v>474</v>
      </c>
      <c r="IP463" t="s">
        <v>475</v>
      </c>
    </row>
    <row r="464" spans="1:250" x14ac:dyDescent="0.35">
      <c r="A464">
        <v>13531</v>
      </c>
      <c r="B464">
        <v>-922729984</v>
      </c>
      <c r="C464">
        <v>1837</v>
      </c>
      <c r="D464" t="s">
        <v>272</v>
      </c>
      <c r="E464" t="s">
        <v>273</v>
      </c>
      <c r="F464">
        <v>7057</v>
      </c>
      <c r="G464" t="s">
        <v>290</v>
      </c>
      <c r="H464" t="s">
        <v>291</v>
      </c>
      <c r="I464">
        <v>513</v>
      </c>
      <c r="J464" t="s">
        <v>545</v>
      </c>
      <c r="K464" t="s">
        <v>546</v>
      </c>
      <c r="L464">
        <v>4994</v>
      </c>
      <c r="M464" t="s">
        <v>296</v>
      </c>
      <c r="N464" t="s">
        <v>297</v>
      </c>
      <c r="O464">
        <v>4994</v>
      </c>
      <c r="P464" t="s">
        <v>296</v>
      </c>
      <c r="Q464" t="s">
        <v>297</v>
      </c>
      <c r="R464" t="s">
        <v>324</v>
      </c>
      <c r="S464" s="43">
        <v>-178</v>
      </c>
      <c r="U464" s="43">
        <v>14</v>
      </c>
      <c r="IF464">
        <v>4994</v>
      </c>
      <c r="IG464" t="s">
        <v>296</v>
      </c>
      <c r="IH464" t="s">
        <v>292</v>
      </c>
      <c r="IK464">
        <v>-2</v>
      </c>
      <c r="IL464" t="s">
        <v>278</v>
      </c>
      <c r="IM464" t="s">
        <v>279</v>
      </c>
      <c r="IN464" t="s">
        <v>471</v>
      </c>
      <c r="IP464" t="s">
        <v>476</v>
      </c>
    </row>
    <row r="465" spans="1:250" x14ac:dyDescent="0.35">
      <c r="A465">
        <v>13532</v>
      </c>
      <c r="B465">
        <v>-922729984</v>
      </c>
      <c r="C465">
        <v>1837</v>
      </c>
      <c r="D465" t="s">
        <v>272</v>
      </c>
      <c r="E465" t="s">
        <v>273</v>
      </c>
      <c r="F465">
        <v>7057</v>
      </c>
      <c r="G465" t="s">
        <v>290</v>
      </c>
      <c r="H465" t="s">
        <v>291</v>
      </c>
      <c r="I465">
        <v>509</v>
      </c>
      <c r="J465" t="s">
        <v>547</v>
      </c>
      <c r="K465" t="s">
        <v>548</v>
      </c>
      <c r="L465">
        <v>4994</v>
      </c>
      <c r="M465" t="s">
        <v>296</v>
      </c>
      <c r="N465" t="s">
        <v>297</v>
      </c>
      <c r="O465">
        <v>4994</v>
      </c>
      <c r="P465" t="s">
        <v>296</v>
      </c>
      <c r="Q465" t="s">
        <v>297</v>
      </c>
      <c r="R465" t="s">
        <v>324</v>
      </c>
      <c r="S465" s="43">
        <v>-103.07</v>
      </c>
      <c r="U465" s="43">
        <v>14</v>
      </c>
      <c r="IF465">
        <v>4994</v>
      </c>
      <c r="IG465" t="s">
        <v>296</v>
      </c>
      <c r="IH465" t="s">
        <v>292</v>
      </c>
      <c r="IK465">
        <v>-2</v>
      </c>
      <c r="IL465" t="s">
        <v>278</v>
      </c>
      <c r="IM465" t="s">
        <v>279</v>
      </c>
      <c r="IN465" t="s">
        <v>471</v>
      </c>
      <c r="IP465" t="s">
        <v>476</v>
      </c>
    </row>
    <row r="466" spans="1:250" x14ac:dyDescent="0.35">
      <c r="A466">
        <v>13533</v>
      </c>
      <c r="B466">
        <v>-922729984</v>
      </c>
      <c r="C466">
        <v>1837</v>
      </c>
      <c r="D466" t="s">
        <v>272</v>
      </c>
      <c r="E466" t="s">
        <v>273</v>
      </c>
      <c r="F466">
        <v>7057</v>
      </c>
      <c r="G466" t="s">
        <v>290</v>
      </c>
      <c r="H466" t="s">
        <v>291</v>
      </c>
      <c r="I466">
        <v>507</v>
      </c>
      <c r="J466" t="s">
        <v>549</v>
      </c>
      <c r="K466" t="s">
        <v>550</v>
      </c>
      <c r="L466">
        <v>4994</v>
      </c>
      <c r="M466" t="s">
        <v>296</v>
      </c>
      <c r="N466" t="s">
        <v>297</v>
      </c>
      <c r="O466">
        <v>4994</v>
      </c>
      <c r="P466" t="s">
        <v>296</v>
      </c>
      <c r="Q466" t="s">
        <v>297</v>
      </c>
      <c r="R466" t="s">
        <v>324</v>
      </c>
      <c r="S466" s="43">
        <v>-184.36</v>
      </c>
      <c r="U466" s="43">
        <v>14</v>
      </c>
      <c r="IF466">
        <v>4994</v>
      </c>
      <c r="IG466" t="s">
        <v>296</v>
      </c>
      <c r="IH466" t="s">
        <v>292</v>
      </c>
      <c r="IK466">
        <v>-2</v>
      </c>
      <c r="IL466" t="s">
        <v>278</v>
      </c>
      <c r="IM466" t="s">
        <v>279</v>
      </c>
      <c r="IN466" t="s">
        <v>471</v>
      </c>
      <c r="IP466" t="s">
        <v>476</v>
      </c>
    </row>
    <row r="467" spans="1:250" x14ac:dyDescent="0.35">
      <c r="A467">
        <v>13534</v>
      </c>
      <c r="B467">
        <v>-922729984</v>
      </c>
      <c r="C467">
        <v>1837</v>
      </c>
      <c r="D467" t="s">
        <v>272</v>
      </c>
      <c r="E467" t="s">
        <v>273</v>
      </c>
      <c r="F467">
        <v>5062</v>
      </c>
      <c r="G467" t="s">
        <v>294</v>
      </c>
      <c r="H467" t="s">
        <v>295</v>
      </c>
      <c r="I467">
        <v>528</v>
      </c>
      <c r="J467" t="s">
        <v>531</v>
      </c>
      <c r="K467" t="s">
        <v>532</v>
      </c>
      <c r="L467">
        <v>4994</v>
      </c>
      <c r="M467" t="s">
        <v>296</v>
      </c>
      <c r="N467" t="s">
        <v>297</v>
      </c>
      <c r="O467">
        <v>4994</v>
      </c>
      <c r="P467" t="s">
        <v>296</v>
      </c>
      <c r="Q467" t="s">
        <v>297</v>
      </c>
      <c r="R467" t="s">
        <v>324</v>
      </c>
      <c r="S467" s="43">
        <v>-92.59</v>
      </c>
      <c r="U467" s="43">
        <v>14</v>
      </c>
      <c r="IF467">
        <v>4994</v>
      </c>
      <c r="IG467" t="s">
        <v>296</v>
      </c>
      <c r="IH467" t="s">
        <v>298</v>
      </c>
      <c r="IK467">
        <v>-2</v>
      </c>
      <c r="IL467" t="s">
        <v>278</v>
      </c>
      <c r="IM467" t="s">
        <v>279</v>
      </c>
      <c r="IN467" t="s">
        <v>474</v>
      </c>
      <c r="IP467" t="s">
        <v>475</v>
      </c>
    </row>
    <row r="468" spans="1:250" x14ac:dyDescent="0.35">
      <c r="A468">
        <v>13535</v>
      </c>
      <c r="B468">
        <v>-922729984</v>
      </c>
      <c r="C468">
        <v>1837</v>
      </c>
      <c r="D468" t="s">
        <v>272</v>
      </c>
      <c r="E468" t="s">
        <v>273</v>
      </c>
      <c r="F468">
        <v>5062</v>
      </c>
      <c r="G468" t="s">
        <v>294</v>
      </c>
      <c r="H468" t="s">
        <v>295</v>
      </c>
      <c r="I468">
        <v>527</v>
      </c>
      <c r="J468" t="s">
        <v>535</v>
      </c>
      <c r="K468" t="s">
        <v>536</v>
      </c>
      <c r="L468">
        <v>4994</v>
      </c>
      <c r="M468" t="s">
        <v>296</v>
      </c>
      <c r="N468" t="s">
        <v>297</v>
      </c>
      <c r="O468">
        <v>4994</v>
      </c>
      <c r="P468" t="s">
        <v>296</v>
      </c>
      <c r="Q468" t="s">
        <v>297</v>
      </c>
      <c r="R468" t="s">
        <v>324</v>
      </c>
      <c r="S468" s="43">
        <v>-64.81</v>
      </c>
      <c r="U468" s="43">
        <v>14</v>
      </c>
      <c r="IF468">
        <v>4994</v>
      </c>
      <c r="IG468" t="s">
        <v>296</v>
      </c>
      <c r="IH468" t="s">
        <v>298</v>
      </c>
      <c r="IK468">
        <v>-2</v>
      </c>
      <c r="IL468" t="s">
        <v>278</v>
      </c>
      <c r="IM468" t="s">
        <v>279</v>
      </c>
      <c r="IN468" t="s">
        <v>474</v>
      </c>
      <c r="IP468" t="s">
        <v>475</v>
      </c>
    </row>
    <row r="469" spans="1:250" x14ac:dyDescent="0.35">
      <c r="A469">
        <v>13536</v>
      </c>
      <c r="B469">
        <v>-922729984</v>
      </c>
      <c r="C469">
        <v>1837</v>
      </c>
      <c r="D469" t="s">
        <v>272</v>
      </c>
      <c r="E469" t="s">
        <v>273</v>
      </c>
      <c r="F469">
        <v>5062</v>
      </c>
      <c r="G469" t="s">
        <v>294</v>
      </c>
      <c r="H469" t="s">
        <v>295</v>
      </c>
      <c r="I469">
        <v>523</v>
      </c>
      <c r="J469" t="s">
        <v>537</v>
      </c>
      <c r="K469" t="s">
        <v>538</v>
      </c>
      <c r="L469">
        <v>4994</v>
      </c>
      <c r="M469" t="s">
        <v>296</v>
      </c>
      <c r="N469" t="s">
        <v>297</v>
      </c>
      <c r="O469">
        <v>4994</v>
      </c>
      <c r="P469" t="s">
        <v>296</v>
      </c>
      <c r="Q469" t="s">
        <v>297</v>
      </c>
      <c r="R469" t="s">
        <v>324</v>
      </c>
      <c r="S469" s="43">
        <v>-129.63</v>
      </c>
      <c r="U469" s="43">
        <v>14</v>
      </c>
      <c r="IF469">
        <v>4994</v>
      </c>
      <c r="IG469" t="s">
        <v>296</v>
      </c>
      <c r="IH469" t="s">
        <v>298</v>
      </c>
      <c r="IK469">
        <v>-2</v>
      </c>
      <c r="IL469" t="s">
        <v>278</v>
      </c>
      <c r="IM469" t="s">
        <v>279</v>
      </c>
      <c r="IN469" t="s">
        <v>474</v>
      </c>
      <c r="IP469" t="s">
        <v>475</v>
      </c>
    </row>
    <row r="470" spans="1:250" x14ac:dyDescent="0.35">
      <c r="A470">
        <v>13537</v>
      </c>
      <c r="B470">
        <v>-922729984</v>
      </c>
      <c r="C470">
        <v>1837</v>
      </c>
      <c r="D470" t="s">
        <v>272</v>
      </c>
      <c r="E470" t="s">
        <v>273</v>
      </c>
      <c r="F470">
        <v>7057</v>
      </c>
      <c r="G470" t="s">
        <v>290</v>
      </c>
      <c r="H470" t="s">
        <v>291</v>
      </c>
      <c r="I470">
        <v>528</v>
      </c>
      <c r="J470" t="s">
        <v>531</v>
      </c>
      <c r="K470" t="s">
        <v>532</v>
      </c>
      <c r="L470">
        <v>4994</v>
      </c>
      <c r="M470" t="s">
        <v>296</v>
      </c>
      <c r="N470" t="s">
        <v>297</v>
      </c>
      <c r="O470">
        <v>4994</v>
      </c>
      <c r="P470" t="s">
        <v>296</v>
      </c>
      <c r="Q470" t="s">
        <v>297</v>
      </c>
      <c r="R470" t="s">
        <v>324</v>
      </c>
      <c r="S470" s="43">
        <v>-110.6</v>
      </c>
      <c r="U470" s="43">
        <v>14</v>
      </c>
      <c r="IF470">
        <v>4994</v>
      </c>
      <c r="IG470" t="s">
        <v>296</v>
      </c>
      <c r="IH470" t="s">
        <v>292</v>
      </c>
      <c r="IK470">
        <v>-2</v>
      </c>
      <c r="IL470" t="s">
        <v>278</v>
      </c>
      <c r="IM470" t="s">
        <v>279</v>
      </c>
      <c r="IN470" t="s">
        <v>471</v>
      </c>
      <c r="IP470" t="s">
        <v>476</v>
      </c>
    </row>
    <row r="471" spans="1:250" x14ac:dyDescent="0.35">
      <c r="A471">
        <v>13538</v>
      </c>
      <c r="B471">
        <v>-922729984</v>
      </c>
      <c r="C471">
        <v>1837</v>
      </c>
      <c r="D471" t="s">
        <v>272</v>
      </c>
      <c r="E471" t="s">
        <v>273</v>
      </c>
      <c r="F471">
        <v>7057</v>
      </c>
      <c r="G471" t="s">
        <v>290</v>
      </c>
      <c r="H471" t="s">
        <v>291</v>
      </c>
      <c r="I471">
        <v>527</v>
      </c>
      <c r="J471" t="s">
        <v>535</v>
      </c>
      <c r="K471" t="s">
        <v>536</v>
      </c>
      <c r="L471">
        <v>4994</v>
      </c>
      <c r="M471" t="s">
        <v>296</v>
      </c>
      <c r="N471" t="s">
        <v>297</v>
      </c>
      <c r="O471">
        <v>4994</v>
      </c>
      <c r="P471" t="s">
        <v>296</v>
      </c>
      <c r="Q471" t="s">
        <v>297</v>
      </c>
      <c r="R471" t="s">
        <v>324</v>
      </c>
      <c r="S471" s="43">
        <v>-77.42</v>
      </c>
      <c r="U471" s="43">
        <v>14</v>
      </c>
      <c r="IF471">
        <v>4994</v>
      </c>
      <c r="IG471" t="s">
        <v>296</v>
      </c>
      <c r="IH471" t="s">
        <v>292</v>
      </c>
      <c r="IK471">
        <v>-2</v>
      </c>
      <c r="IL471" t="s">
        <v>278</v>
      </c>
      <c r="IM471" t="s">
        <v>279</v>
      </c>
      <c r="IN471" t="s">
        <v>471</v>
      </c>
      <c r="IP471" t="s">
        <v>476</v>
      </c>
    </row>
    <row r="472" spans="1:250" x14ac:dyDescent="0.35">
      <c r="A472">
        <v>13539</v>
      </c>
      <c r="B472">
        <v>-922729984</v>
      </c>
      <c r="C472">
        <v>1837</v>
      </c>
      <c r="D472" t="s">
        <v>272</v>
      </c>
      <c r="E472" t="s">
        <v>273</v>
      </c>
      <c r="F472">
        <v>7057</v>
      </c>
      <c r="G472" t="s">
        <v>290</v>
      </c>
      <c r="H472" t="s">
        <v>291</v>
      </c>
      <c r="I472">
        <v>523</v>
      </c>
      <c r="J472" t="s">
        <v>537</v>
      </c>
      <c r="K472" t="s">
        <v>538</v>
      </c>
      <c r="L472">
        <v>4994</v>
      </c>
      <c r="M472" t="s">
        <v>296</v>
      </c>
      <c r="N472" t="s">
        <v>297</v>
      </c>
      <c r="O472">
        <v>4994</v>
      </c>
      <c r="P472" t="s">
        <v>296</v>
      </c>
      <c r="Q472" t="s">
        <v>297</v>
      </c>
      <c r="R472" t="s">
        <v>324</v>
      </c>
      <c r="S472" s="43">
        <v>-161.1</v>
      </c>
      <c r="U472" s="43">
        <v>14</v>
      </c>
      <c r="IF472">
        <v>4994</v>
      </c>
      <c r="IG472" t="s">
        <v>296</v>
      </c>
      <c r="IH472" t="s">
        <v>292</v>
      </c>
      <c r="IK472">
        <v>-2</v>
      </c>
      <c r="IL472" t="s">
        <v>278</v>
      </c>
      <c r="IM472" t="s">
        <v>279</v>
      </c>
      <c r="IN472" t="s">
        <v>471</v>
      </c>
      <c r="IP472" t="s">
        <v>476</v>
      </c>
    </row>
    <row r="473" spans="1:250" x14ac:dyDescent="0.35">
      <c r="A473">
        <v>13540</v>
      </c>
      <c r="B473">
        <v>-922729984</v>
      </c>
      <c r="C473">
        <v>1837</v>
      </c>
      <c r="D473" t="s">
        <v>272</v>
      </c>
      <c r="E473" t="s">
        <v>273</v>
      </c>
      <c r="F473">
        <v>7057</v>
      </c>
      <c r="G473" t="s">
        <v>290</v>
      </c>
      <c r="H473" t="s">
        <v>291</v>
      </c>
      <c r="I473">
        <v>521</v>
      </c>
      <c r="J473" t="s">
        <v>539</v>
      </c>
      <c r="K473" t="s">
        <v>540</v>
      </c>
      <c r="L473">
        <v>4994</v>
      </c>
      <c r="M473" t="s">
        <v>296</v>
      </c>
      <c r="N473" t="s">
        <v>297</v>
      </c>
      <c r="O473">
        <v>4994</v>
      </c>
      <c r="P473" t="s">
        <v>296</v>
      </c>
      <c r="Q473" t="s">
        <v>297</v>
      </c>
      <c r="R473" t="s">
        <v>324</v>
      </c>
      <c r="S473" s="43">
        <v>-80.55</v>
      </c>
      <c r="U473" s="43">
        <v>14</v>
      </c>
      <c r="IF473">
        <v>4994</v>
      </c>
      <c r="IG473" t="s">
        <v>296</v>
      </c>
      <c r="IH473" t="s">
        <v>292</v>
      </c>
      <c r="IK473">
        <v>-2</v>
      </c>
      <c r="IL473" t="s">
        <v>278</v>
      </c>
      <c r="IM473" t="s">
        <v>279</v>
      </c>
      <c r="IN473" t="s">
        <v>471</v>
      </c>
      <c r="IP473" t="s">
        <v>476</v>
      </c>
    </row>
    <row r="474" spans="1:250" x14ac:dyDescent="0.35">
      <c r="A474">
        <v>13541</v>
      </c>
      <c r="B474">
        <v>-922729984</v>
      </c>
      <c r="C474">
        <v>1837</v>
      </c>
      <c r="D474" t="s">
        <v>272</v>
      </c>
      <c r="E474" t="s">
        <v>273</v>
      </c>
      <c r="F474">
        <v>7057</v>
      </c>
      <c r="G474" t="s">
        <v>290</v>
      </c>
      <c r="H474" t="s">
        <v>291</v>
      </c>
      <c r="I474">
        <v>519</v>
      </c>
      <c r="J474" t="s">
        <v>541</v>
      </c>
      <c r="K474" t="s">
        <v>542</v>
      </c>
      <c r="L474">
        <v>4994</v>
      </c>
      <c r="M474" t="s">
        <v>296</v>
      </c>
      <c r="N474" t="s">
        <v>297</v>
      </c>
      <c r="O474">
        <v>4994</v>
      </c>
      <c r="P474" t="s">
        <v>296</v>
      </c>
      <c r="Q474" t="s">
        <v>297</v>
      </c>
      <c r="R474" t="s">
        <v>324</v>
      </c>
      <c r="S474" s="43">
        <v>-84.63</v>
      </c>
      <c r="U474" s="43">
        <v>14</v>
      </c>
      <c r="IF474">
        <v>4994</v>
      </c>
      <c r="IG474" t="s">
        <v>296</v>
      </c>
      <c r="IH474" t="s">
        <v>292</v>
      </c>
      <c r="IK474">
        <v>-2</v>
      </c>
      <c r="IL474" t="s">
        <v>278</v>
      </c>
      <c r="IM474" t="s">
        <v>279</v>
      </c>
      <c r="IN474" t="s">
        <v>471</v>
      </c>
      <c r="IP474" t="s">
        <v>476</v>
      </c>
    </row>
    <row r="475" spans="1:250" x14ac:dyDescent="0.35">
      <c r="A475">
        <v>13542</v>
      </c>
      <c r="B475">
        <v>-922729984</v>
      </c>
      <c r="C475">
        <v>1837</v>
      </c>
      <c r="D475" t="s">
        <v>272</v>
      </c>
      <c r="E475" t="s">
        <v>273</v>
      </c>
      <c r="F475">
        <v>7057</v>
      </c>
      <c r="G475" t="s">
        <v>290</v>
      </c>
      <c r="H475" t="s">
        <v>291</v>
      </c>
      <c r="I475">
        <v>515</v>
      </c>
      <c r="J475" t="s">
        <v>543</v>
      </c>
      <c r="K475" t="s">
        <v>544</v>
      </c>
      <c r="L475">
        <v>4994</v>
      </c>
      <c r="M475" t="s">
        <v>296</v>
      </c>
      <c r="N475" t="s">
        <v>297</v>
      </c>
      <c r="O475">
        <v>4994</v>
      </c>
      <c r="P475" t="s">
        <v>296</v>
      </c>
      <c r="Q475" t="s">
        <v>297</v>
      </c>
      <c r="R475" t="s">
        <v>324</v>
      </c>
      <c r="S475" s="43">
        <v>-198.76</v>
      </c>
      <c r="U475" s="43">
        <v>14</v>
      </c>
      <c r="IF475">
        <v>4994</v>
      </c>
      <c r="IG475" t="s">
        <v>296</v>
      </c>
      <c r="IH475" t="s">
        <v>292</v>
      </c>
      <c r="IK475">
        <v>-2</v>
      </c>
      <c r="IL475" t="s">
        <v>278</v>
      </c>
      <c r="IM475" t="s">
        <v>279</v>
      </c>
      <c r="IN475" t="s">
        <v>471</v>
      </c>
      <c r="IP475" t="s">
        <v>476</v>
      </c>
    </row>
    <row r="476" spans="1:250" x14ac:dyDescent="0.35">
      <c r="A476">
        <v>13543</v>
      </c>
      <c r="B476">
        <v>-922729984</v>
      </c>
      <c r="C476">
        <v>1837</v>
      </c>
      <c r="D476" t="s">
        <v>272</v>
      </c>
      <c r="E476" t="s">
        <v>273</v>
      </c>
      <c r="F476">
        <v>5062</v>
      </c>
      <c r="G476" t="s">
        <v>294</v>
      </c>
      <c r="H476" t="s">
        <v>295</v>
      </c>
      <c r="I476">
        <v>521</v>
      </c>
      <c r="J476" t="s">
        <v>539</v>
      </c>
      <c r="K476" t="s">
        <v>540</v>
      </c>
      <c r="L476">
        <v>7999</v>
      </c>
      <c r="M476" t="s">
        <v>299</v>
      </c>
      <c r="N476" t="s">
        <v>300</v>
      </c>
      <c r="O476">
        <v>7999</v>
      </c>
      <c r="P476" t="s">
        <v>299</v>
      </c>
      <c r="Q476" t="s">
        <v>300</v>
      </c>
      <c r="R476" t="s">
        <v>324</v>
      </c>
      <c r="S476" s="43">
        <v>-40.96</v>
      </c>
      <c r="U476" s="43">
        <v>14</v>
      </c>
      <c r="IF476">
        <v>7999</v>
      </c>
      <c r="IG476" t="s">
        <v>299</v>
      </c>
      <c r="IH476" t="s">
        <v>298</v>
      </c>
      <c r="IK476">
        <v>-2</v>
      </c>
      <c r="IL476" t="s">
        <v>278</v>
      </c>
      <c r="IM476" t="s">
        <v>279</v>
      </c>
      <c r="IN476" t="s">
        <v>474</v>
      </c>
      <c r="IP476" t="s">
        <v>477</v>
      </c>
    </row>
    <row r="477" spans="1:250" x14ac:dyDescent="0.35">
      <c r="A477">
        <v>13544</v>
      </c>
      <c r="B477">
        <v>-922729984</v>
      </c>
      <c r="C477">
        <v>1837</v>
      </c>
      <c r="D477" t="s">
        <v>272</v>
      </c>
      <c r="E477" t="s">
        <v>273</v>
      </c>
      <c r="F477">
        <v>5062</v>
      </c>
      <c r="G477" t="s">
        <v>294</v>
      </c>
      <c r="H477" t="s">
        <v>295</v>
      </c>
      <c r="I477">
        <v>519</v>
      </c>
      <c r="J477" t="s">
        <v>541</v>
      </c>
      <c r="K477" t="s">
        <v>542</v>
      </c>
      <c r="L477">
        <v>7999</v>
      </c>
      <c r="M477" t="s">
        <v>299</v>
      </c>
      <c r="N477" t="s">
        <v>300</v>
      </c>
      <c r="O477">
        <v>7999</v>
      </c>
      <c r="P477" t="s">
        <v>299</v>
      </c>
      <c r="Q477" t="s">
        <v>300</v>
      </c>
      <c r="R477" t="s">
        <v>324</v>
      </c>
      <c r="S477" s="43">
        <v>-40.96</v>
      </c>
      <c r="U477" s="43">
        <v>14</v>
      </c>
      <c r="IF477">
        <v>7999</v>
      </c>
      <c r="IG477" t="s">
        <v>299</v>
      </c>
      <c r="IH477" t="s">
        <v>298</v>
      </c>
      <c r="IK477">
        <v>-2</v>
      </c>
      <c r="IL477" t="s">
        <v>278</v>
      </c>
      <c r="IM477" t="s">
        <v>279</v>
      </c>
      <c r="IN477" t="s">
        <v>474</v>
      </c>
      <c r="IP477" t="s">
        <v>477</v>
      </c>
    </row>
    <row r="478" spans="1:250" x14ac:dyDescent="0.35">
      <c r="A478">
        <v>13545</v>
      </c>
      <c r="B478">
        <v>-922729984</v>
      </c>
      <c r="C478">
        <v>1837</v>
      </c>
      <c r="D478" t="s">
        <v>272</v>
      </c>
      <c r="E478" t="s">
        <v>273</v>
      </c>
      <c r="F478">
        <v>5062</v>
      </c>
      <c r="G478" t="s">
        <v>294</v>
      </c>
      <c r="H478" t="s">
        <v>295</v>
      </c>
      <c r="I478">
        <v>515</v>
      </c>
      <c r="J478" t="s">
        <v>543</v>
      </c>
      <c r="K478" t="s">
        <v>544</v>
      </c>
      <c r="L478">
        <v>7999</v>
      </c>
      <c r="M478" t="s">
        <v>299</v>
      </c>
      <c r="N478" t="s">
        <v>300</v>
      </c>
      <c r="O478">
        <v>7999</v>
      </c>
      <c r="P478" t="s">
        <v>299</v>
      </c>
      <c r="Q478" t="s">
        <v>300</v>
      </c>
      <c r="R478" t="s">
        <v>324</v>
      </c>
      <c r="S478" s="43">
        <v>-96.18</v>
      </c>
      <c r="U478" s="43">
        <v>14</v>
      </c>
      <c r="IF478">
        <v>7999</v>
      </c>
      <c r="IG478" t="s">
        <v>299</v>
      </c>
      <c r="IH478" t="s">
        <v>298</v>
      </c>
      <c r="IK478">
        <v>-2</v>
      </c>
      <c r="IL478" t="s">
        <v>278</v>
      </c>
      <c r="IM478" t="s">
        <v>279</v>
      </c>
      <c r="IN478" t="s">
        <v>474</v>
      </c>
      <c r="IP478" t="s">
        <v>477</v>
      </c>
    </row>
    <row r="479" spans="1:250" x14ac:dyDescent="0.35">
      <c r="A479">
        <v>13546</v>
      </c>
      <c r="B479">
        <v>-922729984</v>
      </c>
      <c r="C479">
        <v>1837</v>
      </c>
      <c r="D479" t="s">
        <v>272</v>
      </c>
      <c r="E479" t="s">
        <v>273</v>
      </c>
      <c r="F479">
        <v>5062</v>
      </c>
      <c r="G479" t="s">
        <v>294</v>
      </c>
      <c r="H479" t="s">
        <v>295</v>
      </c>
      <c r="I479">
        <v>513</v>
      </c>
      <c r="J479" t="s">
        <v>545</v>
      </c>
      <c r="K479" t="s">
        <v>546</v>
      </c>
      <c r="L479">
        <v>7999</v>
      </c>
      <c r="M479" t="s">
        <v>299</v>
      </c>
      <c r="N479" t="s">
        <v>300</v>
      </c>
      <c r="O479">
        <v>7999</v>
      </c>
      <c r="P479" t="s">
        <v>299</v>
      </c>
      <c r="Q479" t="s">
        <v>300</v>
      </c>
      <c r="R479" t="s">
        <v>324</v>
      </c>
      <c r="S479" s="43">
        <v>-86.13</v>
      </c>
      <c r="U479" s="43">
        <v>14</v>
      </c>
      <c r="IF479">
        <v>7999</v>
      </c>
      <c r="IG479" t="s">
        <v>299</v>
      </c>
      <c r="IH479" t="s">
        <v>298</v>
      </c>
      <c r="IK479">
        <v>-2</v>
      </c>
      <c r="IL479" t="s">
        <v>278</v>
      </c>
      <c r="IM479" t="s">
        <v>279</v>
      </c>
      <c r="IN479" t="s">
        <v>474</v>
      </c>
      <c r="IP479" t="s">
        <v>477</v>
      </c>
    </row>
    <row r="480" spans="1:250" x14ac:dyDescent="0.35">
      <c r="A480">
        <v>13547</v>
      </c>
      <c r="B480">
        <v>-922729984</v>
      </c>
      <c r="C480">
        <v>1837</v>
      </c>
      <c r="D480" t="s">
        <v>272</v>
      </c>
      <c r="E480" t="s">
        <v>273</v>
      </c>
      <c r="F480">
        <v>5062</v>
      </c>
      <c r="G480" t="s">
        <v>294</v>
      </c>
      <c r="H480" t="s">
        <v>295</v>
      </c>
      <c r="I480">
        <v>509</v>
      </c>
      <c r="J480" t="s">
        <v>547</v>
      </c>
      <c r="K480" t="s">
        <v>548</v>
      </c>
      <c r="L480">
        <v>7999</v>
      </c>
      <c r="M480" t="s">
        <v>299</v>
      </c>
      <c r="N480" t="s">
        <v>300</v>
      </c>
      <c r="O480">
        <v>7999</v>
      </c>
      <c r="P480" t="s">
        <v>299</v>
      </c>
      <c r="Q480" t="s">
        <v>300</v>
      </c>
      <c r="R480" t="s">
        <v>324</v>
      </c>
      <c r="S480" s="43">
        <v>-56.79</v>
      </c>
      <c r="U480" s="43">
        <v>14</v>
      </c>
      <c r="IF480">
        <v>7999</v>
      </c>
      <c r="IG480" t="s">
        <v>299</v>
      </c>
      <c r="IH480" t="s">
        <v>298</v>
      </c>
      <c r="IK480">
        <v>-2</v>
      </c>
      <c r="IL480" t="s">
        <v>278</v>
      </c>
      <c r="IM480" t="s">
        <v>279</v>
      </c>
      <c r="IN480" t="s">
        <v>474</v>
      </c>
      <c r="IP480" t="s">
        <v>477</v>
      </c>
    </row>
    <row r="481" spans="1:250" x14ac:dyDescent="0.35">
      <c r="A481">
        <v>13548</v>
      </c>
      <c r="B481">
        <v>-922729984</v>
      </c>
      <c r="C481">
        <v>1837</v>
      </c>
      <c r="D481" t="s">
        <v>272</v>
      </c>
      <c r="E481" t="s">
        <v>273</v>
      </c>
      <c r="F481">
        <v>5062</v>
      </c>
      <c r="G481" t="s">
        <v>294</v>
      </c>
      <c r="H481" t="s">
        <v>295</v>
      </c>
      <c r="I481">
        <v>507</v>
      </c>
      <c r="J481" t="s">
        <v>549</v>
      </c>
      <c r="K481" t="s">
        <v>550</v>
      </c>
      <c r="L481">
        <v>7999</v>
      </c>
      <c r="M481" t="s">
        <v>299</v>
      </c>
      <c r="N481" t="s">
        <v>300</v>
      </c>
      <c r="O481">
        <v>7999</v>
      </c>
      <c r="P481" t="s">
        <v>299</v>
      </c>
      <c r="Q481" t="s">
        <v>300</v>
      </c>
      <c r="R481" t="s">
        <v>324</v>
      </c>
      <c r="S481" s="43">
        <v>-89.24</v>
      </c>
      <c r="U481" s="43">
        <v>14</v>
      </c>
      <c r="IF481">
        <v>7999</v>
      </c>
      <c r="IG481" t="s">
        <v>299</v>
      </c>
      <c r="IH481" t="s">
        <v>298</v>
      </c>
      <c r="IK481">
        <v>-2</v>
      </c>
      <c r="IL481" t="s">
        <v>278</v>
      </c>
      <c r="IM481" t="s">
        <v>279</v>
      </c>
      <c r="IN481" t="s">
        <v>474</v>
      </c>
      <c r="IP481" t="s">
        <v>477</v>
      </c>
    </row>
    <row r="482" spans="1:250" x14ac:dyDescent="0.35">
      <c r="A482">
        <v>13549</v>
      </c>
      <c r="B482">
        <v>-922729984</v>
      </c>
      <c r="C482">
        <v>1837</v>
      </c>
      <c r="D482" t="s">
        <v>272</v>
      </c>
      <c r="E482" t="s">
        <v>273</v>
      </c>
      <c r="F482">
        <v>7057</v>
      </c>
      <c r="G482" t="s">
        <v>290</v>
      </c>
      <c r="H482" t="s">
        <v>291</v>
      </c>
      <c r="I482">
        <v>513</v>
      </c>
      <c r="J482" t="s">
        <v>545</v>
      </c>
      <c r="K482" t="s">
        <v>546</v>
      </c>
      <c r="L482">
        <v>7999</v>
      </c>
      <c r="M482" t="s">
        <v>299</v>
      </c>
      <c r="N482" t="s">
        <v>300</v>
      </c>
      <c r="O482">
        <v>7999</v>
      </c>
      <c r="P482" t="s">
        <v>299</v>
      </c>
      <c r="Q482" t="s">
        <v>300</v>
      </c>
      <c r="R482" t="s">
        <v>324</v>
      </c>
      <c r="S482" s="43">
        <v>-85.58</v>
      </c>
      <c r="U482" s="43">
        <v>14</v>
      </c>
      <c r="IF482">
        <v>7999</v>
      </c>
      <c r="IG482" t="s">
        <v>299</v>
      </c>
      <c r="IH482" t="s">
        <v>292</v>
      </c>
      <c r="IK482">
        <v>-2</v>
      </c>
      <c r="IL482" t="s">
        <v>278</v>
      </c>
      <c r="IM482" t="s">
        <v>279</v>
      </c>
      <c r="IN482" t="s">
        <v>471</v>
      </c>
      <c r="IP482" t="s">
        <v>478</v>
      </c>
    </row>
    <row r="483" spans="1:250" x14ac:dyDescent="0.35">
      <c r="A483">
        <v>13550</v>
      </c>
      <c r="B483">
        <v>-922729984</v>
      </c>
      <c r="C483">
        <v>1837</v>
      </c>
      <c r="D483" t="s">
        <v>272</v>
      </c>
      <c r="E483" t="s">
        <v>273</v>
      </c>
      <c r="F483">
        <v>7057</v>
      </c>
      <c r="G483" t="s">
        <v>290</v>
      </c>
      <c r="H483" t="s">
        <v>291</v>
      </c>
      <c r="I483">
        <v>509</v>
      </c>
      <c r="J483" t="s">
        <v>547</v>
      </c>
      <c r="K483" t="s">
        <v>548</v>
      </c>
      <c r="L483">
        <v>7999</v>
      </c>
      <c r="M483" t="s">
        <v>299</v>
      </c>
      <c r="N483" t="s">
        <v>300</v>
      </c>
      <c r="O483">
        <v>7999</v>
      </c>
      <c r="P483" t="s">
        <v>299</v>
      </c>
      <c r="Q483" t="s">
        <v>300</v>
      </c>
      <c r="R483" t="s">
        <v>324</v>
      </c>
      <c r="S483" s="43">
        <v>-49.55</v>
      </c>
      <c r="U483" s="43">
        <v>14</v>
      </c>
      <c r="IF483">
        <v>7999</v>
      </c>
      <c r="IG483" t="s">
        <v>299</v>
      </c>
      <c r="IH483" t="s">
        <v>292</v>
      </c>
      <c r="IK483">
        <v>-2</v>
      </c>
      <c r="IL483" t="s">
        <v>278</v>
      </c>
      <c r="IM483" t="s">
        <v>279</v>
      </c>
      <c r="IN483" t="s">
        <v>471</v>
      </c>
      <c r="IP483" t="s">
        <v>478</v>
      </c>
    </row>
    <row r="484" spans="1:250" x14ac:dyDescent="0.35">
      <c r="A484">
        <v>13551</v>
      </c>
      <c r="B484">
        <v>-922729984</v>
      </c>
      <c r="C484">
        <v>1837</v>
      </c>
      <c r="D484" t="s">
        <v>272</v>
      </c>
      <c r="E484" t="s">
        <v>273</v>
      </c>
      <c r="F484">
        <v>7057</v>
      </c>
      <c r="G484" t="s">
        <v>290</v>
      </c>
      <c r="H484" t="s">
        <v>291</v>
      </c>
      <c r="I484">
        <v>507</v>
      </c>
      <c r="J484" t="s">
        <v>549</v>
      </c>
      <c r="K484" t="s">
        <v>550</v>
      </c>
      <c r="L484">
        <v>7999</v>
      </c>
      <c r="M484" t="s">
        <v>299</v>
      </c>
      <c r="N484" t="s">
        <v>300</v>
      </c>
      <c r="O484">
        <v>7999</v>
      </c>
      <c r="P484" t="s">
        <v>299</v>
      </c>
      <c r="Q484" t="s">
        <v>300</v>
      </c>
      <c r="R484" t="s">
        <v>324</v>
      </c>
      <c r="S484" s="43">
        <v>-88.64</v>
      </c>
      <c r="U484" s="43">
        <v>14</v>
      </c>
      <c r="IF484">
        <v>7999</v>
      </c>
      <c r="IG484" t="s">
        <v>299</v>
      </c>
      <c r="IH484" t="s">
        <v>292</v>
      </c>
      <c r="IK484">
        <v>-2</v>
      </c>
      <c r="IL484" t="s">
        <v>278</v>
      </c>
      <c r="IM484" t="s">
        <v>279</v>
      </c>
      <c r="IN484" t="s">
        <v>471</v>
      </c>
      <c r="IP484" t="s">
        <v>478</v>
      </c>
    </row>
    <row r="485" spans="1:250" x14ac:dyDescent="0.35">
      <c r="A485">
        <v>13552</v>
      </c>
      <c r="B485">
        <v>-922729984</v>
      </c>
      <c r="C485">
        <v>1837</v>
      </c>
      <c r="D485" t="s">
        <v>272</v>
      </c>
      <c r="E485" t="s">
        <v>273</v>
      </c>
      <c r="F485">
        <v>5062</v>
      </c>
      <c r="G485" t="s">
        <v>294</v>
      </c>
      <c r="H485" t="s">
        <v>295</v>
      </c>
      <c r="I485">
        <v>528</v>
      </c>
      <c r="J485" t="s">
        <v>531</v>
      </c>
      <c r="K485" t="s">
        <v>532</v>
      </c>
      <c r="L485">
        <v>7999</v>
      </c>
      <c r="M485" t="s">
        <v>299</v>
      </c>
      <c r="N485" t="s">
        <v>300</v>
      </c>
      <c r="O485">
        <v>7999</v>
      </c>
      <c r="P485" t="s">
        <v>299</v>
      </c>
      <c r="Q485" t="s">
        <v>300</v>
      </c>
      <c r="R485" t="s">
        <v>324</v>
      </c>
      <c r="S485" s="43">
        <v>-58.51</v>
      </c>
      <c r="U485" s="43">
        <v>14</v>
      </c>
      <c r="IF485">
        <v>7999</v>
      </c>
      <c r="IG485" t="s">
        <v>299</v>
      </c>
      <c r="IH485" t="s">
        <v>298</v>
      </c>
      <c r="IK485">
        <v>-2</v>
      </c>
      <c r="IL485" t="s">
        <v>278</v>
      </c>
      <c r="IM485" t="s">
        <v>279</v>
      </c>
      <c r="IN485" t="s">
        <v>474</v>
      </c>
      <c r="IP485" t="s">
        <v>477</v>
      </c>
    </row>
    <row r="486" spans="1:250" x14ac:dyDescent="0.35">
      <c r="A486">
        <v>13553</v>
      </c>
      <c r="B486">
        <v>-922729984</v>
      </c>
      <c r="C486">
        <v>1837</v>
      </c>
      <c r="D486" t="s">
        <v>272</v>
      </c>
      <c r="E486" t="s">
        <v>273</v>
      </c>
      <c r="F486">
        <v>5062</v>
      </c>
      <c r="G486" t="s">
        <v>294</v>
      </c>
      <c r="H486" t="s">
        <v>295</v>
      </c>
      <c r="I486">
        <v>527</v>
      </c>
      <c r="J486" t="s">
        <v>535</v>
      </c>
      <c r="K486" t="s">
        <v>536</v>
      </c>
      <c r="L486">
        <v>7999</v>
      </c>
      <c r="M486" t="s">
        <v>299</v>
      </c>
      <c r="N486" t="s">
        <v>300</v>
      </c>
      <c r="O486">
        <v>7999</v>
      </c>
      <c r="P486" t="s">
        <v>299</v>
      </c>
      <c r="Q486" t="s">
        <v>300</v>
      </c>
      <c r="R486" t="s">
        <v>324</v>
      </c>
      <c r="S486" s="43">
        <v>-40.96</v>
      </c>
      <c r="U486" s="43">
        <v>14</v>
      </c>
      <c r="IF486">
        <v>7999</v>
      </c>
      <c r="IG486" t="s">
        <v>299</v>
      </c>
      <c r="IH486" t="s">
        <v>298</v>
      </c>
      <c r="IK486">
        <v>-2</v>
      </c>
      <c r="IL486" t="s">
        <v>278</v>
      </c>
      <c r="IM486" t="s">
        <v>279</v>
      </c>
      <c r="IN486" t="s">
        <v>474</v>
      </c>
      <c r="IP486" t="s">
        <v>477</v>
      </c>
    </row>
    <row r="487" spans="1:250" x14ac:dyDescent="0.35">
      <c r="A487">
        <v>13554</v>
      </c>
      <c r="B487">
        <v>-922729984</v>
      </c>
      <c r="C487">
        <v>1837</v>
      </c>
      <c r="D487" t="s">
        <v>272</v>
      </c>
      <c r="E487" t="s">
        <v>273</v>
      </c>
      <c r="F487">
        <v>5062</v>
      </c>
      <c r="G487" t="s">
        <v>294</v>
      </c>
      <c r="H487" t="s">
        <v>295</v>
      </c>
      <c r="I487">
        <v>523</v>
      </c>
      <c r="J487" t="s">
        <v>537</v>
      </c>
      <c r="K487" t="s">
        <v>538</v>
      </c>
      <c r="L487">
        <v>7999</v>
      </c>
      <c r="M487" t="s">
        <v>299</v>
      </c>
      <c r="N487" t="s">
        <v>300</v>
      </c>
      <c r="O487">
        <v>7999</v>
      </c>
      <c r="P487" t="s">
        <v>299</v>
      </c>
      <c r="Q487" t="s">
        <v>300</v>
      </c>
      <c r="R487" t="s">
        <v>324</v>
      </c>
      <c r="S487" s="43">
        <v>-81.91</v>
      </c>
      <c r="U487" s="43">
        <v>14</v>
      </c>
      <c r="IF487">
        <v>7999</v>
      </c>
      <c r="IG487" t="s">
        <v>299</v>
      </c>
      <c r="IH487" t="s">
        <v>298</v>
      </c>
      <c r="IK487">
        <v>-2</v>
      </c>
      <c r="IL487" t="s">
        <v>278</v>
      </c>
      <c r="IM487" t="s">
        <v>279</v>
      </c>
      <c r="IN487" t="s">
        <v>474</v>
      </c>
      <c r="IP487" t="s">
        <v>477</v>
      </c>
    </row>
    <row r="488" spans="1:250" x14ac:dyDescent="0.35">
      <c r="A488">
        <v>13555</v>
      </c>
      <c r="B488">
        <v>-922729984</v>
      </c>
      <c r="C488">
        <v>1837</v>
      </c>
      <c r="D488" t="s">
        <v>272</v>
      </c>
      <c r="E488" t="s">
        <v>273</v>
      </c>
      <c r="F488">
        <v>7057</v>
      </c>
      <c r="G488" t="s">
        <v>290</v>
      </c>
      <c r="H488" t="s">
        <v>291</v>
      </c>
      <c r="I488">
        <v>528</v>
      </c>
      <c r="J488" t="s">
        <v>531</v>
      </c>
      <c r="K488" t="s">
        <v>532</v>
      </c>
      <c r="L488">
        <v>7999</v>
      </c>
      <c r="M488" t="s">
        <v>299</v>
      </c>
      <c r="N488" t="s">
        <v>300</v>
      </c>
      <c r="O488">
        <v>7999</v>
      </c>
      <c r="P488" t="s">
        <v>299</v>
      </c>
      <c r="Q488" t="s">
        <v>300</v>
      </c>
      <c r="R488" t="s">
        <v>324</v>
      </c>
      <c r="S488" s="43">
        <v>-53.17</v>
      </c>
      <c r="U488" s="43">
        <v>14</v>
      </c>
      <c r="IF488">
        <v>7999</v>
      </c>
      <c r="IG488" t="s">
        <v>299</v>
      </c>
      <c r="IH488" t="s">
        <v>292</v>
      </c>
      <c r="IK488">
        <v>-2</v>
      </c>
      <c r="IL488" t="s">
        <v>278</v>
      </c>
      <c r="IM488" t="s">
        <v>279</v>
      </c>
      <c r="IN488" t="s">
        <v>471</v>
      </c>
      <c r="IP488" t="s">
        <v>478</v>
      </c>
    </row>
    <row r="489" spans="1:250" x14ac:dyDescent="0.35">
      <c r="A489">
        <v>13556</v>
      </c>
      <c r="B489">
        <v>-922729984</v>
      </c>
      <c r="C489">
        <v>1837</v>
      </c>
      <c r="D489" t="s">
        <v>272</v>
      </c>
      <c r="E489" t="s">
        <v>273</v>
      </c>
      <c r="F489">
        <v>7057</v>
      </c>
      <c r="G489" t="s">
        <v>290</v>
      </c>
      <c r="H489" t="s">
        <v>291</v>
      </c>
      <c r="I489">
        <v>527</v>
      </c>
      <c r="J489" t="s">
        <v>535</v>
      </c>
      <c r="K489" t="s">
        <v>536</v>
      </c>
      <c r="L489">
        <v>7999</v>
      </c>
      <c r="M489" t="s">
        <v>299</v>
      </c>
      <c r="N489" t="s">
        <v>300</v>
      </c>
      <c r="O489">
        <v>7999</v>
      </c>
      <c r="P489" t="s">
        <v>299</v>
      </c>
      <c r="Q489" t="s">
        <v>300</v>
      </c>
      <c r="R489" t="s">
        <v>324</v>
      </c>
      <c r="S489" s="43">
        <v>-37.22</v>
      </c>
      <c r="U489" s="43">
        <v>14</v>
      </c>
      <c r="IF489">
        <v>7999</v>
      </c>
      <c r="IG489" t="s">
        <v>299</v>
      </c>
      <c r="IH489" t="s">
        <v>292</v>
      </c>
      <c r="IK489">
        <v>-2</v>
      </c>
      <c r="IL489" t="s">
        <v>278</v>
      </c>
      <c r="IM489" t="s">
        <v>279</v>
      </c>
      <c r="IN489" t="s">
        <v>471</v>
      </c>
      <c r="IP489" t="s">
        <v>478</v>
      </c>
    </row>
    <row r="490" spans="1:250" x14ac:dyDescent="0.35">
      <c r="A490">
        <v>13557</v>
      </c>
      <c r="B490">
        <v>-922729984</v>
      </c>
      <c r="C490">
        <v>1837</v>
      </c>
      <c r="D490" t="s">
        <v>272</v>
      </c>
      <c r="E490" t="s">
        <v>273</v>
      </c>
      <c r="F490">
        <v>7057</v>
      </c>
      <c r="G490" t="s">
        <v>290</v>
      </c>
      <c r="H490" t="s">
        <v>291</v>
      </c>
      <c r="I490">
        <v>523</v>
      </c>
      <c r="J490" t="s">
        <v>537</v>
      </c>
      <c r="K490" t="s">
        <v>538</v>
      </c>
      <c r="L490">
        <v>7999</v>
      </c>
      <c r="M490" t="s">
        <v>299</v>
      </c>
      <c r="N490" t="s">
        <v>300</v>
      </c>
      <c r="O490">
        <v>7999</v>
      </c>
      <c r="P490" t="s">
        <v>299</v>
      </c>
      <c r="Q490" t="s">
        <v>300</v>
      </c>
      <c r="R490" t="s">
        <v>324</v>
      </c>
      <c r="S490" s="43">
        <v>-77.45</v>
      </c>
      <c r="U490" s="43">
        <v>14</v>
      </c>
      <c r="IF490">
        <v>7999</v>
      </c>
      <c r="IG490" t="s">
        <v>299</v>
      </c>
      <c r="IH490" t="s">
        <v>292</v>
      </c>
      <c r="IK490">
        <v>-2</v>
      </c>
      <c r="IL490" t="s">
        <v>278</v>
      </c>
      <c r="IM490" t="s">
        <v>279</v>
      </c>
      <c r="IN490" t="s">
        <v>471</v>
      </c>
      <c r="IP490" t="s">
        <v>478</v>
      </c>
    </row>
    <row r="491" spans="1:250" x14ac:dyDescent="0.35">
      <c r="A491">
        <v>13558</v>
      </c>
      <c r="B491">
        <v>-922729984</v>
      </c>
      <c r="C491">
        <v>1837</v>
      </c>
      <c r="D491" t="s">
        <v>272</v>
      </c>
      <c r="E491" t="s">
        <v>273</v>
      </c>
      <c r="F491">
        <v>7057</v>
      </c>
      <c r="G491" t="s">
        <v>290</v>
      </c>
      <c r="H491" t="s">
        <v>291</v>
      </c>
      <c r="I491">
        <v>521</v>
      </c>
      <c r="J491" t="s">
        <v>539</v>
      </c>
      <c r="K491" t="s">
        <v>540</v>
      </c>
      <c r="L491">
        <v>7999</v>
      </c>
      <c r="M491" t="s">
        <v>299</v>
      </c>
      <c r="N491" t="s">
        <v>300</v>
      </c>
      <c r="O491">
        <v>7999</v>
      </c>
      <c r="P491" t="s">
        <v>299</v>
      </c>
      <c r="Q491" t="s">
        <v>300</v>
      </c>
      <c r="R491" t="s">
        <v>324</v>
      </c>
      <c r="S491" s="43">
        <v>-38.729999999999997</v>
      </c>
      <c r="U491" s="43">
        <v>14</v>
      </c>
      <c r="IF491">
        <v>7999</v>
      </c>
      <c r="IG491" t="s">
        <v>299</v>
      </c>
      <c r="IH491" t="s">
        <v>292</v>
      </c>
      <c r="IK491">
        <v>-2</v>
      </c>
      <c r="IL491" t="s">
        <v>278</v>
      </c>
      <c r="IM491" t="s">
        <v>279</v>
      </c>
      <c r="IN491" t="s">
        <v>471</v>
      </c>
      <c r="IP491" t="s">
        <v>478</v>
      </c>
    </row>
    <row r="492" spans="1:250" x14ac:dyDescent="0.35">
      <c r="A492">
        <v>13559</v>
      </c>
      <c r="B492">
        <v>-922729984</v>
      </c>
      <c r="C492">
        <v>1837</v>
      </c>
      <c r="D492" t="s">
        <v>272</v>
      </c>
      <c r="E492" t="s">
        <v>273</v>
      </c>
      <c r="F492">
        <v>7057</v>
      </c>
      <c r="G492" t="s">
        <v>290</v>
      </c>
      <c r="H492" t="s">
        <v>291</v>
      </c>
      <c r="I492">
        <v>519</v>
      </c>
      <c r="J492" t="s">
        <v>541</v>
      </c>
      <c r="K492" t="s">
        <v>542</v>
      </c>
      <c r="L492">
        <v>7999</v>
      </c>
      <c r="M492" t="s">
        <v>299</v>
      </c>
      <c r="N492" t="s">
        <v>300</v>
      </c>
      <c r="O492">
        <v>7999</v>
      </c>
      <c r="P492" t="s">
        <v>299</v>
      </c>
      <c r="Q492" t="s">
        <v>300</v>
      </c>
      <c r="R492" t="s">
        <v>324</v>
      </c>
      <c r="S492" s="43">
        <v>-40.69</v>
      </c>
      <c r="U492" s="43">
        <v>14</v>
      </c>
      <c r="IF492">
        <v>7999</v>
      </c>
      <c r="IG492" t="s">
        <v>299</v>
      </c>
      <c r="IH492" t="s">
        <v>292</v>
      </c>
      <c r="IK492">
        <v>-2</v>
      </c>
      <c r="IL492" t="s">
        <v>278</v>
      </c>
      <c r="IM492" t="s">
        <v>279</v>
      </c>
      <c r="IN492" t="s">
        <v>471</v>
      </c>
      <c r="IP492" t="s">
        <v>478</v>
      </c>
    </row>
    <row r="493" spans="1:250" x14ac:dyDescent="0.35">
      <c r="A493">
        <v>13560</v>
      </c>
      <c r="B493">
        <v>-922729984</v>
      </c>
      <c r="C493">
        <v>1837</v>
      </c>
      <c r="D493" t="s">
        <v>272</v>
      </c>
      <c r="E493" t="s">
        <v>273</v>
      </c>
      <c r="F493">
        <v>7057</v>
      </c>
      <c r="G493" t="s">
        <v>290</v>
      </c>
      <c r="H493" t="s">
        <v>291</v>
      </c>
      <c r="I493">
        <v>515</v>
      </c>
      <c r="J493" t="s">
        <v>543</v>
      </c>
      <c r="K493" t="s">
        <v>544</v>
      </c>
      <c r="L493">
        <v>7999</v>
      </c>
      <c r="M493" t="s">
        <v>299</v>
      </c>
      <c r="N493" t="s">
        <v>300</v>
      </c>
      <c r="O493">
        <v>7999</v>
      </c>
      <c r="P493" t="s">
        <v>299</v>
      </c>
      <c r="Q493" t="s">
        <v>300</v>
      </c>
      <c r="R493" t="s">
        <v>324</v>
      </c>
      <c r="S493" s="43">
        <v>-95.56</v>
      </c>
      <c r="U493" s="43">
        <v>14</v>
      </c>
      <c r="IF493">
        <v>7999</v>
      </c>
      <c r="IG493" t="s">
        <v>299</v>
      </c>
      <c r="IH493" t="s">
        <v>292</v>
      </c>
      <c r="IK493">
        <v>-2</v>
      </c>
      <c r="IL493" t="s">
        <v>278</v>
      </c>
      <c r="IM493" t="s">
        <v>279</v>
      </c>
      <c r="IN493" t="s">
        <v>471</v>
      </c>
      <c r="IP493" t="s">
        <v>478</v>
      </c>
    </row>
    <row r="494" spans="1:250" x14ac:dyDescent="0.35">
      <c r="A494">
        <v>13561</v>
      </c>
      <c r="B494">
        <v>-922729984</v>
      </c>
      <c r="C494">
        <v>1837</v>
      </c>
      <c r="D494" t="s">
        <v>272</v>
      </c>
      <c r="E494" t="s">
        <v>273</v>
      </c>
      <c r="F494">
        <v>19011</v>
      </c>
      <c r="G494" t="s">
        <v>318</v>
      </c>
      <c r="H494" t="s">
        <v>319</v>
      </c>
      <c r="I494">
        <v>515</v>
      </c>
      <c r="J494" t="s">
        <v>543</v>
      </c>
      <c r="K494" t="s">
        <v>544</v>
      </c>
      <c r="L494">
        <v>12391</v>
      </c>
      <c r="M494" t="s">
        <v>303</v>
      </c>
      <c r="N494" t="s">
        <v>304</v>
      </c>
      <c r="O494">
        <v>12391</v>
      </c>
      <c r="P494" t="s">
        <v>303</v>
      </c>
      <c r="Q494" t="s">
        <v>304</v>
      </c>
      <c r="R494" t="s">
        <v>324</v>
      </c>
      <c r="S494" s="43">
        <v>-131.56</v>
      </c>
      <c r="U494" s="43">
        <v>14</v>
      </c>
      <c r="IF494">
        <v>12391</v>
      </c>
      <c r="IG494" t="s">
        <v>303</v>
      </c>
      <c r="IH494" t="s">
        <v>322</v>
      </c>
      <c r="IK494">
        <v>-2</v>
      </c>
      <c r="IL494" t="s">
        <v>278</v>
      </c>
      <c r="IM494" t="s">
        <v>279</v>
      </c>
      <c r="IN494" t="s">
        <v>484</v>
      </c>
      <c r="IP494" t="s">
        <v>511</v>
      </c>
    </row>
    <row r="495" spans="1:250" x14ac:dyDescent="0.35">
      <c r="A495">
        <v>13562</v>
      </c>
      <c r="B495">
        <v>-922729984</v>
      </c>
      <c r="C495">
        <v>1837</v>
      </c>
      <c r="D495" t="s">
        <v>272</v>
      </c>
      <c r="E495" t="s">
        <v>273</v>
      </c>
      <c r="F495">
        <v>19011</v>
      </c>
      <c r="G495" t="s">
        <v>318</v>
      </c>
      <c r="H495" t="s">
        <v>319</v>
      </c>
      <c r="I495">
        <v>513</v>
      </c>
      <c r="J495" t="s">
        <v>545</v>
      </c>
      <c r="K495" t="s">
        <v>546</v>
      </c>
      <c r="L495">
        <v>12391</v>
      </c>
      <c r="M495" t="s">
        <v>303</v>
      </c>
      <c r="N495" t="s">
        <v>304</v>
      </c>
      <c r="O495">
        <v>12391</v>
      </c>
      <c r="P495" t="s">
        <v>303</v>
      </c>
      <c r="Q495" t="s">
        <v>304</v>
      </c>
      <c r="R495" t="s">
        <v>324</v>
      </c>
      <c r="S495" s="43">
        <v>-117.78</v>
      </c>
      <c r="U495" s="43">
        <v>14</v>
      </c>
      <c r="IF495">
        <v>12391</v>
      </c>
      <c r="IG495" t="s">
        <v>303</v>
      </c>
      <c r="IH495" t="s">
        <v>322</v>
      </c>
      <c r="IK495">
        <v>-2</v>
      </c>
      <c r="IL495" t="s">
        <v>278</v>
      </c>
      <c r="IM495" t="s">
        <v>279</v>
      </c>
      <c r="IN495" t="s">
        <v>484</v>
      </c>
      <c r="IP495" t="s">
        <v>511</v>
      </c>
    </row>
    <row r="496" spans="1:250" x14ac:dyDescent="0.35">
      <c r="A496">
        <v>13563</v>
      </c>
      <c r="B496">
        <v>-922729984</v>
      </c>
      <c r="C496">
        <v>1837</v>
      </c>
      <c r="D496" t="s">
        <v>272</v>
      </c>
      <c r="E496" t="s">
        <v>273</v>
      </c>
      <c r="F496">
        <v>19011</v>
      </c>
      <c r="G496" t="s">
        <v>318</v>
      </c>
      <c r="H496" t="s">
        <v>319</v>
      </c>
      <c r="I496">
        <v>509</v>
      </c>
      <c r="J496" t="s">
        <v>547</v>
      </c>
      <c r="K496" t="s">
        <v>548</v>
      </c>
      <c r="L496">
        <v>12391</v>
      </c>
      <c r="M496" t="s">
        <v>303</v>
      </c>
      <c r="N496" t="s">
        <v>304</v>
      </c>
      <c r="O496">
        <v>12391</v>
      </c>
      <c r="P496" t="s">
        <v>303</v>
      </c>
      <c r="Q496" t="s">
        <v>304</v>
      </c>
      <c r="R496" t="s">
        <v>324</v>
      </c>
      <c r="S496" s="43">
        <v>-77.95</v>
      </c>
      <c r="U496" s="43">
        <v>14</v>
      </c>
      <c r="IF496">
        <v>12391</v>
      </c>
      <c r="IG496" t="s">
        <v>303</v>
      </c>
      <c r="IH496" t="s">
        <v>322</v>
      </c>
      <c r="IK496">
        <v>-2</v>
      </c>
      <c r="IL496" t="s">
        <v>278</v>
      </c>
      <c r="IM496" t="s">
        <v>279</v>
      </c>
      <c r="IN496" t="s">
        <v>484</v>
      </c>
      <c r="IP496" t="s">
        <v>511</v>
      </c>
    </row>
    <row r="497" spans="1:250" x14ac:dyDescent="0.35">
      <c r="A497">
        <v>13564</v>
      </c>
      <c r="B497">
        <v>-922729984</v>
      </c>
      <c r="C497">
        <v>1837</v>
      </c>
      <c r="D497" t="s">
        <v>272</v>
      </c>
      <c r="E497" t="s">
        <v>273</v>
      </c>
      <c r="F497">
        <v>19011</v>
      </c>
      <c r="G497" t="s">
        <v>318</v>
      </c>
      <c r="H497" t="s">
        <v>319</v>
      </c>
      <c r="I497">
        <v>507</v>
      </c>
      <c r="J497" t="s">
        <v>549</v>
      </c>
      <c r="K497" t="s">
        <v>550</v>
      </c>
      <c r="L497">
        <v>12391</v>
      </c>
      <c r="M497" t="s">
        <v>303</v>
      </c>
      <c r="N497" t="s">
        <v>304</v>
      </c>
      <c r="O497">
        <v>12391</v>
      </c>
      <c r="P497" t="s">
        <v>303</v>
      </c>
      <c r="Q497" t="s">
        <v>304</v>
      </c>
      <c r="R497" t="s">
        <v>324</v>
      </c>
      <c r="S497" s="43">
        <v>-121.94</v>
      </c>
      <c r="U497" s="43">
        <v>14</v>
      </c>
      <c r="IF497">
        <v>12391</v>
      </c>
      <c r="IG497" t="s">
        <v>303</v>
      </c>
      <c r="IH497" t="s">
        <v>322</v>
      </c>
      <c r="IK497">
        <v>-2</v>
      </c>
      <c r="IL497" t="s">
        <v>278</v>
      </c>
      <c r="IM497" t="s">
        <v>279</v>
      </c>
      <c r="IN497" t="s">
        <v>484</v>
      </c>
      <c r="IP497" t="s">
        <v>511</v>
      </c>
    </row>
    <row r="498" spans="1:250" x14ac:dyDescent="0.35">
      <c r="A498">
        <v>13565</v>
      </c>
      <c r="B498">
        <v>-922729984</v>
      </c>
      <c r="C498">
        <v>1837</v>
      </c>
      <c r="D498" t="s">
        <v>272</v>
      </c>
      <c r="E498" t="s">
        <v>273</v>
      </c>
      <c r="F498">
        <v>7057</v>
      </c>
      <c r="G498" t="s">
        <v>290</v>
      </c>
      <c r="H498" t="s">
        <v>291</v>
      </c>
      <c r="I498">
        <v>509</v>
      </c>
      <c r="J498" t="s">
        <v>547</v>
      </c>
      <c r="K498" t="s">
        <v>548</v>
      </c>
      <c r="L498">
        <v>12390</v>
      </c>
      <c r="M498" t="s">
        <v>301</v>
      </c>
      <c r="N498" t="s">
        <v>302</v>
      </c>
      <c r="O498">
        <v>12390</v>
      </c>
      <c r="P498" t="s">
        <v>301</v>
      </c>
      <c r="Q498" t="s">
        <v>302</v>
      </c>
      <c r="R498" t="s">
        <v>324</v>
      </c>
      <c r="S498" s="43">
        <v>0</v>
      </c>
      <c r="U498" s="43">
        <v>14</v>
      </c>
      <c r="IF498">
        <v>12390</v>
      </c>
      <c r="IG498" t="s">
        <v>301</v>
      </c>
      <c r="IH498" t="s">
        <v>292</v>
      </c>
      <c r="IK498">
        <v>-2</v>
      </c>
      <c r="IL498" t="s">
        <v>278</v>
      </c>
      <c r="IM498" t="s">
        <v>279</v>
      </c>
      <c r="IN498" t="s">
        <v>471</v>
      </c>
      <c r="IP498" t="s">
        <v>479</v>
      </c>
    </row>
    <row r="499" spans="1:250" x14ac:dyDescent="0.35">
      <c r="A499">
        <v>13566</v>
      </c>
      <c r="B499">
        <v>-922729984</v>
      </c>
      <c r="C499">
        <v>1837</v>
      </c>
      <c r="D499" t="s">
        <v>272</v>
      </c>
      <c r="E499" t="s">
        <v>273</v>
      </c>
      <c r="F499">
        <v>7057</v>
      </c>
      <c r="G499" t="s">
        <v>290</v>
      </c>
      <c r="H499" t="s">
        <v>291</v>
      </c>
      <c r="I499">
        <v>507</v>
      </c>
      <c r="J499" t="s">
        <v>549</v>
      </c>
      <c r="K499" t="s">
        <v>550</v>
      </c>
      <c r="L499">
        <v>12390</v>
      </c>
      <c r="M499" t="s">
        <v>301</v>
      </c>
      <c r="N499" t="s">
        <v>302</v>
      </c>
      <c r="O499">
        <v>12390</v>
      </c>
      <c r="P499" t="s">
        <v>301</v>
      </c>
      <c r="Q499" t="s">
        <v>302</v>
      </c>
      <c r="R499" t="s">
        <v>324</v>
      </c>
      <c r="S499" s="43">
        <v>-22.73</v>
      </c>
      <c r="U499" s="43">
        <v>14</v>
      </c>
      <c r="IF499">
        <v>12390</v>
      </c>
      <c r="IG499" t="s">
        <v>301</v>
      </c>
      <c r="IH499" t="s">
        <v>292</v>
      </c>
      <c r="IK499">
        <v>-2</v>
      </c>
      <c r="IL499" t="s">
        <v>278</v>
      </c>
      <c r="IM499" t="s">
        <v>279</v>
      </c>
      <c r="IN499" t="s">
        <v>471</v>
      </c>
      <c r="IP499" t="s">
        <v>479</v>
      </c>
    </row>
    <row r="500" spans="1:250" x14ac:dyDescent="0.35">
      <c r="A500">
        <v>13567</v>
      </c>
      <c r="B500">
        <v>-922729984</v>
      </c>
      <c r="C500">
        <v>1837</v>
      </c>
      <c r="D500" t="s">
        <v>272</v>
      </c>
      <c r="E500" t="s">
        <v>273</v>
      </c>
      <c r="F500">
        <v>1848</v>
      </c>
      <c r="G500" t="s">
        <v>285</v>
      </c>
      <c r="H500" t="s">
        <v>273</v>
      </c>
      <c r="I500">
        <v>507</v>
      </c>
      <c r="J500" t="s">
        <v>549</v>
      </c>
      <c r="K500" t="s">
        <v>550</v>
      </c>
      <c r="L500">
        <v>12392</v>
      </c>
      <c r="M500" t="s">
        <v>305</v>
      </c>
      <c r="N500" t="s">
        <v>306</v>
      </c>
      <c r="O500">
        <v>12392</v>
      </c>
      <c r="P500" t="s">
        <v>305</v>
      </c>
      <c r="Q500" t="s">
        <v>306</v>
      </c>
      <c r="R500" t="s">
        <v>324</v>
      </c>
      <c r="S500" s="43">
        <v>-10.4</v>
      </c>
      <c r="U500" s="43">
        <v>14</v>
      </c>
      <c r="IF500">
        <v>12392</v>
      </c>
      <c r="IG500" t="s">
        <v>305</v>
      </c>
      <c r="IH500" t="s">
        <v>287</v>
      </c>
      <c r="IK500">
        <v>-2</v>
      </c>
      <c r="IL500" t="s">
        <v>278</v>
      </c>
      <c r="IM500" t="s">
        <v>279</v>
      </c>
      <c r="IN500" t="s">
        <v>463</v>
      </c>
      <c r="IP500" t="s">
        <v>480</v>
      </c>
    </row>
    <row r="501" spans="1:250" x14ac:dyDescent="0.35">
      <c r="A501">
        <v>13568</v>
      </c>
      <c r="B501">
        <v>-922729984</v>
      </c>
      <c r="C501">
        <v>1837</v>
      </c>
      <c r="D501" t="s">
        <v>272</v>
      </c>
      <c r="E501" t="s">
        <v>273</v>
      </c>
      <c r="F501">
        <v>19011</v>
      </c>
      <c r="G501" t="s">
        <v>318</v>
      </c>
      <c r="H501" t="s">
        <v>319</v>
      </c>
      <c r="I501">
        <v>528</v>
      </c>
      <c r="J501" t="s">
        <v>531</v>
      </c>
      <c r="K501" t="s">
        <v>532</v>
      </c>
      <c r="L501">
        <v>12391</v>
      </c>
      <c r="M501" t="s">
        <v>303</v>
      </c>
      <c r="N501" t="s">
        <v>304</v>
      </c>
      <c r="O501">
        <v>12391</v>
      </c>
      <c r="P501" t="s">
        <v>303</v>
      </c>
      <c r="Q501" t="s">
        <v>304</v>
      </c>
      <c r="R501" t="s">
        <v>324</v>
      </c>
      <c r="S501" s="43">
        <v>-70.47</v>
      </c>
      <c r="U501" s="43">
        <v>14</v>
      </c>
      <c r="IF501">
        <v>12391</v>
      </c>
      <c r="IG501" t="s">
        <v>303</v>
      </c>
      <c r="IH501" t="s">
        <v>322</v>
      </c>
      <c r="IK501">
        <v>-2</v>
      </c>
      <c r="IL501" t="s">
        <v>278</v>
      </c>
      <c r="IM501" t="s">
        <v>279</v>
      </c>
      <c r="IN501" t="s">
        <v>484</v>
      </c>
      <c r="IP501" t="s">
        <v>511</v>
      </c>
    </row>
    <row r="502" spans="1:250" x14ac:dyDescent="0.35">
      <c r="A502">
        <v>13569</v>
      </c>
      <c r="B502">
        <v>-922729984</v>
      </c>
      <c r="C502">
        <v>1837</v>
      </c>
      <c r="D502" t="s">
        <v>272</v>
      </c>
      <c r="E502" t="s">
        <v>273</v>
      </c>
      <c r="F502">
        <v>19011</v>
      </c>
      <c r="G502" t="s">
        <v>318</v>
      </c>
      <c r="H502" t="s">
        <v>319</v>
      </c>
      <c r="I502">
        <v>527</v>
      </c>
      <c r="J502" t="s">
        <v>535</v>
      </c>
      <c r="K502" t="s">
        <v>536</v>
      </c>
      <c r="L502">
        <v>12391</v>
      </c>
      <c r="M502" t="s">
        <v>303</v>
      </c>
      <c r="N502" t="s">
        <v>304</v>
      </c>
      <c r="O502">
        <v>12391</v>
      </c>
      <c r="P502" t="s">
        <v>303</v>
      </c>
      <c r="Q502" t="s">
        <v>304</v>
      </c>
      <c r="R502" t="s">
        <v>324</v>
      </c>
      <c r="S502" s="43">
        <v>-56.02</v>
      </c>
      <c r="U502" s="43">
        <v>14</v>
      </c>
      <c r="IF502">
        <v>12391</v>
      </c>
      <c r="IG502" t="s">
        <v>303</v>
      </c>
      <c r="IH502" t="s">
        <v>322</v>
      </c>
      <c r="IK502">
        <v>-2</v>
      </c>
      <c r="IL502" t="s">
        <v>278</v>
      </c>
      <c r="IM502" t="s">
        <v>279</v>
      </c>
      <c r="IN502" t="s">
        <v>484</v>
      </c>
      <c r="IP502" t="s">
        <v>511</v>
      </c>
    </row>
    <row r="503" spans="1:250" x14ac:dyDescent="0.35">
      <c r="A503">
        <v>13570</v>
      </c>
      <c r="B503">
        <v>-922729984</v>
      </c>
      <c r="C503">
        <v>1837</v>
      </c>
      <c r="D503" t="s">
        <v>272</v>
      </c>
      <c r="E503" t="s">
        <v>273</v>
      </c>
      <c r="F503">
        <v>19011</v>
      </c>
      <c r="G503" t="s">
        <v>318</v>
      </c>
      <c r="H503" t="s">
        <v>319</v>
      </c>
      <c r="I503">
        <v>523</v>
      </c>
      <c r="J503" t="s">
        <v>537</v>
      </c>
      <c r="K503" t="s">
        <v>538</v>
      </c>
      <c r="L503">
        <v>12391</v>
      </c>
      <c r="M503" t="s">
        <v>303</v>
      </c>
      <c r="N503" t="s">
        <v>304</v>
      </c>
      <c r="O503">
        <v>12391</v>
      </c>
      <c r="P503" t="s">
        <v>303</v>
      </c>
      <c r="Q503" t="s">
        <v>304</v>
      </c>
      <c r="R503" t="s">
        <v>324</v>
      </c>
      <c r="S503" s="43">
        <v>-112.05</v>
      </c>
      <c r="U503" s="43">
        <v>14</v>
      </c>
      <c r="IF503">
        <v>12391</v>
      </c>
      <c r="IG503" t="s">
        <v>303</v>
      </c>
      <c r="IH503" t="s">
        <v>322</v>
      </c>
      <c r="IK503">
        <v>-2</v>
      </c>
      <c r="IL503" t="s">
        <v>278</v>
      </c>
      <c r="IM503" t="s">
        <v>279</v>
      </c>
      <c r="IN503" t="s">
        <v>484</v>
      </c>
      <c r="IP503" t="s">
        <v>511</v>
      </c>
    </row>
    <row r="504" spans="1:250" x14ac:dyDescent="0.35">
      <c r="A504">
        <v>13571</v>
      </c>
      <c r="B504">
        <v>-922729984</v>
      </c>
      <c r="C504">
        <v>1837</v>
      </c>
      <c r="D504" t="s">
        <v>272</v>
      </c>
      <c r="E504" t="s">
        <v>273</v>
      </c>
      <c r="F504">
        <v>19011</v>
      </c>
      <c r="G504" t="s">
        <v>318</v>
      </c>
      <c r="H504" t="s">
        <v>319</v>
      </c>
      <c r="I504">
        <v>521</v>
      </c>
      <c r="J504" t="s">
        <v>539</v>
      </c>
      <c r="K504" t="s">
        <v>540</v>
      </c>
      <c r="L504">
        <v>12391</v>
      </c>
      <c r="M504" t="s">
        <v>303</v>
      </c>
      <c r="N504" t="s">
        <v>304</v>
      </c>
      <c r="O504">
        <v>12391</v>
      </c>
      <c r="P504" t="s">
        <v>303</v>
      </c>
      <c r="Q504" t="s">
        <v>304</v>
      </c>
      <c r="R504" t="s">
        <v>324</v>
      </c>
      <c r="S504" s="43">
        <v>-56.02</v>
      </c>
      <c r="U504" s="43">
        <v>14</v>
      </c>
      <c r="IF504">
        <v>12391</v>
      </c>
      <c r="IG504" t="s">
        <v>303</v>
      </c>
      <c r="IH504" t="s">
        <v>322</v>
      </c>
      <c r="IK504">
        <v>-2</v>
      </c>
      <c r="IL504" t="s">
        <v>278</v>
      </c>
      <c r="IM504" t="s">
        <v>279</v>
      </c>
      <c r="IN504" t="s">
        <v>484</v>
      </c>
      <c r="IP504" t="s">
        <v>511</v>
      </c>
    </row>
    <row r="505" spans="1:250" x14ac:dyDescent="0.35">
      <c r="A505">
        <v>13572</v>
      </c>
      <c r="B505">
        <v>-922729984</v>
      </c>
      <c r="C505">
        <v>1837</v>
      </c>
      <c r="D505" t="s">
        <v>272</v>
      </c>
      <c r="E505" t="s">
        <v>273</v>
      </c>
      <c r="F505">
        <v>19011</v>
      </c>
      <c r="G505" t="s">
        <v>318</v>
      </c>
      <c r="H505" t="s">
        <v>319</v>
      </c>
      <c r="I505">
        <v>519</v>
      </c>
      <c r="J505" t="s">
        <v>541</v>
      </c>
      <c r="K505" t="s">
        <v>542</v>
      </c>
      <c r="L505">
        <v>12391</v>
      </c>
      <c r="M505" t="s">
        <v>303</v>
      </c>
      <c r="N505" t="s">
        <v>304</v>
      </c>
      <c r="O505">
        <v>12391</v>
      </c>
      <c r="P505" t="s">
        <v>303</v>
      </c>
      <c r="Q505" t="s">
        <v>304</v>
      </c>
      <c r="R505" t="s">
        <v>324</v>
      </c>
      <c r="S505" s="43">
        <v>-56.02</v>
      </c>
      <c r="U505" s="43">
        <v>14</v>
      </c>
      <c r="IF505">
        <v>12391</v>
      </c>
      <c r="IG505" t="s">
        <v>303</v>
      </c>
      <c r="IH505" t="s">
        <v>322</v>
      </c>
      <c r="IK505">
        <v>-2</v>
      </c>
      <c r="IL505" t="s">
        <v>278</v>
      </c>
      <c r="IM505" t="s">
        <v>279</v>
      </c>
      <c r="IN505" t="s">
        <v>484</v>
      </c>
      <c r="IP505" t="s">
        <v>511</v>
      </c>
    </row>
    <row r="506" spans="1:250" x14ac:dyDescent="0.35">
      <c r="A506">
        <v>13573</v>
      </c>
      <c r="B506">
        <v>-922729984</v>
      </c>
      <c r="C506">
        <v>1837</v>
      </c>
      <c r="D506" t="s">
        <v>272</v>
      </c>
      <c r="E506" t="s">
        <v>273</v>
      </c>
      <c r="F506">
        <v>1848</v>
      </c>
      <c r="G506" t="s">
        <v>285</v>
      </c>
      <c r="H506" t="s">
        <v>273</v>
      </c>
      <c r="I506">
        <v>523</v>
      </c>
      <c r="J506" t="s">
        <v>537</v>
      </c>
      <c r="K506" t="s">
        <v>538</v>
      </c>
      <c r="L506">
        <v>12392</v>
      </c>
      <c r="M506" t="s">
        <v>305</v>
      </c>
      <c r="N506" t="s">
        <v>306</v>
      </c>
      <c r="O506">
        <v>12392</v>
      </c>
      <c r="P506" t="s">
        <v>305</v>
      </c>
      <c r="Q506" t="s">
        <v>306</v>
      </c>
      <c r="R506" t="s">
        <v>324</v>
      </c>
      <c r="S506" s="43">
        <v>-10.029999999999999</v>
      </c>
      <c r="U506" s="43">
        <v>14</v>
      </c>
      <c r="IF506">
        <v>12392</v>
      </c>
      <c r="IG506" t="s">
        <v>305</v>
      </c>
      <c r="IH506" t="s">
        <v>287</v>
      </c>
      <c r="IK506">
        <v>-2</v>
      </c>
      <c r="IL506" t="s">
        <v>278</v>
      </c>
      <c r="IM506" t="s">
        <v>279</v>
      </c>
      <c r="IN506" t="s">
        <v>463</v>
      </c>
      <c r="IP506" t="s">
        <v>480</v>
      </c>
    </row>
    <row r="507" spans="1:250" x14ac:dyDescent="0.35">
      <c r="A507">
        <v>13574</v>
      </c>
      <c r="B507">
        <v>-922729984</v>
      </c>
      <c r="C507">
        <v>1837</v>
      </c>
      <c r="D507" t="s">
        <v>272</v>
      </c>
      <c r="E507" t="s">
        <v>273</v>
      </c>
      <c r="F507">
        <v>1848</v>
      </c>
      <c r="G507" t="s">
        <v>285</v>
      </c>
      <c r="H507" t="s">
        <v>273</v>
      </c>
      <c r="I507">
        <v>521</v>
      </c>
      <c r="J507" t="s">
        <v>539</v>
      </c>
      <c r="K507" t="s">
        <v>540</v>
      </c>
      <c r="L507">
        <v>12392</v>
      </c>
      <c r="M507" t="s">
        <v>305</v>
      </c>
      <c r="N507" t="s">
        <v>306</v>
      </c>
      <c r="O507">
        <v>12392</v>
      </c>
      <c r="P507" t="s">
        <v>305</v>
      </c>
      <c r="Q507" t="s">
        <v>306</v>
      </c>
      <c r="R507" t="s">
        <v>324</v>
      </c>
      <c r="S507" s="43">
        <v>-5.01</v>
      </c>
      <c r="U507" s="43">
        <v>14</v>
      </c>
      <c r="IF507">
        <v>12392</v>
      </c>
      <c r="IG507" t="s">
        <v>305</v>
      </c>
      <c r="IH507" t="s">
        <v>287</v>
      </c>
      <c r="IK507">
        <v>-2</v>
      </c>
      <c r="IL507" t="s">
        <v>278</v>
      </c>
      <c r="IM507" t="s">
        <v>279</v>
      </c>
      <c r="IN507" t="s">
        <v>463</v>
      </c>
      <c r="IP507" t="s">
        <v>480</v>
      </c>
    </row>
    <row r="508" spans="1:250" x14ac:dyDescent="0.35">
      <c r="A508">
        <v>13575</v>
      </c>
      <c r="B508">
        <v>-922729984</v>
      </c>
      <c r="C508">
        <v>1837</v>
      </c>
      <c r="D508" t="s">
        <v>272</v>
      </c>
      <c r="E508" t="s">
        <v>273</v>
      </c>
      <c r="F508">
        <v>1848</v>
      </c>
      <c r="G508" t="s">
        <v>285</v>
      </c>
      <c r="H508" t="s">
        <v>273</v>
      </c>
      <c r="I508">
        <v>519</v>
      </c>
      <c r="J508" t="s">
        <v>541</v>
      </c>
      <c r="K508" t="s">
        <v>542</v>
      </c>
      <c r="L508">
        <v>12392</v>
      </c>
      <c r="M508" t="s">
        <v>305</v>
      </c>
      <c r="N508" t="s">
        <v>306</v>
      </c>
      <c r="O508">
        <v>12392</v>
      </c>
      <c r="P508" t="s">
        <v>305</v>
      </c>
      <c r="Q508" t="s">
        <v>306</v>
      </c>
      <c r="R508" t="s">
        <v>324</v>
      </c>
      <c r="S508" s="43">
        <v>-5.01</v>
      </c>
      <c r="U508" s="43">
        <v>14</v>
      </c>
      <c r="IF508">
        <v>12392</v>
      </c>
      <c r="IG508" t="s">
        <v>305</v>
      </c>
      <c r="IH508" t="s">
        <v>287</v>
      </c>
      <c r="IK508">
        <v>-2</v>
      </c>
      <c r="IL508" t="s">
        <v>278</v>
      </c>
      <c r="IM508" t="s">
        <v>279</v>
      </c>
      <c r="IN508" t="s">
        <v>463</v>
      </c>
      <c r="IP508" t="s">
        <v>480</v>
      </c>
    </row>
    <row r="509" spans="1:250" x14ac:dyDescent="0.35">
      <c r="A509">
        <v>13576</v>
      </c>
      <c r="B509">
        <v>-922729984</v>
      </c>
      <c r="C509">
        <v>1837</v>
      </c>
      <c r="D509" t="s">
        <v>272</v>
      </c>
      <c r="E509" t="s">
        <v>273</v>
      </c>
      <c r="F509">
        <v>1848</v>
      </c>
      <c r="G509" t="s">
        <v>285</v>
      </c>
      <c r="H509" t="s">
        <v>273</v>
      </c>
      <c r="I509">
        <v>515</v>
      </c>
      <c r="J509" t="s">
        <v>543</v>
      </c>
      <c r="K509" t="s">
        <v>544</v>
      </c>
      <c r="L509">
        <v>12392</v>
      </c>
      <c r="M509" t="s">
        <v>305</v>
      </c>
      <c r="N509" t="s">
        <v>306</v>
      </c>
      <c r="O509">
        <v>12392</v>
      </c>
      <c r="P509" t="s">
        <v>305</v>
      </c>
      <c r="Q509" t="s">
        <v>306</v>
      </c>
      <c r="R509" t="s">
        <v>324</v>
      </c>
      <c r="S509" s="43">
        <v>-11.77</v>
      </c>
      <c r="U509" s="43">
        <v>14</v>
      </c>
      <c r="IF509">
        <v>12392</v>
      </c>
      <c r="IG509" t="s">
        <v>305</v>
      </c>
      <c r="IH509" t="s">
        <v>287</v>
      </c>
      <c r="IK509">
        <v>-2</v>
      </c>
      <c r="IL509" t="s">
        <v>278</v>
      </c>
      <c r="IM509" t="s">
        <v>279</v>
      </c>
      <c r="IN509" t="s">
        <v>463</v>
      </c>
      <c r="IP509" t="s">
        <v>480</v>
      </c>
    </row>
    <row r="510" spans="1:250" x14ac:dyDescent="0.35">
      <c r="A510">
        <v>13577</v>
      </c>
      <c r="B510">
        <v>-922729984</v>
      </c>
      <c r="C510">
        <v>1837</v>
      </c>
      <c r="D510" t="s">
        <v>272</v>
      </c>
      <c r="E510" t="s">
        <v>273</v>
      </c>
      <c r="F510">
        <v>1848</v>
      </c>
      <c r="G510" t="s">
        <v>285</v>
      </c>
      <c r="H510" t="s">
        <v>273</v>
      </c>
      <c r="I510">
        <v>513</v>
      </c>
      <c r="J510" t="s">
        <v>545</v>
      </c>
      <c r="K510" t="s">
        <v>546</v>
      </c>
      <c r="L510">
        <v>12392</v>
      </c>
      <c r="M510" t="s">
        <v>305</v>
      </c>
      <c r="N510" t="s">
        <v>306</v>
      </c>
      <c r="O510">
        <v>12392</v>
      </c>
      <c r="P510" t="s">
        <v>305</v>
      </c>
      <c r="Q510" t="s">
        <v>306</v>
      </c>
      <c r="R510" t="s">
        <v>324</v>
      </c>
      <c r="S510" s="43">
        <v>-10.55</v>
      </c>
      <c r="U510" s="43">
        <v>14</v>
      </c>
      <c r="IF510">
        <v>12392</v>
      </c>
      <c r="IG510" t="s">
        <v>305</v>
      </c>
      <c r="IH510" t="s">
        <v>287</v>
      </c>
      <c r="IK510">
        <v>-2</v>
      </c>
      <c r="IL510" t="s">
        <v>278</v>
      </c>
      <c r="IM510" t="s">
        <v>279</v>
      </c>
      <c r="IN510" t="s">
        <v>463</v>
      </c>
      <c r="IP510" t="s">
        <v>480</v>
      </c>
    </row>
    <row r="511" spans="1:250" x14ac:dyDescent="0.35">
      <c r="A511">
        <v>13578</v>
      </c>
      <c r="B511">
        <v>-922729984</v>
      </c>
      <c r="C511">
        <v>1837</v>
      </c>
      <c r="D511" t="s">
        <v>272</v>
      </c>
      <c r="E511" t="s">
        <v>273</v>
      </c>
      <c r="F511">
        <v>1848</v>
      </c>
      <c r="G511" t="s">
        <v>285</v>
      </c>
      <c r="H511" t="s">
        <v>273</v>
      </c>
      <c r="I511">
        <v>509</v>
      </c>
      <c r="J511" t="s">
        <v>547</v>
      </c>
      <c r="K511" t="s">
        <v>548</v>
      </c>
      <c r="L511">
        <v>12392</v>
      </c>
      <c r="M511" t="s">
        <v>305</v>
      </c>
      <c r="N511" t="s">
        <v>306</v>
      </c>
      <c r="O511">
        <v>12392</v>
      </c>
      <c r="P511" t="s">
        <v>305</v>
      </c>
      <c r="Q511" t="s">
        <v>306</v>
      </c>
      <c r="R511" t="s">
        <v>324</v>
      </c>
      <c r="S511" s="43">
        <v>-5.97</v>
      </c>
      <c r="U511" s="43">
        <v>14</v>
      </c>
      <c r="IF511">
        <v>12392</v>
      </c>
      <c r="IG511" t="s">
        <v>305</v>
      </c>
      <c r="IH511" t="s">
        <v>287</v>
      </c>
      <c r="IK511">
        <v>-2</v>
      </c>
      <c r="IL511" t="s">
        <v>278</v>
      </c>
      <c r="IM511" t="s">
        <v>279</v>
      </c>
      <c r="IN511" t="s">
        <v>463</v>
      </c>
      <c r="IP511" t="s">
        <v>480</v>
      </c>
    </row>
    <row r="512" spans="1:250" x14ac:dyDescent="0.35">
      <c r="A512">
        <v>13579</v>
      </c>
      <c r="B512">
        <v>-922729984</v>
      </c>
      <c r="C512">
        <v>1837</v>
      </c>
      <c r="D512" t="s">
        <v>272</v>
      </c>
      <c r="E512" t="s">
        <v>273</v>
      </c>
      <c r="F512">
        <v>1848</v>
      </c>
      <c r="G512" t="s">
        <v>285</v>
      </c>
      <c r="H512" t="s">
        <v>273</v>
      </c>
      <c r="I512">
        <v>515</v>
      </c>
      <c r="J512" t="s">
        <v>543</v>
      </c>
      <c r="K512" t="s">
        <v>544</v>
      </c>
      <c r="L512">
        <v>12394</v>
      </c>
      <c r="M512" t="s">
        <v>307</v>
      </c>
      <c r="N512" t="s">
        <v>308</v>
      </c>
      <c r="O512">
        <v>12394</v>
      </c>
      <c r="P512" t="s">
        <v>307</v>
      </c>
      <c r="Q512" t="s">
        <v>308</v>
      </c>
      <c r="R512" t="s">
        <v>324</v>
      </c>
      <c r="S512" s="43">
        <v>-0.42</v>
      </c>
      <c r="U512" s="43">
        <v>14</v>
      </c>
      <c r="IF512">
        <v>12394</v>
      </c>
      <c r="IG512" t="s">
        <v>307</v>
      </c>
      <c r="IH512" t="s">
        <v>287</v>
      </c>
      <c r="IK512">
        <v>-2</v>
      </c>
      <c r="IL512" t="s">
        <v>278</v>
      </c>
      <c r="IM512" t="s">
        <v>279</v>
      </c>
      <c r="IN512" t="s">
        <v>463</v>
      </c>
      <c r="IP512" t="s">
        <v>481</v>
      </c>
    </row>
    <row r="513" spans="1:250" x14ac:dyDescent="0.35">
      <c r="A513">
        <v>13580</v>
      </c>
      <c r="B513">
        <v>-922729984</v>
      </c>
      <c r="C513">
        <v>1837</v>
      </c>
      <c r="D513" t="s">
        <v>272</v>
      </c>
      <c r="E513" t="s">
        <v>273</v>
      </c>
      <c r="F513">
        <v>1848</v>
      </c>
      <c r="G513" t="s">
        <v>285</v>
      </c>
      <c r="H513" t="s">
        <v>273</v>
      </c>
      <c r="I513">
        <v>513</v>
      </c>
      <c r="J513" t="s">
        <v>545</v>
      </c>
      <c r="K513" t="s">
        <v>546</v>
      </c>
      <c r="L513">
        <v>12394</v>
      </c>
      <c r="M513" t="s">
        <v>307</v>
      </c>
      <c r="N513" t="s">
        <v>308</v>
      </c>
      <c r="O513">
        <v>12394</v>
      </c>
      <c r="P513" t="s">
        <v>307</v>
      </c>
      <c r="Q513" t="s">
        <v>308</v>
      </c>
      <c r="R513" t="s">
        <v>324</v>
      </c>
      <c r="S513" s="43">
        <v>-0.38</v>
      </c>
      <c r="U513" s="43">
        <v>14</v>
      </c>
      <c r="IF513">
        <v>12394</v>
      </c>
      <c r="IG513" t="s">
        <v>307</v>
      </c>
      <c r="IH513" t="s">
        <v>287</v>
      </c>
      <c r="IK513">
        <v>-2</v>
      </c>
      <c r="IL513" t="s">
        <v>278</v>
      </c>
      <c r="IM513" t="s">
        <v>279</v>
      </c>
      <c r="IN513" t="s">
        <v>463</v>
      </c>
      <c r="IP513" t="s">
        <v>481</v>
      </c>
    </row>
    <row r="514" spans="1:250" x14ac:dyDescent="0.35">
      <c r="A514">
        <v>13581</v>
      </c>
      <c r="B514">
        <v>-922729984</v>
      </c>
      <c r="C514">
        <v>1837</v>
      </c>
      <c r="D514" t="s">
        <v>272</v>
      </c>
      <c r="E514" t="s">
        <v>273</v>
      </c>
      <c r="F514">
        <v>1848</v>
      </c>
      <c r="G514" t="s">
        <v>285</v>
      </c>
      <c r="H514" t="s">
        <v>273</v>
      </c>
      <c r="I514">
        <v>509</v>
      </c>
      <c r="J514" t="s">
        <v>547</v>
      </c>
      <c r="K514" t="s">
        <v>548</v>
      </c>
      <c r="L514">
        <v>12394</v>
      </c>
      <c r="M514" t="s">
        <v>307</v>
      </c>
      <c r="N514" t="s">
        <v>308</v>
      </c>
      <c r="O514">
        <v>12394</v>
      </c>
      <c r="P514" t="s">
        <v>307</v>
      </c>
      <c r="Q514" t="s">
        <v>308</v>
      </c>
      <c r="R514" t="s">
        <v>324</v>
      </c>
      <c r="S514" s="43">
        <v>-0.22</v>
      </c>
      <c r="U514" s="43">
        <v>14</v>
      </c>
      <c r="IF514">
        <v>12394</v>
      </c>
      <c r="IG514" t="s">
        <v>307</v>
      </c>
      <c r="IH514" t="s">
        <v>287</v>
      </c>
      <c r="IK514">
        <v>-2</v>
      </c>
      <c r="IL514" t="s">
        <v>278</v>
      </c>
      <c r="IM514" t="s">
        <v>279</v>
      </c>
      <c r="IN514" t="s">
        <v>463</v>
      </c>
      <c r="IP514" t="s">
        <v>481</v>
      </c>
    </row>
    <row r="515" spans="1:250" x14ac:dyDescent="0.35">
      <c r="A515">
        <v>13582</v>
      </c>
      <c r="B515">
        <v>-922729984</v>
      </c>
      <c r="C515">
        <v>1837</v>
      </c>
      <c r="D515" t="s">
        <v>272</v>
      </c>
      <c r="E515" t="s">
        <v>273</v>
      </c>
      <c r="F515">
        <v>1848</v>
      </c>
      <c r="G515" t="s">
        <v>285</v>
      </c>
      <c r="H515" t="s">
        <v>273</v>
      </c>
      <c r="I515">
        <v>507</v>
      </c>
      <c r="J515" t="s">
        <v>549</v>
      </c>
      <c r="K515" t="s">
        <v>550</v>
      </c>
      <c r="L515">
        <v>12394</v>
      </c>
      <c r="M515" t="s">
        <v>307</v>
      </c>
      <c r="N515" t="s">
        <v>308</v>
      </c>
      <c r="O515">
        <v>12394</v>
      </c>
      <c r="P515" t="s">
        <v>307</v>
      </c>
      <c r="Q515" t="s">
        <v>308</v>
      </c>
      <c r="R515" t="s">
        <v>324</v>
      </c>
      <c r="S515" s="43">
        <v>-0.37</v>
      </c>
      <c r="U515" s="43">
        <v>14</v>
      </c>
      <c r="IF515">
        <v>12394</v>
      </c>
      <c r="IG515" t="s">
        <v>307</v>
      </c>
      <c r="IH515" t="s">
        <v>287</v>
      </c>
      <c r="IK515">
        <v>-2</v>
      </c>
      <c r="IL515" t="s">
        <v>278</v>
      </c>
      <c r="IM515" t="s">
        <v>279</v>
      </c>
      <c r="IN515" t="s">
        <v>463</v>
      </c>
      <c r="IP515" t="s">
        <v>481</v>
      </c>
    </row>
    <row r="516" spans="1:250" x14ac:dyDescent="0.35">
      <c r="A516">
        <v>13583</v>
      </c>
      <c r="B516">
        <v>-922729984</v>
      </c>
      <c r="C516">
        <v>1837</v>
      </c>
      <c r="D516" t="s">
        <v>272</v>
      </c>
      <c r="E516" t="s">
        <v>273</v>
      </c>
      <c r="F516">
        <v>1848</v>
      </c>
      <c r="G516" t="s">
        <v>285</v>
      </c>
      <c r="H516" t="s">
        <v>273</v>
      </c>
      <c r="I516">
        <v>528</v>
      </c>
      <c r="J516" t="s">
        <v>531</v>
      </c>
      <c r="K516" t="s">
        <v>532</v>
      </c>
      <c r="L516">
        <v>12392</v>
      </c>
      <c r="M516" t="s">
        <v>305</v>
      </c>
      <c r="N516" t="s">
        <v>306</v>
      </c>
      <c r="O516">
        <v>12392</v>
      </c>
      <c r="P516" t="s">
        <v>305</v>
      </c>
      <c r="Q516" t="s">
        <v>306</v>
      </c>
      <c r="R516" t="s">
        <v>324</v>
      </c>
      <c r="S516" s="43">
        <v>-8.65</v>
      </c>
      <c r="U516" s="43">
        <v>14</v>
      </c>
      <c r="IF516">
        <v>12392</v>
      </c>
      <c r="IG516" t="s">
        <v>305</v>
      </c>
      <c r="IH516" t="s">
        <v>287</v>
      </c>
      <c r="IK516">
        <v>-2</v>
      </c>
      <c r="IL516" t="s">
        <v>278</v>
      </c>
      <c r="IM516" t="s">
        <v>279</v>
      </c>
      <c r="IN516" t="s">
        <v>463</v>
      </c>
      <c r="IP516" t="s">
        <v>480</v>
      </c>
    </row>
    <row r="517" spans="1:250" x14ac:dyDescent="0.35">
      <c r="A517">
        <v>13584</v>
      </c>
      <c r="B517">
        <v>-922729984</v>
      </c>
      <c r="C517">
        <v>1837</v>
      </c>
      <c r="D517" t="s">
        <v>272</v>
      </c>
      <c r="E517" t="s">
        <v>273</v>
      </c>
      <c r="F517">
        <v>1848</v>
      </c>
      <c r="G517" t="s">
        <v>285</v>
      </c>
      <c r="H517" t="s">
        <v>273</v>
      </c>
      <c r="I517">
        <v>527</v>
      </c>
      <c r="J517" t="s">
        <v>535</v>
      </c>
      <c r="K517" t="s">
        <v>536</v>
      </c>
      <c r="L517">
        <v>12392</v>
      </c>
      <c r="M517" t="s">
        <v>305</v>
      </c>
      <c r="N517" t="s">
        <v>306</v>
      </c>
      <c r="O517">
        <v>12392</v>
      </c>
      <c r="P517" t="s">
        <v>305</v>
      </c>
      <c r="Q517" t="s">
        <v>306</v>
      </c>
      <c r="R517" t="s">
        <v>324</v>
      </c>
      <c r="S517" s="43">
        <v>-5.95</v>
      </c>
      <c r="U517" s="43">
        <v>14</v>
      </c>
      <c r="IF517">
        <v>12392</v>
      </c>
      <c r="IG517" t="s">
        <v>305</v>
      </c>
      <c r="IH517" t="s">
        <v>287</v>
      </c>
      <c r="IK517">
        <v>-2</v>
      </c>
      <c r="IL517" t="s">
        <v>278</v>
      </c>
      <c r="IM517" t="s">
        <v>279</v>
      </c>
      <c r="IN517" t="s">
        <v>463</v>
      </c>
      <c r="IP517" t="s">
        <v>480</v>
      </c>
    </row>
    <row r="518" spans="1:250" x14ac:dyDescent="0.35">
      <c r="A518">
        <v>13585</v>
      </c>
      <c r="B518">
        <v>-922729984</v>
      </c>
      <c r="C518">
        <v>1837</v>
      </c>
      <c r="D518" t="s">
        <v>272</v>
      </c>
      <c r="E518" t="s">
        <v>273</v>
      </c>
      <c r="F518">
        <v>13794</v>
      </c>
      <c r="G518" t="s">
        <v>274</v>
      </c>
      <c r="H518" t="s">
        <v>275</v>
      </c>
      <c r="I518">
        <v>507</v>
      </c>
      <c r="J518" t="s">
        <v>549</v>
      </c>
      <c r="K518" t="s">
        <v>550</v>
      </c>
      <c r="L518">
        <v>13917</v>
      </c>
      <c r="M518" t="s">
        <v>309</v>
      </c>
      <c r="N518" t="s">
        <v>310</v>
      </c>
      <c r="O518">
        <v>13917</v>
      </c>
      <c r="P518" t="s">
        <v>309</v>
      </c>
      <c r="Q518" t="s">
        <v>310</v>
      </c>
      <c r="R518" t="s">
        <v>324</v>
      </c>
      <c r="S518" s="43">
        <v>-99.84</v>
      </c>
      <c r="U518" s="43">
        <v>14</v>
      </c>
      <c r="IF518">
        <v>13917</v>
      </c>
      <c r="IG518" t="s">
        <v>309</v>
      </c>
      <c r="IH518" t="s">
        <v>311</v>
      </c>
      <c r="IK518">
        <v>-2</v>
      </c>
      <c r="IL518" t="s">
        <v>278</v>
      </c>
      <c r="IM518" t="s">
        <v>279</v>
      </c>
      <c r="IN518" t="s">
        <v>468</v>
      </c>
      <c r="IP518" t="s">
        <v>482</v>
      </c>
    </row>
    <row r="519" spans="1:250" x14ac:dyDescent="0.35">
      <c r="A519">
        <v>13586</v>
      </c>
      <c r="B519">
        <v>-922729984</v>
      </c>
      <c r="C519">
        <v>1837</v>
      </c>
      <c r="D519" t="s">
        <v>272</v>
      </c>
      <c r="E519" t="s">
        <v>273</v>
      </c>
      <c r="F519">
        <v>1848</v>
      </c>
      <c r="G519" t="s">
        <v>285</v>
      </c>
      <c r="H519" t="s">
        <v>273</v>
      </c>
      <c r="I519">
        <v>528</v>
      </c>
      <c r="J519" t="s">
        <v>531</v>
      </c>
      <c r="K519" t="s">
        <v>532</v>
      </c>
      <c r="L519">
        <v>12394</v>
      </c>
      <c r="M519" t="s">
        <v>307</v>
      </c>
      <c r="N519" t="s">
        <v>308</v>
      </c>
      <c r="O519">
        <v>12394</v>
      </c>
      <c r="P519" t="s">
        <v>307</v>
      </c>
      <c r="Q519" t="s">
        <v>308</v>
      </c>
      <c r="R519" t="s">
        <v>324</v>
      </c>
      <c r="S519" s="43">
        <v>-0.31</v>
      </c>
      <c r="U519" s="43">
        <v>14</v>
      </c>
      <c r="IF519">
        <v>12394</v>
      </c>
      <c r="IG519" t="s">
        <v>307</v>
      </c>
      <c r="IH519" t="s">
        <v>287</v>
      </c>
      <c r="IK519">
        <v>-2</v>
      </c>
      <c r="IL519" t="s">
        <v>278</v>
      </c>
      <c r="IM519" t="s">
        <v>279</v>
      </c>
      <c r="IN519" t="s">
        <v>463</v>
      </c>
      <c r="IP519" t="s">
        <v>481</v>
      </c>
    </row>
    <row r="520" spans="1:250" x14ac:dyDescent="0.35">
      <c r="A520">
        <v>13587</v>
      </c>
      <c r="B520">
        <v>-922729984</v>
      </c>
      <c r="C520">
        <v>1837</v>
      </c>
      <c r="D520" t="s">
        <v>272</v>
      </c>
      <c r="E520" t="s">
        <v>273</v>
      </c>
      <c r="F520">
        <v>1848</v>
      </c>
      <c r="G520" t="s">
        <v>285</v>
      </c>
      <c r="H520" t="s">
        <v>273</v>
      </c>
      <c r="I520">
        <v>527</v>
      </c>
      <c r="J520" t="s">
        <v>535</v>
      </c>
      <c r="K520" t="s">
        <v>536</v>
      </c>
      <c r="L520">
        <v>12394</v>
      </c>
      <c r="M520" t="s">
        <v>307</v>
      </c>
      <c r="N520" t="s">
        <v>308</v>
      </c>
      <c r="O520">
        <v>12394</v>
      </c>
      <c r="P520" t="s">
        <v>307</v>
      </c>
      <c r="Q520" t="s">
        <v>308</v>
      </c>
      <c r="R520" t="s">
        <v>324</v>
      </c>
      <c r="S520" s="43">
        <v>-0.21</v>
      </c>
      <c r="U520" s="43">
        <v>14</v>
      </c>
      <c r="IF520">
        <v>12394</v>
      </c>
      <c r="IG520" t="s">
        <v>307</v>
      </c>
      <c r="IH520" t="s">
        <v>287</v>
      </c>
      <c r="IK520">
        <v>-2</v>
      </c>
      <c r="IL520" t="s">
        <v>278</v>
      </c>
      <c r="IM520" t="s">
        <v>279</v>
      </c>
      <c r="IN520" t="s">
        <v>463</v>
      </c>
      <c r="IP520" t="s">
        <v>481</v>
      </c>
    </row>
    <row r="521" spans="1:250" x14ac:dyDescent="0.35">
      <c r="A521">
        <v>13588</v>
      </c>
      <c r="B521">
        <v>-922729984</v>
      </c>
      <c r="C521">
        <v>1837</v>
      </c>
      <c r="D521" t="s">
        <v>272</v>
      </c>
      <c r="E521" t="s">
        <v>273</v>
      </c>
      <c r="F521">
        <v>1848</v>
      </c>
      <c r="G521" t="s">
        <v>285</v>
      </c>
      <c r="H521" t="s">
        <v>273</v>
      </c>
      <c r="I521">
        <v>523</v>
      </c>
      <c r="J521" t="s">
        <v>537</v>
      </c>
      <c r="K521" t="s">
        <v>538</v>
      </c>
      <c r="L521">
        <v>12394</v>
      </c>
      <c r="M521" t="s">
        <v>307</v>
      </c>
      <c r="N521" t="s">
        <v>308</v>
      </c>
      <c r="O521">
        <v>12394</v>
      </c>
      <c r="P521" t="s">
        <v>307</v>
      </c>
      <c r="Q521" t="s">
        <v>308</v>
      </c>
      <c r="R521" t="s">
        <v>324</v>
      </c>
      <c r="S521" s="43">
        <v>-0.36</v>
      </c>
      <c r="U521" s="43">
        <v>14</v>
      </c>
      <c r="IF521">
        <v>12394</v>
      </c>
      <c r="IG521" t="s">
        <v>307</v>
      </c>
      <c r="IH521" t="s">
        <v>287</v>
      </c>
      <c r="IK521">
        <v>-2</v>
      </c>
      <c r="IL521" t="s">
        <v>278</v>
      </c>
      <c r="IM521" t="s">
        <v>279</v>
      </c>
      <c r="IN521" t="s">
        <v>463</v>
      </c>
      <c r="IP521" t="s">
        <v>481</v>
      </c>
    </row>
    <row r="522" spans="1:250" x14ac:dyDescent="0.35">
      <c r="A522">
        <v>13589</v>
      </c>
      <c r="B522">
        <v>-922729984</v>
      </c>
      <c r="C522">
        <v>1837</v>
      </c>
      <c r="D522" t="s">
        <v>272</v>
      </c>
      <c r="E522" t="s">
        <v>273</v>
      </c>
      <c r="F522">
        <v>1848</v>
      </c>
      <c r="G522" t="s">
        <v>285</v>
      </c>
      <c r="H522" t="s">
        <v>273</v>
      </c>
      <c r="I522">
        <v>521</v>
      </c>
      <c r="J522" t="s">
        <v>539</v>
      </c>
      <c r="K522" t="s">
        <v>540</v>
      </c>
      <c r="L522">
        <v>12394</v>
      </c>
      <c r="M522" t="s">
        <v>307</v>
      </c>
      <c r="N522" t="s">
        <v>308</v>
      </c>
      <c r="O522">
        <v>12394</v>
      </c>
      <c r="P522" t="s">
        <v>307</v>
      </c>
      <c r="Q522" t="s">
        <v>308</v>
      </c>
      <c r="R522" t="s">
        <v>324</v>
      </c>
      <c r="S522" s="43">
        <v>-0.18</v>
      </c>
      <c r="U522" s="43">
        <v>14</v>
      </c>
      <c r="IF522">
        <v>12394</v>
      </c>
      <c r="IG522" t="s">
        <v>307</v>
      </c>
      <c r="IH522" t="s">
        <v>287</v>
      </c>
      <c r="IK522">
        <v>-2</v>
      </c>
      <c r="IL522" t="s">
        <v>278</v>
      </c>
      <c r="IM522" t="s">
        <v>279</v>
      </c>
      <c r="IN522" t="s">
        <v>463</v>
      </c>
      <c r="IP522" t="s">
        <v>481</v>
      </c>
    </row>
    <row r="523" spans="1:250" x14ac:dyDescent="0.35">
      <c r="A523">
        <v>13590</v>
      </c>
      <c r="B523">
        <v>-922729984</v>
      </c>
      <c r="C523">
        <v>1837</v>
      </c>
      <c r="D523" t="s">
        <v>272</v>
      </c>
      <c r="E523" t="s">
        <v>273</v>
      </c>
      <c r="F523">
        <v>1848</v>
      </c>
      <c r="G523" t="s">
        <v>285</v>
      </c>
      <c r="H523" t="s">
        <v>273</v>
      </c>
      <c r="I523">
        <v>519</v>
      </c>
      <c r="J523" t="s">
        <v>541</v>
      </c>
      <c r="K523" t="s">
        <v>542</v>
      </c>
      <c r="L523">
        <v>12394</v>
      </c>
      <c r="M523" t="s">
        <v>307</v>
      </c>
      <c r="N523" t="s">
        <v>308</v>
      </c>
      <c r="O523">
        <v>12394</v>
      </c>
      <c r="P523" t="s">
        <v>307</v>
      </c>
      <c r="Q523" t="s">
        <v>308</v>
      </c>
      <c r="R523" t="s">
        <v>324</v>
      </c>
      <c r="S523" s="43">
        <v>-0.18</v>
      </c>
      <c r="U523" s="43">
        <v>14</v>
      </c>
      <c r="IF523">
        <v>12394</v>
      </c>
      <c r="IG523" t="s">
        <v>307</v>
      </c>
      <c r="IH523" t="s">
        <v>287</v>
      </c>
      <c r="IK523">
        <v>-2</v>
      </c>
      <c r="IL523" t="s">
        <v>278</v>
      </c>
      <c r="IM523" t="s">
        <v>279</v>
      </c>
      <c r="IN523" t="s">
        <v>463</v>
      </c>
      <c r="IP523" t="s">
        <v>481</v>
      </c>
    </row>
    <row r="524" spans="1:250" x14ac:dyDescent="0.35">
      <c r="A524">
        <v>13591</v>
      </c>
      <c r="B524">
        <v>-922729984</v>
      </c>
      <c r="C524">
        <v>1837</v>
      </c>
      <c r="D524" t="s">
        <v>272</v>
      </c>
      <c r="E524" t="s">
        <v>273</v>
      </c>
      <c r="F524">
        <v>13794</v>
      </c>
      <c r="G524" t="s">
        <v>274</v>
      </c>
      <c r="H524" t="s">
        <v>275</v>
      </c>
      <c r="I524">
        <v>523</v>
      </c>
      <c r="J524" t="s">
        <v>537</v>
      </c>
      <c r="K524" t="s">
        <v>538</v>
      </c>
      <c r="L524">
        <v>13917</v>
      </c>
      <c r="M524" t="s">
        <v>309</v>
      </c>
      <c r="N524" t="s">
        <v>310</v>
      </c>
      <c r="O524">
        <v>13917</v>
      </c>
      <c r="P524" t="s">
        <v>309</v>
      </c>
      <c r="Q524" t="s">
        <v>310</v>
      </c>
      <c r="R524" t="s">
        <v>324</v>
      </c>
      <c r="S524" s="43">
        <v>-71.66</v>
      </c>
      <c r="U524" s="43">
        <v>14</v>
      </c>
      <c r="IF524">
        <v>13917</v>
      </c>
      <c r="IG524" t="s">
        <v>309</v>
      </c>
      <c r="IH524" t="s">
        <v>311</v>
      </c>
      <c r="IK524">
        <v>-2</v>
      </c>
      <c r="IL524" t="s">
        <v>278</v>
      </c>
      <c r="IM524" t="s">
        <v>279</v>
      </c>
      <c r="IN524" t="s">
        <v>468</v>
      </c>
      <c r="IP524" t="s">
        <v>482</v>
      </c>
    </row>
    <row r="525" spans="1:250" x14ac:dyDescent="0.35">
      <c r="A525">
        <v>13592</v>
      </c>
      <c r="B525">
        <v>-922729984</v>
      </c>
      <c r="C525">
        <v>1837</v>
      </c>
      <c r="D525" t="s">
        <v>272</v>
      </c>
      <c r="E525" t="s">
        <v>273</v>
      </c>
      <c r="F525">
        <v>13794</v>
      </c>
      <c r="G525" t="s">
        <v>274</v>
      </c>
      <c r="H525" t="s">
        <v>275</v>
      </c>
      <c r="I525">
        <v>521</v>
      </c>
      <c r="J525" t="s">
        <v>539</v>
      </c>
      <c r="K525" t="s">
        <v>540</v>
      </c>
      <c r="L525">
        <v>13917</v>
      </c>
      <c r="M525" t="s">
        <v>309</v>
      </c>
      <c r="N525" t="s">
        <v>310</v>
      </c>
      <c r="O525">
        <v>13917</v>
      </c>
      <c r="P525" t="s">
        <v>309</v>
      </c>
      <c r="Q525" t="s">
        <v>310</v>
      </c>
      <c r="R525" t="s">
        <v>324</v>
      </c>
      <c r="S525" s="43">
        <v>-35.83</v>
      </c>
      <c r="U525" s="43">
        <v>14</v>
      </c>
      <c r="IF525">
        <v>13917</v>
      </c>
      <c r="IG525" t="s">
        <v>309</v>
      </c>
      <c r="IH525" t="s">
        <v>311</v>
      </c>
      <c r="IK525">
        <v>-2</v>
      </c>
      <c r="IL525" t="s">
        <v>278</v>
      </c>
      <c r="IM525" t="s">
        <v>279</v>
      </c>
      <c r="IN525" t="s">
        <v>468</v>
      </c>
      <c r="IP525" t="s">
        <v>482</v>
      </c>
    </row>
    <row r="526" spans="1:250" x14ac:dyDescent="0.35">
      <c r="A526">
        <v>13593</v>
      </c>
      <c r="B526">
        <v>-922729984</v>
      </c>
      <c r="C526">
        <v>1837</v>
      </c>
      <c r="D526" t="s">
        <v>272</v>
      </c>
      <c r="E526" t="s">
        <v>273</v>
      </c>
      <c r="F526">
        <v>13794</v>
      </c>
      <c r="G526" t="s">
        <v>274</v>
      </c>
      <c r="H526" t="s">
        <v>275</v>
      </c>
      <c r="I526">
        <v>519</v>
      </c>
      <c r="J526" t="s">
        <v>541</v>
      </c>
      <c r="K526" t="s">
        <v>542</v>
      </c>
      <c r="L526">
        <v>13917</v>
      </c>
      <c r="M526" t="s">
        <v>309</v>
      </c>
      <c r="N526" t="s">
        <v>310</v>
      </c>
      <c r="O526">
        <v>13917</v>
      </c>
      <c r="P526" t="s">
        <v>309</v>
      </c>
      <c r="Q526" t="s">
        <v>310</v>
      </c>
      <c r="R526" t="s">
        <v>324</v>
      </c>
      <c r="S526" s="43">
        <v>-35.83</v>
      </c>
      <c r="U526" s="43">
        <v>14</v>
      </c>
      <c r="IF526">
        <v>13917</v>
      </c>
      <c r="IG526" t="s">
        <v>309</v>
      </c>
      <c r="IH526" t="s">
        <v>311</v>
      </c>
      <c r="IK526">
        <v>-2</v>
      </c>
      <c r="IL526" t="s">
        <v>278</v>
      </c>
      <c r="IM526" t="s">
        <v>279</v>
      </c>
      <c r="IN526" t="s">
        <v>468</v>
      </c>
      <c r="IP526" t="s">
        <v>482</v>
      </c>
    </row>
    <row r="527" spans="1:250" x14ac:dyDescent="0.35">
      <c r="A527">
        <v>13594</v>
      </c>
      <c r="B527">
        <v>-922729984</v>
      </c>
      <c r="C527">
        <v>1837</v>
      </c>
      <c r="D527" t="s">
        <v>272</v>
      </c>
      <c r="E527" t="s">
        <v>273</v>
      </c>
      <c r="F527">
        <v>13794</v>
      </c>
      <c r="G527" t="s">
        <v>274</v>
      </c>
      <c r="H527" t="s">
        <v>275</v>
      </c>
      <c r="I527">
        <v>515</v>
      </c>
      <c r="J527" t="s">
        <v>543</v>
      </c>
      <c r="K527" t="s">
        <v>544</v>
      </c>
      <c r="L527">
        <v>13917</v>
      </c>
      <c r="M527" t="s">
        <v>309</v>
      </c>
      <c r="N527" t="s">
        <v>310</v>
      </c>
      <c r="O527">
        <v>13917</v>
      </c>
      <c r="P527" t="s">
        <v>309</v>
      </c>
      <c r="Q527" t="s">
        <v>310</v>
      </c>
      <c r="R527" t="s">
        <v>324</v>
      </c>
      <c r="S527" s="43">
        <v>-84.13</v>
      </c>
      <c r="U527" s="43">
        <v>14</v>
      </c>
      <c r="IF527">
        <v>13917</v>
      </c>
      <c r="IG527" t="s">
        <v>309</v>
      </c>
      <c r="IH527" t="s">
        <v>311</v>
      </c>
      <c r="IK527">
        <v>-2</v>
      </c>
      <c r="IL527" t="s">
        <v>278</v>
      </c>
      <c r="IM527" t="s">
        <v>279</v>
      </c>
      <c r="IN527" t="s">
        <v>468</v>
      </c>
      <c r="IP527" t="s">
        <v>482</v>
      </c>
    </row>
    <row r="528" spans="1:250" x14ac:dyDescent="0.35">
      <c r="A528">
        <v>13595</v>
      </c>
      <c r="B528">
        <v>-922729984</v>
      </c>
      <c r="C528">
        <v>1837</v>
      </c>
      <c r="D528" t="s">
        <v>272</v>
      </c>
      <c r="E528" t="s">
        <v>273</v>
      </c>
      <c r="F528">
        <v>13794</v>
      </c>
      <c r="G528" t="s">
        <v>274</v>
      </c>
      <c r="H528" t="s">
        <v>275</v>
      </c>
      <c r="I528">
        <v>513</v>
      </c>
      <c r="J528" t="s">
        <v>545</v>
      </c>
      <c r="K528" t="s">
        <v>546</v>
      </c>
      <c r="L528">
        <v>13917</v>
      </c>
      <c r="M528" t="s">
        <v>309</v>
      </c>
      <c r="N528" t="s">
        <v>310</v>
      </c>
      <c r="O528">
        <v>13917</v>
      </c>
      <c r="P528" t="s">
        <v>309</v>
      </c>
      <c r="Q528" t="s">
        <v>310</v>
      </c>
      <c r="R528" t="s">
        <v>324</v>
      </c>
      <c r="S528" s="43">
        <v>-75.319999999999993</v>
      </c>
      <c r="U528" s="43">
        <v>14</v>
      </c>
      <c r="IF528">
        <v>13917</v>
      </c>
      <c r="IG528" t="s">
        <v>309</v>
      </c>
      <c r="IH528" t="s">
        <v>311</v>
      </c>
      <c r="IK528">
        <v>-2</v>
      </c>
      <c r="IL528" t="s">
        <v>278</v>
      </c>
      <c r="IM528" t="s">
        <v>279</v>
      </c>
      <c r="IN528" t="s">
        <v>468</v>
      </c>
      <c r="IP528" t="s">
        <v>482</v>
      </c>
    </row>
    <row r="529" spans="1:250" x14ac:dyDescent="0.35">
      <c r="A529">
        <v>13596</v>
      </c>
      <c r="B529">
        <v>-922729984</v>
      </c>
      <c r="C529">
        <v>1837</v>
      </c>
      <c r="D529" t="s">
        <v>272</v>
      </c>
      <c r="E529" t="s">
        <v>273</v>
      </c>
      <c r="F529">
        <v>13794</v>
      </c>
      <c r="G529" t="s">
        <v>274</v>
      </c>
      <c r="H529" t="s">
        <v>275</v>
      </c>
      <c r="I529">
        <v>509</v>
      </c>
      <c r="J529" t="s">
        <v>547</v>
      </c>
      <c r="K529" t="s">
        <v>548</v>
      </c>
      <c r="L529">
        <v>13917</v>
      </c>
      <c r="M529" t="s">
        <v>309</v>
      </c>
      <c r="N529" t="s">
        <v>310</v>
      </c>
      <c r="O529">
        <v>13917</v>
      </c>
      <c r="P529" t="s">
        <v>309</v>
      </c>
      <c r="Q529" t="s">
        <v>310</v>
      </c>
      <c r="R529" t="s">
        <v>324</v>
      </c>
      <c r="S529" s="43">
        <v>-63.54</v>
      </c>
      <c r="U529" s="43">
        <v>14</v>
      </c>
      <c r="IF529">
        <v>13917</v>
      </c>
      <c r="IG529" t="s">
        <v>309</v>
      </c>
      <c r="IH529" t="s">
        <v>311</v>
      </c>
      <c r="IK529">
        <v>-2</v>
      </c>
      <c r="IL529" t="s">
        <v>278</v>
      </c>
      <c r="IM529" t="s">
        <v>279</v>
      </c>
      <c r="IN529" t="s">
        <v>468</v>
      </c>
      <c r="IP529" t="s">
        <v>482</v>
      </c>
    </row>
    <row r="530" spans="1:250" x14ac:dyDescent="0.35">
      <c r="A530">
        <v>13597</v>
      </c>
      <c r="B530">
        <v>-922729984</v>
      </c>
      <c r="C530">
        <v>1837</v>
      </c>
      <c r="D530" t="s">
        <v>272</v>
      </c>
      <c r="E530" t="s">
        <v>273</v>
      </c>
      <c r="F530">
        <v>13794</v>
      </c>
      <c r="G530" t="s">
        <v>274</v>
      </c>
      <c r="H530" t="s">
        <v>275</v>
      </c>
      <c r="I530">
        <v>515</v>
      </c>
      <c r="J530" t="s">
        <v>543</v>
      </c>
      <c r="K530" t="s">
        <v>544</v>
      </c>
      <c r="L530">
        <v>15189</v>
      </c>
      <c r="M530" t="s">
        <v>312</v>
      </c>
      <c r="N530" t="s">
        <v>313</v>
      </c>
      <c r="O530">
        <v>15189</v>
      </c>
      <c r="P530" t="s">
        <v>312</v>
      </c>
      <c r="Q530" t="s">
        <v>313</v>
      </c>
      <c r="R530" t="s">
        <v>324</v>
      </c>
      <c r="S530" s="43">
        <v>-122.12</v>
      </c>
      <c r="U530" s="43">
        <v>14</v>
      </c>
      <c r="IF530">
        <v>15189</v>
      </c>
      <c r="IG530" t="s">
        <v>312</v>
      </c>
      <c r="IH530" t="s">
        <v>311</v>
      </c>
      <c r="IK530">
        <v>-2</v>
      </c>
      <c r="IL530" t="s">
        <v>278</v>
      </c>
      <c r="IM530" t="s">
        <v>279</v>
      </c>
      <c r="IN530" t="s">
        <v>468</v>
      </c>
      <c r="IP530" t="s">
        <v>483</v>
      </c>
    </row>
    <row r="531" spans="1:250" x14ac:dyDescent="0.35">
      <c r="A531">
        <v>13598</v>
      </c>
      <c r="B531">
        <v>-922729984</v>
      </c>
      <c r="C531">
        <v>1837</v>
      </c>
      <c r="D531" t="s">
        <v>272</v>
      </c>
      <c r="E531" t="s">
        <v>273</v>
      </c>
      <c r="F531">
        <v>13794</v>
      </c>
      <c r="G531" t="s">
        <v>274</v>
      </c>
      <c r="H531" t="s">
        <v>275</v>
      </c>
      <c r="I531">
        <v>513</v>
      </c>
      <c r="J531" t="s">
        <v>545</v>
      </c>
      <c r="K531" t="s">
        <v>546</v>
      </c>
      <c r="L531">
        <v>15189</v>
      </c>
      <c r="M531" t="s">
        <v>312</v>
      </c>
      <c r="N531" t="s">
        <v>313</v>
      </c>
      <c r="O531">
        <v>15189</v>
      </c>
      <c r="P531" t="s">
        <v>312</v>
      </c>
      <c r="Q531" t="s">
        <v>313</v>
      </c>
      <c r="R531" t="s">
        <v>324</v>
      </c>
      <c r="S531" s="43">
        <v>-109.34</v>
      </c>
      <c r="U531" s="43">
        <v>14</v>
      </c>
      <c r="IF531">
        <v>15189</v>
      </c>
      <c r="IG531" t="s">
        <v>312</v>
      </c>
      <c r="IH531" t="s">
        <v>311</v>
      </c>
      <c r="IK531">
        <v>-2</v>
      </c>
      <c r="IL531" t="s">
        <v>278</v>
      </c>
      <c r="IM531" t="s">
        <v>279</v>
      </c>
      <c r="IN531" t="s">
        <v>468</v>
      </c>
      <c r="IP531" t="s">
        <v>483</v>
      </c>
    </row>
    <row r="532" spans="1:250" x14ac:dyDescent="0.35">
      <c r="A532">
        <v>13599</v>
      </c>
      <c r="B532">
        <v>-922729984</v>
      </c>
      <c r="C532">
        <v>1837</v>
      </c>
      <c r="D532" t="s">
        <v>272</v>
      </c>
      <c r="E532" t="s">
        <v>273</v>
      </c>
      <c r="F532">
        <v>13794</v>
      </c>
      <c r="G532" t="s">
        <v>274</v>
      </c>
      <c r="H532" t="s">
        <v>275</v>
      </c>
      <c r="I532">
        <v>509</v>
      </c>
      <c r="J532" t="s">
        <v>547</v>
      </c>
      <c r="K532" t="s">
        <v>548</v>
      </c>
      <c r="L532">
        <v>15189</v>
      </c>
      <c r="M532" t="s">
        <v>312</v>
      </c>
      <c r="N532" t="s">
        <v>313</v>
      </c>
      <c r="O532">
        <v>15189</v>
      </c>
      <c r="P532" t="s">
        <v>312</v>
      </c>
      <c r="Q532" t="s">
        <v>313</v>
      </c>
      <c r="R532" t="s">
        <v>324</v>
      </c>
      <c r="S532" s="43">
        <v>-72.06</v>
      </c>
      <c r="U532" s="43">
        <v>14</v>
      </c>
      <c r="IF532">
        <v>15189</v>
      </c>
      <c r="IG532" t="s">
        <v>312</v>
      </c>
      <c r="IH532" t="s">
        <v>311</v>
      </c>
      <c r="IK532">
        <v>-2</v>
      </c>
      <c r="IL532" t="s">
        <v>278</v>
      </c>
      <c r="IM532" t="s">
        <v>279</v>
      </c>
      <c r="IN532" t="s">
        <v>468</v>
      </c>
      <c r="IP532" t="s">
        <v>483</v>
      </c>
    </row>
    <row r="533" spans="1:250" x14ac:dyDescent="0.35">
      <c r="A533">
        <v>13600</v>
      </c>
      <c r="B533">
        <v>-922729984</v>
      </c>
      <c r="C533">
        <v>1837</v>
      </c>
      <c r="D533" t="s">
        <v>272</v>
      </c>
      <c r="E533" t="s">
        <v>273</v>
      </c>
      <c r="F533">
        <v>13794</v>
      </c>
      <c r="G533" t="s">
        <v>274</v>
      </c>
      <c r="H533" t="s">
        <v>275</v>
      </c>
      <c r="I533">
        <v>507</v>
      </c>
      <c r="J533" t="s">
        <v>549</v>
      </c>
      <c r="K533" t="s">
        <v>550</v>
      </c>
      <c r="L533">
        <v>15189</v>
      </c>
      <c r="M533" t="s">
        <v>312</v>
      </c>
      <c r="N533" t="s">
        <v>313</v>
      </c>
      <c r="O533">
        <v>15189</v>
      </c>
      <c r="P533" t="s">
        <v>312</v>
      </c>
      <c r="Q533" t="s">
        <v>313</v>
      </c>
      <c r="R533" t="s">
        <v>324</v>
      </c>
      <c r="S533" s="43">
        <v>-113.22</v>
      </c>
      <c r="U533" s="43">
        <v>14</v>
      </c>
      <c r="IF533">
        <v>15189</v>
      </c>
      <c r="IG533" t="s">
        <v>312</v>
      </c>
      <c r="IH533" t="s">
        <v>311</v>
      </c>
      <c r="IK533">
        <v>-2</v>
      </c>
      <c r="IL533" t="s">
        <v>278</v>
      </c>
      <c r="IM533" t="s">
        <v>279</v>
      </c>
      <c r="IN533" t="s">
        <v>468</v>
      </c>
      <c r="IP533" t="s">
        <v>483</v>
      </c>
    </row>
    <row r="534" spans="1:250" x14ac:dyDescent="0.35">
      <c r="A534">
        <v>13601</v>
      </c>
      <c r="B534">
        <v>-922729984</v>
      </c>
      <c r="C534">
        <v>1837</v>
      </c>
      <c r="D534" t="s">
        <v>272</v>
      </c>
      <c r="E534" t="s">
        <v>273</v>
      </c>
      <c r="F534">
        <v>13794</v>
      </c>
      <c r="G534" t="s">
        <v>274</v>
      </c>
      <c r="H534" t="s">
        <v>275</v>
      </c>
      <c r="I534">
        <v>528</v>
      </c>
      <c r="J534" t="s">
        <v>531</v>
      </c>
      <c r="K534" t="s">
        <v>532</v>
      </c>
      <c r="L534">
        <v>13917</v>
      </c>
      <c r="M534" t="s">
        <v>309</v>
      </c>
      <c r="N534" t="s">
        <v>310</v>
      </c>
      <c r="O534">
        <v>13917</v>
      </c>
      <c r="P534" t="s">
        <v>309</v>
      </c>
      <c r="Q534" t="s">
        <v>310</v>
      </c>
      <c r="R534" t="s">
        <v>324</v>
      </c>
      <c r="S534" s="43">
        <v>-51.19</v>
      </c>
      <c r="U534" s="43">
        <v>14</v>
      </c>
      <c r="IF534">
        <v>13917</v>
      </c>
      <c r="IG534" t="s">
        <v>309</v>
      </c>
      <c r="IH534" t="s">
        <v>311</v>
      </c>
      <c r="IK534">
        <v>-2</v>
      </c>
      <c r="IL534" t="s">
        <v>278</v>
      </c>
      <c r="IM534" t="s">
        <v>279</v>
      </c>
      <c r="IN534" t="s">
        <v>468</v>
      </c>
      <c r="IP534" t="s">
        <v>482</v>
      </c>
    </row>
    <row r="535" spans="1:250" x14ac:dyDescent="0.35">
      <c r="A535">
        <v>13602</v>
      </c>
      <c r="B535">
        <v>-922729984</v>
      </c>
      <c r="C535">
        <v>1837</v>
      </c>
      <c r="D535" t="s">
        <v>272</v>
      </c>
      <c r="E535" t="s">
        <v>273</v>
      </c>
      <c r="F535">
        <v>13794</v>
      </c>
      <c r="G535" t="s">
        <v>274</v>
      </c>
      <c r="H535" t="s">
        <v>275</v>
      </c>
      <c r="I535">
        <v>527</v>
      </c>
      <c r="J535" t="s">
        <v>535</v>
      </c>
      <c r="K535" t="s">
        <v>536</v>
      </c>
      <c r="L535">
        <v>13917</v>
      </c>
      <c r="M535" t="s">
        <v>309</v>
      </c>
      <c r="N535" t="s">
        <v>310</v>
      </c>
      <c r="O535">
        <v>13917</v>
      </c>
      <c r="P535" t="s">
        <v>309</v>
      </c>
      <c r="Q535" t="s">
        <v>310</v>
      </c>
      <c r="R535" t="s">
        <v>324</v>
      </c>
      <c r="S535" s="43">
        <v>-35.83</v>
      </c>
      <c r="U535" s="43">
        <v>14</v>
      </c>
      <c r="IF535">
        <v>13917</v>
      </c>
      <c r="IG535" t="s">
        <v>309</v>
      </c>
      <c r="IH535" t="s">
        <v>311</v>
      </c>
      <c r="IK535">
        <v>-2</v>
      </c>
      <c r="IL535" t="s">
        <v>278</v>
      </c>
      <c r="IM535" t="s">
        <v>279</v>
      </c>
      <c r="IN535" t="s">
        <v>468</v>
      </c>
      <c r="IP535" t="s">
        <v>482</v>
      </c>
    </row>
    <row r="536" spans="1:250" x14ac:dyDescent="0.35">
      <c r="A536">
        <v>13603</v>
      </c>
      <c r="B536">
        <v>-922729984</v>
      </c>
      <c r="C536">
        <v>1837</v>
      </c>
      <c r="D536" t="s">
        <v>272</v>
      </c>
      <c r="E536" t="s">
        <v>273</v>
      </c>
      <c r="F536">
        <v>19011</v>
      </c>
      <c r="G536" t="s">
        <v>318</v>
      </c>
      <c r="H536" t="s">
        <v>319</v>
      </c>
      <c r="I536">
        <v>507</v>
      </c>
      <c r="J536" t="s">
        <v>549</v>
      </c>
      <c r="K536" t="s">
        <v>550</v>
      </c>
      <c r="L536">
        <v>15189</v>
      </c>
      <c r="M536" t="s">
        <v>312</v>
      </c>
      <c r="N536" t="s">
        <v>313</v>
      </c>
      <c r="O536">
        <v>15189</v>
      </c>
      <c r="P536" t="s">
        <v>312</v>
      </c>
      <c r="Q536" t="s">
        <v>313</v>
      </c>
      <c r="R536" t="s">
        <v>324</v>
      </c>
      <c r="S536" s="43">
        <v>-109.53</v>
      </c>
      <c r="U536" s="43">
        <v>14</v>
      </c>
      <c r="IF536">
        <v>15189</v>
      </c>
      <c r="IG536" t="s">
        <v>312</v>
      </c>
      <c r="IH536" t="s">
        <v>322</v>
      </c>
      <c r="IK536">
        <v>-2</v>
      </c>
      <c r="IL536" t="s">
        <v>278</v>
      </c>
      <c r="IM536" t="s">
        <v>279</v>
      </c>
      <c r="IN536" t="s">
        <v>484</v>
      </c>
      <c r="IP536" t="s">
        <v>485</v>
      </c>
    </row>
    <row r="537" spans="1:250" x14ac:dyDescent="0.35">
      <c r="A537">
        <v>13604</v>
      </c>
      <c r="B537">
        <v>-922729984</v>
      </c>
      <c r="C537">
        <v>1837</v>
      </c>
      <c r="D537" t="s">
        <v>272</v>
      </c>
      <c r="E537" t="s">
        <v>273</v>
      </c>
      <c r="F537">
        <v>13794</v>
      </c>
      <c r="G537" t="s">
        <v>274</v>
      </c>
      <c r="H537" t="s">
        <v>275</v>
      </c>
      <c r="I537">
        <v>528</v>
      </c>
      <c r="J537" t="s">
        <v>531</v>
      </c>
      <c r="K537" t="s">
        <v>532</v>
      </c>
      <c r="L537">
        <v>15189</v>
      </c>
      <c r="M537" t="s">
        <v>312</v>
      </c>
      <c r="N537" t="s">
        <v>313</v>
      </c>
      <c r="O537">
        <v>15189</v>
      </c>
      <c r="P537" t="s">
        <v>312</v>
      </c>
      <c r="Q537" t="s">
        <v>313</v>
      </c>
      <c r="R537" t="s">
        <v>324</v>
      </c>
      <c r="S537" s="43">
        <v>-74.290000000000006</v>
      </c>
      <c r="U537" s="43">
        <v>14</v>
      </c>
      <c r="IF537">
        <v>15189</v>
      </c>
      <c r="IG537" t="s">
        <v>312</v>
      </c>
      <c r="IH537" t="s">
        <v>311</v>
      </c>
      <c r="IK537">
        <v>-2</v>
      </c>
      <c r="IL537" t="s">
        <v>278</v>
      </c>
      <c r="IM537" t="s">
        <v>279</v>
      </c>
      <c r="IN537" t="s">
        <v>468</v>
      </c>
      <c r="IP537" t="s">
        <v>483</v>
      </c>
    </row>
    <row r="538" spans="1:250" x14ac:dyDescent="0.35">
      <c r="A538">
        <v>13605</v>
      </c>
      <c r="B538">
        <v>-922729984</v>
      </c>
      <c r="C538">
        <v>1837</v>
      </c>
      <c r="D538" t="s">
        <v>272</v>
      </c>
      <c r="E538" t="s">
        <v>273</v>
      </c>
      <c r="F538">
        <v>13794</v>
      </c>
      <c r="G538" t="s">
        <v>274</v>
      </c>
      <c r="H538" t="s">
        <v>275</v>
      </c>
      <c r="I538">
        <v>527</v>
      </c>
      <c r="J538" t="s">
        <v>535</v>
      </c>
      <c r="K538" t="s">
        <v>536</v>
      </c>
      <c r="L538">
        <v>15189</v>
      </c>
      <c r="M538" t="s">
        <v>312</v>
      </c>
      <c r="N538" t="s">
        <v>313</v>
      </c>
      <c r="O538">
        <v>15189</v>
      </c>
      <c r="P538" t="s">
        <v>312</v>
      </c>
      <c r="Q538" t="s">
        <v>313</v>
      </c>
      <c r="R538" t="s">
        <v>324</v>
      </c>
      <c r="S538" s="43">
        <v>-52.02</v>
      </c>
      <c r="U538" s="43">
        <v>14</v>
      </c>
      <c r="IF538">
        <v>15189</v>
      </c>
      <c r="IG538" t="s">
        <v>312</v>
      </c>
      <c r="IH538" t="s">
        <v>311</v>
      </c>
      <c r="IK538">
        <v>-2</v>
      </c>
      <c r="IL538" t="s">
        <v>278</v>
      </c>
      <c r="IM538" t="s">
        <v>279</v>
      </c>
      <c r="IN538" t="s">
        <v>468</v>
      </c>
      <c r="IP538" t="s">
        <v>483</v>
      </c>
    </row>
    <row r="539" spans="1:250" x14ac:dyDescent="0.35">
      <c r="A539">
        <v>13606</v>
      </c>
      <c r="B539">
        <v>-922729984</v>
      </c>
      <c r="C539">
        <v>1837</v>
      </c>
      <c r="D539" t="s">
        <v>272</v>
      </c>
      <c r="E539" t="s">
        <v>273</v>
      </c>
      <c r="F539">
        <v>13794</v>
      </c>
      <c r="G539" t="s">
        <v>274</v>
      </c>
      <c r="H539" t="s">
        <v>275</v>
      </c>
      <c r="I539">
        <v>523</v>
      </c>
      <c r="J539" t="s">
        <v>537</v>
      </c>
      <c r="K539" t="s">
        <v>538</v>
      </c>
      <c r="L539">
        <v>15189</v>
      </c>
      <c r="M539" t="s">
        <v>312</v>
      </c>
      <c r="N539" t="s">
        <v>313</v>
      </c>
      <c r="O539">
        <v>15189</v>
      </c>
      <c r="P539" t="s">
        <v>312</v>
      </c>
      <c r="Q539" t="s">
        <v>313</v>
      </c>
      <c r="R539" t="s">
        <v>324</v>
      </c>
      <c r="S539" s="43">
        <v>-104.03</v>
      </c>
      <c r="U539" s="43">
        <v>14</v>
      </c>
      <c r="IF539">
        <v>15189</v>
      </c>
      <c r="IG539" t="s">
        <v>312</v>
      </c>
      <c r="IH539" t="s">
        <v>311</v>
      </c>
      <c r="IK539">
        <v>-2</v>
      </c>
      <c r="IL539" t="s">
        <v>278</v>
      </c>
      <c r="IM539" t="s">
        <v>279</v>
      </c>
      <c r="IN539" t="s">
        <v>468</v>
      </c>
      <c r="IP539" t="s">
        <v>483</v>
      </c>
    </row>
    <row r="540" spans="1:250" x14ac:dyDescent="0.35">
      <c r="A540">
        <v>13607</v>
      </c>
      <c r="B540">
        <v>-922729984</v>
      </c>
      <c r="C540">
        <v>1837</v>
      </c>
      <c r="D540" t="s">
        <v>272</v>
      </c>
      <c r="E540" t="s">
        <v>273</v>
      </c>
      <c r="F540">
        <v>13794</v>
      </c>
      <c r="G540" t="s">
        <v>274</v>
      </c>
      <c r="H540" t="s">
        <v>275</v>
      </c>
      <c r="I540">
        <v>521</v>
      </c>
      <c r="J540" t="s">
        <v>539</v>
      </c>
      <c r="K540" t="s">
        <v>540</v>
      </c>
      <c r="L540">
        <v>15189</v>
      </c>
      <c r="M540" t="s">
        <v>312</v>
      </c>
      <c r="N540" t="s">
        <v>313</v>
      </c>
      <c r="O540">
        <v>15189</v>
      </c>
      <c r="P540" t="s">
        <v>312</v>
      </c>
      <c r="Q540" t="s">
        <v>313</v>
      </c>
      <c r="R540" t="s">
        <v>324</v>
      </c>
      <c r="S540" s="43">
        <v>-52.02</v>
      </c>
      <c r="U540" s="43">
        <v>14</v>
      </c>
      <c r="IF540">
        <v>15189</v>
      </c>
      <c r="IG540" t="s">
        <v>312</v>
      </c>
      <c r="IH540" t="s">
        <v>311</v>
      </c>
      <c r="IK540">
        <v>-2</v>
      </c>
      <c r="IL540" t="s">
        <v>278</v>
      </c>
      <c r="IM540" t="s">
        <v>279</v>
      </c>
      <c r="IN540" t="s">
        <v>468</v>
      </c>
      <c r="IP540" t="s">
        <v>483</v>
      </c>
    </row>
    <row r="541" spans="1:250" x14ac:dyDescent="0.35">
      <c r="A541">
        <v>13608</v>
      </c>
      <c r="B541">
        <v>-922729984</v>
      </c>
      <c r="C541">
        <v>1837</v>
      </c>
      <c r="D541" t="s">
        <v>272</v>
      </c>
      <c r="E541" t="s">
        <v>273</v>
      </c>
      <c r="F541">
        <v>13794</v>
      </c>
      <c r="G541" t="s">
        <v>274</v>
      </c>
      <c r="H541" t="s">
        <v>275</v>
      </c>
      <c r="I541">
        <v>519</v>
      </c>
      <c r="J541" t="s">
        <v>541</v>
      </c>
      <c r="K541" t="s">
        <v>542</v>
      </c>
      <c r="L541">
        <v>15189</v>
      </c>
      <c r="M541" t="s">
        <v>312</v>
      </c>
      <c r="N541" t="s">
        <v>313</v>
      </c>
      <c r="O541">
        <v>15189</v>
      </c>
      <c r="P541" t="s">
        <v>312</v>
      </c>
      <c r="Q541" t="s">
        <v>313</v>
      </c>
      <c r="R541" t="s">
        <v>324</v>
      </c>
      <c r="S541" s="43">
        <v>-52.02</v>
      </c>
      <c r="U541" s="43">
        <v>14</v>
      </c>
      <c r="IF541">
        <v>15189</v>
      </c>
      <c r="IG541" t="s">
        <v>312</v>
      </c>
      <c r="IH541" t="s">
        <v>311</v>
      </c>
      <c r="IK541">
        <v>-2</v>
      </c>
      <c r="IL541" t="s">
        <v>278</v>
      </c>
      <c r="IM541" t="s">
        <v>279</v>
      </c>
      <c r="IN541" t="s">
        <v>468</v>
      </c>
      <c r="IP541" t="s">
        <v>483</v>
      </c>
    </row>
    <row r="542" spans="1:250" x14ac:dyDescent="0.35">
      <c r="A542">
        <v>13609</v>
      </c>
      <c r="B542">
        <v>-922729984</v>
      </c>
      <c r="C542">
        <v>1837</v>
      </c>
      <c r="D542" t="s">
        <v>272</v>
      </c>
      <c r="E542" t="s">
        <v>273</v>
      </c>
      <c r="F542">
        <v>19011</v>
      </c>
      <c r="G542" t="s">
        <v>318</v>
      </c>
      <c r="H542" t="s">
        <v>319</v>
      </c>
      <c r="I542">
        <v>523</v>
      </c>
      <c r="J542" t="s">
        <v>537</v>
      </c>
      <c r="K542" t="s">
        <v>538</v>
      </c>
      <c r="L542">
        <v>15189</v>
      </c>
      <c r="M542" t="s">
        <v>312</v>
      </c>
      <c r="N542" t="s">
        <v>313</v>
      </c>
      <c r="O542">
        <v>15189</v>
      </c>
      <c r="P542" t="s">
        <v>312</v>
      </c>
      <c r="Q542" t="s">
        <v>313</v>
      </c>
      <c r="R542" t="s">
        <v>324</v>
      </c>
      <c r="S542" s="43">
        <v>-100.65</v>
      </c>
      <c r="U542" s="43">
        <v>14</v>
      </c>
      <c r="IF542">
        <v>15189</v>
      </c>
      <c r="IG542" t="s">
        <v>312</v>
      </c>
      <c r="IH542" t="s">
        <v>322</v>
      </c>
      <c r="IK542">
        <v>-2</v>
      </c>
      <c r="IL542" t="s">
        <v>278</v>
      </c>
      <c r="IM542" t="s">
        <v>279</v>
      </c>
      <c r="IN542" t="s">
        <v>484</v>
      </c>
      <c r="IP542" t="s">
        <v>485</v>
      </c>
    </row>
    <row r="543" spans="1:250" x14ac:dyDescent="0.35">
      <c r="A543">
        <v>13610</v>
      </c>
      <c r="B543">
        <v>-922729984</v>
      </c>
      <c r="C543">
        <v>1837</v>
      </c>
      <c r="D543" t="s">
        <v>272</v>
      </c>
      <c r="E543" t="s">
        <v>273</v>
      </c>
      <c r="F543">
        <v>19011</v>
      </c>
      <c r="G543" t="s">
        <v>318</v>
      </c>
      <c r="H543" t="s">
        <v>319</v>
      </c>
      <c r="I543">
        <v>521</v>
      </c>
      <c r="J543" t="s">
        <v>539</v>
      </c>
      <c r="K543" t="s">
        <v>540</v>
      </c>
      <c r="L543">
        <v>15189</v>
      </c>
      <c r="M543" t="s">
        <v>312</v>
      </c>
      <c r="N543" t="s">
        <v>313</v>
      </c>
      <c r="O543">
        <v>15189</v>
      </c>
      <c r="P543" t="s">
        <v>312</v>
      </c>
      <c r="Q543" t="s">
        <v>313</v>
      </c>
      <c r="R543" t="s">
        <v>324</v>
      </c>
      <c r="S543" s="43">
        <v>-50.33</v>
      </c>
      <c r="U543" s="43">
        <v>14</v>
      </c>
      <c r="IF543">
        <v>15189</v>
      </c>
      <c r="IG543" t="s">
        <v>312</v>
      </c>
      <c r="IH543" t="s">
        <v>322</v>
      </c>
      <c r="IK543">
        <v>-2</v>
      </c>
      <c r="IL543" t="s">
        <v>278</v>
      </c>
      <c r="IM543" t="s">
        <v>279</v>
      </c>
      <c r="IN543" t="s">
        <v>484</v>
      </c>
      <c r="IP543" t="s">
        <v>485</v>
      </c>
    </row>
    <row r="544" spans="1:250" x14ac:dyDescent="0.35">
      <c r="A544">
        <v>13611</v>
      </c>
      <c r="B544">
        <v>-922729984</v>
      </c>
      <c r="C544">
        <v>1837</v>
      </c>
      <c r="D544" t="s">
        <v>272</v>
      </c>
      <c r="E544" t="s">
        <v>273</v>
      </c>
      <c r="F544">
        <v>19011</v>
      </c>
      <c r="G544" t="s">
        <v>318</v>
      </c>
      <c r="H544" t="s">
        <v>319</v>
      </c>
      <c r="I544">
        <v>519</v>
      </c>
      <c r="J544" t="s">
        <v>541</v>
      </c>
      <c r="K544" t="s">
        <v>542</v>
      </c>
      <c r="L544">
        <v>15189</v>
      </c>
      <c r="M544" t="s">
        <v>312</v>
      </c>
      <c r="N544" t="s">
        <v>313</v>
      </c>
      <c r="O544">
        <v>15189</v>
      </c>
      <c r="P544" t="s">
        <v>312</v>
      </c>
      <c r="Q544" t="s">
        <v>313</v>
      </c>
      <c r="R544" t="s">
        <v>324</v>
      </c>
      <c r="S544" s="43">
        <v>-50.33</v>
      </c>
      <c r="U544" s="43">
        <v>14</v>
      </c>
      <c r="IF544">
        <v>15189</v>
      </c>
      <c r="IG544" t="s">
        <v>312</v>
      </c>
      <c r="IH544" t="s">
        <v>322</v>
      </c>
      <c r="IK544">
        <v>-2</v>
      </c>
      <c r="IL544" t="s">
        <v>278</v>
      </c>
      <c r="IM544" t="s">
        <v>279</v>
      </c>
      <c r="IN544" t="s">
        <v>484</v>
      </c>
      <c r="IP544" t="s">
        <v>485</v>
      </c>
    </row>
    <row r="545" spans="1:250" x14ac:dyDescent="0.35">
      <c r="A545">
        <v>13612</v>
      </c>
      <c r="B545">
        <v>-922729984</v>
      </c>
      <c r="C545">
        <v>1837</v>
      </c>
      <c r="D545" t="s">
        <v>272</v>
      </c>
      <c r="E545" t="s">
        <v>273</v>
      </c>
      <c r="F545">
        <v>19011</v>
      </c>
      <c r="G545" t="s">
        <v>318</v>
      </c>
      <c r="H545" t="s">
        <v>319</v>
      </c>
      <c r="I545">
        <v>515</v>
      </c>
      <c r="J545" t="s">
        <v>543</v>
      </c>
      <c r="K545" t="s">
        <v>544</v>
      </c>
      <c r="L545">
        <v>15189</v>
      </c>
      <c r="M545" t="s">
        <v>312</v>
      </c>
      <c r="N545" t="s">
        <v>313</v>
      </c>
      <c r="O545">
        <v>15189</v>
      </c>
      <c r="P545" t="s">
        <v>312</v>
      </c>
      <c r="Q545" t="s">
        <v>313</v>
      </c>
      <c r="R545" t="s">
        <v>324</v>
      </c>
      <c r="S545" s="43">
        <v>-118.18</v>
      </c>
      <c r="U545" s="43">
        <v>14</v>
      </c>
      <c r="IF545">
        <v>15189</v>
      </c>
      <c r="IG545" t="s">
        <v>312</v>
      </c>
      <c r="IH545" t="s">
        <v>322</v>
      </c>
      <c r="IK545">
        <v>-2</v>
      </c>
      <c r="IL545" t="s">
        <v>278</v>
      </c>
      <c r="IM545" t="s">
        <v>279</v>
      </c>
      <c r="IN545" t="s">
        <v>484</v>
      </c>
      <c r="IP545" t="s">
        <v>485</v>
      </c>
    </row>
    <row r="546" spans="1:250" x14ac:dyDescent="0.35">
      <c r="A546">
        <v>13613</v>
      </c>
      <c r="B546">
        <v>-922729984</v>
      </c>
      <c r="C546">
        <v>1837</v>
      </c>
      <c r="D546" t="s">
        <v>272</v>
      </c>
      <c r="E546" t="s">
        <v>273</v>
      </c>
      <c r="F546">
        <v>19011</v>
      </c>
      <c r="G546" t="s">
        <v>318</v>
      </c>
      <c r="H546" t="s">
        <v>319</v>
      </c>
      <c r="I546">
        <v>513</v>
      </c>
      <c r="J546" t="s">
        <v>545</v>
      </c>
      <c r="K546" t="s">
        <v>546</v>
      </c>
      <c r="L546">
        <v>15189</v>
      </c>
      <c r="M546" t="s">
        <v>312</v>
      </c>
      <c r="N546" t="s">
        <v>313</v>
      </c>
      <c r="O546">
        <v>15189</v>
      </c>
      <c r="P546" t="s">
        <v>312</v>
      </c>
      <c r="Q546" t="s">
        <v>313</v>
      </c>
      <c r="R546" t="s">
        <v>324</v>
      </c>
      <c r="S546" s="43">
        <v>-105.8</v>
      </c>
      <c r="U546" s="43">
        <v>14</v>
      </c>
      <c r="IF546">
        <v>15189</v>
      </c>
      <c r="IG546" t="s">
        <v>312</v>
      </c>
      <c r="IH546" t="s">
        <v>322</v>
      </c>
      <c r="IK546">
        <v>-2</v>
      </c>
      <c r="IL546" t="s">
        <v>278</v>
      </c>
      <c r="IM546" t="s">
        <v>279</v>
      </c>
      <c r="IN546" t="s">
        <v>484</v>
      </c>
      <c r="IP546" t="s">
        <v>485</v>
      </c>
    </row>
    <row r="547" spans="1:250" x14ac:dyDescent="0.35">
      <c r="A547">
        <v>13614</v>
      </c>
      <c r="B547">
        <v>-922729984</v>
      </c>
      <c r="C547">
        <v>1837</v>
      </c>
      <c r="D547" t="s">
        <v>272</v>
      </c>
      <c r="E547" t="s">
        <v>273</v>
      </c>
      <c r="F547">
        <v>19011</v>
      </c>
      <c r="G547" t="s">
        <v>318</v>
      </c>
      <c r="H547" t="s">
        <v>319</v>
      </c>
      <c r="I547">
        <v>509</v>
      </c>
      <c r="J547" t="s">
        <v>547</v>
      </c>
      <c r="K547" t="s">
        <v>548</v>
      </c>
      <c r="L547">
        <v>15189</v>
      </c>
      <c r="M547" t="s">
        <v>312</v>
      </c>
      <c r="N547" t="s">
        <v>313</v>
      </c>
      <c r="O547">
        <v>15189</v>
      </c>
      <c r="P547" t="s">
        <v>312</v>
      </c>
      <c r="Q547" t="s">
        <v>313</v>
      </c>
      <c r="R547" t="s">
        <v>324</v>
      </c>
      <c r="S547" s="43">
        <v>-70.02</v>
      </c>
      <c r="U547" s="43">
        <v>14</v>
      </c>
      <c r="IF547">
        <v>15189</v>
      </c>
      <c r="IG547" t="s">
        <v>312</v>
      </c>
      <c r="IH547" t="s">
        <v>322</v>
      </c>
      <c r="IK547">
        <v>-2</v>
      </c>
      <c r="IL547" t="s">
        <v>278</v>
      </c>
      <c r="IM547" t="s">
        <v>279</v>
      </c>
      <c r="IN547" t="s">
        <v>484</v>
      </c>
      <c r="IP547" t="s">
        <v>485</v>
      </c>
    </row>
    <row r="548" spans="1:250" x14ac:dyDescent="0.35">
      <c r="A548">
        <v>13615</v>
      </c>
      <c r="B548">
        <v>-922729984</v>
      </c>
      <c r="C548">
        <v>1837</v>
      </c>
      <c r="D548" t="s">
        <v>272</v>
      </c>
      <c r="E548" t="s">
        <v>273</v>
      </c>
      <c r="F548">
        <v>13794</v>
      </c>
      <c r="G548" t="s">
        <v>274</v>
      </c>
      <c r="H548" t="s">
        <v>275</v>
      </c>
      <c r="I548">
        <v>515</v>
      </c>
      <c r="J548" t="s">
        <v>543</v>
      </c>
      <c r="K548" t="s">
        <v>544</v>
      </c>
      <c r="L548">
        <v>17005</v>
      </c>
      <c r="M548" t="s">
        <v>314</v>
      </c>
      <c r="N548" t="s">
        <v>315</v>
      </c>
      <c r="O548">
        <v>17005</v>
      </c>
      <c r="P548" t="s">
        <v>314</v>
      </c>
      <c r="Q548" t="s">
        <v>315</v>
      </c>
      <c r="R548" t="s">
        <v>324</v>
      </c>
      <c r="S548" s="43">
        <v>-17.59</v>
      </c>
      <c r="U548" s="43">
        <v>14</v>
      </c>
      <c r="IF548">
        <v>17005</v>
      </c>
      <c r="IG548" t="s">
        <v>314</v>
      </c>
      <c r="IH548" t="s">
        <v>311</v>
      </c>
      <c r="IK548">
        <v>-2</v>
      </c>
      <c r="IL548" t="s">
        <v>278</v>
      </c>
      <c r="IM548" t="s">
        <v>279</v>
      </c>
      <c r="IN548" t="s">
        <v>468</v>
      </c>
      <c r="IP548" t="s">
        <v>486</v>
      </c>
    </row>
    <row r="549" spans="1:250" x14ac:dyDescent="0.35">
      <c r="A549">
        <v>13616</v>
      </c>
      <c r="B549">
        <v>-922729984</v>
      </c>
      <c r="C549">
        <v>1837</v>
      </c>
      <c r="D549" t="s">
        <v>272</v>
      </c>
      <c r="E549" t="s">
        <v>273</v>
      </c>
      <c r="F549">
        <v>13794</v>
      </c>
      <c r="G549" t="s">
        <v>274</v>
      </c>
      <c r="H549" t="s">
        <v>275</v>
      </c>
      <c r="I549">
        <v>513</v>
      </c>
      <c r="J549" t="s">
        <v>545</v>
      </c>
      <c r="K549" t="s">
        <v>546</v>
      </c>
      <c r="L549">
        <v>17005</v>
      </c>
      <c r="M549" t="s">
        <v>314</v>
      </c>
      <c r="N549" t="s">
        <v>315</v>
      </c>
      <c r="O549">
        <v>17005</v>
      </c>
      <c r="P549" t="s">
        <v>314</v>
      </c>
      <c r="Q549" t="s">
        <v>315</v>
      </c>
      <c r="R549" t="s">
        <v>324</v>
      </c>
      <c r="S549" s="43">
        <v>-15.74</v>
      </c>
      <c r="U549" s="43">
        <v>14</v>
      </c>
      <c r="IF549">
        <v>17005</v>
      </c>
      <c r="IG549" t="s">
        <v>314</v>
      </c>
      <c r="IH549" t="s">
        <v>311</v>
      </c>
      <c r="IK549">
        <v>-2</v>
      </c>
      <c r="IL549" t="s">
        <v>278</v>
      </c>
      <c r="IM549" t="s">
        <v>279</v>
      </c>
      <c r="IN549" t="s">
        <v>468</v>
      </c>
      <c r="IP549" t="s">
        <v>486</v>
      </c>
    </row>
    <row r="550" spans="1:250" x14ac:dyDescent="0.35">
      <c r="A550">
        <v>13617</v>
      </c>
      <c r="B550">
        <v>-922729984</v>
      </c>
      <c r="C550">
        <v>1837</v>
      </c>
      <c r="D550" t="s">
        <v>272</v>
      </c>
      <c r="E550" t="s">
        <v>273</v>
      </c>
      <c r="F550">
        <v>13794</v>
      </c>
      <c r="G550" t="s">
        <v>274</v>
      </c>
      <c r="H550" t="s">
        <v>275</v>
      </c>
      <c r="I550">
        <v>509</v>
      </c>
      <c r="J550" t="s">
        <v>547</v>
      </c>
      <c r="K550" t="s">
        <v>548</v>
      </c>
      <c r="L550">
        <v>17005</v>
      </c>
      <c r="M550" t="s">
        <v>314</v>
      </c>
      <c r="N550" t="s">
        <v>315</v>
      </c>
      <c r="O550">
        <v>17005</v>
      </c>
      <c r="P550" t="s">
        <v>314</v>
      </c>
      <c r="Q550" t="s">
        <v>315</v>
      </c>
      <c r="R550" t="s">
        <v>324</v>
      </c>
      <c r="S550" s="43">
        <v>-10.029999999999999</v>
      </c>
      <c r="U550" s="43">
        <v>14</v>
      </c>
      <c r="IF550">
        <v>17005</v>
      </c>
      <c r="IG550" t="s">
        <v>314</v>
      </c>
      <c r="IH550" t="s">
        <v>311</v>
      </c>
      <c r="IK550">
        <v>-2</v>
      </c>
      <c r="IL550" t="s">
        <v>278</v>
      </c>
      <c r="IM550" t="s">
        <v>279</v>
      </c>
      <c r="IN550" t="s">
        <v>468</v>
      </c>
      <c r="IP550" t="s">
        <v>486</v>
      </c>
    </row>
    <row r="551" spans="1:250" x14ac:dyDescent="0.35">
      <c r="A551">
        <v>13618</v>
      </c>
      <c r="B551">
        <v>-922729984</v>
      </c>
      <c r="C551">
        <v>1837</v>
      </c>
      <c r="D551" t="s">
        <v>272</v>
      </c>
      <c r="E551" t="s">
        <v>273</v>
      </c>
      <c r="F551">
        <v>13794</v>
      </c>
      <c r="G551" t="s">
        <v>274</v>
      </c>
      <c r="H551" t="s">
        <v>275</v>
      </c>
      <c r="I551">
        <v>507</v>
      </c>
      <c r="J551" t="s">
        <v>549</v>
      </c>
      <c r="K551" t="s">
        <v>550</v>
      </c>
      <c r="L551">
        <v>17005</v>
      </c>
      <c r="M551" t="s">
        <v>314</v>
      </c>
      <c r="N551" t="s">
        <v>315</v>
      </c>
      <c r="O551">
        <v>17005</v>
      </c>
      <c r="P551" t="s">
        <v>314</v>
      </c>
      <c r="Q551" t="s">
        <v>315</v>
      </c>
      <c r="R551" t="s">
        <v>324</v>
      </c>
      <c r="S551" s="43">
        <v>-15.76</v>
      </c>
      <c r="U551" s="43">
        <v>14</v>
      </c>
      <c r="IF551">
        <v>17005</v>
      </c>
      <c r="IG551" t="s">
        <v>314</v>
      </c>
      <c r="IH551" t="s">
        <v>311</v>
      </c>
      <c r="IK551">
        <v>-2</v>
      </c>
      <c r="IL551" t="s">
        <v>278</v>
      </c>
      <c r="IM551" t="s">
        <v>279</v>
      </c>
      <c r="IN551" t="s">
        <v>468</v>
      </c>
      <c r="IP551" t="s">
        <v>486</v>
      </c>
    </row>
    <row r="552" spans="1:250" x14ac:dyDescent="0.35">
      <c r="A552">
        <v>13619</v>
      </c>
      <c r="B552">
        <v>-922729984</v>
      </c>
      <c r="C552">
        <v>1837</v>
      </c>
      <c r="D552" t="s">
        <v>272</v>
      </c>
      <c r="E552" t="s">
        <v>273</v>
      </c>
      <c r="F552">
        <v>19011</v>
      </c>
      <c r="G552" t="s">
        <v>318</v>
      </c>
      <c r="H552" t="s">
        <v>319</v>
      </c>
      <c r="I552">
        <v>528</v>
      </c>
      <c r="J552" t="s">
        <v>531</v>
      </c>
      <c r="K552" t="s">
        <v>532</v>
      </c>
      <c r="L552">
        <v>15189</v>
      </c>
      <c r="M552" t="s">
        <v>312</v>
      </c>
      <c r="N552" t="s">
        <v>313</v>
      </c>
      <c r="O552">
        <v>15189</v>
      </c>
      <c r="P552" t="s">
        <v>312</v>
      </c>
      <c r="Q552" t="s">
        <v>313</v>
      </c>
      <c r="R552" t="s">
        <v>324</v>
      </c>
      <c r="S552" s="43">
        <v>-63.3</v>
      </c>
      <c r="U552" s="43">
        <v>14</v>
      </c>
      <c r="IF552">
        <v>15189</v>
      </c>
      <c r="IG552" t="s">
        <v>312</v>
      </c>
      <c r="IH552" t="s">
        <v>322</v>
      </c>
      <c r="IK552">
        <v>-2</v>
      </c>
      <c r="IL552" t="s">
        <v>278</v>
      </c>
      <c r="IM552" t="s">
        <v>279</v>
      </c>
      <c r="IN552" t="s">
        <v>484</v>
      </c>
      <c r="IP552" t="s">
        <v>485</v>
      </c>
    </row>
    <row r="553" spans="1:250" x14ac:dyDescent="0.35">
      <c r="A553">
        <v>13620</v>
      </c>
      <c r="B553">
        <v>-922729984</v>
      </c>
      <c r="C553">
        <v>1837</v>
      </c>
      <c r="D553" t="s">
        <v>272</v>
      </c>
      <c r="E553" t="s">
        <v>273</v>
      </c>
      <c r="F553">
        <v>19011</v>
      </c>
      <c r="G553" t="s">
        <v>318</v>
      </c>
      <c r="H553" t="s">
        <v>319</v>
      </c>
      <c r="I553">
        <v>527</v>
      </c>
      <c r="J553" t="s">
        <v>535</v>
      </c>
      <c r="K553" t="s">
        <v>536</v>
      </c>
      <c r="L553">
        <v>15189</v>
      </c>
      <c r="M553" t="s">
        <v>312</v>
      </c>
      <c r="N553" t="s">
        <v>313</v>
      </c>
      <c r="O553">
        <v>15189</v>
      </c>
      <c r="P553" t="s">
        <v>312</v>
      </c>
      <c r="Q553" t="s">
        <v>313</v>
      </c>
      <c r="R553" t="s">
        <v>324</v>
      </c>
      <c r="S553" s="43">
        <v>-50.33</v>
      </c>
      <c r="U553" s="43">
        <v>14</v>
      </c>
      <c r="IF553">
        <v>15189</v>
      </c>
      <c r="IG553" t="s">
        <v>312</v>
      </c>
      <c r="IH553" t="s">
        <v>322</v>
      </c>
      <c r="IK553">
        <v>-2</v>
      </c>
      <c r="IL553" t="s">
        <v>278</v>
      </c>
      <c r="IM553" t="s">
        <v>279</v>
      </c>
      <c r="IN553" t="s">
        <v>484</v>
      </c>
      <c r="IP553" t="s">
        <v>485</v>
      </c>
    </row>
    <row r="554" spans="1:250" x14ac:dyDescent="0.35">
      <c r="A554">
        <v>13621</v>
      </c>
      <c r="B554">
        <v>-922729984</v>
      </c>
      <c r="C554">
        <v>1837</v>
      </c>
      <c r="D554" t="s">
        <v>272</v>
      </c>
      <c r="E554" t="s">
        <v>273</v>
      </c>
      <c r="F554">
        <v>13794</v>
      </c>
      <c r="G554" t="s">
        <v>274</v>
      </c>
      <c r="H554" t="s">
        <v>275</v>
      </c>
      <c r="I554">
        <v>507</v>
      </c>
      <c r="J554" t="s">
        <v>549</v>
      </c>
      <c r="K554" t="s">
        <v>550</v>
      </c>
      <c r="L554">
        <v>17006</v>
      </c>
      <c r="M554" t="s">
        <v>316</v>
      </c>
      <c r="N554" t="s">
        <v>317</v>
      </c>
      <c r="O554">
        <v>17006</v>
      </c>
      <c r="P554" t="s">
        <v>316</v>
      </c>
      <c r="Q554" t="s">
        <v>317</v>
      </c>
      <c r="R554" t="s">
        <v>324</v>
      </c>
      <c r="S554" s="43">
        <v>-23.13</v>
      </c>
      <c r="U554" s="43">
        <v>14</v>
      </c>
      <c r="IF554">
        <v>17006</v>
      </c>
      <c r="IG554" t="s">
        <v>316</v>
      </c>
      <c r="IH554" t="s">
        <v>311</v>
      </c>
      <c r="IK554">
        <v>-2</v>
      </c>
      <c r="IL554" t="s">
        <v>278</v>
      </c>
      <c r="IM554" t="s">
        <v>279</v>
      </c>
      <c r="IN554" t="s">
        <v>468</v>
      </c>
      <c r="IP554" t="s">
        <v>487</v>
      </c>
    </row>
    <row r="555" spans="1:250" x14ac:dyDescent="0.35">
      <c r="A555">
        <v>13622</v>
      </c>
      <c r="B555">
        <v>-922729984</v>
      </c>
      <c r="C555">
        <v>1837</v>
      </c>
      <c r="D555" t="s">
        <v>272</v>
      </c>
      <c r="E555" t="s">
        <v>273</v>
      </c>
      <c r="F555">
        <v>13794</v>
      </c>
      <c r="G555" t="s">
        <v>274</v>
      </c>
      <c r="H555" t="s">
        <v>275</v>
      </c>
      <c r="I555">
        <v>528</v>
      </c>
      <c r="J555" t="s">
        <v>531</v>
      </c>
      <c r="K555" t="s">
        <v>532</v>
      </c>
      <c r="L555">
        <v>17005</v>
      </c>
      <c r="M555" t="s">
        <v>314</v>
      </c>
      <c r="N555" t="s">
        <v>315</v>
      </c>
      <c r="O555">
        <v>17005</v>
      </c>
      <c r="P555" t="s">
        <v>314</v>
      </c>
      <c r="Q555" t="s">
        <v>315</v>
      </c>
      <c r="R555" t="s">
        <v>324</v>
      </c>
      <c r="S555" s="43">
        <v>-10.7</v>
      </c>
      <c r="U555" s="43">
        <v>14</v>
      </c>
      <c r="IF555">
        <v>17005</v>
      </c>
      <c r="IG555" t="s">
        <v>314</v>
      </c>
      <c r="IH555" t="s">
        <v>311</v>
      </c>
      <c r="IK555">
        <v>-2</v>
      </c>
      <c r="IL555" t="s">
        <v>278</v>
      </c>
      <c r="IM555" t="s">
        <v>279</v>
      </c>
      <c r="IN555" t="s">
        <v>468</v>
      </c>
      <c r="IP555" t="s">
        <v>486</v>
      </c>
    </row>
    <row r="556" spans="1:250" x14ac:dyDescent="0.35">
      <c r="A556">
        <v>13623</v>
      </c>
      <c r="B556">
        <v>-922729984</v>
      </c>
      <c r="C556">
        <v>1837</v>
      </c>
      <c r="D556" t="s">
        <v>272</v>
      </c>
      <c r="E556" t="s">
        <v>273</v>
      </c>
      <c r="F556">
        <v>13794</v>
      </c>
      <c r="G556" t="s">
        <v>274</v>
      </c>
      <c r="H556" t="s">
        <v>275</v>
      </c>
      <c r="I556">
        <v>527</v>
      </c>
      <c r="J556" t="s">
        <v>535</v>
      </c>
      <c r="K556" t="s">
        <v>536</v>
      </c>
      <c r="L556">
        <v>17005</v>
      </c>
      <c r="M556" t="s">
        <v>314</v>
      </c>
      <c r="N556" t="s">
        <v>315</v>
      </c>
      <c r="O556">
        <v>17005</v>
      </c>
      <c r="P556" t="s">
        <v>314</v>
      </c>
      <c r="Q556" t="s">
        <v>315</v>
      </c>
      <c r="R556" t="s">
        <v>324</v>
      </c>
      <c r="S556" s="43">
        <v>-7.49</v>
      </c>
      <c r="U556" s="43">
        <v>14</v>
      </c>
      <c r="IF556">
        <v>17005</v>
      </c>
      <c r="IG556" t="s">
        <v>314</v>
      </c>
      <c r="IH556" t="s">
        <v>311</v>
      </c>
      <c r="IK556">
        <v>-2</v>
      </c>
      <c r="IL556" t="s">
        <v>278</v>
      </c>
      <c r="IM556" t="s">
        <v>279</v>
      </c>
      <c r="IN556" t="s">
        <v>468</v>
      </c>
      <c r="IP556" t="s">
        <v>486</v>
      </c>
    </row>
    <row r="557" spans="1:250" x14ac:dyDescent="0.35">
      <c r="A557">
        <v>13624</v>
      </c>
      <c r="B557">
        <v>-922729984</v>
      </c>
      <c r="C557">
        <v>1837</v>
      </c>
      <c r="D557" t="s">
        <v>272</v>
      </c>
      <c r="E557" t="s">
        <v>273</v>
      </c>
      <c r="F557">
        <v>13794</v>
      </c>
      <c r="G557" t="s">
        <v>274</v>
      </c>
      <c r="H557" t="s">
        <v>275</v>
      </c>
      <c r="I557">
        <v>523</v>
      </c>
      <c r="J557" t="s">
        <v>537</v>
      </c>
      <c r="K557" t="s">
        <v>538</v>
      </c>
      <c r="L557">
        <v>17005</v>
      </c>
      <c r="M557" t="s">
        <v>314</v>
      </c>
      <c r="N557" t="s">
        <v>315</v>
      </c>
      <c r="O557">
        <v>17005</v>
      </c>
      <c r="P557" t="s">
        <v>314</v>
      </c>
      <c r="Q557" t="s">
        <v>315</v>
      </c>
      <c r="R557" t="s">
        <v>324</v>
      </c>
      <c r="S557" s="43">
        <v>-14.98</v>
      </c>
      <c r="U557" s="43">
        <v>14</v>
      </c>
      <c r="IF557">
        <v>17005</v>
      </c>
      <c r="IG557" t="s">
        <v>314</v>
      </c>
      <c r="IH557" t="s">
        <v>311</v>
      </c>
      <c r="IK557">
        <v>-2</v>
      </c>
      <c r="IL557" t="s">
        <v>278</v>
      </c>
      <c r="IM557" t="s">
        <v>279</v>
      </c>
      <c r="IN557" t="s">
        <v>468</v>
      </c>
      <c r="IP557" t="s">
        <v>486</v>
      </c>
    </row>
    <row r="558" spans="1:250" x14ac:dyDescent="0.35">
      <c r="A558">
        <v>13625</v>
      </c>
      <c r="B558">
        <v>-922729984</v>
      </c>
      <c r="C558">
        <v>1837</v>
      </c>
      <c r="D558" t="s">
        <v>272</v>
      </c>
      <c r="E558" t="s">
        <v>273</v>
      </c>
      <c r="F558">
        <v>13794</v>
      </c>
      <c r="G558" t="s">
        <v>274</v>
      </c>
      <c r="H558" t="s">
        <v>275</v>
      </c>
      <c r="I558">
        <v>521</v>
      </c>
      <c r="J558" t="s">
        <v>539</v>
      </c>
      <c r="K558" t="s">
        <v>540</v>
      </c>
      <c r="L558">
        <v>17005</v>
      </c>
      <c r="M558" t="s">
        <v>314</v>
      </c>
      <c r="N558" t="s">
        <v>315</v>
      </c>
      <c r="O558">
        <v>17005</v>
      </c>
      <c r="P558" t="s">
        <v>314</v>
      </c>
      <c r="Q558" t="s">
        <v>315</v>
      </c>
      <c r="R558" t="s">
        <v>324</v>
      </c>
      <c r="S558" s="43">
        <v>-7.49</v>
      </c>
      <c r="U558" s="43">
        <v>14</v>
      </c>
      <c r="IF558">
        <v>17005</v>
      </c>
      <c r="IG558" t="s">
        <v>314</v>
      </c>
      <c r="IH558" t="s">
        <v>311</v>
      </c>
      <c r="IK558">
        <v>-2</v>
      </c>
      <c r="IL558" t="s">
        <v>278</v>
      </c>
      <c r="IM558" t="s">
        <v>279</v>
      </c>
      <c r="IN558" t="s">
        <v>468</v>
      </c>
      <c r="IP558" t="s">
        <v>486</v>
      </c>
    </row>
    <row r="559" spans="1:250" x14ac:dyDescent="0.35">
      <c r="A559">
        <v>13626</v>
      </c>
      <c r="B559">
        <v>-922729984</v>
      </c>
      <c r="C559">
        <v>1837</v>
      </c>
      <c r="D559" t="s">
        <v>272</v>
      </c>
      <c r="E559" t="s">
        <v>273</v>
      </c>
      <c r="F559">
        <v>13794</v>
      </c>
      <c r="G559" t="s">
        <v>274</v>
      </c>
      <c r="H559" t="s">
        <v>275</v>
      </c>
      <c r="I559">
        <v>519</v>
      </c>
      <c r="J559" t="s">
        <v>541</v>
      </c>
      <c r="K559" t="s">
        <v>542</v>
      </c>
      <c r="L559">
        <v>17005</v>
      </c>
      <c r="M559" t="s">
        <v>314</v>
      </c>
      <c r="N559" t="s">
        <v>315</v>
      </c>
      <c r="O559">
        <v>17005</v>
      </c>
      <c r="P559" t="s">
        <v>314</v>
      </c>
      <c r="Q559" t="s">
        <v>315</v>
      </c>
      <c r="R559" t="s">
        <v>324</v>
      </c>
      <c r="S559" s="43">
        <v>-7.49</v>
      </c>
      <c r="U559" s="43">
        <v>14</v>
      </c>
      <c r="IF559">
        <v>17005</v>
      </c>
      <c r="IG559" t="s">
        <v>314</v>
      </c>
      <c r="IH559" t="s">
        <v>311</v>
      </c>
      <c r="IK559">
        <v>-2</v>
      </c>
      <c r="IL559" t="s">
        <v>278</v>
      </c>
      <c r="IM559" t="s">
        <v>279</v>
      </c>
      <c r="IN559" t="s">
        <v>468</v>
      </c>
      <c r="IP559" t="s">
        <v>486</v>
      </c>
    </row>
    <row r="560" spans="1:250" x14ac:dyDescent="0.35">
      <c r="A560">
        <v>13627</v>
      </c>
      <c r="B560">
        <v>-922729984</v>
      </c>
      <c r="C560">
        <v>1837</v>
      </c>
      <c r="D560" t="s">
        <v>272</v>
      </c>
      <c r="E560" t="s">
        <v>273</v>
      </c>
      <c r="F560">
        <v>13794</v>
      </c>
      <c r="G560" t="s">
        <v>274</v>
      </c>
      <c r="H560" t="s">
        <v>275</v>
      </c>
      <c r="I560">
        <v>523</v>
      </c>
      <c r="J560" t="s">
        <v>537</v>
      </c>
      <c r="K560" t="s">
        <v>538</v>
      </c>
      <c r="L560">
        <v>17006</v>
      </c>
      <c r="M560" t="s">
        <v>316</v>
      </c>
      <c r="N560" t="s">
        <v>317</v>
      </c>
      <c r="O560">
        <v>17006</v>
      </c>
      <c r="P560" t="s">
        <v>316</v>
      </c>
      <c r="Q560" t="s">
        <v>317</v>
      </c>
      <c r="R560" t="s">
        <v>324</v>
      </c>
      <c r="S560" s="43">
        <v>-23.3</v>
      </c>
      <c r="U560" s="43">
        <v>14</v>
      </c>
      <c r="IF560">
        <v>17006</v>
      </c>
      <c r="IG560" t="s">
        <v>316</v>
      </c>
      <c r="IH560" t="s">
        <v>311</v>
      </c>
      <c r="IK560">
        <v>-2</v>
      </c>
      <c r="IL560" t="s">
        <v>278</v>
      </c>
      <c r="IM560" t="s">
        <v>279</v>
      </c>
      <c r="IN560" t="s">
        <v>468</v>
      </c>
      <c r="IP560" t="s">
        <v>487</v>
      </c>
    </row>
    <row r="561" spans="1:250" x14ac:dyDescent="0.35">
      <c r="A561">
        <v>13628</v>
      </c>
      <c r="B561">
        <v>-922729984</v>
      </c>
      <c r="C561">
        <v>1837</v>
      </c>
      <c r="D561" t="s">
        <v>272</v>
      </c>
      <c r="E561" t="s">
        <v>273</v>
      </c>
      <c r="F561">
        <v>13794</v>
      </c>
      <c r="G561" t="s">
        <v>274</v>
      </c>
      <c r="H561" t="s">
        <v>275</v>
      </c>
      <c r="I561">
        <v>521</v>
      </c>
      <c r="J561" t="s">
        <v>539</v>
      </c>
      <c r="K561" t="s">
        <v>540</v>
      </c>
      <c r="L561">
        <v>17006</v>
      </c>
      <c r="M561" t="s">
        <v>316</v>
      </c>
      <c r="N561" t="s">
        <v>317</v>
      </c>
      <c r="O561">
        <v>17006</v>
      </c>
      <c r="P561" t="s">
        <v>316</v>
      </c>
      <c r="Q561" t="s">
        <v>317</v>
      </c>
      <c r="R561" t="s">
        <v>324</v>
      </c>
      <c r="S561" s="43">
        <v>-11.65</v>
      </c>
      <c r="U561" s="43">
        <v>14</v>
      </c>
      <c r="IF561">
        <v>17006</v>
      </c>
      <c r="IG561" t="s">
        <v>316</v>
      </c>
      <c r="IH561" t="s">
        <v>311</v>
      </c>
      <c r="IK561">
        <v>-2</v>
      </c>
      <c r="IL561" t="s">
        <v>278</v>
      </c>
      <c r="IM561" t="s">
        <v>279</v>
      </c>
      <c r="IN561" t="s">
        <v>468</v>
      </c>
      <c r="IP561" t="s">
        <v>487</v>
      </c>
    </row>
    <row r="562" spans="1:250" x14ac:dyDescent="0.35">
      <c r="A562">
        <v>13629</v>
      </c>
      <c r="B562">
        <v>-922729984</v>
      </c>
      <c r="C562">
        <v>1837</v>
      </c>
      <c r="D562" t="s">
        <v>272</v>
      </c>
      <c r="E562" t="s">
        <v>273</v>
      </c>
      <c r="F562">
        <v>13794</v>
      </c>
      <c r="G562" t="s">
        <v>274</v>
      </c>
      <c r="H562" t="s">
        <v>275</v>
      </c>
      <c r="I562">
        <v>519</v>
      </c>
      <c r="J562" t="s">
        <v>541</v>
      </c>
      <c r="K562" t="s">
        <v>542</v>
      </c>
      <c r="L562">
        <v>17006</v>
      </c>
      <c r="M562" t="s">
        <v>316</v>
      </c>
      <c r="N562" t="s">
        <v>317</v>
      </c>
      <c r="O562">
        <v>17006</v>
      </c>
      <c r="P562" t="s">
        <v>316</v>
      </c>
      <c r="Q562" t="s">
        <v>317</v>
      </c>
      <c r="R562" t="s">
        <v>324</v>
      </c>
      <c r="S562" s="43">
        <v>-11.65</v>
      </c>
      <c r="U562" s="43">
        <v>14</v>
      </c>
      <c r="IF562">
        <v>17006</v>
      </c>
      <c r="IG562" t="s">
        <v>316</v>
      </c>
      <c r="IH562" t="s">
        <v>311</v>
      </c>
      <c r="IK562">
        <v>-2</v>
      </c>
      <c r="IL562" t="s">
        <v>278</v>
      </c>
      <c r="IM562" t="s">
        <v>279</v>
      </c>
      <c r="IN562" t="s">
        <v>468</v>
      </c>
      <c r="IP562" t="s">
        <v>487</v>
      </c>
    </row>
    <row r="563" spans="1:250" x14ac:dyDescent="0.35">
      <c r="A563">
        <v>13630</v>
      </c>
      <c r="B563">
        <v>-922729984</v>
      </c>
      <c r="C563">
        <v>1837</v>
      </c>
      <c r="D563" t="s">
        <v>272</v>
      </c>
      <c r="E563" t="s">
        <v>273</v>
      </c>
      <c r="F563">
        <v>13794</v>
      </c>
      <c r="G563" t="s">
        <v>274</v>
      </c>
      <c r="H563" t="s">
        <v>275</v>
      </c>
      <c r="I563">
        <v>515</v>
      </c>
      <c r="J563" t="s">
        <v>543</v>
      </c>
      <c r="K563" t="s">
        <v>544</v>
      </c>
      <c r="L563">
        <v>17006</v>
      </c>
      <c r="M563" t="s">
        <v>316</v>
      </c>
      <c r="N563" t="s">
        <v>317</v>
      </c>
      <c r="O563">
        <v>17006</v>
      </c>
      <c r="P563" t="s">
        <v>316</v>
      </c>
      <c r="Q563" t="s">
        <v>317</v>
      </c>
      <c r="R563" t="s">
        <v>324</v>
      </c>
      <c r="S563" s="43">
        <v>-27.36</v>
      </c>
      <c r="U563" s="43">
        <v>14</v>
      </c>
      <c r="IF563">
        <v>17006</v>
      </c>
      <c r="IG563" t="s">
        <v>316</v>
      </c>
      <c r="IH563" t="s">
        <v>311</v>
      </c>
      <c r="IK563">
        <v>-2</v>
      </c>
      <c r="IL563" t="s">
        <v>278</v>
      </c>
      <c r="IM563" t="s">
        <v>279</v>
      </c>
      <c r="IN563" t="s">
        <v>468</v>
      </c>
      <c r="IP563" t="s">
        <v>487</v>
      </c>
    </row>
    <row r="564" spans="1:250" x14ac:dyDescent="0.35">
      <c r="A564">
        <v>13631</v>
      </c>
      <c r="B564">
        <v>-922729984</v>
      </c>
      <c r="C564">
        <v>1837</v>
      </c>
      <c r="D564" t="s">
        <v>272</v>
      </c>
      <c r="E564" t="s">
        <v>273</v>
      </c>
      <c r="F564">
        <v>13794</v>
      </c>
      <c r="G564" t="s">
        <v>274</v>
      </c>
      <c r="H564" t="s">
        <v>275</v>
      </c>
      <c r="I564">
        <v>513</v>
      </c>
      <c r="J564" t="s">
        <v>545</v>
      </c>
      <c r="K564" t="s">
        <v>546</v>
      </c>
      <c r="L564">
        <v>17006</v>
      </c>
      <c r="M564" t="s">
        <v>316</v>
      </c>
      <c r="N564" t="s">
        <v>317</v>
      </c>
      <c r="O564">
        <v>17006</v>
      </c>
      <c r="P564" t="s">
        <v>316</v>
      </c>
      <c r="Q564" t="s">
        <v>317</v>
      </c>
      <c r="R564" t="s">
        <v>324</v>
      </c>
      <c r="S564" s="43">
        <v>-24.49</v>
      </c>
      <c r="U564" s="43">
        <v>14</v>
      </c>
      <c r="IF564">
        <v>17006</v>
      </c>
      <c r="IG564" t="s">
        <v>316</v>
      </c>
      <c r="IH564" t="s">
        <v>311</v>
      </c>
      <c r="IK564">
        <v>-2</v>
      </c>
      <c r="IL564" t="s">
        <v>278</v>
      </c>
      <c r="IM564" t="s">
        <v>279</v>
      </c>
      <c r="IN564" t="s">
        <v>468</v>
      </c>
      <c r="IP564" t="s">
        <v>487</v>
      </c>
    </row>
    <row r="565" spans="1:250" x14ac:dyDescent="0.35">
      <c r="A565">
        <v>13632</v>
      </c>
      <c r="B565">
        <v>-922729984</v>
      </c>
      <c r="C565">
        <v>1837</v>
      </c>
      <c r="D565" t="s">
        <v>272</v>
      </c>
      <c r="E565" t="s">
        <v>273</v>
      </c>
      <c r="F565">
        <v>13794</v>
      </c>
      <c r="G565" t="s">
        <v>274</v>
      </c>
      <c r="H565" t="s">
        <v>275</v>
      </c>
      <c r="I565">
        <v>509</v>
      </c>
      <c r="J565" t="s">
        <v>547</v>
      </c>
      <c r="K565" t="s">
        <v>548</v>
      </c>
      <c r="L565">
        <v>17006</v>
      </c>
      <c r="M565" t="s">
        <v>316</v>
      </c>
      <c r="N565" t="s">
        <v>317</v>
      </c>
      <c r="O565">
        <v>17006</v>
      </c>
      <c r="P565" t="s">
        <v>316</v>
      </c>
      <c r="Q565" t="s">
        <v>317</v>
      </c>
      <c r="R565" t="s">
        <v>324</v>
      </c>
      <c r="S565" s="43">
        <v>-14.72</v>
      </c>
      <c r="U565" s="43">
        <v>14</v>
      </c>
      <c r="IF565">
        <v>17006</v>
      </c>
      <c r="IG565" t="s">
        <v>316</v>
      </c>
      <c r="IH565" t="s">
        <v>311</v>
      </c>
      <c r="IK565">
        <v>-2</v>
      </c>
      <c r="IL565" t="s">
        <v>278</v>
      </c>
      <c r="IM565" t="s">
        <v>279</v>
      </c>
      <c r="IN565" t="s">
        <v>468</v>
      </c>
      <c r="IP565" t="s">
        <v>487</v>
      </c>
    </row>
    <row r="566" spans="1:250" x14ac:dyDescent="0.35">
      <c r="A566">
        <v>13633</v>
      </c>
      <c r="B566">
        <v>-922729984</v>
      </c>
      <c r="C566">
        <v>1837</v>
      </c>
      <c r="D566" t="s">
        <v>272</v>
      </c>
      <c r="E566" t="s">
        <v>273</v>
      </c>
      <c r="F566">
        <v>19011</v>
      </c>
      <c r="G566" t="s">
        <v>318</v>
      </c>
      <c r="H566" t="s">
        <v>319</v>
      </c>
      <c r="I566">
        <v>515</v>
      </c>
      <c r="J566" t="s">
        <v>543</v>
      </c>
      <c r="K566" t="s">
        <v>544</v>
      </c>
      <c r="L566">
        <v>19213</v>
      </c>
      <c r="M566" t="s">
        <v>320</v>
      </c>
      <c r="N566" t="s">
        <v>321</v>
      </c>
      <c r="O566">
        <v>19213</v>
      </c>
      <c r="P566" t="s">
        <v>320</v>
      </c>
      <c r="Q566" t="s">
        <v>321</v>
      </c>
      <c r="R566" t="s">
        <v>324</v>
      </c>
      <c r="S566" s="43">
        <v>-262.38</v>
      </c>
      <c r="U566" s="43">
        <v>14</v>
      </c>
      <c r="IF566">
        <v>19213</v>
      </c>
      <c r="IG566" t="s">
        <v>320</v>
      </c>
      <c r="IH566" t="s">
        <v>322</v>
      </c>
      <c r="IK566">
        <v>-2</v>
      </c>
      <c r="IL566" t="s">
        <v>278</v>
      </c>
      <c r="IM566" t="s">
        <v>279</v>
      </c>
      <c r="IN566" t="s">
        <v>484</v>
      </c>
      <c r="IP566" t="s">
        <v>488</v>
      </c>
    </row>
    <row r="567" spans="1:250" x14ac:dyDescent="0.35">
      <c r="A567">
        <v>13634</v>
      </c>
      <c r="B567">
        <v>-922729984</v>
      </c>
      <c r="C567">
        <v>1837</v>
      </c>
      <c r="D567" t="s">
        <v>272</v>
      </c>
      <c r="E567" t="s">
        <v>273</v>
      </c>
      <c r="F567">
        <v>19011</v>
      </c>
      <c r="G567" t="s">
        <v>318</v>
      </c>
      <c r="H567" t="s">
        <v>319</v>
      </c>
      <c r="I567">
        <v>513</v>
      </c>
      <c r="J567" t="s">
        <v>545</v>
      </c>
      <c r="K567" t="s">
        <v>546</v>
      </c>
      <c r="L567">
        <v>19213</v>
      </c>
      <c r="M567" t="s">
        <v>320</v>
      </c>
      <c r="N567" t="s">
        <v>321</v>
      </c>
      <c r="O567">
        <v>19213</v>
      </c>
      <c r="P567" t="s">
        <v>320</v>
      </c>
      <c r="Q567" t="s">
        <v>321</v>
      </c>
      <c r="R567" t="s">
        <v>324</v>
      </c>
      <c r="S567" s="43">
        <v>-234.9</v>
      </c>
      <c r="U567" s="43">
        <v>14</v>
      </c>
      <c r="IF567">
        <v>19213</v>
      </c>
      <c r="IG567" t="s">
        <v>320</v>
      </c>
      <c r="IH567" t="s">
        <v>322</v>
      </c>
      <c r="IK567">
        <v>-2</v>
      </c>
      <c r="IL567" t="s">
        <v>278</v>
      </c>
      <c r="IM567" t="s">
        <v>279</v>
      </c>
      <c r="IN567" t="s">
        <v>484</v>
      </c>
      <c r="IP567" t="s">
        <v>488</v>
      </c>
    </row>
    <row r="568" spans="1:250" x14ac:dyDescent="0.35">
      <c r="A568">
        <v>13635</v>
      </c>
      <c r="B568">
        <v>-922729984</v>
      </c>
      <c r="C568">
        <v>1837</v>
      </c>
      <c r="D568" t="s">
        <v>272</v>
      </c>
      <c r="E568" t="s">
        <v>273</v>
      </c>
      <c r="F568">
        <v>19011</v>
      </c>
      <c r="G568" t="s">
        <v>318</v>
      </c>
      <c r="H568" t="s">
        <v>319</v>
      </c>
      <c r="I568">
        <v>509</v>
      </c>
      <c r="J568" t="s">
        <v>547</v>
      </c>
      <c r="K568" t="s">
        <v>548</v>
      </c>
      <c r="L568">
        <v>19213</v>
      </c>
      <c r="M568" t="s">
        <v>320</v>
      </c>
      <c r="N568" t="s">
        <v>321</v>
      </c>
      <c r="O568">
        <v>19213</v>
      </c>
      <c r="P568" t="s">
        <v>320</v>
      </c>
      <c r="Q568" t="s">
        <v>321</v>
      </c>
      <c r="R568" t="s">
        <v>324</v>
      </c>
      <c r="S568" s="43">
        <v>-155.46</v>
      </c>
      <c r="U568" s="43">
        <v>14</v>
      </c>
      <c r="IF568">
        <v>19213</v>
      </c>
      <c r="IG568" t="s">
        <v>320</v>
      </c>
      <c r="IH568" t="s">
        <v>322</v>
      </c>
      <c r="IK568">
        <v>-2</v>
      </c>
      <c r="IL568" t="s">
        <v>278</v>
      </c>
      <c r="IM568" t="s">
        <v>279</v>
      </c>
      <c r="IN568" t="s">
        <v>484</v>
      </c>
      <c r="IP568" t="s">
        <v>488</v>
      </c>
    </row>
    <row r="569" spans="1:250" x14ac:dyDescent="0.35">
      <c r="A569">
        <v>13636</v>
      </c>
      <c r="B569">
        <v>-922729984</v>
      </c>
      <c r="C569">
        <v>1837</v>
      </c>
      <c r="D569" t="s">
        <v>272</v>
      </c>
      <c r="E569" t="s">
        <v>273</v>
      </c>
      <c r="F569">
        <v>19011</v>
      </c>
      <c r="G569" t="s">
        <v>318</v>
      </c>
      <c r="H569" t="s">
        <v>319</v>
      </c>
      <c r="I569">
        <v>507</v>
      </c>
      <c r="J569" t="s">
        <v>549</v>
      </c>
      <c r="K569" t="s">
        <v>550</v>
      </c>
      <c r="L569">
        <v>19213</v>
      </c>
      <c r="M569" t="s">
        <v>320</v>
      </c>
      <c r="N569" t="s">
        <v>321</v>
      </c>
      <c r="O569">
        <v>19213</v>
      </c>
      <c r="P569" t="s">
        <v>320</v>
      </c>
      <c r="Q569" t="s">
        <v>321</v>
      </c>
      <c r="R569" t="s">
        <v>324</v>
      </c>
      <c r="S569" s="43">
        <v>-247.26</v>
      </c>
      <c r="U569" s="43">
        <v>14</v>
      </c>
      <c r="IF569">
        <v>19213</v>
      </c>
      <c r="IG569" t="s">
        <v>320</v>
      </c>
      <c r="IH569" t="s">
        <v>322</v>
      </c>
      <c r="IK569">
        <v>-2</v>
      </c>
      <c r="IL569" t="s">
        <v>278</v>
      </c>
      <c r="IM569" t="s">
        <v>279</v>
      </c>
      <c r="IN569" t="s">
        <v>484</v>
      </c>
      <c r="IP569" t="s">
        <v>488</v>
      </c>
    </row>
    <row r="570" spans="1:250" x14ac:dyDescent="0.35">
      <c r="A570">
        <v>13637</v>
      </c>
      <c r="B570">
        <v>-922729984</v>
      </c>
      <c r="C570">
        <v>1837</v>
      </c>
      <c r="D570" t="s">
        <v>272</v>
      </c>
      <c r="E570" t="s">
        <v>273</v>
      </c>
      <c r="F570">
        <v>13794</v>
      </c>
      <c r="G570" t="s">
        <v>274</v>
      </c>
      <c r="H570" t="s">
        <v>275</v>
      </c>
      <c r="I570">
        <v>528</v>
      </c>
      <c r="J570" t="s">
        <v>531</v>
      </c>
      <c r="K570" t="s">
        <v>532</v>
      </c>
      <c r="L570">
        <v>17006</v>
      </c>
      <c r="M570" t="s">
        <v>316</v>
      </c>
      <c r="N570" t="s">
        <v>317</v>
      </c>
      <c r="O570">
        <v>17006</v>
      </c>
      <c r="P570" t="s">
        <v>316</v>
      </c>
      <c r="Q570" t="s">
        <v>317</v>
      </c>
      <c r="R570" t="s">
        <v>324</v>
      </c>
      <c r="S570" s="43">
        <v>-16.64</v>
      </c>
      <c r="U570" s="43">
        <v>14</v>
      </c>
      <c r="IF570">
        <v>17006</v>
      </c>
      <c r="IG570" t="s">
        <v>316</v>
      </c>
      <c r="IH570" t="s">
        <v>311</v>
      </c>
      <c r="IK570">
        <v>-2</v>
      </c>
      <c r="IL570" t="s">
        <v>278</v>
      </c>
      <c r="IM570" t="s">
        <v>279</v>
      </c>
      <c r="IN570" t="s">
        <v>468</v>
      </c>
      <c r="IP570" t="s">
        <v>487</v>
      </c>
    </row>
    <row r="571" spans="1:250" x14ac:dyDescent="0.35">
      <c r="A571">
        <v>13638</v>
      </c>
      <c r="B571">
        <v>-922729984</v>
      </c>
      <c r="C571">
        <v>1837</v>
      </c>
      <c r="D571" t="s">
        <v>272</v>
      </c>
      <c r="E571" t="s">
        <v>273</v>
      </c>
      <c r="F571">
        <v>13794</v>
      </c>
      <c r="G571" t="s">
        <v>274</v>
      </c>
      <c r="H571" t="s">
        <v>275</v>
      </c>
      <c r="I571">
        <v>527</v>
      </c>
      <c r="J571" t="s">
        <v>535</v>
      </c>
      <c r="K571" t="s">
        <v>536</v>
      </c>
      <c r="L571">
        <v>17006</v>
      </c>
      <c r="M571" t="s">
        <v>316</v>
      </c>
      <c r="N571" t="s">
        <v>317</v>
      </c>
      <c r="O571">
        <v>17006</v>
      </c>
      <c r="P571" t="s">
        <v>316</v>
      </c>
      <c r="Q571" t="s">
        <v>317</v>
      </c>
      <c r="R571" t="s">
        <v>324</v>
      </c>
      <c r="S571" s="43">
        <v>-11.65</v>
      </c>
      <c r="U571" s="43">
        <v>14</v>
      </c>
      <c r="IF571">
        <v>17006</v>
      </c>
      <c r="IG571" t="s">
        <v>316</v>
      </c>
      <c r="IH571" t="s">
        <v>311</v>
      </c>
      <c r="IK571">
        <v>-2</v>
      </c>
      <c r="IL571" t="s">
        <v>278</v>
      </c>
      <c r="IM571" t="s">
        <v>279</v>
      </c>
      <c r="IN571" t="s">
        <v>468</v>
      </c>
      <c r="IP571" t="s">
        <v>487</v>
      </c>
    </row>
    <row r="572" spans="1:250" x14ac:dyDescent="0.35">
      <c r="A572">
        <v>13639</v>
      </c>
      <c r="B572">
        <v>-922729984</v>
      </c>
      <c r="C572">
        <v>1837</v>
      </c>
      <c r="D572" t="s">
        <v>272</v>
      </c>
      <c r="E572" t="s">
        <v>273</v>
      </c>
      <c r="F572">
        <v>9695</v>
      </c>
      <c r="G572" t="s">
        <v>280</v>
      </c>
      <c r="H572" t="s">
        <v>281</v>
      </c>
      <c r="I572">
        <v>507</v>
      </c>
      <c r="J572" t="s">
        <v>549</v>
      </c>
      <c r="K572" t="s">
        <v>550</v>
      </c>
      <c r="L572">
        <v>21324</v>
      </c>
      <c r="M572" t="s">
        <v>282</v>
      </c>
      <c r="N572" t="s">
        <v>283</v>
      </c>
      <c r="O572">
        <v>21324</v>
      </c>
      <c r="P572" t="s">
        <v>282</v>
      </c>
      <c r="Q572" t="s">
        <v>283</v>
      </c>
      <c r="R572" t="s">
        <v>324</v>
      </c>
      <c r="S572" s="43">
        <v>-38.5</v>
      </c>
      <c r="U572" s="43">
        <v>14</v>
      </c>
      <c r="IF572">
        <v>21324</v>
      </c>
      <c r="IG572" t="s">
        <v>282</v>
      </c>
      <c r="IH572" t="s">
        <v>284</v>
      </c>
      <c r="IK572">
        <v>-2</v>
      </c>
      <c r="IL572" t="s">
        <v>278</v>
      </c>
      <c r="IM572" t="s">
        <v>279</v>
      </c>
      <c r="IN572" t="s">
        <v>466</v>
      </c>
      <c r="IP572" t="s">
        <v>489</v>
      </c>
    </row>
    <row r="573" spans="1:250" x14ac:dyDescent="0.35">
      <c r="A573">
        <v>13640</v>
      </c>
      <c r="B573">
        <v>-922729984</v>
      </c>
      <c r="C573">
        <v>1837</v>
      </c>
      <c r="D573" t="s">
        <v>272</v>
      </c>
      <c r="E573" t="s">
        <v>273</v>
      </c>
      <c r="F573">
        <v>19011</v>
      </c>
      <c r="G573" t="s">
        <v>318</v>
      </c>
      <c r="H573" t="s">
        <v>319</v>
      </c>
      <c r="I573">
        <v>528</v>
      </c>
      <c r="J573" t="s">
        <v>531</v>
      </c>
      <c r="K573" t="s">
        <v>532</v>
      </c>
      <c r="L573">
        <v>19213</v>
      </c>
      <c r="M573" t="s">
        <v>320</v>
      </c>
      <c r="N573" t="s">
        <v>321</v>
      </c>
      <c r="O573">
        <v>19213</v>
      </c>
      <c r="P573" t="s">
        <v>320</v>
      </c>
      <c r="Q573" t="s">
        <v>321</v>
      </c>
      <c r="R573" t="s">
        <v>324</v>
      </c>
      <c r="S573" s="43">
        <v>-210.87</v>
      </c>
      <c r="U573" s="43">
        <v>14</v>
      </c>
      <c r="IF573">
        <v>19213</v>
      </c>
      <c r="IG573" t="s">
        <v>320</v>
      </c>
      <c r="IH573" t="s">
        <v>322</v>
      </c>
      <c r="IK573">
        <v>-2</v>
      </c>
      <c r="IL573" t="s">
        <v>278</v>
      </c>
      <c r="IM573" t="s">
        <v>279</v>
      </c>
      <c r="IN573" t="s">
        <v>484</v>
      </c>
      <c r="IP573" t="s">
        <v>488</v>
      </c>
    </row>
    <row r="574" spans="1:250" x14ac:dyDescent="0.35">
      <c r="A574">
        <v>13641</v>
      </c>
      <c r="B574">
        <v>-922729984</v>
      </c>
      <c r="C574">
        <v>1837</v>
      </c>
      <c r="D574" t="s">
        <v>272</v>
      </c>
      <c r="E574" t="s">
        <v>273</v>
      </c>
      <c r="F574">
        <v>19011</v>
      </c>
      <c r="G574" t="s">
        <v>318</v>
      </c>
      <c r="H574" t="s">
        <v>319</v>
      </c>
      <c r="I574">
        <v>527</v>
      </c>
      <c r="J574" t="s">
        <v>535</v>
      </c>
      <c r="K574" t="s">
        <v>536</v>
      </c>
      <c r="L574">
        <v>19213</v>
      </c>
      <c r="M574" t="s">
        <v>320</v>
      </c>
      <c r="N574" t="s">
        <v>321</v>
      </c>
      <c r="O574">
        <v>19213</v>
      </c>
      <c r="P574" t="s">
        <v>320</v>
      </c>
      <c r="Q574" t="s">
        <v>321</v>
      </c>
      <c r="R574" t="s">
        <v>324</v>
      </c>
      <c r="S574" s="43">
        <v>-111.73</v>
      </c>
      <c r="U574" s="43">
        <v>14</v>
      </c>
      <c r="IF574">
        <v>19213</v>
      </c>
      <c r="IG574" t="s">
        <v>320</v>
      </c>
      <c r="IH574" t="s">
        <v>322</v>
      </c>
      <c r="IK574">
        <v>-2</v>
      </c>
      <c r="IL574" t="s">
        <v>278</v>
      </c>
      <c r="IM574" t="s">
        <v>279</v>
      </c>
      <c r="IN574" t="s">
        <v>484</v>
      </c>
      <c r="IP574" t="s">
        <v>488</v>
      </c>
    </row>
    <row r="575" spans="1:250" x14ac:dyDescent="0.35">
      <c r="A575">
        <v>13642</v>
      </c>
      <c r="B575">
        <v>-922729984</v>
      </c>
      <c r="C575">
        <v>1837</v>
      </c>
      <c r="D575" t="s">
        <v>272</v>
      </c>
      <c r="E575" t="s">
        <v>273</v>
      </c>
      <c r="F575">
        <v>19011</v>
      </c>
      <c r="G575" t="s">
        <v>318</v>
      </c>
      <c r="H575" t="s">
        <v>319</v>
      </c>
      <c r="I575">
        <v>523</v>
      </c>
      <c r="J575" t="s">
        <v>537</v>
      </c>
      <c r="K575" t="s">
        <v>538</v>
      </c>
      <c r="L575">
        <v>19213</v>
      </c>
      <c r="M575" t="s">
        <v>320</v>
      </c>
      <c r="N575" t="s">
        <v>321</v>
      </c>
      <c r="O575">
        <v>19213</v>
      </c>
      <c r="P575" t="s">
        <v>320</v>
      </c>
      <c r="Q575" t="s">
        <v>321</v>
      </c>
      <c r="R575" t="s">
        <v>324</v>
      </c>
      <c r="S575" s="43">
        <v>-223.46</v>
      </c>
      <c r="U575" s="43">
        <v>14</v>
      </c>
      <c r="IF575">
        <v>19213</v>
      </c>
      <c r="IG575" t="s">
        <v>320</v>
      </c>
      <c r="IH575" t="s">
        <v>322</v>
      </c>
      <c r="IK575">
        <v>-2</v>
      </c>
      <c r="IL575" t="s">
        <v>278</v>
      </c>
      <c r="IM575" t="s">
        <v>279</v>
      </c>
      <c r="IN575" t="s">
        <v>484</v>
      </c>
      <c r="IP575" t="s">
        <v>488</v>
      </c>
    </row>
    <row r="576" spans="1:250" x14ac:dyDescent="0.35">
      <c r="A576">
        <v>13643</v>
      </c>
      <c r="B576">
        <v>-922729984</v>
      </c>
      <c r="C576">
        <v>1837</v>
      </c>
      <c r="D576" t="s">
        <v>272</v>
      </c>
      <c r="E576" t="s">
        <v>273</v>
      </c>
      <c r="F576">
        <v>19011</v>
      </c>
      <c r="G576" t="s">
        <v>318</v>
      </c>
      <c r="H576" t="s">
        <v>319</v>
      </c>
      <c r="I576">
        <v>521</v>
      </c>
      <c r="J576" t="s">
        <v>539</v>
      </c>
      <c r="K576" t="s">
        <v>540</v>
      </c>
      <c r="L576">
        <v>19213</v>
      </c>
      <c r="M576" t="s">
        <v>320</v>
      </c>
      <c r="N576" t="s">
        <v>321</v>
      </c>
      <c r="O576">
        <v>19213</v>
      </c>
      <c r="P576" t="s">
        <v>320</v>
      </c>
      <c r="Q576" t="s">
        <v>321</v>
      </c>
      <c r="R576" t="s">
        <v>324</v>
      </c>
      <c r="S576" s="43">
        <v>-111.73</v>
      </c>
      <c r="U576" s="43">
        <v>14</v>
      </c>
      <c r="IF576">
        <v>19213</v>
      </c>
      <c r="IG576" t="s">
        <v>320</v>
      </c>
      <c r="IH576" t="s">
        <v>322</v>
      </c>
      <c r="IK576">
        <v>-2</v>
      </c>
      <c r="IL576" t="s">
        <v>278</v>
      </c>
      <c r="IM576" t="s">
        <v>279</v>
      </c>
      <c r="IN576" t="s">
        <v>484</v>
      </c>
      <c r="IP576" t="s">
        <v>488</v>
      </c>
    </row>
    <row r="577" spans="1:250" x14ac:dyDescent="0.35">
      <c r="A577">
        <v>13644</v>
      </c>
      <c r="B577">
        <v>-922729984</v>
      </c>
      <c r="C577">
        <v>1837</v>
      </c>
      <c r="D577" t="s">
        <v>272</v>
      </c>
      <c r="E577" t="s">
        <v>273</v>
      </c>
      <c r="F577">
        <v>19011</v>
      </c>
      <c r="G577" t="s">
        <v>318</v>
      </c>
      <c r="H577" t="s">
        <v>319</v>
      </c>
      <c r="I577">
        <v>519</v>
      </c>
      <c r="J577" t="s">
        <v>541</v>
      </c>
      <c r="K577" t="s">
        <v>542</v>
      </c>
      <c r="L577">
        <v>19213</v>
      </c>
      <c r="M577" t="s">
        <v>320</v>
      </c>
      <c r="N577" t="s">
        <v>321</v>
      </c>
      <c r="O577">
        <v>19213</v>
      </c>
      <c r="P577" t="s">
        <v>320</v>
      </c>
      <c r="Q577" t="s">
        <v>321</v>
      </c>
      <c r="R577" t="s">
        <v>324</v>
      </c>
      <c r="S577" s="43">
        <v>-111.73</v>
      </c>
      <c r="U577" s="43">
        <v>14</v>
      </c>
      <c r="IF577">
        <v>19213</v>
      </c>
      <c r="IG577" t="s">
        <v>320</v>
      </c>
      <c r="IH577" t="s">
        <v>322</v>
      </c>
      <c r="IK577">
        <v>-2</v>
      </c>
      <c r="IL577" t="s">
        <v>278</v>
      </c>
      <c r="IM577" t="s">
        <v>279</v>
      </c>
      <c r="IN577" t="s">
        <v>484</v>
      </c>
      <c r="IP577" t="s">
        <v>488</v>
      </c>
    </row>
    <row r="578" spans="1:250" x14ac:dyDescent="0.35">
      <c r="A578">
        <v>13645</v>
      </c>
      <c r="B578">
        <v>-922729984</v>
      </c>
      <c r="C578">
        <v>1837</v>
      </c>
      <c r="D578" t="s">
        <v>272</v>
      </c>
      <c r="E578" t="s">
        <v>273</v>
      </c>
      <c r="F578">
        <v>9695</v>
      </c>
      <c r="G578" t="s">
        <v>280</v>
      </c>
      <c r="H578" t="s">
        <v>281</v>
      </c>
      <c r="I578">
        <v>523</v>
      </c>
      <c r="J578" t="s">
        <v>537</v>
      </c>
      <c r="K578" t="s">
        <v>538</v>
      </c>
      <c r="L578">
        <v>21324</v>
      </c>
      <c r="M578" t="s">
        <v>282</v>
      </c>
      <c r="N578" t="s">
        <v>283</v>
      </c>
      <c r="O578">
        <v>21324</v>
      </c>
      <c r="P578" t="s">
        <v>282</v>
      </c>
      <c r="Q578" t="s">
        <v>283</v>
      </c>
      <c r="R578" t="s">
        <v>324</v>
      </c>
      <c r="S578" s="43">
        <v>-39.81</v>
      </c>
      <c r="U578" s="43">
        <v>14</v>
      </c>
      <c r="IF578">
        <v>21324</v>
      </c>
      <c r="IG578" t="s">
        <v>282</v>
      </c>
      <c r="IH578" t="s">
        <v>284</v>
      </c>
      <c r="IK578">
        <v>-2</v>
      </c>
      <c r="IL578" t="s">
        <v>278</v>
      </c>
      <c r="IM578" t="s">
        <v>279</v>
      </c>
      <c r="IN578" t="s">
        <v>466</v>
      </c>
      <c r="IP578" t="s">
        <v>489</v>
      </c>
    </row>
    <row r="579" spans="1:250" x14ac:dyDescent="0.35">
      <c r="A579">
        <v>13646</v>
      </c>
      <c r="B579">
        <v>-922729984</v>
      </c>
      <c r="C579">
        <v>1837</v>
      </c>
      <c r="D579" t="s">
        <v>272</v>
      </c>
      <c r="E579" t="s">
        <v>273</v>
      </c>
      <c r="F579">
        <v>9695</v>
      </c>
      <c r="G579" t="s">
        <v>280</v>
      </c>
      <c r="H579" t="s">
        <v>281</v>
      </c>
      <c r="I579">
        <v>521</v>
      </c>
      <c r="J579" t="s">
        <v>539</v>
      </c>
      <c r="K579" t="s">
        <v>540</v>
      </c>
      <c r="L579">
        <v>21324</v>
      </c>
      <c r="M579" t="s">
        <v>282</v>
      </c>
      <c r="N579" t="s">
        <v>283</v>
      </c>
      <c r="O579">
        <v>21324</v>
      </c>
      <c r="P579" t="s">
        <v>282</v>
      </c>
      <c r="Q579" t="s">
        <v>283</v>
      </c>
      <c r="R579" t="s">
        <v>324</v>
      </c>
      <c r="S579" s="43">
        <v>-19.899999999999999</v>
      </c>
      <c r="U579" s="43">
        <v>14</v>
      </c>
      <c r="IF579">
        <v>21324</v>
      </c>
      <c r="IG579" t="s">
        <v>282</v>
      </c>
      <c r="IH579" t="s">
        <v>284</v>
      </c>
      <c r="IK579">
        <v>-2</v>
      </c>
      <c r="IL579" t="s">
        <v>278</v>
      </c>
      <c r="IM579" t="s">
        <v>279</v>
      </c>
      <c r="IN579" t="s">
        <v>466</v>
      </c>
      <c r="IP579" t="s">
        <v>489</v>
      </c>
    </row>
    <row r="580" spans="1:250" x14ac:dyDescent="0.35">
      <c r="A580">
        <v>13647</v>
      </c>
      <c r="B580">
        <v>-922729984</v>
      </c>
      <c r="C580">
        <v>1837</v>
      </c>
      <c r="D580" t="s">
        <v>272</v>
      </c>
      <c r="E580" t="s">
        <v>273</v>
      </c>
      <c r="F580">
        <v>9695</v>
      </c>
      <c r="G580" t="s">
        <v>280</v>
      </c>
      <c r="H580" t="s">
        <v>281</v>
      </c>
      <c r="I580">
        <v>519</v>
      </c>
      <c r="J580" t="s">
        <v>541</v>
      </c>
      <c r="K580" t="s">
        <v>542</v>
      </c>
      <c r="L580">
        <v>21324</v>
      </c>
      <c r="M580" t="s">
        <v>282</v>
      </c>
      <c r="N580" t="s">
        <v>283</v>
      </c>
      <c r="O580">
        <v>21324</v>
      </c>
      <c r="P580" t="s">
        <v>282</v>
      </c>
      <c r="Q580" t="s">
        <v>283</v>
      </c>
      <c r="R580" t="s">
        <v>324</v>
      </c>
      <c r="S580" s="43">
        <v>-17.670000000000002</v>
      </c>
      <c r="U580" s="43">
        <v>14</v>
      </c>
      <c r="IF580">
        <v>21324</v>
      </c>
      <c r="IG580" t="s">
        <v>282</v>
      </c>
      <c r="IH580" t="s">
        <v>284</v>
      </c>
      <c r="IK580">
        <v>-2</v>
      </c>
      <c r="IL580" t="s">
        <v>278</v>
      </c>
      <c r="IM580" t="s">
        <v>279</v>
      </c>
      <c r="IN580" t="s">
        <v>466</v>
      </c>
      <c r="IP580" t="s">
        <v>489</v>
      </c>
    </row>
    <row r="581" spans="1:250" x14ac:dyDescent="0.35">
      <c r="A581">
        <v>13648</v>
      </c>
      <c r="B581">
        <v>-922729984</v>
      </c>
      <c r="C581">
        <v>1837</v>
      </c>
      <c r="D581" t="s">
        <v>272</v>
      </c>
      <c r="E581" t="s">
        <v>273</v>
      </c>
      <c r="F581">
        <v>9695</v>
      </c>
      <c r="G581" t="s">
        <v>280</v>
      </c>
      <c r="H581" t="s">
        <v>281</v>
      </c>
      <c r="I581">
        <v>515</v>
      </c>
      <c r="J581" t="s">
        <v>543</v>
      </c>
      <c r="K581" t="s">
        <v>544</v>
      </c>
      <c r="L581">
        <v>21324</v>
      </c>
      <c r="M581" t="s">
        <v>282</v>
      </c>
      <c r="N581" t="s">
        <v>283</v>
      </c>
      <c r="O581">
        <v>21324</v>
      </c>
      <c r="P581" t="s">
        <v>282</v>
      </c>
      <c r="Q581" t="s">
        <v>283</v>
      </c>
      <c r="R581" t="s">
        <v>324</v>
      </c>
      <c r="S581" s="43">
        <v>-41.5</v>
      </c>
      <c r="U581" s="43">
        <v>14</v>
      </c>
      <c r="IF581">
        <v>21324</v>
      </c>
      <c r="IG581" t="s">
        <v>282</v>
      </c>
      <c r="IH581" t="s">
        <v>284</v>
      </c>
      <c r="IK581">
        <v>-2</v>
      </c>
      <c r="IL581" t="s">
        <v>278</v>
      </c>
      <c r="IM581" t="s">
        <v>279</v>
      </c>
      <c r="IN581" t="s">
        <v>466</v>
      </c>
      <c r="IP581" t="s">
        <v>489</v>
      </c>
    </row>
    <row r="582" spans="1:250" x14ac:dyDescent="0.35">
      <c r="A582">
        <v>13649</v>
      </c>
      <c r="B582">
        <v>-922729984</v>
      </c>
      <c r="C582">
        <v>1837</v>
      </c>
      <c r="D582" t="s">
        <v>272</v>
      </c>
      <c r="E582" t="s">
        <v>273</v>
      </c>
      <c r="F582">
        <v>9695</v>
      </c>
      <c r="G582" t="s">
        <v>280</v>
      </c>
      <c r="H582" t="s">
        <v>281</v>
      </c>
      <c r="I582">
        <v>513</v>
      </c>
      <c r="J582" t="s">
        <v>545</v>
      </c>
      <c r="K582" t="s">
        <v>546</v>
      </c>
      <c r="L582">
        <v>21324</v>
      </c>
      <c r="M582" t="s">
        <v>282</v>
      </c>
      <c r="N582" t="s">
        <v>283</v>
      </c>
      <c r="O582">
        <v>21324</v>
      </c>
      <c r="P582" t="s">
        <v>282</v>
      </c>
      <c r="Q582" t="s">
        <v>283</v>
      </c>
      <c r="R582" t="s">
        <v>324</v>
      </c>
      <c r="S582" s="43">
        <v>-37.17</v>
      </c>
      <c r="U582" s="43">
        <v>14</v>
      </c>
      <c r="IF582">
        <v>21324</v>
      </c>
      <c r="IG582" t="s">
        <v>282</v>
      </c>
      <c r="IH582" t="s">
        <v>284</v>
      </c>
      <c r="IK582">
        <v>-2</v>
      </c>
      <c r="IL582" t="s">
        <v>278</v>
      </c>
      <c r="IM582" t="s">
        <v>279</v>
      </c>
      <c r="IN582" t="s">
        <v>466</v>
      </c>
      <c r="IP582" t="s">
        <v>489</v>
      </c>
    </row>
    <row r="583" spans="1:250" x14ac:dyDescent="0.35">
      <c r="A583">
        <v>13650</v>
      </c>
      <c r="B583">
        <v>-922729984</v>
      </c>
      <c r="C583">
        <v>1837</v>
      </c>
      <c r="D583" t="s">
        <v>272</v>
      </c>
      <c r="E583" t="s">
        <v>273</v>
      </c>
      <c r="F583">
        <v>9695</v>
      </c>
      <c r="G583" t="s">
        <v>280</v>
      </c>
      <c r="H583" t="s">
        <v>281</v>
      </c>
      <c r="I583">
        <v>509</v>
      </c>
      <c r="J583" t="s">
        <v>547</v>
      </c>
      <c r="K583" t="s">
        <v>548</v>
      </c>
      <c r="L583">
        <v>21324</v>
      </c>
      <c r="M583" t="s">
        <v>282</v>
      </c>
      <c r="N583" t="s">
        <v>283</v>
      </c>
      <c r="O583">
        <v>21324</v>
      </c>
      <c r="P583" t="s">
        <v>282</v>
      </c>
      <c r="Q583" t="s">
        <v>283</v>
      </c>
      <c r="R583" t="s">
        <v>324</v>
      </c>
      <c r="S583" s="43">
        <v>-25.69</v>
      </c>
      <c r="U583" s="43">
        <v>14</v>
      </c>
      <c r="IF583">
        <v>21324</v>
      </c>
      <c r="IG583" t="s">
        <v>282</v>
      </c>
      <c r="IH583" t="s">
        <v>284</v>
      </c>
      <c r="IK583">
        <v>-2</v>
      </c>
      <c r="IL583" t="s">
        <v>278</v>
      </c>
      <c r="IM583" t="s">
        <v>279</v>
      </c>
      <c r="IN583" t="s">
        <v>466</v>
      </c>
      <c r="IP583" t="s">
        <v>489</v>
      </c>
    </row>
    <row r="584" spans="1:250" x14ac:dyDescent="0.35">
      <c r="A584">
        <v>13651</v>
      </c>
      <c r="B584">
        <v>-922729984</v>
      </c>
      <c r="C584">
        <v>1837</v>
      </c>
      <c r="D584" t="s">
        <v>272</v>
      </c>
      <c r="E584" t="s">
        <v>273</v>
      </c>
      <c r="F584">
        <v>13794</v>
      </c>
      <c r="G584" t="s">
        <v>274</v>
      </c>
      <c r="H584" t="s">
        <v>275</v>
      </c>
      <c r="I584">
        <v>515</v>
      </c>
      <c r="J584" t="s">
        <v>543</v>
      </c>
      <c r="K584" t="s">
        <v>544</v>
      </c>
      <c r="L584">
        <v>22128</v>
      </c>
      <c r="M584" t="s">
        <v>276</v>
      </c>
      <c r="N584" t="s">
        <v>277</v>
      </c>
      <c r="O584">
        <v>22128</v>
      </c>
      <c r="P584" t="s">
        <v>276</v>
      </c>
      <c r="Q584" t="s">
        <v>277</v>
      </c>
      <c r="R584" t="s">
        <v>324</v>
      </c>
      <c r="S584" s="43">
        <v>-2.38</v>
      </c>
      <c r="U584" s="43">
        <v>14</v>
      </c>
      <c r="IF584">
        <v>22128</v>
      </c>
      <c r="IG584" t="s">
        <v>276</v>
      </c>
      <c r="IH584" t="s">
        <v>311</v>
      </c>
      <c r="IK584">
        <v>-2</v>
      </c>
      <c r="IL584" t="s">
        <v>278</v>
      </c>
      <c r="IM584" t="s">
        <v>279</v>
      </c>
      <c r="IN584" t="s">
        <v>468</v>
      </c>
      <c r="IP584" t="s">
        <v>490</v>
      </c>
    </row>
    <row r="585" spans="1:250" x14ac:dyDescent="0.35">
      <c r="A585">
        <v>13652</v>
      </c>
      <c r="B585">
        <v>-922729984</v>
      </c>
      <c r="C585">
        <v>1837</v>
      </c>
      <c r="D585" t="s">
        <v>272</v>
      </c>
      <c r="E585" t="s">
        <v>273</v>
      </c>
      <c r="F585">
        <v>13794</v>
      </c>
      <c r="G585" t="s">
        <v>274</v>
      </c>
      <c r="H585" t="s">
        <v>275</v>
      </c>
      <c r="I585">
        <v>513</v>
      </c>
      <c r="J585" t="s">
        <v>545</v>
      </c>
      <c r="K585" t="s">
        <v>546</v>
      </c>
      <c r="L585">
        <v>22128</v>
      </c>
      <c r="M585" t="s">
        <v>276</v>
      </c>
      <c r="N585" t="s">
        <v>277</v>
      </c>
      <c r="O585">
        <v>22128</v>
      </c>
      <c r="P585" t="s">
        <v>276</v>
      </c>
      <c r="Q585" t="s">
        <v>277</v>
      </c>
      <c r="R585" t="s">
        <v>324</v>
      </c>
      <c r="S585" s="43">
        <v>-2.13</v>
      </c>
      <c r="U585" s="43">
        <v>14</v>
      </c>
      <c r="IF585">
        <v>22128</v>
      </c>
      <c r="IG585" t="s">
        <v>276</v>
      </c>
      <c r="IH585" t="s">
        <v>311</v>
      </c>
      <c r="IK585">
        <v>-2</v>
      </c>
      <c r="IL585" t="s">
        <v>278</v>
      </c>
      <c r="IM585" t="s">
        <v>279</v>
      </c>
      <c r="IN585" t="s">
        <v>468</v>
      </c>
      <c r="IP585" t="s">
        <v>490</v>
      </c>
    </row>
    <row r="586" spans="1:250" x14ac:dyDescent="0.35">
      <c r="A586">
        <v>13653</v>
      </c>
      <c r="B586">
        <v>-922729984</v>
      </c>
      <c r="C586">
        <v>1837</v>
      </c>
      <c r="D586" t="s">
        <v>272</v>
      </c>
      <c r="E586" t="s">
        <v>273</v>
      </c>
      <c r="F586">
        <v>13794</v>
      </c>
      <c r="G586" t="s">
        <v>274</v>
      </c>
      <c r="H586" t="s">
        <v>275</v>
      </c>
      <c r="I586">
        <v>509</v>
      </c>
      <c r="J586" t="s">
        <v>547</v>
      </c>
      <c r="K586" t="s">
        <v>548</v>
      </c>
      <c r="L586">
        <v>22128</v>
      </c>
      <c r="M586" t="s">
        <v>276</v>
      </c>
      <c r="N586" t="s">
        <v>277</v>
      </c>
      <c r="O586">
        <v>22128</v>
      </c>
      <c r="P586" t="s">
        <v>276</v>
      </c>
      <c r="Q586" t="s">
        <v>277</v>
      </c>
      <c r="R586" t="s">
        <v>324</v>
      </c>
      <c r="S586" s="43">
        <v>-1.4</v>
      </c>
      <c r="U586" s="43">
        <v>14</v>
      </c>
      <c r="IF586">
        <v>22128</v>
      </c>
      <c r="IG586" t="s">
        <v>276</v>
      </c>
      <c r="IH586" t="s">
        <v>311</v>
      </c>
      <c r="IK586">
        <v>-2</v>
      </c>
      <c r="IL586" t="s">
        <v>278</v>
      </c>
      <c r="IM586" t="s">
        <v>279</v>
      </c>
      <c r="IN586" t="s">
        <v>468</v>
      </c>
      <c r="IP586" t="s">
        <v>490</v>
      </c>
    </row>
    <row r="587" spans="1:250" x14ac:dyDescent="0.35">
      <c r="A587">
        <v>13654</v>
      </c>
      <c r="B587">
        <v>-922729984</v>
      </c>
      <c r="C587">
        <v>1837</v>
      </c>
      <c r="D587" t="s">
        <v>272</v>
      </c>
      <c r="E587" t="s">
        <v>273</v>
      </c>
      <c r="F587">
        <v>13794</v>
      </c>
      <c r="G587" t="s">
        <v>274</v>
      </c>
      <c r="H587" t="s">
        <v>275</v>
      </c>
      <c r="I587">
        <v>507</v>
      </c>
      <c r="J587" t="s">
        <v>549</v>
      </c>
      <c r="K587" t="s">
        <v>550</v>
      </c>
      <c r="L587">
        <v>22128</v>
      </c>
      <c r="M587" t="s">
        <v>276</v>
      </c>
      <c r="N587" t="s">
        <v>277</v>
      </c>
      <c r="O587">
        <v>22128</v>
      </c>
      <c r="P587" t="s">
        <v>276</v>
      </c>
      <c r="Q587" t="s">
        <v>277</v>
      </c>
      <c r="R587" t="s">
        <v>324</v>
      </c>
      <c r="S587" s="43">
        <v>-2.21</v>
      </c>
      <c r="U587" s="43">
        <v>14</v>
      </c>
      <c r="IF587">
        <v>22128</v>
      </c>
      <c r="IG587" t="s">
        <v>276</v>
      </c>
      <c r="IH587" t="s">
        <v>311</v>
      </c>
      <c r="IK587">
        <v>-2</v>
      </c>
      <c r="IL587" t="s">
        <v>278</v>
      </c>
      <c r="IM587" t="s">
        <v>279</v>
      </c>
      <c r="IN587" t="s">
        <v>468</v>
      </c>
      <c r="IP587" t="s">
        <v>490</v>
      </c>
    </row>
    <row r="588" spans="1:250" x14ac:dyDescent="0.35">
      <c r="A588">
        <v>13655</v>
      </c>
      <c r="B588">
        <v>-922729984</v>
      </c>
      <c r="C588">
        <v>1837</v>
      </c>
      <c r="D588" t="s">
        <v>272</v>
      </c>
      <c r="E588" t="s">
        <v>273</v>
      </c>
      <c r="F588">
        <v>9695</v>
      </c>
      <c r="G588" t="s">
        <v>280</v>
      </c>
      <c r="H588" t="s">
        <v>281</v>
      </c>
      <c r="I588">
        <v>528</v>
      </c>
      <c r="J588" t="s">
        <v>531</v>
      </c>
      <c r="K588" t="s">
        <v>532</v>
      </c>
      <c r="L588">
        <v>21324</v>
      </c>
      <c r="M588" t="s">
        <v>282</v>
      </c>
      <c r="N588" t="s">
        <v>283</v>
      </c>
      <c r="O588">
        <v>21324</v>
      </c>
      <c r="P588" t="s">
        <v>282</v>
      </c>
      <c r="Q588" t="s">
        <v>283</v>
      </c>
      <c r="R588" t="s">
        <v>324</v>
      </c>
      <c r="S588" s="43">
        <v>-26.39</v>
      </c>
      <c r="U588" s="43">
        <v>14</v>
      </c>
      <c r="IF588">
        <v>21324</v>
      </c>
      <c r="IG588" t="s">
        <v>282</v>
      </c>
      <c r="IH588" t="s">
        <v>284</v>
      </c>
      <c r="IK588">
        <v>-2</v>
      </c>
      <c r="IL588" t="s">
        <v>278</v>
      </c>
      <c r="IM588" t="s">
        <v>279</v>
      </c>
      <c r="IN588" t="s">
        <v>466</v>
      </c>
      <c r="IP588" t="s">
        <v>489</v>
      </c>
    </row>
    <row r="589" spans="1:250" x14ac:dyDescent="0.35">
      <c r="A589">
        <v>13656</v>
      </c>
      <c r="B589">
        <v>-922729984</v>
      </c>
      <c r="C589">
        <v>1837</v>
      </c>
      <c r="D589" t="s">
        <v>272</v>
      </c>
      <c r="E589" t="s">
        <v>273</v>
      </c>
      <c r="F589">
        <v>9695</v>
      </c>
      <c r="G589" t="s">
        <v>280</v>
      </c>
      <c r="H589" t="s">
        <v>281</v>
      </c>
      <c r="I589">
        <v>527</v>
      </c>
      <c r="J589" t="s">
        <v>535</v>
      </c>
      <c r="K589" t="s">
        <v>536</v>
      </c>
      <c r="L589">
        <v>21324</v>
      </c>
      <c r="M589" t="s">
        <v>282</v>
      </c>
      <c r="N589" t="s">
        <v>283</v>
      </c>
      <c r="O589">
        <v>21324</v>
      </c>
      <c r="P589" t="s">
        <v>282</v>
      </c>
      <c r="Q589" t="s">
        <v>283</v>
      </c>
      <c r="R589" t="s">
        <v>324</v>
      </c>
      <c r="S589" s="43">
        <v>-18.48</v>
      </c>
      <c r="U589" s="43">
        <v>14</v>
      </c>
      <c r="IF589">
        <v>21324</v>
      </c>
      <c r="IG589" t="s">
        <v>282</v>
      </c>
      <c r="IH589" t="s">
        <v>284</v>
      </c>
      <c r="IK589">
        <v>-2</v>
      </c>
      <c r="IL589" t="s">
        <v>278</v>
      </c>
      <c r="IM589" t="s">
        <v>279</v>
      </c>
      <c r="IN589" t="s">
        <v>466</v>
      </c>
      <c r="IP589" t="s">
        <v>489</v>
      </c>
    </row>
    <row r="590" spans="1:250" x14ac:dyDescent="0.35">
      <c r="A590">
        <v>13657</v>
      </c>
      <c r="B590">
        <v>-922729984</v>
      </c>
      <c r="C590">
        <v>1837</v>
      </c>
      <c r="D590" t="s">
        <v>272</v>
      </c>
      <c r="E590" t="s">
        <v>273</v>
      </c>
      <c r="F590">
        <v>1848</v>
      </c>
      <c r="G590" t="s">
        <v>285</v>
      </c>
      <c r="H590" t="s">
        <v>273</v>
      </c>
      <c r="I590">
        <v>507</v>
      </c>
      <c r="J590" t="s">
        <v>549</v>
      </c>
      <c r="K590" t="s">
        <v>550</v>
      </c>
      <c r="L590">
        <v>30192</v>
      </c>
      <c r="M590" t="s">
        <v>344</v>
      </c>
      <c r="N590" t="s">
        <v>345</v>
      </c>
      <c r="O590">
        <v>30192</v>
      </c>
      <c r="P590" t="s">
        <v>344</v>
      </c>
      <c r="Q590" t="s">
        <v>345</v>
      </c>
      <c r="R590" t="s">
        <v>324</v>
      </c>
      <c r="S590" s="43">
        <v>-300.22000000000003</v>
      </c>
      <c r="U590" s="43">
        <v>14</v>
      </c>
      <c r="IF590">
        <v>30192</v>
      </c>
      <c r="IG590" t="s">
        <v>344</v>
      </c>
      <c r="IH590" t="s">
        <v>287</v>
      </c>
      <c r="IK590">
        <v>-2</v>
      </c>
      <c r="IL590" t="s">
        <v>278</v>
      </c>
      <c r="IM590" t="s">
        <v>279</v>
      </c>
      <c r="IN590" t="s">
        <v>463</v>
      </c>
      <c r="IP590" t="s">
        <v>491</v>
      </c>
    </row>
    <row r="591" spans="1:250" x14ac:dyDescent="0.35">
      <c r="A591">
        <v>13658</v>
      </c>
      <c r="B591">
        <v>-922729984</v>
      </c>
      <c r="C591">
        <v>1837</v>
      </c>
      <c r="D591" t="s">
        <v>272</v>
      </c>
      <c r="E591" t="s">
        <v>273</v>
      </c>
      <c r="F591">
        <v>13794</v>
      </c>
      <c r="G591" t="s">
        <v>274</v>
      </c>
      <c r="H591" t="s">
        <v>275</v>
      </c>
      <c r="I591">
        <v>528</v>
      </c>
      <c r="J591" t="s">
        <v>531</v>
      </c>
      <c r="K591" t="s">
        <v>532</v>
      </c>
      <c r="L591">
        <v>22128</v>
      </c>
      <c r="M591" t="s">
        <v>276</v>
      </c>
      <c r="N591" t="s">
        <v>277</v>
      </c>
      <c r="O591">
        <v>22128</v>
      </c>
      <c r="P591" t="s">
        <v>276</v>
      </c>
      <c r="Q591" t="s">
        <v>277</v>
      </c>
      <c r="R591" t="s">
        <v>324</v>
      </c>
      <c r="S591" s="43">
        <v>-1.45</v>
      </c>
      <c r="U591" s="43">
        <v>14</v>
      </c>
      <c r="IF591">
        <v>22128</v>
      </c>
      <c r="IG591" t="s">
        <v>276</v>
      </c>
      <c r="IH591" t="s">
        <v>311</v>
      </c>
      <c r="IK591">
        <v>-2</v>
      </c>
      <c r="IL591" t="s">
        <v>278</v>
      </c>
      <c r="IM591" t="s">
        <v>279</v>
      </c>
      <c r="IN591" t="s">
        <v>468</v>
      </c>
      <c r="IP591" t="s">
        <v>490</v>
      </c>
    </row>
    <row r="592" spans="1:250" x14ac:dyDescent="0.35">
      <c r="A592">
        <v>13659</v>
      </c>
      <c r="B592">
        <v>-922729984</v>
      </c>
      <c r="C592">
        <v>1837</v>
      </c>
      <c r="D592" t="s">
        <v>272</v>
      </c>
      <c r="E592" t="s">
        <v>273</v>
      </c>
      <c r="F592">
        <v>13794</v>
      </c>
      <c r="G592" t="s">
        <v>274</v>
      </c>
      <c r="H592" t="s">
        <v>275</v>
      </c>
      <c r="I592">
        <v>527</v>
      </c>
      <c r="J592" t="s">
        <v>535</v>
      </c>
      <c r="K592" t="s">
        <v>536</v>
      </c>
      <c r="L592">
        <v>22128</v>
      </c>
      <c r="M592" t="s">
        <v>276</v>
      </c>
      <c r="N592" t="s">
        <v>277</v>
      </c>
      <c r="O592">
        <v>22128</v>
      </c>
      <c r="P592" t="s">
        <v>276</v>
      </c>
      <c r="Q592" t="s">
        <v>277</v>
      </c>
      <c r="R592" t="s">
        <v>324</v>
      </c>
      <c r="S592" s="43">
        <v>-1.01</v>
      </c>
      <c r="U592" s="43">
        <v>14</v>
      </c>
      <c r="IF592">
        <v>22128</v>
      </c>
      <c r="IG592" t="s">
        <v>276</v>
      </c>
      <c r="IH592" t="s">
        <v>311</v>
      </c>
      <c r="IK592">
        <v>-2</v>
      </c>
      <c r="IL592" t="s">
        <v>278</v>
      </c>
      <c r="IM592" t="s">
        <v>279</v>
      </c>
      <c r="IN592" t="s">
        <v>468</v>
      </c>
      <c r="IP592" t="s">
        <v>490</v>
      </c>
    </row>
    <row r="593" spans="1:250" x14ac:dyDescent="0.35">
      <c r="A593">
        <v>13660</v>
      </c>
      <c r="B593">
        <v>-922729984</v>
      </c>
      <c r="C593">
        <v>1837</v>
      </c>
      <c r="D593" t="s">
        <v>272</v>
      </c>
      <c r="E593" t="s">
        <v>273</v>
      </c>
      <c r="F593">
        <v>13794</v>
      </c>
      <c r="G593" t="s">
        <v>274</v>
      </c>
      <c r="H593" t="s">
        <v>275</v>
      </c>
      <c r="I593">
        <v>523</v>
      </c>
      <c r="J593" t="s">
        <v>537</v>
      </c>
      <c r="K593" t="s">
        <v>538</v>
      </c>
      <c r="L593">
        <v>22128</v>
      </c>
      <c r="M593" t="s">
        <v>276</v>
      </c>
      <c r="N593" t="s">
        <v>277</v>
      </c>
      <c r="O593">
        <v>22128</v>
      </c>
      <c r="P593" t="s">
        <v>276</v>
      </c>
      <c r="Q593" t="s">
        <v>277</v>
      </c>
      <c r="R593" t="s">
        <v>324</v>
      </c>
      <c r="S593" s="43">
        <v>-2.0299999999999998</v>
      </c>
      <c r="U593" s="43">
        <v>14</v>
      </c>
      <c r="IF593">
        <v>22128</v>
      </c>
      <c r="IG593" t="s">
        <v>276</v>
      </c>
      <c r="IH593" t="s">
        <v>311</v>
      </c>
      <c r="IK593">
        <v>-2</v>
      </c>
      <c r="IL593" t="s">
        <v>278</v>
      </c>
      <c r="IM593" t="s">
        <v>279</v>
      </c>
      <c r="IN593" t="s">
        <v>468</v>
      </c>
      <c r="IP593" t="s">
        <v>490</v>
      </c>
    </row>
    <row r="594" spans="1:250" x14ac:dyDescent="0.35">
      <c r="A594">
        <v>13661</v>
      </c>
      <c r="B594">
        <v>-922729984</v>
      </c>
      <c r="C594">
        <v>1837</v>
      </c>
      <c r="D594" t="s">
        <v>272</v>
      </c>
      <c r="E594" t="s">
        <v>273</v>
      </c>
      <c r="F594">
        <v>13794</v>
      </c>
      <c r="G594" t="s">
        <v>274</v>
      </c>
      <c r="H594" t="s">
        <v>275</v>
      </c>
      <c r="I594">
        <v>521</v>
      </c>
      <c r="J594" t="s">
        <v>539</v>
      </c>
      <c r="K594" t="s">
        <v>540</v>
      </c>
      <c r="L594">
        <v>22128</v>
      </c>
      <c r="M594" t="s">
        <v>276</v>
      </c>
      <c r="N594" t="s">
        <v>277</v>
      </c>
      <c r="O594">
        <v>22128</v>
      </c>
      <c r="P594" t="s">
        <v>276</v>
      </c>
      <c r="Q594" t="s">
        <v>277</v>
      </c>
      <c r="R594" t="s">
        <v>324</v>
      </c>
      <c r="S594" s="43">
        <v>-1.01</v>
      </c>
      <c r="U594" s="43">
        <v>14</v>
      </c>
      <c r="IF594">
        <v>22128</v>
      </c>
      <c r="IG594" t="s">
        <v>276</v>
      </c>
      <c r="IH594" t="s">
        <v>311</v>
      </c>
      <c r="IK594">
        <v>-2</v>
      </c>
      <c r="IL594" t="s">
        <v>278</v>
      </c>
      <c r="IM594" t="s">
        <v>279</v>
      </c>
      <c r="IN594" t="s">
        <v>468</v>
      </c>
      <c r="IP594" t="s">
        <v>490</v>
      </c>
    </row>
    <row r="595" spans="1:250" x14ac:dyDescent="0.35">
      <c r="A595">
        <v>13662</v>
      </c>
      <c r="B595">
        <v>-922729984</v>
      </c>
      <c r="C595">
        <v>1837</v>
      </c>
      <c r="D595" t="s">
        <v>272</v>
      </c>
      <c r="E595" t="s">
        <v>273</v>
      </c>
      <c r="F595">
        <v>13794</v>
      </c>
      <c r="G595" t="s">
        <v>274</v>
      </c>
      <c r="H595" t="s">
        <v>275</v>
      </c>
      <c r="I595">
        <v>519</v>
      </c>
      <c r="J595" t="s">
        <v>541</v>
      </c>
      <c r="K595" t="s">
        <v>542</v>
      </c>
      <c r="L595">
        <v>22128</v>
      </c>
      <c r="M595" t="s">
        <v>276</v>
      </c>
      <c r="N595" t="s">
        <v>277</v>
      </c>
      <c r="O595">
        <v>22128</v>
      </c>
      <c r="P595" t="s">
        <v>276</v>
      </c>
      <c r="Q595" t="s">
        <v>277</v>
      </c>
      <c r="R595" t="s">
        <v>324</v>
      </c>
      <c r="S595" s="43">
        <v>-1.01</v>
      </c>
      <c r="U595" s="43">
        <v>14</v>
      </c>
      <c r="IF595">
        <v>22128</v>
      </c>
      <c r="IG595" t="s">
        <v>276</v>
      </c>
      <c r="IH595" t="s">
        <v>311</v>
      </c>
      <c r="IK595">
        <v>-2</v>
      </c>
      <c r="IL595" t="s">
        <v>278</v>
      </c>
      <c r="IM595" t="s">
        <v>279</v>
      </c>
      <c r="IN595" t="s">
        <v>468</v>
      </c>
      <c r="IP595" t="s">
        <v>490</v>
      </c>
    </row>
    <row r="596" spans="1:250" x14ac:dyDescent="0.35">
      <c r="A596">
        <v>13663</v>
      </c>
      <c r="B596">
        <v>-922729984</v>
      </c>
      <c r="C596">
        <v>1837</v>
      </c>
      <c r="D596" t="s">
        <v>272</v>
      </c>
      <c r="E596" t="s">
        <v>273</v>
      </c>
      <c r="F596">
        <v>1848</v>
      </c>
      <c r="G596" t="s">
        <v>285</v>
      </c>
      <c r="H596" t="s">
        <v>273</v>
      </c>
      <c r="I596">
        <v>523</v>
      </c>
      <c r="J596" t="s">
        <v>537</v>
      </c>
      <c r="K596" t="s">
        <v>538</v>
      </c>
      <c r="L596">
        <v>30192</v>
      </c>
      <c r="M596" t="s">
        <v>344</v>
      </c>
      <c r="N596" t="s">
        <v>345</v>
      </c>
      <c r="O596">
        <v>30192</v>
      </c>
      <c r="P596" t="s">
        <v>344</v>
      </c>
      <c r="Q596" t="s">
        <v>345</v>
      </c>
      <c r="R596" t="s">
        <v>324</v>
      </c>
      <c r="S596" s="43">
        <v>-242.45</v>
      </c>
      <c r="U596" s="43">
        <v>14</v>
      </c>
      <c r="IF596">
        <v>30192</v>
      </c>
      <c r="IG596" t="s">
        <v>344</v>
      </c>
      <c r="IH596" t="s">
        <v>287</v>
      </c>
      <c r="IK596">
        <v>-2</v>
      </c>
      <c r="IL596" t="s">
        <v>278</v>
      </c>
      <c r="IM596" t="s">
        <v>279</v>
      </c>
      <c r="IN596" t="s">
        <v>463</v>
      </c>
      <c r="IP596" t="s">
        <v>491</v>
      </c>
    </row>
    <row r="597" spans="1:250" x14ac:dyDescent="0.35">
      <c r="A597">
        <v>13664</v>
      </c>
      <c r="B597">
        <v>-922729984</v>
      </c>
      <c r="C597">
        <v>1837</v>
      </c>
      <c r="D597" t="s">
        <v>272</v>
      </c>
      <c r="E597" t="s">
        <v>273</v>
      </c>
      <c r="F597">
        <v>1848</v>
      </c>
      <c r="G597" t="s">
        <v>285</v>
      </c>
      <c r="H597" t="s">
        <v>273</v>
      </c>
      <c r="I597">
        <v>521</v>
      </c>
      <c r="J597" t="s">
        <v>539</v>
      </c>
      <c r="K597" t="s">
        <v>540</v>
      </c>
      <c r="L597">
        <v>30192</v>
      </c>
      <c r="M597" t="s">
        <v>344</v>
      </c>
      <c r="N597" t="s">
        <v>345</v>
      </c>
      <c r="O597">
        <v>30192</v>
      </c>
      <c r="P597" t="s">
        <v>344</v>
      </c>
      <c r="Q597" t="s">
        <v>345</v>
      </c>
      <c r="R597" t="s">
        <v>324</v>
      </c>
      <c r="S597" s="43">
        <v>-121.23</v>
      </c>
      <c r="U597" s="43">
        <v>14</v>
      </c>
      <c r="IF597">
        <v>30192</v>
      </c>
      <c r="IG597" t="s">
        <v>344</v>
      </c>
      <c r="IH597" t="s">
        <v>287</v>
      </c>
      <c r="IK597">
        <v>-2</v>
      </c>
      <c r="IL597" t="s">
        <v>278</v>
      </c>
      <c r="IM597" t="s">
        <v>279</v>
      </c>
      <c r="IN597" t="s">
        <v>463</v>
      </c>
      <c r="IP597" t="s">
        <v>491</v>
      </c>
    </row>
    <row r="598" spans="1:250" x14ac:dyDescent="0.35">
      <c r="A598">
        <v>13665</v>
      </c>
      <c r="B598">
        <v>-922729984</v>
      </c>
      <c r="C598">
        <v>1837</v>
      </c>
      <c r="D598" t="s">
        <v>272</v>
      </c>
      <c r="E598" t="s">
        <v>273</v>
      </c>
      <c r="F598">
        <v>1848</v>
      </c>
      <c r="G598" t="s">
        <v>285</v>
      </c>
      <c r="H598" t="s">
        <v>273</v>
      </c>
      <c r="I598">
        <v>519</v>
      </c>
      <c r="J598" t="s">
        <v>541</v>
      </c>
      <c r="K598" t="s">
        <v>542</v>
      </c>
      <c r="L598">
        <v>30192</v>
      </c>
      <c r="M598" t="s">
        <v>344</v>
      </c>
      <c r="N598" t="s">
        <v>345</v>
      </c>
      <c r="O598">
        <v>30192</v>
      </c>
      <c r="P598" t="s">
        <v>344</v>
      </c>
      <c r="Q598" t="s">
        <v>345</v>
      </c>
      <c r="R598" t="s">
        <v>324</v>
      </c>
      <c r="S598" s="43">
        <v>-121.23</v>
      </c>
      <c r="U598" s="43">
        <v>14</v>
      </c>
      <c r="IF598">
        <v>30192</v>
      </c>
      <c r="IG598" t="s">
        <v>344</v>
      </c>
      <c r="IH598" t="s">
        <v>287</v>
      </c>
      <c r="IK598">
        <v>-2</v>
      </c>
      <c r="IL598" t="s">
        <v>278</v>
      </c>
      <c r="IM598" t="s">
        <v>279</v>
      </c>
      <c r="IN598" t="s">
        <v>463</v>
      </c>
      <c r="IP598" t="s">
        <v>491</v>
      </c>
    </row>
    <row r="599" spans="1:250" x14ac:dyDescent="0.35">
      <c r="A599">
        <v>13666</v>
      </c>
      <c r="B599">
        <v>-922729984</v>
      </c>
      <c r="C599">
        <v>1837</v>
      </c>
      <c r="D599" t="s">
        <v>272</v>
      </c>
      <c r="E599" t="s">
        <v>273</v>
      </c>
      <c r="F599">
        <v>1848</v>
      </c>
      <c r="G599" t="s">
        <v>285</v>
      </c>
      <c r="H599" t="s">
        <v>273</v>
      </c>
      <c r="I599">
        <v>515</v>
      </c>
      <c r="J599" t="s">
        <v>543</v>
      </c>
      <c r="K599" t="s">
        <v>544</v>
      </c>
      <c r="L599">
        <v>30192</v>
      </c>
      <c r="M599" t="s">
        <v>344</v>
      </c>
      <c r="N599" t="s">
        <v>345</v>
      </c>
      <c r="O599">
        <v>30192</v>
      </c>
      <c r="P599" t="s">
        <v>344</v>
      </c>
      <c r="Q599" t="s">
        <v>345</v>
      </c>
      <c r="R599" t="s">
        <v>324</v>
      </c>
      <c r="S599" s="43">
        <v>-175.9</v>
      </c>
      <c r="U599" s="43">
        <v>14</v>
      </c>
      <c r="IF599">
        <v>30192</v>
      </c>
      <c r="IG599" t="s">
        <v>344</v>
      </c>
      <c r="IH599" t="s">
        <v>287</v>
      </c>
      <c r="IK599">
        <v>-2</v>
      </c>
      <c r="IL599" t="s">
        <v>278</v>
      </c>
      <c r="IM599" t="s">
        <v>279</v>
      </c>
      <c r="IN599" t="s">
        <v>463</v>
      </c>
      <c r="IP599" t="s">
        <v>491</v>
      </c>
    </row>
    <row r="600" spans="1:250" x14ac:dyDescent="0.35">
      <c r="A600">
        <v>13667</v>
      </c>
      <c r="B600">
        <v>-922729984</v>
      </c>
      <c r="C600">
        <v>1837</v>
      </c>
      <c r="D600" t="s">
        <v>272</v>
      </c>
      <c r="E600" t="s">
        <v>273</v>
      </c>
      <c r="F600">
        <v>1848</v>
      </c>
      <c r="G600" t="s">
        <v>285</v>
      </c>
      <c r="H600" t="s">
        <v>273</v>
      </c>
      <c r="I600">
        <v>513</v>
      </c>
      <c r="J600" t="s">
        <v>545</v>
      </c>
      <c r="K600" t="s">
        <v>546</v>
      </c>
      <c r="L600">
        <v>30192</v>
      </c>
      <c r="M600" t="s">
        <v>344</v>
      </c>
      <c r="N600" t="s">
        <v>345</v>
      </c>
      <c r="O600">
        <v>30192</v>
      </c>
      <c r="P600" t="s">
        <v>344</v>
      </c>
      <c r="Q600" t="s">
        <v>345</v>
      </c>
      <c r="R600" t="s">
        <v>324</v>
      </c>
      <c r="S600" s="43">
        <v>-157.6</v>
      </c>
      <c r="U600" s="43">
        <v>14</v>
      </c>
      <c r="IF600">
        <v>30192</v>
      </c>
      <c r="IG600" t="s">
        <v>344</v>
      </c>
      <c r="IH600" t="s">
        <v>287</v>
      </c>
      <c r="IK600">
        <v>-2</v>
      </c>
      <c r="IL600" t="s">
        <v>278</v>
      </c>
      <c r="IM600" t="s">
        <v>279</v>
      </c>
      <c r="IN600" t="s">
        <v>463</v>
      </c>
      <c r="IP600" t="s">
        <v>491</v>
      </c>
    </row>
    <row r="601" spans="1:250" x14ac:dyDescent="0.35">
      <c r="A601">
        <v>13668</v>
      </c>
      <c r="B601">
        <v>-922729984</v>
      </c>
      <c r="C601">
        <v>1837</v>
      </c>
      <c r="D601" t="s">
        <v>272</v>
      </c>
      <c r="E601" t="s">
        <v>273</v>
      </c>
      <c r="F601">
        <v>1848</v>
      </c>
      <c r="G601" t="s">
        <v>285</v>
      </c>
      <c r="H601" t="s">
        <v>273</v>
      </c>
      <c r="I601">
        <v>509</v>
      </c>
      <c r="J601" t="s">
        <v>547</v>
      </c>
      <c r="K601" t="s">
        <v>548</v>
      </c>
      <c r="L601">
        <v>30192</v>
      </c>
      <c r="M601" t="s">
        <v>344</v>
      </c>
      <c r="N601" t="s">
        <v>345</v>
      </c>
      <c r="O601">
        <v>30192</v>
      </c>
      <c r="P601" t="s">
        <v>344</v>
      </c>
      <c r="Q601" t="s">
        <v>345</v>
      </c>
      <c r="R601" t="s">
        <v>324</v>
      </c>
      <c r="S601" s="43">
        <v>-89.26</v>
      </c>
      <c r="U601" s="43">
        <v>14</v>
      </c>
      <c r="IF601">
        <v>30192</v>
      </c>
      <c r="IG601" t="s">
        <v>344</v>
      </c>
      <c r="IH601" t="s">
        <v>287</v>
      </c>
      <c r="IK601">
        <v>-2</v>
      </c>
      <c r="IL601" t="s">
        <v>278</v>
      </c>
      <c r="IM601" t="s">
        <v>279</v>
      </c>
      <c r="IN601" t="s">
        <v>463</v>
      </c>
      <c r="IP601" t="s">
        <v>491</v>
      </c>
    </row>
    <row r="602" spans="1:250" x14ac:dyDescent="0.35">
      <c r="A602">
        <v>13669</v>
      </c>
      <c r="B602">
        <v>-922729984</v>
      </c>
      <c r="C602">
        <v>1837</v>
      </c>
      <c r="D602" t="s">
        <v>272</v>
      </c>
      <c r="E602" t="s">
        <v>273</v>
      </c>
      <c r="F602">
        <v>9695</v>
      </c>
      <c r="G602" t="s">
        <v>280</v>
      </c>
      <c r="H602" t="s">
        <v>281</v>
      </c>
      <c r="I602">
        <v>515</v>
      </c>
      <c r="J602" t="s">
        <v>543</v>
      </c>
      <c r="K602" t="s">
        <v>544</v>
      </c>
      <c r="L602">
        <v>30192</v>
      </c>
      <c r="M602" t="s">
        <v>344</v>
      </c>
      <c r="N602" t="s">
        <v>345</v>
      </c>
      <c r="O602">
        <v>30192</v>
      </c>
      <c r="P602" t="s">
        <v>344</v>
      </c>
      <c r="Q602" t="s">
        <v>345</v>
      </c>
      <c r="R602" t="s">
        <v>324</v>
      </c>
      <c r="S602" s="43">
        <v>-175.16</v>
      </c>
      <c r="U602" s="43">
        <v>14</v>
      </c>
      <c r="IF602">
        <v>30192</v>
      </c>
      <c r="IG602" t="s">
        <v>344</v>
      </c>
      <c r="IH602" t="s">
        <v>284</v>
      </c>
      <c r="IK602">
        <v>-2</v>
      </c>
      <c r="IL602" t="s">
        <v>278</v>
      </c>
      <c r="IM602" t="s">
        <v>279</v>
      </c>
      <c r="IN602" t="s">
        <v>466</v>
      </c>
      <c r="IP602" t="s">
        <v>492</v>
      </c>
    </row>
    <row r="603" spans="1:250" x14ac:dyDescent="0.35">
      <c r="A603">
        <v>13670</v>
      </c>
      <c r="B603">
        <v>-922729984</v>
      </c>
      <c r="C603">
        <v>1837</v>
      </c>
      <c r="D603" t="s">
        <v>272</v>
      </c>
      <c r="E603" t="s">
        <v>273</v>
      </c>
      <c r="F603">
        <v>9695</v>
      </c>
      <c r="G603" t="s">
        <v>280</v>
      </c>
      <c r="H603" t="s">
        <v>281</v>
      </c>
      <c r="I603">
        <v>513</v>
      </c>
      <c r="J603" t="s">
        <v>545</v>
      </c>
      <c r="K603" t="s">
        <v>546</v>
      </c>
      <c r="L603">
        <v>30192</v>
      </c>
      <c r="M603" t="s">
        <v>344</v>
      </c>
      <c r="N603" t="s">
        <v>345</v>
      </c>
      <c r="O603">
        <v>30192</v>
      </c>
      <c r="P603" t="s">
        <v>344</v>
      </c>
      <c r="Q603" t="s">
        <v>345</v>
      </c>
      <c r="R603" t="s">
        <v>324</v>
      </c>
      <c r="S603" s="43">
        <v>-156.86000000000001</v>
      </c>
      <c r="U603" s="43">
        <v>14</v>
      </c>
      <c r="IF603">
        <v>30192</v>
      </c>
      <c r="IG603" t="s">
        <v>344</v>
      </c>
      <c r="IH603" t="s">
        <v>284</v>
      </c>
      <c r="IK603">
        <v>-2</v>
      </c>
      <c r="IL603" t="s">
        <v>278</v>
      </c>
      <c r="IM603" t="s">
        <v>279</v>
      </c>
      <c r="IN603" t="s">
        <v>466</v>
      </c>
      <c r="IP603" t="s">
        <v>492</v>
      </c>
    </row>
    <row r="604" spans="1:250" x14ac:dyDescent="0.35">
      <c r="A604">
        <v>13671</v>
      </c>
      <c r="B604">
        <v>-922729984</v>
      </c>
      <c r="C604">
        <v>1837</v>
      </c>
      <c r="D604" t="s">
        <v>272</v>
      </c>
      <c r="E604" t="s">
        <v>273</v>
      </c>
      <c r="F604">
        <v>9695</v>
      </c>
      <c r="G604" t="s">
        <v>280</v>
      </c>
      <c r="H604" t="s">
        <v>281</v>
      </c>
      <c r="I604">
        <v>509</v>
      </c>
      <c r="J604" t="s">
        <v>547</v>
      </c>
      <c r="K604" t="s">
        <v>548</v>
      </c>
      <c r="L604">
        <v>30192</v>
      </c>
      <c r="M604" t="s">
        <v>344</v>
      </c>
      <c r="N604" t="s">
        <v>345</v>
      </c>
      <c r="O604">
        <v>30192</v>
      </c>
      <c r="P604" t="s">
        <v>344</v>
      </c>
      <c r="Q604" t="s">
        <v>345</v>
      </c>
      <c r="R604" t="s">
        <v>324</v>
      </c>
      <c r="S604" s="43">
        <v>-108.41</v>
      </c>
      <c r="U604" s="43">
        <v>14</v>
      </c>
      <c r="IF604">
        <v>30192</v>
      </c>
      <c r="IG604" t="s">
        <v>344</v>
      </c>
      <c r="IH604" t="s">
        <v>284</v>
      </c>
      <c r="IK604">
        <v>-2</v>
      </c>
      <c r="IL604" t="s">
        <v>278</v>
      </c>
      <c r="IM604" t="s">
        <v>279</v>
      </c>
      <c r="IN604" t="s">
        <v>466</v>
      </c>
      <c r="IP604" t="s">
        <v>492</v>
      </c>
    </row>
    <row r="605" spans="1:250" x14ac:dyDescent="0.35">
      <c r="A605">
        <v>13672</v>
      </c>
      <c r="B605">
        <v>-922729984</v>
      </c>
      <c r="C605">
        <v>1837</v>
      </c>
      <c r="D605" t="s">
        <v>272</v>
      </c>
      <c r="E605" t="s">
        <v>273</v>
      </c>
      <c r="F605">
        <v>9695</v>
      </c>
      <c r="G605" t="s">
        <v>280</v>
      </c>
      <c r="H605" t="s">
        <v>281</v>
      </c>
      <c r="I605">
        <v>507</v>
      </c>
      <c r="J605" t="s">
        <v>549</v>
      </c>
      <c r="K605" t="s">
        <v>550</v>
      </c>
      <c r="L605">
        <v>30192</v>
      </c>
      <c r="M605" t="s">
        <v>344</v>
      </c>
      <c r="N605" t="s">
        <v>345</v>
      </c>
      <c r="O605">
        <v>30192</v>
      </c>
      <c r="P605" t="s">
        <v>344</v>
      </c>
      <c r="Q605" t="s">
        <v>345</v>
      </c>
      <c r="R605" t="s">
        <v>324</v>
      </c>
      <c r="S605" s="43">
        <v>-314.69</v>
      </c>
      <c r="U605" s="43">
        <v>14</v>
      </c>
      <c r="IF605">
        <v>30192</v>
      </c>
      <c r="IG605" t="s">
        <v>344</v>
      </c>
      <c r="IH605" t="s">
        <v>284</v>
      </c>
      <c r="IK605">
        <v>-2</v>
      </c>
      <c r="IL605" t="s">
        <v>278</v>
      </c>
      <c r="IM605" t="s">
        <v>279</v>
      </c>
      <c r="IN605" t="s">
        <v>466</v>
      </c>
      <c r="IP605" t="s">
        <v>492</v>
      </c>
    </row>
    <row r="606" spans="1:250" x14ac:dyDescent="0.35">
      <c r="A606">
        <v>13673</v>
      </c>
      <c r="B606">
        <v>-922729984</v>
      </c>
      <c r="C606">
        <v>1837</v>
      </c>
      <c r="D606" t="s">
        <v>272</v>
      </c>
      <c r="E606" t="s">
        <v>273</v>
      </c>
      <c r="F606">
        <v>1848</v>
      </c>
      <c r="G606" t="s">
        <v>285</v>
      </c>
      <c r="H606" t="s">
        <v>273</v>
      </c>
      <c r="I606">
        <v>528</v>
      </c>
      <c r="J606" t="s">
        <v>531</v>
      </c>
      <c r="K606" t="s">
        <v>532</v>
      </c>
      <c r="L606">
        <v>30192</v>
      </c>
      <c r="M606" t="s">
        <v>344</v>
      </c>
      <c r="N606" t="s">
        <v>345</v>
      </c>
      <c r="O606">
        <v>30192</v>
      </c>
      <c r="P606" t="s">
        <v>344</v>
      </c>
      <c r="Q606" t="s">
        <v>345</v>
      </c>
      <c r="R606" t="s">
        <v>324</v>
      </c>
      <c r="S606" s="43">
        <v>-209.16</v>
      </c>
      <c r="U606" s="43">
        <v>14</v>
      </c>
      <c r="IF606">
        <v>30192</v>
      </c>
      <c r="IG606" t="s">
        <v>344</v>
      </c>
      <c r="IH606" t="s">
        <v>287</v>
      </c>
      <c r="IK606">
        <v>-2</v>
      </c>
      <c r="IL606" t="s">
        <v>278</v>
      </c>
      <c r="IM606" t="s">
        <v>279</v>
      </c>
      <c r="IN606" t="s">
        <v>463</v>
      </c>
      <c r="IP606" t="s">
        <v>491</v>
      </c>
    </row>
    <row r="607" spans="1:250" x14ac:dyDescent="0.35">
      <c r="A607">
        <v>13674</v>
      </c>
      <c r="B607">
        <v>-922729984</v>
      </c>
      <c r="C607">
        <v>1837</v>
      </c>
      <c r="D607" t="s">
        <v>272</v>
      </c>
      <c r="E607" t="s">
        <v>273</v>
      </c>
      <c r="F607">
        <v>1848</v>
      </c>
      <c r="G607" t="s">
        <v>285</v>
      </c>
      <c r="H607" t="s">
        <v>273</v>
      </c>
      <c r="I607">
        <v>527</v>
      </c>
      <c r="J607" t="s">
        <v>535</v>
      </c>
      <c r="K607" t="s">
        <v>536</v>
      </c>
      <c r="L607">
        <v>30192</v>
      </c>
      <c r="M607" t="s">
        <v>344</v>
      </c>
      <c r="N607" t="s">
        <v>345</v>
      </c>
      <c r="O607">
        <v>30192</v>
      </c>
      <c r="P607" t="s">
        <v>344</v>
      </c>
      <c r="Q607" t="s">
        <v>345</v>
      </c>
      <c r="R607" t="s">
        <v>324</v>
      </c>
      <c r="S607" s="43">
        <v>-143.88999999999999</v>
      </c>
      <c r="U607" s="43">
        <v>14</v>
      </c>
      <c r="IF607">
        <v>30192</v>
      </c>
      <c r="IG607" t="s">
        <v>344</v>
      </c>
      <c r="IH607" t="s">
        <v>287</v>
      </c>
      <c r="IK607">
        <v>-2</v>
      </c>
      <c r="IL607" t="s">
        <v>278</v>
      </c>
      <c r="IM607" t="s">
        <v>279</v>
      </c>
      <c r="IN607" t="s">
        <v>463</v>
      </c>
      <c r="IP607" t="s">
        <v>491</v>
      </c>
    </row>
    <row r="608" spans="1:250" x14ac:dyDescent="0.35">
      <c r="A608">
        <v>13675</v>
      </c>
      <c r="B608">
        <v>-922729984</v>
      </c>
      <c r="C608">
        <v>1837</v>
      </c>
      <c r="D608" t="s">
        <v>272</v>
      </c>
      <c r="E608" t="s">
        <v>273</v>
      </c>
      <c r="F608">
        <v>1848</v>
      </c>
      <c r="G608" t="s">
        <v>285</v>
      </c>
      <c r="H608" t="s">
        <v>273</v>
      </c>
      <c r="I608">
        <v>507</v>
      </c>
      <c r="J608" t="s">
        <v>549</v>
      </c>
      <c r="K608" t="s">
        <v>550</v>
      </c>
      <c r="L608">
        <v>30193</v>
      </c>
      <c r="M608" t="s">
        <v>346</v>
      </c>
      <c r="N608" t="s">
        <v>347</v>
      </c>
      <c r="O608">
        <v>30193</v>
      </c>
      <c r="P608" t="s">
        <v>346</v>
      </c>
      <c r="Q608" t="s">
        <v>347</v>
      </c>
      <c r="R608" t="s">
        <v>324</v>
      </c>
      <c r="S608" s="43">
        <v>-52.89</v>
      </c>
      <c r="U608" s="43">
        <v>14</v>
      </c>
      <c r="IF608">
        <v>30193</v>
      </c>
      <c r="IG608" t="s">
        <v>346</v>
      </c>
      <c r="IH608" t="s">
        <v>287</v>
      </c>
      <c r="IK608">
        <v>-2</v>
      </c>
      <c r="IL608" t="s">
        <v>278</v>
      </c>
      <c r="IM608" t="s">
        <v>279</v>
      </c>
      <c r="IN608" t="s">
        <v>463</v>
      </c>
      <c r="IP608" t="s">
        <v>493</v>
      </c>
    </row>
    <row r="609" spans="1:250" x14ac:dyDescent="0.35">
      <c r="A609">
        <v>13676</v>
      </c>
      <c r="B609">
        <v>-922729984</v>
      </c>
      <c r="C609">
        <v>1837</v>
      </c>
      <c r="D609" t="s">
        <v>272</v>
      </c>
      <c r="E609" t="s">
        <v>273</v>
      </c>
      <c r="F609">
        <v>9695</v>
      </c>
      <c r="G609" t="s">
        <v>280</v>
      </c>
      <c r="H609" t="s">
        <v>281</v>
      </c>
      <c r="I609">
        <v>528</v>
      </c>
      <c r="J609" t="s">
        <v>531</v>
      </c>
      <c r="K609" t="s">
        <v>532</v>
      </c>
      <c r="L609">
        <v>30192</v>
      </c>
      <c r="M609" t="s">
        <v>344</v>
      </c>
      <c r="N609" t="s">
        <v>345</v>
      </c>
      <c r="O609">
        <v>30192</v>
      </c>
      <c r="P609" t="s">
        <v>344</v>
      </c>
      <c r="Q609" t="s">
        <v>345</v>
      </c>
      <c r="R609" t="s">
        <v>324</v>
      </c>
      <c r="S609" s="43">
        <v>-220.81</v>
      </c>
      <c r="U609" s="43">
        <v>14</v>
      </c>
      <c r="IF609">
        <v>30192</v>
      </c>
      <c r="IG609" t="s">
        <v>344</v>
      </c>
      <c r="IH609" t="s">
        <v>284</v>
      </c>
      <c r="IK609">
        <v>-2</v>
      </c>
      <c r="IL609" t="s">
        <v>278</v>
      </c>
      <c r="IM609" t="s">
        <v>279</v>
      </c>
      <c r="IN609" t="s">
        <v>466</v>
      </c>
      <c r="IP609" t="s">
        <v>492</v>
      </c>
    </row>
    <row r="610" spans="1:250" x14ac:dyDescent="0.35">
      <c r="A610">
        <v>13677</v>
      </c>
      <c r="B610">
        <v>-922729984</v>
      </c>
      <c r="C610">
        <v>1837</v>
      </c>
      <c r="D610" t="s">
        <v>272</v>
      </c>
      <c r="E610" t="s">
        <v>273</v>
      </c>
      <c r="F610">
        <v>9695</v>
      </c>
      <c r="G610" t="s">
        <v>280</v>
      </c>
      <c r="H610" t="s">
        <v>281</v>
      </c>
      <c r="I610">
        <v>527</v>
      </c>
      <c r="J610" t="s">
        <v>535</v>
      </c>
      <c r="K610" t="s">
        <v>536</v>
      </c>
      <c r="L610">
        <v>30192</v>
      </c>
      <c r="M610" t="s">
        <v>344</v>
      </c>
      <c r="N610" t="s">
        <v>345</v>
      </c>
      <c r="O610">
        <v>30192</v>
      </c>
      <c r="P610" t="s">
        <v>344</v>
      </c>
      <c r="Q610" t="s">
        <v>345</v>
      </c>
      <c r="R610" t="s">
        <v>324</v>
      </c>
      <c r="S610" s="43">
        <v>-154.57</v>
      </c>
      <c r="U610" s="43">
        <v>14</v>
      </c>
      <c r="IF610">
        <v>30192</v>
      </c>
      <c r="IG610" t="s">
        <v>344</v>
      </c>
      <c r="IH610" t="s">
        <v>284</v>
      </c>
      <c r="IK610">
        <v>-2</v>
      </c>
      <c r="IL610" t="s">
        <v>278</v>
      </c>
      <c r="IM610" t="s">
        <v>279</v>
      </c>
      <c r="IN610" t="s">
        <v>466</v>
      </c>
      <c r="IP610" t="s">
        <v>492</v>
      </c>
    </row>
    <row r="611" spans="1:250" x14ac:dyDescent="0.35">
      <c r="A611">
        <v>13678</v>
      </c>
      <c r="B611">
        <v>-922729984</v>
      </c>
      <c r="C611">
        <v>1837</v>
      </c>
      <c r="D611" t="s">
        <v>272</v>
      </c>
      <c r="E611" t="s">
        <v>273</v>
      </c>
      <c r="F611">
        <v>9695</v>
      </c>
      <c r="G611" t="s">
        <v>280</v>
      </c>
      <c r="H611" t="s">
        <v>281</v>
      </c>
      <c r="I611">
        <v>523</v>
      </c>
      <c r="J611" t="s">
        <v>537</v>
      </c>
      <c r="K611" t="s">
        <v>538</v>
      </c>
      <c r="L611">
        <v>30192</v>
      </c>
      <c r="M611" t="s">
        <v>344</v>
      </c>
      <c r="N611" t="s">
        <v>345</v>
      </c>
      <c r="O611">
        <v>30192</v>
      </c>
      <c r="P611" t="s">
        <v>344</v>
      </c>
      <c r="Q611" t="s">
        <v>345</v>
      </c>
      <c r="R611" t="s">
        <v>324</v>
      </c>
      <c r="S611" s="43">
        <v>-333.05</v>
      </c>
      <c r="U611" s="43">
        <v>14</v>
      </c>
      <c r="IF611">
        <v>30192</v>
      </c>
      <c r="IG611" t="s">
        <v>344</v>
      </c>
      <c r="IH611" t="s">
        <v>284</v>
      </c>
      <c r="IK611">
        <v>-2</v>
      </c>
      <c r="IL611" t="s">
        <v>278</v>
      </c>
      <c r="IM611" t="s">
        <v>279</v>
      </c>
      <c r="IN611" t="s">
        <v>466</v>
      </c>
      <c r="IP611" t="s">
        <v>492</v>
      </c>
    </row>
    <row r="612" spans="1:250" x14ac:dyDescent="0.35">
      <c r="A612">
        <v>13679</v>
      </c>
      <c r="B612">
        <v>-922729984</v>
      </c>
      <c r="C612">
        <v>1837</v>
      </c>
      <c r="D612" t="s">
        <v>272</v>
      </c>
      <c r="E612" t="s">
        <v>273</v>
      </c>
      <c r="F612">
        <v>9695</v>
      </c>
      <c r="G612" t="s">
        <v>280</v>
      </c>
      <c r="H612" t="s">
        <v>281</v>
      </c>
      <c r="I612">
        <v>521</v>
      </c>
      <c r="J612" t="s">
        <v>539</v>
      </c>
      <c r="K612" t="s">
        <v>540</v>
      </c>
      <c r="L612">
        <v>30192</v>
      </c>
      <c r="M612" t="s">
        <v>344</v>
      </c>
      <c r="N612" t="s">
        <v>345</v>
      </c>
      <c r="O612">
        <v>30192</v>
      </c>
      <c r="P612" t="s">
        <v>344</v>
      </c>
      <c r="Q612" t="s">
        <v>345</v>
      </c>
      <c r="R612" t="s">
        <v>324</v>
      </c>
      <c r="S612" s="43">
        <v>-166.52</v>
      </c>
      <c r="U612" s="43">
        <v>14</v>
      </c>
      <c r="IF612">
        <v>30192</v>
      </c>
      <c r="IG612" t="s">
        <v>344</v>
      </c>
      <c r="IH612" t="s">
        <v>284</v>
      </c>
      <c r="IK612">
        <v>-2</v>
      </c>
      <c r="IL612" t="s">
        <v>278</v>
      </c>
      <c r="IM612" t="s">
        <v>279</v>
      </c>
      <c r="IN612" t="s">
        <v>466</v>
      </c>
      <c r="IP612" t="s">
        <v>492</v>
      </c>
    </row>
    <row r="613" spans="1:250" x14ac:dyDescent="0.35">
      <c r="A613">
        <v>13680</v>
      </c>
      <c r="B613">
        <v>-922729984</v>
      </c>
      <c r="C613">
        <v>1837</v>
      </c>
      <c r="D613" t="s">
        <v>272</v>
      </c>
      <c r="E613" t="s">
        <v>273</v>
      </c>
      <c r="F613">
        <v>9695</v>
      </c>
      <c r="G613" t="s">
        <v>280</v>
      </c>
      <c r="H613" t="s">
        <v>281</v>
      </c>
      <c r="I613">
        <v>519</v>
      </c>
      <c r="J613" t="s">
        <v>541</v>
      </c>
      <c r="K613" t="s">
        <v>542</v>
      </c>
      <c r="L613">
        <v>30192</v>
      </c>
      <c r="M613" t="s">
        <v>344</v>
      </c>
      <c r="N613" t="s">
        <v>345</v>
      </c>
      <c r="O613">
        <v>30192</v>
      </c>
      <c r="P613" t="s">
        <v>344</v>
      </c>
      <c r="Q613" t="s">
        <v>345</v>
      </c>
      <c r="R613" t="s">
        <v>324</v>
      </c>
      <c r="S613" s="43">
        <v>-167.19</v>
      </c>
      <c r="U613" s="43">
        <v>14</v>
      </c>
      <c r="IF613">
        <v>30192</v>
      </c>
      <c r="IG613" t="s">
        <v>344</v>
      </c>
      <c r="IH613" t="s">
        <v>284</v>
      </c>
      <c r="IK613">
        <v>-2</v>
      </c>
      <c r="IL613" t="s">
        <v>278</v>
      </c>
      <c r="IM613" t="s">
        <v>279</v>
      </c>
      <c r="IN613" t="s">
        <v>466</v>
      </c>
      <c r="IP613" t="s">
        <v>492</v>
      </c>
    </row>
    <row r="614" spans="1:250" x14ac:dyDescent="0.35">
      <c r="A614">
        <v>13681</v>
      </c>
      <c r="B614">
        <v>-922729984</v>
      </c>
      <c r="C614">
        <v>1837</v>
      </c>
      <c r="D614" t="s">
        <v>272</v>
      </c>
      <c r="E614" t="s">
        <v>273</v>
      </c>
      <c r="F614">
        <v>1848</v>
      </c>
      <c r="G614" t="s">
        <v>285</v>
      </c>
      <c r="H614" t="s">
        <v>273</v>
      </c>
      <c r="I614">
        <v>523</v>
      </c>
      <c r="J614" t="s">
        <v>537</v>
      </c>
      <c r="K614" t="s">
        <v>538</v>
      </c>
      <c r="L614">
        <v>30193</v>
      </c>
      <c r="M614" t="s">
        <v>346</v>
      </c>
      <c r="N614" t="s">
        <v>347</v>
      </c>
      <c r="O614">
        <v>30193</v>
      </c>
      <c r="P614" t="s">
        <v>346</v>
      </c>
      <c r="Q614" t="s">
        <v>347</v>
      </c>
      <c r="R614" t="s">
        <v>324</v>
      </c>
      <c r="S614" s="43">
        <v>-51.01</v>
      </c>
      <c r="U614" s="43">
        <v>14</v>
      </c>
      <c r="IF614">
        <v>30193</v>
      </c>
      <c r="IG614" t="s">
        <v>346</v>
      </c>
      <c r="IH614" t="s">
        <v>287</v>
      </c>
      <c r="IK614">
        <v>-2</v>
      </c>
      <c r="IL614" t="s">
        <v>278</v>
      </c>
      <c r="IM614" t="s">
        <v>279</v>
      </c>
      <c r="IN614" t="s">
        <v>463</v>
      </c>
      <c r="IP614" t="s">
        <v>493</v>
      </c>
    </row>
    <row r="615" spans="1:250" x14ac:dyDescent="0.35">
      <c r="A615">
        <v>13682</v>
      </c>
      <c r="B615">
        <v>-922729984</v>
      </c>
      <c r="C615">
        <v>1837</v>
      </c>
      <c r="D615" t="s">
        <v>272</v>
      </c>
      <c r="E615" t="s">
        <v>273</v>
      </c>
      <c r="F615">
        <v>1848</v>
      </c>
      <c r="G615" t="s">
        <v>285</v>
      </c>
      <c r="H615" t="s">
        <v>273</v>
      </c>
      <c r="I615">
        <v>521</v>
      </c>
      <c r="J615" t="s">
        <v>539</v>
      </c>
      <c r="K615" t="s">
        <v>540</v>
      </c>
      <c r="L615">
        <v>30193</v>
      </c>
      <c r="M615" t="s">
        <v>346</v>
      </c>
      <c r="N615" t="s">
        <v>347</v>
      </c>
      <c r="O615">
        <v>30193</v>
      </c>
      <c r="P615" t="s">
        <v>346</v>
      </c>
      <c r="Q615" t="s">
        <v>347</v>
      </c>
      <c r="R615" t="s">
        <v>324</v>
      </c>
      <c r="S615" s="43">
        <v>-25.51</v>
      </c>
      <c r="U615" s="43">
        <v>14</v>
      </c>
      <c r="IF615">
        <v>30193</v>
      </c>
      <c r="IG615" t="s">
        <v>346</v>
      </c>
      <c r="IH615" t="s">
        <v>287</v>
      </c>
      <c r="IK615">
        <v>-2</v>
      </c>
      <c r="IL615" t="s">
        <v>278</v>
      </c>
      <c r="IM615" t="s">
        <v>279</v>
      </c>
      <c r="IN615" t="s">
        <v>463</v>
      </c>
      <c r="IP615" t="s">
        <v>493</v>
      </c>
    </row>
    <row r="616" spans="1:250" x14ac:dyDescent="0.35">
      <c r="A616">
        <v>13683</v>
      </c>
      <c r="B616">
        <v>-922729984</v>
      </c>
      <c r="C616">
        <v>1837</v>
      </c>
      <c r="D616" t="s">
        <v>272</v>
      </c>
      <c r="E616" t="s">
        <v>273</v>
      </c>
      <c r="F616">
        <v>1848</v>
      </c>
      <c r="G616" t="s">
        <v>285</v>
      </c>
      <c r="H616" t="s">
        <v>273</v>
      </c>
      <c r="I616">
        <v>519</v>
      </c>
      <c r="J616" t="s">
        <v>541</v>
      </c>
      <c r="K616" t="s">
        <v>542</v>
      </c>
      <c r="L616">
        <v>30193</v>
      </c>
      <c r="M616" t="s">
        <v>346</v>
      </c>
      <c r="N616" t="s">
        <v>347</v>
      </c>
      <c r="O616">
        <v>30193</v>
      </c>
      <c r="P616" t="s">
        <v>346</v>
      </c>
      <c r="Q616" t="s">
        <v>347</v>
      </c>
      <c r="R616" t="s">
        <v>324</v>
      </c>
      <c r="S616" s="43">
        <v>-25.51</v>
      </c>
      <c r="U616" s="43">
        <v>14</v>
      </c>
      <c r="IF616">
        <v>30193</v>
      </c>
      <c r="IG616" t="s">
        <v>346</v>
      </c>
      <c r="IH616" t="s">
        <v>287</v>
      </c>
      <c r="IK616">
        <v>-2</v>
      </c>
      <c r="IL616" t="s">
        <v>278</v>
      </c>
      <c r="IM616" t="s">
        <v>279</v>
      </c>
      <c r="IN616" t="s">
        <v>463</v>
      </c>
      <c r="IP616" t="s">
        <v>493</v>
      </c>
    </row>
    <row r="617" spans="1:250" x14ac:dyDescent="0.35">
      <c r="A617">
        <v>13684</v>
      </c>
      <c r="B617">
        <v>-922729984</v>
      </c>
      <c r="C617">
        <v>1837</v>
      </c>
      <c r="D617" t="s">
        <v>272</v>
      </c>
      <c r="E617" t="s">
        <v>273</v>
      </c>
      <c r="F617">
        <v>1848</v>
      </c>
      <c r="G617" t="s">
        <v>285</v>
      </c>
      <c r="H617" t="s">
        <v>273</v>
      </c>
      <c r="I617">
        <v>515</v>
      </c>
      <c r="J617" t="s">
        <v>543</v>
      </c>
      <c r="K617" t="s">
        <v>544</v>
      </c>
      <c r="L617">
        <v>30193</v>
      </c>
      <c r="M617" t="s">
        <v>346</v>
      </c>
      <c r="N617" t="s">
        <v>347</v>
      </c>
      <c r="O617">
        <v>30193</v>
      </c>
      <c r="P617" t="s">
        <v>346</v>
      </c>
      <c r="Q617" t="s">
        <v>347</v>
      </c>
      <c r="R617" t="s">
        <v>324</v>
      </c>
      <c r="S617" s="43">
        <v>-59.88</v>
      </c>
      <c r="U617" s="43">
        <v>14</v>
      </c>
      <c r="IF617">
        <v>30193</v>
      </c>
      <c r="IG617" t="s">
        <v>346</v>
      </c>
      <c r="IH617" t="s">
        <v>287</v>
      </c>
      <c r="IK617">
        <v>-2</v>
      </c>
      <c r="IL617" t="s">
        <v>278</v>
      </c>
      <c r="IM617" t="s">
        <v>279</v>
      </c>
      <c r="IN617" t="s">
        <v>463</v>
      </c>
      <c r="IP617" t="s">
        <v>493</v>
      </c>
    </row>
    <row r="618" spans="1:250" x14ac:dyDescent="0.35">
      <c r="A618">
        <v>13685</v>
      </c>
      <c r="B618">
        <v>-922729984</v>
      </c>
      <c r="C618">
        <v>1837</v>
      </c>
      <c r="D618" t="s">
        <v>272</v>
      </c>
      <c r="E618" t="s">
        <v>273</v>
      </c>
      <c r="F618">
        <v>1848</v>
      </c>
      <c r="G618" t="s">
        <v>285</v>
      </c>
      <c r="H618" t="s">
        <v>273</v>
      </c>
      <c r="I618">
        <v>513</v>
      </c>
      <c r="J618" t="s">
        <v>545</v>
      </c>
      <c r="K618" t="s">
        <v>546</v>
      </c>
      <c r="L618">
        <v>30193</v>
      </c>
      <c r="M618" t="s">
        <v>346</v>
      </c>
      <c r="N618" t="s">
        <v>347</v>
      </c>
      <c r="O618">
        <v>30193</v>
      </c>
      <c r="P618" t="s">
        <v>346</v>
      </c>
      <c r="Q618" t="s">
        <v>347</v>
      </c>
      <c r="R618" t="s">
        <v>324</v>
      </c>
      <c r="S618" s="43">
        <v>-53.65</v>
      </c>
      <c r="U618" s="43">
        <v>14</v>
      </c>
      <c r="IF618">
        <v>30193</v>
      </c>
      <c r="IG618" t="s">
        <v>346</v>
      </c>
      <c r="IH618" t="s">
        <v>287</v>
      </c>
      <c r="IK618">
        <v>-2</v>
      </c>
      <c r="IL618" t="s">
        <v>278</v>
      </c>
      <c r="IM618" t="s">
        <v>279</v>
      </c>
      <c r="IN618" t="s">
        <v>463</v>
      </c>
      <c r="IP618" t="s">
        <v>493</v>
      </c>
    </row>
    <row r="619" spans="1:250" x14ac:dyDescent="0.35">
      <c r="A619">
        <v>13686</v>
      </c>
      <c r="B619">
        <v>-922729984</v>
      </c>
      <c r="C619">
        <v>1837</v>
      </c>
      <c r="D619" t="s">
        <v>272</v>
      </c>
      <c r="E619" t="s">
        <v>273</v>
      </c>
      <c r="F619">
        <v>1848</v>
      </c>
      <c r="G619" t="s">
        <v>285</v>
      </c>
      <c r="H619" t="s">
        <v>273</v>
      </c>
      <c r="I619">
        <v>509</v>
      </c>
      <c r="J619" t="s">
        <v>547</v>
      </c>
      <c r="K619" t="s">
        <v>548</v>
      </c>
      <c r="L619">
        <v>30193</v>
      </c>
      <c r="M619" t="s">
        <v>346</v>
      </c>
      <c r="N619" t="s">
        <v>347</v>
      </c>
      <c r="O619">
        <v>30193</v>
      </c>
      <c r="P619" t="s">
        <v>346</v>
      </c>
      <c r="Q619" t="s">
        <v>347</v>
      </c>
      <c r="R619" t="s">
        <v>324</v>
      </c>
      <c r="S619" s="43">
        <v>-30.39</v>
      </c>
      <c r="U619" s="43">
        <v>14</v>
      </c>
      <c r="IF619">
        <v>30193</v>
      </c>
      <c r="IG619" t="s">
        <v>346</v>
      </c>
      <c r="IH619" t="s">
        <v>287</v>
      </c>
      <c r="IK619">
        <v>-2</v>
      </c>
      <c r="IL619" t="s">
        <v>278</v>
      </c>
      <c r="IM619" t="s">
        <v>279</v>
      </c>
      <c r="IN619" t="s">
        <v>463</v>
      </c>
      <c r="IP619" t="s">
        <v>493</v>
      </c>
    </row>
    <row r="620" spans="1:250" x14ac:dyDescent="0.35">
      <c r="A620">
        <v>13687</v>
      </c>
      <c r="B620">
        <v>-922729984</v>
      </c>
      <c r="C620">
        <v>1837</v>
      </c>
      <c r="D620" t="s">
        <v>272</v>
      </c>
      <c r="E620" t="s">
        <v>273</v>
      </c>
      <c r="F620">
        <v>9695</v>
      </c>
      <c r="G620" t="s">
        <v>280</v>
      </c>
      <c r="H620" t="s">
        <v>281</v>
      </c>
      <c r="I620">
        <v>515</v>
      </c>
      <c r="J620" t="s">
        <v>543</v>
      </c>
      <c r="K620" t="s">
        <v>544</v>
      </c>
      <c r="L620">
        <v>30193</v>
      </c>
      <c r="M620" t="s">
        <v>346</v>
      </c>
      <c r="N620" t="s">
        <v>347</v>
      </c>
      <c r="O620">
        <v>30193</v>
      </c>
      <c r="P620" t="s">
        <v>346</v>
      </c>
      <c r="Q620" t="s">
        <v>347</v>
      </c>
      <c r="R620" t="s">
        <v>324</v>
      </c>
      <c r="S620" s="43">
        <v>-59.12</v>
      </c>
      <c r="U620" s="43">
        <v>14</v>
      </c>
      <c r="IF620">
        <v>30193</v>
      </c>
      <c r="IG620" t="s">
        <v>346</v>
      </c>
      <c r="IH620" t="s">
        <v>284</v>
      </c>
      <c r="IK620">
        <v>-2</v>
      </c>
      <c r="IL620" t="s">
        <v>278</v>
      </c>
      <c r="IM620" t="s">
        <v>279</v>
      </c>
      <c r="IN620" t="s">
        <v>466</v>
      </c>
      <c r="IP620" t="s">
        <v>494</v>
      </c>
    </row>
    <row r="621" spans="1:250" x14ac:dyDescent="0.35">
      <c r="A621">
        <v>13688</v>
      </c>
      <c r="B621">
        <v>-922729984</v>
      </c>
      <c r="C621">
        <v>1837</v>
      </c>
      <c r="D621" t="s">
        <v>272</v>
      </c>
      <c r="E621" t="s">
        <v>273</v>
      </c>
      <c r="F621">
        <v>9695</v>
      </c>
      <c r="G621" t="s">
        <v>280</v>
      </c>
      <c r="H621" t="s">
        <v>281</v>
      </c>
      <c r="I621">
        <v>513</v>
      </c>
      <c r="J621" t="s">
        <v>545</v>
      </c>
      <c r="K621" t="s">
        <v>546</v>
      </c>
      <c r="L621">
        <v>30193</v>
      </c>
      <c r="M621" t="s">
        <v>346</v>
      </c>
      <c r="N621" t="s">
        <v>347</v>
      </c>
      <c r="O621">
        <v>30193</v>
      </c>
      <c r="P621" t="s">
        <v>346</v>
      </c>
      <c r="Q621" t="s">
        <v>347</v>
      </c>
      <c r="R621" t="s">
        <v>324</v>
      </c>
      <c r="S621" s="43">
        <v>-52.95</v>
      </c>
      <c r="U621" s="43">
        <v>14</v>
      </c>
      <c r="IF621">
        <v>30193</v>
      </c>
      <c r="IG621" t="s">
        <v>346</v>
      </c>
      <c r="IH621" t="s">
        <v>284</v>
      </c>
      <c r="IK621">
        <v>-2</v>
      </c>
      <c r="IL621" t="s">
        <v>278</v>
      </c>
      <c r="IM621" t="s">
        <v>279</v>
      </c>
      <c r="IN621" t="s">
        <v>466</v>
      </c>
      <c r="IP621" t="s">
        <v>494</v>
      </c>
    </row>
    <row r="622" spans="1:250" x14ac:dyDescent="0.35">
      <c r="A622">
        <v>13689</v>
      </c>
      <c r="B622">
        <v>-922729984</v>
      </c>
      <c r="C622">
        <v>1837</v>
      </c>
      <c r="D622" t="s">
        <v>272</v>
      </c>
      <c r="E622" t="s">
        <v>273</v>
      </c>
      <c r="F622">
        <v>9695</v>
      </c>
      <c r="G622" t="s">
        <v>280</v>
      </c>
      <c r="H622" t="s">
        <v>281</v>
      </c>
      <c r="I622">
        <v>509</v>
      </c>
      <c r="J622" t="s">
        <v>547</v>
      </c>
      <c r="K622" t="s">
        <v>548</v>
      </c>
      <c r="L622">
        <v>30193</v>
      </c>
      <c r="M622" t="s">
        <v>346</v>
      </c>
      <c r="N622" t="s">
        <v>347</v>
      </c>
      <c r="O622">
        <v>30193</v>
      </c>
      <c r="P622" t="s">
        <v>346</v>
      </c>
      <c r="Q622" t="s">
        <v>347</v>
      </c>
      <c r="R622" t="s">
        <v>324</v>
      </c>
      <c r="S622" s="43">
        <v>-36.590000000000003</v>
      </c>
      <c r="U622" s="43">
        <v>14</v>
      </c>
      <c r="IF622">
        <v>30193</v>
      </c>
      <c r="IG622" t="s">
        <v>346</v>
      </c>
      <c r="IH622" t="s">
        <v>284</v>
      </c>
      <c r="IK622">
        <v>-2</v>
      </c>
      <c r="IL622" t="s">
        <v>278</v>
      </c>
      <c r="IM622" t="s">
        <v>279</v>
      </c>
      <c r="IN622" t="s">
        <v>466</v>
      </c>
      <c r="IP622" t="s">
        <v>494</v>
      </c>
    </row>
    <row r="623" spans="1:250" x14ac:dyDescent="0.35">
      <c r="A623">
        <v>13690</v>
      </c>
      <c r="B623">
        <v>-922729984</v>
      </c>
      <c r="C623">
        <v>1837</v>
      </c>
      <c r="D623" t="s">
        <v>272</v>
      </c>
      <c r="E623" t="s">
        <v>273</v>
      </c>
      <c r="F623">
        <v>9695</v>
      </c>
      <c r="G623" t="s">
        <v>280</v>
      </c>
      <c r="H623" t="s">
        <v>281</v>
      </c>
      <c r="I623">
        <v>507</v>
      </c>
      <c r="J623" t="s">
        <v>549</v>
      </c>
      <c r="K623" t="s">
        <v>550</v>
      </c>
      <c r="L623">
        <v>30193</v>
      </c>
      <c r="M623" t="s">
        <v>346</v>
      </c>
      <c r="N623" t="s">
        <v>347</v>
      </c>
      <c r="O623">
        <v>30193</v>
      </c>
      <c r="P623" t="s">
        <v>346</v>
      </c>
      <c r="Q623" t="s">
        <v>347</v>
      </c>
      <c r="R623" t="s">
        <v>324</v>
      </c>
      <c r="S623" s="43">
        <v>-54.85</v>
      </c>
      <c r="U623" s="43">
        <v>14</v>
      </c>
      <c r="IF623">
        <v>30193</v>
      </c>
      <c r="IG623" t="s">
        <v>346</v>
      </c>
      <c r="IH623" t="s">
        <v>284</v>
      </c>
      <c r="IK623">
        <v>-2</v>
      </c>
      <c r="IL623" t="s">
        <v>278</v>
      </c>
      <c r="IM623" t="s">
        <v>279</v>
      </c>
      <c r="IN623" t="s">
        <v>466</v>
      </c>
      <c r="IP623" t="s">
        <v>494</v>
      </c>
    </row>
    <row r="624" spans="1:250" x14ac:dyDescent="0.35">
      <c r="A624">
        <v>13691</v>
      </c>
      <c r="B624">
        <v>-922729984</v>
      </c>
      <c r="C624">
        <v>1837</v>
      </c>
      <c r="D624" t="s">
        <v>272</v>
      </c>
      <c r="E624" t="s">
        <v>273</v>
      </c>
      <c r="F624">
        <v>1848</v>
      </c>
      <c r="G624" t="s">
        <v>285</v>
      </c>
      <c r="H624" t="s">
        <v>273</v>
      </c>
      <c r="I624">
        <v>528</v>
      </c>
      <c r="J624" t="s">
        <v>531</v>
      </c>
      <c r="K624" t="s">
        <v>532</v>
      </c>
      <c r="L624">
        <v>30193</v>
      </c>
      <c r="M624" t="s">
        <v>346</v>
      </c>
      <c r="N624" t="s">
        <v>347</v>
      </c>
      <c r="O624">
        <v>30193</v>
      </c>
      <c r="P624" t="s">
        <v>346</v>
      </c>
      <c r="Q624" t="s">
        <v>347</v>
      </c>
      <c r="R624" t="s">
        <v>324</v>
      </c>
      <c r="S624" s="43">
        <v>-44.01</v>
      </c>
      <c r="U624" s="43">
        <v>14</v>
      </c>
      <c r="IF624">
        <v>30193</v>
      </c>
      <c r="IG624" t="s">
        <v>346</v>
      </c>
      <c r="IH624" t="s">
        <v>287</v>
      </c>
      <c r="IK624">
        <v>-2</v>
      </c>
      <c r="IL624" t="s">
        <v>278</v>
      </c>
      <c r="IM624" t="s">
        <v>279</v>
      </c>
      <c r="IN624" t="s">
        <v>463</v>
      </c>
      <c r="IP624" t="s">
        <v>493</v>
      </c>
    </row>
    <row r="625" spans="1:250" x14ac:dyDescent="0.35">
      <c r="A625">
        <v>13692</v>
      </c>
      <c r="B625">
        <v>-922729984</v>
      </c>
      <c r="C625">
        <v>1837</v>
      </c>
      <c r="D625" t="s">
        <v>272</v>
      </c>
      <c r="E625" t="s">
        <v>273</v>
      </c>
      <c r="F625">
        <v>1848</v>
      </c>
      <c r="G625" t="s">
        <v>285</v>
      </c>
      <c r="H625" t="s">
        <v>273</v>
      </c>
      <c r="I625">
        <v>527</v>
      </c>
      <c r="J625" t="s">
        <v>535</v>
      </c>
      <c r="K625" t="s">
        <v>536</v>
      </c>
      <c r="L625">
        <v>30193</v>
      </c>
      <c r="M625" t="s">
        <v>346</v>
      </c>
      <c r="N625" t="s">
        <v>347</v>
      </c>
      <c r="O625">
        <v>30193</v>
      </c>
      <c r="P625" t="s">
        <v>346</v>
      </c>
      <c r="Q625" t="s">
        <v>347</v>
      </c>
      <c r="R625" t="s">
        <v>324</v>
      </c>
      <c r="S625" s="43">
        <v>-30.27</v>
      </c>
      <c r="U625" s="43">
        <v>14</v>
      </c>
      <c r="IF625">
        <v>30193</v>
      </c>
      <c r="IG625" t="s">
        <v>346</v>
      </c>
      <c r="IH625" t="s">
        <v>287</v>
      </c>
      <c r="IK625">
        <v>-2</v>
      </c>
      <c r="IL625" t="s">
        <v>278</v>
      </c>
      <c r="IM625" t="s">
        <v>279</v>
      </c>
      <c r="IN625" t="s">
        <v>463</v>
      </c>
      <c r="IP625" t="s">
        <v>493</v>
      </c>
    </row>
    <row r="626" spans="1:250" x14ac:dyDescent="0.35">
      <c r="A626">
        <v>13693</v>
      </c>
      <c r="B626">
        <v>-922729984</v>
      </c>
      <c r="C626">
        <v>1837</v>
      </c>
      <c r="D626" t="s">
        <v>272</v>
      </c>
      <c r="E626" t="s">
        <v>273</v>
      </c>
      <c r="F626">
        <v>13794</v>
      </c>
      <c r="G626" t="s">
        <v>274</v>
      </c>
      <c r="H626" t="s">
        <v>275</v>
      </c>
      <c r="I626">
        <v>507</v>
      </c>
      <c r="J626" t="s">
        <v>549</v>
      </c>
      <c r="K626" t="s">
        <v>550</v>
      </c>
      <c r="L626">
        <v>31601</v>
      </c>
      <c r="M626" t="s">
        <v>348</v>
      </c>
      <c r="N626" t="s">
        <v>349</v>
      </c>
      <c r="O626">
        <v>31601</v>
      </c>
      <c r="P626" t="s">
        <v>348</v>
      </c>
      <c r="Q626" t="s">
        <v>349</v>
      </c>
      <c r="R626" t="s">
        <v>324</v>
      </c>
      <c r="S626" s="43">
        <v>-110.13</v>
      </c>
      <c r="U626" s="43">
        <v>14</v>
      </c>
      <c r="IF626">
        <v>31601</v>
      </c>
      <c r="IG626" t="s">
        <v>348</v>
      </c>
      <c r="IH626" t="s">
        <v>311</v>
      </c>
      <c r="IK626">
        <v>-2</v>
      </c>
      <c r="IL626" t="s">
        <v>278</v>
      </c>
      <c r="IM626" t="s">
        <v>279</v>
      </c>
      <c r="IN626" t="s">
        <v>468</v>
      </c>
      <c r="IP626" t="s">
        <v>495</v>
      </c>
    </row>
    <row r="627" spans="1:250" x14ac:dyDescent="0.35">
      <c r="A627">
        <v>13694</v>
      </c>
      <c r="B627">
        <v>-922729984</v>
      </c>
      <c r="C627">
        <v>1837</v>
      </c>
      <c r="D627" t="s">
        <v>272</v>
      </c>
      <c r="E627" t="s">
        <v>273</v>
      </c>
      <c r="F627">
        <v>9695</v>
      </c>
      <c r="G627" t="s">
        <v>280</v>
      </c>
      <c r="H627" t="s">
        <v>281</v>
      </c>
      <c r="I627">
        <v>528</v>
      </c>
      <c r="J627" t="s">
        <v>531</v>
      </c>
      <c r="K627" t="s">
        <v>532</v>
      </c>
      <c r="L627">
        <v>30193</v>
      </c>
      <c r="M627" t="s">
        <v>346</v>
      </c>
      <c r="N627" t="s">
        <v>347</v>
      </c>
      <c r="O627">
        <v>30193</v>
      </c>
      <c r="P627" t="s">
        <v>346</v>
      </c>
      <c r="Q627" t="s">
        <v>347</v>
      </c>
      <c r="R627" t="s">
        <v>324</v>
      </c>
      <c r="S627" s="43">
        <v>-33.25</v>
      </c>
      <c r="U627" s="43">
        <v>14</v>
      </c>
      <c r="IF627">
        <v>30193</v>
      </c>
      <c r="IG627" t="s">
        <v>346</v>
      </c>
      <c r="IH627" t="s">
        <v>284</v>
      </c>
      <c r="IK627">
        <v>-2</v>
      </c>
      <c r="IL627" t="s">
        <v>278</v>
      </c>
      <c r="IM627" t="s">
        <v>279</v>
      </c>
      <c r="IN627" t="s">
        <v>466</v>
      </c>
      <c r="IP627" t="s">
        <v>494</v>
      </c>
    </row>
    <row r="628" spans="1:250" x14ac:dyDescent="0.35">
      <c r="A628">
        <v>13695</v>
      </c>
      <c r="B628">
        <v>-922729984</v>
      </c>
      <c r="C628">
        <v>1837</v>
      </c>
      <c r="D628" t="s">
        <v>272</v>
      </c>
      <c r="E628" t="s">
        <v>273</v>
      </c>
      <c r="F628">
        <v>9695</v>
      </c>
      <c r="G628" t="s">
        <v>280</v>
      </c>
      <c r="H628" t="s">
        <v>281</v>
      </c>
      <c r="I628">
        <v>527</v>
      </c>
      <c r="J628" t="s">
        <v>535</v>
      </c>
      <c r="K628" t="s">
        <v>536</v>
      </c>
      <c r="L628">
        <v>30193</v>
      </c>
      <c r="M628" t="s">
        <v>346</v>
      </c>
      <c r="N628" t="s">
        <v>347</v>
      </c>
      <c r="O628">
        <v>30193</v>
      </c>
      <c r="P628" t="s">
        <v>346</v>
      </c>
      <c r="Q628" t="s">
        <v>347</v>
      </c>
      <c r="R628" t="s">
        <v>324</v>
      </c>
      <c r="S628" s="43">
        <v>-23.27</v>
      </c>
      <c r="U628" s="43">
        <v>14</v>
      </c>
      <c r="IF628">
        <v>30193</v>
      </c>
      <c r="IG628" t="s">
        <v>346</v>
      </c>
      <c r="IH628" t="s">
        <v>284</v>
      </c>
      <c r="IK628">
        <v>-2</v>
      </c>
      <c r="IL628" t="s">
        <v>278</v>
      </c>
      <c r="IM628" t="s">
        <v>279</v>
      </c>
      <c r="IN628" t="s">
        <v>466</v>
      </c>
      <c r="IP628" t="s">
        <v>494</v>
      </c>
    </row>
    <row r="629" spans="1:250" x14ac:dyDescent="0.35">
      <c r="A629">
        <v>13696</v>
      </c>
      <c r="B629">
        <v>-922729984</v>
      </c>
      <c r="C629">
        <v>1837</v>
      </c>
      <c r="D629" t="s">
        <v>272</v>
      </c>
      <c r="E629" t="s">
        <v>273</v>
      </c>
      <c r="F629">
        <v>9695</v>
      </c>
      <c r="G629" t="s">
        <v>280</v>
      </c>
      <c r="H629" t="s">
        <v>281</v>
      </c>
      <c r="I629">
        <v>523</v>
      </c>
      <c r="J629" t="s">
        <v>537</v>
      </c>
      <c r="K629" t="s">
        <v>538</v>
      </c>
      <c r="L629">
        <v>30193</v>
      </c>
      <c r="M629" t="s">
        <v>346</v>
      </c>
      <c r="N629" t="s">
        <v>347</v>
      </c>
      <c r="O629">
        <v>30193</v>
      </c>
      <c r="P629" t="s">
        <v>346</v>
      </c>
      <c r="Q629" t="s">
        <v>347</v>
      </c>
      <c r="R629" t="s">
        <v>324</v>
      </c>
      <c r="S629" s="43">
        <v>-50.15</v>
      </c>
      <c r="U629" s="43">
        <v>14</v>
      </c>
      <c r="IF629">
        <v>30193</v>
      </c>
      <c r="IG629" t="s">
        <v>346</v>
      </c>
      <c r="IH629" t="s">
        <v>284</v>
      </c>
      <c r="IK629">
        <v>-2</v>
      </c>
      <c r="IL629" t="s">
        <v>278</v>
      </c>
      <c r="IM629" t="s">
        <v>279</v>
      </c>
      <c r="IN629" t="s">
        <v>466</v>
      </c>
      <c r="IP629" t="s">
        <v>494</v>
      </c>
    </row>
    <row r="630" spans="1:250" x14ac:dyDescent="0.35">
      <c r="A630">
        <v>13697</v>
      </c>
      <c r="B630">
        <v>-922729984</v>
      </c>
      <c r="C630">
        <v>1837</v>
      </c>
      <c r="D630" t="s">
        <v>272</v>
      </c>
      <c r="E630" t="s">
        <v>273</v>
      </c>
      <c r="F630">
        <v>9695</v>
      </c>
      <c r="G630" t="s">
        <v>280</v>
      </c>
      <c r="H630" t="s">
        <v>281</v>
      </c>
      <c r="I630">
        <v>521</v>
      </c>
      <c r="J630" t="s">
        <v>539</v>
      </c>
      <c r="K630" t="s">
        <v>540</v>
      </c>
      <c r="L630">
        <v>30193</v>
      </c>
      <c r="M630" t="s">
        <v>346</v>
      </c>
      <c r="N630" t="s">
        <v>347</v>
      </c>
      <c r="O630">
        <v>30193</v>
      </c>
      <c r="P630" t="s">
        <v>346</v>
      </c>
      <c r="Q630" t="s">
        <v>347</v>
      </c>
      <c r="R630" t="s">
        <v>324</v>
      </c>
      <c r="S630" s="43">
        <v>-25.07</v>
      </c>
      <c r="U630" s="43">
        <v>14</v>
      </c>
      <c r="IF630">
        <v>30193</v>
      </c>
      <c r="IG630" t="s">
        <v>346</v>
      </c>
      <c r="IH630" t="s">
        <v>284</v>
      </c>
      <c r="IK630">
        <v>-2</v>
      </c>
      <c r="IL630" t="s">
        <v>278</v>
      </c>
      <c r="IM630" t="s">
        <v>279</v>
      </c>
      <c r="IN630" t="s">
        <v>466</v>
      </c>
      <c r="IP630" t="s">
        <v>494</v>
      </c>
    </row>
    <row r="631" spans="1:250" x14ac:dyDescent="0.35">
      <c r="A631">
        <v>13698</v>
      </c>
      <c r="B631">
        <v>-922729984</v>
      </c>
      <c r="C631">
        <v>1837</v>
      </c>
      <c r="D631" t="s">
        <v>272</v>
      </c>
      <c r="E631" t="s">
        <v>273</v>
      </c>
      <c r="F631">
        <v>9695</v>
      </c>
      <c r="G631" t="s">
        <v>280</v>
      </c>
      <c r="H631" t="s">
        <v>281</v>
      </c>
      <c r="I631">
        <v>519</v>
      </c>
      <c r="J631" t="s">
        <v>541</v>
      </c>
      <c r="K631" t="s">
        <v>542</v>
      </c>
      <c r="L631">
        <v>30193</v>
      </c>
      <c r="M631" t="s">
        <v>346</v>
      </c>
      <c r="N631" t="s">
        <v>347</v>
      </c>
      <c r="O631">
        <v>30193</v>
      </c>
      <c r="P631" t="s">
        <v>346</v>
      </c>
      <c r="Q631" t="s">
        <v>347</v>
      </c>
      <c r="R631" t="s">
        <v>324</v>
      </c>
      <c r="S631" s="43">
        <v>-25.18</v>
      </c>
      <c r="U631" s="43">
        <v>14</v>
      </c>
      <c r="IF631">
        <v>30193</v>
      </c>
      <c r="IG631" t="s">
        <v>346</v>
      </c>
      <c r="IH631" t="s">
        <v>284</v>
      </c>
      <c r="IK631">
        <v>-2</v>
      </c>
      <c r="IL631" t="s">
        <v>278</v>
      </c>
      <c r="IM631" t="s">
        <v>279</v>
      </c>
      <c r="IN631" t="s">
        <v>466</v>
      </c>
      <c r="IP631" t="s">
        <v>494</v>
      </c>
    </row>
    <row r="632" spans="1:250" x14ac:dyDescent="0.35">
      <c r="A632">
        <v>13699</v>
      </c>
      <c r="B632">
        <v>-922729984</v>
      </c>
      <c r="C632">
        <v>1837</v>
      </c>
      <c r="D632" t="s">
        <v>272</v>
      </c>
      <c r="E632" t="s">
        <v>273</v>
      </c>
      <c r="F632">
        <v>13794</v>
      </c>
      <c r="G632" t="s">
        <v>274</v>
      </c>
      <c r="H632" t="s">
        <v>275</v>
      </c>
      <c r="I632">
        <v>523</v>
      </c>
      <c r="J632" t="s">
        <v>537</v>
      </c>
      <c r="K632" t="s">
        <v>538</v>
      </c>
      <c r="L632">
        <v>31601</v>
      </c>
      <c r="M632" t="s">
        <v>348</v>
      </c>
      <c r="N632" t="s">
        <v>349</v>
      </c>
      <c r="O632">
        <v>31601</v>
      </c>
      <c r="P632" t="s">
        <v>348</v>
      </c>
      <c r="Q632" t="s">
        <v>349</v>
      </c>
      <c r="R632" t="s">
        <v>324</v>
      </c>
      <c r="S632" s="43">
        <v>-101.17</v>
      </c>
      <c r="U632" s="43">
        <v>14</v>
      </c>
      <c r="IF632">
        <v>31601</v>
      </c>
      <c r="IG632" t="s">
        <v>348</v>
      </c>
      <c r="IH632" t="s">
        <v>311</v>
      </c>
      <c r="IK632">
        <v>-2</v>
      </c>
      <c r="IL632" t="s">
        <v>278</v>
      </c>
      <c r="IM632" t="s">
        <v>279</v>
      </c>
      <c r="IN632" t="s">
        <v>468</v>
      </c>
      <c r="IP632" t="s">
        <v>495</v>
      </c>
    </row>
    <row r="633" spans="1:250" x14ac:dyDescent="0.35">
      <c r="A633">
        <v>13700</v>
      </c>
      <c r="B633">
        <v>-922729984</v>
      </c>
      <c r="C633">
        <v>1837</v>
      </c>
      <c r="D633" t="s">
        <v>272</v>
      </c>
      <c r="E633" t="s">
        <v>273</v>
      </c>
      <c r="F633">
        <v>13794</v>
      </c>
      <c r="G633" t="s">
        <v>274</v>
      </c>
      <c r="H633" t="s">
        <v>275</v>
      </c>
      <c r="I633">
        <v>521</v>
      </c>
      <c r="J633" t="s">
        <v>539</v>
      </c>
      <c r="K633" t="s">
        <v>540</v>
      </c>
      <c r="L633">
        <v>31601</v>
      </c>
      <c r="M633" t="s">
        <v>348</v>
      </c>
      <c r="N633" t="s">
        <v>349</v>
      </c>
      <c r="O633">
        <v>31601</v>
      </c>
      <c r="P633" t="s">
        <v>348</v>
      </c>
      <c r="Q633" t="s">
        <v>349</v>
      </c>
      <c r="R633" t="s">
        <v>324</v>
      </c>
      <c r="S633" s="43">
        <v>-50.59</v>
      </c>
      <c r="U633" s="43">
        <v>14</v>
      </c>
      <c r="IF633">
        <v>31601</v>
      </c>
      <c r="IG633" t="s">
        <v>348</v>
      </c>
      <c r="IH633" t="s">
        <v>311</v>
      </c>
      <c r="IK633">
        <v>-2</v>
      </c>
      <c r="IL633" t="s">
        <v>278</v>
      </c>
      <c r="IM633" t="s">
        <v>279</v>
      </c>
      <c r="IN633" t="s">
        <v>468</v>
      </c>
      <c r="IP633" t="s">
        <v>495</v>
      </c>
    </row>
    <row r="634" spans="1:250" x14ac:dyDescent="0.35">
      <c r="A634">
        <v>13701</v>
      </c>
      <c r="B634">
        <v>-922729984</v>
      </c>
      <c r="C634">
        <v>1837</v>
      </c>
      <c r="D634" t="s">
        <v>272</v>
      </c>
      <c r="E634" t="s">
        <v>273</v>
      </c>
      <c r="F634">
        <v>13794</v>
      </c>
      <c r="G634" t="s">
        <v>274</v>
      </c>
      <c r="H634" t="s">
        <v>275</v>
      </c>
      <c r="I634">
        <v>519</v>
      </c>
      <c r="J634" t="s">
        <v>541</v>
      </c>
      <c r="K634" t="s">
        <v>542</v>
      </c>
      <c r="L634">
        <v>31601</v>
      </c>
      <c r="M634" t="s">
        <v>348</v>
      </c>
      <c r="N634" t="s">
        <v>349</v>
      </c>
      <c r="O634">
        <v>31601</v>
      </c>
      <c r="P634" t="s">
        <v>348</v>
      </c>
      <c r="Q634" t="s">
        <v>349</v>
      </c>
      <c r="R634" t="s">
        <v>324</v>
      </c>
      <c r="S634" s="43">
        <v>-50.59</v>
      </c>
      <c r="U634" s="43">
        <v>14</v>
      </c>
      <c r="IF634">
        <v>31601</v>
      </c>
      <c r="IG634" t="s">
        <v>348</v>
      </c>
      <c r="IH634" t="s">
        <v>311</v>
      </c>
      <c r="IK634">
        <v>-2</v>
      </c>
      <c r="IL634" t="s">
        <v>278</v>
      </c>
      <c r="IM634" t="s">
        <v>279</v>
      </c>
      <c r="IN634" t="s">
        <v>468</v>
      </c>
      <c r="IP634" t="s">
        <v>495</v>
      </c>
    </row>
    <row r="635" spans="1:250" x14ac:dyDescent="0.35">
      <c r="A635">
        <v>13702</v>
      </c>
      <c r="B635">
        <v>-922729984</v>
      </c>
      <c r="C635">
        <v>1837</v>
      </c>
      <c r="D635" t="s">
        <v>272</v>
      </c>
      <c r="E635" t="s">
        <v>273</v>
      </c>
      <c r="F635">
        <v>13794</v>
      </c>
      <c r="G635" t="s">
        <v>274</v>
      </c>
      <c r="H635" t="s">
        <v>275</v>
      </c>
      <c r="I635">
        <v>515</v>
      </c>
      <c r="J635" t="s">
        <v>543</v>
      </c>
      <c r="K635" t="s">
        <v>544</v>
      </c>
      <c r="L635">
        <v>31601</v>
      </c>
      <c r="M635" t="s">
        <v>348</v>
      </c>
      <c r="N635" t="s">
        <v>349</v>
      </c>
      <c r="O635">
        <v>31601</v>
      </c>
      <c r="P635" t="s">
        <v>348</v>
      </c>
      <c r="Q635" t="s">
        <v>349</v>
      </c>
      <c r="R635" t="s">
        <v>324</v>
      </c>
      <c r="S635" s="43">
        <v>-118.78</v>
      </c>
      <c r="U635" s="43">
        <v>14</v>
      </c>
      <c r="IF635">
        <v>31601</v>
      </c>
      <c r="IG635" t="s">
        <v>348</v>
      </c>
      <c r="IH635" t="s">
        <v>311</v>
      </c>
      <c r="IK635">
        <v>-2</v>
      </c>
      <c r="IL635" t="s">
        <v>278</v>
      </c>
      <c r="IM635" t="s">
        <v>279</v>
      </c>
      <c r="IN635" t="s">
        <v>468</v>
      </c>
      <c r="IP635" t="s">
        <v>495</v>
      </c>
    </row>
    <row r="636" spans="1:250" x14ac:dyDescent="0.35">
      <c r="A636">
        <v>13703</v>
      </c>
      <c r="B636">
        <v>-922729984</v>
      </c>
      <c r="C636">
        <v>1837</v>
      </c>
      <c r="D636" t="s">
        <v>272</v>
      </c>
      <c r="E636" t="s">
        <v>273</v>
      </c>
      <c r="F636">
        <v>13794</v>
      </c>
      <c r="G636" t="s">
        <v>274</v>
      </c>
      <c r="H636" t="s">
        <v>275</v>
      </c>
      <c r="I636">
        <v>513</v>
      </c>
      <c r="J636" t="s">
        <v>545</v>
      </c>
      <c r="K636" t="s">
        <v>546</v>
      </c>
      <c r="L636">
        <v>31601</v>
      </c>
      <c r="M636" t="s">
        <v>348</v>
      </c>
      <c r="N636" t="s">
        <v>349</v>
      </c>
      <c r="O636">
        <v>31601</v>
      </c>
      <c r="P636" t="s">
        <v>348</v>
      </c>
      <c r="Q636" t="s">
        <v>349</v>
      </c>
      <c r="R636" t="s">
        <v>324</v>
      </c>
      <c r="S636" s="43">
        <v>-106.34</v>
      </c>
      <c r="U636" s="43">
        <v>14</v>
      </c>
      <c r="IF636">
        <v>31601</v>
      </c>
      <c r="IG636" t="s">
        <v>348</v>
      </c>
      <c r="IH636" t="s">
        <v>311</v>
      </c>
      <c r="IK636">
        <v>-2</v>
      </c>
      <c r="IL636" t="s">
        <v>278</v>
      </c>
      <c r="IM636" t="s">
        <v>279</v>
      </c>
      <c r="IN636" t="s">
        <v>468</v>
      </c>
      <c r="IP636" t="s">
        <v>495</v>
      </c>
    </row>
    <row r="637" spans="1:250" x14ac:dyDescent="0.35">
      <c r="A637">
        <v>13704</v>
      </c>
      <c r="B637">
        <v>-922729984</v>
      </c>
      <c r="C637">
        <v>1837</v>
      </c>
      <c r="D637" t="s">
        <v>272</v>
      </c>
      <c r="E637" t="s">
        <v>273</v>
      </c>
      <c r="F637">
        <v>13794</v>
      </c>
      <c r="G637" t="s">
        <v>274</v>
      </c>
      <c r="H637" t="s">
        <v>275</v>
      </c>
      <c r="I637">
        <v>509</v>
      </c>
      <c r="J637" t="s">
        <v>547</v>
      </c>
      <c r="K637" t="s">
        <v>548</v>
      </c>
      <c r="L637">
        <v>31601</v>
      </c>
      <c r="M637" t="s">
        <v>348</v>
      </c>
      <c r="N637" t="s">
        <v>349</v>
      </c>
      <c r="O637">
        <v>31601</v>
      </c>
      <c r="P637" t="s">
        <v>348</v>
      </c>
      <c r="Q637" t="s">
        <v>349</v>
      </c>
      <c r="R637" t="s">
        <v>324</v>
      </c>
      <c r="S637" s="43">
        <v>-70.08</v>
      </c>
      <c r="U637" s="43">
        <v>14</v>
      </c>
      <c r="IF637">
        <v>31601</v>
      </c>
      <c r="IG637" t="s">
        <v>348</v>
      </c>
      <c r="IH637" t="s">
        <v>311</v>
      </c>
      <c r="IK637">
        <v>-2</v>
      </c>
      <c r="IL637" t="s">
        <v>278</v>
      </c>
      <c r="IM637" t="s">
        <v>279</v>
      </c>
      <c r="IN637" t="s">
        <v>468</v>
      </c>
      <c r="IP637" t="s">
        <v>495</v>
      </c>
    </row>
    <row r="638" spans="1:250" x14ac:dyDescent="0.35">
      <c r="A638">
        <v>13705</v>
      </c>
      <c r="B638">
        <v>-922729984</v>
      </c>
      <c r="C638">
        <v>1837</v>
      </c>
      <c r="D638" t="s">
        <v>272</v>
      </c>
      <c r="E638" t="s">
        <v>273</v>
      </c>
      <c r="F638">
        <v>31620</v>
      </c>
      <c r="G638" t="s">
        <v>350</v>
      </c>
      <c r="H638" t="s">
        <v>351</v>
      </c>
      <c r="I638">
        <v>515</v>
      </c>
      <c r="J638" t="s">
        <v>543</v>
      </c>
      <c r="K638" t="s">
        <v>544</v>
      </c>
      <c r="L638">
        <v>31663</v>
      </c>
      <c r="M638" t="s">
        <v>352</v>
      </c>
      <c r="N638" t="s">
        <v>353</v>
      </c>
      <c r="O638">
        <v>31663</v>
      </c>
      <c r="P638" t="s">
        <v>352</v>
      </c>
      <c r="Q638" t="s">
        <v>353</v>
      </c>
      <c r="R638" t="s">
        <v>324</v>
      </c>
      <c r="S638" s="43">
        <v>-164.63</v>
      </c>
      <c r="U638" s="43">
        <v>14</v>
      </c>
      <c r="IF638">
        <v>31663</v>
      </c>
      <c r="IG638" t="s">
        <v>352</v>
      </c>
      <c r="IH638" t="s">
        <v>354</v>
      </c>
      <c r="IK638">
        <v>-2</v>
      </c>
      <c r="IL638" t="s">
        <v>278</v>
      </c>
      <c r="IM638" t="s">
        <v>279</v>
      </c>
      <c r="IN638" t="s">
        <v>496</v>
      </c>
      <c r="IP638" t="s">
        <v>497</v>
      </c>
    </row>
    <row r="639" spans="1:250" x14ac:dyDescent="0.35">
      <c r="A639">
        <v>13706</v>
      </c>
      <c r="B639">
        <v>-922729984</v>
      </c>
      <c r="C639">
        <v>1837</v>
      </c>
      <c r="D639" t="s">
        <v>272</v>
      </c>
      <c r="E639" t="s">
        <v>273</v>
      </c>
      <c r="F639">
        <v>31620</v>
      </c>
      <c r="G639" t="s">
        <v>350</v>
      </c>
      <c r="H639" t="s">
        <v>351</v>
      </c>
      <c r="I639">
        <v>513</v>
      </c>
      <c r="J639" t="s">
        <v>545</v>
      </c>
      <c r="K639" t="s">
        <v>546</v>
      </c>
      <c r="L639">
        <v>31663</v>
      </c>
      <c r="M639" t="s">
        <v>352</v>
      </c>
      <c r="N639" t="s">
        <v>353</v>
      </c>
      <c r="O639">
        <v>31663</v>
      </c>
      <c r="P639" t="s">
        <v>352</v>
      </c>
      <c r="Q639" t="s">
        <v>353</v>
      </c>
      <c r="R639" t="s">
        <v>324</v>
      </c>
      <c r="S639" s="43">
        <v>-147.29</v>
      </c>
      <c r="U639" s="43">
        <v>14</v>
      </c>
      <c r="IF639">
        <v>31663</v>
      </c>
      <c r="IG639" t="s">
        <v>352</v>
      </c>
      <c r="IH639" t="s">
        <v>354</v>
      </c>
      <c r="IK639">
        <v>-2</v>
      </c>
      <c r="IL639" t="s">
        <v>278</v>
      </c>
      <c r="IM639" t="s">
        <v>279</v>
      </c>
      <c r="IN639" t="s">
        <v>496</v>
      </c>
      <c r="IP639" t="s">
        <v>497</v>
      </c>
    </row>
    <row r="640" spans="1:250" x14ac:dyDescent="0.35">
      <c r="A640">
        <v>13707</v>
      </c>
      <c r="B640">
        <v>-922729984</v>
      </c>
      <c r="C640">
        <v>1837</v>
      </c>
      <c r="D640" t="s">
        <v>272</v>
      </c>
      <c r="E640" t="s">
        <v>273</v>
      </c>
      <c r="F640">
        <v>31620</v>
      </c>
      <c r="G640" t="s">
        <v>350</v>
      </c>
      <c r="H640" t="s">
        <v>351</v>
      </c>
      <c r="I640">
        <v>509</v>
      </c>
      <c r="J640" t="s">
        <v>547</v>
      </c>
      <c r="K640" t="s">
        <v>548</v>
      </c>
      <c r="L640">
        <v>31663</v>
      </c>
      <c r="M640" t="s">
        <v>352</v>
      </c>
      <c r="N640" t="s">
        <v>353</v>
      </c>
      <c r="O640">
        <v>31663</v>
      </c>
      <c r="P640" t="s">
        <v>352</v>
      </c>
      <c r="Q640" t="s">
        <v>353</v>
      </c>
      <c r="R640" t="s">
        <v>324</v>
      </c>
      <c r="S640" s="43">
        <v>-98.77</v>
      </c>
      <c r="U640" s="43">
        <v>14</v>
      </c>
      <c r="IF640">
        <v>31663</v>
      </c>
      <c r="IG640" t="s">
        <v>352</v>
      </c>
      <c r="IH640" t="s">
        <v>354</v>
      </c>
      <c r="IK640">
        <v>-2</v>
      </c>
      <c r="IL640" t="s">
        <v>278</v>
      </c>
      <c r="IM640" t="s">
        <v>279</v>
      </c>
      <c r="IN640" t="s">
        <v>496</v>
      </c>
      <c r="IP640" t="s">
        <v>497</v>
      </c>
    </row>
    <row r="641" spans="1:250" x14ac:dyDescent="0.35">
      <c r="A641">
        <v>13708</v>
      </c>
      <c r="B641">
        <v>-922729984</v>
      </c>
      <c r="C641">
        <v>1837</v>
      </c>
      <c r="D641" t="s">
        <v>272</v>
      </c>
      <c r="E641" t="s">
        <v>273</v>
      </c>
      <c r="F641">
        <v>31620</v>
      </c>
      <c r="G641" t="s">
        <v>350</v>
      </c>
      <c r="H641" t="s">
        <v>351</v>
      </c>
      <c r="I641">
        <v>507</v>
      </c>
      <c r="J641" t="s">
        <v>549</v>
      </c>
      <c r="K641" t="s">
        <v>550</v>
      </c>
      <c r="L641">
        <v>31663</v>
      </c>
      <c r="M641" t="s">
        <v>352</v>
      </c>
      <c r="N641" t="s">
        <v>353</v>
      </c>
      <c r="O641">
        <v>31663</v>
      </c>
      <c r="P641" t="s">
        <v>352</v>
      </c>
      <c r="Q641" t="s">
        <v>353</v>
      </c>
      <c r="R641" t="s">
        <v>324</v>
      </c>
      <c r="S641" s="43">
        <v>-155.21</v>
      </c>
      <c r="U641" s="43">
        <v>14</v>
      </c>
      <c r="IF641">
        <v>31663</v>
      </c>
      <c r="IG641" t="s">
        <v>352</v>
      </c>
      <c r="IH641" t="s">
        <v>354</v>
      </c>
      <c r="IK641">
        <v>-2</v>
      </c>
      <c r="IL641" t="s">
        <v>278</v>
      </c>
      <c r="IM641" t="s">
        <v>279</v>
      </c>
      <c r="IN641" t="s">
        <v>496</v>
      </c>
      <c r="IP641" t="s">
        <v>497</v>
      </c>
    </row>
    <row r="642" spans="1:250" x14ac:dyDescent="0.35">
      <c r="A642">
        <v>13709</v>
      </c>
      <c r="B642">
        <v>-922729984</v>
      </c>
      <c r="C642">
        <v>1837</v>
      </c>
      <c r="D642" t="s">
        <v>272</v>
      </c>
      <c r="E642" t="s">
        <v>273</v>
      </c>
      <c r="F642">
        <v>13794</v>
      </c>
      <c r="G642" t="s">
        <v>274</v>
      </c>
      <c r="H642" t="s">
        <v>275</v>
      </c>
      <c r="I642">
        <v>528</v>
      </c>
      <c r="J642" t="s">
        <v>531</v>
      </c>
      <c r="K642" t="s">
        <v>532</v>
      </c>
      <c r="L642">
        <v>31601</v>
      </c>
      <c r="M642" t="s">
        <v>348</v>
      </c>
      <c r="N642" t="s">
        <v>349</v>
      </c>
      <c r="O642">
        <v>31601</v>
      </c>
      <c r="P642" t="s">
        <v>348</v>
      </c>
      <c r="Q642" t="s">
        <v>349</v>
      </c>
      <c r="R642" t="s">
        <v>324</v>
      </c>
      <c r="S642" s="43">
        <v>-72.27</v>
      </c>
      <c r="U642" s="43">
        <v>14</v>
      </c>
      <c r="IF642">
        <v>31601</v>
      </c>
      <c r="IG642" t="s">
        <v>348</v>
      </c>
      <c r="IH642" t="s">
        <v>311</v>
      </c>
      <c r="IK642">
        <v>-2</v>
      </c>
      <c r="IL642" t="s">
        <v>278</v>
      </c>
      <c r="IM642" t="s">
        <v>279</v>
      </c>
      <c r="IN642" t="s">
        <v>468</v>
      </c>
      <c r="IP642" t="s">
        <v>495</v>
      </c>
    </row>
    <row r="643" spans="1:250" x14ac:dyDescent="0.35">
      <c r="A643">
        <v>13710</v>
      </c>
      <c r="B643">
        <v>-922729984</v>
      </c>
      <c r="C643">
        <v>1837</v>
      </c>
      <c r="D643" t="s">
        <v>272</v>
      </c>
      <c r="E643" t="s">
        <v>273</v>
      </c>
      <c r="F643">
        <v>13794</v>
      </c>
      <c r="G643" t="s">
        <v>274</v>
      </c>
      <c r="H643" t="s">
        <v>275</v>
      </c>
      <c r="I643">
        <v>527</v>
      </c>
      <c r="J643" t="s">
        <v>535</v>
      </c>
      <c r="K643" t="s">
        <v>536</v>
      </c>
      <c r="L643">
        <v>31601</v>
      </c>
      <c r="M643" t="s">
        <v>348</v>
      </c>
      <c r="N643" t="s">
        <v>349</v>
      </c>
      <c r="O643">
        <v>31601</v>
      </c>
      <c r="P643" t="s">
        <v>348</v>
      </c>
      <c r="Q643" t="s">
        <v>349</v>
      </c>
      <c r="R643" t="s">
        <v>324</v>
      </c>
      <c r="S643" s="43">
        <v>-50.59</v>
      </c>
      <c r="U643" s="43">
        <v>14</v>
      </c>
      <c r="IF643">
        <v>31601</v>
      </c>
      <c r="IG643" t="s">
        <v>348</v>
      </c>
      <c r="IH643" t="s">
        <v>311</v>
      </c>
      <c r="IK643">
        <v>-2</v>
      </c>
      <c r="IL643" t="s">
        <v>278</v>
      </c>
      <c r="IM643" t="s">
        <v>279</v>
      </c>
      <c r="IN643" t="s">
        <v>468</v>
      </c>
      <c r="IP643" t="s">
        <v>495</v>
      </c>
    </row>
    <row r="644" spans="1:250" x14ac:dyDescent="0.35">
      <c r="A644">
        <v>13711</v>
      </c>
      <c r="B644">
        <v>-922729984</v>
      </c>
      <c r="C644">
        <v>1837</v>
      </c>
      <c r="D644" t="s">
        <v>272</v>
      </c>
      <c r="E644" t="s">
        <v>273</v>
      </c>
      <c r="F644">
        <v>13794</v>
      </c>
      <c r="G644" t="s">
        <v>274</v>
      </c>
      <c r="H644" t="s">
        <v>275</v>
      </c>
      <c r="I644">
        <v>507</v>
      </c>
      <c r="J644" t="s">
        <v>549</v>
      </c>
      <c r="K644" t="s">
        <v>550</v>
      </c>
      <c r="L644">
        <v>34667</v>
      </c>
      <c r="M644" t="s">
        <v>355</v>
      </c>
      <c r="N644" t="s">
        <v>356</v>
      </c>
      <c r="O644">
        <v>34667</v>
      </c>
      <c r="P644" t="s">
        <v>355</v>
      </c>
      <c r="Q644" t="s">
        <v>356</v>
      </c>
      <c r="R644" t="s">
        <v>324</v>
      </c>
      <c r="S644" s="43">
        <v>-43.2</v>
      </c>
      <c r="U644" s="43">
        <v>14</v>
      </c>
      <c r="IF644">
        <v>34667</v>
      </c>
      <c r="IG644" t="s">
        <v>355</v>
      </c>
      <c r="IH644" t="s">
        <v>311</v>
      </c>
      <c r="IK644">
        <v>-2</v>
      </c>
      <c r="IL644" t="s">
        <v>278</v>
      </c>
      <c r="IM644" t="s">
        <v>279</v>
      </c>
      <c r="IN644" t="s">
        <v>468</v>
      </c>
      <c r="IP644" t="s">
        <v>498</v>
      </c>
    </row>
    <row r="645" spans="1:250" x14ac:dyDescent="0.35">
      <c r="A645">
        <v>13712</v>
      </c>
      <c r="B645">
        <v>-922729984</v>
      </c>
      <c r="C645">
        <v>1837</v>
      </c>
      <c r="D645" t="s">
        <v>272</v>
      </c>
      <c r="E645" t="s">
        <v>273</v>
      </c>
      <c r="F645">
        <v>31620</v>
      </c>
      <c r="G645" t="s">
        <v>350</v>
      </c>
      <c r="H645" t="s">
        <v>351</v>
      </c>
      <c r="I645">
        <v>528</v>
      </c>
      <c r="J645" t="s">
        <v>531</v>
      </c>
      <c r="K645" t="s">
        <v>532</v>
      </c>
      <c r="L645">
        <v>31663</v>
      </c>
      <c r="M645" t="s">
        <v>352</v>
      </c>
      <c r="N645" t="s">
        <v>353</v>
      </c>
      <c r="O645">
        <v>31663</v>
      </c>
      <c r="P645" t="s">
        <v>352</v>
      </c>
      <c r="Q645" t="s">
        <v>353</v>
      </c>
      <c r="R645" t="s">
        <v>324</v>
      </c>
      <c r="S645" s="43">
        <v>-100.2</v>
      </c>
      <c r="U645" s="43">
        <v>14</v>
      </c>
      <c r="IF645">
        <v>31663</v>
      </c>
      <c r="IG645" t="s">
        <v>352</v>
      </c>
      <c r="IH645" t="s">
        <v>354</v>
      </c>
      <c r="IK645">
        <v>-2</v>
      </c>
      <c r="IL645" t="s">
        <v>278</v>
      </c>
      <c r="IM645" t="s">
        <v>279</v>
      </c>
      <c r="IN645" t="s">
        <v>496</v>
      </c>
      <c r="IP645" t="s">
        <v>497</v>
      </c>
    </row>
    <row r="646" spans="1:250" x14ac:dyDescent="0.35">
      <c r="A646">
        <v>13713</v>
      </c>
      <c r="B646">
        <v>-922729984</v>
      </c>
      <c r="C646">
        <v>1837</v>
      </c>
      <c r="D646" t="s">
        <v>272</v>
      </c>
      <c r="E646" t="s">
        <v>273</v>
      </c>
      <c r="F646">
        <v>31620</v>
      </c>
      <c r="G646" t="s">
        <v>350</v>
      </c>
      <c r="H646" t="s">
        <v>351</v>
      </c>
      <c r="I646">
        <v>527</v>
      </c>
      <c r="J646" t="s">
        <v>535</v>
      </c>
      <c r="K646" t="s">
        <v>536</v>
      </c>
      <c r="L646">
        <v>31663</v>
      </c>
      <c r="M646" t="s">
        <v>352</v>
      </c>
      <c r="N646" t="s">
        <v>353</v>
      </c>
      <c r="O646">
        <v>31663</v>
      </c>
      <c r="P646" t="s">
        <v>352</v>
      </c>
      <c r="Q646" t="s">
        <v>353</v>
      </c>
      <c r="R646" t="s">
        <v>324</v>
      </c>
      <c r="S646" s="43">
        <v>-70.14</v>
      </c>
      <c r="U646" s="43">
        <v>14</v>
      </c>
      <c r="IF646">
        <v>31663</v>
      </c>
      <c r="IG646" t="s">
        <v>352</v>
      </c>
      <c r="IH646" t="s">
        <v>354</v>
      </c>
      <c r="IK646">
        <v>-2</v>
      </c>
      <c r="IL646" t="s">
        <v>278</v>
      </c>
      <c r="IM646" t="s">
        <v>279</v>
      </c>
      <c r="IN646" t="s">
        <v>496</v>
      </c>
      <c r="IP646" t="s">
        <v>497</v>
      </c>
    </row>
    <row r="647" spans="1:250" x14ac:dyDescent="0.35">
      <c r="A647">
        <v>13714</v>
      </c>
      <c r="B647">
        <v>-922729984</v>
      </c>
      <c r="C647">
        <v>1837</v>
      </c>
      <c r="D647" t="s">
        <v>272</v>
      </c>
      <c r="E647" t="s">
        <v>273</v>
      </c>
      <c r="F647">
        <v>31620</v>
      </c>
      <c r="G647" t="s">
        <v>350</v>
      </c>
      <c r="H647" t="s">
        <v>351</v>
      </c>
      <c r="I647">
        <v>523</v>
      </c>
      <c r="J647" t="s">
        <v>537</v>
      </c>
      <c r="K647" t="s">
        <v>538</v>
      </c>
      <c r="L647">
        <v>31663</v>
      </c>
      <c r="M647" t="s">
        <v>352</v>
      </c>
      <c r="N647" t="s">
        <v>353</v>
      </c>
      <c r="O647">
        <v>31663</v>
      </c>
      <c r="P647" t="s">
        <v>352</v>
      </c>
      <c r="Q647" t="s">
        <v>353</v>
      </c>
      <c r="R647" t="s">
        <v>324</v>
      </c>
      <c r="S647" s="43">
        <v>-140.28</v>
      </c>
      <c r="U647" s="43">
        <v>14</v>
      </c>
      <c r="IF647">
        <v>31663</v>
      </c>
      <c r="IG647" t="s">
        <v>352</v>
      </c>
      <c r="IH647" t="s">
        <v>354</v>
      </c>
      <c r="IK647">
        <v>-2</v>
      </c>
      <c r="IL647" t="s">
        <v>278</v>
      </c>
      <c r="IM647" t="s">
        <v>279</v>
      </c>
      <c r="IN647" t="s">
        <v>496</v>
      </c>
      <c r="IP647" t="s">
        <v>497</v>
      </c>
    </row>
    <row r="648" spans="1:250" x14ac:dyDescent="0.35">
      <c r="A648">
        <v>13715</v>
      </c>
      <c r="B648">
        <v>-922729984</v>
      </c>
      <c r="C648">
        <v>1837</v>
      </c>
      <c r="D648" t="s">
        <v>272</v>
      </c>
      <c r="E648" t="s">
        <v>273</v>
      </c>
      <c r="F648">
        <v>31620</v>
      </c>
      <c r="G648" t="s">
        <v>350</v>
      </c>
      <c r="H648" t="s">
        <v>351</v>
      </c>
      <c r="I648">
        <v>521</v>
      </c>
      <c r="J648" t="s">
        <v>539</v>
      </c>
      <c r="K648" t="s">
        <v>540</v>
      </c>
      <c r="L648">
        <v>31663</v>
      </c>
      <c r="M648" t="s">
        <v>352</v>
      </c>
      <c r="N648" t="s">
        <v>353</v>
      </c>
      <c r="O648">
        <v>31663</v>
      </c>
      <c r="P648" t="s">
        <v>352</v>
      </c>
      <c r="Q648" t="s">
        <v>353</v>
      </c>
      <c r="R648" t="s">
        <v>324</v>
      </c>
      <c r="S648" s="43">
        <v>-70.14</v>
      </c>
      <c r="U648" s="43">
        <v>14</v>
      </c>
      <c r="IF648">
        <v>31663</v>
      </c>
      <c r="IG648" t="s">
        <v>352</v>
      </c>
      <c r="IH648" t="s">
        <v>354</v>
      </c>
      <c r="IK648">
        <v>-2</v>
      </c>
      <c r="IL648" t="s">
        <v>278</v>
      </c>
      <c r="IM648" t="s">
        <v>279</v>
      </c>
      <c r="IN648" t="s">
        <v>496</v>
      </c>
      <c r="IP648" t="s">
        <v>497</v>
      </c>
    </row>
    <row r="649" spans="1:250" x14ac:dyDescent="0.35">
      <c r="A649">
        <v>13716</v>
      </c>
      <c r="B649">
        <v>-922729984</v>
      </c>
      <c r="C649">
        <v>1837</v>
      </c>
      <c r="D649" t="s">
        <v>272</v>
      </c>
      <c r="E649" t="s">
        <v>273</v>
      </c>
      <c r="F649">
        <v>31620</v>
      </c>
      <c r="G649" t="s">
        <v>350</v>
      </c>
      <c r="H649" t="s">
        <v>351</v>
      </c>
      <c r="I649">
        <v>519</v>
      </c>
      <c r="J649" t="s">
        <v>541</v>
      </c>
      <c r="K649" t="s">
        <v>542</v>
      </c>
      <c r="L649">
        <v>31663</v>
      </c>
      <c r="M649" t="s">
        <v>352</v>
      </c>
      <c r="N649" t="s">
        <v>353</v>
      </c>
      <c r="O649">
        <v>31663</v>
      </c>
      <c r="P649" t="s">
        <v>352</v>
      </c>
      <c r="Q649" t="s">
        <v>353</v>
      </c>
      <c r="R649" t="s">
        <v>324</v>
      </c>
      <c r="S649" s="43">
        <v>-70.14</v>
      </c>
      <c r="U649" s="43">
        <v>14</v>
      </c>
      <c r="IF649">
        <v>31663</v>
      </c>
      <c r="IG649" t="s">
        <v>352</v>
      </c>
      <c r="IH649" t="s">
        <v>354</v>
      </c>
      <c r="IK649">
        <v>-2</v>
      </c>
      <c r="IL649" t="s">
        <v>278</v>
      </c>
      <c r="IM649" t="s">
        <v>279</v>
      </c>
      <c r="IN649" t="s">
        <v>496</v>
      </c>
      <c r="IP649" t="s">
        <v>497</v>
      </c>
    </row>
    <row r="650" spans="1:250" x14ac:dyDescent="0.35">
      <c r="A650">
        <v>13717</v>
      </c>
      <c r="B650">
        <v>-922729984</v>
      </c>
      <c r="C650">
        <v>1837</v>
      </c>
      <c r="D650" t="s">
        <v>272</v>
      </c>
      <c r="E650" t="s">
        <v>273</v>
      </c>
      <c r="F650">
        <v>13794</v>
      </c>
      <c r="G650" t="s">
        <v>274</v>
      </c>
      <c r="H650" t="s">
        <v>275</v>
      </c>
      <c r="I650">
        <v>523</v>
      </c>
      <c r="J650" t="s">
        <v>537</v>
      </c>
      <c r="K650" t="s">
        <v>538</v>
      </c>
      <c r="L650">
        <v>34667</v>
      </c>
      <c r="M650" t="s">
        <v>355</v>
      </c>
      <c r="N650" t="s">
        <v>356</v>
      </c>
      <c r="O650">
        <v>34667</v>
      </c>
      <c r="P650" t="s">
        <v>355</v>
      </c>
      <c r="Q650" t="s">
        <v>356</v>
      </c>
      <c r="R650" t="s">
        <v>324</v>
      </c>
      <c r="S650" s="43">
        <v>-50.27</v>
      </c>
      <c r="U650" s="43">
        <v>14</v>
      </c>
      <c r="IF650">
        <v>34667</v>
      </c>
      <c r="IG650" t="s">
        <v>355</v>
      </c>
      <c r="IH650" t="s">
        <v>311</v>
      </c>
      <c r="IK650">
        <v>-2</v>
      </c>
      <c r="IL650" t="s">
        <v>278</v>
      </c>
      <c r="IM650" t="s">
        <v>279</v>
      </c>
      <c r="IN650" t="s">
        <v>468</v>
      </c>
      <c r="IP650" t="s">
        <v>498</v>
      </c>
    </row>
    <row r="651" spans="1:250" x14ac:dyDescent="0.35">
      <c r="A651">
        <v>13718</v>
      </c>
      <c r="B651">
        <v>-922729984</v>
      </c>
      <c r="C651">
        <v>1837</v>
      </c>
      <c r="D651" t="s">
        <v>272</v>
      </c>
      <c r="E651" t="s">
        <v>273</v>
      </c>
      <c r="F651">
        <v>13794</v>
      </c>
      <c r="G651" t="s">
        <v>274</v>
      </c>
      <c r="H651" t="s">
        <v>275</v>
      </c>
      <c r="I651">
        <v>521</v>
      </c>
      <c r="J651" t="s">
        <v>539</v>
      </c>
      <c r="K651" t="s">
        <v>540</v>
      </c>
      <c r="L651">
        <v>34667</v>
      </c>
      <c r="M651" t="s">
        <v>355</v>
      </c>
      <c r="N651" t="s">
        <v>356</v>
      </c>
      <c r="O651">
        <v>34667</v>
      </c>
      <c r="P651" t="s">
        <v>355</v>
      </c>
      <c r="Q651" t="s">
        <v>356</v>
      </c>
      <c r="R651" t="s">
        <v>324</v>
      </c>
      <c r="S651" s="43">
        <v>-25.13</v>
      </c>
      <c r="U651" s="43">
        <v>14</v>
      </c>
      <c r="IF651">
        <v>34667</v>
      </c>
      <c r="IG651" t="s">
        <v>355</v>
      </c>
      <c r="IH651" t="s">
        <v>311</v>
      </c>
      <c r="IK651">
        <v>-2</v>
      </c>
      <c r="IL651" t="s">
        <v>278</v>
      </c>
      <c r="IM651" t="s">
        <v>279</v>
      </c>
      <c r="IN651" t="s">
        <v>468</v>
      </c>
      <c r="IP651" t="s">
        <v>498</v>
      </c>
    </row>
    <row r="652" spans="1:250" x14ac:dyDescent="0.35">
      <c r="A652">
        <v>13719</v>
      </c>
      <c r="B652">
        <v>-922729984</v>
      </c>
      <c r="C652">
        <v>1837</v>
      </c>
      <c r="D652" t="s">
        <v>272</v>
      </c>
      <c r="E652" t="s">
        <v>273</v>
      </c>
      <c r="F652">
        <v>13794</v>
      </c>
      <c r="G652" t="s">
        <v>274</v>
      </c>
      <c r="H652" t="s">
        <v>275</v>
      </c>
      <c r="I652">
        <v>519</v>
      </c>
      <c r="J652" t="s">
        <v>541</v>
      </c>
      <c r="K652" t="s">
        <v>542</v>
      </c>
      <c r="L652">
        <v>34667</v>
      </c>
      <c r="M652" t="s">
        <v>355</v>
      </c>
      <c r="N652" t="s">
        <v>356</v>
      </c>
      <c r="O652">
        <v>34667</v>
      </c>
      <c r="P652" t="s">
        <v>355</v>
      </c>
      <c r="Q652" t="s">
        <v>356</v>
      </c>
      <c r="R652" t="s">
        <v>324</v>
      </c>
      <c r="S652" s="43">
        <v>-25.13</v>
      </c>
      <c r="U652" s="43">
        <v>14</v>
      </c>
      <c r="IF652">
        <v>34667</v>
      </c>
      <c r="IG652" t="s">
        <v>355</v>
      </c>
      <c r="IH652" t="s">
        <v>311</v>
      </c>
      <c r="IK652">
        <v>-2</v>
      </c>
      <c r="IL652" t="s">
        <v>278</v>
      </c>
      <c r="IM652" t="s">
        <v>279</v>
      </c>
      <c r="IN652" t="s">
        <v>468</v>
      </c>
      <c r="IP652" t="s">
        <v>498</v>
      </c>
    </row>
    <row r="653" spans="1:250" x14ac:dyDescent="0.35">
      <c r="A653">
        <v>13720</v>
      </c>
      <c r="B653">
        <v>-922729984</v>
      </c>
      <c r="C653">
        <v>1837</v>
      </c>
      <c r="D653" t="s">
        <v>272</v>
      </c>
      <c r="E653" t="s">
        <v>273</v>
      </c>
      <c r="F653">
        <v>13794</v>
      </c>
      <c r="G653" t="s">
        <v>274</v>
      </c>
      <c r="H653" t="s">
        <v>275</v>
      </c>
      <c r="I653">
        <v>515</v>
      </c>
      <c r="J653" t="s">
        <v>543</v>
      </c>
      <c r="K653" t="s">
        <v>544</v>
      </c>
      <c r="L653">
        <v>34667</v>
      </c>
      <c r="M653" t="s">
        <v>355</v>
      </c>
      <c r="N653" t="s">
        <v>356</v>
      </c>
      <c r="O653">
        <v>34667</v>
      </c>
      <c r="P653" t="s">
        <v>355</v>
      </c>
      <c r="Q653" t="s">
        <v>356</v>
      </c>
      <c r="R653" t="s">
        <v>324</v>
      </c>
      <c r="S653" s="43">
        <v>-59.01</v>
      </c>
      <c r="U653" s="43">
        <v>14</v>
      </c>
      <c r="IF653">
        <v>34667</v>
      </c>
      <c r="IG653" t="s">
        <v>355</v>
      </c>
      <c r="IH653" t="s">
        <v>311</v>
      </c>
      <c r="IK653">
        <v>-2</v>
      </c>
      <c r="IL653" t="s">
        <v>278</v>
      </c>
      <c r="IM653" t="s">
        <v>279</v>
      </c>
      <c r="IN653" t="s">
        <v>468</v>
      </c>
      <c r="IP653" t="s">
        <v>498</v>
      </c>
    </row>
    <row r="654" spans="1:250" x14ac:dyDescent="0.35">
      <c r="A654">
        <v>13721</v>
      </c>
      <c r="B654">
        <v>-922729984</v>
      </c>
      <c r="C654">
        <v>1837</v>
      </c>
      <c r="D654" t="s">
        <v>272</v>
      </c>
      <c r="E654" t="s">
        <v>273</v>
      </c>
      <c r="F654">
        <v>13794</v>
      </c>
      <c r="G654" t="s">
        <v>274</v>
      </c>
      <c r="H654" t="s">
        <v>275</v>
      </c>
      <c r="I654">
        <v>513</v>
      </c>
      <c r="J654" t="s">
        <v>545</v>
      </c>
      <c r="K654" t="s">
        <v>546</v>
      </c>
      <c r="L654">
        <v>34667</v>
      </c>
      <c r="M654" t="s">
        <v>355</v>
      </c>
      <c r="N654" t="s">
        <v>356</v>
      </c>
      <c r="O654">
        <v>34667</v>
      </c>
      <c r="P654" t="s">
        <v>355</v>
      </c>
      <c r="Q654" t="s">
        <v>356</v>
      </c>
      <c r="R654" t="s">
        <v>324</v>
      </c>
      <c r="S654" s="43">
        <v>-52.83</v>
      </c>
      <c r="U654" s="43">
        <v>14</v>
      </c>
      <c r="IF654">
        <v>34667</v>
      </c>
      <c r="IG654" t="s">
        <v>355</v>
      </c>
      <c r="IH654" t="s">
        <v>311</v>
      </c>
      <c r="IK654">
        <v>-2</v>
      </c>
      <c r="IL654" t="s">
        <v>278</v>
      </c>
      <c r="IM654" t="s">
        <v>279</v>
      </c>
      <c r="IN654" t="s">
        <v>468</v>
      </c>
      <c r="IP654" t="s">
        <v>498</v>
      </c>
    </row>
    <row r="655" spans="1:250" x14ac:dyDescent="0.35">
      <c r="A655">
        <v>13722</v>
      </c>
      <c r="B655">
        <v>-922729984</v>
      </c>
      <c r="C655">
        <v>1837</v>
      </c>
      <c r="D655" t="s">
        <v>272</v>
      </c>
      <c r="E655" t="s">
        <v>273</v>
      </c>
      <c r="F655">
        <v>13794</v>
      </c>
      <c r="G655" t="s">
        <v>274</v>
      </c>
      <c r="H655" t="s">
        <v>275</v>
      </c>
      <c r="I655">
        <v>509</v>
      </c>
      <c r="J655" t="s">
        <v>547</v>
      </c>
      <c r="K655" t="s">
        <v>548</v>
      </c>
      <c r="L655">
        <v>34667</v>
      </c>
      <c r="M655" t="s">
        <v>355</v>
      </c>
      <c r="N655" t="s">
        <v>356</v>
      </c>
      <c r="O655">
        <v>34667</v>
      </c>
      <c r="P655" t="s">
        <v>355</v>
      </c>
      <c r="Q655" t="s">
        <v>356</v>
      </c>
      <c r="R655" t="s">
        <v>324</v>
      </c>
      <c r="S655" s="43">
        <v>-27.49</v>
      </c>
      <c r="U655" s="43">
        <v>14</v>
      </c>
      <c r="IF655">
        <v>34667</v>
      </c>
      <c r="IG655" t="s">
        <v>355</v>
      </c>
      <c r="IH655" t="s">
        <v>311</v>
      </c>
      <c r="IK655">
        <v>-2</v>
      </c>
      <c r="IL655" t="s">
        <v>278</v>
      </c>
      <c r="IM655" t="s">
        <v>279</v>
      </c>
      <c r="IN655" t="s">
        <v>468</v>
      </c>
      <c r="IP655" t="s">
        <v>498</v>
      </c>
    </row>
    <row r="656" spans="1:250" x14ac:dyDescent="0.35">
      <c r="A656">
        <v>13723</v>
      </c>
      <c r="B656">
        <v>-922729984</v>
      </c>
      <c r="C656">
        <v>1837</v>
      </c>
      <c r="D656" t="s">
        <v>272</v>
      </c>
      <c r="E656" t="s">
        <v>273</v>
      </c>
      <c r="F656">
        <v>7057</v>
      </c>
      <c r="G656" t="s">
        <v>290</v>
      </c>
      <c r="H656" t="s">
        <v>291</v>
      </c>
      <c r="I656">
        <v>515</v>
      </c>
      <c r="J656" t="s">
        <v>543</v>
      </c>
      <c r="K656" t="s">
        <v>544</v>
      </c>
      <c r="L656">
        <v>35455</v>
      </c>
      <c r="M656" t="s">
        <v>342</v>
      </c>
      <c r="N656" t="s">
        <v>343</v>
      </c>
      <c r="O656">
        <v>35455</v>
      </c>
      <c r="P656" t="s">
        <v>342</v>
      </c>
      <c r="Q656" t="s">
        <v>343</v>
      </c>
      <c r="R656" t="s">
        <v>324</v>
      </c>
      <c r="S656" s="43">
        <v>-47.13</v>
      </c>
      <c r="U656" s="43">
        <v>14</v>
      </c>
      <c r="IF656">
        <v>35455</v>
      </c>
      <c r="IG656" t="s">
        <v>342</v>
      </c>
      <c r="IH656" t="s">
        <v>292</v>
      </c>
      <c r="IK656">
        <v>-2</v>
      </c>
      <c r="IL656" t="s">
        <v>278</v>
      </c>
      <c r="IM656" t="s">
        <v>279</v>
      </c>
      <c r="IN656" t="s">
        <v>471</v>
      </c>
      <c r="IP656" t="s">
        <v>499</v>
      </c>
    </row>
    <row r="657" spans="1:250" x14ac:dyDescent="0.35">
      <c r="A657">
        <v>13724</v>
      </c>
      <c r="B657">
        <v>-922729984</v>
      </c>
      <c r="C657">
        <v>1837</v>
      </c>
      <c r="D657" t="s">
        <v>272</v>
      </c>
      <c r="E657" t="s">
        <v>273</v>
      </c>
      <c r="F657">
        <v>7057</v>
      </c>
      <c r="G657" t="s">
        <v>290</v>
      </c>
      <c r="H657" t="s">
        <v>291</v>
      </c>
      <c r="I657">
        <v>513</v>
      </c>
      <c r="J657" t="s">
        <v>545</v>
      </c>
      <c r="K657" t="s">
        <v>546</v>
      </c>
      <c r="L657">
        <v>35455</v>
      </c>
      <c r="M657" t="s">
        <v>342</v>
      </c>
      <c r="N657" t="s">
        <v>343</v>
      </c>
      <c r="O657">
        <v>35455</v>
      </c>
      <c r="P657" t="s">
        <v>342</v>
      </c>
      <c r="Q657" t="s">
        <v>343</v>
      </c>
      <c r="R657" t="s">
        <v>324</v>
      </c>
      <c r="S657" s="43">
        <v>-42.21</v>
      </c>
      <c r="U657" s="43">
        <v>14</v>
      </c>
      <c r="IF657">
        <v>35455</v>
      </c>
      <c r="IG657" t="s">
        <v>342</v>
      </c>
      <c r="IH657" t="s">
        <v>292</v>
      </c>
      <c r="IK657">
        <v>-2</v>
      </c>
      <c r="IL657" t="s">
        <v>278</v>
      </c>
      <c r="IM657" t="s">
        <v>279</v>
      </c>
      <c r="IN657" t="s">
        <v>471</v>
      </c>
      <c r="IP657" t="s">
        <v>499</v>
      </c>
    </row>
    <row r="658" spans="1:250" x14ac:dyDescent="0.35">
      <c r="A658">
        <v>13725</v>
      </c>
      <c r="B658">
        <v>-922729984</v>
      </c>
      <c r="C658">
        <v>1837</v>
      </c>
      <c r="D658" t="s">
        <v>272</v>
      </c>
      <c r="E658" t="s">
        <v>273</v>
      </c>
      <c r="F658">
        <v>7057</v>
      </c>
      <c r="G658" t="s">
        <v>290</v>
      </c>
      <c r="H658" t="s">
        <v>291</v>
      </c>
      <c r="I658">
        <v>509</v>
      </c>
      <c r="J658" t="s">
        <v>547</v>
      </c>
      <c r="K658" t="s">
        <v>548</v>
      </c>
      <c r="L658">
        <v>35455</v>
      </c>
      <c r="M658" t="s">
        <v>342</v>
      </c>
      <c r="N658" t="s">
        <v>343</v>
      </c>
      <c r="O658">
        <v>35455</v>
      </c>
      <c r="P658" t="s">
        <v>342</v>
      </c>
      <c r="Q658" t="s">
        <v>343</v>
      </c>
      <c r="R658" t="s">
        <v>324</v>
      </c>
      <c r="S658" s="43">
        <v>-24.44</v>
      </c>
      <c r="U658" s="43">
        <v>14</v>
      </c>
      <c r="IF658">
        <v>35455</v>
      </c>
      <c r="IG658" t="s">
        <v>342</v>
      </c>
      <c r="IH658" t="s">
        <v>292</v>
      </c>
      <c r="IK658">
        <v>-2</v>
      </c>
      <c r="IL658" t="s">
        <v>278</v>
      </c>
      <c r="IM658" t="s">
        <v>279</v>
      </c>
      <c r="IN658" t="s">
        <v>471</v>
      </c>
      <c r="IP658" t="s">
        <v>499</v>
      </c>
    </row>
    <row r="659" spans="1:250" x14ac:dyDescent="0.35">
      <c r="A659">
        <v>13726</v>
      </c>
      <c r="B659">
        <v>-922729984</v>
      </c>
      <c r="C659">
        <v>1837</v>
      </c>
      <c r="D659" t="s">
        <v>272</v>
      </c>
      <c r="E659" t="s">
        <v>273</v>
      </c>
      <c r="F659">
        <v>7057</v>
      </c>
      <c r="G659" t="s">
        <v>290</v>
      </c>
      <c r="H659" t="s">
        <v>291</v>
      </c>
      <c r="I659">
        <v>507</v>
      </c>
      <c r="J659" t="s">
        <v>549</v>
      </c>
      <c r="K659" t="s">
        <v>550</v>
      </c>
      <c r="L659">
        <v>35455</v>
      </c>
      <c r="M659" t="s">
        <v>342</v>
      </c>
      <c r="N659" t="s">
        <v>343</v>
      </c>
      <c r="O659">
        <v>35455</v>
      </c>
      <c r="P659" t="s">
        <v>342</v>
      </c>
      <c r="Q659" t="s">
        <v>343</v>
      </c>
      <c r="R659" t="s">
        <v>324</v>
      </c>
      <c r="S659" s="43">
        <v>-43.72</v>
      </c>
      <c r="U659" s="43">
        <v>14</v>
      </c>
      <c r="IF659">
        <v>35455</v>
      </c>
      <c r="IG659" t="s">
        <v>342</v>
      </c>
      <c r="IH659" t="s">
        <v>292</v>
      </c>
      <c r="IK659">
        <v>-2</v>
      </c>
      <c r="IL659" t="s">
        <v>278</v>
      </c>
      <c r="IM659" t="s">
        <v>279</v>
      </c>
      <c r="IN659" t="s">
        <v>471</v>
      </c>
      <c r="IP659" t="s">
        <v>499</v>
      </c>
    </row>
    <row r="660" spans="1:250" x14ac:dyDescent="0.35">
      <c r="A660">
        <v>13727</v>
      </c>
      <c r="B660">
        <v>-922729984</v>
      </c>
      <c r="C660">
        <v>1837</v>
      </c>
      <c r="D660" t="s">
        <v>272</v>
      </c>
      <c r="E660" t="s">
        <v>273</v>
      </c>
      <c r="F660">
        <v>13794</v>
      </c>
      <c r="G660" t="s">
        <v>274</v>
      </c>
      <c r="H660" t="s">
        <v>275</v>
      </c>
      <c r="I660">
        <v>528</v>
      </c>
      <c r="J660" t="s">
        <v>531</v>
      </c>
      <c r="K660" t="s">
        <v>532</v>
      </c>
      <c r="L660">
        <v>34667</v>
      </c>
      <c r="M660" t="s">
        <v>355</v>
      </c>
      <c r="N660" t="s">
        <v>356</v>
      </c>
      <c r="O660">
        <v>34667</v>
      </c>
      <c r="P660" t="s">
        <v>355</v>
      </c>
      <c r="Q660" t="s">
        <v>356</v>
      </c>
      <c r="R660" t="s">
        <v>324</v>
      </c>
      <c r="S660" s="43">
        <v>-35.909999999999997</v>
      </c>
      <c r="U660" s="43">
        <v>14</v>
      </c>
      <c r="IF660">
        <v>34667</v>
      </c>
      <c r="IG660" t="s">
        <v>355</v>
      </c>
      <c r="IH660" t="s">
        <v>311</v>
      </c>
      <c r="IK660">
        <v>-2</v>
      </c>
      <c r="IL660" t="s">
        <v>278</v>
      </c>
      <c r="IM660" t="s">
        <v>279</v>
      </c>
      <c r="IN660" t="s">
        <v>468</v>
      </c>
      <c r="IP660" t="s">
        <v>498</v>
      </c>
    </row>
    <row r="661" spans="1:250" x14ac:dyDescent="0.35">
      <c r="A661">
        <v>13728</v>
      </c>
      <c r="B661">
        <v>-922729984</v>
      </c>
      <c r="C661">
        <v>1837</v>
      </c>
      <c r="D661" t="s">
        <v>272</v>
      </c>
      <c r="E661" t="s">
        <v>273</v>
      </c>
      <c r="F661">
        <v>13794</v>
      </c>
      <c r="G661" t="s">
        <v>274</v>
      </c>
      <c r="H661" t="s">
        <v>275</v>
      </c>
      <c r="I661">
        <v>527</v>
      </c>
      <c r="J661" t="s">
        <v>535</v>
      </c>
      <c r="K661" t="s">
        <v>536</v>
      </c>
      <c r="L661">
        <v>34667</v>
      </c>
      <c r="M661" t="s">
        <v>355</v>
      </c>
      <c r="N661" t="s">
        <v>356</v>
      </c>
      <c r="O661">
        <v>34667</v>
      </c>
      <c r="P661" t="s">
        <v>355</v>
      </c>
      <c r="Q661" t="s">
        <v>356</v>
      </c>
      <c r="R661" t="s">
        <v>324</v>
      </c>
      <c r="S661" s="43">
        <v>-25.13</v>
      </c>
      <c r="U661" s="43">
        <v>14</v>
      </c>
      <c r="IF661">
        <v>34667</v>
      </c>
      <c r="IG661" t="s">
        <v>355</v>
      </c>
      <c r="IH661" t="s">
        <v>311</v>
      </c>
      <c r="IK661">
        <v>-2</v>
      </c>
      <c r="IL661" t="s">
        <v>278</v>
      </c>
      <c r="IM661" t="s">
        <v>279</v>
      </c>
      <c r="IN661" t="s">
        <v>468</v>
      </c>
      <c r="IP661" t="s">
        <v>498</v>
      </c>
    </row>
    <row r="662" spans="1:250" x14ac:dyDescent="0.35">
      <c r="A662">
        <v>13729</v>
      </c>
      <c r="B662">
        <v>-922729984</v>
      </c>
      <c r="C662">
        <v>1837</v>
      </c>
      <c r="D662" t="s">
        <v>272</v>
      </c>
      <c r="E662" t="s">
        <v>273</v>
      </c>
      <c r="F662">
        <v>35467</v>
      </c>
      <c r="G662" t="s">
        <v>337</v>
      </c>
      <c r="H662" t="s">
        <v>338</v>
      </c>
      <c r="I662">
        <v>507</v>
      </c>
      <c r="J662" t="s">
        <v>549</v>
      </c>
      <c r="K662" t="s">
        <v>550</v>
      </c>
      <c r="L662">
        <v>35556</v>
      </c>
      <c r="M662" t="s">
        <v>339</v>
      </c>
      <c r="N662" t="s">
        <v>340</v>
      </c>
      <c r="O662">
        <v>35556</v>
      </c>
      <c r="P662" t="s">
        <v>339</v>
      </c>
      <c r="Q662" t="s">
        <v>340</v>
      </c>
      <c r="R662" t="s">
        <v>324</v>
      </c>
      <c r="S662" s="43">
        <v>-177.32</v>
      </c>
      <c r="U662" s="43">
        <v>14</v>
      </c>
      <c r="IF662">
        <v>35556</v>
      </c>
      <c r="IG662" t="s">
        <v>339</v>
      </c>
      <c r="IH662" t="s">
        <v>341</v>
      </c>
      <c r="IK662">
        <v>-2</v>
      </c>
      <c r="IL662" t="s">
        <v>278</v>
      </c>
      <c r="IM662" t="s">
        <v>279</v>
      </c>
      <c r="IN662" t="s">
        <v>500</v>
      </c>
      <c r="IP662" t="s">
        <v>501</v>
      </c>
    </row>
    <row r="663" spans="1:250" x14ac:dyDescent="0.35">
      <c r="A663">
        <v>13730</v>
      </c>
      <c r="B663">
        <v>-922729984</v>
      </c>
      <c r="C663">
        <v>1837</v>
      </c>
      <c r="D663" t="s">
        <v>272</v>
      </c>
      <c r="E663" t="s">
        <v>273</v>
      </c>
      <c r="F663">
        <v>7057</v>
      </c>
      <c r="G663" t="s">
        <v>290</v>
      </c>
      <c r="H663" t="s">
        <v>291</v>
      </c>
      <c r="I663">
        <v>528</v>
      </c>
      <c r="J663" t="s">
        <v>531</v>
      </c>
      <c r="K663" t="s">
        <v>532</v>
      </c>
      <c r="L663">
        <v>35455</v>
      </c>
      <c r="M663" t="s">
        <v>342</v>
      </c>
      <c r="N663" t="s">
        <v>343</v>
      </c>
      <c r="O663">
        <v>35455</v>
      </c>
      <c r="P663" t="s">
        <v>342</v>
      </c>
      <c r="Q663" t="s">
        <v>343</v>
      </c>
      <c r="R663" t="s">
        <v>324</v>
      </c>
      <c r="S663" s="43">
        <v>-26.23</v>
      </c>
      <c r="U663" s="43">
        <v>14</v>
      </c>
      <c r="IF663">
        <v>35455</v>
      </c>
      <c r="IG663" t="s">
        <v>342</v>
      </c>
      <c r="IH663" t="s">
        <v>292</v>
      </c>
      <c r="IK663">
        <v>-2</v>
      </c>
      <c r="IL663" t="s">
        <v>278</v>
      </c>
      <c r="IM663" t="s">
        <v>279</v>
      </c>
      <c r="IN663" t="s">
        <v>471</v>
      </c>
      <c r="IP663" t="s">
        <v>499</v>
      </c>
    </row>
    <row r="664" spans="1:250" x14ac:dyDescent="0.35">
      <c r="A664">
        <v>13731</v>
      </c>
      <c r="B664">
        <v>-922729984</v>
      </c>
      <c r="C664">
        <v>1837</v>
      </c>
      <c r="D664" t="s">
        <v>272</v>
      </c>
      <c r="E664" t="s">
        <v>273</v>
      </c>
      <c r="F664">
        <v>7057</v>
      </c>
      <c r="G664" t="s">
        <v>290</v>
      </c>
      <c r="H664" t="s">
        <v>291</v>
      </c>
      <c r="I664">
        <v>527</v>
      </c>
      <c r="J664" t="s">
        <v>535</v>
      </c>
      <c r="K664" t="s">
        <v>536</v>
      </c>
      <c r="L664">
        <v>35455</v>
      </c>
      <c r="M664" t="s">
        <v>342</v>
      </c>
      <c r="N664" t="s">
        <v>343</v>
      </c>
      <c r="O664">
        <v>35455</v>
      </c>
      <c r="P664" t="s">
        <v>342</v>
      </c>
      <c r="Q664" t="s">
        <v>343</v>
      </c>
      <c r="R664" t="s">
        <v>324</v>
      </c>
      <c r="S664" s="43">
        <v>-18.36</v>
      </c>
      <c r="U664" s="43">
        <v>14</v>
      </c>
      <c r="IF664">
        <v>35455</v>
      </c>
      <c r="IG664" t="s">
        <v>342</v>
      </c>
      <c r="IH664" t="s">
        <v>292</v>
      </c>
      <c r="IK664">
        <v>-2</v>
      </c>
      <c r="IL664" t="s">
        <v>278</v>
      </c>
      <c r="IM664" t="s">
        <v>279</v>
      </c>
      <c r="IN664" t="s">
        <v>471</v>
      </c>
      <c r="IP664" t="s">
        <v>499</v>
      </c>
    </row>
    <row r="665" spans="1:250" x14ac:dyDescent="0.35">
      <c r="A665">
        <v>13732</v>
      </c>
      <c r="B665">
        <v>-922729984</v>
      </c>
      <c r="C665">
        <v>1837</v>
      </c>
      <c r="D665" t="s">
        <v>272</v>
      </c>
      <c r="E665" t="s">
        <v>273</v>
      </c>
      <c r="F665">
        <v>7057</v>
      </c>
      <c r="G665" t="s">
        <v>290</v>
      </c>
      <c r="H665" t="s">
        <v>291</v>
      </c>
      <c r="I665">
        <v>523</v>
      </c>
      <c r="J665" t="s">
        <v>537</v>
      </c>
      <c r="K665" t="s">
        <v>538</v>
      </c>
      <c r="L665">
        <v>35455</v>
      </c>
      <c r="M665" t="s">
        <v>342</v>
      </c>
      <c r="N665" t="s">
        <v>343</v>
      </c>
      <c r="O665">
        <v>35455</v>
      </c>
      <c r="P665" t="s">
        <v>342</v>
      </c>
      <c r="Q665" t="s">
        <v>343</v>
      </c>
      <c r="R665" t="s">
        <v>324</v>
      </c>
      <c r="S665" s="43">
        <v>-38.200000000000003</v>
      </c>
      <c r="U665" s="43">
        <v>14</v>
      </c>
      <c r="IF665">
        <v>35455</v>
      </c>
      <c r="IG665" t="s">
        <v>342</v>
      </c>
      <c r="IH665" t="s">
        <v>292</v>
      </c>
      <c r="IK665">
        <v>-2</v>
      </c>
      <c r="IL665" t="s">
        <v>278</v>
      </c>
      <c r="IM665" t="s">
        <v>279</v>
      </c>
      <c r="IN665" t="s">
        <v>471</v>
      </c>
      <c r="IP665" t="s">
        <v>499</v>
      </c>
    </row>
    <row r="666" spans="1:250" x14ac:dyDescent="0.35">
      <c r="A666">
        <v>13733</v>
      </c>
      <c r="B666">
        <v>-922729984</v>
      </c>
      <c r="C666">
        <v>1837</v>
      </c>
      <c r="D666" t="s">
        <v>272</v>
      </c>
      <c r="E666" t="s">
        <v>273</v>
      </c>
      <c r="F666">
        <v>7057</v>
      </c>
      <c r="G666" t="s">
        <v>290</v>
      </c>
      <c r="H666" t="s">
        <v>291</v>
      </c>
      <c r="I666">
        <v>521</v>
      </c>
      <c r="J666" t="s">
        <v>539</v>
      </c>
      <c r="K666" t="s">
        <v>540</v>
      </c>
      <c r="L666">
        <v>35455</v>
      </c>
      <c r="M666" t="s">
        <v>342</v>
      </c>
      <c r="N666" t="s">
        <v>343</v>
      </c>
      <c r="O666">
        <v>35455</v>
      </c>
      <c r="P666" t="s">
        <v>342</v>
      </c>
      <c r="Q666" t="s">
        <v>343</v>
      </c>
      <c r="R666" t="s">
        <v>324</v>
      </c>
      <c r="S666" s="43">
        <v>-19.100000000000001</v>
      </c>
      <c r="U666" s="43">
        <v>14</v>
      </c>
      <c r="IF666">
        <v>35455</v>
      </c>
      <c r="IG666" t="s">
        <v>342</v>
      </c>
      <c r="IH666" t="s">
        <v>292</v>
      </c>
      <c r="IK666">
        <v>-2</v>
      </c>
      <c r="IL666" t="s">
        <v>278</v>
      </c>
      <c r="IM666" t="s">
        <v>279</v>
      </c>
      <c r="IN666" t="s">
        <v>471</v>
      </c>
      <c r="IP666" t="s">
        <v>499</v>
      </c>
    </row>
    <row r="667" spans="1:250" x14ac:dyDescent="0.35">
      <c r="A667">
        <v>13734</v>
      </c>
      <c r="B667">
        <v>-922729984</v>
      </c>
      <c r="C667">
        <v>1837</v>
      </c>
      <c r="D667" t="s">
        <v>272</v>
      </c>
      <c r="E667" t="s">
        <v>273</v>
      </c>
      <c r="F667">
        <v>7057</v>
      </c>
      <c r="G667" t="s">
        <v>290</v>
      </c>
      <c r="H667" t="s">
        <v>291</v>
      </c>
      <c r="I667">
        <v>519</v>
      </c>
      <c r="J667" t="s">
        <v>541</v>
      </c>
      <c r="K667" t="s">
        <v>542</v>
      </c>
      <c r="L667">
        <v>35455</v>
      </c>
      <c r="M667" t="s">
        <v>342</v>
      </c>
      <c r="N667" t="s">
        <v>343</v>
      </c>
      <c r="O667">
        <v>35455</v>
      </c>
      <c r="P667" t="s">
        <v>342</v>
      </c>
      <c r="Q667" t="s">
        <v>343</v>
      </c>
      <c r="R667" t="s">
        <v>324</v>
      </c>
      <c r="S667" s="43">
        <v>-20.07</v>
      </c>
      <c r="U667" s="43">
        <v>14</v>
      </c>
      <c r="IF667">
        <v>35455</v>
      </c>
      <c r="IG667" t="s">
        <v>342</v>
      </c>
      <c r="IH667" t="s">
        <v>292</v>
      </c>
      <c r="IK667">
        <v>-2</v>
      </c>
      <c r="IL667" t="s">
        <v>278</v>
      </c>
      <c r="IM667" t="s">
        <v>279</v>
      </c>
      <c r="IN667" t="s">
        <v>471</v>
      </c>
      <c r="IP667" t="s">
        <v>499</v>
      </c>
    </row>
    <row r="668" spans="1:250" x14ac:dyDescent="0.35">
      <c r="A668">
        <v>13735</v>
      </c>
      <c r="B668">
        <v>-922729984</v>
      </c>
      <c r="C668">
        <v>1837</v>
      </c>
      <c r="D668" t="s">
        <v>272</v>
      </c>
      <c r="E668" t="s">
        <v>273</v>
      </c>
      <c r="F668">
        <v>35467</v>
      </c>
      <c r="G668" t="s">
        <v>337</v>
      </c>
      <c r="H668" t="s">
        <v>338</v>
      </c>
      <c r="I668">
        <v>523</v>
      </c>
      <c r="J668" t="s">
        <v>537</v>
      </c>
      <c r="K668" t="s">
        <v>538</v>
      </c>
      <c r="L668">
        <v>35556</v>
      </c>
      <c r="M668" t="s">
        <v>339</v>
      </c>
      <c r="N668" t="s">
        <v>340</v>
      </c>
      <c r="O668">
        <v>35556</v>
      </c>
      <c r="P668" t="s">
        <v>339</v>
      </c>
      <c r="Q668" t="s">
        <v>340</v>
      </c>
      <c r="R668" t="s">
        <v>324</v>
      </c>
      <c r="S668" s="43">
        <v>-162.96</v>
      </c>
      <c r="U668" s="43">
        <v>14</v>
      </c>
      <c r="IF668">
        <v>35556</v>
      </c>
      <c r="IG668" t="s">
        <v>339</v>
      </c>
      <c r="IH668" t="s">
        <v>341</v>
      </c>
      <c r="IK668">
        <v>-2</v>
      </c>
      <c r="IL668" t="s">
        <v>278</v>
      </c>
      <c r="IM668" t="s">
        <v>279</v>
      </c>
      <c r="IN668" t="s">
        <v>500</v>
      </c>
      <c r="IP668" t="s">
        <v>501</v>
      </c>
    </row>
    <row r="669" spans="1:250" x14ac:dyDescent="0.35">
      <c r="A669">
        <v>13736</v>
      </c>
      <c r="B669">
        <v>-922729984</v>
      </c>
      <c r="C669">
        <v>1837</v>
      </c>
      <c r="D669" t="s">
        <v>272</v>
      </c>
      <c r="E669" t="s">
        <v>273</v>
      </c>
      <c r="F669">
        <v>35467</v>
      </c>
      <c r="G669" t="s">
        <v>337</v>
      </c>
      <c r="H669" t="s">
        <v>338</v>
      </c>
      <c r="I669">
        <v>521</v>
      </c>
      <c r="J669" t="s">
        <v>539</v>
      </c>
      <c r="K669" t="s">
        <v>540</v>
      </c>
      <c r="L669">
        <v>35556</v>
      </c>
      <c r="M669" t="s">
        <v>339</v>
      </c>
      <c r="N669" t="s">
        <v>340</v>
      </c>
      <c r="O669">
        <v>35556</v>
      </c>
      <c r="P669" t="s">
        <v>339</v>
      </c>
      <c r="Q669" t="s">
        <v>340</v>
      </c>
      <c r="R669" t="s">
        <v>324</v>
      </c>
      <c r="S669" s="43">
        <v>-81.48</v>
      </c>
      <c r="U669" s="43">
        <v>14</v>
      </c>
      <c r="IF669">
        <v>35556</v>
      </c>
      <c r="IG669" t="s">
        <v>339</v>
      </c>
      <c r="IH669" t="s">
        <v>341</v>
      </c>
      <c r="IK669">
        <v>-2</v>
      </c>
      <c r="IL669" t="s">
        <v>278</v>
      </c>
      <c r="IM669" t="s">
        <v>279</v>
      </c>
      <c r="IN669" t="s">
        <v>500</v>
      </c>
      <c r="IP669" t="s">
        <v>501</v>
      </c>
    </row>
    <row r="670" spans="1:250" x14ac:dyDescent="0.35">
      <c r="A670">
        <v>13737</v>
      </c>
      <c r="B670">
        <v>-922729984</v>
      </c>
      <c r="C670">
        <v>1837</v>
      </c>
      <c r="D670" t="s">
        <v>272</v>
      </c>
      <c r="E670" t="s">
        <v>273</v>
      </c>
      <c r="F670">
        <v>35467</v>
      </c>
      <c r="G670" t="s">
        <v>337</v>
      </c>
      <c r="H670" t="s">
        <v>338</v>
      </c>
      <c r="I670">
        <v>519</v>
      </c>
      <c r="J670" t="s">
        <v>541</v>
      </c>
      <c r="K670" t="s">
        <v>542</v>
      </c>
      <c r="L670">
        <v>35556</v>
      </c>
      <c r="M670" t="s">
        <v>339</v>
      </c>
      <c r="N670" t="s">
        <v>340</v>
      </c>
      <c r="O670">
        <v>35556</v>
      </c>
      <c r="P670" t="s">
        <v>339</v>
      </c>
      <c r="Q670" t="s">
        <v>340</v>
      </c>
      <c r="R670" t="s">
        <v>324</v>
      </c>
      <c r="S670" s="43">
        <v>-81.48</v>
      </c>
      <c r="U670" s="43">
        <v>14</v>
      </c>
      <c r="IF670">
        <v>35556</v>
      </c>
      <c r="IG670" t="s">
        <v>339</v>
      </c>
      <c r="IH670" t="s">
        <v>341</v>
      </c>
      <c r="IK670">
        <v>-2</v>
      </c>
      <c r="IL670" t="s">
        <v>278</v>
      </c>
      <c r="IM670" t="s">
        <v>279</v>
      </c>
      <c r="IN670" t="s">
        <v>500</v>
      </c>
      <c r="IP670" t="s">
        <v>501</v>
      </c>
    </row>
    <row r="671" spans="1:250" x14ac:dyDescent="0.35">
      <c r="A671">
        <v>13738</v>
      </c>
      <c r="B671">
        <v>-922729984</v>
      </c>
      <c r="C671">
        <v>1837</v>
      </c>
      <c r="D671" t="s">
        <v>272</v>
      </c>
      <c r="E671" t="s">
        <v>273</v>
      </c>
      <c r="F671">
        <v>35467</v>
      </c>
      <c r="G671" t="s">
        <v>337</v>
      </c>
      <c r="H671" t="s">
        <v>338</v>
      </c>
      <c r="I671">
        <v>515</v>
      </c>
      <c r="J671" t="s">
        <v>543</v>
      </c>
      <c r="K671" t="s">
        <v>544</v>
      </c>
      <c r="L671">
        <v>35556</v>
      </c>
      <c r="M671" t="s">
        <v>339</v>
      </c>
      <c r="N671" t="s">
        <v>340</v>
      </c>
      <c r="O671">
        <v>35556</v>
      </c>
      <c r="P671" t="s">
        <v>339</v>
      </c>
      <c r="Q671" t="s">
        <v>340</v>
      </c>
      <c r="R671" t="s">
        <v>324</v>
      </c>
      <c r="S671" s="43">
        <v>-191.56</v>
      </c>
      <c r="U671" s="43">
        <v>14</v>
      </c>
      <c r="IF671">
        <v>35556</v>
      </c>
      <c r="IG671" t="s">
        <v>339</v>
      </c>
      <c r="IH671" t="s">
        <v>341</v>
      </c>
      <c r="IK671">
        <v>-2</v>
      </c>
      <c r="IL671" t="s">
        <v>278</v>
      </c>
      <c r="IM671" t="s">
        <v>279</v>
      </c>
      <c r="IN671" t="s">
        <v>500</v>
      </c>
      <c r="IP671" t="s">
        <v>501</v>
      </c>
    </row>
    <row r="672" spans="1:250" x14ac:dyDescent="0.35">
      <c r="A672">
        <v>13739</v>
      </c>
      <c r="B672">
        <v>-922729984</v>
      </c>
      <c r="C672">
        <v>1837</v>
      </c>
      <c r="D672" t="s">
        <v>272</v>
      </c>
      <c r="E672" t="s">
        <v>273</v>
      </c>
      <c r="F672">
        <v>35467</v>
      </c>
      <c r="G672" t="s">
        <v>337</v>
      </c>
      <c r="H672" t="s">
        <v>338</v>
      </c>
      <c r="I672">
        <v>513</v>
      </c>
      <c r="J672" t="s">
        <v>545</v>
      </c>
      <c r="K672" t="s">
        <v>546</v>
      </c>
      <c r="L672">
        <v>35556</v>
      </c>
      <c r="M672" t="s">
        <v>339</v>
      </c>
      <c r="N672" t="s">
        <v>340</v>
      </c>
      <c r="O672">
        <v>35556</v>
      </c>
      <c r="P672" t="s">
        <v>339</v>
      </c>
      <c r="Q672" t="s">
        <v>340</v>
      </c>
      <c r="R672" t="s">
        <v>324</v>
      </c>
      <c r="S672" s="43">
        <v>-171.6</v>
      </c>
      <c r="U672" s="43">
        <v>14</v>
      </c>
      <c r="IF672">
        <v>35556</v>
      </c>
      <c r="IG672" t="s">
        <v>339</v>
      </c>
      <c r="IH672" t="s">
        <v>341</v>
      </c>
      <c r="IK672">
        <v>-2</v>
      </c>
      <c r="IL672" t="s">
        <v>278</v>
      </c>
      <c r="IM672" t="s">
        <v>279</v>
      </c>
      <c r="IN672" t="s">
        <v>500</v>
      </c>
      <c r="IP672" t="s">
        <v>501</v>
      </c>
    </row>
    <row r="673" spans="1:250" x14ac:dyDescent="0.35">
      <c r="A673">
        <v>13740</v>
      </c>
      <c r="B673">
        <v>-922729984</v>
      </c>
      <c r="C673">
        <v>1837</v>
      </c>
      <c r="D673" t="s">
        <v>272</v>
      </c>
      <c r="E673" t="s">
        <v>273</v>
      </c>
      <c r="F673">
        <v>35467</v>
      </c>
      <c r="G673" t="s">
        <v>337</v>
      </c>
      <c r="H673" t="s">
        <v>338</v>
      </c>
      <c r="I673">
        <v>509</v>
      </c>
      <c r="J673" t="s">
        <v>547</v>
      </c>
      <c r="K673" t="s">
        <v>548</v>
      </c>
      <c r="L673">
        <v>35556</v>
      </c>
      <c r="M673" t="s">
        <v>339</v>
      </c>
      <c r="N673" t="s">
        <v>340</v>
      </c>
      <c r="O673">
        <v>35556</v>
      </c>
      <c r="P673" t="s">
        <v>339</v>
      </c>
      <c r="Q673" t="s">
        <v>340</v>
      </c>
      <c r="R673" t="s">
        <v>324</v>
      </c>
      <c r="S673" s="43">
        <v>-112.84</v>
      </c>
      <c r="U673" s="43">
        <v>14</v>
      </c>
      <c r="IF673">
        <v>35556</v>
      </c>
      <c r="IG673" t="s">
        <v>339</v>
      </c>
      <c r="IH673" t="s">
        <v>341</v>
      </c>
      <c r="IK673">
        <v>-2</v>
      </c>
      <c r="IL673" t="s">
        <v>278</v>
      </c>
      <c r="IM673" t="s">
        <v>279</v>
      </c>
      <c r="IN673" t="s">
        <v>500</v>
      </c>
      <c r="IP673" t="s">
        <v>501</v>
      </c>
    </row>
    <row r="674" spans="1:250" x14ac:dyDescent="0.35">
      <c r="A674">
        <v>13741</v>
      </c>
      <c r="B674">
        <v>-922729984</v>
      </c>
      <c r="C674">
        <v>1837</v>
      </c>
      <c r="D674" t="s">
        <v>272</v>
      </c>
      <c r="E674" t="s">
        <v>273</v>
      </c>
      <c r="F674">
        <v>13794</v>
      </c>
      <c r="G674" t="s">
        <v>274</v>
      </c>
      <c r="H674" t="s">
        <v>275</v>
      </c>
      <c r="I674">
        <v>515</v>
      </c>
      <c r="J674" t="s">
        <v>543</v>
      </c>
      <c r="K674" t="s">
        <v>544</v>
      </c>
      <c r="L674">
        <v>38311</v>
      </c>
      <c r="M674" t="s">
        <v>358</v>
      </c>
      <c r="N674" t="s">
        <v>359</v>
      </c>
      <c r="O674">
        <v>38311</v>
      </c>
      <c r="P674" t="s">
        <v>358</v>
      </c>
      <c r="Q674" t="s">
        <v>359</v>
      </c>
      <c r="R674" t="s">
        <v>324</v>
      </c>
      <c r="S674" s="43">
        <v>-3.52</v>
      </c>
      <c r="U674" s="43">
        <v>14</v>
      </c>
      <c r="IF674">
        <v>38311</v>
      </c>
      <c r="IG674" t="s">
        <v>358</v>
      </c>
      <c r="IH674" t="s">
        <v>311</v>
      </c>
      <c r="IK674">
        <v>-2</v>
      </c>
      <c r="IL674" t="s">
        <v>278</v>
      </c>
      <c r="IM674" t="s">
        <v>279</v>
      </c>
      <c r="IN674" t="s">
        <v>468</v>
      </c>
      <c r="IP674" t="s">
        <v>503</v>
      </c>
    </row>
    <row r="675" spans="1:250" x14ac:dyDescent="0.35">
      <c r="A675">
        <v>13742</v>
      </c>
      <c r="B675">
        <v>-922729984</v>
      </c>
      <c r="C675">
        <v>1837</v>
      </c>
      <c r="D675" t="s">
        <v>272</v>
      </c>
      <c r="E675" t="s">
        <v>273</v>
      </c>
      <c r="F675">
        <v>13794</v>
      </c>
      <c r="G675" t="s">
        <v>274</v>
      </c>
      <c r="H675" t="s">
        <v>275</v>
      </c>
      <c r="I675">
        <v>513</v>
      </c>
      <c r="J675" t="s">
        <v>545</v>
      </c>
      <c r="K675" t="s">
        <v>546</v>
      </c>
      <c r="L675">
        <v>38311</v>
      </c>
      <c r="M675" t="s">
        <v>358</v>
      </c>
      <c r="N675" t="s">
        <v>359</v>
      </c>
      <c r="O675">
        <v>38311</v>
      </c>
      <c r="P675" t="s">
        <v>358</v>
      </c>
      <c r="Q675" t="s">
        <v>359</v>
      </c>
      <c r="R675" t="s">
        <v>324</v>
      </c>
      <c r="S675" s="43">
        <v>-3.15</v>
      </c>
      <c r="U675" s="43">
        <v>14</v>
      </c>
      <c r="IF675">
        <v>38311</v>
      </c>
      <c r="IG675" t="s">
        <v>358</v>
      </c>
      <c r="IH675" t="s">
        <v>311</v>
      </c>
      <c r="IK675">
        <v>-2</v>
      </c>
      <c r="IL675" t="s">
        <v>278</v>
      </c>
      <c r="IM675" t="s">
        <v>279</v>
      </c>
      <c r="IN675" t="s">
        <v>468</v>
      </c>
      <c r="IP675" t="s">
        <v>503</v>
      </c>
    </row>
    <row r="676" spans="1:250" x14ac:dyDescent="0.35">
      <c r="A676">
        <v>13743</v>
      </c>
      <c r="B676">
        <v>-922729984</v>
      </c>
      <c r="C676">
        <v>1837</v>
      </c>
      <c r="D676" t="s">
        <v>272</v>
      </c>
      <c r="E676" t="s">
        <v>273</v>
      </c>
      <c r="F676">
        <v>13794</v>
      </c>
      <c r="G676" t="s">
        <v>274</v>
      </c>
      <c r="H676" t="s">
        <v>275</v>
      </c>
      <c r="I676">
        <v>509</v>
      </c>
      <c r="J676" t="s">
        <v>547</v>
      </c>
      <c r="K676" t="s">
        <v>548</v>
      </c>
      <c r="L676">
        <v>38311</v>
      </c>
      <c r="M676" t="s">
        <v>358</v>
      </c>
      <c r="N676" t="s">
        <v>359</v>
      </c>
      <c r="O676">
        <v>38311</v>
      </c>
      <c r="P676" t="s">
        <v>358</v>
      </c>
      <c r="Q676" t="s">
        <v>359</v>
      </c>
      <c r="R676" t="s">
        <v>324</v>
      </c>
      <c r="S676" s="43">
        <v>-2.0699999999999998</v>
      </c>
      <c r="U676" s="43">
        <v>14</v>
      </c>
      <c r="IF676">
        <v>38311</v>
      </c>
      <c r="IG676" t="s">
        <v>358</v>
      </c>
      <c r="IH676" t="s">
        <v>311</v>
      </c>
      <c r="IK676">
        <v>-2</v>
      </c>
      <c r="IL676" t="s">
        <v>278</v>
      </c>
      <c r="IM676" t="s">
        <v>279</v>
      </c>
      <c r="IN676" t="s">
        <v>468</v>
      </c>
      <c r="IP676" t="s">
        <v>503</v>
      </c>
    </row>
    <row r="677" spans="1:250" x14ac:dyDescent="0.35">
      <c r="A677">
        <v>13744</v>
      </c>
      <c r="B677">
        <v>-922729984</v>
      </c>
      <c r="C677">
        <v>1837</v>
      </c>
      <c r="D677" t="s">
        <v>272</v>
      </c>
      <c r="E677" t="s">
        <v>273</v>
      </c>
      <c r="F677">
        <v>13794</v>
      </c>
      <c r="G677" t="s">
        <v>274</v>
      </c>
      <c r="H677" t="s">
        <v>275</v>
      </c>
      <c r="I677">
        <v>507</v>
      </c>
      <c r="J677" t="s">
        <v>549</v>
      </c>
      <c r="K677" t="s">
        <v>550</v>
      </c>
      <c r="L677">
        <v>38311</v>
      </c>
      <c r="M677" t="s">
        <v>358</v>
      </c>
      <c r="N677" t="s">
        <v>359</v>
      </c>
      <c r="O677">
        <v>38311</v>
      </c>
      <c r="P677" t="s">
        <v>358</v>
      </c>
      <c r="Q677" t="s">
        <v>359</v>
      </c>
      <c r="R677" t="s">
        <v>324</v>
      </c>
      <c r="S677" s="43">
        <v>-3.26</v>
      </c>
      <c r="U677" s="43">
        <v>14</v>
      </c>
      <c r="IF677">
        <v>38311</v>
      </c>
      <c r="IG677" t="s">
        <v>358</v>
      </c>
      <c r="IH677" t="s">
        <v>311</v>
      </c>
      <c r="IK677">
        <v>-2</v>
      </c>
      <c r="IL677" t="s">
        <v>278</v>
      </c>
      <c r="IM677" t="s">
        <v>279</v>
      </c>
      <c r="IN677" t="s">
        <v>468</v>
      </c>
      <c r="IP677" t="s">
        <v>503</v>
      </c>
    </row>
    <row r="678" spans="1:250" x14ac:dyDescent="0.35">
      <c r="A678">
        <v>13745</v>
      </c>
      <c r="B678">
        <v>-922729984</v>
      </c>
      <c r="C678">
        <v>1837</v>
      </c>
      <c r="D678" t="s">
        <v>272</v>
      </c>
      <c r="E678" t="s">
        <v>273</v>
      </c>
      <c r="F678">
        <v>35467</v>
      </c>
      <c r="G678" t="s">
        <v>337</v>
      </c>
      <c r="H678" t="s">
        <v>338</v>
      </c>
      <c r="I678">
        <v>528</v>
      </c>
      <c r="J678" t="s">
        <v>531</v>
      </c>
      <c r="K678" t="s">
        <v>532</v>
      </c>
      <c r="L678">
        <v>35556</v>
      </c>
      <c r="M678" t="s">
        <v>339</v>
      </c>
      <c r="N678" t="s">
        <v>340</v>
      </c>
      <c r="O678">
        <v>35556</v>
      </c>
      <c r="P678" t="s">
        <v>339</v>
      </c>
      <c r="Q678" t="s">
        <v>340</v>
      </c>
      <c r="R678" t="s">
        <v>324</v>
      </c>
      <c r="S678" s="43">
        <v>-116.4</v>
      </c>
      <c r="U678" s="43">
        <v>14</v>
      </c>
      <c r="IF678">
        <v>35556</v>
      </c>
      <c r="IG678" t="s">
        <v>339</v>
      </c>
      <c r="IH678" t="s">
        <v>341</v>
      </c>
      <c r="IK678">
        <v>-2</v>
      </c>
      <c r="IL678" t="s">
        <v>278</v>
      </c>
      <c r="IM678" t="s">
        <v>279</v>
      </c>
      <c r="IN678" t="s">
        <v>500</v>
      </c>
      <c r="IP678" t="s">
        <v>501</v>
      </c>
    </row>
    <row r="679" spans="1:250" x14ac:dyDescent="0.35">
      <c r="A679">
        <v>13746</v>
      </c>
      <c r="B679">
        <v>-922729984</v>
      </c>
      <c r="C679">
        <v>1837</v>
      </c>
      <c r="D679" t="s">
        <v>272</v>
      </c>
      <c r="E679" t="s">
        <v>273</v>
      </c>
      <c r="F679">
        <v>35467</v>
      </c>
      <c r="G679" t="s">
        <v>337</v>
      </c>
      <c r="H679" t="s">
        <v>338</v>
      </c>
      <c r="I679">
        <v>527</v>
      </c>
      <c r="J679" t="s">
        <v>535</v>
      </c>
      <c r="K679" t="s">
        <v>536</v>
      </c>
      <c r="L679">
        <v>35556</v>
      </c>
      <c r="M679" t="s">
        <v>339</v>
      </c>
      <c r="N679" t="s">
        <v>340</v>
      </c>
      <c r="O679">
        <v>35556</v>
      </c>
      <c r="P679" t="s">
        <v>339</v>
      </c>
      <c r="Q679" t="s">
        <v>340</v>
      </c>
      <c r="R679" t="s">
        <v>324</v>
      </c>
      <c r="S679" s="43">
        <v>-81.48</v>
      </c>
      <c r="U679" s="43">
        <v>14</v>
      </c>
      <c r="IF679">
        <v>35556</v>
      </c>
      <c r="IG679" t="s">
        <v>339</v>
      </c>
      <c r="IH679" t="s">
        <v>341</v>
      </c>
      <c r="IK679">
        <v>-2</v>
      </c>
      <c r="IL679" t="s">
        <v>278</v>
      </c>
      <c r="IM679" t="s">
        <v>279</v>
      </c>
      <c r="IN679" t="s">
        <v>500</v>
      </c>
      <c r="IP679" t="s">
        <v>501</v>
      </c>
    </row>
    <row r="680" spans="1:250" x14ac:dyDescent="0.35">
      <c r="A680">
        <v>13747</v>
      </c>
      <c r="B680">
        <v>-922729984</v>
      </c>
      <c r="C680">
        <v>1837</v>
      </c>
      <c r="D680" t="s">
        <v>272</v>
      </c>
      <c r="E680" t="s">
        <v>273</v>
      </c>
      <c r="F680">
        <v>19011</v>
      </c>
      <c r="G680" t="s">
        <v>318</v>
      </c>
      <c r="H680" t="s">
        <v>319</v>
      </c>
      <c r="I680">
        <v>507</v>
      </c>
      <c r="J680" t="s">
        <v>549</v>
      </c>
      <c r="K680" t="s">
        <v>550</v>
      </c>
      <c r="L680">
        <v>38311</v>
      </c>
      <c r="M680" t="s">
        <v>358</v>
      </c>
      <c r="N680" t="s">
        <v>359</v>
      </c>
      <c r="O680">
        <v>38311</v>
      </c>
      <c r="P680" t="s">
        <v>358</v>
      </c>
      <c r="Q680" t="s">
        <v>359</v>
      </c>
      <c r="R680" t="s">
        <v>324</v>
      </c>
      <c r="S680" s="43">
        <v>-3.27</v>
      </c>
      <c r="U680" s="43">
        <v>14</v>
      </c>
      <c r="IF680">
        <v>38311</v>
      </c>
      <c r="IG680" t="s">
        <v>358</v>
      </c>
      <c r="IH680" t="s">
        <v>322</v>
      </c>
      <c r="IK680">
        <v>-2</v>
      </c>
      <c r="IL680" t="s">
        <v>278</v>
      </c>
      <c r="IM680" t="s">
        <v>279</v>
      </c>
      <c r="IN680" t="s">
        <v>484</v>
      </c>
      <c r="IP680" t="s">
        <v>502</v>
      </c>
    </row>
    <row r="681" spans="1:250" x14ac:dyDescent="0.35">
      <c r="A681">
        <v>13748</v>
      </c>
      <c r="B681">
        <v>-922729984</v>
      </c>
      <c r="C681">
        <v>1837</v>
      </c>
      <c r="D681" t="s">
        <v>272</v>
      </c>
      <c r="E681" t="s">
        <v>273</v>
      </c>
      <c r="F681">
        <v>13794</v>
      </c>
      <c r="G681" t="s">
        <v>274</v>
      </c>
      <c r="H681" t="s">
        <v>275</v>
      </c>
      <c r="I681">
        <v>528</v>
      </c>
      <c r="J681" t="s">
        <v>531</v>
      </c>
      <c r="K681" t="s">
        <v>532</v>
      </c>
      <c r="L681">
        <v>38311</v>
      </c>
      <c r="M681" t="s">
        <v>358</v>
      </c>
      <c r="N681" t="s">
        <v>359</v>
      </c>
      <c r="O681">
        <v>38311</v>
      </c>
      <c r="P681" t="s">
        <v>358</v>
      </c>
      <c r="Q681" t="s">
        <v>359</v>
      </c>
      <c r="R681" t="s">
        <v>324</v>
      </c>
      <c r="S681" s="43">
        <v>-2.14</v>
      </c>
      <c r="U681" s="43">
        <v>14</v>
      </c>
      <c r="IF681">
        <v>38311</v>
      </c>
      <c r="IG681" t="s">
        <v>358</v>
      </c>
      <c r="IH681" t="s">
        <v>311</v>
      </c>
      <c r="IK681">
        <v>-2</v>
      </c>
      <c r="IL681" t="s">
        <v>278</v>
      </c>
      <c r="IM681" t="s">
        <v>279</v>
      </c>
      <c r="IN681" t="s">
        <v>468</v>
      </c>
      <c r="IP681" t="s">
        <v>503</v>
      </c>
    </row>
    <row r="682" spans="1:250" x14ac:dyDescent="0.35">
      <c r="A682">
        <v>13749</v>
      </c>
      <c r="B682">
        <v>-922729984</v>
      </c>
      <c r="C682">
        <v>1837</v>
      </c>
      <c r="D682" t="s">
        <v>272</v>
      </c>
      <c r="E682" t="s">
        <v>273</v>
      </c>
      <c r="F682">
        <v>13794</v>
      </c>
      <c r="G682" t="s">
        <v>274</v>
      </c>
      <c r="H682" t="s">
        <v>275</v>
      </c>
      <c r="I682">
        <v>527</v>
      </c>
      <c r="J682" t="s">
        <v>535</v>
      </c>
      <c r="K682" t="s">
        <v>536</v>
      </c>
      <c r="L682">
        <v>38311</v>
      </c>
      <c r="M682" t="s">
        <v>358</v>
      </c>
      <c r="N682" t="s">
        <v>359</v>
      </c>
      <c r="O682">
        <v>38311</v>
      </c>
      <c r="P682" t="s">
        <v>358</v>
      </c>
      <c r="Q682" t="s">
        <v>359</v>
      </c>
      <c r="R682" t="s">
        <v>324</v>
      </c>
      <c r="S682" s="43">
        <v>-1.5</v>
      </c>
      <c r="U682" s="43">
        <v>14</v>
      </c>
      <c r="IF682">
        <v>38311</v>
      </c>
      <c r="IG682" t="s">
        <v>358</v>
      </c>
      <c r="IH682" t="s">
        <v>311</v>
      </c>
      <c r="IK682">
        <v>-2</v>
      </c>
      <c r="IL682" t="s">
        <v>278</v>
      </c>
      <c r="IM682" t="s">
        <v>279</v>
      </c>
      <c r="IN682" t="s">
        <v>468</v>
      </c>
      <c r="IP682" t="s">
        <v>503</v>
      </c>
    </row>
    <row r="683" spans="1:250" x14ac:dyDescent="0.35">
      <c r="A683">
        <v>13750</v>
      </c>
      <c r="B683">
        <v>-922729984</v>
      </c>
      <c r="C683">
        <v>1837</v>
      </c>
      <c r="D683" t="s">
        <v>272</v>
      </c>
      <c r="E683" t="s">
        <v>273</v>
      </c>
      <c r="F683">
        <v>13794</v>
      </c>
      <c r="G683" t="s">
        <v>274</v>
      </c>
      <c r="H683" t="s">
        <v>275</v>
      </c>
      <c r="I683">
        <v>523</v>
      </c>
      <c r="J683" t="s">
        <v>537</v>
      </c>
      <c r="K683" t="s">
        <v>538</v>
      </c>
      <c r="L683">
        <v>38311</v>
      </c>
      <c r="M683" t="s">
        <v>358</v>
      </c>
      <c r="N683" t="s">
        <v>359</v>
      </c>
      <c r="O683">
        <v>38311</v>
      </c>
      <c r="P683" t="s">
        <v>358</v>
      </c>
      <c r="Q683" t="s">
        <v>359</v>
      </c>
      <c r="R683" t="s">
        <v>324</v>
      </c>
      <c r="S683" s="43">
        <v>-3</v>
      </c>
      <c r="U683" s="43">
        <v>14</v>
      </c>
      <c r="IF683">
        <v>38311</v>
      </c>
      <c r="IG683" t="s">
        <v>358</v>
      </c>
      <c r="IH683" t="s">
        <v>311</v>
      </c>
      <c r="IK683">
        <v>-2</v>
      </c>
      <c r="IL683" t="s">
        <v>278</v>
      </c>
      <c r="IM683" t="s">
        <v>279</v>
      </c>
      <c r="IN683" t="s">
        <v>468</v>
      </c>
      <c r="IP683" t="s">
        <v>503</v>
      </c>
    </row>
    <row r="684" spans="1:250" x14ac:dyDescent="0.35">
      <c r="A684">
        <v>13751</v>
      </c>
      <c r="B684">
        <v>-922729984</v>
      </c>
      <c r="C684">
        <v>1837</v>
      </c>
      <c r="D684" t="s">
        <v>272</v>
      </c>
      <c r="E684" t="s">
        <v>273</v>
      </c>
      <c r="F684">
        <v>13794</v>
      </c>
      <c r="G684" t="s">
        <v>274</v>
      </c>
      <c r="H684" t="s">
        <v>275</v>
      </c>
      <c r="I684">
        <v>521</v>
      </c>
      <c r="J684" t="s">
        <v>539</v>
      </c>
      <c r="K684" t="s">
        <v>540</v>
      </c>
      <c r="L684">
        <v>38311</v>
      </c>
      <c r="M684" t="s">
        <v>358</v>
      </c>
      <c r="N684" t="s">
        <v>359</v>
      </c>
      <c r="O684">
        <v>38311</v>
      </c>
      <c r="P684" t="s">
        <v>358</v>
      </c>
      <c r="Q684" t="s">
        <v>359</v>
      </c>
      <c r="R684" t="s">
        <v>324</v>
      </c>
      <c r="S684" s="43">
        <v>-1.5</v>
      </c>
      <c r="U684" s="43">
        <v>14</v>
      </c>
      <c r="IF684">
        <v>38311</v>
      </c>
      <c r="IG684" t="s">
        <v>358</v>
      </c>
      <c r="IH684" t="s">
        <v>311</v>
      </c>
      <c r="IK684">
        <v>-2</v>
      </c>
      <c r="IL684" t="s">
        <v>278</v>
      </c>
      <c r="IM684" t="s">
        <v>279</v>
      </c>
      <c r="IN684" t="s">
        <v>468</v>
      </c>
      <c r="IP684" t="s">
        <v>503</v>
      </c>
    </row>
    <row r="685" spans="1:250" x14ac:dyDescent="0.35">
      <c r="A685">
        <v>13752</v>
      </c>
      <c r="B685">
        <v>-922729984</v>
      </c>
      <c r="C685">
        <v>1837</v>
      </c>
      <c r="D685" t="s">
        <v>272</v>
      </c>
      <c r="E685" t="s">
        <v>273</v>
      </c>
      <c r="F685">
        <v>13794</v>
      </c>
      <c r="G685" t="s">
        <v>274</v>
      </c>
      <c r="H685" t="s">
        <v>275</v>
      </c>
      <c r="I685">
        <v>519</v>
      </c>
      <c r="J685" t="s">
        <v>541</v>
      </c>
      <c r="K685" t="s">
        <v>542</v>
      </c>
      <c r="L685">
        <v>38311</v>
      </c>
      <c r="M685" t="s">
        <v>358</v>
      </c>
      <c r="N685" t="s">
        <v>359</v>
      </c>
      <c r="O685">
        <v>38311</v>
      </c>
      <c r="P685" t="s">
        <v>358</v>
      </c>
      <c r="Q685" t="s">
        <v>359</v>
      </c>
      <c r="R685" t="s">
        <v>324</v>
      </c>
      <c r="S685" s="43">
        <v>-1.5</v>
      </c>
      <c r="U685" s="43">
        <v>14</v>
      </c>
      <c r="IF685">
        <v>38311</v>
      </c>
      <c r="IG685" t="s">
        <v>358</v>
      </c>
      <c r="IH685" t="s">
        <v>311</v>
      </c>
      <c r="IK685">
        <v>-2</v>
      </c>
      <c r="IL685" t="s">
        <v>278</v>
      </c>
      <c r="IM685" t="s">
        <v>279</v>
      </c>
      <c r="IN685" t="s">
        <v>468</v>
      </c>
      <c r="IP685" t="s">
        <v>503</v>
      </c>
    </row>
    <row r="686" spans="1:250" x14ac:dyDescent="0.35">
      <c r="A686">
        <v>13753</v>
      </c>
      <c r="B686">
        <v>-922729984</v>
      </c>
      <c r="C686">
        <v>1837</v>
      </c>
      <c r="D686" t="s">
        <v>272</v>
      </c>
      <c r="E686" t="s">
        <v>273</v>
      </c>
      <c r="F686">
        <v>19011</v>
      </c>
      <c r="G686" t="s">
        <v>318</v>
      </c>
      <c r="H686" t="s">
        <v>319</v>
      </c>
      <c r="I686">
        <v>523</v>
      </c>
      <c r="J686" t="s">
        <v>537</v>
      </c>
      <c r="K686" t="s">
        <v>538</v>
      </c>
      <c r="L686">
        <v>38311</v>
      </c>
      <c r="M686" t="s">
        <v>358</v>
      </c>
      <c r="N686" t="s">
        <v>359</v>
      </c>
      <c r="O686">
        <v>38311</v>
      </c>
      <c r="P686" t="s">
        <v>358</v>
      </c>
      <c r="Q686" t="s">
        <v>359</v>
      </c>
      <c r="R686" t="s">
        <v>324</v>
      </c>
      <c r="S686" s="43">
        <v>-3</v>
      </c>
      <c r="U686" s="43">
        <v>14</v>
      </c>
      <c r="IF686">
        <v>38311</v>
      </c>
      <c r="IG686" t="s">
        <v>358</v>
      </c>
      <c r="IH686" t="s">
        <v>322</v>
      </c>
      <c r="IK686">
        <v>-2</v>
      </c>
      <c r="IL686" t="s">
        <v>278</v>
      </c>
      <c r="IM686" t="s">
        <v>279</v>
      </c>
      <c r="IN686" t="s">
        <v>484</v>
      </c>
      <c r="IP686" t="s">
        <v>502</v>
      </c>
    </row>
    <row r="687" spans="1:250" x14ac:dyDescent="0.35">
      <c r="A687">
        <v>13754</v>
      </c>
      <c r="B687">
        <v>-922729984</v>
      </c>
      <c r="C687">
        <v>1837</v>
      </c>
      <c r="D687" t="s">
        <v>272</v>
      </c>
      <c r="E687" t="s">
        <v>273</v>
      </c>
      <c r="F687">
        <v>19011</v>
      </c>
      <c r="G687" t="s">
        <v>318</v>
      </c>
      <c r="H687" t="s">
        <v>319</v>
      </c>
      <c r="I687">
        <v>521</v>
      </c>
      <c r="J687" t="s">
        <v>539</v>
      </c>
      <c r="K687" t="s">
        <v>540</v>
      </c>
      <c r="L687">
        <v>38311</v>
      </c>
      <c r="M687" t="s">
        <v>358</v>
      </c>
      <c r="N687" t="s">
        <v>359</v>
      </c>
      <c r="O687">
        <v>38311</v>
      </c>
      <c r="P687" t="s">
        <v>358</v>
      </c>
      <c r="Q687" t="s">
        <v>359</v>
      </c>
      <c r="R687" t="s">
        <v>324</v>
      </c>
      <c r="S687" s="43">
        <v>-1.5</v>
      </c>
      <c r="U687" s="43">
        <v>14</v>
      </c>
      <c r="IF687">
        <v>38311</v>
      </c>
      <c r="IG687" t="s">
        <v>358</v>
      </c>
      <c r="IH687" t="s">
        <v>322</v>
      </c>
      <c r="IK687">
        <v>-2</v>
      </c>
      <c r="IL687" t="s">
        <v>278</v>
      </c>
      <c r="IM687" t="s">
        <v>279</v>
      </c>
      <c r="IN687" t="s">
        <v>484</v>
      </c>
      <c r="IP687" t="s">
        <v>502</v>
      </c>
    </row>
    <row r="688" spans="1:250" x14ac:dyDescent="0.35">
      <c r="A688">
        <v>13755</v>
      </c>
      <c r="B688">
        <v>-922729984</v>
      </c>
      <c r="C688">
        <v>1837</v>
      </c>
      <c r="D688" t="s">
        <v>272</v>
      </c>
      <c r="E688" t="s">
        <v>273</v>
      </c>
      <c r="F688">
        <v>19011</v>
      </c>
      <c r="G688" t="s">
        <v>318</v>
      </c>
      <c r="H688" t="s">
        <v>319</v>
      </c>
      <c r="I688">
        <v>519</v>
      </c>
      <c r="J688" t="s">
        <v>541</v>
      </c>
      <c r="K688" t="s">
        <v>542</v>
      </c>
      <c r="L688">
        <v>38311</v>
      </c>
      <c r="M688" t="s">
        <v>358</v>
      </c>
      <c r="N688" t="s">
        <v>359</v>
      </c>
      <c r="O688">
        <v>38311</v>
      </c>
      <c r="P688" t="s">
        <v>358</v>
      </c>
      <c r="Q688" t="s">
        <v>359</v>
      </c>
      <c r="R688" t="s">
        <v>324</v>
      </c>
      <c r="S688" s="43">
        <v>-1.5</v>
      </c>
      <c r="U688" s="43">
        <v>14</v>
      </c>
      <c r="IF688">
        <v>38311</v>
      </c>
      <c r="IG688" t="s">
        <v>358</v>
      </c>
      <c r="IH688" t="s">
        <v>322</v>
      </c>
      <c r="IK688">
        <v>-2</v>
      </c>
      <c r="IL688" t="s">
        <v>278</v>
      </c>
      <c r="IM688" t="s">
        <v>279</v>
      </c>
      <c r="IN688" t="s">
        <v>484</v>
      </c>
      <c r="IP688" t="s">
        <v>502</v>
      </c>
    </row>
    <row r="689" spans="1:250" x14ac:dyDescent="0.35">
      <c r="A689">
        <v>13756</v>
      </c>
      <c r="B689">
        <v>-922729984</v>
      </c>
      <c r="C689">
        <v>1837</v>
      </c>
      <c r="D689" t="s">
        <v>272</v>
      </c>
      <c r="E689" t="s">
        <v>273</v>
      </c>
      <c r="F689">
        <v>19011</v>
      </c>
      <c r="G689" t="s">
        <v>318</v>
      </c>
      <c r="H689" t="s">
        <v>319</v>
      </c>
      <c r="I689">
        <v>515</v>
      </c>
      <c r="J689" t="s">
        <v>543</v>
      </c>
      <c r="K689" t="s">
        <v>544</v>
      </c>
      <c r="L689">
        <v>38311</v>
      </c>
      <c r="M689" t="s">
        <v>358</v>
      </c>
      <c r="N689" t="s">
        <v>359</v>
      </c>
      <c r="O689">
        <v>38311</v>
      </c>
      <c r="P689" t="s">
        <v>358</v>
      </c>
      <c r="Q689" t="s">
        <v>359</v>
      </c>
      <c r="R689" t="s">
        <v>324</v>
      </c>
      <c r="S689" s="43">
        <v>-3.53</v>
      </c>
      <c r="U689" s="43">
        <v>14</v>
      </c>
      <c r="IF689">
        <v>38311</v>
      </c>
      <c r="IG689" t="s">
        <v>358</v>
      </c>
      <c r="IH689" t="s">
        <v>322</v>
      </c>
      <c r="IK689">
        <v>-2</v>
      </c>
      <c r="IL689" t="s">
        <v>278</v>
      </c>
      <c r="IM689" t="s">
        <v>279</v>
      </c>
      <c r="IN689" t="s">
        <v>484</v>
      </c>
      <c r="IP689" t="s">
        <v>502</v>
      </c>
    </row>
    <row r="690" spans="1:250" x14ac:dyDescent="0.35">
      <c r="A690">
        <v>13757</v>
      </c>
      <c r="B690">
        <v>-922729984</v>
      </c>
      <c r="C690">
        <v>1837</v>
      </c>
      <c r="D690" t="s">
        <v>272</v>
      </c>
      <c r="E690" t="s">
        <v>273</v>
      </c>
      <c r="F690">
        <v>19011</v>
      </c>
      <c r="G690" t="s">
        <v>318</v>
      </c>
      <c r="H690" t="s">
        <v>319</v>
      </c>
      <c r="I690">
        <v>513</v>
      </c>
      <c r="J690" t="s">
        <v>545</v>
      </c>
      <c r="K690" t="s">
        <v>546</v>
      </c>
      <c r="L690">
        <v>38311</v>
      </c>
      <c r="M690" t="s">
        <v>358</v>
      </c>
      <c r="N690" t="s">
        <v>359</v>
      </c>
      <c r="O690">
        <v>38311</v>
      </c>
      <c r="P690" t="s">
        <v>358</v>
      </c>
      <c r="Q690" t="s">
        <v>359</v>
      </c>
      <c r="R690" t="s">
        <v>324</v>
      </c>
      <c r="S690" s="43">
        <v>-3.16</v>
      </c>
      <c r="U690" s="43">
        <v>14</v>
      </c>
      <c r="IF690">
        <v>38311</v>
      </c>
      <c r="IG690" t="s">
        <v>358</v>
      </c>
      <c r="IH690" t="s">
        <v>322</v>
      </c>
      <c r="IK690">
        <v>-2</v>
      </c>
      <c r="IL690" t="s">
        <v>278</v>
      </c>
      <c r="IM690" t="s">
        <v>279</v>
      </c>
      <c r="IN690" t="s">
        <v>484</v>
      </c>
      <c r="IP690" t="s">
        <v>502</v>
      </c>
    </row>
    <row r="691" spans="1:250" x14ac:dyDescent="0.35">
      <c r="A691">
        <v>13758</v>
      </c>
      <c r="B691">
        <v>-922729984</v>
      </c>
      <c r="C691">
        <v>1837</v>
      </c>
      <c r="D691" t="s">
        <v>272</v>
      </c>
      <c r="E691" t="s">
        <v>273</v>
      </c>
      <c r="F691">
        <v>19011</v>
      </c>
      <c r="G691" t="s">
        <v>318</v>
      </c>
      <c r="H691" t="s">
        <v>319</v>
      </c>
      <c r="I691">
        <v>509</v>
      </c>
      <c r="J691" t="s">
        <v>547</v>
      </c>
      <c r="K691" t="s">
        <v>548</v>
      </c>
      <c r="L691">
        <v>38311</v>
      </c>
      <c r="M691" t="s">
        <v>358</v>
      </c>
      <c r="N691" t="s">
        <v>359</v>
      </c>
      <c r="O691">
        <v>38311</v>
      </c>
      <c r="P691" t="s">
        <v>358</v>
      </c>
      <c r="Q691" t="s">
        <v>359</v>
      </c>
      <c r="R691" t="s">
        <v>324</v>
      </c>
      <c r="S691" s="43">
        <v>-2.09</v>
      </c>
      <c r="U691" s="43">
        <v>14</v>
      </c>
      <c r="IF691">
        <v>38311</v>
      </c>
      <c r="IG691" t="s">
        <v>358</v>
      </c>
      <c r="IH691" t="s">
        <v>322</v>
      </c>
      <c r="IK691">
        <v>-2</v>
      </c>
      <c r="IL691" t="s">
        <v>278</v>
      </c>
      <c r="IM691" t="s">
        <v>279</v>
      </c>
      <c r="IN691" t="s">
        <v>484</v>
      </c>
      <c r="IP691" t="s">
        <v>502</v>
      </c>
    </row>
    <row r="692" spans="1:250" x14ac:dyDescent="0.35">
      <c r="A692">
        <v>13759</v>
      </c>
      <c r="B692">
        <v>-922729984</v>
      </c>
      <c r="C692">
        <v>1837</v>
      </c>
      <c r="D692" t="s">
        <v>272</v>
      </c>
      <c r="E692" t="s">
        <v>273</v>
      </c>
      <c r="F692">
        <v>13794</v>
      </c>
      <c r="G692" t="s">
        <v>274</v>
      </c>
      <c r="H692" t="s">
        <v>275</v>
      </c>
      <c r="I692">
        <v>515</v>
      </c>
      <c r="J692" t="s">
        <v>543</v>
      </c>
      <c r="K692" t="s">
        <v>544</v>
      </c>
      <c r="L692">
        <v>39215</v>
      </c>
      <c r="M692" t="s">
        <v>374</v>
      </c>
      <c r="N692" t="s">
        <v>375</v>
      </c>
      <c r="O692">
        <v>39215</v>
      </c>
      <c r="P692" t="s">
        <v>374</v>
      </c>
      <c r="Q692" t="s">
        <v>375</v>
      </c>
      <c r="R692" t="s">
        <v>324</v>
      </c>
      <c r="S692" s="43">
        <v>-13.87</v>
      </c>
      <c r="U692" s="43">
        <v>14</v>
      </c>
      <c r="IF692">
        <v>39215</v>
      </c>
      <c r="IG692" t="s">
        <v>374</v>
      </c>
      <c r="IH692" t="s">
        <v>311</v>
      </c>
      <c r="IK692">
        <v>-2</v>
      </c>
      <c r="IL692" t="s">
        <v>278</v>
      </c>
      <c r="IM692" t="s">
        <v>279</v>
      </c>
      <c r="IN692" t="s">
        <v>468</v>
      </c>
      <c r="IP692" t="s">
        <v>504</v>
      </c>
    </row>
    <row r="693" spans="1:250" x14ac:dyDescent="0.35">
      <c r="A693">
        <v>13760</v>
      </c>
      <c r="B693">
        <v>-922729984</v>
      </c>
      <c r="C693">
        <v>1837</v>
      </c>
      <c r="D693" t="s">
        <v>272</v>
      </c>
      <c r="E693" t="s">
        <v>273</v>
      </c>
      <c r="F693">
        <v>13794</v>
      </c>
      <c r="G693" t="s">
        <v>274</v>
      </c>
      <c r="H693" t="s">
        <v>275</v>
      </c>
      <c r="I693">
        <v>513</v>
      </c>
      <c r="J693" t="s">
        <v>545</v>
      </c>
      <c r="K693" t="s">
        <v>546</v>
      </c>
      <c r="L693">
        <v>39215</v>
      </c>
      <c r="M693" t="s">
        <v>374</v>
      </c>
      <c r="N693" t="s">
        <v>375</v>
      </c>
      <c r="O693">
        <v>39215</v>
      </c>
      <c r="P693" t="s">
        <v>374</v>
      </c>
      <c r="Q693" t="s">
        <v>375</v>
      </c>
      <c r="R693" t="s">
        <v>324</v>
      </c>
      <c r="S693" s="43">
        <v>-12.42</v>
      </c>
      <c r="U693" s="43">
        <v>14</v>
      </c>
      <c r="IF693">
        <v>39215</v>
      </c>
      <c r="IG693" t="s">
        <v>374</v>
      </c>
      <c r="IH693" t="s">
        <v>311</v>
      </c>
      <c r="IK693">
        <v>-2</v>
      </c>
      <c r="IL693" t="s">
        <v>278</v>
      </c>
      <c r="IM693" t="s">
        <v>279</v>
      </c>
      <c r="IN693" t="s">
        <v>468</v>
      </c>
      <c r="IP693" t="s">
        <v>504</v>
      </c>
    </row>
    <row r="694" spans="1:250" x14ac:dyDescent="0.35">
      <c r="A694">
        <v>13761</v>
      </c>
      <c r="B694">
        <v>-922729984</v>
      </c>
      <c r="C694">
        <v>1837</v>
      </c>
      <c r="D694" t="s">
        <v>272</v>
      </c>
      <c r="E694" t="s">
        <v>273</v>
      </c>
      <c r="F694">
        <v>13794</v>
      </c>
      <c r="G694" t="s">
        <v>274</v>
      </c>
      <c r="H694" t="s">
        <v>275</v>
      </c>
      <c r="I694">
        <v>509</v>
      </c>
      <c r="J694" t="s">
        <v>547</v>
      </c>
      <c r="K694" t="s">
        <v>548</v>
      </c>
      <c r="L694">
        <v>39215</v>
      </c>
      <c r="M694" t="s">
        <v>374</v>
      </c>
      <c r="N694" t="s">
        <v>375</v>
      </c>
      <c r="O694">
        <v>39215</v>
      </c>
      <c r="P694" t="s">
        <v>374</v>
      </c>
      <c r="Q694" t="s">
        <v>375</v>
      </c>
      <c r="R694" t="s">
        <v>324</v>
      </c>
      <c r="S694" s="43">
        <v>-8.18</v>
      </c>
      <c r="U694" s="43">
        <v>14</v>
      </c>
      <c r="IF694">
        <v>39215</v>
      </c>
      <c r="IG694" t="s">
        <v>374</v>
      </c>
      <c r="IH694" t="s">
        <v>311</v>
      </c>
      <c r="IK694">
        <v>-2</v>
      </c>
      <c r="IL694" t="s">
        <v>278</v>
      </c>
      <c r="IM694" t="s">
        <v>279</v>
      </c>
      <c r="IN694" t="s">
        <v>468</v>
      </c>
      <c r="IP694" t="s">
        <v>504</v>
      </c>
    </row>
    <row r="695" spans="1:250" x14ac:dyDescent="0.35">
      <c r="A695">
        <v>13762</v>
      </c>
      <c r="B695">
        <v>-922729984</v>
      </c>
      <c r="C695">
        <v>1837</v>
      </c>
      <c r="D695" t="s">
        <v>272</v>
      </c>
      <c r="E695" t="s">
        <v>273</v>
      </c>
      <c r="F695">
        <v>13794</v>
      </c>
      <c r="G695" t="s">
        <v>274</v>
      </c>
      <c r="H695" t="s">
        <v>275</v>
      </c>
      <c r="I695">
        <v>507</v>
      </c>
      <c r="J695" t="s">
        <v>549</v>
      </c>
      <c r="K695" t="s">
        <v>550</v>
      </c>
      <c r="L695">
        <v>39215</v>
      </c>
      <c r="M695" t="s">
        <v>374</v>
      </c>
      <c r="N695" t="s">
        <v>375</v>
      </c>
      <c r="O695">
        <v>39215</v>
      </c>
      <c r="P695" t="s">
        <v>374</v>
      </c>
      <c r="Q695" t="s">
        <v>375</v>
      </c>
      <c r="R695" t="s">
        <v>324</v>
      </c>
      <c r="S695" s="43">
        <v>-12.86</v>
      </c>
      <c r="U695" s="43">
        <v>14</v>
      </c>
      <c r="IF695">
        <v>39215</v>
      </c>
      <c r="IG695" t="s">
        <v>374</v>
      </c>
      <c r="IH695" t="s">
        <v>311</v>
      </c>
      <c r="IK695">
        <v>-2</v>
      </c>
      <c r="IL695" t="s">
        <v>278</v>
      </c>
      <c r="IM695" t="s">
        <v>279</v>
      </c>
      <c r="IN695" t="s">
        <v>468</v>
      </c>
      <c r="IP695" t="s">
        <v>504</v>
      </c>
    </row>
    <row r="696" spans="1:250" x14ac:dyDescent="0.35">
      <c r="A696">
        <v>13763</v>
      </c>
      <c r="B696">
        <v>-922729984</v>
      </c>
      <c r="C696">
        <v>1837</v>
      </c>
      <c r="D696" t="s">
        <v>272</v>
      </c>
      <c r="E696" t="s">
        <v>273</v>
      </c>
      <c r="F696">
        <v>19011</v>
      </c>
      <c r="G696" t="s">
        <v>318</v>
      </c>
      <c r="H696" t="s">
        <v>319</v>
      </c>
      <c r="I696">
        <v>528</v>
      </c>
      <c r="J696" t="s">
        <v>531</v>
      </c>
      <c r="K696" t="s">
        <v>532</v>
      </c>
      <c r="L696">
        <v>38311</v>
      </c>
      <c r="M696" t="s">
        <v>358</v>
      </c>
      <c r="N696" t="s">
        <v>359</v>
      </c>
      <c r="O696">
        <v>38311</v>
      </c>
      <c r="P696" t="s">
        <v>358</v>
      </c>
      <c r="Q696" t="s">
        <v>359</v>
      </c>
      <c r="R696" t="s">
        <v>324</v>
      </c>
      <c r="S696" s="43">
        <v>-1.89</v>
      </c>
      <c r="U696" s="43">
        <v>14</v>
      </c>
      <c r="IF696">
        <v>38311</v>
      </c>
      <c r="IG696" t="s">
        <v>358</v>
      </c>
      <c r="IH696" t="s">
        <v>322</v>
      </c>
      <c r="IK696">
        <v>-2</v>
      </c>
      <c r="IL696" t="s">
        <v>278</v>
      </c>
      <c r="IM696" t="s">
        <v>279</v>
      </c>
      <c r="IN696" t="s">
        <v>484</v>
      </c>
      <c r="IP696" t="s">
        <v>502</v>
      </c>
    </row>
    <row r="697" spans="1:250" x14ac:dyDescent="0.35">
      <c r="A697">
        <v>13764</v>
      </c>
      <c r="B697">
        <v>-922729984</v>
      </c>
      <c r="C697">
        <v>1837</v>
      </c>
      <c r="D697" t="s">
        <v>272</v>
      </c>
      <c r="E697" t="s">
        <v>273</v>
      </c>
      <c r="F697">
        <v>19011</v>
      </c>
      <c r="G697" t="s">
        <v>318</v>
      </c>
      <c r="H697" t="s">
        <v>319</v>
      </c>
      <c r="I697">
        <v>527</v>
      </c>
      <c r="J697" t="s">
        <v>535</v>
      </c>
      <c r="K697" t="s">
        <v>536</v>
      </c>
      <c r="L697">
        <v>38311</v>
      </c>
      <c r="M697" t="s">
        <v>358</v>
      </c>
      <c r="N697" t="s">
        <v>359</v>
      </c>
      <c r="O697">
        <v>38311</v>
      </c>
      <c r="P697" t="s">
        <v>358</v>
      </c>
      <c r="Q697" t="s">
        <v>359</v>
      </c>
      <c r="R697" t="s">
        <v>324</v>
      </c>
      <c r="S697" s="43">
        <v>-1.5</v>
      </c>
      <c r="U697" s="43">
        <v>14</v>
      </c>
      <c r="IF697">
        <v>38311</v>
      </c>
      <c r="IG697" t="s">
        <v>358</v>
      </c>
      <c r="IH697" t="s">
        <v>322</v>
      </c>
      <c r="IK697">
        <v>-2</v>
      </c>
      <c r="IL697" t="s">
        <v>278</v>
      </c>
      <c r="IM697" t="s">
        <v>279</v>
      </c>
      <c r="IN697" t="s">
        <v>484</v>
      </c>
      <c r="IP697" t="s">
        <v>502</v>
      </c>
    </row>
    <row r="698" spans="1:250" x14ac:dyDescent="0.35">
      <c r="A698">
        <v>13765</v>
      </c>
      <c r="B698">
        <v>-922729984</v>
      </c>
      <c r="C698">
        <v>1837</v>
      </c>
      <c r="D698" t="s">
        <v>272</v>
      </c>
      <c r="E698" t="s">
        <v>273</v>
      </c>
      <c r="F698">
        <v>1848</v>
      </c>
      <c r="G698" t="s">
        <v>285</v>
      </c>
      <c r="H698" t="s">
        <v>273</v>
      </c>
      <c r="I698">
        <v>507</v>
      </c>
      <c r="J698" t="s">
        <v>549</v>
      </c>
      <c r="K698" t="s">
        <v>550</v>
      </c>
      <c r="L698">
        <v>41235</v>
      </c>
      <c r="M698" t="s">
        <v>378</v>
      </c>
      <c r="N698" t="s">
        <v>379</v>
      </c>
      <c r="O698">
        <v>41235</v>
      </c>
      <c r="P698" t="s">
        <v>378</v>
      </c>
      <c r="Q698" t="s">
        <v>379</v>
      </c>
      <c r="R698" t="s">
        <v>324</v>
      </c>
      <c r="S698" s="43">
        <v>-456.4</v>
      </c>
      <c r="U698" s="43">
        <v>14</v>
      </c>
      <c r="IF698">
        <v>41235</v>
      </c>
      <c r="IG698" t="s">
        <v>378</v>
      </c>
      <c r="IH698" t="s">
        <v>287</v>
      </c>
      <c r="IK698">
        <v>-2</v>
      </c>
      <c r="IL698" t="s">
        <v>278</v>
      </c>
      <c r="IM698" t="s">
        <v>279</v>
      </c>
      <c r="IN698" t="s">
        <v>505</v>
      </c>
      <c r="IP698" t="s">
        <v>512</v>
      </c>
    </row>
    <row r="699" spans="1:250" x14ac:dyDescent="0.35">
      <c r="A699">
        <v>13766</v>
      </c>
      <c r="B699">
        <v>-922729984</v>
      </c>
      <c r="C699">
        <v>1837</v>
      </c>
      <c r="D699" t="s">
        <v>272</v>
      </c>
      <c r="E699" t="s">
        <v>273</v>
      </c>
      <c r="F699">
        <v>13794</v>
      </c>
      <c r="G699" t="s">
        <v>274</v>
      </c>
      <c r="H699" t="s">
        <v>275</v>
      </c>
      <c r="I699">
        <v>528</v>
      </c>
      <c r="J699" t="s">
        <v>531</v>
      </c>
      <c r="K699" t="s">
        <v>532</v>
      </c>
      <c r="L699">
        <v>39215</v>
      </c>
      <c r="M699" t="s">
        <v>374</v>
      </c>
      <c r="N699" t="s">
        <v>375</v>
      </c>
      <c r="O699">
        <v>39215</v>
      </c>
      <c r="P699" t="s">
        <v>374</v>
      </c>
      <c r="Q699" t="s">
        <v>375</v>
      </c>
      <c r="R699" t="s">
        <v>324</v>
      </c>
      <c r="S699" s="43">
        <v>-8.44</v>
      </c>
      <c r="U699" s="43">
        <v>14</v>
      </c>
      <c r="IF699">
        <v>39215</v>
      </c>
      <c r="IG699" t="s">
        <v>374</v>
      </c>
      <c r="IH699" t="s">
        <v>311</v>
      </c>
      <c r="IK699">
        <v>-2</v>
      </c>
      <c r="IL699" t="s">
        <v>278</v>
      </c>
      <c r="IM699" t="s">
        <v>279</v>
      </c>
      <c r="IN699" t="s">
        <v>468</v>
      </c>
      <c r="IP699" t="s">
        <v>504</v>
      </c>
    </row>
    <row r="700" spans="1:250" x14ac:dyDescent="0.35">
      <c r="A700">
        <v>13767</v>
      </c>
      <c r="B700">
        <v>-922729984</v>
      </c>
      <c r="C700">
        <v>1837</v>
      </c>
      <c r="D700" t="s">
        <v>272</v>
      </c>
      <c r="E700" t="s">
        <v>273</v>
      </c>
      <c r="F700">
        <v>13794</v>
      </c>
      <c r="G700" t="s">
        <v>274</v>
      </c>
      <c r="H700" t="s">
        <v>275</v>
      </c>
      <c r="I700">
        <v>527</v>
      </c>
      <c r="J700" t="s">
        <v>535</v>
      </c>
      <c r="K700" t="s">
        <v>536</v>
      </c>
      <c r="L700">
        <v>39215</v>
      </c>
      <c r="M700" t="s">
        <v>374</v>
      </c>
      <c r="N700" t="s">
        <v>375</v>
      </c>
      <c r="O700">
        <v>39215</v>
      </c>
      <c r="P700" t="s">
        <v>374</v>
      </c>
      <c r="Q700" t="s">
        <v>375</v>
      </c>
      <c r="R700" t="s">
        <v>324</v>
      </c>
      <c r="S700" s="43">
        <v>-5.91</v>
      </c>
      <c r="U700" s="43">
        <v>14</v>
      </c>
      <c r="IF700">
        <v>39215</v>
      </c>
      <c r="IG700" t="s">
        <v>374</v>
      </c>
      <c r="IH700" t="s">
        <v>311</v>
      </c>
      <c r="IK700">
        <v>-2</v>
      </c>
      <c r="IL700" t="s">
        <v>278</v>
      </c>
      <c r="IM700" t="s">
        <v>279</v>
      </c>
      <c r="IN700" t="s">
        <v>468</v>
      </c>
      <c r="IP700" t="s">
        <v>504</v>
      </c>
    </row>
    <row r="701" spans="1:250" x14ac:dyDescent="0.35">
      <c r="A701">
        <v>13768</v>
      </c>
      <c r="B701">
        <v>-922729984</v>
      </c>
      <c r="C701">
        <v>1837</v>
      </c>
      <c r="D701" t="s">
        <v>272</v>
      </c>
      <c r="E701" t="s">
        <v>273</v>
      </c>
      <c r="F701">
        <v>13794</v>
      </c>
      <c r="G701" t="s">
        <v>274</v>
      </c>
      <c r="H701" t="s">
        <v>275</v>
      </c>
      <c r="I701">
        <v>523</v>
      </c>
      <c r="J701" t="s">
        <v>537</v>
      </c>
      <c r="K701" t="s">
        <v>538</v>
      </c>
      <c r="L701">
        <v>39215</v>
      </c>
      <c r="M701" t="s">
        <v>374</v>
      </c>
      <c r="N701" t="s">
        <v>375</v>
      </c>
      <c r="O701">
        <v>39215</v>
      </c>
      <c r="P701" t="s">
        <v>374</v>
      </c>
      <c r="Q701" t="s">
        <v>375</v>
      </c>
      <c r="R701" t="s">
        <v>324</v>
      </c>
      <c r="S701" s="43">
        <v>-11.81</v>
      </c>
      <c r="U701" s="43">
        <v>14</v>
      </c>
      <c r="IF701">
        <v>39215</v>
      </c>
      <c r="IG701" t="s">
        <v>374</v>
      </c>
      <c r="IH701" t="s">
        <v>311</v>
      </c>
      <c r="IK701">
        <v>-2</v>
      </c>
      <c r="IL701" t="s">
        <v>278</v>
      </c>
      <c r="IM701" t="s">
        <v>279</v>
      </c>
      <c r="IN701" t="s">
        <v>468</v>
      </c>
      <c r="IP701" t="s">
        <v>504</v>
      </c>
    </row>
    <row r="702" spans="1:250" x14ac:dyDescent="0.35">
      <c r="A702">
        <v>13769</v>
      </c>
      <c r="B702">
        <v>-922729984</v>
      </c>
      <c r="C702">
        <v>1837</v>
      </c>
      <c r="D702" t="s">
        <v>272</v>
      </c>
      <c r="E702" t="s">
        <v>273</v>
      </c>
      <c r="F702">
        <v>13794</v>
      </c>
      <c r="G702" t="s">
        <v>274</v>
      </c>
      <c r="H702" t="s">
        <v>275</v>
      </c>
      <c r="I702">
        <v>521</v>
      </c>
      <c r="J702" t="s">
        <v>539</v>
      </c>
      <c r="K702" t="s">
        <v>540</v>
      </c>
      <c r="L702">
        <v>39215</v>
      </c>
      <c r="M702" t="s">
        <v>374</v>
      </c>
      <c r="N702" t="s">
        <v>375</v>
      </c>
      <c r="O702">
        <v>39215</v>
      </c>
      <c r="P702" t="s">
        <v>374</v>
      </c>
      <c r="Q702" t="s">
        <v>375</v>
      </c>
      <c r="R702" t="s">
        <v>324</v>
      </c>
      <c r="S702" s="43">
        <v>-5.91</v>
      </c>
      <c r="U702" s="43">
        <v>14</v>
      </c>
      <c r="IF702">
        <v>39215</v>
      </c>
      <c r="IG702" t="s">
        <v>374</v>
      </c>
      <c r="IH702" t="s">
        <v>311</v>
      </c>
      <c r="IK702">
        <v>-2</v>
      </c>
      <c r="IL702" t="s">
        <v>278</v>
      </c>
      <c r="IM702" t="s">
        <v>279</v>
      </c>
      <c r="IN702" t="s">
        <v>468</v>
      </c>
      <c r="IP702" t="s">
        <v>504</v>
      </c>
    </row>
    <row r="703" spans="1:250" x14ac:dyDescent="0.35">
      <c r="A703">
        <v>13770</v>
      </c>
      <c r="B703">
        <v>-922729984</v>
      </c>
      <c r="C703">
        <v>1837</v>
      </c>
      <c r="D703" t="s">
        <v>272</v>
      </c>
      <c r="E703" t="s">
        <v>273</v>
      </c>
      <c r="F703">
        <v>13794</v>
      </c>
      <c r="G703" t="s">
        <v>274</v>
      </c>
      <c r="H703" t="s">
        <v>275</v>
      </c>
      <c r="I703">
        <v>519</v>
      </c>
      <c r="J703" t="s">
        <v>541</v>
      </c>
      <c r="K703" t="s">
        <v>542</v>
      </c>
      <c r="L703">
        <v>39215</v>
      </c>
      <c r="M703" t="s">
        <v>374</v>
      </c>
      <c r="N703" t="s">
        <v>375</v>
      </c>
      <c r="O703">
        <v>39215</v>
      </c>
      <c r="P703" t="s">
        <v>374</v>
      </c>
      <c r="Q703" t="s">
        <v>375</v>
      </c>
      <c r="R703" t="s">
        <v>324</v>
      </c>
      <c r="S703" s="43">
        <v>-5.91</v>
      </c>
      <c r="U703" s="43">
        <v>14</v>
      </c>
      <c r="IF703">
        <v>39215</v>
      </c>
      <c r="IG703" t="s">
        <v>374</v>
      </c>
      <c r="IH703" t="s">
        <v>311</v>
      </c>
      <c r="IK703">
        <v>-2</v>
      </c>
      <c r="IL703" t="s">
        <v>278</v>
      </c>
      <c r="IM703" t="s">
        <v>279</v>
      </c>
      <c r="IN703" t="s">
        <v>468</v>
      </c>
      <c r="IP703" t="s">
        <v>504</v>
      </c>
    </row>
    <row r="704" spans="1:250" x14ac:dyDescent="0.35">
      <c r="A704">
        <v>13771</v>
      </c>
      <c r="B704">
        <v>-922729984</v>
      </c>
      <c r="C704">
        <v>1837</v>
      </c>
      <c r="D704" t="s">
        <v>272</v>
      </c>
      <c r="E704" t="s">
        <v>273</v>
      </c>
      <c r="F704">
        <v>1848</v>
      </c>
      <c r="G704" t="s">
        <v>285</v>
      </c>
      <c r="H704" t="s">
        <v>273</v>
      </c>
      <c r="I704">
        <v>523</v>
      </c>
      <c r="J704" t="s">
        <v>537</v>
      </c>
      <c r="K704" t="s">
        <v>538</v>
      </c>
      <c r="L704">
        <v>41235</v>
      </c>
      <c r="M704" t="s">
        <v>378</v>
      </c>
      <c r="N704" t="s">
        <v>379</v>
      </c>
      <c r="O704">
        <v>41235</v>
      </c>
      <c r="P704" t="s">
        <v>378</v>
      </c>
      <c r="Q704" t="s">
        <v>379</v>
      </c>
      <c r="R704" t="s">
        <v>324</v>
      </c>
      <c r="S704" s="43">
        <v>-898.73</v>
      </c>
      <c r="U704" s="43">
        <v>14</v>
      </c>
      <c r="IF704">
        <v>41235</v>
      </c>
      <c r="IG704" t="s">
        <v>378</v>
      </c>
      <c r="IH704" t="s">
        <v>287</v>
      </c>
      <c r="IK704">
        <v>-2</v>
      </c>
      <c r="IL704" t="s">
        <v>278</v>
      </c>
      <c r="IM704" t="s">
        <v>279</v>
      </c>
      <c r="IN704" t="s">
        <v>505</v>
      </c>
      <c r="IP704" t="s">
        <v>512</v>
      </c>
    </row>
    <row r="705" spans="1:250" x14ac:dyDescent="0.35">
      <c r="A705">
        <v>13772</v>
      </c>
      <c r="B705">
        <v>-922729984</v>
      </c>
      <c r="C705">
        <v>1837</v>
      </c>
      <c r="D705" t="s">
        <v>272</v>
      </c>
      <c r="E705" t="s">
        <v>273</v>
      </c>
      <c r="F705">
        <v>1848</v>
      </c>
      <c r="G705" t="s">
        <v>285</v>
      </c>
      <c r="H705" t="s">
        <v>273</v>
      </c>
      <c r="I705">
        <v>521</v>
      </c>
      <c r="J705" t="s">
        <v>539</v>
      </c>
      <c r="K705" t="s">
        <v>540</v>
      </c>
      <c r="L705">
        <v>41235</v>
      </c>
      <c r="M705" t="s">
        <v>378</v>
      </c>
      <c r="N705" t="s">
        <v>379</v>
      </c>
      <c r="O705">
        <v>41235</v>
      </c>
      <c r="P705" t="s">
        <v>378</v>
      </c>
      <c r="Q705" t="s">
        <v>379</v>
      </c>
      <c r="R705" t="s">
        <v>324</v>
      </c>
      <c r="S705" s="43">
        <v>-449.36</v>
      </c>
      <c r="U705" s="43">
        <v>14</v>
      </c>
      <c r="IF705">
        <v>41235</v>
      </c>
      <c r="IG705" t="s">
        <v>378</v>
      </c>
      <c r="IH705" t="s">
        <v>287</v>
      </c>
      <c r="IK705">
        <v>-2</v>
      </c>
      <c r="IL705" t="s">
        <v>278</v>
      </c>
      <c r="IM705" t="s">
        <v>279</v>
      </c>
      <c r="IN705" t="s">
        <v>505</v>
      </c>
      <c r="IP705" t="s">
        <v>512</v>
      </c>
    </row>
    <row r="706" spans="1:250" x14ac:dyDescent="0.35">
      <c r="A706">
        <v>13773</v>
      </c>
      <c r="B706">
        <v>-922729984</v>
      </c>
      <c r="C706">
        <v>1837</v>
      </c>
      <c r="D706" t="s">
        <v>272</v>
      </c>
      <c r="E706" t="s">
        <v>273</v>
      </c>
      <c r="F706">
        <v>1848</v>
      </c>
      <c r="G706" t="s">
        <v>285</v>
      </c>
      <c r="H706" t="s">
        <v>273</v>
      </c>
      <c r="I706">
        <v>519</v>
      </c>
      <c r="J706" t="s">
        <v>541</v>
      </c>
      <c r="K706" t="s">
        <v>542</v>
      </c>
      <c r="L706">
        <v>41235</v>
      </c>
      <c r="M706" t="s">
        <v>378</v>
      </c>
      <c r="N706" t="s">
        <v>379</v>
      </c>
      <c r="O706">
        <v>41235</v>
      </c>
      <c r="P706" t="s">
        <v>378</v>
      </c>
      <c r="Q706" t="s">
        <v>379</v>
      </c>
      <c r="R706" t="s">
        <v>324</v>
      </c>
      <c r="S706" s="43">
        <v>-449.36</v>
      </c>
      <c r="U706" s="43">
        <v>14</v>
      </c>
      <c r="IF706">
        <v>41235</v>
      </c>
      <c r="IG706" t="s">
        <v>378</v>
      </c>
      <c r="IH706" t="s">
        <v>287</v>
      </c>
      <c r="IK706">
        <v>-2</v>
      </c>
      <c r="IL706" t="s">
        <v>278</v>
      </c>
      <c r="IM706" t="s">
        <v>279</v>
      </c>
      <c r="IN706" t="s">
        <v>505</v>
      </c>
      <c r="IP706" t="s">
        <v>512</v>
      </c>
    </row>
    <row r="707" spans="1:250" x14ac:dyDescent="0.35">
      <c r="A707">
        <v>13774</v>
      </c>
      <c r="B707">
        <v>-922729984</v>
      </c>
      <c r="C707">
        <v>1837</v>
      </c>
      <c r="D707" t="s">
        <v>272</v>
      </c>
      <c r="E707" t="s">
        <v>273</v>
      </c>
      <c r="F707">
        <v>1848</v>
      </c>
      <c r="G707" t="s">
        <v>285</v>
      </c>
      <c r="H707" t="s">
        <v>273</v>
      </c>
      <c r="I707">
        <v>515</v>
      </c>
      <c r="J707" t="s">
        <v>543</v>
      </c>
      <c r="K707" t="s">
        <v>544</v>
      </c>
      <c r="L707">
        <v>41235</v>
      </c>
      <c r="M707" t="s">
        <v>378</v>
      </c>
      <c r="N707" t="s">
        <v>379</v>
      </c>
      <c r="O707">
        <v>41235</v>
      </c>
      <c r="P707" t="s">
        <v>378</v>
      </c>
      <c r="Q707" t="s">
        <v>379</v>
      </c>
      <c r="R707" t="s">
        <v>324</v>
      </c>
      <c r="S707" s="43">
        <v>-841.39</v>
      </c>
      <c r="U707" s="43">
        <v>14</v>
      </c>
      <c r="IF707">
        <v>41235</v>
      </c>
      <c r="IG707" t="s">
        <v>378</v>
      </c>
      <c r="IH707" t="s">
        <v>287</v>
      </c>
      <c r="IK707">
        <v>-2</v>
      </c>
      <c r="IL707" t="s">
        <v>278</v>
      </c>
      <c r="IM707" t="s">
        <v>279</v>
      </c>
      <c r="IN707" t="s">
        <v>505</v>
      </c>
      <c r="IP707" t="s">
        <v>512</v>
      </c>
    </row>
    <row r="708" spans="1:250" x14ac:dyDescent="0.35">
      <c r="A708">
        <v>13775</v>
      </c>
      <c r="B708">
        <v>-922729984</v>
      </c>
      <c r="C708">
        <v>1837</v>
      </c>
      <c r="D708" t="s">
        <v>272</v>
      </c>
      <c r="E708" t="s">
        <v>273</v>
      </c>
      <c r="F708">
        <v>1848</v>
      </c>
      <c r="G708" t="s">
        <v>285</v>
      </c>
      <c r="H708" t="s">
        <v>273</v>
      </c>
      <c r="I708">
        <v>513</v>
      </c>
      <c r="J708" t="s">
        <v>545</v>
      </c>
      <c r="K708" t="s">
        <v>546</v>
      </c>
      <c r="L708">
        <v>41235</v>
      </c>
      <c r="M708" t="s">
        <v>378</v>
      </c>
      <c r="N708" t="s">
        <v>379</v>
      </c>
      <c r="O708">
        <v>41235</v>
      </c>
      <c r="P708" t="s">
        <v>378</v>
      </c>
      <c r="Q708" t="s">
        <v>379</v>
      </c>
      <c r="R708" t="s">
        <v>324</v>
      </c>
      <c r="S708" s="43">
        <v>-753.83</v>
      </c>
      <c r="U708" s="43">
        <v>14</v>
      </c>
      <c r="IF708">
        <v>41235</v>
      </c>
      <c r="IG708" t="s">
        <v>378</v>
      </c>
      <c r="IH708" t="s">
        <v>287</v>
      </c>
      <c r="IK708">
        <v>-2</v>
      </c>
      <c r="IL708" t="s">
        <v>278</v>
      </c>
      <c r="IM708" t="s">
        <v>279</v>
      </c>
      <c r="IN708" t="s">
        <v>505</v>
      </c>
      <c r="IP708" t="s">
        <v>512</v>
      </c>
    </row>
    <row r="709" spans="1:250" x14ac:dyDescent="0.35">
      <c r="A709">
        <v>13776</v>
      </c>
      <c r="B709">
        <v>-922729984</v>
      </c>
      <c r="C709">
        <v>1837</v>
      </c>
      <c r="D709" t="s">
        <v>272</v>
      </c>
      <c r="E709" t="s">
        <v>273</v>
      </c>
      <c r="F709">
        <v>1848</v>
      </c>
      <c r="G709" t="s">
        <v>285</v>
      </c>
      <c r="H709" t="s">
        <v>273</v>
      </c>
      <c r="I709">
        <v>509</v>
      </c>
      <c r="J709" t="s">
        <v>547</v>
      </c>
      <c r="K709" t="s">
        <v>548</v>
      </c>
      <c r="L709">
        <v>41235</v>
      </c>
      <c r="M709" t="s">
        <v>378</v>
      </c>
      <c r="N709" t="s">
        <v>379</v>
      </c>
      <c r="O709">
        <v>41235</v>
      </c>
      <c r="P709" t="s">
        <v>378</v>
      </c>
      <c r="Q709" t="s">
        <v>379</v>
      </c>
      <c r="R709" t="s">
        <v>324</v>
      </c>
      <c r="S709" s="43">
        <v>-429.4</v>
      </c>
      <c r="U709" s="43">
        <v>14</v>
      </c>
      <c r="IF709">
        <v>41235</v>
      </c>
      <c r="IG709" t="s">
        <v>378</v>
      </c>
      <c r="IH709" t="s">
        <v>287</v>
      </c>
      <c r="IK709">
        <v>-2</v>
      </c>
      <c r="IL709" t="s">
        <v>278</v>
      </c>
      <c r="IM709" t="s">
        <v>279</v>
      </c>
      <c r="IN709" t="s">
        <v>505</v>
      </c>
      <c r="IP709" t="s">
        <v>512</v>
      </c>
    </row>
    <row r="710" spans="1:250" x14ac:dyDescent="0.35">
      <c r="A710">
        <v>13777</v>
      </c>
      <c r="B710">
        <v>-922729984</v>
      </c>
      <c r="C710">
        <v>1837</v>
      </c>
      <c r="D710" t="s">
        <v>272</v>
      </c>
      <c r="E710" t="s">
        <v>273</v>
      </c>
      <c r="F710">
        <v>7057</v>
      </c>
      <c r="G710" t="s">
        <v>290</v>
      </c>
      <c r="H710" t="s">
        <v>291</v>
      </c>
      <c r="I710">
        <v>515</v>
      </c>
      <c r="J710" t="s">
        <v>543</v>
      </c>
      <c r="K710" t="s">
        <v>544</v>
      </c>
      <c r="L710">
        <v>45709</v>
      </c>
      <c r="M710" t="s">
        <v>508</v>
      </c>
      <c r="N710" t="s">
        <v>509</v>
      </c>
      <c r="O710">
        <v>45709</v>
      </c>
      <c r="P710" t="s">
        <v>508</v>
      </c>
      <c r="Q710" t="s">
        <v>509</v>
      </c>
      <c r="R710" t="s">
        <v>324</v>
      </c>
      <c r="S710" s="43">
        <v>-768.59</v>
      </c>
      <c r="U710" s="43">
        <v>14</v>
      </c>
      <c r="IF710">
        <v>45709</v>
      </c>
      <c r="IG710" t="s">
        <v>508</v>
      </c>
      <c r="IH710" t="s">
        <v>292</v>
      </c>
      <c r="IK710">
        <v>-2</v>
      </c>
      <c r="IL710" t="s">
        <v>278</v>
      </c>
      <c r="IM710" t="s">
        <v>279</v>
      </c>
      <c r="IN710" t="s">
        <v>471</v>
      </c>
      <c r="IP710" t="s">
        <v>510</v>
      </c>
    </row>
    <row r="711" spans="1:250" x14ac:dyDescent="0.35">
      <c r="A711">
        <v>13778</v>
      </c>
      <c r="B711">
        <v>-922729984</v>
      </c>
      <c r="C711">
        <v>1837</v>
      </c>
      <c r="D711" t="s">
        <v>272</v>
      </c>
      <c r="E711" t="s">
        <v>273</v>
      </c>
      <c r="F711">
        <v>7057</v>
      </c>
      <c r="G711" t="s">
        <v>290</v>
      </c>
      <c r="H711" t="s">
        <v>291</v>
      </c>
      <c r="I711">
        <v>513</v>
      </c>
      <c r="J711" t="s">
        <v>545</v>
      </c>
      <c r="K711" t="s">
        <v>546</v>
      </c>
      <c r="L711">
        <v>45709</v>
      </c>
      <c r="M711" t="s">
        <v>508</v>
      </c>
      <c r="N711" t="s">
        <v>509</v>
      </c>
      <c r="O711">
        <v>45709</v>
      </c>
      <c r="P711" t="s">
        <v>508</v>
      </c>
      <c r="Q711" t="s">
        <v>509</v>
      </c>
      <c r="R711" t="s">
        <v>324</v>
      </c>
      <c r="S711" s="43">
        <v>-688.29</v>
      </c>
      <c r="U711" s="43">
        <v>14</v>
      </c>
      <c r="IF711">
        <v>45709</v>
      </c>
      <c r="IG711" t="s">
        <v>508</v>
      </c>
      <c r="IH711" t="s">
        <v>292</v>
      </c>
      <c r="IK711">
        <v>-2</v>
      </c>
      <c r="IL711" t="s">
        <v>278</v>
      </c>
      <c r="IM711" t="s">
        <v>279</v>
      </c>
      <c r="IN711" t="s">
        <v>471</v>
      </c>
      <c r="IP711" t="s">
        <v>510</v>
      </c>
    </row>
    <row r="712" spans="1:250" x14ac:dyDescent="0.35">
      <c r="A712">
        <v>13779</v>
      </c>
      <c r="B712">
        <v>-922729984</v>
      </c>
      <c r="C712">
        <v>1837</v>
      </c>
      <c r="D712" t="s">
        <v>272</v>
      </c>
      <c r="E712" t="s">
        <v>273</v>
      </c>
      <c r="F712">
        <v>7057</v>
      </c>
      <c r="G712" t="s">
        <v>290</v>
      </c>
      <c r="H712" t="s">
        <v>291</v>
      </c>
      <c r="I712">
        <v>509</v>
      </c>
      <c r="J712" t="s">
        <v>547</v>
      </c>
      <c r="K712" t="s">
        <v>548</v>
      </c>
      <c r="L712">
        <v>45709</v>
      </c>
      <c r="M712" t="s">
        <v>508</v>
      </c>
      <c r="N712" t="s">
        <v>509</v>
      </c>
      <c r="O712">
        <v>45709</v>
      </c>
      <c r="P712" t="s">
        <v>508</v>
      </c>
      <c r="Q712" t="s">
        <v>509</v>
      </c>
      <c r="R712" t="s">
        <v>324</v>
      </c>
      <c r="S712" s="43">
        <v>-404.7</v>
      </c>
      <c r="U712" s="43">
        <v>14</v>
      </c>
      <c r="IF712">
        <v>45709</v>
      </c>
      <c r="IG712" t="s">
        <v>508</v>
      </c>
      <c r="IH712" t="s">
        <v>292</v>
      </c>
      <c r="IK712">
        <v>-2</v>
      </c>
      <c r="IL712" t="s">
        <v>278</v>
      </c>
      <c r="IM712" t="s">
        <v>279</v>
      </c>
      <c r="IN712" t="s">
        <v>471</v>
      </c>
      <c r="IP712" t="s">
        <v>510</v>
      </c>
    </row>
    <row r="713" spans="1:250" x14ac:dyDescent="0.35">
      <c r="A713">
        <v>13780</v>
      </c>
      <c r="B713">
        <v>-922729984</v>
      </c>
      <c r="C713">
        <v>1837</v>
      </c>
      <c r="D713" t="s">
        <v>272</v>
      </c>
      <c r="E713" t="s">
        <v>273</v>
      </c>
      <c r="F713">
        <v>7057</v>
      </c>
      <c r="G713" t="s">
        <v>290</v>
      </c>
      <c r="H713" t="s">
        <v>291</v>
      </c>
      <c r="I713">
        <v>507</v>
      </c>
      <c r="J713" t="s">
        <v>549</v>
      </c>
      <c r="K713" t="s">
        <v>550</v>
      </c>
      <c r="L713">
        <v>45709</v>
      </c>
      <c r="M713" t="s">
        <v>508</v>
      </c>
      <c r="N713" t="s">
        <v>509</v>
      </c>
      <c r="O713">
        <v>45709</v>
      </c>
      <c r="P713" t="s">
        <v>508</v>
      </c>
      <c r="Q713" t="s">
        <v>509</v>
      </c>
      <c r="R713" t="s">
        <v>324</v>
      </c>
      <c r="S713" s="43">
        <v>-518.08000000000004</v>
      </c>
      <c r="U713" s="43">
        <v>14</v>
      </c>
      <c r="IF713">
        <v>45709</v>
      </c>
      <c r="IG713" t="s">
        <v>508</v>
      </c>
      <c r="IH713" t="s">
        <v>292</v>
      </c>
      <c r="IK713">
        <v>-2</v>
      </c>
      <c r="IL713" t="s">
        <v>278</v>
      </c>
      <c r="IM713" t="s">
        <v>279</v>
      </c>
      <c r="IN713" t="s">
        <v>471</v>
      </c>
      <c r="IP713" t="s">
        <v>510</v>
      </c>
    </row>
    <row r="714" spans="1:250" x14ac:dyDescent="0.35">
      <c r="A714">
        <v>13781</v>
      </c>
      <c r="B714">
        <v>-922729984</v>
      </c>
      <c r="C714">
        <v>1837</v>
      </c>
      <c r="D714" t="s">
        <v>272</v>
      </c>
      <c r="E714" t="s">
        <v>273</v>
      </c>
      <c r="F714">
        <v>1848</v>
      </c>
      <c r="G714" t="s">
        <v>285</v>
      </c>
      <c r="H714" t="s">
        <v>273</v>
      </c>
      <c r="I714">
        <v>528</v>
      </c>
      <c r="J714" t="s">
        <v>531</v>
      </c>
      <c r="K714" t="s">
        <v>532</v>
      </c>
      <c r="L714">
        <v>41235</v>
      </c>
      <c r="M714" t="s">
        <v>378</v>
      </c>
      <c r="N714" t="s">
        <v>379</v>
      </c>
      <c r="O714">
        <v>41235</v>
      </c>
      <c r="P714" t="s">
        <v>378</v>
      </c>
      <c r="Q714" t="s">
        <v>379</v>
      </c>
      <c r="R714" t="s">
        <v>324</v>
      </c>
      <c r="S714" s="43">
        <v>-485.52</v>
      </c>
      <c r="U714" s="43">
        <v>14</v>
      </c>
      <c r="IF714">
        <v>41235</v>
      </c>
      <c r="IG714" t="s">
        <v>378</v>
      </c>
      <c r="IH714" t="s">
        <v>287</v>
      </c>
      <c r="IK714">
        <v>-2</v>
      </c>
      <c r="IL714" t="s">
        <v>278</v>
      </c>
      <c r="IM714" t="s">
        <v>279</v>
      </c>
      <c r="IN714" t="s">
        <v>505</v>
      </c>
      <c r="IP714" t="s">
        <v>512</v>
      </c>
    </row>
    <row r="715" spans="1:250" x14ac:dyDescent="0.35">
      <c r="A715">
        <v>13782</v>
      </c>
      <c r="B715">
        <v>-922729984</v>
      </c>
      <c r="C715">
        <v>1837</v>
      </c>
      <c r="D715" t="s">
        <v>272</v>
      </c>
      <c r="E715" t="s">
        <v>273</v>
      </c>
      <c r="F715">
        <v>1848</v>
      </c>
      <c r="G715" t="s">
        <v>285</v>
      </c>
      <c r="H715" t="s">
        <v>273</v>
      </c>
      <c r="I715">
        <v>527</v>
      </c>
      <c r="J715" t="s">
        <v>535</v>
      </c>
      <c r="K715" t="s">
        <v>536</v>
      </c>
      <c r="L715">
        <v>41235</v>
      </c>
      <c r="M715" t="s">
        <v>378</v>
      </c>
      <c r="N715" t="s">
        <v>379</v>
      </c>
      <c r="O715">
        <v>41235</v>
      </c>
      <c r="P715" t="s">
        <v>378</v>
      </c>
      <c r="Q715" t="s">
        <v>379</v>
      </c>
      <c r="R715" t="s">
        <v>324</v>
      </c>
      <c r="S715" s="43">
        <v>-334.03</v>
      </c>
      <c r="U715" s="43">
        <v>14</v>
      </c>
      <c r="IF715">
        <v>41235</v>
      </c>
      <c r="IG715" t="s">
        <v>378</v>
      </c>
      <c r="IH715" t="s">
        <v>287</v>
      </c>
      <c r="IK715">
        <v>-2</v>
      </c>
      <c r="IL715" t="s">
        <v>278</v>
      </c>
      <c r="IM715" t="s">
        <v>279</v>
      </c>
      <c r="IN715" t="s">
        <v>505</v>
      </c>
      <c r="IP715" t="s">
        <v>512</v>
      </c>
    </row>
    <row r="716" spans="1:250" x14ac:dyDescent="0.35">
      <c r="A716">
        <v>13783</v>
      </c>
      <c r="B716">
        <v>-922729984</v>
      </c>
      <c r="C716">
        <v>1837</v>
      </c>
      <c r="D716" t="s">
        <v>272</v>
      </c>
      <c r="E716" t="s">
        <v>273</v>
      </c>
      <c r="F716">
        <v>7057</v>
      </c>
      <c r="G716" t="s">
        <v>290</v>
      </c>
      <c r="H716" t="s">
        <v>291</v>
      </c>
      <c r="I716">
        <v>507</v>
      </c>
      <c r="J716" t="s">
        <v>549</v>
      </c>
      <c r="K716" t="s">
        <v>550</v>
      </c>
      <c r="L716">
        <v>49627</v>
      </c>
      <c r="M716" t="s">
        <v>514</v>
      </c>
      <c r="N716" t="s">
        <v>515</v>
      </c>
      <c r="O716">
        <v>49627</v>
      </c>
      <c r="P716" t="s">
        <v>514</v>
      </c>
      <c r="Q716" t="s">
        <v>515</v>
      </c>
      <c r="R716" t="s">
        <v>324</v>
      </c>
      <c r="S716" s="43">
        <v>-83.97</v>
      </c>
      <c r="U716" s="43">
        <v>14</v>
      </c>
      <c r="IF716">
        <v>49627</v>
      </c>
      <c r="IG716" t="s">
        <v>514</v>
      </c>
      <c r="IH716" t="s">
        <v>292</v>
      </c>
      <c r="IK716">
        <v>-2</v>
      </c>
      <c r="IL716" t="s">
        <v>278</v>
      </c>
      <c r="IM716" t="s">
        <v>279</v>
      </c>
      <c r="IN716" t="s">
        <v>471</v>
      </c>
      <c r="IP716" t="s">
        <v>514</v>
      </c>
    </row>
    <row r="717" spans="1:250" x14ac:dyDescent="0.35">
      <c r="A717">
        <v>13784</v>
      </c>
      <c r="B717">
        <v>-922729984</v>
      </c>
      <c r="C717">
        <v>1837</v>
      </c>
      <c r="D717" t="s">
        <v>272</v>
      </c>
      <c r="E717" t="s">
        <v>273</v>
      </c>
      <c r="F717">
        <v>7057</v>
      </c>
      <c r="G717" t="s">
        <v>290</v>
      </c>
      <c r="H717" t="s">
        <v>291</v>
      </c>
      <c r="I717">
        <v>528</v>
      </c>
      <c r="J717" t="s">
        <v>531</v>
      </c>
      <c r="K717" t="s">
        <v>532</v>
      </c>
      <c r="L717">
        <v>45709</v>
      </c>
      <c r="M717" t="s">
        <v>508</v>
      </c>
      <c r="N717" t="s">
        <v>509</v>
      </c>
      <c r="O717">
        <v>45709</v>
      </c>
      <c r="P717" t="s">
        <v>508</v>
      </c>
      <c r="Q717" t="s">
        <v>509</v>
      </c>
      <c r="R717" t="s">
        <v>324</v>
      </c>
      <c r="S717" s="43">
        <v>-476.3</v>
      </c>
      <c r="U717" s="43">
        <v>14</v>
      </c>
      <c r="IF717">
        <v>45709</v>
      </c>
      <c r="IG717" t="s">
        <v>508</v>
      </c>
      <c r="IH717" t="s">
        <v>292</v>
      </c>
      <c r="IK717">
        <v>-2</v>
      </c>
      <c r="IL717" t="s">
        <v>278</v>
      </c>
      <c r="IM717" t="s">
        <v>279</v>
      </c>
      <c r="IN717" t="s">
        <v>471</v>
      </c>
      <c r="IP717" t="s">
        <v>510</v>
      </c>
    </row>
    <row r="718" spans="1:250" x14ac:dyDescent="0.35">
      <c r="A718">
        <v>13785</v>
      </c>
      <c r="B718">
        <v>-922729984</v>
      </c>
      <c r="C718">
        <v>1837</v>
      </c>
      <c r="D718" t="s">
        <v>272</v>
      </c>
      <c r="E718" t="s">
        <v>273</v>
      </c>
      <c r="F718">
        <v>7057</v>
      </c>
      <c r="G718" t="s">
        <v>290</v>
      </c>
      <c r="H718" t="s">
        <v>291</v>
      </c>
      <c r="I718">
        <v>527</v>
      </c>
      <c r="J718" t="s">
        <v>535</v>
      </c>
      <c r="K718" t="s">
        <v>536</v>
      </c>
      <c r="L718">
        <v>45709</v>
      </c>
      <c r="M718" t="s">
        <v>508</v>
      </c>
      <c r="N718" t="s">
        <v>509</v>
      </c>
      <c r="O718">
        <v>45709</v>
      </c>
      <c r="P718" t="s">
        <v>508</v>
      </c>
      <c r="Q718" t="s">
        <v>509</v>
      </c>
      <c r="R718" t="s">
        <v>324</v>
      </c>
      <c r="S718" s="43">
        <v>-333.41</v>
      </c>
      <c r="U718" s="43">
        <v>14</v>
      </c>
      <c r="IF718">
        <v>45709</v>
      </c>
      <c r="IG718" t="s">
        <v>508</v>
      </c>
      <c r="IH718" t="s">
        <v>292</v>
      </c>
      <c r="IK718">
        <v>-2</v>
      </c>
      <c r="IL718" t="s">
        <v>278</v>
      </c>
      <c r="IM718" t="s">
        <v>279</v>
      </c>
      <c r="IN718" t="s">
        <v>471</v>
      </c>
      <c r="IP718" t="s">
        <v>510</v>
      </c>
    </row>
    <row r="719" spans="1:250" x14ac:dyDescent="0.35">
      <c r="A719">
        <v>13786</v>
      </c>
      <c r="B719">
        <v>-922729984</v>
      </c>
      <c r="C719">
        <v>1837</v>
      </c>
      <c r="D719" t="s">
        <v>272</v>
      </c>
      <c r="E719" t="s">
        <v>273</v>
      </c>
      <c r="F719">
        <v>7057</v>
      </c>
      <c r="G719" t="s">
        <v>290</v>
      </c>
      <c r="H719" t="s">
        <v>291</v>
      </c>
      <c r="I719">
        <v>523</v>
      </c>
      <c r="J719" t="s">
        <v>537</v>
      </c>
      <c r="K719" t="s">
        <v>538</v>
      </c>
      <c r="L719">
        <v>45709</v>
      </c>
      <c r="M719" t="s">
        <v>508</v>
      </c>
      <c r="N719" t="s">
        <v>509</v>
      </c>
      <c r="O719">
        <v>45709</v>
      </c>
      <c r="P719" t="s">
        <v>508</v>
      </c>
      <c r="Q719" t="s">
        <v>509</v>
      </c>
      <c r="R719" t="s">
        <v>324</v>
      </c>
      <c r="S719" s="43">
        <v>-649.52</v>
      </c>
      <c r="U719" s="43">
        <v>14</v>
      </c>
      <c r="IF719">
        <v>45709</v>
      </c>
      <c r="IG719" t="s">
        <v>508</v>
      </c>
      <c r="IH719" t="s">
        <v>292</v>
      </c>
      <c r="IK719">
        <v>-2</v>
      </c>
      <c r="IL719" t="s">
        <v>278</v>
      </c>
      <c r="IM719" t="s">
        <v>279</v>
      </c>
      <c r="IN719" t="s">
        <v>471</v>
      </c>
      <c r="IP719" t="s">
        <v>510</v>
      </c>
    </row>
    <row r="720" spans="1:250" x14ac:dyDescent="0.35">
      <c r="A720">
        <v>13787</v>
      </c>
      <c r="B720">
        <v>-922729984</v>
      </c>
      <c r="C720">
        <v>1837</v>
      </c>
      <c r="D720" t="s">
        <v>272</v>
      </c>
      <c r="E720" t="s">
        <v>273</v>
      </c>
      <c r="F720">
        <v>7057</v>
      </c>
      <c r="G720" t="s">
        <v>290</v>
      </c>
      <c r="H720" t="s">
        <v>291</v>
      </c>
      <c r="I720">
        <v>521</v>
      </c>
      <c r="J720" t="s">
        <v>539</v>
      </c>
      <c r="K720" t="s">
        <v>540</v>
      </c>
      <c r="L720">
        <v>45709</v>
      </c>
      <c r="M720" t="s">
        <v>508</v>
      </c>
      <c r="N720" t="s">
        <v>509</v>
      </c>
      <c r="O720">
        <v>45709</v>
      </c>
      <c r="P720" t="s">
        <v>508</v>
      </c>
      <c r="Q720" t="s">
        <v>509</v>
      </c>
      <c r="R720" t="s">
        <v>324</v>
      </c>
      <c r="S720" s="43">
        <v>-324.75</v>
      </c>
      <c r="U720" s="43">
        <v>14</v>
      </c>
      <c r="IF720">
        <v>45709</v>
      </c>
      <c r="IG720" t="s">
        <v>508</v>
      </c>
      <c r="IH720" t="s">
        <v>292</v>
      </c>
      <c r="IK720">
        <v>-2</v>
      </c>
      <c r="IL720" t="s">
        <v>278</v>
      </c>
      <c r="IM720" t="s">
        <v>279</v>
      </c>
      <c r="IN720" t="s">
        <v>471</v>
      </c>
      <c r="IP720" t="s">
        <v>510</v>
      </c>
    </row>
    <row r="721" spans="1:250" x14ac:dyDescent="0.35">
      <c r="A721">
        <v>13788</v>
      </c>
      <c r="B721">
        <v>-922729984</v>
      </c>
      <c r="C721">
        <v>1837</v>
      </c>
      <c r="D721" t="s">
        <v>272</v>
      </c>
      <c r="E721" t="s">
        <v>273</v>
      </c>
      <c r="F721">
        <v>7057</v>
      </c>
      <c r="G721" t="s">
        <v>290</v>
      </c>
      <c r="H721" t="s">
        <v>291</v>
      </c>
      <c r="I721">
        <v>519</v>
      </c>
      <c r="J721" t="s">
        <v>541</v>
      </c>
      <c r="K721" t="s">
        <v>542</v>
      </c>
      <c r="L721">
        <v>45709</v>
      </c>
      <c r="M721" t="s">
        <v>508</v>
      </c>
      <c r="N721" t="s">
        <v>509</v>
      </c>
      <c r="O721">
        <v>45709</v>
      </c>
      <c r="P721" t="s">
        <v>508</v>
      </c>
      <c r="Q721" t="s">
        <v>509</v>
      </c>
      <c r="R721" t="s">
        <v>324</v>
      </c>
      <c r="S721" s="43">
        <v>-341.22</v>
      </c>
      <c r="U721" s="43">
        <v>14</v>
      </c>
      <c r="IF721">
        <v>45709</v>
      </c>
      <c r="IG721" t="s">
        <v>508</v>
      </c>
      <c r="IH721" t="s">
        <v>292</v>
      </c>
      <c r="IK721">
        <v>-2</v>
      </c>
      <c r="IL721" t="s">
        <v>278</v>
      </c>
      <c r="IM721" t="s">
        <v>279</v>
      </c>
      <c r="IN721" t="s">
        <v>471</v>
      </c>
      <c r="IP721" t="s">
        <v>510</v>
      </c>
    </row>
    <row r="722" spans="1:250" x14ac:dyDescent="0.35">
      <c r="A722">
        <v>13789</v>
      </c>
      <c r="B722">
        <v>-922729984</v>
      </c>
      <c r="C722">
        <v>1837</v>
      </c>
      <c r="D722" t="s">
        <v>272</v>
      </c>
      <c r="E722" t="s">
        <v>273</v>
      </c>
      <c r="F722">
        <v>7057</v>
      </c>
      <c r="G722" t="s">
        <v>290</v>
      </c>
      <c r="H722" t="s">
        <v>291</v>
      </c>
      <c r="I722">
        <v>523</v>
      </c>
      <c r="J722" t="s">
        <v>537</v>
      </c>
      <c r="K722" t="s">
        <v>538</v>
      </c>
      <c r="L722">
        <v>49627</v>
      </c>
      <c r="M722" t="s">
        <v>514</v>
      </c>
      <c r="N722" t="s">
        <v>515</v>
      </c>
      <c r="O722">
        <v>49627</v>
      </c>
      <c r="P722" t="s">
        <v>514</v>
      </c>
      <c r="Q722" t="s">
        <v>515</v>
      </c>
      <c r="R722" t="s">
        <v>324</v>
      </c>
      <c r="S722" s="43">
        <v>-90.73</v>
      </c>
      <c r="U722" s="43">
        <v>14</v>
      </c>
      <c r="IF722">
        <v>49627</v>
      </c>
      <c r="IG722" t="s">
        <v>514</v>
      </c>
      <c r="IH722" t="s">
        <v>292</v>
      </c>
      <c r="IK722">
        <v>-2</v>
      </c>
      <c r="IL722" t="s">
        <v>278</v>
      </c>
      <c r="IM722" t="s">
        <v>279</v>
      </c>
      <c r="IN722" t="s">
        <v>471</v>
      </c>
      <c r="IP722" t="s">
        <v>514</v>
      </c>
    </row>
    <row r="723" spans="1:250" x14ac:dyDescent="0.35">
      <c r="A723">
        <v>13790</v>
      </c>
      <c r="B723">
        <v>-922729984</v>
      </c>
      <c r="C723">
        <v>1837</v>
      </c>
      <c r="D723" t="s">
        <v>272</v>
      </c>
      <c r="E723" t="s">
        <v>273</v>
      </c>
      <c r="F723">
        <v>7057</v>
      </c>
      <c r="G723" t="s">
        <v>290</v>
      </c>
      <c r="H723" t="s">
        <v>291</v>
      </c>
      <c r="I723">
        <v>521</v>
      </c>
      <c r="J723" t="s">
        <v>539</v>
      </c>
      <c r="K723" t="s">
        <v>540</v>
      </c>
      <c r="L723">
        <v>49627</v>
      </c>
      <c r="M723" t="s">
        <v>514</v>
      </c>
      <c r="N723" t="s">
        <v>515</v>
      </c>
      <c r="O723">
        <v>49627</v>
      </c>
      <c r="P723" t="s">
        <v>514</v>
      </c>
      <c r="Q723" t="s">
        <v>515</v>
      </c>
      <c r="R723" t="s">
        <v>324</v>
      </c>
      <c r="S723" s="43">
        <v>-45.37</v>
      </c>
      <c r="U723" s="43">
        <v>14</v>
      </c>
      <c r="IF723">
        <v>49627</v>
      </c>
      <c r="IG723" t="s">
        <v>514</v>
      </c>
      <c r="IH723" t="s">
        <v>292</v>
      </c>
      <c r="IK723">
        <v>-2</v>
      </c>
      <c r="IL723" t="s">
        <v>278</v>
      </c>
      <c r="IM723" t="s">
        <v>279</v>
      </c>
      <c r="IN723" t="s">
        <v>471</v>
      </c>
      <c r="IP723" t="s">
        <v>514</v>
      </c>
    </row>
    <row r="724" spans="1:250" x14ac:dyDescent="0.35">
      <c r="A724">
        <v>13791</v>
      </c>
      <c r="B724">
        <v>-922729984</v>
      </c>
      <c r="C724">
        <v>1837</v>
      </c>
      <c r="D724" t="s">
        <v>272</v>
      </c>
      <c r="E724" t="s">
        <v>273</v>
      </c>
      <c r="F724">
        <v>7057</v>
      </c>
      <c r="G724" t="s">
        <v>290</v>
      </c>
      <c r="H724" t="s">
        <v>291</v>
      </c>
      <c r="I724">
        <v>519</v>
      </c>
      <c r="J724" t="s">
        <v>541</v>
      </c>
      <c r="K724" t="s">
        <v>542</v>
      </c>
      <c r="L724">
        <v>49627</v>
      </c>
      <c r="M724" t="s">
        <v>514</v>
      </c>
      <c r="N724" t="s">
        <v>515</v>
      </c>
      <c r="O724">
        <v>49627</v>
      </c>
      <c r="P724" t="s">
        <v>514</v>
      </c>
      <c r="Q724" t="s">
        <v>515</v>
      </c>
      <c r="R724" t="s">
        <v>324</v>
      </c>
      <c r="S724" s="43">
        <v>-19.920000000000002</v>
      </c>
      <c r="U724" s="43">
        <v>14</v>
      </c>
      <c r="IF724">
        <v>49627</v>
      </c>
      <c r="IG724" t="s">
        <v>514</v>
      </c>
      <c r="IH724" t="s">
        <v>292</v>
      </c>
      <c r="IK724">
        <v>-2</v>
      </c>
      <c r="IL724" t="s">
        <v>278</v>
      </c>
      <c r="IM724" t="s">
        <v>279</v>
      </c>
      <c r="IN724" t="s">
        <v>471</v>
      </c>
      <c r="IP724" t="s">
        <v>514</v>
      </c>
    </row>
    <row r="725" spans="1:250" x14ac:dyDescent="0.35">
      <c r="A725">
        <v>13792</v>
      </c>
      <c r="B725">
        <v>-922729984</v>
      </c>
      <c r="C725">
        <v>1837</v>
      </c>
      <c r="D725" t="s">
        <v>272</v>
      </c>
      <c r="E725" t="s">
        <v>273</v>
      </c>
      <c r="F725">
        <v>7057</v>
      </c>
      <c r="G725" t="s">
        <v>290</v>
      </c>
      <c r="H725" t="s">
        <v>291</v>
      </c>
      <c r="I725">
        <v>515</v>
      </c>
      <c r="J725" t="s">
        <v>543</v>
      </c>
      <c r="K725" t="s">
        <v>544</v>
      </c>
      <c r="L725">
        <v>49627</v>
      </c>
      <c r="M725" t="s">
        <v>514</v>
      </c>
      <c r="N725" t="s">
        <v>515</v>
      </c>
      <c r="O725">
        <v>49627</v>
      </c>
      <c r="P725" t="s">
        <v>514</v>
      </c>
      <c r="Q725" t="s">
        <v>515</v>
      </c>
      <c r="R725" t="s">
        <v>324</v>
      </c>
      <c r="S725" s="43">
        <v>-46.78</v>
      </c>
      <c r="U725" s="43">
        <v>14</v>
      </c>
      <c r="IF725">
        <v>49627</v>
      </c>
      <c r="IG725" t="s">
        <v>514</v>
      </c>
      <c r="IH725" t="s">
        <v>292</v>
      </c>
      <c r="IK725">
        <v>-2</v>
      </c>
      <c r="IL725" t="s">
        <v>278</v>
      </c>
      <c r="IM725" t="s">
        <v>279</v>
      </c>
      <c r="IN725" t="s">
        <v>471</v>
      </c>
      <c r="IP725" t="s">
        <v>514</v>
      </c>
    </row>
    <row r="726" spans="1:250" x14ac:dyDescent="0.35">
      <c r="A726">
        <v>13793</v>
      </c>
      <c r="B726">
        <v>-922729984</v>
      </c>
      <c r="C726">
        <v>1837</v>
      </c>
      <c r="D726" t="s">
        <v>272</v>
      </c>
      <c r="E726" t="s">
        <v>273</v>
      </c>
      <c r="F726">
        <v>7057</v>
      </c>
      <c r="G726" t="s">
        <v>290</v>
      </c>
      <c r="H726" t="s">
        <v>291</v>
      </c>
      <c r="I726">
        <v>513</v>
      </c>
      <c r="J726" t="s">
        <v>545</v>
      </c>
      <c r="K726" t="s">
        <v>546</v>
      </c>
      <c r="L726">
        <v>49627</v>
      </c>
      <c r="M726" t="s">
        <v>514</v>
      </c>
      <c r="N726" t="s">
        <v>515</v>
      </c>
      <c r="O726">
        <v>49627</v>
      </c>
      <c r="P726" t="s">
        <v>514</v>
      </c>
      <c r="Q726" t="s">
        <v>515</v>
      </c>
      <c r="R726" t="s">
        <v>324</v>
      </c>
      <c r="S726" s="43">
        <v>-41.89</v>
      </c>
      <c r="U726" s="43">
        <v>14</v>
      </c>
      <c r="IF726">
        <v>49627</v>
      </c>
      <c r="IG726" t="s">
        <v>514</v>
      </c>
      <c r="IH726" t="s">
        <v>292</v>
      </c>
      <c r="IK726">
        <v>-2</v>
      </c>
      <c r="IL726" t="s">
        <v>278</v>
      </c>
      <c r="IM726" t="s">
        <v>279</v>
      </c>
      <c r="IN726" t="s">
        <v>471</v>
      </c>
      <c r="IP726" t="s">
        <v>514</v>
      </c>
    </row>
    <row r="727" spans="1:250" x14ac:dyDescent="0.35">
      <c r="A727">
        <v>13794</v>
      </c>
      <c r="B727">
        <v>-922729984</v>
      </c>
      <c r="C727">
        <v>1837</v>
      </c>
      <c r="D727" t="s">
        <v>272</v>
      </c>
      <c r="E727" t="s">
        <v>273</v>
      </c>
      <c r="F727">
        <v>7057</v>
      </c>
      <c r="G727" t="s">
        <v>290</v>
      </c>
      <c r="H727" t="s">
        <v>291</v>
      </c>
      <c r="I727">
        <v>509</v>
      </c>
      <c r="J727" t="s">
        <v>547</v>
      </c>
      <c r="K727" t="s">
        <v>548</v>
      </c>
      <c r="L727">
        <v>49627</v>
      </c>
      <c r="M727" t="s">
        <v>514</v>
      </c>
      <c r="N727" t="s">
        <v>515</v>
      </c>
      <c r="O727">
        <v>49627</v>
      </c>
      <c r="P727" t="s">
        <v>514</v>
      </c>
      <c r="Q727" t="s">
        <v>515</v>
      </c>
      <c r="R727" t="s">
        <v>324</v>
      </c>
      <c r="S727" s="43">
        <v>-24.25</v>
      </c>
      <c r="U727" s="43">
        <v>14</v>
      </c>
      <c r="IF727">
        <v>49627</v>
      </c>
      <c r="IG727" t="s">
        <v>514</v>
      </c>
      <c r="IH727" t="s">
        <v>292</v>
      </c>
      <c r="IK727">
        <v>-2</v>
      </c>
      <c r="IL727" t="s">
        <v>278</v>
      </c>
      <c r="IM727" t="s">
        <v>279</v>
      </c>
      <c r="IN727" t="s">
        <v>471</v>
      </c>
      <c r="IP727" t="s">
        <v>514</v>
      </c>
    </row>
    <row r="728" spans="1:250" x14ac:dyDescent="0.35">
      <c r="A728">
        <v>13795</v>
      </c>
      <c r="B728">
        <v>-922729984</v>
      </c>
      <c r="C728">
        <v>1837</v>
      </c>
      <c r="D728" t="s">
        <v>272</v>
      </c>
      <c r="E728" t="s">
        <v>273</v>
      </c>
      <c r="F728">
        <v>9695</v>
      </c>
      <c r="G728" t="s">
        <v>280</v>
      </c>
      <c r="H728" t="s">
        <v>281</v>
      </c>
      <c r="I728">
        <v>515</v>
      </c>
      <c r="J728" t="s">
        <v>543</v>
      </c>
      <c r="K728" t="s">
        <v>544</v>
      </c>
      <c r="L728">
        <v>61310</v>
      </c>
      <c r="M728" t="s">
        <v>521</v>
      </c>
      <c r="N728" t="s">
        <v>522</v>
      </c>
      <c r="O728">
        <v>61310</v>
      </c>
      <c r="P728" t="s">
        <v>521</v>
      </c>
      <c r="Q728" t="s">
        <v>522</v>
      </c>
      <c r="R728" t="s">
        <v>324</v>
      </c>
      <c r="S728" s="43">
        <v>-33.619999999999997</v>
      </c>
      <c r="U728" s="43">
        <v>14</v>
      </c>
      <c r="IF728">
        <v>61310</v>
      </c>
      <c r="IG728" t="s">
        <v>521</v>
      </c>
      <c r="IH728" t="s">
        <v>284</v>
      </c>
      <c r="IK728">
        <v>-2</v>
      </c>
      <c r="IL728" t="s">
        <v>278</v>
      </c>
      <c r="IM728" t="s">
        <v>279</v>
      </c>
      <c r="IN728" t="s">
        <v>466</v>
      </c>
      <c r="IP728" t="s">
        <v>521</v>
      </c>
    </row>
    <row r="729" spans="1:250" x14ac:dyDescent="0.35">
      <c r="A729">
        <v>13796</v>
      </c>
      <c r="B729">
        <v>-922729984</v>
      </c>
      <c r="C729">
        <v>1837</v>
      </c>
      <c r="D729" t="s">
        <v>272</v>
      </c>
      <c r="E729" t="s">
        <v>273</v>
      </c>
      <c r="F729">
        <v>9695</v>
      </c>
      <c r="G729" t="s">
        <v>280</v>
      </c>
      <c r="H729" t="s">
        <v>281</v>
      </c>
      <c r="I729">
        <v>513</v>
      </c>
      <c r="J729" t="s">
        <v>545</v>
      </c>
      <c r="K729" t="s">
        <v>546</v>
      </c>
      <c r="L729">
        <v>61310</v>
      </c>
      <c r="M729" t="s">
        <v>521</v>
      </c>
      <c r="N729" t="s">
        <v>522</v>
      </c>
      <c r="O729">
        <v>61310</v>
      </c>
      <c r="P729" t="s">
        <v>521</v>
      </c>
      <c r="Q729" t="s">
        <v>522</v>
      </c>
      <c r="R729" t="s">
        <v>324</v>
      </c>
      <c r="S729" s="43">
        <v>-30.11</v>
      </c>
      <c r="U729" s="43">
        <v>14</v>
      </c>
      <c r="IF729">
        <v>61310</v>
      </c>
      <c r="IG729" t="s">
        <v>521</v>
      </c>
      <c r="IH729" t="s">
        <v>284</v>
      </c>
      <c r="IK729">
        <v>-2</v>
      </c>
      <c r="IL729" t="s">
        <v>278</v>
      </c>
      <c r="IM729" t="s">
        <v>279</v>
      </c>
      <c r="IN729" t="s">
        <v>466</v>
      </c>
      <c r="IP729" t="s">
        <v>521</v>
      </c>
    </row>
    <row r="730" spans="1:250" x14ac:dyDescent="0.35">
      <c r="A730">
        <v>13797</v>
      </c>
      <c r="B730">
        <v>-922729984</v>
      </c>
      <c r="C730">
        <v>1837</v>
      </c>
      <c r="D730" t="s">
        <v>272</v>
      </c>
      <c r="E730" t="s">
        <v>273</v>
      </c>
      <c r="F730">
        <v>9695</v>
      </c>
      <c r="G730" t="s">
        <v>280</v>
      </c>
      <c r="H730" t="s">
        <v>281</v>
      </c>
      <c r="I730">
        <v>509</v>
      </c>
      <c r="J730" t="s">
        <v>547</v>
      </c>
      <c r="K730" t="s">
        <v>548</v>
      </c>
      <c r="L730">
        <v>61310</v>
      </c>
      <c r="M730" t="s">
        <v>521</v>
      </c>
      <c r="N730" t="s">
        <v>522</v>
      </c>
      <c r="O730">
        <v>61310</v>
      </c>
      <c r="P730" t="s">
        <v>521</v>
      </c>
      <c r="Q730" t="s">
        <v>522</v>
      </c>
      <c r="R730" t="s">
        <v>324</v>
      </c>
      <c r="S730" s="43">
        <v>-20.81</v>
      </c>
      <c r="U730" s="43">
        <v>14</v>
      </c>
      <c r="IF730">
        <v>61310</v>
      </c>
      <c r="IG730" t="s">
        <v>521</v>
      </c>
      <c r="IH730" t="s">
        <v>284</v>
      </c>
      <c r="IK730">
        <v>-2</v>
      </c>
      <c r="IL730" t="s">
        <v>278</v>
      </c>
      <c r="IM730" t="s">
        <v>279</v>
      </c>
      <c r="IN730" t="s">
        <v>466</v>
      </c>
      <c r="IP730" t="s">
        <v>521</v>
      </c>
    </row>
    <row r="731" spans="1:250" x14ac:dyDescent="0.35">
      <c r="A731">
        <v>13798</v>
      </c>
      <c r="B731">
        <v>-922729984</v>
      </c>
      <c r="C731">
        <v>1837</v>
      </c>
      <c r="D731" t="s">
        <v>272</v>
      </c>
      <c r="E731" t="s">
        <v>273</v>
      </c>
      <c r="F731">
        <v>9695</v>
      </c>
      <c r="G731" t="s">
        <v>280</v>
      </c>
      <c r="H731" t="s">
        <v>281</v>
      </c>
      <c r="I731">
        <v>507</v>
      </c>
      <c r="J731" t="s">
        <v>549</v>
      </c>
      <c r="K731" t="s">
        <v>550</v>
      </c>
      <c r="L731">
        <v>61310</v>
      </c>
      <c r="M731" t="s">
        <v>521</v>
      </c>
      <c r="N731" t="s">
        <v>522</v>
      </c>
      <c r="O731">
        <v>61310</v>
      </c>
      <c r="P731" t="s">
        <v>521</v>
      </c>
      <c r="Q731" t="s">
        <v>522</v>
      </c>
      <c r="R731" t="s">
        <v>324</v>
      </c>
      <c r="S731" s="43">
        <v>-31.19</v>
      </c>
      <c r="U731" s="43">
        <v>14</v>
      </c>
      <c r="IF731">
        <v>61310</v>
      </c>
      <c r="IG731" t="s">
        <v>521</v>
      </c>
      <c r="IH731" t="s">
        <v>284</v>
      </c>
      <c r="IK731">
        <v>-2</v>
      </c>
      <c r="IL731" t="s">
        <v>278</v>
      </c>
      <c r="IM731" t="s">
        <v>279</v>
      </c>
      <c r="IN731" t="s">
        <v>466</v>
      </c>
      <c r="IP731" t="s">
        <v>521</v>
      </c>
    </row>
    <row r="732" spans="1:250" x14ac:dyDescent="0.35">
      <c r="A732">
        <v>13799</v>
      </c>
      <c r="B732">
        <v>-922729984</v>
      </c>
      <c r="C732">
        <v>1837</v>
      </c>
      <c r="D732" t="s">
        <v>272</v>
      </c>
      <c r="E732" t="s">
        <v>273</v>
      </c>
      <c r="F732">
        <v>7057</v>
      </c>
      <c r="G732" t="s">
        <v>290</v>
      </c>
      <c r="H732" t="s">
        <v>291</v>
      </c>
      <c r="I732">
        <v>528</v>
      </c>
      <c r="J732" t="s">
        <v>531</v>
      </c>
      <c r="K732" t="s">
        <v>532</v>
      </c>
      <c r="L732">
        <v>49627</v>
      </c>
      <c r="M732" t="s">
        <v>514</v>
      </c>
      <c r="N732" t="s">
        <v>515</v>
      </c>
      <c r="O732">
        <v>49627</v>
      </c>
      <c r="P732" t="s">
        <v>514</v>
      </c>
      <c r="Q732" t="s">
        <v>515</v>
      </c>
      <c r="R732" t="s">
        <v>324</v>
      </c>
      <c r="S732" s="43">
        <v>-62.29</v>
      </c>
      <c r="U732" s="43">
        <v>14</v>
      </c>
      <c r="IF732">
        <v>49627</v>
      </c>
      <c r="IG732" t="s">
        <v>514</v>
      </c>
      <c r="IH732" t="s">
        <v>292</v>
      </c>
      <c r="IK732">
        <v>-2</v>
      </c>
      <c r="IL732" t="s">
        <v>278</v>
      </c>
      <c r="IM732" t="s">
        <v>279</v>
      </c>
      <c r="IN732" t="s">
        <v>471</v>
      </c>
      <c r="IP732" t="s">
        <v>514</v>
      </c>
    </row>
    <row r="733" spans="1:250" x14ac:dyDescent="0.35">
      <c r="A733">
        <v>13800</v>
      </c>
      <c r="B733">
        <v>-922729984</v>
      </c>
      <c r="C733">
        <v>1837</v>
      </c>
      <c r="D733" t="s">
        <v>272</v>
      </c>
      <c r="E733" t="s">
        <v>273</v>
      </c>
      <c r="F733">
        <v>7057</v>
      </c>
      <c r="G733" t="s">
        <v>290</v>
      </c>
      <c r="H733" t="s">
        <v>291</v>
      </c>
      <c r="I733">
        <v>527</v>
      </c>
      <c r="J733" t="s">
        <v>535</v>
      </c>
      <c r="K733" t="s">
        <v>536</v>
      </c>
      <c r="L733">
        <v>49627</v>
      </c>
      <c r="M733" t="s">
        <v>514</v>
      </c>
      <c r="N733" t="s">
        <v>515</v>
      </c>
      <c r="O733">
        <v>49627</v>
      </c>
      <c r="P733" t="s">
        <v>514</v>
      </c>
      <c r="Q733" t="s">
        <v>515</v>
      </c>
      <c r="R733" t="s">
        <v>324</v>
      </c>
      <c r="S733" s="43">
        <v>-43.6</v>
      </c>
      <c r="U733" s="43">
        <v>14</v>
      </c>
      <c r="IF733">
        <v>49627</v>
      </c>
      <c r="IG733" t="s">
        <v>514</v>
      </c>
      <c r="IH733" t="s">
        <v>292</v>
      </c>
      <c r="IK733">
        <v>-2</v>
      </c>
      <c r="IL733" t="s">
        <v>278</v>
      </c>
      <c r="IM733" t="s">
        <v>279</v>
      </c>
      <c r="IN733" t="s">
        <v>471</v>
      </c>
      <c r="IP733" t="s">
        <v>514</v>
      </c>
    </row>
    <row r="734" spans="1:250" x14ac:dyDescent="0.35">
      <c r="A734">
        <v>13801</v>
      </c>
      <c r="B734">
        <v>-922729984</v>
      </c>
      <c r="C734">
        <v>1837</v>
      </c>
      <c r="D734" t="s">
        <v>272</v>
      </c>
      <c r="E734" t="s">
        <v>273</v>
      </c>
      <c r="F734">
        <v>9695</v>
      </c>
      <c r="G734" t="s">
        <v>280</v>
      </c>
      <c r="H734" t="s">
        <v>281</v>
      </c>
      <c r="I734">
        <v>507</v>
      </c>
      <c r="J734" t="s">
        <v>549</v>
      </c>
      <c r="K734" t="s">
        <v>550</v>
      </c>
      <c r="L734">
        <v>62264</v>
      </c>
      <c r="M734" t="s">
        <v>523</v>
      </c>
      <c r="N734" t="s">
        <v>524</v>
      </c>
      <c r="O734">
        <v>62264</v>
      </c>
      <c r="P734" t="s">
        <v>523</v>
      </c>
      <c r="Q734" t="s">
        <v>524</v>
      </c>
      <c r="R734" t="s">
        <v>324</v>
      </c>
      <c r="S734" s="43">
        <v>-586.64</v>
      </c>
      <c r="U734" s="43">
        <v>14</v>
      </c>
      <c r="IF734">
        <v>62264</v>
      </c>
      <c r="IG734" t="s">
        <v>523</v>
      </c>
      <c r="IH734" t="s">
        <v>284</v>
      </c>
      <c r="IK734">
        <v>-2</v>
      </c>
      <c r="IL734" t="s">
        <v>278</v>
      </c>
      <c r="IM734" t="s">
        <v>279</v>
      </c>
      <c r="IN734" t="s">
        <v>466</v>
      </c>
      <c r="IP734" t="s">
        <v>523</v>
      </c>
    </row>
    <row r="735" spans="1:250" x14ac:dyDescent="0.35">
      <c r="A735">
        <v>13802</v>
      </c>
      <c r="B735">
        <v>-922729984</v>
      </c>
      <c r="C735">
        <v>1837</v>
      </c>
      <c r="D735" t="s">
        <v>272</v>
      </c>
      <c r="E735" t="s">
        <v>273</v>
      </c>
      <c r="F735">
        <v>9695</v>
      </c>
      <c r="G735" t="s">
        <v>280</v>
      </c>
      <c r="H735" t="s">
        <v>281</v>
      </c>
      <c r="I735">
        <v>528</v>
      </c>
      <c r="J735" t="s">
        <v>531</v>
      </c>
      <c r="K735" t="s">
        <v>532</v>
      </c>
      <c r="L735">
        <v>61310</v>
      </c>
      <c r="M735" t="s">
        <v>521</v>
      </c>
      <c r="N735" t="s">
        <v>522</v>
      </c>
      <c r="O735">
        <v>61310</v>
      </c>
      <c r="P735" t="s">
        <v>521</v>
      </c>
      <c r="Q735" t="s">
        <v>522</v>
      </c>
      <c r="R735" t="s">
        <v>324</v>
      </c>
      <c r="S735" s="43">
        <v>-31.14</v>
      </c>
      <c r="U735" s="43">
        <v>14</v>
      </c>
      <c r="IF735">
        <v>61310</v>
      </c>
      <c r="IG735" t="s">
        <v>521</v>
      </c>
      <c r="IH735" t="s">
        <v>284</v>
      </c>
      <c r="IK735">
        <v>-2</v>
      </c>
      <c r="IL735" t="s">
        <v>278</v>
      </c>
      <c r="IM735" t="s">
        <v>279</v>
      </c>
      <c r="IN735" t="s">
        <v>466</v>
      </c>
      <c r="IP735" t="s">
        <v>521</v>
      </c>
    </row>
    <row r="736" spans="1:250" x14ac:dyDescent="0.35">
      <c r="A736">
        <v>13803</v>
      </c>
      <c r="B736">
        <v>-922729984</v>
      </c>
      <c r="C736">
        <v>1837</v>
      </c>
      <c r="D736" t="s">
        <v>272</v>
      </c>
      <c r="E736" t="s">
        <v>273</v>
      </c>
      <c r="F736">
        <v>9695</v>
      </c>
      <c r="G736" t="s">
        <v>280</v>
      </c>
      <c r="H736" t="s">
        <v>281</v>
      </c>
      <c r="I736">
        <v>527</v>
      </c>
      <c r="J736" t="s">
        <v>535</v>
      </c>
      <c r="K736" t="s">
        <v>536</v>
      </c>
      <c r="L736">
        <v>61310</v>
      </c>
      <c r="M736" t="s">
        <v>521</v>
      </c>
      <c r="N736" t="s">
        <v>522</v>
      </c>
      <c r="O736">
        <v>61310</v>
      </c>
      <c r="P736" t="s">
        <v>521</v>
      </c>
      <c r="Q736" t="s">
        <v>522</v>
      </c>
      <c r="R736" t="s">
        <v>324</v>
      </c>
      <c r="S736" s="43">
        <v>-21.8</v>
      </c>
      <c r="U736" s="43">
        <v>14</v>
      </c>
      <c r="IF736">
        <v>61310</v>
      </c>
      <c r="IG736" t="s">
        <v>521</v>
      </c>
      <c r="IH736" t="s">
        <v>284</v>
      </c>
      <c r="IK736">
        <v>-2</v>
      </c>
      <c r="IL736" t="s">
        <v>278</v>
      </c>
      <c r="IM736" t="s">
        <v>279</v>
      </c>
      <c r="IN736" t="s">
        <v>466</v>
      </c>
      <c r="IP736" t="s">
        <v>521</v>
      </c>
    </row>
    <row r="737" spans="1:250" x14ac:dyDescent="0.35">
      <c r="A737">
        <v>13804</v>
      </c>
      <c r="B737">
        <v>-922729984</v>
      </c>
      <c r="C737">
        <v>1837</v>
      </c>
      <c r="D737" t="s">
        <v>272</v>
      </c>
      <c r="E737" t="s">
        <v>273</v>
      </c>
      <c r="F737">
        <v>9695</v>
      </c>
      <c r="G737" t="s">
        <v>280</v>
      </c>
      <c r="H737" t="s">
        <v>281</v>
      </c>
      <c r="I737">
        <v>523</v>
      </c>
      <c r="J737" t="s">
        <v>537</v>
      </c>
      <c r="K737" t="s">
        <v>538</v>
      </c>
      <c r="L737">
        <v>61310</v>
      </c>
      <c r="M737" t="s">
        <v>521</v>
      </c>
      <c r="N737" t="s">
        <v>522</v>
      </c>
      <c r="O737">
        <v>61310</v>
      </c>
      <c r="P737" t="s">
        <v>521</v>
      </c>
      <c r="Q737" t="s">
        <v>522</v>
      </c>
      <c r="R737" t="s">
        <v>324</v>
      </c>
      <c r="S737" s="43">
        <v>-46.96</v>
      </c>
      <c r="U737" s="43">
        <v>14</v>
      </c>
      <c r="IF737">
        <v>61310</v>
      </c>
      <c r="IG737" t="s">
        <v>521</v>
      </c>
      <c r="IH737" t="s">
        <v>284</v>
      </c>
      <c r="IK737">
        <v>-2</v>
      </c>
      <c r="IL737" t="s">
        <v>278</v>
      </c>
      <c r="IM737" t="s">
        <v>279</v>
      </c>
      <c r="IN737" t="s">
        <v>466</v>
      </c>
      <c r="IP737" t="s">
        <v>521</v>
      </c>
    </row>
    <row r="738" spans="1:250" x14ac:dyDescent="0.35">
      <c r="A738">
        <v>13805</v>
      </c>
      <c r="B738">
        <v>-922729984</v>
      </c>
      <c r="C738">
        <v>1837</v>
      </c>
      <c r="D738" t="s">
        <v>272</v>
      </c>
      <c r="E738" t="s">
        <v>273</v>
      </c>
      <c r="F738">
        <v>9695</v>
      </c>
      <c r="G738" t="s">
        <v>280</v>
      </c>
      <c r="H738" t="s">
        <v>281</v>
      </c>
      <c r="I738">
        <v>521</v>
      </c>
      <c r="J738" t="s">
        <v>539</v>
      </c>
      <c r="K738" t="s">
        <v>540</v>
      </c>
      <c r="L738">
        <v>61310</v>
      </c>
      <c r="M738" t="s">
        <v>521</v>
      </c>
      <c r="N738" t="s">
        <v>522</v>
      </c>
      <c r="O738">
        <v>61310</v>
      </c>
      <c r="P738" t="s">
        <v>521</v>
      </c>
      <c r="Q738" t="s">
        <v>522</v>
      </c>
      <c r="R738" t="s">
        <v>324</v>
      </c>
      <c r="S738" s="43">
        <v>-23.48</v>
      </c>
      <c r="U738" s="43">
        <v>14</v>
      </c>
      <c r="IF738">
        <v>61310</v>
      </c>
      <c r="IG738" t="s">
        <v>521</v>
      </c>
      <c r="IH738" t="s">
        <v>284</v>
      </c>
      <c r="IK738">
        <v>-2</v>
      </c>
      <c r="IL738" t="s">
        <v>278</v>
      </c>
      <c r="IM738" t="s">
        <v>279</v>
      </c>
      <c r="IN738" t="s">
        <v>466</v>
      </c>
      <c r="IP738" t="s">
        <v>521</v>
      </c>
    </row>
    <row r="739" spans="1:250" x14ac:dyDescent="0.35">
      <c r="A739">
        <v>13806</v>
      </c>
      <c r="B739">
        <v>-922729984</v>
      </c>
      <c r="C739">
        <v>1837</v>
      </c>
      <c r="D739" t="s">
        <v>272</v>
      </c>
      <c r="E739" t="s">
        <v>273</v>
      </c>
      <c r="F739">
        <v>9695</v>
      </c>
      <c r="G739" t="s">
        <v>280</v>
      </c>
      <c r="H739" t="s">
        <v>281</v>
      </c>
      <c r="I739">
        <v>519</v>
      </c>
      <c r="J739" t="s">
        <v>541</v>
      </c>
      <c r="K739" t="s">
        <v>542</v>
      </c>
      <c r="L739">
        <v>61310</v>
      </c>
      <c r="M739" t="s">
        <v>521</v>
      </c>
      <c r="N739" t="s">
        <v>522</v>
      </c>
      <c r="O739">
        <v>61310</v>
      </c>
      <c r="P739" t="s">
        <v>521</v>
      </c>
      <c r="Q739" t="s">
        <v>522</v>
      </c>
      <c r="R739" t="s">
        <v>324</v>
      </c>
      <c r="S739" s="43">
        <v>-23.58</v>
      </c>
      <c r="U739" s="43">
        <v>14</v>
      </c>
      <c r="IF739">
        <v>61310</v>
      </c>
      <c r="IG739" t="s">
        <v>521</v>
      </c>
      <c r="IH739" t="s">
        <v>284</v>
      </c>
      <c r="IK739">
        <v>-2</v>
      </c>
      <c r="IL739" t="s">
        <v>278</v>
      </c>
      <c r="IM739" t="s">
        <v>279</v>
      </c>
      <c r="IN739" t="s">
        <v>466</v>
      </c>
      <c r="IP739" t="s">
        <v>521</v>
      </c>
    </row>
    <row r="740" spans="1:250" x14ac:dyDescent="0.35">
      <c r="A740">
        <v>13807</v>
      </c>
      <c r="B740">
        <v>-922729984</v>
      </c>
      <c r="C740">
        <v>1837</v>
      </c>
      <c r="D740" t="s">
        <v>272</v>
      </c>
      <c r="E740" t="s">
        <v>273</v>
      </c>
      <c r="F740">
        <v>9695</v>
      </c>
      <c r="G740" t="s">
        <v>280</v>
      </c>
      <c r="H740" t="s">
        <v>281</v>
      </c>
      <c r="I740">
        <v>523</v>
      </c>
      <c r="J740" t="s">
        <v>537</v>
      </c>
      <c r="K740" t="s">
        <v>538</v>
      </c>
      <c r="L740">
        <v>62264</v>
      </c>
      <c r="M740" t="s">
        <v>523</v>
      </c>
      <c r="N740" t="s">
        <v>524</v>
      </c>
      <c r="O740">
        <v>62264</v>
      </c>
      <c r="P740" t="s">
        <v>523</v>
      </c>
      <c r="Q740" t="s">
        <v>524</v>
      </c>
      <c r="R740" t="s">
        <v>324</v>
      </c>
      <c r="S740" s="43">
        <v>-623.07000000000005</v>
      </c>
      <c r="U740" s="43">
        <v>14</v>
      </c>
      <c r="IF740">
        <v>62264</v>
      </c>
      <c r="IG740" t="s">
        <v>523</v>
      </c>
      <c r="IH740" t="s">
        <v>284</v>
      </c>
      <c r="IK740">
        <v>-2</v>
      </c>
      <c r="IL740" t="s">
        <v>278</v>
      </c>
      <c r="IM740" t="s">
        <v>279</v>
      </c>
      <c r="IN740" t="s">
        <v>466</v>
      </c>
      <c r="IP740" t="s">
        <v>523</v>
      </c>
    </row>
    <row r="741" spans="1:250" x14ac:dyDescent="0.35">
      <c r="A741">
        <v>13808</v>
      </c>
      <c r="B741">
        <v>-922729984</v>
      </c>
      <c r="C741">
        <v>1837</v>
      </c>
      <c r="D741" t="s">
        <v>272</v>
      </c>
      <c r="E741" t="s">
        <v>273</v>
      </c>
      <c r="F741">
        <v>9695</v>
      </c>
      <c r="G741" t="s">
        <v>280</v>
      </c>
      <c r="H741" t="s">
        <v>281</v>
      </c>
      <c r="I741">
        <v>521</v>
      </c>
      <c r="J741" t="s">
        <v>539</v>
      </c>
      <c r="K741" t="s">
        <v>540</v>
      </c>
      <c r="L741">
        <v>62264</v>
      </c>
      <c r="M741" t="s">
        <v>523</v>
      </c>
      <c r="N741" t="s">
        <v>524</v>
      </c>
      <c r="O741">
        <v>62264</v>
      </c>
      <c r="P741" t="s">
        <v>523</v>
      </c>
      <c r="Q741" t="s">
        <v>524</v>
      </c>
      <c r="R741" t="s">
        <v>324</v>
      </c>
      <c r="S741" s="43">
        <v>-311.55</v>
      </c>
      <c r="U741" s="43">
        <v>14</v>
      </c>
      <c r="IF741">
        <v>62264</v>
      </c>
      <c r="IG741" t="s">
        <v>523</v>
      </c>
      <c r="IH741" t="s">
        <v>284</v>
      </c>
      <c r="IK741">
        <v>-2</v>
      </c>
      <c r="IL741" t="s">
        <v>278</v>
      </c>
      <c r="IM741" t="s">
        <v>279</v>
      </c>
      <c r="IN741" t="s">
        <v>466</v>
      </c>
      <c r="IP741" t="s">
        <v>523</v>
      </c>
    </row>
    <row r="742" spans="1:250" x14ac:dyDescent="0.35">
      <c r="A742">
        <v>13809</v>
      </c>
      <c r="B742">
        <v>-922729984</v>
      </c>
      <c r="C742">
        <v>1837</v>
      </c>
      <c r="D742" t="s">
        <v>272</v>
      </c>
      <c r="E742" t="s">
        <v>273</v>
      </c>
      <c r="F742">
        <v>9695</v>
      </c>
      <c r="G742" t="s">
        <v>280</v>
      </c>
      <c r="H742" t="s">
        <v>281</v>
      </c>
      <c r="I742">
        <v>519</v>
      </c>
      <c r="J742" t="s">
        <v>541</v>
      </c>
      <c r="K742" t="s">
        <v>542</v>
      </c>
      <c r="L742">
        <v>62264</v>
      </c>
      <c r="M742" t="s">
        <v>523</v>
      </c>
      <c r="N742" t="s">
        <v>524</v>
      </c>
      <c r="O742">
        <v>62264</v>
      </c>
      <c r="P742" t="s">
        <v>523</v>
      </c>
      <c r="Q742" t="s">
        <v>524</v>
      </c>
      <c r="R742" t="s">
        <v>324</v>
      </c>
      <c r="S742" s="43">
        <v>-312.77999999999997</v>
      </c>
      <c r="U742" s="43">
        <v>14</v>
      </c>
      <c r="IF742">
        <v>62264</v>
      </c>
      <c r="IG742" t="s">
        <v>523</v>
      </c>
      <c r="IH742" t="s">
        <v>284</v>
      </c>
      <c r="IK742">
        <v>-2</v>
      </c>
      <c r="IL742" t="s">
        <v>278</v>
      </c>
      <c r="IM742" t="s">
        <v>279</v>
      </c>
      <c r="IN742" t="s">
        <v>466</v>
      </c>
      <c r="IP742" t="s">
        <v>523</v>
      </c>
    </row>
    <row r="743" spans="1:250" x14ac:dyDescent="0.35">
      <c r="A743">
        <v>13810</v>
      </c>
      <c r="B743">
        <v>-922729984</v>
      </c>
      <c r="C743">
        <v>1837</v>
      </c>
      <c r="D743" t="s">
        <v>272</v>
      </c>
      <c r="E743" t="s">
        <v>273</v>
      </c>
      <c r="F743">
        <v>9695</v>
      </c>
      <c r="G743" t="s">
        <v>280</v>
      </c>
      <c r="H743" t="s">
        <v>281</v>
      </c>
      <c r="I743">
        <v>515</v>
      </c>
      <c r="J743" t="s">
        <v>543</v>
      </c>
      <c r="K743" t="s">
        <v>544</v>
      </c>
      <c r="L743">
        <v>62264</v>
      </c>
      <c r="M743" t="s">
        <v>523</v>
      </c>
      <c r="N743" t="s">
        <v>524</v>
      </c>
      <c r="O743">
        <v>62264</v>
      </c>
      <c r="P743" t="s">
        <v>523</v>
      </c>
      <c r="Q743" t="s">
        <v>524</v>
      </c>
      <c r="R743" t="s">
        <v>324</v>
      </c>
      <c r="S743" s="43">
        <v>-737.95</v>
      </c>
      <c r="U743" s="43">
        <v>14</v>
      </c>
      <c r="IF743">
        <v>62264</v>
      </c>
      <c r="IG743" t="s">
        <v>523</v>
      </c>
      <c r="IH743" t="s">
        <v>284</v>
      </c>
      <c r="IK743">
        <v>-2</v>
      </c>
      <c r="IL743" t="s">
        <v>278</v>
      </c>
      <c r="IM743" t="s">
        <v>279</v>
      </c>
      <c r="IN743" t="s">
        <v>466</v>
      </c>
      <c r="IP743" t="s">
        <v>523</v>
      </c>
    </row>
    <row r="744" spans="1:250" x14ac:dyDescent="0.35">
      <c r="A744">
        <v>13811</v>
      </c>
      <c r="B744">
        <v>-922729984</v>
      </c>
      <c r="C744">
        <v>1837</v>
      </c>
      <c r="D744" t="s">
        <v>272</v>
      </c>
      <c r="E744" t="s">
        <v>273</v>
      </c>
      <c r="F744">
        <v>9695</v>
      </c>
      <c r="G744" t="s">
        <v>280</v>
      </c>
      <c r="H744" t="s">
        <v>281</v>
      </c>
      <c r="I744">
        <v>513</v>
      </c>
      <c r="J744" t="s">
        <v>545</v>
      </c>
      <c r="K744" t="s">
        <v>546</v>
      </c>
      <c r="L744">
        <v>62264</v>
      </c>
      <c r="M744" t="s">
        <v>523</v>
      </c>
      <c r="N744" t="s">
        <v>524</v>
      </c>
      <c r="O744">
        <v>62264</v>
      </c>
      <c r="P744" t="s">
        <v>523</v>
      </c>
      <c r="Q744" t="s">
        <v>524</v>
      </c>
      <c r="R744" t="s">
        <v>324</v>
      </c>
      <c r="S744" s="43">
        <v>-660.82</v>
      </c>
      <c r="U744" s="43">
        <v>14</v>
      </c>
      <c r="IF744">
        <v>62264</v>
      </c>
      <c r="IG744" t="s">
        <v>523</v>
      </c>
      <c r="IH744" t="s">
        <v>284</v>
      </c>
      <c r="IK744">
        <v>-2</v>
      </c>
      <c r="IL744" t="s">
        <v>278</v>
      </c>
      <c r="IM744" t="s">
        <v>279</v>
      </c>
      <c r="IN744" t="s">
        <v>466</v>
      </c>
      <c r="IP744" t="s">
        <v>523</v>
      </c>
    </row>
    <row r="745" spans="1:250" x14ac:dyDescent="0.35">
      <c r="A745">
        <v>13812</v>
      </c>
      <c r="B745">
        <v>-922729984</v>
      </c>
      <c r="C745">
        <v>1837</v>
      </c>
      <c r="D745" t="s">
        <v>272</v>
      </c>
      <c r="E745" t="s">
        <v>273</v>
      </c>
      <c r="F745">
        <v>9695</v>
      </c>
      <c r="G745" t="s">
        <v>280</v>
      </c>
      <c r="H745" t="s">
        <v>281</v>
      </c>
      <c r="I745">
        <v>509</v>
      </c>
      <c r="J745" t="s">
        <v>547</v>
      </c>
      <c r="K745" t="s">
        <v>548</v>
      </c>
      <c r="L745">
        <v>62264</v>
      </c>
      <c r="M745" t="s">
        <v>523</v>
      </c>
      <c r="N745" t="s">
        <v>524</v>
      </c>
      <c r="O745">
        <v>62264</v>
      </c>
      <c r="P745" t="s">
        <v>523</v>
      </c>
      <c r="Q745" t="s">
        <v>524</v>
      </c>
      <c r="R745" t="s">
        <v>324</v>
      </c>
      <c r="S745" s="43">
        <v>-459.41</v>
      </c>
      <c r="U745" s="43">
        <v>14</v>
      </c>
      <c r="IF745">
        <v>62264</v>
      </c>
      <c r="IG745" t="s">
        <v>523</v>
      </c>
      <c r="IH745" t="s">
        <v>284</v>
      </c>
      <c r="IK745">
        <v>-2</v>
      </c>
      <c r="IL745" t="s">
        <v>278</v>
      </c>
      <c r="IM745" t="s">
        <v>279</v>
      </c>
      <c r="IN745" t="s">
        <v>466</v>
      </c>
      <c r="IP745" t="s">
        <v>523</v>
      </c>
    </row>
    <row r="746" spans="1:250" x14ac:dyDescent="0.35">
      <c r="A746">
        <v>13813</v>
      </c>
      <c r="B746">
        <v>-922729984</v>
      </c>
      <c r="C746">
        <v>1837</v>
      </c>
      <c r="D746" t="s">
        <v>272</v>
      </c>
      <c r="E746" t="s">
        <v>273</v>
      </c>
      <c r="F746">
        <v>9695</v>
      </c>
      <c r="G746" t="s">
        <v>280</v>
      </c>
      <c r="H746" t="s">
        <v>281</v>
      </c>
      <c r="I746">
        <v>515</v>
      </c>
      <c r="J746" t="s">
        <v>543</v>
      </c>
      <c r="K746" t="s">
        <v>544</v>
      </c>
      <c r="L746">
        <v>70481</v>
      </c>
      <c r="M746" t="s">
        <v>526</v>
      </c>
      <c r="N746" t="s">
        <v>525</v>
      </c>
      <c r="O746">
        <v>70481</v>
      </c>
      <c r="P746" t="s">
        <v>526</v>
      </c>
      <c r="Q746" t="s">
        <v>525</v>
      </c>
      <c r="R746" t="s">
        <v>324</v>
      </c>
      <c r="S746" s="43">
        <v>-44.56</v>
      </c>
      <c r="U746" s="43">
        <v>14</v>
      </c>
      <c r="IF746">
        <v>70481</v>
      </c>
      <c r="IG746" t="s">
        <v>526</v>
      </c>
      <c r="IH746" t="s">
        <v>284</v>
      </c>
      <c r="IK746">
        <v>-2</v>
      </c>
      <c r="IL746" t="s">
        <v>278</v>
      </c>
      <c r="IM746" t="s">
        <v>279</v>
      </c>
      <c r="IN746" t="s">
        <v>466</v>
      </c>
      <c r="IP746" t="s">
        <v>526</v>
      </c>
    </row>
    <row r="747" spans="1:250" x14ac:dyDescent="0.35">
      <c r="A747">
        <v>13814</v>
      </c>
      <c r="B747">
        <v>-922729984</v>
      </c>
      <c r="C747">
        <v>1837</v>
      </c>
      <c r="D747" t="s">
        <v>272</v>
      </c>
      <c r="E747" t="s">
        <v>273</v>
      </c>
      <c r="F747">
        <v>9695</v>
      </c>
      <c r="G747" t="s">
        <v>280</v>
      </c>
      <c r="H747" t="s">
        <v>281</v>
      </c>
      <c r="I747">
        <v>513</v>
      </c>
      <c r="J747" t="s">
        <v>545</v>
      </c>
      <c r="K747" t="s">
        <v>546</v>
      </c>
      <c r="L747">
        <v>70481</v>
      </c>
      <c r="M747" t="s">
        <v>526</v>
      </c>
      <c r="N747" t="s">
        <v>525</v>
      </c>
      <c r="O747">
        <v>70481</v>
      </c>
      <c r="P747" t="s">
        <v>526</v>
      </c>
      <c r="Q747" t="s">
        <v>525</v>
      </c>
      <c r="R747" t="s">
        <v>324</v>
      </c>
      <c r="S747" s="43">
        <v>-39.909999999999997</v>
      </c>
      <c r="U747" s="43">
        <v>14</v>
      </c>
      <c r="IF747">
        <v>70481</v>
      </c>
      <c r="IG747" t="s">
        <v>526</v>
      </c>
      <c r="IH747" t="s">
        <v>284</v>
      </c>
      <c r="IK747">
        <v>-2</v>
      </c>
      <c r="IL747" t="s">
        <v>278</v>
      </c>
      <c r="IM747" t="s">
        <v>279</v>
      </c>
      <c r="IN747" t="s">
        <v>466</v>
      </c>
      <c r="IP747" t="s">
        <v>526</v>
      </c>
    </row>
    <row r="748" spans="1:250" x14ac:dyDescent="0.35">
      <c r="A748">
        <v>13815</v>
      </c>
      <c r="B748">
        <v>-922729984</v>
      </c>
      <c r="C748">
        <v>1837</v>
      </c>
      <c r="D748" t="s">
        <v>272</v>
      </c>
      <c r="E748" t="s">
        <v>273</v>
      </c>
      <c r="F748">
        <v>9695</v>
      </c>
      <c r="G748" t="s">
        <v>280</v>
      </c>
      <c r="H748" t="s">
        <v>281</v>
      </c>
      <c r="I748">
        <v>509</v>
      </c>
      <c r="J748" t="s">
        <v>547</v>
      </c>
      <c r="K748" t="s">
        <v>548</v>
      </c>
      <c r="L748">
        <v>70481</v>
      </c>
      <c r="M748" t="s">
        <v>526</v>
      </c>
      <c r="N748" t="s">
        <v>525</v>
      </c>
      <c r="O748">
        <v>70481</v>
      </c>
      <c r="P748" t="s">
        <v>526</v>
      </c>
      <c r="Q748" t="s">
        <v>525</v>
      </c>
      <c r="R748" t="s">
        <v>324</v>
      </c>
      <c r="S748" s="43">
        <v>-27.58</v>
      </c>
      <c r="U748" s="43">
        <v>14</v>
      </c>
      <c r="IF748">
        <v>70481</v>
      </c>
      <c r="IG748" t="s">
        <v>526</v>
      </c>
      <c r="IH748" t="s">
        <v>284</v>
      </c>
      <c r="IK748">
        <v>-2</v>
      </c>
      <c r="IL748" t="s">
        <v>278</v>
      </c>
      <c r="IM748" t="s">
        <v>279</v>
      </c>
      <c r="IN748" t="s">
        <v>466</v>
      </c>
      <c r="IP748" t="s">
        <v>526</v>
      </c>
    </row>
    <row r="749" spans="1:250" x14ac:dyDescent="0.35">
      <c r="A749">
        <v>13816</v>
      </c>
      <c r="B749">
        <v>-922729984</v>
      </c>
      <c r="C749">
        <v>1837</v>
      </c>
      <c r="D749" t="s">
        <v>272</v>
      </c>
      <c r="E749" t="s">
        <v>273</v>
      </c>
      <c r="F749">
        <v>9695</v>
      </c>
      <c r="G749" t="s">
        <v>280</v>
      </c>
      <c r="H749" t="s">
        <v>281</v>
      </c>
      <c r="I749">
        <v>507</v>
      </c>
      <c r="J749" t="s">
        <v>549</v>
      </c>
      <c r="K749" t="s">
        <v>550</v>
      </c>
      <c r="L749">
        <v>70481</v>
      </c>
      <c r="M749" t="s">
        <v>526</v>
      </c>
      <c r="N749" t="s">
        <v>525</v>
      </c>
      <c r="O749">
        <v>70481</v>
      </c>
      <c r="P749" t="s">
        <v>526</v>
      </c>
      <c r="Q749" t="s">
        <v>525</v>
      </c>
      <c r="R749" t="s">
        <v>324</v>
      </c>
      <c r="S749" s="43">
        <v>-41.34</v>
      </c>
      <c r="U749" s="43">
        <v>14</v>
      </c>
      <c r="IF749">
        <v>70481</v>
      </c>
      <c r="IG749" t="s">
        <v>526</v>
      </c>
      <c r="IH749" t="s">
        <v>284</v>
      </c>
      <c r="IK749">
        <v>-2</v>
      </c>
      <c r="IL749" t="s">
        <v>278</v>
      </c>
      <c r="IM749" t="s">
        <v>279</v>
      </c>
      <c r="IN749" t="s">
        <v>466</v>
      </c>
      <c r="IP749" t="s">
        <v>526</v>
      </c>
    </row>
    <row r="750" spans="1:250" x14ac:dyDescent="0.35">
      <c r="A750">
        <v>13817</v>
      </c>
      <c r="B750">
        <v>-922729984</v>
      </c>
      <c r="C750">
        <v>1837</v>
      </c>
      <c r="D750" t="s">
        <v>272</v>
      </c>
      <c r="E750" t="s">
        <v>273</v>
      </c>
      <c r="F750">
        <v>9695</v>
      </c>
      <c r="G750" t="s">
        <v>280</v>
      </c>
      <c r="H750" t="s">
        <v>281</v>
      </c>
      <c r="I750">
        <v>528</v>
      </c>
      <c r="J750" t="s">
        <v>531</v>
      </c>
      <c r="K750" t="s">
        <v>532</v>
      </c>
      <c r="L750">
        <v>62264</v>
      </c>
      <c r="M750" t="s">
        <v>523</v>
      </c>
      <c r="N750" t="s">
        <v>524</v>
      </c>
      <c r="O750">
        <v>62264</v>
      </c>
      <c r="P750" t="s">
        <v>523</v>
      </c>
      <c r="Q750" t="s">
        <v>524</v>
      </c>
      <c r="R750" t="s">
        <v>324</v>
      </c>
      <c r="S750" s="43">
        <v>-472.07</v>
      </c>
      <c r="U750" s="43">
        <v>14</v>
      </c>
      <c r="IF750">
        <v>62264</v>
      </c>
      <c r="IG750" t="s">
        <v>523</v>
      </c>
      <c r="IH750" t="s">
        <v>284</v>
      </c>
      <c r="IK750">
        <v>-2</v>
      </c>
      <c r="IL750" t="s">
        <v>278</v>
      </c>
      <c r="IM750" t="s">
        <v>279</v>
      </c>
      <c r="IN750" t="s">
        <v>466</v>
      </c>
      <c r="IP750" t="s">
        <v>523</v>
      </c>
    </row>
    <row r="751" spans="1:250" x14ac:dyDescent="0.35">
      <c r="A751">
        <v>13818</v>
      </c>
      <c r="B751">
        <v>-922729984</v>
      </c>
      <c r="C751">
        <v>1837</v>
      </c>
      <c r="D751" t="s">
        <v>272</v>
      </c>
      <c r="E751" t="s">
        <v>273</v>
      </c>
      <c r="F751">
        <v>9695</v>
      </c>
      <c r="G751" t="s">
        <v>280</v>
      </c>
      <c r="H751" t="s">
        <v>281</v>
      </c>
      <c r="I751">
        <v>527</v>
      </c>
      <c r="J751" t="s">
        <v>535</v>
      </c>
      <c r="K751" t="s">
        <v>536</v>
      </c>
      <c r="L751">
        <v>62264</v>
      </c>
      <c r="M751" t="s">
        <v>523</v>
      </c>
      <c r="N751" t="s">
        <v>524</v>
      </c>
      <c r="O751">
        <v>62264</v>
      </c>
      <c r="P751" t="s">
        <v>523</v>
      </c>
      <c r="Q751" t="s">
        <v>524</v>
      </c>
      <c r="R751" t="s">
        <v>324</v>
      </c>
      <c r="S751" s="43">
        <v>-330.45</v>
      </c>
      <c r="U751" s="43">
        <v>14</v>
      </c>
      <c r="IF751">
        <v>62264</v>
      </c>
      <c r="IG751" t="s">
        <v>523</v>
      </c>
      <c r="IH751" t="s">
        <v>284</v>
      </c>
      <c r="IK751">
        <v>-2</v>
      </c>
      <c r="IL751" t="s">
        <v>278</v>
      </c>
      <c r="IM751" t="s">
        <v>279</v>
      </c>
      <c r="IN751" t="s">
        <v>466</v>
      </c>
      <c r="IP751" t="s">
        <v>523</v>
      </c>
    </row>
    <row r="752" spans="1:250" x14ac:dyDescent="0.35">
      <c r="A752">
        <v>13819</v>
      </c>
      <c r="B752">
        <v>-922729984</v>
      </c>
      <c r="C752">
        <v>1837</v>
      </c>
      <c r="D752" t="s">
        <v>272</v>
      </c>
      <c r="E752" t="s">
        <v>273</v>
      </c>
      <c r="F752">
        <v>9695</v>
      </c>
      <c r="G752" t="s">
        <v>280</v>
      </c>
      <c r="H752" t="s">
        <v>281</v>
      </c>
      <c r="I752">
        <v>507</v>
      </c>
      <c r="J752" t="s">
        <v>549</v>
      </c>
      <c r="K752" t="s">
        <v>550</v>
      </c>
      <c r="L752">
        <v>78012</v>
      </c>
      <c r="M752" t="s">
        <v>527</v>
      </c>
      <c r="N752" t="s">
        <v>528</v>
      </c>
      <c r="O752">
        <v>78012</v>
      </c>
      <c r="P752" t="s">
        <v>527</v>
      </c>
      <c r="Q752" t="s">
        <v>528</v>
      </c>
      <c r="R752" t="s">
        <v>324</v>
      </c>
      <c r="S752" s="43">
        <v>-20.48</v>
      </c>
      <c r="U752" s="43">
        <v>14</v>
      </c>
      <c r="IF752">
        <v>78012</v>
      </c>
      <c r="IG752" t="s">
        <v>527</v>
      </c>
      <c r="IH752" t="s">
        <v>284</v>
      </c>
      <c r="IK752">
        <v>-2</v>
      </c>
      <c r="IL752" t="s">
        <v>278</v>
      </c>
      <c r="IM752" t="s">
        <v>279</v>
      </c>
      <c r="IN752" t="s">
        <v>466</v>
      </c>
      <c r="IP752" t="s">
        <v>527</v>
      </c>
    </row>
    <row r="753" spans="1:250" x14ac:dyDescent="0.35">
      <c r="A753">
        <v>13820</v>
      </c>
      <c r="B753">
        <v>-922729984</v>
      </c>
      <c r="C753">
        <v>1837</v>
      </c>
      <c r="D753" t="s">
        <v>272</v>
      </c>
      <c r="E753" t="s">
        <v>273</v>
      </c>
      <c r="F753">
        <v>9695</v>
      </c>
      <c r="G753" t="s">
        <v>280</v>
      </c>
      <c r="H753" t="s">
        <v>281</v>
      </c>
      <c r="I753">
        <v>528</v>
      </c>
      <c r="J753" t="s">
        <v>531</v>
      </c>
      <c r="K753" t="s">
        <v>532</v>
      </c>
      <c r="L753">
        <v>70481</v>
      </c>
      <c r="M753" t="s">
        <v>526</v>
      </c>
      <c r="N753" t="s">
        <v>525</v>
      </c>
      <c r="O753">
        <v>70481</v>
      </c>
      <c r="P753" t="s">
        <v>526</v>
      </c>
      <c r="Q753" t="s">
        <v>525</v>
      </c>
      <c r="R753" t="s">
        <v>324</v>
      </c>
      <c r="S753" s="43">
        <v>-25.06</v>
      </c>
      <c r="U753" s="43">
        <v>14</v>
      </c>
      <c r="IF753">
        <v>70481</v>
      </c>
      <c r="IG753" t="s">
        <v>526</v>
      </c>
      <c r="IH753" t="s">
        <v>284</v>
      </c>
      <c r="IK753">
        <v>-2</v>
      </c>
      <c r="IL753" t="s">
        <v>278</v>
      </c>
      <c r="IM753" t="s">
        <v>279</v>
      </c>
      <c r="IN753" t="s">
        <v>466</v>
      </c>
      <c r="IP753" t="s">
        <v>526</v>
      </c>
    </row>
    <row r="754" spans="1:250" x14ac:dyDescent="0.35">
      <c r="A754">
        <v>13821</v>
      </c>
      <c r="B754">
        <v>-922729984</v>
      </c>
      <c r="C754">
        <v>1837</v>
      </c>
      <c r="D754" t="s">
        <v>272</v>
      </c>
      <c r="E754" t="s">
        <v>273</v>
      </c>
      <c r="F754">
        <v>9695</v>
      </c>
      <c r="G754" t="s">
        <v>280</v>
      </c>
      <c r="H754" t="s">
        <v>281</v>
      </c>
      <c r="I754">
        <v>527</v>
      </c>
      <c r="J754" t="s">
        <v>535</v>
      </c>
      <c r="K754" t="s">
        <v>536</v>
      </c>
      <c r="L754">
        <v>70481</v>
      </c>
      <c r="M754" t="s">
        <v>526</v>
      </c>
      <c r="N754" t="s">
        <v>525</v>
      </c>
      <c r="O754">
        <v>70481</v>
      </c>
      <c r="P754" t="s">
        <v>526</v>
      </c>
      <c r="Q754" t="s">
        <v>525</v>
      </c>
      <c r="R754" t="s">
        <v>324</v>
      </c>
      <c r="S754" s="43">
        <v>-17.54</v>
      </c>
      <c r="U754" s="43">
        <v>14</v>
      </c>
      <c r="IF754">
        <v>70481</v>
      </c>
      <c r="IG754" t="s">
        <v>526</v>
      </c>
      <c r="IH754" t="s">
        <v>284</v>
      </c>
      <c r="IK754">
        <v>-2</v>
      </c>
      <c r="IL754" t="s">
        <v>278</v>
      </c>
      <c r="IM754" t="s">
        <v>279</v>
      </c>
      <c r="IN754" t="s">
        <v>466</v>
      </c>
      <c r="IP754" t="s">
        <v>526</v>
      </c>
    </row>
    <row r="755" spans="1:250" x14ac:dyDescent="0.35">
      <c r="A755">
        <v>13822</v>
      </c>
      <c r="B755">
        <v>-922729984</v>
      </c>
      <c r="C755">
        <v>1837</v>
      </c>
      <c r="D755" t="s">
        <v>272</v>
      </c>
      <c r="E755" t="s">
        <v>273</v>
      </c>
      <c r="F755">
        <v>9695</v>
      </c>
      <c r="G755" t="s">
        <v>280</v>
      </c>
      <c r="H755" t="s">
        <v>281</v>
      </c>
      <c r="I755">
        <v>523</v>
      </c>
      <c r="J755" t="s">
        <v>537</v>
      </c>
      <c r="K755" t="s">
        <v>538</v>
      </c>
      <c r="L755">
        <v>70481</v>
      </c>
      <c r="M755" t="s">
        <v>526</v>
      </c>
      <c r="N755" t="s">
        <v>525</v>
      </c>
      <c r="O755">
        <v>70481</v>
      </c>
      <c r="P755" t="s">
        <v>526</v>
      </c>
      <c r="Q755" t="s">
        <v>525</v>
      </c>
      <c r="R755" t="s">
        <v>324</v>
      </c>
      <c r="S755" s="43">
        <v>-37.799999999999997</v>
      </c>
      <c r="U755" s="43">
        <v>14</v>
      </c>
      <c r="IF755">
        <v>70481</v>
      </c>
      <c r="IG755" t="s">
        <v>526</v>
      </c>
      <c r="IH755" t="s">
        <v>284</v>
      </c>
      <c r="IK755">
        <v>-2</v>
      </c>
      <c r="IL755" t="s">
        <v>278</v>
      </c>
      <c r="IM755" t="s">
        <v>279</v>
      </c>
      <c r="IN755" t="s">
        <v>466</v>
      </c>
      <c r="IP755" t="s">
        <v>526</v>
      </c>
    </row>
    <row r="756" spans="1:250" x14ac:dyDescent="0.35">
      <c r="A756">
        <v>13823</v>
      </c>
      <c r="B756">
        <v>-922729984</v>
      </c>
      <c r="C756">
        <v>1837</v>
      </c>
      <c r="D756" t="s">
        <v>272</v>
      </c>
      <c r="E756" t="s">
        <v>273</v>
      </c>
      <c r="F756">
        <v>9695</v>
      </c>
      <c r="G756" t="s">
        <v>280</v>
      </c>
      <c r="H756" t="s">
        <v>281</v>
      </c>
      <c r="I756">
        <v>521</v>
      </c>
      <c r="J756" t="s">
        <v>539</v>
      </c>
      <c r="K756" t="s">
        <v>540</v>
      </c>
      <c r="L756">
        <v>70481</v>
      </c>
      <c r="M756" t="s">
        <v>526</v>
      </c>
      <c r="N756" t="s">
        <v>525</v>
      </c>
      <c r="O756">
        <v>70481</v>
      </c>
      <c r="P756" t="s">
        <v>526</v>
      </c>
      <c r="Q756" t="s">
        <v>525</v>
      </c>
      <c r="R756" t="s">
        <v>324</v>
      </c>
      <c r="S756" s="43">
        <v>-18.899999999999999</v>
      </c>
      <c r="U756" s="43">
        <v>14</v>
      </c>
      <c r="IF756">
        <v>70481</v>
      </c>
      <c r="IG756" t="s">
        <v>526</v>
      </c>
      <c r="IH756" t="s">
        <v>284</v>
      </c>
      <c r="IK756">
        <v>-2</v>
      </c>
      <c r="IL756" t="s">
        <v>278</v>
      </c>
      <c r="IM756" t="s">
        <v>279</v>
      </c>
      <c r="IN756" t="s">
        <v>466</v>
      </c>
      <c r="IP756" t="s">
        <v>526</v>
      </c>
    </row>
    <row r="757" spans="1:250" x14ac:dyDescent="0.35">
      <c r="A757">
        <v>13824</v>
      </c>
      <c r="B757">
        <v>-922729984</v>
      </c>
      <c r="C757">
        <v>1837</v>
      </c>
      <c r="D757" t="s">
        <v>272</v>
      </c>
      <c r="E757" t="s">
        <v>273</v>
      </c>
      <c r="F757">
        <v>9695</v>
      </c>
      <c r="G757" t="s">
        <v>280</v>
      </c>
      <c r="H757" t="s">
        <v>281</v>
      </c>
      <c r="I757">
        <v>519</v>
      </c>
      <c r="J757" t="s">
        <v>541</v>
      </c>
      <c r="K757" t="s">
        <v>542</v>
      </c>
      <c r="L757">
        <v>70481</v>
      </c>
      <c r="M757" t="s">
        <v>526</v>
      </c>
      <c r="N757" t="s">
        <v>525</v>
      </c>
      <c r="O757">
        <v>70481</v>
      </c>
      <c r="P757" t="s">
        <v>526</v>
      </c>
      <c r="Q757" t="s">
        <v>525</v>
      </c>
      <c r="R757" t="s">
        <v>324</v>
      </c>
      <c r="S757" s="43">
        <v>-18.98</v>
      </c>
      <c r="U757" s="43">
        <v>14</v>
      </c>
      <c r="IF757">
        <v>70481</v>
      </c>
      <c r="IG757" t="s">
        <v>526</v>
      </c>
      <c r="IH757" t="s">
        <v>284</v>
      </c>
      <c r="IK757">
        <v>-2</v>
      </c>
      <c r="IL757" t="s">
        <v>278</v>
      </c>
      <c r="IM757" t="s">
        <v>279</v>
      </c>
      <c r="IN757" t="s">
        <v>466</v>
      </c>
      <c r="IP757" t="s">
        <v>526</v>
      </c>
    </row>
    <row r="758" spans="1:250" x14ac:dyDescent="0.35">
      <c r="A758">
        <v>13825</v>
      </c>
      <c r="B758">
        <v>-922729984</v>
      </c>
      <c r="C758">
        <v>1837</v>
      </c>
      <c r="D758" t="s">
        <v>272</v>
      </c>
      <c r="E758" t="s">
        <v>273</v>
      </c>
      <c r="F758">
        <v>9695</v>
      </c>
      <c r="G758" t="s">
        <v>280</v>
      </c>
      <c r="H758" t="s">
        <v>281</v>
      </c>
      <c r="I758">
        <v>523</v>
      </c>
      <c r="J758" t="s">
        <v>537</v>
      </c>
      <c r="K758" t="s">
        <v>538</v>
      </c>
      <c r="L758">
        <v>78012</v>
      </c>
      <c r="M758" t="s">
        <v>527</v>
      </c>
      <c r="N758" t="s">
        <v>528</v>
      </c>
      <c r="O758">
        <v>78012</v>
      </c>
      <c r="P758" t="s">
        <v>527</v>
      </c>
      <c r="Q758" t="s">
        <v>528</v>
      </c>
      <c r="R758" t="s">
        <v>324</v>
      </c>
      <c r="S758" s="43">
        <v>-18.73</v>
      </c>
      <c r="U758" s="43">
        <v>14</v>
      </c>
      <c r="IF758">
        <v>78012</v>
      </c>
      <c r="IG758" t="s">
        <v>527</v>
      </c>
      <c r="IH758" t="s">
        <v>284</v>
      </c>
      <c r="IK758">
        <v>-2</v>
      </c>
      <c r="IL758" t="s">
        <v>278</v>
      </c>
      <c r="IM758" t="s">
        <v>279</v>
      </c>
      <c r="IN758" t="s">
        <v>466</v>
      </c>
      <c r="IP758" t="s">
        <v>527</v>
      </c>
    </row>
    <row r="759" spans="1:250" x14ac:dyDescent="0.35">
      <c r="A759">
        <v>13826</v>
      </c>
      <c r="B759">
        <v>-922729984</v>
      </c>
      <c r="C759">
        <v>1837</v>
      </c>
      <c r="D759" t="s">
        <v>272</v>
      </c>
      <c r="E759" t="s">
        <v>273</v>
      </c>
      <c r="F759">
        <v>9695</v>
      </c>
      <c r="G759" t="s">
        <v>280</v>
      </c>
      <c r="H759" t="s">
        <v>281</v>
      </c>
      <c r="I759">
        <v>521</v>
      </c>
      <c r="J759" t="s">
        <v>539</v>
      </c>
      <c r="K759" t="s">
        <v>540</v>
      </c>
      <c r="L759">
        <v>78012</v>
      </c>
      <c r="M759" t="s">
        <v>527</v>
      </c>
      <c r="N759" t="s">
        <v>528</v>
      </c>
      <c r="O759">
        <v>78012</v>
      </c>
      <c r="P759" t="s">
        <v>527</v>
      </c>
      <c r="Q759" t="s">
        <v>528</v>
      </c>
      <c r="R759" t="s">
        <v>324</v>
      </c>
      <c r="S759" s="43">
        <v>-9.36</v>
      </c>
      <c r="U759" s="43">
        <v>14</v>
      </c>
      <c r="IF759">
        <v>78012</v>
      </c>
      <c r="IG759" t="s">
        <v>527</v>
      </c>
      <c r="IH759" t="s">
        <v>284</v>
      </c>
      <c r="IK759">
        <v>-2</v>
      </c>
      <c r="IL759" t="s">
        <v>278</v>
      </c>
      <c r="IM759" t="s">
        <v>279</v>
      </c>
      <c r="IN759" t="s">
        <v>466</v>
      </c>
      <c r="IP759" t="s">
        <v>527</v>
      </c>
    </row>
    <row r="760" spans="1:250" x14ac:dyDescent="0.35">
      <c r="A760">
        <v>13827</v>
      </c>
      <c r="B760">
        <v>-922729984</v>
      </c>
      <c r="C760">
        <v>1837</v>
      </c>
      <c r="D760" t="s">
        <v>272</v>
      </c>
      <c r="E760" t="s">
        <v>273</v>
      </c>
      <c r="F760">
        <v>9695</v>
      </c>
      <c r="G760" t="s">
        <v>280</v>
      </c>
      <c r="H760" t="s">
        <v>281</v>
      </c>
      <c r="I760">
        <v>519</v>
      </c>
      <c r="J760" t="s">
        <v>541</v>
      </c>
      <c r="K760" t="s">
        <v>542</v>
      </c>
      <c r="L760">
        <v>78012</v>
      </c>
      <c r="M760" t="s">
        <v>527</v>
      </c>
      <c r="N760" t="s">
        <v>528</v>
      </c>
      <c r="O760">
        <v>78012</v>
      </c>
      <c r="P760" t="s">
        <v>527</v>
      </c>
      <c r="Q760" t="s">
        <v>528</v>
      </c>
      <c r="R760" t="s">
        <v>324</v>
      </c>
      <c r="S760" s="43">
        <v>-9.4</v>
      </c>
      <c r="U760" s="43">
        <v>14</v>
      </c>
      <c r="IF760">
        <v>78012</v>
      </c>
      <c r="IG760" t="s">
        <v>527</v>
      </c>
      <c r="IH760" t="s">
        <v>284</v>
      </c>
      <c r="IK760">
        <v>-2</v>
      </c>
      <c r="IL760" t="s">
        <v>278</v>
      </c>
      <c r="IM760" t="s">
        <v>279</v>
      </c>
      <c r="IN760" t="s">
        <v>466</v>
      </c>
      <c r="IP760" t="s">
        <v>527</v>
      </c>
    </row>
    <row r="761" spans="1:250" x14ac:dyDescent="0.35">
      <c r="A761">
        <v>13828</v>
      </c>
      <c r="B761">
        <v>-922729984</v>
      </c>
      <c r="C761">
        <v>1837</v>
      </c>
      <c r="D761" t="s">
        <v>272</v>
      </c>
      <c r="E761" t="s">
        <v>273</v>
      </c>
      <c r="F761">
        <v>9695</v>
      </c>
      <c r="G761" t="s">
        <v>280</v>
      </c>
      <c r="H761" t="s">
        <v>281</v>
      </c>
      <c r="I761">
        <v>515</v>
      </c>
      <c r="J761" t="s">
        <v>543</v>
      </c>
      <c r="K761" t="s">
        <v>544</v>
      </c>
      <c r="L761">
        <v>78012</v>
      </c>
      <c r="M761" t="s">
        <v>527</v>
      </c>
      <c r="N761" t="s">
        <v>528</v>
      </c>
      <c r="O761">
        <v>78012</v>
      </c>
      <c r="P761" t="s">
        <v>527</v>
      </c>
      <c r="Q761" t="s">
        <v>528</v>
      </c>
      <c r="R761" t="s">
        <v>324</v>
      </c>
      <c r="S761" s="43">
        <v>-22.08</v>
      </c>
      <c r="U761" s="43">
        <v>14</v>
      </c>
      <c r="IF761">
        <v>78012</v>
      </c>
      <c r="IG761" t="s">
        <v>527</v>
      </c>
      <c r="IH761" t="s">
        <v>284</v>
      </c>
      <c r="IK761">
        <v>-2</v>
      </c>
      <c r="IL761" t="s">
        <v>278</v>
      </c>
      <c r="IM761" t="s">
        <v>279</v>
      </c>
      <c r="IN761" t="s">
        <v>466</v>
      </c>
      <c r="IP761" t="s">
        <v>527</v>
      </c>
    </row>
    <row r="762" spans="1:250" x14ac:dyDescent="0.35">
      <c r="A762">
        <v>13829</v>
      </c>
      <c r="B762">
        <v>-922729984</v>
      </c>
      <c r="C762">
        <v>1837</v>
      </c>
      <c r="D762" t="s">
        <v>272</v>
      </c>
      <c r="E762" t="s">
        <v>273</v>
      </c>
      <c r="F762">
        <v>9695</v>
      </c>
      <c r="G762" t="s">
        <v>280</v>
      </c>
      <c r="H762" t="s">
        <v>281</v>
      </c>
      <c r="I762">
        <v>513</v>
      </c>
      <c r="J762" t="s">
        <v>545</v>
      </c>
      <c r="K762" t="s">
        <v>546</v>
      </c>
      <c r="L762">
        <v>78012</v>
      </c>
      <c r="M762" t="s">
        <v>527</v>
      </c>
      <c r="N762" t="s">
        <v>528</v>
      </c>
      <c r="O762">
        <v>78012</v>
      </c>
      <c r="P762" t="s">
        <v>527</v>
      </c>
      <c r="Q762" t="s">
        <v>528</v>
      </c>
      <c r="R762" t="s">
        <v>324</v>
      </c>
      <c r="S762" s="43">
        <v>-19.77</v>
      </c>
      <c r="U762" s="43">
        <v>14</v>
      </c>
      <c r="IF762">
        <v>78012</v>
      </c>
      <c r="IG762" t="s">
        <v>527</v>
      </c>
      <c r="IH762" t="s">
        <v>284</v>
      </c>
      <c r="IK762">
        <v>-2</v>
      </c>
      <c r="IL762" t="s">
        <v>278</v>
      </c>
      <c r="IM762" t="s">
        <v>279</v>
      </c>
      <c r="IN762" t="s">
        <v>466</v>
      </c>
      <c r="IP762" t="s">
        <v>527</v>
      </c>
    </row>
    <row r="763" spans="1:250" x14ac:dyDescent="0.35">
      <c r="A763">
        <v>13830</v>
      </c>
      <c r="B763">
        <v>-922729984</v>
      </c>
      <c r="C763">
        <v>1837</v>
      </c>
      <c r="D763" t="s">
        <v>272</v>
      </c>
      <c r="E763" t="s">
        <v>273</v>
      </c>
      <c r="F763">
        <v>9695</v>
      </c>
      <c r="G763" t="s">
        <v>280</v>
      </c>
      <c r="H763" t="s">
        <v>281</v>
      </c>
      <c r="I763">
        <v>509</v>
      </c>
      <c r="J763" t="s">
        <v>547</v>
      </c>
      <c r="K763" t="s">
        <v>548</v>
      </c>
      <c r="L763">
        <v>78012</v>
      </c>
      <c r="M763" t="s">
        <v>527</v>
      </c>
      <c r="N763" t="s">
        <v>528</v>
      </c>
      <c r="O763">
        <v>78012</v>
      </c>
      <c r="P763" t="s">
        <v>527</v>
      </c>
      <c r="Q763" t="s">
        <v>528</v>
      </c>
      <c r="R763" t="s">
        <v>324</v>
      </c>
      <c r="S763" s="43">
        <v>-13.66</v>
      </c>
      <c r="U763" s="43">
        <v>14</v>
      </c>
      <c r="IF763">
        <v>78012</v>
      </c>
      <c r="IG763" t="s">
        <v>527</v>
      </c>
      <c r="IH763" t="s">
        <v>284</v>
      </c>
      <c r="IK763">
        <v>-2</v>
      </c>
      <c r="IL763" t="s">
        <v>278</v>
      </c>
      <c r="IM763" t="s">
        <v>279</v>
      </c>
      <c r="IN763" t="s">
        <v>466</v>
      </c>
      <c r="IP763" t="s">
        <v>527</v>
      </c>
    </row>
    <row r="764" spans="1:250" x14ac:dyDescent="0.35">
      <c r="A764">
        <v>13831</v>
      </c>
      <c r="B764">
        <v>-922729984</v>
      </c>
      <c r="C764">
        <v>1837</v>
      </c>
      <c r="D764" t="s">
        <v>272</v>
      </c>
      <c r="E764" t="s">
        <v>273</v>
      </c>
      <c r="F764">
        <v>19011</v>
      </c>
      <c r="G764" t="s">
        <v>318</v>
      </c>
      <c r="H764" t="s">
        <v>319</v>
      </c>
      <c r="I764">
        <v>515</v>
      </c>
      <c r="J764" t="s">
        <v>543</v>
      </c>
      <c r="K764" t="s">
        <v>544</v>
      </c>
      <c r="L764">
        <v>79525</v>
      </c>
      <c r="M764" t="s">
        <v>551</v>
      </c>
      <c r="N764" t="s">
        <v>529</v>
      </c>
      <c r="O764">
        <v>79525</v>
      </c>
      <c r="P764" t="s">
        <v>551</v>
      </c>
      <c r="Q764" t="s">
        <v>529</v>
      </c>
      <c r="R764" t="s">
        <v>324</v>
      </c>
      <c r="S764" s="43">
        <v>-451.73</v>
      </c>
      <c r="U764" s="43">
        <v>14</v>
      </c>
      <c r="IF764">
        <v>79525</v>
      </c>
      <c r="IG764" t="s">
        <v>551</v>
      </c>
      <c r="IH764" t="s">
        <v>322</v>
      </c>
      <c r="IK764">
        <v>-2</v>
      </c>
      <c r="IL764" t="s">
        <v>278</v>
      </c>
      <c r="IM764" t="s">
        <v>279</v>
      </c>
      <c r="IN764" t="s">
        <v>484</v>
      </c>
      <c r="IP764" t="s">
        <v>551</v>
      </c>
    </row>
    <row r="765" spans="1:250" x14ac:dyDescent="0.35">
      <c r="A765">
        <v>13832</v>
      </c>
      <c r="B765">
        <v>-922729984</v>
      </c>
      <c r="C765">
        <v>1837</v>
      </c>
      <c r="D765" t="s">
        <v>272</v>
      </c>
      <c r="E765" t="s">
        <v>273</v>
      </c>
      <c r="F765">
        <v>19011</v>
      </c>
      <c r="G765" t="s">
        <v>318</v>
      </c>
      <c r="H765" t="s">
        <v>319</v>
      </c>
      <c r="I765">
        <v>513</v>
      </c>
      <c r="J765" t="s">
        <v>545</v>
      </c>
      <c r="K765" t="s">
        <v>546</v>
      </c>
      <c r="L765">
        <v>79525</v>
      </c>
      <c r="M765" t="s">
        <v>551</v>
      </c>
      <c r="N765" t="s">
        <v>529</v>
      </c>
      <c r="O765">
        <v>79525</v>
      </c>
      <c r="P765" t="s">
        <v>551</v>
      </c>
      <c r="Q765" t="s">
        <v>529</v>
      </c>
      <c r="R765" t="s">
        <v>324</v>
      </c>
      <c r="S765" s="43">
        <v>-404.42</v>
      </c>
      <c r="U765" s="43">
        <v>14</v>
      </c>
      <c r="IF765">
        <v>79525</v>
      </c>
      <c r="IG765" t="s">
        <v>551</v>
      </c>
      <c r="IH765" t="s">
        <v>322</v>
      </c>
      <c r="IK765">
        <v>-2</v>
      </c>
      <c r="IL765" t="s">
        <v>278</v>
      </c>
      <c r="IM765" t="s">
        <v>279</v>
      </c>
      <c r="IN765" t="s">
        <v>484</v>
      </c>
      <c r="IP765" t="s">
        <v>551</v>
      </c>
    </row>
    <row r="766" spans="1:250" x14ac:dyDescent="0.35">
      <c r="A766">
        <v>13833</v>
      </c>
      <c r="B766">
        <v>-922729984</v>
      </c>
      <c r="C766">
        <v>1837</v>
      </c>
      <c r="D766" t="s">
        <v>272</v>
      </c>
      <c r="E766" t="s">
        <v>273</v>
      </c>
      <c r="F766">
        <v>19011</v>
      </c>
      <c r="G766" t="s">
        <v>318</v>
      </c>
      <c r="H766" t="s">
        <v>319</v>
      </c>
      <c r="I766">
        <v>509</v>
      </c>
      <c r="J766" t="s">
        <v>547</v>
      </c>
      <c r="K766" t="s">
        <v>548</v>
      </c>
      <c r="L766">
        <v>79525</v>
      </c>
      <c r="M766" t="s">
        <v>551</v>
      </c>
      <c r="N766" t="s">
        <v>529</v>
      </c>
      <c r="O766">
        <v>79525</v>
      </c>
      <c r="P766" t="s">
        <v>551</v>
      </c>
      <c r="Q766" t="s">
        <v>529</v>
      </c>
      <c r="R766" t="s">
        <v>324</v>
      </c>
      <c r="S766" s="43">
        <v>-267.64</v>
      </c>
      <c r="U766" s="43">
        <v>14</v>
      </c>
      <c r="IF766">
        <v>79525</v>
      </c>
      <c r="IG766" t="s">
        <v>551</v>
      </c>
      <c r="IH766" t="s">
        <v>322</v>
      </c>
      <c r="IK766">
        <v>-2</v>
      </c>
      <c r="IL766" t="s">
        <v>278</v>
      </c>
      <c r="IM766" t="s">
        <v>279</v>
      </c>
      <c r="IN766" t="s">
        <v>484</v>
      </c>
      <c r="IP766" t="s">
        <v>551</v>
      </c>
    </row>
    <row r="767" spans="1:250" x14ac:dyDescent="0.35">
      <c r="A767">
        <v>13834</v>
      </c>
      <c r="B767">
        <v>-922729984</v>
      </c>
      <c r="C767">
        <v>1837</v>
      </c>
      <c r="D767" t="s">
        <v>272</v>
      </c>
      <c r="E767" t="s">
        <v>273</v>
      </c>
      <c r="F767">
        <v>19011</v>
      </c>
      <c r="G767" t="s">
        <v>318</v>
      </c>
      <c r="H767" t="s">
        <v>319</v>
      </c>
      <c r="I767">
        <v>507</v>
      </c>
      <c r="J767" t="s">
        <v>549</v>
      </c>
      <c r="K767" t="s">
        <v>550</v>
      </c>
      <c r="L767">
        <v>79525</v>
      </c>
      <c r="M767" t="s">
        <v>551</v>
      </c>
      <c r="N767" t="s">
        <v>529</v>
      </c>
      <c r="O767">
        <v>79525</v>
      </c>
      <c r="P767" t="s">
        <v>551</v>
      </c>
      <c r="Q767" t="s">
        <v>529</v>
      </c>
      <c r="R767" t="s">
        <v>324</v>
      </c>
      <c r="S767" s="43">
        <v>-418.68</v>
      </c>
      <c r="U767" s="43">
        <v>14</v>
      </c>
      <c r="IF767">
        <v>79525</v>
      </c>
      <c r="IG767" t="s">
        <v>551</v>
      </c>
      <c r="IH767" t="s">
        <v>322</v>
      </c>
      <c r="IK767">
        <v>-2</v>
      </c>
      <c r="IL767" t="s">
        <v>278</v>
      </c>
      <c r="IM767" t="s">
        <v>279</v>
      </c>
      <c r="IN767" t="s">
        <v>484</v>
      </c>
      <c r="IP767" t="s">
        <v>551</v>
      </c>
    </row>
    <row r="768" spans="1:250" x14ac:dyDescent="0.35">
      <c r="A768">
        <v>13835</v>
      </c>
      <c r="B768">
        <v>-922729984</v>
      </c>
      <c r="C768">
        <v>1837</v>
      </c>
      <c r="D768" t="s">
        <v>272</v>
      </c>
      <c r="E768" t="s">
        <v>273</v>
      </c>
      <c r="F768">
        <v>9695</v>
      </c>
      <c r="G768" t="s">
        <v>280</v>
      </c>
      <c r="H768" t="s">
        <v>281</v>
      </c>
      <c r="I768">
        <v>528</v>
      </c>
      <c r="J768" t="s">
        <v>531</v>
      </c>
      <c r="K768" t="s">
        <v>532</v>
      </c>
      <c r="L768">
        <v>78012</v>
      </c>
      <c r="M768" t="s">
        <v>527</v>
      </c>
      <c r="N768" t="s">
        <v>528</v>
      </c>
      <c r="O768">
        <v>78012</v>
      </c>
      <c r="P768" t="s">
        <v>527</v>
      </c>
      <c r="Q768" t="s">
        <v>528</v>
      </c>
      <c r="R768" t="s">
        <v>324</v>
      </c>
      <c r="S768" s="43">
        <v>-12.42</v>
      </c>
      <c r="U768" s="43">
        <v>14</v>
      </c>
      <c r="IF768">
        <v>78012</v>
      </c>
      <c r="IG768" t="s">
        <v>527</v>
      </c>
      <c r="IH768" t="s">
        <v>284</v>
      </c>
      <c r="IK768">
        <v>-2</v>
      </c>
      <c r="IL768" t="s">
        <v>278</v>
      </c>
      <c r="IM768" t="s">
        <v>279</v>
      </c>
      <c r="IN768" t="s">
        <v>466</v>
      </c>
      <c r="IP768" t="s">
        <v>527</v>
      </c>
    </row>
    <row r="769" spans="1:250" x14ac:dyDescent="0.35">
      <c r="A769">
        <v>13836</v>
      </c>
      <c r="B769">
        <v>-922729984</v>
      </c>
      <c r="C769">
        <v>1837</v>
      </c>
      <c r="D769" t="s">
        <v>272</v>
      </c>
      <c r="E769" t="s">
        <v>273</v>
      </c>
      <c r="F769">
        <v>9695</v>
      </c>
      <c r="G769" t="s">
        <v>280</v>
      </c>
      <c r="H769" t="s">
        <v>281</v>
      </c>
      <c r="I769">
        <v>527</v>
      </c>
      <c r="J769" t="s">
        <v>535</v>
      </c>
      <c r="K769" t="s">
        <v>536</v>
      </c>
      <c r="L769">
        <v>78012</v>
      </c>
      <c r="M769" t="s">
        <v>527</v>
      </c>
      <c r="N769" t="s">
        <v>528</v>
      </c>
      <c r="O769">
        <v>78012</v>
      </c>
      <c r="P769" t="s">
        <v>527</v>
      </c>
      <c r="Q769" t="s">
        <v>528</v>
      </c>
      <c r="R769" t="s">
        <v>324</v>
      </c>
      <c r="S769" s="43">
        <v>-8.69</v>
      </c>
      <c r="U769" s="43">
        <v>14</v>
      </c>
      <c r="IF769">
        <v>78012</v>
      </c>
      <c r="IG769" t="s">
        <v>527</v>
      </c>
      <c r="IH769" t="s">
        <v>284</v>
      </c>
      <c r="IK769">
        <v>-2</v>
      </c>
      <c r="IL769" t="s">
        <v>278</v>
      </c>
      <c r="IM769" t="s">
        <v>279</v>
      </c>
      <c r="IN769" t="s">
        <v>466</v>
      </c>
      <c r="IP769" t="s">
        <v>527</v>
      </c>
    </row>
    <row r="770" spans="1:250" x14ac:dyDescent="0.35">
      <c r="A770">
        <v>13837</v>
      </c>
      <c r="B770">
        <v>-922729984</v>
      </c>
      <c r="C770">
        <v>1837</v>
      </c>
      <c r="D770" t="s">
        <v>272</v>
      </c>
      <c r="E770" t="s">
        <v>273</v>
      </c>
      <c r="F770">
        <v>13794</v>
      </c>
      <c r="G770" t="s">
        <v>274</v>
      </c>
      <c r="H770" t="s">
        <v>275</v>
      </c>
      <c r="I770">
        <v>513</v>
      </c>
      <c r="J770" t="s">
        <v>545</v>
      </c>
      <c r="K770" t="s">
        <v>546</v>
      </c>
      <c r="L770">
        <v>83250</v>
      </c>
      <c r="M770" t="s">
        <v>533</v>
      </c>
      <c r="N770" t="s">
        <v>534</v>
      </c>
      <c r="O770">
        <v>83250</v>
      </c>
      <c r="P770" t="s">
        <v>533</v>
      </c>
      <c r="Q770" t="s">
        <v>534</v>
      </c>
      <c r="R770" t="s">
        <v>324</v>
      </c>
      <c r="S770" s="43">
        <v>-11.74</v>
      </c>
      <c r="U770" s="43">
        <v>14</v>
      </c>
      <c r="IF770">
        <v>83250</v>
      </c>
      <c r="IG770" t="s">
        <v>533</v>
      </c>
      <c r="IH770" t="s">
        <v>311</v>
      </c>
      <c r="IK770">
        <v>-2</v>
      </c>
      <c r="IL770" t="s">
        <v>278</v>
      </c>
      <c r="IM770" t="s">
        <v>279</v>
      </c>
      <c r="IN770" t="s">
        <v>468</v>
      </c>
      <c r="IP770" t="s">
        <v>533</v>
      </c>
    </row>
    <row r="771" spans="1:250" x14ac:dyDescent="0.35">
      <c r="A771">
        <v>13838</v>
      </c>
      <c r="B771">
        <v>-922729984</v>
      </c>
      <c r="C771">
        <v>1837</v>
      </c>
      <c r="D771" t="s">
        <v>272</v>
      </c>
      <c r="E771" t="s">
        <v>273</v>
      </c>
      <c r="F771">
        <v>19011</v>
      </c>
      <c r="G771" t="s">
        <v>318</v>
      </c>
      <c r="H771" t="s">
        <v>319</v>
      </c>
      <c r="I771">
        <v>528</v>
      </c>
      <c r="J771" t="s">
        <v>531</v>
      </c>
      <c r="K771" t="s">
        <v>532</v>
      </c>
      <c r="L771">
        <v>79525</v>
      </c>
      <c r="M771" t="s">
        <v>551</v>
      </c>
      <c r="N771" t="s">
        <v>529</v>
      </c>
      <c r="O771">
        <v>79525</v>
      </c>
      <c r="P771" t="s">
        <v>551</v>
      </c>
      <c r="Q771" t="s">
        <v>529</v>
      </c>
      <c r="R771" t="s">
        <v>324</v>
      </c>
      <c r="S771" s="43">
        <v>-241.97</v>
      </c>
      <c r="U771" s="43">
        <v>14</v>
      </c>
      <c r="IF771">
        <v>79525</v>
      </c>
      <c r="IG771" t="s">
        <v>551</v>
      </c>
      <c r="IH771" t="s">
        <v>322</v>
      </c>
      <c r="IK771">
        <v>-2</v>
      </c>
      <c r="IL771" t="s">
        <v>278</v>
      </c>
      <c r="IM771" t="s">
        <v>279</v>
      </c>
      <c r="IN771" t="s">
        <v>484</v>
      </c>
      <c r="IP771" t="s">
        <v>551</v>
      </c>
    </row>
    <row r="772" spans="1:250" x14ac:dyDescent="0.35">
      <c r="A772">
        <v>13839</v>
      </c>
      <c r="B772">
        <v>-922729984</v>
      </c>
      <c r="C772">
        <v>1837</v>
      </c>
      <c r="D772" t="s">
        <v>272</v>
      </c>
      <c r="E772" t="s">
        <v>273</v>
      </c>
      <c r="F772">
        <v>19011</v>
      </c>
      <c r="G772" t="s">
        <v>318</v>
      </c>
      <c r="H772" t="s">
        <v>319</v>
      </c>
      <c r="I772">
        <v>527</v>
      </c>
      <c r="J772" t="s">
        <v>535</v>
      </c>
      <c r="K772" t="s">
        <v>536</v>
      </c>
      <c r="L772">
        <v>79525</v>
      </c>
      <c r="M772" t="s">
        <v>551</v>
      </c>
      <c r="N772" t="s">
        <v>529</v>
      </c>
      <c r="O772">
        <v>79525</v>
      </c>
      <c r="P772" t="s">
        <v>551</v>
      </c>
      <c r="Q772" t="s">
        <v>529</v>
      </c>
      <c r="R772" t="s">
        <v>324</v>
      </c>
      <c r="S772" s="43">
        <v>-192.37</v>
      </c>
      <c r="U772" s="43">
        <v>14</v>
      </c>
      <c r="IF772">
        <v>79525</v>
      </c>
      <c r="IG772" t="s">
        <v>551</v>
      </c>
      <c r="IH772" t="s">
        <v>322</v>
      </c>
      <c r="IK772">
        <v>-2</v>
      </c>
      <c r="IL772" t="s">
        <v>278</v>
      </c>
      <c r="IM772" t="s">
        <v>279</v>
      </c>
      <c r="IN772" t="s">
        <v>484</v>
      </c>
      <c r="IP772" t="s">
        <v>551</v>
      </c>
    </row>
    <row r="773" spans="1:250" x14ac:dyDescent="0.35">
      <c r="A773">
        <v>13840</v>
      </c>
      <c r="B773">
        <v>-922729984</v>
      </c>
      <c r="C773">
        <v>1837</v>
      </c>
      <c r="D773" t="s">
        <v>272</v>
      </c>
      <c r="E773" t="s">
        <v>273</v>
      </c>
      <c r="F773">
        <v>19011</v>
      </c>
      <c r="G773" t="s">
        <v>318</v>
      </c>
      <c r="H773" t="s">
        <v>319</v>
      </c>
      <c r="I773">
        <v>523</v>
      </c>
      <c r="J773" t="s">
        <v>537</v>
      </c>
      <c r="K773" t="s">
        <v>538</v>
      </c>
      <c r="L773">
        <v>79525</v>
      </c>
      <c r="M773" t="s">
        <v>551</v>
      </c>
      <c r="N773" t="s">
        <v>529</v>
      </c>
      <c r="O773">
        <v>79525</v>
      </c>
      <c r="P773" t="s">
        <v>551</v>
      </c>
      <c r="Q773" t="s">
        <v>529</v>
      </c>
      <c r="R773" t="s">
        <v>324</v>
      </c>
      <c r="S773" s="43">
        <v>-384.74</v>
      </c>
      <c r="U773" s="43">
        <v>14</v>
      </c>
      <c r="IF773">
        <v>79525</v>
      </c>
      <c r="IG773" t="s">
        <v>551</v>
      </c>
      <c r="IH773" t="s">
        <v>322</v>
      </c>
      <c r="IK773">
        <v>-2</v>
      </c>
      <c r="IL773" t="s">
        <v>278</v>
      </c>
      <c r="IM773" t="s">
        <v>279</v>
      </c>
      <c r="IN773" t="s">
        <v>484</v>
      </c>
      <c r="IP773" t="s">
        <v>551</v>
      </c>
    </row>
    <row r="774" spans="1:250" x14ac:dyDescent="0.35">
      <c r="A774">
        <v>13841</v>
      </c>
      <c r="B774">
        <v>-922729984</v>
      </c>
      <c r="C774">
        <v>1837</v>
      </c>
      <c r="D774" t="s">
        <v>272</v>
      </c>
      <c r="E774" t="s">
        <v>273</v>
      </c>
      <c r="F774">
        <v>19011</v>
      </c>
      <c r="G774" t="s">
        <v>318</v>
      </c>
      <c r="H774" t="s">
        <v>319</v>
      </c>
      <c r="I774">
        <v>521</v>
      </c>
      <c r="J774" t="s">
        <v>539</v>
      </c>
      <c r="K774" t="s">
        <v>540</v>
      </c>
      <c r="L774">
        <v>79525</v>
      </c>
      <c r="M774" t="s">
        <v>551</v>
      </c>
      <c r="N774" t="s">
        <v>529</v>
      </c>
      <c r="O774">
        <v>79525</v>
      </c>
      <c r="P774" t="s">
        <v>551</v>
      </c>
      <c r="Q774" t="s">
        <v>529</v>
      </c>
      <c r="R774" t="s">
        <v>324</v>
      </c>
      <c r="S774" s="43">
        <v>-192.37</v>
      </c>
      <c r="U774" s="43">
        <v>14</v>
      </c>
      <c r="IF774">
        <v>79525</v>
      </c>
      <c r="IG774" t="s">
        <v>551</v>
      </c>
      <c r="IH774" t="s">
        <v>322</v>
      </c>
      <c r="IK774">
        <v>-2</v>
      </c>
      <c r="IL774" t="s">
        <v>278</v>
      </c>
      <c r="IM774" t="s">
        <v>279</v>
      </c>
      <c r="IN774" t="s">
        <v>484</v>
      </c>
      <c r="IP774" t="s">
        <v>551</v>
      </c>
    </row>
    <row r="775" spans="1:250" x14ac:dyDescent="0.35">
      <c r="A775">
        <v>13842</v>
      </c>
      <c r="B775">
        <v>-922729984</v>
      </c>
      <c r="C775">
        <v>1837</v>
      </c>
      <c r="D775" t="s">
        <v>272</v>
      </c>
      <c r="E775" t="s">
        <v>273</v>
      </c>
      <c r="F775">
        <v>19011</v>
      </c>
      <c r="G775" t="s">
        <v>318</v>
      </c>
      <c r="H775" t="s">
        <v>319</v>
      </c>
      <c r="I775">
        <v>519</v>
      </c>
      <c r="J775" t="s">
        <v>541</v>
      </c>
      <c r="K775" t="s">
        <v>542</v>
      </c>
      <c r="L775">
        <v>79525</v>
      </c>
      <c r="M775" t="s">
        <v>551</v>
      </c>
      <c r="N775" t="s">
        <v>529</v>
      </c>
      <c r="O775">
        <v>79525</v>
      </c>
      <c r="P775" t="s">
        <v>551</v>
      </c>
      <c r="Q775" t="s">
        <v>529</v>
      </c>
      <c r="R775" t="s">
        <v>324</v>
      </c>
      <c r="S775" s="43">
        <v>-192.37</v>
      </c>
      <c r="U775" s="43">
        <v>14</v>
      </c>
      <c r="IF775">
        <v>79525</v>
      </c>
      <c r="IG775" t="s">
        <v>551</v>
      </c>
      <c r="IH775" t="s">
        <v>322</v>
      </c>
      <c r="IK775">
        <v>-2</v>
      </c>
      <c r="IL775" t="s">
        <v>278</v>
      </c>
      <c r="IM775" t="s">
        <v>279</v>
      </c>
      <c r="IN775" t="s">
        <v>484</v>
      </c>
      <c r="IP775" t="s">
        <v>551</v>
      </c>
    </row>
    <row r="776" spans="1:250" x14ac:dyDescent="0.35">
      <c r="A776">
        <v>13843</v>
      </c>
      <c r="B776">
        <v>-922729984</v>
      </c>
      <c r="C776">
        <v>1837</v>
      </c>
      <c r="D776" t="s">
        <v>272</v>
      </c>
      <c r="E776" t="s">
        <v>273</v>
      </c>
      <c r="F776">
        <v>13794</v>
      </c>
      <c r="G776" t="s">
        <v>274</v>
      </c>
      <c r="H776" t="s">
        <v>275</v>
      </c>
      <c r="I776">
        <v>528</v>
      </c>
      <c r="J776" t="s">
        <v>531</v>
      </c>
      <c r="K776" t="s">
        <v>532</v>
      </c>
      <c r="L776">
        <v>83250</v>
      </c>
      <c r="M776" t="s">
        <v>533</v>
      </c>
      <c r="N776" t="s">
        <v>534</v>
      </c>
      <c r="O776">
        <v>83250</v>
      </c>
      <c r="P776" t="s">
        <v>533</v>
      </c>
      <c r="Q776" t="s">
        <v>534</v>
      </c>
      <c r="R776" t="s">
        <v>325</v>
      </c>
      <c r="S776" s="43">
        <v>-33.49</v>
      </c>
      <c r="U776" s="43">
        <v>15</v>
      </c>
      <c r="IF776">
        <v>83250</v>
      </c>
      <c r="IG776" t="s">
        <v>533</v>
      </c>
      <c r="IH776" t="s">
        <v>311</v>
      </c>
      <c r="IK776">
        <v>-2</v>
      </c>
      <c r="IL776" t="s">
        <v>278</v>
      </c>
      <c r="IM776" t="s">
        <v>279</v>
      </c>
      <c r="IN776" t="s">
        <v>468</v>
      </c>
      <c r="IP776" t="s">
        <v>533</v>
      </c>
    </row>
    <row r="777" spans="1:250" x14ac:dyDescent="0.35">
      <c r="A777">
        <v>13844</v>
      </c>
      <c r="B777">
        <v>-922729984</v>
      </c>
      <c r="C777">
        <v>1837</v>
      </c>
      <c r="D777" t="s">
        <v>272</v>
      </c>
      <c r="E777" t="s">
        <v>273</v>
      </c>
      <c r="F777">
        <v>13794</v>
      </c>
      <c r="G777" t="s">
        <v>274</v>
      </c>
      <c r="H777" t="s">
        <v>275</v>
      </c>
      <c r="I777">
        <v>527</v>
      </c>
      <c r="J777" t="s">
        <v>535</v>
      </c>
      <c r="K777" t="s">
        <v>536</v>
      </c>
      <c r="L777">
        <v>83250</v>
      </c>
      <c r="M777" t="s">
        <v>533</v>
      </c>
      <c r="N777" t="s">
        <v>534</v>
      </c>
      <c r="O777">
        <v>83250</v>
      </c>
      <c r="P777" t="s">
        <v>533</v>
      </c>
      <c r="Q777" t="s">
        <v>534</v>
      </c>
      <c r="R777" t="s">
        <v>325</v>
      </c>
      <c r="S777" s="43">
        <v>-23.45</v>
      </c>
      <c r="U777" s="43">
        <v>15</v>
      </c>
      <c r="IF777">
        <v>83250</v>
      </c>
      <c r="IG777" t="s">
        <v>533</v>
      </c>
      <c r="IH777" t="s">
        <v>311</v>
      </c>
      <c r="IK777">
        <v>-2</v>
      </c>
      <c r="IL777" t="s">
        <v>278</v>
      </c>
      <c r="IM777" t="s">
        <v>279</v>
      </c>
      <c r="IN777" t="s">
        <v>468</v>
      </c>
      <c r="IP777" t="s">
        <v>533</v>
      </c>
    </row>
    <row r="778" spans="1:250" x14ac:dyDescent="0.35">
      <c r="A778">
        <v>13845</v>
      </c>
      <c r="B778">
        <v>-922729984</v>
      </c>
      <c r="C778">
        <v>1837</v>
      </c>
      <c r="D778" t="s">
        <v>272</v>
      </c>
      <c r="E778" t="s">
        <v>273</v>
      </c>
      <c r="F778">
        <v>13794</v>
      </c>
      <c r="G778" t="s">
        <v>274</v>
      </c>
      <c r="H778" t="s">
        <v>275</v>
      </c>
      <c r="I778">
        <v>523</v>
      </c>
      <c r="J778" t="s">
        <v>537</v>
      </c>
      <c r="K778" t="s">
        <v>538</v>
      </c>
      <c r="L778">
        <v>83250</v>
      </c>
      <c r="M778" t="s">
        <v>533</v>
      </c>
      <c r="N778" t="s">
        <v>534</v>
      </c>
      <c r="O778">
        <v>83250</v>
      </c>
      <c r="P778" t="s">
        <v>533</v>
      </c>
      <c r="Q778" t="s">
        <v>534</v>
      </c>
      <c r="R778" t="s">
        <v>325</v>
      </c>
      <c r="S778" s="43">
        <v>-46.89</v>
      </c>
      <c r="U778" s="43">
        <v>15</v>
      </c>
      <c r="IF778">
        <v>83250</v>
      </c>
      <c r="IG778" t="s">
        <v>533</v>
      </c>
      <c r="IH778" t="s">
        <v>311</v>
      </c>
      <c r="IK778">
        <v>-2</v>
      </c>
      <c r="IL778" t="s">
        <v>278</v>
      </c>
      <c r="IM778" t="s">
        <v>279</v>
      </c>
      <c r="IN778" t="s">
        <v>468</v>
      </c>
      <c r="IP778" t="s">
        <v>533</v>
      </c>
    </row>
    <row r="779" spans="1:250" x14ac:dyDescent="0.35">
      <c r="A779">
        <v>13846</v>
      </c>
      <c r="B779">
        <v>-922729984</v>
      </c>
      <c r="C779">
        <v>1837</v>
      </c>
      <c r="D779" t="s">
        <v>272</v>
      </c>
      <c r="E779" t="s">
        <v>273</v>
      </c>
      <c r="F779">
        <v>13794</v>
      </c>
      <c r="G779" t="s">
        <v>274</v>
      </c>
      <c r="H779" t="s">
        <v>275</v>
      </c>
      <c r="I779">
        <v>521</v>
      </c>
      <c r="J779" t="s">
        <v>539</v>
      </c>
      <c r="K779" t="s">
        <v>540</v>
      </c>
      <c r="L779">
        <v>83250</v>
      </c>
      <c r="M779" t="s">
        <v>533</v>
      </c>
      <c r="N779" t="s">
        <v>534</v>
      </c>
      <c r="O779">
        <v>83250</v>
      </c>
      <c r="P779" t="s">
        <v>533</v>
      </c>
      <c r="Q779" t="s">
        <v>534</v>
      </c>
      <c r="R779" t="s">
        <v>325</v>
      </c>
      <c r="S779" s="43">
        <v>-23.45</v>
      </c>
      <c r="U779" s="43">
        <v>15</v>
      </c>
      <c r="IF779">
        <v>83250</v>
      </c>
      <c r="IG779" t="s">
        <v>533</v>
      </c>
      <c r="IH779" t="s">
        <v>311</v>
      </c>
      <c r="IK779">
        <v>-2</v>
      </c>
      <c r="IL779" t="s">
        <v>278</v>
      </c>
      <c r="IM779" t="s">
        <v>279</v>
      </c>
      <c r="IN779" t="s">
        <v>468</v>
      </c>
      <c r="IP779" t="s">
        <v>533</v>
      </c>
    </row>
    <row r="780" spans="1:250" x14ac:dyDescent="0.35">
      <c r="A780">
        <v>13847</v>
      </c>
      <c r="B780">
        <v>-922729984</v>
      </c>
      <c r="C780">
        <v>1837</v>
      </c>
      <c r="D780" t="s">
        <v>272</v>
      </c>
      <c r="E780" t="s">
        <v>273</v>
      </c>
      <c r="F780">
        <v>13794</v>
      </c>
      <c r="G780" t="s">
        <v>274</v>
      </c>
      <c r="H780" t="s">
        <v>275</v>
      </c>
      <c r="I780">
        <v>519</v>
      </c>
      <c r="J780" t="s">
        <v>541</v>
      </c>
      <c r="K780" t="s">
        <v>542</v>
      </c>
      <c r="L780">
        <v>83250</v>
      </c>
      <c r="M780" t="s">
        <v>533</v>
      </c>
      <c r="N780" t="s">
        <v>534</v>
      </c>
      <c r="O780">
        <v>83250</v>
      </c>
      <c r="P780" t="s">
        <v>533</v>
      </c>
      <c r="Q780" t="s">
        <v>534</v>
      </c>
      <c r="R780" t="s">
        <v>325</v>
      </c>
      <c r="S780" s="43">
        <v>-23.45</v>
      </c>
      <c r="U780" s="43">
        <v>15</v>
      </c>
      <c r="IF780">
        <v>83250</v>
      </c>
      <c r="IG780" t="s">
        <v>533</v>
      </c>
      <c r="IH780" t="s">
        <v>311</v>
      </c>
      <c r="IK780">
        <v>-2</v>
      </c>
      <c r="IL780" t="s">
        <v>278</v>
      </c>
      <c r="IM780" t="s">
        <v>279</v>
      </c>
      <c r="IN780" t="s">
        <v>468</v>
      </c>
      <c r="IP780" t="s">
        <v>533</v>
      </c>
    </row>
    <row r="781" spans="1:250" x14ac:dyDescent="0.35">
      <c r="A781">
        <v>13848</v>
      </c>
      <c r="B781">
        <v>-922729984</v>
      </c>
      <c r="C781">
        <v>1837</v>
      </c>
      <c r="D781" t="s">
        <v>272</v>
      </c>
      <c r="E781" t="s">
        <v>273</v>
      </c>
      <c r="F781">
        <v>13794</v>
      </c>
      <c r="G781" t="s">
        <v>274</v>
      </c>
      <c r="H781" t="s">
        <v>275</v>
      </c>
      <c r="I781">
        <v>515</v>
      </c>
      <c r="J781" t="s">
        <v>543</v>
      </c>
      <c r="K781" t="s">
        <v>544</v>
      </c>
      <c r="L781">
        <v>83250</v>
      </c>
      <c r="M781" t="s">
        <v>533</v>
      </c>
      <c r="N781" t="s">
        <v>534</v>
      </c>
      <c r="O781">
        <v>83250</v>
      </c>
      <c r="P781" t="s">
        <v>533</v>
      </c>
      <c r="Q781" t="s">
        <v>534</v>
      </c>
      <c r="R781" t="s">
        <v>325</v>
      </c>
      <c r="S781" s="43">
        <v>-50.11</v>
      </c>
      <c r="U781" s="43">
        <v>15</v>
      </c>
      <c r="IF781">
        <v>83250</v>
      </c>
      <c r="IG781" t="s">
        <v>533</v>
      </c>
      <c r="IH781" t="s">
        <v>311</v>
      </c>
      <c r="IK781">
        <v>-2</v>
      </c>
      <c r="IL781" t="s">
        <v>278</v>
      </c>
      <c r="IM781" t="s">
        <v>279</v>
      </c>
      <c r="IN781" t="s">
        <v>468</v>
      </c>
      <c r="IP781" t="s">
        <v>533</v>
      </c>
    </row>
    <row r="782" spans="1:250" x14ac:dyDescent="0.35">
      <c r="A782">
        <v>13849</v>
      </c>
      <c r="B782">
        <v>-922729984</v>
      </c>
      <c r="C782">
        <v>1837</v>
      </c>
      <c r="D782" t="s">
        <v>272</v>
      </c>
      <c r="E782" t="s">
        <v>273</v>
      </c>
      <c r="F782">
        <v>1848</v>
      </c>
      <c r="G782" t="s">
        <v>285</v>
      </c>
      <c r="H782" t="s">
        <v>273</v>
      </c>
      <c r="I782">
        <v>513</v>
      </c>
      <c r="J782" t="s">
        <v>545</v>
      </c>
      <c r="K782" t="s">
        <v>546</v>
      </c>
      <c r="L782">
        <v>1946</v>
      </c>
      <c r="M782" t="s">
        <v>286</v>
      </c>
      <c r="N782" t="s">
        <v>14</v>
      </c>
      <c r="O782">
        <v>1946</v>
      </c>
      <c r="P782" t="s">
        <v>286</v>
      </c>
      <c r="Q782" t="s">
        <v>14</v>
      </c>
      <c r="R782" t="s">
        <v>325</v>
      </c>
      <c r="S782" s="43">
        <v>-941.78</v>
      </c>
      <c r="U782" s="43">
        <v>15</v>
      </c>
      <c r="IF782">
        <v>1946</v>
      </c>
      <c r="IG782" t="s">
        <v>286</v>
      </c>
      <c r="IH782" t="s">
        <v>287</v>
      </c>
      <c r="IK782">
        <v>-2</v>
      </c>
      <c r="IL782" t="s">
        <v>278</v>
      </c>
      <c r="IM782" t="s">
        <v>279</v>
      </c>
      <c r="IN782" t="s">
        <v>463</v>
      </c>
      <c r="IP782" t="s">
        <v>464</v>
      </c>
    </row>
    <row r="783" spans="1:250" x14ac:dyDescent="0.35">
      <c r="A783">
        <v>13850</v>
      </c>
      <c r="B783">
        <v>-922729984</v>
      </c>
      <c r="C783">
        <v>1837</v>
      </c>
      <c r="D783" t="s">
        <v>272</v>
      </c>
      <c r="E783" t="s">
        <v>273</v>
      </c>
      <c r="F783">
        <v>1848</v>
      </c>
      <c r="G783" t="s">
        <v>285</v>
      </c>
      <c r="H783" t="s">
        <v>273</v>
      </c>
      <c r="I783">
        <v>509</v>
      </c>
      <c r="J783" t="s">
        <v>547</v>
      </c>
      <c r="K783" t="s">
        <v>548</v>
      </c>
      <c r="L783">
        <v>1946</v>
      </c>
      <c r="M783" t="s">
        <v>286</v>
      </c>
      <c r="N783" t="s">
        <v>14</v>
      </c>
      <c r="O783">
        <v>1946</v>
      </c>
      <c r="P783" t="s">
        <v>286</v>
      </c>
      <c r="Q783" t="s">
        <v>14</v>
      </c>
      <c r="R783" t="s">
        <v>325</v>
      </c>
      <c r="S783" s="43">
        <v>-186.41</v>
      </c>
      <c r="U783" s="43">
        <v>15</v>
      </c>
      <c r="IF783">
        <v>1946</v>
      </c>
      <c r="IG783" t="s">
        <v>286</v>
      </c>
      <c r="IH783" t="s">
        <v>287</v>
      </c>
      <c r="IK783">
        <v>-2</v>
      </c>
      <c r="IL783" t="s">
        <v>278</v>
      </c>
      <c r="IM783" t="s">
        <v>279</v>
      </c>
      <c r="IN783" t="s">
        <v>463</v>
      </c>
      <c r="IP783" t="s">
        <v>464</v>
      </c>
    </row>
    <row r="784" spans="1:250" x14ac:dyDescent="0.35">
      <c r="A784">
        <v>13851</v>
      </c>
      <c r="B784">
        <v>-922729984</v>
      </c>
      <c r="C784">
        <v>1837</v>
      </c>
      <c r="D784" t="s">
        <v>272</v>
      </c>
      <c r="E784" t="s">
        <v>273</v>
      </c>
      <c r="F784">
        <v>1848</v>
      </c>
      <c r="G784" t="s">
        <v>285</v>
      </c>
      <c r="H784" t="s">
        <v>273</v>
      </c>
      <c r="I784">
        <v>507</v>
      </c>
      <c r="J784" t="s">
        <v>549</v>
      </c>
      <c r="K784" t="s">
        <v>550</v>
      </c>
      <c r="L784">
        <v>1946</v>
      </c>
      <c r="M784" t="s">
        <v>286</v>
      </c>
      <c r="N784" t="s">
        <v>14</v>
      </c>
      <c r="O784">
        <v>1946</v>
      </c>
      <c r="P784" t="s">
        <v>286</v>
      </c>
      <c r="Q784" t="s">
        <v>14</v>
      </c>
      <c r="R784" t="s">
        <v>325</v>
      </c>
      <c r="S784" s="43">
        <v>-324.45999999999998</v>
      </c>
      <c r="U784" s="43">
        <v>15</v>
      </c>
      <c r="IF784">
        <v>1946</v>
      </c>
      <c r="IG784" t="s">
        <v>286</v>
      </c>
      <c r="IH784" t="s">
        <v>287</v>
      </c>
      <c r="IK784">
        <v>-2</v>
      </c>
      <c r="IL784" t="s">
        <v>278</v>
      </c>
      <c r="IM784" t="s">
        <v>279</v>
      </c>
      <c r="IN784" t="s">
        <v>463</v>
      </c>
      <c r="IP784" t="s">
        <v>464</v>
      </c>
    </row>
    <row r="785" spans="1:250" x14ac:dyDescent="0.35">
      <c r="A785">
        <v>13852</v>
      </c>
      <c r="B785">
        <v>-922729984</v>
      </c>
      <c r="C785">
        <v>1837</v>
      </c>
      <c r="D785" t="s">
        <v>272</v>
      </c>
      <c r="E785" t="s">
        <v>273</v>
      </c>
      <c r="F785">
        <v>1848</v>
      </c>
      <c r="G785" t="s">
        <v>285</v>
      </c>
      <c r="H785" t="s">
        <v>273</v>
      </c>
      <c r="I785">
        <v>528</v>
      </c>
      <c r="J785" t="s">
        <v>531</v>
      </c>
      <c r="K785" t="s">
        <v>532</v>
      </c>
      <c r="L785">
        <v>1946</v>
      </c>
      <c r="M785" t="s">
        <v>286</v>
      </c>
      <c r="N785" t="s">
        <v>14</v>
      </c>
      <c r="O785">
        <v>1946</v>
      </c>
      <c r="P785" t="s">
        <v>286</v>
      </c>
      <c r="Q785" t="s">
        <v>14</v>
      </c>
      <c r="R785" t="s">
        <v>325</v>
      </c>
      <c r="S785" s="43">
        <v>-1428.84</v>
      </c>
      <c r="U785" s="43">
        <v>15</v>
      </c>
      <c r="IF785">
        <v>1946</v>
      </c>
      <c r="IG785" t="s">
        <v>286</v>
      </c>
      <c r="IH785" t="s">
        <v>287</v>
      </c>
      <c r="IK785">
        <v>-2</v>
      </c>
      <c r="IL785" t="s">
        <v>278</v>
      </c>
      <c r="IM785" t="s">
        <v>279</v>
      </c>
      <c r="IN785" t="s">
        <v>463</v>
      </c>
      <c r="IP785" t="s">
        <v>464</v>
      </c>
    </row>
    <row r="786" spans="1:250" x14ac:dyDescent="0.35">
      <c r="A786">
        <v>13853</v>
      </c>
      <c r="B786">
        <v>-922729984</v>
      </c>
      <c r="C786">
        <v>1837</v>
      </c>
      <c r="D786" t="s">
        <v>272</v>
      </c>
      <c r="E786" t="s">
        <v>273</v>
      </c>
      <c r="F786">
        <v>1848</v>
      </c>
      <c r="G786" t="s">
        <v>285</v>
      </c>
      <c r="H786" t="s">
        <v>273</v>
      </c>
      <c r="I786">
        <v>527</v>
      </c>
      <c r="J786" t="s">
        <v>535</v>
      </c>
      <c r="K786" t="s">
        <v>536</v>
      </c>
      <c r="L786">
        <v>1946</v>
      </c>
      <c r="M786" t="s">
        <v>286</v>
      </c>
      <c r="N786" t="s">
        <v>14</v>
      </c>
      <c r="O786">
        <v>1946</v>
      </c>
      <c r="P786" t="s">
        <v>286</v>
      </c>
      <c r="Q786" t="s">
        <v>14</v>
      </c>
      <c r="R786" t="s">
        <v>325</v>
      </c>
      <c r="S786" s="43">
        <v>-982.98</v>
      </c>
      <c r="U786" s="43">
        <v>15</v>
      </c>
      <c r="IF786">
        <v>1946</v>
      </c>
      <c r="IG786" t="s">
        <v>286</v>
      </c>
      <c r="IH786" t="s">
        <v>287</v>
      </c>
      <c r="IK786">
        <v>-2</v>
      </c>
      <c r="IL786" t="s">
        <v>278</v>
      </c>
      <c r="IM786" t="s">
        <v>279</v>
      </c>
      <c r="IN786" t="s">
        <v>463</v>
      </c>
      <c r="IP786" t="s">
        <v>464</v>
      </c>
    </row>
    <row r="787" spans="1:250" x14ac:dyDescent="0.35">
      <c r="A787">
        <v>13854</v>
      </c>
      <c r="B787">
        <v>-922729984</v>
      </c>
      <c r="C787">
        <v>1837</v>
      </c>
      <c r="D787" t="s">
        <v>272</v>
      </c>
      <c r="E787" t="s">
        <v>273</v>
      </c>
      <c r="F787">
        <v>1848</v>
      </c>
      <c r="G787" t="s">
        <v>285</v>
      </c>
      <c r="H787" t="s">
        <v>273</v>
      </c>
      <c r="I787">
        <v>523</v>
      </c>
      <c r="J787" t="s">
        <v>537</v>
      </c>
      <c r="K787" t="s">
        <v>538</v>
      </c>
      <c r="L787">
        <v>1946</v>
      </c>
      <c r="M787" t="s">
        <v>286</v>
      </c>
      <c r="N787" t="s">
        <v>14</v>
      </c>
      <c r="O787">
        <v>1946</v>
      </c>
      <c r="P787" t="s">
        <v>286</v>
      </c>
      <c r="Q787" t="s">
        <v>14</v>
      </c>
      <c r="R787" t="s">
        <v>325</v>
      </c>
      <c r="S787" s="43">
        <v>-1656.28</v>
      </c>
      <c r="U787" s="43">
        <v>15</v>
      </c>
      <c r="IF787">
        <v>1946</v>
      </c>
      <c r="IG787" t="s">
        <v>286</v>
      </c>
      <c r="IH787" t="s">
        <v>287</v>
      </c>
      <c r="IK787">
        <v>-2</v>
      </c>
      <c r="IL787" t="s">
        <v>278</v>
      </c>
      <c r="IM787" t="s">
        <v>279</v>
      </c>
      <c r="IN787" t="s">
        <v>463</v>
      </c>
      <c r="IP787" t="s">
        <v>464</v>
      </c>
    </row>
    <row r="788" spans="1:250" x14ac:dyDescent="0.35">
      <c r="A788">
        <v>13855</v>
      </c>
      <c r="B788">
        <v>-922729984</v>
      </c>
      <c r="C788">
        <v>1837</v>
      </c>
      <c r="D788" t="s">
        <v>272</v>
      </c>
      <c r="E788" t="s">
        <v>273</v>
      </c>
      <c r="F788">
        <v>1848</v>
      </c>
      <c r="G788" t="s">
        <v>285</v>
      </c>
      <c r="H788" t="s">
        <v>273</v>
      </c>
      <c r="I788">
        <v>521</v>
      </c>
      <c r="J788" t="s">
        <v>539</v>
      </c>
      <c r="K788" t="s">
        <v>540</v>
      </c>
      <c r="L788">
        <v>1946</v>
      </c>
      <c r="M788" t="s">
        <v>286</v>
      </c>
      <c r="N788" t="s">
        <v>14</v>
      </c>
      <c r="O788">
        <v>1946</v>
      </c>
      <c r="P788" t="s">
        <v>286</v>
      </c>
      <c r="Q788" t="s">
        <v>14</v>
      </c>
      <c r="R788" t="s">
        <v>325</v>
      </c>
      <c r="S788" s="43">
        <v>-828.14</v>
      </c>
      <c r="U788" s="43">
        <v>15</v>
      </c>
      <c r="IF788">
        <v>1946</v>
      </c>
      <c r="IG788" t="s">
        <v>286</v>
      </c>
      <c r="IH788" t="s">
        <v>287</v>
      </c>
      <c r="IK788">
        <v>-2</v>
      </c>
      <c r="IL788" t="s">
        <v>278</v>
      </c>
      <c r="IM788" t="s">
        <v>279</v>
      </c>
      <c r="IN788" t="s">
        <v>463</v>
      </c>
      <c r="IP788" t="s">
        <v>464</v>
      </c>
    </row>
    <row r="789" spans="1:250" x14ac:dyDescent="0.35">
      <c r="A789">
        <v>13856</v>
      </c>
      <c r="B789">
        <v>-922729984</v>
      </c>
      <c r="C789">
        <v>1837</v>
      </c>
      <c r="D789" t="s">
        <v>272</v>
      </c>
      <c r="E789" t="s">
        <v>273</v>
      </c>
      <c r="F789">
        <v>1848</v>
      </c>
      <c r="G789" t="s">
        <v>285</v>
      </c>
      <c r="H789" t="s">
        <v>273</v>
      </c>
      <c r="I789">
        <v>519</v>
      </c>
      <c r="J789" t="s">
        <v>541</v>
      </c>
      <c r="K789" t="s">
        <v>542</v>
      </c>
      <c r="L789">
        <v>1946</v>
      </c>
      <c r="M789" t="s">
        <v>286</v>
      </c>
      <c r="N789" t="s">
        <v>14</v>
      </c>
      <c r="O789">
        <v>1946</v>
      </c>
      <c r="P789" t="s">
        <v>286</v>
      </c>
      <c r="Q789" t="s">
        <v>14</v>
      </c>
      <c r="R789" t="s">
        <v>325</v>
      </c>
      <c r="S789" s="43">
        <v>-828.14</v>
      </c>
      <c r="U789" s="43">
        <v>15</v>
      </c>
      <c r="IF789">
        <v>1946</v>
      </c>
      <c r="IG789" t="s">
        <v>286</v>
      </c>
      <c r="IH789" t="s">
        <v>287</v>
      </c>
      <c r="IK789">
        <v>-2</v>
      </c>
      <c r="IL789" t="s">
        <v>278</v>
      </c>
      <c r="IM789" t="s">
        <v>279</v>
      </c>
      <c r="IN789" t="s">
        <v>463</v>
      </c>
      <c r="IP789" t="s">
        <v>464</v>
      </c>
    </row>
    <row r="790" spans="1:250" x14ac:dyDescent="0.35">
      <c r="A790">
        <v>13857</v>
      </c>
      <c r="B790">
        <v>-922729984</v>
      </c>
      <c r="C790">
        <v>1837</v>
      </c>
      <c r="D790" t="s">
        <v>272</v>
      </c>
      <c r="E790" t="s">
        <v>273</v>
      </c>
      <c r="F790">
        <v>1848</v>
      </c>
      <c r="G790" t="s">
        <v>285</v>
      </c>
      <c r="H790" t="s">
        <v>273</v>
      </c>
      <c r="I790">
        <v>515</v>
      </c>
      <c r="J790" t="s">
        <v>543</v>
      </c>
      <c r="K790" t="s">
        <v>544</v>
      </c>
      <c r="L790">
        <v>1946</v>
      </c>
      <c r="M790" t="s">
        <v>286</v>
      </c>
      <c r="N790" t="s">
        <v>14</v>
      </c>
      <c r="O790">
        <v>1946</v>
      </c>
      <c r="P790" t="s">
        <v>286</v>
      </c>
      <c r="Q790" t="s">
        <v>14</v>
      </c>
      <c r="R790" t="s">
        <v>325</v>
      </c>
      <c r="S790" s="43">
        <v>-1731.06</v>
      </c>
      <c r="U790" s="43">
        <v>15</v>
      </c>
      <c r="IF790">
        <v>1946</v>
      </c>
      <c r="IG790" t="s">
        <v>286</v>
      </c>
      <c r="IH790" t="s">
        <v>287</v>
      </c>
      <c r="IK790">
        <v>-2</v>
      </c>
      <c r="IL790" t="s">
        <v>278</v>
      </c>
      <c r="IM790" t="s">
        <v>279</v>
      </c>
      <c r="IN790" t="s">
        <v>463</v>
      </c>
      <c r="IP790" t="s">
        <v>464</v>
      </c>
    </row>
    <row r="791" spans="1:250" x14ac:dyDescent="0.35">
      <c r="A791">
        <v>13858</v>
      </c>
      <c r="B791">
        <v>-922729984</v>
      </c>
      <c r="C791">
        <v>1837</v>
      </c>
      <c r="D791" t="s">
        <v>272</v>
      </c>
      <c r="E791" t="s">
        <v>273</v>
      </c>
      <c r="F791">
        <v>1848</v>
      </c>
      <c r="G791" t="s">
        <v>285</v>
      </c>
      <c r="H791" t="s">
        <v>273</v>
      </c>
      <c r="I791">
        <v>521</v>
      </c>
      <c r="J791" t="s">
        <v>539</v>
      </c>
      <c r="K791" t="s">
        <v>540</v>
      </c>
      <c r="L791">
        <v>2024</v>
      </c>
      <c r="M791" t="s">
        <v>288</v>
      </c>
      <c r="N791" t="s">
        <v>15</v>
      </c>
      <c r="O791">
        <v>2024</v>
      </c>
      <c r="P791" t="s">
        <v>288</v>
      </c>
      <c r="Q791" t="s">
        <v>15</v>
      </c>
      <c r="R791" t="s">
        <v>325</v>
      </c>
      <c r="S791" s="43">
        <v>-2.64</v>
      </c>
      <c r="U791" s="43">
        <v>15</v>
      </c>
      <c r="IF791">
        <v>2024</v>
      </c>
      <c r="IG791" t="s">
        <v>288</v>
      </c>
      <c r="IH791" t="s">
        <v>287</v>
      </c>
      <c r="IK791">
        <v>-2</v>
      </c>
      <c r="IL791" t="s">
        <v>278</v>
      </c>
      <c r="IM791" t="s">
        <v>279</v>
      </c>
      <c r="IN791" t="s">
        <v>463</v>
      </c>
      <c r="IP791" t="s">
        <v>465</v>
      </c>
    </row>
    <row r="792" spans="1:250" x14ac:dyDescent="0.35">
      <c r="A792">
        <v>13859</v>
      </c>
      <c r="B792">
        <v>-922729984</v>
      </c>
      <c r="C792">
        <v>1837</v>
      </c>
      <c r="D792" t="s">
        <v>272</v>
      </c>
      <c r="E792" t="s">
        <v>273</v>
      </c>
      <c r="F792">
        <v>1848</v>
      </c>
      <c r="G792" t="s">
        <v>285</v>
      </c>
      <c r="H792" t="s">
        <v>273</v>
      </c>
      <c r="I792">
        <v>519</v>
      </c>
      <c r="J792" t="s">
        <v>541</v>
      </c>
      <c r="K792" t="s">
        <v>542</v>
      </c>
      <c r="L792">
        <v>2024</v>
      </c>
      <c r="M792" t="s">
        <v>288</v>
      </c>
      <c r="N792" t="s">
        <v>15</v>
      </c>
      <c r="O792">
        <v>2024</v>
      </c>
      <c r="P792" t="s">
        <v>288</v>
      </c>
      <c r="Q792" t="s">
        <v>15</v>
      </c>
      <c r="R792" t="s">
        <v>325</v>
      </c>
      <c r="S792" s="43">
        <v>-2.64</v>
      </c>
      <c r="U792" s="43">
        <v>15</v>
      </c>
      <c r="IF792">
        <v>2024</v>
      </c>
      <c r="IG792" t="s">
        <v>288</v>
      </c>
      <c r="IH792" t="s">
        <v>287</v>
      </c>
      <c r="IK792">
        <v>-2</v>
      </c>
      <c r="IL792" t="s">
        <v>278</v>
      </c>
      <c r="IM792" t="s">
        <v>279</v>
      </c>
      <c r="IN792" t="s">
        <v>463</v>
      </c>
      <c r="IP792" t="s">
        <v>465</v>
      </c>
    </row>
    <row r="793" spans="1:250" x14ac:dyDescent="0.35">
      <c r="A793">
        <v>13860</v>
      </c>
      <c r="B793">
        <v>-922729984</v>
      </c>
      <c r="C793">
        <v>1837</v>
      </c>
      <c r="D793" t="s">
        <v>272</v>
      </c>
      <c r="E793" t="s">
        <v>273</v>
      </c>
      <c r="F793">
        <v>1848</v>
      </c>
      <c r="G793" t="s">
        <v>285</v>
      </c>
      <c r="H793" t="s">
        <v>273</v>
      </c>
      <c r="I793">
        <v>515</v>
      </c>
      <c r="J793" t="s">
        <v>543</v>
      </c>
      <c r="K793" t="s">
        <v>544</v>
      </c>
      <c r="L793">
        <v>2024</v>
      </c>
      <c r="M793" t="s">
        <v>288</v>
      </c>
      <c r="N793" t="s">
        <v>15</v>
      </c>
      <c r="O793">
        <v>2024</v>
      </c>
      <c r="P793" t="s">
        <v>288</v>
      </c>
      <c r="Q793" t="s">
        <v>15</v>
      </c>
      <c r="R793" t="s">
        <v>325</v>
      </c>
      <c r="S793" s="43">
        <v>-10.74</v>
      </c>
      <c r="U793" s="43">
        <v>15</v>
      </c>
      <c r="IF793">
        <v>2024</v>
      </c>
      <c r="IG793" t="s">
        <v>288</v>
      </c>
      <c r="IH793" t="s">
        <v>287</v>
      </c>
      <c r="IK793">
        <v>-2</v>
      </c>
      <c r="IL793" t="s">
        <v>278</v>
      </c>
      <c r="IM793" t="s">
        <v>279</v>
      </c>
      <c r="IN793" t="s">
        <v>463</v>
      </c>
      <c r="IP793" t="s">
        <v>465</v>
      </c>
    </row>
    <row r="794" spans="1:250" x14ac:dyDescent="0.35">
      <c r="A794">
        <v>13861</v>
      </c>
      <c r="B794">
        <v>-922729984</v>
      </c>
      <c r="C794">
        <v>1837</v>
      </c>
      <c r="D794" t="s">
        <v>272</v>
      </c>
      <c r="E794" t="s">
        <v>273</v>
      </c>
      <c r="F794">
        <v>1848</v>
      </c>
      <c r="G794" t="s">
        <v>285</v>
      </c>
      <c r="H794" t="s">
        <v>273</v>
      </c>
      <c r="I794">
        <v>513</v>
      </c>
      <c r="J794" t="s">
        <v>545</v>
      </c>
      <c r="K794" t="s">
        <v>546</v>
      </c>
      <c r="L794">
        <v>2024</v>
      </c>
      <c r="M794" t="s">
        <v>288</v>
      </c>
      <c r="N794" t="s">
        <v>15</v>
      </c>
      <c r="O794">
        <v>2024</v>
      </c>
      <c r="P794" t="s">
        <v>288</v>
      </c>
      <c r="Q794" t="s">
        <v>15</v>
      </c>
      <c r="R794" t="s">
        <v>325</v>
      </c>
      <c r="S794" s="43">
        <v>-10.69</v>
      </c>
      <c r="U794" s="43">
        <v>15</v>
      </c>
      <c r="IF794">
        <v>2024</v>
      </c>
      <c r="IG794" t="s">
        <v>288</v>
      </c>
      <c r="IH794" t="s">
        <v>287</v>
      </c>
      <c r="IK794">
        <v>-2</v>
      </c>
      <c r="IL794" t="s">
        <v>278</v>
      </c>
      <c r="IM794" t="s">
        <v>279</v>
      </c>
      <c r="IN794" t="s">
        <v>463</v>
      </c>
      <c r="IP794" t="s">
        <v>465</v>
      </c>
    </row>
    <row r="795" spans="1:250" x14ac:dyDescent="0.35">
      <c r="A795">
        <v>13862</v>
      </c>
      <c r="B795">
        <v>-922729984</v>
      </c>
      <c r="C795">
        <v>1837</v>
      </c>
      <c r="D795" t="s">
        <v>272</v>
      </c>
      <c r="E795" t="s">
        <v>273</v>
      </c>
      <c r="F795">
        <v>1848</v>
      </c>
      <c r="G795" t="s">
        <v>285</v>
      </c>
      <c r="H795" t="s">
        <v>273</v>
      </c>
      <c r="I795">
        <v>509</v>
      </c>
      <c r="J795" t="s">
        <v>547</v>
      </c>
      <c r="K795" t="s">
        <v>548</v>
      </c>
      <c r="L795">
        <v>2024</v>
      </c>
      <c r="M795" t="s">
        <v>288</v>
      </c>
      <c r="N795" t="s">
        <v>15</v>
      </c>
      <c r="O795">
        <v>2024</v>
      </c>
      <c r="P795" t="s">
        <v>288</v>
      </c>
      <c r="Q795" t="s">
        <v>15</v>
      </c>
      <c r="R795" t="s">
        <v>325</v>
      </c>
      <c r="S795" s="43">
        <v>-2.12</v>
      </c>
      <c r="U795" s="43">
        <v>15</v>
      </c>
      <c r="IF795">
        <v>2024</v>
      </c>
      <c r="IG795" t="s">
        <v>288</v>
      </c>
      <c r="IH795" t="s">
        <v>287</v>
      </c>
      <c r="IK795">
        <v>-2</v>
      </c>
      <c r="IL795" t="s">
        <v>278</v>
      </c>
      <c r="IM795" t="s">
        <v>279</v>
      </c>
      <c r="IN795" t="s">
        <v>463</v>
      </c>
      <c r="IP795" t="s">
        <v>465</v>
      </c>
    </row>
    <row r="796" spans="1:250" x14ac:dyDescent="0.35">
      <c r="A796">
        <v>13863</v>
      </c>
      <c r="B796">
        <v>-922729984</v>
      </c>
      <c r="C796">
        <v>1837</v>
      </c>
      <c r="D796" t="s">
        <v>272</v>
      </c>
      <c r="E796" t="s">
        <v>273</v>
      </c>
      <c r="F796">
        <v>1848</v>
      </c>
      <c r="G796" t="s">
        <v>285</v>
      </c>
      <c r="H796" t="s">
        <v>273</v>
      </c>
      <c r="I796">
        <v>507</v>
      </c>
      <c r="J796" t="s">
        <v>549</v>
      </c>
      <c r="K796" t="s">
        <v>550</v>
      </c>
      <c r="L796">
        <v>2024</v>
      </c>
      <c r="M796" t="s">
        <v>288</v>
      </c>
      <c r="N796" t="s">
        <v>15</v>
      </c>
      <c r="O796">
        <v>2024</v>
      </c>
      <c r="P796" t="s">
        <v>288</v>
      </c>
      <c r="Q796" t="s">
        <v>15</v>
      </c>
      <c r="R796" t="s">
        <v>325</v>
      </c>
      <c r="S796" s="43">
        <v>-3.68</v>
      </c>
      <c r="U796" s="43">
        <v>15</v>
      </c>
      <c r="IF796">
        <v>2024</v>
      </c>
      <c r="IG796" t="s">
        <v>288</v>
      </c>
      <c r="IH796" t="s">
        <v>287</v>
      </c>
      <c r="IK796">
        <v>-2</v>
      </c>
      <c r="IL796" t="s">
        <v>278</v>
      </c>
      <c r="IM796" t="s">
        <v>279</v>
      </c>
      <c r="IN796" t="s">
        <v>463</v>
      </c>
      <c r="IP796" t="s">
        <v>465</v>
      </c>
    </row>
    <row r="797" spans="1:250" x14ac:dyDescent="0.35">
      <c r="A797">
        <v>13864</v>
      </c>
      <c r="B797">
        <v>-922729984</v>
      </c>
      <c r="C797">
        <v>1837</v>
      </c>
      <c r="D797" t="s">
        <v>272</v>
      </c>
      <c r="E797" t="s">
        <v>273</v>
      </c>
      <c r="F797">
        <v>9695</v>
      </c>
      <c r="G797" t="s">
        <v>280</v>
      </c>
      <c r="H797" t="s">
        <v>281</v>
      </c>
      <c r="I797">
        <v>513</v>
      </c>
      <c r="J797" t="s">
        <v>545</v>
      </c>
      <c r="K797" t="s">
        <v>546</v>
      </c>
      <c r="L797">
        <v>2024</v>
      </c>
      <c r="M797" t="s">
        <v>288</v>
      </c>
      <c r="N797" t="s">
        <v>15</v>
      </c>
      <c r="O797">
        <v>2024</v>
      </c>
      <c r="P797" t="s">
        <v>288</v>
      </c>
      <c r="Q797" t="s">
        <v>15</v>
      </c>
      <c r="R797" t="s">
        <v>325</v>
      </c>
      <c r="S797" s="43">
        <v>-1.54</v>
      </c>
      <c r="U797" s="43">
        <v>15</v>
      </c>
      <c r="IF797">
        <v>2024</v>
      </c>
      <c r="IG797" t="s">
        <v>288</v>
      </c>
      <c r="IH797" t="s">
        <v>284</v>
      </c>
      <c r="IK797">
        <v>-2</v>
      </c>
      <c r="IL797" t="s">
        <v>278</v>
      </c>
      <c r="IM797" t="s">
        <v>279</v>
      </c>
      <c r="IN797" t="s">
        <v>466</v>
      </c>
      <c r="IP797" t="s">
        <v>467</v>
      </c>
    </row>
    <row r="798" spans="1:250" x14ac:dyDescent="0.35">
      <c r="A798">
        <v>13865</v>
      </c>
      <c r="B798">
        <v>-922729984</v>
      </c>
      <c r="C798">
        <v>1837</v>
      </c>
      <c r="D798" t="s">
        <v>272</v>
      </c>
      <c r="E798" t="s">
        <v>273</v>
      </c>
      <c r="F798">
        <v>9695</v>
      </c>
      <c r="G798" t="s">
        <v>280</v>
      </c>
      <c r="H798" t="s">
        <v>281</v>
      </c>
      <c r="I798">
        <v>509</v>
      </c>
      <c r="J798" t="s">
        <v>547</v>
      </c>
      <c r="K798" t="s">
        <v>548</v>
      </c>
      <c r="L798">
        <v>2024</v>
      </c>
      <c r="M798" t="s">
        <v>288</v>
      </c>
      <c r="N798" t="s">
        <v>15</v>
      </c>
      <c r="O798">
        <v>2024</v>
      </c>
      <c r="P798" t="s">
        <v>288</v>
      </c>
      <c r="Q798" t="s">
        <v>15</v>
      </c>
      <c r="R798" t="s">
        <v>325</v>
      </c>
      <c r="S798" s="43">
        <v>-0.43</v>
      </c>
      <c r="U798" s="43">
        <v>15</v>
      </c>
      <c r="IF798">
        <v>2024</v>
      </c>
      <c r="IG798" t="s">
        <v>288</v>
      </c>
      <c r="IH798" t="s">
        <v>284</v>
      </c>
      <c r="IK798">
        <v>-2</v>
      </c>
      <c r="IL798" t="s">
        <v>278</v>
      </c>
      <c r="IM798" t="s">
        <v>279</v>
      </c>
      <c r="IN798" t="s">
        <v>466</v>
      </c>
      <c r="IP798" t="s">
        <v>467</v>
      </c>
    </row>
    <row r="799" spans="1:250" x14ac:dyDescent="0.35">
      <c r="A799">
        <v>13866</v>
      </c>
      <c r="B799">
        <v>-922729984</v>
      </c>
      <c r="C799">
        <v>1837</v>
      </c>
      <c r="D799" t="s">
        <v>272</v>
      </c>
      <c r="E799" t="s">
        <v>273</v>
      </c>
      <c r="F799">
        <v>9695</v>
      </c>
      <c r="G799" t="s">
        <v>280</v>
      </c>
      <c r="H799" t="s">
        <v>281</v>
      </c>
      <c r="I799">
        <v>507</v>
      </c>
      <c r="J799" t="s">
        <v>549</v>
      </c>
      <c r="K799" t="s">
        <v>550</v>
      </c>
      <c r="L799">
        <v>2024</v>
      </c>
      <c r="M799" t="s">
        <v>288</v>
      </c>
      <c r="N799" t="s">
        <v>15</v>
      </c>
      <c r="O799">
        <v>2024</v>
      </c>
      <c r="P799" t="s">
        <v>288</v>
      </c>
      <c r="Q799" t="s">
        <v>15</v>
      </c>
      <c r="R799" t="s">
        <v>325</v>
      </c>
      <c r="S799" s="43">
        <v>-0.65</v>
      </c>
      <c r="U799" s="43">
        <v>15</v>
      </c>
      <c r="IF799">
        <v>2024</v>
      </c>
      <c r="IG799" t="s">
        <v>288</v>
      </c>
      <c r="IH799" t="s">
        <v>284</v>
      </c>
      <c r="IK799">
        <v>-2</v>
      </c>
      <c r="IL799" t="s">
        <v>278</v>
      </c>
      <c r="IM799" t="s">
        <v>279</v>
      </c>
      <c r="IN799" t="s">
        <v>466</v>
      </c>
      <c r="IP799" t="s">
        <v>467</v>
      </c>
    </row>
    <row r="800" spans="1:250" x14ac:dyDescent="0.35">
      <c r="A800">
        <v>13867</v>
      </c>
      <c r="B800">
        <v>-922729984</v>
      </c>
      <c r="C800">
        <v>1837</v>
      </c>
      <c r="D800" t="s">
        <v>272</v>
      </c>
      <c r="E800" t="s">
        <v>273</v>
      </c>
      <c r="F800">
        <v>1848</v>
      </c>
      <c r="G800" t="s">
        <v>285</v>
      </c>
      <c r="H800" t="s">
        <v>273</v>
      </c>
      <c r="I800">
        <v>528</v>
      </c>
      <c r="J800" t="s">
        <v>531</v>
      </c>
      <c r="K800" t="s">
        <v>532</v>
      </c>
      <c r="L800">
        <v>2024</v>
      </c>
      <c r="M800" t="s">
        <v>288</v>
      </c>
      <c r="N800" t="s">
        <v>15</v>
      </c>
      <c r="O800">
        <v>2024</v>
      </c>
      <c r="P800" t="s">
        <v>288</v>
      </c>
      <c r="Q800" t="s">
        <v>15</v>
      </c>
      <c r="R800" t="s">
        <v>325</v>
      </c>
      <c r="S800" s="43">
        <v>-0.55000000000000004</v>
      </c>
      <c r="U800" s="43">
        <v>15</v>
      </c>
      <c r="IF800">
        <v>2024</v>
      </c>
      <c r="IG800" t="s">
        <v>288</v>
      </c>
      <c r="IH800" t="s">
        <v>287</v>
      </c>
      <c r="IK800">
        <v>-2</v>
      </c>
      <c r="IL800" t="s">
        <v>278</v>
      </c>
      <c r="IM800" t="s">
        <v>279</v>
      </c>
      <c r="IN800" t="s">
        <v>463</v>
      </c>
      <c r="IP800" t="s">
        <v>465</v>
      </c>
    </row>
    <row r="801" spans="1:250" x14ac:dyDescent="0.35">
      <c r="A801">
        <v>13868</v>
      </c>
      <c r="B801">
        <v>-922729984</v>
      </c>
      <c r="C801">
        <v>1837</v>
      </c>
      <c r="D801" t="s">
        <v>272</v>
      </c>
      <c r="E801" t="s">
        <v>273</v>
      </c>
      <c r="F801">
        <v>1848</v>
      </c>
      <c r="G801" t="s">
        <v>285</v>
      </c>
      <c r="H801" t="s">
        <v>273</v>
      </c>
      <c r="I801">
        <v>527</v>
      </c>
      <c r="J801" t="s">
        <v>535</v>
      </c>
      <c r="K801" t="s">
        <v>536</v>
      </c>
      <c r="L801">
        <v>2024</v>
      </c>
      <c r="M801" t="s">
        <v>288</v>
      </c>
      <c r="N801" t="s">
        <v>15</v>
      </c>
      <c r="O801">
        <v>2024</v>
      </c>
      <c r="P801" t="s">
        <v>288</v>
      </c>
      <c r="Q801" t="s">
        <v>15</v>
      </c>
      <c r="R801" t="s">
        <v>325</v>
      </c>
      <c r="S801" s="43">
        <v>-0.38</v>
      </c>
      <c r="U801" s="43">
        <v>15</v>
      </c>
      <c r="IF801">
        <v>2024</v>
      </c>
      <c r="IG801" t="s">
        <v>288</v>
      </c>
      <c r="IH801" t="s">
        <v>287</v>
      </c>
      <c r="IK801">
        <v>-2</v>
      </c>
      <c r="IL801" t="s">
        <v>278</v>
      </c>
      <c r="IM801" t="s">
        <v>279</v>
      </c>
      <c r="IN801" t="s">
        <v>463</v>
      </c>
      <c r="IP801" t="s">
        <v>465</v>
      </c>
    </row>
    <row r="802" spans="1:250" x14ac:dyDescent="0.35">
      <c r="A802">
        <v>13869</v>
      </c>
      <c r="B802">
        <v>-922729984</v>
      </c>
      <c r="C802">
        <v>1837</v>
      </c>
      <c r="D802" t="s">
        <v>272</v>
      </c>
      <c r="E802" t="s">
        <v>273</v>
      </c>
      <c r="F802">
        <v>1848</v>
      </c>
      <c r="G802" t="s">
        <v>285</v>
      </c>
      <c r="H802" t="s">
        <v>273</v>
      </c>
      <c r="I802">
        <v>523</v>
      </c>
      <c r="J802" t="s">
        <v>537</v>
      </c>
      <c r="K802" t="s">
        <v>538</v>
      </c>
      <c r="L802">
        <v>2024</v>
      </c>
      <c r="M802" t="s">
        <v>288</v>
      </c>
      <c r="N802" t="s">
        <v>15</v>
      </c>
      <c r="O802">
        <v>2024</v>
      </c>
      <c r="P802" t="s">
        <v>288</v>
      </c>
      <c r="Q802" t="s">
        <v>15</v>
      </c>
      <c r="R802" t="s">
        <v>325</v>
      </c>
      <c r="S802" s="43">
        <v>-5.29</v>
      </c>
      <c r="U802" s="43">
        <v>15</v>
      </c>
      <c r="IF802">
        <v>2024</v>
      </c>
      <c r="IG802" t="s">
        <v>288</v>
      </c>
      <c r="IH802" t="s">
        <v>287</v>
      </c>
      <c r="IK802">
        <v>-2</v>
      </c>
      <c r="IL802" t="s">
        <v>278</v>
      </c>
      <c r="IM802" t="s">
        <v>279</v>
      </c>
      <c r="IN802" t="s">
        <v>463</v>
      </c>
      <c r="IP802" t="s">
        <v>465</v>
      </c>
    </row>
    <row r="803" spans="1:250" x14ac:dyDescent="0.35">
      <c r="A803">
        <v>13870</v>
      </c>
      <c r="B803">
        <v>-922729984</v>
      </c>
      <c r="C803">
        <v>1837</v>
      </c>
      <c r="D803" t="s">
        <v>272</v>
      </c>
      <c r="E803" t="s">
        <v>273</v>
      </c>
      <c r="F803">
        <v>9695</v>
      </c>
      <c r="G803" t="s">
        <v>280</v>
      </c>
      <c r="H803" t="s">
        <v>281</v>
      </c>
      <c r="I803">
        <v>528</v>
      </c>
      <c r="J803" t="s">
        <v>531</v>
      </c>
      <c r="K803" t="s">
        <v>532</v>
      </c>
      <c r="L803">
        <v>2024</v>
      </c>
      <c r="M803" t="s">
        <v>288</v>
      </c>
      <c r="N803" t="s">
        <v>15</v>
      </c>
      <c r="O803">
        <v>2024</v>
      </c>
      <c r="P803" t="s">
        <v>288</v>
      </c>
      <c r="Q803" t="s">
        <v>15</v>
      </c>
      <c r="R803" t="s">
        <v>325</v>
      </c>
      <c r="S803" s="43">
        <v>-1.1000000000000001</v>
      </c>
      <c r="U803" s="43">
        <v>15</v>
      </c>
      <c r="IF803">
        <v>2024</v>
      </c>
      <c r="IG803" t="s">
        <v>288</v>
      </c>
      <c r="IH803" t="s">
        <v>284</v>
      </c>
      <c r="IK803">
        <v>-2</v>
      </c>
      <c r="IL803" t="s">
        <v>278</v>
      </c>
      <c r="IM803" t="s">
        <v>279</v>
      </c>
      <c r="IN803" t="s">
        <v>466</v>
      </c>
      <c r="IP803" t="s">
        <v>467</v>
      </c>
    </row>
    <row r="804" spans="1:250" x14ac:dyDescent="0.35">
      <c r="A804">
        <v>13871</v>
      </c>
      <c r="B804">
        <v>-922729984</v>
      </c>
      <c r="C804">
        <v>1837</v>
      </c>
      <c r="D804" t="s">
        <v>272</v>
      </c>
      <c r="E804" t="s">
        <v>273</v>
      </c>
      <c r="F804">
        <v>9695</v>
      </c>
      <c r="G804" t="s">
        <v>280</v>
      </c>
      <c r="H804" t="s">
        <v>281</v>
      </c>
      <c r="I804">
        <v>527</v>
      </c>
      <c r="J804" t="s">
        <v>535</v>
      </c>
      <c r="K804" t="s">
        <v>536</v>
      </c>
      <c r="L804">
        <v>2024</v>
      </c>
      <c r="M804" t="s">
        <v>288</v>
      </c>
      <c r="N804" t="s">
        <v>15</v>
      </c>
      <c r="O804">
        <v>2024</v>
      </c>
      <c r="P804" t="s">
        <v>288</v>
      </c>
      <c r="Q804" t="s">
        <v>15</v>
      </c>
      <c r="R804" t="s">
        <v>325</v>
      </c>
      <c r="S804" s="43">
        <v>-0.77</v>
      </c>
      <c r="U804" s="43">
        <v>15</v>
      </c>
      <c r="IF804">
        <v>2024</v>
      </c>
      <c r="IG804" t="s">
        <v>288</v>
      </c>
      <c r="IH804" t="s">
        <v>284</v>
      </c>
      <c r="IK804">
        <v>-2</v>
      </c>
      <c r="IL804" t="s">
        <v>278</v>
      </c>
      <c r="IM804" t="s">
        <v>279</v>
      </c>
      <c r="IN804" t="s">
        <v>466</v>
      </c>
      <c r="IP804" t="s">
        <v>467</v>
      </c>
    </row>
    <row r="805" spans="1:250" x14ac:dyDescent="0.35">
      <c r="A805">
        <v>13872</v>
      </c>
      <c r="B805">
        <v>-922729984</v>
      </c>
      <c r="C805">
        <v>1837</v>
      </c>
      <c r="D805" t="s">
        <v>272</v>
      </c>
      <c r="E805" t="s">
        <v>273</v>
      </c>
      <c r="F805">
        <v>9695</v>
      </c>
      <c r="G805" t="s">
        <v>280</v>
      </c>
      <c r="H805" t="s">
        <v>281</v>
      </c>
      <c r="I805">
        <v>523</v>
      </c>
      <c r="J805" t="s">
        <v>537</v>
      </c>
      <c r="K805" t="s">
        <v>538</v>
      </c>
      <c r="L805">
        <v>2024</v>
      </c>
      <c r="M805" t="s">
        <v>288</v>
      </c>
      <c r="N805" t="s">
        <v>15</v>
      </c>
      <c r="O805">
        <v>2024</v>
      </c>
      <c r="P805" t="s">
        <v>288</v>
      </c>
      <c r="Q805" t="s">
        <v>15</v>
      </c>
      <c r="R805" t="s">
        <v>325</v>
      </c>
      <c r="S805" s="43">
        <v>-1.66</v>
      </c>
      <c r="U805" s="43">
        <v>15</v>
      </c>
      <c r="IF805">
        <v>2024</v>
      </c>
      <c r="IG805" t="s">
        <v>288</v>
      </c>
      <c r="IH805" t="s">
        <v>284</v>
      </c>
      <c r="IK805">
        <v>-2</v>
      </c>
      <c r="IL805" t="s">
        <v>278</v>
      </c>
      <c r="IM805" t="s">
        <v>279</v>
      </c>
      <c r="IN805" t="s">
        <v>466</v>
      </c>
      <c r="IP805" t="s">
        <v>467</v>
      </c>
    </row>
    <row r="806" spans="1:250" x14ac:dyDescent="0.35">
      <c r="A806">
        <v>13873</v>
      </c>
      <c r="B806">
        <v>-922729984</v>
      </c>
      <c r="C806">
        <v>1837</v>
      </c>
      <c r="D806" t="s">
        <v>272</v>
      </c>
      <c r="E806" t="s">
        <v>273</v>
      </c>
      <c r="F806">
        <v>9695</v>
      </c>
      <c r="G806" t="s">
        <v>280</v>
      </c>
      <c r="H806" t="s">
        <v>281</v>
      </c>
      <c r="I806">
        <v>521</v>
      </c>
      <c r="J806" t="s">
        <v>539</v>
      </c>
      <c r="K806" t="s">
        <v>540</v>
      </c>
      <c r="L806">
        <v>2024</v>
      </c>
      <c r="M806" t="s">
        <v>288</v>
      </c>
      <c r="N806" t="s">
        <v>15</v>
      </c>
      <c r="O806">
        <v>2024</v>
      </c>
      <c r="P806" t="s">
        <v>288</v>
      </c>
      <c r="Q806" t="s">
        <v>15</v>
      </c>
      <c r="R806" t="s">
        <v>325</v>
      </c>
      <c r="S806" s="43">
        <v>-0.83</v>
      </c>
      <c r="U806" s="43">
        <v>15</v>
      </c>
      <c r="IF806">
        <v>2024</v>
      </c>
      <c r="IG806" t="s">
        <v>288</v>
      </c>
      <c r="IH806" t="s">
        <v>284</v>
      </c>
      <c r="IK806">
        <v>-2</v>
      </c>
      <c r="IL806" t="s">
        <v>278</v>
      </c>
      <c r="IM806" t="s">
        <v>279</v>
      </c>
      <c r="IN806" t="s">
        <v>466</v>
      </c>
      <c r="IP806" t="s">
        <v>467</v>
      </c>
    </row>
    <row r="807" spans="1:250" x14ac:dyDescent="0.35">
      <c r="A807">
        <v>13874</v>
      </c>
      <c r="B807">
        <v>-922729984</v>
      </c>
      <c r="C807">
        <v>1837</v>
      </c>
      <c r="D807" t="s">
        <v>272</v>
      </c>
      <c r="E807" t="s">
        <v>273</v>
      </c>
      <c r="F807">
        <v>9695</v>
      </c>
      <c r="G807" t="s">
        <v>280</v>
      </c>
      <c r="H807" t="s">
        <v>281</v>
      </c>
      <c r="I807">
        <v>519</v>
      </c>
      <c r="J807" t="s">
        <v>541</v>
      </c>
      <c r="K807" t="s">
        <v>542</v>
      </c>
      <c r="L807">
        <v>2024</v>
      </c>
      <c r="M807" t="s">
        <v>288</v>
      </c>
      <c r="N807" t="s">
        <v>15</v>
      </c>
      <c r="O807">
        <v>2024</v>
      </c>
      <c r="P807" t="s">
        <v>288</v>
      </c>
      <c r="Q807" t="s">
        <v>15</v>
      </c>
      <c r="R807" t="s">
        <v>325</v>
      </c>
      <c r="S807" s="43">
        <v>-0.83</v>
      </c>
      <c r="U807" s="43">
        <v>15</v>
      </c>
      <c r="IF807">
        <v>2024</v>
      </c>
      <c r="IG807" t="s">
        <v>288</v>
      </c>
      <c r="IH807" t="s">
        <v>284</v>
      </c>
      <c r="IK807">
        <v>-2</v>
      </c>
      <c r="IL807" t="s">
        <v>278</v>
      </c>
      <c r="IM807" t="s">
        <v>279</v>
      </c>
      <c r="IN807" t="s">
        <v>466</v>
      </c>
      <c r="IP807" t="s">
        <v>467</v>
      </c>
    </row>
    <row r="808" spans="1:250" x14ac:dyDescent="0.35">
      <c r="A808">
        <v>13875</v>
      </c>
      <c r="B808">
        <v>-922729984</v>
      </c>
      <c r="C808">
        <v>1837</v>
      </c>
      <c r="D808" t="s">
        <v>272</v>
      </c>
      <c r="E808" t="s">
        <v>273</v>
      </c>
      <c r="F808">
        <v>9695</v>
      </c>
      <c r="G808" t="s">
        <v>280</v>
      </c>
      <c r="H808" t="s">
        <v>281</v>
      </c>
      <c r="I808">
        <v>515</v>
      </c>
      <c r="J808" t="s">
        <v>543</v>
      </c>
      <c r="K808" t="s">
        <v>544</v>
      </c>
      <c r="L808">
        <v>2024</v>
      </c>
      <c r="M808" t="s">
        <v>288</v>
      </c>
      <c r="N808" t="s">
        <v>15</v>
      </c>
      <c r="O808">
        <v>2024</v>
      </c>
      <c r="P808" t="s">
        <v>288</v>
      </c>
      <c r="Q808" t="s">
        <v>15</v>
      </c>
      <c r="R808" t="s">
        <v>325</v>
      </c>
      <c r="S808" s="43">
        <v>-1.78</v>
      </c>
      <c r="U808" s="43">
        <v>15</v>
      </c>
      <c r="IF808">
        <v>2024</v>
      </c>
      <c r="IG808" t="s">
        <v>288</v>
      </c>
      <c r="IH808" t="s">
        <v>284</v>
      </c>
      <c r="IK808">
        <v>-2</v>
      </c>
      <c r="IL808" t="s">
        <v>278</v>
      </c>
      <c r="IM808" t="s">
        <v>279</v>
      </c>
      <c r="IN808" t="s">
        <v>466</v>
      </c>
      <c r="IP808" t="s">
        <v>467</v>
      </c>
    </row>
    <row r="809" spans="1:250" x14ac:dyDescent="0.35">
      <c r="A809">
        <v>13876</v>
      </c>
      <c r="B809">
        <v>-922729984</v>
      </c>
      <c r="C809">
        <v>1837</v>
      </c>
      <c r="D809" t="s">
        <v>272</v>
      </c>
      <c r="E809" t="s">
        <v>273</v>
      </c>
      <c r="F809">
        <v>13794</v>
      </c>
      <c r="G809" t="s">
        <v>274</v>
      </c>
      <c r="H809" t="s">
        <v>275</v>
      </c>
      <c r="I809">
        <v>521</v>
      </c>
      <c r="J809" t="s">
        <v>539</v>
      </c>
      <c r="K809" t="s">
        <v>540</v>
      </c>
      <c r="L809">
        <v>2024</v>
      </c>
      <c r="M809" t="s">
        <v>288</v>
      </c>
      <c r="N809" t="s">
        <v>15</v>
      </c>
      <c r="O809">
        <v>2024</v>
      </c>
      <c r="P809" t="s">
        <v>288</v>
      </c>
      <c r="Q809" t="s">
        <v>15</v>
      </c>
      <c r="R809" t="s">
        <v>325</v>
      </c>
      <c r="S809" s="43">
        <v>-0.85</v>
      </c>
      <c r="U809" s="43">
        <v>15</v>
      </c>
      <c r="IF809">
        <v>2024</v>
      </c>
      <c r="IG809" t="s">
        <v>288</v>
      </c>
      <c r="IH809" t="s">
        <v>311</v>
      </c>
      <c r="IK809">
        <v>-2</v>
      </c>
      <c r="IL809" t="s">
        <v>278</v>
      </c>
      <c r="IM809" t="s">
        <v>279</v>
      </c>
      <c r="IN809" t="s">
        <v>468</v>
      </c>
      <c r="IP809" t="s">
        <v>469</v>
      </c>
    </row>
    <row r="810" spans="1:250" x14ac:dyDescent="0.35">
      <c r="A810">
        <v>13877</v>
      </c>
      <c r="B810">
        <v>-922729984</v>
      </c>
      <c r="C810">
        <v>1837</v>
      </c>
      <c r="D810" t="s">
        <v>272</v>
      </c>
      <c r="E810" t="s">
        <v>273</v>
      </c>
      <c r="F810">
        <v>13794</v>
      </c>
      <c r="G810" t="s">
        <v>274</v>
      </c>
      <c r="H810" t="s">
        <v>275</v>
      </c>
      <c r="I810">
        <v>519</v>
      </c>
      <c r="J810" t="s">
        <v>541</v>
      </c>
      <c r="K810" t="s">
        <v>542</v>
      </c>
      <c r="L810">
        <v>2024</v>
      </c>
      <c r="M810" t="s">
        <v>288</v>
      </c>
      <c r="N810" t="s">
        <v>15</v>
      </c>
      <c r="O810">
        <v>2024</v>
      </c>
      <c r="P810" t="s">
        <v>288</v>
      </c>
      <c r="Q810" t="s">
        <v>15</v>
      </c>
      <c r="R810" t="s">
        <v>325</v>
      </c>
      <c r="S810" s="43">
        <v>-0.85</v>
      </c>
      <c r="U810" s="43">
        <v>15</v>
      </c>
      <c r="IF810">
        <v>2024</v>
      </c>
      <c r="IG810" t="s">
        <v>288</v>
      </c>
      <c r="IH810" t="s">
        <v>311</v>
      </c>
      <c r="IK810">
        <v>-2</v>
      </c>
      <c r="IL810" t="s">
        <v>278</v>
      </c>
      <c r="IM810" t="s">
        <v>279</v>
      </c>
      <c r="IN810" t="s">
        <v>468</v>
      </c>
      <c r="IP810" t="s">
        <v>469</v>
      </c>
    </row>
    <row r="811" spans="1:250" x14ac:dyDescent="0.35">
      <c r="A811">
        <v>13878</v>
      </c>
      <c r="B811">
        <v>-922729984</v>
      </c>
      <c r="C811">
        <v>1837</v>
      </c>
      <c r="D811" t="s">
        <v>272</v>
      </c>
      <c r="E811" t="s">
        <v>273</v>
      </c>
      <c r="F811">
        <v>13794</v>
      </c>
      <c r="G811" t="s">
        <v>274</v>
      </c>
      <c r="H811" t="s">
        <v>275</v>
      </c>
      <c r="I811">
        <v>515</v>
      </c>
      <c r="J811" t="s">
        <v>543</v>
      </c>
      <c r="K811" t="s">
        <v>544</v>
      </c>
      <c r="L811">
        <v>2024</v>
      </c>
      <c r="M811" t="s">
        <v>288</v>
      </c>
      <c r="N811" t="s">
        <v>15</v>
      </c>
      <c r="O811">
        <v>2024</v>
      </c>
      <c r="P811" t="s">
        <v>288</v>
      </c>
      <c r="Q811" t="s">
        <v>15</v>
      </c>
      <c r="R811" t="s">
        <v>325</v>
      </c>
      <c r="S811" s="43">
        <v>-1.81</v>
      </c>
      <c r="U811" s="43">
        <v>15</v>
      </c>
      <c r="IF811">
        <v>2024</v>
      </c>
      <c r="IG811" t="s">
        <v>288</v>
      </c>
      <c r="IH811" t="s">
        <v>311</v>
      </c>
      <c r="IK811">
        <v>-2</v>
      </c>
      <c r="IL811" t="s">
        <v>278</v>
      </c>
      <c r="IM811" t="s">
        <v>279</v>
      </c>
      <c r="IN811" t="s">
        <v>468</v>
      </c>
      <c r="IP811" t="s">
        <v>469</v>
      </c>
    </row>
    <row r="812" spans="1:250" x14ac:dyDescent="0.35">
      <c r="A812">
        <v>13879</v>
      </c>
      <c r="B812">
        <v>-922729984</v>
      </c>
      <c r="C812">
        <v>1837</v>
      </c>
      <c r="D812" t="s">
        <v>272</v>
      </c>
      <c r="E812" t="s">
        <v>273</v>
      </c>
      <c r="F812">
        <v>13794</v>
      </c>
      <c r="G812" t="s">
        <v>274</v>
      </c>
      <c r="H812" t="s">
        <v>275</v>
      </c>
      <c r="I812">
        <v>513</v>
      </c>
      <c r="J812" t="s">
        <v>545</v>
      </c>
      <c r="K812" t="s">
        <v>546</v>
      </c>
      <c r="L812">
        <v>2024</v>
      </c>
      <c r="M812" t="s">
        <v>288</v>
      </c>
      <c r="N812" t="s">
        <v>15</v>
      </c>
      <c r="O812">
        <v>2024</v>
      </c>
      <c r="P812" t="s">
        <v>288</v>
      </c>
      <c r="Q812" t="s">
        <v>15</v>
      </c>
      <c r="R812" t="s">
        <v>325</v>
      </c>
      <c r="S812" s="43">
        <v>-1.56</v>
      </c>
      <c r="U812" s="43">
        <v>15</v>
      </c>
      <c r="IF812">
        <v>2024</v>
      </c>
      <c r="IG812" t="s">
        <v>288</v>
      </c>
      <c r="IH812" t="s">
        <v>311</v>
      </c>
      <c r="IK812">
        <v>-2</v>
      </c>
      <c r="IL812" t="s">
        <v>278</v>
      </c>
      <c r="IM812" t="s">
        <v>279</v>
      </c>
      <c r="IN812" t="s">
        <v>468</v>
      </c>
      <c r="IP812" t="s">
        <v>469</v>
      </c>
    </row>
    <row r="813" spans="1:250" x14ac:dyDescent="0.35">
      <c r="A813">
        <v>13880</v>
      </c>
      <c r="B813">
        <v>-922729984</v>
      </c>
      <c r="C813">
        <v>1837</v>
      </c>
      <c r="D813" t="s">
        <v>272</v>
      </c>
      <c r="E813" t="s">
        <v>273</v>
      </c>
      <c r="F813">
        <v>13794</v>
      </c>
      <c r="G813" t="s">
        <v>274</v>
      </c>
      <c r="H813" t="s">
        <v>275</v>
      </c>
      <c r="I813">
        <v>509</v>
      </c>
      <c r="J813" t="s">
        <v>547</v>
      </c>
      <c r="K813" t="s">
        <v>548</v>
      </c>
      <c r="L813">
        <v>2024</v>
      </c>
      <c r="M813" t="s">
        <v>288</v>
      </c>
      <c r="N813" t="s">
        <v>15</v>
      </c>
      <c r="O813">
        <v>2024</v>
      </c>
      <c r="P813" t="s">
        <v>288</v>
      </c>
      <c r="Q813" t="s">
        <v>15</v>
      </c>
      <c r="R813" t="s">
        <v>325</v>
      </c>
      <c r="S813" s="43">
        <v>-0.42</v>
      </c>
      <c r="U813" s="43">
        <v>15</v>
      </c>
      <c r="IF813">
        <v>2024</v>
      </c>
      <c r="IG813" t="s">
        <v>288</v>
      </c>
      <c r="IH813" t="s">
        <v>311</v>
      </c>
      <c r="IK813">
        <v>-2</v>
      </c>
      <c r="IL813" t="s">
        <v>278</v>
      </c>
      <c r="IM813" t="s">
        <v>279</v>
      </c>
      <c r="IN813" t="s">
        <v>468</v>
      </c>
      <c r="IP813" t="s">
        <v>469</v>
      </c>
    </row>
    <row r="814" spans="1:250" x14ac:dyDescent="0.35">
      <c r="A814">
        <v>13881</v>
      </c>
      <c r="B814">
        <v>-922729984</v>
      </c>
      <c r="C814">
        <v>1837</v>
      </c>
      <c r="D814" t="s">
        <v>272</v>
      </c>
      <c r="E814" t="s">
        <v>273</v>
      </c>
      <c r="F814">
        <v>13794</v>
      </c>
      <c r="G814" t="s">
        <v>274</v>
      </c>
      <c r="H814" t="s">
        <v>275</v>
      </c>
      <c r="I814">
        <v>507</v>
      </c>
      <c r="J814" t="s">
        <v>549</v>
      </c>
      <c r="K814" t="s">
        <v>550</v>
      </c>
      <c r="L814">
        <v>2024</v>
      </c>
      <c r="M814" t="s">
        <v>288</v>
      </c>
      <c r="N814" t="s">
        <v>15</v>
      </c>
      <c r="O814">
        <v>2024</v>
      </c>
      <c r="P814" t="s">
        <v>288</v>
      </c>
      <c r="Q814" t="s">
        <v>15</v>
      </c>
      <c r="R814" t="s">
        <v>325</v>
      </c>
      <c r="S814" s="43">
        <v>-0.66</v>
      </c>
      <c r="U814" s="43">
        <v>15</v>
      </c>
      <c r="IF814">
        <v>2024</v>
      </c>
      <c r="IG814" t="s">
        <v>288</v>
      </c>
      <c r="IH814" t="s">
        <v>311</v>
      </c>
      <c r="IK814">
        <v>-2</v>
      </c>
      <c r="IL814" t="s">
        <v>278</v>
      </c>
      <c r="IM814" t="s">
        <v>279</v>
      </c>
      <c r="IN814" t="s">
        <v>468</v>
      </c>
      <c r="IP814" t="s">
        <v>469</v>
      </c>
    </row>
    <row r="815" spans="1:250" x14ac:dyDescent="0.35">
      <c r="A815">
        <v>13882</v>
      </c>
      <c r="B815">
        <v>-922729984</v>
      </c>
      <c r="C815">
        <v>1837</v>
      </c>
      <c r="D815" t="s">
        <v>272</v>
      </c>
      <c r="E815" t="s">
        <v>273</v>
      </c>
      <c r="F815">
        <v>1848</v>
      </c>
      <c r="G815" t="s">
        <v>285</v>
      </c>
      <c r="H815" t="s">
        <v>273</v>
      </c>
      <c r="I815">
        <v>513</v>
      </c>
      <c r="J815" t="s">
        <v>545</v>
      </c>
      <c r="K815" t="s">
        <v>546</v>
      </c>
      <c r="L815">
        <v>3549</v>
      </c>
      <c r="M815" t="s">
        <v>289</v>
      </c>
      <c r="N815" t="s">
        <v>17</v>
      </c>
      <c r="O815">
        <v>3549</v>
      </c>
      <c r="P815" t="s">
        <v>289</v>
      </c>
      <c r="Q815" t="s">
        <v>17</v>
      </c>
      <c r="R815" t="s">
        <v>325</v>
      </c>
      <c r="S815" s="43">
        <v>-677.36</v>
      </c>
      <c r="U815" s="43">
        <v>15</v>
      </c>
      <c r="IF815">
        <v>3549</v>
      </c>
      <c r="IG815" t="s">
        <v>289</v>
      </c>
      <c r="IH815" t="s">
        <v>287</v>
      </c>
      <c r="IK815">
        <v>-2</v>
      </c>
      <c r="IL815" t="s">
        <v>278</v>
      </c>
      <c r="IM815" t="s">
        <v>279</v>
      </c>
      <c r="IN815" t="s">
        <v>463</v>
      </c>
      <c r="IP815" t="s">
        <v>470</v>
      </c>
    </row>
    <row r="816" spans="1:250" x14ac:dyDescent="0.35">
      <c r="A816">
        <v>13883</v>
      </c>
      <c r="B816">
        <v>-922729984</v>
      </c>
      <c r="C816">
        <v>1837</v>
      </c>
      <c r="D816" t="s">
        <v>272</v>
      </c>
      <c r="E816" t="s">
        <v>273</v>
      </c>
      <c r="F816">
        <v>1848</v>
      </c>
      <c r="G816" t="s">
        <v>285</v>
      </c>
      <c r="H816" t="s">
        <v>273</v>
      </c>
      <c r="I816">
        <v>509</v>
      </c>
      <c r="J816" t="s">
        <v>547</v>
      </c>
      <c r="K816" t="s">
        <v>548</v>
      </c>
      <c r="L816">
        <v>3549</v>
      </c>
      <c r="M816" t="s">
        <v>289</v>
      </c>
      <c r="N816" t="s">
        <v>17</v>
      </c>
      <c r="O816">
        <v>3549</v>
      </c>
      <c r="P816" t="s">
        <v>289</v>
      </c>
      <c r="Q816" t="s">
        <v>17</v>
      </c>
      <c r="R816" t="s">
        <v>325</v>
      </c>
      <c r="S816" s="43">
        <v>-134.07</v>
      </c>
      <c r="U816" s="43">
        <v>15</v>
      </c>
      <c r="IF816">
        <v>3549</v>
      </c>
      <c r="IG816" t="s">
        <v>289</v>
      </c>
      <c r="IH816" t="s">
        <v>287</v>
      </c>
      <c r="IK816">
        <v>-2</v>
      </c>
      <c r="IL816" t="s">
        <v>278</v>
      </c>
      <c r="IM816" t="s">
        <v>279</v>
      </c>
      <c r="IN816" t="s">
        <v>463</v>
      </c>
      <c r="IP816" t="s">
        <v>470</v>
      </c>
    </row>
    <row r="817" spans="1:250" x14ac:dyDescent="0.35">
      <c r="A817">
        <v>13884</v>
      </c>
      <c r="B817">
        <v>-922729984</v>
      </c>
      <c r="C817">
        <v>1837</v>
      </c>
      <c r="D817" t="s">
        <v>272</v>
      </c>
      <c r="E817" t="s">
        <v>273</v>
      </c>
      <c r="F817">
        <v>1848</v>
      </c>
      <c r="G817" t="s">
        <v>285</v>
      </c>
      <c r="H817" t="s">
        <v>273</v>
      </c>
      <c r="I817">
        <v>507</v>
      </c>
      <c r="J817" t="s">
        <v>549</v>
      </c>
      <c r="K817" t="s">
        <v>550</v>
      </c>
      <c r="L817">
        <v>3549</v>
      </c>
      <c r="M817" t="s">
        <v>289</v>
      </c>
      <c r="N817" t="s">
        <v>17</v>
      </c>
      <c r="O817">
        <v>3549</v>
      </c>
      <c r="P817" t="s">
        <v>289</v>
      </c>
      <c r="Q817" t="s">
        <v>17</v>
      </c>
      <c r="R817" t="s">
        <v>325</v>
      </c>
      <c r="S817" s="43">
        <v>-233.36</v>
      </c>
      <c r="U817" s="43">
        <v>15</v>
      </c>
      <c r="IF817">
        <v>3549</v>
      </c>
      <c r="IG817" t="s">
        <v>289</v>
      </c>
      <c r="IH817" t="s">
        <v>287</v>
      </c>
      <c r="IK817">
        <v>-2</v>
      </c>
      <c r="IL817" t="s">
        <v>278</v>
      </c>
      <c r="IM817" t="s">
        <v>279</v>
      </c>
      <c r="IN817" t="s">
        <v>463</v>
      </c>
      <c r="IP817" t="s">
        <v>470</v>
      </c>
    </row>
    <row r="818" spans="1:250" x14ac:dyDescent="0.35">
      <c r="A818">
        <v>13885</v>
      </c>
      <c r="B818">
        <v>-922729984</v>
      </c>
      <c r="C818">
        <v>1837</v>
      </c>
      <c r="D818" t="s">
        <v>272</v>
      </c>
      <c r="E818" t="s">
        <v>273</v>
      </c>
      <c r="F818">
        <v>13794</v>
      </c>
      <c r="G818" t="s">
        <v>274</v>
      </c>
      <c r="H818" t="s">
        <v>275</v>
      </c>
      <c r="I818">
        <v>528</v>
      </c>
      <c r="J818" t="s">
        <v>531</v>
      </c>
      <c r="K818" t="s">
        <v>532</v>
      </c>
      <c r="L818">
        <v>2024</v>
      </c>
      <c r="M818" t="s">
        <v>288</v>
      </c>
      <c r="N818" t="s">
        <v>15</v>
      </c>
      <c r="O818">
        <v>2024</v>
      </c>
      <c r="P818" t="s">
        <v>288</v>
      </c>
      <c r="Q818" t="s">
        <v>15</v>
      </c>
      <c r="R818" t="s">
        <v>325</v>
      </c>
      <c r="S818" s="43">
        <v>-1.21</v>
      </c>
      <c r="U818" s="43">
        <v>15</v>
      </c>
      <c r="IF818">
        <v>2024</v>
      </c>
      <c r="IG818" t="s">
        <v>288</v>
      </c>
      <c r="IH818" t="s">
        <v>311</v>
      </c>
      <c r="IK818">
        <v>-2</v>
      </c>
      <c r="IL818" t="s">
        <v>278</v>
      </c>
      <c r="IM818" t="s">
        <v>279</v>
      </c>
      <c r="IN818" t="s">
        <v>468</v>
      </c>
      <c r="IP818" t="s">
        <v>469</v>
      </c>
    </row>
    <row r="819" spans="1:250" x14ac:dyDescent="0.35">
      <c r="A819">
        <v>13886</v>
      </c>
      <c r="B819">
        <v>-922729984</v>
      </c>
      <c r="C819">
        <v>1837</v>
      </c>
      <c r="D819" t="s">
        <v>272</v>
      </c>
      <c r="E819" t="s">
        <v>273</v>
      </c>
      <c r="F819">
        <v>13794</v>
      </c>
      <c r="G819" t="s">
        <v>274</v>
      </c>
      <c r="H819" t="s">
        <v>275</v>
      </c>
      <c r="I819">
        <v>527</v>
      </c>
      <c r="J819" t="s">
        <v>535</v>
      </c>
      <c r="K819" t="s">
        <v>536</v>
      </c>
      <c r="L819">
        <v>2024</v>
      </c>
      <c r="M819" t="s">
        <v>288</v>
      </c>
      <c r="N819" t="s">
        <v>15</v>
      </c>
      <c r="O819">
        <v>2024</v>
      </c>
      <c r="P819" t="s">
        <v>288</v>
      </c>
      <c r="Q819" t="s">
        <v>15</v>
      </c>
      <c r="R819" t="s">
        <v>325</v>
      </c>
      <c r="S819" s="43">
        <v>-0.85</v>
      </c>
      <c r="U819" s="43">
        <v>15</v>
      </c>
      <c r="IF819">
        <v>2024</v>
      </c>
      <c r="IG819" t="s">
        <v>288</v>
      </c>
      <c r="IH819" t="s">
        <v>311</v>
      </c>
      <c r="IK819">
        <v>-2</v>
      </c>
      <c r="IL819" t="s">
        <v>278</v>
      </c>
      <c r="IM819" t="s">
        <v>279</v>
      </c>
      <c r="IN819" t="s">
        <v>468</v>
      </c>
      <c r="IP819" t="s">
        <v>469</v>
      </c>
    </row>
    <row r="820" spans="1:250" x14ac:dyDescent="0.35">
      <c r="A820">
        <v>13887</v>
      </c>
      <c r="B820">
        <v>-922729984</v>
      </c>
      <c r="C820">
        <v>1837</v>
      </c>
      <c r="D820" t="s">
        <v>272</v>
      </c>
      <c r="E820" t="s">
        <v>273</v>
      </c>
      <c r="F820">
        <v>13794</v>
      </c>
      <c r="G820" t="s">
        <v>274</v>
      </c>
      <c r="H820" t="s">
        <v>275</v>
      </c>
      <c r="I820">
        <v>523</v>
      </c>
      <c r="J820" t="s">
        <v>537</v>
      </c>
      <c r="K820" t="s">
        <v>538</v>
      </c>
      <c r="L820">
        <v>2024</v>
      </c>
      <c r="M820" t="s">
        <v>288</v>
      </c>
      <c r="N820" t="s">
        <v>15</v>
      </c>
      <c r="O820">
        <v>2024</v>
      </c>
      <c r="P820" t="s">
        <v>288</v>
      </c>
      <c r="Q820" t="s">
        <v>15</v>
      </c>
      <c r="R820" t="s">
        <v>325</v>
      </c>
      <c r="S820" s="43">
        <v>-1.69</v>
      </c>
      <c r="U820" s="43">
        <v>15</v>
      </c>
      <c r="IF820">
        <v>2024</v>
      </c>
      <c r="IG820" t="s">
        <v>288</v>
      </c>
      <c r="IH820" t="s">
        <v>311</v>
      </c>
      <c r="IK820">
        <v>-2</v>
      </c>
      <c r="IL820" t="s">
        <v>278</v>
      </c>
      <c r="IM820" t="s">
        <v>279</v>
      </c>
      <c r="IN820" t="s">
        <v>468</v>
      </c>
      <c r="IP820" t="s">
        <v>469</v>
      </c>
    </row>
    <row r="821" spans="1:250" x14ac:dyDescent="0.35">
      <c r="A821">
        <v>13888</v>
      </c>
      <c r="B821">
        <v>-922729984</v>
      </c>
      <c r="C821">
        <v>1837</v>
      </c>
      <c r="D821" t="s">
        <v>272</v>
      </c>
      <c r="E821" t="s">
        <v>273</v>
      </c>
      <c r="F821">
        <v>1848</v>
      </c>
      <c r="G821" t="s">
        <v>285</v>
      </c>
      <c r="H821" t="s">
        <v>273</v>
      </c>
      <c r="I821">
        <v>528</v>
      </c>
      <c r="J821" t="s">
        <v>531</v>
      </c>
      <c r="K821" t="s">
        <v>532</v>
      </c>
      <c r="L821">
        <v>3549</v>
      </c>
      <c r="M821" t="s">
        <v>289</v>
      </c>
      <c r="N821" t="s">
        <v>17</v>
      </c>
      <c r="O821">
        <v>3549</v>
      </c>
      <c r="P821" t="s">
        <v>289</v>
      </c>
      <c r="Q821" t="s">
        <v>17</v>
      </c>
      <c r="R821" t="s">
        <v>325</v>
      </c>
      <c r="S821" s="43">
        <v>-677.58</v>
      </c>
      <c r="U821" s="43">
        <v>15</v>
      </c>
      <c r="IF821">
        <v>3549</v>
      </c>
      <c r="IG821" t="s">
        <v>289</v>
      </c>
      <c r="IH821" t="s">
        <v>287</v>
      </c>
      <c r="IK821">
        <v>-2</v>
      </c>
      <c r="IL821" t="s">
        <v>278</v>
      </c>
      <c r="IM821" t="s">
        <v>279</v>
      </c>
      <c r="IN821" t="s">
        <v>463</v>
      </c>
      <c r="IP821" t="s">
        <v>470</v>
      </c>
    </row>
    <row r="822" spans="1:250" x14ac:dyDescent="0.35">
      <c r="A822">
        <v>13889</v>
      </c>
      <c r="B822">
        <v>-922729984</v>
      </c>
      <c r="C822">
        <v>1837</v>
      </c>
      <c r="D822" t="s">
        <v>272</v>
      </c>
      <c r="E822" t="s">
        <v>273</v>
      </c>
      <c r="F822">
        <v>1848</v>
      </c>
      <c r="G822" t="s">
        <v>285</v>
      </c>
      <c r="H822" t="s">
        <v>273</v>
      </c>
      <c r="I822">
        <v>527</v>
      </c>
      <c r="J822" t="s">
        <v>535</v>
      </c>
      <c r="K822" t="s">
        <v>536</v>
      </c>
      <c r="L822">
        <v>3549</v>
      </c>
      <c r="M822" t="s">
        <v>289</v>
      </c>
      <c r="N822" t="s">
        <v>17</v>
      </c>
      <c r="O822">
        <v>3549</v>
      </c>
      <c r="P822" t="s">
        <v>289</v>
      </c>
      <c r="Q822" t="s">
        <v>17</v>
      </c>
      <c r="R822" t="s">
        <v>325</v>
      </c>
      <c r="S822" s="43">
        <v>-466.14</v>
      </c>
      <c r="U822" s="43">
        <v>15</v>
      </c>
      <c r="IF822">
        <v>3549</v>
      </c>
      <c r="IG822" t="s">
        <v>289</v>
      </c>
      <c r="IH822" t="s">
        <v>287</v>
      </c>
      <c r="IK822">
        <v>-2</v>
      </c>
      <c r="IL822" t="s">
        <v>278</v>
      </c>
      <c r="IM822" t="s">
        <v>279</v>
      </c>
      <c r="IN822" t="s">
        <v>463</v>
      </c>
      <c r="IP822" t="s">
        <v>470</v>
      </c>
    </row>
    <row r="823" spans="1:250" x14ac:dyDescent="0.35">
      <c r="A823">
        <v>13890</v>
      </c>
      <c r="B823">
        <v>-922729984</v>
      </c>
      <c r="C823">
        <v>1837</v>
      </c>
      <c r="D823" t="s">
        <v>272</v>
      </c>
      <c r="E823" t="s">
        <v>273</v>
      </c>
      <c r="F823">
        <v>1848</v>
      </c>
      <c r="G823" t="s">
        <v>285</v>
      </c>
      <c r="H823" t="s">
        <v>273</v>
      </c>
      <c r="I823">
        <v>523</v>
      </c>
      <c r="J823" t="s">
        <v>537</v>
      </c>
      <c r="K823" t="s">
        <v>538</v>
      </c>
      <c r="L823">
        <v>3549</v>
      </c>
      <c r="M823" t="s">
        <v>289</v>
      </c>
      <c r="N823" t="s">
        <v>17</v>
      </c>
      <c r="O823">
        <v>3549</v>
      </c>
      <c r="P823" t="s">
        <v>289</v>
      </c>
      <c r="Q823" t="s">
        <v>17</v>
      </c>
      <c r="R823" t="s">
        <v>325</v>
      </c>
      <c r="S823" s="43">
        <v>-630.57000000000005</v>
      </c>
      <c r="U823" s="43">
        <v>15</v>
      </c>
      <c r="IF823">
        <v>3549</v>
      </c>
      <c r="IG823" t="s">
        <v>289</v>
      </c>
      <c r="IH823" t="s">
        <v>287</v>
      </c>
      <c r="IK823">
        <v>-2</v>
      </c>
      <c r="IL823" t="s">
        <v>278</v>
      </c>
      <c r="IM823" t="s">
        <v>279</v>
      </c>
      <c r="IN823" t="s">
        <v>463</v>
      </c>
      <c r="IP823" t="s">
        <v>470</v>
      </c>
    </row>
    <row r="824" spans="1:250" x14ac:dyDescent="0.35">
      <c r="A824">
        <v>13891</v>
      </c>
      <c r="B824">
        <v>-922729984</v>
      </c>
      <c r="C824">
        <v>1837</v>
      </c>
      <c r="D824" t="s">
        <v>272</v>
      </c>
      <c r="E824" t="s">
        <v>273</v>
      </c>
      <c r="F824">
        <v>1848</v>
      </c>
      <c r="G824" t="s">
        <v>285</v>
      </c>
      <c r="H824" t="s">
        <v>273</v>
      </c>
      <c r="I824">
        <v>521</v>
      </c>
      <c r="J824" t="s">
        <v>539</v>
      </c>
      <c r="K824" t="s">
        <v>540</v>
      </c>
      <c r="L824">
        <v>3549</v>
      </c>
      <c r="M824" t="s">
        <v>289</v>
      </c>
      <c r="N824" t="s">
        <v>17</v>
      </c>
      <c r="O824">
        <v>3549</v>
      </c>
      <c r="P824" t="s">
        <v>289</v>
      </c>
      <c r="Q824" t="s">
        <v>17</v>
      </c>
      <c r="R824" t="s">
        <v>325</v>
      </c>
      <c r="S824" s="43">
        <v>-315.29000000000002</v>
      </c>
      <c r="U824" s="43">
        <v>15</v>
      </c>
      <c r="IF824">
        <v>3549</v>
      </c>
      <c r="IG824" t="s">
        <v>289</v>
      </c>
      <c r="IH824" t="s">
        <v>287</v>
      </c>
      <c r="IK824">
        <v>-2</v>
      </c>
      <c r="IL824" t="s">
        <v>278</v>
      </c>
      <c r="IM824" t="s">
        <v>279</v>
      </c>
      <c r="IN824" t="s">
        <v>463</v>
      </c>
      <c r="IP824" t="s">
        <v>470</v>
      </c>
    </row>
    <row r="825" spans="1:250" x14ac:dyDescent="0.35">
      <c r="A825">
        <v>13892</v>
      </c>
      <c r="B825">
        <v>-922729984</v>
      </c>
      <c r="C825">
        <v>1837</v>
      </c>
      <c r="D825" t="s">
        <v>272</v>
      </c>
      <c r="E825" t="s">
        <v>273</v>
      </c>
      <c r="F825">
        <v>1848</v>
      </c>
      <c r="G825" t="s">
        <v>285</v>
      </c>
      <c r="H825" t="s">
        <v>273</v>
      </c>
      <c r="I825">
        <v>519</v>
      </c>
      <c r="J825" t="s">
        <v>541</v>
      </c>
      <c r="K825" t="s">
        <v>542</v>
      </c>
      <c r="L825">
        <v>3549</v>
      </c>
      <c r="M825" t="s">
        <v>289</v>
      </c>
      <c r="N825" t="s">
        <v>17</v>
      </c>
      <c r="O825">
        <v>3549</v>
      </c>
      <c r="P825" t="s">
        <v>289</v>
      </c>
      <c r="Q825" t="s">
        <v>17</v>
      </c>
      <c r="R825" t="s">
        <v>325</v>
      </c>
      <c r="S825" s="43">
        <v>-315.29000000000002</v>
      </c>
      <c r="U825" s="43">
        <v>15</v>
      </c>
      <c r="IF825">
        <v>3549</v>
      </c>
      <c r="IG825" t="s">
        <v>289</v>
      </c>
      <c r="IH825" t="s">
        <v>287</v>
      </c>
      <c r="IK825">
        <v>-2</v>
      </c>
      <c r="IL825" t="s">
        <v>278</v>
      </c>
      <c r="IM825" t="s">
        <v>279</v>
      </c>
      <c r="IN825" t="s">
        <v>463</v>
      </c>
      <c r="IP825" t="s">
        <v>470</v>
      </c>
    </row>
    <row r="826" spans="1:250" x14ac:dyDescent="0.35">
      <c r="A826">
        <v>13893</v>
      </c>
      <c r="B826">
        <v>-922729984</v>
      </c>
      <c r="C826">
        <v>1837</v>
      </c>
      <c r="D826" t="s">
        <v>272</v>
      </c>
      <c r="E826" t="s">
        <v>273</v>
      </c>
      <c r="F826">
        <v>1848</v>
      </c>
      <c r="G826" t="s">
        <v>285</v>
      </c>
      <c r="H826" t="s">
        <v>273</v>
      </c>
      <c r="I826">
        <v>515</v>
      </c>
      <c r="J826" t="s">
        <v>543</v>
      </c>
      <c r="K826" t="s">
        <v>544</v>
      </c>
      <c r="L826">
        <v>3549</v>
      </c>
      <c r="M826" t="s">
        <v>289</v>
      </c>
      <c r="N826" t="s">
        <v>17</v>
      </c>
      <c r="O826">
        <v>3549</v>
      </c>
      <c r="P826" t="s">
        <v>289</v>
      </c>
      <c r="Q826" t="s">
        <v>17</v>
      </c>
      <c r="R826" t="s">
        <v>325</v>
      </c>
      <c r="S826" s="43">
        <v>-680.39</v>
      </c>
      <c r="U826" s="43">
        <v>15</v>
      </c>
      <c r="IF826">
        <v>3549</v>
      </c>
      <c r="IG826" t="s">
        <v>289</v>
      </c>
      <c r="IH826" t="s">
        <v>287</v>
      </c>
      <c r="IK826">
        <v>-2</v>
      </c>
      <c r="IL826" t="s">
        <v>278</v>
      </c>
      <c r="IM826" t="s">
        <v>279</v>
      </c>
      <c r="IN826" t="s">
        <v>463</v>
      </c>
      <c r="IP826" t="s">
        <v>470</v>
      </c>
    </row>
    <row r="827" spans="1:250" x14ac:dyDescent="0.35">
      <c r="A827">
        <v>13894</v>
      </c>
      <c r="B827">
        <v>-922729984</v>
      </c>
      <c r="C827">
        <v>1837</v>
      </c>
      <c r="D827" t="s">
        <v>272</v>
      </c>
      <c r="E827" t="s">
        <v>273</v>
      </c>
      <c r="F827">
        <v>7057</v>
      </c>
      <c r="G827" t="s">
        <v>290</v>
      </c>
      <c r="H827" t="s">
        <v>291</v>
      </c>
      <c r="I827">
        <v>521</v>
      </c>
      <c r="J827" t="s">
        <v>539</v>
      </c>
      <c r="K827" t="s">
        <v>540</v>
      </c>
      <c r="L827">
        <v>3549</v>
      </c>
      <c r="M827" t="s">
        <v>289</v>
      </c>
      <c r="N827" t="s">
        <v>17</v>
      </c>
      <c r="O827">
        <v>3549</v>
      </c>
      <c r="P827" t="s">
        <v>289</v>
      </c>
      <c r="Q827" t="s">
        <v>17</v>
      </c>
      <c r="R827" t="s">
        <v>325</v>
      </c>
      <c r="S827" s="43">
        <v>-163.05000000000001</v>
      </c>
      <c r="U827" s="43">
        <v>15</v>
      </c>
      <c r="IF827">
        <v>3549</v>
      </c>
      <c r="IG827" t="s">
        <v>289</v>
      </c>
      <c r="IH827" t="s">
        <v>292</v>
      </c>
      <c r="IK827">
        <v>-2</v>
      </c>
      <c r="IL827" t="s">
        <v>278</v>
      </c>
      <c r="IM827" t="s">
        <v>279</v>
      </c>
      <c r="IN827" t="s">
        <v>471</v>
      </c>
      <c r="IP827" t="s">
        <v>472</v>
      </c>
    </row>
    <row r="828" spans="1:250" x14ac:dyDescent="0.35">
      <c r="A828">
        <v>13895</v>
      </c>
      <c r="B828">
        <v>-922729984</v>
      </c>
      <c r="C828">
        <v>1837</v>
      </c>
      <c r="D828" t="s">
        <v>272</v>
      </c>
      <c r="E828" t="s">
        <v>273</v>
      </c>
      <c r="F828">
        <v>7057</v>
      </c>
      <c r="G828" t="s">
        <v>290</v>
      </c>
      <c r="H828" t="s">
        <v>291</v>
      </c>
      <c r="I828">
        <v>519</v>
      </c>
      <c r="J828" t="s">
        <v>541</v>
      </c>
      <c r="K828" t="s">
        <v>542</v>
      </c>
      <c r="L828">
        <v>3549</v>
      </c>
      <c r="M828" t="s">
        <v>289</v>
      </c>
      <c r="N828" t="s">
        <v>17</v>
      </c>
      <c r="O828">
        <v>3549</v>
      </c>
      <c r="P828" t="s">
        <v>289</v>
      </c>
      <c r="Q828" t="s">
        <v>17</v>
      </c>
      <c r="R828" t="s">
        <v>325</v>
      </c>
      <c r="S828" s="43">
        <v>-171.31</v>
      </c>
      <c r="U828" s="43">
        <v>15</v>
      </c>
      <c r="IF828">
        <v>3549</v>
      </c>
      <c r="IG828" t="s">
        <v>289</v>
      </c>
      <c r="IH828" t="s">
        <v>292</v>
      </c>
      <c r="IK828">
        <v>-2</v>
      </c>
      <c r="IL828" t="s">
        <v>278</v>
      </c>
      <c r="IM828" t="s">
        <v>279</v>
      </c>
      <c r="IN828" t="s">
        <v>471</v>
      </c>
      <c r="IP828" t="s">
        <v>472</v>
      </c>
    </row>
    <row r="829" spans="1:250" x14ac:dyDescent="0.35">
      <c r="A829">
        <v>13896</v>
      </c>
      <c r="B829">
        <v>-922729984</v>
      </c>
      <c r="C829">
        <v>1837</v>
      </c>
      <c r="D829" t="s">
        <v>272</v>
      </c>
      <c r="E829" t="s">
        <v>273</v>
      </c>
      <c r="F829">
        <v>7057</v>
      </c>
      <c r="G829" t="s">
        <v>290</v>
      </c>
      <c r="H829" t="s">
        <v>291</v>
      </c>
      <c r="I829">
        <v>515</v>
      </c>
      <c r="J829" t="s">
        <v>543</v>
      </c>
      <c r="K829" t="s">
        <v>544</v>
      </c>
      <c r="L829">
        <v>3549</v>
      </c>
      <c r="M829" t="s">
        <v>289</v>
      </c>
      <c r="N829" t="s">
        <v>17</v>
      </c>
      <c r="O829">
        <v>3549</v>
      </c>
      <c r="P829" t="s">
        <v>289</v>
      </c>
      <c r="Q829" t="s">
        <v>17</v>
      </c>
      <c r="R829" t="s">
        <v>325</v>
      </c>
      <c r="S829" s="43">
        <v>-366.2</v>
      </c>
      <c r="U829" s="43">
        <v>15</v>
      </c>
      <c r="IF829">
        <v>3549</v>
      </c>
      <c r="IG829" t="s">
        <v>289</v>
      </c>
      <c r="IH829" t="s">
        <v>292</v>
      </c>
      <c r="IK829">
        <v>-2</v>
      </c>
      <c r="IL829" t="s">
        <v>278</v>
      </c>
      <c r="IM829" t="s">
        <v>279</v>
      </c>
      <c r="IN829" t="s">
        <v>471</v>
      </c>
      <c r="IP829" t="s">
        <v>472</v>
      </c>
    </row>
    <row r="830" spans="1:250" x14ac:dyDescent="0.35">
      <c r="A830">
        <v>13897</v>
      </c>
      <c r="B830">
        <v>-922729984</v>
      </c>
      <c r="C830">
        <v>1837</v>
      </c>
      <c r="D830" t="s">
        <v>272</v>
      </c>
      <c r="E830" t="s">
        <v>273</v>
      </c>
      <c r="F830">
        <v>7057</v>
      </c>
      <c r="G830" t="s">
        <v>290</v>
      </c>
      <c r="H830" t="s">
        <v>291</v>
      </c>
      <c r="I830">
        <v>513</v>
      </c>
      <c r="J830" t="s">
        <v>545</v>
      </c>
      <c r="K830" t="s">
        <v>546</v>
      </c>
      <c r="L830">
        <v>3549</v>
      </c>
      <c r="M830" t="s">
        <v>289</v>
      </c>
      <c r="N830" t="s">
        <v>17</v>
      </c>
      <c r="O830">
        <v>3549</v>
      </c>
      <c r="P830" t="s">
        <v>289</v>
      </c>
      <c r="Q830" t="s">
        <v>17</v>
      </c>
      <c r="R830" t="s">
        <v>325</v>
      </c>
      <c r="S830" s="43">
        <v>-316.67</v>
      </c>
      <c r="U830" s="43">
        <v>15</v>
      </c>
      <c r="IF830">
        <v>3549</v>
      </c>
      <c r="IG830" t="s">
        <v>289</v>
      </c>
      <c r="IH830" t="s">
        <v>292</v>
      </c>
      <c r="IK830">
        <v>-2</v>
      </c>
      <c r="IL830" t="s">
        <v>278</v>
      </c>
      <c r="IM830" t="s">
        <v>279</v>
      </c>
      <c r="IN830" t="s">
        <v>471</v>
      </c>
      <c r="IP830" t="s">
        <v>472</v>
      </c>
    </row>
    <row r="831" spans="1:250" x14ac:dyDescent="0.35">
      <c r="A831">
        <v>13898</v>
      </c>
      <c r="B831">
        <v>-922729984</v>
      </c>
      <c r="C831">
        <v>1837</v>
      </c>
      <c r="D831" t="s">
        <v>272</v>
      </c>
      <c r="E831" t="s">
        <v>273</v>
      </c>
      <c r="F831">
        <v>7057</v>
      </c>
      <c r="G831" t="s">
        <v>290</v>
      </c>
      <c r="H831" t="s">
        <v>291</v>
      </c>
      <c r="I831">
        <v>509</v>
      </c>
      <c r="J831" t="s">
        <v>547</v>
      </c>
      <c r="K831" t="s">
        <v>548</v>
      </c>
      <c r="L831">
        <v>3549</v>
      </c>
      <c r="M831" t="s">
        <v>289</v>
      </c>
      <c r="N831" t="s">
        <v>17</v>
      </c>
      <c r="O831">
        <v>3549</v>
      </c>
      <c r="P831" t="s">
        <v>289</v>
      </c>
      <c r="Q831" t="s">
        <v>17</v>
      </c>
      <c r="R831" t="s">
        <v>325</v>
      </c>
      <c r="S831" s="43">
        <v>-74.47</v>
      </c>
      <c r="U831" s="43">
        <v>15</v>
      </c>
      <c r="IF831">
        <v>3549</v>
      </c>
      <c r="IG831" t="s">
        <v>289</v>
      </c>
      <c r="IH831" t="s">
        <v>292</v>
      </c>
      <c r="IK831">
        <v>-2</v>
      </c>
      <c r="IL831" t="s">
        <v>278</v>
      </c>
      <c r="IM831" t="s">
        <v>279</v>
      </c>
      <c r="IN831" t="s">
        <v>471</v>
      </c>
      <c r="IP831" t="s">
        <v>472</v>
      </c>
    </row>
    <row r="832" spans="1:250" x14ac:dyDescent="0.35">
      <c r="A832">
        <v>13899</v>
      </c>
      <c r="B832">
        <v>-922729984</v>
      </c>
      <c r="C832">
        <v>1837</v>
      </c>
      <c r="D832" t="s">
        <v>272</v>
      </c>
      <c r="E832" t="s">
        <v>273</v>
      </c>
      <c r="F832">
        <v>7057</v>
      </c>
      <c r="G832" t="s">
        <v>290</v>
      </c>
      <c r="H832" t="s">
        <v>291</v>
      </c>
      <c r="I832">
        <v>507</v>
      </c>
      <c r="J832" t="s">
        <v>549</v>
      </c>
      <c r="K832" t="s">
        <v>550</v>
      </c>
      <c r="L832">
        <v>3549</v>
      </c>
      <c r="M832" t="s">
        <v>289</v>
      </c>
      <c r="N832" t="s">
        <v>17</v>
      </c>
      <c r="O832">
        <v>3549</v>
      </c>
      <c r="P832" t="s">
        <v>289</v>
      </c>
      <c r="Q832" t="s">
        <v>17</v>
      </c>
      <c r="R832" t="s">
        <v>325</v>
      </c>
      <c r="S832" s="43">
        <v>-133.19999999999999</v>
      </c>
      <c r="U832" s="43">
        <v>15</v>
      </c>
      <c r="IF832">
        <v>3549</v>
      </c>
      <c r="IG832" t="s">
        <v>289</v>
      </c>
      <c r="IH832" t="s">
        <v>292</v>
      </c>
      <c r="IK832">
        <v>-2</v>
      </c>
      <c r="IL832" t="s">
        <v>278</v>
      </c>
      <c r="IM832" t="s">
        <v>279</v>
      </c>
      <c r="IN832" t="s">
        <v>471</v>
      </c>
      <c r="IP832" t="s">
        <v>472</v>
      </c>
    </row>
    <row r="833" spans="1:250" x14ac:dyDescent="0.35">
      <c r="A833">
        <v>13900</v>
      </c>
      <c r="B833">
        <v>-922729984</v>
      </c>
      <c r="C833">
        <v>1837</v>
      </c>
      <c r="D833" t="s">
        <v>272</v>
      </c>
      <c r="E833" t="s">
        <v>273</v>
      </c>
      <c r="F833">
        <v>1848</v>
      </c>
      <c r="G833" t="s">
        <v>285</v>
      </c>
      <c r="H833" t="s">
        <v>273</v>
      </c>
      <c r="I833">
        <v>513</v>
      </c>
      <c r="J833" t="s">
        <v>545</v>
      </c>
      <c r="K833" t="s">
        <v>546</v>
      </c>
      <c r="L833">
        <v>4070</v>
      </c>
      <c r="M833" t="s">
        <v>293</v>
      </c>
      <c r="N833" t="s">
        <v>18</v>
      </c>
      <c r="O833">
        <v>4070</v>
      </c>
      <c r="P833" t="s">
        <v>293</v>
      </c>
      <c r="Q833" t="s">
        <v>18</v>
      </c>
      <c r="R833" t="s">
        <v>325</v>
      </c>
      <c r="S833" s="43">
        <v>-708.88</v>
      </c>
      <c r="U833" s="43">
        <v>15</v>
      </c>
      <c r="IF833">
        <v>4070</v>
      </c>
      <c r="IG833" t="s">
        <v>293</v>
      </c>
      <c r="IH833" t="s">
        <v>287</v>
      </c>
      <c r="IK833">
        <v>-2</v>
      </c>
      <c r="IL833" t="s">
        <v>278</v>
      </c>
      <c r="IM833" t="s">
        <v>279</v>
      </c>
      <c r="IN833" t="s">
        <v>463</v>
      </c>
      <c r="IP833" t="s">
        <v>473</v>
      </c>
    </row>
    <row r="834" spans="1:250" x14ac:dyDescent="0.35">
      <c r="A834">
        <v>13901</v>
      </c>
      <c r="B834">
        <v>-922729984</v>
      </c>
      <c r="C834">
        <v>1837</v>
      </c>
      <c r="D834" t="s">
        <v>272</v>
      </c>
      <c r="E834" t="s">
        <v>273</v>
      </c>
      <c r="F834">
        <v>1848</v>
      </c>
      <c r="G834" t="s">
        <v>285</v>
      </c>
      <c r="H834" t="s">
        <v>273</v>
      </c>
      <c r="I834">
        <v>509</v>
      </c>
      <c r="J834" t="s">
        <v>547</v>
      </c>
      <c r="K834" t="s">
        <v>548</v>
      </c>
      <c r="L834">
        <v>4070</v>
      </c>
      <c r="M834" t="s">
        <v>293</v>
      </c>
      <c r="N834" t="s">
        <v>18</v>
      </c>
      <c r="O834">
        <v>4070</v>
      </c>
      <c r="P834" t="s">
        <v>293</v>
      </c>
      <c r="Q834" t="s">
        <v>18</v>
      </c>
      <c r="R834" t="s">
        <v>325</v>
      </c>
      <c r="S834" s="43">
        <v>-140.31</v>
      </c>
      <c r="U834" s="43">
        <v>15</v>
      </c>
      <c r="IF834">
        <v>4070</v>
      </c>
      <c r="IG834" t="s">
        <v>293</v>
      </c>
      <c r="IH834" t="s">
        <v>287</v>
      </c>
      <c r="IK834">
        <v>-2</v>
      </c>
      <c r="IL834" t="s">
        <v>278</v>
      </c>
      <c r="IM834" t="s">
        <v>279</v>
      </c>
      <c r="IN834" t="s">
        <v>463</v>
      </c>
      <c r="IP834" t="s">
        <v>473</v>
      </c>
    </row>
    <row r="835" spans="1:250" x14ac:dyDescent="0.35">
      <c r="A835">
        <v>13902</v>
      </c>
      <c r="B835">
        <v>-922729984</v>
      </c>
      <c r="C835">
        <v>1837</v>
      </c>
      <c r="D835" t="s">
        <v>272</v>
      </c>
      <c r="E835" t="s">
        <v>273</v>
      </c>
      <c r="F835">
        <v>1848</v>
      </c>
      <c r="G835" t="s">
        <v>285</v>
      </c>
      <c r="H835" t="s">
        <v>273</v>
      </c>
      <c r="I835">
        <v>507</v>
      </c>
      <c r="J835" t="s">
        <v>549</v>
      </c>
      <c r="K835" t="s">
        <v>550</v>
      </c>
      <c r="L835">
        <v>4070</v>
      </c>
      <c r="M835" t="s">
        <v>293</v>
      </c>
      <c r="N835" t="s">
        <v>18</v>
      </c>
      <c r="O835">
        <v>4070</v>
      </c>
      <c r="P835" t="s">
        <v>293</v>
      </c>
      <c r="Q835" t="s">
        <v>18</v>
      </c>
      <c r="R835" t="s">
        <v>325</v>
      </c>
      <c r="S835" s="43">
        <v>-244.22</v>
      </c>
      <c r="U835" s="43">
        <v>15</v>
      </c>
      <c r="IF835">
        <v>4070</v>
      </c>
      <c r="IG835" t="s">
        <v>293</v>
      </c>
      <c r="IH835" t="s">
        <v>287</v>
      </c>
      <c r="IK835">
        <v>-2</v>
      </c>
      <c r="IL835" t="s">
        <v>278</v>
      </c>
      <c r="IM835" t="s">
        <v>279</v>
      </c>
      <c r="IN835" t="s">
        <v>463</v>
      </c>
      <c r="IP835" t="s">
        <v>473</v>
      </c>
    </row>
    <row r="836" spans="1:250" x14ac:dyDescent="0.35">
      <c r="A836">
        <v>13903</v>
      </c>
      <c r="B836">
        <v>-922729984</v>
      </c>
      <c r="C836">
        <v>1837</v>
      </c>
      <c r="D836" t="s">
        <v>272</v>
      </c>
      <c r="E836" t="s">
        <v>273</v>
      </c>
      <c r="F836">
        <v>7057</v>
      </c>
      <c r="G836" t="s">
        <v>290</v>
      </c>
      <c r="H836" t="s">
        <v>291</v>
      </c>
      <c r="I836">
        <v>528</v>
      </c>
      <c r="J836" t="s">
        <v>531</v>
      </c>
      <c r="K836" t="s">
        <v>532</v>
      </c>
      <c r="L836">
        <v>3549</v>
      </c>
      <c r="M836" t="s">
        <v>289</v>
      </c>
      <c r="N836" t="s">
        <v>17</v>
      </c>
      <c r="O836">
        <v>3549</v>
      </c>
      <c r="P836" t="s">
        <v>289</v>
      </c>
      <c r="Q836" t="s">
        <v>17</v>
      </c>
      <c r="R836" t="s">
        <v>325</v>
      </c>
      <c r="S836" s="43">
        <v>-223.87</v>
      </c>
      <c r="U836" s="43">
        <v>15</v>
      </c>
      <c r="IF836">
        <v>3549</v>
      </c>
      <c r="IG836" t="s">
        <v>289</v>
      </c>
      <c r="IH836" t="s">
        <v>292</v>
      </c>
      <c r="IK836">
        <v>-2</v>
      </c>
      <c r="IL836" t="s">
        <v>278</v>
      </c>
      <c r="IM836" t="s">
        <v>279</v>
      </c>
      <c r="IN836" t="s">
        <v>471</v>
      </c>
      <c r="IP836" t="s">
        <v>472</v>
      </c>
    </row>
    <row r="837" spans="1:250" x14ac:dyDescent="0.35">
      <c r="A837">
        <v>13904</v>
      </c>
      <c r="B837">
        <v>-922729984</v>
      </c>
      <c r="C837">
        <v>1837</v>
      </c>
      <c r="D837" t="s">
        <v>272</v>
      </c>
      <c r="E837" t="s">
        <v>273</v>
      </c>
      <c r="F837">
        <v>7057</v>
      </c>
      <c r="G837" t="s">
        <v>290</v>
      </c>
      <c r="H837" t="s">
        <v>291</v>
      </c>
      <c r="I837">
        <v>527</v>
      </c>
      <c r="J837" t="s">
        <v>535</v>
      </c>
      <c r="K837" t="s">
        <v>536</v>
      </c>
      <c r="L837">
        <v>3549</v>
      </c>
      <c r="M837" t="s">
        <v>289</v>
      </c>
      <c r="N837" t="s">
        <v>17</v>
      </c>
      <c r="O837">
        <v>3549</v>
      </c>
      <c r="P837" t="s">
        <v>289</v>
      </c>
      <c r="Q837" t="s">
        <v>17</v>
      </c>
      <c r="R837" t="s">
        <v>325</v>
      </c>
      <c r="S837" s="43">
        <v>-156.71</v>
      </c>
      <c r="U837" s="43">
        <v>15</v>
      </c>
      <c r="IF837">
        <v>3549</v>
      </c>
      <c r="IG837" t="s">
        <v>289</v>
      </c>
      <c r="IH837" t="s">
        <v>292</v>
      </c>
      <c r="IK837">
        <v>-2</v>
      </c>
      <c r="IL837" t="s">
        <v>278</v>
      </c>
      <c r="IM837" t="s">
        <v>279</v>
      </c>
      <c r="IN837" t="s">
        <v>471</v>
      </c>
      <c r="IP837" t="s">
        <v>472</v>
      </c>
    </row>
    <row r="838" spans="1:250" x14ac:dyDescent="0.35">
      <c r="A838">
        <v>13905</v>
      </c>
      <c r="B838">
        <v>-922729984</v>
      </c>
      <c r="C838">
        <v>1837</v>
      </c>
      <c r="D838" t="s">
        <v>272</v>
      </c>
      <c r="E838" t="s">
        <v>273</v>
      </c>
      <c r="F838">
        <v>7057</v>
      </c>
      <c r="G838" t="s">
        <v>290</v>
      </c>
      <c r="H838" t="s">
        <v>291</v>
      </c>
      <c r="I838">
        <v>523</v>
      </c>
      <c r="J838" t="s">
        <v>537</v>
      </c>
      <c r="K838" t="s">
        <v>538</v>
      </c>
      <c r="L838">
        <v>3549</v>
      </c>
      <c r="M838" t="s">
        <v>289</v>
      </c>
      <c r="N838" t="s">
        <v>17</v>
      </c>
      <c r="O838">
        <v>3549</v>
      </c>
      <c r="P838" t="s">
        <v>289</v>
      </c>
      <c r="Q838" t="s">
        <v>17</v>
      </c>
      <c r="R838" t="s">
        <v>325</v>
      </c>
      <c r="S838" s="43">
        <v>-326.08999999999997</v>
      </c>
      <c r="U838" s="43">
        <v>15</v>
      </c>
      <c r="IF838">
        <v>3549</v>
      </c>
      <c r="IG838" t="s">
        <v>289</v>
      </c>
      <c r="IH838" t="s">
        <v>292</v>
      </c>
      <c r="IK838">
        <v>-2</v>
      </c>
      <c r="IL838" t="s">
        <v>278</v>
      </c>
      <c r="IM838" t="s">
        <v>279</v>
      </c>
      <c r="IN838" t="s">
        <v>471</v>
      </c>
      <c r="IP838" t="s">
        <v>472</v>
      </c>
    </row>
    <row r="839" spans="1:250" x14ac:dyDescent="0.35">
      <c r="A839">
        <v>13906</v>
      </c>
      <c r="B839">
        <v>-922729984</v>
      </c>
      <c r="C839">
        <v>1837</v>
      </c>
      <c r="D839" t="s">
        <v>272</v>
      </c>
      <c r="E839" t="s">
        <v>273</v>
      </c>
      <c r="F839">
        <v>1848</v>
      </c>
      <c r="G839" t="s">
        <v>285</v>
      </c>
      <c r="H839" t="s">
        <v>273</v>
      </c>
      <c r="I839">
        <v>528</v>
      </c>
      <c r="J839" t="s">
        <v>531</v>
      </c>
      <c r="K839" t="s">
        <v>532</v>
      </c>
      <c r="L839">
        <v>4070</v>
      </c>
      <c r="M839" t="s">
        <v>293</v>
      </c>
      <c r="N839" t="s">
        <v>18</v>
      </c>
      <c r="O839">
        <v>4070</v>
      </c>
      <c r="P839" t="s">
        <v>293</v>
      </c>
      <c r="Q839" t="s">
        <v>18</v>
      </c>
      <c r="R839" t="s">
        <v>325</v>
      </c>
      <c r="S839" s="43">
        <v>-469.22</v>
      </c>
      <c r="U839" s="43">
        <v>15</v>
      </c>
      <c r="IF839">
        <v>4070</v>
      </c>
      <c r="IG839" t="s">
        <v>293</v>
      </c>
      <c r="IH839" t="s">
        <v>287</v>
      </c>
      <c r="IK839">
        <v>-2</v>
      </c>
      <c r="IL839" t="s">
        <v>278</v>
      </c>
      <c r="IM839" t="s">
        <v>279</v>
      </c>
      <c r="IN839" t="s">
        <v>463</v>
      </c>
      <c r="IP839" t="s">
        <v>473</v>
      </c>
    </row>
    <row r="840" spans="1:250" x14ac:dyDescent="0.35">
      <c r="A840">
        <v>13907</v>
      </c>
      <c r="B840">
        <v>-922729984</v>
      </c>
      <c r="C840">
        <v>1837</v>
      </c>
      <c r="D840" t="s">
        <v>272</v>
      </c>
      <c r="E840" t="s">
        <v>273</v>
      </c>
      <c r="F840">
        <v>1848</v>
      </c>
      <c r="G840" t="s">
        <v>285</v>
      </c>
      <c r="H840" t="s">
        <v>273</v>
      </c>
      <c r="I840">
        <v>527</v>
      </c>
      <c r="J840" t="s">
        <v>535</v>
      </c>
      <c r="K840" t="s">
        <v>536</v>
      </c>
      <c r="L840">
        <v>4070</v>
      </c>
      <c r="M840" t="s">
        <v>293</v>
      </c>
      <c r="N840" t="s">
        <v>18</v>
      </c>
      <c r="O840">
        <v>4070</v>
      </c>
      <c r="P840" t="s">
        <v>293</v>
      </c>
      <c r="Q840" t="s">
        <v>18</v>
      </c>
      <c r="R840" t="s">
        <v>325</v>
      </c>
      <c r="S840" s="43">
        <v>-391.65</v>
      </c>
      <c r="U840" s="43">
        <v>15</v>
      </c>
      <c r="IF840">
        <v>4070</v>
      </c>
      <c r="IG840" t="s">
        <v>293</v>
      </c>
      <c r="IH840" t="s">
        <v>287</v>
      </c>
      <c r="IK840">
        <v>-2</v>
      </c>
      <c r="IL840" t="s">
        <v>278</v>
      </c>
      <c r="IM840" t="s">
        <v>279</v>
      </c>
      <c r="IN840" t="s">
        <v>463</v>
      </c>
      <c r="IP840" t="s">
        <v>473</v>
      </c>
    </row>
    <row r="841" spans="1:250" x14ac:dyDescent="0.35">
      <c r="A841">
        <v>13908</v>
      </c>
      <c r="B841">
        <v>-922729984</v>
      </c>
      <c r="C841">
        <v>1837</v>
      </c>
      <c r="D841" t="s">
        <v>272</v>
      </c>
      <c r="E841" t="s">
        <v>273</v>
      </c>
      <c r="F841">
        <v>1848</v>
      </c>
      <c r="G841" t="s">
        <v>285</v>
      </c>
      <c r="H841" t="s">
        <v>273</v>
      </c>
      <c r="I841">
        <v>523</v>
      </c>
      <c r="J841" t="s">
        <v>537</v>
      </c>
      <c r="K841" t="s">
        <v>538</v>
      </c>
      <c r="L841">
        <v>4070</v>
      </c>
      <c r="M841" t="s">
        <v>293</v>
      </c>
      <c r="N841" t="s">
        <v>18</v>
      </c>
      <c r="O841">
        <v>4070</v>
      </c>
      <c r="P841" t="s">
        <v>293</v>
      </c>
      <c r="Q841" t="s">
        <v>18</v>
      </c>
      <c r="R841" t="s">
        <v>325</v>
      </c>
      <c r="S841" s="43">
        <v>-659.92</v>
      </c>
      <c r="U841" s="43">
        <v>15</v>
      </c>
      <c r="IF841">
        <v>4070</v>
      </c>
      <c r="IG841" t="s">
        <v>293</v>
      </c>
      <c r="IH841" t="s">
        <v>287</v>
      </c>
      <c r="IK841">
        <v>-2</v>
      </c>
      <c r="IL841" t="s">
        <v>278</v>
      </c>
      <c r="IM841" t="s">
        <v>279</v>
      </c>
      <c r="IN841" t="s">
        <v>463</v>
      </c>
      <c r="IP841" t="s">
        <v>473</v>
      </c>
    </row>
    <row r="842" spans="1:250" x14ac:dyDescent="0.35">
      <c r="A842">
        <v>13909</v>
      </c>
      <c r="B842">
        <v>-922729984</v>
      </c>
      <c r="C842">
        <v>1837</v>
      </c>
      <c r="D842" t="s">
        <v>272</v>
      </c>
      <c r="E842" t="s">
        <v>273</v>
      </c>
      <c r="F842">
        <v>1848</v>
      </c>
      <c r="G842" t="s">
        <v>285</v>
      </c>
      <c r="H842" t="s">
        <v>273</v>
      </c>
      <c r="I842">
        <v>521</v>
      </c>
      <c r="J842" t="s">
        <v>539</v>
      </c>
      <c r="K842" t="s">
        <v>540</v>
      </c>
      <c r="L842">
        <v>4070</v>
      </c>
      <c r="M842" t="s">
        <v>293</v>
      </c>
      <c r="N842" t="s">
        <v>18</v>
      </c>
      <c r="O842">
        <v>4070</v>
      </c>
      <c r="P842" t="s">
        <v>293</v>
      </c>
      <c r="Q842" t="s">
        <v>18</v>
      </c>
      <c r="R842" t="s">
        <v>325</v>
      </c>
      <c r="S842" s="43">
        <v>-329.96</v>
      </c>
      <c r="U842" s="43">
        <v>15</v>
      </c>
      <c r="IF842">
        <v>4070</v>
      </c>
      <c r="IG842" t="s">
        <v>293</v>
      </c>
      <c r="IH842" t="s">
        <v>287</v>
      </c>
      <c r="IK842">
        <v>-2</v>
      </c>
      <c r="IL842" t="s">
        <v>278</v>
      </c>
      <c r="IM842" t="s">
        <v>279</v>
      </c>
      <c r="IN842" t="s">
        <v>463</v>
      </c>
      <c r="IP842" t="s">
        <v>473</v>
      </c>
    </row>
    <row r="843" spans="1:250" x14ac:dyDescent="0.35">
      <c r="A843">
        <v>13910</v>
      </c>
      <c r="B843">
        <v>-922729984</v>
      </c>
      <c r="C843">
        <v>1837</v>
      </c>
      <c r="D843" t="s">
        <v>272</v>
      </c>
      <c r="E843" t="s">
        <v>273</v>
      </c>
      <c r="F843">
        <v>1848</v>
      </c>
      <c r="G843" t="s">
        <v>285</v>
      </c>
      <c r="H843" t="s">
        <v>273</v>
      </c>
      <c r="I843">
        <v>519</v>
      </c>
      <c r="J843" t="s">
        <v>541</v>
      </c>
      <c r="K843" t="s">
        <v>542</v>
      </c>
      <c r="L843">
        <v>4070</v>
      </c>
      <c r="M843" t="s">
        <v>293</v>
      </c>
      <c r="N843" t="s">
        <v>18</v>
      </c>
      <c r="O843">
        <v>4070</v>
      </c>
      <c r="P843" t="s">
        <v>293</v>
      </c>
      <c r="Q843" t="s">
        <v>18</v>
      </c>
      <c r="R843" t="s">
        <v>325</v>
      </c>
      <c r="S843" s="43">
        <v>-329.96</v>
      </c>
      <c r="U843" s="43">
        <v>15</v>
      </c>
      <c r="IF843">
        <v>4070</v>
      </c>
      <c r="IG843" t="s">
        <v>293</v>
      </c>
      <c r="IH843" t="s">
        <v>287</v>
      </c>
      <c r="IK843">
        <v>-2</v>
      </c>
      <c r="IL843" t="s">
        <v>278</v>
      </c>
      <c r="IM843" t="s">
        <v>279</v>
      </c>
      <c r="IN843" t="s">
        <v>463</v>
      </c>
      <c r="IP843" t="s">
        <v>473</v>
      </c>
    </row>
    <row r="844" spans="1:250" x14ac:dyDescent="0.35">
      <c r="A844">
        <v>13911</v>
      </c>
      <c r="B844">
        <v>-922729984</v>
      </c>
      <c r="C844">
        <v>1837</v>
      </c>
      <c r="D844" t="s">
        <v>272</v>
      </c>
      <c r="E844" t="s">
        <v>273</v>
      </c>
      <c r="F844">
        <v>1848</v>
      </c>
      <c r="G844" t="s">
        <v>285</v>
      </c>
      <c r="H844" t="s">
        <v>273</v>
      </c>
      <c r="I844">
        <v>515</v>
      </c>
      <c r="J844" t="s">
        <v>543</v>
      </c>
      <c r="K844" t="s">
        <v>544</v>
      </c>
      <c r="L844">
        <v>4070</v>
      </c>
      <c r="M844" t="s">
        <v>293</v>
      </c>
      <c r="N844" t="s">
        <v>18</v>
      </c>
      <c r="O844">
        <v>4070</v>
      </c>
      <c r="P844" t="s">
        <v>293</v>
      </c>
      <c r="Q844" t="s">
        <v>18</v>
      </c>
      <c r="R844" t="s">
        <v>325</v>
      </c>
      <c r="S844" s="43">
        <v>-712.05</v>
      </c>
      <c r="U844" s="43">
        <v>15</v>
      </c>
      <c r="IF844">
        <v>4070</v>
      </c>
      <c r="IG844" t="s">
        <v>293</v>
      </c>
      <c r="IH844" t="s">
        <v>287</v>
      </c>
      <c r="IK844">
        <v>-2</v>
      </c>
      <c r="IL844" t="s">
        <v>278</v>
      </c>
      <c r="IM844" t="s">
        <v>279</v>
      </c>
      <c r="IN844" t="s">
        <v>463</v>
      </c>
      <c r="IP844" t="s">
        <v>473</v>
      </c>
    </row>
    <row r="845" spans="1:250" x14ac:dyDescent="0.35">
      <c r="A845">
        <v>13912</v>
      </c>
      <c r="B845">
        <v>-922729984</v>
      </c>
      <c r="C845">
        <v>1837</v>
      </c>
      <c r="D845" t="s">
        <v>272</v>
      </c>
      <c r="E845" t="s">
        <v>273</v>
      </c>
      <c r="F845">
        <v>5062</v>
      </c>
      <c r="G845" t="s">
        <v>294</v>
      </c>
      <c r="H845" t="s">
        <v>295</v>
      </c>
      <c r="I845">
        <v>521</v>
      </c>
      <c r="J845" t="s">
        <v>539</v>
      </c>
      <c r="K845" t="s">
        <v>540</v>
      </c>
      <c r="L845">
        <v>4994</v>
      </c>
      <c r="M845" t="s">
        <v>296</v>
      </c>
      <c r="N845" t="s">
        <v>297</v>
      </c>
      <c r="O845">
        <v>4994</v>
      </c>
      <c r="P845" t="s">
        <v>296</v>
      </c>
      <c r="Q845" t="s">
        <v>297</v>
      </c>
      <c r="R845" t="s">
        <v>325</v>
      </c>
      <c r="S845" s="43">
        <v>-272.12</v>
      </c>
      <c r="U845" s="43">
        <v>15</v>
      </c>
      <c r="IF845">
        <v>4994</v>
      </c>
      <c r="IG845" t="s">
        <v>296</v>
      </c>
      <c r="IH845" t="s">
        <v>298</v>
      </c>
      <c r="IK845">
        <v>-2</v>
      </c>
      <c r="IL845" t="s">
        <v>278</v>
      </c>
      <c r="IM845" t="s">
        <v>279</v>
      </c>
      <c r="IN845" t="s">
        <v>474</v>
      </c>
      <c r="IP845" t="s">
        <v>475</v>
      </c>
    </row>
    <row r="846" spans="1:250" x14ac:dyDescent="0.35">
      <c r="A846">
        <v>13913</v>
      </c>
      <c r="B846">
        <v>-922729984</v>
      </c>
      <c r="C846">
        <v>1837</v>
      </c>
      <c r="D846" t="s">
        <v>272</v>
      </c>
      <c r="E846" t="s">
        <v>273</v>
      </c>
      <c r="F846">
        <v>5062</v>
      </c>
      <c r="G846" t="s">
        <v>294</v>
      </c>
      <c r="H846" t="s">
        <v>295</v>
      </c>
      <c r="I846">
        <v>519</v>
      </c>
      <c r="J846" t="s">
        <v>541</v>
      </c>
      <c r="K846" t="s">
        <v>542</v>
      </c>
      <c r="L846">
        <v>4994</v>
      </c>
      <c r="M846" t="s">
        <v>296</v>
      </c>
      <c r="N846" t="s">
        <v>297</v>
      </c>
      <c r="O846">
        <v>4994</v>
      </c>
      <c r="P846" t="s">
        <v>296</v>
      </c>
      <c r="Q846" t="s">
        <v>297</v>
      </c>
      <c r="R846" t="s">
        <v>325</v>
      </c>
      <c r="S846" s="43">
        <v>-272.12</v>
      </c>
      <c r="U846" s="43">
        <v>15</v>
      </c>
      <c r="IF846">
        <v>4994</v>
      </c>
      <c r="IG846" t="s">
        <v>296</v>
      </c>
      <c r="IH846" t="s">
        <v>298</v>
      </c>
      <c r="IK846">
        <v>-2</v>
      </c>
      <c r="IL846" t="s">
        <v>278</v>
      </c>
      <c r="IM846" t="s">
        <v>279</v>
      </c>
      <c r="IN846" t="s">
        <v>474</v>
      </c>
      <c r="IP846" t="s">
        <v>475</v>
      </c>
    </row>
    <row r="847" spans="1:250" x14ac:dyDescent="0.35">
      <c r="A847">
        <v>13914</v>
      </c>
      <c r="B847">
        <v>-922729984</v>
      </c>
      <c r="C847">
        <v>1837</v>
      </c>
      <c r="D847" t="s">
        <v>272</v>
      </c>
      <c r="E847" t="s">
        <v>273</v>
      </c>
      <c r="F847">
        <v>5062</v>
      </c>
      <c r="G847" t="s">
        <v>294</v>
      </c>
      <c r="H847" t="s">
        <v>295</v>
      </c>
      <c r="I847">
        <v>515</v>
      </c>
      <c r="J847" t="s">
        <v>543</v>
      </c>
      <c r="K847" t="s">
        <v>544</v>
      </c>
      <c r="L847">
        <v>4994</v>
      </c>
      <c r="M847" t="s">
        <v>296</v>
      </c>
      <c r="N847" t="s">
        <v>297</v>
      </c>
      <c r="O847">
        <v>4994</v>
      </c>
      <c r="P847" t="s">
        <v>296</v>
      </c>
      <c r="Q847" t="s">
        <v>297</v>
      </c>
      <c r="R847" t="s">
        <v>325</v>
      </c>
      <c r="S847" s="43">
        <v>-581.65</v>
      </c>
      <c r="U847" s="43">
        <v>15</v>
      </c>
      <c r="IF847">
        <v>4994</v>
      </c>
      <c r="IG847" t="s">
        <v>296</v>
      </c>
      <c r="IH847" t="s">
        <v>298</v>
      </c>
      <c r="IK847">
        <v>-2</v>
      </c>
      <c r="IL847" t="s">
        <v>278</v>
      </c>
      <c r="IM847" t="s">
        <v>279</v>
      </c>
      <c r="IN847" t="s">
        <v>474</v>
      </c>
      <c r="IP847" t="s">
        <v>475</v>
      </c>
    </row>
    <row r="848" spans="1:250" x14ac:dyDescent="0.35">
      <c r="A848">
        <v>13915</v>
      </c>
      <c r="B848">
        <v>-922729984</v>
      </c>
      <c r="C848">
        <v>1837</v>
      </c>
      <c r="D848" t="s">
        <v>272</v>
      </c>
      <c r="E848" t="s">
        <v>273</v>
      </c>
      <c r="F848">
        <v>5062</v>
      </c>
      <c r="G848" t="s">
        <v>294</v>
      </c>
      <c r="H848" t="s">
        <v>295</v>
      </c>
      <c r="I848">
        <v>513</v>
      </c>
      <c r="J848" t="s">
        <v>545</v>
      </c>
      <c r="K848" t="s">
        <v>546</v>
      </c>
      <c r="L848">
        <v>4994</v>
      </c>
      <c r="M848" t="s">
        <v>296</v>
      </c>
      <c r="N848" t="s">
        <v>297</v>
      </c>
      <c r="O848">
        <v>4994</v>
      </c>
      <c r="P848" t="s">
        <v>296</v>
      </c>
      <c r="Q848" t="s">
        <v>297</v>
      </c>
      <c r="R848" t="s">
        <v>325</v>
      </c>
      <c r="S848" s="43">
        <v>-503.06</v>
      </c>
      <c r="U848" s="43">
        <v>15</v>
      </c>
      <c r="IF848">
        <v>4994</v>
      </c>
      <c r="IG848" t="s">
        <v>296</v>
      </c>
      <c r="IH848" t="s">
        <v>298</v>
      </c>
      <c r="IK848">
        <v>-2</v>
      </c>
      <c r="IL848" t="s">
        <v>278</v>
      </c>
      <c r="IM848" t="s">
        <v>279</v>
      </c>
      <c r="IN848" t="s">
        <v>474</v>
      </c>
      <c r="IP848" t="s">
        <v>475</v>
      </c>
    </row>
    <row r="849" spans="1:250" x14ac:dyDescent="0.35">
      <c r="A849">
        <v>13916</v>
      </c>
      <c r="B849">
        <v>-922729984</v>
      </c>
      <c r="C849">
        <v>1837</v>
      </c>
      <c r="D849" t="s">
        <v>272</v>
      </c>
      <c r="E849" t="s">
        <v>273</v>
      </c>
      <c r="F849">
        <v>5062</v>
      </c>
      <c r="G849" t="s">
        <v>294</v>
      </c>
      <c r="H849" t="s">
        <v>295</v>
      </c>
      <c r="I849">
        <v>509</v>
      </c>
      <c r="J849" t="s">
        <v>547</v>
      </c>
      <c r="K849" t="s">
        <v>548</v>
      </c>
      <c r="L849">
        <v>4994</v>
      </c>
      <c r="M849" t="s">
        <v>296</v>
      </c>
      <c r="N849" t="s">
        <v>297</v>
      </c>
      <c r="O849">
        <v>4994</v>
      </c>
      <c r="P849" t="s">
        <v>296</v>
      </c>
      <c r="Q849" t="s">
        <v>297</v>
      </c>
      <c r="R849" t="s">
        <v>325</v>
      </c>
      <c r="S849" s="43">
        <v>-134.69</v>
      </c>
      <c r="U849" s="43">
        <v>15</v>
      </c>
      <c r="IF849">
        <v>4994</v>
      </c>
      <c r="IG849" t="s">
        <v>296</v>
      </c>
      <c r="IH849" t="s">
        <v>298</v>
      </c>
      <c r="IK849">
        <v>-2</v>
      </c>
      <c r="IL849" t="s">
        <v>278</v>
      </c>
      <c r="IM849" t="s">
        <v>279</v>
      </c>
      <c r="IN849" t="s">
        <v>474</v>
      </c>
      <c r="IP849" t="s">
        <v>475</v>
      </c>
    </row>
    <row r="850" spans="1:250" x14ac:dyDescent="0.35">
      <c r="A850">
        <v>13917</v>
      </c>
      <c r="B850">
        <v>-922729984</v>
      </c>
      <c r="C850">
        <v>1837</v>
      </c>
      <c r="D850" t="s">
        <v>272</v>
      </c>
      <c r="E850" t="s">
        <v>273</v>
      </c>
      <c r="F850">
        <v>5062</v>
      </c>
      <c r="G850" t="s">
        <v>294</v>
      </c>
      <c r="H850" t="s">
        <v>295</v>
      </c>
      <c r="I850">
        <v>507</v>
      </c>
      <c r="J850" t="s">
        <v>549</v>
      </c>
      <c r="K850" t="s">
        <v>550</v>
      </c>
      <c r="L850">
        <v>4994</v>
      </c>
      <c r="M850" t="s">
        <v>296</v>
      </c>
      <c r="N850" t="s">
        <v>297</v>
      </c>
      <c r="O850">
        <v>4994</v>
      </c>
      <c r="P850" t="s">
        <v>296</v>
      </c>
      <c r="Q850" t="s">
        <v>297</v>
      </c>
      <c r="R850" t="s">
        <v>325</v>
      </c>
      <c r="S850" s="43">
        <v>-211.65</v>
      </c>
      <c r="U850" s="43">
        <v>15</v>
      </c>
      <c r="IF850">
        <v>4994</v>
      </c>
      <c r="IG850" t="s">
        <v>296</v>
      </c>
      <c r="IH850" t="s">
        <v>298</v>
      </c>
      <c r="IK850">
        <v>-2</v>
      </c>
      <c r="IL850" t="s">
        <v>278</v>
      </c>
      <c r="IM850" t="s">
        <v>279</v>
      </c>
      <c r="IN850" t="s">
        <v>474</v>
      </c>
      <c r="IP850" t="s">
        <v>475</v>
      </c>
    </row>
    <row r="851" spans="1:250" x14ac:dyDescent="0.35">
      <c r="A851">
        <v>13918</v>
      </c>
      <c r="B851">
        <v>-922729984</v>
      </c>
      <c r="C851">
        <v>1837</v>
      </c>
      <c r="D851" t="s">
        <v>272</v>
      </c>
      <c r="E851" t="s">
        <v>273</v>
      </c>
      <c r="F851">
        <v>7057</v>
      </c>
      <c r="G851" t="s">
        <v>290</v>
      </c>
      <c r="H851" t="s">
        <v>291</v>
      </c>
      <c r="I851">
        <v>513</v>
      </c>
      <c r="J851" t="s">
        <v>545</v>
      </c>
      <c r="K851" t="s">
        <v>546</v>
      </c>
      <c r="L851">
        <v>4994</v>
      </c>
      <c r="M851" t="s">
        <v>296</v>
      </c>
      <c r="N851" t="s">
        <v>297</v>
      </c>
      <c r="O851">
        <v>4994</v>
      </c>
      <c r="P851" t="s">
        <v>296</v>
      </c>
      <c r="Q851" t="s">
        <v>297</v>
      </c>
      <c r="R851" t="s">
        <v>325</v>
      </c>
      <c r="S851" s="43">
        <v>-656.96</v>
      </c>
      <c r="U851" s="43">
        <v>15</v>
      </c>
      <c r="IF851">
        <v>4994</v>
      </c>
      <c r="IG851" t="s">
        <v>296</v>
      </c>
      <c r="IH851" t="s">
        <v>292</v>
      </c>
      <c r="IK851">
        <v>-2</v>
      </c>
      <c r="IL851" t="s">
        <v>278</v>
      </c>
      <c r="IM851" t="s">
        <v>279</v>
      </c>
      <c r="IN851" t="s">
        <v>471</v>
      </c>
      <c r="IP851" t="s">
        <v>476</v>
      </c>
    </row>
    <row r="852" spans="1:250" x14ac:dyDescent="0.35">
      <c r="A852">
        <v>13919</v>
      </c>
      <c r="B852">
        <v>-922729984</v>
      </c>
      <c r="C852">
        <v>1837</v>
      </c>
      <c r="D852" t="s">
        <v>272</v>
      </c>
      <c r="E852" t="s">
        <v>273</v>
      </c>
      <c r="F852">
        <v>7057</v>
      </c>
      <c r="G852" t="s">
        <v>290</v>
      </c>
      <c r="H852" t="s">
        <v>291</v>
      </c>
      <c r="I852">
        <v>509</v>
      </c>
      <c r="J852" t="s">
        <v>547</v>
      </c>
      <c r="K852" t="s">
        <v>548</v>
      </c>
      <c r="L852">
        <v>4994</v>
      </c>
      <c r="M852" t="s">
        <v>296</v>
      </c>
      <c r="N852" t="s">
        <v>297</v>
      </c>
      <c r="O852">
        <v>4994</v>
      </c>
      <c r="P852" t="s">
        <v>296</v>
      </c>
      <c r="Q852" t="s">
        <v>297</v>
      </c>
      <c r="R852" t="s">
        <v>325</v>
      </c>
      <c r="S852" s="43">
        <v>-154.49</v>
      </c>
      <c r="U852" s="43">
        <v>15</v>
      </c>
      <c r="IF852">
        <v>4994</v>
      </c>
      <c r="IG852" t="s">
        <v>296</v>
      </c>
      <c r="IH852" t="s">
        <v>292</v>
      </c>
      <c r="IK852">
        <v>-2</v>
      </c>
      <c r="IL852" t="s">
        <v>278</v>
      </c>
      <c r="IM852" t="s">
        <v>279</v>
      </c>
      <c r="IN852" t="s">
        <v>471</v>
      </c>
      <c r="IP852" t="s">
        <v>476</v>
      </c>
    </row>
    <row r="853" spans="1:250" x14ac:dyDescent="0.35">
      <c r="A853">
        <v>13920</v>
      </c>
      <c r="B853">
        <v>-922729984</v>
      </c>
      <c r="C853">
        <v>1837</v>
      </c>
      <c r="D853" t="s">
        <v>272</v>
      </c>
      <c r="E853" t="s">
        <v>273</v>
      </c>
      <c r="F853">
        <v>7057</v>
      </c>
      <c r="G853" t="s">
        <v>290</v>
      </c>
      <c r="H853" t="s">
        <v>291</v>
      </c>
      <c r="I853">
        <v>507</v>
      </c>
      <c r="J853" t="s">
        <v>549</v>
      </c>
      <c r="K853" t="s">
        <v>550</v>
      </c>
      <c r="L853">
        <v>4994</v>
      </c>
      <c r="M853" t="s">
        <v>296</v>
      </c>
      <c r="N853" t="s">
        <v>297</v>
      </c>
      <c r="O853">
        <v>4994</v>
      </c>
      <c r="P853" t="s">
        <v>296</v>
      </c>
      <c r="Q853" t="s">
        <v>297</v>
      </c>
      <c r="R853" t="s">
        <v>325</v>
      </c>
      <c r="S853" s="43">
        <v>-276.33</v>
      </c>
      <c r="U853" s="43">
        <v>15</v>
      </c>
      <c r="IF853">
        <v>4994</v>
      </c>
      <c r="IG853" t="s">
        <v>296</v>
      </c>
      <c r="IH853" t="s">
        <v>292</v>
      </c>
      <c r="IK853">
        <v>-2</v>
      </c>
      <c r="IL853" t="s">
        <v>278</v>
      </c>
      <c r="IM853" t="s">
        <v>279</v>
      </c>
      <c r="IN853" t="s">
        <v>471</v>
      </c>
      <c r="IP853" t="s">
        <v>476</v>
      </c>
    </row>
    <row r="854" spans="1:250" x14ac:dyDescent="0.35">
      <c r="A854">
        <v>13921</v>
      </c>
      <c r="B854">
        <v>-922729984</v>
      </c>
      <c r="C854">
        <v>1837</v>
      </c>
      <c r="D854" t="s">
        <v>272</v>
      </c>
      <c r="E854" t="s">
        <v>273</v>
      </c>
      <c r="F854">
        <v>5062</v>
      </c>
      <c r="G854" t="s">
        <v>294</v>
      </c>
      <c r="H854" t="s">
        <v>295</v>
      </c>
      <c r="I854">
        <v>528</v>
      </c>
      <c r="J854" t="s">
        <v>531</v>
      </c>
      <c r="K854" t="s">
        <v>532</v>
      </c>
      <c r="L854">
        <v>4994</v>
      </c>
      <c r="M854" t="s">
        <v>296</v>
      </c>
      <c r="N854" t="s">
        <v>297</v>
      </c>
      <c r="O854">
        <v>4994</v>
      </c>
      <c r="P854" t="s">
        <v>296</v>
      </c>
      <c r="Q854" t="s">
        <v>297</v>
      </c>
      <c r="R854" t="s">
        <v>325</v>
      </c>
      <c r="S854" s="43">
        <v>-388.75</v>
      </c>
      <c r="U854" s="43">
        <v>15</v>
      </c>
      <c r="IF854">
        <v>4994</v>
      </c>
      <c r="IG854" t="s">
        <v>296</v>
      </c>
      <c r="IH854" t="s">
        <v>298</v>
      </c>
      <c r="IK854">
        <v>-2</v>
      </c>
      <c r="IL854" t="s">
        <v>278</v>
      </c>
      <c r="IM854" t="s">
        <v>279</v>
      </c>
      <c r="IN854" t="s">
        <v>474</v>
      </c>
      <c r="IP854" t="s">
        <v>475</v>
      </c>
    </row>
    <row r="855" spans="1:250" x14ac:dyDescent="0.35">
      <c r="A855">
        <v>13922</v>
      </c>
      <c r="B855">
        <v>-922729984</v>
      </c>
      <c r="C855">
        <v>1837</v>
      </c>
      <c r="D855" t="s">
        <v>272</v>
      </c>
      <c r="E855" t="s">
        <v>273</v>
      </c>
      <c r="F855">
        <v>5062</v>
      </c>
      <c r="G855" t="s">
        <v>294</v>
      </c>
      <c r="H855" t="s">
        <v>295</v>
      </c>
      <c r="I855">
        <v>527</v>
      </c>
      <c r="J855" t="s">
        <v>535</v>
      </c>
      <c r="K855" t="s">
        <v>536</v>
      </c>
      <c r="L855">
        <v>4994</v>
      </c>
      <c r="M855" t="s">
        <v>296</v>
      </c>
      <c r="N855" t="s">
        <v>297</v>
      </c>
      <c r="O855">
        <v>4994</v>
      </c>
      <c r="P855" t="s">
        <v>296</v>
      </c>
      <c r="Q855" t="s">
        <v>297</v>
      </c>
      <c r="R855" t="s">
        <v>325</v>
      </c>
      <c r="S855" s="43">
        <v>-272.12</v>
      </c>
      <c r="U855" s="43">
        <v>15</v>
      </c>
      <c r="IF855">
        <v>4994</v>
      </c>
      <c r="IG855" t="s">
        <v>296</v>
      </c>
      <c r="IH855" t="s">
        <v>298</v>
      </c>
      <c r="IK855">
        <v>-2</v>
      </c>
      <c r="IL855" t="s">
        <v>278</v>
      </c>
      <c r="IM855" t="s">
        <v>279</v>
      </c>
      <c r="IN855" t="s">
        <v>474</v>
      </c>
      <c r="IP855" t="s">
        <v>475</v>
      </c>
    </row>
    <row r="856" spans="1:250" x14ac:dyDescent="0.35">
      <c r="A856">
        <v>13923</v>
      </c>
      <c r="B856">
        <v>-922729984</v>
      </c>
      <c r="C856">
        <v>1837</v>
      </c>
      <c r="D856" t="s">
        <v>272</v>
      </c>
      <c r="E856" t="s">
        <v>273</v>
      </c>
      <c r="F856">
        <v>5062</v>
      </c>
      <c r="G856" t="s">
        <v>294</v>
      </c>
      <c r="H856" t="s">
        <v>295</v>
      </c>
      <c r="I856">
        <v>523</v>
      </c>
      <c r="J856" t="s">
        <v>537</v>
      </c>
      <c r="K856" t="s">
        <v>538</v>
      </c>
      <c r="L856">
        <v>4994</v>
      </c>
      <c r="M856" t="s">
        <v>296</v>
      </c>
      <c r="N856" t="s">
        <v>297</v>
      </c>
      <c r="O856">
        <v>4994</v>
      </c>
      <c r="P856" t="s">
        <v>296</v>
      </c>
      <c r="Q856" t="s">
        <v>297</v>
      </c>
      <c r="R856" t="s">
        <v>325</v>
      </c>
      <c r="S856" s="43">
        <v>-544.24</v>
      </c>
      <c r="U856" s="43">
        <v>15</v>
      </c>
      <c r="IF856">
        <v>4994</v>
      </c>
      <c r="IG856" t="s">
        <v>296</v>
      </c>
      <c r="IH856" t="s">
        <v>298</v>
      </c>
      <c r="IK856">
        <v>-2</v>
      </c>
      <c r="IL856" t="s">
        <v>278</v>
      </c>
      <c r="IM856" t="s">
        <v>279</v>
      </c>
      <c r="IN856" t="s">
        <v>474</v>
      </c>
      <c r="IP856" t="s">
        <v>475</v>
      </c>
    </row>
    <row r="857" spans="1:250" x14ac:dyDescent="0.35">
      <c r="A857">
        <v>13924</v>
      </c>
      <c r="B857">
        <v>-922729984</v>
      </c>
      <c r="C857">
        <v>1837</v>
      </c>
      <c r="D857" t="s">
        <v>272</v>
      </c>
      <c r="E857" t="s">
        <v>273</v>
      </c>
      <c r="F857">
        <v>7057</v>
      </c>
      <c r="G857" t="s">
        <v>290</v>
      </c>
      <c r="H857" t="s">
        <v>291</v>
      </c>
      <c r="I857">
        <v>528</v>
      </c>
      <c r="J857" t="s">
        <v>531</v>
      </c>
      <c r="K857" t="s">
        <v>532</v>
      </c>
      <c r="L857">
        <v>4994</v>
      </c>
      <c r="M857" t="s">
        <v>296</v>
      </c>
      <c r="N857" t="s">
        <v>297</v>
      </c>
      <c r="O857">
        <v>4994</v>
      </c>
      <c r="P857" t="s">
        <v>296</v>
      </c>
      <c r="Q857" t="s">
        <v>297</v>
      </c>
      <c r="R857" t="s">
        <v>325</v>
      </c>
      <c r="S857" s="43">
        <v>-464.43</v>
      </c>
      <c r="U857" s="43">
        <v>15</v>
      </c>
      <c r="IF857">
        <v>4994</v>
      </c>
      <c r="IG857" t="s">
        <v>296</v>
      </c>
      <c r="IH857" t="s">
        <v>292</v>
      </c>
      <c r="IK857">
        <v>-2</v>
      </c>
      <c r="IL857" t="s">
        <v>278</v>
      </c>
      <c r="IM857" t="s">
        <v>279</v>
      </c>
      <c r="IN857" t="s">
        <v>471</v>
      </c>
      <c r="IP857" t="s">
        <v>476</v>
      </c>
    </row>
    <row r="858" spans="1:250" x14ac:dyDescent="0.35">
      <c r="A858">
        <v>13925</v>
      </c>
      <c r="B858">
        <v>-922729984</v>
      </c>
      <c r="C858">
        <v>1837</v>
      </c>
      <c r="D858" t="s">
        <v>272</v>
      </c>
      <c r="E858" t="s">
        <v>273</v>
      </c>
      <c r="F858">
        <v>7057</v>
      </c>
      <c r="G858" t="s">
        <v>290</v>
      </c>
      <c r="H858" t="s">
        <v>291</v>
      </c>
      <c r="I858">
        <v>527</v>
      </c>
      <c r="J858" t="s">
        <v>535</v>
      </c>
      <c r="K858" t="s">
        <v>536</v>
      </c>
      <c r="L858">
        <v>4994</v>
      </c>
      <c r="M858" t="s">
        <v>296</v>
      </c>
      <c r="N858" t="s">
        <v>297</v>
      </c>
      <c r="O858">
        <v>4994</v>
      </c>
      <c r="P858" t="s">
        <v>296</v>
      </c>
      <c r="Q858" t="s">
        <v>297</v>
      </c>
      <c r="R858" t="s">
        <v>325</v>
      </c>
      <c r="S858" s="43">
        <v>-325.10000000000002</v>
      </c>
      <c r="U858" s="43">
        <v>15</v>
      </c>
      <c r="IF858">
        <v>4994</v>
      </c>
      <c r="IG858" t="s">
        <v>296</v>
      </c>
      <c r="IH858" t="s">
        <v>292</v>
      </c>
      <c r="IK858">
        <v>-2</v>
      </c>
      <c r="IL858" t="s">
        <v>278</v>
      </c>
      <c r="IM858" t="s">
        <v>279</v>
      </c>
      <c r="IN858" t="s">
        <v>471</v>
      </c>
      <c r="IP858" t="s">
        <v>476</v>
      </c>
    </row>
    <row r="859" spans="1:250" x14ac:dyDescent="0.35">
      <c r="A859">
        <v>13926</v>
      </c>
      <c r="B859">
        <v>-922729984</v>
      </c>
      <c r="C859">
        <v>1837</v>
      </c>
      <c r="D859" t="s">
        <v>272</v>
      </c>
      <c r="E859" t="s">
        <v>273</v>
      </c>
      <c r="F859">
        <v>7057</v>
      </c>
      <c r="G859" t="s">
        <v>290</v>
      </c>
      <c r="H859" t="s">
        <v>291</v>
      </c>
      <c r="I859">
        <v>523</v>
      </c>
      <c r="J859" t="s">
        <v>537</v>
      </c>
      <c r="K859" t="s">
        <v>538</v>
      </c>
      <c r="L859">
        <v>4994</v>
      </c>
      <c r="M859" t="s">
        <v>296</v>
      </c>
      <c r="N859" t="s">
        <v>297</v>
      </c>
      <c r="O859">
        <v>4994</v>
      </c>
      <c r="P859" t="s">
        <v>296</v>
      </c>
      <c r="Q859" t="s">
        <v>297</v>
      </c>
      <c r="R859" t="s">
        <v>325</v>
      </c>
      <c r="S859" s="43">
        <v>-676.5</v>
      </c>
      <c r="U859" s="43">
        <v>15</v>
      </c>
      <c r="IF859">
        <v>4994</v>
      </c>
      <c r="IG859" t="s">
        <v>296</v>
      </c>
      <c r="IH859" t="s">
        <v>292</v>
      </c>
      <c r="IK859">
        <v>-2</v>
      </c>
      <c r="IL859" t="s">
        <v>278</v>
      </c>
      <c r="IM859" t="s">
        <v>279</v>
      </c>
      <c r="IN859" t="s">
        <v>471</v>
      </c>
      <c r="IP859" t="s">
        <v>476</v>
      </c>
    </row>
    <row r="860" spans="1:250" x14ac:dyDescent="0.35">
      <c r="A860">
        <v>13927</v>
      </c>
      <c r="B860">
        <v>-922729984</v>
      </c>
      <c r="C860">
        <v>1837</v>
      </c>
      <c r="D860" t="s">
        <v>272</v>
      </c>
      <c r="E860" t="s">
        <v>273</v>
      </c>
      <c r="F860">
        <v>7057</v>
      </c>
      <c r="G860" t="s">
        <v>290</v>
      </c>
      <c r="H860" t="s">
        <v>291</v>
      </c>
      <c r="I860">
        <v>521</v>
      </c>
      <c r="J860" t="s">
        <v>539</v>
      </c>
      <c r="K860" t="s">
        <v>540</v>
      </c>
      <c r="L860">
        <v>4994</v>
      </c>
      <c r="M860" t="s">
        <v>296</v>
      </c>
      <c r="N860" t="s">
        <v>297</v>
      </c>
      <c r="O860">
        <v>4994</v>
      </c>
      <c r="P860" t="s">
        <v>296</v>
      </c>
      <c r="Q860" t="s">
        <v>297</v>
      </c>
      <c r="R860" t="s">
        <v>325</v>
      </c>
      <c r="S860" s="43">
        <v>-338.25</v>
      </c>
      <c r="U860" s="43">
        <v>15</v>
      </c>
      <c r="IF860">
        <v>4994</v>
      </c>
      <c r="IG860" t="s">
        <v>296</v>
      </c>
      <c r="IH860" t="s">
        <v>292</v>
      </c>
      <c r="IK860">
        <v>-2</v>
      </c>
      <c r="IL860" t="s">
        <v>278</v>
      </c>
      <c r="IM860" t="s">
        <v>279</v>
      </c>
      <c r="IN860" t="s">
        <v>471</v>
      </c>
      <c r="IP860" t="s">
        <v>476</v>
      </c>
    </row>
    <row r="861" spans="1:250" x14ac:dyDescent="0.35">
      <c r="A861">
        <v>13928</v>
      </c>
      <c r="B861">
        <v>-922729984</v>
      </c>
      <c r="C861">
        <v>1837</v>
      </c>
      <c r="D861" t="s">
        <v>272</v>
      </c>
      <c r="E861" t="s">
        <v>273</v>
      </c>
      <c r="F861">
        <v>7057</v>
      </c>
      <c r="G861" t="s">
        <v>290</v>
      </c>
      <c r="H861" t="s">
        <v>291</v>
      </c>
      <c r="I861">
        <v>519</v>
      </c>
      <c r="J861" t="s">
        <v>541</v>
      </c>
      <c r="K861" t="s">
        <v>542</v>
      </c>
      <c r="L861">
        <v>4994</v>
      </c>
      <c r="M861" t="s">
        <v>296</v>
      </c>
      <c r="N861" t="s">
        <v>297</v>
      </c>
      <c r="O861">
        <v>4994</v>
      </c>
      <c r="P861" t="s">
        <v>296</v>
      </c>
      <c r="Q861" t="s">
        <v>297</v>
      </c>
      <c r="R861" t="s">
        <v>325</v>
      </c>
      <c r="S861" s="43">
        <v>-355.4</v>
      </c>
      <c r="U861" s="43">
        <v>15</v>
      </c>
      <c r="IF861">
        <v>4994</v>
      </c>
      <c r="IG861" t="s">
        <v>296</v>
      </c>
      <c r="IH861" t="s">
        <v>292</v>
      </c>
      <c r="IK861">
        <v>-2</v>
      </c>
      <c r="IL861" t="s">
        <v>278</v>
      </c>
      <c r="IM861" t="s">
        <v>279</v>
      </c>
      <c r="IN861" t="s">
        <v>471</v>
      </c>
      <c r="IP861" t="s">
        <v>476</v>
      </c>
    </row>
    <row r="862" spans="1:250" x14ac:dyDescent="0.35">
      <c r="A862">
        <v>13929</v>
      </c>
      <c r="B862">
        <v>-922729984</v>
      </c>
      <c r="C862">
        <v>1837</v>
      </c>
      <c r="D862" t="s">
        <v>272</v>
      </c>
      <c r="E862" t="s">
        <v>273</v>
      </c>
      <c r="F862">
        <v>7057</v>
      </c>
      <c r="G862" t="s">
        <v>290</v>
      </c>
      <c r="H862" t="s">
        <v>291</v>
      </c>
      <c r="I862">
        <v>515</v>
      </c>
      <c r="J862" t="s">
        <v>543</v>
      </c>
      <c r="K862" t="s">
        <v>544</v>
      </c>
      <c r="L862">
        <v>4994</v>
      </c>
      <c r="M862" t="s">
        <v>296</v>
      </c>
      <c r="N862" t="s">
        <v>297</v>
      </c>
      <c r="O862">
        <v>4994</v>
      </c>
      <c r="P862" t="s">
        <v>296</v>
      </c>
      <c r="Q862" t="s">
        <v>297</v>
      </c>
      <c r="R862" t="s">
        <v>325</v>
      </c>
      <c r="S862" s="43">
        <v>-759.7</v>
      </c>
      <c r="U862" s="43">
        <v>15</v>
      </c>
      <c r="IF862">
        <v>4994</v>
      </c>
      <c r="IG862" t="s">
        <v>296</v>
      </c>
      <c r="IH862" t="s">
        <v>292</v>
      </c>
      <c r="IK862">
        <v>-2</v>
      </c>
      <c r="IL862" t="s">
        <v>278</v>
      </c>
      <c r="IM862" t="s">
        <v>279</v>
      </c>
      <c r="IN862" t="s">
        <v>471</v>
      </c>
      <c r="IP862" t="s">
        <v>476</v>
      </c>
    </row>
    <row r="863" spans="1:250" x14ac:dyDescent="0.35">
      <c r="A863">
        <v>13930</v>
      </c>
      <c r="B863">
        <v>-922729984</v>
      </c>
      <c r="C863">
        <v>1837</v>
      </c>
      <c r="D863" t="s">
        <v>272</v>
      </c>
      <c r="E863" t="s">
        <v>273</v>
      </c>
      <c r="F863">
        <v>5062</v>
      </c>
      <c r="G863" t="s">
        <v>294</v>
      </c>
      <c r="H863" t="s">
        <v>295</v>
      </c>
      <c r="I863">
        <v>521</v>
      </c>
      <c r="J863" t="s">
        <v>539</v>
      </c>
      <c r="K863" t="s">
        <v>540</v>
      </c>
      <c r="L863">
        <v>7999</v>
      </c>
      <c r="M863" t="s">
        <v>299</v>
      </c>
      <c r="N863" t="s">
        <v>300</v>
      </c>
      <c r="O863">
        <v>7999</v>
      </c>
      <c r="P863" t="s">
        <v>299</v>
      </c>
      <c r="Q863" t="s">
        <v>300</v>
      </c>
      <c r="R863" t="s">
        <v>325</v>
      </c>
      <c r="S863" s="43">
        <v>-171.96</v>
      </c>
      <c r="U863" s="43">
        <v>15</v>
      </c>
      <c r="IF863">
        <v>7999</v>
      </c>
      <c r="IG863" t="s">
        <v>299</v>
      </c>
      <c r="IH863" t="s">
        <v>298</v>
      </c>
      <c r="IK863">
        <v>-2</v>
      </c>
      <c r="IL863" t="s">
        <v>278</v>
      </c>
      <c r="IM863" t="s">
        <v>279</v>
      </c>
      <c r="IN863" t="s">
        <v>474</v>
      </c>
      <c r="IP863" t="s">
        <v>477</v>
      </c>
    </row>
    <row r="864" spans="1:250" x14ac:dyDescent="0.35">
      <c r="A864">
        <v>13931</v>
      </c>
      <c r="B864">
        <v>-922729984</v>
      </c>
      <c r="C864">
        <v>1837</v>
      </c>
      <c r="D864" t="s">
        <v>272</v>
      </c>
      <c r="E864" t="s">
        <v>273</v>
      </c>
      <c r="F864">
        <v>5062</v>
      </c>
      <c r="G864" t="s">
        <v>294</v>
      </c>
      <c r="H864" t="s">
        <v>295</v>
      </c>
      <c r="I864">
        <v>519</v>
      </c>
      <c r="J864" t="s">
        <v>541</v>
      </c>
      <c r="K864" t="s">
        <v>542</v>
      </c>
      <c r="L864">
        <v>7999</v>
      </c>
      <c r="M864" t="s">
        <v>299</v>
      </c>
      <c r="N864" t="s">
        <v>300</v>
      </c>
      <c r="O864">
        <v>7999</v>
      </c>
      <c r="P864" t="s">
        <v>299</v>
      </c>
      <c r="Q864" t="s">
        <v>300</v>
      </c>
      <c r="R864" t="s">
        <v>325</v>
      </c>
      <c r="S864" s="43">
        <v>-171.96</v>
      </c>
      <c r="U864" s="43">
        <v>15</v>
      </c>
      <c r="IF864">
        <v>7999</v>
      </c>
      <c r="IG864" t="s">
        <v>299</v>
      </c>
      <c r="IH864" t="s">
        <v>298</v>
      </c>
      <c r="IK864">
        <v>-2</v>
      </c>
      <c r="IL864" t="s">
        <v>278</v>
      </c>
      <c r="IM864" t="s">
        <v>279</v>
      </c>
      <c r="IN864" t="s">
        <v>474</v>
      </c>
      <c r="IP864" t="s">
        <v>477</v>
      </c>
    </row>
    <row r="865" spans="1:250" x14ac:dyDescent="0.35">
      <c r="A865">
        <v>13932</v>
      </c>
      <c r="B865">
        <v>-922729984</v>
      </c>
      <c r="C865">
        <v>1837</v>
      </c>
      <c r="D865" t="s">
        <v>272</v>
      </c>
      <c r="E865" t="s">
        <v>273</v>
      </c>
      <c r="F865">
        <v>5062</v>
      </c>
      <c r="G865" t="s">
        <v>294</v>
      </c>
      <c r="H865" t="s">
        <v>295</v>
      </c>
      <c r="I865">
        <v>515</v>
      </c>
      <c r="J865" t="s">
        <v>543</v>
      </c>
      <c r="K865" t="s">
        <v>544</v>
      </c>
      <c r="L865">
        <v>7999</v>
      </c>
      <c r="M865" t="s">
        <v>299</v>
      </c>
      <c r="N865" t="s">
        <v>300</v>
      </c>
      <c r="O865">
        <v>7999</v>
      </c>
      <c r="P865" t="s">
        <v>299</v>
      </c>
      <c r="Q865" t="s">
        <v>300</v>
      </c>
      <c r="R865" t="s">
        <v>325</v>
      </c>
      <c r="S865" s="43">
        <v>-367.56</v>
      </c>
      <c r="U865" s="43">
        <v>15</v>
      </c>
      <c r="IF865">
        <v>7999</v>
      </c>
      <c r="IG865" t="s">
        <v>299</v>
      </c>
      <c r="IH865" t="s">
        <v>298</v>
      </c>
      <c r="IK865">
        <v>-2</v>
      </c>
      <c r="IL865" t="s">
        <v>278</v>
      </c>
      <c r="IM865" t="s">
        <v>279</v>
      </c>
      <c r="IN865" t="s">
        <v>474</v>
      </c>
      <c r="IP865" t="s">
        <v>477</v>
      </c>
    </row>
    <row r="866" spans="1:250" x14ac:dyDescent="0.35">
      <c r="A866">
        <v>13933</v>
      </c>
      <c r="B866">
        <v>-922729984</v>
      </c>
      <c r="C866">
        <v>1837</v>
      </c>
      <c r="D866" t="s">
        <v>272</v>
      </c>
      <c r="E866" t="s">
        <v>273</v>
      </c>
      <c r="F866">
        <v>5062</v>
      </c>
      <c r="G866" t="s">
        <v>294</v>
      </c>
      <c r="H866" t="s">
        <v>295</v>
      </c>
      <c r="I866">
        <v>513</v>
      </c>
      <c r="J866" t="s">
        <v>545</v>
      </c>
      <c r="K866" t="s">
        <v>546</v>
      </c>
      <c r="L866">
        <v>7999</v>
      </c>
      <c r="M866" t="s">
        <v>299</v>
      </c>
      <c r="N866" t="s">
        <v>300</v>
      </c>
      <c r="O866">
        <v>7999</v>
      </c>
      <c r="P866" t="s">
        <v>299</v>
      </c>
      <c r="Q866" t="s">
        <v>300</v>
      </c>
      <c r="R866" t="s">
        <v>325</v>
      </c>
      <c r="S866" s="43">
        <v>-317.89</v>
      </c>
      <c r="U866" s="43">
        <v>15</v>
      </c>
      <c r="IF866">
        <v>7999</v>
      </c>
      <c r="IG866" t="s">
        <v>299</v>
      </c>
      <c r="IH866" t="s">
        <v>298</v>
      </c>
      <c r="IK866">
        <v>-2</v>
      </c>
      <c r="IL866" t="s">
        <v>278</v>
      </c>
      <c r="IM866" t="s">
        <v>279</v>
      </c>
      <c r="IN866" t="s">
        <v>474</v>
      </c>
      <c r="IP866" t="s">
        <v>477</v>
      </c>
    </row>
    <row r="867" spans="1:250" x14ac:dyDescent="0.35">
      <c r="A867">
        <v>13934</v>
      </c>
      <c r="B867">
        <v>-922729984</v>
      </c>
      <c r="C867">
        <v>1837</v>
      </c>
      <c r="D867" t="s">
        <v>272</v>
      </c>
      <c r="E867" t="s">
        <v>273</v>
      </c>
      <c r="F867">
        <v>5062</v>
      </c>
      <c r="G867" t="s">
        <v>294</v>
      </c>
      <c r="H867" t="s">
        <v>295</v>
      </c>
      <c r="I867">
        <v>509</v>
      </c>
      <c r="J867" t="s">
        <v>547</v>
      </c>
      <c r="K867" t="s">
        <v>548</v>
      </c>
      <c r="L867">
        <v>7999</v>
      </c>
      <c r="M867" t="s">
        <v>299</v>
      </c>
      <c r="N867" t="s">
        <v>300</v>
      </c>
      <c r="O867">
        <v>7999</v>
      </c>
      <c r="P867" t="s">
        <v>299</v>
      </c>
      <c r="Q867" t="s">
        <v>300</v>
      </c>
      <c r="R867" t="s">
        <v>325</v>
      </c>
      <c r="S867" s="43">
        <v>-85.11</v>
      </c>
      <c r="U867" s="43">
        <v>15</v>
      </c>
      <c r="IF867">
        <v>7999</v>
      </c>
      <c r="IG867" t="s">
        <v>299</v>
      </c>
      <c r="IH867" t="s">
        <v>298</v>
      </c>
      <c r="IK867">
        <v>-2</v>
      </c>
      <c r="IL867" t="s">
        <v>278</v>
      </c>
      <c r="IM867" t="s">
        <v>279</v>
      </c>
      <c r="IN867" t="s">
        <v>474</v>
      </c>
      <c r="IP867" t="s">
        <v>477</v>
      </c>
    </row>
    <row r="868" spans="1:250" x14ac:dyDescent="0.35">
      <c r="A868">
        <v>13935</v>
      </c>
      <c r="B868">
        <v>-922729984</v>
      </c>
      <c r="C868">
        <v>1837</v>
      </c>
      <c r="D868" t="s">
        <v>272</v>
      </c>
      <c r="E868" t="s">
        <v>273</v>
      </c>
      <c r="F868">
        <v>5062</v>
      </c>
      <c r="G868" t="s">
        <v>294</v>
      </c>
      <c r="H868" t="s">
        <v>295</v>
      </c>
      <c r="I868">
        <v>507</v>
      </c>
      <c r="J868" t="s">
        <v>549</v>
      </c>
      <c r="K868" t="s">
        <v>550</v>
      </c>
      <c r="L868">
        <v>7999</v>
      </c>
      <c r="M868" t="s">
        <v>299</v>
      </c>
      <c r="N868" t="s">
        <v>300</v>
      </c>
      <c r="O868">
        <v>7999</v>
      </c>
      <c r="P868" t="s">
        <v>299</v>
      </c>
      <c r="Q868" t="s">
        <v>300</v>
      </c>
      <c r="R868" t="s">
        <v>325</v>
      </c>
      <c r="S868" s="43">
        <v>-133.75</v>
      </c>
      <c r="U868" s="43">
        <v>15</v>
      </c>
      <c r="IF868">
        <v>7999</v>
      </c>
      <c r="IG868" t="s">
        <v>299</v>
      </c>
      <c r="IH868" t="s">
        <v>298</v>
      </c>
      <c r="IK868">
        <v>-2</v>
      </c>
      <c r="IL868" t="s">
        <v>278</v>
      </c>
      <c r="IM868" t="s">
        <v>279</v>
      </c>
      <c r="IN868" t="s">
        <v>474</v>
      </c>
      <c r="IP868" t="s">
        <v>477</v>
      </c>
    </row>
    <row r="869" spans="1:250" x14ac:dyDescent="0.35">
      <c r="A869">
        <v>13936</v>
      </c>
      <c r="B869">
        <v>-922729984</v>
      </c>
      <c r="C869">
        <v>1837</v>
      </c>
      <c r="D869" t="s">
        <v>272</v>
      </c>
      <c r="E869" t="s">
        <v>273</v>
      </c>
      <c r="F869">
        <v>7057</v>
      </c>
      <c r="G869" t="s">
        <v>290</v>
      </c>
      <c r="H869" t="s">
        <v>291</v>
      </c>
      <c r="I869">
        <v>513</v>
      </c>
      <c r="J869" t="s">
        <v>545</v>
      </c>
      <c r="K869" t="s">
        <v>546</v>
      </c>
      <c r="L869">
        <v>7999</v>
      </c>
      <c r="M869" t="s">
        <v>299</v>
      </c>
      <c r="N869" t="s">
        <v>300</v>
      </c>
      <c r="O869">
        <v>7999</v>
      </c>
      <c r="P869" t="s">
        <v>299</v>
      </c>
      <c r="Q869" t="s">
        <v>300</v>
      </c>
      <c r="R869" t="s">
        <v>325</v>
      </c>
      <c r="S869" s="43">
        <v>-315.85000000000002</v>
      </c>
      <c r="U869" s="43">
        <v>15</v>
      </c>
      <c r="IF869">
        <v>7999</v>
      </c>
      <c r="IG869" t="s">
        <v>299</v>
      </c>
      <c r="IH869" t="s">
        <v>292</v>
      </c>
      <c r="IK869">
        <v>-2</v>
      </c>
      <c r="IL869" t="s">
        <v>278</v>
      </c>
      <c r="IM869" t="s">
        <v>279</v>
      </c>
      <c r="IN869" t="s">
        <v>471</v>
      </c>
      <c r="IP869" t="s">
        <v>478</v>
      </c>
    </row>
    <row r="870" spans="1:250" x14ac:dyDescent="0.35">
      <c r="A870">
        <v>13937</v>
      </c>
      <c r="B870">
        <v>-922729984</v>
      </c>
      <c r="C870">
        <v>1837</v>
      </c>
      <c r="D870" t="s">
        <v>272</v>
      </c>
      <c r="E870" t="s">
        <v>273</v>
      </c>
      <c r="F870">
        <v>7057</v>
      </c>
      <c r="G870" t="s">
        <v>290</v>
      </c>
      <c r="H870" t="s">
        <v>291</v>
      </c>
      <c r="I870">
        <v>509</v>
      </c>
      <c r="J870" t="s">
        <v>547</v>
      </c>
      <c r="K870" t="s">
        <v>548</v>
      </c>
      <c r="L870">
        <v>7999</v>
      </c>
      <c r="M870" t="s">
        <v>299</v>
      </c>
      <c r="N870" t="s">
        <v>300</v>
      </c>
      <c r="O870">
        <v>7999</v>
      </c>
      <c r="P870" t="s">
        <v>299</v>
      </c>
      <c r="Q870" t="s">
        <v>300</v>
      </c>
      <c r="R870" t="s">
        <v>325</v>
      </c>
      <c r="S870" s="43">
        <v>-74.27</v>
      </c>
      <c r="U870" s="43">
        <v>15</v>
      </c>
      <c r="IF870">
        <v>7999</v>
      </c>
      <c r="IG870" t="s">
        <v>299</v>
      </c>
      <c r="IH870" t="s">
        <v>292</v>
      </c>
      <c r="IK870">
        <v>-2</v>
      </c>
      <c r="IL870" t="s">
        <v>278</v>
      </c>
      <c r="IM870" t="s">
        <v>279</v>
      </c>
      <c r="IN870" t="s">
        <v>471</v>
      </c>
      <c r="IP870" t="s">
        <v>478</v>
      </c>
    </row>
    <row r="871" spans="1:250" x14ac:dyDescent="0.35">
      <c r="A871">
        <v>13938</v>
      </c>
      <c r="B871">
        <v>-922729984</v>
      </c>
      <c r="C871">
        <v>1837</v>
      </c>
      <c r="D871" t="s">
        <v>272</v>
      </c>
      <c r="E871" t="s">
        <v>273</v>
      </c>
      <c r="F871">
        <v>7057</v>
      </c>
      <c r="G871" t="s">
        <v>290</v>
      </c>
      <c r="H871" t="s">
        <v>291</v>
      </c>
      <c r="I871">
        <v>507</v>
      </c>
      <c r="J871" t="s">
        <v>549</v>
      </c>
      <c r="K871" t="s">
        <v>550</v>
      </c>
      <c r="L871">
        <v>7999</v>
      </c>
      <c r="M871" t="s">
        <v>299</v>
      </c>
      <c r="N871" t="s">
        <v>300</v>
      </c>
      <c r="O871">
        <v>7999</v>
      </c>
      <c r="P871" t="s">
        <v>299</v>
      </c>
      <c r="Q871" t="s">
        <v>300</v>
      </c>
      <c r="R871" t="s">
        <v>325</v>
      </c>
      <c r="S871" s="43">
        <v>-132.85</v>
      </c>
      <c r="U871" s="43">
        <v>15</v>
      </c>
      <c r="IF871">
        <v>7999</v>
      </c>
      <c r="IG871" t="s">
        <v>299</v>
      </c>
      <c r="IH871" t="s">
        <v>292</v>
      </c>
      <c r="IK871">
        <v>-2</v>
      </c>
      <c r="IL871" t="s">
        <v>278</v>
      </c>
      <c r="IM871" t="s">
        <v>279</v>
      </c>
      <c r="IN871" t="s">
        <v>471</v>
      </c>
      <c r="IP871" t="s">
        <v>478</v>
      </c>
    </row>
    <row r="872" spans="1:250" x14ac:dyDescent="0.35">
      <c r="A872">
        <v>13939</v>
      </c>
      <c r="B872">
        <v>-922729984</v>
      </c>
      <c r="C872">
        <v>1837</v>
      </c>
      <c r="D872" t="s">
        <v>272</v>
      </c>
      <c r="E872" t="s">
        <v>273</v>
      </c>
      <c r="F872">
        <v>5062</v>
      </c>
      <c r="G872" t="s">
        <v>294</v>
      </c>
      <c r="H872" t="s">
        <v>295</v>
      </c>
      <c r="I872">
        <v>528</v>
      </c>
      <c r="J872" t="s">
        <v>531</v>
      </c>
      <c r="K872" t="s">
        <v>532</v>
      </c>
      <c r="L872">
        <v>7999</v>
      </c>
      <c r="M872" t="s">
        <v>299</v>
      </c>
      <c r="N872" t="s">
        <v>300</v>
      </c>
      <c r="O872">
        <v>7999</v>
      </c>
      <c r="P872" t="s">
        <v>299</v>
      </c>
      <c r="Q872" t="s">
        <v>300</v>
      </c>
      <c r="R872" t="s">
        <v>325</v>
      </c>
      <c r="S872" s="43">
        <v>-245.65</v>
      </c>
      <c r="U872" s="43">
        <v>15</v>
      </c>
      <c r="IF872">
        <v>7999</v>
      </c>
      <c r="IG872" t="s">
        <v>299</v>
      </c>
      <c r="IH872" t="s">
        <v>298</v>
      </c>
      <c r="IK872">
        <v>-2</v>
      </c>
      <c r="IL872" t="s">
        <v>278</v>
      </c>
      <c r="IM872" t="s">
        <v>279</v>
      </c>
      <c r="IN872" t="s">
        <v>474</v>
      </c>
      <c r="IP872" t="s">
        <v>477</v>
      </c>
    </row>
    <row r="873" spans="1:250" x14ac:dyDescent="0.35">
      <c r="A873">
        <v>13940</v>
      </c>
      <c r="B873">
        <v>-922729984</v>
      </c>
      <c r="C873">
        <v>1837</v>
      </c>
      <c r="D873" t="s">
        <v>272</v>
      </c>
      <c r="E873" t="s">
        <v>273</v>
      </c>
      <c r="F873">
        <v>5062</v>
      </c>
      <c r="G873" t="s">
        <v>294</v>
      </c>
      <c r="H873" t="s">
        <v>295</v>
      </c>
      <c r="I873">
        <v>527</v>
      </c>
      <c r="J873" t="s">
        <v>535</v>
      </c>
      <c r="K873" t="s">
        <v>536</v>
      </c>
      <c r="L873">
        <v>7999</v>
      </c>
      <c r="M873" t="s">
        <v>299</v>
      </c>
      <c r="N873" t="s">
        <v>300</v>
      </c>
      <c r="O873">
        <v>7999</v>
      </c>
      <c r="P873" t="s">
        <v>299</v>
      </c>
      <c r="Q873" t="s">
        <v>300</v>
      </c>
      <c r="R873" t="s">
        <v>325</v>
      </c>
      <c r="S873" s="43">
        <v>-171.96</v>
      </c>
      <c r="U873" s="43">
        <v>15</v>
      </c>
      <c r="IF873">
        <v>7999</v>
      </c>
      <c r="IG873" t="s">
        <v>299</v>
      </c>
      <c r="IH873" t="s">
        <v>298</v>
      </c>
      <c r="IK873">
        <v>-2</v>
      </c>
      <c r="IL873" t="s">
        <v>278</v>
      </c>
      <c r="IM873" t="s">
        <v>279</v>
      </c>
      <c r="IN873" t="s">
        <v>474</v>
      </c>
      <c r="IP873" t="s">
        <v>477</v>
      </c>
    </row>
    <row r="874" spans="1:250" x14ac:dyDescent="0.35">
      <c r="A874">
        <v>13941</v>
      </c>
      <c r="B874">
        <v>-922729984</v>
      </c>
      <c r="C874">
        <v>1837</v>
      </c>
      <c r="D874" t="s">
        <v>272</v>
      </c>
      <c r="E874" t="s">
        <v>273</v>
      </c>
      <c r="F874">
        <v>5062</v>
      </c>
      <c r="G874" t="s">
        <v>294</v>
      </c>
      <c r="H874" t="s">
        <v>295</v>
      </c>
      <c r="I874">
        <v>523</v>
      </c>
      <c r="J874" t="s">
        <v>537</v>
      </c>
      <c r="K874" t="s">
        <v>538</v>
      </c>
      <c r="L874">
        <v>7999</v>
      </c>
      <c r="M874" t="s">
        <v>299</v>
      </c>
      <c r="N874" t="s">
        <v>300</v>
      </c>
      <c r="O874">
        <v>7999</v>
      </c>
      <c r="P874" t="s">
        <v>299</v>
      </c>
      <c r="Q874" t="s">
        <v>300</v>
      </c>
      <c r="R874" t="s">
        <v>325</v>
      </c>
      <c r="S874" s="43">
        <v>-343.92</v>
      </c>
      <c r="U874" s="43">
        <v>15</v>
      </c>
      <c r="IF874">
        <v>7999</v>
      </c>
      <c r="IG874" t="s">
        <v>299</v>
      </c>
      <c r="IH874" t="s">
        <v>298</v>
      </c>
      <c r="IK874">
        <v>-2</v>
      </c>
      <c r="IL874" t="s">
        <v>278</v>
      </c>
      <c r="IM874" t="s">
        <v>279</v>
      </c>
      <c r="IN874" t="s">
        <v>474</v>
      </c>
      <c r="IP874" t="s">
        <v>477</v>
      </c>
    </row>
    <row r="875" spans="1:250" x14ac:dyDescent="0.35">
      <c r="A875">
        <v>13942</v>
      </c>
      <c r="B875">
        <v>-922729984</v>
      </c>
      <c r="C875">
        <v>1837</v>
      </c>
      <c r="D875" t="s">
        <v>272</v>
      </c>
      <c r="E875" t="s">
        <v>273</v>
      </c>
      <c r="F875">
        <v>7057</v>
      </c>
      <c r="G875" t="s">
        <v>290</v>
      </c>
      <c r="H875" t="s">
        <v>291</v>
      </c>
      <c r="I875">
        <v>528</v>
      </c>
      <c r="J875" t="s">
        <v>531</v>
      </c>
      <c r="K875" t="s">
        <v>532</v>
      </c>
      <c r="L875">
        <v>7999</v>
      </c>
      <c r="M875" t="s">
        <v>299</v>
      </c>
      <c r="N875" t="s">
        <v>300</v>
      </c>
      <c r="O875">
        <v>7999</v>
      </c>
      <c r="P875" t="s">
        <v>299</v>
      </c>
      <c r="Q875" t="s">
        <v>300</v>
      </c>
      <c r="R875" t="s">
        <v>325</v>
      </c>
      <c r="S875" s="43">
        <v>-223.28</v>
      </c>
      <c r="U875" s="43">
        <v>15</v>
      </c>
      <c r="IF875">
        <v>7999</v>
      </c>
      <c r="IG875" t="s">
        <v>299</v>
      </c>
      <c r="IH875" t="s">
        <v>292</v>
      </c>
      <c r="IK875">
        <v>-2</v>
      </c>
      <c r="IL875" t="s">
        <v>278</v>
      </c>
      <c r="IM875" t="s">
        <v>279</v>
      </c>
      <c r="IN875" t="s">
        <v>471</v>
      </c>
      <c r="IP875" t="s">
        <v>478</v>
      </c>
    </row>
    <row r="876" spans="1:250" x14ac:dyDescent="0.35">
      <c r="A876">
        <v>13943</v>
      </c>
      <c r="B876">
        <v>-922729984</v>
      </c>
      <c r="C876">
        <v>1837</v>
      </c>
      <c r="D876" t="s">
        <v>272</v>
      </c>
      <c r="E876" t="s">
        <v>273</v>
      </c>
      <c r="F876">
        <v>7057</v>
      </c>
      <c r="G876" t="s">
        <v>290</v>
      </c>
      <c r="H876" t="s">
        <v>291</v>
      </c>
      <c r="I876">
        <v>527</v>
      </c>
      <c r="J876" t="s">
        <v>535</v>
      </c>
      <c r="K876" t="s">
        <v>536</v>
      </c>
      <c r="L876">
        <v>7999</v>
      </c>
      <c r="M876" t="s">
        <v>299</v>
      </c>
      <c r="N876" t="s">
        <v>300</v>
      </c>
      <c r="O876">
        <v>7999</v>
      </c>
      <c r="P876" t="s">
        <v>299</v>
      </c>
      <c r="Q876" t="s">
        <v>300</v>
      </c>
      <c r="R876" t="s">
        <v>325</v>
      </c>
      <c r="S876" s="43">
        <v>-156.30000000000001</v>
      </c>
      <c r="U876" s="43">
        <v>15</v>
      </c>
      <c r="IF876">
        <v>7999</v>
      </c>
      <c r="IG876" t="s">
        <v>299</v>
      </c>
      <c r="IH876" t="s">
        <v>292</v>
      </c>
      <c r="IK876">
        <v>-2</v>
      </c>
      <c r="IL876" t="s">
        <v>278</v>
      </c>
      <c r="IM876" t="s">
        <v>279</v>
      </c>
      <c r="IN876" t="s">
        <v>471</v>
      </c>
      <c r="IP876" t="s">
        <v>478</v>
      </c>
    </row>
    <row r="877" spans="1:250" x14ac:dyDescent="0.35">
      <c r="A877">
        <v>13944</v>
      </c>
      <c r="B877">
        <v>-922729984</v>
      </c>
      <c r="C877">
        <v>1837</v>
      </c>
      <c r="D877" t="s">
        <v>272</v>
      </c>
      <c r="E877" t="s">
        <v>273</v>
      </c>
      <c r="F877">
        <v>7057</v>
      </c>
      <c r="G877" t="s">
        <v>290</v>
      </c>
      <c r="H877" t="s">
        <v>291</v>
      </c>
      <c r="I877">
        <v>523</v>
      </c>
      <c r="J877" t="s">
        <v>537</v>
      </c>
      <c r="K877" t="s">
        <v>538</v>
      </c>
      <c r="L877">
        <v>7999</v>
      </c>
      <c r="M877" t="s">
        <v>299</v>
      </c>
      <c r="N877" t="s">
        <v>300</v>
      </c>
      <c r="O877">
        <v>7999</v>
      </c>
      <c r="P877" t="s">
        <v>299</v>
      </c>
      <c r="Q877" t="s">
        <v>300</v>
      </c>
      <c r="R877" t="s">
        <v>325</v>
      </c>
      <c r="S877" s="43">
        <v>-325.24</v>
      </c>
      <c r="U877" s="43">
        <v>15</v>
      </c>
      <c r="IF877">
        <v>7999</v>
      </c>
      <c r="IG877" t="s">
        <v>299</v>
      </c>
      <c r="IH877" t="s">
        <v>292</v>
      </c>
      <c r="IK877">
        <v>-2</v>
      </c>
      <c r="IL877" t="s">
        <v>278</v>
      </c>
      <c r="IM877" t="s">
        <v>279</v>
      </c>
      <c r="IN877" t="s">
        <v>471</v>
      </c>
      <c r="IP877" t="s">
        <v>478</v>
      </c>
    </row>
    <row r="878" spans="1:250" x14ac:dyDescent="0.35">
      <c r="A878">
        <v>13945</v>
      </c>
      <c r="B878">
        <v>-922729984</v>
      </c>
      <c r="C878">
        <v>1837</v>
      </c>
      <c r="D878" t="s">
        <v>272</v>
      </c>
      <c r="E878" t="s">
        <v>273</v>
      </c>
      <c r="F878">
        <v>7057</v>
      </c>
      <c r="G878" t="s">
        <v>290</v>
      </c>
      <c r="H878" t="s">
        <v>291</v>
      </c>
      <c r="I878">
        <v>521</v>
      </c>
      <c r="J878" t="s">
        <v>539</v>
      </c>
      <c r="K878" t="s">
        <v>540</v>
      </c>
      <c r="L878">
        <v>7999</v>
      </c>
      <c r="M878" t="s">
        <v>299</v>
      </c>
      <c r="N878" t="s">
        <v>300</v>
      </c>
      <c r="O878">
        <v>7999</v>
      </c>
      <c r="P878" t="s">
        <v>299</v>
      </c>
      <c r="Q878" t="s">
        <v>300</v>
      </c>
      <c r="R878" t="s">
        <v>325</v>
      </c>
      <c r="S878" s="43">
        <v>-162.62</v>
      </c>
      <c r="U878" s="43">
        <v>15</v>
      </c>
      <c r="IF878">
        <v>7999</v>
      </c>
      <c r="IG878" t="s">
        <v>299</v>
      </c>
      <c r="IH878" t="s">
        <v>292</v>
      </c>
      <c r="IK878">
        <v>-2</v>
      </c>
      <c r="IL878" t="s">
        <v>278</v>
      </c>
      <c r="IM878" t="s">
        <v>279</v>
      </c>
      <c r="IN878" t="s">
        <v>471</v>
      </c>
      <c r="IP878" t="s">
        <v>478</v>
      </c>
    </row>
    <row r="879" spans="1:250" x14ac:dyDescent="0.35">
      <c r="A879">
        <v>13946</v>
      </c>
      <c r="B879">
        <v>-922729984</v>
      </c>
      <c r="C879">
        <v>1837</v>
      </c>
      <c r="D879" t="s">
        <v>272</v>
      </c>
      <c r="E879" t="s">
        <v>273</v>
      </c>
      <c r="F879">
        <v>7057</v>
      </c>
      <c r="G879" t="s">
        <v>290</v>
      </c>
      <c r="H879" t="s">
        <v>291</v>
      </c>
      <c r="I879">
        <v>519</v>
      </c>
      <c r="J879" t="s">
        <v>541</v>
      </c>
      <c r="K879" t="s">
        <v>542</v>
      </c>
      <c r="L879">
        <v>7999</v>
      </c>
      <c r="M879" t="s">
        <v>299</v>
      </c>
      <c r="N879" t="s">
        <v>300</v>
      </c>
      <c r="O879">
        <v>7999</v>
      </c>
      <c r="P879" t="s">
        <v>299</v>
      </c>
      <c r="Q879" t="s">
        <v>300</v>
      </c>
      <c r="R879" t="s">
        <v>325</v>
      </c>
      <c r="S879" s="43">
        <v>-170.87</v>
      </c>
      <c r="U879" s="43">
        <v>15</v>
      </c>
      <c r="IF879">
        <v>7999</v>
      </c>
      <c r="IG879" t="s">
        <v>299</v>
      </c>
      <c r="IH879" t="s">
        <v>292</v>
      </c>
      <c r="IK879">
        <v>-2</v>
      </c>
      <c r="IL879" t="s">
        <v>278</v>
      </c>
      <c r="IM879" t="s">
        <v>279</v>
      </c>
      <c r="IN879" t="s">
        <v>471</v>
      </c>
      <c r="IP879" t="s">
        <v>478</v>
      </c>
    </row>
    <row r="880" spans="1:250" x14ac:dyDescent="0.35">
      <c r="A880">
        <v>13947</v>
      </c>
      <c r="B880">
        <v>-922729984</v>
      </c>
      <c r="C880">
        <v>1837</v>
      </c>
      <c r="D880" t="s">
        <v>272</v>
      </c>
      <c r="E880" t="s">
        <v>273</v>
      </c>
      <c r="F880">
        <v>7057</v>
      </c>
      <c r="G880" t="s">
        <v>290</v>
      </c>
      <c r="H880" t="s">
        <v>291</v>
      </c>
      <c r="I880">
        <v>515</v>
      </c>
      <c r="J880" t="s">
        <v>543</v>
      </c>
      <c r="K880" t="s">
        <v>544</v>
      </c>
      <c r="L880">
        <v>7999</v>
      </c>
      <c r="M880" t="s">
        <v>299</v>
      </c>
      <c r="N880" t="s">
        <v>300</v>
      </c>
      <c r="O880">
        <v>7999</v>
      </c>
      <c r="P880" t="s">
        <v>299</v>
      </c>
      <c r="Q880" t="s">
        <v>300</v>
      </c>
      <c r="R880" t="s">
        <v>325</v>
      </c>
      <c r="S880" s="43">
        <v>-365.24</v>
      </c>
      <c r="U880" s="43">
        <v>15</v>
      </c>
      <c r="IF880">
        <v>7999</v>
      </c>
      <c r="IG880" t="s">
        <v>299</v>
      </c>
      <c r="IH880" t="s">
        <v>292</v>
      </c>
      <c r="IK880">
        <v>-2</v>
      </c>
      <c r="IL880" t="s">
        <v>278</v>
      </c>
      <c r="IM880" t="s">
        <v>279</v>
      </c>
      <c r="IN880" t="s">
        <v>471</v>
      </c>
      <c r="IP880" t="s">
        <v>478</v>
      </c>
    </row>
    <row r="881" spans="1:250" x14ac:dyDescent="0.35">
      <c r="A881">
        <v>13948</v>
      </c>
      <c r="B881">
        <v>-922729984</v>
      </c>
      <c r="C881">
        <v>1837</v>
      </c>
      <c r="D881" t="s">
        <v>272</v>
      </c>
      <c r="E881" t="s">
        <v>273</v>
      </c>
      <c r="F881">
        <v>19011</v>
      </c>
      <c r="G881" t="s">
        <v>318</v>
      </c>
      <c r="H881" t="s">
        <v>319</v>
      </c>
      <c r="I881">
        <v>515</v>
      </c>
      <c r="J881" t="s">
        <v>543</v>
      </c>
      <c r="K881" t="s">
        <v>544</v>
      </c>
      <c r="L881">
        <v>12391</v>
      </c>
      <c r="M881" t="s">
        <v>303</v>
      </c>
      <c r="N881" t="s">
        <v>304</v>
      </c>
      <c r="O881">
        <v>12391</v>
      </c>
      <c r="P881" t="s">
        <v>303</v>
      </c>
      <c r="Q881" t="s">
        <v>304</v>
      </c>
      <c r="R881" t="s">
        <v>325</v>
      </c>
      <c r="S881" s="43">
        <v>-502.8</v>
      </c>
      <c r="U881" s="43">
        <v>15</v>
      </c>
      <c r="IF881">
        <v>12391</v>
      </c>
      <c r="IG881" t="s">
        <v>303</v>
      </c>
      <c r="IH881" t="s">
        <v>322</v>
      </c>
      <c r="IK881">
        <v>-2</v>
      </c>
      <c r="IL881" t="s">
        <v>278</v>
      </c>
      <c r="IM881" t="s">
        <v>279</v>
      </c>
      <c r="IN881" t="s">
        <v>484</v>
      </c>
      <c r="IP881" t="s">
        <v>511</v>
      </c>
    </row>
    <row r="882" spans="1:250" x14ac:dyDescent="0.35">
      <c r="A882">
        <v>13949</v>
      </c>
      <c r="B882">
        <v>-922729984</v>
      </c>
      <c r="C882">
        <v>1837</v>
      </c>
      <c r="D882" t="s">
        <v>272</v>
      </c>
      <c r="E882" t="s">
        <v>273</v>
      </c>
      <c r="F882">
        <v>19011</v>
      </c>
      <c r="G882" t="s">
        <v>318</v>
      </c>
      <c r="H882" t="s">
        <v>319</v>
      </c>
      <c r="I882">
        <v>513</v>
      </c>
      <c r="J882" t="s">
        <v>545</v>
      </c>
      <c r="K882" t="s">
        <v>546</v>
      </c>
      <c r="L882">
        <v>12391</v>
      </c>
      <c r="M882" t="s">
        <v>303</v>
      </c>
      <c r="N882" t="s">
        <v>304</v>
      </c>
      <c r="O882">
        <v>12391</v>
      </c>
      <c r="P882" t="s">
        <v>303</v>
      </c>
      <c r="Q882" t="s">
        <v>304</v>
      </c>
      <c r="R882" t="s">
        <v>325</v>
      </c>
      <c r="S882" s="43">
        <v>-434.74</v>
      </c>
      <c r="U882" s="43">
        <v>15</v>
      </c>
      <c r="IF882">
        <v>12391</v>
      </c>
      <c r="IG882" t="s">
        <v>303</v>
      </c>
      <c r="IH882" t="s">
        <v>322</v>
      </c>
      <c r="IK882">
        <v>-2</v>
      </c>
      <c r="IL882" t="s">
        <v>278</v>
      </c>
      <c r="IM882" t="s">
        <v>279</v>
      </c>
      <c r="IN882" t="s">
        <v>484</v>
      </c>
      <c r="IP882" t="s">
        <v>511</v>
      </c>
    </row>
    <row r="883" spans="1:250" x14ac:dyDescent="0.35">
      <c r="A883">
        <v>13950</v>
      </c>
      <c r="B883">
        <v>-922729984</v>
      </c>
      <c r="C883">
        <v>1837</v>
      </c>
      <c r="D883" t="s">
        <v>272</v>
      </c>
      <c r="E883" t="s">
        <v>273</v>
      </c>
      <c r="F883">
        <v>19011</v>
      </c>
      <c r="G883" t="s">
        <v>318</v>
      </c>
      <c r="H883" t="s">
        <v>319</v>
      </c>
      <c r="I883">
        <v>509</v>
      </c>
      <c r="J883" t="s">
        <v>547</v>
      </c>
      <c r="K883" t="s">
        <v>548</v>
      </c>
      <c r="L883">
        <v>12391</v>
      </c>
      <c r="M883" t="s">
        <v>303</v>
      </c>
      <c r="N883" t="s">
        <v>304</v>
      </c>
      <c r="O883">
        <v>12391</v>
      </c>
      <c r="P883" t="s">
        <v>303</v>
      </c>
      <c r="Q883" t="s">
        <v>304</v>
      </c>
      <c r="R883" t="s">
        <v>325</v>
      </c>
      <c r="S883" s="43">
        <v>-116.84</v>
      </c>
      <c r="U883" s="43">
        <v>15</v>
      </c>
      <c r="IF883">
        <v>12391</v>
      </c>
      <c r="IG883" t="s">
        <v>303</v>
      </c>
      <c r="IH883" t="s">
        <v>322</v>
      </c>
      <c r="IK883">
        <v>-2</v>
      </c>
      <c r="IL883" t="s">
        <v>278</v>
      </c>
      <c r="IM883" t="s">
        <v>279</v>
      </c>
      <c r="IN883" t="s">
        <v>484</v>
      </c>
      <c r="IP883" t="s">
        <v>511</v>
      </c>
    </row>
    <row r="884" spans="1:250" x14ac:dyDescent="0.35">
      <c r="A884">
        <v>13951</v>
      </c>
      <c r="B884">
        <v>-922729984</v>
      </c>
      <c r="C884">
        <v>1837</v>
      </c>
      <c r="D884" t="s">
        <v>272</v>
      </c>
      <c r="E884" t="s">
        <v>273</v>
      </c>
      <c r="F884">
        <v>19011</v>
      </c>
      <c r="G884" t="s">
        <v>318</v>
      </c>
      <c r="H884" t="s">
        <v>319</v>
      </c>
      <c r="I884">
        <v>507</v>
      </c>
      <c r="J884" t="s">
        <v>549</v>
      </c>
      <c r="K884" t="s">
        <v>550</v>
      </c>
      <c r="L884">
        <v>12391</v>
      </c>
      <c r="M884" t="s">
        <v>303</v>
      </c>
      <c r="N884" t="s">
        <v>304</v>
      </c>
      <c r="O884">
        <v>12391</v>
      </c>
      <c r="P884" t="s">
        <v>303</v>
      </c>
      <c r="Q884" t="s">
        <v>304</v>
      </c>
      <c r="R884" t="s">
        <v>325</v>
      </c>
      <c r="S884" s="43">
        <v>-182.77</v>
      </c>
      <c r="U884" s="43">
        <v>15</v>
      </c>
      <c r="IF884">
        <v>12391</v>
      </c>
      <c r="IG884" t="s">
        <v>303</v>
      </c>
      <c r="IH884" t="s">
        <v>322</v>
      </c>
      <c r="IK884">
        <v>-2</v>
      </c>
      <c r="IL884" t="s">
        <v>278</v>
      </c>
      <c r="IM884" t="s">
        <v>279</v>
      </c>
      <c r="IN884" t="s">
        <v>484</v>
      </c>
      <c r="IP884" t="s">
        <v>511</v>
      </c>
    </row>
    <row r="885" spans="1:250" x14ac:dyDescent="0.35">
      <c r="A885">
        <v>13952</v>
      </c>
      <c r="B885">
        <v>-922729984</v>
      </c>
      <c r="C885">
        <v>1837</v>
      </c>
      <c r="D885" t="s">
        <v>272</v>
      </c>
      <c r="E885" t="s">
        <v>273</v>
      </c>
      <c r="F885">
        <v>7057</v>
      </c>
      <c r="G885" t="s">
        <v>290</v>
      </c>
      <c r="H885" t="s">
        <v>291</v>
      </c>
      <c r="I885">
        <v>509</v>
      </c>
      <c r="J885" t="s">
        <v>547</v>
      </c>
      <c r="K885" t="s">
        <v>548</v>
      </c>
      <c r="L885">
        <v>12390</v>
      </c>
      <c r="M885" t="s">
        <v>301</v>
      </c>
      <c r="N885" t="s">
        <v>302</v>
      </c>
      <c r="O885">
        <v>12390</v>
      </c>
      <c r="P885" t="s">
        <v>301</v>
      </c>
      <c r="Q885" t="s">
        <v>302</v>
      </c>
      <c r="R885" t="s">
        <v>325</v>
      </c>
      <c r="S885" s="43">
        <v>0</v>
      </c>
      <c r="U885" s="43">
        <v>15</v>
      </c>
      <c r="IF885">
        <v>12390</v>
      </c>
      <c r="IG885" t="s">
        <v>301</v>
      </c>
      <c r="IH885" t="s">
        <v>292</v>
      </c>
      <c r="IK885">
        <v>-2</v>
      </c>
      <c r="IL885" t="s">
        <v>278</v>
      </c>
      <c r="IM885" t="s">
        <v>279</v>
      </c>
      <c r="IN885" t="s">
        <v>471</v>
      </c>
      <c r="IP885" t="s">
        <v>479</v>
      </c>
    </row>
    <row r="886" spans="1:250" x14ac:dyDescent="0.35">
      <c r="A886">
        <v>13953</v>
      </c>
      <c r="B886">
        <v>-922729984</v>
      </c>
      <c r="C886">
        <v>1837</v>
      </c>
      <c r="D886" t="s">
        <v>272</v>
      </c>
      <c r="E886" t="s">
        <v>273</v>
      </c>
      <c r="F886">
        <v>7057</v>
      </c>
      <c r="G886" t="s">
        <v>290</v>
      </c>
      <c r="H886" t="s">
        <v>291</v>
      </c>
      <c r="I886">
        <v>507</v>
      </c>
      <c r="J886" t="s">
        <v>549</v>
      </c>
      <c r="K886" t="s">
        <v>550</v>
      </c>
      <c r="L886">
        <v>12390</v>
      </c>
      <c r="M886" t="s">
        <v>301</v>
      </c>
      <c r="N886" t="s">
        <v>302</v>
      </c>
      <c r="O886">
        <v>12390</v>
      </c>
      <c r="P886" t="s">
        <v>301</v>
      </c>
      <c r="Q886" t="s">
        <v>302</v>
      </c>
      <c r="R886" t="s">
        <v>325</v>
      </c>
      <c r="S886" s="43">
        <v>-34.07</v>
      </c>
      <c r="U886" s="43">
        <v>15</v>
      </c>
      <c r="IF886">
        <v>12390</v>
      </c>
      <c r="IG886" t="s">
        <v>301</v>
      </c>
      <c r="IH886" t="s">
        <v>292</v>
      </c>
      <c r="IK886">
        <v>-2</v>
      </c>
      <c r="IL886" t="s">
        <v>278</v>
      </c>
      <c r="IM886" t="s">
        <v>279</v>
      </c>
      <c r="IN886" t="s">
        <v>471</v>
      </c>
      <c r="IP886" t="s">
        <v>479</v>
      </c>
    </row>
    <row r="887" spans="1:250" x14ac:dyDescent="0.35">
      <c r="A887">
        <v>13954</v>
      </c>
      <c r="B887">
        <v>-922729984</v>
      </c>
      <c r="C887">
        <v>1837</v>
      </c>
      <c r="D887" t="s">
        <v>272</v>
      </c>
      <c r="E887" t="s">
        <v>273</v>
      </c>
      <c r="F887">
        <v>1848</v>
      </c>
      <c r="G887" t="s">
        <v>285</v>
      </c>
      <c r="H887" t="s">
        <v>273</v>
      </c>
      <c r="I887">
        <v>507</v>
      </c>
      <c r="J887" t="s">
        <v>549</v>
      </c>
      <c r="K887" t="s">
        <v>550</v>
      </c>
      <c r="L887">
        <v>12392</v>
      </c>
      <c r="M887" t="s">
        <v>305</v>
      </c>
      <c r="N887" t="s">
        <v>306</v>
      </c>
      <c r="O887">
        <v>12392</v>
      </c>
      <c r="P887" t="s">
        <v>305</v>
      </c>
      <c r="Q887" t="s">
        <v>306</v>
      </c>
      <c r="R887" t="s">
        <v>325</v>
      </c>
      <c r="S887" s="43">
        <v>-15.58</v>
      </c>
      <c r="U887" s="43">
        <v>15</v>
      </c>
      <c r="IF887">
        <v>12392</v>
      </c>
      <c r="IG887" t="s">
        <v>305</v>
      </c>
      <c r="IH887" t="s">
        <v>287</v>
      </c>
      <c r="IK887">
        <v>-2</v>
      </c>
      <c r="IL887" t="s">
        <v>278</v>
      </c>
      <c r="IM887" t="s">
        <v>279</v>
      </c>
      <c r="IN887" t="s">
        <v>463</v>
      </c>
      <c r="IP887" t="s">
        <v>480</v>
      </c>
    </row>
    <row r="888" spans="1:250" x14ac:dyDescent="0.35">
      <c r="A888">
        <v>13955</v>
      </c>
      <c r="B888">
        <v>-922729984</v>
      </c>
      <c r="C888">
        <v>1837</v>
      </c>
      <c r="D888" t="s">
        <v>272</v>
      </c>
      <c r="E888" t="s">
        <v>273</v>
      </c>
      <c r="F888">
        <v>19011</v>
      </c>
      <c r="G888" t="s">
        <v>318</v>
      </c>
      <c r="H888" t="s">
        <v>319</v>
      </c>
      <c r="I888">
        <v>528</v>
      </c>
      <c r="J888" t="s">
        <v>531</v>
      </c>
      <c r="K888" t="s">
        <v>532</v>
      </c>
      <c r="L888">
        <v>12391</v>
      </c>
      <c r="M888" t="s">
        <v>303</v>
      </c>
      <c r="N888" t="s">
        <v>304</v>
      </c>
      <c r="O888">
        <v>12391</v>
      </c>
      <c r="P888" t="s">
        <v>303</v>
      </c>
      <c r="Q888" t="s">
        <v>304</v>
      </c>
      <c r="R888" t="s">
        <v>325</v>
      </c>
      <c r="S888" s="43">
        <v>-295.94</v>
      </c>
      <c r="U888" s="43">
        <v>15</v>
      </c>
      <c r="IF888">
        <v>12391</v>
      </c>
      <c r="IG888" t="s">
        <v>303</v>
      </c>
      <c r="IH888" t="s">
        <v>322</v>
      </c>
      <c r="IK888">
        <v>-2</v>
      </c>
      <c r="IL888" t="s">
        <v>278</v>
      </c>
      <c r="IM888" t="s">
        <v>279</v>
      </c>
      <c r="IN888" t="s">
        <v>484</v>
      </c>
      <c r="IP888" t="s">
        <v>511</v>
      </c>
    </row>
    <row r="889" spans="1:250" x14ac:dyDescent="0.35">
      <c r="A889">
        <v>13956</v>
      </c>
      <c r="B889">
        <v>-922729984</v>
      </c>
      <c r="C889">
        <v>1837</v>
      </c>
      <c r="D889" t="s">
        <v>272</v>
      </c>
      <c r="E889" t="s">
        <v>273</v>
      </c>
      <c r="F889">
        <v>19011</v>
      </c>
      <c r="G889" t="s">
        <v>318</v>
      </c>
      <c r="H889" t="s">
        <v>319</v>
      </c>
      <c r="I889">
        <v>527</v>
      </c>
      <c r="J889" t="s">
        <v>535</v>
      </c>
      <c r="K889" t="s">
        <v>536</v>
      </c>
      <c r="L889">
        <v>12391</v>
      </c>
      <c r="M889" t="s">
        <v>303</v>
      </c>
      <c r="N889" t="s">
        <v>304</v>
      </c>
      <c r="O889">
        <v>12391</v>
      </c>
      <c r="P889" t="s">
        <v>303</v>
      </c>
      <c r="Q889" t="s">
        <v>304</v>
      </c>
      <c r="R889" t="s">
        <v>325</v>
      </c>
      <c r="S889" s="43">
        <v>-235.27</v>
      </c>
      <c r="U889" s="43">
        <v>15</v>
      </c>
      <c r="IF889">
        <v>12391</v>
      </c>
      <c r="IG889" t="s">
        <v>303</v>
      </c>
      <c r="IH889" t="s">
        <v>322</v>
      </c>
      <c r="IK889">
        <v>-2</v>
      </c>
      <c r="IL889" t="s">
        <v>278</v>
      </c>
      <c r="IM889" t="s">
        <v>279</v>
      </c>
      <c r="IN889" t="s">
        <v>484</v>
      </c>
      <c r="IP889" t="s">
        <v>511</v>
      </c>
    </row>
    <row r="890" spans="1:250" x14ac:dyDescent="0.35">
      <c r="A890">
        <v>13957</v>
      </c>
      <c r="B890">
        <v>-922729984</v>
      </c>
      <c r="C890">
        <v>1837</v>
      </c>
      <c r="D890" t="s">
        <v>272</v>
      </c>
      <c r="E890" t="s">
        <v>273</v>
      </c>
      <c r="F890">
        <v>19011</v>
      </c>
      <c r="G890" t="s">
        <v>318</v>
      </c>
      <c r="H890" t="s">
        <v>319</v>
      </c>
      <c r="I890">
        <v>523</v>
      </c>
      <c r="J890" t="s">
        <v>537</v>
      </c>
      <c r="K890" t="s">
        <v>538</v>
      </c>
      <c r="L890">
        <v>12391</v>
      </c>
      <c r="M890" t="s">
        <v>303</v>
      </c>
      <c r="N890" t="s">
        <v>304</v>
      </c>
      <c r="O890">
        <v>12391</v>
      </c>
      <c r="P890" t="s">
        <v>303</v>
      </c>
      <c r="Q890" t="s">
        <v>304</v>
      </c>
      <c r="R890" t="s">
        <v>325</v>
      </c>
      <c r="S890" s="43">
        <v>-470.54</v>
      </c>
      <c r="U890" s="43">
        <v>15</v>
      </c>
      <c r="IF890">
        <v>12391</v>
      </c>
      <c r="IG890" t="s">
        <v>303</v>
      </c>
      <c r="IH890" t="s">
        <v>322</v>
      </c>
      <c r="IK890">
        <v>-2</v>
      </c>
      <c r="IL890" t="s">
        <v>278</v>
      </c>
      <c r="IM890" t="s">
        <v>279</v>
      </c>
      <c r="IN890" t="s">
        <v>484</v>
      </c>
      <c r="IP890" t="s">
        <v>511</v>
      </c>
    </row>
    <row r="891" spans="1:250" x14ac:dyDescent="0.35">
      <c r="A891">
        <v>13958</v>
      </c>
      <c r="B891">
        <v>-922729984</v>
      </c>
      <c r="C891">
        <v>1837</v>
      </c>
      <c r="D891" t="s">
        <v>272</v>
      </c>
      <c r="E891" t="s">
        <v>273</v>
      </c>
      <c r="F891">
        <v>19011</v>
      </c>
      <c r="G891" t="s">
        <v>318</v>
      </c>
      <c r="H891" t="s">
        <v>319</v>
      </c>
      <c r="I891">
        <v>521</v>
      </c>
      <c r="J891" t="s">
        <v>539</v>
      </c>
      <c r="K891" t="s">
        <v>540</v>
      </c>
      <c r="L891">
        <v>12391</v>
      </c>
      <c r="M891" t="s">
        <v>303</v>
      </c>
      <c r="N891" t="s">
        <v>304</v>
      </c>
      <c r="O891">
        <v>12391</v>
      </c>
      <c r="P891" t="s">
        <v>303</v>
      </c>
      <c r="Q891" t="s">
        <v>304</v>
      </c>
      <c r="R891" t="s">
        <v>325</v>
      </c>
      <c r="S891" s="43">
        <v>-235.27</v>
      </c>
      <c r="U891" s="43">
        <v>15</v>
      </c>
      <c r="IF891">
        <v>12391</v>
      </c>
      <c r="IG891" t="s">
        <v>303</v>
      </c>
      <c r="IH891" t="s">
        <v>322</v>
      </c>
      <c r="IK891">
        <v>-2</v>
      </c>
      <c r="IL891" t="s">
        <v>278</v>
      </c>
      <c r="IM891" t="s">
        <v>279</v>
      </c>
      <c r="IN891" t="s">
        <v>484</v>
      </c>
      <c r="IP891" t="s">
        <v>511</v>
      </c>
    </row>
    <row r="892" spans="1:250" x14ac:dyDescent="0.35">
      <c r="A892">
        <v>13959</v>
      </c>
      <c r="B892">
        <v>-922729984</v>
      </c>
      <c r="C892">
        <v>1837</v>
      </c>
      <c r="D892" t="s">
        <v>272</v>
      </c>
      <c r="E892" t="s">
        <v>273</v>
      </c>
      <c r="F892">
        <v>19011</v>
      </c>
      <c r="G892" t="s">
        <v>318</v>
      </c>
      <c r="H892" t="s">
        <v>319</v>
      </c>
      <c r="I892">
        <v>519</v>
      </c>
      <c r="J892" t="s">
        <v>541</v>
      </c>
      <c r="K892" t="s">
        <v>542</v>
      </c>
      <c r="L892">
        <v>12391</v>
      </c>
      <c r="M892" t="s">
        <v>303</v>
      </c>
      <c r="N892" t="s">
        <v>304</v>
      </c>
      <c r="O892">
        <v>12391</v>
      </c>
      <c r="P892" t="s">
        <v>303</v>
      </c>
      <c r="Q892" t="s">
        <v>304</v>
      </c>
      <c r="R892" t="s">
        <v>325</v>
      </c>
      <c r="S892" s="43">
        <v>-235.27</v>
      </c>
      <c r="U892" s="43">
        <v>15</v>
      </c>
      <c r="IF892">
        <v>12391</v>
      </c>
      <c r="IG892" t="s">
        <v>303</v>
      </c>
      <c r="IH892" t="s">
        <v>322</v>
      </c>
      <c r="IK892">
        <v>-2</v>
      </c>
      <c r="IL892" t="s">
        <v>278</v>
      </c>
      <c r="IM892" t="s">
        <v>279</v>
      </c>
      <c r="IN892" t="s">
        <v>484</v>
      </c>
      <c r="IP892" t="s">
        <v>511</v>
      </c>
    </row>
    <row r="893" spans="1:250" x14ac:dyDescent="0.35">
      <c r="A893">
        <v>13960</v>
      </c>
      <c r="B893">
        <v>-922729984</v>
      </c>
      <c r="C893">
        <v>1837</v>
      </c>
      <c r="D893" t="s">
        <v>272</v>
      </c>
      <c r="E893" t="s">
        <v>273</v>
      </c>
      <c r="F893">
        <v>1848</v>
      </c>
      <c r="G893" t="s">
        <v>285</v>
      </c>
      <c r="H893" t="s">
        <v>273</v>
      </c>
      <c r="I893">
        <v>523</v>
      </c>
      <c r="J893" t="s">
        <v>537</v>
      </c>
      <c r="K893" t="s">
        <v>538</v>
      </c>
      <c r="L893">
        <v>12392</v>
      </c>
      <c r="M893" t="s">
        <v>305</v>
      </c>
      <c r="N893" t="s">
        <v>306</v>
      </c>
      <c r="O893">
        <v>12392</v>
      </c>
      <c r="P893" t="s">
        <v>305</v>
      </c>
      <c r="Q893" t="s">
        <v>306</v>
      </c>
      <c r="R893" t="s">
        <v>325</v>
      </c>
      <c r="S893" s="43">
        <v>-42.11</v>
      </c>
      <c r="U893" s="43">
        <v>15</v>
      </c>
      <c r="IF893">
        <v>12392</v>
      </c>
      <c r="IG893" t="s">
        <v>305</v>
      </c>
      <c r="IH893" t="s">
        <v>287</v>
      </c>
      <c r="IK893">
        <v>-2</v>
      </c>
      <c r="IL893" t="s">
        <v>278</v>
      </c>
      <c r="IM893" t="s">
        <v>279</v>
      </c>
      <c r="IN893" t="s">
        <v>463</v>
      </c>
      <c r="IP893" t="s">
        <v>480</v>
      </c>
    </row>
    <row r="894" spans="1:250" x14ac:dyDescent="0.35">
      <c r="A894">
        <v>13961</v>
      </c>
      <c r="B894">
        <v>-922729984</v>
      </c>
      <c r="C894">
        <v>1837</v>
      </c>
      <c r="D894" t="s">
        <v>272</v>
      </c>
      <c r="E894" t="s">
        <v>273</v>
      </c>
      <c r="F894">
        <v>1848</v>
      </c>
      <c r="G894" t="s">
        <v>285</v>
      </c>
      <c r="H894" t="s">
        <v>273</v>
      </c>
      <c r="I894">
        <v>521</v>
      </c>
      <c r="J894" t="s">
        <v>539</v>
      </c>
      <c r="K894" t="s">
        <v>540</v>
      </c>
      <c r="L894">
        <v>12392</v>
      </c>
      <c r="M894" t="s">
        <v>305</v>
      </c>
      <c r="N894" t="s">
        <v>306</v>
      </c>
      <c r="O894">
        <v>12392</v>
      </c>
      <c r="P894" t="s">
        <v>305</v>
      </c>
      <c r="Q894" t="s">
        <v>306</v>
      </c>
      <c r="R894" t="s">
        <v>325</v>
      </c>
      <c r="S894" s="43">
        <v>-21.05</v>
      </c>
      <c r="U894" s="43">
        <v>15</v>
      </c>
      <c r="IF894">
        <v>12392</v>
      </c>
      <c r="IG894" t="s">
        <v>305</v>
      </c>
      <c r="IH894" t="s">
        <v>287</v>
      </c>
      <c r="IK894">
        <v>-2</v>
      </c>
      <c r="IL894" t="s">
        <v>278</v>
      </c>
      <c r="IM894" t="s">
        <v>279</v>
      </c>
      <c r="IN894" t="s">
        <v>463</v>
      </c>
      <c r="IP894" t="s">
        <v>480</v>
      </c>
    </row>
    <row r="895" spans="1:250" x14ac:dyDescent="0.35">
      <c r="A895">
        <v>13962</v>
      </c>
      <c r="B895">
        <v>-922729984</v>
      </c>
      <c r="C895">
        <v>1837</v>
      </c>
      <c r="D895" t="s">
        <v>272</v>
      </c>
      <c r="E895" t="s">
        <v>273</v>
      </c>
      <c r="F895">
        <v>1848</v>
      </c>
      <c r="G895" t="s">
        <v>285</v>
      </c>
      <c r="H895" t="s">
        <v>273</v>
      </c>
      <c r="I895">
        <v>519</v>
      </c>
      <c r="J895" t="s">
        <v>541</v>
      </c>
      <c r="K895" t="s">
        <v>542</v>
      </c>
      <c r="L895">
        <v>12392</v>
      </c>
      <c r="M895" t="s">
        <v>305</v>
      </c>
      <c r="N895" t="s">
        <v>306</v>
      </c>
      <c r="O895">
        <v>12392</v>
      </c>
      <c r="P895" t="s">
        <v>305</v>
      </c>
      <c r="Q895" t="s">
        <v>306</v>
      </c>
      <c r="R895" t="s">
        <v>325</v>
      </c>
      <c r="S895" s="43">
        <v>-21.05</v>
      </c>
      <c r="U895" s="43">
        <v>15</v>
      </c>
      <c r="IF895">
        <v>12392</v>
      </c>
      <c r="IG895" t="s">
        <v>305</v>
      </c>
      <c r="IH895" t="s">
        <v>287</v>
      </c>
      <c r="IK895">
        <v>-2</v>
      </c>
      <c r="IL895" t="s">
        <v>278</v>
      </c>
      <c r="IM895" t="s">
        <v>279</v>
      </c>
      <c r="IN895" t="s">
        <v>463</v>
      </c>
      <c r="IP895" t="s">
        <v>480</v>
      </c>
    </row>
    <row r="896" spans="1:250" x14ac:dyDescent="0.35">
      <c r="A896">
        <v>13963</v>
      </c>
      <c r="B896">
        <v>-922729984</v>
      </c>
      <c r="C896">
        <v>1837</v>
      </c>
      <c r="D896" t="s">
        <v>272</v>
      </c>
      <c r="E896" t="s">
        <v>273</v>
      </c>
      <c r="F896">
        <v>1848</v>
      </c>
      <c r="G896" t="s">
        <v>285</v>
      </c>
      <c r="H896" t="s">
        <v>273</v>
      </c>
      <c r="I896">
        <v>515</v>
      </c>
      <c r="J896" t="s">
        <v>543</v>
      </c>
      <c r="K896" t="s">
        <v>544</v>
      </c>
      <c r="L896">
        <v>12392</v>
      </c>
      <c r="M896" t="s">
        <v>305</v>
      </c>
      <c r="N896" t="s">
        <v>306</v>
      </c>
      <c r="O896">
        <v>12392</v>
      </c>
      <c r="P896" t="s">
        <v>305</v>
      </c>
      <c r="Q896" t="s">
        <v>306</v>
      </c>
      <c r="R896" t="s">
        <v>325</v>
      </c>
      <c r="S896" s="43">
        <v>-45.43</v>
      </c>
      <c r="U896" s="43">
        <v>15</v>
      </c>
      <c r="IF896">
        <v>12392</v>
      </c>
      <c r="IG896" t="s">
        <v>305</v>
      </c>
      <c r="IH896" t="s">
        <v>287</v>
      </c>
      <c r="IK896">
        <v>-2</v>
      </c>
      <c r="IL896" t="s">
        <v>278</v>
      </c>
      <c r="IM896" t="s">
        <v>279</v>
      </c>
      <c r="IN896" t="s">
        <v>463</v>
      </c>
      <c r="IP896" t="s">
        <v>480</v>
      </c>
    </row>
    <row r="897" spans="1:250" x14ac:dyDescent="0.35">
      <c r="A897">
        <v>13964</v>
      </c>
      <c r="B897">
        <v>-922729984</v>
      </c>
      <c r="C897">
        <v>1837</v>
      </c>
      <c r="D897" t="s">
        <v>272</v>
      </c>
      <c r="E897" t="s">
        <v>273</v>
      </c>
      <c r="F897">
        <v>1848</v>
      </c>
      <c r="G897" t="s">
        <v>285</v>
      </c>
      <c r="H897" t="s">
        <v>273</v>
      </c>
      <c r="I897">
        <v>513</v>
      </c>
      <c r="J897" t="s">
        <v>545</v>
      </c>
      <c r="K897" t="s">
        <v>546</v>
      </c>
      <c r="L897">
        <v>12392</v>
      </c>
      <c r="M897" t="s">
        <v>305</v>
      </c>
      <c r="N897" t="s">
        <v>306</v>
      </c>
      <c r="O897">
        <v>12392</v>
      </c>
      <c r="P897" t="s">
        <v>305</v>
      </c>
      <c r="Q897" t="s">
        <v>306</v>
      </c>
      <c r="R897" t="s">
        <v>325</v>
      </c>
      <c r="S897" s="43">
        <v>-45.23</v>
      </c>
      <c r="U897" s="43">
        <v>15</v>
      </c>
      <c r="IF897">
        <v>12392</v>
      </c>
      <c r="IG897" t="s">
        <v>305</v>
      </c>
      <c r="IH897" t="s">
        <v>287</v>
      </c>
      <c r="IK897">
        <v>-2</v>
      </c>
      <c r="IL897" t="s">
        <v>278</v>
      </c>
      <c r="IM897" t="s">
        <v>279</v>
      </c>
      <c r="IN897" t="s">
        <v>463</v>
      </c>
      <c r="IP897" t="s">
        <v>480</v>
      </c>
    </row>
    <row r="898" spans="1:250" x14ac:dyDescent="0.35">
      <c r="A898">
        <v>13965</v>
      </c>
      <c r="B898">
        <v>-922729984</v>
      </c>
      <c r="C898">
        <v>1837</v>
      </c>
      <c r="D898" t="s">
        <v>272</v>
      </c>
      <c r="E898" t="s">
        <v>273</v>
      </c>
      <c r="F898">
        <v>1848</v>
      </c>
      <c r="G898" t="s">
        <v>285</v>
      </c>
      <c r="H898" t="s">
        <v>273</v>
      </c>
      <c r="I898">
        <v>509</v>
      </c>
      <c r="J898" t="s">
        <v>547</v>
      </c>
      <c r="K898" t="s">
        <v>548</v>
      </c>
      <c r="L898">
        <v>12392</v>
      </c>
      <c r="M898" t="s">
        <v>305</v>
      </c>
      <c r="N898" t="s">
        <v>306</v>
      </c>
      <c r="O898">
        <v>12392</v>
      </c>
      <c r="P898" t="s">
        <v>305</v>
      </c>
      <c r="Q898" t="s">
        <v>306</v>
      </c>
      <c r="R898" t="s">
        <v>325</v>
      </c>
      <c r="S898" s="43">
        <v>-8.9499999999999993</v>
      </c>
      <c r="U898" s="43">
        <v>15</v>
      </c>
      <c r="IF898">
        <v>12392</v>
      </c>
      <c r="IG898" t="s">
        <v>305</v>
      </c>
      <c r="IH898" t="s">
        <v>287</v>
      </c>
      <c r="IK898">
        <v>-2</v>
      </c>
      <c r="IL898" t="s">
        <v>278</v>
      </c>
      <c r="IM898" t="s">
        <v>279</v>
      </c>
      <c r="IN898" t="s">
        <v>463</v>
      </c>
      <c r="IP898" t="s">
        <v>480</v>
      </c>
    </row>
    <row r="899" spans="1:250" x14ac:dyDescent="0.35">
      <c r="A899">
        <v>13966</v>
      </c>
      <c r="B899">
        <v>-922729984</v>
      </c>
      <c r="C899">
        <v>1837</v>
      </c>
      <c r="D899" t="s">
        <v>272</v>
      </c>
      <c r="E899" t="s">
        <v>273</v>
      </c>
      <c r="F899">
        <v>1848</v>
      </c>
      <c r="G899" t="s">
        <v>285</v>
      </c>
      <c r="H899" t="s">
        <v>273</v>
      </c>
      <c r="I899">
        <v>515</v>
      </c>
      <c r="J899" t="s">
        <v>543</v>
      </c>
      <c r="K899" t="s">
        <v>544</v>
      </c>
      <c r="L899">
        <v>12394</v>
      </c>
      <c r="M899" t="s">
        <v>307</v>
      </c>
      <c r="N899" t="s">
        <v>308</v>
      </c>
      <c r="O899">
        <v>12394</v>
      </c>
      <c r="P899" t="s">
        <v>307</v>
      </c>
      <c r="Q899" t="s">
        <v>308</v>
      </c>
      <c r="R899" t="s">
        <v>325</v>
      </c>
      <c r="S899" s="43">
        <v>-1.64</v>
      </c>
      <c r="U899" s="43">
        <v>15</v>
      </c>
      <c r="IF899">
        <v>12394</v>
      </c>
      <c r="IG899" t="s">
        <v>307</v>
      </c>
      <c r="IH899" t="s">
        <v>287</v>
      </c>
      <c r="IK899">
        <v>-2</v>
      </c>
      <c r="IL899" t="s">
        <v>278</v>
      </c>
      <c r="IM899" t="s">
        <v>279</v>
      </c>
      <c r="IN899" t="s">
        <v>463</v>
      </c>
      <c r="IP899" t="s">
        <v>481</v>
      </c>
    </row>
    <row r="900" spans="1:250" x14ac:dyDescent="0.35">
      <c r="A900">
        <v>13967</v>
      </c>
      <c r="B900">
        <v>-922729984</v>
      </c>
      <c r="C900">
        <v>1837</v>
      </c>
      <c r="D900" t="s">
        <v>272</v>
      </c>
      <c r="E900" t="s">
        <v>273</v>
      </c>
      <c r="F900">
        <v>1848</v>
      </c>
      <c r="G900" t="s">
        <v>285</v>
      </c>
      <c r="H900" t="s">
        <v>273</v>
      </c>
      <c r="I900">
        <v>513</v>
      </c>
      <c r="J900" t="s">
        <v>545</v>
      </c>
      <c r="K900" t="s">
        <v>546</v>
      </c>
      <c r="L900">
        <v>12394</v>
      </c>
      <c r="M900" t="s">
        <v>307</v>
      </c>
      <c r="N900" t="s">
        <v>308</v>
      </c>
      <c r="O900">
        <v>12394</v>
      </c>
      <c r="P900" t="s">
        <v>307</v>
      </c>
      <c r="Q900" t="s">
        <v>308</v>
      </c>
      <c r="R900" t="s">
        <v>325</v>
      </c>
      <c r="S900" s="43">
        <v>-1.63</v>
      </c>
      <c r="U900" s="43">
        <v>15</v>
      </c>
      <c r="IF900">
        <v>12394</v>
      </c>
      <c r="IG900" t="s">
        <v>307</v>
      </c>
      <c r="IH900" t="s">
        <v>287</v>
      </c>
      <c r="IK900">
        <v>-2</v>
      </c>
      <c r="IL900" t="s">
        <v>278</v>
      </c>
      <c r="IM900" t="s">
        <v>279</v>
      </c>
      <c r="IN900" t="s">
        <v>463</v>
      </c>
      <c r="IP900" t="s">
        <v>481</v>
      </c>
    </row>
    <row r="901" spans="1:250" x14ac:dyDescent="0.35">
      <c r="A901">
        <v>13968</v>
      </c>
      <c r="B901">
        <v>-922729984</v>
      </c>
      <c r="C901">
        <v>1837</v>
      </c>
      <c r="D901" t="s">
        <v>272</v>
      </c>
      <c r="E901" t="s">
        <v>273</v>
      </c>
      <c r="F901">
        <v>1848</v>
      </c>
      <c r="G901" t="s">
        <v>285</v>
      </c>
      <c r="H901" t="s">
        <v>273</v>
      </c>
      <c r="I901">
        <v>509</v>
      </c>
      <c r="J901" t="s">
        <v>547</v>
      </c>
      <c r="K901" t="s">
        <v>548</v>
      </c>
      <c r="L901">
        <v>12394</v>
      </c>
      <c r="M901" t="s">
        <v>307</v>
      </c>
      <c r="N901" t="s">
        <v>308</v>
      </c>
      <c r="O901">
        <v>12394</v>
      </c>
      <c r="P901" t="s">
        <v>307</v>
      </c>
      <c r="Q901" t="s">
        <v>308</v>
      </c>
      <c r="R901" t="s">
        <v>325</v>
      </c>
      <c r="S901" s="43">
        <v>-0.32</v>
      </c>
      <c r="U901" s="43">
        <v>15</v>
      </c>
      <c r="IF901">
        <v>12394</v>
      </c>
      <c r="IG901" t="s">
        <v>307</v>
      </c>
      <c r="IH901" t="s">
        <v>287</v>
      </c>
      <c r="IK901">
        <v>-2</v>
      </c>
      <c r="IL901" t="s">
        <v>278</v>
      </c>
      <c r="IM901" t="s">
        <v>279</v>
      </c>
      <c r="IN901" t="s">
        <v>463</v>
      </c>
      <c r="IP901" t="s">
        <v>481</v>
      </c>
    </row>
    <row r="902" spans="1:250" x14ac:dyDescent="0.35">
      <c r="A902">
        <v>13969</v>
      </c>
      <c r="B902">
        <v>-922729984</v>
      </c>
      <c r="C902">
        <v>1837</v>
      </c>
      <c r="D902" t="s">
        <v>272</v>
      </c>
      <c r="E902" t="s">
        <v>273</v>
      </c>
      <c r="F902">
        <v>1848</v>
      </c>
      <c r="G902" t="s">
        <v>285</v>
      </c>
      <c r="H902" t="s">
        <v>273</v>
      </c>
      <c r="I902">
        <v>507</v>
      </c>
      <c r="J902" t="s">
        <v>549</v>
      </c>
      <c r="K902" t="s">
        <v>550</v>
      </c>
      <c r="L902">
        <v>12394</v>
      </c>
      <c r="M902" t="s">
        <v>307</v>
      </c>
      <c r="N902" t="s">
        <v>308</v>
      </c>
      <c r="O902">
        <v>12394</v>
      </c>
      <c r="P902" t="s">
        <v>307</v>
      </c>
      <c r="Q902" t="s">
        <v>308</v>
      </c>
      <c r="R902" t="s">
        <v>325</v>
      </c>
      <c r="S902" s="43">
        <v>-0.56000000000000005</v>
      </c>
      <c r="U902" s="43">
        <v>15</v>
      </c>
      <c r="IF902">
        <v>12394</v>
      </c>
      <c r="IG902" t="s">
        <v>307</v>
      </c>
      <c r="IH902" t="s">
        <v>287</v>
      </c>
      <c r="IK902">
        <v>-2</v>
      </c>
      <c r="IL902" t="s">
        <v>278</v>
      </c>
      <c r="IM902" t="s">
        <v>279</v>
      </c>
      <c r="IN902" t="s">
        <v>463</v>
      </c>
      <c r="IP902" t="s">
        <v>481</v>
      </c>
    </row>
    <row r="903" spans="1:250" x14ac:dyDescent="0.35">
      <c r="A903">
        <v>13970</v>
      </c>
      <c r="B903">
        <v>-922729984</v>
      </c>
      <c r="C903">
        <v>1837</v>
      </c>
      <c r="D903" t="s">
        <v>272</v>
      </c>
      <c r="E903" t="s">
        <v>273</v>
      </c>
      <c r="F903">
        <v>1848</v>
      </c>
      <c r="G903" t="s">
        <v>285</v>
      </c>
      <c r="H903" t="s">
        <v>273</v>
      </c>
      <c r="I903">
        <v>528</v>
      </c>
      <c r="J903" t="s">
        <v>531</v>
      </c>
      <c r="K903" t="s">
        <v>532</v>
      </c>
      <c r="L903">
        <v>12392</v>
      </c>
      <c r="M903" t="s">
        <v>305</v>
      </c>
      <c r="N903" t="s">
        <v>306</v>
      </c>
      <c r="O903">
        <v>12392</v>
      </c>
      <c r="P903" t="s">
        <v>305</v>
      </c>
      <c r="Q903" t="s">
        <v>306</v>
      </c>
      <c r="R903" t="s">
        <v>325</v>
      </c>
      <c r="S903" s="43">
        <v>-36.32</v>
      </c>
      <c r="U903" s="43">
        <v>15</v>
      </c>
      <c r="IF903">
        <v>12392</v>
      </c>
      <c r="IG903" t="s">
        <v>305</v>
      </c>
      <c r="IH903" t="s">
        <v>287</v>
      </c>
      <c r="IK903">
        <v>-2</v>
      </c>
      <c r="IL903" t="s">
        <v>278</v>
      </c>
      <c r="IM903" t="s">
        <v>279</v>
      </c>
      <c r="IN903" t="s">
        <v>463</v>
      </c>
      <c r="IP903" t="s">
        <v>480</v>
      </c>
    </row>
    <row r="904" spans="1:250" x14ac:dyDescent="0.35">
      <c r="A904">
        <v>13971</v>
      </c>
      <c r="B904">
        <v>-922729984</v>
      </c>
      <c r="C904">
        <v>1837</v>
      </c>
      <c r="D904" t="s">
        <v>272</v>
      </c>
      <c r="E904" t="s">
        <v>273</v>
      </c>
      <c r="F904">
        <v>1848</v>
      </c>
      <c r="G904" t="s">
        <v>285</v>
      </c>
      <c r="H904" t="s">
        <v>273</v>
      </c>
      <c r="I904">
        <v>527</v>
      </c>
      <c r="J904" t="s">
        <v>535</v>
      </c>
      <c r="K904" t="s">
        <v>536</v>
      </c>
      <c r="L904">
        <v>12392</v>
      </c>
      <c r="M904" t="s">
        <v>305</v>
      </c>
      <c r="N904" t="s">
        <v>306</v>
      </c>
      <c r="O904">
        <v>12392</v>
      </c>
      <c r="P904" t="s">
        <v>305</v>
      </c>
      <c r="Q904" t="s">
        <v>306</v>
      </c>
      <c r="R904" t="s">
        <v>325</v>
      </c>
      <c r="S904" s="43">
        <v>-24.99</v>
      </c>
      <c r="U904" s="43">
        <v>15</v>
      </c>
      <c r="IF904">
        <v>12392</v>
      </c>
      <c r="IG904" t="s">
        <v>305</v>
      </c>
      <c r="IH904" t="s">
        <v>287</v>
      </c>
      <c r="IK904">
        <v>-2</v>
      </c>
      <c r="IL904" t="s">
        <v>278</v>
      </c>
      <c r="IM904" t="s">
        <v>279</v>
      </c>
      <c r="IN904" t="s">
        <v>463</v>
      </c>
      <c r="IP904" t="s">
        <v>480</v>
      </c>
    </row>
    <row r="905" spans="1:250" x14ac:dyDescent="0.35">
      <c r="A905">
        <v>13972</v>
      </c>
      <c r="B905">
        <v>-922729984</v>
      </c>
      <c r="C905">
        <v>1837</v>
      </c>
      <c r="D905" t="s">
        <v>272</v>
      </c>
      <c r="E905" t="s">
        <v>273</v>
      </c>
      <c r="F905">
        <v>13794</v>
      </c>
      <c r="G905" t="s">
        <v>274</v>
      </c>
      <c r="H905" t="s">
        <v>275</v>
      </c>
      <c r="I905">
        <v>507</v>
      </c>
      <c r="J905" t="s">
        <v>549</v>
      </c>
      <c r="K905" t="s">
        <v>550</v>
      </c>
      <c r="L905">
        <v>13917</v>
      </c>
      <c r="M905" t="s">
        <v>309</v>
      </c>
      <c r="N905" t="s">
        <v>310</v>
      </c>
      <c r="O905">
        <v>13917</v>
      </c>
      <c r="P905" t="s">
        <v>309</v>
      </c>
      <c r="Q905" t="s">
        <v>310</v>
      </c>
      <c r="R905" t="s">
        <v>325</v>
      </c>
      <c r="S905" s="43">
        <v>-149.65</v>
      </c>
      <c r="U905" s="43">
        <v>15</v>
      </c>
      <c r="IF905">
        <v>13917</v>
      </c>
      <c r="IG905" t="s">
        <v>309</v>
      </c>
      <c r="IH905" t="s">
        <v>311</v>
      </c>
      <c r="IK905">
        <v>-2</v>
      </c>
      <c r="IL905" t="s">
        <v>278</v>
      </c>
      <c r="IM905" t="s">
        <v>279</v>
      </c>
      <c r="IN905" t="s">
        <v>468</v>
      </c>
      <c r="IP905" t="s">
        <v>482</v>
      </c>
    </row>
    <row r="906" spans="1:250" x14ac:dyDescent="0.35">
      <c r="A906">
        <v>13973</v>
      </c>
      <c r="B906">
        <v>-922729984</v>
      </c>
      <c r="C906">
        <v>1837</v>
      </c>
      <c r="D906" t="s">
        <v>272</v>
      </c>
      <c r="E906" t="s">
        <v>273</v>
      </c>
      <c r="F906">
        <v>1848</v>
      </c>
      <c r="G906" t="s">
        <v>285</v>
      </c>
      <c r="H906" t="s">
        <v>273</v>
      </c>
      <c r="I906">
        <v>528</v>
      </c>
      <c r="J906" t="s">
        <v>531</v>
      </c>
      <c r="K906" t="s">
        <v>532</v>
      </c>
      <c r="L906">
        <v>12394</v>
      </c>
      <c r="M906" t="s">
        <v>307</v>
      </c>
      <c r="N906" t="s">
        <v>308</v>
      </c>
      <c r="O906">
        <v>12394</v>
      </c>
      <c r="P906" t="s">
        <v>307</v>
      </c>
      <c r="Q906" t="s">
        <v>308</v>
      </c>
      <c r="R906" t="s">
        <v>325</v>
      </c>
      <c r="S906" s="43">
        <v>-1.31</v>
      </c>
      <c r="U906" s="43">
        <v>15</v>
      </c>
      <c r="IF906">
        <v>12394</v>
      </c>
      <c r="IG906" t="s">
        <v>307</v>
      </c>
      <c r="IH906" t="s">
        <v>287</v>
      </c>
      <c r="IK906">
        <v>-2</v>
      </c>
      <c r="IL906" t="s">
        <v>278</v>
      </c>
      <c r="IM906" t="s">
        <v>279</v>
      </c>
      <c r="IN906" t="s">
        <v>463</v>
      </c>
      <c r="IP906" t="s">
        <v>481</v>
      </c>
    </row>
    <row r="907" spans="1:250" x14ac:dyDescent="0.35">
      <c r="A907">
        <v>13974</v>
      </c>
      <c r="B907">
        <v>-922729984</v>
      </c>
      <c r="C907">
        <v>1837</v>
      </c>
      <c r="D907" t="s">
        <v>272</v>
      </c>
      <c r="E907" t="s">
        <v>273</v>
      </c>
      <c r="F907">
        <v>1848</v>
      </c>
      <c r="G907" t="s">
        <v>285</v>
      </c>
      <c r="H907" t="s">
        <v>273</v>
      </c>
      <c r="I907">
        <v>527</v>
      </c>
      <c r="J907" t="s">
        <v>535</v>
      </c>
      <c r="K907" t="s">
        <v>536</v>
      </c>
      <c r="L907">
        <v>12394</v>
      </c>
      <c r="M907" t="s">
        <v>307</v>
      </c>
      <c r="N907" t="s">
        <v>308</v>
      </c>
      <c r="O907">
        <v>12394</v>
      </c>
      <c r="P907" t="s">
        <v>307</v>
      </c>
      <c r="Q907" t="s">
        <v>308</v>
      </c>
      <c r="R907" t="s">
        <v>325</v>
      </c>
      <c r="S907" s="43">
        <v>-0.9</v>
      </c>
      <c r="U907" s="43">
        <v>15</v>
      </c>
      <c r="IF907">
        <v>12394</v>
      </c>
      <c r="IG907" t="s">
        <v>307</v>
      </c>
      <c r="IH907" t="s">
        <v>287</v>
      </c>
      <c r="IK907">
        <v>-2</v>
      </c>
      <c r="IL907" t="s">
        <v>278</v>
      </c>
      <c r="IM907" t="s">
        <v>279</v>
      </c>
      <c r="IN907" t="s">
        <v>463</v>
      </c>
      <c r="IP907" t="s">
        <v>481</v>
      </c>
    </row>
    <row r="908" spans="1:250" x14ac:dyDescent="0.35">
      <c r="A908">
        <v>13975</v>
      </c>
      <c r="B908">
        <v>-922729984</v>
      </c>
      <c r="C908">
        <v>1837</v>
      </c>
      <c r="D908" t="s">
        <v>272</v>
      </c>
      <c r="E908" t="s">
        <v>273</v>
      </c>
      <c r="F908">
        <v>1848</v>
      </c>
      <c r="G908" t="s">
        <v>285</v>
      </c>
      <c r="H908" t="s">
        <v>273</v>
      </c>
      <c r="I908">
        <v>523</v>
      </c>
      <c r="J908" t="s">
        <v>537</v>
      </c>
      <c r="K908" t="s">
        <v>538</v>
      </c>
      <c r="L908">
        <v>12394</v>
      </c>
      <c r="M908" t="s">
        <v>307</v>
      </c>
      <c r="N908" t="s">
        <v>308</v>
      </c>
      <c r="O908">
        <v>12394</v>
      </c>
      <c r="P908" t="s">
        <v>307</v>
      </c>
      <c r="Q908" t="s">
        <v>308</v>
      </c>
      <c r="R908" t="s">
        <v>325</v>
      </c>
      <c r="S908" s="43">
        <v>-1.52</v>
      </c>
      <c r="U908" s="43">
        <v>15</v>
      </c>
      <c r="IF908">
        <v>12394</v>
      </c>
      <c r="IG908" t="s">
        <v>307</v>
      </c>
      <c r="IH908" t="s">
        <v>287</v>
      </c>
      <c r="IK908">
        <v>-2</v>
      </c>
      <c r="IL908" t="s">
        <v>278</v>
      </c>
      <c r="IM908" t="s">
        <v>279</v>
      </c>
      <c r="IN908" t="s">
        <v>463</v>
      </c>
      <c r="IP908" t="s">
        <v>481</v>
      </c>
    </row>
    <row r="909" spans="1:250" x14ac:dyDescent="0.35">
      <c r="A909">
        <v>13976</v>
      </c>
      <c r="B909">
        <v>-922729984</v>
      </c>
      <c r="C909">
        <v>1837</v>
      </c>
      <c r="D909" t="s">
        <v>272</v>
      </c>
      <c r="E909" t="s">
        <v>273</v>
      </c>
      <c r="F909">
        <v>1848</v>
      </c>
      <c r="G909" t="s">
        <v>285</v>
      </c>
      <c r="H909" t="s">
        <v>273</v>
      </c>
      <c r="I909">
        <v>521</v>
      </c>
      <c r="J909" t="s">
        <v>539</v>
      </c>
      <c r="K909" t="s">
        <v>540</v>
      </c>
      <c r="L909">
        <v>12394</v>
      </c>
      <c r="M909" t="s">
        <v>307</v>
      </c>
      <c r="N909" t="s">
        <v>308</v>
      </c>
      <c r="O909">
        <v>12394</v>
      </c>
      <c r="P909" t="s">
        <v>307</v>
      </c>
      <c r="Q909" t="s">
        <v>308</v>
      </c>
      <c r="R909" t="s">
        <v>325</v>
      </c>
      <c r="S909" s="43">
        <v>-0.76</v>
      </c>
      <c r="U909" s="43">
        <v>15</v>
      </c>
      <c r="IF909">
        <v>12394</v>
      </c>
      <c r="IG909" t="s">
        <v>307</v>
      </c>
      <c r="IH909" t="s">
        <v>287</v>
      </c>
      <c r="IK909">
        <v>-2</v>
      </c>
      <c r="IL909" t="s">
        <v>278</v>
      </c>
      <c r="IM909" t="s">
        <v>279</v>
      </c>
      <c r="IN909" t="s">
        <v>463</v>
      </c>
      <c r="IP909" t="s">
        <v>481</v>
      </c>
    </row>
    <row r="910" spans="1:250" x14ac:dyDescent="0.35">
      <c r="A910">
        <v>13977</v>
      </c>
      <c r="B910">
        <v>-922729984</v>
      </c>
      <c r="C910">
        <v>1837</v>
      </c>
      <c r="D910" t="s">
        <v>272</v>
      </c>
      <c r="E910" t="s">
        <v>273</v>
      </c>
      <c r="F910">
        <v>1848</v>
      </c>
      <c r="G910" t="s">
        <v>285</v>
      </c>
      <c r="H910" t="s">
        <v>273</v>
      </c>
      <c r="I910">
        <v>519</v>
      </c>
      <c r="J910" t="s">
        <v>541</v>
      </c>
      <c r="K910" t="s">
        <v>542</v>
      </c>
      <c r="L910">
        <v>12394</v>
      </c>
      <c r="M910" t="s">
        <v>307</v>
      </c>
      <c r="N910" t="s">
        <v>308</v>
      </c>
      <c r="O910">
        <v>12394</v>
      </c>
      <c r="P910" t="s">
        <v>307</v>
      </c>
      <c r="Q910" t="s">
        <v>308</v>
      </c>
      <c r="R910" t="s">
        <v>325</v>
      </c>
      <c r="S910" s="43">
        <v>-0.76</v>
      </c>
      <c r="U910" s="43">
        <v>15</v>
      </c>
      <c r="IF910">
        <v>12394</v>
      </c>
      <c r="IG910" t="s">
        <v>307</v>
      </c>
      <c r="IH910" t="s">
        <v>287</v>
      </c>
      <c r="IK910">
        <v>-2</v>
      </c>
      <c r="IL910" t="s">
        <v>278</v>
      </c>
      <c r="IM910" t="s">
        <v>279</v>
      </c>
      <c r="IN910" t="s">
        <v>463</v>
      </c>
      <c r="IP910" t="s">
        <v>481</v>
      </c>
    </row>
    <row r="911" spans="1:250" x14ac:dyDescent="0.35">
      <c r="A911">
        <v>13978</v>
      </c>
      <c r="B911">
        <v>-922729984</v>
      </c>
      <c r="C911">
        <v>1837</v>
      </c>
      <c r="D911" t="s">
        <v>272</v>
      </c>
      <c r="E911" t="s">
        <v>273</v>
      </c>
      <c r="F911">
        <v>13794</v>
      </c>
      <c r="G911" t="s">
        <v>274</v>
      </c>
      <c r="H911" t="s">
        <v>275</v>
      </c>
      <c r="I911">
        <v>523</v>
      </c>
      <c r="J911" t="s">
        <v>537</v>
      </c>
      <c r="K911" t="s">
        <v>538</v>
      </c>
      <c r="L911">
        <v>13917</v>
      </c>
      <c r="M911" t="s">
        <v>309</v>
      </c>
      <c r="N911" t="s">
        <v>310</v>
      </c>
      <c r="O911">
        <v>13917</v>
      </c>
      <c r="P911" t="s">
        <v>309</v>
      </c>
      <c r="Q911" t="s">
        <v>310</v>
      </c>
      <c r="R911" t="s">
        <v>325</v>
      </c>
      <c r="S911" s="43">
        <v>-300.89</v>
      </c>
      <c r="U911" s="43">
        <v>15</v>
      </c>
      <c r="IF911">
        <v>13917</v>
      </c>
      <c r="IG911" t="s">
        <v>309</v>
      </c>
      <c r="IH911" t="s">
        <v>311</v>
      </c>
      <c r="IK911">
        <v>-2</v>
      </c>
      <c r="IL911" t="s">
        <v>278</v>
      </c>
      <c r="IM911" t="s">
        <v>279</v>
      </c>
      <c r="IN911" t="s">
        <v>468</v>
      </c>
      <c r="IP911" t="s">
        <v>482</v>
      </c>
    </row>
    <row r="912" spans="1:250" x14ac:dyDescent="0.35">
      <c r="A912">
        <v>13979</v>
      </c>
      <c r="B912">
        <v>-922729984</v>
      </c>
      <c r="C912">
        <v>1837</v>
      </c>
      <c r="D912" t="s">
        <v>272</v>
      </c>
      <c r="E912" t="s">
        <v>273</v>
      </c>
      <c r="F912">
        <v>13794</v>
      </c>
      <c r="G912" t="s">
        <v>274</v>
      </c>
      <c r="H912" t="s">
        <v>275</v>
      </c>
      <c r="I912">
        <v>521</v>
      </c>
      <c r="J912" t="s">
        <v>539</v>
      </c>
      <c r="K912" t="s">
        <v>540</v>
      </c>
      <c r="L912">
        <v>13917</v>
      </c>
      <c r="M912" t="s">
        <v>309</v>
      </c>
      <c r="N912" t="s">
        <v>310</v>
      </c>
      <c r="O912">
        <v>13917</v>
      </c>
      <c r="P912" t="s">
        <v>309</v>
      </c>
      <c r="Q912" t="s">
        <v>310</v>
      </c>
      <c r="R912" t="s">
        <v>325</v>
      </c>
      <c r="S912" s="43">
        <v>-150.44999999999999</v>
      </c>
      <c r="U912" s="43">
        <v>15</v>
      </c>
      <c r="IF912">
        <v>13917</v>
      </c>
      <c r="IG912" t="s">
        <v>309</v>
      </c>
      <c r="IH912" t="s">
        <v>311</v>
      </c>
      <c r="IK912">
        <v>-2</v>
      </c>
      <c r="IL912" t="s">
        <v>278</v>
      </c>
      <c r="IM912" t="s">
        <v>279</v>
      </c>
      <c r="IN912" t="s">
        <v>468</v>
      </c>
      <c r="IP912" t="s">
        <v>482</v>
      </c>
    </row>
    <row r="913" spans="1:250" x14ac:dyDescent="0.35">
      <c r="A913">
        <v>13980</v>
      </c>
      <c r="B913">
        <v>-922729984</v>
      </c>
      <c r="C913">
        <v>1837</v>
      </c>
      <c r="D913" t="s">
        <v>272</v>
      </c>
      <c r="E913" t="s">
        <v>273</v>
      </c>
      <c r="F913">
        <v>13794</v>
      </c>
      <c r="G913" t="s">
        <v>274</v>
      </c>
      <c r="H913" t="s">
        <v>275</v>
      </c>
      <c r="I913">
        <v>519</v>
      </c>
      <c r="J913" t="s">
        <v>541</v>
      </c>
      <c r="K913" t="s">
        <v>542</v>
      </c>
      <c r="L913">
        <v>13917</v>
      </c>
      <c r="M913" t="s">
        <v>309</v>
      </c>
      <c r="N913" t="s">
        <v>310</v>
      </c>
      <c r="O913">
        <v>13917</v>
      </c>
      <c r="P913" t="s">
        <v>309</v>
      </c>
      <c r="Q913" t="s">
        <v>310</v>
      </c>
      <c r="R913" t="s">
        <v>325</v>
      </c>
      <c r="S913" s="43">
        <v>-150.44999999999999</v>
      </c>
      <c r="U913" s="43">
        <v>15</v>
      </c>
      <c r="IF913">
        <v>13917</v>
      </c>
      <c r="IG913" t="s">
        <v>309</v>
      </c>
      <c r="IH913" t="s">
        <v>311</v>
      </c>
      <c r="IK913">
        <v>-2</v>
      </c>
      <c r="IL913" t="s">
        <v>278</v>
      </c>
      <c r="IM913" t="s">
        <v>279</v>
      </c>
      <c r="IN913" t="s">
        <v>468</v>
      </c>
      <c r="IP913" t="s">
        <v>482</v>
      </c>
    </row>
    <row r="914" spans="1:250" x14ac:dyDescent="0.35">
      <c r="A914">
        <v>13981</v>
      </c>
      <c r="B914">
        <v>-922729984</v>
      </c>
      <c r="C914">
        <v>1837</v>
      </c>
      <c r="D914" t="s">
        <v>272</v>
      </c>
      <c r="E914" t="s">
        <v>273</v>
      </c>
      <c r="F914">
        <v>13794</v>
      </c>
      <c r="G914" t="s">
        <v>274</v>
      </c>
      <c r="H914" t="s">
        <v>275</v>
      </c>
      <c r="I914">
        <v>515</v>
      </c>
      <c r="J914" t="s">
        <v>543</v>
      </c>
      <c r="K914" t="s">
        <v>544</v>
      </c>
      <c r="L914">
        <v>13917</v>
      </c>
      <c r="M914" t="s">
        <v>309</v>
      </c>
      <c r="N914" t="s">
        <v>310</v>
      </c>
      <c r="O914">
        <v>13917</v>
      </c>
      <c r="P914" t="s">
        <v>309</v>
      </c>
      <c r="Q914" t="s">
        <v>310</v>
      </c>
      <c r="R914" t="s">
        <v>325</v>
      </c>
      <c r="S914" s="43">
        <v>-321.57</v>
      </c>
      <c r="U914" s="43">
        <v>15</v>
      </c>
      <c r="IF914">
        <v>13917</v>
      </c>
      <c r="IG914" t="s">
        <v>309</v>
      </c>
      <c r="IH914" t="s">
        <v>311</v>
      </c>
      <c r="IK914">
        <v>-2</v>
      </c>
      <c r="IL914" t="s">
        <v>278</v>
      </c>
      <c r="IM914" t="s">
        <v>279</v>
      </c>
      <c r="IN914" t="s">
        <v>468</v>
      </c>
      <c r="IP914" t="s">
        <v>482</v>
      </c>
    </row>
    <row r="915" spans="1:250" x14ac:dyDescent="0.35">
      <c r="A915">
        <v>13982</v>
      </c>
      <c r="B915">
        <v>-922729984</v>
      </c>
      <c r="C915">
        <v>1837</v>
      </c>
      <c r="D915" t="s">
        <v>272</v>
      </c>
      <c r="E915" t="s">
        <v>273</v>
      </c>
      <c r="F915">
        <v>13794</v>
      </c>
      <c r="G915" t="s">
        <v>274</v>
      </c>
      <c r="H915" t="s">
        <v>275</v>
      </c>
      <c r="I915">
        <v>513</v>
      </c>
      <c r="J915" t="s">
        <v>545</v>
      </c>
      <c r="K915" t="s">
        <v>546</v>
      </c>
      <c r="L915">
        <v>13917</v>
      </c>
      <c r="M915" t="s">
        <v>309</v>
      </c>
      <c r="N915" t="s">
        <v>310</v>
      </c>
      <c r="O915">
        <v>13917</v>
      </c>
      <c r="P915" t="s">
        <v>309</v>
      </c>
      <c r="Q915" t="s">
        <v>310</v>
      </c>
      <c r="R915" t="s">
        <v>325</v>
      </c>
      <c r="S915" s="43">
        <v>-278.05</v>
      </c>
      <c r="U915" s="43">
        <v>15</v>
      </c>
      <c r="IF915">
        <v>13917</v>
      </c>
      <c r="IG915" t="s">
        <v>309</v>
      </c>
      <c r="IH915" t="s">
        <v>311</v>
      </c>
      <c r="IK915">
        <v>-2</v>
      </c>
      <c r="IL915" t="s">
        <v>278</v>
      </c>
      <c r="IM915" t="s">
        <v>279</v>
      </c>
      <c r="IN915" t="s">
        <v>468</v>
      </c>
      <c r="IP915" t="s">
        <v>482</v>
      </c>
    </row>
    <row r="916" spans="1:250" x14ac:dyDescent="0.35">
      <c r="A916">
        <v>13983</v>
      </c>
      <c r="B916">
        <v>-922729984</v>
      </c>
      <c r="C916">
        <v>1837</v>
      </c>
      <c r="D916" t="s">
        <v>272</v>
      </c>
      <c r="E916" t="s">
        <v>273</v>
      </c>
      <c r="F916">
        <v>13794</v>
      </c>
      <c r="G916" t="s">
        <v>274</v>
      </c>
      <c r="H916" t="s">
        <v>275</v>
      </c>
      <c r="I916">
        <v>509</v>
      </c>
      <c r="J916" t="s">
        <v>547</v>
      </c>
      <c r="K916" t="s">
        <v>548</v>
      </c>
      <c r="L916">
        <v>13917</v>
      </c>
      <c r="M916" t="s">
        <v>309</v>
      </c>
      <c r="N916" t="s">
        <v>310</v>
      </c>
      <c r="O916">
        <v>13917</v>
      </c>
      <c r="P916" t="s">
        <v>309</v>
      </c>
      <c r="Q916" t="s">
        <v>310</v>
      </c>
      <c r="R916" t="s">
        <v>325</v>
      </c>
      <c r="S916" s="43">
        <v>-95.23</v>
      </c>
      <c r="U916" s="43">
        <v>15</v>
      </c>
      <c r="IF916">
        <v>13917</v>
      </c>
      <c r="IG916" t="s">
        <v>309</v>
      </c>
      <c r="IH916" t="s">
        <v>311</v>
      </c>
      <c r="IK916">
        <v>-2</v>
      </c>
      <c r="IL916" t="s">
        <v>278</v>
      </c>
      <c r="IM916" t="s">
        <v>279</v>
      </c>
      <c r="IN916" t="s">
        <v>468</v>
      </c>
      <c r="IP916" t="s">
        <v>482</v>
      </c>
    </row>
    <row r="917" spans="1:250" x14ac:dyDescent="0.35">
      <c r="A917">
        <v>13984</v>
      </c>
      <c r="B917">
        <v>-922729984</v>
      </c>
      <c r="C917">
        <v>1837</v>
      </c>
      <c r="D917" t="s">
        <v>272</v>
      </c>
      <c r="E917" t="s">
        <v>273</v>
      </c>
      <c r="F917">
        <v>13794</v>
      </c>
      <c r="G917" t="s">
        <v>274</v>
      </c>
      <c r="H917" t="s">
        <v>275</v>
      </c>
      <c r="I917">
        <v>515</v>
      </c>
      <c r="J917" t="s">
        <v>543</v>
      </c>
      <c r="K917" t="s">
        <v>544</v>
      </c>
      <c r="L917">
        <v>15189</v>
      </c>
      <c r="M917" t="s">
        <v>312</v>
      </c>
      <c r="N917" t="s">
        <v>313</v>
      </c>
      <c r="O917">
        <v>15189</v>
      </c>
      <c r="P917" t="s">
        <v>312</v>
      </c>
      <c r="Q917" t="s">
        <v>313</v>
      </c>
      <c r="R917" t="s">
        <v>325</v>
      </c>
      <c r="S917" s="43">
        <v>-466.79</v>
      </c>
      <c r="U917" s="43">
        <v>15</v>
      </c>
      <c r="IF917">
        <v>15189</v>
      </c>
      <c r="IG917" t="s">
        <v>312</v>
      </c>
      <c r="IH917" t="s">
        <v>311</v>
      </c>
      <c r="IK917">
        <v>-2</v>
      </c>
      <c r="IL917" t="s">
        <v>278</v>
      </c>
      <c r="IM917" t="s">
        <v>279</v>
      </c>
      <c r="IN917" t="s">
        <v>468</v>
      </c>
      <c r="IP917" t="s">
        <v>483</v>
      </c>
    </row>
    <row r="918" spans="1:250" x14ac:dyDescent="0.35">
      <c r="A918">
        <v>13985</v>
      </c>
      <c r="B918">
        <v>-922729984</v>
      </c>
      <c r="C918">
        <v>1837</v>
      </c>
      <c r="D918" t="s">
        <v>272</v>
      </c>
      <c r="E918" t="s">
        <v>273</v>
      </c>
      <c r="F918">
        <v>13794</v>
      </c>
      <c r="G918" t="s">
        <v>274</v>
      </c>
      <c r="H918" t="s">
        <v>275</v>
      </c>
      <c r="I918">
        <v>513</v>
      </c>
      <c r="J918" t="s">
        <v>545</v>
      </c>
      <c r="K918" t="s">
        <v>546</v>
      </c>
      <c r="L918">
        <v>15189</v>
      </c>
      <c r="M918" t="s">
        <v>312</v>
      </c>
      <c r="N918" t="s">
        <v>313</v>
      </c>
      <c r="O918">
        <v>15189</v>
      </c>
      <c r="P918" t="s">
        <v>312</v>
      </c>
      <c r="Q918" t="s">
        <v>313</v>
      </c>
      <c r="R918" t="s">
        <v>325</v>
      </c>
      <c r="S918" s="43">
        <v>-403.63</v>
      </c>
      <c r="U918" s="43">
        <v>15</v>
      </c>
      <c r="IF918">
        <v>15189</v>
      </c>
      <c r="IG918" t="s">
        <v>312</v>
      </c>
      <c r="IH918" t="s">
        <v>311</v>
      </c>
      <c r="IK918">
        <v>-2</v>
      </c>
      <c r="IL918" t="s">
        <v>278</v>
      </c>
      <c r="IM918" t="s">
        <v>279</v>
      </c>
      <c r="IN918" t="s">
        <v>468</v>
      </c>
      <c r="IP918" t="s">
        <v>483</v>
      </c>
    </row>
    <row r="919" spans="1:250" x14ac:dyDescent="0.35">
      <c r="A919">
        <v>13986</v>
      </c>
      <c r="B919">
        <v>-922729984</v>
      </c>
      <c r="C919">
        <v>1837</v>
      </c>
      <c r="D919" t="s">
        <v>272</v>
      </c>
      <c r="E919" t="s">
        <v>273</v>
      </c>
      <c r="F919">
        <v>13794</v>
      </c>
      <c r="G919" t="s">
        <v>274</v>
      </c>
      <c r="H919" t="s">
        <v>275</v>
      </c>
      <c r="I919">
        <v>509</v>
      </c>
      <c r="J919" t="s">
        <v>547</v>
      </c>
      <c r="K919" t="s">
        <v>548</v>
      </c>
      <c r="L919">
        <v>15189</v>
      </c>
      <c r="M919" t="s">
        <v>312</v>
      </c>
      <c r="N919" t="s">
        <v>313</v>
      </c>
      <c r="O919">
        <v>15189</v>
      </c>
      <c r="P919" t="s">
        <v>312</v>
      </c>
      <c r="Q919" t="s">
        <v>313</v>
      </c>
      <c r="R919" t="s">
        <v>325</v>
      </c>
      <c r="S919" s="43">
        <v>-107.99</v>
      </c>
      <c r="U919" s="43">
        <v>15</v>
      </c>
      <c r="IF919">
        <v>15189</v>
      </c>
      <c r="IG919" t="s">
        <v>312</v>
      </c>
      <c r="IH919" t="s">
        <v>311</v>
      </c>
      <c r="IK919">
        <v>-2</v>
      </c>
      <c r="IL919" t="s">
        <v>278</v>
      </c>
      <c r="IM919" t="s">
        <v>279</v>
      </c>
      <c r="IN919" t="s">
        <v>468</v>
      </c>
      <c r="IP919" t="s">
        <v>483</v>
      </c>
    </row>
    <row r="920" spans="1:250" x14ac:dyDescent="0.35">
      <c r="A920">
        <v>13987</v>
      </c>
      <c r="B920">
        <v>-922729984</v>
      </c>
      <c r="C920">
        <v>1837</v>
      </c>
      <c r="D920" t="s">
        <v>272</v>
      </c>
      <c r="E920" t="s">
        <v>273</v>
      </c>
      <c r="F920">
        <v>13794</v>
      </c>
      <c r="G920" t="s">
        <v>274</v>
      </c>
      <c r="H920" t="s">
        <v>275</v>
      </c>
      <c r="I920">
        <v>507</v>
      </c>
      <c r="J920" t="s">
        <v>549</v>
      </c>
      <c r="K920" t="s">
        <v>550</v>
      </c>
      <c r="L920">
        <v>15189</v>
      </c>
      <c r="M920" t="s">
        <v>312</v>
      </c>
      <c r="N920" t="s">
        <v>313</v>
      </c>
      <c r="O920">
        <v>15189</v>
      </c>
      <c r="P920" t="s">
        <v>312</v>
      </c>
      <c r="Q920" t="s">
        <v>313</v>
      </c>
      <c r="R920" t="s">
        <v>325</v>
      </c>
      <c r="S920" s="43">
        <v>-169.69</v>
      </c>
      <c r="U920" s="43">
        <v>15</v>
      </c>
      <c r="IF920">
        <v>15189</v>
      </c>
      <c r="IG920" t="s">
        <v>312</v>
      </c>
      <c r="IH920" t="s">
        <v>311</v>
      </c>
      <c r="IK920">
        <v>-2</v>
      </c>
      <c r="IL920" t="s">
        <v>278</v>
      </c>
      <c r="IM920" t="s">
        <v>279</v>
      </c>
      <c r="IN920" t="s">
        <v>468</v>
      </c>
      <c r="IP920" t="s">
        <v>483</v>
      </c>
    </row>
    <row r="921" spans="1:250" x14ac:dyDescent="0.35">
      <c r="A921">
        <v>13988</v>
      </c>
      <c r="B921">
        <v>-922729984</v>
      </c>
      <c r="C921">
        <v>1837</v>
      </c>
      <c r="D921" t="s">
        <v>272</v>
      </c>
      <c r="E921" t="s">
        <v>273</v>
      </c>
      <c r="F921">
        <v>13794</v>
      </c>
      <c r="G921" t="s">
        <v>274</v>
      </c>
      <c r="H921" t="s">
        <v>275</v>
      </c>
      <c r="I921">
        <v>528</v>
      </c>
      <c r="J921" t="s">
        <v>531</v>
      </c>
      <c r="K921" t="s">
        <v>532</v>
      </c>
      <c r="L921">
        <v>13917</v>
      </c>
      <c r="M921" t="s">
        <v>309</v>
      </c>
      <c r="N921" t="s">
        <v>310</v>
      </c>
      <c r="O921">
        <v>13917</v>
      </c>
      <c r="P921" t="s">
        <v>309</v>
      </c>
      <c r="Q921" t="s">
        <v>310</v>
      </c>
      <c r="R921" t="s">
        <v>325</v>
      </c>
      <c r="S921" s="43">
        <v>-214.92</v>
      </c>
      <c r="U921" s="43">
        <v>15</v>
      </c>
      <c r="IF921">
        <v>13917</v>
      </c>
      <c r="IG921" t="s">
        <v>309</v>
      </c>
      <c r="IH921" t="s">
        <v>311</v>
      </c>
      <c r="IK921">
        <v>-2</v>
      </c>
      <c r="IL921" t="s">
        <v>278</v>
      </c>
      <c r="IM921" t="s">
        <v>279</v>
      </c>
      <c r="IN921" t="s">
        <v>468</v>
      </c>
      <c r="IP921" t="s">
        <v>482</v>
      </c>
    </row>
    <row r="922" spans="1:250" x14ac:dyDescent="0.35">
      <c r="A922">
        <v>13989</v>
      </c>
      <c r="B922">
        <v>-922729984</v>
      </c>
      <c r="C922">
        <v>1837</v>
      </c>
      <c r="D922" t="s">
        <v>272</v>
      </c>
      <c r="E922" t="s">
        <v>273</v>
      </c>
      <c r="F922">
        <v>13794</v>
      </c>
      <c r="G922" t="s">
        <v>274</v>
      </c>
      <c r="H922" t="s">
        <v>275</v>
      </c>
      <c r="I922">
        <v>527</v>
      </c>
      <c r="J922" t="s">
        <v>535</v>
      </c>
      <c r="K922" t="s">
        <v>536</v>
      </c>
      <c r="L922">
        <v>13917</v>
      </c>
      <c r="M922" t="s">
        <v>309</v>
      </c>
      <c r="N922" t="s">
        <v>310</v>
      </c>
      <c r="O922">
        <v>13917</v>
      </c>
      <c r="P922" t="s">
        <v>309</v>
      </c>
      <c r="Q922" t="s">
        <v>310</v>
      </c>
      <c r="R922" t="s">
        <v>325</v>
      </c>
      <c r="S922" s="43">
        <v>-150.44999999999999</v>
      </c>
      <c r="U922" s="43">
        <v>15</v>
      </c>
      <c r="IF922">
        <v>13917</v>
      </c>
      <c r="IG922" t="s">
        <v>309</v>
      </c>
      <c r="IH922" t="s">
        <v>311</v>
      </c>
      <c r="IK922">
        <v>-2</v>
      </c>
      <c r="IL922" t="s">
        <v>278</v>
      </c>
      <c r="IM922" t="s">
        <v>279</v>
      </c>
      <c r="IN922" t="s">
        <v>468</v>
      </c>
      <c r="IP922" t="s">
        <v>482</v>
      </c>
    </row>
    <row r="923" spans="1:250" x14ac:dyDescent="0.35">
      <c r="A923">
        <v>13990</v>
      </c>
      <c r="B923">
        <v>-922729984</v>
      </c>
      <c r="C923">
        <v>1837</v>
      </c>
      <c r="D923" t="s">
        <v>272</v>
      </c>
      <c r="E923" t="s">
        <v>273</v>
      </c>
      <c r="F923">
        <v>19011</v>
      </c>
      <c r="G923" t="s">
        <v>318</v>
      </c>
      <c r="H923" t="s">
        <v>319</v>
      </c>
      <c r="I923">
        <v>507</v>
      </c>
      <c r="J923" t="s">
        <v>549</v>
      </c>
      <c r="K923" t="s">
        <v>550</v>
      </c>
      <c r="L923">
        <v>15189</v>
      </c>
      <c r="M923" t="s">
        <v>312</v>
      </c>
      <c r="N923" t="s">
        <v>313</v>
      </c>
      <c r="O923">
        <v>15189</v>
      </c>
      <c r="P923" t="s">
        <v>312</v>
      </c>
      <c r="Q923" t="s">
        <v>313</v>
      </c>
      <c r="R923" t="s">
        <v>325</v>
      </c>
      <c r="S923" s="43">
        <v>-164.18</v>
      </c>
      <c r="U923" s="43">
        <v>15</v>
      </c>
      <c r="IF923">
        <v>15189</v>
      </c>
      <c r="IG923" t="s">
        <v>312</v>
      </c>
      <c r="IH923" t="s">
        <v>322</v>
      </c>
      <c r="IK923">
        <v>-2</v>
      </c>
      <c r="IL923" t="s">
        <v>278</v>
      </c>
      <c r="IM923" t="s">
        <v>279</v>
      </c>
      <c r="IN923" t="s">
        <v>484</v>
      </c>
      <c r="IP923" t="s">
        <v>485</v>
      </c>
    </row>
    <row r="924" spans="1:250" x14ac:dyDescent="0.35">
      <c r="A924">
        <v>13991</v>
      </c>
      <c r="B924">
        <v>-922729984</v>
      </c>
      <c r="C924">
        <v>1837</v>
      </c>
      <c r="D924" t="s">
        <v>272</v>
      </c>
      <c r="E924" t="s">
        <v>273</v>
      </c>
      <c r="F924">
        <v>13794</v>
      </c>
      <c r="G924" t="s">
        <v>274</v>
      </c>
      <c r="H924" t="s">
        <v>275</v>
      </c>
      <c r="I924">
        <v>528</v>
      </c>
      <c r="J924" t="s">
        <v>531</v>
      </c>
      <c r="K924" t="s">
        <v>532</v>
      </c>
      <c r="L924">
        <v>15189</v>
      </c>
      <c r="M924" t="s">
        <v>312</v>
      </c>
      <c r="N924" t="s">
        <v>313</v>
      </c>
      <c r="O924">
        <v>15189</v>
      </c>
      <c r="P924" t="s">
        <v>312</v>
      </c>
      <c r="Q924" t="s">
        <v>313</v>
      </c>
      <c r="R924" t="s">
        <v>325</v>
      </c>
      <c r="S924" s="43">
        <v>-311.99</v>
      </c>
      <c r="U924" s="43">
        <v>15</v>
      </c>
      <c r="IF924">
        <v>15189</v>
      </c>
      <c r="IG924" t="s">
        <v>312</v>
      </c>
      <c r="IH924" t="s">
        <v>311</v>
      </c>
      <c r="IK924">
        <v>-2</v>
      </c>
      <c r="IL924" t="s">
        <v>278</v>
      </c>
      <c r="IM924" t="s">
        <v>279</v>
      </c>
      <c r="IN924" t="s">
        <v>468</v>
      </c>
      <c r="IP924" t="s">
        <v>483</v>
      </c>
    </row>
    <row r="925" spans="1:250" x14ac:dyDescent="0.35">
      <c r="A925">
        <v>13992</v>
      </c>
      <c r="B925">
        <v>-922729984</v>
      </c>
      <c r="C925">
        <v>1837</v>
      </c>
      <c r="D925" t="s">
        <v>272</v>
      </c>
      <c r="E925" t="s">
        <v>273</v>
      </c>
      <c r="F925">
        <v>13794</v>
      </c>
      <c r="G925" t="s">
        <v>274</v>
      </c>
      <c r="H925" t="s">
        <v>275</v>
      </c>
      <c r="I925">
        <v>527</v>
      </c>
      <c r="J925" t="s">
        <v>535</v>
      </c>
      <c r="K925" t="s">
        <v>536</v>
      </c>
      <c r="L925">
        <v>15189</v>
      </c>
      <c r="M925" t="s">
        <v>312</v>
      </c>
      <c r="N925" t="s">
        <v>313</v>
      </c>
      <c r="O925">
        <v>15189</v>
      </c>
      <c r="P925" t="s">
        <v>312</v>
      </c>
      <c r="Q925" t="s">
        <v>313</v>
      </c>
      <c r="R925" t="s">
        <v>325</v>
      </c>
      <c r="S925" s="43">
        <v>-218.38</v>
      </c>
      <c r="U925" s="43">
        <v>15</v>
      </c>
      <c r="IF925">
        <v>15189</v>
      </c>
      <c r="IG925" t="s">
        <v>312</v>
      </c>
      <c r="IH925" t="s">
        <v>311</v>
      </c>
      <c r="IK925">
        <v>-2</v>
      </c>
      <c r="IL925" t="s">
        <v>278</v>
      </c>
      <c r="IM925" t="s">
        <v>279</v>
      </c>
      <c r="IN925" t="s">
        <v>468</v>
      </c>
      <c r="IP925" t="s">
        <v>483</v>
      </c>
    </row>
    <row r="926" spans="1:250" x14ac:dyDescent="0.35">
      <c r="A926">
        <v>13993</v>
      </c>
      <c r="B926">
        <v>-922729984</v>
      </c>
      <c r="C926">
        <v>1837</v>
      </c>
      <c r="D926" t="s">
        <v>272</v>
      </c>
      <c r="E926" t="s">
        <v>273</v>
      </c>
      <c r="F926">
        <v>13794</v>
      </c>
      <c r="G926" t="s">
        <v>274</v>
      </c>
      <c r="H926" t="s">
        <v>275</v>
      </c>
      <c r="I926">
        <v>523</v>
      </c>
      <c r="J926" t="s">
        <v>537</v>
      </c>
      <c r="K926" t="s">
        <v>538</v>
      </c>
      <c r="L926">
        <v>15189</v>
      </c>
      <c r="M926" t="s">
        <v>312</v>
      </c>
      <c r="N926" t="s">
        <v>313</v>
      </c>
      <c r="O926">
        <v>15189</v>
      </c>
      <c r="P926" t="s">
        <v>312</v>
      </c>
      <c r="Q926" t="s">
        <v>313</v>
      </c>
      <c r="R926" t="s">
        <v>325</v>
      </c>
      <c r="S926" s="43">
        <v>-436.78</v>
      </c>
      <c r="U926" s="43">
        <v>15</v>
      </c>
      <c r="IF926">
        <v>15189</v>
      </c>
      <c r="IG926" t="s">
        <v>312</v>
      </c>
      <c r="IH926" t="s">
        <v>311</v>
      </c>
      <c r="IK926">
        <v>-2</v>
      </c>
      <c r="IL926" t="s">
        <v>278</v>
      </c>
      <c r="IM926" t="s">
        <v>279</v>
      </c>
      <c r="IN926" t="s">
        <v>468</v>
      </c>
      <c r="IP926" t="s">
        <v>483</v>
      </c>
    </row>
    <row r="927" spans="1:250" x14ac:dyDescent="0.35">
      <c r="A927">
        <v>13994</v>
      </c>
      <c r="B927">
        <v>-922729984</v>
      </c>
      <c r="C927">
        <v>1837</v>
      </c>
      <c r="D927" t="s">
        <v>272</v>
      </c>
      <c r="E927" t="s">
        <v>273</v>
      </c>
      <c r="F927">
        <v>13794</v>
      </c>
      <c r="G927" t="s">
        <v>274</v>
      </c>
      <c r="H927" t="s">
        <v>275</v>
      </c>
      <c r="I927">
        <v>521</v>
      </c>
      <c r="J927" t="s">
        <v>539</v>
      </c>
      <c r="K927" t="s">
        <v>540</v>
      </c>
      <c r="L927">
        <v>15189</v>
      </c>
      <c r="M927" t="s">
        <v>312</v>
      </c>
      <c r="N927" t="s">
        <v>313</v>
      </c>
      <c r="O927">
        <v>15189</v>
      </c>
      <c r="P927" t="s">
        <v>312</v>
      </c>
      <c r="Q927" t="s">
        <v>313</v>
      </c>
      <c r="R927" t="s">
        <v>325</v>
      </c>
      <c r="S927" s="43">
        <v>-218.38</v>
      </c>
      <c r="U927" s="43">
        <v>15</v>
      </c>
      <c r="IF927">
        <v>15189</v>
      </c>
      <c r="IG927" t="s">
        <v>312</v>
      </c>
      <c r="IH927" t="s">
        <v>311</v>
      </c>
      <c r="IK927">
        <v>-2</v>
      </c>
      <c r="IL927" t="s">
        <v>278</v>
      </c>
      <c r="IM927" t="s">
        <v>279</v>
      </c>
      <c r="IN927" t="s">
        <v>468</v>
      </c>
      <c r="IP927" t="s">
        <v>483</v>
      </c>
    </row>
    <row r="928" spans="1:250" x14ac:dyDescent="0.35">
      <c r="A928">
        <v>13995</v>
      </c>
      <c r="B928">
        <v>-922729984</v>
      </c>
      <c r="C928">
        <v>1837</v>
      </c>
      <c r="D928" t="s">
        <v>272</v>
      </c>
      <c r="E928" t="s">
        <v>273</v>
      </c>
      <c r="F928">
        <v>13794</v>
      </c>
      <c r="G928" t="s">
        <v>274</v>
      </c>
      <c r="H928" t="s">
        <v>275</v>
      </c>
      <c r="I928">
        <v>519</v>
      </c>
      <c r="J928" t="s">
        <v>541</v>
      </c>
      <c r="K928" t="s">
        <v>542</v>
      </c>
      <c r="L928">
        <v>15189</v>
      </c>
      <c r="M928" t="s">
        <v>312</v>
      </c>
      <c r="N928" t="s">
        <v>313</v>
      </c>
      <c r="O928">
        <v>15189</v>
      </c>
      <c r="P928" t="s">
        <v>312</v>
      </c>
      <c r="Q928" t="s">
        <v>313</v>
      </c>
      <c r="R928" t="s">
        <v>325</v>
      </c>
      <c r="S928" s="43">
        <v>-218.38</v>
      </c>
      <c r="U928" s="43">
        <v>15</v>
      </c>
      <c r="IF928">
        <v>15189</v>
      </c>
      <c r="IG928" t="s">
        <v>312</v>
      </c>
      <c r="IH928" t="s">
        <v>311</v>
      </c>
      <c r="IK928">
        <v>-2</v>
      </c>
      <c r="IL928" t="s">
        <v>278</v>
      </c>
      <c r="IM928" t="s">
        <v>279</v>
      </c>
      <c r="IN928" t="s">
        <v>468</v>
      </c>
      <c r="IP928" t="s">
        <v>483</v>
      </c>
    </row>
    <row r="929" spans="1:250" x14ac:dyDescent="0.35">
      <c r="A929">
        <v>13996</v>
      </c>
      <c r="B929">
        <v>-922729984</v>
      </c>
      <c r="C929">
        <v>1837</v>
      </c>
      <c r="D929" t="s">
        <v>272</v>
      </c>
      <c r="E929" t="s">
        <v>273</v>
      </c>
      <c r="F929">
        <v>19011</v>
      </c>
      <c r="G929" t="s">
        <v>318</v>
      </c>
      <c r="H929" t="s">
        <v>319</v>
      </c>
      <c r="I929">
        <v>523</v>
      </c>
      <c r="J929" t="s">
        <v>537</v>
      </c>
      <c r="K929" t="s">
        <v>538</v>
      </c>
      <c r="L929">
        <v>15189</v>
      </c>
      <c r="M929" t="s">
        <v>312</v>
      </c>
      <c r="N929" t="s">
        <v>313</v>
      </c>
      <c r="O929">
        <v>15189</v>
      </c>
      <c r="P929" t="s">
        <v>312</v>
      </c>
      <c r="Q929" t="s">
        <v>313</v>
      </c>
      <c r="R929" t="s">
        <v>325</v>
      </c>
      <c r="S929" s="43">
        <v>-422.68</v>
      </c>
      <c r="U929" s="43">
        <v>15</v>
      </c>
      <c r="IF929">
        <v>15189</v>
      </c>
      <c r="IG929" t="s">
        <v>312</v>
      </c>
      <c r="IH929" t="s">
        <v>322</v>
      </c>
      <c r="IK929">
        <v>-2</v>
      </c>
      <c r="IL929" t="s">
        <v>278</v>
      </c>
      <c r="IM929" t="s">
        <v>279</v>
      </c>
      <c r="IN929" t="s">
        <v>484</v>
      </c>
      <c r="IP929" t="s">
        <v>485</v>
      </c>
    </row>
    <row r="930" spans="1:250" x14ac:dyDescent="0.35">
      <c r="A930">
        <v>13997</v>
      </c>
      <c r="B930">
        <v>-922729984</v>
      </c>
      <c r="C930">
        <v>1837</v>
      </c>
      <c r="D930" t="s">
        <v>272</v>
      </c>
      <c r="E930" t="s">
        <v>273</v>
      </c>
      <c r="F930">
        <v>19011</v>
      </c>
      <c r="G930" t="s">
        <v>318</v>
      </c>
      <c r="H930" t="s">
        <v>319</v>
      </c>
      <c r="I930">
        <v>521</v>
      </c>
      <c r="J930" t="s">
        <v>539</v>
      </c>
      <c r="K930" t="s">
        <v>540</v>
      </c>
      <c r="L930">
        <v>15189</v>
      </c>
      <c r="M930" t="s">
        <v>312</v>
      </c>
      <c r="N930" t="s">
        <v>313</v>
      </c>
      <c r="O930">
        <v>15189</v>
      </c>
      <c r="P930" t="s">
        <v>312</v>
      </c>
      <c r="Q930" t="s">
        <v>313</v>
      </c>
      <c r="R930" t="s">
        <v>325</v>
      </c>
      <c r="S930" s="43">
        <v>-211.34</v>
      </c>
      <c r="U930" s="43">
        <v>15</v>
      </c>
      <c r="IF930">
        <v>15189</v>
      </c>
      <c r="IG930" t="s">
        <v>312</v>
      </c>
      <c r="IH930" t="s">
        <v>322</v>
      </c>
      <c r="IK930">
        <v>-2</v>
      </c>
      <c r="IL930" t="s">
        <v>278</v>
      </c>
      <c r="IM930" t="s">
        <v>279</v>
      </c>
      <c r="IN930" t="s">
        <v>484</v>
      </c>
      <c r="IP930" t="s">
        <v>485</v>
      </c>
    </row>
    <row r="931" spans="1:250" x14ac:dyDescent="0.35">
      <c r="A931">
        <v>13998</v>
      </c>
      <c r="B931">
        <v>-922729984</v>
      </c>
      <c r="C931">
        <v>1837</v>
      </c>
      <c r="D931" t="s">
        <v>272</v>
      </c>
      <c r="E931" t="s">
        <v>273</v>
      </c>
      <c r="F931">
        <v>19011</v>
      </c>
      <c r="G931" t="s">
        <v>318</v>
      </c>
      <c r="H931" t="s">
        <v>319</v>
      </c>
      <c r="I931">
        <v>519</v>
      </c>
      <c r="J931" t="s">
        <v>541</v>
      </c>
      <c r="K931" t="s">
        <v>542</v>
      </c>
      <c r="L931">
        <v>15189</v>
      </c>
      <c r="M931" t="s">
        <v>312</v>
      </c>
      <c r="N931" t="s">
        <v>313</v>
      </c>
      <c r="O931">
        <v>15189</v>
      </c>
      <c r="P931" t="s">
        <v>312</v>
      </c>
      <c r="Q931" t="s">
        <v>313</v>
      </c>
      <c r="R931" t="s">
        <v>325</v>
      </c>
      <c r="S931" s="43">
        <v>-211.34</v>
      </c>
      <c r="U931" s="43">
        <v>15</v>
      </c>
      <c r="IF931">
        <v>15189</v>
      </c>
      <c r="IG931" t="s">
        <v>312</v>
      </c>
      <c r="IH931" t="s">
        <v>322</v>
      </c>
      <c r="IK931">
        <v>-2</v>
      </c>
      <c r="IL931" t="s">
        <v>278</v>
      </c>
      <c r="IM931" t="s">
        <v>279</v>
      </c>
      <c r="IN931" t="s">
        <v>484</v>
      </c>
      <c r="IP931" t="s">
        <v>485</v>
      </c>
    </row>
    <row r="932" spans="1:250" x14ac:dyDescent="0.35">
      <c r="A932">
        <v>13999</v>
      </c>
      <c r="B932">
        <v>-922729984</v>
      </c>
      <c r="C932">
        <v>1837</v>
      </c>
      <c r="D932" t="s">
        <v>272</v>
      </c>
      <c r="E932" t="s">
        <v>273</v>
      </c>
      <c r="F932">
        <v>19011</v>
      </c>
      <c r="G932" t="s">
        <v>318</v>
      </c>
      <c r="H932" t="s">
        <v>319</v>
      </c>
      <c r="I932">
        <v>515</v>
      </c>
      <c r="J932" t="s">
        <v>543</v>
      </c>
      <c r="K932" t="s">
        <v>544</v>
      </c>
      <c r="L932">
        <v>15189</v>
      </c>
      <c r="M932" t="s">
        <v>312</v>
      </c>
      <c r="N932" t="s">
        <v>313</v>
      </c>
      <c r="O932">
        <v>15189</v>
      </c>
      <c r="P932" t="s">
        <v>312</v>
      </c>
      <c r="Q932" t="s">
        <v>313</v>
      </c>
      <c r="R932" t="s">
        <v>325</v>
      </c>
      <c r="S932" s="43">
        <v>-451.66</v>
      </c>
      <c r="U932" s="43">
        <v>15</v>
      </c>
      <c r="IF932">
        <v>15189</v>
      </c>
      <c r="IG932" t="s">
        <v>312</v>
      </c>
      <c r="IH932" t="s">
        <v>322</v>
      </c>
      <c r="IK932">
        <v>-2</v>
      </c>
      <c r="IL932" t="s">
        <v>278</v>
      </c>
      <c r="IM932" t="s">
        <v>279</v>
      </c>
      <c r="IN932" t="s">
        <v>484</v>
      </c>
      <c r="IP932" t="s">
        <v>485</v>
      </c>
    </row>
    <row r="933" spans="1:250" x14ac:dyDescent="0.35">
      <c r="A933">
        <v>14000</v>
      </c>
      <c r="B933">
        <v>-922729984</v>
      </c>
      <c r="C933">
        <v>1837</v>
      </c>
      <c r="D933" t="s">
        <v>272</v>
      </c>
      <c r="E933" t="s">
        <v>273</v>
      </c>
      <c r="F933">
        <v>19011</v>
      </c>
      <c r="G933" t="s">
        <v>318</v>
      </c>
      <c r="H933" t="s">
        <v>319</v>
      </c>
      <c r="I933">
        <v>513</v>
      </c>
      <c r="J933" t="s">
        <v>545</v>
      </c>
      <c r="K933" t="s">
        <v>546</v>
      </c>
      <c r="L933">
        <v>15189</v>
      </c>
      <c r="M933" t="s">
        <v>312</v>
      </c>
      <c r="N933" t="s">
        <v>313</v>
      </c>
      <c r="O933">
        <v>15189</v>
      </c>
      <c r="P933" t="s">
        <v>312</v>
      </c>
      <c r="Q933" t="s">
        <v>313</v>
      </c>
      <c r="R933" t="s">
        <v>325</v>
      </c>
      <c r="S933" s="43">
        <v>-390.52</v>
      </c>
      <c r="U933" s="43">
        <v>15</v>
      </c>
      <c r="IF933">
        <v>15189</v>
      </c>
      <c r="IG933" t="s">
        <v>312</v>
      </c>
      <c r="IH933" t="s">
        <v>322</v>
      </c>
      <c r="IK933">
        <v>-2</v>
      </c>
      <c r="IL933" t="s">
        <v>278</v>
      </c>
      <c r="IM933" t="s">
        <v>279</v>
      </c>
      <c r="IN933" t="s">
        <v>484</v>
      </c>
      <c r="IP933" t="s">
        <v>485</v>
      </c>
    </row>
    <row r="934" spans="1:250" x14ac:dyDescent="0.35">
      <c r="A934">
        <v>14001</v>
      </c>
      <c r="B934">
        <v>-922729984</v>
      </c>
      <c r="C934">
        <v>1837</v>
      </c>
      <c r="D934" t="s">
        <v>272</v>
      </c>
      <c r="E934" t="s">
        <v>273</v>
      </c>
      <c r="F934">
        <v>19011</v>
      </c>
      <c r="G934" t="s">
        <v>318</v>
      </c>
      <c r="H934" t="s">
        <v>319</v>
      </c>
      <c r="I934">
        <v>509</v>
      </c>
      <c r="J934" t="s">
        <v>547</v>
      </c>
      <c r="K934" t="s">
        <v>548</v>
      </c>
      <c r="L934">
        <v>15189</v>
      </c>
      <c r="M934" t="s">
        <v>312</v>
      </c>
      <c r="N934" t="s">
        <v>313</v>
      </c>
      <c r="O934">
        <v>15189</v>
      </c>
      <c r="P934" t="s">
        <v>312</v>
      </c>
      <c r="Q934" t="s">
        <v>313</v>
      </c>
      <c r="R934" t="s">
        <v>325</v>
      </c>
      <c r="S934" s="43">
        <v>-104.95</v>
      </c>
      <c r="U934" s="43">
        <v>15</v>
      </c>
      <c r="IF934">
        <v>15189</v>
      </c>
      <c r="IG934" t="s">
        <v>312</v>
      </c>
      <c r="IH934" t="s">
        <v>322</v>
      </c>
      <c r="IK934">
        <v>-2</v>
      </c>
      <c r="IL934" t="s">
        <v>278</v>
      </c>
      <c r="IM934" t="s">
        <v>279</v>
      </c>
      <c r="IN934" t="s">
        <v>484</v>
      </c>
      <c r="IP934" t="s">
        <v>485</v>
      </c>
    </row>
    <row r="935" spans="1:250" x14ac:dyDescent="0.35">
      <c r="A935">
        <v>14002</v>
      </c>
      <c r="B935">
        <v>-922729984</v>
      </c>
      <c r="C935">
        <v>1837</v>
      </c>
      <c r="D935" t="s">
        <v>272</v>
      </c>
      <c r="E935" t="s">
        <v>273</v>
      </c>
      <c r="F935">
        <v>13794</v>
      </c>
      <c r="G935" t="s">
        <v>274</v>
      </c>
      <c r="H935" t="s">
        <v>275</v>
      </c>
      <c r="I935">
        <v>515</v>
      </c>
      <c r="J935" t="s">
        <v>543</v>
      </c>
      <c r="K935" t="s">
        <v>544</v>
      </c>
      <c r="L935">
        <v>17005</v>
      </c>
      <c r="M935" t="s">
        <v>314</v>
      </c>
      <c r="N935" t="s">
        <v>315</v>
      </c>
      <c r="O935">
        <v>17005</v>
      </c>
      <c r="P935" t="s">
        <v>314</v>
      </c>
      <c r="Q935" t="s">
        <v>315</v>
      </c>
      <c r="R935" t="s">
        <v>325</v>
      </c>
      <c r="S935" s="43">
        <v>-67.22</v>
      </c>
      <c r="U935" s="43">
        <v>15</v>
      </c>
      <c r="IF935">
        <v>17005</v>
      </c>
      <c r="IG935" t="s">
        <v>314</v>
      </c>
      <c r="IH935" t="s">
        <v>311</v>
      </c>
      <c r="IK935">
        <v>-2</v>
      </c>
      <c r="IL935" t="s">
        <v>278</v>
      </c>
      <c r="IM935" t="s">
        <v>279</v>
      </c>
      <c r="IN935" t="s">
        <v>468</v>
      </c>
      <c r="IP935" t="s">
        <v>486</v>
      </c>
    </row>
    <row r="936" spans="1:250" x14ac:dyDescent="0.35">
      <c r="A936">
        <v>14003</v>
      </c>
      <c r="B936">
        <v>-922729984</v>
      </c>
      <c r="C936">
        <v>1837</v>
      </c>
      <c r="D936" t="s">
        <v>272</v>
      </c>
      <c r="E936" t="s">
        <v>273</v>
      </c>
      <c r="F936">
        <v>13794</v>
      </c>
      <c r="G936" t="s">
        <v>274</v>
      </c>
      <c r="H936" t="s">
        <v>275</v>
      </c>
      <c r="I936">
        <v>513</v>
      </c>
      <c r="J936" t="s">
        <v>545</v>
      </c>
      <c r="K936" t="s">
        <v>546</v>
      </c>
      <c r="L936">
        <v>17005</v>
      </c>
      <c r="M936" t="s">
        <v>314</v>
      </c>
      <c r="N936" t="s">
        <v>315</v>
      </c>
      <c r="O936">
        <v>17005</v>
      </c>
      <c r="P936" t="s">
        <v>314</v>
      </c>
      <c r="Q936" t="s">
        <v>315</v>
      </c>
      <c r="R936" t="s">
        <v>325</v>
      </c>
      <c r="S936" s="43">
        <v>-58.12</v>
      </c>
      <c r="U936" s="43">
        <v>15</v>
      </c>
      <c r="IF936">
        <v>17005</v>
      </c>
      <c r="IG936" t="s">
        <v>314</v>
      </c>
      <c r="IH936" t="s">
        <v>311</v>
      </c>
      <c r="IK936">
        <v>-2</v>
      </c>
      <c r="IL936" t="s">
        <v>278</v>
      </c>
      <c r="IM936" t="s">
        <v>279</v>
      </c>
      <c r="IN936" t="s">
        <v>468</v>
      </c>
      <c r="IP936" t="s">
        <v>486</v>
      </c>
    </row>
    <row r="937" spans="1:250" x14ac:dyDescent="0.35">
      <c r="A937">
        <v>14004</v>
      </c>
      <c r="B937">
        <v>-922729984</v>
      </c>
      <c r="C937">
        <v>1837</v>
      </c>
      <c r="D937" t="s">
        <v>272</v>
      </c>
      <c r="E937" t="s">
        <v>273</v>
      </c>
      <c r="F937">
        <v>13794</v>
      </c>
      <c r="G937" t="s">
        <v>274</v>
      </c>
      <c r="H937" t="s">
        <v>275</v>
      </c>
      <c r="I937">
        <v>509</v>
      </c>
      <c r="J937" t="s">
        <v>547</v>
      </c>
      <c r="K937" t="s">
        <v>548</v>
      </c>
      <c r="L937">
        <v>17005</v>
      </c>
      <c r="M937" t="s">
        <v>314</v>
      </c>
      <c r="N937" t="s">
        <v>315</v>
      </c>
      <c r="O937">
        <v>17005</v>
      </c>
      <c r="P937" t="s">
        <v>314</v>
      </c>
      <c r="Q937" t="s">
        <v>315</v>
      </c>
      <c r="R937" t="s">
        <v>325</v>
      </c>
      <c r="S937" s="43">
        <v>-15.03</v>
      </c>
      <c r="U937" s="43">
        <v>15</v>
      </c>
      <c r="IF937">
        <v>17005</v>
      </c>
      <c r="IG937" t="s">
        <v>314</v>
      </c>
      <c r="IH937" t="s">
        <v>311</v>
      </c>
      <c r="IK937">
        <v>-2</v>
      </c>
      <c r="IL937" t="s">
        <v>278</v>
      </c>
      <c r="IM937" t="s">
        <v>279</v>
      </c>
      <c r="IN937" t="s">
        <v>468</v>
      </c>
      <c r="IP937" t="s">
        <v>486</v>
      </c>
    </row>
    <row r="938" spans="1:250" x14ac:dyDescent="0.35">
      <c r="A938">
        <v>14005</v>
      </c>
      <c r="B938">
        <v>-922729984</v>
      </c>
      <c r="C938">
        <v>1837</v>
      </c>
      <c r="D938" t="s">
        <v>272</v>
      </c>
      <c r="E938" t="s">
        <v>273</v>
      </c>
      <c r="F938">
        <v>13794</v>
      </c>
      <c r="G938" t="s">
        <v>274</v>
      </c>
      <c r="H938" t="s">
        <v>275</v>
      </c>
      <c r="I938">
        <v>507</v>
      </c>
      <c r="J938" t="s">
        <v>549</v>
      </c>
      <c r="K938" t="s">
        <v>550</v>
      </c>
      <c r="L938">
        <v>17005</v>
      </c>
      <c r="M938" t="s">
        <v>314</v>
      </c>
      <c r="N938" t="s">
        <v>315</v>
      </c>
      <c r="O938">
        <v>17005</v>
      </c>
      <c r="P938" t="s">
        <v>314</v>
      </c>
      <c r="Q938" t="s">
        <v>315</v>
      </c>
      <c r="R938" t="s">
        <v>325</v>
      </c>
      <c r="S938" s="43">
        <v>-23.62</v>
      </c>
      <c r="U938" s="43">
        <v>15</v>
      </c>
      <c r="IF938">
        <v>17005</v>
      </c>
      <c r="IG938" t="s">
        <v>314</v>
      </c>
      <c r="IH938" t="s">
        <v>311</v>
      </c>
      <c r="IK938">
        <v>-2</v>
      </c>
      <c r="IL938" t="s">
        <v>278</v>
      </c>
      <c r="IM938" t="s">
        <v>279</v>
      </c>
      <c r="IN938" t="s">
        <v>468</v>
      </c>
      <c r="IP938" t="s">
        <v>486</v>
      </c>
    </row>
    <row r="939" spans="1:250" x14ac:dyDescent="0.35">
      <c r="A939">
        <v>14006</v>
      </c>
      <c r="B939">
        <v>-922729984</v>
      </c>
      <c r="C939">
        <v>1837</v>
      </c>
      <c r="D939" t="s">
        <v>272</v>
      </c>
      <c r="E939" t="s">
        <v>273</v>
      </c>
      <c r="F939">
        <v>19011</v>
      </c>
      <c r="G939" t="s">
        <v>318</v>
      </c>
      <c r="H939" t="s">
        <v>319</v>
      </c>
      <c r="I939">
        <v>528</v>
      </c>
      <c r="J939" t="s">
        <v>531</v>
      </c>
      <c r="K939" t="s">
        <v>532</v>
      </c>
      <c r="L939">
        <v>15189</v>
      </c>
      <c r="M939" t="s">
        <v>312</v>
      </c>
      <c r="N939" t="s">
        <v>313</v>
      </c>
      <c r="O939">
        <v>15189</v>
      </c>
      <c r="P939" t="s">
        <v>312</v>
      </c>
      <c r="Q939" t="s">
        <v>313</v>
      </c>
      <c r="R939" t="s">
        <v>325</v>
      </c>
      <c r="S939" s="43">
        <v>-265.83999999999997</v>
      </c>
      <c r="U939" s="43">
        <v>15</v>
      </c>
      <c r="IF939">
        <v>15189</v>
      </c>
      <c r="IG939" t="s">
        <v>312</v>
      </c>
      <c r="IH939" t="s">
        <v>322</v>
      </c>
      <c r="IK939">
        <v>-2</v>
      </c>
      <c r="IL939" t="s">
        <v>278</v>
      </c>
      <c r="IM939" t="s">
        <v>279</v>
      </c>
      <c r="IN939" t="s">
        <v>484</v>
      </c>
      <c r="IP939" t="s">
        <v>485</v>
      </c>
    </row>
    <row r="940" spans="1:250" x14ac:dyDescent="0.35">
      <c r="A940">
        <v>14007</v>
      </c>
      <c r="B940">
        <v>-922729984</v>
      </c>
      <c r="C940">
        <v>1837</v>
      </c>
      <c r="D940" t="s">
        <v>272</v>
      </c>
      <c r="E940" t="s">
        <v>273</v>
      </c>
      <c r="F940">
        <v>19011</v>
      </c>
      <c r="G940" t="s">
        <v>318</v>
      </c>
      <c r="H940" t="s">
        <v>319</v>
      </c>
      <c r="I940">
        <v>527</v>
      </c>
      <c r="J940" t="s">
        <v>535</v>
      </c>
      <c r="K940" t="s">
        <v>536</v>
      </c>
      <c r="L940">
        <v>15189</v>
      </c>
      <c r="M940" t="s">
        <v>312</v>
      </c>
      <c r="N940" t="s">
        <v>313</v>
      </c>
      <c r="O940">
        <v>15189</v>
      </c>
      <c r="P940" t="s">
        <v>312</v>
      </c>
      <c r="Q940" t="s">
        <v>313</v>
      </c>
      <c r="R940" t="s">
        <v>325</v>
      </c>
      <c r="S940" s="43">
        <v>-211.34</v>
      </c>
      <c r="U940" s="43">
        <v>15</v>
      </c>
      <c r="IF940">
        <v>15189</v>
      </c>
      <c r="IG940" t="s">
        <v>312</v>
      </c>
      <c r="IH940" t="s">
        <v>322</v>
      </c>
      <c r="IK940">
        <v>-2</v>
      </c>
      <c r="IL940" t="s">
        <v>278</v>
      </c>
      <c r="IM940" t="s">
        <v>279</v>
      </c>
      <c r="IN940" t="s">
        <v>484</v>
      </c>
      <c r="IP940" t="s">
        <v>485</v>
      </c>
    </row>
    <row r="941" spans="1:250" x14ac:dyDescent="0.35">
      <c r="A941">
        <v>14008</v>
      </c>
      <c r="B941">
        <v>-922729984</v>
      </c>
      <c r="C941">
        <v>1837</v>
      </c>
      <c r="D941" t="s">
        <v>272</v>
      </c>
      <c r="E941" t="s">
        <v>273</v>
      </c>
      <c r="F941">
        <v>13794</v>
      </c>
      <c r="G941" t="s">
        <v>274</v>
      </c>
      <c r="H941" t="s">
        <v>275</v>
      </c>
      <c r="I941">
        <v>507</v>
      </c>
      <c r="J941" t="s">
        <v>549</v>
      </c>
      <c r="K941" t="s">
        <v>550</v>
      </c>
      <c r="L941">
        <v>17006</v>
      </c>
      <c r="M941" t="s">
        <v>316</v>
      </c>
      <c r="N941" t="s">
        <v>317</v>
      </c>
      <c r="O941">
        <v>17006</v>
      </c>
      <c r="P941" t="s">
        <v>316</v>
      </c>
      <c r="Q941" t="s">
        <v>317</v>
      </c>
      <c r="R941" t="s">
        <v>325</v>
      </c>
      <c r="S941" s="43">
        <v>-34.68</v>
      </c>
      <c r="U941" s="43">
        <v>15</v>
      </c>
      <c r="IF941">
        <v>17006</v>
      </c>
      <c r="IG941" t="s">
        <v>316</v>
      </c>
      <c r="IH941" t="s">
        <v>311</v>
      </c>
      <c r="IK941">
        <v>-2</v>
      </c>
      <c r="IL941" t="s">
        <v>278</v>
      </c>
      <c r="IM941" t="s">
        <v>279</v>
      </c>
      <c r="IN941" t="s">
        <v>468</v>
      </c>
      <c r="IP941" t="s">
        <v>487</v>
      </c>
    </row>
    <row r="942" spans="1:250" x14ac:dyDescent="0.35">
      <c r="A942">
        <v>14009</v>
      </c>
      <c r="B942">
        <v>-922729984</v>
      </c>
      <c r="C942">
        <v>1837</v>
      </c>
      <c r="D942" t="s">
        <v>272</v>
      </c>
      <c r="E942" t="s">
        <v>273</v>
      </c>
      <c r="F942">
        <v>13794</v>
      </c>
      <c r="G942" t="s">
        <v>274</v>
      </c>
      <c r="H942" t="s">
        <v>275</v>
      </c>
      <c r="I942">
        <v>528</v>
      </c>
      <c r="J942" t="s">
        <v>531</v>
      </c>
      <c r="K942" t="s">
        <v>532</v>
      </c>
      <c r="L942">
        <v>17005</v>
      </c>
      <c r="M942" t="s">
        <v>314</v>
      </c>
      <c r="N942" t="s">
        <v>315</v>
      </c>
      <c r="O942">
        <v>17005</v>
      </c>
      <c r="P942" t="s">
        <v>314</v>
      </c>
      <c r="Q942" t="s">
        <v>315</v>
      </c>
      <c r="R942" t="s">
        <v>325</v>
      </c>
      <c r="S942" s="43">
        <v>-44.93</v>
      </c>
      <c r="U942" s="43">
        <v>15</v>
      </c>
      <c r="IF942">
        <v>17005</v>
      </c>
      <c r="IG942" t="s">
        <v>314</v>
      </c>
      <c r="IH942" t="s">
        <v>311</v>
      </c>
      <c r="IK942">
        <v>-2</v>
      </c>
      <c r="IL942" t="s">
        <v>278</v>
      </c>
      <c r="IM942" t="s">
        <v>279</v>
      </c>
      <c r="IN942" t="s">
        <v>468</v>
      </c>
      <c r="IP942" t="s">
        <v>486</v>
      </c>
    </row>
    <row r="943" spans="1:250" x14ac:dyDescent="0.35">
      <c r="A943">
        <v>14010</v>
      </c>
      <c r="B943">
        <v>-922729984</v>
      </c>
      <c r="C943">
        <v>1837</v>
      </c>
      <c r="D943" t="s">
        <v>272</v>
      </c>
      <c r="E943" t="s">
        <v>273</v>
      </c>
      <c r="F943">
        <v>13794</v>
      </c>
      <c r="G943" t="s">
        <v>274</v>
      </c>
      <c r="H943" t="s">
        <v>275</v>
      </c>
      <c r="I943">
        <v>527</v>
      </c>
      <c r="J943" t="s">
        <v>535</v>
      </c>
      <c r="K943" t="s">
        <v>536</v>
      </c>
      <c r="L943">
        <v>17005</v>
      </c>
      <c r="M943" t="s">
        <v>314</v>
      </c>
      <c r="N943" t="s">
        <v>315</v>
      </c>
      <c r="O943">
        <v>17005</v>
      </c>
      <c r="P943" t="s">
        <v>314</v>
      </c>
      <c r="Q943" t="s">
        <v>315</v>
      </c>
      <c r="R943" t="s">
        <v>325</v>
      </c>
      <c r="S943" s="43">
        <v>-31.45</v>
      </c>
      <c r="U943" s="43">
        <v>15</v>
      </c>
      <c r="IF943">
        <v>17005</v>
      </c>
      <c r="IG943" t="s">
        <v>314</v>
      </c>
      <c r="IH943" t="s">
        <v>311</v>
      </c>
      <c r="IK943">
        <v>-2</v>
      </c>
      <c r="IL943" t="s">
        <v>278</v>
      </c>
      <c r="IM943" t="s">
        <v>279</v>
      </c>
      <c r="IN943" t="s">
        <v>468</v>
      </c>
      <c r="IP943" t="s">
        <v>486</v>
      </c>
    </row>
    <row r="944" spans="1:250" x14ac:dyDescent="0.35">
      <c r="A944">
        <v>14011</v>
      </c>
      <c r="B944">
        <v>-922729984</v>
      </c>
      <c r="C944">
        <v>1837</v>
      </c>
      <c r="D944" t="s">
        <v>272</v>
      </c>
      <c r="E944" t="s">
        <v>273</v>
      </c>
      <c r="F944">
        <v>13794</v>
      </c>
      <c r="G944" t="s">
        <v>274</v>
      </c>
      <c r="H944" t="s">
        <v>275</v>
      </c>
      <c r="I944">
        <v>523</v>
      </c>
      <c r="J944" t="s">
        <v>537</v>
      </c>
      <c r="K944" t="s">
        <v>538</v>
      </c>
      <c r="L944">
        <v>17005</v>
      </c>
      <c r="M944" t="s">
        <v>314</v>
      </c>
      <c r="N944" t="s">
        <v>315</v>
      </c>
      <c r="O944">
        <v>17005</v>
      </c>
      <c r="P944" t="s">
        <v>314</v>
      </c>
      <c r="Q944" t="s">
        <v>315</v>
      </c>
      <c r="R944" t="s">
        <v>325</v>
      </c>
      <c r="S944" s="43">
        <v>-62.9</v>
      </c>
      <c r="U944" s="43">
        <v>15</v>
      </c>
      <c r="IF944">
        <v>17005</v>
      </c>
      <c r="IG944" t="s">
        <v>314</v>
      </c>
      <c r="IH944" t="s">
        <v>311</v>
      </c>
      <c r="IK944">
        <v>-2</v>
      </c>
      <c r="IL944" t="s">
        <v>278</v>
      </c>
      <c r="IM944" t="s">
        <v>279</v>
      </c>
      <c r="IN944" t="s">
        <v>468</v>
      </c>
      <c r="IP944" t="s">
        <v>486</v>
      </c>
    </row>
    <row r="945" spans="1:250" x14ac:dyDescent="0.35">
      <c r="A945">
        <v>14012</v>
      </c>
      <c r="B945">
        <v>-922729984</v>
      </c>
      <c r="C945">
        <v>1837</v>
      </c>
      <c r="D945" t="s">
        <v>272</v>
      </c>
      <c r="E945" t="s">
        <v>273</v>
      </c>
      <c r="F945">
        <v>13794</v>
      </c>
      <c r="G945" t="s">
        <v>274</v>
      </c>
      <c r="H945" t="s">
        <v>275</v>
      </c>
      <c r="I945">
        <v>521</v>
      </c>
      <c r="J945" t="s">
        <v>539</v>
      </c>
      <c r="K945" t="s">
        <v>540</v>
      </c>
      <c r="L945">
        <v>17005</v>
      </c>
      <c r="M945" t="s">
        <v>314</v>
      </c>
      <c r="N945" t="s">
        <v>315</v>
      </c>
      <c r="O945">
        <v>17005</v>
      </c>
      <c r="P945" t="s">
        <v>314</v>
      </c>
      <c r="Q945" t="s">
        <v>315</v>
      </c>
      <c r="R945" t="s">
        <v>325</v>
      </c>
      <c r="S945" s="43">
        <v>-31.45</v>
      </c>
      <c r="U945" s="43">
        <v>15</v>
      </c>
      <c r="IF945">
        <v>17005</v>
      </c>
      <c r="IG945" t="s">
        <v>314</v>
      </c>
      <c r="IH945" t="s">
        <v>311</v>
      </c>
      <c r="IK945">
        <v>-2</v>
      </c>
      <c r="IL945" t="s">
        <v>278</v>
      </c>
      <c r="IM945" t="s">
        <v>279</v>
      </c>
      <c r="IN945" t="s">
        <v>468</v>
      </c>
      <c r="IP945" t="s">
        <v>486</v>
      </c>
    </row>
    <row r="946" spans="1:250" x14ac:dyDescent="0.35">
      <c r="A946">
        <v>14013</v>
      </c>
      <c r="B946">
        <v>-922729984</v>
      </c>
      <c r="C946">
        <v>1837</v>
      </c>
      <c r="D946" t="s">
        <v>272</v>
      </c>
      <c r="E946" t="s">
        <v>273</v>
      </c>
      <c r="F946">
        <v>13794</v>
      </c>
      <c r="G946" t="s">
        <v>274</v>
      </c>
      <c r="H946" t="s">
        <v>275</v>
      </c>
      <c r="I946">
        <v>519</v>
      </c>
      <c r="J946" t="s">
        <v>541</v>
      </c>
      <c r="K946" t="s">
        <v>542</v>
      </c>
      <c r="L946">
        <v>17005</v>
      </c>
      <c r="M946" t="s">
        <v>314</v>
      </c>
      <c r="N946" t="s">
        <v>315</v>
      </c>
      <c r="O946">
        <v>17005</v>
      </c>
      <c r="P946" t="s">
        <v>314</v>
      </c>
      <c r="Q946" t="s">
        <v>315</v>
      </c>
      <c r="R946" t="s">
        <v>325</v>
      </c>
      <c r="S946" s="43">
        <v>-31.45</v>
      </c>
      <c r="U946" s="43">
        <v>15</v>
      </c>
      <c r="IF946">
        <v>17005</v>
      </c>
      <c r="IG946" t="s">
        <v>314</v>
      </c>
      <c r="IH946" t="s">
        <v>311</v>
      </c>
      <c r="IK946">
        <v>-2</v>
      </c>
      <c r="IL946" t="s">
        <v>278</v>
      </c>
      <c r="IM946" t="s">
        <v>279</v>
      </c>
      <c r="IN946" t="s">
        <v>468</v>
      </c>
      <c r="IP946" t="s">
        <v>486</v>
      </c>
    </row>
    <row r="947" spans="1:250" x14ac:dyDescent="0.35">
      <c r="A947">
        <v>14014</v>
      </c>
      <c r="B947">
        <v>-922729984</v>
      </c>
      <c r="C947">
        <v>1837</v>
      </c>
      <c r="D947" t="s">
        <v>272</v>
      </c>
      <c r="E947" t="s">
        <v>273</v>
      </c>
      <c r="F947">
        <v>13794</v>
      </c>
      <c r="G947" t="s">
        <v>274</v>
      </c>
      <c r="H947" t="s">
        <v>275</v>
      </c>
      <c r="I947">
        <v>523</v>
      </c>
      <c r="J947" t="s">
        <v>537</v>
      </c>
      <c r="K947" t="s">
        <v>538</v>
      </c>
      <c r="L947">
        <v>17006</v>
      </c>
      <c r="M947" t="s">
        <v>316</v>
      </c>
      <c r="N947" t="s">
        <v>317</v>
      </c>
      <c r="O947">
        <v>17006</v>
      </c>
      <c r="P947" t="s">
        <v>316</v>
      </c>
      <c r="Q947" t="s">
        <v>317</v>
      </c>
      <c r="R947" t="s">
        <v>325</v>
      </c>
      <c r="S947" s="43">
        <v>-97.84</v>
      </c>
      <c r="U947" s="43">
        <v>15</v>
      </c>
      <c r="IF947">
        <v>17006</v>
      </c>
      <c r="IG947" t="s">
        <v>316</v>
      </c>
      <c r="IH947" t="s">
        <v>311</v>
      </c>
      <c r="IK947">
        <v>-2</v>
      </c>
      <c r="IL947" t="s">
        <v>278</v>
      </c>
      <c r="IM947" t="s">
        <v>279</v>
      </c>
      <c r="IN947" t="s">
        <v>468</v>
      </c>
      <c r="IP947" t="s">
        <v>487</v>
      </c>
    </row>
    <row r="948" spans="1:250" x14ac:dyDescent="0.35">
      <c r="A948">
        <v>14015</v>
      </c>
      <c r="B948">
        <v>-922729984</v>
      </c>
      <c r="C948">
        <v>1837</v>
      </c>
      <c r="D948" t="s">
        <v>272</v>
      </c>
      <c r="E948" t="s">
        <v>273</v>
      </c>
      <c r="F948">
        <v>13794</v>
      </c>
      <c r="G948" t="s">
        <v>274</v>
      </c>
      <c r="H948" t="s">
        <v>275</v>
      </c>
      <c r="I948">
        <v>521</v>
      </c>
      <c r="J948" t="s">
        <v>539</v>
      </c>
      <c r="K948" t="s">
        <v>540</v>
      </c>
      <c r="L948">
        <v>17006</v>
      </c>
      <c r="M948" t="s">
        <v>316</v>
      </c>
      <c r="N948" t="s">
        <v>317</v>
      </c>
      <c r="O948">
        <v>17006</v>
      </c>
      <c r="P948" t="s">
        <v>316</v>
      </c>
      <c r="Q948" t="s">
        <v>317</v>
      </c>
      <c r="R948" t="s">
        <v>325</v>
      </c>
      <c r="S948" s="43">
        <v>-48.92</v>
      </c>
      <c r="U948" s="43">
        <v>15</v>
      </c>
      <c r="IF948">
        <v>17006</v>
      </c>
      <c r="IG948" t="s">
        <v>316</v>
      </c>
      <c r="IH948" t="s">
        <v>311</v>
      </c>
      <c r="IK948">
        <v>-2</v>
      </c>
      <c r="IL948" t="s">
        <v>278</v>
      </c>
      <c r="IM948" t="s">
        <v>279</v>
      </c>
      <c r="IN948" t="s">
        <v>468</v>
      </c>
      <c r="IP948" t="s">
        <v>487</v>
      </c>
    </row>
    <row r="949" spans="1:250" x14ac:dyDescent="0.35">
      <c r="A949">
        <v>14016</v>
      </c>
      <c r="B949">
        <v>-922729984</v>
      </c>
      <c r="C949">
        <v>1837</v>
      </c>
      <c r="D949" t="s">
        <v>272</v>
      </c>
      <c r="E949" t="s">
        <v>273</v>
      </c>
      <c r="F949">
        <v>13794</v>
      </c>
      <c r="G949" t="s">
        <v>274</v>
      </c>
      <c r="H949" t="s">
        <v>275</v>
      </c>
      <c r="I949">
        <v>519</v>
      </c>
      <c r="J949" t="s">
        <v>541</v>
      </c>
      <c r="K949" t="s">
        <v>542</v>
      </c>
      <c r="L949">
        <v>17006</v>
      </c>
      <c r="M949" t="s">
        <v>316</v>
      </c>
      <c r="N949" t="s">
        <v>317</v>
      </c>
      <c r="O949">
        <v>17006</v>
      </c>
      <c r="P949" t="s">
        <v>316</v>
      </c>
      <c r="Q949" t="s">
        <v>317</v>
      </c>
      <c r="R949" t="s">
        <v>325</v>
      </c>
      <c r="S949" s="43">
        <v>-48.92</v>
      </c>
      <c r="U949" s="43">
        <v>15</v>
      </c>
      <c r="IF949">
        <v>17006</v>
      </c>
      <c r="IG949" t="s">
        <v>316</v>
      </c>
      <c r="IH949" t="s">
        <v>311</v>
      </c>
      <c r="IK949">
        <v>-2</v>
      </c>
      <c r="IL949" t="s">
        <v>278</v>
      </c>
      <c r="IM949" t="s">
        <v>279</v>
      </c>
      <c r="IN949" t="s">
        <v>468</v>
      </c>
      <c r="IP949" t="s">
        <v>487</v>
      </c>
    </row>
    <row r="950" spans="1:250" x14ac:dyDescent="0.35">
      <c r="A950">
        <v>14017</v>
      </c>
      <c r="B950">
        <v>-922729984</v>
      </c>
      <c r="C950">
        <v>1837</v>
      </c>
      <c r="D950" t="s">
        <v>272</v>
      </c>
      <c r="E950" t="s">
        <v>273</v>
      </c>
      <c r="F950">
        <v>13794</v>
      </c>
      <c r="G950" t="s">
        <v>274</v>
      </c>
      <c r="H950" t="s">
        <v>275</v>
      </c>
      <c r="I950">
        <v>515</v>
      </c>
      <c r="J950" t="s">
        <v>543</v>
      </c>
      <c r="K950" t="s">
        <v>544</v>
      </c>
      <c r="L950">
        <v>17006</v>
      </c>
      <c r="M950" t="s">
        <v>316</v>
      </c>
      <c r="N950" t="s">
        <v>317</v>
      </c>
      <c r="O950">
        <v>17006</v>
      </c>
      <c r="P950" t="s">
        <v>316</v>
      </c>
      <c r="Q950" t="s">
        <v>317</v>
      </c>
      <c r="R950" t="s">
        <v>325</v>
      </c>
      <c r="S950" s="43">
        <v>-104.56</v>
      </c>
      <c r="U950" s="43">
        <v>15</v>
      </c>
      <c r="IF950">
        <v>17006</v>
      </c>
      <c r="IG950" t="s">
        <v>316</v>
      </c>
      <c r="IH950" t="s">
        <v>311</v>
      </c>
      <c r="IK950">
        <v>-2</v>
      </c>
      <c r="IL950" t="s">
        <v>278</v>
      </c>
      <c r="IM950" t="s">
        <v>279</v>
      </c>
      <c r="IN950" t="s">
        <v>468</v>
      </c>
      <c r="IP950" t="s">
        <v>487</v>
      </c>
    </row>
    <row r="951" spans="1:250" x14ac:dyDescent="0.35">
      <c r="A951">
        <v>14018</v>
      </c>
      <c r="B951">
        <v>-922729984</v>
      </c>
      <c r="C951">
        <v>1837</v>
      </c>
      <c r="D951" t="s">
        <v>272</v>
      </c>
      <c r="E951" t="s">
        <v>273</v>
      </c>
      <c r="F951">
        <v>13794</v>
      </c>
      <c r="G951" t="s">
        <v>274</v>
      </c>
      <c r="H951" t="s">
        <v>275</v>
      </c>
      <c r="I951">
        <v>513</v>
      </c>
      <c r="J951" t="s">
        <v>545</v>
      </c>
      <c r="K951" t="s">
        <v>546</v>
      </c>
      <c r="L951">
        <v>17006</v>
      </c>
      <c r="M951" t="s">
        <v>316</v>
      </c>
      <c r="N951" t="s">
        <v>317</v>
      </c>
      <c r="O951">
        <v>17006</v>
      </c>
      <c r="P951" t="s">
        <v>316</v>
      </c>
      <c r="Q951" t="s">
        <v>317</v>
      </c>
      <c r="R951" t="s">
        <v>325</v>
      </c>
      <c r="S951" s="43">
        <v>-90.41</v>
      </c>
      <c r="U951" s="43">
        <v>15</v>
      </c>
      <c r="IF951">
        <v>17006</v>
      </c>
      <c r="IG951" t="s">
        <v>316</v>
      </c>
      <c r="IH951" t="s">
        <v>311</v>
      </c>
      <c r="IK951">
        <v>-2</v>
      </c>
      <c r="IL951" t="s">
        <v>278</v>
      </c>
      <c r="IM951" t="s">
        <v>279</v>
      </c>
      <c r="IN951" t="s">
        <v>468</v>
      </c>
      <c r="IP951" t="s">
        <v>487</v>
      </c>
    </row>
    <row r="952" spans="1:250" x14ac:dyDescent="0.35">
      <c r="A952">
        <v>14019</v>
      </c>
      <c r="B952">
        <v>-922729984</v>
      </c>
      <c r="C952">
        <v>1837</v>
      </c>
      <c r="D952" t="s">
        <v>272</v>
      </c>
      <c r="E952" t="s">
        <v>273</v>
      </c>
      <c r="F952">
        <v>13794</v>
      </c>
      <c r="G952" t="s">
        <v>274</v>
      </c>
      <c r="H952" t="s">
        <v>275</v>
      </c>
      <c r="I952">
        <v>509</v>
      </c>
      <c r="J952" t="s">
        <v>547</v>
      </c>
      <c r="K952" t="s">
        <v>548</v>
      </c>
      <c r="L952">
        <v>17006</v>
      </c>
      <c r="M952" t="s">
        <v>316</v>
      </c>
      <c r="N952" t="s">
        <v>317</v>
      </c>
      <c r="O952">
        <v>17006</v>
      </c>
      <c r="P952" t="s">
        <v>316</v>
      </c>
      <c r="Q952" t="s">
        <v>317</v>
      </c>
      <c r="R952" t="s">
        <v>325</v>
      </c>
      <c r="S952" s="43">
        <v>-22.07</v>
      </c>
      <c r="U952" s="43">
        <v>15</v>
      </c>
      <c r="IF952">
        <v>17006</v>
      </c>
      <c r="IG952" t="s">
        <v>316</v>
      </c>
      <c r="IH952" t="s">
        <v>311</v>
      </c>
      <c r="IK952">
        <v>-2</v>
      </c>
      <c r="IL952" t="s">
        <v>278</v>
      </c>
      <c r="IM952" t="s">
        <v>279</v>
      </c>
      <c r="IN952" t="s">
        <v>468</v>
      </c>
      <c r="IP952" t="s">
        <v>487</v>
      </c>
    </row>
    <row r="953" spans="1:250" x14ac:dyDescent="0.35">
      <c r="A953">
        <v>14020</v>
      </c>
      <c r="B953">
        <v>-922729984</v>
      </c>
      <c r="C953">
        <v>1837</v>
      </c>
      <c r="D953" t="s">
        <v>272</v>
      </c>
      <c r="E953" t="s">
        <v>273</v>
      </c>
      <c r="F953">
        <v>19011</v>
      </c>
      <c r="G953" t="s">
        <v>318</v>
      </c>
      <c r="H953" t="s">
        <v>319</v>
      </c>
      <c r="I953">
        <v>515</v>
      </c>
      <c r="J953" t="s">
        <v>543</v>
      </c>
      <c r="K953" t="s">
        <v>544</v>
      </c>
      <c r="L953">
        <v>19213</v>
      </c>
      <c r="M953" t="s">
        <v>320</v>
      </c>
      <c r="N953" t="s">
        <v>321</v>
      </c>
      <c r="O953">
        <v>19213</v>
      </c>
      <c r="P953" t="s">
        <v>320</v>
      </c>
      <c r="Q953" t="s">
        <v>321</v>
      </c>
      <c r="R953" t="s">
        <v>325</v>
      </c>
      <c r="S953" s="43">
        <v>-1002.77</v>
      </c>
      <c r="U953" s="43">
        <v>15</v>
      </c>
      <c r="IF953">
        <v>19213</v>
      </c>
      <c r="IG953" t="s">
        <v>320</v>
      </c>
      <c r="IH953" t="s">
        <v>322</v>
      </c>
      <c r="IK953">
        <v>-2</v>
      </c>
      <c r="IL953" t="s">
        <v>278</v>
      </c>
      <c r="IM953" t="s">
        <v>279</v>
      </c>
      <c r="IN953" t="s">
        <v>484</v>
      </c>
      <c r="IP953" t="s">
        <v>488</v>
      </c>
    </row>
    <row r="954" spans="1:250" x14ac:dyDescent="0.35">
      <c r="A954">
        <v>14021</v>
      </c>
      <c r="B954">
        <v>-922729984</v>
      </c>
      <c r="C954">
        <v>1837</v>
      </c>
      <c r="D954" t="s">
        <v>272</v>
      </c>
      <c r="E954" t="s">
        <v>273</v>
      </c>
      <c r="F954">
        <v>19011</v>
      </c>
      <c r="G954" t="s">
        <v>318</v>
      </c>
      <c r="H954" t="s">
        <v>319</v>
      </c>
      <c r="I954">
        <v>513</v>
      </c>
      <c r="J954" t="s">
        <v>545</v>
      </c>
      <c r="K954" t="s">
        <v>546</v>
      </c>
      <c r="L954">
        <v>19213</v>
      </c>
      <c r="M954" t="s">
        <v>320</v>
      </c>
      <c r="N954" t="s">
        <v>321</v>
      </c>
      <c r="O954">
        <v>19213</v>
      </c>
      <c r="P954" t="s">
        <v>320</v>
      </c>
      <c r="Q954" t="s">
        <v>321</v>
      </c>
      <c r="R954" t="s">
        <v>325</v>
      </c>
      <c r="S954" s="43">
        <v>-867.03</v>
      </c>
      <c r="U954" s="43">
        <v>15</v>
      </c>
      <c r="IF954">
        <v>19213</v>
      </c>
      <c r="IG954" t="s">
        <v>320</v>
      </c>
      <c r="IH954" t="s">
        <v>322</v>
      </c>
      <c r="IK954">
        <v>-2</v>
      </c>
      <c r="IL954" t="s">
        <v>278</v>
      </c>
      <c r="IM954" t="s">
        <v>279</v>
      </c>
      <c r="IN954" t="s">
        <v>484</v>
      </c>
      <c r="IP954" t="s">
        <v>488</v>
      </c>
    </row>
    <row r="955" spans="1:250" x14ac:dyDescent="0.35">
      <c r="A955">
        <v>14022</v>
      </c>
      <c r="B955">
        <v>-922729984</v>
      </c>
      <c r="C955">
        <v>1837</v>
      </c>
      <c r="D955" t="s">
        <v>272</v>
      </c>
      <c r="E955" t="s">
        <v>273</v>
      </c>
      <c r="F955">
        <v>19011</v>
      </c>
      <c r="G955" t="s">
        <v>318</v>
      </c>
      <c r="H955" t="s">
        <v>319</v>
      </c>
      <c r="I955">
        <v>509</v>
      </c>
      <c r="J955" t="s">
        <v>547</v>
      </c>
      <c r="K955" t="s">
        <v>548</v>
      </c>
      <c r="L955">
        <v>19213</v>
      </c>
      <c r="M955" t="s">
        <v>320</v>
      </c>
      <c r="N955" t="s">
        <v>321</v>
      </c>
      <c r="O955">
        <v>19213</v>
      </c>
      <c r="P955" t="s">
        <v>320</v>
      </c>
      <c r="Q955" t="s">
        <v>321</v>
      </c>
      <c r="R955" t="s">
        <v>325</v>
      </c>
      <c r="S955" s="43">
        <v>-233.01</v>
      </c>
      <c r="U955" s="43">
        <v>15</v>
      </c>
      <c r="IF955">
        <v>19213</v>
      </c>
      <c r="IG955" t="s">
        <v>320</v>
      </c>
      <c r="IH955" t="s">
        <v>322</v>
      </c>
      <c r="IK955">
        <v>-2</v>
      </c>
      <c r="IL955" t="s">
        <v>278</v>
      </c>
      <c r="IM955" t="s">
        <v>279</v>
      </c>
      <c r="IN955" t="s">
        <v>484</v>
      </c>
      <c r="IP955" t="s">
        <v>488</v>
      </c>
    </row>
    <row r="956" spans="1:250" x14ac:dyDescent="0.35">
      <c r="A956">
        <v>14023</v>
      </c>
      <c r="B956">
        <v>-922729984</v>
      </c>
      <c r="C956">
        <v>1837</v>
      </c>
      <c r="D956" t="s">
        <v>272</v>
      </c>
      <c r="E956" t="s">
        <v>273</v>
      </c>
      <c r="F956">
        <v>19011</v>
      </c>
      <c r="G956" t="s">
        <v>318</v>
      </c>
      <c r="H956" t="s">
        <v>319</v>
      </c>
      <c r="I956">
        <v>507</v>
      </c>
      <c r="J956" t="s">
        <v>549</v>
      </c>
      <c r="K956" t="s">
        <v>550</v>
      </c>
      <c r="L956">
        <v>19213</v>
      </c>
      <c r="M956" t="s">
        <v>320</v>
      </c>
      <c r="N956" t="s">
        <v>321</v>
      </c>
      <c r="O956">
        <v>19213</v>
      </c>
      <c r="P956" t="s">
        <v>320</v>
      </c>
      <c r="Q956" t="s">
        <v>321</v>
      </c>
      <c r="R956" t="s">
        <v>325</v>
      </c>
      <c r="S956" s="43">
        <v>-370.61</v>
      </c>
      <c r="U956" s="43">
        <v>15</v>
      </c>
      <c r="IF956">
        <v>19213</v>
      </c>
      <c r="IG956" t="s">
        <v>320</v>
      </c>
      <c r="IH956" t="s">
        <v>322</v>
      </c>
      <c r="IK956">
        <v>-2</v>
      </c>
      <c r="IL956" t="s">
        <v>278</v>
      </c>
      <c r="IM956" t="s">
        <v>279</v>
      </c>
      <c r="IN956" t="s">
        <v>484</v>
      </c>
      <c r="IP956" t="s">
        <v>488</v>
      </c>
    </row>
    <row r="957" spans="1:250" x14ac:dyDescent="0.35">
      <c r="A957">
        <v>14024</v>
      </c>
      <c r="B957">
        <v>-922729984</v>
      </c>
      <c r="C957">
        <v>1837</v>
      </c>
      <c r="D957" t="s">
        <v>272</v>
      </c>
      <c r="E957" t="s">
        <v>273</v>
      </c>
      <c r="F957">
        <v>13794</v>
      </c>
      <c r="G957" t="s">
        <v>274</v>
      </c>
      <c r="H957" t="s">
        <v>275</v>
      </c>
      <c r="I957">
        <v>528</v>
      </c>
      <c r="J957" t="s">
        <v>531</v>
      </c>
      <c r="K957" t="s">
        <v>532</v>
      </c>
      <c r="L957">
        <v>17006</v>
      </c>
      <c r="M957" t="s">
        <v>316</v>
      </c>
      <c r="N957" t="s">
        <v>317</v>
      </c>
      <c r="O957">
        <v>17006</v>
      </c>
      <c r="P957" t="s">
        <v>316</v>
      </c>
      <c r="Q957" t="s">
        <v>317</v>
      </c>
      <c r="R957" t="s">
        <v>325</v>
      </c>
      <c r="S957" s="43">
        <v>-69.88</v>
      </c>
      <c r="U957" s="43">
        <v>15</v>
      </c>
      <c r="IF957">
        <v>17006</v>
      </c>
      <c r="IG957" t="s">
        <v>316</v>
      </c>
      <c r="IH957" t="s">
        <v>311</v>
      </c>
      <c r="IK957">
        <v>-2</v>
      </c>
      <c r="IL957" t="s">
        <v>278</v>
      </c>
      <c r="IM957" t="s">
        <v>279</v>
      </c>
      <c r="IN957" t="s">
        <v>468</v>
      </c>
      <c r="IP957" t="s">
        <v>487</v>
      </c>
    </row>
    <row r="958" spans="1:250" x14ac:dyDescent="0.35">
      <c r="A958">
        <v>14025</v>
      </c>
      <c r="B958">
        <v>-922729984</v>
      </c>
      <c r="C958">
        <v>1837</v>
      </c>
      <c r="D958" t="s">
        <v>272</v>
      </c>
      <c r="E958" t="s">
        <v>273</v>
      </c>
      <c r="F958">
        <v>13794</v>
      </c>
      <c r="G958" t="s">
        <v>274</v>
      </c>
      <c r="H958" t="s">
        <v>275</v>
      </c>
      <c r="I958">
        <v>527</v>
      </c>
      <c r="J958" t="s">
        <v>535</v>
      </c>
      <c r="K958" t="s">
        <v>536</v>
      </c>
      <c r="L958">
        <v>17006</v>
      </c>
      <c r="M958" t="s">
        <v>316</v>
      </c>
      <c r="N958" t="s">
        <v>317</v>
      </c>
      <c r="O958">
        <v>17006</v>
      </c>
      <c r="P958" t="s">
        <v>316</v>
      </c>
      <c r="Q958" t="s">
        <v>317</v>
      </c>
      <c r="R958" t="s">
        <v>325</v>
      </c>
      <c r="S958" s="43">
        <v>-48.92</v>
      </c>
      <c r="U958" s="43">
        <v>15</v>
      </c>
      <c r="IF958">
        <v>17006</v>
      </c>
      <c r="IG958" t="s">
        <v>316</v>
      </c>
      <c r="IH958" t="s">
        <v>311</v>
      </c>
      <c r="IK958">
        <v>-2</v>
      </c>
      <c r="IL958" t="s">
        <v>278</v>
      </c>
      <c r="IM958" t="s">
        <v>279</v>
      </c>
      <c r="IN958" t="s">
        <v>468</v>
      </c>
      <c r="IP958" t="s">
        <v>487</v>
      </c>
    </row>
    <row r="959" spans="1:250" x14ac:dyDescent="0.35">
      <c r="A959">
        <v>14026</v>
      </c>
      <c r="B959">
        <v>-922729984</v>
      </c>
      <c r="C959">
        <v>1837</v>
      </c>
      <c r="D959" t="s">
        <v>272</v>
      </c>
      <c r="E959" t="s">
        <v>273</v>
      </c>
      <c r="F959">
        <v>9695</v>
      </c>
      <c r="G959" t="s">
        <v>280</v>
      </c>
      <c r="H959" t="s">
        <v>281</v>
      </c>
      <c r="I959">
        <v>507</v>
      </c>
      <c r="J959" t="s">
        <v>549</v>
      </c>
      <c r="K959" t="s">
        <v>550</v>
      </c>
      <c r="L959">
        <v>21324</v>
      </c>
      <c r="M959" t="s">
        <v>282</v>
      </c>
      <c r="N959" t="s">
        <v>283</v>
      </c>
      <c r="O959">
        <v>21324</v>
      </c>
      <c r="P959" t="s">
        <v>282</v>
      </c>
      <c r="Q959" t="s">
        <v>283</v>
      </c>
      <c r="R959" t="s">
        <v>325</v>
      </c>
      <c r="S959" s="43">
        <v>-57.71</v>
      </c>
      <c r="U959" s="43">
        <v>15</v>
      </c>
      <c r="IF959">
        <v>21324</v>
      </c>
      <c r="IG959" t="s">
        <v>282</v>
      </c>
      <c r="IH959" t="s">
        <v>284</v>
      </c>
      <c r="IK959">
        <v>-2</v>
      </c>
      <c r="IL959" t="s">
        <v>278</v>
      </c>
      <c r="IM959" t="s">
        <v>279</v>
      </c>
      <c r="IN959" t="s">
        <v>466</v>
      </c>
      <c r="IP959" t="s">
        <v>489</v>
      </c>
    </row>
    <row r="960" spans="1:250" x14ac:dyDescent="0.35">
      <c r="A960">
        <v>14027</v>
      </c>
      <c r="B960">
        <v>-922729984</v>
      </c>
      <c r="C960">
        <v>1837</v>
      </c>
      <c r="D960" t="s">
        <v>272</v>
      </c>
      <c r="E960" t="s">
        <v>273</v>
      </c>
      <c r="F960">
        <v>19011</v>
      </c>
      <c r="G960" t="s">
        <v>318</v>
      </c>
      <c r="H960" t="s">
        <v>319</v>
      </c>
      <c r="I960">
        <v>528</v>
      </c>
      <c r="J960" t="s">
        <v>531</v>
      </c>
      <c r="K960" t="s">
        <v>532</v>
      </c>
      <c r="L960">
        <v>19213</v>
      </c>
      <c r="M960" t="s">
        <v>320</v>
      </c>
      <c r="N960" t="s">
        <v>321</v>
      </c>
      <c r="O960">
        <v>19213</v>
      </c>
      <c r="P960" t="s">
        <v>320</v>
      </c>
      <c r="Q960" t="s">
        <v>321</v>
      </c>
      <c r="R960" t="s">
        <v>325</v>
      </c>
      <c r="S960" s="43">
        <v>-885.55</v>
      </c>
      <c r="U960" s="43">
        <v>15</v>
      </c>
      <c r="IF960">
        <v>19213</v>
      </c>
      <c r="IG960" t="s">
        <v>320</v>
      </c>
      <c r="IH960" t="s">
        <v>322</v>
      </c>
      <c r="IK960">
        <v>-2</v>
      </c>
      <c r="IL960" t="s">
        <v>278</v>
      </c>
      <c r="IM960" t="s">
        <v>279</v>
      </c>
      <c r="IN960" t="s">
        <v>484</v>
      </c>
      <c r="IP960" t="s">
        <v>488</v>
      </c>
    </row>
    <row r="961" spans="1:250" x14ac:dyDescent="0.35">
      <c r="A961">
        <v>14028</v>
      </c>
      <c r="B961">
        <v>-922729984</v>
      </c>
      <c r="C961">
        <v>1837</v>
      </c>
      <c r="D961" t="s">
        <v>272</v>
      </c>
      <c r="E961" t="s">
        <v>273</v>
      </c>
      <c r="F961">
        <v>19011</v>
      </c>
      <c r="G961" t="s">
        <v>318</v>
      </c>
      <c r="H961" t="s">
        <v>319</v>
      </c>
      <c r="I961">
        <v>527</v>
      </c>
      <c r="J961" t="s">
        <v>535</v>
      </c>
      <c r="K961" t="s">
        <v>536</v>
      </c>
      <c r="L961">
        <v>19213</v>
      </c>
      <c r="M961" t="s">
        <v>320</v>
      </c>
      <c r="N961" t="s">
        <v>321</v>
      </c>
      <c r="O961">
        <v>19213</v>
      </c>
      <c r="P961" t="s">
        <v>320</v>
      </c>
      <c r="Q961" t="s">
        <v>321</v>
      </c>
      <c r="R961" t="s">
        <v>325</v>
      </c>
      <c r="S961" s="43">
        <v>-469.21</v>
      </c>
      <c r="U961" s="43">
        <v>15</v>
      </c>
      <c r="IF961">
        <v>19213</v>
      </c>
      <c r="IG961" t="s">
        <v>320</v>
      </c>
      <c r="IH961" t="s">
        <v>322</v>
      </c>
      <c r="IK961">
        <v>-2</v>
      </c>
      <c r="IL961" t="s">
        <v>278</v>
      </c>
      <c r="IM961" t="s">
        <v>279</v>
      </c>
      <c r="IN961" t="s">
        <v>484</v>
      </c>
      <c r="IP961" t="s">
        <v>488</v>
      </c>
    </row>
    <row r="962" spans="1:250" x14ac:dyDescent="0.35">
      <c r="A962">
        <v>14029</v>
      </c>
      <c r="B962">
        <v>-922729984</v>
      </c>
      <c r="C962">
        <v>1837</v>
      </c>
      <c r="D962" t="s">
        <v>272</v>
      </c>
      <c r="E962" t="s">
        <v>273</v>
      </c>
      <c r="F962">
        <v>19011</v>
      </c>
      <c r="G962" t="s">
        <v>318</v>
      </c>
      <c r="H962" t="s">
        <v>319</v>
      </c>
      <c r="I962">
        <v>523</v>
      </c>
      <c r="J962" t="s">
        <v>537</v>
      </c>
      <c r="K962" t="s">
        <v>538</v>
      </c>
      <c r="L962">
        <v>19213</v>
      </c>
      <c r="M962" t="s">
        <v>320</v>
      </c>
      <c r="N962" t="s">
        <v>321</v>
      </c>
      <c r="O962">
        <v>19213</v>
      </c>
      <c r="P962" t="s">
        <v>320</v>
      </c>
      <c r="Q962" t="s">
        <v>321</v>
      </c>
      <c r="R962" t="s">
        <v>325</v>
      </c>
      <c r="S962" s="43">
        <v>-938.43</v>
      </c>
      <c r="U962" s="43">
        <v>15</v>
      </c>
      <c r="IF962">
        <v>19213</v>
      </c>
      <c r="IG962" t="s">
        <v>320</v>
      </c>
      <c r="IH962" t="s">
        <v>322</v>
      </c>
      <c r="IK962">
        <v>-2</v>
      </c>
      <c r="IL962" t="s">
        <v>278</v>
      </c>
      <c r="IM962" t="s">
        <v>279</v>
      </c>
      <c r="IN962" t="s">
        <v>484</v>
      </c>
      <c r="IP962" t="s">
        <v>488</v>
      </c>
    </row>
    <row r="963" spans="1:250" x14ac:dyDescent="0.35">
      <c r="A963">
        <v>14030</v>
      </c>
      <c r="B963">
        <v>-922729984</v>
      </c>
      <c r="C963">
        <v>1837</v>
      </c>
      <c r="D963" t="s">
        <v>272</v>
      </c>
      <c r="E963" t="s">
        <v>273</v>
      </c>
      <c r="F963">
        <v>19011</v>
      </c>
      <c r="G963" t="s">
        <v>318</v>
      </c>
      <c r="H963" t="s">
        <v>319</v>
      </c>
      <c r="I963">
        <v>521</v>
      </c>
      <c r="J963" t="s">
        <v>539</v>
      </c>
      <c r="K963" t="s">
        <v>540</v>
      </c>
      <c r="L963">
        <v>19213</v>
      </c>
      <c r="M963" t="s">
        <v>320</v>
      </c>
      <c r="N963" t="s">
        <v>321</v>
      </c>
      <c r="O963">
        <v>19213</v>
      </c>
      <c r="P963" t="s">
        <v>320</v>
      </c>
      <c r="Q963" t="s">
        <v>321</v>
      </c>
      <c r="R963" t="s">
        <v>325</v>
      </c>
      <c r="S963" s="43">
        <v>-469.21</v>
      </c>
      <c r="U963" s="43">
        <v>15</v>
      </c>
      <c r="IF963">
        <v>19213</v>
      </c>
      <c r="IG963" t="s">
        <v>320</v>
      </c>
      <c r="IH963" t="s">
        <v>322</v>
      </c>
      <c r="IK963">
        <v>-2</v>
      </c>
      <c r="IL963" t="s">
        <v>278</v>
      </c>
      <c r="IM963" t="s">
        <v>279</v>
      </c>
      <c r="IN963" t="s">
        <v>484</v>
      </c>
      <c r="IP963" t="s">
        <v>488</v>
      </c>
    </row>
    <row r="964" spans="1:250" x14ac:dyDescent="0.35">
      <c r="A964">
        <v>14031</v>
      </c>
      <c r="B964">
        <v>-922729984</v>
      </c>
      <c r="C964">
        <v>1837</v>
      </c>
      <c r="D964" t="s">
        <v>272</v>
      </c>
      <c r="E964" t="s">
        <v>273</v>
      </c>
      <c r="F964">
        <v>19011</v>
      </c>
      <c r="G964" t="s">
        <v>318</v>
      </c>
      <c r="H964" t="s">
        <v>319</v>
      </c>
      <c r="I964">
        <v>519</v>
      </c>
      <c r="J964" t="s">
        <v>541</v>
      </c>
      <c r="K964" t="s">
        <v>542</v>
      </c>
      <c r="L964">
        <v>19213</v>
      </c>
      <c r="M964" t="s">
        <v>320</v>
      </c>
      <c r="N964" t="s">
        <v>321</v>
      </c>
      <c r="O964">
        <v>19213</v>
      </c>
      <c r="P964" t="s">
        <v>320</v>
      </c>
      <c r="Q964" t="s">
        <v>321</v>
      </c>
      <c r="R964" t="s">
        <v>325</v>
      </c>
      <c r="S964" s="43">
        <v>-469.21</v>
      </c>
      <c r="U964" s="43">
        <v>15</v>
      </c>
      <c r="IF964">
        <v>19213</v>
      </c>
      <c r="IG964" t="s">
        <v>320</v>
      </c>
      <c r="IH964" t="s">
        <v>322</v>
      </c>
      <c r="IK964">
        <v>-2</v>
      </c>
      <c r="IL964" t="s">
        <v>278</v>
      </c>
      <c r="IM964" t="s">
        <v>279</v>
      </c>
      <c r="IN964" t="s">
        <v>484</v>
      </c>
      <c r="IP964" t="s">
        <v>488</v>
      </c>
    </row>
    <row r="965" spans="1:250" x14ac:dyDescent="0.35">
      <c r="A965">
        <v>14032</v>
      </c>
      <c r="B965">
        <v>-922729984</v>
      </c>
      <c r="C965">
        <v>1837</v>
      </c>
      <c r="D965" t="s">
        <v>272</v>
      </c>
      <c r="E965" t="s">
        <v>273</v>
      </c>
      <c r="F965">
        <v>9695</v>
      </c>
      <c r="G965" t="s">
        <v>280</v>
      </c>
      <c r="H965" t="s">
        <v>281</v>
      </c>
      <c r="I965">
        <v>523</v>
      </c>
      <c r="J965" t="s">
        <v>537</v>
      </c>
      <c r="K965" t="s">
        <v>538</v>
      </c>
      <c r="L965">
        <v>21324</v>
      </c>
      <c r="M965" t="s">
        <v>282</v>
      </c>
      <c r="N965" t="s">
        <v>283</v>
      </c>
      <c r="O965">
        <v>21324</v>
      </c>
      <c r="P965" t="s">
        <v>282</v>
      </c>
      <c r="Q965" t="s">
        <v>283</v>
      </c>
      <c r="R965" t="s">
        <v>325</v>
      </c>
      <c r="S965" s="43">
        <v>-167.17</v>
      </c>
      <c r="U965" s="43">
        <v>15</v>
      </c>
      <c r="IF965">
        <v>21324</v>
      </c>
      <c r="IG965" t="s">
        <v>282</v>
      </c>
      <c r="IH965" t="s">
        <v>284</v>
      </c>
      <c r="IK965">
        <v>-2</v>
      </c>
      <c r="IL965" t="s">
        <v>278</v>
      </c>
      <c r="IM965" t="s">
        <v>279</v>
      </c>
      <c r="IN965" t="s">
        <v>466</v>
      </c>
      <c r="IP965" t="s">
        <v>489</v>
      </c>
    </row>
    <row r="966" spans="1:250" x14ac:dyDescent="0.35">
      <c r="A966">
        <v>14033</v>
      </c>
      <c r="B966">
        <v>-922729984</v>
      </c>
      <c r="C966">
        <v>1837</v>
      </c>
      <c r="D966" t="s">
        <v>272</v>
      </c>
      <c r="E966" t="s">
        <v>273</v>
      </c>
      <c r="F966">
        <v>9695</v>
      </c>
      <c r="G966" t="s">
        <v>280</v>
      </c>
      <c r="H966" t="s">
        <v>281</v>
      </c>
      <c r="I966">
        <v>521</v>
      </c>
      <c r="J966" t="s">
        <v>539</v>
      </c>
      <c r="K966" t="s">
        <v>540</v>
      </c>
      <c r="L966">
        <v>21324</v>
      </c>
      <c r="M966" t="s">
        <v>282</v>
      </c>
      <c r="N966" t="s">
        <v>283</v>
      </c>
      <c r="O966">
        <v>21324</v>
      </c>
      <c r="P966" t="s">
        <v>282</v>
      </c>
      <c r="Q966" t="s">
        <v>283</v>
      </c>
      <c r="R966" t="s">
        <v>325</v>
      </c>
      <c r="S966" s="43">
        <v>-83.59</v>
      </c>
      <c r="U966" s="43">
        <v>15</v>
      </c>
      <c r="IF966">
        <v>21324</v>
      </c>
      <c r="IG966" t="s">
        <v>282</v>
      </c>
      <c r="IH966" t="s">
        <v>284</v>
      </c>
      <c r="IK966">
        <v>-2</v>
      </c>
      <c r="IL966" t="s">
        <v>278</v>
      </c>
      <c r="IM966" t="s">
        <v>279</v>
      </c>
      <c r="IN966" t="s">
        <v>466</v>
      </c>
      <c r="IP966" t="s">
        <v>489</v>
      </c>
    </row>
    <row r="967" spans="1:250" x14ac:dyDescent="0.35">
      <c r="A967">
        <v>14034</v>
      </c>
      <c r="B967">
        <v>-922729984</v>
      </c>
      <c r="C967">
        <v>1837</v>
      </c>
      <c r="D967" t="s">
        <v>272</v>
      </c>
      <c r="E967" t="s">
        <v>273</v>
      </c>
      <c r="F967">
        <v>9695</v>
      </c>
      <c r="G967" t="s">
        <v>280</v>
      </c>
      <c r="H967" t="s">
        <v>281</v>
      </c>
      <c r="I967">
        <v>519</v>
      </c>
      <c r="J967" t="s">
        <v>541</v>
      </c>
      <c r="K967" t="s">
        <v>542</v>
      </c>
      <c r="L967">
        <v>21324</v>
      </c>
      <c r="M967" t="s">
        <v>282</v>
      </c>
      <c r="N967" t="s">
        <v>283</v>
      </c>
      <c r="O967">
        <v>21324</v>
      </c>
      <c r="P967" t="s">
        <v>282</v>
      </c>
      <c r="Q967" t="s">
        <v>283</v>
      </c>
      <c r="R967" t="s">
        <v>325</v>
      </c>
      <c r="S967" s="43">
        <v>-74.209999999999994</v>
      </c>
      <c r="U967" s="43">
        <v>15</v>
      </c>
      <c r="IF967">
        <v>21324</v>
      </c>
      <c r="IG967" t="s">
        <v>282</v>
      </c>
      <c r="IH967" t="s">
        <v>284</v>
      </c>
      <c r="IK967">
        <v>-2</v>
      </c>
      <c r="IL967" t="s">
        <v>278</v>
      </c>
      <c r="IM967" t="s">
        <v>279</v>
      </c>
      <c r="IN967" t="s">
        <v>466</v>
      </c>
      <c r="IP967" t="s">
        <v>489</v>
      </c>
    </row>
    <row r="968" spans="1:250" x14ac:dyDescent="0.35">
      <c r="A968">
        <v>14035</v>
      </c>
      <c r="B968">
        <v>-922729984</v>
      </c>
      <c r="C968">
        <v>1837</v>
      </c>
      <c r="D968" t="s">
        <v>272</v>
      </c>
      <c r="E968" t="s">
        <v>273</v>
      </c>
      <c r="F968">
        <v>9695</v>
      </c>
      <c r="G968" t="s">
        <v>280</v>
      </c>
      <c r="H968" t="s">
        <v>281</v>
      </c>
      <c r="I968">
        <v>515</v>
      </c>
      <c r="J968" t="s">
        <v>543</v>
      </c>
      <c r="K968" t="s">
        <v>544</v>
      </c>
      <c r="L968">
        <v>21324</v>
      </c>
      <c r="M968" t="s">
        <v>282</v>
      </c>
      <c r="N968" t="s">
        <v>283</v>
      </c>
      <c r="O968">
        <v>21324</v>
      </c>
      <c r="P968" t="s">
        <v>282</v>
      </c>
      <c r="Q968" t="s">
        <v>283</v>
      </c>
      <c r="R968" t="s">
        <v>325</v>
      </c>
      <c r="S968" s="43">
        <v>-158.63999999999999</v>
      </c>
      <c r="U968" s="43">
        <v>15</v>
      </c>
      <c r="IF968">
        <v>21324</v>
      </c>
      <c r="IG968" t="s">
        <v>282</v>
      </c>
      <c r="IH968" t="s">
        <v>284</v>
      </c>
      <c r="IK968">
        <v>-2</v>
      </c>
      <c r="IL968" t="s">
        <v>278</v>
      </c>
      <c r="IM968" t="s">
        <v>279</v>
      </c>
      <c r="IN968" t="s">
        <v>466</v>
      </c>
      <c r="IP968" t="s">
        <v>489</v>
      </c>
    </row>
    <row r="969" spans="1:250" x14ac:dyDescent="0.35">
      <c r="A969">
        <v>14036</v>
      </c>
      <c r="B969">
        <v>-922729984</v>
      </c>
      <c r="C969">
        <v>1837</v>
      </c>
      <c r="D969" t="s">
        <v>272</v>
      </c>
      <c r="E969" t="s">
        <v>273</v>
      </c>
      <c r="F969">
        <v>9695</v>
      </c>
      <c r="G969" t="s">
        <v>280</v>
      </c>
      <c r="H969" t="s">
        <v>281</v>
      </c>
      <c r="I969">
        <v>513</v>
      </c>
      <c r="J969" t="s">
        <v>545</v>
      </c>
      <c r="K969" t="s">
        <v>546</v>
      </c>
      <c r="L969">
        <v>21324</v>
      </c>
      <c r="M969" t="s">
        <v>282</v>
      </c>
      <c r="N969" t="s">
        <v>283</v>
      </c>
      <c r="O969">
        <v>21324</v>
      </c>
      <c r="P969" t="s">
        <v>282</v>
      </c>
      <c r="Q969" t="s">
        <v>283</v>
      </c>
      <c r="R969" t="s">
        <v>325</v>
      </c>
      <c r="S969" s="43">
        <v>-137.19</v>
      </c>
      <c r="U969" s="43">
        <v>15</v>
      </c>
      <c r="IF969">
        <v>21324</v>
      </c>
      <c r="IG969" t="s">
        <v>282</v>
      </c>
      <c r="IH969" t="s">
        <v>284</v>
      </c>
      <c r="IK969">
        <v>-2</v>
      </c>
      <c r="IL969" t="s">
        <v>278</v>
      </c>
      <c r="IM969" t="s">
        <v>279</v>
      </c>
      <c r="IN969" t="s">
        <v>466</v>
      </c>
      <c r="IP969" t="s">
        <v>489</v>
      </c>
    </row>
    <row r="970" spans="1:250" x14ac:dyDescent="0.35">
      <c r="A970">
        <v>14037</v>
      </c>
      <c r="B970">
        <v>-922729984</v>
      </c>
      <c r="C970">
        <v>1837</v>
      </c>
      <c r="D970" t="s">
        <v>272</v>
      </c>
      <c r="E970" t="s">
        <v>273</v>
      </c>
      <c r="F970">
        <v>9695</v>
      </c>
      <c r="G970" t="s">
        <v>280</v>
      </c>
      <c r="H970" t="s">
        <v>281</v>
      </c>
      <c r="I970">
        <v>509</v>
      </c>
      <c r="J970" t="s">
        <v>547</v>
      </c>
      <c r="K970" t="s">
        <v>548</v>
      </c>
      <c r="L970">
        <v>21324</v>
      </c>
      <c r="M970" t="s">
        <v>282</v>
      </c>
      <c r="N970" t="s">
        <v>283</v>
      </c>
      <c r="O970">
        <v>21324</v>
      </c>
      <c r="P970" t="s">
        <v>282</v>
      </c>
      <c r="Q970" t="s">
        <v>283</v>
      </c>
      <c r="R970" t="s">
        <v>325</v>
      </c>
      <c r="S970" s="43">
        <v>-38.5</v>
      </c>
      <c r="U970" s="43">
        <v>15</v>
      </c>
      <c r="IF970">
        <v>21324</v>
      </c>
      <c r="IG970" t="s">
        <v>282</v>
      </c>
      <c r="IH970" t="s">
        <v>284</v>
      </c>
      <c r="IK970">
        <v>-2</v>
      </c>
      <c r="IL970" t="s">
        <v>278</v>
      </c>
      <c r="IM970" t="s">
        <v>279</v>
      </c>
      <c r="IN970" t="s">
        <v>466</v>
      </c>
      <c r="IP970" t="s">
        <v>489</v>
      </c>
    </row>
    <row r="971" spans="1:250" x14ac:dyDescent="0.35">
      <c r="A971">
        <v>14038</v>
      </c>
      <c r="B971">
        <v>-922729984</v>
      </c>
      <c r="C971">
        <v>1837</v>
      </c>
      <c r="D971" t="s">
        <v>272</v>
      </c>
      <c r="E971" t="s">
        <v>273</v>
      </c>
      <c r="F971">
        <v>13794</v>
      </c>
      <c r="G971" t="s">
        <v>274</v>
      </c>
      <c r="H971" t="s">
        <v>275</v>
      </c>
      <c r="I971">
        <v>515</v>
      </c>
      <c r="J971" t="s">
        <v>543</v>
      </c>
      <c r="K971" t="s">
        <v>544</v>
      </c>
      <c r="L971">
        <v>22128</v>
      </c>
      <c r="M971" t="s">
        <v>276</v>
      </c>
      <c r="N971" t="s">
        <v>277</v>
      </c>
      <c r="O971">
        <v>22128</v>
      </c>
      <c r="P971" t="s">
        <v>276</v>
      </c>
      <c r="Q971" t="s">
        <v>277</v>
      </c>
      <c r="R971" t="s">
        <v>325</v>
      </c>
      <c r="S971" s="43">
        <v>-9.09</v>
      </c>
      <c r="U971" s="43">
        <v>15</v>
      </c>
      <c r="IF971">
        <v>22128</v>
      </c>
      <c r="IG971" t="s">
        <v>276</v>
      </c>
      <c r="IH971" t="s">
        <v>311</v>
      </c>
      <c r="IK971">
        <v>-2</v>
      </c>
      <c r="IL971" t="s">
        <v>278</v>
      </c>
      <c r="IM971" t="s">
        <v>279</v>
      </c>
      <c r="IN971" t="s">
        <v>468</v>
      </c>
      <c r="IP971" t="s">
        <v>490</v>
      </c>
    </row>
    <row r="972" spans="1:250" x14ac:dyDescent="0.35">
      <c r="A972">
        <v>14039</v>
      </c>
      <c r="B972">
        <v>-922729984</v>
      </c>
      <c r="C972">
        <v>1837</v>
      </c>
      <c r="D972" t="s">
        <v>272</v>
      </c>
      <c r="E972" t="s">
        <v>273</v>
      </c>
      <c r="F972">
        <v>13794</v>
      </c>
      <c r="G972" t="s">
        <v>274</v>
      </c>
      <c r="H972" t="s">
        <v>275</v>
      </c>
      <c r="I972">
        <v>513</v>
      </c>
      <c r="J972" t="s">
        <v>545</v>
      </c>
      <c r="K972" t="s">
        <v>546</v>
      </c>
      <c r="L972">
        <v>22128</v>
      </c>
      <c r="M972" t="s">
        <v>276</v>
      </c>
      <c r="N972" t="s">
        <v>277</v>
      </c>
      <c r="O972">
        <v>22128</v>
      </c>
      <c r="P972" t="s">
        <v>276</v>
      </c>
      <c r="Q972" t="s">
        <v>277</v>
      </c>
      <c r="R972" t="s">
        <v>325</v>
      </c>
      <c r="S972" s="43">
        <v>-7.86</v>
      </c>
      <c r="U972" s="43">
        <v>15</v>
      </c>
      <c r="IF972">
        <v>22128</v>
      </c>
      <c r="IG972" t="s">
        <v>276</v>
      </c>
      <c r="IH972" t="s">
        <v>311</v>
      </c>
      <c r="IK972">
        <v>-2</v>
      </c>
      <c r="IL972" t="s">
        <v>278</v>
      </c>
      <c r="IM972" t="s">
        <v>279</v>
      </c>
      <c r="IN972" t="s">
        <v>468</v>
      </c>
      <c r="IP972" t="s">
        <v>490</v>
      </c>
    </row>
    <row r="973" spans="1:250" x14ac:dyDescent="0.35">
      <c r="A973">
        <v>14040</v>
      </c>
      <c r="B973">
        <v>-922729984</v>
      </c>
      <c r="C973">
        <v>1837</v>
      </c>
      <c r="D973" t="s">
        <v>272</v>
      </c>
      <c r="E973" t="s">
        <v>273</v>
      </c>
      <c r="F973">
        <v>13794</v>
      </c>
      <c r="G973" t="s">
        <v>274</v>
      </c>
      <c r="H973" t="s">
        <v>275</v>
      </c>
      <c r="I973">
        <v>509</v>
      </c>
      <c r="J973" t="s">
        <v>547</v>
      </c>
      <c r="K973" t="s">
        <v>548</v>
      </c>
      <c r="L973">
        <v>22128</v>
      </c>
      <c r="M973" t="s">
        <v>276</v>
      </c>
      <c r="N973" t="s">
        <v>277</v>
      </c>
      <c r="O973">
        <v>22128</v>
      </c>
      <c r="P973" t="s">
        <v>276</v>
      </c>
      <c r="Q973" t="s">
        <v>277</v>
      </c>
      <c r="R973" t="s">
        <v>325</v>
      </c>
      <c r="S973" s="43">
        <v>-2.1</v>
      </c>
      <c r="U973" s="43">
        <v>15</v>
      </c>
      <c r="IF973">
        <v>22128</v>
      </c>
      <c r="IG973" t="s">
        <v>276</v>
      </c>
      <c r="IH973" t="s">
        <v>311</v>
      </c>
      <c r="IK973">
        <v>-2</v>
      </c>
      <c r="IL973" t="s">
        <v>278</v>
      </c>
      <c r="IM973" t="s">
        <v>279</v>
      </c>
      <c r="IN973" t="s">
        <v>468</v>
      </c>
      <c r="IP973" t="s">
        <v>490</v>
      </c>
    </row>
    <row r="974" spans="1:250" x14ac:dyDescent="0.35">
      <c r="A974">
        <v>14041</v>
      </c>
      <c r="B974">
        <v>-922729984</v>
      </c>
      <c r="C974">
        <v>1837</v>
      </c>
      <c r="D974" t="s">
        <v>272</v>
      </c>
      <c r="E974" t="s">
        <v>273</v>
      </c>
      <c r="F974">
        <v>13794</v>
      </c>
      <c r="G974" t="s">
        <v>274</v>
      </c>
      <c r="H974" t="s">
        <v>275</v>
      </c>
      <c r="I974">
        <v>507</v>
      </c>
      <c r="J974" t="s">
        <v>549</v>
      </c>
      <c r="K974" t="s">
        <v>550</v>
      </c>
      <c r="L974">
        <v>22128</v>
      </c>
      <c r="M974" t="s">
        <v>276</v>
      </c>
      <c r="N974" t="s">
        <v>277</v>
      </c>
      <c r="O974">
        <v>22128</v>
      </c>
      <c r="P974" t="s">
        <v>276</v>
      </c>
      <c r="Q974" t="s">
        <v>277</v>
      </c>
      <c r="R974" t="s">
        <v>325</v>
      </c>
      <c r="S974" s="43">
        <v>-3.31</v>
      </c>
      <c r="U974" s="43">
        <v>15</v>
      </c>
      <c r="IF974">
        <v>22128</v>
      </c>
      <c r="IG974" t="s">
        <v>276</v>
      </c>
      <c r="IH974" t="s">
        <v>311</v>
      </c>
      <c r="IK974">
        <v>-2</v>
      </c>
      <c r="IL974" t="s">
        <v>278</v>
      </c>
      <c r="IM974" t="s">
        <v>279</v>
      </c>
      <c r="IN974" t="s">
        <v>468</v>
      </c>
      <c r="IP974" t="s">
        <v>490</v>
      </c>
    </row>
    <row r="975" spans="1:250" x14ac:dyDescent="0.35">
      <c r="A975">
        <v>14042</v>
      </c>
      <c r="B975">
        <v>-922729984</v>
      </c>
      <c r="C975">
        <v>1837</v>
      </c>
      <c r="D975" t="s">
        <v>272</v>
      </c>
      <c r="E975" t="s">
        <v>273</v>
      </c>
      <c r="F975">
        <v>9695</v>
      </c>
      <c r="G975" t="s">
        <v>280</v>
      </c>
      <c r="H975" t="s">
        <v>281</v>
      </c>
      <c r="I975">
        <v>528</v>
      </c>
      <c r="J975" t="s">
        <v>531</v>
      </c>
      <c r="K975" t="s">
        <v>532</v>
      </c>
      <c r="L975">
        <v>21324</v>
      </c>
      <c r="M975" t="s">
        <v>282</v>
      </c>
      <c r="N975" t="s">
        <v>283</v>
      </c>
      <c r="O975">
        <v>21324</v>
      </c>
      <c r="P975" t="s">
        <v>282</v>
      </c>
      <c r="Q975" t="s">
        <v>283</v>
      </c>
      <c r="R975" t="s">
        <v>325</v>
      </c>
      <c r="S975" s="43">
        <v>-110.84</v>
      </c>
      <c r="U975" s="43">
        <v>15</v>
      </c>
      <c r="IF975">
        <v>21324</v>
      </c>
      <c r="IG975" t="s">
        <v>282</v>
      </c>
      <c r="IH975" t="s">
        <v>284</v>
      </c>
      <c r="IK975">
        <v>-2</v>
      </c>
      <c r="IL975" t="s">
        <v>278</v>
      </c>
      <c r="IM975" t="s">
        <v>279</v>
      </c>
      <c r="IN975" t="s">
        <v>466</v>
      </c>
      <c r="IP975" t="s">
        <v>489</v>
      </c>
    </row>
    <row r="976" spans="1:250" x14ac:dyDescent="0.35">
      <c r="A976">
        <v>14043</v>
      </c>
      <c r="B976">
        <v>-922729984</v>
      </c>
      <c r="C976">
        <v>1837</v>
      </c>
      <c r="D976" t="s">
        <v>272</v>
      </c>
      <c r="E976" t="s">
        <v>273</v>
      </c>
      <c r="F976">
        <v>9695</v>
      </c>
      <c r="G976" t="s">
        <v>280</v>
      </c>
      <c r="H976" t="s">
        <v>281</v>
      </c>
      <c r="I976">
        <v>527</v>
      </c>
      <c r="J976" t="s">
        <v>535</v>
      </c>
      <c r="K976" t="s">
        <v>536</v>
      </c>
      <c r="L976">
        <v>21324</v>
      </c>
      <c r="M976" t="s">
        <v>282</v>
      </c>
      <c r="N976" t="s">
        <v>283</v>
      </c>
      <c r="O976">
        <v>21324</v>
      </c>
      <c r="P976" t="s">
        <v>282</v>
      </c>
      <c r="Q976" t="s">
        <v>283</v>
      </c>
      <c r="R976" t="s">
        <v>325</v>
      </c>
      <c r="S976" s="43">
        <v>-77.59</v>
      </c>
      <c r="U976" s="43">
        <v>15</v>
      </c>
      <c r="IF976">
        <v>21324</v>
      </c>
      <c r="IG976" t="s">
        <v>282</v>
      </c>
      <c r="IH976" t="s">
        <v>284</v>
      </c>
      <c r="IK976">
        <v>-2</v>
      </c>
      <c r="IL976" t="s">
        <v>278</v>
      </c>
      <c r="IM976" t="s">
        <v>279</v>
      </c>
      <c r="IN976" t="s">
        <v>466</v>
      </c>
      <c r="IP976" t="s">
        <v>489</v>
      </c>
    </row>
    <row r="977" spans="1:250" x14ac:dyDescent="0.35">
      <c r="A977">
        <v>14044</v>
      </c>
      <c r="B977">
        <v>-922729984</v>
      </c>
      <c r="C977">
        <v>1837</v>
      </c>
      <c r="D977" t="s">
        <v>272</v>
      </c>
      <c r="E977" t="s">
        <v>273</v>
      </c>
      <c r="F977">
        <v>1848</v>
      </c>
      <c r="G977" t="s">
        <v>285</v>
      </c>
      <c r="H977" t="s">
        <v>273</v>
      </c>
      <c r="I977">
        <v>507</v>
      </c>
      <c r="J977" t="s">
        <v>549</v>
      </c>
      <c r="K977" t="s">
        <v>550</v>
      </c>
      <c r="L977">
        <v>30192</v>
      </c>
      <c r="M977" t="s">
        <v>344</v>
      </c>
      <c r="N977" t="s">
        <v>345</v>
      </c>
      <c r="O977">
        <v>30192</v>
      </c>
      <c r="P977" t="s">
        <v>344</v>
      </c>
      <c r="Q977" t="s">
        <v>345</v>
      </c>
      <c r="R977" t="s">
        <v>325</v>
      </c>
      <c r="S977" s="43">
        <v>-449.99</v>
      </c>
      <c r="U977" s="43">
        <v>15</v>
      </c>
      <c r="IF977">
        <v>30192</v>
      </c>
      <c r="IG977" t="s">
        <v>344</v>
      </c>
      <c r="IH977" t="s">
        <v>287</v>
      </c>
      <c r="IK977">
        <v>-2</v>
      </c>
      <c r="IL977" t="s">
        <v>278</v>
      </c>
      <c r="IM977" t="s">
        <v>279</v>
      </c>
      <c r="IN977" t="s">
        <v>463</v>
      </c>
      <c r="IP977" t="s">
        <v>491</v>
      </c>
    </row>
    <row r="978" spans="1:250" x14ac:dyDescent="0.35">
      <c r="A978">
        <v>14045</v>
      </c>
      <c r="B978">
        <v>-922729984</v>
      </c>
      <c r="C978">
        <v>1837</v>
      </c>
      <c r="D978" t="s">
        <v>272</v>
      </c>
      <c r="E978" t="s">
        <v>273</v>
      </c>
      <c r="F978">
        <v>13794</v>
      </c>
      <c r="G978" t="s">
        <v>274</v>
      </c>
      <c r="H978" t="s">
        <v>275</v>
      </c>
      <c r="I978">
        <v>528</v>
      </c>
      <c r="J978" t="s">
        <v>531</v>
      </c>
      <c r="K978" t="s">
        <v>532</v>
      </c>
      <c r="L978">
        <v>22128</v>
      </c>
      <c r="M978" t="s">
        <v>276</v>
      </c>
      <c r="N978" t="s">
        <v>277</v>
      </c>
      <c r="O978">
        <v>22128</v>
      </c>
      <c r="P978" t="s">
        <v>276</v>
      </c>
      <c r="Q978" t="s">
        <v>277</v>
      </c>
      <c r="R978" t="s">
        <v>325</v>
      </c>
      <c r="S978" s="43">
        <v>-6.08</v>
      </c>
      <c r="U978" s="43">
        <v>15</v>
      </c>
      <c r="IF978">
        <v>22128</v>
      </c>
      <c r="IG978" t="s">
        <v>276</v>
      </c>
      <c r="IH978" t="s">
        <v>311</v>
      </c>
      <c r="IK978">
        <v>-2</v>
      </c>
      <c r="IL978" t="s">
        <v>278</v>
      </c>
      <c r="IM978" t="s">
        <v>279</v>
      </c>
      <c r="IN978" t="s">
        <v>468</v>
      </c>
      <c r="IP978" t="s">
        <v>490</v>
      </c>
    </row>
    <row r="979" spans="1:250" x14ac:dyDescent="0.35">
      <c r="A979">
        <v>14046</v>
      </c>
      <c r="B979">
        <v>-922729984</v>
      </c>
      <c r="C979">
        <v>1837</v>
      </c>
      <c r="D979" t="s">
        <v>272</v>
      </c>
      <c r="E979" t="s">
        <v>273</v>
      </c>
      <c r="F979">
        <v>13794</v>
      </c>
      <c r="G979" t="s">
        <v>274</v>
      </c>
      <c r="H979" t="s">
        <v>275</v>
      </c>
      <c r="I979">
        <v>527</v>
      </c>
      <c r="J979" t="s">
        <v>535</v>
      </c>
      <c r="K979" t="s">
        <v>536</v>
      </c>
      <c r="L979">
        <v>22128</v>
      </c>
      <c r="M979" t="s">
        <v>276</v>
      </c>
      <c r="N979" t="s">
        <v>277</v>
      </c>
      <c r="O979">
        <v>22128</v>
      </c>
      <c r="P979" t="s">
        <v>276</v>
      </c>
      <c r="Q979" t="s">
        <v>277</v>
      </c>
      <c r="R979" t="s">
        <v>325</v>
      </c>
      <c r="S979" s="43">
        <v>-4.25</v>
      </c>
      <c r="U979" s="43">
        <v>15</v>
      </c>
      <c r="IF979">
        <v>22128</v>
      </c>
      <c r="IG979" t="s">
        <v>276</v>
      </c>
      <c r="IH979" t="s">
        <v>311</v>
      </c>
      <c r="IK979">
        <v>-2</v>
      </c>
      <c r="IL979" t="s">
        <v>278</v>
      </c>
      <c r="IM979" t="s">
        <v>279</v>
      </c>
      <c r="IN979" t="s">
        <v>468</v>
      </c>
      <c r="IP979" t="s">
        <v>490</v>
      </c>
    </row>
    <row r="980" spans="1:250" x14ac:dyDescent="0.35">
      <c r="A980">
        <v>14047</v>
      </c>
      <c r="B980">
        <v>-922729984</v>
      </c>
      <c r="C980">
        <v>1837</v>
      </c>
      <c r="D980" t="s">
        <v>272</v>
      </c>
      <c r="E980" t="s">
        <v>273</v>
      </c>
      <c r="F980">
        <v>13794</v>
      </c>
      <c r="G980" t="s">
        <v>274</v>
      </c>
      <c r="H980" t="s">
        <v>275</v>
      </c>
      <c r="I980">
        <v>523</v>
      </c>
      <c r="J980" t="s">
        <v>537</v>
      </c>
      <c r="K980" t="s">
        <v>538</v>
      </c>
      <c r="L980">
        <v>22128</v>
      </c>
      <c r="M980" t="s">
        <v>276</v>
      </c>
      <c r="N980" t="s">
        <v>277</v>
      </c>
      <c r="O980">
        <v>22128</v>
      </c>
      <c r="P980" t="s">
        <v>276</v>
      </c>
      <c r="Q980" t="s">
        <v>277</v>
      </c>
      <c r="R980" t="s">
        <v>325</v>
      </c>
      <c r="S980" s="43">
        <v>-8.51</v>
      </c>
      <c r="U980" s="43">
        <v>15</v>
      </c>
      <c r="IF980">
        <v>22128</v>
      </c>
      <c r="IG980" t="s">
        <v>276</v>
      </c>
      <c r="IH980" t="s">
        <v>311</v>
      </c>
      <c r="IK980">
        <v>-2</v>
      </c>
      <c r="IL980" t="s">
        <v>278</v>
      </c>
      <c r="IM980" t="s">
        <v>279</v>
      </c>
      <c r="IN980" t="s">
        <v>468</v>
      </c>
      <c r="IP980" t="s">
        <v>490</v>
      </c>
    </row>
    <row r="981" spans="1:250" x14ac:dyDescent="0.35">
      <c r="A981">
        <v>14048</v>
      </c>
      <c r="B981">
        <v>-922729984</v>
      </c>
      <c r="C981">
        <v>1837</v>
      </c>
      <c r="D981" t="s">
        <v>272</v>
      </c>
      <c r="E981" t="s">
        <v>273</v>
      </c>
      <c r="F981">
        <v>13794</v>
      </c>
      <c r="G981" t="s">
        <v>274</v>
      </c>
      <c r="H981" t="s">
        <v>275</v>
      </c>
      <c r="I981">
        <v>521</v>
      </c>
      <c r="J981" t="s">
        <v>539</v>
      </c>
      <c r="K981" t="s">
        <v>540</v>
      </c>
      <c r="L981">
        <v>22128</v>
      </c>
      <c r="M981" t="s">
        <v>276</v>
      </c>
      <c r="N981" t="s">
        <v>277</v>
      </c>
      <c r="O981">
        <v>22128</v>
      </c>
      <c r="P981" t="s">
        <v>276</v>
      </c>
      <c r="Q981" t="s">
        <v>277</v>
      </c>
      <c r="R981" t="s">
        <v>325</v>
      </c>
      <c r="S981" s="43">
        <v>-4.25</v>
      </c>
      <c r="U981" s="43">
        <v>15</v>
      </c>
      <c r="IF981">
        <v>22128</v>
      </c>
      <c r="IG981" t="s">
        <v>276</v>
      </c>
      <c r="IH981" t="s">
        <v>311</v>
      </c>
      <c r="IK981">
        <v>-2</v>
      </c>
      <c r="IL981" t="s">
        <v>278</v>
      </c>
      <c r="IM981" t="s">
        <v>279</v>
      </c>
      <c r="IN981" t="s">
        <v>468</v>
      </c>
      <c r="IP981" t="s">
        <v>490</v>
      </c>
    </row>
    <row r="982" spans="1:250" x14ac:dyDescent="0.35">
      <c r="A982">
        <v>14049</v>
      </c>
      <c r="B982">
        <v>-922729984</v>
      </c>
      <c r="C982">
        <v>1837</v>
      </c>
      <c r="D982" t="s">
        <v>272</v>
      </c>
      <c r="E982" t="s">
        <v>273</v>
      </c>
      <c r="F982">
        <v>13794</v>
      </c>
      <c r="G982" t="s">
        <v>274</v>
      </c>
      <c r="H982" t="s">
        <v>275</v>
      </c>
      <c r="I982">
        <v>519</v>
      </c>
      <c r="J982" t="s">
        <v>541</v>
      </c>
      <c r="K982" t="s">
        <v>542</v>
      </c>
      <c r="L982">
        <v>22128</v>
      </c>
      <c r="M982" t="s">
        <v>276</v>
      </c>
      <c r="N982" t="s">
        <v>277</v>
      </c>
      <c r="O982">
        <v>22128</v>
      </c>
      <c r="P982" t="s">
        <v>276</v>
      </c>
      <c r="Q982" t="s">
        <v>277</v>
      </c>
      <c r="R982" t="s">
        <v>325</v>
      </c>
      <c r="S982" s="43">
        <v>-4.25</v>
      </c>
      <c r="U982" s="43">
        <v>15</v>
      </c>
      <c r="IF982">
        <v>22128</v>
      </c>
      <c r="IG982" t="s">
        <v>276</v>
      </c>
      <c r="IH982" t="s">
        <v>311</v>
      </c>
      <c r="IK982">
        <v>-2</v>
      </c>
      <c r="IL982" t="s">
        <v>278</v>
      </c>
      <c r="IM982" t="s">
        <v>279</v>
      </c>
      <c r="IN982" t="s">
        <v>468</v>
      </c>
      <c r="IP982" t="s">
        <v>490</v>
      </c>
    </row>
    <row r="983" spans="1:250" x14ac:dyDescent="0.35">
      <c r="A983">
        <v>14050</v>
      </c>
      <c r="B983">
        <v>-922729984</v>
      </c>
      <c r="C983">
        <v>1837</v>
      </c>
      <c r="D983" t="s">
        <v>272</v>
      </c>
      <c r="E983" t="s">
        <v>273</v>
      </c>
      <c r="F983">
        <v>1848</v>
      </c>
      <c r="G983" t="s">
        <v>285</v>
      </c>
      <c r="H983" t="s">
        <v>273</v>
      </c>
      <c r="I983">
        <v>523</v>
      </c>
      <c r="J983" t="s">
        <v>537</v>
      </c>
      <c r="K983" t="s">
        <v>538</v>
      </c>
      <c r="L983">
        <v>30192</v>
      </c>
      <c r="M983" t="s">
        <v>344</v>
      </c>
      <c r="N983" t="s">
        <v>345</v>
      </c>
      <c r="O983">
        <v>30192</v>
      </c>
      <c r="P983" t="s">
        <v>344</v>
      </c>
      <c r="Q983" t="s">
        <v>345</v>
      </c>
      <c r="R983" t="s">
        <v>325</v>
      </c>
      <c r="S983" s="43">
        <v>-1018.17</v>
      </c>
      <c r="U983" s="43">
        <v>15</v>
      </c>
      <c r="IF983">
        <v>30192</v>
      </c>
      <c r="IG983" t="s">
        <v>344</v>
      </c>
      <c r="IH983" t="s">
        <v>287</v>
      </c>
      <c r="IK983">
        <v>-2</v>
      </c>
      <c r="IL983" t="s">
        <v>278</v>
      </c>
      <c r="IM983" t="s">
        <v>279</v>
      </c>
      <c r="IN983" t="s">
        <v>463</v>
      </c>
      <c r="IP983" t="s">
        <v>491</v>
      </c>
    </row>
    <row r="984" spans="1:250" x14ac:dyDescent="0.35">
      <c r="A984">
        <v>14051</v>
      </c>
      <c r="B984">
        <v>-922729984</v>
      </c>
      <c r="C984">
        <v>1837</v>
      </c>
      <c r="D984" t="s">
        <v>272</v>
      </c>
      <c r="E984" t="s">
        <v>273</v>
      </c>
      <c r="F984">
        <v>1848</v>
      </c>
      <c r="G984" t="s">
        <v>285</v>
      </c>
      <c r="H984" t="s">
        <v>273</v>
      </c>
      <c r="I984">
        <v>521</v>
      </c>
      <c r="J984" t="s">
        <v>539</v>
      </c>
      <c r="K984" t="s">
        <v>540</v>
      </c>
      <c r="L984">
        <v>30192</v>
      </c>
      <c r="M984" t="s">
        <v>344</v>
      </c>
      <c r="N984" t="s">
        <v>345</v>
      </c>
      <c r="O984">
        <v>30192</v>
      </c>
      <c r="P984" t="s">
        <v>344</v>
      </c>
      <c r="Q984" t="s">
        <v>345</v>
      </c>
      <c r="R984" t="s">
        <v>325</v>
      </c>
      <c r="S984" s="43">
        <v>-509.08</v>
      </c>
      <c r="U984" s="43">
        <v>15</v>
      </c>
      <c r="IF984">
        <v>30192</v>
      </c>
      <c r="IG984" t="s">
        <v>344</v>
      </c>
      <c r="IH984" t="s">
        <v>287</v>
      </c>
      <c r="IK984">
        <v>-2</v>
      </c>
      <c r="IL984" t="s">
        <v>278</v>
      </c>
      <c r="IM984" t="s">
        <v>279</v>
      </c>
      <c r="IN984" t="s">
        <v>463</v>
      </c>
      <c r="IP984" t="s">
        <v>491</v>
      </c>
    </row>
    <row r="985" spans="1:250" x14ac:dyDescent="0.35">
      <c r="A985">
        <v>14052</v>
      </c>
      <c r="B985">
        <v>-922729984</v>
      </c>
      <c r="C985">
        <v>1837</v>
      </c>
      <c r="D985" t="s">
        <v>272</v>
      </c>
      <c r="E985" t="s">
        <v>273</v>
      </c>
      <c r="F985">
        <v>1848</v>
      </c>
      <c r="G985" t="s">
        <v>285</v>
      </c>
      <c r="H985" t="s">
        <v>273</v>
      </c>
      <c r="I985">
        <v>519</v>
      </c>
      <c r="J985" t="s">
        <v>541</v>
      </c>
      <c r="K985" t="s">
        <v>542</v>
      </c>
      <c r="L985">
        <v>30192</v>
      </c>
      <c r="M985" t="s">
        <v>344</v>
      </c>
      <c r="N985" t="s">
        <v>345</v>
      </c>
      <c r="O985">
        <v>30192</v>
      </c>
      <c r="P985" t="s">
        <v>344</v>
      </c>
      <c r="Q985" t="s">
        <v>345</v>
      </c>
      <c r="R985" t="s">
        <v>325</v>
      </c>
      <c r="S985" s="43">
        <v>-509.08</v>
      </c>
      <c r="U985" s="43">
        <v>15</v>
      </c>
      <c r="IF985">
        <v>30192</v>
      </c>
      <c r="IG985" t="s">
        <v>344</v>
      </c>
      <c r="IH985" t="s">
        <v>287</v>
      </c>
      <c r="IK985">
        <v>-2</v>
      </c>
      <c r="IL985" t="s">
        <v>278</v>
      </c>
      <c r="IM985" t="s">
        <v>279</v>
      </c>
      <c r="IN985" t="s">
        <v>463</v>
      </c>
      <c r="IP985" t="s">
        <v>491</v>
      </c>
    </row>
    <row r="986" spans="1:250" x14ac:dyDescent="0.35">
      <c r="A986">
        <v>14053</v>
      </c>
      <c r="B986">
        <v>-922729984</v>
      </c>
      <c r="C986">
        <v>1837</v>
      </c>
      <c r="D986" t="s">
        <v>272</v>
      </c>
      <c r="E986" t="s">
        <v>273</v>
      </c>
      <c r="F986">
        <v>1848</v>
      </c>
      <c r="G986" t="s">
        <v>285</v>
      </c>
      <c r="H986" t="s">
        <v>273</v>
      </c>
      <c r="I986">
        <v>515</v>
      </c>
      <c r="J986" t="s">
        <v>543</v>
      </c>
      <c r="K986" t="s">
        <v>544</v>
      </c>
      <c r="L986">
        <v>30192</v>
      </c>
      <c r="M986" t="s">
        <v>344</v>
      </c>
      <c r="N986" t="s">
        <v>345</v>
      </c>
      <c r="O986">
        <v>30192</v>
      </c>
      <c r="P986" t="s">
        <v>344</v>
      </c>
      <c r="Q986" t="s">
        <v>345</v>
      </c>
      <c r="R986" t="s">
        <v>325</v>
      </c>
      <c r="S986" s="43">
        <v>-678.99</v>
      </c>
      <c r="U986" s="43">
        <v>15</v>
      </c>
      <c r="IF986">
        <v>30192</v>
      </c>
      <c r="IG986" t="s">
        <v>344</v>
      </c>
      <c r="IH986" t="s">
        <v>287</v>
      </c>
      <c r="IK986">
        <v>-2</v>
      </c>
      <c r="IL986" t="s">
        <v>278</v>
      </c>
      <c r="IM986" t="s">
        <v>279</v>
      </c>
      <c r="IN986" t="s">
        <v>463</v>
      </c>
      <c r="IP986" t="s">
        <v>491</v>
      </c>
    </row>
    <row r="987" spans="1:250" x14ac:dyDescent="0.35">
      <c r="A987">
        <v>14054</v>
      </c>
      <c r="B987">
        <v>-922729984</v>
      </c>
      <c r="C987">
        <v>1837</v>
      </c>
      <c r="D987" t="s">
        <v>272</v>
      </c>
      <c r="E987" t="s">
        <v>273</v>
      </c>
      <c r="F987">
        <v>1848</v>
      </c>
      <c r="G987" t="s">
        <v>285</v>
      </c>
      <c r="H987" t="s">
        <v>273</v>
      </c>
      <c r="I987">
        <v>513</v>
      </c>
      <c r="J987" t="s">
        <v>545</v>
      </c>
      <c r="K987" t="s">
        <v>546</v>
      </c>
      <c r="L987">
        <v>30192</v>
      </c>
      <c r="M987" t="s">
        <v>344</v>
      </c>
      <c r="N987" t="s">
        <v>345</v>
      </c>
      <c r="O987">
        <v>30192</v>
      </c>
      <c r="P987" t="s">
        <v>344</v>
      </c>
      <c r="Q987" t="s">
        <v>345</v>
      </c>
      <c r="R987" t="s">
        <v>325</v>
      </c>
      <c r="S987" s="43">
        <v>-675.96</v>
      </c>
      <c r="U987" s="43">
        <v>15</v>
      </c>
      <c r="IF987">
        <v>30192</v>
      </c>
      <c r="IG987" t="s">
        <v>344</v>
      </c>
      <c r="IH987" t="s">
        <v>287</v>
      </c>
      <c r="IK987">
        <v>-2</v>
      </c>
      <c r="IL987" t="s">
        <v>278</v>
      </c>
      <c r="IM987" t="s">
        <v>279</v>
      </c>
      <c r="IN987" t="s">
        <v>463</v>
      </c>
      <c r="IP987" t="s">
        <v>491</v>
      </c>
    </row>
    <row r="988" spans="1:250" x14ac:dyDescent="0.35">
      <c r="A988">
        <v>14055</v>
      </c>
      <c r="B988">
        <v>-922729984</v>
      </c>
      <c r="C988">
        <v>1837</v>
      </c>
      <c r="D988" t="s">
        <v>272</v>
      </c>
      <c r="E988" t="s">
        <v>273</v>
      </c>
      <c r="F988">
        <v>1848</v>
      </c>
      <c r="G988" t="s">
        <v>285</v>
      </c>
      <c r="H988" t="s">
        <v>273</v>
      </c>
      <c r="I988">
        <v>509</v>
      </c>
      <c r="J988" t="s">
        <v>547</v>
      </c>
      <c r="K988" t="s">
        <v>548</v>
      </c>
      <c r="L988">
        <v>30192</v>
      </c>
      <c r="M988" t="s">
        <v>344</v>
      </c>
      <c r="N988" t="s">
        <v>345</v>
      </c>
      <c r="O988">
        <v>30192</v>
      </c>
      <c r="P988" t="s">
        <v>344</v>
      </c>
      <c r="Q988" t="s">
        <v>345</v>
      </c>
      <c r="R988" t="s">
        <v>325</v>
      </c>
      <c r="S988" s="43">
        <v>-133.79</v>
      </c>
      <c r="U988" s="43">
        <v>15</v>
      </c>
      <c r="IF988">
        <v>30192</v>
      </c>
      <c r="IG988" t="s">
        <v>344</v>
      </c>
      <c r="IH988" t="s">
        <v>287</v>
      </c>
      <c r="IK988">
        <v>-2</v>
      </c>
      <c r="IL988" t="s">
        <v>278</v>
      </c>
      <c r="IM988" t="s">
        <v>279</v>
      </c>
      <c r="IN988" t="s">
        <v>463</v>
      </c>
      <c r="IP988" t="s">
        <v>491</v>
      </c>
    </row>
    <row r="989" spans="1:250" x14ac:dyDescent="0.35">
      <c r="A989">
        <v>14056</v>
      </c>
      <c r="B989">
        <v>-922729984</v>
      </c>
      <c r="C989">
        <v>1837</v>
      </c>
      <c r="D989" t="s">
        <v>272</v>
      </c>
      <c r="E989" t="s">
        <v>273</v>
      </c>
      <c r="F989">
        <v>9695</v>
      </c>
      <c r="G989" t="s">
        <v>280</v>
      </c>
      <c r="H989" t="s">
        <v>281</v>
      </c>
      <c r="I989">
        <v>515</v>
      </c>
      <c r="J989" t="s">
        <v>543</v>
      </c>
      <c r="K989" t="s">
        <v>544</v>
      </c>
      <c r="L989">
        <v>30192</v>
      </c>
      <c r="M989" t="s">
        <v>344</v>
      </c>
      <c r="N989" t="s">
        <v>345</v>
      </c>
      <c r="O989">
        <v>30192</v>
      </c>
      <c r="P989" t="s">
        <v>344</v>
      </c>
      <c r="Q989" t="s">
        <v>345</v>
      </c>
      <c r="R989" t="s">
        <v>325</v>
      </c>
      <c r="S989" s="43">
        <v>-669.5</v>
      </c>
      <c r="U989" s="43">
        <v>15</v>
      </c>
      <c r="IF989">
        <v>30192</v>
      </c>
      <c r="IG989" t="s">
        <v>344</v>
      </c>
      <c r="IH989" t="s">
        <v>284</v>
      </c>
      <c r="IK989">
        <v>-2</v>
      </c>
      <c r="IL989" t="s">
        <v>278</v>
      </c>
      <c r="IM989" t="s">
        <v>279</v>
      </c>
      <c r="IN989" t="s">
        <v>466</v>
      </c>
      <c r="IP989" t="s">
        <v>492</v>
      </c>
    </row>
    <row r="990" spans="1:250" x14ac:dyDescent="0.35">
      <c r="A990">
        <v>14057</v>
      </c>
      <c r="B990">
        <v>-922729984</v>
      </c>
      <c r="C990">
        <v>1837</v>
      </c>
      <c r="D990" t="s">
        <v>272</v>
      </c>
      <c r="E990" t="s">
        <v>273</v>
      </c>
      <c r="F990">
        <v>9695</v>
      </c>
      <c r="G990" t="s">
        <v>280</v>
      </c>
      <c r="H990" t="s">
        <v>281</v>
      </c>
      <c r="I990">
        <v>513</v>
      </c>
      <c r="J990" t="s">
        <v>545</v>
      </c>
      <c r="K990" t="s">
        <v>546</v>
      </c>
      <c r="L990">
        <v>30192</v>
      </c>
      <c r="M990" t="s">
        <v>344</v>
      </c>
      <c r="N990" t="s">
        <v>345</v>
      </c>
      <c r="O990">
        <v>30192</v>
      </c>
      <c r="P990" t="s">
        <v>344</v>
      </c>
      <c r="Q990" t="s">
        <v>345</v>
      </c>
      <c r="R990" t="s">
        <v>325</v>
      </c>
      <c r="S990" s="43">
        <v>-578.98</v>
      </c>
      <c r="U990" s="43">
        <v>15</v>
      </c>
      <c r="IF990">
        <v>30192</v>
      </c>
      <c r="IG990" t="s">
        <v>344</v>
      </c>
      <c r="IH990" t="s">
        <v>284</v>
      </c>
      <c r="IK990">
        <v>-2</v>
      </c>
      <c r="IL990" t="s">
        <v>278</v>
      </c>
      <c r="IM990" t="s">
        <v>279</v>
      </c>
      <c r="IN990" t="s">
        <v>466</v>
      </c>
      <c r="IP990" t="s">
        <v>492</v>
      </c>
    </row>
    <row r="991" spans="1:250" x14ac:dyDescent="0.35">
      <c r="A991">
        <v>14058</v>
      </c>
      <c r="B991">
        <v>-922729984</v>
      </c>
      <c r="C991">
        <v>1837</v>
      </c>
      <c r="D991" t="s">
        <v>272</v>
      </c>
      <c r="E991" t="s">
        <v>273</v>
      </c>
      <c r="F991">
        <v>9695</v>
      </c>
      <c r="G991" t="s">
        <v>280</v>
      </c>
      <c r="H991" t="s">
        <v>281</v>
      </c>
      <c r="I991">
        <v>509</v>
      </c>
      <c r="J991" t="s">
        <v>547</v>
      </c>
      <c r="K991" t="s">
        <v>548</v>
      </c>
      <c r="L991">
        <v>30192</v>
      </c>
      <c r="M991" t="s">
        <v>344</v>
      </c>
      <c r="N991" t="s">
        <v>345</v>
      </c>
      <c r="O991">
        <v>30192</v>
      </c>
      <c r="P991" t="s">
        <v>344</v>
      </c>
      <c r="Q991" t="s">
        <v>345</v>
      </c>
      <c r="R991" t="s">
        <v>325</v>
      </c>
      <c r="S991" s="43">
        <v>-162.49</v>
      </c>
      <c r="U991" s="43">
        <v>15</v>
      </c>
      <c r="IF991">
        <v>30192</v>
      </c>
      <c r="IG991" t="s">
        <v>344</v>
      </c>
      <c r="IH991" t="s">
        <v>284</v>
      </c>
      <c r="IK991">
        <v>-2</v>
      </c>
      <c r="IL991" t="s">
        <v>278</v>
      </c>
      <c r="IM991" t="s">
        <v>279</v>
      </c>
      <c r="IN991" t="s">
        <v>466</v>
      </c>
      <c r="IP991" t="s">
        <v>492</v>
      </c>
    </row>
    <row r="992" spans="1:250" x14ac:dyDescent="0.35">
      <c r="A992">
        <v>14059</v>
      </c>
      <c r="B992">
        <v>-922729984</v>
      </c>
      <c r="C992">
        <v>1837</v>
      </c>
      <c r="D992" t="s">
        <v>272</v>
      </c>
      <c r="E992" t="s">
        <v>273</v>
      </c>
      <c r="F992">
        <v>9695</v>
      </c>
      <c r="G992" t="s">
        <v>280</v>
      </c>
      <c r="H992" t="s">
        <v>281</v>
      </c>
      <c r="I992">
        <v>507</v>
      </c>
      <c r="J992" t="s">
        <v>549</v>
      </c>
      <c r="K992" t="s">
        <v>550</v>
      </c>
      <c r="L992">
        <v>30192</v>
      </c>
      <c r="M992" t="s">
        <v>344</v>
      </c>
      <c r="N992" t="s">
        <v>345</v>
      </c>
      <c r="O992">
        <v>30192</v>
      </c>
      <c r="P992" t="s">
        <v>344</v>
      </c>
      <c r="Q992" t="s">
        <v>345</v>
      </c>
      <c r="R992" t="s">
        <v>325</v>
      </c>
      <c r="S992" s="43">
        <v>-471.66</v>
      </c>
      <c r="U992" s="43">
        <v>15</v>
      </c>
      <c r="IF992">
        <v>30192</v>
      </c>
      <c r="IG992" t="s">
        <v>344</v>
      </c>
      <c r="IH992" t="s">
        <v>284</v>
      </c>
      <c r="IK992">
        <v>-2</v>
      </c>
      <c r="IL992" t="s">
        <v>278</v>
      </c>
      <c r="IM992" t="s">
        <v>279</v>
      </c>
      <c r="IN992" t="s">
        <v>466</v>
      </c>
      <c r="IP992" t="s">
        <v>492</v>
      </c>
    </row>
    <row r="993" spans="1:250" x14ac:dyDescent="0.35">
      <c r="A993">
        <v>14060</v>
      </c>
      <c r="B993">
        <v>-922729984</v>
      </c>
      <c r="C993">
        <v>1837</v>
      </c>
      <c r="D993" t="s">
        <v>272</v>
      </c>
      <c r="E993" t="s">
        <v>273</v>
      </c>
      <c r="F993">
        <v>1848</v>
      </c>
      <c r="G993" t="s">
        <v>285</v>
      </c>
      <c r="H993" t="s">
        <v>273</v>
      </c>
      <c r="I993">
        <v>528</v>
      </c>
      <c r="J993" t="s">
        <v>531</v>
      </c>
      <c r="K993" t="s">
        <v>532</v>
      </c>
      <c r="L993">
        <v>30192</v>
      </c>
      <c r="M993" t="s">
        <v>344</v>
      </c>
      <c r="N993" t="s">
        <v>345</v>
      </c>
      <c r="O993">
        <v>30192</v>
      </c>
      <c r="P993" t="s">
        <v>344</v>
      </c>
      <c r="Q993" t="s">
        <v>345</v>
      </c>
      <c r="R993" t="s">
        <v>325</v>
      </c>
      <c r="S993" s="43">
        <v>-878.36</v>
      </c>
      <c r="U993" s="43">
        <v>15</v>
      </c>
      <c r="IF993">
        <v>30192</v>
      </c>
      <c r="IG993" t="s">
        <v>344</v>
      </c>
      <c r="IH993" t="s">
        <v>287</v>
      </c>
      <c r="IK993">
        <v>-2</v>
      </c>
      <c r="IL993" t="s">
        <v>278</v>
      </c>
      <c r="IM993" t="s">
        <v>279</v>
      </c>
      <c r="IN993" t="s">
        <v>463</v>
      </c>
      <c r="IP993" t="s">
        <v>491</v>
      </c>
    </row>
    <row r="994" spans="1:250" x14ac:dyDescent="0.35">
      <c r="A994">
        <v>14061</v>
      </c>
      <c r="B994">
        <v>-922729984</v>
      </c>
      <c r="C994">
        <v>1837</v>
      </c>
      <c r="D994" t="s">
        <v>272</v>
      </c>
      <c r="E994" t="s">
        <v>273</v>
      </c>
      <c r="F994">
        <v>1848</v>
      </c>
      <c r="G994" t="s">
        <v>285</v>
      </c>
      <c r="H994" t="s">
        <v>273</v>
      </c>
      <c r="I994">
        <v>527</v>
      </c>
      <c r="J994" t="s">
        <v>535</v>
      </c>
      <c r="K994" t="s">
        <v>536</v>
      </c>
      <c r="L994">
        <v>30192</v>
      </c>
      <c r="M994" t="s">
        <v>344</v>
      </c>
      <c r="N994" t="s">
        <v>345</v>
      </c>
      <c r="O994">
        <v>30192</v>
      </c>
      <c r="P994" t="s">
        <v>344</v>
      </c>
      <c r="Q994" t="s">
        <v>345</v>
      </c>
      <c r="R994" t="s">
        <v>325</v>
      </c>
      <c r="S994" s="43">
        <v>-604.27</v>
      </c>
      <c r="U994" s="43">
        <v>15</v>
      </c>
      <c r="IF994">
        <v>30192</v>
      </c>
      <c r="IG994" t="s">
        <v>344</v>
      </c>
      <c r="IH994" t="s">
        <v>287</v>
      </c>
      <c r="IK994">
        <v>-2</v>
      </c>
      <c r="IL994" t="s">
        <v>278</v>
      </c>
      <c r="IM994" t="s">
        <v>279</v>
      </c>
      <c r="IN994" t="s">
        <v>463</v>
      </c>
      <c r="IP994" t="s">
        <v>491</v>
      </c>
    </row>
    <row r="995" spans="1:250" x14ac:dyDescent="0.35">
      <c r="A995">
        <v>14062</v>
      </c>
      <c r="B995">
        <v>-922729984</v>
      </c>
      <c r="C995">
        <v>1837</v>
      </c>
      <c r="D995" t="s">
        <v>272</v>
      </c>
      <c r="E995" t="s">
        <v>273</v>
      </c>
      <c r="F995">
        <v>1848</v>
      </c>
      <c r="G995" t="s">
        <v>285</v>
      </c>
      <c r="H995" t="s">
        <v>273</v>
      </c>
      <c r="I995">
        <v>507</v>
      </c>
      <c r="J995" t="s">
        <v>549</v>
      </c>
      <c r="K995" t="s">
        <v>550</v>
      </c>
      <c r="L995">
        <v>30193</v>
      </c>
      <c r="M995" t="s">
        <v>346</v>
      </c>
      <c r="N995" t="s">
        <v>347</v>
      </c>
      <c r="O995">
        <v>30193</v>
      </c>
      <c r="P995" t="s">
        <v>346</v>
      </c>
      <c r="Q995" t="s">
        <v>347</v>
      </c>
      <c r="R995" t="s">
        <v>325</v>
      </c>
      <c r="S995" s="43">
        <v>-79.28</v>
      </c>
      <c r="U995" s="43">
        <v>15</v>
      </c>
      <c r="IF995">
        <v>30193</v>
      </c>
      <c r="IG995" t="s">
        <v>346</v>
      </c>
      <c r="IH995" t="s">
        <v>287</v>
      </c>
      <c r="IK995">
        <v>-2</v>
      </c>
      <c r="IL995" t="s">
        <v>278</v>
      </c>
      <c r="IM995" t="s">
        <v>279</v>
      </c>
      <c r="IN995" t="s">
        <v>463</v>
      </c>
      <c r="IP995" t="s">
        <v>493</v>
      </c>
    </row>
    <row r="996" spans="1:250" x14ac:dyDescent="0.35">
      <c r="A996">
        <v>14063</v>
      </c>
      <c r="B996">
        <v>-922729984</v>
      </c>
      <c r="C996">
        <v>1837</v>
      </c>
      <c r="D996" t="s">
        <v>272</v>
      </c>
      <c r="E996" t="s">
        <v>273</v>
      </c>
      <c r="F996">
        <v>9695</v>
      </c>
      <c r="G996" t="s">
        <v>280</v>
      </c>
      <c r="H996" t="s">
        <v>281</v>
      </c>
      <c r="I996">
        <v>528</v>
      </c>
      <c r="J996" t="s">
        <v>531</v>
      </c>
      <c r="K996" t="s">
        <v>532</v>
      </c>
      <c r="L996">
        <v>30192</v>
      </c>
      <c r="M996" t="s">
        <v>344</v>
      </c>
      <c r="N996" t="s">
        <v>345</v>
      </c>
      <c r="O996">
        <v>30192</v>
      </c>
      <c r="P996" t="s">
        <v>344</v>
      </c>
      <c r="Q996" t="s">
        <v>345</v>
      </c>
      <c r="R996" t="s">
        <v>325</v>
      </c>
      <c r="S996" s="43">
        <v>-927.24</v>
      </c>
      <c r="U996" s="43">
        <v>15</v>
      </c>
      <c r="IF996">
        <v>30192</v>
      </c>
      <c r="IG996" t="s">
        <v>344</v>
      </c>
      <c r="IH996" t="s">
        <v>284</v>
      </c>
      <c r="IK996">
        <v>-2</v>
      </c>
      <c r="IL996" t="s">
        <v>278</v>
      </c>
      <c r="IM996" t="s">
        <v>279</v>
      </c>
      <c r="IN996" t="s">
        <v>466</v>
      </c>
      <c r="IP996" t="s">
        <v>492</v>
      </c>
    </row>
    <row r="997" spans="1:250" x14ac:dyDescent="0.35">
      <c r="A997">
        <v>14064</v>
      </c>
      <c r="B997">
        <v>-922729984</v>
      </c>
      <c r="C997">
        <v>1837</v>
      </c>
      <c r="D997" t="s">
        <v>272</v>
      </c>
      <c r="E997" t="s">
        <v>273</v>
      </c>
      <c r="F997">
        <v>9695</v>
      </c>
      <c r="G997" t="s">
        <v>280</v>
      </c>
      <c r="H997" t="s">
        <v>281</v>
      </c>
      <c r="I997">
        <v>527</v>
      </c>
      <c r="J997" t="s">
        <v>535</v>
      </c>
      <c r="K997" t="s">
        <v>536</v>
      </c>
      <c r="L997">
        <v>30192</v>
      </c>
      <c r="M997" t="s">
        <v>344</v>
      </c>
      <c r="N997" t="s">
        <v>345</v>
      </c>
      <c r="O997">
        <v>30192</v>
      </c>
      <c r="P997" t="s">
        <v>344</v>
      </c>
      <c r="Q997" t="s">
        <v>345</v>
      </c>
      <c r="R997" t="s">
        <v>325</v>
      </c>
      <c r="S997" s="43">
        <v>-649.07000000000005</v>
      </c>
      <c r="U997" s="43">
        <v>15</v>
      </c>
      <c r="IF997">
        <v>30192</v>
      </c>
      <c r="IG997" t="s">
        <v>344</v>
      </c>
      <c r="IH997" t="s">
        <v>284</v>
      </c>
      <c r="IK997">
        <v>-2</v>
      </c>
      <c r="IL997" t="s">
        <v>278</v>
      </c>
      <c r="IM997" t="s">
        <v>279</v>
      </c>
      <c r="IN997" t="s">
        <v>466</v>
      </c>
      <c r="IP997" t="s">
        <v>492</v>
      </c>
    </row>
    <row r="998" spans="1:250" x14ac:dyDescent="0.35">
      <c r="A998">
        <v>14065</v>
      </c>
      <c r="B998">
        <v>-922729984</v>
      </c>
      <c r="C998">
        <v>1837</v>
      </c>
      <c r="D998" t="s">
        <v>272</v>
      </c>
      <c r="E998" t="s">
        <v>273</v>
      </c>
      <c r="F998">
        <v>9695</v>
      </c>
      <c r="G998" t="s">
        <v>280</v>
      </c>
      <c r="H998" t="s">
        <v>281</v>
      </c>
      <c r="I998">
        <v>523</v>
      </c>
      <c r="J998" t="s">
        <v>537</v>
      </c>
      <c r="K998" t="s">
        <v>538</v>
      </c>
      <c r="L998">
        <v>30192</v>
      </c>
      <c r="M998" t="s">
        <v>344</v>
      </c>
      <c r="N998" t="s">
        <v>345</v>
      </c>
      <c r="O998">
        <v>30192</v>
      </c>
      <c r="P998" t="s">
        <v>344</v>
      </c>
      <c r="Q998" t="s">
        <v>345</v>
      </c>
      <c r="R998" t="s">
        <v>325</v>
      </c>
      <c r="S998" s="43">
        <v>-1398.57</v>
      </c>
      <c r="U998" s="43">
        <v>15</v>
      </c>
      <c r="IF998">
        <v>30192</v>
      </c>
      <c r="IG998" t="s">
        <v>344</v>
      </c>
      <c r="IH998" t="s">
        <v>284</v>
      </c>
      <c r="IK998">
        <v>-2</v>
      </c>
      <c r="IL998" t="s">
        <v>278</v>
      </c>
      <c r="IM998" t="s">
        <v>279</v>
      </c>
      <c r="IN998" t="s">
        <v>466</v>
      </c>
      <c r="IP998" t="s">
        <v>492</v>
      </c>
    </row>
    <row r="999" spans="1:250" x14ac:dyDescent="0.35">
      <c r="A999">
        <v>14066</v>
      </c>
      <c r="B999">
        <v>-922729984</v>
      </c>
      <c r="C999">
        <v>1837</v>
      </c>
      <c r="D999" t="s">
        <v>272</v>
      </c>
      <c r="E999" t="s">
        <v>273</v>
      </c>
      <c r="F999">
        <v>9695</v>
      </c>
      <c r="G999" t="s">
        <v>280</v>
      </c>
      <c r="H999" t="s">
        <v>281</v>
      </c>
      <c r="I999">
        <v>521</v>
      </c>
      <c r="J999" t="s">
        <v>539</v>
      </c>
      <c r="K999" t="s">
        <v>540</v>
      </c>
      <c r="L999">
        <v>30192</v>
      </c>
      <c r="M999" t="s">
        <v>344</v>
      </c>
      <c r="N999" t="s">
        <v>345</v>
      </c>
      <c r="O999">
        <v>30192</v>
      </c>
      <c r="P999" t="s">
        <v>344</v>
      </c>
      <c r="Q999" t="s">
        <v>345</v>
      </c>
      <c r="R999" t="s">
        <v>325</v>
      </c>
      <c r="S999" s="43">
        <v>-699.28</v>
      </c>
      <c r="U999" s="43">
        <v>15</v>
      </c>
      <c r="IF999">
        <v>30192</v>
      </c>
      <c r="IG999" t="s">
        <v>344</v>
      </c>
      <c r="IH999" t="s">
        <v>284</v>
      </c>
      <c r="IK999">
        <v>-2</v>
      </c>
      <c r="IL999" t="s">
        <v>278</v>
      </c>
      <c r="IM999" t="s">
        <v>279</v>
      </c>
      <c r="IN999" t="s">
        <v>466</v>
      </c>
      <c r="IP999" t="s">
        <v>492</v>
      </c>
    </row>
    <row r="1000" spans="1:250" x14ac:dyDescent="0.35">
      <c r="A1000">
        <v>14067</v>
      </c>
      <c r="B1000">
        <v>-922729984</v>
      </c>
      <c r="C1000">
        <v>1837</v>
      </c>
      <c r="D1000" t="s">
        <v>272</v>
      </c>
      <c r="E1000" t="s">
        <v>273</v>
      </c>
      <c r="F1000">
        <v>9695</v>
      </c>
      <c r="G1000" t="s">
        <v>280</v>
      </c>
      <c r="H1000" t="s">
        <v>281</v>
      </c>
      <c r="I1000">
        <v>519</v>
      </c>
      <c r="J1000" t="s">
        <v>541</v>
      </c>
      <c r="K1000" t="s">
        <v>542</v>
      </c>
      <c r="L1000">
        <v>30192</v>
      </c>
      <c r="M1000" t="s">
        <v>344</v>
      </c>
      <c r="N1000" t="s">
        <v>345</v>
      </c>
      <c r="O1000">
        <v>30192</v>
      </c>
      <c r="P1000" t="s">
        <v>344</v>
      </c>
      <c r="Q1000" t="s">
        <v>345</v>
      </c>
      <c r="R1000" t="s">
        <v>325</v>
      </c>
      <c r="S1000" s="43">
        <v>-702.1</v>
      </c>
      <c r="U1000" s="43">
        <v>15</v>
      </c>
      <c r="IF1000">
        <v>30192</v>
      </c>
      <c r="IG1000" t="s">
        <v>344</v>
      </c>
      <c r="IH1000" t="s">
        <v>284</v>
      </c>
      <c r="IK1000">
        <v>-2</v>
      </c>
      <c r="IL1000" t="s">
        <v>278</v>
      </c>
      <c r="IM1000" t="s">
        <v>279</v>
      </c>
      <c r="IN1000" t="s">
        <v>466</v>
      </c>
      <c r="IP1000" t="s">
        <v>492</v>
      </c>
    </row>
    <row r="1001" spans="1:250" x14ac:dyDescent="0.35">
      <c r="A1001">
        <v>14068</v>
      </c>
      <c r="B1001">
        <v>-922729984</v>
      </c>
      <c r="C1001">
        <v>1837</v>
      </c>
      <c r="D1001" t="s">
        <v>272</v>
      </c>
      <c r="E1001" t="s">
        <v>273</v>
      </c>
      <c r="F1001">
        <v>1848</v>
      </c>
      <c r="G1001" t="s">
        <v>285</v>
      </c>
      <c r="H1001" t="s">
        <v>273</v>
      </c>
      <c r="I1001">
        <v>523</v>
      </c>
      <c r="J1001" t="s">
        <v>537</v>
      </c>
      <c r="K1001" t="s">
        <v>538</v>
      </c>
      <c r="L1001">
        <v>30193</v>
      </c>
      <c r="M1001" t="s">
        <v>346</v>
      </c>
      <c r="N1001" t="s">
        <v>347</v>
      </c>
      <c r="O1001">
        <v>30193</v>
      </c>
      <c r="P1001" t="s">
        <v>346</v>
      </c>
      <c r="Q1001" t="s">
        <v>347</v>
      </c>
      <c r="R1001" t="s">
        <v>325</v>
      </c>
      <c r="S1001" s="43">
        <v>-214.22</v>
      </c>
      <c r="U1001" s="43">
        <v>15</v>
      </c>
      <c r="IF1001">
        <v>30193</v>
      </c>
      <c r="IG1001" t="s">
        <v>346</v>
      </c>
      <c r="IH1001" t="s">
        <v>287</v>
      </c>
      <c r="IK1001">
        <v>-2</v>
      </c>
      <c r="IL1001" t="s">
        <v>278</v>
      </c>
      <c r="IM1001" t="s">
        <v>279</v>
      </c>
      <c r="IN1001" t="s">
        <v>463</v>
      </c>
      <c r="IP1001" t="s">
        <v>493</v>
      </c>
    </row>
    <row r="1002" spans="1:250" x14ac:dyDescent="0.35">
      <c r="A1002">
        <v>14069</v>
      </c>
      <c r="B1002">
        <v>-922729984</v>
      </c>
      <c r="C1002">
        <v>1837</v>
      </c>
      <c r="D1002" t="s">
        <v>272</v>
      </c>
      <c r="E1002" t="s">
        <v>273</v>
      </c>
      <c r="F1002">
        <v>1848</v>
      </c>
      <c r="G1002" t="s">
        <v>285</v>
      </c>
      <c r="H1002" t="s">
        <v>273</v>
      </c>
      <c r="I1002">
        <v>521</v>
      </c>
      <c r="J1002" t="s">
        <v>539</v>
      </c>
      <c r="K1002" t="s">
        <v>540</v>
      </c>
      <c r="L1002">
        <v>30193</v>
      </c>
      <c r="M1002" t="s">
        <v>346</v>
      </c>
      <c r="N1002" t="s">
        <v>347</v>
      </c>
      <c r="O1002">
        <v>30193</v>
      </c>
      <c r="P1002" t="s">
        <v>346</v>
      </c>
      <c r="Q1002" t="s">
        <v>347</v>
      </c>
      <c r="R1002" t="s">
        <v>325</v>
      </c>
      <c r="S1002" s="43">
        <v>-107.11</v>
      </c>
      <c r="U1002" s="43">
        <v>15</v>
      </c>
      <c r="IF1002">
        <v>30193</v>
      </c>
      <c r="IG1002" t="s">
        <v>346</v>
      </c>
      <c r="IH1002" t="s">
        <v>287</v>
      </c>
      <c r="IK1002">
        <v>-2</v>
      </c>
      <c r="IL1002" t="s">
        <v>278</v>
      </c>
      <c r="IM1002" t="s">
        <v>279</v>
      </c>
      <c r="IN1002" t="s">
        <v>463</v>
      </c>
      <c r="IP1002" t="s">
        <v>493</v>
      </c>
    </row>
    <row r="1003" spans="1:250" x14ac:dyDescent="0.35">
      <c r="A1003">
        <v>14070</v>
      </c>
      <c r="B1003">
        <v>-922729984</v>
      </c>
      <c r="C1003">
        <v>1837</v>
      </c>
      <c r="D1003" t="s">
        <v>272</v>
      </c>
      <c r="E1003" t="s">
        <v>273</v>
      </c>
      <c r="F1003">
        <v>1848</v>
      </c>
      <c r="G1003" t="s">
        <v>285</v>
      </c>
      <c r="H1003" t="s">
        <v>273</v>
      </c>
      <c r="I1003">
        <v>519</v>
      </c>
      <c r="J1003" t="s">
        <v>541</v>
      </c>
      <c r="K1003" t="s">
        <v>542</v>
      </c>
      <c r="L1003">
        <v>30193</v>
      </c>
      <c r="M1003" t="s">
        <v>346</v>
      </c>
      <c r="N1003" t="s">
        <v>347</v>
      </c>
      <c r="O1003">
        <v>30193</v>
      </c>
      <c r="P1003" t="s">
        <v>346</v>
      </c>
      <c r="Q1003" t="s">
        <v>347</v>
      </c>
      <c r="R1003" t="s">
        <v>325</v>
      </c>
      <c r="S1003" s="43">
        <v>-107.11</v>
      </c>
      <c r="U1003" s="43">
        <v>15</v>
      </c>
      <c r="IF1003">
        <v>30193</v>
      </c>
      <c r="IG1003" t="s">
        <v>346</v>
      </c>
      <c r="IH1003" t="s">
        <v>287</v>
      </c>
      <c r="IK1003">
        <v>-2</v>
      </c>
      <c r="IL1003" t="s">
        <v>278</v>
      </c>
      <c r="IM1003" t="s">
        <v>279</v>
      </c>
      <c r="IN1003" t="s">
        <v>463</v>
      </c>
      <c r="IP1003" t="s">
        <v>493</v>
      </c>
    </row>
    <row r="1004" spans="1:250" x14ac:dyDescent="0.35">
      <c r="A1004">
        <v>14071</v>
      </c>
      <c r="B1004">
        <v>-922729984</v>
      </c>
      <c r="C1004">
        <v>1837</v>
      </c>
      <c r="D1004" t="s">
        <v>272</v>
      </c>
      <c r="E1004" t="s">
        <v>273</v>
      </c>
      <c r="F1004">
        <v>1848</v>
      </c>
      <c r="G1004" t="s">
        <v>285</v>
      </c>
      <c r="H1004" t="s">
        <v>273</v>
      </c>
      <c r="I1004">
        <v>515</v>
      </c>
      <c r="J1004" t="s">
        <v>543</v>
      </c>
      <c r="K1004" t="s">
        <v>544</v>
      </c>
      <c r="L1004">
        <v>30193</v>
      </c>
      <c r="M1004" t="s">
        <v>346</v>
      </c>
      <c r="N1004" t="s">
        <v>347</v>
      </c>
      <c r="O1004">
        <v>30193</v>
      </c>
      <c r="P1004" t="s">
        <v>346</v>
      </c>
      <c r="Q1004" t="s">
        <v>347</v>
      </c>
      <c r="R1004" t="s">
        <v>325</v>
      </c>
      <c r="S1004" s="43">
        <v>-231.14</v>
      </c>
      <c r="U1004" s="43">
        <v>15</v>
      </c>
      <c r="IF1004">
        <v>30193</v>
      </c>
      <c r="IG1004" t="s">
        <v>346</v>
      </c>
      <c r="IH1004" t="s">
        <v>287</v>
      </c>
      <c r="IK1004">
        <v>-2</v>
      </c>
      <c r="IL1004" t="s">
        <v>278</v>
      </c>
      <c r="IM1004" t="s">
        <v>279</v>
      </c>
      <c r="IN1004" t="s">
        <v>463</v>
      </c>
      <c r="IP1004" t="s">
        <v>493</v>
      </c>
    </row>
    <row r="1005" spans="1:250" x14ac:dyDescent="0.35">
      <c r="A1005">
        <v>14072</v>
      </c>
      <c r="B1005">
        <v>-922729984</v>
      </c>
      <c r="C1005">
        <v>1837</v>
      </c>
      <c r="D1005" t="s">
        <v>272</v>
      </c>
      <c r="E1005" t="s">
        <v>273</v>
      </c>
      <c r="F1005">
        <v>1848</v>
      </c>
      <c r="G1005" t="s">
        <v>285</v>
      </c>
      <c r="H1005" t="s">
        <v>273</v>
      </c>
      <c r="I1005">
        <v>513</v>
      </c>
      <c r="J1005" t="s">
        <v>545</v>
      </c>
      <c r="K1005" t="s">
        <v>546</v>
      </c>
      <c r="L1005">
        <v>30193</v>
      </c>
      <c r="M1005" t="s">
        <v>346</v>
      </c>
      <c r="N1005" t="s">
        <v>347</v>
      </c>
      <c r="O1005">
        <v>30193</v>
      </c>
      <c r="P1005" t="s">
        <v>346</v>
      </c>
      <c r="Q1005" t="s">
        <v>347</v>
      </c>
      <c r="R1005" t="s">
        <v>325</v>
      </c>
      <c r="S1005" s="43">
        <v>-230.11</v>
      </c>
      <c r="U1005" s="43">
        <v>15</v>
      </c>
      <c r="IF1005">
        <v>30193</v>
      </c>
      <c r="IG1005" t="s">
        <v>346</v>
      </c>
      <c r="IH1005" t="s">
        <v>287</v>
      </c>
      <c r="IK1005">
        <v>-2</v>
      </c>
      <c r="IL1005" t="s">
        <v>278</v>
      </c>
      <c r="IM1005" t="s">
        <v>279</v>
      </c>
      <c r="IN1005" t="s">
        <v>463</v>
      </c>
      <c r="IP1005" t="s">
        <v>493</v>
      </c>
    </row>
    <row r="1006" spans="1:250" x14ac:dyDescent="0.35">
      <c r="A1006">
        <v>14073</v>
      </c>
      <c r="B1006">
        <v>-922729984</v>
      </c>
      <c r="C1006">
        <v>1837</v>
      </c>
      <c r="D1006" t="s">
        <v>272</v>
      </c>
      <c r="E1006" t="s">
        <v>273</v>
      </c>
      <c r="F1006">
        <v>1848</v>
      </c>
      <c r="G1006" t="s">
        <v>285</v>
      </c>
      <c r="H1006" t="s">
        <v>273</v>
      </c>
      <c r="I1006">
        <v>509</v>
      </c>
      <c r="J1006" t="s">
        <v>547</v>
      </c>
      <c r="K1006" t="s">
        <v>548</v>
      </c>
      <c r="L1006">
        <v>30193</v>
      </c>
      <c r="M1006" t="s">
        <v>346</v>
      </c>
      <c r="N1006" t="s">
        <v>347</v>
      </c>
      <c r="O1006">
        <v>30193</v>
      </c>
      <c r="P1006" t="s">
        <v>346</v>
      </c>
      <c r="Q1006" t="s">
        <v>347</v>
      </c>
      <c r="R1006" t="s">
        <v>325</v>
      </c>
      <c r="S1006" s="43">
        <v>-45.55</v>
      </c>
      <c r="U1006" s="43">
        <v>15</v>
      </c>
      <c r="IF1006">
        <v>30193</v>
      </c>
      <c r="IG1006" t="s">
        <v>346</v>
      </c>
      <c r="IH1006" t="s">
        <v>287</v>
      </c>
      <c r="IK1006">
        <v>-2</v>
      </c>
      <c r="IL1006" t="s">
        <v>278</v>
      </c>
      <c r="IM1006" t="s">
        <v>279</v>
      </c>
      <c r="IN1006" t="s">
        <v>463</v>
      </c>
      <c r="IP1006" t="s">
        <v>493</v>
      </c>
    </row>
    <row r="1007" spans="1:250" x14ac:dyDescent="0.35">
      <c r="A1007">
        <v>14074</v>
      </c>
      <c r="B1007">
        <v>-922729984</v>
      </c>
      <c r="C1007">
        <v>1837</v>
      </c>
      <c r="D1007" t="s">
        <v>272</v>
      </c>
      <c r="E1007" t="s">
        <v>273</v>
      </c>
      <c r="F1007">
        <v>9695</v>
      </c>
      <c r="G1007" t="s">
        <v>280</v>
      </c>
      <c r="H1007" t="s">
        <v>281</v>
      </c>
      <c r="I1007">
        <v>515</v>
      </c>
      <c r="J1007" t="s">
        <v>543</v>
      </c>
      <c r="K1007" t="s">
        <v>544</v>
      </c>
      <c r="L1007">
        <v>30193</v>
      </c>
      <c r="M1007" t="s">
        <v>346</v>
      </c>
      <c r="N1007" t="s">
        <v>347</v>
      </c>
      <c r="O1007">
        <v>30193</v>
      </c>
      <c r="P1007" t="s">
        <v>346</v>
      </c>
      <c r="Q1007" t="s">
        <v>347</v>
      </c>
      <c r="R1007" t="s">
        <v>325</v>
      </c>
      <c r="S1007" s="43">
        <v>-225.99</v>
      </c>
      <c r="U1007" s="43">
        <v>15</v>
      </c>
      <c r="IF1007">
        <v>30193</v>
      </c>
      <c r="IG1007" t="s">
        <v>346</v>
      </c>
      <c r="IH1007" t="s">
        <v>284</v>
      </c>
      <c r="IK1007">
        <v>-2</v>
      </c>
      <c r="IL1007" t="s">
        <v>278</v>
      </c>
      <c r="IM1007" t="s">
        <v>279</v>
      </c>
      <c r="IN1007" t="s">
        <v>466</v>
      </c>
      <c r="IP1007" t="s">
        <v>494</v>
      </c>
    </row>
    <row r="1008" spans="1:250" x14ac:dyDescent="0.35">
      <c r="A1008">
        <v>14075</v>
      </c>
      <c r="B1008">
        <v>-922729984</v>
      </c>
      <c r="C1008">
        <v>1837</v>
      </c>
      <c r="D1008" t="s">
        <v>272</v>
      </c>
      <c r="E1008" t="s">
        <v>273</v>
      </c>
      <c r="F1008">
        <v>9695</v>
      </c>
      <c r="G1008" t="s">
        <v>280</v>
      </c>
      <c r="H1008" t="s">
        <v>281</v>
      </c>
      <c r="I1008">
        <v>513</v>
      </c>
      <c r="J1008" t="s">
        <v>545</v>
      </c>
      <c r="K1008" t="s">
        <v>546</v>
      </c>
      <c r="L1008">
        <v>30193</v>
      </c>
      <c r="M1008" t="s">
        <v>346</v>
      </c>
      <c r="N1008" t="s">
        <v>347</v>
      </c>
      <c r="O1008">
        <v>30193</v>
      </c>
      <c r="P1008" t="s">
        <v>346</v>
      </c>
      <c r="Q1008" t="s">
        <v>347</v>
      </c>
      <c r="R1008" t="s">
        <v>325</v>
      </c>
      <c r="S1008" s="43">
        <v>-195.43</v>
      </c>
      <c r="U1008" s="43">
        <v>15</v>
      </c>
      <c r="IF1008">
        <v>30193</v>
      </c>
      <c r="IG1008" t="s">
        <v>346</v>
      </c>
      <c r="IH1008" t="s">
        <v>284</v>
      </c>
      <c r="IK1008">
        <v>-2</v>
      </c>
      <c r="IL1008" t="s">
        <v>278</v>
      </c>
      <c r="IM1008" t="s">
        <v>279</v>
      </c>
      <c r="IN1008" t="s">
        <v>466</v>
      </c>
      <c r="IP1008" t="s">
        <v>494</v>
      </c>
    </row>
    <row r="1009" spans="1:250" x14ac:dyDescent="0.35">
      <c r="A1009">
        <v>14076</v>
      </c>
      <c r="B1009">
        <v>-922729984</v>
      </c>
      <c r="C1009">
        <v>1837</v>
      </c>
      <c r="D1009" t="s">
        <v>272</v>
      </c>
      <c r="E1009" t="s">
        <v>273</v>
      </c>
      <c r="F1009">
        <v>9695</v>
      </c>
      <c r="G1009" t="s">
        <v>280</v>
      </c>
      <c r="H1009" t="s">
        <v>281</v>
      </c>
      <c r="I1009">
        <v>509</v>
      </c>
      <c r="J1009" t="s">
        <v>547</v>
      </c>
      <c r="K1009" t="s">
        <v>548</v>
      </c>
      <c r="L1009">
        <v>30193</v>
      </c>
      <c r="M1009" t="s">
        <v>346</v>
      </c>
      <c r="N1009" t="s">
        <v>347</v>
      </c>
      <c r="O1009">
        <v>30193</v>
      </c>
      <c r="P1009" t="s">
        <v>346</v>
      </c>
      <c r="Q1009" t="s">
        <v>347</v>
      </c>
      <c r="R1009" t="s">
        <v>325</v>
      </c>
      <c r="S1009" s="43">
        <v>-54.85</v>
      </c>
      <c r="U1009" s="43">
        <v>15</v>
      </c>
      <c r="IF1009">
        <v>30193</v>
      </c>
      <c r="IG1009" t="s">
        <v>346</v>
      </c>
      <c r="IH1009" t="s">
        <v>284</v>
      </c>
      <c r="IK1009">
        <v>-2</v>
      </c>
      <c r="IL1009" t="s">
        <v>278</v>
      </c>
      <c r="IM1009" t="s">
        <v>279</v>
      </c>
      <c r="IN1009" t="s">
        <v>466</v>
      </c>
      <c r="IP1009" t="s">
        <v>494</v>
      </c>
    </row>
    <row r="1010" spans="1:250" x14ac:dyDescent="0.35">
      <c r="A1010">
        <v>14077</v>
      </c>
      <c r="B1010">
        <v>-922729984</v>
      </c>
      <c r="C1010">
        <v>1837</v>
      </c>
      <c r="D1010" t="s">
        <v>272</v>
      </c>
      <c r="E1010" t="s">
        <v>273</v>
      </c>
      <c r="F1010">
        <v>9695</v>
      </c>
      <c r="G1010" t="s">
        <v>280</v>
      </c>
      <c r="H1010" t="s">
        <v>281</v>
      </c>
      <c r="I1010">
        <v>507</v>
      </c>
      <c r="J1010" t="s">
        <v>549</v>
      </c>
      <c r="K1010" t="s">
        <v>550</v>
      </c>
      <c r="L1010">
        <v>30193</v>
      </c>
      <c r="M1010" t="s">
        <v>346</v>
      </c>
      <c r="N1010" t="s">
        <v>347</v>
      </c>
      <c r="O1010">
        <v>30193</v>
      </c>
      <c r="P1010" t="s">
        <v>346</v>
      </c>
      <c r="Q1010" t="s">
        <v>347</v>
      </c>
      <c r="R1010" t="s">
        <v>325</v>
      </c>
      <c r="S1010" s="43">
        <v>-82.21</v>
      </c>
      <c r="U1010" s="43">
        <v>15</v>
      </c>
      <c r="IF1010">
        <v>30193</v>
      </c>
      <c r="IG1010" t="s">
        <v>346</v>
      </c>
      <c r="IH1010" t="s">
        <v>284</v>
      </c>
      <c r="IK1010">
        <v>-2</v>
      </c>
      <c r="IL1010" t="s">
        <v>278</v>
      </c>
      <c r="IM1010" t="s">
        <v>279</v>
      </c>
      <c r="IN1010" t="s">
        <v>466</v>
      </c>
      <c r="IP1010" t="s">
        <v>494</v>
      </c>
    </row>
    <row r="1011" spans="1:250" x14ac:dyDescent="0.35">
      <c r="A1011">
        <v>14078</v>
      </c>
      <c r="B1011">
        <v>-922729984</v>
      </c>
      <c r="C1011">
        <v>1837</v>
      </c>
      <c r="D1011" t="s">
        <v>272</v>
      </c>
      <c r="E1011" t="s">
        <v>273</v>
      </c>
      <c r="F1011">
        <v>1848</v>
      </c>
      <c r="G1011" t="s">
        <v>285</v>
      </c>
      <c r="H1011" t="s">
        <v>273</v>
      </c>
      <c r="I1011">
        <v>528</v>
      </c>
      <c r="J1011" t="s">
        <v>531</v>
      </c>
      <c r="K1011" t="s">
        <v>532</v>
      </c>
      <c r="L1011">
        <v>30193</v>
      </c>
      <c r="M1011" t="s">
        <v>346</v>
      </c>
      <c r="N1011" t="s">
        <v>347</v>
      </c>
      <c r="O1011">
        <v>30193</v>
      </c>
      <c r="P1011" t="s">
        <v>346</v>
      </c>
      <c r="Q1011" t="s">
        <v>347</v>
      </c>
      <c r="R1011" t="s">
        <v>325</v>
      </c>
      <c r="S1011" s="43">
        <v>-184.8</v>
      </c>
      <c r="U1011" s="43">
        <v>15</v>
      </c>
      <c r="IF1011">
        <v>30193</v>
      </c>
      <c r="IG1011" t="s">
        <v>346</v>
      </c>
      <c r="IH1011" t="s">
        <v>287</v>
      </c>
      <c r="IK1011">
        <v>-2</v>
      </c>
      <c r="IL1011" t="s">
        <v>278</v>
      </c>
      <c r="IM1011" t="s">
        <v>279</v>
      </c>
      <c r="IN1011" t="s">
        <v>463</v>
      </c>
      <c r="IP1011" t="s">
        <v>493</v>
      </c>
    </row>
    <row r="1012" spans="1:250" x14ac:dyDescent="0.35">
      <c r="A1012">
        <v>14079</v>
      </c>
      <c r="B1012">
        <v>-922729984</v>
      </c>
      <c r="C1012">
        <v>1837</v>
      </c>
      <c r="D1012" t="s">
        <v>272</v>
      </c>
      <c r="E1012" t="s">
        <v>273</v>
      </c>
      <c r="F1012">
        <v>1848</v>
      </c>
      <c r="G1012" t="s">
        <v>285</v>
      </c>
      <c r="H1012" t="s">
        <v>273</v>
      </c>
      <c r="I1012">
        <v>527</v>
      </c>
      <c r="J1012" t="s">
        <v>535</v>
      </c>
      <c r="K1012" t="s">
        <v>536</v>
      </c>
      <c r="L1012">
        <v>30193</v>
      </c>
      <c r="M1012" t="s">
        <v>346</v>
      </c>
      <c r="N1012" t="s">
        <v>347</v>
      </c>
      <c r="O1012">
        <v>30193</v>
      </c>
      <c r="P1012" t="s">
        <v>346</v>
      </c>
      <c r="Q1012" t="s">
        <v>347</v>
      </c>
      <c r="R1012" t="s">
        <v>325</v>
      </c>
      <c r="S1012" s="43">
        <v>-127.14</v>
      </c>
      <c r="U1012" s="43">
        <v>15</v>
      </c>
      <c r="IF1012">
        <v>30193</v>
      </c>
      <c r="IG1012" t="s">
        <v>346</v>
      </c>
      <c r="IH1012" t="s">
        <v>287</v>
      </c>
      <c r="IK1012">
        <v>-2</v>
      </c>
      <c r="IL1012" t="s">
        <v>278</v>
      </c>
      <c r="IM1012" t="s">
        <v>279</v>
      </c>
      <c r="IN1012" t="s">
        <v>463</v>
      </c>
      <c r="IP1012" t="s">
        <v>493</v>
      </c>
    </row>
    <row r="1013" spans="1:250" x14ac:dyDescent="0.35">
      <c r="A1013">
        <v>14080</v>
      </c>
      <c r="B1013">
        <v>-922729984</v>
      </c>
      <c r="C1013">
        <v>1837</v>
      </c>
      <c r="D1013" t="s">
        <v>272</v>
      </c>
      <c r="E1013" t="s">
        <v>273</v>
      </c>
      <c r="F1013">
        <v>13794</v>
      </c>
      <c r="G1013" t="s">
        <v>274</v>
      </c>
      <c r="H1013" t="s">
        <v>275</v>
      </c>
      <c r="I1013">
        <v>507</v>
      </c>
      <c r="J1013" t="s">
        <v>549</v>
      </c>
      <c r="K1013" t="s">
        <v>550</v>
      </c>
      <c r="L1013">
        <v>31601</v>
      </c>
      <c r="M1013" t="s">
        <v>348</v>
      </c>
      <c r="N1013" t="s">
        <v>349</v>
      </c>
      <c r="O1013">
        <v>31601</v>
      </c>
      <c r="P1013" t="s">
        <v>348</v>
      </c>
      <c r="Q1013" t="s">
        <v>349</v>
      </c>
      <c r="R1013" t="s">
        <v>325</v>
      </c>
      <c r="S1013" s="43">
        <v>-165.06</v>
      </c>
      <c r="U1013" s="43">
        <v>15</v>
      </c>
      <c r="IF1013">
        <v>31601</v>
      </c>
      <c r="IG1013" t="s">
        <v>348</v>
      </c>
      <c r="IH1013" t="s">
        <v>311</v>
      </c>
      <c r="IK1013">
        <v>-2</v>
      </c>
      <c r="IL1013" t="s">
        <v>278</v>
      </c>
      <c r="IM1013" t="s">
        <v>279</v>
      </c>
      <c r="IN1013" t="s">
        <v>468</v>
      </c>
      <c r="IP1013" t="s">
        <v>495</v>
      </c>
    </row>
    <row r="1014" spans="1:250" x14ac:dyDescent="0.35">
      <c r="A1014">
        <v>14081</v>
      </c>
      <c r="B1014">
        <v>-922729984</v>
      </c>
      <c r="C1014">
        <v>1837</v>
      </c>
      <c r="D1014" t="s">
        <v>272</v>
      </c>
      <c r="E1014" t="s">
        <v>273</v>
      </c>
      <c r="F1014">
        <v>9695</v>
      </c>
      <c r="G1014" t="s">
        <v>280</v>
      </c>
      <c r="H1014" t="s">
        <v>281</v>
      </c>
      <c r="I1014">
        <v>528</v>
      </c>
      <c r="J1014" t="s">
        <v>531</v>
      </c>
      <c r="K1014" t="s">
        <v>532</v>
      </c>
      <c r="L1014">
        <v>30193</v>
      </c>
      <c r="M1014" t="s">
        <v>346</v>
      </c>
      <c r="N1014" t="s">
        <v>347</v>
      </c>
      <c r="O1014">
        <v>30193</v>
      </c>
      <c r="P1014" t="s">
        <v>346</v>
      </c>
      <c r="Q1014" t="s">
        <v>347</v>
      </c>
      <c r="R1014" t="s">
        <v>325</v>
      </c>
      <c r="S1014" s="43">
        <v>-139.62</v>
      </c>
      <c r="U1014" s="43">
        <v>15</v>
      </c>
      <c r="IF1014">
        <v>30193</v>
      </c>
      <c r="IG1014" t="s">
        <v>346</v>
      </c>
      <c r="IH1014" t="s">
        <v>284</v>
      </c>
      <c r="IK1014">
        <v>-2</v>
      </c>
      <c r="IL1014" t="s">
        <v>278</v>
      </c>
      <c r="IM1014" t="s">
        <v>279</v>
      </c>
      <c r="IN1014" t="s">
        <v>466</v>
      </c>
      <c r="IP1014" t="s">
        <v>494</v>
      </c>
    </row>
    <row r="1015" spans="1:250" x14ac:dyDescent="0.35">
      <c r="A1015">
        <v>14082</v>
      </c>
      <c r="B1015">
        <v>-922729984</v>
      </c>
      <c r="C1015">
        <v>1837</v>
      </c>
      <c r="D1015" t="s">
        <v>272</v>
      </c>
      <c r="E1015" t="s">
        <v>273</v>
      </c>
      <c r="F1015">
        <v>9695</v>
      </c>
      <c r="G1015" t="s">
        <v>280</v>
      </c>
      <c r="H1015" t="s">
        <v>281</v>
      </c>
      <c r="I1015">
        <v>527</v>
      </c>
      <c r="J1015" t="s">
        <v>535</v>
      </c>
      <c r="K1015" t="s">
        <v>536</v>
      </c>
      <c r="L1015">
        <v>30193</v>
      </c>
      <c r="M1015" t="s">
        <v>346</v>
      </c>
      <c r="N1015" t="s">
        <v>347</v>
      </c>
      <c r="O1015">
        <v>30193</v>
      </c>
      <c r="P1015" t="s">
        <v>346</v>
      </c>
      <c r="Q1015" t="s">
        <v>347</v>
      </c>
      <c r="R1015" t="s">
        <v>325</v>
      </c>
      <c r="S1015" s="43">
        <v>-97.74</v>
      </c>
      <c r="U1015" s="43">
        <v>15</v>
      </c>
      <c r="IF1015">
        <v>30193</v>
      </c>
      <c r="IG1015" t="s">
        <v>346</v>
      </c>
      <c r="IH1015" t="s">
        <v>284</v>
      </c>
      <c r="IK1015">
        <v>-2</v>
      </c>
      <c r="IL1015" t="s">
        <v>278</v>
      </c>
      <c r="IM1015" t="s">
        <v>279</v>
      </c>
      <c r="IN1015" t="s">
        <v>466</v>
      </c>
      <c r="IP1015" t="s">
        <v>494</v>
      </c>
    </row>
    <row r="1016" spans="1:250" x14ac:dyDescent="0.35">
      <c r="A1016">
        <v>14083</v>
      </c>
      <c r="B1016">
        <v>-922729984</v>
      </c>
      <c r="C1016">
        <v>1837</v>
      </c>
      <c r="D1016" t="s">
        <v>272</v>
      </c>
      <c r="E1016" t="s">
        <v>273</v>
      </c>
      <c r="F1016">
        <v>9695</v>
      </c>
      <c r="G1016" t="s">
        <v>280</v>
      </c>
      <c r="H1016" t="s">
        <v>281</v>
      </c>
      <c r="I1016">
        <v>523</v>
      </c>
      <c r="J1016" t="s">
        <v>537</v>
      </c>
      <c r="K1016" t="s">
        <v>538</v>
      </c>
      <c r="L1016">
        <v>30193</v>
      </c>
      <c r="M1016" t="s">
        <v>346</v>
      </c>
      <c r="N1016" t="s">
        <v>347</v>
      </c>
      <c r="O1016">
        <v>30193</v>
      </c>
      <c r="P1016" t="s">
        <v>346</v>
      </c>
      <c r="Q1016" t="s">
        <v>347</v>
      </c>
      <c r="R1016" t="s">
        <v>325</v>
      </c>
      <c r="S1016" s="43">
        <v>-210.59</v>
      </c>
      <c r="U1016" s="43">
        <v>15</v>
      </c>
      <c r="IF1016">
        <v>30193</v>
      </c>
      <c r="IG1016" t="s">
        <v>346</v>
      </c>
      <c r="IH1016" t="s">
        <v>284</v>
      </c>
      <c r="IK1016">
        <v>-2</v>
      </c>
      <c r="IL1016" t="s">
        <v>278</v>
      </c>
      <c r="IM1016" t="s">
        <v>279</v>
      </c>
      <c r="IN1016" t="s">
        <v>466</v>
      </c>
      <c r="IP1016" t="s">
        <v>494</v>
      </c>
    </row>
    <row r="1017" spans="1:250" x14ac:dyDescent="0.35">
      <c r="A1017">
        <v>14084</v>
      </c>
      <c r="B1017">
        <v>-922729984</v>
      </c>
      <c r="C1017">
        <v>1837</v>
      </c>
      <c r="D1017" t="s">
        <v>272</v>
      </c>
      <c r="E1017" t="s">
        <v>273</v>
      </c>
      <c r="F1017">
        <v>9695</v>
      </c>
      <c r="G1017" t="s">
        <v>280</v>
      </c>
      <c r="H1017" t="s">
        <v>281</v>
      </c>
      <c r="I1017">
        <v>521</v>
      </c>
      <c r="J1017" t="s">
        <v>539</v>
      </c>
      <c r="K1017" t="s">
        <v>540</v>
      </c>
      <c r="L1017">
        <v>30193</v>
      </c>
      <c r="M1017" t="s">
        <v>346</v>
      </c>
      <c r="N1017" t="s">
        <v>347</v>
      </c>
      <c r="O1017">
        <v>30193</v>
      </c>
      <c r="P1017" t="s">
        <v>346</v>
      </c>
      <c r="Q1017" t="s">
        <v>347</v>
      </c>
      <c r="R1017" t="s">
        <v>325</v>
      </c>
      <c r="S1017" s="43">
        <v>-105.3</v>
      </c>
      <c r="U1017" s="43">
        <v>15</v>
      </c>
      <c r="IF1017">
        <v>30193</v>
      </c>
      <c r="IG1017" t="s">
        <v>346</v>
      </c>
      <c r="IH1017" t="s">
        <v>284</v>
      </c>
      <c r="IK1017">
        <v>-2</v>
      </c>
      <c r="IL1017" t="s">
        <v>278</v>
      </c>
      <c r="IM1017" t="s">
        <v>279</v>
      </c>
      <c r="IN1017" t="s">
        <v>466</v>
      </c>
      <c r="IP1017" t="s">
        <v>494</v>
      </c>
    </row>
    <row r="1018" spans="1:250" x14ac:dyDescent="0.35">
      <c r="A1018">
        <v>14085</v>
      </c>
      <c r="B1018">
        <v>-922729984</v>
      </c>
      <c r="C1018">
        <v>1837</v>
      </c>
      <c r="D1018" t="s">
        <v>272</v>
      </c>
      <c r="E1018" t="s">
        <v>273</v>
      </c>
      <c r="F1018">
        <v>9695</v>
      </c>
      <c r="G1018" t="s">
        <v>280</v>
      </c>
      <c r="H1018" t="s">
        <v>281</v>
      </c>
      <c r="I1018">
        <v>519</v>
      </c>
      <c r="J1018" t="s">
        <v>541</v>
      </c>
      <c r="K1018" t="s">
        <v>542</v>
      </c>
      <c r="L1018">
        <v>30193</v>
      </c>
      <c r="M1018" t="s">
        <v>346</v>
      </c>
      <c r="N1018" t="s">
        <v>347</v>
      </c>
      <c r="O1018">
        <v>30193</v>
      </c>
      <c r="P1018" t="s">
        <v>346</v>
      </c>
      <c r="Q1018" t="s">
        <v>347</v>
      </c>
      <c r="R1018" t="s">
        <v>325</v>
      </c>
      <c r="S1018" s="43">
        <v>-105.72</v>
      </c>
      <c r="U1018" s="43">
        <v>15</v>
      </c>
      <c r="IF1018">
        <v>30193</v>
      </c>
      <c r="IG1018" t="s">
        <v>346</v>
      </c>
      <c r="IH1018" t="s">
        <v>284</v>
      </c>
      <c r="IK1018">
        <v>-2</v>
      </c>
      <c r="IL1018" t="s">
        <v>278</v>
      </c>
      <c r="IM1018" t="s">
        <v>279</v>
      </c>
      <c r="IN1018" t="s">
        <v>466</v>
      </c>
      <c r="IP1018" t="s">
        <v>494</v>
      </c>
    </row>
    <row r="1019" spans="1:250" x14ac:dyDescent="0.35">
      <c r="A1019">
        <v>14086</v>
      </c>
      <c r="B1019">
        <v>-922729984</v>
      </c>
      <c r="C1019">
        <v>1837</v>
      </c>
      <c r="D1019" t="s">
        <v>272</v>
      </c>
      <c r="E1019" t="s">
        <v>273</v>
      </c>
      <c r="F1019">
        <v>13794</v>
      </c>
      <c r="G1019" t="s">
        <v>274</v>
      </c>
      <c r="H1019" t="s">
        <v>275</v>
      </c>
      <c r="I1019">
        <v>523</v>
      </c>
      <c r="J1019" t="s">
        <v>537</v>
      </c>
      <c r="K1019" t="s">
        <v>538</v>
      </c>
      <c r="L1019">
        <v>31601</v>
      </c>
      <c r="M1019" t="s">
        <v>348</v>
      </c>
      <c r="N1019" t="s">
        <v>349</v>
      </c>
      <c r="O1019">
        <v>31601</v>
      </c>
      <c r="P1019" t="s">
        <v>348</v>
      </c>
      <c r="Q1019" t="s">
        <v>349</v>
      </c>
      <c r="R1019" t="s">
        <v>325</v>
      </c>
      <c r="S1019" s="43">
        <v>-424.8</v>
      </c>
      <c r="U1019" s="43">
        <v>15</v>
      </c>
      <c r="IF1019">
        <v>31601</v>
      </c>
      <c r="IG1019" t="s">
        <v>348</v>
      </c>
      <c r="IH1019" t="s">
        <v>311</v>
      </c>
      <c r="IK1019">
        <v>-2</v>
      </c>
      <c r="IL1019" t="s">
        <v>278</v>
      </c>
      <c r="IM1019" t="s">
        <v>279</v>
      </c>
      <c r="IN1019" t="s">
        <v>468</v>
      </c>
      <c r="IP1019" t="s">
        <v>495</v>
      </c>
    </row>
    <row r="1020" spans="1:250" x14ac:dyDescent="0.35">
      <c r="A1020">
        <v>14087</v>
      </c>
      <c r="B1020">
        <v>-922729984</v>
      </c>
      <c r="C1020">
        <v>1837</v>
      </c>
      <c r="D1020" t="s">
        <v>272</v>
      </c>
      <c r="E1020" t="s">
        <v>273</v>
      </c>
      <c r="F1020">
        <v>13794</v>
      </c>
      <c r="G1020" t="s">
        <v>274</v>
      </c>
      <c r="H1020" t="s">
        <v>275</v>
      </c>
      <c r="I1020">
        <v>521</v>
      </c>
      <c r="J1020" t="s">
        <v>539</v>
      </c>
      <c r="K1020" t="s">
        <v>540</v>
      </c>
      <c r="L1020">
        <v>31601</v>
      </c>
      <c r="M1020" t="s">
        <v>348</v>
      </c>
      <c r="N1020" t="s">
        <v>349</v>
      </c>
      <c r="O1020">
        <v>31601</v>
      </c>
      <c r="P1020" t="s">
        <v>348</v>
      </c>
      <c r="Q1020" t="s">
        <v>349</v>
      </c>
      <c r="R1020" t="s">
        <v>325</v>
      </c>
      <c r="S1020" s="43">
        <v>-212.4</v>
      </c>
      <c r="U1020" s="43">
        <v>15</v>
      </c>
      <c r="IF1020">
        <v>31601</v>
      </c>
      <c r="IG1020" t="s">
        <v>348</v>
      </c>
      <c r="IH1020" t="s">
        <v>311</v>
      </c>
      <c r="IK1020">
        <v>-2</v>
      </c>
      <c r="IL1020" t="s">
        <v>278</v>
      </c>
      <c r="IM1020" t="s">
        <v>279</v>
      </c>
      <c r="IN1020" t="s">
        <v>468</v>
      </c>
      <c r="IP1020" t="s">
        <v>495</v>
      </c>
    </row>
    <row r="1021" spans="1:250" x14ac:dyDescent="0.35">
      <c r="A1021">
        <v>14088</v>
      </c>
      <c r="B1021">
        <v>-922729984</v>
      </c>
      <c r="C1021">
        <v>1837</v>
      </c>
      <c r="D1021" t="s">
        <v>272</v>
      </c>
      <c r="E1021" t="s">
        <v>273</v>
      </c>
      <c r="F1021">
        <v>13794</v>
      </c>
      <c r="G1021" t="s">
        <v>274</v>
      </c>
      <c r="H1021" t="s">
        <v>275</v>
      </c>
      <c r="I1021">
        <v>519</v>
      </c>
      <c r="J1021" t="s">
        <v>541</v>
      </c>
      <c r="K1021" t="s">
        <v>542</v>
      </c>
      <c r="L1021">
        <v>31601</v>
      </c>
      <c r="M1021" t="s">
        <v>348</v>
      </c>
      <c r="N1021" t="s">
        <v>349</v>
      </c>
      <c r="O1021">
        <v>31601</v>
      </c>
      <c r="P1021" t="s">
        <v>348</v>
      </c>
      <c r="Q1021" t="s">
        <v>349</v>
      </c>
      <c r="R1021" t="s">
        <v>325</v>
      </c>
      <c r="S1021" s="43">
        <v>-212.4</v>
      </c>
      <c r="U1021" s="43">
        <v>15</v>
      </c>
      <c r="IF1021">
        <v>31601</v>
      </c>
      <c r="IG1021" t="s">
        <v>348</v>
      </c>
      <c r="IH1021" t="s">
        <v>311</v>
      </c>
      <c r="IK1021">
        <v>-2</v>
      </c>
      <c r="IL1021" t="s">
        <v>278</v>
      </c>
      <c r="IM1021" t="s">
        <v>279</v>
      </c>
      <c r="IN1021" t="s">
        <v>468</v>
      </c>
      <c r="IP1021" t="s">
        <v>495</v>
      </c>
    </row>
    <row r="1022" spans="1:250" x14ac:dyDescent="0.35">
      <c r="A1022">
        <v>14089</v>
      </c>
      <c r="B1022">
        <v>-922729984</v>
      </c>
      <c r="C1022">
        <v>1837</v>
      </c>
      <c r="D1022" t="s">
        <v>272</v>
      </c>
      <c r="E1022" t="s">
        <v>273</v>
      </c>
      <c r="F1022">
        <v>13794</v>
      </c>
      <c r="G1022" t="s">
        <v>274</v>
      </c>
      <c r="H1022" t="s">
        <v>275</v>
      </c>
      <c r="I1022">
        <v>515</v>
      </c>
      <c r="J1022" t="s">
        <v>543</v>
      </c>
      <c r="K1022" t="s">
        <v>544</v>
      </c>
      <c r="L1022">
        <v>31601</v>
      </c>
      <c r="M1022" t="s">
        <v>348</v>
      </c>
      <c r="N1022" t="s">
        <v>349</v>
      </c>
      <c r="O1022">
        <v>31601</v>
      </c>
      <c r="P1022" t="s">
        <v>348</v>
      </c>
      <c r="Q1022" t="s">
        <v>349</v>
      </c>
      <c r="R1022" t="s">
        <v>325</v>
      </c>
      <c r="S1022" s="43">
        <v>-453.99</v>
      </c>
      <c r="U1022" s="43">
        <v>15</v>
      </c>
      <c r="IF1022">
        <v>31601</v>
      </c>
      <c r="IG1022" t="s">
        <v>348</v>
      </c>
      <c r="IH1022" t="s">
        <v>311</v>
      </c>
      <c r="IK1022">
        <v>-2</v>
      </c>
      <c r="IL1022" t="s">
        <v>278</v>
      </c>
      <c r="IM1022" t="s">
        <v>279</v>
      </c>
      <c r="IN1022" t="s">
        <v>468</v>
      </c>
      <c r="IP1022" t="s">
        <v>495</v>
      </c>
    </row>
    <row r="1023" spans="1:250" x14ac:dyDescent="0.35">
      <c r="A1023">
        <v>14090</v>
      </c>
      <c r="B1023">
        <v>-922729984</v>
      </c>
      <c r="C1023">
        <v>1837</v>
      </c>
      <c r="D1023" t="s">
        <v>272</v>
      </c>
      <c r="E1023" t="s">
        <v>273</v>
      </c>
      <c r="F1023">
        <v>13794</v>
      </c>
      <c r="G1023" t="s">
        <v>274</v>
      </c>
      <c r="H1023" t="s">
        <v>275</v>
      </c>
      <c r="I1023">
        <v>513</v>
      </c>
      <c r="J1023" t="s">
        <v>545</v>
      </c>
      <c r="K1023" t="s">
        <v>546</v>
      </c>
      <c r="L1023">
        <v>31601</v>
      </c>
      <c r="M1023" t="s">
        <v>348</v>
      </c>
      <c r="N1023" t="s">
        <v>349</v>
      </c>
      <c r="O1023">
        <v>31601</v>
      </c>
      <c r="P1023" t="s">
        <v>348</v>
      </c>
      <c r="Q1023" t="s">
        <v>349</v>
      </c>
      <c r="R1023" t="s">
        <v>325</v>
      </c>
      <c r="S1023" s="43">
        <v>-392.56</v>
      </c>
      <c r="U1023" s="43">
        <v>15</v>
      </c>
      <c r="IF1023">
        <v>31601</v>
      </c>
      <c r="IG1023" t="s">
        <v>348</v>
      </c>
      <c r="IH1023" t="s">
        <v>311</v>
      </c>
      <c r="IK1023">
        <v>-2</v>
      </c>
      <c r="IL1023" t="s">
        <v>278</v>
      </c>
      <c r="IM1023" t="s">
        <v>279</v>
      </c>
      <c r="IN1023" t="s">
        <v>468</v>
      </c>
      <c r="IP1023" t="s">
        <v>495</v>
      </c>
    </row>
    <row r="1024" spans="1:250" x14ac:dyDescent="0.35">
      <c r="A1024">
        <v>14091</v>
      </c>
      <c r="B1024">
        <v>-922729984</v>
      </c>
      <c r="C1024">
        <v>1837</v>
      </c>
      <c r="D1024" t="s">
        <v>272</v>
      </c>
      <c r="E1024" t="s">
        <v>273</v>
      </c>
      <c r="F1024">
        <v>13794</v>
      </c>
      <c r="G1024" t="s">
        <v>274</v>
      </c>
      <c r="H1024" t="s">
        <v>275</v>
      </c>
      <c r="I1024">
        <v>509</v>
      </c>
      <c r="J1024" t="s">
        <v>547</v>
      </c>
      <c r="K1024" t="s">
        <v>548</v>
      </c>
      <c r="L1024">
        <v>31601</v>
      </c>
      <c r="M1024" t="s">
        <v>348</v>
      </c>
      <c r="N1024" t="s">
        <v>349</v>
      </c>
      <c r="O1024">
        <v>31601</v>
      </c>
      <c r="P1024" t="s">
        <v>348</v>
      </c>
      <c r="Q1024" t="s">
        <v>349</v>
      </c>
      <c r="R1024" t="s">
        <v>325</v>
      </c>
      <c r="S1024" s="43">
        <v>-105.04</v>
      </c>
      <c r="U1024" s="43">
        <v>15</v>
      </c>
      <c r="IF1024">
        <v>31601</v>
      </c>
      <c r="IG1024" t="s">
        <v>348</v>
      </c>
      <c r="IH1024" t="s">
        <v>311</v>
      </c>
      <c r="IK1024">
        <v>-2</v>
      </c>
      <c r="IL1024" t="s">
        <v>278</v>
      </c>
      <c r="IM1024" t="s">
        <v>279</v>
      </c>
      <c r="IN1024" t="s">
        <v>468</v>
      </c>
      <c r="IP1024" t="s">
        <v>495</v>
      </c>
    </row>
    <row r="1025" spans="1:250" x14ac:dyDescent="0.35">
      <c r="A1025">
        <v>14092</v>
      </c>
      <c r="B1025">
        <v>-922729984</v>
      </c>
      <c r="C1025">
        <v>1837</v>
      </c>
      <c r="D1025" t="s">
        <v>272</v>
      </c>
      <c r="E1025" t="s">
        <v>273</v>
      </c>
      <c r="F1025">
        <v>31620</v>
      </c>
      <c r="G1025" t="s">
        <v>350</v>
      </c>
      <c r="H1025" t="s">
        <v>351</v>
      </c>
      <c r="I1025">
        <v>515</v>
      </c>
      <c r="J1025" t="s">
        <v>543</v>
      </c>
      <c r="K1025" t="s">
        <v>544</v>
      </c>
      <c r="L1025">
        <v>31663</v>
      </c>
      <c r="M1025" t="s">
        <v>352</v>
      </c>
      <c r="N1025" t="s">
        <v>353</v>
      </c>
      <c r="O1025">
        <v>31663</v>
      </c>
      <c r="P1025" t="s">
        <v>352</v>
      </c>
      <c r="Q1025" t="s">
        <v>353</v>
      </c>
      <c r="R1025" t="s">
        <v>325</v>
      </c>
      <c r="S1025" s="43">
        <v>-629.13</v>
      </c>
      <c r="U1025" s="43">
        <v>15</v>
      </c>
      <c r="IF1025">
        <v>31663</v>
      </c>
      <c r="IG1025" t="s">
        <v>352</v>
      </c>
      <c r="IH1025" t="s">
        <v>354</v>
      </c>
      <c r="IK1025">
        <v>-2</v>
      </c>
      <c r="IL1025" t="s">
        <v>278</v>
      </c>
      <c r="IM1025" t="s">
        <v>279</v>
      </c>
      <c r="IN1025" t="s">
        <v>496</v>
      </c>
      <c r="IP1025" t="s">
        <v>497</v>
      </c>
    </row>
    <row r="1026" spans="1:250" x14ac:dyDescent="0.35">
      <c r="A1026">
        <v>14093</v>
      </c>
      <c r="B1026">
        <v>-922729984</v>
      </c>
      <c r="C1026">
        <v>1837</v>
      </c>
      <c r="D1026" t="s">
        <v>272</v>
      </c>
      <c r="E1026" t="s">
        <v>273</v>
      </c>
      <c r="F1026">
        <v>31620</v>
      </c>
      <c r="G1026" t="s">
        <v>350</v>
      </c>
      <c r="H1026" t="s">
        <v>351</v>
      </c>
      <c r="I1026">
        <v>513</v>
      </c>
      <c r="J1026" t="s">
        <v>545</v>
      </c>
      <c r="K1026" t="s">
        <v>546</v>
      </c>
      <c r="L1026">
        <v>31663</v>
      </c>
      <c r="M1026" t="s">
        <v>352</v>
      </c>
      <c r="N1026" t="s">
        <v>353</v>
      </c>
      <c r="O1026">
        <v>31663</v>
      </c>
      <c r="P1026" t="s">
        <v>352</v>
      </c>
      <c r="Q1026" t="s">
        <v>353</v>
      </c>
      <c r="R1026" t="s">
        <v>325</v>
      </c>
      <c r="S1026" s="43">
        <v>-543.79</v>
      </c>
      <c r="U1026" s="43">
        <v>15</v>
      </c>
      <c r="IF1026">
        <v>31663</v>
      </c>
      <c r="IG1026" t="s">
        <v>352</v>
      </c>
      <c r="IH1026" t="s">
        <v>354</v>
      </c>
      <c r="IK1026">
        <v>-2</v>
      </c>
      <c r="IL1026" t="s">
        <v>278</v>
      </c>
      <c r="IM1026" t="s">
        <v>279</v>
      </c>
      <c r="IN1026" t="s">
        <v>496</v>
      </c>
      <c r="IP1026" t="s">
        <v>497</v>
      </c>
    </row>
    <row r="1027" spans="1:250" x14ac:dyDescent="0.35">
      <c r="A1027">
        <v>14094</v>
      </c>
      <c r="B1027">
        <v>-922729984</v>
      </c>
      <c r="C1027">
        <v>1837</v>
      </c>
      <c r="D1027" t="s">
        <v>272</v>
      </c>
      <c r="E1027" t="s">
        <v>273</v>
      </c>
      <c r="F1027">
        <v>31620</v>
      </c>
      <c r="G1027" t="s">
        <v>350</v>
      </c>
      <c r="H1027" t="s">
        <v>351</v>
      </c>
      <c r="I1027">
        <v>509</v>
      </c>
      <c r="J1027" t="s">
        <v>547</v>
      </c>
      <c r="K1027" t="s">
        <v>548</v>
      </c>
      <c r="L1027">
        <v>31663</v>
      </c>
      <c r="M1027" t="s">
        <v>352</v>
      </c>
      <c r="N1027" t="s">
        <v>353</v>
      </c>
      <c r="O1027">
        <v>31663</v>
      </c>
      <c r="P1027" t="s">
        <v>352</v>
      </c>
      <c r="Q1027" t="s">
        <v>353</v>
      </c>
      <c r="R1027" t="s">
        <v>325</v>
      </c>
      <c r="S1027" s="43">
        <v>-148.05000000000001</v>
      </c>
      <c r="U1027" s="43">
        <v>15</v>
      </c>
      <c r="IF1027">
        <v>31663</v>
      </c>
      <c r="IG1027" t="s">
        <v>352</v>
      </c>
      <c r="IH1027" t="s">
        <v>354</v>
      </c>
      <c r="IK1027">
        <v>-2</v>
      </c>
      <c r="IL1027" t="s">
        <v>278</v>
      </c>
      <c r="IM1027" t="s">
        <v>279</v>
      </c>
      <c r="IN1027" t="s">
        <v>496</v>
      </c>
      <c r="IP1027" t="s">
        <v>497</v>
      </c>
    </row>
    <row r="1028" spans="1:250" x14ac:dyDescent="0.35">
      <c r="A1028">
        <v>14095</v>
      </c>
      <c r="B1028">
        <v>-922729984</v>
      </c>
      <c r="C1028">
        <v>1837</v>
      </c>
      <c r="D1028" t="s">
        <v>272</v>
      </c>
      <c r="E1028" t="s">
        <v>273</v>
      </c>
      <c r="F1028">
        <v>31620</v>
      </c>
      <c r="G1028" t="s">
        <v>350</v>
      </c>
      <c r="H1028" t="s">
        <v>351</v>
      </c>
      <c r="I1028">
        <v>507</v>
      </c>
      <c r="J1028" t="s">
        <v>549</v>
      </c>
      <c r="K1028" t="s">
        <v>550</v>
      </c>
      <c r="L1028">
        <v>31663</v>
      </c>
      <c r="M1028" t="s">
        <v>352</v>
      </c>
      <c r="N1028" t="s">
        <v>353</v>
      </c>
      <c r="O1028">
        <v>31663</v>
      </c>
      <c r="P1028" t="s">
        <v>352</v>
      </c>
      <c r="Q1028" t="s">
        <v>353</v>
      </c>
      <c r="R1028" t="s">
        <v>325</v>
      </c>
      <c r="S1028" s="43">
        <v>-232.65</v>
      </c>
      <c r="U1028" s="43">
        <v>15</v>
      </c>
      <c r="IF1028">
        <v>31663</v>
      </c>
      <c r="IG1028" t="s">
        <v>352</v>
      </c>
      <c r="IH1028" t="s">
        <v>354</v>
      </c>
      <c r="IK1028">
        <v>-2</v>
      </c>
      <c r="IL1028" t="s">
        <v>278</v>
      </c>
      <c r="IM1028" t="s">
        <v>279</v>
      </c>
      <c r="IN1028" t="s">
        <v>496</v>
      </c>
      <c r="IP1028" t="s">
        <v>497</v>
      </c>
    </row>
    <row r="1029" spans="1:250" x14ac:dyDescent="0.35">
      <c r="A1029">
        <v>14096</v>
      </c>
      <c r="B1029">
        <v>-922729984</v>
      </c>
      <c r="C1029">
        <v>1837</v>
      </c>
      <c r="D1029" t="s">
        <v>272</v>
      </c>
      <c r="E1029" t="s">
        <v>273</v>
      </c>
      <c r="F1029">
        <v>13794</v>
      </c>
      <c r="G1029" t="s">
        <v>274</v>
      </c>
      <c r="H1029" t="s">
        <v>275</v>
      </c>
      <c r="I1029">
        <v>528</v>
      </c>
      <c r="J1029" t="s">
        <v>531</v>
      </c>
      <c r="K1029" t="s">
        <v>532</v>
      </c>
      <c r="L1029">
        <v>31601</v>
      </c>
      <c r="M1029" t="s">
        <v>348</v>
      </c>
      <c r="N1029" t="s">
        <v>349</v>
      </c>
      <c r="O1029">
        <v>31601</v>
      </c>
      <c r="P1029" t="s">
        <v>348</v>
      </c>
      <c r="Q1029" t="s">
        <v>349</v>
      </c>
      <c r="R1029" t="s">
        <v>325</v>
      </c>
      <c r="S1029" s="43">
        <v>-303.43</v>
      </c>
      <c r="U1029" s="43">
        <v>15</v>
      </c>
      <c r="IF1029">
        <v>31601</v>
      </c>
      <c r="IG1029" t="s">
        <v>348</v>
      </c>
      <c r="IH1029" t="s">
        <v>311</v>
      </c>
      <c r="IK1029">
        <v>-2</v>
      </c>
      <c r="IL1029" t="s">
        <v>278</v>
      </c>
      <c r="IM1029" t="s">
        <v>279</v>
      </c>
      <c r="IN1029" t="s">
        <v>468</v>
      </c>
      <c r="IP1029" t="s">
        <v>495</v>
      </c>
    </row>
    <row r="1030" spans="1:250" x14ac:dyDescent="0.35">
      <c r="A1030">
        <v>14097</v>
      </c>
      <c r="B1030">
        <v>-922729984</v>
      </c>
      <c r="C1030">
        <v>1837</v>
      </c>
      <c r="D1030" t="s">
        <v>272</v>
      </c>
      <c r="E1030" t="s">
        <v>273</v>
      </c>
      <c r="F1030">
        <v>13794</v>
      </c>
      <c r="G1030" t="s">
        <v>274</v>
      </c>
      <c r="H1030" t="s">
        <v>275</v>
      </c>
      <c r="I1030">
        <v>527</v>
      </c>
      <c r="J1030" t="s">
        <v>535</v>
      </c>
      <c r="K1030" t="s">
        <v>536</v>
      </c>
      <c r="L1030">
        <v>31601</v>
      </c>
      <c r="M1030" t="s">
        <v>348</v>
      </c>
      <c r="N1030" t="s">
        <v>349</v>
      </c>
      <c r="O1030">
        <v>31601</v>
      </c>
      <c r="P1030" t="s">
        <v>348</v>
      </c>
      <c r="Q1030" t="s">
        <v>349</v>
      </c>
      <c r="R1030" t="s">
        <v>325</v>
      </c>
      <c r="S1030" s="43">
        <v>-212.4</v>
      </c>
      <c r="U1030" s="43">
        <v>15</v>
      </c>
      <c r="IF1030">
        <v>31601</v>
      </c>
      <c r="IG1030" t="s">
        <v>348</v>
      </c>
      <c r="IH1030" t="s">
        <v>311</v>
      </c>
      <c r="IK1030">
        <v>-2</v>
      </c>
      <c r="IL1030" t="s">
        <v>278</v>
      </c>
      <c r="IM1030" t="s">
        <v>279</v>
      </c>
      <c r="IN1030" t="s">
        <v>468</v>
      </c>
      <c r="IP1030" t="s">
        <v>495</v>
      </c>
    </row>
    <row r="1031" spans="1:250" x14ac:dyDescent="0.35">
      <c r="A1031">
        <v>14098</v>
      </c>
      <c r="B1031">
        <v>-922729984</v>
      </c>
      <c r="C1031">
        <v>1837</v>
      </c>
      <c r="D1031" t="s">
        <v>272</v>
      </c>
      <c r="E1031" t="s">
        <v>273</v>
      </c>
      <c r="F1031">
        <v>13794</v>
      </c>
      <c r="G1031" t="s">
        <v>274</v>
      </c>
      <c r="H1031" t="s">
        <v>275</v>
      </c>
      <c r="I1031">
        <v>507</v>
      </c>
      <c r="J1031" t="s">
        <v>549</v>
      </c>
      <c r="K1031" t="s">
        <v>550</v>
      </c>
      <c r="L1031">
        <v>34667</v>
      </c>
      <c r="M1031" t="s">
        <v>355</v>
      </c>
      <c r="N1031" t="s">
        <v>356</v>
      </c>
      <c r="O1031">
        <v>34667</v>
      </c>
      <c r="P1031" t="s">
        <v>355</v>
      </c>
      <c r="Q1031" t="s">
        <v>356</v>
      </c>
      <c r="R1031" t="s">
        <v>325</v>
      </c>
      <c r="S1031" s="43">
        <v>-64.75</v>
      </c>
      <c r="U1031" s="43">
        <v>15</v>
      </c>
      <c r="IF1031">
        <v>34667</v>
      </c>
      <c r="IG1031" t="s">
        <v>355</v>
      </c>
      <c r="IH1031" t="s">
        <v>311</v>
      </c>
      <c r="IK1031">
        <v>-2</v>
      </c>
      <c r="IL1031" t="s">
        <v>278</v>
      </c>
      <c r="IM1031" t="s">
        <v>279</v>
      </c>
      <c r="IN1031" t="s">
        <v>468</v>
      </c>
      <c r="IP1031" t="s">
        <v>498</v>
      </c>
    </row>
    <row r="1032" spans="1:250" x14ac:dyDescent="0.35">
      <c r="A1032">
        <v>14099</v>
      </c>
      <c r="B1032">
        <v>-922729984</v>
      </c>
      <c r="C1032">
        <v>1837</v>
      </c>
      <c r="D1032" t="s">
        <v>272</v>
      </c>
      <c r="E1032" t="s">
        <v>273</v>
      </c>
      <c r="F1032">
        <v>31620</v>
      </c>
      <c r="G1032" t="s">
        <v>350</v>
      </c>
      <c r="H1032" t="s">
        <v>351</v>
      </c>
      <c r="I1032">
        <v>528</v>
      </c>
      <c r="J1032" t="s">
        <v>531</v>
      </c>
      <c r="K1032" t="s">
        <v>532</v>
      </c>
      <c r="L1032">
        <v>31663</v>
      </c>
      <c r="M1032" t="s">
        <v>352</v>
      </c>
      <c r="N1032" t="s">
        <v>353</v>
      </c>
      <c r="O1032">
        <v>31663</v>
      </c>
      <c r="P1032" t="s">
        <v>352</v>
      </c>
      <c r="Q1032" t="s">
        <v>353</v>
      </c>
      <c r="R1032" t="s">
        <v>325</v>
      </c>
      <c r="S1032" s="43">
        <v>-420.6</v>
      </c>
      <c r="U1032" s="43">
        <v>15</v>
      </c>
      <c r="IF1032">
        <v>31663</v>
      </c>
      <c r="IG1032" t="s">
        <v>352</v>
      </c>
      <c r="IH1032" t="s">
        <v>354</v>
      </c>
      <c r="IK1032">
        <v>-2</v>
      </c>
      <c r="IL1032" t="s">
        <v>278</v>
      </c>
      <c r="IM1032" t="s">
        <v>279</v>
      </c>
      <c r="IN1032" t="s">
        <v>496</v>
      </c>
      <c r="IP1032" t="s">
        <v>497</v>
      </c>
    </row>
    <row r="1033" spans="1:250" x14ac:dyDescent="0.35">
      <c r="A1033">
        <v>14100</v>
      </c>
      <c r="B1033">
        <v>-922729984</v>
      </c>
      <c r="C1033">
        <v>1837</v>
      </c>
      <c r="D1033" t="s">
        <v>272</v>
      </c>
      <c r="E1033" t="s">
        <v>273</v>
      </c>
      <c r="F1033">
        <v>31620</v>
      </c>
      <c r="G1033" t="s">
        <v>350</v>
      </c>
      <c r="H1033" t="s">
        <v>351</v>
      </c>
      <c r="I1033">
        <v>527</v>
      </c>
      <c r="J1033" t="s">
        <v>535</v>
      </c>
      <c r="K1033" t="s">
        <v>536</v>
      </c>
      <c r="L1033">
        <v>31663</v>
      </c>
      <c r="M1033" t="s">
        <v>352</v>
      </c>
      <c r="N1033" t="s">
        <v>353</v>
      </c>
      <c r="O1033">
        <v>31663</v>
      </c>
      <c r="P1033" t="s">
        <v>352</v>
      </c>
      <c r="Q1033" t="s">
        <v>353</v>
      </c>
      <c r="R1033" t="s">
        <v>325</v>
      </c>
      <c r="S1033" s="43">
        <v>-294.42</v>
      </c>
      <c r="U1033" s="43">
        <v>15</v>
      </c>
      <c r="IF1033">
        <v>31663</v>
      </c>
      <c r="IG1033" t="s">
        <v>352</v>
      </c>
      <c r="IH1033" t="s">
        <v>354</v>
      </c>
      <c r="IK1033">
        <v>-2</v>
      </c>
      <c r="IL1033" t="s">
        <v>278</v>
      </c>
      <c r="IM1033" t="s">
        <v>279</v>
      </c>
      <c r="IN1033" t="s">
        <v>496</v>
      </c>
      <c r="IP1033" t="s">
        <v>497</v>
      </c>
    </row>
    <row r="1034" spans="1:250" x14ac:dyDescent="0.35">
      <c r="A1034">
        <v>14101</v>
      </c>
      <c r="B1034">
        <v>-922729984</v>
      </c>
      <c r="C1034">
        <v>1837</v>
      </c>
      <c r="D1034" t="s">
        <v>272</v>
      </c>
      <c r="E1034" t="s">
        <v>273</v>
      </c>
      <c r="F1034">
        <v>31620</v>
      </c>
      <c r="G1034" t="s">
        <v>350</v>
      </c>
      <c r="H1034" t="s">
        <v>351</v>
      </c>
      <c r="I1034">
        <v>523</v>
      </c>
      <c r="J1034" t="s">
        <v>537</v>
      </c>
      <c r="K1034" t="s">
        <v>538</v>
      </c>
      <c r="L1034">
        <v>31663</v>
      </c>
      <c r="M1034" t="s">
        <v>352</v>
      </c>
      <c r="N1034" t="s">
        <v>353</v>
      </c>
      <c r="O1034">
        <v>31663</v>
      </c>
      <c r="P1034" t="s">
        <v>352</v>
      </c>
      <c r="Q1034" t="s">
        <v>353</v>
      </c>
      <c r="R1034" t="s">
        <v>325</v>
      </c>
      <c r="S1034" s="43">
        <v>-588.84</v>
      </c>
      <c r="U1034" s="43">
        <v>15</v>
      </c>
      <c r="IF1034">
        <v>31663</v>
      </c>
      <c r="IG1034" t="s">
        <v>352</v>
      </c>
      <c r="IH1034" t="s">
        <v>354</v>
      </c>
      <c r="IK1034">
        <v>-2</v>
      </c>
      <c r="IL1034" t="s">
        <v>278</v>
      </c>
      <c r="IM1034" t="s">
        <v>279</v>
      </c>
      <c r="IN1034" t="s">
        <v>496</v>
      </c>
      <c r="IP1034" t="s">
        <v>497</v>
      </c>
    </row>
    <row r="1035" spans="1:250" x14ac:dyDescent="0.35">
      <c r="A1035">
        <v>14102</v>
      </c>
      <c r="B1035">
        <v>-922729984</v>
      </c>
      <c r="C1035">
        <v>1837</v>
      </c>
      <c r="D1035" t="s">
        <v>272</v>
      </c>
      <c r="E1035" t="s">
        <v>273</v>
      </c>
      <c r="F1035">
        <v>31620</v>
      </c>
      <c r="G1035" t="s">
        <v>350</v>
      </c>
      <c r="H1035" t="s">
        <v>351</v>
      </c>
      <c r="I1035">
        <v>521</v>
      </c>
      <c r="J1035" t="s">
        <v>539</v>
      </c>
      <c r="K1035" t="s">
        <v>540</v>
      </c>
      <c r="L1035">
        <v>31663</v>
      </c>
      <c r="M1035" t="s">
        <v>352</v>
      </c>
      <c r="N1035" t="s">
        <v>353</v>
      </c>
      <c r="O1035">
        <v>31663</v>
      </c>
      <c r="P1035" t="s">
        <v>352</v>
      </c>
      <c r="Q1035" t="s">
        <v>353</v>
      </c>
      <c r="R1035" t="s">
        <v>325</v>
      </c>
      <c r="S1035" s="43">
        <v>-294.42</v>
      </c>
      <c r="U1035" s="43">
        <v>15</v>
      </c>
      <c r="IF1035">
        <v>31663</v>
      </c>
      <c r="IG1035" t="s">
        <v>352</v>
      </c>
      <c r="IH1035" t="s">
        <v>354</v>
      </c>
      <c r="IK1035">
        <v>-2</v>
      </c>
      <c r="IL1035" t="s">
        <v>278</v>
      </c>
      <c r="IM1035" t="s">
        <v>279</v>
      </c>
      <c r="IN1035" t="s">
        <v>496</v>
      </c>
      <c r="IP1035" t="s">
        <v>497</v>
      </c>
    </row>
    <row r="1036" spans="1:250" x14ac:dyDescent="0.35">
      <c r="A1036">
        <v>14103</v>
      </c>
      <c r="B1036">
        <v>-922729984</v>
      </c>
      <c r="C1036">
        <v>1837</v>
      </c>
      <c r="D1036" t="s">
        <v>272</v>
      </c>
      <c r="E1036" t="s">
        <v>273</v>
      </c>
      <c r="F1036">
        <v>31620</v>
      </c>
      <c r="G1036" t="s">
        <v>350</v>
      </c>
      <c r="H1036" t="s">
        <v>351</v>
      </c>
      <c r="I1036">
        <v>519</v>
      </c>
      <c r="J1036" t="s">
        <v>541</v>
      </c>
      <c r="K1036" t="s">
        <v>542</v>
      </c>
      <c r="L1036">
        <v>31663</v>
      </c>
      <c r="M1036" t="s">
        <v>352</v>
      </c>
      <c r="N1036" t="s">
        <v>353</v>
      </c>
      <c r="O1036">
        <v>31663</v>
      </c>
      <c r="P1036" t="s">
        <v>352</v>
      </c>
      <c r="Q1036" t="s">
        <v>353</v>
      </c>
      <c r="R1036" t="s">
        <v>325</v>
      </c>
      <c r="S1036" s="43">
        <v>-294.42</v>
      </c>
      <c r="U1036" s="43">
        <v>15</v>
      </c>
      <c r="IF1036">
        <v>31663</v>
      </c>
      <c r="IG1036" t="s">
        <v>352</v>
      </c>
      <c r="IH1036" t="s">
        <v>354</v>
      </c>
      <c r="IK1036">
        <v>-2</v>
      </c>
      <c r="IL1036" t="s">
        <v>278</v>
      </c>
      <c r="IM1036" t="s">
        <v>279</v>
      </c>
      <c r="IN1036" t="s">
        <v>496</v>
      </c>
      <c r="IP1036" t="s">
        <v>497</v>
      </c>
    </row>
    <row r="1037" spans="1:250" x14ac:dyDescent="0.35">
      <c r="A1037">
        <v>14104</v>
      </c>
      <c r="B1037">
        <v>-922729984</v>
      </c>
      <c r="C1037">
        <v>1837</v>
      </c>
      <c r="D1037" t="s">
        <v>272</v>
      </c>
      <c r="E1037" t="s">
        <v>273</v>
      </c>
      <c r="F1037">
        <v>13794</v>
      </c>
      <c r="G1037" t="s">
        <v>274</v>
      </c>
      <c r="H1037" t="s">
        <v>275</v>
      </c>
      <c r="I1037">
        <v>523</v>
      </c>
      <c r="J1037" t="s">
        <v>537</v>
      </c>
      <c r="K1037" t="s">
        <v>538</v>
      </c>
      <c r="L1037">
        <v>34667</v>
      </c>
      <c r="M1037" t="s">
        <v>355</v>
      </c>
      <c r="N1037" t="s">
        <v>356</v>
      </c>
      <c r="O1037">
        <v>34667</v>
      </c>
      <c r="P1037" t="s">
        <v>355</v>
      </c>
      <c r="Q1037" t="s">
        <v>356</v>
      </c>
      <c r="R1037" t="s">
        <v>325</v>
      </c>
      <c r="S1037" s="43">
        <v>-211.06</v>
      </c>
      <c r="U1037" s="43">
        <v>15</v>
      </c>
      <c r="IF1037">
        <v>34667</v>
      </c>
      <c r="IG1037" t="s">
        <v>355</v>
      </c>
      <c r="IH1037" t="s">
        <v>311</v>
      </c>
      <c r="IK1037">
        <v>-2</v>
      </c>
      <c r="IL1037" t="s">
        <v>278</v>
      </c>
      <c r="IM1037" t="s">
        <v>279</v>
      </c>
      <c r="IN1037" t="s">
        <v>468</v>
      </c>
      <c r="IP1037" t="s">
        <v>498</v>
      </c>
    </row>
    <row r="1038" spans="1:250" x14ac:dyDescent="0.35">
      <c r="A1038">
        <v>14105</v>
      </c>
      <c r="B1038">
        <v>-922729984</v>
      </c>
      <c r="C1038">
        <v>1837</v>
      </c>
      <c r="D1038" t="s">
        <v>272</v>
      </c>
      <c r="E1038" t="s">
        <v>273</v>
      </c>
      <c r="F1038">
        <v>13794</v>
      </c>
      <c r="G1038" t="s">
        <v>274</v>
      </c>
      <c r="H1038" t="s">
        <v>275</v>
      </c>
      <c r="I1038">
        <v>521</v>
      </c>
      <c r="J1038" t="s">
        <v>539</v>
      </c>
      <c r="K1038" t="s">
        <v>540</v>
      </c>
      <c r="L1038">
        <v>34667</v>
      </c>
      <c r="M1038" t="s">
        <v>355</v>
      </c>
      <c r="N1038" t="s">
        <v>356</v>
      </c>
      <c r="O1038">
        <v>34667</v>
      </c>
      <c r="P1038" t="s">
        <v>355</v>
      </c>
      <c r="Q1038" t="s">
        <v>356</v>
      </c>
      <c r="R1038" t="s">
        <v>325</v>
      </c>
      <c r="S1038" s="43">
        <v>-105.53</v>
      </c>
      <c r="U1038" s="43">
        <v>15</v>
      </c>
      <c r="IF1038">
        <v>34667</v>
      </c>
      <c r="IG1038" t="s">
        <v>355</v>
      </c>
      <c r="IH1038" t="s">
        <v>311</v>
      </c>
      <c r="IK1038">
        <v>-2</v>
      </c>
      <c r="IL1038" t="s">
        <v>278</v>
      </c>
      <c r="IM1038" t="s">
        <v>279</v>
      </c>
      <c r="IN1038" t="s">
        <v>468</v>
      </c>
      <c r="IP1038" t="s">
        <v>498</v>
      </c>
    </row>
    <row r="1039" spans="1:250" x14ac:dyDescent="0.35">
      <c r="A1039">
        <v>14106</v>
      </c>
      <c r="B1039">
        <v>-922729984</v>
      </c>
      <c r="C1039">
        <v>1837</v>
      </c>
      <c r="D1039" t="s">
        <v>272</v>
      </c>
      <c r="E1039" t="s">
        <v>273</v>
      </c>
      <c r="F1039">
        <v>13794</v>
      </c>
      <c r="G1039" t="s">
        <v>274</v>
      </c>
      <c r="H1039" t="s">
        <v>275</v>
      </c>
      <c r="I1039">
        <v>519</v>
      </c>
      <c r="J1039" t="s">
        <v>541</v>
      </c>
      <c r="K1039" t="s">
        <v>542</v>
      </c>
      <c r="L1039">
        <v>34667</v>
      </c>
      <c r="M1039" t="s">
        <v>355</v>
      </c>
      <c r="N1039" t="s">
        <v>356</v>
      </c>
      <c r="O1039">
        <v>34667</v>
      </c>
      <c r="P1039" t="s">
        <v>355</v>
      </c>
      <c r="Q1039" t="s">
        <v>356</v>
      </c>
      <c r="R1039" t="s">
        <v>325</v>
      </c>
      <c r="S1039" s="43">
        <v>-105.53</v>
      </c>
      <c r="U1039" s="43">
        <v>15</v>
      </c>
      <c r="IF1039">
        <v>34667</v>
      </c>
      <c r="IG1039" t="s">
        <v>355</v>
      </c>
      <c r="IH1039" t="s">
        <v>311</v>
      </c>
      <c r="IK1039">
        <v>-2</v>
      </c>
      <c r="IL1039" t="s">
        <v>278</v>
      </c>
      <c r="IM1039" t="s">
        <v>279</v>
      </c>
      <c r="IN1039" t="s">
        <v>468</v>
      </c>
      <c r="IP1039" t="s">
        <v>498</v>
      </c>
    </row>
    <row r="1040" spans="1:250" x14ac:dyDescent="0.35">
      <c r="A1040">
        <v>14107</v>
      </c>
      <c r="B1040">
        <v>-922729984</v>
      </c>
      <c r="C1040">
        <v>1837</v>
      </c>
      <c r="D1040" t="s">
        <v>272</v>
      </c>
      <c r="E1040" t="s">
        <v>273</v>
      </c>
      <c r="F1040">
        <v>13794</v>
      </c>
      <c r="G1040" t="s">
        <v>274</v>
      </c>
      <c r="H1040" t="s">
        <v>275</v>
      </c>
      <c r="I1040">
        <v>515</v>
      </c>
      <c r="J1040" t="s">
        <v>543</v>
      </c>
      <c r="K1040" t="s">
        <v>544</v>
      </c>
      <c r="L1040">
        <v>34667</v>
      </c>
      <c r="M1040" t="s">
        <v>355</v>
      </c>
      <c r="N1040" t="s">
        <v>356</v>
      </c>
      <c r="O1040">
        <v>34667</v>
      </c>
      <c r="P1040" t="s">
        <v>355</v>
      </c>
      <c r="Q1040" t="s">
        <v>356</v>
      </c>
      <c r="R1040" t="s">
        <v>325</v>
      </c>
      <c r="S1040" s="43">
        <v>-225.57</v>
      </c>
      <c r="U1040" s="43">
        <v>15</v>
      </c>
      <c r="IF1040">
        <v>34667</v>
      </c>
      <c r="IG1040" t="s">
        <v>355</v>
      </c>
      <c r="IH1040" t="s">
        <v>311</v>
      </c>
      <c r="IK1040">
        <v>-2</v>
      </c>
      <c r="IL1040" t="s">
        <v>278</v>
      </c>
      <c r="IM1040" t="s">
        <v>279</v>
      </c>
      <c r="IN1040" t="s">
        <v>468</v>
      </c>
      <c r="IP1040" t="s">
        <v>498</v>
      </c>
    </row>
    <row r="1041" spans="1:250" x14ac:dyDescent="0.35">
      <c r="A1041">
        <v>14108</v>
      </c>
      <c r="B1041">
        <v>-922729984</v>
      </c>
      <c r="C1041">
        <v>1837</v>
      </c>
      <c r="D1041" t="s">
        <v>272</v>
      </c>
      <c r="E1041" t="s">
        <v>273</v>
      </c>
      <c r="F1041">
        <v>13794</v>
      </c>
      <c r="G1041" t="s">
        <v>274</v>
      </c>
      <c r="H1041" t="s">
        <v>275</v>
      </c>
      <c r="I1041">
        <v>513</v>
      </c>
      <c r="J1041" t="s">
        <v>545</v>
      </c>
      <c r="K1041" t="s">
        <v>546</v>
      </c>
      <c r="L1041">
        <v>34667</v>
      </c>
      <c r="M1041" t="s">
        <v>355</v>
      </c>
      <c r="N1041" t="s">
        <v>356</v>
      </c>
      <c r="O1041">
        <v>34667</v>
      </c>
      <c r="P1041" t="s">
        <v>355</v>
      </c>
      <c r="Q1041" t="s">
        <v>356</v>
      </c>
      <c r="R1041" t="s">
        <v>325</v>
      </c>
      <c r="S1041" s="43">
        <v>-195.04</v>
      </c>
      <c r="U1041" s="43">
        <v>15</v>
      </c>
      <c r="IF1041">
        <v>34667</v>
      </c>
      <c r="IG1041" t="s">
        <v>355</v>
      </c>
      <c r="IH1041" t="s">
        <v>311</v>
      </c>
      <c r="IK1041">
        <v>-2</v>
      </c>
      <c r="IL1041" t="s">
        <v>278</v>
      </c>
      <c r="IM1041" t="s">
        <v>279</v>
      </c>
      <c r="IN1041" t="s">
        <v>468</v>
      </c>
      <c r="IP1041" t="s">
        <v>498</v>
      </c>
    </row>
    <row r="1042" spans="1:250" x14ac:dyDescent="0.35">
      <c r="A1042">
        <v>14109</v>
      </c>
      <c r="B1042">
        <v>-922729984</v>
      </c>
      <c r="C1042">
        <v>1837</v>
      </c>
      <c r="D1042" t="s">
        <v>272</v>
      </c>
      <c r="E1042" t="s">
        <v>273</v>
      </c>
      <c r="F1042">
        <v>13794</v>
      </c>
      <c r="G1042" t="s">
        <v>274</v>
      </c>
      <c r="H1042" t="s">
        <v>275</v>
      </c>
      <c r="I1042">
        <v>509</v>
      </c>
      <c r="J1042" t="s">
        <v>547</v>
      </c>
      <c r="K1042" t="s">
        <v>548</v>
      </c>
      <c r="L1042">
        <v>34667</v>
      </c>
      <c r="M1042" t="s">
        <v>355</v>
      </c>
      <c r="N1042" t="s">
        <v>356</v>
      </c>
      <c r="O1042">
        <v>34667</v>
      </c>
      <c r="P1042" t="s">
        <v>355</v>
      </c>
      <c r="Q1042" t="s">
        <v>356</v>
      </c>
      <c r="R1042" t="s">
        <v>325</v>
      </c>
      <c r="S1042" s="43">
        <v>-41.2</v>
      </c>
      <c r="U1042" s="43">
        <v>15</v>
      </c>
      <c r="IF1042">
        <v>34667</v>
      </c>
      <c r="IG1042" t="s">
        <v>355</v>
      </c>
      <c r="IH1042" t="s">
        <v>311</v>
      </c>
      <c r="IK1042">
        <v>-2</v>
      </c>
      <c r="IL1042" t="s">
        <v>278</v>
      </c>
      <c r="IM1042" t="s">
        <v>279</v>
      </c>
      <c r="IN1042" t="s">
        <v>468</v>
      </c>
      <c r="IP1042" t="s">
        <v>498</v>
      </c>
    </row>
    <row r="1043" spans="1:250" x14ac:dyDescent="0.35">
      <c r="A1043">
        <v>14110</v>
      </c>
      <c r="B1043">
        <v>-922729984</v>
      </c>
      <c r="C1043">
        <v>1837</v>
      </c>
      <c r="D1043" t="s">
        <v>272</v>
      </c>
      <c r="E1043" t="s">
        <v>273</v>
      </c>
      <c r="F1043">
        <v>7057</v>
      </c>
      <c r="G1043" t="s">
        <v>290</v>
      </c>
      <c r="H1043" t="s">
        <v>291</v>
      </c>
      <c r="I1043">
        <v>515</v>
      </c>
      <c r="J1043" t="s">
        <v>543</v>
      </c>
      <c r="K1043" t="s">
        <v>544</v>
      </c>
      <c r="L1043">
        <v>35455</v>
      </c>
      <c r="M1043" t="s">
        <v>342</v>
      </c>
      <c r="N1043" t="s">
        <v>343</v>
      </c>
      <c r="O1043">
        <v>35455</v>
      </c>
      <c r="P1043" t="s">
        <v>342</v>
      </c>
      <c r="Q1043" t="s">
        <v>343</v>
      </c>
      <c r="R1043" t="s">
        <v>325</v>
      </c>
      <c r="S1043" s="43">
        <v>-180.15</v>
      </c>
      <c r="U1043" s="43">
        <v>15</v>
      </c>
      <c r="IF1043">
        <v>35455</v>
      </c>
      <c r="IG1043" t="s">
        <v>342</v>
      </c>
      <c r="IH1043" t="s">
        <v>292</v>
      </c>
      <c r="IK1043">
        <v>-2</v>
      </c>
      <c r="IL1043" t="s">
        <v>278</v>
      </c>
      <c r="IM1043" t="s">
        <v>279</v>
      </c>
      <c r="IN1043" t="s">
        <v>471</v>
      </c>
      <c r="IP1043" t="s">
        <v>499</v>
      </c>
    </row>
    <row r="1044" spans="1:250" x14ac:dyDescent="0.35">
      <c r="A1044">
        <v>14111</v>
      </c>
      <c r="B1044">
        <v>-922729984</v>
      </c>
      <c r="C1044">
        <v>1837</v>
      </c>
      <c r="D1044" t="s">
        <v>272</v>
      </c>
      <c r="E1044" t="s">
        <v>273</v>
      </c>
      <c r="F1044">
        <v>7057</v>
      </c>
      <c r="G1044" t="s">
        <v>290</v>
      </c>
      <c r="H1044" t="s">
        <v>291</v>
      </c>
      <c r="I1044">
        <v>513</v>
      </c>
      <c r="J1044" t="s">
        <v>545</v>
      </c>
      <c r="K1044" t="s">
        <v>546</v>
      </c>
      <c r="L1044">
        <v>35455</v>
      </c>
      <c r="M1044" t="s">
        <v>342</v>
      </c>
      <c r="N1044" t="s">
        <v>343</v>
      </c>
      <c r="O1044">
        <v>35455</v>
      </c>
      <c r="P1044" t="s">
        <v>342</v>
      </c>
      <c r="Q1044" t="s">
        <v>343</v>
      </c>
      <c r="R1044" t="s">
        <v>325</v>
      </c>
      <c r="S1044" s="43">
        <v>-155.78</v>
      </c>
      <c r="U1044" s="43">
        <v>15</v>
      </c>
      <c r="IF1044">
        <v>35455</v>
      </c>
      <c r="IG1044" t="s">
        <v>342</v>
      </c>
      <c r="IH1044" t="s">
        <v>292</v>
      </c>
      <c r="IK1044">
        <v>-2</v>
      </c>
      <c r="IL1044" t="s">
        <v>278</v>
      </c>
      <c r="IM1044" t="s">
        <v>279</v>
      </c>
      <c r="IN1044" t="s">
        <v>471</v>
      </c>
      <c r="IP1044" t="s">
        <v>499</v>
      </c>
    </row>
    <row r="1045" spans="1:250" x14ac:dyDescent="0.35">
      <c r="A1045">
        <v>14112</v>
      </c>
      <c r="B1045">
        <v>-922729984</v>
      </c>
      <c r="C1045">
        <v>1837</v>
      </c>
      <c r="D1045" t="s">
        <v>272</v>
      </c>
      <c r="E1045" t="s">
        <v>273</v>
      </c>
      <c r="F1045">
        <v>7057</v>
      </c>
      <c r="G1045" t="s">
        <v>290</v>
      </c>
      <c r="H1045" t="s">
        <v>291</v>
      </c>
      <c r="I1045">
        <v>509</v>
      </c>
      <c r="J1045" t="s">
        <v>547</v>
      </c>
      <c r="K1045" t="s">
        <v>548</v>
      </c>
      <c r="L1045">
        <v>35455</v>
      </c>
      <c r="M1045" t="s">
        <v>342</v>
      </c>
      <c r="N1045" t="s">
        <v>343</v>
      </c>
      <c r="O1045">
        <v>35455</v>
      </c>
      <c r="P1045" t="s">
        <v>342</v>
      </c>
      <c r="Q1045" t="s">
        <v>343</v>
      </c>
      <c r="R1045" t="s">
        <v>325</v>
      </c>
      <c r="S1045" s="43">
        <v>-36.630000000000003</v>
      </c>
      <c r="U1045" s="43">
        <v>15</v>
      </c>
      <c r="IF1045">
        <v>35455</v>
      </c>
      <c r="IG1045" t="s">
        <v>342</v>
      </c>
      <c r="IH1045" t="s">
        <v>292</v>
      </c>
      <c r="IK1045">
        <v>-2</v>
      </c>
      <c r="IL1045" t="s">
        <v>278</v>
      </c>
      <c r="IM1045" t="s">
        <v>279</v>
      </c>
      <c r="IN1045" t="s">
        <v>471</v>
      </c>
      <c r="IP1045" t="s">
        <v>499</v>
      </c>
    </row>
    <row r="1046" spans="1:250" x14ac:dyDescent="0.35">
      <c r="A1046">
        <v>14113</v>
      </c>
      <c r="B1046">
        <v>-922729984</v>
      </c>
      <c r="C1046">
        <v>1837</v>
      </c>
      <c r="D1046" t="s">
        <v>272</v>
      </c>
      <c r="E1046" t="s">
        <v>273</v>
      </c>
      <c r="F1046">
        <v>7057</v>
      </c>
      <c r="G1046" t="s">
        <v>290</v>
      </c>
      <c r="H1046" t="s">
        <v>291</v>
      </c>
      <c r="I1046">
        <v>507</v>
      </c>
      <c r="J1046" t="s">
        <v>549</v>
      </c>
      <c r="K1046" t="s">
        <v>550</v>
      </c>
      <c r="L1046">
        <v>35455</v>
      </c>
      <c r="M1046" t="s">
        <v>342</v>
      </c>
      <c r="N1046" t="s">
        <v>343</v>
      </c>
      <c r="O1046">
        <v>35455</v>
      </c>
      <c r="P1046" t="s">
        <v>342</v>
      </c>
      <c r="Q1046" t="s">
        <v>343</v>
      </c>
      <c r="R1046" t="s">
        <v>325</v>
      </c>
      <c r="S1046" s="43">
        <v>-65.53</v>
      </c>
      <c r="U1046" s="43">
        <v>15</v>
      </c>
      <c r="IF1046">
        <v>35455</v>
      </c>
      <c r="IG1046" t="s">
        <v>342</v>
      </c>
      <c r="IH1046" t="s">
        <v>292</v>
      </c>
      <c r="IK1046">
        <v>-2</v>
      </c>
      <c r="IL1046" t="s">
        <v>278</v>
      </c>
      <c r="IM1046" t="s">
        <v>279</v>
      </c>
      <c r="IN1046" t="s">
        <v>471</v>
      </c>
      <c r="IP1046" t="s">
        <v>499</v>
      </c>
    </row>
    <row r="1047" spans="1:250" x14ac:dyDescent="0.35">
      <c r="A1047">
        <v>14114</v>
      </c>
      <c r="B1047">
        <v>-922729984</v>
      </c>
      <c r="C1047">
        <v>1837</v>
      </c>
      <c r="D1047" t="s">
        <v>272</v>
      </c>
      <c r="E1047" t="s">
        <v>273</v>
      </c>
      <c r="F1047">
        <v>13794</v>
      </c>
      <c r="G1047" t="s">
        <v>274</v>
      </c>
      <c r="H1047" t="s">
        <v>275</v>
      </c>
      <c r="I1047">
        <v>528</v>
      </c>
      <c r="J1047" t="s">
        <v>531</v>
      </c>
      <c r="K1047" t="s">
        <v>532</v>
      </c>
      <c r="L1047">
        <v>34667</v>
      </c>
      <c r="M1047" t="s">
        <v>355</v>
      </c>
      <c r="N1047" t="s">
        <v>356</v>
      </c>
      <c r="O1047">
        <v>34667</v>
      </c>
      <c r="P1047" t="s">
        <v>355</v>
      </c>
      <c r="Q1047" t="s">
        <v>356</v>
      </c>
      <c r="R1047" t="s">
        <v>325</v>
      </c>
      <c r="S1047" s="43">
        <v>-150.76</v>
      </c>
      <c r="U1047" s="43">
        <v>15</v>
      </c>
      <c r="IF1047">
        <v>34667</v>
      </c>
      <c r="IG1047" t="s">
        <v>355</v>
      </c>
      <c r="IH1047" t="s">
        <v>311</v>
      </c>
      <c r="IK1047">
        <v>-2</v>
      </c>
      <c r="IL1047" t="s">
        <v>278</v>
      </c>
      <c r="IM1047" t="s">
        <v>279</v>
      </c>
      <c r="IN1047" t="s">
        <v>468</v>
      </c>
      <c r="IP1047" t="s">
        <v>498</v>
      </c>
    </row>
    <row r="1048" spans="1:250" x14ac:dyDescent="0.35">
      <c r="A1048">
        <v>14115</v>
      </c>
      <c r="B1048">
        <v>-922729984</v>
      </c>
      <c r="C1048">
        <v>1837</v>
      </c>
      <c r="D1048" t="s">
        <v>272</v>
      </c>
      <c r="E1048" t="s">
        <v>273</v>
      </c>
      <c r="F1048">
        <v>13794</v>
      </c>
      <c r="G1048" t="s">
        <v>274</v>
      </c>
      <c r="H1048" t="s">
        <v>275</v>
      </c>
      <c r="I1048">
        <v>527</v>
      </c>
      <c r="J1048" t="s">
        <v>535</v>
      </c>
      <c r="K1048" t="s">
        <v>536</v>
      </c>
      <c r="L1048">
        <v>34667</v>
      </c>
      <c r="M1048" t="s">
        <v>355</v>
      </c>
      <c r="N1048" t="s">
        <v>356</v>
      </c>
      <c r="O1048">
        <v>34667</v>
      </c>
      <c r="P1048" t="s">
        <v>355</v>
      </c>
      <c r="Q1048" t="s">
        <v>356</v>
      </c>
      <c r="R1048" t="s">
        <v>325</v>
      </c>
      <c r="S1048" s="43">
        <v>-105.53</v>
      </c>
      <c r="U1048" s="43">
        <v>15</v>
      </c>
      <c r="IF1048">
        <v>34667</v>
      </c>
      <c r="IG1048" t="s">
        <v>355</v>
      </c>
      <c r="IH1048" t="s">
        <v>311</v>
      </c>
      <c r="IK1048">
        <v>-2</v>
      </c>
      <c r="IL1048" t="s">
        <v>278</v>
      </c>
      <c r="IM1048" t="s">
        <v>279</v>
      </c>
      <c r="IN1048" t="s">
        <v>468</v>
      </c>
      <c r="IP1048" t="s">
        <v>498</v>
      </c>
    </row>
    <row r="1049" spans="1:250" x14ac:dyDescent="0.35">
      <c r="A1049">
        <v>14116</v>
      </c>
      <c r="B1049">
        <v>-922729984</v>
      </c>
      <c r="C1049">
        <v>1837</v>
      </c>
      <c r="D1049" t="s">
        <v>272</v>
      </c>
      <c r="E1049" t="s">
        <v>273</v>
      </c>
      <c r="F1049">
        <v>35467</v>
      </c>
      <c r="G1049" t="s">
        <v>337</v>
      </c>
      <c r="H1049" t="s">
        <v>338</v>
      </c>
      <c r="I1049">
        <v>507</v>
      </c>
      <c r="J1049" t="s">
        <v>549</v>
      </c>
      <c r="K1049" t="s">
        <v>550</v>
      </c>
      <c r="L1049">
        <v>35556</v>
      </c>
      <c r="M1049" t="s">
        <v>339</v>
      </c>
      <c r="N1049" t="s">
        <v>340</v>
      </c>
      <c r="O1049">
        <v>35556</v>
      </c>
      <c r="P1049" t="s">
        <v>339</v>
      </c>
      <c r="Q1049" t="s">
        <v>340</v>
      </c>
      <c r="R1049" t="s">
        <v>325</v>
      </c>
      <c r="S1049" s="43">
        <v>-265.87</v>
      </c>
      <c r="U1049" s="43">
        <v>15</v>
      </c>
      <c r="IF1049">
        <v>35556</v>
      </c>
      <c r="IG1049" t="s">
        <v>339</v>
      </c>
      <c r="IH1049" t="s">
        <v>341</v>
      </c>
      <c r="IK1049">
        <v>-2</v>
      </c>
      <c r="IL1049" t="s">
        <v>278</v>
      </c>
      <c r="IM1049" t="s">
        <v>279</v>
      </c>
      <c r="IN1049" t="s">
        <v>500</v>
      </c>
      <c r="IP1049" t="s">
        <v>501</v>
      </c>
    </row>
    <row r="1050" spans="1:250" x14ac:dyDescent="0.35">
      <c r="A1050">
        <v>14117</v>
      </c>
      <c r="B1050">
        <v>-922729984</v>
      </c>
      <c r="C1050">
        <v>1837</v>
      </c>
      <c r="D1050" t="s">
        <v>272</v>
      </c>
      <c r="E1050" t="s">
        <v>273</v>
      </c>
      <c r="F1050">
        <v>7057</v>
      </c>
      <c r="G1050" t="s">
        <v>290</v>
      </c>
      <c r="H1050" t="s">
        <v>291</v>
      </c>
      <c r="I1050">
        <v>528</v>
      </c>
      <c r="J1050" t="s">
        <v>531</v>
      </c>
      <c r="K1050" t="s">
        <v>532</v>
      </c>
      <c r="L1050">
        <v>35455</v>
      </c>
      <c r="M1050" t="s">
        <v>342</v>
      </c>
      <c r="N1050" t="s">
        <v>343</v>
      </c>
      <c r="O1050">
        <v>35455</v>
      </c>
      <c r="P1050" t="s">
        <v>342</v>
      </c>
      <c r="Q1050" t="s">
        <v>343</v>
      </c>
      <c r="R1050" t="s">
        <v>325</v>
      </c>
      <c r="S1050" s="43">
        <v>-110.13</v>
      </c>
      <c r="U1050" s="43">
        <v>15</v>
      </c>
      <c r="IF1050">
        <v>35455</v>
      </c>
      <c r="IG1050" t="s">
        <v>342</v>
      </c>
      <c r="IH1050" t="s">
        <v>292</v>
      </c>
      <c r="IK1050">
        <v>-2</v>
      </c>
      <c r="IL1050" t="s">
        <v>278</v>
      </c>
      <c r="IM1050" t="s">
        <v>279</v>
      </c>
      <c r="IN1050" t="s">
        <v>471</v>
      </c>
      <c r="IP1050" t="s">
        <v>499</v>
      </c>
    </row>
    <row r="1051" spans="1:250" x14ac:dyDescent="0.35">
      <c r="A1051">
        <v>14118</v>
      </c>
      <c r="B1051">
        <v>-922729984</v>
      </c>
      <c r="C1051">
        <v>1837</v>
      </c>
      <c r="D1051" t="s">
        <v>272</v>
      </c>
      <c r="E1051" t="s">
        <v>273</v>
      </c>
      <c r="F1051">
        <v>7057</v>
      </c>
      <c r="G1051" t="s">
        <v>290</v>
      </c>
      <c r="H1051" t="s">
        <v>291</v>
      </c>
      <c r="I1051">
        <v>527</v>
      </c>
      <c r="J1051" t="s">
        <v>535</v>
      </c>
      <c r="K1051" t="s">
        <v>536</v>
      </c>
      <c r="L1051">
        <v>35455</v>
      </c>
      <c r="M1051" t="s">
        <v>342</v>
      </c>
      <c r="N1051" t="s">
        <v>343</v>
      </c>
      <c r="O1051">
        <v>35455</v>
      </c>
      <c r="P1051" t="s">
        <v>342</v>
      </c>
      <c r="Q1051" t="s">
        <v>343</v>
      </c>
      <c r="R1051" t="s">
        <v>325</v>
      </c>
      <c r="S1051" s="43">
        <v>-77.09</v>
      </c>
      <c r="U1051" s="43">
        <v>15</v>
      </c>
      <c r="IF1051">
        <v>35455</v>
      </c>
      <c r="IG1051" t="s">
        <v>342</v>
      </c>
      <c r="IH1051" t="s">
        <v>292</v>
      </c>
      <c r="IK1051">
        <v>-2</v>
      </c>
      <c r="IL1051" t="s">
        <v>278</v>
      </c>
      <c r="IM1051" t="s">
        <v>279</v>
      </c>
      <c r="IN1051" t="s">
        <v>471</v>
      </c>
      <c r="IP1051" t="s">
        <v>499</v>
      </c>
    </row>
    <row r="1052" spans="1:250" x14ac:dyDescent="0.35">
      <c r="A1052">
        <v>14119</v>
      </c>
      <c r="B1052">
        <v>-922729984</v>
      </c>
      <c r="C1052">
        <v>1837</v>
      </c>
      <c r="D1052" t="s">
        <v>272</v>
      </c>
      <c r="E1052" t="s">
        <v>273</v>
      </c>
      <c r="F1052">
        <v>7057</v>
      </c>
      <c r="G1052" t="s">
        <v>290</v>
      </c>
      <c r="H1052" t="s">
        <v>291</v>
      </c>
      <c r="I1052">
        <v>523</v>
      </c>
      <c r="J1052" t="s">
        <v>537</v>
      </c>
      <c r="K1052" t="s">
        <v>538</v>
      </c>
      <c r="L1052">
        <v>35455</v>
      </c>
      <c r="M1052" t="s">
        <v>342</v>
      </c>
      <c r="N1052" t="s">
        <v>343</v>
      </c>
      <c r="O1052">
        <v>35455</v>
      </c>
      <c r="P1052" t="s">
        <v>342</v>
      </c>
      <c r="Q1052" t="s">
        <v>343</v>
      </c>
      <c r="R1052" t="s">
        <v>325</v>
      </c>
      <c r="S1052" s="43">
        <v>-160.41999999999999</v>
      </c>
      <c r="U1052" s="43">
        <v>15</v>
      </c>
      <c r="IF1052">
        <v>35455</v>
      </c>
      <c r="IG1052" t="s">
        <v>342</v>
      </c>
      <c r="IH1052" t="s">
        <v>292</v>
      </c>
      <c r="IK1052">
        <v>-2</v>
      </c>
      <c r="IL1052" t="s">
        <v>278</v>
      </c>
      <c r="IM1052" t="s">
        <v>279</v>
      </c>
      <c r="IN1052" t="s">
        <v>471</v>
      </c>
      <c r="IP1052" t="s">
        <v>499</v>
      </c>
    </row>
    <row r="1053" spans="1:250" x14ac:dyDescent="0.35">
      <c r="A1053">
        <v>14120</v>
      </c>
      <c r="B1053">
        <v>-922729984</v>
      </c>
      <c r="C1053">
        <v>1837</v>
      </c>
      <c r="D1053" t="s">
        <v>272</v>
      </c>
      <c r="E1053" t="s">
        <v>273</v>
      </c>
      <c r="F1053">
        <v>7057</v>
      </c>
      <c r="G1053" t="s">
        <v>290</v>
      </c>
      <c r="H1053" t="s">
        <v>291</v>
      </c>
      <c r="I1053">
        <v>521</v>
      </c>
      <c r="J1053" t="s">
        <v>539</v>
      </c>
      <c r="K1053" t="s">
        <v>540</v>
      </c>
      <c r="L1053">
        <v>35455</v>
      </c>
      <c r="M1053" t="s">
        <v>342</v>
      </c>
      <c r="N1053" t="s">
        <v>343</v>
      </c>
      <c r="O1053">
        <v>35455</v>
      </c>
      <c r="P1053" t="s">
        <v>342</v>
      </c>
      <c r="Q1053" t="s">
        <v>343</v>
      </c>
      <c r="R1053" t="s">
        <v>325</v>
      </c>
      <c r="S1053" s="43">
        <v>-80.209999999999994</v>
      </c>
      <c r="U1053" s="43">
        <v>15</v>
      </c>
      <c r="IF1053">
        <v>35455</v>
      </c>
      <c r="IG1053" t="s">
        <v>342</v>
      </c>
      <c r="IH1053" t="s">
        <v>292</v>
      </c>
      <c r="IK1053">
        <v>-2</v>
      </c>
      <c r="IL1053" t="s">
        <v>278</v>
      </c>
      <c r="IM1053" t="s">
        <v>279</v>
      </c>
      <c r="IN1053" t="s">
        <v>471</v>
      </c>
      <c r="IP1053" t="s">
        <v>499</v>
      </c>
    </row>
    <row r="1054" spans="1:250" x14ac:dyDescent="0.35">
      <c r="A1054">
        <v>14121</v>
      </c>
      <c r="B1054">
        <v>-922729984</v>
      </c>
      <c r="C1054">
        <v>1837</v>
      </c>
      <c r="D1054" t="s">
        <v>272</v>
      </c>
      <c r="E1054" t="s">
        <v>273</v>
      </c>
      <c r="F1054">
        <v>7057</v>
      </c>
      <c r="G1054" t="s">
        <v>290</v>
      </c>
      <c r="H1054" t="s">
        <v>291</v>
      </c>
      <c r="I1054">
        <v>519</v>
      </c>
      <c r="J1054" t="s">
        <v>541</v>
      </c>
      <c r="K1054" t="s">
        <v>542</v>
      </c>
      <c r="L1054">
        <v>35455</v>
      </c>
      <c r="M1054" t="s">
        <v>342</v>
      </c>
      <c r="N1054" t="s">
        <v>343</v>
      </c>
      <c r="O1054">
        <v>35455</v>
      </c>
      <c r="P1054" t="s">
        <v>342</v>
      </c>
      <c r="Q1054" t="s">
        <v>343</v>
      </c>
      <c r="R1054" t="s">
        <v>325</v>
      </c>
      <c r="S1054" s="43">
        <v>-84.28</v>
      </c>
      <c r="U1054" s="43">
        <v>15</v>
      </c>
      <c r="IF1054">
        <v>35455</v>
      </c>
      <c r="IG1054" t="s">
        <v>342</v>
      </c>
      <c r="IH1054" t="s">
        <v>292</v>
      </c>
      <c r="IK1054">
        <v>-2</v>
      </c>
      <c r="IL1054" t="s">
        <v>278</v>
      </c>
      <c r="IM1054" t="s">
        <v>279</v>
      </c>
      <c r="IN1054" t="s">
        <v>471</v>
      </c>
      <c r="IP1054" t="s">
        <v>499</v>
      </c>
    </row>
    <row r="1055" spans="1:250" x14ac:dyDescent="0.35">
      <c r="A1055">
        <v>14122</v>
      </c>
      <c r="B1055">
        <v>-922729984</v>
      </c>
      <c r="C1055">
        <v>1837</v>
      </c>
      <c r="D1055" t="s">
        <v>272</v>
      </c>
      <c r="E1055" t="s">
        <v>273</v>
      </c>
      <c r="F1055">
        <v>35467</v>
      </c>
      <c r="G1055" t="s">
        <v>337</v>
      </c>
      <c r="H1055" t="s">
        <v>338</v>
      </c>
      <c r="I1055">
        <v>523</v>
      </c>
      <c r="J1055" t="s">
        <v>537</v>
      </c>
      <c r="K1055" t="s">
        <v>538</v>
      </c>
      <c r="L1055">
        <v>35556</v>
      </c>
      <c r="M1055" t="s">
        <v>339</v>
      </c>
      <c r="N1055" t="s">
        <v>340</v>
      </c>
      <c r="O1055">
        <v>35556</v>
      </c>
      <c r="P1055" t="s">
        <v>339</v>
      </c>
      <c r="Q1055" t="s">
        <v>340</v>
      </c>
      <c r="R1055" t="s">
        <v>325</v>
      </c>
      <c r="S1055" s="43">
        <v>-684.46</v>
      </c>
      <c r="U1055" s="43">
        <v>15</v>
      </c>
      <c r="IF1055">
        <v>35556</v>
      </c>
      <c r="IG1055" t="s">
        <v>339</v>
      </c>
      <c r="IH1055" t="s">
        <v>341</v>
      </c>
      <c r="IK1055">
        <v>-2</v>
      </c>
      <c r="IL1055" t="s">
        <v>278</v>
      </c>
      <c r="IM1055" t="s">
        <v>279</v>
      </c>
      <c r="IN1055" t="s">
        <v>500</v>
      </c>
      <c r="IP1055" t="s">
        <v>501</v>
      </c>
    </row>
    <row r="1056" spans="1:250" x14ac:dyDescent="0.35">
      <c r="A1056">
        <v>14123</v>
      </c>
      <c r="B1056">
        <v>-922729984</v>
      </c>
      <c r="C1056">
        <v>1837</v>
      </c>
      <c r="D1056" t="s">
        <v>272</v>
      </c>
      <c r="E1056" t="s">
        <v>273</v>
      </c>
      <c r="F1056">
        <v>35467</v>
      </c>
      <c r="G1056" t="s">
        <v>337</v>
      </c>
      <c r="H1056" t="s">
        <v>338</v>
      </c>
      <c r="I1056">
        <v>521</v>
      </c>
      <c r="J1056" t="s">
        <v>539</v>
      </c>
      <c r="K1056" t="s">
        <v>540</v>
      </c>
      <c r="L1056">
        <v>35556</v>
      </c>
      <c r="M1056" t="s">
        <v>339</v>
      </c>
      <c r="N1056" t="s">
        <v>340</v>
      </c>
      <c r="O1056">
        <v>35556</v>
      </c>
      <c r="P1056" t="s">
        <v>339</v>
      </c>
      <c r="Q1056" t="s">
        <v>340</v>
      </c>
      <c r="R1056" t="s">
        <v>325</v>
      </c>
      <c r="S1056" s="43">
        <v>-342.23</v>
      </c>
      <c r="U1056" s="43">
        <v>15</v>
      </c>
      <c r="IF1056">
        <v>35556</v>
      </c>
      <c r="IG1056" t="s">
        <v>339</v>
      </c>
      <c r="IH1056" t="s">
        <v>341</v>
      </c>
      <c r="IK1056">
        <v>-2</v>
      </c>
      <c r="IL1056" t="s">
        <v>278</v>
      </c>
      <c r="IM1056" t="s">
        <v>279</v>
      </c>
      <c r="IN1056" t="s">
        <v>500</v>
      </c>
      <c r="IP1056" t="s">
        <v>501</v>
      </c>
    </row>
    <row r="1057" spans="1:250" x14ac:dyDescent="0.35">
      <c r="A1057">
        <v>14124</v>
      </c>
      <c r="B1057">
        <v>-922729984</v>
      </c>
      <c r="C1057">
        <v>1837</v>
      </c>
      <c r="D1057" t="s">
        <v>272</v>
      </c>
      <c r="E1057" t="s">
        <v>273</v>
      </c>
      <c r="F1057">
        <v>35467</v>
      </c>
      <c r="G1057" t="s">
        <v>337</v>
      </c>
      <c r="H1057" t="s">
        <v>338</v>
      </c>
      <c r="I1057">
        <v>519</v>
      </c>
      <c r="J1057" t="s">
        <v>541</v>
      </c>
      <c r="K1057" t="s">
        <v>542</v>
      </c>
      <c r="L1057">
        <v>35556</v>
      </c>
      <c r="M1057" t="s">
        <v>339</v>
      </c>
      <c r="N1057" t="s">
        <v>340</v>
      </c>
      <c r="O1057">
        <v>35556</v>
      </c>
      <c r="P1057" t="s">
        <v>339</v>
      </c>
      <c r="Q1057" t="s">
        <v>340</v>
      </c>
      <c r="R1057" t="s">
        <v>325</v>
      </c>
      <c r="S1057" s="43">
        <v>-342.23</v>
      </c>
      <c r="U1057" s="43">
        <v>15</v>
      </c>
      <c r="IF1057">
        <v>35556</v>
      </c>
      <c r="IG1057" t="s">
        <v>339</v>
      </c>
      <c r="IH1057" t="s">
        <v>341</v>
      </c>
      <c r="IK1057">
        <v>-2</v>
      </c>
      <c r="IL1057" t="s">
        <v>278</v>
      </c>
      <c r="IM1057" t="s">
        <v>279</v>
      </c>
      <c r="IN1057" t="s">
        <v>500</v>
      </c>
      <c r="IP1057" t="s">
        <v>501</v>
      </c>
    </row>
    <row r="1058" spans="1:250" x14ac:dyDescent="0.35">
      <c r="A1058">
        <v>14125</v>
      </c>
      <c r="B1058">
        <v>-922729984</v>
      </c>
      <c r="C1058">
        <v>1837</v>
      </c>
      <c r="D1058" t="s">
        <v>272</v>
      </c>
      <c r="E1058" t="s">
        <v>273</v>
      </c>
      <c r="F1058">
        <v>35467</v>
      </c>
      <c r="G1058" t="s">
        <v>337</v>
      </c>
      <c r="H1058" t="s">
        <v>338</v>
      </c>
      <c r="I1058">
        <v>515</v>
      </c>
      <c r="J1058" t="s">
        <v>543</v>
      </c>
      <c r="K1058" t="s">
        <v>544</v>
      </c>
      <c r="L1058">
        <v>35556</v>
      </c>
      <c r="M1058" t="s">
        <v>339</v>
      </c>
      <c r="N1058" t="s">
        <v>340</v>
      </c>
      <c r="O1058">
        <v>35556</v>
      </c>
      <c r="P1058" t="s">
        <v>339</v>
      </c>
      <c r="Q1058" t="s">
        <v>340</v>
      </c>
      <c r="R1058" t="s">
        <v>325</v>
      </c>
      <c r="S1058" s="43">
        <v>-732.19</v>
      </c>
      <c r="U1058" s="43">
        <v>15</v>
      </c>
      <c r="IF1058">
        <v>35556</v>
      </c>
      <c r="IG1058" t="s">
        <v>339</v>
      </c>
      <c r="IH1058" t="s">
        <v>341</v>
      </c>
      <c r="IK1058">
        <v>-2</v>
      </c>
      <c r="IL1058" t="s">
        <v>278</v>
      </c>
      <c r="IM1058" t="s">
        <v>279</v>
      </c>
      <c r="IN1058" t="s">
        <v>500</v>
      </c>
      <c r="IP1058" t="s">
        <v>501</v>
      </c>
    </row>
    <row r="1059" spans="1:250" x14ac:dyDescent="0.35">
      <c r="A1059">
        <v>14126</v>
      </c>
      <c r="B1059">
        <v>-922729984</v>
      </c>
      <c r="C1059">
        <v>1837</v>
      </c>
      <c r="D1059" t="s">
        <v>272</v>
      </c>
      <c r="E1059" t="s">
        <v>273</v>
      </c>
      <c r="F1059">
        <v>35467</v>
      </c>
      <c r="G1059" t="s">
        <v>337</v>
      </c>
      <c r="H1059" t="s">
        <v>338</v>
      </c>
      <c r="I1059">
        <v>513</v>
      </c>
      <c r="J1059" t="s">
        <v>545</v>
      </c>
      <c r="K1059" t="s">
        <v>546</v>
      </c>
      <c r="L1059">
        <v>35556</v>
      </c>
      <c r="M1059" t="s">
        <v>339</v>
      </c>
      <c r="N1059" t="s">
        <v>340</v>
      </c>
      <c r="O1059">
        <v>35556</v>
      </c>
      <c r="P1059" t="s">
        <v>339</v>
      </c>
      <c r="Q1059" t="s">
        <v>340</v>
      </c>
      <c r="R1059" t="s">
        <v>325</v>
      </c>
      <c r="S1059" s="43">
        <v>-633.23</v>
      </c>
      <c r="U1059" s="43">
        <v>15</v>
      </c>
      <c r="IF1059">
        <v>35556</v>
      </c>
      <c r="IG1059" t="s">
        <v>339</v>
      </c>
      <c r="IH1059" t="s">
        <v>341</v>
      </c>
      <c r="IK1059">
        <v>-2</v>
      </c>
      <c r="IL1059" t="s">
        <v>278</v>
      </c>
      <c r="IM1059" t="s">
        <v>279</v>
      </c>
      <c r="IN1059" t="s">
        <v>500</v>
      </c>
      <c r="IP1059" t="s">
        <v>501</v>
      </c>
    </row>
    <row r="1060" spans="1:250" x14ac:dyDescent="0.35">
      <c r="A1060">
        <v>14127</v>
      </c>
      <c r="B1060">
        <v>-922729984</v>
      </c>
      <c r="C1060">
        <v>1837</v>
      </c>
      <c r="D1060" t="s">
        <v>272</v>
      </c>
      <c r="E1060" t="s">
        <v>273</v>
      </c>
      <c r="F1060">
        <v>35467</v>
      </c>
      <c r="G1060" t="s">
        <v>337</v>
      </c>
      <c r="H1060" t="s">
        <v>338</v>
      </c>
      <c r="I1060">
        <v>509</v>
      </c>
      <c r="J1060" t="s">
        <v>547</v>
      </c>
      <c r="K1060" t="s">
        <v>548</v>
      </c>
      <c r="L1060">
        <v>35556</v>
      </c>
      <c r="M1060" t="s">
        <v>339</v>
      </c>
      <c r="N1060" t="s">
        <v>340</v>
      </c>
      <c r="O1060">
        <v>35556</v>
      </c>
      <c r="P1060" t="s">
        <v>339</v>
      </c>
      <c r="Q1060" t="s">
        <v>340</v>
      </c>
      <c r="R1060" t="s">
        <v>325</v>
      </c>
      <c r="S1060" s="43">
        <v>-169.19</v>
      </c>
      <c r="U1060" s="43">
        <v>15</v>
      </c>
      <c r="IF1060">
        <v>35556</v>
      </c>
      <c r="IG1060" t="s">
        <v>339</v>
      </c>
      <c r="IH1060" t="s">
        <v>341</v>
      </c>
      <c r="IK1060">
        <v>-2</v>
      </c>
      <c r="IL1060" t="s">
        <v>278</v>
      </c>
      <c r="IM1060" t="s">
        <v>279</v>
      </c>
      <c r="IN1060" t="s">
        <v>500</v>
      </c>
      <c r="IP1060" t="s">
        <v>501</v>
      </c>
    </row>
    <row r="1061" spans="1:250" x14ac:dyDescent="0.35">
      <c r="A1061">
        <v>14128</v>
      </c>
      <c r="B1061">
        <v>-922729984</v>
      </c>
      <c r="C1061">
        <v>1837</v>
      </c>
      <c r="D1061" t="s">
        <v>272</v>
      </c>
      <c r="E1061" t="s">
        <v>273</v>
      </c>
      <c r="F1061">
        <v>13794</v>
      </c>
      <c r="G1061" t="s">
        <v>274</v>
      </c>
      <c r="H1061" t="s">
        <v>275</v>
      </c>
      <c r="I1061">
        <v>515</v>
      </c>
      <c r="J1061" t="s">
        <v>543</v>
      </c>
      <c r="K1061" t="s">
        <v>544</v>
      </c>
      <c r="L1061">
        <v>38311</v>
      </c>
      <c r="M1061" t="s">
        <v>358</v>
      </c>
      <c r="N1061" t="s">
        <v>359</v>
      </c>
      <c r="O1061">
        <v>38311</v>
      </c>
      <c r="P1061" t="s">
        <v>358</v>
      </c>
      <c r="Q1061" t="s">
        <v>359</v>
      </c>
      <c r="R1061" t="s">
        <v>325</v>
      </c>
      <c r="S1061" s="43">
        <v>-13.44</v>
      </c>
      <c r="U1061" s="43">
        <v>15</v>
      </c>
      <c r="IF1061">
        <v>38311</v>
      </c>
      <c r="IG1061" t="s">
        <v>358</v>
      </c>
      <c r="IH1061" t="s">
        <v>311</v>
      </c>
      <c r="IK1061">
        <v>-2</v>
      </c>
      <c r="IL1061" t="s">
        <v>278</v>
      </c>
      <c r="IM1061" t="s">
        <v>279</v>
      </c>
      <c r="IN1061" t="s">
        <v>468</v>
      </c>
      <c r="IP1061" t="s">
        <v>503</v>
      </c>
    </row>
    <row r="1062" spans="1:250" x14ac:dyDescent="0.35">
      <c r="A1062">
        <v>14129</v>
      </c>
      <c r="B1062">
        <v>-922729984</v>
      </c>
      <c r="C1062">
        <v>1837</v>
      </c>
      <c r="D1062" t="s">
        <v>272</v>
      </c>
      <c r="E1062" t="s">
        <v>273</v>
      </c>
      <c r="F1062">
        <v>13794</v>
      </c>
      <c r="G1062" t="s">
        <v>274</v>
      </c>
      <c r="H1062" t="s">
        <v>275</v>
      </c>
      <c r="I1062">
        <v>513</v>
      </c>
      <c r="J1062" t="s">
        <v>545</v>
      </c>
      <c r="K1062" t="s">
        <v>546</v>
      </c>
      <c r="L1062">
        <v>38311</v>
      </c>
      <c r="M1062" t="s">
        <v>358</v>
      </c>
      <c r="N1062" t="s">
        <v>359</v>
      </c>
      <c r="O1062">
        <v>38311</v>
      </c>
      <c r="P1062" t="s">
        <v>358</v>
      </c>
      <c r="Q1062" t="s">
        <v>359</v>
      </c>
      <c r="R1062" t="s">
        <v>325</v>
      </c>
      <c r="S1062" s="43">
        <v>-11.62</v>
      </c>
      <c r="U1062" s="43">
        <v>15</v>
      </c>
      <c r="IF1062">
        <v>38311</v>
      </c>
      <c r="IG1062" t="s">
        <v>358</v>
      </c>
      <c r="IH1062" t="s">
        <v>311</v>
      </c>
      <c r="IK1062">
        <v>-2</v>
      </c>
      <c r="IL1062" t="s">
        <v>278</v>
      </c>
      <c r="IM1062" t="s">
        <v>279</v>
      </c>
      <c r="IN1062" t="s">
        <v>468</v>
      </c>
      <c r="IP1062" t="s">
        <v>503</v>
      </c>
    </row>
    <row r="1063" spans="1:250" x14ac:dyDescent="0.35">
      <c r="A1063">
        <v>14130</v>
      </c>
      <c r="B1063">
        <v>-922729984</v>
      </c>
      <c r="C1063">
        <v>1837</v>
      </c>
      <c r="D1063" t="s">
        <v>272</v>
      </c>
      <c r="E1063" t="s">
        <v>273</v>
      </c>
      <c r="F1063">
        <v>13794</v>
      </c>
      <c r="G1063" t="s">
        <v>274</v>
      </c>
      <c r="H1063" t="s">
        <v>275</v>
      </c>
      <c r="I1063">
        <v>509</v>
      </c>
      <c r="J1063" t="s">
        <v>547</v>
      </c>
      <c r="K1063" t="s">
        <v>548</v>
      </c>
      <c r="L1063">
        <v>38311</v>
      </c>
      <c r="M1063" t="s">
        <v>358</v>
      </c>
      <c r="N1063" t="s">
        <v>359</v>
      </c>
      <c r="O1063">
        <v>38311</v>
      </c>
      <c r="P1063" t="s">
        <v>358</v>
      </c>
      <c r="Q1063" t="s">
        <v>359</v>
      </c>
      <c r="R1063" t="s">
        <v>325</v>
      </c>
      <c r="S1063" s="43">
        <v>-3.11</v>
      </c>
      <c r="U1063" s="43">
        <v>15</v>
      </c>
      <c r="IF1063">
        <v>38311</v>
      </c>
      <c r="IG1063" t="s">
        <v>358</v>
      </c>
      <c r="IH1063" t="s">
        <v>311</v>
      </c>
      <c r="IK1063">
        <v>-2</v>
      </c>
      <c r="IL1063" t="s">
        <v>278</v>
      </c>
      <c r="IM1063" t="s">
        <v>279</v>
      </c>
      <c r="IN1063" t="s">
        <v>468</v>
      </c>
      <c r="IP1063" t="s">
        <v>503</v>
      </c>
    </row>
    <row r="1064" spans="1:250" x14ac:dyDescent="0.35">
      <c r="A1064">
        <v>14131</v>
      </c>
      <c r="B1064">
        <v>-922729984</v>
      </c>
      <c r="C1064">
        <v>1837</v>
      </c>
      <c r="D1064" t="s">
        <v>272</v>
      </c>
      <c r="E1064" t="s">
        <v>273</v>
      </c>
      <c r="F1064">
        <v>13794</v>
      </c>
      <c r="G1064" t="s">
        <v>274</v>
      </c>
      <c r="H1064" t="s">
        <v>275</v>
      </c>
      <c r="I1064">
        <v>507</v>
      </c>
      <c r="J1064" t="s">
        <v>549</v>
      </c>
      <c r="K1064" t="s">
        <v>550</v>
      </c>
      <c r="L1064">
        <v>38311</v>
      </c>
      <c r="M1064" t="s">
        <v>358</v>
      </c>
      <c r="N1064" t="s">
        <v>359</v>
      </c>
      <c r="O1064">
        <v>38311</v>
      </c>
      <c r="P1064" t="s">
        <v>358</v>
      </c>
      <c r="Q1064" t="s">
        <v>359</v>
      </c>
      <c r="R1064" t="s">
        <v>325</v>
      </c>
      <c r="S1064" s="43">
        <v>-4.8899999999999997</v>
      </c>
      <c r="U1064" s="43">
        <v>15</v>
      </c>
      <c r="IF1064">
        <v>38311</v>
      </c>
      <c r="IG1064" t="s">
        <v>358</v>
      </c>
      <c r="IH1064" t="s">
        <v>311</v>
      </c>
      <c r="IK1064">
        <v>-2</v>
      </c>
      <c r="IL1064" t="s">
        <v>278</v>
      </c>
      <c r="IM1064" t="s">
        <v>279</v>
      </c>
      <c r="IN1064" t="s">
        <v>468</v>
      </c>
      <c r="IP1064" t="s">
        <v>503</v>
      </c>
    </row>
    <row r="1065" spans="1:250" x14ac:dyDescent="0.35">
      <c r="A1065">
        <v>14132</v>
      </c>
      <c r="B1065">
        <v>-922729984</v>
      </c>
      <c r="C1065">
        <v>1837</v>
      </c>
      <c r="D1065" t="s">
        <v>272</v>
      </c>
      <c r="E1065" t="s">
        <v>273</v>
      </c>
      <c r="F1065">
        <v>35467</v>
      </c>
      <c r="G1065" t="s">
        <v>337</v>
      </c>
      <c r="H1065" t="s">
        <v>338</v>
      </c>
      <c r="I1065">
        <v>528</v>
      </c>
      <c r="J1065" t="s">
        <v>531</v>
      </c>
      <c r="K1065" t="s">
        <v>532</v>
      </c>
      <c r="L1065">
        <v>35556</v>
      </c>
      <c r="M1065" t="s">
        <v>339</v>
      </c>
      <c r="N1065" t="s">
        <v>340</v>
      </c>
      <c r="O1065">
        <v>35556</v>
      </c>
      <c r="P1065" t="s">
        <v>339</v>
      </c>
      <c r="Q1065" t="s">
        <v>340</v>
      </c>
      <c r="R1065" t="s">
        <v>325</v>
      </c>
      <c r="S1065" s="43">
        <v>-488.9</v>
      </c>
      <c r="U1065" s="43">
        <v>15</v>
      </c>
      <c r="IF1065">
        <v>35556</v>
      </c>
      <c r="IG1065" t="s">
        <v>339</v>
      </c>
      <c r="IH1065" t="s">
        <v>341</v>
      </c>
      <c r="IK1065">
        <v>-2</v>
      </c>
      <c r="IL1065" t="s">
        <v>278</v>
      </c>
      <c r="IM1065" t="s">
        <v>279</v>
      </c>
      <c r="IN1065" t="s">
        <v>500</v>
      </c>
      <c r="IP1065" t="s">
        <v>501</v>
      </c>
    </row>
    <row r="1066" spans="1:250" x14ac:dyDescent="0.35">
      <c r="A1066">
        <v>14133</v>
      </c>
      <c r="B1066">
        <v>-922729984</v>
      </c>
      <c r="C1066">
        <v>1837</v>
      </c>
      <c r="D1066" t="s">
        <v>272</v>
      </c>
      <c r="E1066" t="s">
        <v>273</v>
      </c>
      <c r="F1066">
        <v>35467</v>
      </c>
      <c r="G1066" t="s">
        <v>337</v>
      </c>
      <c r="H1066" t="s">
        <v>338</v>
      </c>
      <c r="I1066">
        <v>527</v>
      </c>
      <c r="J1066" t="s">
        <v>535</v>
      </c>
      <c r="K1066" t="s">
        <v>536</v>
      </c>
      <c r="L1066">
        <v>35556</v>
      </c>
      <c r="M1066" t="s">
        <v>339</v>
      </c>
      <c r="N1066" t="s">
        <v>340</v>
      </c>
      <c r="O1066">
        <v>35556</v>
      </c>
      <c r="P1066" t="s">
        <v>339</v>
      </c>
      <c r="Q1066" t="s">
        <v>340</v>
      </c>
      <c r="R1066" t="s">
        <v>325</v>
      </c>
      <c r="S1066" s="43">
        <v>-342.23</v>
      </c>
      <c r="U1066" s="43">
        <v>15</v>
      </c>
      <c r="IF1066">
        <v>35556</v>
      </c>
      <c r="IG1066" t="s">
        <v>339</v>
      </c>
      <c r="IH1066" t="s">
        <v>341</v>
      </c>
      <c r="IK1066">
        <v>-2</v>
      </c>
      <c r="IL1066" t="s">
        <v>278</v>
      </c>
      <c r="IM1066" t="s">
        <v>279</v>
      </c>
      <c r="IN1066" t="s">
        <v>500</v>
      </c>
      <c r="IP1066" t="s">
        <v>501</v>
      </c>
    </row>
    <row r="1067" spans="1:250" x14ac:dyDescent="0.35">
      <c r="A1067">
        <v>14134</v>
      </c>
      <c r="B1067">
        <v>-922729984</v>
      </c>
      <c r="C1067">
        <v>1837</v>
      </c>
      <c r="D1067" t="s">
        <v>272</v>
      </c>
      <c r="E1067" t="s">
        <v>273</v>
      </c>
      <c r="F1067">
        <v>19011</v>
      </c>
      <c r="G1067" t="s">
        <v>318</v>
      </c>
      <c r="H1067" t="s">
        <v>319</v>
      </c>
      <c r="I1067">
        <v>507</v>
      </c>
      <c r="J1067" t="s">
        <v>549</v>
      </c>
      <c r="K1067" t="s">
        <v>550</v>
      </c>
      <c r="L1067">
        <v>38311</v>
      </c>
      <c r="M1067" t="s">
        <v>358</v>
      </c>
      <c r="N1067" t="s">
        <v>359</v>
      </c>
      <c r="O1067">
        <v>38311</v>
      </c>
      <c r="P1067" t="s">
        <v>358</v>
      </c>
      <c r="Q1067" t="s">
        <v>359</v>
      </c>
      <c r="R1067" t="s">
        <v>325</v>
      </c>
      <c r="S1067" s="43">
        <v>-4.9000000000000004</v>
      </c>
      <c r="U1067" s="43">
        <v>15</v>
      </c>
      <c r="IF1067">
        <v>38311</v>
      </c>
      <c r="IG1067" t="s">
        <v>358</v>
      </c>
      <c r="IH1067" t="s">
        <v>322</v>
      </c>
      <c r="IK1067">
        <v>-2</v>
      </c>
      <c r="IL1067" t="s">
        <v>278</v>
      </c>
      <c r="IM1067" t="s">
        <v>279</v>
      </c>
      <c r="IN1067" t="s">
        <v>484</v>
      </c>
      <c r="IP1067" t="s">
        <v>502</v>
      </c>
    </row>
    <row r="1068" spans="1:250" x14ac:dyDescent="0.35">
      <c r="A1068">
        <v>14135</v>
      </c>
      <c r="B1068">
        <v>-922729984</v>
      </c>
      <c r="C1068">
        <v>1837</v>
      </c>
      <c r="D1068" t="s">
        <v>272</v>
      </c>
      <c r="E1068" t="s">
        <v>273</v>
      </c>
      <c r="F1068">
        <v>13794</v>
      </c>
      <c r="G1068" t="s">
        <v>274</v>
      </c>
      <c r="H1068" t="s">
        <v>275</v>
      </c>
      <c r="I1068">
        <v>528</v>
      </c>
      <c r="J1068" t="s">
        <v>531</v>
      </c>
      <c r="K1068" t="s">
        <v>532</v>
      </c>
      <c r="L1068">
        <v>38311</v>
      </c>
      <c r="M1068" t="s">
        <v>358</v>
      </c>
      <c r="N1068" t="s">
        <v>359</v>
      </c>
      <c r="O1068">
        <v>38311</v>
      </c>
      <c r="P1068" t="s">
        <v>358</v>
      </c>
      <c r="Q1068" t="s">
        <v>359</v>
      </c>
      <c r="R1068" t="s">
        <v>325</v>
      </c>
      <c r="S1068" s="43">
        <v>-8.98</v>
      </c>
      <c r="U1068" s="43">
        <v>15</v>
      </c>
      <c r="IF1068">
        <v>38311</v>
      </c>
      <c r="IG1068" t="s">
        <v>358</v>
      </c>
      <c r="IH1068" t="s">
        <v>311</v>
      </c>
      <c r="IK1068">
        <v>-2</v>
      </c>
      <c r="IL1068" t="s">
        <v>278</v>
      </c>
      <c r="IM1068" t="s">
        <v>279</v>
      </c>
      <c r="IN1068" t="s">
        <v>468</v>
      </c>
      <c r="IP1068" t="s">
        <v>503</v>
      </c>
    </row>
    <row r="1069" spans="1:250" x14ac:dyDescent="0.35">
      <c r="A1069">
        <v>14136</v>
      </c>
      <c r="B1069">
        <v>-922729984</v>
      </c>
      <c r="C1069">
        <v>1837</v>
      </c>
      <c r="D1069" t="s">
        <v>272</v>
      </c>
      <c r="E1069" t="s">
        <v>273</v>
      </c>
      <c r="F1069">
        <v>13794</v>
      </c>
      <c r="G1069" t="s">
        <v>274</v>
      </c>
      <c r="H1069" t="s">
        <v>275</v>
      </c>
      <c r="I1069">
        <v>527</v>
      </c>
      <c r="J1069" t="s">
        <v>535</v>
      </c>
      <c r="K1069" t="s">
        <v>536</v>
      </c>
      <c r="L1069">
        <v>38311</v>
      </c>
      <c r="M1069" t="s">
        <v>358</v>
      </c>
      <c r="N1069" t="s">
        <v>359</v>
      </c>
      <c r="O1069">
        <v>38311</v>
      </c>
      <c r="P1069" t="s">
        <v>358</v>
      </c>
      <c r="Q1069" t="s">
        <v>359</v>
      </c>
      <c r="R1069" t="s">
        <v>325</v>
      </c>
      <c r="S1069" s="43">
        <v>-6.29</v>
      </c>
      <c r="U1069" s="43">
        <v>15</v>
      </c>
      <c r="IF1069">
        <v>38311</v>
      </c>
      <c r="IG1069" t="s">
        <v>358</v>
      </c>
      <c r="IH1069" t="s">
        <v>311</v>
      </c>
      <c r="IK1069">
        <v>-2</v>
      </c>
      <c r="IL1069" t="s">
        <v>278</v>
      </c>
      <c r="IM1069" t="s">
        <v>279</v>
      </c>
      <c r="IN1069" t="s">
        <v>468</v>
      </c>
      <c r="IP1069" t="s">
        <v>503</v>
      </c>
    </row>
    <row r="1070" spans="1:250" x14ac:dyDescent="0.35">
      <c r="A1070">
        <v>14137</v>
      </c>
      <c r="B1070">
        <v>-922729984</v>
      </c>
      <c r="C1070">
        <v>1837</v>
      </c>
      <c r="D1070" t="s">
        <v>272</v>
      </c>
      <c r="E1070" t="s">
        <v>273</v>
      </c>
      <c r="F1070">
        <v>13794</v>
      </c>
      <c r="G1070" t="s">
        <v>274</v>
      </c>
      <c r="H1070" t="s">
        <v>275</v>
      </c>
      <c r="I1070">
        <v>523</v>
      </c>
      <c r="J1070" t="s">
        <v>537</v>
      </c>
      <c r="K1070" t="s">
        <v>538</v>
      </c>
      <c r="L1070">
        <v>38311</v>
      </c>
      <c r="M1070" t="s">
        <v>358</v>
      </c>
      <c r="N1070" t="s">
        <v>359</v>
      </c>
      <c r="O1070">
        <v>38311</v>
      </c>
      <c r="P1070" t="s">
        <v>358</v>
      </c>
      <c r="Q1070" t="s">
        <v>359</v>
      </c>
      <c r="R1070" t="s">
        <v>325</v>
      </c>
      <c r="S1070" s="43">
        <v>-12.58</v>
      </c>
      <c r="U1070" s="43">
        <v>15</v>
      </c>
      <c r="IF1070">
        <v>38311</v>
      </c>
      <c r="IG1070" t="s">
        <v>358</v>
      </c>
      <c r="IH1070" t="s">
        <v>311</v>
      </c>
      <c r="IK1070">
        <v>-2</v>
      </c>
      <c r="IL1070" t="s">
        <v>278</v>
      </c>
      <c r="IM1070" t="s">
        <v>279</v>
      </c>
      <c r="IN1070" t="s">
        <v>468</v>
      </c>
      <c r="IP1070" t="s">
        <v>503</v>
      </c>
    </row>
    <row r="1071" spans="1:250" x14ac:dyDescent="0.35">
      <c r="A1071">
        <v>14138</v>
      </c>
      <c r="B1071">
        <v>-922729984</v>
      </c>
      <c r="C1071">
        <v>1837</v>
      </c>
      <c r="D1071" t="s">
        <v>272</v>
      </c>
      <c r="E1071" t="s">
        <v>273</v>
      </c>
      <c r="F1071">
        <v>13794</v>
      </c>
      <c r="G1071" t="s">
        <v>274</v>
      </c>
      <c r="H1071" t="s">
        <v>275</v>
      </c>
      <c r="I1071">
        <v>521</v>
      </c>
      <c r="J1071" t="s">
        <v>539</v>
      </c>
      <c r="K1071" t="s">
        <v>540</v>
      </c>
      <c r="L1071">
        <v>38311</v>
      </c>
      <c r="M1071" t="s">
        <v>358</v>
      </c>
      <c r="N1071" t="s">
        <v>359</v>
      </c>
      <c r="O1071">
        <v>38311</v>
      </c>
      <c r="P1071" t="s">
        <v>358</v>
      </c>
      <c r="Q1071" t="s">
        <v>359</v>
      </c>
      <c r="R1071" t="s">
        <v>325</v>
      </c>
      <c r="S1071" s="43">
        <v>-6.29</v>
      </c>
      <c r="U1071" s="43">
        <v>15</v>
      </c>
      <c r="IF1071">
        <v>38311</v>
      </c>
      <c r="IG1071" t="s">
        <v>358</v>
      </c>
      <c r="IH1071" t="s">
        <v>311</v>
      </c>
      <c r="IK1071">
        <v>-2</v>
      </c>
      <c r="IL1071" t="s">
        <v>278</v>
      </c>
      <c r="IM1071" t="s">
        <v>279</v>
      </c>
      <c r="IN1071" t="s">
        <v>468</v>
      </c>
      <c r="IP1071" t="s">
        <v>503</v>
      </c>
    </row>
    <row r="1072" spans="1:250" x14ac:dyDescent="0.35">
      <c r="A1072">
        <v>14139</v>
      </c>
      <c r="B1072">
        <v>-922729984</v>
      </c>
      <c r="C1072">
        <v>1837</v>
      </c>
      <c r="D1072" t="s">
        <v>272</v>
      </c>
      <c r="E1072" t="s">
        <v>273</v>
      </c>
      <c r="F1072">
        <v>13794</v>
      </c>
      <c r="G1072" t="s">
        <v>274</v>
      </c>
      <c r="H1072" t="s">
        <v>275</v>
      </c>
      <c r="I1072">
        <v>519</v>
      </c>
      <c r="J1072" t="s">
        <v>541</v>
      </c>
      <c r="K1072" t="s">
        <v>542</v>
      </c>
      <c r="L1072">
        <v>38311</v>
      </c>
      <c r="M1072" t="s">
        <v>358</v>
      </c>
      <c r="N1072" t="s">
        <v>359</v>
      </c>
      <c r="O1072">
        <v>38311</v>
      </c>
      <c r="P1072" t="s">
        <v>358</v>
      </c>
      <c r="Q1072" t="s">
        <v>359</v>
      </c>
      <c r="R1072" t="s">
        <v>325</v>
      </c>
      <c r="S1072" s="43">
        <v>-6.29</v>
      </c>
      <c r="U1072" s="43">
        <v>15</v>
      </c>
      <c r="IF1072">
        <v>38311</v>
      </c>
      <c r="IG1072" t="s">
        <v>358</v>
      </c>
      <c r="IH1072" t="s">
        <v>311</v>
      </c>
      <c r="IK1072">
        <v>-2</v>
      </c>
      <c r="IL1072" t="s">
        <v>278</v>
      </c>
      <c r="IM1072" t="s">
        <v>279</v>
      </c>
      <c r="IN1072" t="s">
        <v>468</v>
      </c>
      <c r="IP1072" t="s">
        <v>503</v>
      </c>
    </row>
    <row r="1073" spans="1:250" x14ac:dyDescent="0.35">
      <c r="A1073">
        <v>14140</v>
      </c>
      <c r="B1073">
        <v>-922729984</v>
      </c>
      <c r="C1073">
        <v>1837</v>
      </c>
      <c r="D1073" t="s">
        <v>272</v>
      </c>
      <c r="E1073" t="s">
        <v>273</v>
      </c>
      <c r="F1073">
        <v>19011</v>
      </c>
      <c r="G1073" t="s">
        <v>318</v>
      </c>
      <c r="H1073" t="s">
        <v>319</v>
      </c>
      <c r="I1073">
        <v>523</v>
      </c>
      <c r="J1073" t="s">
        <v>537</v>
      </c>
      <c r="K1073" t="s">
        <v>538</v>
      </c>
      <c r="L1073">
        <v>38311</v>
      </c>
      <c r="M1073" t="s">
        <v>358</v>
      </c>
      <c r="N1073" t="s">
        <v>359</v>
      </c>
      <c r="O1073">
        <v>38311</v>
      </c>
      <c r="P1073" t="s">
        <v>358</v>
      </c>
      <c r="Q1073" t="s">
        <v>359</v>
      </c>
      <c r="R1073" t="s">
        <v>325</v>
      </c>
      <c r="S1073" s="43">
        <v>-12.62</v>
      </c>
      <c r="U1073" s="43">
        <v>15</v>
      </c>
      <c r="IF1073">
        <v>38311</v>
      </c>
      <c r="IG1073" t="s">
        <v>358</v>
      </c>
      <c r="IH1073" t="s">
        <v>322</v>
      </c>
      <c r="IK1073">
        <v>-2</v>
      </c>
      <c r="IL1073" t="s">
        <v>278</v>
      </c>
      <c r="IM1073" t="s">
        <v>279</v>
      </c>
      <c r="IN1073" t="s">
        <v>484</v>
      </c>
      <c r="IP1073" t="s">
        <v>502</v>
      </c>
    </row>
    <row r="1074" spans="1:250" x14ac:dyDescent="0.35">
      <c r="A1074">
        <v>14141</v>
      </c>
      <c r="B1074">
        <v>-922729984</v>
      </c>
      <c r="C1074">
        <v>1837</v>
      </c>
      <c r="D1074" t="s">
        <v>272</v>
      </c>
      <c r="E1074" t="s">
        <v>273</v>
      </c>
      <c r="F1074">
        <v>19011</v>
      </c>
      <c r="G1074" t="s">
        <v>318</v>
      </c>
      <c r="H1074" t="s">
        <v>319</v>
      </c>
      <c r="I1074">
        <v>521</v>
      </c>
      <c r="J1074" t="s">
        <v>539</v>
      </c>
      <c r="K1074" t="s">
        <v>540</v>
      </c>
      <c r="L1074">
        <v>38311</v>
      </c>
      <c r="M1074" t="s">
        <v>358</v>
      </c>
      <c r="N1074" t="s">
        <v>359</v>
      </c>
      <c r="O1074">
        <v>38311</v>
      </c>
      <c r="P1074" t="s">
        <v>358</v>
      </c>
      <c r="Q1074" t="s">
        <v>359</v>
      </c>
      <c r="R1074" t="s">
        <v>325</v>
      </c>
      <c r="S1074" s="43">
        <v>-6.31</v>
      </c>
      <c r="U1074" s="43">
        <v>15</v>
      </c>
      <c r="IF1074">
        <v>38311</v>
      </c>
      <c r="IG1074" t="s">
        <v>358</v>
      </c>
      <c r="IH1074" t="s">
        <v>322</v>
      </c>
      <c r="IK1074">
        <v>-2</v>
      </c>
      <c r="IL1074" t="s">
        <v>278</v>
      </c>
      <c r="IM1074" t="s">
        <v>279</v>
      </c>
      <c r="IN1074" t="s">
        <v>484</v>
      </c>
      <c r="IP1074" t="s">
        <v>502</v>
      </c>
    </row>
    <row r="1075" spans="1:250" x14ac:dyDescent="0.35">
      <c r="A1075">
        <v>14142</v>
      </c>
      <c r="B1075">
        <v>-922729984</v>
      </c>
      <c r="C1075">
        <v>1837</v>
      </c>
      <c r="D1075" t="s">
        <v>272</v>
      </c>
      <c r="E1075" t="s">
        <v>273</v>
      </c>
      <c r="F1075">
        <v>19011</v>
      </c>
      <c r="G1075" t="s">
        <v>318</v>
      </c>
      <c r="H1075" t="s">
        <v>319</v>
      </c>
      <c r="I1075">
        <v>519</v>
      </c>
      <c r="J1075" t="s">
        <v>541</v>
      </c>
      <c r="K1075" t="s">
        <v>542</v>
      </c>
      <c r="L1075">
        <v>38311</v>
      </c>
      <c r="M1075" t="s">
        <v>358</v>
      </c>
      <c r="N1075" t="s">
        <v>359</v>
      </c>
      <c r="O1075">
        <v>38311</v>
      </c>
      <c r="P1075" t="s">
        <v>358</v>
      </c>
      <c r="Q1075" t="s">
        <v>359</v>
      </c>
      <c r="R1075" t="s">
        <v>325</v>
      </c>
      <c r="S1075" s="43">
        <v>-6.31</v>
      </c>
      <c r="U1075" s="43">
        <v>15</v>
      </c>
      <c r="IF1075">
        <v>38311</v>
      </c>
      <c r="IG1075" t="s">
        <v>358</v>
      </c>
      <c r="IH1075" t="s">
        <v>322</v>
      </c>
      <c r="IK1075">
        <v>-2</v>
      </c>
      <c r="IL1075" t="s">
        <v>278</v>
      </c>
      <c r="IM1075" t="s">
        <v>279</v>
      </c>
      <c r="IN1075" t="s">
        <v>484</v>
      </c>
      <c r="IP1075" t="s">
        <v>502</v>
      </c>
    </row>
    <row r="1076" spans="1:250" x14ac:dyDescent="0.35">
      <c r="A1076">
        <v>14143</v>
      </c>
      <c r="B1076">
        <v>-922729984</v>
      </c>
      <c r="C1076">
        <v>1837</v>
      </c>
      <c r="D1076" t="s">
        <v>272</v>
      </c>
      <c r="E1076" t="s">
        <v>273</v>
      </c>
      <c r="F1076">
        <v>19011</v>
      </c>
      <c r="G1076" t="s">
        <v>318</v>
      </c>
      <c r="H1076" t="s">
        <v>319</v>
      </c>
      <c r="I1076">
        <v>515</v>
      </c>
      <c r="J1076" t="s">
        <v>543</v>
      </c>
      <c r="K1076" t="s">
        <v>544</v>
      </c>
      <c r="L1076">
        <v>38311</v>
      </c>
      <c r="M1076" t="s">
        <v>358</v>
      </c>
      <c r="N1076" t="s">
        <v>359</v>
      </c>
      <c r="O1076">
        <v>38311</v>
      </c>
      <c r="P1076" t="s">
        <v>358</v>
      </c>
      <c r="Q1076" t="s">
        <v>359</v>
      </c>
      <c r="R1076" t="s">
        <v>325</v>
      </c>
      <c r="S1076" s="43">
        <v>-13.48</v>
      </c>
      <c r="U1076" s="43">
        <v>15</v>
      </c>
      <c r="IF1076">
        <v>38311</v>
      </c>
      <c r="IG1076" t="s">
        <v>358</v>
      </c>
      <c r="IH1076" t="s">
        <v>322</v>
      </c>
      <c r="IK1076">
        <v>-2</v>
      </c>
      <c r="IL1076" t="s">
        <v>278</v>
      </c>
      <c r="IM1076" t="s">
        <v>279</v>
      </c>
      <c r="IN1076" t="s">
        <v>484</v>
      </c>
      <c r="IP1076" t="s">
        <v>502</v>
      </c>
    </row>
    <row r="1077" spans="1:250" x14ac:dyDescent="0.35">
      <c r="A1077">
        <v>14144</v>
      </c>
      <c r="B1077">
        <v>-922729984</v>
      </c>
      <c r="C1077">
        <v>1837</v>
      </c>
      <c r="D1077" t="s">
        <v>272</v>
      </c>
      <c r="E1077" t="s">
        <v>273</v>
      </c>
      <c r="F1077">
        <v>19011</v>
      </c>
      <c r="G1077" t="s">
        <v>318</v>
      </c>
      <c r="H1077" t="s">
        <v>319</v>
      </c>
      <c r="I1077">
        <v>513</v>
      </c>
      <c r="J1077" t="s">
        <v>545</v>
      </c>
      <c r="K1077" t="s">
        <v>546</v>
      </c>
      <c r="L1077">
        <v>38311</v>
      </c>
      <c r="M1077" t="s">
        <v>358</v>
      </c>
      <c r="N1077" t="s">
        <v>359</v>
      </c>
      <c r="O1077">
        <v>38311</v>
      </c>
      <c r="P1077" t="s">
        <v>358</v>
      </c>
      <c r="Q1077" t="s">
        <v>359</v>
      </c>
      <c r="R1077" t="s">
        <v>325</v>
      </c>
      <c r="S1077" s="43">
        <v>-11.66</v>
      </c>
      <c r="U1077" s="43">
        <v>15</v>
      </c>
      <c r="IF1077">
        <v>38311</v>
      </c>
      <c r="IG1077" t="s">
        <v>358</v>
      </c>
      <c r="IH1077" t="s">
        <v>322</v>
      </c>
      <c r="IK1077">
        <v>-2</v>
      </c>
      <c r="IL1077" t="s">
        <v>278</v>
      </c>
      <c r="IM1077" t="s">
        <v>279</v>
      </c>
      <c r="IN1077" t="s">
        <v>484</v>
      </c>
      <c r="IP1077" t="s">
        <v>502</v>
      </c>
    </row>
    <row r="1078" spans="1:250" x14ac:dyDescent="0.35">
      <c r="A1078">
        <v>14145</v>
      </c>
      <c r="B1078">
        <v>-922729984</v>
      </c>
      <c r="C1078">
        <v>1837</v>
      </c>
      <c r="D1078" t="s">
        <v>272</v>
      </c>
      <c r="E1078" t="s">
        <v>273</v>
      </c>
      <c r="F1078">
        <v>19011</v>
      </c>
      <c r="G1078" t="s">
        <v>318</v>
      </c>
      <c r="H1078" t="s">
        <v>319</v>
      </c>
      <c r="I1078">
        <v>509</v>
      </c>
      <c r="J1078" t="s">
        <v>547</v>
      </c>
      <c r="K1078" t="s">
        <v>548</v>
      </c>
      <c r="L1078">
        <v>38311</v>
      </c>
      <c r="M1078" t="s">
        <v>358</v>
      </c>
      <c r="N1078" t="s">
        <v>359</v>
      </c>
      <c r="O1078">
        <v>38311</v>
      </c>
      <c r="P1078" t="s">
        <v>358</v>
      </c>
      <c r="Q1078" t="s">
        <v>359</v>
      </c>
      <c r="R1078" t="s">
        <v>325</v>
      </c>
      <c r="S1078" s="43">
        <v>-3.13</v>
      </c>
      <c r="U1078" s="43">
        <v>15</v>
      </c>
      <c r="IF1078">
        <v>38311</v>
      </c>
      <c r="IG1078" t="s">
        <v>358</v>
      </c>
      <c r="IH1078" t="s">
        <v>322</v>
      </c>
      <c r="IK1078">
        <v>-2</v>
      </c>
      <c r="IL1078" t="s">
        <v>278</v>
      </c>
      <c r="IM1078" t="s">
        <v>279</v>
      </c>
      <c r="IN1078" t="s">
        <v>484</v>
      </c>
      <c r="IP1078" t="s">
        <v>502</v>
      </c>
    </row>
    <row r="1079" spans="1:250" x14ac:dyDescent="0.35">
      <c r="A1079">
        <v>14146</v>
      </c>
      <c r="B1079">
        <v>-922729984</v>
      </c>
      <c r="C1079">
        <v>1837</v>
      </c>
      <c r="D1079" t="s">
        <v>272</v>
      </c>
      <c r="E1079" t="s">
        <v>273</v>
      </c>
      <c r="F1079">
        <v>13794</v>
      </c>
      <c r="G1079" t="s">
        <v>274</v>
      </c>
      <c r="H1079" t="s">
        <v>275</v>
      </c>
      <c r="I1079">
        <v>515</v>
      </c>
      <c r="J1079" t="s">
        <v>543</v>
      </c>
      <c r="K1079" t="s">
        <v>544</v>
      </c>
      <c r="L1079">
        <v>39215</v>
      </c>
      <c r="M1079" t="s">
        <v>374</v>
      </c>
      <c r="N1079" t="s">
        <v>375</v>
      </c>
      <c r="O1079">
        <v>39215</v>
      </c>
      <c r="P1079" t="s">
        <v>374</v>
      </c>
      <c r="Q1079" t="s">
        <v>375</v>
      </c>
      <c r="R1079" t="s">
        <v>325</v>
      </c>
      <c r="S1079" s="43">
        <v>-53.01</v>
      </c>
      <c r="U1079" s="43">
        <v>15</v>
      </c>
      <c r="IF1079">
        <v>39215</v>
      </c>
      <c r="IG1079" t="s">
        <v>374</v>
      </c>
      <c r="IH1079" t="s">
        <v>311</v>
      </c>
      <c r="IK1079">
        <v>-2</v>
      </c>
      <c r="IL1079" t="s">
        <v>278</v>
      </c>
      <c r="IM1079" t="s">
        <v>279</v>
      </c>
      <c r="IN1079" t="s">
        <v>468</v>
      </c>
      <c r="IP1079" t="s">
        <v>504</v>
      </c>
    </row>
    <row r="1080" spans="1:250" x14ac:dyDescent="0.35">
      <c r="A1080">
        <v>14147</v>
      </c>
      <c r="B1080">
        <v>-922729984</v>
      </c>
      <c r="C1080">
        <v>1837</v>
      </c>
      <c r="D1080" t="s">
        <v>272</v>
      </c>
      <c r="E1080" t="s">
        <v>273</v>
      </c>
      <c r="F1080">
        <v>13794</v>
      </c>
      <c r="G1080" t="s">
        <v>274</v>
      </c>
      <c r="H1080" t="s">
        <v>275</v>
      </c>
      <c r="I1080">
        <v>513</v>
      </c>
      <c r="J1080" t="s">
        <v>545</v>
      </c>
      <c r="K1080" t="s">
        <v>546</v>
      </c>
      <c r="L1080">
        <v>39215</v>
      </c>
      <c r="M1080" t="s">
        <v>374</v>
      </c>
      <c r="N1080" t="s">
        <v>375</v>
      </c>
      <c r="O1080">
        <v>39215</v>
      </c>
      <c r="P1080" t="s">
        <v>374</v>
      </c>
      <c r="Q1080" t="s">
        <v>375</v>
      </c>
      <c r="R1080" t="s">
        <v>325</v>
      </c>
      <c r="S1080" s="43">
        <v>-45.84</v>
      </c>
      <c r="U1080" s="43">
        <v>15</v>
      </c>
      <c r="IF1080">
        <v>39215</v>
      </c>
      <c r="IG1080" t="s">
        <v>374</v>
      </c>
      <c r="IH1080" t="s">
        <v>311</v>
      </c>
      <c r="IK1080">
        <v>-2</v>
      </c>
      <c r="IL1080" t="s">
        <v>278</v>
      </c>
      <c r="IM1080" t="s">
        <v>279</v>
      </c>
      <c r="IN1080" t="s">
        <v>468</v>
      </c>
      <c r="IP1080" t="s">
        <v>504</v>
      </c>
    </row>
    <row r="1081" spans="1:250" x14ac:dyDescent="0.35">
      <c r="A1081">
        <v>14148</v>
      </c>
      <c r="B1081">
        <v>-922729984</v>
      </c>
      <c r="C1081">
        <v>1837</v>
      </c>
      <c r="D1081" t="s">
        <v>272</v>
      </c>
      <c r="E1081" t="s">
        <v>273</v>
      </c>
      <c r="F1081">
        <v>13794</v>
      </c>
      <c r="G1081" t="s">
        <v>274</v>
      </c>
      <c r="H1081" t="s">
        <v>275</v>
      </c>
      <c r="I1081">
        <v>509</v>
      </c>
      <c r="J1081" t="s">
        <v>547</v>
      </c>
      <c r="K1081" t="s">
        <v>548</v>
      </c>
      <c r="L1081">
        <v>39215</v>
      </c>
      <c r="M1081" t="s">
        <v>374</v>
      </c>
      <c r="N1081" t="s">
        <v>375</v>
      </c>
      <c r="O1081">
        <v>39215</v>
      </c>
      <c r="P1081" t="s">
        <v>374</v>
      </c>
      <c r="Q1081" t="s">
        <v>375</v>
      </c>
      <c r="R1081" t="s">
        <v>325</v>
      </c>
      <c r="S1081" s="43">
        <v>-12.27</v>
      </c>
      <c r="U1081" s="43">
        <v>15</v>
      </c>
      <c r="IF1081">
        <v>39215</v>
      </c>
      <c r="IG1081" t="s">
        <v>374</v>
      </c>
      <c r="IH1081" t="s">
        <v>311</v>
      </c>
      <c r="IK1081">
        <v>-2</v>
      </c>
      <c r="IL1081" t="s">
        <v>278</v>
      </c>
      <c r="IM1081" t="s">
        <v>279</v>
      </c>
      <c r="IN1081" t="s">
        <v>468</v>
      </c>
      <c r="IP1081" t="s">
        <v>504</v>
      </c>
    </row>
    <row r="1082" spans="1:250" x14ac:dyDescent="0.35">
      <c r="A1082">
        <v>14149</v>
      </c>
      <c r="B1082">
        <v>-922729984</v>
      </c>
      <c r="C1082">
        <v>1837</v>
      </c>
      <c r="D1082" t="s">
        <v>272</v>
      </c>
      <c r="E1082" t="s">
        <v>273</v>
      </c>
      <c r="F1082">
        <v>13794</v>
      </c>
      <c r="G1082" t="s">
        <v>274</v>
      </c>
      <c r="H1082" t="s">
        <v>275</v>
      </c>
      <c r="I1082">
        <v>507</v>
      </c>
      <c r="J1082" t="s">
        <v>549</v>
      </c>
      <c r="K1082" t="s">
        <v>550</v>
      </c>
      <c r="L1082">
        <v>39215</v>
      </c>
      <c r="M1082" t="s">
        <v>374</v>
      </c>
      <c r="N1082" t="s">
        <v>375</v>
      </c>
      <c r="O1082">
        <v>39215</v>
      </c>
      <c r="P1082" t="s">
        <v>374</v>
      </c>
      <c r="Q1082" t="s">
        <v>375</v>
      </c>
      <c r="R1082" t="s">
        <v>325</v>
      </c>
      <c r="S1082" s="43">
        <v>-19.27</v>
      </c>
      <c r="U1082" s="43">
        <v>15</v>
      </c>
      <c r="IF1082">
        <v>39215</v>
      </c>
      <c r="IG1082" t="s">
        <v>374</v>
      </c>
      <c r="IH1082" t="s">
        <v>311</v>
      </c>
      <c r="IK1082">
        <v>-2</v>
      </c>
      <c r="IL1082" t="s">
        <v>278</v>
      </c>
      <c r="IM1082" t="s">
        <v>279</v>
      </c>
      <c r="IN1082" t="s">
        <v>468</v>
      </c>
      <c r="IP1082" t="s">
        <v>504</v>
      </c>
    </row>
    <row r="1083" spans="1:250" x14ac:dyDescent="0.35">
      <c r="A1083">
        <v>14150</v>
      </c>
      <c r="B1083">
        <v>-922729984</v>
      </c>
      <c r="C1083">
        <v>1837</v>
      </c>
      <c r="D1083" t="s">
        <v>272</v>
      </c>
      <c r="E1083" t="s">
        <v>273</v>
      </c>
      <c r="F1083">
        <v>19011</v>
      </c>
      <c r="G1083" t="s">
        <v>318</v>
      </c>
      <c r="H1083" t="s">
        <v>319</v>
      </c>
      <c r="I1083">
        <v>528</v>
      </c>
      <c r="J1083" t="s">
        <v>531</v>
      </c>
      <c r="K1083" t="s">
        <v>532</v>
      </c>
      <c r="L1083">
        <v>38311</v>
      </c>
      <c r="M1083" t="s">
        <v>358</v>
      </c>
      <c r="N1083" t="s">
        <v>359</v>
      </c>
      <c r="O1083">
        <v>38311</v>
      </c>
      <c r="P1083" t="s">
        <v>358</v>
      </c>
      <c r="Q1083" t="s">
        <v>359</v>
      </c>
      <c r="R1083" t="s">
        <v>325</v>
      </c>
      <c r="S1083" s="43">
        <v>-7.93</v>
      </c>
      <c r="U1083" s="43">
        <v>15</v>
      </c>
      <c r="IF1083">
        <v>38311</v>
      </c>
      <c r="IG1083" t="s">
        <v>358</v>
      </c>
      <c r="IH1083" t="s">
        <v>322</v>
      </c>
      <c r="IK1083">
        <v>-2</v>
      </c>
      <c r="IL1083" t="s">
        <v>278</v>
      </c>
      <c r="IM1083" t="s">
        <v>279</v>
      </c>
      <c r="IN1083" t="s">
        <v>484</v>
      </c>
      <c r="IP1083" t="s">
        <v>502</v>
      </c>
    </row>
    <row r="1084" spans="1:250" x14ac:dyDescent="0.35">
      <c r="A1084">
        <v>14151</v>
      </c>
      <c r="B1084">
        <v>-922729984</v>
      </c>
      <c r="C1084">
        <v>1837</v>
      </c>
      <c r="D1084" t="s">
        <v>272</v>
      </c>
      <c r="E1084" t="s">
        <v>273</v>
      </c>
      <c r="F1084">
        <v>19011</v>
      </c>
      <c r="G1084" t="s">
        <v>318</v>
      </c>
      <c r="H1084" t="s">
        <v>319</v>
      </c>
      <c r="I1084">
        <v>527</v>
      </c>
      <c r="J1084" t="s">
        <v>535</v>
      </c>
      <c r="K1084" t="s">
        <v>536</v>
      </c>
      <c r="L1084">
        <v>38311</v>
      </c>
      <c r="M1084" t="s">
        <v>358</v>
      </c>
      <c r="N1084" t="s">
        <v>359</v>
      </c>
      <c r="O1084">
        <v>38311</v>
      </c>
      <c r="P1084" t="s">
        <v>358</v>
      </c>
      <c r="Q1084" t="s">
        <v>359</v>
      </c>
      <c r="R1084" t="s">
        <v>325</v>
      </c>
      <c r="S1084" s="43">
        <v>-6.31</v>
      </c>
      <c r="U1084" s="43">
        <v>15</v>
      </c>
      <c r="IF1084">
        <v>38311</v>
      </c>
      <c r="IG1084" t="s">
        <v>358</v>
      </c>
      <c r="IH1084" t="s">
        <v>322</v>
      </c>
      <c r="IK1084">
        <v>-2</v>
      </c>
      <c r="IL1084" t="s">
        <v>278</v>
      </c>
      <c r="IM1084" t="s">
        <v>279</v>
      </c>
      <c r="IN1084" t="s">
        <v>484</v>
      </c>
      <c r="IP1084" t="s">
        <v>502</v>
      </c>
    </row>
    <row r="1085" spans="1:250" x14ac:dyDescent="0.35">
      <c r="A1085">
        <v>14152</v>
      </c>
      <c r="B1085">
        <v>-922729984</v>
      </c>
      <c r="C1085">
        <v>1837</v>
      </c>
      <c r="D1085" t="s">
        <v>272</v>
      </c>
      <c r="E1085" t="s">
        <v>273</v>
      </c>
      <c r="F1085">
        <v>1848</v>
      </c>
      <c r="G1085" t="s">
        <v>285</v>
      </c>
      <c r="H1085" t="s">
        <v>273</v>
      </c>
      <c r="I1085">
        <v>507</v>
      </c>
      <c r="J1085" t="s">
        <v>549</v>
      </c>
      <c r="K1085" t="s">
        <v>550</v>
      </c>
      <c r="L1085">
        <v>41235</v>
      </c>
      <c r="M1085" t="s">
        <v>378</v>
      </c>
      <c r="N1085" t="s">
        <v>379</v>
      </c>
      <c r="O1085">
        <v>41235</v>
      </c>
      <c r="P1085" t="s">
        <v>378</v>
      </c>
      <c r="Q1085" t="s">
        <v>379</v>
      </c>
      <c r="R1085" t="s">
        <v>325</v>
      </c>
      <c r="S1085" s="43">
        <v>-684.09</v>
      </c>
      <c r="U1085" s="43">
        <v>15</v>
      </c>
      <c r="IF1085">
        <v>41235</v>
      </c>
      <c r="IG1085" t="s">
        <v>378</v>
      </c>
      <c r="IH1085" t="s">
        <v>287</v>
      </c>
      <c r="IK1085">
        <v>-2</v>
      </c>
      <c r="IL1085" t="s">
        <v>278</v>
      </c>
      <c r="IM1085" t="s">
        <v>279</v>
      </c>
      <c r="IN1085" t="s">
        <v>505</v>
      </c>
      <c r="IP1085" t="s">
        <v>512</v>
      </c>
    </row>
    <row r="1086" spans="1:250" x14ac:dyDescent="0.35">
      <c r="A1086">
        <v>14153</v>
      </c>
      <c r="B1086">
        <v>-922729984</v>
      </c>
      <c r="C1086">
        <v>1837</v>
      </c>
      <c r="D1086" t="s">
        <v>272</v>
      </c>
      <c r="E1086" t="s">
        <v>273</v>
      </c>
      <c r="F1086">
        <v>13794</v>
      </c>
      <c r="G1086" t="s">
        <v>274</v>
      </c>
      <c r="H1086" t="s">
        <v>275</v>
      </c>
      <c r="I1086">
        <v>528</v>
      </c>
      <c r="J1086" t="s">
        <v>531</v>
      </c>
      <c r="K1086" t="s">
        <v>532</v>
      </c>
      <c r="L1086">
        <v>39215</v>
      </c>
      <c r="M1086" t="s">
        <v>374</v>
      </c>
      <c r="N1086" t="s">
        <v>375</v>
      </c>
      <c r="O1086">
        <v>39215</v>
      </c>
      <c r="P1086" t="s">
        <v>374</v>
      </c>
      <c r="Q1086" t="s">
        <v>375</v>
      </c>
      <c r="R1086" t="s">
        <v>325</v>
      </c>
      <c r="S1086" s="43">
        <v>-35.43</v>
      </c>
      <c r="U1086" s="43">
        <v>15</v>
      </c>
      <c r="IF1086">
        <v>39215</v>
      </c>
      <c r="IG1086" t="s">
        <v>374</v>
      </c>
      <c r="IH1086" t="s">
        <v>311</v>
      </c>
      <c r="IK1086">
        <v>-2</v>
      </c>
      <c r="IL1086" t="s">
        <v>278</v>
      </c>
      <c r="IM1086" t="s">
        <v>279</v>
      </c>
      <c r="IN1086" t="s">
        <v>468</v>
      </c>
      <c r="IP1086" t="s">
        <v>504</v>
      </c>
    </row>
    <row r="1087" spans="1:250" x14ac:dyDescent="0.35">
      <c r="A1087">
        <v>14154</v>
      </c>
      <c r="B1087">
        <v>-922729984</v>
      </c>
      <c r="C1087">
        <v>1837</v>
      </c>
      <c r="D1087" t="s">
        <v>272</v>
      </c>
      <c r="E1087" t="s">
        <v>273</v>
      </c>
      <c r="F1087">
        <v>13794</v>
      </c>
      <c r="G1087" t="s">
        <v>274</v>
      </c>
      <c r="H1087" t="s">
        <v>275</v>
      </c>
      <c r="I1087">
        <v>527</v>
      </c>
      <c r="J1087" t="s">
        <v>535</v>
      </c>
      <c r="K1087" t="s">
        <v>536</v>
      </c>
      <c r="L1087">
        <v>39215</v>
      </c>
      <c r="M1087" t="s">
        <v>374</v>
      </c>
      <c r="N1087" t="s">
        <v>375</v>
      </c>
      <c r="O1087">
        <v>39215</v>
      </c>
      <c r="P1087" t="s">
        <v>374</v>
      </c>
      <c r="Q1087" t="s">
        <v>375</v>
      </c>
      <c r="R1087" t="s">
        <v>325</v>
      </c>
      <c r="S1087" s="43">
        <v>-24.8</v>
      </c>
      <c r="U1087" s="43">
        <v>15</v>
      </c>
      <c r="IF1087">
        <v>39215</v>
      </c>
      <c r="IG1087" t="s">
        <v>374</v>
      </c>
      <c r="IH1087" t="s">
        <v>311</v>
      </c>
      <c r="IK1087">
        <v>-2</v>
      </c>
      <c r="IL1087" t="s">
        <v>278</v>
      </c>
      <c r="IM1087" t="s">
        <v>279</v>
      </c>
      <c r="IN1087" t="s">
        <v>468</v>
      </c>
      <c r="IP1087" t="s">
        <v>504</v>
      </c>
    </row>
    <row r="1088" spans="1:250" x14ac:dyDescent="0.35">
      <c r="A1088">
        <v>14155</v>
      </c>
      <c r="B1088">
        <v>-922729984</v>
      </c>
      <c r="C1088">
        <v>1837</v>
      </c>
      <c r="D1088" t="s">
        <v>272</v>
      </c>
      <c r="E1088" t="s">
        <v>273</v>
      </c>
      <c r="F1088">
        <v>13794</v>
      </c>
      <c r="G1088" t="s">
        <v>274</v>
      </c>
      <c r="H1088" t="s">
        <v>275</v>
      </c>
      <c r="I1088">
        <v>523</v>
      </c>
      <c r="J1088" t="s">
        <v>537</v>
      </c>
      <c r="K1088" t="s">
        <v>538</v>
      </c>
      <c r="L1088">
        <v>39215</v>
      </c>
      <c r="M1088" t="s">
        <v>374</v>
      </c>
      <c r="N1088" t="s">
        <v>375</v>
      </c>
      <c r="O1088">
        <v>39215</v>
      </c>
      <c r="P1088" t="s">
        <v>374</v>
      </c>
      <c r="Q1088" t="s">
        <v>375</v>
      </c>
      <c r="R1088" t="s">
        <v>325</v>
      </c>
      <c r="S1088" s="43">
        <v>-49.6</v>
      </c>
      <c r="U1088" s="43">
        <v>15</v>
      </c>
      <c r="IF1088">
        <v>39215</v>
      </c>
      <c r="IG1088" t="s">
        <v>374</v>
      </c>
      <c r="IH1088" t="s">
        <v>311</v>
      </c>
      <c r="IK1088">
        <v>-2</v>
      </c>
      <c r="IL1088" t="s">
        <v>278</v>
      </c>
      <c r="IM1088" t="s">
        <v>279</v>
      </c>
      <c r="IN1088" t="s">
        <v>468</v>
      </c>
      <c r="IP1088" t="s">
        <v>504</v>
      </c>
    </row>
    <row r="1089" spans="1:250" x14ac:dyDescent="0.35">
      <c r="A1089">
        <v>14156</v>
      </c>
      <c r="B1089">
        <v>-922729984</v>
      </c>
      <c r="C1089">
        <v>1837</v>
      </c>
      <c r="D1089" t="s">
        <v>272</v>
      </c>
      <c r="E1089" t="s">
        <v>273</v>
      </c>
      <c r="F1089">
        <v>13794</v>
      </c>
      <c r="G1089" t="s">
        <v>274</v>
      </c>
      <c r="H1089" t="s">
        <v>275</v>
      </c>
      <c r="I1089">
        <v>521</v>
      </c>
      <c r="J1089" t="s">
        <v>539</v>
      </c>
      <c r="K1089" t="s">
        <v>540</v>
      </c>
      <c r="L1089">
        <v>39215</v>
      </c>
      <c r="M1089" t="s">
        <v>374</v>
      </c>
      <c r="N1089" t="s">
        <v>375</v>
      </c>
      <c r="O1089">
        <v>39215</v>
      </c>
      <c r="P1089" t="s">
        <v>374</v>
      </c>
      <c r="Q1089" t="s">
        <v>375</v>
      </c>
      <c r="R1089" t="s">
        <v>325</v>
      </c>
      <c r="S1089" s="43">
        <v>-24.8</v>
      </c>
      <c r="U1089" s="43">
        <v>15</v>
      </c>
      <c r="IF1089">
        <v>39215</v>
      </c>
      <c r="IG1089" t="s">
        <v>374</v>
      </c>
      <c r="IH1089" t="s">
        <v>311</v>
      </c>
      <c r="IK1089">
        <v>-2</v>
      </c>
      <c r="IL1089" t="s">
        <v>278</v>
      </c>
      <c r="IM1089" t="s">
        <v>279</v>
      </c>
      <c r="IN1089" t="s">
        <v>468</v>
      </c>
      <c r="IP1089" t="s">
        <v>504</v>
      </c>
    </row>
    <row r="1090" spans="1:250" x14ac:dyDescent="0.35">
      <c r="A1090">
        <v>14157</v>
      </c>
      <c r="B1090">
        <v>-922729984</v>
      </c>
      <c r="C1090">
        <v>1837</v>
      </c>
      <c r="D1090" t="s">
        <v>272</v>
      </c>
      <c r="E1090" t="s">
        <v>273</v>
      </c>
      <c r="F1090">
        <v>13794</v>
      </c>
      <c r="G1090" t="s">
        <v>274</v>
      </c>
      <c r="H1090" t="s">
        <v>275</v>
      </c>
      <c r="I1090">
        <v>519</v>
      </c>
      <c r="J1090" t="s">
        <v>541</v>
      </c>
      <c r="K1090" t="s">
        <v>542</v>
      </c>
      <c r="L1090">
        <v>39215</v>
      </c>
      <c r="M1090" t="s">
        <v>374</v>
      </c>
      <c r="N1090" t="s">
        <v>375</v>
      </c>
      <c r="O1090">
        <v>39215</v>
      </c>
      <c r="P1090" t="s">
        <v>374</v>
      </c>
      <c r="Q1090" t="s">
        <v>375</v>
      </c>
      <c r="R1090" t="s">
        <v>325</v>
      </c>
      <c r="S1090" s="43">
        <v>-24.8</v>
      </c>
      <c r="U1090" s="43">
        <v>15</v>
      </c>
      <c r="IF1090">
        <v>39215</v>
      </c>
      <c r="IG1090" t="s">
        <v>374</v>
      </c>
      <c r="IH1090" t="s">
        <v>311</v>
      </c>
      <c r="IK1090">
        <v>-2</v>
      </c>
      <c r="IL1090" t="s">
        <v>278</v>
      </c>
      <c r="IM1090" t="s">
        <v>279</v>
      </c>
      <c r="IN1090" t="s">
        <v>468</v>
      </c>
      <c r="IP1090" t="s">
        <v>504</v>
      </c>
    </row>
    <row r="1091" spans="1:250" x14ac:dyDescent="0.35">
      <c r="A1091">
        <v>14158</v>
      </c>
      <c r="B1091">
        <v>-922729984</v>
      </c>
      <c r="C1091">
        <v>1837</v>
      </c>
      <c r="D1091" t="s">
        <v>272</v>
      </c>
      <c r="E1091" t="s">
        <v>273</v>
      </c>
      <c r="F1091">
        <v>1848</v>
      </c>
      <c r="G1091" t="s">
        <v>285</v>
      </c>
      <c r="H1091" t="s">
        <v>273</v>
      </c>
      <c r="I1091">
        <v>523</v>
      </c>
      <c r="J1091" t="s">
        <v>537</v>
      </c>
      <c r="K1091" t="s">
        <v>538</v>
      </c>
      <c r="L1091">
        <v>41235</v>
      </c>
      <c r="M1091" t="s">
        <v>378</v>
      </c>
      <c r="N1091" t="s">
        <v>379</v>
      </c>
      <c r="O1091">
        <v>41235</v>
      </c>
      <c r="P1091" t="s">
        <v>378</v>
      </c>
      <c r="Q1091" t="s">
        <v>379</v>
      </c>
      <c r="R1091" t="s">
        <v>325</v>
      </c>
      <c r="S1091" s="43">
        <v>-3774.18</v>
      </c>
      <c r="U1091" s="43">
        <v>15</v>
      </c>
      <c r="IF1091">
        <v>41235</v>
      </c>
      <c r="IG1091" t="s">
        <v>378</v>
      </c>
      <c r="IH1091" t="s">
        <v>287</v>
      </c>
      <c r="IK1091">
        <v>-2</v>
      </c>
      <c r="IL1091" t="s">
        <v>278</v>
      </c>
      <c r="IM1091" t="s">
        <v>279</v>
      </c>
      <c r="IN1091" t="s">
        <v>505</v>
      </c>
      <c r="IP1091" t="s">
        <v>512</v>
      </c>
    </row>
    <row r="1092" spans="1:250" x14ac:dyDescent="0.35">
      <c r="A1092">
        <v>14159</v>
      </c>
      <c r="B1092">
        <v>-922729984</v>
      </c>
      <c r="C1092">
        <v>1837</v>
      </c>
      <c r="D1092" t="s">
        <v>272</v>
      </c>
      <c r="E1092" t="s">
        <v>273</v>
      </c>
      <c r="F1092">
        <v>1848</v>
      </c>
      <c r="G1092" t="s">
        <v>285</v>
      </c>
      <c r="H1092" t="s">
        <v>273</v>
      </c>
      <c r="I1092">
        <v>521</v>
      </c>
      <c r="J1092" t="s">
        <v>539</v>
      </c>
      <c r="K1092" t="s">
        <v>540</v>
      </c>
      <c r="L1092">
        <v>41235</v>
      </c>
      <c r="M1092" t="s">
        <v>378</v>
      </c>
      <c r="N1092" t="s">
        <v>379</v>
      </c>
      <c r="O1092">
        <v>41235</v>
      </c>
      <c r="P1092" t="s">
        <v>378</v>
      </c>
      <c r="Q1092" t="s">
        <v>379</v>
      </c>
      <c r="R1092" t="s">
        <v>325</v>
      </c>
      <c r="S1092" s="43">
        <v>-1887.1</v>
      </c>
      <c r="U1092" s="43">
        <v>15</v>
      </c>
      <c r="IF1092">
        <v>41235</v>
      </c>
      <c r="IG1092" t="s">
        <v>378</v>
      </c>
      <c r="IH1092" t="s">
        <v>287</v>
      </c>
      <c r="IK1092">
        <v>-2</v>
      </c>
      <c r="IL1092" t="s">
        <v>278</v>
      </c>
      <c r="IM1092" t="s">
        <v>279</v>
      </c>
      <c r="IN1092" t="s">
        <v>505</v>
      </c>
      <c r="IP1092" t="s">
        <v>512</v>
      </c>
    </row>
    <row r="1093" spans="1:250" x14ac:dyDescent="0.35">
      <c r="A1093">
        <v>14160</v>
      </c>
      <c r="B1093">
        <v>-922729984</v>
      </c>
      <c r="C1093">
        <v>1837</v>
      </c>
      <c r="D1093" t="s">
        <v>272</v>
      </c>
      <c r="E1093" t="s">
        <v>273</v>
      </c>
      <c r="F1093">
        <v>1848</v>
      </c>
      <c r="G1093" t="s">
        <v>285</v>
      </c>
      <c r="H1093" t="s">
        <v>273</v>
      </c>
      <c r="I1093">
        <v>519</v>
      </c>
      <c r="J1093" t="s">
        <v>541</v>
      </c>
      <c r="K1093" t="s">
        <v>542</v>
      </c>
      <c r="L1093">
        <v>41235</v>
      </c>
      <c r="M1093" t="s">
        <v>378</v>
      </c>
      <c r="N1093" t="s">
        <v>379</v>
      </c>
      <c r="O1093">
        <v>41235</v>
      </c>
      <c r="P1093" t="s">
        <v>378</v>
      </c>
      <c r="Q1093" t="s">
        <v>379</v>
      </c>
      <c r="R1093" t="s">
        <v>325</v>
      </c>
      <c r="S1093" s="43">
        <v>-1887.1</v>
      </c>
      <c r="U1093" s="43">
        <v>15</v>
      </c>
      <c r="IF1093">
        <v>41235</v>
      </c>
      <c r="IG1093" t="s">
        <v>378</v>
      </c>
      <c r="IH1093" t="s">
        <v>287</v>
      </c>
      <c r="IK1093">
        <v>-2</v>
      </c>
      <c r="IL1093" t="s">
        <v>278</v>
      </c>
      <c r="IM1093" t="s">
        <v>279</v>
      </c>
      <c r="IN1093" t="s">
        <v>505</v>
      </c>
      <c r="IP1093" t="s">
        <v>512</v>
      </c>
    </row>
    <row r="1094" spans="1:250" x14ac:dyDescent="0.35">
      <c r="A1094">
        <v>14161</v>
      </c>
      <c r="B1094">
        <v>-922729984</v>
      </c>
      <c r="C1094">
        <v>1837</v>
      </c>
      <c r="D1094" t="s">
        <v>272</v>
      </c>
      <c r="E1094" t="s">
        <v>273</v>
      </c>
      <c r="F1094">
        <v>1848</v>
      </c>
      <c r="G1094" t="s">
        <v>285</v>
      </c>
      <c r="H1094" t="s">
        <v>273</v>
      </c>
      <c r="I1094">
        <v>515</v>
      </c>
      <c r="J1094" t="s">
        <v>543</v>
      </c>
      <c r="K1094" t="s">
        <v>544</v>
      </c>
      <c r="L1094">
        <v>41235</v>
      </c>
      <c r="M1094" t="s">
        <v>378</v>
      </c>
      <c r="N1094" t="s">
        <v>379</v>
      </c>
      <c r="O1094">
        <v>41235</v>
      </c>
      <c r="P1094" t="s">
        <v>378</v>
      </c>
      <c r="Q1094" t="s">
        <v>379</v>
      </c>
      <c r="R1094" t="s">
        <v>325</v>
      </c>
      <c r="S1094" s="43">
        <v>-3247.8</v>
      </c>
      <c r="U1094" s="43">
        <v>15</v>
      </c>
      <c r="IF1094">
        <v>41235</v>
      </c>
      <c r="IG1094" t="s">
        <v>378</v>
      </c>
      <c r="IH1094" t="s">
        <v>287</v>
      </c>
      <c r="IK1094">
        <v>-2</v>
      </c>
      <c r="IL1094" t="s">
        <v>278</v>
      </c>
      <c r="IM1094" t="s">
        <v>279</v>
      </c>
      <c r="IN1094" t="s">
        <v>505</v>
      </c>
      <c r="IP1094" t="s">
        <v>512</v>
      </c>
    </row>
    <row r="1095" spans="1:250" x14ac:dyDescent="0.35">
      <c r="A1095">
        <v>14162</v>
      </c>
      <c r="B1095">
        <v>-922729984</v>
      </c>
      <c r="C1095">
        <v>1837</v>
      </c>
      <c r="D1095" t="s">
        <v>272</v>
      </c>
      <c r="E1095" t="s">
        <v>273</v>
      </c>
      <c r="F1095">
        <v>1848</v>
      </c>
      <c r="G1095" t="s">
        <v>285</v>
      </c>
      <c r="H1095" t="s">
        <v>273</v>
      </c>
      <c r="I1095">
        <v>513</v>
      </c>
      <c r="J1095" t="s">
        <v>545</v>
      </c>
      <c r="K1095" t="s">
        <v>546</v>
      </c>
      <c r="L1095">
        <v>41235</v>
      </c>
      <c r="M1095" t="s">
        <v>378</v>
      </c>
      <c r="N1095" t="s">
        <v>379</v>
      </c>
      <c r="O1095">
        <v>41235</v>
      </c>
      <c r="P1095" t="s">
        <v>378</v>
      </c>
      <c r="Q1095" t="s">
        <v>379</v>
      </c>
      <c r="R1095" t="s">
        <v>325</v>
      </c>
      <c r="S1095" s="43">
        <v>-3233.32</v>
      </c>
      <c r="U1095" s="43">
        <v>15</v>
      </c>
      <c r="IF1095">
        <v>41235</v>
      </c>
      <c r="IG1095" t="s">
        <v>378</v>
      </c>
      <c r="IH1095" t="s">
        <v>287</v>
      </c>
      <c r="IK1095">
        <v>-2</v>
      </c>
      <c r="IL1095" t="s">
        <v>278</v>
      </c>
      <c r="IM1095" t="s">
        <v>279</v>
      </c>
      <c r="IN1095" t="s">
        <v>505</v>
      </c>
      <c r="IP1095" t="s">
        <v>512</v>
      </c>
    </row>
    <row r="1096" spans="1:250" x14ac:dyDescent="0.35">
      <c r="A1096">
        <v>14163</v>
      </c>
      <c r="B1096">
        <v>-922729984</v>
      </c>
      <c r="C1096">
        <v>1837</v>
      </c>
      <c r="D1096" t="s">
        <v>272</v>
      </c>
      <c r="E1096" t="s">
        <v>273</v>
      </c>
      <c r="F1096">
        <v>1848</v>
      </c>
      <c r="G1096" t="s">
        <v>285</v>
      </c>
      <c r="H1096" t="s">
        <v>273</v>
      </c>
      <c r="I1096">
        <v>509</v>
      </c>
      <c r="J1096" t="s">
        <v>547</v>
      </c>
      <c r="K1096" t="s">
        <v>548</v>
      </c>
      <c r="L1096">
        <v>41235</v>
      </c>
      <c r="M1096" t="s">
        <v>378</v>
      </c>
      <c r="N1096" t="s">
        <v>379</v>
      </c>
      <c r="O1096">
        <v>41235</v>
      </c>
      <c r="P1096" t="s">
        <v>378</v>
      </c>
      <c r="Q1096" t="s">
        <v>379</v>
      </c>
      <c r="R1096" t="s">
        <v>325</v>
      </c>
      <c r="S1096" s="43">
        <v>-643.62</v>
      </c>
      <c r="U1096" s="43">
        <v>15</v>
      </c>
      <c r="IF1096">
        <v>41235</v>
      </c>
      <c r="IG1096" t="s">
        <v>378</v>
      </c>
      <c r="IH1096" t="s">
        <v>287</v>
      </c>
      <c r="IK1096">
        <v>-2</v>
      </c>
      <c r="IL1096" t="s">
        <v>278</v>
      </c>
      <c r="IM1096" t="s">
        <v>279</v>
      </c>
      <c r="IN1096" t="s">
        <v>505</v>
      </c>
      <c r="IP1096" t="s">
        <v>512</v>
      </c>
    </row>
    <row r="1097" spans="1:250" x14ac:dyDescent="0.35">
      <c r="A1097">
        <v>14164</v>
      </c>
      <c r="B1097">
        <v>-922729984</v>
      </c>
      <c r="C1097">
        <v>1837</v>
      </c>
      <c r="D1097" t="s">
        <v>272</v>
      </c>
      <c r="E1097" t="s">
        <v>273</v>
      </c>
      <c r="F1097">
        <v>7057</v>
      </c>
      <c r="G1097" t="s">
        <v>290</v>
      </c>
      <c r="H1097" t="s">
        <v>291</v>
      </c>
      <c r="I1097">
        <v>515</v>
      </c>
      <c r="J1097" t="s">
        <v>543</v>
      </c>
      <c r="K1097" t="s">
        <v>544</v>
      </c>
      <c r="L1097">
        <v>45709</v>
      </c>
      <c r="M1097" t="s">
        <v>508</v>
      </c>
      <c r="N1097" t="s">
        <v>509</v>
      </c>
      <c r="O1097">
        <v>45709</v>
      </c>
      <c r="P1097" t="s">
        <v>508</v>
      </c>
      <c r="Q1097" t="s">
        <v>509</v>
      </c>
      <c r="R1097" t="s">
        <v>325</v>
      </c>
      <c r="S1097" s="43">
        <v>-2937.63</v>
      </c>
      <c r="U1097" s="43">
        <v>15</v>
      </c>
      <c r="IF1097">
        <v>45709</v>
      </c>
      <c r="IG1097" t="s">
        <v>508</v>
      </c>
      <c r="IH1097" t="s">
        <v>292</v>
      </c>
      <c r="IK1097">
        <v>-2</v>
      </c>
      <c r="IL1097" t="s">
        <v>278</v>
      </c>
      <c r="IM1097" t="s">
        <v>279</v>
      </c>
      <c r="IN1097" t="s">
        <v>471</v>
      </c>
      <c r="IP1097" t="s">
        <v>510</v>
      </c>
    </row>
    <row r="1098" spans="1:250" x14ac:dyDescent="0.35">
      <c r="A1098">
        <v>14165</v>
      </c>
      <c r="B1098">
        <v>-922729984</v>
      </c>
      <c r="C1098">
        <v>1837</v>
      </c>
      <c r="D1098" t="s">
        <v>272</v>
      </c>
      <c r="E1098" t="s">
        <v>273</v>
      </c>
      <c r="F1098">
        <v>7057</v>
      </c>
      <c r="G1098" t="s">
        <v>290</v>
      </c>
      <c r="H1098" t="s">
        <v>291</v>
      </c>
      <c r="I1098">
        <v>513</v>
      </c>
      <c r="J1098" t="s">
        <v>545</v>
      </c>
      <c r="K1098" t="s">
        <v>546</v>
      </c>
      <c r="L1098">
        <v>45709</v>
      </c>
      <c r="M1098" t="s">
        <v>508</v>
      </c>
      <c r="N1098" t="s">
        <v>509</v>
      </c>
      <c r="O1098">
        <v>45709</v>
      </c>
      <c r="P1098" t="s">
        <v>508</v>
      </c>
      <c r="Q1098" t="s">
        <v>509</v>
      </c>
      <c r="R1098" t="s">
        <v>325</v>
      </c>
      <c r="S1098" s="43">
        <v>-2540.38</v>
      </c>
      <c r="U1098" s="43">
        <v>15</v>
      </c>
      <c r="IF1098">
        <v>45709</v>
      </c>
      <c r="IG1098" t="s">
        <v>508</v>
      </c>
      <c r="IH1098" t="s">
        <v>292</v>
      </c>
      <c r="IK1098">
        <v>-2</v>
      </c>
      <c r="IL1098" t="s">
        <v>278</v>
      </c>
      <c r="IM1098" t="s">
        <v>279</v>
      </c>
      <c r="IN1098" t="s">
        <v>471</v>
      </c>
      <c r="IP1098" t="s">
        <v>510</v>
      </c>
    </row>
    <row r="1099" spans="1:250" x14ac:dyDescent="0.35">
      <c r="A1099">
        <v>14166</v>
      </c>
      <c r="B1099">
        <v>-922729984</v>
      </c>
      <c r="C1099">
        <v>1837</v>
      </c>
      <c r="D1099" t="s">
        <v>272</v>
      </c>
      <c r="E1099" t="s">
        <v>273</v>
      </c>
      <c r="F1099">
        <v>7057</v>
      </c>
      <c r="G1099" t="s">
        <v>290</v>
      </c>
      <c r="H1099" t="s">
        <v>291</v>
      </c>
      <c r="I1099">
        <v>509</v>
      </c>
      <c r="J1099" t="s">
        <v>547</v>
      </c>
      <c r="K1099" t="s">
        <v>548</v>
      </c>
      <c r="L1099">
        <v>45709</v>
      </c>
      <c r="M1099" t="s">
        <v>508</v>
      </c>
      <c r="N1099" t="s">
        <v>509</v>
      </c>
      <c r="O1099">
        <v>45709</v>
      </c>
      <c r="P1099" t="s">
        <v>508</v>
      </c>
      <c r="Q1099" t="s">
        <v>509</v>
      </c>
      <c r="R1099" t="s">
        <v>325</v>
      </c>
      <c r="S1099" s="43">
        <v>-606.58000000000004</v>
      </c>
      <c r="U1099" s="43">
        <v>15</v>
      </c>
      <c r="IF1099">
        <v>45709</v>
      </c>
      <c r="IG1099" t="s">
        <v>508</v>
      </c>
      <c r="IH1099" t="s">
        <v>292</v>
      </c>
      <c r="IK1099">
        <v>-2</v>
      </c>
      <c r="IL1099" t="s">
        <v>278</v>
      </c>
      <c r="IM1099" t="s">
        <v>279</v>
      </c>
      <c r="IN1099" t="s">
        <v>471</v>
      </c>
      <c r="IP1099" t="s">
        <v>510</v>
      </c>
    </row>
    <row r="1100" spans="1:250" x14ac:dyDescent="0.35">
      <c r="A1100">
        <v>14167</v>
      </c>
      <c r="B1100">
        <v>-922729984</v>
      </c>
      <c r="C1100">
        <v>1837</v>
      </c>
      <c r="D1100" t="s">
        <v>272</v>
      </c>
      <c r="E1100" t="s">
        <v>273</v>
      </c>
      <c r="F1100">
        <v>7057</v>
      </c>
      <c r="G1100" t="s">
        <v>290</v>
      </c>
      <c r="H1100" t="s">
        <v>291</v>
      </c>
      <c r="I1100">
        <v>507</v>
      </c>
      <c r="J1100" t="s">
        <v>549</v>
      </c>
      <c r="K1100" t="s">
        <v>550</v>
      </c>
      <c r="L1100">
        <v>45709</v>
      </c>
      <c r="M1100" t="s">
        <v>508</v>
      </c>
      <c r="N1100" t="s">
        <v>509</v>
      </c>
      <c r="O1100">
        <v>45709</v>
      </c>
      <c r="P1100" t="s">
        <v>508</v>
      </c>
      <c r="Q1100" t="s">
        <v>509</v>
      </c>
      <c r="R1100" t="s">
        <v>325</v>
      </c>
      <c r="S1100" s="43">
        <v>-776.56</v>
      </c>
      <c r="U1100" s="43">
        <v>15</v>
      </c>
      <c r="IF1100">
        <v>45709</v>
      </c>
      <c r="IG1100" t="s">
        <v>508</v>
      </c>
      <c r="IH1100" t="s">
        <v>292</v>
      </c>
      <c r="IK1100">
        <v>-2</v>
      </c>
      <c r="IL1100" t="s">
        <v>278</v>
      </c>
      <c r="IM1100" t="s">
        <v>279</v>
      </c>
      <c r="IN1100" t="s">
        <v>471</v>
      </c>
      <c r="IP1100" t="s">
        <v>510</v>
      </c>
    </row>
    <row r="1101" spans="1:250" x14ac:dyDescent="0.35">
      <c r="A1101">
        <v>14168</v>
      </c>
      <c r="B1101">
        <v>-922729984</v>
      </c>
      <c r="C1101">
        <v>1837</v>
      </c>
      <c r="D1101" t="s">
        <v>272</v>
      </c>
      <c r="E1101" t="s">
        <v>273</v>
      </c>
      <c r="F1101">
        <v>1848</v>
      </c>
      <c r="G1101" t="s">
        <v>285</v>
      </c>
      <c r="H1101" t="s">
        <v>273</v>
      </c>
      <c r="I1101">
        <v>528</v>
      </c>
      <c r="J1101" t="s">
        <v>531</v>
      </c>
      <c r="K1101" t="s">
        <v>532</v>
      </c>
      <c r="L1101">
        <v>41235</v>
      </c>
      <c r="M1101" t="s">
        <v>378</v>
      </c>
      <c r="N1101" t="s">
        <v>379</v>
      </c>
      <c r="O1101">
        <v>41235</v>
      </c>
      <c r="P1101" t="s">
        <v>378</v>
      </c>
      <c r="Q1101" t="s">
        <v>379</v>
      </c>
      <c r="R1101" t="s">
        <v>325</v>
      </c>
      <c r="S1101" s="43">
        <v>-2038.92</v>
      </c>
      <c r="U1101" s="43">
        <v>15</v>
      </c>
      <c r="IF1101">
        <v>41235</v>
      </c>
      <c r="IG1101" t="s">
        <v>378</v>
      </c>
      <c r="IH1101" t="s">
        <v>287</v>
      </c>
      <c r="IK1101">
        <v>-2</v>
      </c>
      <c r="IL1101" t="s">
        <v>278</v>
      </c>
      <c r="IM1101" t="s">
        <v>279</v>
      </c>
      <c r="IN1101" t="s">
        <v>505</v>
      </c>
      <c r="IP1101" t="s">
        <v>512</v>
      </c>
    </row>
    <row r="1102" spans="1:250" x14ac:dyDescent="0.35">
      <c r="A1102">
        <v>14169</v>
      </c>
      <c r="B1102">
        <v>-922729984</v>
      </c>
      <c r="C1102">
        <v>1837</v>
      </c>
      <c r="D1102" t="s">
        <v>272</v>
      </c>
      <c r="E1102" t="s">
        <v>273</v>
      </c>
      <c r="F1102">
        <v>1848</v>
      </c>
      <c r="G1102" t="s">
        <v>285</v>
      </c>
      <c r="H1102" t="s">
        <v>273</v>
      </c>
      <c r="I1102">
        <v>527</v>
      </c>
      <c r="J1102" t="s">
        <v>535</v>
      </c>
      <c r="K1102" t="s">
        <v>536</v>
      </c>
      <c r="L1102">
        <v>41235</v>
      </c>
      <c r="M1102" t="s">
        <v>378</v>
      </c>
      <c r="N1102" t="s">
        <v>379</v>
      </c>
      <c r="O1102">
        <v>41235</v>
      </c>
      <c r="P1102" t="s">
        <v>378</v>
      </c>
      <c r="Q1102" t="s">
        <v>379</v>
      </c>
      <c r="R1102" t="s">
        <v>325</v>
      </c>
      <c r="S1102" s="43">
        <v>-1402.68</v>
      </c>
      <c r="U1102" s="43">
        <v>15</v>
      </c>
      <c r="IF1102">
        <v>41235</v>
      </c>
      <c r="IG1102" t="s">
        <v>378</v>
      </c>
      <c r="IH1102" t="s">
        <v>287</v>
      </c>
      <c r="IK1102">
        <v>-2</v>
      </c>
      <c r="IL1102" t="s">
        <v>278</v>
      </c>
      <c r="IM1102" t="s">
        <v>279</v>
      </c>
      <c r="IN1102" t="s">
        <v>505</v>
      </c>
      <c r="IP1102" t="s">
        <v>512</v>
      </c>
    </row>
    <row r="1103" spans="1:250" x14ac:dyDescent="0.35">
      <c r="A1103">
        <v>14170</v>
      </c>
      <c r="B1103">
        <v>-922729984</v>
      </c>
      <c r="C1103">
        <v>1837</v>
      </c>
      <c r="D1103" t="s">
        <v>272</v>
      </c>
      <c r="E1103" t="s">
        <v>273</v>
      </c>
      <c r="F1103">
        <v>7057</v>
      </c>
      <c r="G1103" t="s">
        <v>290</v>
      </c>
      <c r="H1103" t="s">
        <v>291</v>
      </c>
      <c r="I1103">
        <v>507</v>
      </c>
      <c r="J1103" t="s">
        <v>549</v>
      </c>
      <c r="K1103" t="s">
        <v>550</v>
      </c>
      <c r="L1103">
        <v>49627</v>
      </c>
      <c r="M1103" t="s">
        <v>514</v>
      </c>
      <c r="N1103" t="s">
        <v>515</v>
      </c>
      <c r="O1103">
        <v>49627</v>
      </c>
      <c r="P1103" t="s">
        <v>514</v>
      </c>
      <c r="Q1103" t="s">
        <v>515</v>
      </c>
      <c r="R1103" t="s">
        <v>325</v>
      </c>
      <c r="S1103" s="43">
        <v>-125.86</v>
      </c>
      <c r="U1103" s="43">
        <v>15</v>
      </c>
      <c r="IF1103">
        <v>49627</v>
      </c>
      <c r="IG1103" t="s">
        <v>514</v>
      </c>
      <c r="IH1103" t="s">
        <v>292</v>
      </c>
      <c r="IK1103">
        <v>-2</v>
      </c>
      <c r="IL1103" t="s">
        <v>278</v>
      </c>
      <c r="IM1103" t="s">
        <v>279</v>
      </c>
      <c r="IN1103" t="s">
        <v>471</v>
      </c>
      <c r="IP1103" t="s">
        <v>514</v>
      </c>
    </row>
    <row r="1104" spans="1:250" x14ac:dyDescent="0.35">
      <c r="A1104">
        <v>14171</v>
      </c>
      <c r="B1104">
        <v>-922729984</v>
      </c>
      <c r="C1104">
        <v>1837</v>
      </c>
      <c r="D1104" t="s">
        <v>272</v>
      </c>
      <c r="E1104" t="s">
        <v>273</v>
      </c>
      <c r="F1104">
        <v>7057</v>
      </c>
      <c r="G1104" t="s">
        <v>290</v>
      </c>
      <c r="H1104" t="s">
        <v>291</v>
      </c>
      <c r="I1104">
        <v>528</v>
      </c>
      <c r="J1104" t="s">
        <v>531</v>
      </c>
      <c r="K1104" t="s">
        <v>532</v>
      </c>
      <c r="L1104">
        <v>45709</v>
      </c>
      <c r="M1104" t="s">
        <v>508</v>
      </c>
      <c r="N1104" t="s">
        <v>509</v>
      </c>
      <c r="O1104">
        <v>45709</v>
      </c>
      <c r="P1104" t="s">
        <v>508</v>
      </c>
      <c r="Q1104" t="s">
        <v>509</v>
      </c>
      <c r="R1104" t="s">
        <v>325</v>
      </c>
      <c r="S1104" s="43">
        <v>-2000.12</v>
      </c>
      <c r="U1104" s="43">
        <v>15</v>
      </c>
      <c r="IF1104">
        <v>45709</v>
      </c>
      <c r="IG1104" t="s">
        <v>508</v>
      </c>
      <c r="IH1104" t="s">
        <v>292</v>
      </c>
      <c r="IK1104">
        <v>-2</v>
      </c>
      <c r="IL1104" t="s">
        <v>278</v>
      </c>
      <c r="IM1104" t="s">
        <v>279</v>
      </c>
      <c r="IN1104" t="s">
        <v>471</v>
      </c>
      <c r="IP1104" t="s">
        <v>510</v>
      </c>
    </row>
    <row r="1105" spans="1:250" x14ac:dyDescent="0.35">
      <c r="A1105">
        <v>14172</v>
      </c>
      <c r="B1105">
        <v>-922729984</v>
      </c>
      <c r="C1105">
        <v>1837</v>
      </c>
      <c r="D1105" t="s">
        <v>272</v>
      </c>
      <c r="E1105" t="s">
        <v>273</v>
      </c>
      <c r="F1105">
        <v>7057</v>
      </c>
      <c r="G1105" t="s">
        <v>290</v>
      </c>
      <c r="H1105" t="s">
        <v>291</v>
      </c>
      <c r="I1105">
        <v>527</v>
      </c>
      <c r="J1105" t="s">
        <v>535</v>
      </c>
      <c r="K1105" t="s">
        <v>536</v>
      </c>
      <c r="L1105">
        <v>45709</v>
      </c>
      <c r="M1105" t="s">
        <v>508</v>
      </c>
      <c r="N1105" t="s">
        <v>509</v>
      </c>
      <c r="O1105">
        <v>45709</v>
      </c>
      <c r="P1105" t="s">
        <v>508</v>
      </c>
      <c r="Q1105" t="s">
        <v>509</v>
      </c>
      <c r="R1105" t="s">
        <v>325</v>
      </c>
      <c r="S1105" s="43">
        <v>-1400.08</v>
      </c>
      <c r="U1105" s="43">
        <v>15</v>
      </c>
      <c r="IF1105">
        <v>45709</v>
      </c>
      <c r="IG1105" t="s">
        <v>508</v>
      </c>
      <c r="IH1105" t="s">
        <v>292</v>
      </c>
      <c r="IK1105">
        <v>-2</v>
      </c>
      <c r="IL1105" t="s">
        <v>278</v>
      </c>
      <c r="IM1105" t="s">
        <v>279</v>
      </c>
      <c r="IN1105" t="s">
        <v>471</v>
      </c>
      <c r="IP1105" t="s">
        <v>510</v>
      </c>
    </row>
    <row r="1106" spans="1:250" x14ac:dyDescent="0.35">
      <c r="A1106">
        <v>14173</v>
      </c>
      <c r="B1106">
        <v>-922729984</v>
      </c>
      <c r="C1106">
        <v>1837</v>
      </c>
      <c r="D1106" t="s">
        <v>272</v>
      </c>
      <c r="E1106" t="s">
        <v>273</v>
      </c>
      <c r="F1106">
        <v>7057</v>
      </c>
      <c r="G1106" t="s">
        <v>290</v>
      </c>
      <c r="H1106" t="s">
        <v>291</v>
      </c>
      <c r="I1106">
        <v>523</v>
      </c>
      <c r="J1106" t="s">
        <v>537</v>
      </c>
      <c r="K1106" t="s">
        <v>538</v>
      </c>
      <c r="L1106">
        <v>45709</v>
      </c>
      <c r="M1106" t="s">
        <v>508</v>
      </c>
      <c r="N1106" t="s">
        <v>509</v>
      </c>
      <c r="O1106">
        <v>45709</v>
      </c>
      <c r="P1106" t="s">
        <v>508</v>
      </c>
      <c r="Q1106" t="s">
        <v>509</v>
      </c>
      <c r="R1106" t="s">
        <v>325</v>
      </c>
      <c r="S1106" s="43">
        <v>-2727.49</v>
      </c>
      <c r="U1106" s="43">
        <v>15</v>
      </c>
      <c r="IF1106">
        <v>45709</v>
      </c>
      <c r="IG1106" t="s">
        <v>508</v>
      </c>
      <c r="IH1106" t="s">
        <v>292</v>
      </c>
      <c r="IK1106">
        <v>-2</v>
      </c>
      <c r="IL1106" t="s">
        <v>278</v>
      </c>
      <c r="IM1106" t="s">
        <v>279</v>
      </c>
      <c r="IN1106" t="s">
        <v>471</v>
      </c>
      <c r="IP1106" t="s">
        <v>510</v>
      </c>
    </row>
    <row r="1107" spans="1:250" x14ac:dyDescent="0.35">
      <c r="A1107">
        <v>14174</v>
      </c>
      <c r="B1107">
        <v>-922729984</v>
      </c>
      <c r="C1107">
        <v>1837</v>
      </c>
      <c r="D1107" t="s">
        <v>272</v>
      </c>
      <c r="E1107" t="s">
        <v>273</v>
      </c>
      <c r="F1107">
        <v>7057</v>
      </c>
      <c r="G1107" t="s">
        <v>290</v>
      </c>
      <c r="H1107" t="s">
        <v>291</v>
      </c>
      <c r="I1107">
        <v>521</v>
      </c>
      <c r="J1107" t="s">
        <v>539</v>
      </c>
      <c r="K1107" t="s">
        <v>540</v>
      </c>
      <c r="L1107">
        <v>45709</v>
      </c>
      <c r="M1107" t="s">
        <v>508</v>
      </c>
      <c r="N1107" t="s">
        <v>509</v>
      </c>
      <c r="O1107">
        <v>45709</v>
      </c>
      <c r="P1107" t="s">
        <v>508</v>
      </c>
      <c r="Q1107" t="s">
        <v>509</v>
      </c>
      <c r="R1107" t="s">
        <v>325</v>
      </c>
      <c r="S1107" s="43">
        <v>-1363.74</v>
      </c>
      <c r="U1107" s="43">
        <v>15</v>
      </c>
      <c r="IF1107">
        <v>45709</v>
      </c>
      <c r="IG1107" t="s">
        <v>508</v>
      </c>
      <c r="IH1107" t="s">
        <v>292</v>
      </c>
      <c r="IK1107">
        <v>-2</v>
      </c>
      <c r="IL1107" t="s">
        <v>278</v>
      </c>
      <c r="IM1107" t="s">
        <v>279</v>
      </c>
      <c r="IN1107" t="s">
        <v>471</v>
      </c>
      <c r="IP1107" t="s">
        <v>510</v>
      </c>
    </row>
    <row r="1108" spans="1:250" x14ac:dyDescent="0.35">
      <c r="A1108">
        <v>14175</v>
      </c>
      <c r="B1108">
        <v>-922729984</v>
      </c>
      <c r="C1108">
        <v>1837</v>
      </c>
      <c r="D1108" t="s">
        <v>272</v>
      </c>
      <c r="E1108" t="s">
        <v>273</v>
      </c>
      <c r="F1108">
        <v>7057</v>
      </c>
      <c r="G1108" t="s">
        <v>290</v>
      </c>
      <c r="H1108" t="s">
        <v>291</v>
      </c>
      <c r="I1108">
        <v>519</v>
      </c>
      <c r="J1108" t="s">
        <v>541</v>
      </c>
      <c r="K1108" t="s">
        <v>542</v>
      </c>
      <c r="L1108">
        <v>45709</v>
      </c>
      <c r="M1108" t="s">
        <v>508</v>
      </c>
      <c r="N1108" t="s">
        <v>509</v>
      </c>
      <c r="O1108">
        <v>45709</v>
      </c>
      <c r="P1108" t="s">
        <v>508</v>
      </c>
      <c r="Q1108" t="s">
        <v>509</v>
      </c>
      <c r="R1108" t="s">
        <v>325</v>
      </c>
      <c r="S1108" s="43">
        <v>-1432.88</v>
      </c>
      <c r="U1108" s="43">
        <v>15</v>
      </c>
      <c r="IF1108">
        <v>45709</v>
      </c>
      <c r="IG1108" t="s">
        <v>508</v>
      </c>
      <c r="IH1108" t="s">
        <v>292</v>
      </c>
      <c r="IK1108">
        <v>-2</v>
      </c>
      <c r="IL1108" t="s">
        <v>278</v>
      </c>
      <c r="IM1108" t="s">
        <v>279</v>
      </c>
      <c r="IN1108" t="s">
        <v>471</v>
      </c>
      <c r="IP1108" t="s">
        <v>510</v>
      </c>
    </row>
    <row r="1109" spans="1:250" x14ac:dyDescent="0.35">
      <c r="A1109">
        <v>14176</v>
      </c>
      <c r="B1109">
        <v>-922729984</v>
      </c>
      <c r="C1109">
        <v>1837</v>
      </c>
      <c r="D1109" t="s">
        <v>272</v>
      </c>
      <c r="E1109" t="s">
        <v>273</v>
      </c>
      <c r="F1109">
        <v>7057</v>
      </c>
      <c r="G1109" t="s">
        <v>290</v>
      </c>
      <c r="H1109" t="s">
        <v>291</v>
      </c>
      <c r="I1109">
        <v>523</v>
      </c>
      <c r="J1109" t="s">
        <v>537</v>
      </c>
      <c r="K1109" t="s">
        <v>538</v>
      </c>
      <c r="L1109">
        <v>49627</v>
      </c>
      <c r="M1109" t="s">
        <v>514</v>
      </c>
      <c r="N1109" t="s">
        <v>515</v>
      </c>
      <c r="O1109">
        <v>49627</v>
      </c>
      <c r="P1109" t="s">
        <v>514</v>
      </c>
      <c r="Q1109" t="s">
        <v>515</v>
      </c>
      <c r="R1109" t="s">
        <v>325</v>
      </c>
      <c r="S1109" s="43">
        <v>-381.02</v>
      </c>
      <c r="U1109" s="43">
        <v>15</v>
      </c>
      <c r="IF1109">
        <v>49627</v>
      </c>
      <c r="IG1109" t="s">
        <v>514</v>
      </c>
      <c r="IH1109" t="s">
        <v>292</v>
      </c>
      <c r="IK1109">
        <v>-2</v>
      </c>
      <c r="IL1109" t="s">
        <v>278</v>
      </c>
      <c r="IM1109" t="s">
        <v>279</v>
      </c>
      <c r="IN1109" t="s">
        <v>471</v>
      </c>
      <c r="IP1109" t="s">
        <v>514</v>
      </c>
    </row>
    <row r="1110" spans="1:250" x14ac:dyDescent="0.35">
      <c r="A1110">
        <v>14177</v>
      </c>
      <c r="B1110">
        <v>-922729984</v>
      </c>
      <c r="C1110">
        <v>1837</v>
      </c>
      <c r="D1110" t="s">
        <v>272</v>
      </c>
      <c r="E1110" t="s">
        <v>273</v>
      </c>
      <c r="F1110">
        <v>7057</v>
      </c>
      <c r="G1110" t="s">
        <v>290</v>
      </c>
      <c r="H1110" t="s">
        <v>291</v>
      </c>
      <c r="I1110">
        <v>521</v>
      </c>
      <c r="J1110" t="s">
        <v>539</v>
      </c>
      <c r="K1110" t="s">
        <v>540</v>
      </c>
      <c r="L1110">
        <v>49627</v>
      </c>
      <c r="M1110" t="s">
        <v>514</v>
      </c>
      <c r="N1110" t="s">
        <v>515</v>
      </c>
      <c r="O1110">
        <v>49627</v>
      </c>
      <c r="P1110" t="s">
        <v>514</v>
      </c>
      <c r="Q1110" t="s">
        <v>515</v>
      </c>
      <c r="R1110" t="s">
        <v>325</v>
      </c>
      <c r="S1110" s="43">
        <v>-190.51</v>
      </c>
      <c r="U1110" s="43">
        <v>15</v>
      </c>
      <c r="IF1110">
        <v>49627</v>
      </c>
      <c r="IG1110" t="s">
        <v>514</v>
      </c>
      <c r="IH1110" t="s">
        <v>292</v>
      </c>
      <c r="IK1110">
        <v>-2</v>
      </c>
      <c r="IL1110" t="s">
        <v>278</v>
      </c>
      <c r="IM1110" t="s">
        <v>279</v>
      </c>
      <c r="IN1110" t="s">
        <v>471</v>
      </c>
      <c r="IP1110" t="s">
        <v>514</v>
      </c>
    </row>
    <row r="1111" spans="1:250" x14ac:dyDescent="0.35">
      <c r="A1111">
        <v>14178</v>
      </c>
      <c r="B1111">
        <v>-922729984</v>
      </c>
      <c r="C1111">
        <v>1837</v>
      </c>
      <c r="D1111" t="s">
        <v>272</v>
      </c>
      <c r="E1111" t="s">
        <v>273</v>
      </c>
      <c r="F1111">
        <v>7057</v>
      </c>
      <c r="G1111" t="s">
        <v>290</v>
      </c>
      <c r="H1111" t="s">
        <v>291</v>
      </c>
      <c r="I1111">
        <v>519</v>
      </c>
      <c r="J1111" t="s">
        <v>541</v>
      </c>
      <c r="K1111" t="s">
        <v>542</v>
      </c>
      <c r="L1111">
        <v>49627</v>
      </c>
      <c r="M1111" t="s">
        <v>514</v>
      </c>
      <c r="N1111" t="s">
        <v>515</v>
      </c>
      <c r="O1111">
        <v>49627</v>
      </c>
      <c r="P1111" t="s">
        <v>514</v>
      </c>
      <c r="Q1111" t="s">
        <v>515</v>
      </c>
      <c r="R1111" t="s">
        <v>325</v>
      </c>
      <c r="S1111" s="43">
        <v>-83.64</v>
      </c>
      <c r="U1111" s="43">
        <v>15</v>
      </c>
      <c r="IF1111">
        <v>49627</v>
      </c>
      <c r="IG1111" t="s">
        <v>514</v>
      </c>
      <c r="IH1111" t="s">
        <v>292</v>
      </c>
      <c r="IK1111">
        <v>-2</v>
      </c>
      <c r="IL1111" t="s">
        <v>278</v>
      </c>
      <c r="IM1111" t="s">
        <v>279</v>
      </c>
      <c r="IN1111" t="s">
        <v>471</v>
      </c>
      <c r="IP1111" t="s">
        <v>514</v>
      </c>
    </row>
    <row r="1112" spans="1:250" x14ac:dyDescent="0.35">
      <c r="A1112">
        <v>14179</v>
      </c>
      <c r="B1112">
        <v>-922729984</v>
      </c>
      <c r="C1112">
        <v>1837</v>
      </c>
      <c r="D1112" t="s">
        <v>272</v>
      </c>
      <c r="E1112" t="s">
        <v>273</v>
      </c>
      <c r="F1112">
        <v>7057</v>
      </c>
      <c r="G1112" t="s">
        <v>290</v>
      </c>
      <c r="H1112" t="s">
        <v>291</v>
      </c>
      <c r="I1112">
        <v>515</v>
      </c>
      <c r="J1112" t="s">
        <v>543</v>
      </c>
      <c r="K1112" t="s">
        <v>544</v>
      </c>
      <c r="L1112">
        <v>49627</v>
      </c>
      <c r="M1112" t="s">
        <v>514</v>
      </c>
      <c r="N1112" t="s">
        <v>515</v>
      </c>
      <c r="O1112">
        <v>49627</v>
      </c>
      <c r="P1112" t="s">
        <v>514</v>
      </c>
      <c r="Q1112" t="s">
        <v>515</v>
      </c>
      <c r="R1112" t="s">
        <v>325</v>
      </c>
      <c r="S1112" s="43">
        <v>-178.78</v>
      </c>
      <c r="U1112" s="43">
        <v>15</v>
      </c>
      <c r="IF1112">
        <v>49627</v>
      </c>
      <c r="IG1112" t="s">
        <v>514</v>
      </c>
      <c r="IH1112" t="s">
        <v>292</v>
      </c>
      <c r="IK1112">
        <v>-2</v>
      </c>
      <c r="IL1112" t="s">
        <v>278</v>
      </c>
      <c r="IM1112" t="s">
        <v>279</v>
      </c>
      <c r="IN1112" t="s">
        <v>471</v>
      </c>
      <c r="IP1112" t="s">
        <v>514</v>
      </c>
    </row>
    <row r="1113" spans="1:250" x14ac:dyDescent="0.35">
      <c r="A1113">
        <v>14180</v>
      </c>
      <c r="B1113">
        <v>-922729984</v>
      </c>
      <c r="C1113">
        <v>1837</v>
      </c>
      <c r="D1113" t="s">
        <v>272</v>
      </c>
      <c r="E1113" t="s">
        <v>273</v>
      </c>
      <c r="F1113">
        <v>7057</v>
      </c>
      <c r="G1113" t="s">
        <v>290</v>
      </c>
      <c r="H1113" t="s">
        <v>291</v>
      </c>
      <c r="I1113">
        <v>513</v>
      </c>
      <c r="J1113" t="s">
        <v>545</v>
      </c>
      <c r="K1113" t="s">
        <v>546</v>
      </c>
      <c r="L1113">
        <v>49627</v>
      </c>
      <c r="M1113" t="s">
        <v>514</v>
      </c>
      <c r="N1113" t="s">
        <v>515</v>
      </c>
      <c r="O1113">
        <v>49627</v>
      </c>
      <c r="P1113" t="s">
        <v>514</v>
      </c>
      <c r="Q1113" t="s">
        <v>515</v>
      </c>
      <c r="R1113" t="s">
        <v>325</v>
      </c>
      <c r="S1113" s="43">
        <v>-154.6</v>
      </c>
      <c r="U1113" s="43">
        <v>15</v>
      </c>
      <c r="IF1113">
        <v>49627</v>
      </c>
      <c r="IG1113" t="s">
        <v>514</v>
      </c>
      <c r="IH1113" t="s">
        <v>292</v>
      </c>
      <c r="IK1113">
        <v>-2</v>
      </c>
      <c r="IL1113" t="s">
        <v>278</v>
      </c>
      <c r="IM1113" t="s">
        <v>279</v>
      </c>
      <c r="IN1113" t="s">
        <v>471</v>
      </c>
      <c r="IP1113" t="s">
        <v>514</v>
      </c>
    </row>
    <row r="1114" spans="1:250" x14ac:dyDescent="0.35">
      <c r="A1114">
        <v>14181</v>
      </c>
      <c r="B1114">
        <v>-922729984</v>
      </c>
      <c r="C1114">
        <v>1837</v>
      </c>
      <c r="D1114" t="s">
        <v>272</v>
      </c>
      <c r="E1114" t="s">
        <v>273</v>
      </c>
      <c r="F1114">
        <v>7057</v>
      </c>
      <c r="G1114" t="s">
        <v>290</v>
      </c>
      <c r="H1114" t="s">
        <v>291</v>
      </c>
      <c r="I1114">
        <v>509</v>
      </c>
      <c r="J1114" t="s">
        <v>547</v>
      </c>
      <c r="K1114" t="s">
        <v>548</v>
      </c>
      <c r="L1114">
        <v>49627</v>
      </c>
      <c r="M1114" t="s">
        <v>514</v>
      </c>
      <c r="N1114" t="s">
        <v>515</v>
      </c>
      <c r="O1114">
        <v>49627</v>
      </c>
      <c r="P1114" t="s">
        <v>514</v>
      </c>
      <c r="Q1114" t="s">
        <v>515</v>
      </c>
      <c r="R1114" t="s">
        <v>325</v>
      </c>
      <c r="S1114" s="43">
        <v>-36.36</v>
      </c>
      <c r="U1114" s="43">
        <v>15</v>
      </c>
      <c r="IF1114">
        <v>49627</v>
      </c>
      <c r="IG1114" t="s">
        <v>514</v>
      </c>
      <c r="IH1114" t="s">
        <v>292</v>
      </c>
      <c r="IK1114">
        <v>-2</v>
      </c>
      <c r="IL1114" t="s">
        <v>278</v>
      </c>
      <c r="IM1114" t="s">
        <v>279</v>
      </c>
      <c r="IN1114" t="s">
        <v>471</v>
      </c>
      <c r="IP1114" t="s">
        <v>514</v>
      </c>
    </row>
    <row r="1115" spans="1:250" x14ac:dyDescent="0.35">
      <c r="A1115">
        <v>14182</v>
      </c>
      <c r="B1115">
        <v>-922729984</v>
      </c>
      <c r="C1115">
        <v>1837</v>
      </c>
      <c r="D1115" t="s">
        <v>272</v>
      </c>
      <c r="E1115" t="s">
        <v>273</v>
      </c>
      <c r="F1115">
        <v>9695</v>
      </c>
      <c r="G1115" t="s">
        <v>280</v>
      </c>
      <c r="H1115" t="s">
        <v>281</v>
      </c>
      <c r="I1115">
        <v>515</v>
      </c>
      <c r="J1115" t="s">
        <v>543</v>
      </c>
      <c r="K1115" t="s">
        <v>544</v>
      </c>
      <c r="L1115">
        <v>61310</v>
      </c>
      <c r="M1115" t="s">
        <v>521</v>
      </c>
      <c r="N1115" t="s">
        <v>522</v>
      </c>
      <c r="O1115">
        <v>61310</v>
      </c>
      <c r="P1115" t="s">
        <v>521</v>
      </c>
      <c r="Q1115" t="s">
        <v>522</v>
      </c>
      <c r="R1115" t="s">
        <v>325</v>
      </c>
      <c r="S1115" s="43">
        <v>-128.5</v>
      </c>
      <c r="U1115" s="43">
        <v>15</v>
      </c>
      <c r="IF1115">
        <v>61310</v>
      </c>
      <c r="IG1115" t="s">
        <v>521</v>
      </c>
      <c r="IH1115" t="s">
        <v>284</v>
      </c>
      <c r="IK1115">
        <v>-2</v>
      </c>
      <c r="IL1115" t="s">
        <v>278</v>
      </c>
      <c r="IM1115" t="s">
        <v>279</v>
      </c>
      <c r="IN1115" t="s">
        <v>466</v>
      </c>
      <c r="IP1115" t="s">
        <v>521</v>
      </c>
    </row>
    <row r="1116" spans="1:250" x14ac:dyDescent="0.35">
      <c r="A1116">
        <v>14183</v>
      </c>
      <c r="B1116">
        <v>-922729984</v>
      </c>
      <c r="C1116">
        <v>1837</v>
      </c>
      <c r="D1116" t="s">
        <v>272</v>
      </c>
      <c r="E1116" t="s">
        <v>273</v>
      </c>
      <c r="F1116">
        <v>9695</v>
      </c>
      <c r="G1116" t="s">
        <v>280</v>
      </c>
      <c r="H1116" t="s">
        <v>281</v>
      </c>
      <c r="I1116">
        <v>513</v>
      </c>
      <c r="J1116" t="s">
        <v>545</v>
      </c>
      <c r="K1116" t="s">
        <v>546</v>
      </c>
      <c r="L1116">
        <v>61310</v>
      </c>
      <c r="M1116" t="s">
        <v>521</v>
      </c>
      <c r="N1116" t="s">
        <v>522</v>
      </c>
      <c r="O1116">
        <v>61310</v>
      </c>
      <c r="P1116" t="s">
        <v>521</v>
      </c>
      <c r="Q1116" t="s">
        <v>522</v>
      </c>
      <c r="R1116" t="s">
        <v>325</v>
      </c>
      <c r="S1116" s="43">
        <v>-111.13</v>
      </c>
      <c r="U1116" s="43">
        <v>15</v>
      </c>
      <c r="IF1116">
        <v>61310</v>
      </c>
      <c r="IG1116" t="s">
        <v>521</v>
      </c>
      <c r="IH1116" t="s">
        <v>284</v>
      </c>
      <c r="IK1116">
        <v>-2</v>
      </c>
      <c r="IL1116" t="s">
        <v>278</v>
      </c>
      <c r="IM1116" t="s">
        <v>279</v>
      </c>
      <c r="IN1116" t="s">
        <v>466</v>
      </c>
      <c r="IP1116" t="s">
        <v>521</v>
      </c>
    </row>
    <row r="1117" spans="1:250" x14ac:dyDescent="0.35">
      <c r="A1117">
        <v>14184</v>
      </c>
      <c r="B1117">
        <v>-922729984</v>
      </c>
      <c r="C1117">
        <v>1837</v>
      </c>
      <c r="D1117" t="s">
        <v>272</v>
      </c>
      <c r="E1117" t="s">
        <v>273</v>
      </c>
      <c r="F1117">
        <v>9695</v>
      </c>
      <c r="G1117" t="s">
        <v>280</v>
      </c>
      <c r="H1117" t="s">
        <v>281</v>
      </c>
      <c r="I1117">
        <v>509</v>
      </c>
      <c r="J1117" t="s">
        <v>547</v>
      </c>
      <c r="K1117" t="s">
        <v>548</v>
      </c>
      <c r="L1117">
        <v>61310</v>
      </c>
      <c r="M1117" t="s">
        <v>521</v>
      </c>
      <c r="N1117" t="s">
        <v>522</v>
      </c>
      <c r="O1117">
        <v>61310</v>
      </c>
      <c r="P1117" t="s">
        <v>521</v>
      </c>
      <c r="Q1117" t="s">
        <v>522</v>
      </c>
      <c r="R1117" t="s">
        <v>325</v>
      </c>
      <c r="S1117" s="43">
        <v>-31.19</v>
      </c>
      <c r="U1117" s="43">
        <v>15</v>
      </c>
      <c r="IF1117">
        <v>61310</v>
      </c>
      <c r="IG1117" t="s">
        <v>521</v>
      </c>
      <c r="IH1117" t="s">
        <v>284</v>
      </c>
      <c r="IK1117">
        <v>-2</v>
      </c>
      <c r="IL1117" t="s">
        <v>278</v>
      </c>
      <c r="IM1117" t="s">
        <v>279</v>
      </c>
      <c r="IN1117" t="s">
        <v>466</v>
      </c>
      <c r="IP1117" t="s">
        <v>521</v>
      </c>
    </row>
    <row r="1118" spans="1:250" x14ac:dyDescent="0.35">
      <c r="A1118">
        <v>14185</v>
      </c>
      <c r="B1118">
        <v>-922729984</v>
      </c>
      <c r="C1118">
        <v>1837</v>
      </c>
      <c r="D1118" t="s">
        <v>272</v>
      </c>
      <c r="E1118" t="s">
        <v>273</v>
      </c>
      <c r="F1118">
        <v>9695</v>
      </c>
      <c r="G1118" t="s">
        <v>280</v>
      </c>
      <c r="H1118" t="s">
        <v>281</v>
      </c>
      <c r="I1118">
        <v>507</v>
      </c>
      <c r="J1118" t="s">
        <v>549</v>
      </c>
      <c r="K1118" t="s">
        <v>550</v>
      </c>
      <c r="L1118">
        <v>61310</v>
      </c>
      <c r="M1118" t="s">
        <v>521</v>
      </c>
      <c r="N1118" t="s">
        <v>522</v>
      </c>
      <c r="O1118">
        <v>61310</v>
      </c>
      <c r="P1118" t="s">
        <v>521</v>
      </c>
      <c r="Q1118" t="s">
        <v>522</v>
      </c>
      <c r="R1118" t="s">
        <v>325</v>
      </c>
      <c r="S1118" s="43">
        <v>-46.75</v>
      </c>
      <c r="U1118" s="43">
        <v>15</v>
      </c>
      <c r="IF1118">
        <v>61310</v>
      </c>
      <c r="IG1118" t="s">
        <v>521</v>
      </c>
      <c r="IH1118" t="s">
        <v>284</v>
      </c>
      <c r="IK1118">
        <v>-2</v>
      </c>
      <c r="IL1118" t="s">
        <v>278</v>
      </c>
      <c r="IM1118" t="s">
        <v>279</v>
      </c>
      <c r="IN1118" t="s">
        <v>466</v>
      </c>
      <c r="IP1118" t="s">
        <v>521</v>
      </c>
    </row>
    <row r="1119" spans="1:250" x14ac:dyDescent="0.35">
      <c r="A1119">
        <v>14186</v>
      </c>
      <c r="B1119">
        <v>-922729984</v>
      </c>
      <c r="C1119">
        <v>1837</v>
      </c>
      <c r="D1119" t="s">
        <v>272</v>
      </c>
      <c r="E1119" t="s">
        <v>273</v>
      </c>
      <c r="F1119">
        <v>7057</v>
      </c>
      <c r="G1119" t="s">
        <v>290</v>
      </c>
      <c r="H1119" t="s">
        <v>291</v>
      </c>
      <c r="I1119">
        <v>528</v>
      </c>
      <c r="J1119" t="s">
        <v>531</v>
      </c>
      <c r="K1119" t="s">
        <v>532</v>
      </c>
      <c r="L1119">
        <v>49627</v>
      </c>
      <c r="M1119" t="s">
        <v>514</v>
      </c>
      <c r="N1119" t="s">
        <v>515</v>
      </c>
      <c r="O1119">
        <v>49627</v>
      </c>
      <c r="P1119" t="s">
        <v>514</v>
      </c>
      <c r="Q1119" t="s">
        <v>515</v>
      </c>
      <c r="R1119" t="s">
        <v>325</v>
      </c>
      <c r="S1119" s="43">
        <v>-261.57</v>
      </c>
      <c r="U1119" s="43">
        <v>15</v>
      </c>
      <c r="IF1119">
        <v>49627</v>
      </c>
      <c r="IG1119" t="s">
        <v>514</v>
      </c>
      <c r="IH1119" t="s">
        <v>292</v>
      </c>
      <c r="IK1119">
        <v>-2</v>
      </c>
      <c r="IL1119" t="s">
        <v>278</v>
      </c>
      <c r="IM1119" t="s">
        <v>279</v>
      </c>
      <c r="IN1119" t="s">
        <v>471</v>
      </c>
      <c r="IP1119" t="s">
        <v>514</v>
      </c>
    </row>
    <row r="1120" spans="1:250" x14ac:dyDescent="0.35">
      <c r="A1120">
        <v>14187</v>
      </c>
      <c r="B1120">
        <v>-922729984</v>
      </c>
      <c r="C1120">
        <v>1837</v>
      </c>
      <c r="D1120" t="s">
        <v>272</v>
      </c>
      <c r="E1120" t="s">
        <v>273</v>
      </c>
      <c r="F1120">
        <v>7057</v>
      </c>
      <c r="G1120" t="s">
        <v>290</v>
      </c>
      <c r="H1120" t="s">
        <v>291</v>
      </c>
      <c r="I1120">
        <v>527</v>
      </c>
      <c r="J1120" t="s">
        <v>535</v>
      </c>
      <c r="K1120" t="s">
        <v>536</v>
      </c>
      <c r="L1120">
        <v>49627</v>
      </c>
      <c r="M1120" t="s">
        <v>514</v>
      </c>
      <c r="N1120" t="s">
        <v>515</v>
      </c>
      <c r="O1120">
        <v>49627</v>
      </c>
      <c r="P1120" t="s">
        <v>514</v>
      </c>
      <c r="Q1120" t="s">
        <v>515</v>
      </c>
      <c r="R1120" t="s">
        <v>325</v>
      </c>
      <c r="S1120" s="43">
        <v>-183.1</v>
      </c>
      <c r="U1120" s="43">
        <v>15</v>
      </c>
      <c r="IF1120">
        <v>49627</v>
      </c>
      <c r="IG1120" t="s">
        <v>514</v>
      </c>
      <c r="IH1120" t="s">
        <v>292</v>
      </c>
      <c r="IK1120">
        <v>-2</v>
      </c>
      <c r="IL1120" t="s">
        <v>278</v>
      </c>
      <c r="IM1120" t="s">
        <v>279</v>
      </c>
      <c r="IN1120" t="s">
        <v>471</v>
      </c>
      <c r="IP1120" t="s">
        <v>514</v>
      </c>
    </row>
    <row r="1121" spans="1:250" x14ac:dyDescent="0.35">
      <c r="A1121">
        <v>14188</v>
      </c>
      <c r="B1121">
        <v>-922729984</v>
      </c>
      <c r="C1121">
        <v>1837</v>
      </c>
      <c r="D1121" t="s">
        <v>272</v>
      </c>
      <c r="E1121" t="s">
        <v>273</v>
      </c>
      <c r="F1121">
        <v>9695</v>
      </c>
      <c r="G1121" t="s">
        <v>280</v>
      </c>
      <c r="H1121" t="s">
        <v>281</v>
      </c>
      <c r="I1121">
        <v>507</v>
      </c>
      <c r="J1121" t="s">
        <v>549</v>
      </c>
      <c r="K1121" t="s">
        <v>550</v>
      </c>
      <c r="L1121">
        <v>62264</v>
      </c>
      <c r="M1121" t="s">
        <v>523</v>
      </c>
      <c r="N1121" t="s">
        <v>524</v>
      </c>
      <c r="O1121">
        <v>62264</v>
      </c>
      <c r="P1121" t="s">
        <v>523</v>
      </c>
      <c r="Q1121" t="s">
        <v>524</v>
      </c>
      <c r="R1121" t="s">
        <v>325</v>
      </c>
      <c r="S1121" s="43">
        <v>-879.22</v>
      </c>
      <c r="U1121" s="43">
        <v>15</v>
      </c>
      <c r="IF1121">
        <v>62264</v>
      </c>
      <c r="IG1121" t="s">
        <v>523</v>
      </c>
      <c r="IH1121" t="s">
        <v>284</v>
      </c>
      <c r="IK1121">
        <v>-2</v>
      </c>
      <c r="IL1121" t="s">
        <v>278</v>
      </c>
      <c r="IM1121" t="s">
        <v>279</v>
      </c>
      <c r="IN1121" t="s">
        <v>466</v>
      </c>
      <c r="IP1121" t="s">
        <v>523</v>
      </c>
    </row>
    <row r="1122" spans="1:250" x14ac:dyDescent="0.35">
      <c r="A1122">
        <v>14189</v>
      </c>
      <c r="B1122">
        <v>-922729984</v>
      </c>
      <c r="C1122">
        <v>1837</v>
      </c>
      <c r="D1122" t="s">
        <v>272</v>
      </c>
      <c r="E1122" t="s">
        <v>273</v>
      </c>
      <c r="F1122">
        <v>9695</v>
      </c>
      <c r="G1122" t="s">
        <v>280</v>
      </c>
      <c r="H1122" t="s">
        <v>281</v>
      </c>
      <c r="I1122">
        <v>528</v>
      </c>
      <c r="J1122" t="s">
        <v>531</v>
      </c>
      <c r="K1122" t="s">
        <v>532</v>
      </c>
      <c r="L1122">
        <v>61310</v>
      </c>
      <c r="M1122" t="s">
        <v>521</v>
      </c>
      <c r="N1122" t="s">
        <v>522</v>
      </c>
      <c r="O1122">
        <v>61310</v>
      </c>
      <c r="P1122" t="s">
        <v>521</v>
      </c>
      <c r="Q1122" t="s">
        <v>522</v>
      </c>
      <c r="R1122" t="s">
        <v>325</v>
      </c>
      <c r="S1122" s="43">
        <v>-130.76</v>
      </c>
      <c r="U1122" s="43">
        <v>15</v>
      </c>
      <c r="IF1122">
        <v>61310</v>
      </c>
      <c r="IG1122" t="s">
        <v>521</v>
      </c>
      <c r="IH1122" t="s">
        <v>284</v>
      </c>
      <c r="IK1122">
        <v>-2</v>
      </c>
      <c r="IL1122" t="s">
        <v>278</v>
      </c>
      <c r="IM1122" t="s">
        <v>279</v>
      </c>
      <c r="IN1122" t="s">
        <v>466</v>
      </c>
      <c r="IP1122" t="s">
        <v>521</v>
      </c>
    </row>
    <row r="1123" spans="1:250" x14ac:dyDescent="0.35">
      <c r="A1123">
        <v>14190</v>
      </c>
      <c r="B1123">
        <v>-922729984</v>
      </c>
      <c r="C1123">
        <v>1837</v>
      </c>
      <c r="D1123" t="s">
        <v>272</v>
      </c>
      <c r="E1123" t="s">
        <v>273</v>
      </c>
      <c r="F1123">
        <v>9695</v>
      </c>
      <c r="G1123" t="s">
        <v>280</v>
      </c>
      <c r="H1123" t="s">
        <v>281</v>
      </c>
      <c r="I1123">
        <v>527</v>
      </c>
      <c r="J1123" t="s">
        <v>535</v>
      </c>
      <c r="K1123" t="s">
        <v>536</v>
      </c>
      <c r="L1123">
        <v>61310</v>
      </c>
      <c r="M1123" t="s">
        <v>521</v>
      </c>
      <c r="N1123" t="s">
        <v>522</v>
      </c>
      <c r="O1123">
        <v>61310</v>
      </c>
      <c r="P1123" t="s">
        <v>521</v>
      </c>
      <c r="Q1123" t="s">
        <v>522</v>
      </c>
      <c r="R1123" t="s">
        <v>325</v>
      </c>
      <c r="S1123" s="43">
        <v>-91.53</v>
      </c>
      <c r="U1123" s="43">
        <v>15</v>
      </c>
      <c r="IF1123">
        <v>61310</v>
      </c>
      <c r="IG1123" t="s">
        <v>521</v>
      </c>
      <c r="IH1123" t="s">
        <v>284</v>
      </c>
      <c r="IK1123">
        <v>-2</v>
      </c>
      <c r="IL1123" t="s">
        <v>278</v>
      </c>
      <c r="IM1123" t="s">
        <v>279</v>
      </c>
      <c r="IN1123" t="s">
        <v>466</v>
      </c>
      <c r="IP1123" t="s">
        <v>521</v>
      </c>
    </row>
    <row r="1124" spans="1:250" x14ac:dyDescent="0.35">
      <c r="A1124">
        <v>14191</v>
      </c>
      <c r="B1124">
        <v>-922729984</v>
      </c>
      <c r="C1124">
        <v>1837</v>
      </c>
      <c r="D1124" t="s">
        <v>272</v>
      </c>
      <c r="E1124" t="s">
        <v>273</v>
      </c>
      <c r="F1124">
        <v>9695</v>
      </c>
      <c r="G1124" t="s">
        <v>280</v>
      </c>
      <c r="H1124" t="s">
        <v>281</v>
      </c>
      <c r="I1124">
        <v>523</v>
      </c>
      <c r="J1124" t="s">
        <v>537</v>
      </c>
      <c r="K1124" t="s">
        <v>538</v>
      </c>
      <c r="L1124">
        <v>61310</v>
      </c>
      <c r="M1124" t="s">
        <v>521</v>
      </c>
      <c r="N1124" t="s">
        <v>522</v>
      </c>
      <c r="O1124">
        <v>61310</v>
      </c>
      <c r="P1124" t="s">
        <v>521</v>
      </c>
      <c r="Q1124" t="s">
        <v>522</v>
      </c>
      <c r="R1124" t="s">
        <v>325</v>
      </c>
      <c r="S1124" s="43">
        <v>-197.22</v>
      </c>
      <c r="U1124" s="43">
        <v>15</v>
      </c>
      <c r="IF1124">
        <v>61310</v>
      </c>
      <c r="IG1124" t="s">
        <v>521</v>
      </c>
      <c r="IH1124" t="s">
        <v>284</v>
      </c>
      <c r="IK1124">
        <v>-2</v>
      </c>
      <c r="IL1124" t="s">
        <v>278</v>
      </c>
      <c r="IM1124" t="s">
        <v>279</v>
      </c>
      <c r="IN1124" t="s">
        <v>466</v>
      </c>
      <c r="IP1124" t="s">
        <v>521</v>
      </c>
    </row>
    <row r="1125" spans="1:250" x14ac:dyDescent="0.35">
      <c r="A1125">
        <v>14192</v>
      </c>
      <c r="B1125">
        <v>-922729984</v>
      </c>
      <c r="C1125">
        <v>1837</v>
      </c>
      <c r="D1125" t="s">
        <v>272</v>
      </c>
      <c r="E1125" t="s">
        <v>273</v>
      </c>
      <c r="F1125">
        <v>9695</v>
      </c>
      <c r="G1125" t="s">
        <v>280</v>
      </c>
      <c r="H1125" t="s">
        <v>281</v>
      </c>
      <c r="I1125">
        <v>521</v>
      </c>
      <c r="J1125" t="s">
        <v>539</v>
      </c>
      <c r="K1125" t="s">
        <v>540</v>
      </c>
      <c r="L1125">
        <v>61310</v>
      </c>
      <c r="M1125" t="s">
        <v>521</v>
      </c>
      <c r="N1125" t="s">
        <v>522</v>
      </c>
      <c r="O1125">
        <v>61310</v>
      </c>
      <c r="P1125" t="s">
        <v>521</v>
      </c>
      <c r="Q1125" t="s">
        <v>522</v>
      </c>
      <c r="R1125" t="s">
        <v>325</v>
      </c>
      <c r="S1125" s="43">
        <v>-98.61</v>
      </c>
      <c r="U1125" s="43">
        <v>15</v>
      </c>
      <c r="IF1125">
        <v>61310</v>
      </c>
      <c r="IG1125" t="s">
        <v>521</v>
      </c>
      <c r="IH1125" t="s">
        <v>284</v>
      </c>
      <c r="IK1125">
        <v>-2</v>
      </c>
      <c r="IL1125" t="s">
        <v>278</v>
      </c>
      <c r="IM1125" t="s">
        <v>279</v>
      </c>
      <c r="IN1125" t="s">
        <v>466</v>
      </c>
      <c r="IP1125" t="s">
        <v>521</v>
      </c>
    </row>
    <row r="1126" spans="1:250" x14ac:dyDescent="0.35">
      <c r="A1126">
        <v>14193</v>
      </c>
      <c r="B1126">
        <v>-922729984</v>
      </c>
      <c r="C1126">
        <v>1837</v>
      </c>
      <c r="D1126" t="s">
        <v>272</v>
      </c>
      <c r="E1126" t="s">
        <v>273</v>
      </c>
      <c r="F1126">
        <v>9695</v>
      </c>
      <c r="G1126" t="s">
        <v>280</v>
      </c>
      <c r="H1126" t="s">
        <v>281</v>
      </c>
      <c r="I1126">
        <v>519</v>
      </c>
      <c r="J1126" t="s">
        <v>541</v>
      </c>
      <c r="K1126" t="s">
        <v>542</v>
      </c>
      <c r="L1126">
        <v>61310</v>
      </c>
      <c r="M1126" t="s">
        <v>521</v>
      </c>
      <c r="N1126" t="s">
        <v>522</v>
      </c>
      <c r="O1126">
        <v>61310</v>
      </c>
      <c r="P1126" t="s">
        <v>521</v>
      </c>
      <c r="Q1126" t="s">
        <v>522</v>
      </c>
      <c r="R1126" t="s">
        <v>325</v>
      </c>
      <c r="S1126" s="43">
        <v>-99</v>
      </c>
      <c r="U1126" s="43">
        <v>15</v>
      </c>
      <c r="IF1126">
        <v>61310</v>
      </c>
      <c r="IG1126" t="s">
        <v>521</v>
      </c>
      <c r="IH1126" t="s">
        <v>284</v>
      </c>
      <c r="IK1126">
        <v>-2</v>
      </c>
      <c r="IL1126" t="s">
        <v>278</v>
      </c>
      <c r="IM1126" t="s">
        <v>279</v>
      </c>
      <c r="IN1126" t="s">
        <v>466</v>
      </c>
      <c r="IP1126" t="s">
        <v>521</v>
      </c>
    </row>
    <row r="1127" spans="1:250" x14ac:dyDescent="0.35">
      <c r="A1127">
        <v>14194</v>
      </c>
      <c r="B1127">
        <v>-922729984</v>
      </c>
      <c r="C1127">
        <v>1837</v>
      </c>
      <c r="D1127" t="s">
        <v>272</v>
      </c>
      <c r="E1127" t="s">
        <v>273</v>
      </c>
      <c r="F1127">
        <v>9695</v>
      </c>
      <c r="G1127" t="s">
        <v>280</v>
      </c>
      <c r="H1127" t="s">
        <v>281</v>
      </c>
      <c r="I1127">
        <v>523</v>
      </c>
      <c r="J1127" t="s">
        <v>537</v>
      </c>
      <c r="K1127" t="s">
        <v>538</v>
      </c>
      <c r="L1127">
        <v>62264</v>
      </c>
      <c r="M1127" t="s">
        <v>523</v>
      </c>
      <c r="N1127" t="s">
        <v>524</v>
      </c>
      <c r="O1127">
        <v>62264</v>
      </c>
      <c r="P1127" t="s">
        <v>523</v>
      </c>
      <c r="Q1127" t="s">
        <v>524</v>
      </c>
      <c r="R1127" t="s">
        <v>325</v>
      </c>
      <c r="S1127" s="43">
        <v>-2616.44</v>
      </c>
      <c r="U1127" s="43">
        <v>15</v>
      </c>
      <c r="IF1127">
        <v>62264</v>
      </c>
      <c r="IG1127" t="s">
        <v>523</v>
      </c>
      <c r="IH1127" t="s">
        <v>284</v>
      </c>
      <c r="IK1127">
        <v>-2</v>
      </c>
      <c r="IL1127" t="s">
        <v>278</v>
      </c>
      <c r="IM1127" t="s">
        <v>279</v>
      </c>
      <c r="IN1127" t="s">
        <v>466</v>
      </c>
      <c r="IP1127" t="s">
        <v>523</v>
      </c>
    </row>
    <row r="1128" spans="1:250" x14ac:dyDescent="0.35">
      <c r="A1128">
        <v>14195</v>
      </c>
      <c r="B1128">
        <v>-922729984</v>
      </c>
      <c r="C1128">
        <v>1837</v>
      </c>
      <c r="D1128" t="s">
        <v>272</v>
      </c>
      <c r="E1128" t="s">
        <v>273</v>
      </c>
      <c r="F1128">
        <v>9695</v>
      </c>
      <c r="G1128" t="s">
        <v>280</v>
      </c>
      <c r="H1128" t="s">
        <v>281</v>
      </c>
      <c r="I1128">
        <v>521</v>
      </c>
      <c r="J1128" t="s">
        <v>539</v>
      </c>
      <c r="K1128" t="s">
        <v>540</v>
      </c>
      <c r="L1128">
        <v>62264</v>
      </c>
      <c r="M1128" t="s">
        <v>523</v>
      </c>
      <c r="N1128" t="s">
        <v>524</v>
      </c>
      <c r="O1128">
        <v>62264</v>
      </c>
      <c r="P1128" t="s">
        <v>523</v>
      </c>
      <c r="Q1128" t="s">
        <v>524</v>
      </c>
      <c r="R1128" t="s">
        <v>325</v>
      </c>
      <c r="S1128" s="43">
        <v>-1308.22</v>
      </c>
      <c r="U1128" s="43">
        <v>15</v>
      </c>
      <c r="IF1128">
        <v>62264</v>
      </c>
      <c r="IG1128" t="s">
        <v>523</v>
      </c>
      <c r="IH1128" t="s">
        <v>284</v>
      </c>
      <c r="IK1128">
        <v>-2</v>
      </c>
      <c r="IL1128" t="s">
        <v>278</v>
      </c>
      <c r="IM1128" t="s">
        <v>279</v>
      </c>
      <c r="IN1128" t="s">
        <v>466</v>
      </c>
      <c r="IP1128" t="s">
        <v>523</v>
      </c>
    </row>
    <row r="1129" spans="1:250" x14ac:dyDescent="0.35">
      <c r="A1129">
        <v>14196</v>
      </c>
      <c r="B1129">
        <v>-922729984</v>
      </c>
      <c r="C1129">
        <v>1837</v>
      </c>
      <c r="D1129" t="s">
        <v>272</v>
      </c>
      <c r="E1129" t="s">
        <v>273</v>
      </c>
      <c r="F1129">
        <v>9695</v>
      </c>
      <c r="G1129" t="s">
        <v>280</v>
      </c>
      <c r="H1129" t="s">
        <v>281</v>
      </c>
      <c r="I1129">
        <v>519</v>
      </c>
      <c r="J1129" t="s">
        <v>541</v>
      </c>
      <c r="K1129" t="s">
        <v>542</v>
      </c>
      <c r="L1129">
        <v>62264</v>
      </c>
      <c r="M1129" t="s">
        <v>523</v>
      </c>
      <c r="N1129" t="s">
        <v>524</v>
      </c>
      <c r="O1129">
        <v>62264</v>
      </c>
      <c r="P1129" t="s">
        <v>523</v>
      </c>
      <c r="Q1129" t="s">
        <v>524</v>
      </c>
      <c r="R1129" t="s">
        <v>325</v>
      </c>
      <c r="S1129" s="43">
        <v>-1313.49</v>
      </c>
      <c r="U1129" s="43">
        <v>15</v>
      </c>
      <c r="IF1129">
        <v>62264</v>
      </c>
      <c r="IG1129" t="s">
        <v>523</v>
      </c>
      <c r="IH1129" t="s">
        <v>284</v>
      </c>
      <c r="IK1129">
        <v>-2</v>
      </c>
      <c r="IL1129" t="s">
        <v>278</v>
      </c>
      <c r="IM1129" t="s">
        <v>279</v>
      </c>
      <c r="IN1129" t="s">
        <v>466</v>
      </c>
      <c r="IP1129" t="s">
        <v>523</v>
      </c>
    </row>
    <row r="1130" spans="1:250" x14ac:dyDescent="0.35">
      <c r="A1130">
        <v>14197</v>
      </c>
      <c r="B1130">
        <v>-922729984</v>
      </c>
      <c r="C1130">
        <v>1837</v>
      </c>
      <c r="D1130" t="s">
        <v>272</v>
      </c>
      <c r="E1130" t="s">
        <v>273</v>
      </c>
      <c r="F1130">
        <v>9695</v>
      </c>
      <c r="G1130" t="s">
        <v>280</v>
      </c>
      <c r="H1130" t="s">
        <v>281</v>
      </c>
      <c r="I1130">
        <v>515</v>
      </c>
      <c r="J1130" t="s">
        <v>543</v>
      </c>
      <c r="K1130" t="s">
        <v>544</v>
      </c>
      <c r="L1130">
        <v>62264</v>
      </c>
      <c r="M1130" t="s">
        <v>523</v>
      </c>
      <c r="N1130" t="s">
        <v>524</v>
      </c>
      <c r="O1130">
        <v>62264</v>
      </c>
      <c r="P1130" t="s">
        <v>523</v>
      </c>
      <c r="Q1130" t="s">
        <v>524</v>
      </c>
      <c r="R1130" t="s">
        <v>325</v>
      </c>
      <c r="S1130" s="43">
        <v>-2820.67</v>
      </c>
      <c r="U1130" s="43">
        <v>15</v>
      </c>
      <c r="IF1130">
        <v>62264</v>
      </c>
      <c r="IG1130" t="s">
        <v>523</v>
      </c>
      <c r="IH1130" t="s">
        <v>284</v>
      </c>
      <c r="IK1130">
        <v>-2</v>
      </c>
      <c r="IL1130" t="s">
        <v>278</v>
      </c>
      <c r="IM1130" t="s">
        <v>279</v>
      </c>
      <c r="IN1130" t="s">
        <v>466</v>
      </c>
      <c r="IP1130" t="s">
        <v>523</v>
      </c>
    </row>
    <row r="1131" spans="1:250" x14ac:dyDescent="0.35">
      <c r="A1131">
        <v>14198</v>
      </c>
      <c r="B1131">
        <v>-922729984</v>
      </c>
      <c r="C1131">
        <v>1837</v>
      </c>
      <c r="D1131" t="s">
        <v>272</v>
      </c>
      <c r="E1131" t="s">
        <v>273</v>
      </c>
      <c r="F1131">
        <v>9695</v>
      </c>
      <c r="G1131" t="s">
        <v>280</v>
      </c>
      <c r="H1131" t="s">
        <v>281</v>
      </c>
      <c r="I1131">
        <v>513</v>
      </c>
      <c r="J1131" t="s">
        <v>545</v>
      </c>
      <c r="K1131" t="s">
        <v>546</v>
      </c>
      <c r="L1131">
        <v>62264</v>
      </c>
      <c r="M1131" t="s">
        <v>523</v>
      </c>
      <c r="N1131" t="s">
        <v>524</v>
      </c>
      <c r="O1131">
        <v>62264</v>
      </c>
      <c r="P1131" t="s">
        <v>523</v>
      </c>
      <c r="Q1131" t="s">
        <v>524</v>
      </c>
      <c r="R1131" t="s">
        <v>325</v>
      </c>
      <c r="S1131" s="43">
        <v>-2439.27</v>
      </c>
      <c r="U1131" s="43">
        <v>15</v>
      </c>
      <c r="IF1131">
        <v>62264</v>
      </c>
      <c r="IG1131" t="s">
        <v>523</v>
      </c>
      <c r="IH1131" t="s">
        <v>284</v>
      </c>
      <c r="IK1131">
        <v>-2</v>
      </c>
      <c r="IL1131" t="s">
        <v>278</v>
      </c>
      <c r="IM1131" t="s">
        <v>279</v>
      </c>
      <c r="IN1131" t="s">
        <v>466</v>
      </c>
      <c r="IP1131" t="s">
        <v>523</v>
      </c>
    </row>
    <row r="1132" spans="1:250" x14ac:dyDescent="0.35">
      <c r="A1132">
        <v>14199</v>
      </c>
      <c r="B1132">
        <v>-922729984</v>
      </c>
      <c r="C1132">
        <v>1837</v>
      </c>
      <c r="D1132" t="s">
        <v>272</v>
      </c>
      <c r="E1132" t="s">
        <v>273</v>
      </c>
      <c r="F1132">
        <v>9695</v>
      </c>
      <c r="G1132" t="s">
        <v>280</v>
      </c>
      <c r="H1132" t="s">
        <v>281</v>
      </c>
      <c r="I1132">
        <v>509</v>
      </c>
      <c r="J1132" t="s">
        <v>547</v>
      </c>
      <c r="K1132" t="s">
        <v>548</v>
      </c>
      <c r="L1132">
        <v>62264</v>
      </c>
      <c r="M1132" t="s">
        <v>523</v>
      </c>
      <c r="N1132" t="s">
        <v>524</v>
      </c>
      <c r="O1132">
        <v>62264</v>
      </c>
      <c r="P1132" t="s">
        <v>523</v>
      </c>
      <c r="Q1132" t="s">
        <v>524</v>
      </c>
      <c r="R1132" t="s">
        <v>325</v>
      </c>
      <c r="S1132" s="43">
        <v>-688.54</v>
      </c>
      <c r="U1132" s="43">
        <v>15</v>
      </c>
      <c r="IF1132">
        <v>62264</v>
      </c>
      <c r="IG1132" t="s">
        <v>523</v>
      </c>
      <c r="IH1132" t="s">
        <v>284</v>
      </c>
      <c r="IK1132">
        <v>-2</v>
      </c>
      <c r="IL1132" t="s">
        <v>278</v>
      </c>
      <c r="IM1132" t="s">
        <v>279</v>
      </c>
      <c r="IN1132" t="s">
        <v>466</v>
      </c>
      <c r="IP1132" t="s">
        <v>523</v>
      </c>
    </row>
    <row r="1133" spans="1:250" x14ac:dyDescent="0.35">
      <c r="A1133">
        <v>14200</v>
      </c>
      <c r="B1133">
        <v>-922729984</v>
      </c>
      <c r="C1133">
        <v>1837</v>
      </c>
      <c r="D1133" t="s">
        <v>272</v>
      </c>
      <c r="E1133" t="s">
        <v>273</v>
      </c>
      <c r="F1133">
        <v>9695</v>
      </c>
      <c r="G1133" t="s">
        <v>280</v>
      </c>
      <c r="H1133" t="s">
        <v>281</v>
      </c>
      <c r="I1133">
        <v>515</v>
      </c>
      <c r="J1133" t="s">
        <v>543</v>
      </c>
      <c r="K1133" t="s">
        <v>544</v>
      </c>
      <c r="L1133">
        <v>70481</v>
      </c>
      <c r="M1133" t="s">
        <v>526</v>
      </c>
      <c r="N1133" t="s">
        <v>525</v>
      </c>
      <c r="O1133">
        <v>70481</v>
      </c>
      <c r="P1133" t="s">
        <v>526</v>
      </c>
      <c r="Q1133" t="s">
        <v>525</v>
      </c>
      <c r="R1133" t="s">
        <v>325</v>
      </c>
      <c r="S1133" s="43">
        <v>-170.33</v>
      </c>
      <c r="U1133" s="43">
        <v>15</v>
      </c>
      <c r="IF1133">
        <v>70481</v>
      </c>
      <c r="IG1133" t="s">
        <v>526</v>
      </c>
      <c r="IH1133" t="s">
        <v>284</v>
      </c>
      <c r="IK1133">
        <v>-2</v>
      </c>
      <c r="IL1133" t="s">
        <v>278</v>
      </c>
      <c r="IM1133" t="s">
        <v>279</v>
      </c>
      <c r="IN1133" t="s">
        <v>466</v>
      </c>
      <c r="IP1133" t="s">
        <v>526</v>
      </c>
    </row>
    <row r="1134" spans="1:250" x14ac:dyDescent="0.35">
      <c r="A1134">
        <v>14201</v>
      </c>
      <c r="B1134">
        <v>-922729984</v>
      </c>
      <c r="C1134">
        <v>1837</v>
      </c>
      <c r="D1134" t="s">
        <v>272</v>
      </c>
      <c r="E1134" t="s">
        <v>273</v>
      </c>
      <c r="F1134">
        <v>9695</v>
      </c>
      <c r="G1134" t="s">
        <v>280</v>
      </c>
      <c r="H1134" t="s">
        <v>281</v>
      </c>
      <c r="I1134">
        <v>513</v>
      </c>
      <c r="J1134" t="s">
        <v>545</v>
      </c>
      <c r="K1134" t="s">
        <v>546</v>
      </c>
      <c r="L1134">
        <v>70481</v>
      </c>
      <c r="M1134" t="s">
        <v>526</v>
      </c>
      <c r="N1134" t="s">
        <v>525</v>
      </c>
      <c r="O1134">
        <v>70481</v>
      </c>
      <c r="P1134" t="s">
        <v>526</v>
      </c>
      <c r="Q1134" t="s">
        <v>525</v>
      </c>
      <c r="R1134" t="s">
        <v>325</v>
      </c>
      <c r="S1134" s="43">
        <v>-147.30000000000001</v>
      </c>
      <c r="U1134" s="43">
        <v>15</v>
      </c>
      <c r="IF1134">
        <v>70481</v>
      </c>
      <c r="IG1134" t="s">
        <v>526</v>
      </c>
      <c r="IH1134" t="s">
        <v>284</v>
      </c>
      <c r="IK1134">
        <v>-2</v>
      </c>
      <c r="IL1134" t="s">
        <v>278</v>
      </c>
      <c r="IM1134" t="s">
        <v>279</v>
      </c>
      <c r="IN1134" t="s">
        <v>466</v>
      </c>
      <c r="IP1134" t="s">
        <v>526</v>
      </c>
    </row>
    <row r="1135" spans="1:250" x14ac:dyDescent="0.35">
      <c r="A1135">
        <v>14202</v>
      </c>
      <c r="B1135">
        <v>-922729984</v>
      </c>
      <c r="C1135">
        <v>1837</v>
      </c>
      <c r="D1135" t="s">
        <v>272</v>
      </c>
      <c r="E1135" t="s">
        <v>273</v>
      </c>
      <c r="F1135">
        <v>9695</v>
      </c>
      <c r="G1135" t="s">
        <v>280</v>
      </c>
      <c r="H1135" t="s">
        <v>281</v>
      </c>
      <c r="I1135">
        <v>509</v>
      </c>
      <c r="J1135" t="s">
        <v>547</v>
      </c>
      <c r="K1135" t="s">
        <v>548</v>
      </c>
      <c r="L1135">
        <v>70481</v>
      </c>
      <c r="M1135" t="s">
        <v>526</v>
      </c>
      <c r="N1135" t="s">
        <v>525</v>
      </c>
      <c r="O1135">
        <v>70481</v>
      </c>
      <c r="P1135" t="s">
        <v>526</v>
      </c>
      <c r="Q1135" t="s">
        <v>525</v>
      </c>
      <c r="R1135" t="s">
        <v>325</v>
      </c>
      <c r="S1135" s="43">
        <v>-41.34</v>
      </c>
      <c r="U1135" s="43">
        <v>15</v>
      </c>
      <c r="IF1135">
        <v>70481</v>
      </c>
      <c r="IG1135" t="s">
        <v>526</v>
      </c>
      <c r="IH1135" t="s">
        <v>284</v>
      </c>
      <c r="IK1135">
        <v>-2</v>
      </c>
      <c r="IL1135" t="s">
        <v>278</v>
      </c>
      <c r="IM1135" t="s">
        <v>279</v>
      </c>
      <c r="IN1135" t="s">
        <v>466</v>
      </c>
      <c r="IP1135" t="s">
        <v>526</v>
      </c>
    </row>
    <row r="1136" spans="1:250" x14ac:dyDescent="0.35">
      <c r="A1136">
        <v>14203</v>
      </c>
      <c r="B1136">
        <v>-922729984</v>
      </c>
      <c r="C1136">
        <v>1837</v>
      </c>
      <c r="D1136" t="s">
        <v>272</v>
      </c>
      <c r="E1136" t="s">
        <v>273</v>
      </c>
      <c r="F1136">
        <v>9695</v>
      </c>
      <c r="G1136" t="s">
        <v>280</v>
      </c>
      <c r="H1136" t="s">
        <v>281</v>
      </c>
      <c r="I1136">
        <v>507</v>
      </c>
      <c r="J1136" t="s">
        <v>549</v>
      </c>
      <c r="K1136" t="s">
        <v>550</v>
      </c>
      <c r="L1136">
        <v>70481</v>
      </c>
      <c r="M1136" t="s">
        <v>526</v>
      </c>
      <c r="N1136" t="s">
        <v>525</v>
      </c>
      <c r="O1136">
        <v>70481</v>
      </c>
      <c r="P1136" t="s">
        <v>526</v>
      </c>
      <c r="Q1136" t="s">
        <v>525</v>
      </c>
      <c r="R1136" t="s">
        <v>325</v>
      </c>
      <c r="S1136" s="43">
        <v>-61.96</v>
      </c>
      <c r="U1136" s="43">
        <v>15</v>
      </c>
      <c r="IF1136">
        <v>70481</v>
      </c>
      <c r="IG1136" t="s">
        <v>526</v>
      </c>
      <c r="IH1136" t="s">
        <v>284</v>
      </c>
      <c r="IK1136">
        <v>-2</v>
      </c>
      <c r="IL1136" t="s">
        <v>278</v>
      </c>
      <c r="IM1136" t="s">
        <v>279</v>
      </c>
      <c r="IN1136" t="s">
        <v>466</v>
      </c>
      <c r="IP1136" t="s">
        <v>526</v>
      </c>
    </row>
    <row r="1137" spans="1:250" x14ac:dyDescent="0.35">
      <c r="A1137">
        <v>14204</v>
      </c>
      <c r="B1137">
        <v>-922729984</v>
      </c>
      <c r="C1137">
        <v>1837</v>
      </c>
      <c r="D1137" t="s">
        <v>272</v>
      </c>
      <c r="E1137" t="s">
        <v>273</v>
      </c>
      <c r="F1137">
        <v>9695</v>
      </c>
      <c r="G1137" t="s">
        <v>280</v>
      </c>
      <c r="H1137" t="s">
        <v>281</v>
      </c>
      <c r="I1137">
        <v>528</v>
      </c>
      <c r="J1137" t="s">
        <v>531</v>
      </c>
      <c r="K1137" t="s">
        <v>532</v>
      </c>
      <c r="L1137">
        <v>62264</v>
      </c>
      <c r="M1137" t="s">
        <v>523</v>
      </c>
      <c r="N1137" t="s">
        <v>524</v>
      </c>
      <c r="O1137">
        <v>62264</v>
      </c>
      <c r="P1137" t="s">
        <v>523</v>
      </c>
      <c r="Q1137" t="s">
        <v>524</v>
      </c>
      <c r="R1137" t="s">
        <v>325</v>
      </c>
      <c r="S1137" s="43">
        <v>-1982.37</v>
      </c>
      <c r="U1137" s="43">
        <v>15</v>
      </c>
      <c r="IF1137">
        <v>62264</v>
      </c>
      <c r="IG1137" t="s">
        <v>523</v>
      </c>
      <c r="IH1137" t="s">
        <v>284</v>
      </c>
      <c r="IK1137">
        <v>-2</v>
      </c>
      <c r="IL1137" t="s">
        <v>278</v>
      </c>
      <c r="IM1137" t="s">
        <v>279</v>
      </c>
      <c r="IN1137" t="s">
        <v>466</v>
      </c>
      <c r="IP1137" t="s">
        <v>523</v>
      </c>
    </row>
    <row r="1138" spans="1:250" x14ac:dyDescent="0.35">
      <c r="A1138">
        <v>14205</v>
      </c>
      <c r="B1138">
        <v>-922729984</v>
      </c>
      <c r="C1138">
        <v>1837</v>
      </c>
      <c r="D1138" t="s">
        <v>272</v>
      </c>
      <c r="E1138" t="s">
        <v>273</v>
      </c>
      <c r="F1138">
        <v>9695</v>
      </c>
      <c r="G1138" t="s">
        <v>280</v>
      </c>
      <c r="H1138" t="s">
        <v>281</v>
      </c>
      <c r="I1138">
        <v>527</v>
      </c>
      <c r="J1138" t="s">
        <v>535</v>
      </c>
      <c r="K1138" t="s">
        <v>536</v>
      </c>
      <c r="L1138">
        <v>62264</v>
      </c>
      <c r="M1138" t="s">
        <v>523</v>
      </c>
      <c r="N1138" t="s">
        <v>524</v>
      </c>
      <c r="O1138">
        <v>62264</v>
      </c>
      <c r="P1138" t="s">
        <v>523</v>
      </c>
      <c r="Q1138" t="s">
        <v>524</v>
      </c>
      <c r="R1138" t="s">
        <v>325</v>
      </c>
      <c r="S1138" s="43">
        <v>-1387.66</v>
      </c>
      <c r="U1138" s="43">
        <v>15</v>
      </c>
      <c r="IF1138">
        <v>62264</v>
      </c>
      <c r="IG1138" t="s">
        <v>523</v>
      </c>
      <c r="IH1138" t="s">
        <v>284</v>
      </c>
      <c r="IK1138">
        <v>-2</v>
      </c>
      <c r="IL1138" t="s">
        <v>278</v>
      </c>
      <c r="IM1138" t="s">
        <v>279</v>
      </c>
      <c r="IN1138" t="s">
        <v>466</v>
      </c>
      <c r="IP1138" t="s">
        <v>523</v>
      </c>
    </row>
    <row r="1139" spans="1:250" x14ac:dyDescent="0.35">
      <c r="A1139">
        <v>14206</v>
      </c>
      <c r="B1139">
        <v>-922729984</v>
      </c>
      <c r="C1139">
        <v>1837</v>
      </c>
      <c r="D1139" t="s">
        <v>272</v>
      </c>
      <c r="E1139" t="s">
        <v>273</v>
      </c>
      <c r="F1139">
        <v>9695</v>
      </c>
      <c r="G1139" t="s">
        <v>280</v>
      </c>
      <c r="H1139" t="s">
        <v>281</v>
      </c>
      <c r="I1139">
        <v>507</v>
      </c>
      <c r="J1139" t="s">
        <v>549</v>
      </c>
      <c r="K1139" t="s">
        <v>550</v>
      </c>
      <c r="L1139">
        <v>78012</v>
      </c>
      <c r="M1139" t="s">
        <v>527</v>
      </c>
      <c r="N1139" t="s">
        <v>528</v>
      </c>
      <c r="O1139">
        <v>78012</v>
      </c>
      <c r="P1139" t="s">
        <v>527</v>
      </c>
      <c r="Q1139" t="s">
        <v>528</v>
      </c>
      <c r="R1139" t="s">
        <v>325</v>
      </c>
      <c r="S1139" s="43">
        <v>-30.7</v>
      </c>
      <c r="U1139" s="43">
        <v>15</v>
      </c>
      <c r="IF1139">
        <v>78012</v>
      </c>
      <c r="IG1139" t="s">
        <v>527</v>
      </c>
      <c r="IH1139" t="s">
        <v>284</v>
      </c>
      <c r="IK1139">
        <v>-2</v>
      </c>
      <c r="IL1139" t="s">
        <v>278</v>
      </c>
      <c r="IM1139" t="s">
        <v>279</v>
      </c>
      <c r="IN1139" t="s">
        <v>466</v>
      </c>
      <c r="IP1139" t="s">
        <v>527</v>
      </c>
    </row>
    <row r="1140" spans="1:250" x14ac:dyDescent="0.35">
      <c r="A1140">
        <v>14207</v>
      </c>
      <c r="B1140">
        <v>-922729984</v>
      </c>
      <c r="C1140">
        <v>1837</v>
      </c>
      <c r="D1140" t="s">
        <v>272</v>
      </c>
      <c r="E1140" t="s">
        <v>273</v>
      </c>
      <c r="F1140">
        <v>9695</v>
      </c>
      <c r="G1140" t="s">
        <v>280</v>
      </c>
      <c r="H1140" t="s">
        <v>281</v>
      </c>
      <c r="I1140">
        <v>528</v>
      </c>
      <c r="J1140" t="s">
        <v>531</v>
      </c>
      <c r="K1140" t="s">
        <v>532</v>
      </c>
      <c r="L1140">
        <v>70481</v>
      </c>
      <c r="M1140" t="s">
        <v>526</v>
      </c>
      <c r="N1140" t="s">
        <v>525</v>
      </c>
      <c r="O1140">
        <v>70481</v>
      </c>
      <c r="P1140" t="s">
        <v>526</v>
      </c>
      <c r="Q1140" t="s">
        <v>525</v>
      </c>
      <c r="R1140" t="s">
        <v>325</v>
      </c>
      <c r="S1140" s="43">
        <v>-105.23</v>
      </c>
      <c r="U1140" s="43">
        <v>15</v>
      </c>
      <c r="IF1140">
        <v>70481</v>
      </c>
      <c r="IG1140" t="s">
        <v>526</v>
      </c>
      <c r="IH1140" t="s">
        <v>284</v>
      </c>
      <c r="IK1140">
        <v>-2</v>
      </c>
      <c r="IL1140" t="s">
        <v>278</v>
      </c>
      <c r="IM1140" t="s">
        <v>279</v>
      </c>
      <c r="IN1140" t="s">
        <v>466</v>
      </c>
      <c r="IP1140" t="s">
        <v>526</v>
      </c>
    </row>
    <row r="1141" spans="1:250" x14ac:dyDescent="0.35">
      <c r="A1141">
        <v>14208</v>
      </c>
      <c r="B1141">
        <v>-922729984</v>
      </c>
      <c r="C1141">
        <v>1837</v>
      </c>
      <c r="D1141" t="s">
        <v>272</v>
      </c>
      <c r="E1141" t="s">
        <v>273</v>
      </c>
      <c r="F1141">
        <v>9695</v>
      </c>
      <c r="G1141" t="s">
        <v>280</v>
      </c>
      <c r="H1141" t="s">
        <v>281</v>
      </c>
      <c r="I1141">
        <v>527</v>
      </c>
      <c r="J1141" t="s">
        <v>535</v>
      </c>
      <c r="K1141" t="s">
        <v>536</v>
      </c>
      <c r="L1141">
        <v>70481</v>
      </c>
      <c r="M1141" t="s">
        <v>526</v>
      </c>
      <c r="N1141" t="s">
        <v>525</v>
      </c>
      <c r="O1141">
        <v>70481</v>
      </c>
      <c r="P1141" t="s">
        <v>526</v>
      </c>
      <c r="Q1141" t="s">
        <v>525</v>
      </c>
      <c r="R1141" t="s">
        <v>325</v>
      </c>
      <c r="S1141" s="43">
        <v>-73.66</v>
      </c>
      <c r="U1141" s="43">
        <v>15</v>
      </c>
      <c r="IF1141">
        <v>70481</v>
      </c>
      <c r="IG1141" t="s">
        <v>526</v>
      </c>
      <c r="IH1141" t="s">
        <v>284</v>
      </c>
      <c r="IK1141">
        <v>-2</v>
      </c>
      <c r="IL1141" t="s">
        <v>278</v>
      </c>
      <c r="IM1141" t="s">
        <v>279</v>
      </c>
      <c r="IN1141" t="s">
        <v>466</v>
      </c>
      <c r="IP1141" t="s">
        <v>526</v>
      </c>
    </row>
    <row r="1142" spans="1:250" x14ac:dyDescent="0.35">
      <c r="A1142">
        <v>14209</v>
      </c>
      <c r="B1142">
        <v>-922729984</v>
      </c>
      <c r="C1142">
        <v>1837</v>
      </c>
      <c r="D1142" t="s">
        <v>272</v>
      </c>
      <c r="E1142" t="s">
        <v>273</v>
      </c>
      <c r="F1142">
        <v>9695</v>
      </c>
      <c r="G1142" t="s">
        <v>280</v>
      </c>
      <c r="H1142" t="s">
        <v>281</v>
      </c>
      <c r="I1142">
        <v>523</v>
      </c>
      <c r="J1142" t="s">
        <v>537</v>
      </c>
      <c r="K1142" t="s">
        <v>538</v>
      </c>
      <c r="L1142">
        <v>70481</v>
      </c>
      <c r="M1142" t="s">
        <v>526</v>
      </c>
      <c r="N1142" t="s">
        <v>525</v>
      </c>
      <c r="O1142">
        <v>70481</v>
      </c>
      <c r="P1142" t="s">
        <v>526</v>
      </c>
      <c r="Q1142" t="s">
        <v>525</v>
      </c>
      <c r="R1142" t="s">
        <v>325</v>
      </c>
      <c r="S1142" s="43">
        <v>-158.72999999999999</v>
      </c>
      <c r="U1142" s="43">
        <v>15</v>
      </c>
      <c r="IF1142">
        <v>70481</v>
      </c>
      <c r="IG1142" t="s">
        <v>526</v>
      </c>
      <c r="IH1142" t="s">
        <v>284</v>
      </c>
      <c r="IK1142">
        <v>-2</v>
      </c>
      <c r="IL1142" t="s">
        <v>278</v>
      </c>
      <c r="IM1142" t="s">
        <v>279</v>
      </c>
      <c r="IN1142" t="s">
        <v>466</v>
      </c>
      <c r="IP1142" t="s">
        <v>526</v>
      </c>
    </row>
    <row r="1143" spans="1:250" x14ac:dyDescent="0.35">
      <c r="A1143">
        <v>14210</v>
      </c>
      <c r="B1143">
        <v>-922729984</v>
      </c>
      <c r="C1143">
        <v>1837</v>
      </c>
      <c r="D1143" t="s">
        <v>272</v>
      </c>
      <c r="E1143" t="s">
        <v>273</v>
      </c>
      <c r="F1143">
        <v>9695</v>
      </c>
      <c r="G1143" t="s">
        <v>280</v>
      </c>
      <c r="H1143" t="s">
        <v>281</v>
      </c>
      <c r="I1143">
        <v>521</v>
      </c>
      <c r="J1143" t="s">
        <v>539</v>
      </c>
      <c r="K1143" t="s">
        <v>540</v>
      </c>
      <c r="L1143">
        <v>70481</v>
      </c>
      <c r="M1143" t="s">
        <v>526</v>
      </c>
      <c r="N1143" t="s">
        <v>525</v>
      </c>
      <c r="O1143">
        <v>70481</v>
      </c>
      <c r="P1143" t="s">
        <v>526</v>
      </c>
      <c r="Q1143" t="s">
        <v>525</v>
      </c>
      <c r="R1143" t="s">
        <v>325</v>
      </c>
      <c r="S1143" s="43">
        <v>-79.36</v>
      </c>
      <c r="U1143" s="43">
        <v>15</v>
      </c>
      <c r="IF1143">
        <v>70481</v>
      </c>
      <c r="IG1143" t="s">
        <v>526</v>
      </c>
      <c r="IH1143" t="s">
        <v>284</v>
      </c>
      <c r="IK1143">
        <v>-2</v>
      </c>
      <c r="IL1143" t="s">
        <v>278</v>
      </c>
      <c r="IM1143" t="s">
        <v>279</v>
      </c>
      <c r="IN1143" t="s">
        <v>466</v>
      </c>
      <c r="IP1143" t="s">
        <v>526</v>
      </c>
    </row>
    <row r="1144" spans="1:250" x14ac:dyDescent="0.35">
      <c r="A1144">
        <v>14211</v>
      </c>
      <c r="B1144">
        <v>-922729984</v>
      </c>
      <c r="C1144">
        <v>1837</v>
      </c>
      <c r="D1144" t="s">
        <v>272</v>
      </c>
      <c r="E1144" t="s">
        <v>273</v>
      </c>
      <c r="F1144">
        <v>9695</v>
      </c>
      <c r="G1144" t="s">
        <v>280</v>
      </c>
      <c r="H1144" t="s">
        <v>281</v>
      </c>
      <c r="I1144">
        <v>519</v>
      </c>
      <c r="J1144" t="s">
        <v>541</v>
      </c>
      <c r="K1144" t="s">
        <v>542</v>
      </c>
      <c r="L1144">
        <v>70481</v>
      </c>
      <c r="M1144" t="s">
        <v>526</v>
      </c>
      <c r="N1144" t="s">
        <v>525</v>
      </c>
      <c r="O1144">
        <v>70481</v>
      </c>
      <c r="P1144" t="s">
        <v>526</v>
      </c>
      <c r="Q1144" t="s">
        <v>525</v>
      </c>
      <c r="R1144" t="s">
        <v>325</v>
      </c>
      <c r="S1144" s="43">
        <v>-79.680000000000007</v>
      </c>
      <c r="U1144" s="43">
        <v>15</v>
      </c>
      <c r="IF1144">
        <v>70481</v>
      </c>
      <c r="IG1144" t="s">
        <v>526</v>
      </c>
      <c r="IH1144" t="s">
        <v>284</v>
      </c>
      <c r="IK1144">
        <v>-2</v>
      </c>
      <c r="IL1144" t="s">
        <v>278</v>
      </c>
      <c r="IM1144" t="s">
        <v>279</v>
      </c>
      <c r="IN1144" t="s">
        <v>466</v>
      </c>
      <c r="IP1144" t="s">
        <v>526</v>
      </c>
    </row>
    <row r="1145" spans="1:250" x14ac:dyDescent="0.35">
      <c r="A1145">
        <v>14212</v>
      </c>
      <c r="B1145">
        <v>-922729984</v>
      </c>
      <c r="C1145">
        <v>1837</v>
      </c>
      <c r="D1145" t="s">
        <v>272</v>
      </c>
      <c r="E1145" t="s">
        <v>273</v>
      </c>
      <c r="F1145">
        <v>9695</v>
      </c>
      <c r="G1145" t="s">
        <v>280</v>
      </c>
      <c r="H1145" t="s">
        <v>281</v>
      </c>
      <c r="I1145">
        <v>523</v>
      </c>
      <c r="J1145" t="s">
        <v>537</v>
      </c>
      <c r="K1145" t="s">
        <v>538</v>
      </c>
      <c r="L1145">
        <v>78012</v>
      </c>
      <c r="M1145" t="s">
        <v>527</v>
      </c>
      <c r="N1145" t="s">
        <v>528</v>
      </c>
      <c r="O1145">
        <v>78012</v>
      </c>
      <c r="P1145" t="s">
        <v>527</v>
      </c>
      <c r="Q1145" t="s">
        <v>528</v>
      </c>
      <c r="R1145" t="s">
        <v>325</v>
      </c>
      <c r="S1145" s="43">
        <v>-78.64</v>
      </c>
      <c r="U1145" s="43">
        <v>15</v>
      </c>
      <c r="IF1145">
        <v>78012</v>
      </c>
      <c r="IG1145" t="s">
        <v>527</v>
      </c>
      <c r="IH1145" t="s">
        <v>284</v>
      </c>
      <c r="IK1145">
        <v>-2</v>
      </c>
      <c r="IL1145" t="s">
        <v>278</v>
      </c>
      <c r="IM1145" t="s">
        <v>279</v>
      </c>
      <c r="IN1145" t="s">
        <v>466</v>
      </c>
      <c r="IP1145" t="s">
        <v>527</v>
      </c>
    </row>
    <row r="1146" spans="1:250" x14ac:dyDescent="0.35">
      <c r="A1146">
        <v>14213</v>
      </c>
      <c r="B1146">
        <v>-922729984</v>
      </c>
      <c r="C1146">
        <v>1837</v>
      </c>
      <c r="D1146" t="s">
        <v>272</v>
      </c>
      <c r="E1146" t="s">
        <v>273</v>
      </c>
      <c r="F1146">
        <v>9695</v>
      </c>
      <c r="G1146" t="s">
        <v>280</v>
      </c>
      <c r="H1146" t="s">
        <v>281</v>
      </c>
      <c r="I1146">
        <v>521</v>
      </c>
      <c r="J1146" t="s">
        <v>539</v>
      </c>
      <c r="K1146" t="s">
        <v>540</v>
      </c>
      <c r="L1146">
        <v>78012</v>
      </c>
      <c r="M1146" t="s">
        <v>527</v>
      </c>
      <c r="N1146" t="s">
        <v>528</v>
      </c>
      <c r="O1146">
        <v>78012</v>
      </c>
      <c r="P1146" t="s">
        <v>527</v>
      </c>
      <c r="Q1146" t="s">
        <v>528</v>
      </c>
      <c r="R1146" t="s">
        <v>325</v>
      </c>
      <c r="S1146" s="43">
        <v>-39.32</v>
      </c>
      <c r="U1146" s="43">
        <v>15</v>
      </c>
      <c r="IF1146">
        <v>78012</v>
      </c>
      <c r="IG1146" t="s">
        <v>527</v>
      </c>
      <c r="IH1146" t="s">
        <v>284</v>
      </c>
      <c r="IK1146">
        <v>-2</v>
      </c>
      <c r="IL1146" t="s">
        <v>278</v>
      </c>
      <c r="IM1146" t="s">
        <v>279</v>
      </c>
      <c r="IN1146" t="s">
        <v>466</v>
      </c>
      <c r="IP1146" t="s">
        <v>527</v>
      </c>
    </row>
    <row r="1147" spans="1:250" x14ac:dyDescent="0.35">
      <c r="A1147">
        <v>14214</v>
      </c>
      <c r="B1147">
        <v>-922729984</v>
      </c>
      <c r="C1147">
        <v>1837</v>
      </c>
      <c r="D1147" t="s">
        <v>272</v>
      </c>
      <c r="E1147" t="s">
        <v>273</v>
      </c>
      <c r="F1147">
        <v>9695</v>
      </c>
      <c r="G1147" t="s">
        <v>280</v>
      </c>
      <c r="H1147" t="s">
        <v>281</v>
      </c>
      <c r="I1147">
        <v>519</v>
      </c>
      <c r="J1147" t="s">
        <v>541</v>
      </c>
      <c r="K1147" t="s">
        <v>542</v>
      </c>
      <c r="L1147">
        <v>78012</v>
      </c>
      <c r="M1147" t="s">
        <v>527</v>
      </c>
      <c r="N1147" t="s">
        <v>528</v>
      </c>
      <c r="O1147">
        <v>78012</v>
      </c>
      <c r="P1147" t="s">
        <v>527</v>
      </c>
      <c r="Q1147" t="s">
        <v>528</v>
      </c>
      <c r="R1147" t="s">
        <v>325</v>
      </c>
      <c r="S1147" s="43">
        <v>-39.479999999999997</v>
      </c>
      <c r="U1147" s="43">
        <v>15</v>
      </c>
      <c r="IF1147">
        <v>78012</v>
      </c>
      <c r="IG1147" t="s">
        <v>527</v>
      </c>
      <c r="IH1147" t="s">
        <v>284</v>
      </c>
      <c r="IK1147">
        <v>-2</v>
      </c>
      <c r="IL1147" t="s">
        <v>278</v>
      </c>
      <c r="IM1147" t="s">
        <v>279</v>
      </c>
      <c r="IN1147" t="s">
        <v>466</v>
      </c>
      <c r="IP1147" t="s">
        <v>527</v>
      </c>
    </row>
    <row r="1148" spans="1:250" x14ac:dyDescent="0.35">
      <c r="A1148">
        <v>14215</v>
      </c>
      <c r="B1148">
        <v>-922729984</v>
      </c>
      <c r="C1148">
        <v>1837</v>
      </c>
      <c r="D1148" t="s">
        <v>272</v>
      </c>
      <c r="E1148" t="s">
        <v>273</v>
      </c>
      <c r="F1148">
        <v>9695</v>
      </c>
      <c r="G1148" t="s">
        <v>280</v>
      </c>
      <c r="H1148" t="s">
        <v>281</v>
      </c>
      <c r="I1148">
        <v>515</v>
      </c>
      <c r="J1148" t="s">
        <v>543</v>
      </c>
      <c r="K1148" t="s">
        <v>544</v>
      </c>
      <c r="L1148">
        <v>78012</v>
      </c>
      <c r="M1148" t="s">
        <v>527</v>
      </c>
      <c r="N1148" t="s">
        <v>528</v>
      </c>
      <c r="O1148">
        <v>78012</v>
      </c>
      <c r="P1148" t="s">
        <v>527</v>
      </c>
      <c r="Q1148" t="s">
        <v>528</v>
      </c>
      <c r="R1148" t="s">
        <v>325</v>
      </c>
      <c r="S1148" s="43">
        <v>-84.38</v>
      </c>
      <c r="U1148" s="43">
        <v>15</v>
      </c>
      <c r="IF1148">
        <v>78012</v>
      </c>
      <c r="IG1148" t="s">
        <v>527</v>
      </c>
      <c r="IH1148" t="s">
        <v>284</v>
      </c>
      <c r="IK1148">
        <v>-2</v>
      </c>
      <c r="IL1148" t="s">
        <v>278</v>
      </c>
      <c r="IM1148" t="s">
        <v>279</v>
      </c>
      <c r="IN1148" t="s">
        <v>466</v>
      </c>
      <c r="IP1148" t="s">
        <v>527</v>
      </c>
    </row>
    <row r="1149" spans="1:250" x14ac:dyDescent="0.35">
      <c r="A1149">
        <v>14216</v>
      </c>
      <c r="B1149">
        <v>-922729984</v>
      </c>
      <c r="C1149">
        <v>1837</v>
      </c>
      <c r="D1149" t="s">
        <v>272</v>
      </c>
      <c r="E1149" t="s">
        <v>273</v>
      </c>
      <c r="F1149">
        <v>9695</v>
      </c>
      <c r="G1149" t="s">
        <v>280</v>
      </c>
      <c r="H1149" t="s">
        <v>281</v>
      </c>
      <c r="I1149">
        <v>513</v>
      </c>
      <c r="J1149" t="s">
        <v>545</v>
      </c>
      <c r="K1149" t="s">
        <v>546</v>
      </c>
      <c r="L1149">
        <v>78012</v>
      </c>
      <c r="M1149" t="s">
        <v>527</v>
      </c>
      <c r="N1149" t="s">
        <v>528</v>
      </c>
      <c r="O1149">
        <v>78012</v>
      </c>
      <c r="P1149" t="s">
        <v>527</v>
      </c>
      <c r="Q1149" t="s">
        <v>528</v>
      </c>
      <c r="R1149" t="s">
        <v>325</v>
      </c>
      <c r="S1149" s="43">
        <v>-72.97</v>
      </c>
      <c r="U1149" s="43">
        <v>15</v>
      </c>
      <c r="IF1149">
        <v>78012</v>
      </c>
      <c r="IG1149" t="s">
        <v>527</v>
      </c>
      <c r="IH1149" t="s">
        <v>284</v>
      </c>
      <c r="IK1149">
        <v>-2</v>
      </c>
      <c r="IL1149" t="s">
        <v>278</v>
      </c>
      <c r="IM1149" t="s">
        <v>279</v>
      </c>
      <c r="IN1149" t="s">
        <v>466</v>
      </c>
      <c r="IP1149" t="s">
        <v>527</v>
      </c>
    </row>
    <row r="1150" spans="1:250" x14ac:dyDescent="0.35">
      <c r="A1150">
        <v>14217</v>
      </c>
      <c r="B1150">
        <v>-922729984</v>
      </c>
      <c r="C1150">
        <v>1837</v>
      </c>
      <c r="D1150" t="s">
        <v>272</v>
      </c>
      <c r="E1150" t="s">
        <v>273</v>
      </c>
      <c r="F1150">
        <v>9695</v>
      </c>
      <c r="G1150" t="s">
        <v>280</v>
      </c>
      <c r="H1150" t="s">
        <v>281</v>
      </c>
      <c r="I1150">
        <v>509</v>
      </c>
      <c r="J1150" t="s">
        <v>547</v>
      </c>
      <c r="K1150" t="s">
        <v>548</v>
      </c>
      <c r="L1150">
        <v>78012</v>
      </c>
      <c r="M1150" t="s">
        <v>527</v>
      </c>
      <c r="N1150" t="s">
        <v>528</v>
      </c>
      <c r="O1150">
        <v>78012</v>
      </c>
      <c r="P1150" t="s">
        <v>527</v>
      </c>
      <c r="Q1150" t="s">
        <v>528</v>
      </c>
      <c r="R1150" t="s">
        <v>325</v>
      </c>
      <c r="S1150" s="43">
        <v>-20.48</v>
      </c>
      <c r="U1150" s="43">
        <v>15</v>
      </c>
      <c r="IF1150">
        <v>78012</v>
      </c>
      <c r="IG1150" t="s">
        <v>527</v>
      </c>
      <c r="IH1150" t="s">
        <v>284</v>
      </c>
      <c r="IK1150">
        <v>-2</v>
      </c>
      <c r="IL1150" t="s">
        <v>278</v>
      </c>
      <c r="IM1150" t="s">
        <v>279</v>
      </c>
      <c r="IN1150" t="s">
        <v>466</v>
      </c>
      <c r="IP1150" t="s">
        <v>527</v>
      </c>
    </row>
    <row r="1151" spans="1:250" x14ac:dyDescent="0.35">
      <c r="A1151">
        <v>14218</v>
      </c>
      <c r="B1151">
        <v>-922729984</v>
      </c>
      <c r="C1151">
        <v>1837</v>
      </c>
      <c r="D1151" t="s">
        <v>272</v>
      </c>
      <c r="E1151" t="s">
        <v>273</v>
      </c>
      <c r="F1151">
        <v>19011</v>
      </c>
      <c r="G1151" t="s">
        <v>318</v>
      </c>
      <c r="H1151" t="s">
        <v>319</v>
      </c>
      <c r="I1151">
        <v>515</v>
      </c>
      <c r="J1151" t="s">
        <v>543</v>
      </c>
      <c r="K1151" t="s">
        <v>544</v>
      </c>
      <c r="L1151">
        <v>79525</v>
      </c>
      <c r="M1151" t="s">
        <v>551</v>
      </c>
      <c r="N1151" t="s">
        <v>529</v>
      </c>
      <c r="O1151">
        <v>79525</v>
      </c>
      <c r="P1151" t="s">
        <v>551</v>
      </c>
      <c r="Q1151" t="s">
        <v>529</v>
      </c>
      <c r="R1151" t="s">
        <v>325</v>
      </c>
      <c r="S1151" s="43">
        <v>-1726.47</v>
      </c>
      <c r="U1151" s="43">
        <v>15</v>
      </c>
      <c r="IF1151">
        <v>79525</v>
      </c>
      <c r="IG1151" t="s">
        <v>551</v>
      </c>
      <c r="IH1151" t="s">
        <v>322</v>
      </c>
      <c r="IK1151">
        <v>-2</v>
      </c>
      <c r="IL1151" t="s">
        <v>278</v>
      </c>
      <c r="IM1151" t="s">
        <v>279</v>
      </c>
      <c r="IN1151" t="s">
        <v>484</v>
      </c>
      <c r="IP1151" t="s">
        <v>551</v>
      </c>
    </row>
    <row r="1152" spans="1:250" x14ac:dyDescent="0.35">
      <c r="A1152">
        <v>14219</v>
      </c>
      <c r="B1152">
        <v>-922729984</v>
      </c>
      <c r="C1152">
        <v>1837</v>
      </c>
      <c r="D1152" t="s">
        <v>272</v>
      </c>
      <c r="E1152" t="s">
        <v>273</v>
      </c>
      <c r="F1152">
        <v>19011</v>
      </c>
      <c r="G1152" t="s">
        <v>318</v>
      </c>
      <c r="H1152" t="s">
        <v>319</v>
      </c>
      <c r="I1152">
        <v>513</v>
      </c>
      <c r="J1152" t="s">
        <v>545</v>
      </c>
      <c r="K1152" t="s">
        <v>546</v>
      </c>
      <c r="L1152">
        <v>79525</v>
      </c>
      <c r="M1152" t="s">
        <v>551</v>
      </c>
      <c r="N1152" t="s">
        <v>529</v>
      </c>
      <c r="O1152">
        <v>79525</v>
      </c>
      <c r="P1152" t="s">
        <v>551</v>
      </c>
      <c r="Q1152" t="s">
        <v>529</v>
      </c>
      <c r="R1152" t="s">
        <v>325</v>
      </c>
      <c r="S1152" s="43">
        <v>-1492.75</v>
      </c>
      <c r="U1152" s="43">
        <v>15</v>
      </c>
      <c r="IF1152">
        <v>79525</v>
      </c>
      <c r="IG1152" t="s">
        <v>551</v>
      </c>
      <c r="IH1152" t="s">
        <v>322</v>
      </c>
      <c r="IK1152">
        <v>-2</v>
      </c>
      <c r="IL1152" t="s">
        <v>278</v>
      </c>
      <c r="IM1152" t="s">
        <v>279</v>
      </c>
      <c r="IN1152" t="s">
        <v>484</v>
      </c>
      <c r="IP1152" t="s">
        <v>551</v>
      </c>
    </row>
    <row r="1153" spans="1:250" x14ac:dyDescent="0.35">
      <c r="A1153">
        <v>14220</v>
      </c>
      <c r="B1153">
        <v>-922729984</v>
      </c>
      <c r="C1153">
        <v>1837</v>
      </c>
      <c r="D1153" t="s">
        <v>272</v>
      </c>
      <c r="E1153" t="s">
        <v>273</v>
      </c>
      <c r="F1153">
        <v>19011</v>
      </c>
      <c r="G1153" t="s">
        <v>318</v>
      </c>
      <c r="H1153" t="s">
        <v>319</v>
      </c>
      <c r="I1153">
        <v>509</v>
      </c>
      <c r="J1153" t="s">
        <v>547</v>
      </c>
      <c r="K1153" t="s">
        <v>548</v>
      </c>
      <c r="L1153">
        <v>79525</v>
      </c>
      <c r="M1153" t="s">
        <v>551</v>
      </c>
      <c r="N1153" t="s">
        <v>529</v>
      </c>
      <c r="O1153">
        <v>79525</v>
      </c>
      <c r="P1153" t="s">
        <v>551</v>
      </c>
      <c r="Q1153" t="s">
        <v>529</v>
      </c>
      <c r="R1153" t="s">
        <v>325</v>
      </c>
      <c r="S1153" s="43">
        <v>-401.18</v>
      </c>
      <c r="U1153" s="43">
        <v>15</v>
      </c>
      <c r="IF1153">
        <v>79525</v>
      </c>
      <c r="IG1153" t="s">
        <v>551</v>
      </c>
      <c r="IH1153" t="s">
        <v>322</v>
      </c>
      <c r="IK1153">
        <v>-2</v>
      </c>
      <c r="IL1153" t="s">
        <v>278</v>
      </c>
      <c r="IM1153" t="s">
        <v>279</v>
      </c>
      <c r="IN1153" t="s">
        <v>484</v>
      </c>
      <c r="IP1153" t="s">
        <v>551</v>
      </c>
    </row>
    <row r="1154" spans="1:250" x14ac:dyDescent="0.35">
      <c r="A1154">
        <v>14221</v>
      </c>
      <c r="B1154">
        <v>-922729984</v>
      </c>
      <c r="C1154">
        <v>1837</v>
      </c>
      <c r="D1154" t="s">
        <v>272</v>
      </c>
      <c r="E1154" t="s">
        <v>273</v>
      </c>
      <c r="F1154">
        <v>19011</v>
      </c>
      <c r="G1154" t="s">
        <v>318</v>
      </c>
      <c r="H1154" t="s">
        <v>319</v>
      </c>
      <c r="I1154">
        <v>507</v>
      </c>
      <c r="J1154" t="s">
        <v>549</v>
      </c>
      <c r="K1154" t="s">
        <v>550</v>
      </c>
      <c r="L1154">
        <v>79525</v>
      </c>
      <c r="M1154" t="s">
        <v>551</v>
      </c>
      <c r="N1154" t="s">
        <v>529</v>
      </c>
      <c r="O1154">
        <v>79525</v>
      </c>
      <c r="P1154" t="s">
        <v>551</v>
      </c>
      <c r="Q1154" t="s">
        <v>529</v>
      </c>
      <c r="R1154" t="s">
        <v>325</v>
      </c>
      <c r="S1154" s="43">
        <v>-627.57000000000005</v>
      </c>
      <c r="U1154" s="43">
        <v>15</v>
      </c>
      <c r="IF1154">
        <v>79525</v>
      </c>
      <c r="IG1154" t="s">
        <v>551</v>
      </c>
      <c r="IH1154" t="s">
        <v>322</v>
      </c>
      <c r="IK1154">
        <v>-2</v>
      </c>
      <c r="IL1154" t="s">
        <v>278</v>
      </c>
      <c r="IM1154" t="s">
        <v>279</v>
      </c>
      <c r="IN1154" t="s">
        <v>484</v>
      </c>
      <c r="IP1154" t="s">
        <v>551</v>
      </c>
    </row>
    <row r="1155" spans="1:250" x14ac:dyDescent="0.35">
      <c r="A1155">
        <v>14222</v>
      </c>
      <c r="B1155">
        <v>-922729984</v>
      </c>
      <c r="C1155">
        <v>1837</v>
      </c>
      <c r="D1155" t="s">
        <v>272</v>
      </c>
      <c r="E1155" t="s">
        <v>273</v>
      </c>
      <c r="F1155">
        <v>9695</v>
      </c>
      <c r="G1155" t="s">
        <v>280</v>
      </c>
      <c r="H1155" t="s">
        <v>281</v>
      </c>
      <c r="I1155">
        <v>528</v>
      </c>
      <c r="J1155" t="s">
        <v>531</v>
      </c>
      <c r="K1155" t="s">
        <v>532</v>
      </c>
      <c r="L1155">
        <v>78012</v>
      </c>
      <c r="M1155" t="s">
        <v>527</v>
      </c>
      <c r="N1155" t="s">
        <v>528</v>
      </c>
      <c r="O1155">
        <v>78012</v>
      </c>
      <c r="P1155" t="s">
        <v>527</v>
      </c>
      <c r="Q1155" t="s">
        <v>528</v>
      </c>
      <c r="R1155" t="s">
        <v>325</v>
      </c>
      <c r="S1155" s="43">
        <v>-52.14</v>
      </c>
      <c r="U1155" s="43">
        <v>15</v>
      </c>
      <c r="IF1155">
        <v>78012</v>
      </c>
      <c r="IG1155" t="s">
        <v>527</v>
      </c>
      <c r="IH1155" t="s">
        <v>284</v>
      </c>
      <c r="IK1155">
        <v>-2</v>
      </c>
      <c r="IL1155" t="s">
        <v>278</v>
      </c>
      <c r="IM1155" t="s">
        <v>279</v>
      </c>
      <c r="IN1155" t="s">
        <v>466</v>
      </c>
      <c r="IP1155" t="s">
        <v>527</v>
      </c>
    </row>
    <row r="1156" spans="1:250" x14ac:dyDescent="0.35">
      <c r="A1156">
        <v>14223</v>
      </c>
      <c r="B1156">
        <v>-922729984</v>
      </c>
      <c r="C1156">
        <v>1837</v>
      </c>
      <c r="D1156" t="s">
        <v>272</v>
      </c>
      <c r="E1156" t="s">
        <v>273</v>
      </c>
      <c r="F1156">
        <v>9695</v>
      </c>
      <c r="G1156" t="s">
        <v>280</v>
      </c>
      <c r="H1156" t="s">
        <v>281</v>
      </c>
      <c r="I1156">
        <v>527</v>
      </c>
      <c r="J1156" t="s">
        <v>535</v>
      </c>
      <c r="K1156" t="s">
        <v>536</v>
      </c>
      <c r="L1156">
        <v>78012</v>
      </c>
      <c r="M1156" t="s">
        <v>527</v>
      </c>
      <c r="N1156" t="s">
        <v>528</v>
      </c>
      <c r="O1156">
        <v>78012</v>
      </c>
      <c r="P1156" t="s">
        <v>527</v>
      </c>
      <c r="Q1156" t="s">
        <v>528</v>
      </c>
      <c r="R1156" t="s">
        <v>325</v>
      </c>
      <c r="S1156" s="43">
        <v>-36.49</v>
      </c>
      <c r="U1156" s="43">
        <v>15</v>
      </c>
      <c r="IF1156">
        <v>78012</v>
      </c>
      <c r="IG1156" t="s">
        <v>527</v>
      </c>
      <c r="IH1156" t="s">
        <v>284</v>
      </c>
      <c r="IK1156">
        <v>-2</v>
      </c>
      <c r="IL1156" t="s">
        <v>278</v>
      </c>
      <c r="IM1156" t="s">
        <v>279</v>
      </c>
      <c r="IN1156" t="s">
        <v>466</v>
      </c>
      <c r="IP1156" t="s">
        <v>527</v>
      </c>
    </row>
    <row r="1157" spans="1:250" x14ac:dyDescent="0.35">
      <c r="A1157">
        <v>14224</v>
      </c>
      <c r="B1157">
        <v>-922729984</v>
      </c>
      <c r="C1157">
        <v>1837</v>
      </c>
      <c r="D1157" t="s">
        <v>272</v>
      </c>
      <c r="E1157" t="s">
        <v>273</v>
      </c>
      <c r="F1157">
        <v>13794</v>
      </c>
      <c r="G1157" t="s">
        <v>274</v>
      </c>
      <c r="H1157" t="s">
        <v>275</v>
      </c>
      <c r="I1157">
        <v>513</v>
      </c>
      <c r="J1157" t="s">
        <v>545</v>
      </c>
      <c r="K1157" t="s">
        <v>546</v>
      </c>
      <c r="L1157">
        <v>83250</v>
      </c>
      <c r="M1157" t="s">
        <v>533</v>
      </c>
      <c r="N1157" t="s">
        <v>534</v>
      </c>
      <c r="O1157">
        <v>83250</v>
      </c>
      <c r="P1157" t="s">
        <v>533</v>
      </c>
      <c r="Q1157" t="s">
        <v>534</v>
      </c>
      <c r="R1157" t="s">
        <v>325</v>
      </c>
      <c r="S1157" s="43">
        <v>-43.33</v>
      </c>
      <c r="U1157" s="43">
        <v>15</v>
      </c>
      <c r="IF1157">
        <v>83250</v>
      </c>
      <c r="IG1157" t="s">
        <v>533</v>
      </c>
      <c r="IH1157" t="s">
        <v>311</v>
      </c>
      <c r="IK1157">
        <v>-2</v>
      </c>
      <c r="IL1157" t="s">
        <v>278</v>
      </c>
      <c r="IM1157" t="s">
        <v>279</v>
      </c>
      <c r="IN1157" t="s">
        <v>468</v>
      </c>
      <c r="IP1157" t="s">
        <v>533</v>
      </c>
    </row>
    <row r="1158" spans="1:250" x14ac:dyDescent="0.35">
      <c r="A1158">
        <v>14225</v>
      </c>
      <c r="B1158">
        <v>-922729984</v>
      </c>
      <c r="C1158">
        <v>1837</v>
      </c>
      <c r="D1158" t="s">
        <v>272</v>
      </c>
      <c r="E1158" t="s">
        <v>273</v>
      </c>
      <c r="F1158">
        <v>19011</v>
      </c>
      <c r="G1158" t="s">
        <v>318</v>
      </c>
      <c r="H1158" t="s">
        <v>319</v>
      </c>
      <c r="I1158">
        <v>528</v>
      </c>
      <c r="J1158" t="s">
        <v>531</v>
      </c>
      <c r="K1158" t="s">
        <v>532</v>
      </c>
      <c r="L1158">
        <v>79525</v>
      </c>
      <c r="M1158" t="s">
        <v>551</v>
      </c>
      <c r="N1158" t="s">
        <v>529</v>
      </c>
      <c r="O1158">
        <v>79525</v>
      </c>
      <c r="P1158" t="s">
        <v>551</v>
      </c>
      <c r="Q1158" t="s">
        <v>529</v>
      </c>
      <c r="R1158" t="s">
        <v>325</v>
      </c>
      <c r="S1158" s="43">
        <v>-1016.14</v>
      </c>
      <c r="U1158" s="43">
        <v>15</v>
      </c>
      <c r="IF1158">
        <v>79525</v>
      </c>
      <c r="IG1158" t="s">
        <v>551</v>
      </c>
      <c r="IH1158" t="s">
        <v>322</v>
      </c>
      <c r="IK1158">
        <v>-2</v>
      </c>
      <c r="IL1158" t="s">
        <v>278</v>
      </c>
      <c r="IM1158" t="s">
        <v>279</v>
      </c>
      <c r="IN1158" t="s">
        <v>484</v>
      </c>
      <c r="IP1158" t="s">
        <v>551</v>
      </c>
    </row>
    <row r="1159" spans="1:250" x14ac:dyDescent="0.35">
      <c r="A1159">
        <v>14226</v>
      </c>
      <c r="B1159">
        <v>-922729984</v>
      </c>
      <c r="C1159">
        <v>1837</v>
      </c>
      <c r="D1159" t="s">
        <v>272</v>
      </c>
      <c r="E1159" t="s">
        <v>273</v>
      </c>
      <c r="F1159">
        <v>19011</v>
      </c>
      <c r="G1159" t="s">
        <v>318</v>
      </c>
      <c r="H1159" t="s">
        <v>319</v>
      </c>
      <c r="I1159">
        <v>527</v>
      </c>
      <c r="J1159" t="s">
        <v>535</v>
      </c>
      <c r="K1159" t="s">
        <v>536</v>
      </c>
      <c r="L1159">
        <v>79525</v>
      </c>
      <c r="M1159" t="s">
        <v>551</v>
      </c>
      <c r="N1159" t="s">
        <v>529</v>
      </c>
      <c r="O1159">
        <v>79525</v>
      </c>
      <c r="P1159" t="s">
        <v>551</v>
      </c>
      <c r="Q1159" t="s">
        <v>529</v>
      </c>
      <c r="R1159" t="s">
        <v>325</v>
      </c>
      <c r="S1159" s="43">
        <v>-807.85</v>
      </c>
      <c r="U1159" s="43">
        <v>15</v>
      </c>
      <c r="IF1159">
        <v>79525</v>
      </c>
      <c r="IG1159" t="s">
        <v>551</v>
      </c>
      <c r="IH1159" t="s">
        <v>322</v>
      </c>
      <c r="IK1159">
        <v>-2</v>
      </c>
      <c r="IL1159" t="s">
        <v>278</v>
      </c>
      <c r="IM1159" t="s">
        <v>279</v>
      </c>
      <c r="IN1159" t="s">
        <v>484</v>
      </c>
      <c r="IP1159" t="s">
        <v>551</v>
      </c>
    </row>
    <row r="1160" spans="1:250" x14ac:dyDescent="0.35">
      <c r="A1160">
        <v>14227</v>
      </c>
      <c r="B1160">
        <v>-922729984</v>
      </c>
      <c r="C1160">
        <v>1837</v>
      </c>
      <c r="D1160" t="s">
        <v>272</v>
      </c>
      <c r="E1160" t="s">
        <v>273</v>
      </c>
      <c r="F1160">
        <v>19011</v>
      </c>
      <c r="G1160" t="s">
        <v>318</v>
      </c>
      <c r="H1160" t="s">
        <v>319</v>
      </c>
      <c r="I1160">
        <v>523</v>
      </c>
      <c r="J1160" t="s">
        <v>537</v>
      </c>
      <c r="K1160" t="s">
        <v>538</v>
      </c>
      <c r="L1160">
        <v>79525</v>
      </c>
      <c r="M1160" t="s">
        <v>551</v>
      </c>
      <c r="N1160" t="s">
        <v>529</v>
      </c>
      <c r="O1160">
        <v>79525</v>
      </c>
      <c r="P1160" t="s">
        <v>551</v>
      </c>
      <c r="Q1160" t="s">
        <v>529</v>
      </c>
      <c r="R1160" t="s">
        <v>325</v>
      </c>
      <c r="S1160" s="43">
        <v>-1615.69</v>
      </c>
      <c r="U1160" s="43">
        <v>15</v>
      </c>
      <c r="IF1160">
        <v>79525</v>
      </c>
      <c r="IG1160" t="s">
        <v>551</v>
      </c>
      <c r="IH1160" t="s">
        <v>322</v>
      </c>
      <c r="IK1160">
        <v>-2</v>
      </c>
      <c r="IL1160" t="s">
        <v>278</v>
      </c>
      <c r="IM1160" t="s">
        <v>279</v>
      </c>
      <c r="IN1160" t="s">
        <v>484</v>
      </c>
      <c r="IP1160" t="s">
        <v>551</v>
      </c>
    </row>
    <row r="1161" spans="1:250" x14ac:dyDescent="0.35">
      <c r="A1161">
        <v>14228</v>
      </c>
      <c r="B1161">
        <v>-922729984</v>
      </c>
      <c r="C1161">
        <v>1837</v>
      </c>
      <c r="D1161" t="s">
        <v>272</v>
      </c>
      <c r="E1161" t="s">
        <v>273</v>
      </c>
      <c r="F1161">
        <v>19011</v>
      </c>
      <c r="G1161" t="s">
        <v>318</v>
      </c>
      <c r="H1161" t="s">
        <v>319</v>
      </c>
      <c r="I1161">
        <v>521</v>
      </c>
      <c r="J1161" t="s">
        <v>539</v>
      </c>
      <c r="K1161" t="s">
        <v>540</v>
      </c>
      <c r="L1161">
        <v>79525</v>
      </c>
      <c r="M1161" t="s">
        <v>551</v>
      </c>
      <c r="N1161" t="s">
        <v>529</v>
      </c>
      <c r="O1161">
        <v>79525</v>
      </c>
      <c r="P1161" t="s">
        <v>551</v>
      </c>
      <c r="Q1161" t="s">
        <v>529</v>
      </c>
      <c r="R1161" t="s">
        <v>325</v>
      </c>
      <c r="S1161" s="43">
        <v>-807.85</v>
      </c>
      <c r="U1161" s="43">
        <v>15</v>
      </c>
      <c r="IF1161">
        <v>79525</v>
      </c>
      <c r="IG1161" t="s">
        <v>551</v>
      </c>
      <c r="IH1161" t="s">
        <v>322</v>
      </c>
      <c r="IK1161">
        <v>-2</v>
      </c>
      <c r="IL1161" t="s">
        <v>278</v>
      </c>
      <c r="IM1161" t="s">
        <v>279</v>
      </c>
      <c r="IN1161" t="s">
        <v>484</v>
      </c>
      <c r="IP1161" t="s">
        <v>551</v>
      </c>
    </row>
    <row r="1162" spans="1:250" x14ac:dyDescent="0.35">
      <c r="A1162">
        <v>14229</v>
      </c>
      <c r="B1162">
        <v>-922729984</v>
      </c>
      <c r="C1162">
        <v>1837</v>
      </c>
      <c r="D1162" t="s">
        <v>272</v>
      </c>
      <c r="E1162" t="s">
        <v>273</v>
      </c>
      <c r="F1162">
        <v>19011</v>
      </c>
      <c r="G1162" t="s">
        <v>318</v>
      </c>
      <c r="H1162" t="s">
        <v>319</v>
      </c>
      <c r="I1162">
        <v>519</v>
      </c>
      <c r="J1162" t="s">
        <v>541</v>
      </c>
      <c r="K1162" t="s">
        <v>542</v>
      </c>
      <c r="L1162">
        <v>79525</v>
      </c>
      <c r="M1162" t="s">
        <v>551</v>
      </c>
      <c r="N1162" t="s">
        <v>529</v>
      </c>
      <c r="O1162">
        <v>79525</v>
      </c>
      <c r="P1162" t="s">
        <v>551</v>
      </c>
      <c r="Q1162" t="s">
        <v>529</v>
      </c>
      <c r="R1162" t="s">
        <v>325</v>
      </c>
      <c r="S1162" s="43">
        <v>-807.85</v>
      </c>
      <c r="U1162" s="43">
        <v>15</v>
      </c>
      <c r="IF1162">
        <v>79525</v>
      </c>
      <c r="IG1162" t="s">
        <v>551</v>
      </c>
      <c r="IH1162" t="s">
        <v>322</v>
      </c>
      <c r="IK1162">
        <v>-2</v>
      </c>
      <c r="IL1162" t="s">
        <v>278</v>
      </c>
      <c r="IM1162" t="s">
        <v>279</v>
      </c>
      <c r="IN1162" t="s">
        <v>484</v>
      </c>
      <c r="IP1162" t="s">
        <v>551</v>
      </c>
    </row>
    <row r="1163" spans="1:250" x14ac:dyDescent="0.35">
      <c r="A1163">
        <v>14230</v>
      </c>
      <c r="B1163">
        <v>-922729984</v>
      </c>
      <c r="C1163">
        <v>1837</v>
      </c>
      <c r="D1163" t="s">
        <v>272</v>
      </c>
      <c r="E1163" t="s">
        <v>273</v>
      </c>
      <c r="F1163">
        <v>13794</v>
      </c>
      <c r="G1163" t="s">
        <v>274</v>
      </c>
      <c r="H1163" t="s">
        <v>275</v>
      </c>
      <c r="I1163">
        <v>528</v>
      </c>
      <c r="J1163" t="s">
        <v>531</v>
      </c>
      <c r="K1163" t="s">
        <v>532</v>
      </c>
      <c r="L1163">
        <v>83250</v>
      </c>
      <c r="M1163" t="s">
        <v>533</v>
      </c>
      <c r="N1163" t="s">
        <v>534</v>
      </c>
      <c r="O1163">
        <v>83250</v>
      </c>
      <c r="P1163" t="s">
        <v>533</v>
      </c>
      <c r="Q1163" t="s">
        <v>534</v>
      </c>
      <c r="R1163" t="s">
        <v>458</v>
      </c>
      <c r="S1163" s="43">
        <v>0</v>
      </c>
      <c r="U1163" s="43">
        <v>16</v>
      </c>
      <c r="IF1163">
        <v>83250</v>
      </c>
      <c r="IG1163" t="s">
        <v>533</v>
      </c>
      <c r="IH1163" t="s">
        <v>311</v>
      </c>
      <c r="IK1163">
        <v>-2</v>
      </c>
      <c r="IL1163" t="s">
        <v>278</v>
      </c>
      <c r="IM1163" t="s">
        <v>279</v>
      </c>
      <c r="IN1163" t="s">
        <v>468</v>
      </c>
      <c r="IP1163" t="s">
        <v>533</v>
      </c>
    </row>
    <row r="1164" spans="1:250" x14ac:dyDescent="0.35">
      <c r="A1164">
        <v>14231</v>
      </c>
      <c r="B1164">
        <v>-922729984</v>
      </c>
      <c r="C1164">
        <v>1837</v>
      </c>
      <c r="D1164" t="s">
        <v>272</v>
      </c>
      <c r="E1164" t="s">
        <v>273</v>
      </c>
      <c r="F1164">
        <v>13794</v>
      </c>
      <c r="G1164" t="s">
        <v>274</v>
      </c>
      <c r="H1164" t="s">
        <v>275</v>
      </c>
      <c r="I1164">
        <v>527</v>
      </c>
      <c r="J1164" t="s">
        <v>535</v>
      </c>
      <c r="K1164" t="s">
        <v>536</v>
      </c>
      <c r="L1164">
        <v>83250</v>
      </c>
      <c r="M1164" t="s">
        <v>533</v>
      </c>
      <c r="N1164" t="s">
        <v>534</v>
      </c>
      <c r="O1164">
        <v>83250</v>
      </c>
      <c r="P1164" t="s">
        <v>533</v>
      </c>
      <c r="Q1164" t="s">
        <v>534</v>
      </c>
      <c r="R1164" t="s">
        <v>458</v>
      </c>
      <c r="S1164" s="43">
        <v>0</v>
      </c>
      <c r="U1164" s="43">
        <v>16</v>
      </c>
      <c r="IF1164">
        <v>83250</v>
      </c>
      <c r="IG1164" t="s">
        <v>533</v>
      </c>
      <c r="IH1164" t="s">
        <v>311</v>
      </c>
      <c r="IK1164">
        <v>-2</v>
      </c>
      <c r="IL1164" t="s">
        <v>278</v>
      </c>
      <c r="IM1164" t="s">
        <v>279</v>
      </c>
      <c r="IN1164" t="s">
        <v>468</v>
      </c>
      <c r="IP1164" t="s">
        <v>533</v>
      </c>
    </row>
    <row r="1165" spans="1:250" x14ac:dyDescent="0.35">
      <c r="A1165">
        <v>14232</v>
      </c>
      <c r="B1165">
        <v>-922729984</v>
      </c>
      <c r="C1165">
        <v>1837</v>
      </c>
      <c r="D1165" t="s">
        <v>272</v>
      </c>
      <c r="E1165" t="s">
        <v>273</v>
      </c>
      <c r="F1165">
        <v>13794</v>
      </c>
      <c r="G1165" t="s">
        <v>274</v>
      </c>
      <c r="H1165" t="s">
        <v>275</v>
      </c>
      <c r="I1165">
        <v>523</v>
      </c>
      <c r="J1165" t="s">
        <v>537</v>
      </c>
      <c r="K1165" t="s">
        <v>538</v>
      </c>
      <c r="L1165">
        <v>83250</v>
      </c>
      <c r="M1165" t="s">
        <v>533</v>
      </c>
      <c r="N1165" t="s">
        <v>534</v>
      </c>
      <c r="O1165">
        <v>83250</v>
      </c>
      <c r="P1165" t="s">
        <v>533</v>
      </c>
      <c r="Q1165" t="s">
        <v>534</v>
      </c>
      <c r="R1165" t="s">
        <v>458</v>
      </c>
      <c r="S1165" s="43">
        <v>0</v>
      </c>
      <c r="U1165" s="43">
        <v>16</v>
      </c>
      <c r="IF1165">
        <v>83250</v>
      </c>
      <c r="IG1165" t="s">
        <v>533</v>
      </c>
      <c r="IH1165" t="s">
        <v>311</v>
      </c>
      <c r="IK1165">
        <v>-2</v>
      </c>
      <c r="IL1165" t="s">
        <v>278</v>
      </c>
      <c r="IM1165" t="s">
        <v>279</v>
      </c>
      <c r="IN1165" t="s">
        <v>468</v>
      </c>
      <c r="IP1165" t="s">
        <v>533</v>
      </c>
    </row>
    <row r="1166" spans="1:250" x14ac:dyDescent="0.35">
      <c r="A1166">
        <v>14233</v>
      </c>
      <c r="B1166">
        <v>-922729984</v>
      </c>
      <c r="C1166">
        <v>1837</v>
      </c>
      <c r="D1166" t="s">
        <v>272</v>
      </c>
      <c r="E1166" t="s">
        <v>273</v>
      </c>
      <c r="F1166">
        <v>13794</v>
      </c>
      <c r="G1166" t="s">
        <v>274</v>
      </c>
      <c r="H1166" t="s">
        <v>275</v>
      </c>
      <c r="I1166">
        <v>521</v>
      </c>
      <c r="J1166" t="s">
        <v>539</v>
      </c>
      <c r="K1166" t="s">
        <v>540</v>
      </c>
      <c r="L1166">
        <v>83250</v>
      </c>
      <c r="M1166" t="s">
        <v>533</v>
      </c>
      <c r="N1166" t="s">
        <v>534</v>
      </c>
      <c r="O1166">
        <v>83250</v>
      </c>
      <c r="P1166" t="s">
        <v>533</v>
      </c>
      <c r="Q1166" t="s">
        <v>534</v>
      </c>
      <c r="R1166" t="s">
        <v>458</v>
      </c>
      <c r="S1166" s="43">
        <v>0</v>
      </c>
      <c r="U1166" s="43">
        <v>16</v>
      </c>
      <c r="IF1166">
        <v>83250</v>
      </c>
      <c r="IG1166" t="s">
        <v>533</v>
      </c>
      <c r="IH1166" t="s">
        <v>311</v>
      </c>
      <c r="IK1166">
        <v>-2</v>
      </c>
      <c r="IL1166" t="s">
        <v>278</v>
      </c>
      <c r="IM1166" t="s">
        <v>279</v>
      </c>
      <c r="IN1166" t="s">
        <v>468</v>
      </c>
      <c r="IP1166" t="s">
        <v>533</v>
      </c>
    </row>
    <row r="1167" spans="1:250" x14ac:dyDescent="0.35">
      <c r="A1167">
        <v>14234</v>
      </c>
      <c r="B1167">
        <v>-922729984</v>
      </c>
      <c r="C1167">
        <v>1837</v>
      </c>
      <c r="D1167" t="s">
        <v>272</v>
      </c>
      <c r="E1167" t="s">
        <v>273</v>
      </c>
      <c r="F1167">
        <v>13794</v>
      </c>
      <c r="G1167" t="s">
        <v>274</v>
      </c>
      <c r="H1167" t="s">
        <v>275</v>
      </c>
      <c r="I1167">
        <v>519</v>
      </c>
      <c r="J1167" t="s">
        <v>541</v>
      </c>
      <c r="K1167" t="s">
        <v>542</v>
      </c>
      <c r="L1167">
        <v>83250</v>
      </c>
      <c r="M1167" t="s">
        <v>533</v>
      </c>
      <c r="N1167" t="s">
        <v>534</v>
      </c>
      <c r="O1167">
        <v>83250</v>
      </c>
      <c r="P1167" t="s">
        <v>533</v>
      </c>
      <c r="Q1167" t="s">
        <v>534</v>
      </c>
      <c r="R1167" t="s">
        <v>458</v>
      </c>
      <c r="S1167" s="43">
        <v>0</v>
      </c>
      <c r="U1167" s="43">
        <v>16</v>
      </c>
      <c r="IF1167">
        <v>83250</v>
      </c>
      <c r="IG1167" t="s">
        <v>533</v>
      </c>
      <c r="IH1167" t="s">
        <v>311</v>
      </c>
      <c r="IK1167">
        <v>-2</v>
      </c>
      <c r="IL1167" t="s">
        <v>278</v>
      </c>
      <c r="IM1167" t="s">
        <v>279</v>
      </c>
      <c r="IN1167" t="s">
        <v>468</v>
      </c>
      <c r="IP1167" t="s">
        <v>533</v>
      </c>
    </row>
    <row r="1168" spans="1:250" x14ac:dyDescent="0.35">
      <c r="A1168">
        <v>14235</v>
      </c>
      <c r="B1168">
        <v>-922729984</v>
      </c>
      <c r="C1168">
        <v>1837</v>
      </c>
      <c r="D1168" t="s">
        <v>272</v>
      </c>
      <c r="E1168" t="s">
        <v>273</v>
      </c>
      <c r="F1168">
        <v>13794</v>
      </c>
      <c r="G1168" t="s">
        <v>274</v>
      </c>
      <c r="H1168" t="s">
        <v>275</v>
      </c>
      <c r="I1168">
        <v>515</v>
      </c>
      <c r="J1168" t="s">
        <v>543</v>
      </c>
      <c r="K1168" t="s">
        <v>544</v>
      </c>
      <c r="L1168">
        <v>83250</v>
      </c>
      <c r="M1168" t="s">
        <v>533</v>
      </c>
      <c r="N1168" t="s">
        <v>534</v>
      </c>
      <c r="O1168">
        <v>83250</v>
      </c>
      <c r="P1168" t="s">
        <v>533</v>
      </c>
      <c r="Q1168" t="s">
        <v>534</v>
      </c>
      <c r="R1168" t="s">
        <v>458</v>
      </c>
      <c r="S1168" s="43">
        <v>0</v>
      </c>
      <c r="U1168" s="43">
        <v>16</v>
      </c>
      <c r="IF1168">
        <v>83250</v>
      </c>
      <c r="IG1168" t="s">
        <v>533</v>
      </c>
      <c r="IH1168" t="s">
        <v>311</v>
      </c>
      <c r="IK1168">
        <v>-2</v>
      </c>
      <c r="IL1168" t="s">
        <v>278</v>
      </c>
      <c r="IM1168" t="s">
        <v>279</v>
      </c>
      <c r="IN1168" t="s">
        <v>468</v>
      </c>
      <c r="IP1168" t="s">
        <v>533</v>
      </c>
    </row>
    <row r="1169" spans="1:250" x14ac:dyDescent="0.35">
      <c r="A1169">
        <v>14236</v>
      </c>
      <c r="B1169">
        <v>-922729984</v>
      </c>
      <c r="C1169">
        <v>1837</v>
      </c>
      <c r="D1169" t="s">
        <v>272</v>
      </c>
      <c r="E1169" t="s">
        <v>273</v>
      </c>
      <c r="F1169">
        <v>1848</v>
      </c>
      <c r="G1169" t="s">
        <v>285</v>
      </c>
      <c r="H1169" t="s">
        <v>273</v>
      </c>
      <c r="I1169">
        <v>513</v>
      </c>
      <c r="J1169" t="s">
        <v>545</v>
      </c>
      <c r="K1169" t="s">
        <v>546</v>
      </c>
      <c r="L1169">
        <v>1946</v>
      </c>
      <c r="M1169" t="s">
        <v>286</v>
      </c>
      <c r="N1169" t="s">
        <v>14</v>
      </c>
      <c r="O1169">
        <v>1946</v>
      </c>
      <c r="P1169" t="s">
        <v>286</v>
      </c>
      <c r="Q1169" t="s">
        <v>14</v>
      </c>
      <c r="R1169" t="s">
        <v>458</v>
      </c>
      <c r="S1169" s="43">
        <v>0</v>
      </c>
      <c r="U1169" s="43">
        <v>16</v>
      </c>
      <c r="IF1169">
        <v>1946</v>
      </c>
      <c r="IG1169" t="s">
        <v>286</v>
      </c>
      <c r="IH1169" t="s">
        <v>287</v>
      </c>
      <c r="IK1169">
        <v>-2</v>
      </c>
      <c r="IL1169" t="s">
        <v>278</v>
      </c>
      <c r="IM1169" t="s">
        <v>279</v>
      </c>
      <c r="IN1169" t="s">
        <v>463</v>
      </c>
      <c r="IP1169" t="s">
        <v>464</v>
      </c>
    </row>
    <row r="1170" spans="1:250" x14ac:dyDescent="0.35">
      <c r="A1170">
        <v>14237</v>
      </c>
      <c r="B1170">
        <v>-922729984</v>
      </c>
      <c r="C1170">
        <v>1837</v>
      </c>
      <c r="D1170" t="s">
        <v>272</v>
      </c>
      <c r="E1170" t="s">
        <v>273</v>
      </c>
      <c r="F1170">
        <v>1848</v>
      </c>
      <c r="G1170" t="s">
        <v>285</v>
      </c>
      <c r="H1170" t="s">
        <v>273</v>
      </c>
      <c r="I1170">
        <v>509</v>
      </c>
      <c r="J1170" t="s">
        <v>547</v>
      </c>
      <c r="K1170" t="s">
        <v>548</v>
      </c>
      <c r="L1170">
        <v>1946</v>
      </c>
      <c r="M1170" t="s">
        <v>286</v>
      </c>
      <c r="N1170" t="s">
        <v>14</v>
      </c>
      <c r="O1170">
        <v>1946</v>
      </c>
      <c r="P1170" t="s">
        <v>286</v>
      </c>
      <c r="Q1170" t="s">
        <v>14</v>
      </c>
      <c r="R1170" t="s">
        <v>458</v>
      </c>
      <c r="S1170" s="43">
        <v>0</v>
      </c>
      <c r="U1170" s="43">
        <v>16</v>
      </c>
      <c r="IF1170">
        <v>1946</v>
      </c>
      <c r="IG1170" t="s">
        <v>286</v>
      </c>
      <c r="IH1170" t="s">
        <v>287</v>
      </c>
      <c r="IK1170">
        <v>-2</v>
      </c>
      <c r="IL1170" t="s">
        <v>278</v>
      </c>
      <c r="IM1170" t="s">
        <v>279</v>
      </c>
      <c r="IN1170" t="s">
        <v>463</v>
      </c>
      <c r="IP1170" t="s">
        <v>464</v>
      </c>
    </row>
    <row r="1171" spans="1:250" x14ac:dyDescent="0.35">
      <c r="A1171">
        <v>14238</v>
      </c>
      <c r="B1171">
        <v>-922729984</v>
      </c>
      <c r="C1171">
        <v>1837</v>
      </c>
      <c r="D1171" t="s">
        <v>272</v>
      </c>
      <c r="E1171" t="s">
        <v>273</v>
      </c>
      <c r="F1171">
        <v>1848</v>
      </c>
      <c r="G1171" t="s">
        <v>285</v>
      </c>
      <c r="H1171" t="s">
        <v>273</v>
      </c>
      <c r="I1171">
        <v>507</v>
      </c>
      <c r="J1171" t="s">
        <v>549</v>
      </c>
      <c r="K1171" t="s">
        <v>550</v>
      </c>
      <c r="L1171">
        <v>1946</v>
      </c>
      <c r="M1171" t="s">
        <v>286</v>
      </c>
      <c r="N1171" t="s">
        <v>14</v>
      </c>
      <c r="O1171">
        <v>1946</v>
      </c>
      <c r="P1171" t="s">
        <v>286</v>
      </c>
      <c r="Q1171" t="s">
        <v>14</v>
      </c>
      <c r="R1171" t="s">
        <v>458</v>
      </c>
      <c r="S1171" s="43">
        <v>0</v>
      </c>
      <c r="U1171" s="43">
        <v>16</v>
      </c>
      <c r="IF1171">
        <v>1946</v>
      </c>
      <c r="IG1171" t="s">
        <v>286</v>
      </c>
      <c r="IH1171" t="s">
        <v>287</v>
      </c>
      <c r="IK1171">
        <v>-2</v>
      </c>
      <c r="IL1171" t="s">
        <v>278</v>
      </c>
      <c r="IM1171" t="s">
        <v>279</v>
      </c>
      <c r="IN1171" t="s">
        <v>463</v>
      </c>
      <c r="IP1171" t="s">
        <v>464</v>
      </c>
    </row>
    <row r="1172" spans="1:250" x14ac:dyDescent="0.35">
      <c r="A1172">
        <v>14239</v>
      </c>
      <c r="B1172">
        <v>-922729984</v>
      </c>
      <c r="C1172">
        <v>1837</v>
      </c>
      <c r="D1172" t="s">
        <v>272</v>
      </c>
      <c r="E1172" t="s">
        <v>273</v>
      </c>
      <c r="F1172">
        <v>1848</v>
      </c>
      <c r="G1172" t="s">
        <v>285</v>
      </c>
      <c r="H1172" t="s">
        <v>273</v>
      </c>
      <c r="I1172">
        <v>528</v>
      </c>
      <c r="J1172" t="s">
        <v>531</v>
      </c>
      <c r="K1172" t="s">
        <v>532</v>
      </c>
      <c r="L1172">
        <v>1946</v>
      </c>
      <c r="M1172" t="s">
        <v>286</v>
      </c>
      <c r="N1172" t="s">
        <v>14</v>
      </c>
      <c r="O1172">
        <v>1946</v>
      </c>
      <c r="P1172" t="s">
        <v>286</v>
      </c>
      <c r="Q1172" t="s">
        <v>14</v>
      </c>
      <c r="R1172" t="s">
        <v>458</v>
      </c>
      <c r="S1172" s="43">
        <v>0</v>
      </c>
      <c r="U1172" s="43">
        <v>16</v>
      </c>
      <c r="IF1172">
        <v>1946</v>
      </c>
      <c r="IG1172" t="s">
        <v>286</v>
      </c>
      <c r="IH1172" t="s">
        <v>287</v>
      </c>
      <c r="IK1172">
        <v>-2</v>
      </c>
      <c r="IL1172" t="s">
        <v>278</v>
      </c>
      <c r="IM1172" t="s">
        <v>279</v>
      </c>
      <c r="IN1172" t="s">
        <v>463</v>
      </c>
      <c r="IP1172" t="s">
        <v>464</v>
      </c>
    </row>
    <row r="1173" spans="1:250" x14ac:dyDescent="0.35">
      <c r="A1173">
        <v>14240</v>
      </c>
      <c r="B1173">
        <v>-922729984</v>
      </c>
      <c r="C1173">
        <v>1837</v>
      </c>
      <c r="D1173" t="s">
        <v>272</v>
      </c>
      <c r="E1173" t="s">
        <v>273</v>
      </c>
      <c r="F1173">
        <v>1848</v>
      </c>
      <c r="G1173" t="s">
        <v>285</v>
      </c>
      <c r="H1173" t="s">
        <v>273</v>
      </c>
      <c r="I1173">
        <v>527</v>
      </c>
      <c r="J1173" t="s">
        <v>535</v>
      </c>
      <c r="K1173" t="s">
        <v>536</v>
      </c>
      <c r="L1173">
        <v>1946</v>
      </c>
      <c r="M1173" t="s">
        <v>286</v>
      </c>
      <c r="N1173" t="s">
        <v>14</v>
      </c>
      <c r="O1173">
        <v>1946</v>
      </c>
      <c r="P1173" t="s">
        <v>286</v>
      </c>
      <c r="Q1173" t="s">
        <v>14</v>
      </c>
      <c r="R1173" t="s">
        <v>458</v>
      </c>
      <c r="S1173" s="43">
        <v>0</v>
      </c>
      <c r="U1173" s="43">
        <v>16</v>
      </c>
      <c r="IF1173">
        <v>1946</v>
      </c>
      <c r="IG1173" t="s">
        <v>286</v>
      </c>
      <c r="IH1173" t="s">
        <v>287</v>
      </c>
      <c r="IK1173">
        <v>-2</v>
      </c>
      <c r="IL1173" t="s">
        <v>278</v>
      </c>
      <c r="IM1173" t="s">
        <v>279</v>
      </c>
      <c r="IN1173" t="s">
        <v>463</v>
      </c>
      <c r="IP1173" t="s">
        <v>464</v>
      </c>
    </row>
    <row r="1174" spans="1:250" x14ac:dyDescent="0.35">
      <c r="A1174">
        <v>14241</v>
      </c>
      <c r="B1174">
        <v>-922729984</v>
      </c>
      <c r="C1174">
        <v>1837</v>
      </c>
      <c r="D1174" t="s">
        <v>272</v>
      </c>
      <c r="E1174" t="s">
        <v>273</v>
      </c>
      <c r="F1174">
        <v>1848</v>
      </c>
      <c r="G1174" t="s">
        <v>285</v>
      </c>
      <c r="H1174" t="s">
        <v>273</v>
      </c>
      <c r="I1174">
        <v>523</v>
      </c>
      <c r="J1174" t="s">
        <v>537</v>
      </c>
      <c r="K1174" t="s">
        <v>538</v>
      </c>
      <c r="L1174">
        <v>1946</v>
      </c>
      <c r="M1174" t="s">
        <v>286</v>
      </c>
      <c r="N1174" t="s">
        <v>14</v>
      </c>
      <c r="O1174">
        <v>1946</v>
      </c>
      <c r="P1174" t="s">
        <v>286</v>
      </c>
      <c r="Q1174" t="s">
        <v>14</v>
      </c>
      <c r="R1174" t="s">
        <v>458</v>
      </c>
      <c r="S1174" s="43">
        <v>0</v>
      </c>
      <c r="U1174" s="43">
        <v>16</v>
      </c>
      <c r="IF1174">
        <v>1946</v>
      </c>
      <c r="IG1174" t="s">
        <v>286</v>
      </c>
      <c r="IH1174" t="s">
        <v>287</v>
      </c>
      <c r="IK1174">
        <v>-2</v>
      </c>
      <c r="IL1174" t="s">
        <v>278</v>
      </c>
      <c r="IM1174" t="s">
        <v>279</v>
      </c>
      <c r="IN1174" t="s">
        <v>463</v>
      </c>
      <c r="IP1174" t="s">
        <v>464</v>
      </c>
    </row>
    <row r="1175" spans="1:250" x14ac:dyDescent="0.35">
      <c r="A1175">
        <v>14242</v>
      </c>
      <c r="B1175">
        <v>-922729984</v>
      </c>
      <c r="C1175">
        <v>1837</v>
      </c>
      <c r="D1175" t="s">
        <v>272</v>
      </c>
      <c r="E1175" t="s">
        <v>273</v>
      </c>
      <c r="F1175">
        <v>1848</v>
      </c>
      <c r="G1175" t="s">
        <v>285</v>
      </c>
      <c r="H1175" t="s">
        <v>273</v>
      </c>
      <c r="I1175">
        <v>521</v>
      </c>
      <c r="J1175" t="s">
        <v>539</v>
      </c>
      <c r="K1175" t="s">
        <v>540</v>
      </c>
      <c r="L1175">
        <v>1946</v>
      </c>
      <c r="M1175" t="s">
        <v>286</v>
      </c>
      <c r="N1175" t="s">
        <v>14</v>
      </c>
      <c r="O1175">
        <v>1946</v>
      </c>
      <c r="P1175" t="s">
        <v>286</v>
      </c>
      <c r="Q1175" t="s">
        <v>14</v>
      </c>
      <c r="R1175" t="s">
        <v>458</v>
      </c>
      <c r="S1175" s="43">
        <v>0</v>
      </c>
      <c r="U1175" s="43">
        <v>16</v>
      </c>
      <c r="IF1175">
        <v>1946</v>
      </c>
      <c r="IG1175" t="s">
        <v>286</v>
      </c>
      <c r="IH1175" t="s">
        <v>287</v>
      </c>
      <c r="IK1175">
        <v>-2</v>
      </c>
      <c r="IL1175" t="s">
        <v>278</v>
      </c>
      <c r="IM1175" t="s">
        <v>279</v>
      </c>
      <c r="IN1175" t="s">
        <v>463</v>
      </c>
      <c r="IP1175" t="s">
        <v>464</v>
      </c>
    </row>
    <row r="1176" spans="1:250" x14ac:dyDescent="0.35">
      <c r="A1176">
        <v>14243</v>
      </c>
      <c r="B1176">
        <v>-922729984</v>
      </c>
      <c r="C1176">
        <v>1837</v>
      </c>
      <c r="D1176" t="s">
        <v>272</v>
      </c>
      <c r="E1176" t="s">
        <v>273</v>
      </c>
      <c r="F1176">
        <v>1848</v>
      </c>
      <c r="G1176" t="s">
        <v>285</v>
      </c>
      <c r="H1176" t="s">
        <v>273</v>
      </c>
      <c r="I1176">
        <v>519</v>
      </c>
      <c r="J1176" t="s">
        <v>541</v>
      </c>
      <c r="K1176" t="s">
        <v>542</v>
      </c>
      <c r="L1176">
        <v>1946</v>
      </c>
      <c r="M1176" t="s">
        <v>286</v>
      </c>
      <c r="N1176" t="s">
        <v>14</v>
      </c>
      <c r="O1176">
        <v>1946</v>
      </c>
      <c r="P1176" t="s">
        <v>286</v>
      </c>
      <c r="Q1176" t="s">
        <v>14</v>
      </c>
      <c r="R1176" t="s">
        <v>458</v>
      </c>
      <c r="S1176" s="43">
        <v>0</v>
      </c>
      <c r="U1176" s="43">
        <v>16</v>
      </c>
      <c r="IF1176">
        <v>1946</v>
      </c>
      <c r="IG1176" t="s">
        <v>286</v>
      </c>
      <c r="IH1176" t="s">
        <v>287</v>
      </c>
      <c r="IK1176">
        <v>-2</v>
      </c>
      <c r="IL1176" t="s">
        <v>278</v>
      </c>
      <c r="IM1176" t="s">
        <v>279</v>
      </c>
      <c r="IN1176" t="s">
        <v>463</v>
      </c>
      <c r="IP1176" t="s">
        <v>464</v>
      </c>
    </row>
    <row r="1177" spans="1:250" x14ac:dyDescent="0.35">
      <c r="A1177">
        <v>14244</v>
      </c>
      <c r="B1177">
        <v>-922729984</v>
      </c>
      <c r="C1177">
        <v>1837</v>
      </c>
      <c r="D1177" t="s">
        <v>272</v>
      </c>
      <c r="E1177" t="s">
        <v>273</v>
      </c>
      <c r="F1177">
        <v>1848</v>
      </c>
      <c r="G1177" t="s">
        <v>285</v>
      </c>
      <c r="H1177" t="s">
        <v>273</v>
      </c>
      <c r="I1177">
        <v>515</v>
      </c>
      <c r="J1177" t="s">
        <v>543</v>
      </c>
      <c r="K1177" t="s">
        <v>544</v>
      </c>
      <c r="L1177">
        <v>1946</v>
      </c>
      <c r="M1177" t="s">
        <v>286</v>
      </c>
      <c r="N1177" t="s">
        <v>14</v>
      </c>
      <c r="O1177">
        <v>1946</v>
      </c>
      <c r="P1177" t="s">
        <v>286</v>
      </c>
      <c r="Q1177" t="s">
        <v>14</v>
      </c>
      <c r="R1177" t="s">
        <v>458</v>
      </c>
      <c r="S1177" s="43">
        <v>0</v>
      </c>
      <c r="U1177" s="43">
        <v>16</v>
      </c>
      <c r="IF1177">
        <v>1946</v>
      </c>
      <c r="IG1177" t="s">
        <v>286</v>
      </c>
      <c r="IH1177" t="s">
        <v>287</v>
      </c>
      <c r="IK1177">
        <v>-2</v>
      </c>
      <c r="IL1177" t="s">
        <v>278</v>
      </c>
      <c r="IM1177" t="s">
        <v>279</v>
      </c>
      <c r="IN1177" t="s">
        <v>463</v>
      </c>
      <c r="IP1177" t="s">
        <v>464</v>
      </c>
    </row>
    <row r="1178" spans="1:250" x14ac:dyDescent="0.35">
      <c r="A1178">
        <v>14245</v>
      </c>
      <c r="B1178">
        <v>-922729984</v>
      </c>
      <c r="C1178">
        <v>1837</v>
      </c>
      <c r="D1178" t="s">
        <v>272</v>
      </c>
      <c r="E1178" t="s">
        <v>273</v>
      </c>
      <c r="F1178">
        <v>1848</v>
      </c>
      <c r="G1178" t="s">
        <v>285</v>
      </c>
      <c r="H1178" t="s">
        <v>273</v>
      </c>
      <c r="I1178">
        <v>521</v>
      </c>
      <c r="J1178" t="s">
        <v>539</v>
      </c>
      <c r="K1178" t="s">
        <v>540</v>
      </c>
      <c r="L1178">
        <v>2024</v>
      </c>
      <c r="M1178" t="s">
        <v>288</v>
      </c>
      <c r="N1178" t="s">
        <v>15</v>
      </c>
      <c r="O1178">
        <v>2024</v>
      </c>
      <c r="P1178" t="s">
        <v>288</v>
      </c>
      <c r="Q1178" t="s">
        <v>15</v>
      </c>
      <c r="R1178" t="s">
        <v>458</v>
      </c>
      <c r="S1178" s="43">
        <v>0</v>
      </c>
      <c r="U1178" s="43">
        <v>16</v>
      </c>
      <c r="IF1178">
        <v>2024</v>
      </c>
      <c r="IG1178" t="s">
        <v>288</v>
      </c>
      <c r="IH1178" t="s">
        <v>287</v>
      </c>
      <c r="IK1178">
        <v>-2</v>
      </c>
      <c r="IL1178" t="s">
        <v>278</v>
      </c>
      <c r="IM1178" t="s">
        <v>279</v>
      </c>
      <c r="IN1178" t="s">
        <v>463</v>
      </c>
      <c r="IP1178" t="s">
        <v>465</v>
      </c>
    </row>
    <row r="1179" spans="1:250" x14ac:dyDescent="0.35">
      <c r="A1179">
        <v>14246</v>
      </c>
      <c r="B1179">
        <v>-922729984</v>
      </c>
      <c r="C1179">
        <v>1837</v>
      </c>
      <c r="D1179" t="s">
        <v>272</v>
      </c>
      <c r="E1179" t="s">
        <v>273</v>
      </c>
      <c r="F1179">
        <v>1848</v>
      </c>
      <c r="G1179" t="s">
        <v>285</v>
      </c>
      <c r="H1179" t="s">
        <v>273</v>
      </c>
      <c r="I1179">
        <v>519</v>
      </c>
      <c r="J1179" t="s">
        <v>541</v>
      </c>
      <c r="K1179" t="s">
        <v>542</v>
      </c>
      <c r="L1179">
        <v>2024</v>
      </c>
      <c r="M1179" t="s">
        <v>288</v>
      </c>
      <c r="N1179" t="s">
        <v>15</v>
      </c>
      <c r="O1179">
        <v>2024</v>
      </c>
      <c r="P1179" t="s">
        <v>288</v>
      </c>
      <c r="Q1179" t="s">
        <v>15</v>
      </c>
      <c r="R1179" t="s">
        <v>458</v>
      </c>
      <c r="S1179" s="43">
        <v>0</v>
      </c>
      <c r="U1179" s="43">
        <v>16</v>
      </c>
      <c r="IF1179">
        <v>2024</v>
      </c>
      <c r="IG1179" t="s">
        <v>288</v>
      </c>
      <c r="IH1179" t="s">
        <v>287</v>
      </c>
      <c r="IK1179">
        <v>-2</v>
      </c>
      <c r="IL1179" t="s">
        <v>278</v>
      </c>
      <c r="IM1179" t="s">
        <v>279</v>
      </c>
      <c r="IN1179" t="s">
        <v>463</v>
      </c>
      <c r="IP1179" t="s">
        <v>465</v>
      </c>
    </row>
    <row r="1180" spans="1:250" x14ac:dyDescent="0.35">
      <c r="A1180">
        <v>14247</v>
      </c>
      <c r="B1180">
        <v>-922729984</v>
      </c>
      <c r="C1180">
        <v>1837</v>
      </c>
      <c r="D1180" t="s">
        <v>272</v>
      </c>
      <c r="E1180" t="s">
        <v>273</v>
      </c>
      <c r="F1180">
        <v>1848</v>
      </c>
      <c r="G1180" t="s">
        <v>285</v>
      </c>
      <c r="H1180" t="s">
        <v>273</v>
      </c>
      <c r="I1180">
        <v>515</v>
      </c>
      <c r="J1180" t="s">
        <v>543</v>
      </c>
      <c r="K1180" t="s">
        <v>544</v>
      </c>
      <c r="L1180">
        <v>2024</v>
      </c>
      <c r="M1180" t="s">
        <v>288</v>
      </c>
      <c r="N1180" t="s">
        <v>15</v>
      </c>
      <c r="O1180">
        <v>2024</v>
      </c>
      <c r="P1180" t="s">
        <v>288</v>
      </c>
      <c r="Q1180" t="s">
        <v>15</v>
      </c>
      <c r="R1180" t="s">
        <v>458</v>
      </c>
      <c r="S1180" s="43">
        <v>0</v>
      </c>
      <c r="U1180" s="43">
        <v>16</v>
      </c>
      <c r="IF1180">
        <v>2024</v>
      </c>
      <c r="IG1180" t="s">
        <v>288</v>
      </c>
      <c r="IH1180" t="s">
        <v>287</v>
      </c>
      <c r="IK1180">
        <v>-2</v>
      </c>
      <c r="IL1180" t="s">
        <v>278</v>
      </c>
      <c r="IM1180" t="s">
        <v>279</v>
      </c>
      <c r="IN1180" t="s">
        <v>463</v>
      </c>
      <c r="IP1180" t="s">
        <v>465</v>
      </c>
    </row>
    <row r="1181" spans="1:250" x14ac:dyDescent="0.35">
      <c r="A1181">
        <v>14248</v>
      </c>
      <c r="B1181">
        <v>-922729984</v>
      </c>
      <c r="C1181">
        <v>1837</v>
      </c>
      <c r="D1181" t="s">
        <v>272</v>
      </c>
      <c r="E1181" t="s">
        <v>273</v>
      </c>
      <c r="F1181">
        <v>1848</v>
      </c>
      <c r="G1181" t="s">
        <v>285</v>
      </c>
      <c r="H1181" t="s">
        <v>273</v>
      </c>
      <c r="I1181">
        <v>513</v>
      </c>
      <c r="J1181" t="s">
        <v>545</v>
      </c>
      <c r="K1181" t="s">
        <v>546</v>
      </c>
      <c r="L1181">
        <v>2024</v>
      </c>
      <c r="M1181" t="s">
        <v>288</v>
      </c>
      <c r="N1181" t="s">
        <v>15</v>
      </c>
      <c r="O1181">
        <v>2024</v>
      </c>
      <c r="P1181" t="s">
        <v>288</v>
      </c>
      <c r="Q1181" t="s">
        <v>15</v>
      </c>
      <c r="R1181" t="s">
        <v>458</v>
      </c>
      <c r="S1181" s="43">
        <v>0</v>
      </c>
      <c r="U1181" s="43">
        <v>16</v>
      </c>
      <c r="IF1181">
        <v>2024</v>
      </c>
      <c r="IG1181" t="s">
        <v>288</v>
      </c>
      <c r="IH1181" t="s">
        <v>287</v>
      </c>
      <c r="IK1181">
        <v>-2</v>
      </c>
      <c r="IL1181" t="s">
        <v>278</v>
      </c>
      <c r="IM1181" t="s">
        <v>279</v>
      </c>
      <c r="IN1181" t="s">
        <v>463</v>
      </c>
      <c r="IP1181" t="s">
        <v>465</v>
      </c>
    </row>
    <row r="1182" spans="1:250" x14ac:dyDescent="0.35">
      <c r="A1182">
        <v>14249</v>
      </c>
      <c r="B1182">
        <v>-922729984</v>
      </c>
      <c r="C1182">
        <v>1837</v>
      </c>
      <c r="D1182" t="s">
        <v>272</v>
      </c>
      <c r="E1182" t="s">
        <v>273</v>
      </c>
      <c r="F1182">
        <v>1848</v>
      </c>
      <c r="G1182" t="s">
        <v>285</v>
      </c>
      <c r="H1182" t="s">
        <v>273</v>
      </c>
      <c r="I1182">
        <v>509</v>
      </c>
      <c r="J1182" t="s">
        <v>547</v>
      </c>
      <c r="K1182" t="s">
        <v>548</v>
      </c>
      <c r="L1182">
        <v>2024</v>
      </c>
      <c r="M1182" t="s">
        <v>288</v>
      </c>
      <c r="N1182" t="s">
        <v>15</v>
      </c>
      <c r="O1182">
        <v>2024</v>
      </c>
      <c r="P1182" t="s">
        <v>288</v>
      </c>
      <c r="Q1182" t="s">
        <v>15</v>
      </c>
      <c r="R1182" t="s">
        <v>458</v>
      </c>
      <c r="S1182" s="43">
        <v>0</v>
      </c>
      <c r="U1182" s="43">
        <v>16</v>
      </c>
      <c r="IF1182">
        <v>2024</v>
      </c>
      <c r="IG1182" t="s">
        <v>288</v>
      </c>
      <c r="IH1182" t="s">
        <v>287</v>
      </c>
      <c r="IK1182">
        <v>-2</v>
      </c>
      <c r="IL1182" t="s">
        <v>278</v>
      </c>
      <c r="IM1182" t="s">
        <v>279</v>
      </c>
      <c r="IN1182" t="s">
        <v>463</v>
      </c>
      <c r="IP1182" t="s">
        <v>465</v>
      </c>
    </row>
    <row r="1183" spans="1:250" x14ac:dyDescent="0.35">
      <c r="A1183">
        <v>14250</v>
      </c>
      <c r="B1183">
        <v>-922729984</v>
      </c>
      <c r="C1183">
        <v>1837</v>
      </c>
      <c r="D1183" t="s">
        <v>272</v>
      </c>
      <c r="E1183" t="s">
        <v>273</v>
      </c>
      <c r="F1183">
        <v>1848</v>
      </c>
      <c r="G1183" t="s">
        <v>285</v>
      </c>
      <c r="H1183" t="s">
        <v>273</v>
      </c>
      <c r="I1183">
        <v>507</v>
      </c>
      <c r="J1183" t="s">
        <v>549</v>
      </c>
      <c r="K1183" t="s">
        <v>550</v>
      </c>
      <c r="L1183">
        <v>2024</v>
      </c>
      <c r="M1183" t="s">
        <v>288</v>
      </c>
      <c r="N1183" t="s">
        <v>15</v>
      </c>
      <c r="O1183">
        <v>2024</v>
      </c>
      <c r="P1183" t="s">
        <v>288</v>
      </c>
      <c r="Q1183" t="s">
        <v>15</v>
      </c>
      <c r="R1183" t="s">
        <v>458</v>
      </c>
      <c r="S1183" s="43">
        <v>0</v>
      </c>
      <c r="U1183" s="43">
        <v>16</v>
      </c>
      <c r="IF1183">
        <v>2024</v>
      </c>
      <c r="IG1183" t="s">
        <v>288</v>
      </c>
      <c r="IH1183" t="s">
        <v>287</v>
      </c>
      <c r="IK1183">
        <v>-2</v>
      </c>
      <c r="IL1183" t="s">
        <v>278</v>
      </c>
      <c r="IM1183" t="s">
        <v>279</v>
      </c>
      <c r="IN1183" t="s">
        <v>463</v>
      </c>
      <c r="IP1183" t="s">
        <v>465</v>
      </c>
    </row>
    <row r="1184" spans="1:250" x14ac:dyDescent="0.35">
      <c r="A1184">
        <v>14251</v>
      </c>
      <c r="B1184">
        <v>-922729984</v>
      </c>
      <c r="C1184">
        <v>1837</v>
      </c>
      <c r="D1184" t="s">
        <v>272</v>
      </c>
      <c r="E1184" t="s">
        <v>273</v>
      </c>
      <c r="F1184">
        <v>9695</v>
      </c>
      <c r="G1184" t="s">
        <v>280</v>
      </c>
      <c r="H1184" t="s">
        <v>281</v>
      </c>
      <c r="I1184">
        <v>513</v>
      </c>
      <c r="J1184" t="s">
        <v>545</v>
      </c>
      <c r="K1184" t="s">
        <v>546</v>
      </c>
      <c r="L1184">
        <v>2024</v>
      </c>
      <c r="M1184" t="s">
        <v>288</v>
      </c>
      <c r="N1184" t="s">
        <v>15</v>
      </c>
      <c r="O1184">
        <v>2024</v>
      </c>
      <c r="P1184" t="s">
        <v>288</v>
      </c>
      <c r="Q1184" t="s">
        <v>15</v>
      </c>
      <c r="R1184" t="s">
        <v>458</v>
      </c>
      <c r="S1184" s="43">
        <v>0</v>
      </c>
      <c r="U1184" s="43">
        <v>16</v>
      </c>
      <c r="IF1184">
        <v>2024</v>
      </c>
      <c r="IG1184" t="s">
        <v>288</v>
      </c>
      <c r="IH1184" t="s">
        <v>284</v>
      </c>
      <c r="IK1184">
        <v>-2</v>
      </c>
      <c r="IL1184" t="s">
        <v>278</v>
      </c>
      <c r="IM1184" t="s">
        <v>279</v>
      </c>
      <c r="IN1184" t="s">
        <v>466</v>
      </c>
      <c r="IP1184" t="s">
        <v>467</v>
      </c>
    </row>
    <row r="1185" spans="1:250" x14ac:dyDescent="0.35">
      <c r="A1185">
        <v>14252</v>
      </c>
      <c r="B1185">
        <v>-922729984</v>
      </c>
      <c r="C1185">
        <v>1837</v>
      </c>
      <c r="D1185" t="s">
        <v>272</v>
      </c>
      <c r="E1185" t="s">
        <v>273</v>
      </c>
      <c r="F1185">
        <v>9695</v>
      </c>
      <c r="G1185" t="s">
        <v>280</v>
      </c>
      <c r="H1185" t="s">
        <v>281</v>
      </c>
      <c r="I1185">
        <v>509</v>
      </c>
      <c r="J1185" t="s">
        <v>547</v>
      </c>
      <c r="K1185" t="s">
        <v>548</v>
      </c>
      <c r="L1185">
        <v>2024</v>
      </c>
      <c r="M1185" t="s">
        <v>288</v>
      </c>
      <c r="N1185" t="s">
        <v>15</v>
      </c>
      <c r="O1185">
        <v>2024</v>
      </c>
      <c r="P1185" t="s">
        <v>288</v>
      </c>
      <c r="Q1185" t="s">
        <v>15</v>
      </c>
      <c r="R1185" t="s">
        <v>458</v>
      </c>
      <c r="S1185" s="43">
        <v>0</v>
      </c>
      <c r="U1185" s="43">
        <v>16</v>
      </c>
      <c r="IF1185">
        <v>2024</v>
      </c>
      <c r="IG1185" t="s">
        <v>288</v>
      </c>
      <c r="IH1185" t="s">
        <v>284</v>
      </c>
      <c r="IK1185">
        <v>-2</v>
      </c>
      <c r="IL1185" t="s">
        <v>278</v>
      </c>
      <c r="IM1185" t="s">
        <v>279</v>
      </c>
      <c r="IN1185" t="s">
        <v>466</v>
      </c>
      <c r="IP1185" t="s">
        <v>467</v>
      </c>
    </row>
    <row r="1186" spans="1:250" x14ac:dyDescent="0.35">
      <c r="A1186">
        <v>14253</v>
      </c>
      <c r="B1186">
        <v>-922729984</v>
      </c>
      <c r="C1186">
        <v>1837</v>
      </c>
      <c r="D1186" t="s">
        <v>272</v>
      </c>
      <c r="E1186" t="s">
        <v>273</v>
      </c>
      <c r="F1186">
        <v>9695</v>
      </c>
      <c r="G1186" t="s">
        <v>280</v>
      </c>
      <c r="H1186" t="s">
        <v>281</v>
      </c>
      <c r="I1186">
        <v>507</v>
      </c>
      <c r="J1186" t="s">
        <v>549</v>
      </c>
      <c r="K1186" t="s">
        <v>550</v>
      </c>
      <c r="L1186">
        <v>2024</v>
      </c>
      <c r="M1186" t="s">
        <v>288</v>
      </c>
      <c r="N1186" t="s">
        <v>15</v>
      </c>
      <c r="O1186">
        <v>2024</v>
      </c>
      <c r="P1186" t="s">
        <v>288</v>
      </c>
      <c r="Q1186" t="s">
        <v>15</v>
      </c>
      <c r="R1186" t="s">
        <v>458</v>
      </c>
      <c r="S1186" s="43">
        <v>0</v>
      </c>
      <c r="U1186" s="43">
        <v>16</v>
      </c>
      <c r="IF1186">
        <v>2024</v>
      </c>
      <c r="IG1186" t="s">
        <v>288</v>
      </c>
      <c r="IH1186" t="s">
        <v>284</v>
      </c>
      <c r="IK1186">
        <v>-2</v>
      </c>
      <c r="IL1186" t="s">
        <v>278</v>
      </c>
      <c r="IM1186" t="s">
        <v>279</v>
      </c>
      <c r="IN1186" t="s">
        <v>466</v>
      </c>
      <c r="IP1186" t="s">
        <v>467</v>
      </c>
    </row>
    <row r="1187" spans="1:250" x14ac:dyDescent="0.35">
      <c r="A1187">
        <v>14254</v>
      </c>
      <c r="B1187">
        <v>-922729984</v>
      </c>
      <c r="C1187">
        <v>1837</v>
      </c>
      <c r="D1187" t="s">
        <v>272</v>
      </c>
      <c r="E1187" t="s">
        <v>273</v>
      </c>
      <c r="F1187">
        <v>1848</v>
      </c>
      <c r="G1187" t="s">
        <v>285</v>
      </c>
      <c r="H1187" t="s">
        <v>273</v>
      </c>
      <c r="I1187">
        <v>528</v>
      </c>
      <c r="J1187" t="s">
        <v>531</v>
      </c>
      <c r="K1187" t="s">
        <v>532</v>
      </c>
      <c r="L1187">
        <v>2024</v>
      </c>
      <c r="M1187" t="s">
        <v>288</v>
      </c>
      <c r="N1187" t="s">
        <v>15</v>
      </c>
      <c r="O1187">
        <v>2024</v>
      </c>
      <c r="P1187" t="s">
        <v>288</v>
      </c>
      <c r="Q1187" t="s">
        <v>15</v>
      </c>
      <c r="R1187" t="s">
        <v>458</v>
      </c>
      <c r="S1187" s="43">
        <v>0</v>
      </c>
      <c r="U1187" s="43">
        <v>16</v>
      </c>
      <c r="IF1187">
        <v>2024</v>
      </c>
      <c r="IG1187" t="s">
        <v>288</v>
      </c>
      <c r="IH1187" t="s">
        <v>287</v>
      </c>
      <c r="IK1187">
        <v>-2</v>
      </c>
      <c r="IL1187" t="s">
        <v>278</v>
      </c>
      <c r="IM1187" t="s">
        <v>279</v>
      </c>
      <c r="IN1187" t="s">
        <v>463</v>
      </c>
      <c r="IP1187" t="s">
        <v>465</v>
      </c>
    </row>
    <row r="1188" spans="1:250" x14ac:dyDescent="0.35">
      <c r="A1188">
        <v>14255</v>
      </c>
      <c r="B1188">
        <v>-922729984</v>
      </c>
      <c r="C1188">
        <v>1837</v>
      </c>
      <c r="D1188" t="s">
        <v>272</v>
      </c>
      <c r="E1188" t="s">
        <v>273</v>
      </c>
      <c r="F1188">
        <v>1848</v>
      </c>
      <c r="G1188" t="s">
        <v>285</v>
      </c>
      <c r="H1188" t="s">
        <v>273</v>
      </c>
      <c r="I1188">
        <v>527</v>
      </c>
      <c r="J1188" t="s">
        <v>535</v>
      </c>
      <c r="K1188" t="s">
        <v>536</v>
      </c>
      <c r="L1188">
        <v>2024</v>
      </c>
      <c r="M1188" t="s">
        <v>288</v>
      </c>
      <c r="N1188" t="s">
        <v>15</v>
      </c>
      <c r="O1188">
        <v>2024</v>
      </c>
      <c r="P1188" t="s">
        <v>288</v>
      </c>
      <c r="Q1188" t="s">
        <v>15</v>
      </c>
      <c r="R1188" t="s">
        <v>458</v>
      </c>
      <c r="S1188" s="43">
        <v>0</v>
      </c>
      <c r="U1188" s="43">
        <v>16</v>
      </c>
      <c r="IF1188">
        <v>2024</v>
      </c>
      <c r="IG1188" t="s">
        <v>288</v>
      </c>
      <c r="IH1188" t="s">
        <v>287</v>
      </c>
      <c r="IK1188">
        <v>-2</v>
      </c>
      <c r="IL1188" t="s">
        <v>278</v>
      </c>
      <c r="IM1188" t="s">
        <v>279</v>
      </c>
      <c r="IN1188" t="s">
        <v>463</v>
      </c>
      <c r="IP1188" t="s">
        <v>465</v>
      </c>
    </row>
    <row r="1189" spans="1:250" x14ac:dyDescent="0.35">
      <c r="A1189">
        <v>14256</v>
      </c>
      <c r="B1189">
        <v>-922729984</v>
      </c>
      <c r="C1189">
        <v>1837</v>
      </c>
      <c r="D1189" t="s">
        <v>272</v>
      </c>
      <c r="E1189" t="s">
        <v>273</v>
      </c>
      <c r="F1189">
        <v>1848</v>
      </c>
      <c r="G1189" t="s">
        <v>285</v>
      </c>
      <c r="H1189" t="s">
        <v>273</v>
      </c>
      <c r="I1189">
        <v>523</v>
      </c>
      <c r="J1189" t="s">
        <v>537</v>
      </c>
      <c r="K1189" t="s">
        <v>538</v>
      </c>
      <c r="L1189">
        <v>2024</v>
      </c>
      <c r="M1189" t="s">
        <v>288</v>
      </c>
      <c r="N1189" t="s">
        <v>15</v>
      </c>
      <c r="O1189">
        <v>2024</v>
      </c>
      <c r="P1189" t="s">
        <v>288</v>
      </c>
      <c r="Q1189" t="s">
        <v>15</v>
      </c>
      <c r="R1189" t="s">
        <v>458</v>
      </c>
      <c r="S1189" s="43">
        <v>0</v>
      </c>
      <c r="U1189" s="43">
        <v>16</v>
      </c>
      <c r="IF1189">
        <v>2024</v>
      </c>
      <c r="IG1189" t="s">
        <v>288</v>
      </c>
      <c r="IH1189" t="s">
        <v>287</v>
      </c>
      <c r="IK1189">
        <v>-2</v>
      </c>
      <c r="IL1189" t="s">
        <v>278</v>
      </c>
      <c r="IM1189" t="s">
        <v>279</v>
      </c>
      <c r="IN1189" t="s">
        <v>463</v>
      </c>
      <c r="IP1189" t="s">
        <v>465</v>
      </c>
    </row>
    <row r="1190" spans="1:250" x14ac:dyDescent="0.35">
      <c r="A1190">
        <v>14257</v>
      </c>
      <c r="B1190">
        <v>-922729984</v>
      </c>
      <c r="C1190">
        <v>1837</v>
      </c>
      <c r="D1190" t="s">
        <v>272</v>
      </c>
      <c r="E1190" t="s">
        <v>273</v>
      </c>
      <c r="F1190">
        <v>9695</v>
      </c>
      <c r="G1190" t="s">
        <v>280</v>
      </c>
      <c r="H1190" t="s">
        <v>281</v>
      </c>
      <c r="I1190">
        <v>528</v>
      </c>
      <c r="J1190" t="s">
        <v>531</v>
      </c>
      <c r="K1190" t="s">
        <v>532</v>
      </c>
      <c r="L1190">
        <v>2024</v>
      </c>
      <c r="M1190" t="s">
        <v>288</v>
      </c>
      <c r="N1190" t="s">
        <v>15</v>
      </c>
      <c r="O1190">
        <v>2024</v>
      </c>
      <c r="P1190" t="s">
        <v>288</v>
      </c>
      <c r="Q1190" t="s">
        <v>15</v>
      </c>
      <c r="R1190" t="s">
        <v>458</v>
      </c>
      <c r="S1190" s="43">
        <v>0</v>
      </c>
      <c r="U1190" s="43">
        <v>16</v>
      </c>
      <c r="IF1190">
        <v>2024</v>
      </c>
      <c r="IG1190" t="s">
        <v>288</v>
      </c>
      <c r="IH1190" t="s">
        <v>284</v>
      </c>
      <c r="IK1190">
        <v>-2</v>
      </c>
      <c r="IL1190" t="s">
        <v>278</v>
      </c>
      <c r="IM1190" t="s">
        <v>279</v>
      </c>
      <c r="IN1190" t="s">
        <v>466</v>
      </c>
      <c r="IP1190" t="s">
        <v>467</v>
      </c>
    </row>
    <row r="1191" spans="1:250" x14ac:dyDescent="0.35">
      <c r="A1191">
        <v>14258</v>
      </c>
      <c r="B1191">
        <v>-922729984</v>
      </c>
      <c r="C1191">
        <v>1837</v>
      </c>
      <c r="D1191" t="s">
        <v>272</v>
      </c>
      <c r="E1191" t="s">
        <v>273</v>
      </c>
      <c r="F1191">
        <v>9695</v>
      </c>
      <c r="G1191" t="s">
        <v>280</v>
      </c>
      <c r="H1191" t="s">
        <v>281</v>
      </c>
      <c r="I1191">
        <v>527</v>
      </c>
      <c r="J1191" t="s">
        <v>535</v>
      </c>
      <c r="K1191" t="s">
        <v>536</v>
      </c>
      <c r="L1191">
        <v>2024</v>
      </c>
      <c r="M1191" t="s">
        <v>288</v>
      </c>
      <c r="N1191" t="s">
        <v>15</v>
      </c>
      <c r="O1191">
        <v>2024</v>
      </c>
      <c r="P1191" t="s">
        <v>288</v>
      </c>
      <c r="Q1191" t="s">
        <v>15</v>
      </c>
      <c r="R1191" t="s">
        <v>458</v>
      </c>
      <c r="S1191" s="43">
        <v>0</v>
      </c>
      <c r="U1191" s="43">
        <v>16</v>
      </c>
      <c r="IF1191">
        <v>2024</v>
      </c>
      <c r="IG1191" t="s">
        <v>288</v>
      </c>
      <c r="IH1191" t="s">
        <v>284</v>
      </c>
      <c r="IK1191">
        <v>-2</v>
      </c>
      <c r="IL1191" t="s">
        <v>278</v>
      </c>
      <c r="IM1191" t="s">
        <v>279</v>
      </c>
      <c r="IN1191" t="s">
        <v>466</v>
      </c>
      <c r="IP1191" t="s">
        <v>467</v>
      </c>
    </row>
    <row r="1192" spans="1:250" x14ac:dyDescent="0.35">
      <c r="A1192">
        <v>14259</v>
      </c>
      <c r="B1192">
        <v>-922729984</v>
      </c>
      <c r="C1192">
        <v>1837</v>
      </c>
      <c r="D1192" t="s">
        <v>272</v>
      </c>
      <c r="E1192" t="s">
        <v>273</v>
      </c>
      <c r="F1192">
        <v>9695</v>
      </c>
      <c r="G1192" t="s">
        <v>280</v>
      </c>
      <c r="H1192" t="s">
        <v>281</v>
      </c>
      <c r="I1192">
        <v>523</v>
      </c>
      <c r="J1192" t="s">
        <v>537</v>
      </c>
      <c r="K1192" t="s">
        <v>538</v>
      </c>
      <c r="L1192">
        <v>2024</v>
      </c>
      <c r="M1192" t="s">
        <v>288</v>
      </c>
      <c r="N1192" t="s">
        <v>15</v>
      </c>
      <c r="O1192">
        <v>2024</v>
      </c>
      <c r="P1192" t="s">
        <v>288</v>
      </c>
      <c r="Q1192" t="s">
        <v>15</v>
      </c>
      <c r="R1192" t="s">
        <v>458</v>
      </c>
      <c r="S1192" s="43">
        <v>0</v>
      </c>
      <c r="U1192" s="43">
        <v>16</v>
      </c>
      <c r="IF1192">
        <v>2024</v>
      </c>
      <c r="IG1192" t="s">
        <v>288</v>
      </c>
      <c r="IH1192" t="s">
        <v>284</v>
      </c>
      <c r="IK1192">
        <v>-2</v>
      </c>
      <c r="IL1192" t="s">
        <v>278</v>
      </c>
      <c r="IM1192" t="s">
        <v>279</v>
      </c>
      <c r="IN1192" t="s">
        <v>466</v>
      </c>
      <c r="IP1192" t="s">
        <v>467</v>
      </c>
    </row>
    <row r="1193" spans="1:250" x14ac:dyDescent="0.35">
      <c r="A1193">
        <v>14260</v>
      </c>
      <c r="B1193">
        <v>-922729984</v>
      </c>
      <c r="C1193">
        <v>1837</v>
      </c>
      <c r="D1193" t="s">
        <v>272</v>
      </c>
      <c r="E1193" t="s">
        <v>273</v>
      </c>
      <c r="F1193">
        <v>9695</v>
      </c>
      <c r="G1193" t="s">
        <v>280</v>
      </c>
      <c r="H1193" t="s">
        <v>281</v>
      </c>
      <c r="I1193">
        <v>521</v>
      </c>
      <c r="J1193" t="s">
        <v>539</v>
      </c>
      <c r="K1193" t="s">
        <v>540</v>
      </c>
      <c r="L1193">
        <v>2024</v>
      </c>
      <c r="M1193" t="s">
        <v>288</v>
      </c>
      <c r="N1193" t="s">
        <v>15</v>
      </c>
      <c r="O1193">
        <v>2024</v>
      </c>
      <c r="P1193" t="s">
        <v>288</v>
      </c>
      <c r="Q1193" t="s">
        <v>15</v>
      </c>
      <c r="R1193" t="s">
        <v>458</v>
      </c>
      <c r="S1193" s="43">
        <v>0</v>
      </c>
      <c r="U1193" s="43">
        <v>16</v>
      </c>
      <c r="IF1193">
        <v>2024</v>
      </c>
      <c r="IG1193" t="s">
        <v>288</v>
      </c>
      <c r="IH1193" t="s">
        <v>284</v>
      </c>
      <c r="IK1193">
        <v>-2</v>
      </c>
      <c r="IL1193" t="s">
        <v>278</v>
      </c>
      <c r="IM1193" t="s">
        <v>279</v>
      </c>
      <c r="IN1193" t="s">
        <v>466</v>
      </c>
      <c r="IP1193" t="s">
        <v>467</v>
      </c>
    </row>
    <row r="1194" spans="1:250" x14ac:dyDescent="0.35">
      <c r="A1194">
        <v>14261</v>
      </c>
      <c r="B1194">
        <v>-922729984</v>
      </c>
      <c r="C1194">
        <v>1837</v>
      </c>
      <c r="D1194" t="s">
        <v>272</v>
      </c>
      <c r="E1194" t="s">
        <v>273</v>
      </c>
      <c r="F1194">
        <v>9695</v>
      </c>
      <c r="G1194" t="s">
        <v>280</v>
      </c>
      <c r="H1194" t="s">
        <v>281</v>
      </c>
      <c r="I1194">
        <v>519</v>
      </c>
      <c r="J1194" t="s">
        <v>541</v>
      </c>
      <c r="K1194" t="s">
        <v>542</v>
      </c>
      <c r="L1194">
        <v>2024</v>
      </c>
      <c r="M1194" t="s">
        <v>288</v>
      </c>
      <c r="N1194" t="s">
        <v>15</v>
      </c>
      <c r="O1194">
        <v>2024</v>
      </c>
      <c r="P1194" t="s">
        <v>288</v>
      </c>
      <c r="Q1194" t="s">
        <v>15</v>
      </c>
      <c r="R1194" t="s">
        <v>458</v>
      </c>
      <c r="S1194" s="43">
        <v>0</v>
      </c>
      <c r="U1194" s="43">
        <v>16</v>
      </c>
      <c r="IF1194">
        <v>2024</v>
      </c>
      <c r="IG1194" t="s">
        <v>288</v>
      </c>
      <c r="IH1194" t="s">
        <v>284</v>
      </c>
      <c r="IK1194">
        <v>-2</v>
      </c>
      <c r="IL1194" t="s">
        <v>278</v>
      </c>
      <c r="IM1194" t="s">
        <v>279</v>
      </c>
      <c r="IN1194" t="s">
        <v>466</v>
      </c>
      <c r="IP1194" t="s">
        <v>467</v>
      </c>
    </row>
    <row r="1195" spans="1:250" x14ac:dyDescent="0.35">
      <c r="A1195">
        <v>14262</v>
      </c>
      <c r="B1195">
        <v>-922729984</v>
      </c>
      <c r="C1195">
        <v>1837</v>
      </c>
      <c r="D1195" t="s">
        <v>272</v>
      </c>
      <c r="E1195" t="s">
        <v>273</v>
      </c>
      <c r="F1195">
        <v>9695</v>
      </c>
      <c r="G1195" t="s">
        <v>280</v>
      </c>
      <c r="H1195" t="s">
        <v>281</v>
      </c>
      <c r="I1195">
        <v>515</v>
      </c>
      <c r="J1195" t="s">
        <v>543</v>
      </c>
      <c r="K1195" t="s">
        <v>544</v>
      </c>
      <c r="L1195">
        <v>2024</v>
      </c>
      <c r="M1195" t="s">
        <v>288</v>
      </c>
      <c r="N1195" t="s">
        <v>15</v>
      </c>
      <c r="O1195">
        <v>2024</v>
      </c>
      <c r="P1195" t="s">
        <v>288</v>
      </c>
      <c r="Q1195" t="s">
        <v>15</v>
      </c>
      <c r="R1195" t="s">
        <v>458</v>
      </c>
      <c r="S1195" s="43">
        <v>0</v>
      </c>
      <c r="U1195" s="43">
        <v>16</v>
      </c>
      <c r="IF1195">
        <v>2024</v>
      </c>
      <c r="IG1195" t="s">
        <v>288</v>
      </c>
      <c r="IH1195" t="s">
        <v>284</v>
      </c>
      <c r="IK1195">
        <v>-2</v>
      </c>
      <c r="IL1195" t="s">
        <v>278</v>
      </c>
      <c r="IM1195" t="s">
        <v>279</v>
      </c>
      <c r="IN1195" t="s">
        <v>466</v>
      </c>
      <c r="IP1195" t="s">
        <v>467</v>
      </c>
    </row>
    <row r="1196" spans="1:250" x14ac:dyDescent="0.35">
      <c r="A1196">
        <v>14263</v>
      </c>
      <c r="B1196">
        <v>-922729984</v>
      </c>
      <c r="C1196">
        <v>1837</v>
      </c>
      <c r="D1196" t="s">
        <v>272</v>
      </c>
      <c r="E1196" t="s">
        <v>273</v>
      </c>
      <c r="F1196">
        <v>13794</v>
      </c>
      <c r="G1196" t="s">
        <v>274</v>
      </c>
      <c r="H1196" t="s">
        <v>275</v>
      </c>
      <c r="I1196">
        <v>521</v>
      </c>
      <c r="J1196" t="s">
        <v>539</v>
      </c>
      <c r="K1196" t="s">
        <v>540</v>
      </c>
      <c r="L1196">
        <v>2024</v>
      </c>
      <c r="M1196" t="s">
        <v>288</v>
      </c>
      <c r="N1196" t="s">
        <v>15</v>
      </c>
      <c r="O1196">
        <v>2024</v>
      </c>
      <c r="P1196" t="s">
        <v>288</v>
      </c>
      <c r="Q1196" t="s">
        <v>15</v>
      </c>
      <c r="R1196" t="s">
        <v>458</v>
      </c>
      <c r="S1196" s="43">
        <v>0</v>
      </c>
      <c r="U1196" s="43">
        <v>16</v>
      </c>
      <c r="IF1196">
        <v>2024</v>
      </c>
      <c r="IG1196" t="s">
        <v>288</v>
      </c>
      <c r="IH1196" t="s">
        <v>311</v>
      </c>
      <c r="IK1196">
        <v>-2</v>
      </c>
      <c r="IL1196" t="s">
        <v>278</v>
      </c>
      <c r="IM1196" t="s">
        <v>279</v>
      </c>
      <c r="IN1196" t="s">
        <v>468</v>
      </c>
      <c r="IP1196" t="s">
        <v>469</v>
      </c>
    </row>
    <row r="1197" spans="1:250" x14ac:dyDescent="0.35">
      <c r="A1197">
        <v>14264</v>
      </c>
      <c r="B1197">
        <v>-922729984</v>
      </c>
      <c r="C1197">
        <v>1837</v>
      </c>
      <c r="D1197" t="s">
        <v>272</v>
      </c>
      <c r="E1197" t="s">
        <v>273</v>
      </c>
      <c r="F1197">
        <v>13794</v>
      </c>
      <c r="G1197" t="s">
        <v>274</v>
      </c>
      <c r="H1197" t="s">
        <v>275</v>
      </c>
      <c r="I1197">
        <v>519</v>
      </c>
      <c r="J1197" t="s">
        <v>541</v>
      </c>
      <c r="K1197" t="s">
        <v>542</v>
      </c>
      <c r="L1197">
        <v>2024</v>
      </c>
      <c r="M1197" t="s">
        <v>288</v>
      </c>
      <c r="N1197" t="s">
        <v>15</v>
      </c>
      <c r="O1197">
        <v>2024</v>
      </c>
      <c r="P1197" t="s">
        <v>288</v>
      </c>
      <c r="Q1197" t="s">
        <v>15</v>
      </c>
      <c r="R1197" t="s">
        <v>458</v>
      </c>
      <c r="S1197" s="43">
        <v>0</v>
      </c>
      <c r="U1197" s="43">
        <v>16</v>
      </c>
      <c r="IF1197">
        <v>2024</v>
      </c>
      <c r="IG1197" t="s">
        <v>288</v>
      </c>
      <c r="IH1197" t="s">
        <v>311</v>
      </c>
      <c r="IK1197">
        <v>-2</v>
      </c>
      <c r="IL1197" t="s">
        <v>278</v>
      </c>
      <c r="IM1197" t="s">
        <v>279</v>
      </c>
      <c r="IN1197" t="s">
        <v>468</v>
      </c>
      <c r="IP1197" t="s">
        <v>469</v>
      </c>
    </row>
    <row r="1198" spans="1:250" x14ac:dyDescent="0.35">
      <c r="A1198">
        <v>14265</v>
      </c>
      <c r="B1198">
        <v>-922729984</v>
      </c>
      <c r="C1198">
        <v>1837</v>
      </c>
      <c r="D1198" t="s">
        <v>272</v>
      </c>
      <c r="E1198" t="s">
        <v>273</v>
      </c>
      <c r="F1198">
        <v>13794</v>
      </c>
      <c r="G1198" t="s">
        <v>274</v>
      </c>
      <c r="H1198" t="s">
        <v>275</v>
      </c>
      <c r="I1198">
        <v>515</v>
      </c>
      <c r="J1198" t="s">
        <v>543</v>
      </c>
      <c r="K1198" t="s">
        <v>544</v>
      </c>
      <c r="L1198">
        <v>2024</v>
      </c>
      <c r="M1198" t="s">
        <v>288</v>
      </c>
      <c r="N1198" t="s">
        <v>15</v>
      </c>
      <c r="O1198">
        <v>2024</v>
      </c>
      <c r="P1198" t="s">
        <v>288</v>
      </c>
      <c r="Q1198" t="s">
        <v>15</v>
      </c>
      <c r="R1198" t="s">
        <v>458</v>
      </c>
      <c r="S1198" s="43">
        <v>0</v>
      </c>
      <c r="U1198" s="43">
        <v>16</v>
      </c>
      <c r="IF1198">
        <v>2024</v>
      </c>
      <c r="IG1198" t="s">
        <v>288</v>
      </c>
      <c r="IH1198" t="s">
        <v>311</v>
      </c>
      <c r="IK1198">
        <v>-2</v>
      </c>
      <c r="IL1198" t="s">
        <v>278</v>
      </c>
      <c r="IM1198" t="s">
        <v>279</v>
      </c>
      <c r="IN1198" t="s">
        <v>468</v>
      </c>
      <c r="IP1198" t="s">
        <v>469</v>
      </c>
    </row>
    <row r="1199" spans="1:250" x14ac:dyDescent="0.35">
      <c r="A1199">
        <v>14266</v>
      </c>
      <c r="B1199">
        <v>-922729984</v>
      </c>
      <c r="C1199">
        <v>1837</v>
      </c>
      <c r="D1199" t="s">
        <v>272</v>
      </c>
      <c r="E1199" t="s">
        <v>273</v>
      </c>
      <c r="F1199">
        <v>13794</v>
      </c>
      <c r="G1199" t="s">
        <v>274</v>
      </c>
      <c r="H1199" t="s">
        <v>275</v>
      </c>
      <c r="I1199">
        <v>513</v>
      </c>
      <c r="J1199" t="s">
        <v>545</v>
      </c>
      <c r="K1199" t="s">
        <v>546</v>
      </c>
      <c r="L1199">
        <v>2024</v>
      </c>
      <c r="M1199" t="s">
        <v>288</v>
      </c>
      <c r="N1199" t="s">
        <v>15</v>
      </c>
      <c r="O1199">
        <v>2024</v>
      </c>
      <c r="P1199" t="s">
        <v>288</v>
      </c>
      <c r="Q1199" t="s">
        <v>15</v>
      </c>
      <c r="R1199" t="s">
        <v>458</v>
      </c>
      <c r="S1199" s="43">
        <v>0</v>
      </c>
      <c r="U1199" s="43">
        <v>16</v>
      </c>
      <c r="IF1199">
        <v>2024</v>
      </c>
      <c r="IG1199" t="s">
        <v>288</v>
      </c>
      <c r="IH1199" t="s">
        <v>311</v>
      </c>
      <c r="IK1199">
        <v>-2</v>
      </c>
      <c r="IL1199" t="s">
        <v>278</v>
      </c>
      <c r="IM1199" t="s">
        <v>279</v>
      </c>
      <c r="IN1199" t="s">
        <v>468</v>
      </c>
      <c r="IP1199" t="s">
        <v>469</v>
      </c>
    </row>
    <row r="1200" spans="1:250" x14ac:dyDescent="0.35">
      <c r="A1200">
        <v>14267</v>
      </c>
      <c r="B1200">
        <v>-922729984</v>
      </c>
      <c r="C1200">
        <v>1837</v>
      </c>
      <c r="D1200" t="s">
        <v>272</v>
      </c>
      <c r="E1200" t="s">
        <v>273</v>
      </c>
      <c r="F1200">
        <v>13794</v>
      </c>
      <c r="G1200" t="s">
        <v>274</v>
      </c>
      <c r="H1200" t="s">
        <v>275</v>
      </c>
      <c r="I1200">
        <v>509</v>
      </c>
      <c r="J1200" t="s">
        <v>547</v>
      </c>
      <c r="K1200" t="s">
        <v>548</v>
      </c>
      <c r="L1200">
        <v>2024</v>
      </c>
      <c r="M1200" t="s">
        <v>288</v>
      </c>
      <c r="N1200" t="s">
        <v>15</v>
      </c>
      <c r="O1200">
        <v>2024</v>
      </c>
      <c r="P1200" t="s">
        <v>288</v>
      </c>
      <c r="Q1200" t="s">
        <v>15</v>
      </c>
      <c r="R1200" t="s">
        <v>458</v>
      </c>
      <c r="S1200" s="43">
        <v>0</v>
      </c>
      <c r="U1200" s="43">
        <v>16</v>
      </c>
      <c r="IF1200">
        <v>2024</v>
      </c>
      <c r="IG1200" t="s">
        <v>288</v>
      </c>
      <c r="IH1200" t="s">
        <v>311</v>
      </c>
      <c r="IK1200">
        <v>-2</v>
      </c>
      <c r="IL1200" t="s">
        <v>278</v>
      </c>
      <c r="IM1200" t="s">
        <v>279</v>
      </c>
      <c r="IN1200" t="s">
        <v>468</v>
      </c>
      <c r="IP1200" t="s">
        <v>469</v>
      </c>
    </row>
    <row r="1201" spans="1:250" x14ac:dyDescent="0.35">
      <c r="A1201">
        <v>14268</v>
      </c>
      <c r="B1201">
        <v>-922729984</v>
      </c>
      <c r="C1201">
        <v>1837</v>
      </c>
      <c r="D1201" t="s">
        <v>272</v>
      </c>
      <c r="E1201" t="s">
        <v>273</v>
      </c>
      <c r="F1201">
        <v>13794</v>
      </c>
      <c r="G1201" t="s">
        <v>274</v>
      </c>
      <c r="H1201" t="s">
        <v>275</v>
      </c>
      <c r="I1201">
        <v>507</v>
      </c>
      <c r="J1201" t="s">
        <v>549</v>
      </c>
      <c r="K1201" t="s">
        <v>550</v>
      </c>
      <c r="L1201">
        <v>2024</v>
      </c>
      <c r="M1201" t="s">
        <v>288</v>
      </c>
      <c r="N1201" t="s">
        <v>15</v>
      </c>
      <c r="O1201">
        <v>2024</v>
      </c>
      <c r="P1201" t="s">
        <v>288</v>
      </c>
      <c r="Q1201" t="s">
        <v>15</v>
      </c>
      <c r="R1201" t="s">
        <v>458</v>
      </c>
      <c r="S1201" s="43">
        <v>0</v>
      </c>
      <c r="U1201" s="43">
        <v>16</v>
      </c>
      <c r="IF1201">
        <v>2024</v>
      </c>
      <c r="IG1201" t="s">
        <v>288</v>
      </c>
      <c r="IH1201" t="s">
        <v>311</v>
      </c>
      <c r="IK1201">
        <v>-2</v>
      </c>
      <c r="IL1201" t="s">
        <v>278</v>
      </c>
      <c r="IM1201" t="s">
        <v>279</v>
      </c>
      <c r="IN1201" t="s">
        <v>468</v>
      </c>
      <c r="IP1201" t="s">
        <v>469</v>
      </c>
    </row>
    <row r="1202" spans="1:250" x14ac:dyDescent="0.35">
      <c r="A1202">
        <v>14269</v>
      </c>
      <c r="B1202">
        <v>-922729984</v>
      </c>
      <c r="C1202">
        <v>1837</v>
      </c>
      <c r="D1202" t="s">
        <v>272</v>
      </c>
      <c r="E1202" t="s">
        <v>273</v>
      </c>
      <c r="F1202">
        <v>1848</v>
      </c>
      <c r="G1202" t="s">
        <v>285</v>
      </c>
      <c r="H1202" t="s">
        <v>273</v>
      </c>
      <c r="I1202">
        <v>513</v>
      </c>
      <c r="J1202" t="s">
        <v>545</v>
      </c>
      <c r="K1202" t="s">
        <v>546</v>
      </c>
      <c r="L1202">
        <v>3549</v>
      </c>
      <c r="M1202" t="s">
        <v>289</v>
      </c>
      <c r="N1202" t="s">
        <v>17</v>
      </c>
      <c r="O1202">
        <v>3549</v>
      </c>
      <c r="P1202" t="s">
        <v>289</v>
      </c>
      <c r="Q1202" t="s">
        <v>17</v>
      </c>
      <c r="R1202" t="s">
        <v>458</v>
      </c>
      <c r="S1202" s="43">
        <v>0</v>
      </c>
      <c r="U1202" s="43">
        <v>16</v>
      </c>
      <c r="IF1202">
        <v>3549</v>
      </c>
      <c r="IG1202" t="s">
        <v>289</v>
      </c>
      <c r="IH1202" t="s">
        <v>287</v>
      </c>
      <c r="IK1202">
        <v>-2</v>
      </c>
      <c r="IL1202" t="s">
        <v>278</v>
      </c>
      <c r="IM1202" t="s">
        <v>279</v>
      </c>
      <c r="IN1202" t="s">
        <v>463</v>
      </c>
      <c r="IP1202" t="s">
        <v>470</v>
      </c>
    </row>
    <row r="1203" spans="1:250" x14ac:dyDescent="0.35">
      <c r="A1203">
        <v>14270</v>
      </c>
      <c r="B1203">
        <v>-922729984</v>
      </c>
      <c r="C1203">
        <v>1837</v>
      </c>
      <c r="D1203" t="s">
        <v>272</v>
      </c>
      <c r="E1203" t="s">
        <v>273</v>
      </c>
      <c r="F1203">
        <v>1848</v>
      </c>
      <c r="G1203" t="s">
        <v>285</v>
      </c>
      <c r="H1203" t="s">
        <v>273</v>
      </c>
      <c r="I1203">
        <v>509</v>
      </c>
      <c r="J1203" t="s">
        <v>547</v>
      </c>
      <c r="K1203" t="s">
        <v>548</v>
      </c>
      <c r="L1203">
        <v>3549</v>
      </c>
      <c r="M1203" t="s">
        <v>289</v>
      </c>
      <c r="N1203" t="s">
        <v>17</v>
      </c>
      <c r="O1203">
        <v>3549</v>
      </c>
      <c r="P1203" t="s">
        <v>289</v>
      </c>
      <c r="Q1203" t="s">
        <v>17</v>
      </c>
      <c r="R1203" t="s">
        <v>458</v>
      </c>
      <c r="S1203" s="43">
        <v>0</v>
      </c>
      <c r="U1203" s="43">
        <v>16</v>
      </c>
      <c r="IF1203">
        <v>3549</v>
      </c>
      <c r="IG1203" t="s">
        <v>289</v>
      </c>
      <c r="IH1203" t="s">
        <v>287</v>
      </c>
      <c r="IK1203">
        <v>-2</v>
      </c>
      <c r="IL1203" t="s">
        <v>278</v>
      </c>
      <c r="IM1203" t="s">
        <v>279</v>
      </c>
      <c r="IN1203" t="s">
        <v>463</v>
      </c>
      <c r="IP1203" t="s">
        <v>470</v>
      </c>
    </row>
    <row r="1204" spans="1:250" x14ac:dyDescent="0.35">
      <c r="A1204">
        <v>14271</v>
      </c>
      <c r="B1204">
        <v>-922729984</v>
      </c>
      <c r="C1204">
        <v>1837</v>
      </c>
      <c r="D1204" t="s">
        <v>272</v>
      </c>
      <c r="E1204" t="s">
        <v>273</v>
      </c>
      <c r="F1204">
        <v>1848</v>
      </c>
      <c r="G1204" t="s">
        <v>285</v>
      </c>
      <c r="H1204" t="s">
        <v>273</v>
      </c>
      <c r="I1204">
        <v>507</v>
      </c>
      <c r="J1204" t="s">
        <v>549</v>
      </c>
      <c r="K1204" t="s">
        <v>550</v>
      </c>
      <c r="L1204">
        <v>3549</v>
      </c>
      <c r="M1204" t="s">
        <v>289</v>
      </c>
      <c r="N1204" t="s">
        <v>17</v>
      </c>
      <c r="O1204">
        <v>3549</v>
      </c>
      <c r="P1204" t="s">
        <v>289</v>
      </c>
      <c r="Q1204" t="s">
        <v>17</v>
      </c>
      <c r="R1204" t="s">
        <v>458</v>
      </c>
      <c r="S1204" s="43">
        <v>0</v>
      </c>
      <c r="U1204" s="43">
        <v>16</v>
      </c>
      <c r="IF1204">
        <v>3549</v>
      </c>
      <c r="IG1204" t="s">
        <v>289</v>
      </c>
      <c r="IH1204" t="s">
        <v>287</v>
      </c>
      <c r="IK1204">
        <v>-2</v>
      </c>
      <c r="IL1204" t="s">
        <v>278</v>
      </c>
      <c r="IM1204" t="s">
        <v>279</v>
      </c>
      <c r="IN1204" t="s">
        <v>463</v>
      </c>
      <c r="IP1204" t="s">
        <v>470</v>
      </c>
    </row>
    <row r="1205" spans="1:250" x14ac:dyDescent="0.35">
      <c r="A1205">
        <v>14272</v>
      </c>
      <c r="B1205">
        <v>-922729984</v>
      </c>
      <c r="C1205">
        <v>1837</v>
      </c>
      <c r="D1205" t="s">
        <v>272</v>
      </c>
      <c r="E1205" t="s">
        <v>273</v>
      </c>
      <c r="F1205">
        <v>13794</v>
      </c>
      <c r="G1205" t="s">
        <v>274</v>
      </c>
      <c r="H1205" t="s">
        <v>275</v>
      </c>
      <c r="I1205">
        <v>528</v>
      </c>
      <c r="J1205" t="s">
        <v>531</v>
      </c>
      <c r="K1205" t="s">
        <v>532</v>
      </c>
      <c r="L1205">
        <v>2024</v>
      </c>
      <c r="M1205" t="s">
        <v>288</v>
      </c>
      <c r="N1205" t="s">
        <v>15</v>
      </c>
      <c r="O1205">
        <v>2024</v>
      </c>
      <c r="P1205" t="s">
        <v>288</v>
      </c>
      <c r="Q1205" t="s">
        <v>15</v>
      </c>
      <c r="R1205" t="s">
        <v>458</v>
      </c>
      <c r="S1205" s="43">
        <v>0</v>
      </c>
      <c r="U1205" s="43">
        <v>16</v>
      </c>
      <c r="IF1205">
        <v>2024</v>
      </c>
      <c r="IG1205" t="s">
        <v>288</v>
      </c>
      <c r="IH1205" t="s">
        <v>311</v>
      </c>
      <c r="IK1205">
        <v>-2</v>
      </c>
      <c r="IL1205" t="s">
        <v>278</v>
      </c>
      <c r="IM1205" t="s">
        <v>279</v>
      </c>
      <c r="IN1205" t="s">
        <v>468</v>
      </c>
      <c r="IP1205" t="s">
        <v>469</v>
      </c>
    </row>
    <row r="1206" spans="1:250" x14ac:dyDescent="0.35">
      <c r="A1206">
        <v>14273</v>
      </c>
      <c r="B1206">
        <v>-922729984</v>
      </c>
      <c r="C1206">
        <v>1837</v>
      </c>
      <c r="D1206" t="s">
        <v>272</v>
      </c>
      <c r="E1206" t="s">
        <v>273</v>
      </c>
      <c r="F1206">
        <v>13794</v>
      </c>
      <c r="G1206" t="s">
        <v>274</v>
      </c>
      <c r="H1206" t="s">
        <v>275</v>
      </c>
      <c r="I1206">
        <v>527</v>
      </c>
      <c r="J1206" t="s">
        <v>535</v>
      </c>
      <c r="K1206" t="s">
        <v>536</v>
      </c>
      <c r="L1206">
        <v>2024</v>
      </c>
      <c r="M1206" t="s">
        <v>288</v>
      </c>
      <c r="N1206" t="s">
        <v>15</v>
      </c>
      <c r="O1206">
        <v>2024</v>
      </c>
      <c r="P1206" t="s">
        <v>288</v>
      </c>
      <c r="Q1206" t="s">
        <v>15</v>
      </c>
      <c r="R1206" t="s">
        <v>458</v>
      </c>
      <c r="S1206" s="43">
        <v>0</v>
      </c>
      <c r="U1206" s="43">
        <v>16</v>
      </c>
      <c r="IF1206">
        <v>2024</v>
      </c>
      <c r="IG1206" t="s">
        <v>288</v>
      </c>
      <c r="IH1206" t="s">
        <v>311</v>
      </c>
      <c r="IK1206">
        <v>-2</v>
      </c>
      <c r="IL1206" t="s">
        <v>278</v>
      </c>
      <c r="IM1206" t="s">
        <v>279</v>
      </c>
      <c r="IN1206" t="s">
        <v>468</v>
      </c>
      <c r="IP1206" t="s">
        <v>469</v>
      </c>
    </row>
    <row r="1207" spans="1:250" x14ac:dyDescent="0.35">
      <c r="A1207">
        <v>14274</v>
      </c>
      <c r="B1207">
        <v>-922729984</v>
      </c>
      <c r="C1207">
        <v>1837</v>
      </c>
      <c r="D1207" t="s">
        <v>272</v>
      </c>
      <c r="E1207" t="s">
        <v>273</v>
      </c>
      <c r="F1207">
        <v>13794</v>
      </c>
      <c r="G1207" t="s">
        <v>274</v>
      </c>
      <c r="H1207" t="s">
        <v>275</v>
      </c>
      <c r="I1207">
        <v>523</v>
      </c>
      <c r="J1207" t="s">
        <v>537</v>
      </c>
      <c r="K1207" t="s">
        <v>538</v>
      </c>
      <c r="L1207">
        <v>2024</v>
      </c>
      <c r="M1207" t="s">
        <v>288</v>
      </c>
      <c r="N1207" t="s">
        <v>15</v>
      </c>
      <c r="O1207">
        <v>2024</v>
      </c>
      <c r="P1207" t="s">
        <v>288</v>
      </c>
      <c r="Q1207" t="s">
        <v>15</v>
      </c>
      <c r="R1207" t="s">
        <v>458</v>
      </c>
      <c r="S1207" s="43">
        <v>0</v>
      </c>
      <c r="U1207" s="43">
        <v>16</v>
      </c>
      <c r="IF1207">
        <v>2024</v>
      </c>
      <c r="IG1207" t="s">
        <v>288</v>
      </c>
      <c r="IH1207" t="s">
        <v>311</v>
      </c>
      <c r="IK1207">
        <v>-2</v>
      </c>
      <c r="IL1207" t="s">
        <v>278</v>
      </c>
      <c r="IM1207" t="s">
        <v>279</v>
      </c>
      <c r="IN1207" t="s">
        <v>468</v>
      </c>
      <c r="IP1207" t="s">
        <v>469</v>
      </c>
    </row>
    <row r="1208" spans="1:250" x14ac:dyDescent="0.35">
      <c r="A1208">
        <v>14275</v>
      </c>
      <c r="B1208">
        <v>-922729984</v>
      </c>
      <c r="C1208">
        <v>1837</v>
      </c>
      <c r="D1208" t="s">
        <v>272</v>
      </c>
      <c r="E1208" t="s">
        <v>273</v>
      </c>
      <c r="F1208">
        <v>1848</v>
      </c>
      <c r="G1208" t="s">
        <v>285</v>
      </c>
      <c r="H1208" t="s">
        <v>273</v>
      </c>
      <c r="I1208">
        <v>528</v>
      </c>
      <c r="J1208" t="s">
        <v>531</v>
      </c>
      <c r="K1208" t="s">
        <v>532</v>
      </c>
      <c r="L1208">
        <v>3549</v>
      </c>
      <c r="M1208" t="s">
        <v>289</v>
      </c>
      <c r="N1208" t="s">
        <v>17</v>
      </c>
      <c r="O1208">
        <v>3549</v>
      </c>
      <c r="P1208" t="s">
        <v>289</v>
      </c>
      <c r="Q1208" t="s">
        <v>17</v>
      </c>
      <c r="R1208" t="s">
        <v>458</v>
      </c>
      <c r="S1208" s="43">
        <v>0</v>
      </c>
      <c r="U1208" s="43">
        <v>16</v>
      </c>
      <c r="IF1208">
        <v>3549</v>
      </c>
      <c r="IG1208" t="s">
        <v>289</v>
      </c>
      <c r="IH1208" t="s">
        <v>287</v>
      </c>
      <c r="IK1208">
        <v>-2</v>
      </c>
      <c r="IL1208" t="s">
        <v>278</v>
      </c>
      <c r="IM1208" t="s">
        <v>279</v>
      </c>
      <c r="IN1208" t="s">
        <v>463</v>
      </c>
      <c r="IP1208" t="s">
        <v>470</v>
      </c>
    </row>
    <row r="1209" spans="1:250" x14ac:dyDescent="0.35">
      <c r="A1209">
        <v>14276</v>
      </c>
      <c r="B1209">
        <v>-922729984</v>
      </c>
      <c r="C1209">
        <v>1837</v>
      </c>
      <c r="D1209" t="s">
        <v>272</v>
      </c>
      <c r="E1209" t="s">
        <v>273</v>
      </c>
      <c r="F1209">
        <v>1848</v>
      </c>
      <c r="G1209" t="s">
        <v>285</v>
      </c>
      <c r="H1209" t="s">
        <v>273</v>
      </c>
      <c r="I1209">
        <v>527</v>
      </c>
      <c r="J1209" t="s">
        <v>535</v>
      </c>
      <c r="K1209" t="s">
        <v>536</v>
      </c>
      <c r="L1209">
        <v>3549</v>
      </c>
      <c r="M1209" t="s">
        <v>289</v>
      </c>
      <c r="N1209" t="s">
        <v>17</v>
      </c>
      <c r="O1209">
        <v>3549</v>
      </c>
      <c r="P1209" t="s">
        <v>289</v>
      </c>
      <c r="Q1209" t="s">
        <v>17</v>
      </c>
      <c r="R1209" t="s">
        <v>458</v>
      </c>
      <c r="S1209" s="43">
        <v>0</v>
      </c>
      <c r="U1209" s="43">
        <v>16</v>
      </c>
      <c r="IF1209">
        <v>3549</v>
      </c>
      <c r="IG1209" t="s">
        <v>289</v>
      </c>
      <c r="IH1209" t="s">
        <v>287</v>
      </c>
      <c r="IK1209">
        <v>-2</v>
      </c>
      <c r="IL1209" t="s">
        <v>278</v>
      </c>
      <c r="IM1209" t="s">
        <v>279</v>
      </c>
      <c r="IN1209" t="s">
        <v>463</v>
      </c>
      <c r="IP1209" t="s">
        <v>470</v>
      </c>
    </row>
    <row r="1210" spans="1:250" x14ac:dyDescent="0.35">
      <c r="A1210">
        <v>14277</v>
      </c>
      <c r="B1210">
        <v>-922729984</v>
      </c>
      <c r="C1210">
        <v>1837</v>
      </c>
      <c r="D1210" t="s">
        <v>272</v>
      </c>
      <c r="E1210" t="s">
        <v>273</v>
      </c>
      <c r="F1210">
        <v>1848</v>
      </c>
      <c r="G1210" t="s">
        <v>285</v>
      </c>
      <c r="H1210" t="s">
        <v>273</v>
      </c>
      <c r="I1210">
        <v>523</v>
      </c>
      <c r="J1210" t="s">
        <v>537</v>
      </c>
      <c r="K1210" t="s">
        <v>538</v>
      </c>
      <c r="L1210">
        <v>3549</v>
      </c>
      <c r="M1210" t="s">
        <v>289</v>
      </c>
      <c r="N1210" t="s">
        <v>17</v>
      </c>
      <c r="O1210">
        <v>3549</v>
      </c>
      <c r="P1210" t="s">
        <v>289</v>
      </c>
      <c r="Q1210" t="s">
        <v>17</v>
      </c>
      <c r="R1210" t="s">
        <v>458</v>
      </c>
      <c r="S1210" s="43">
        <v>0</v>
      </c>
      <c r="U1210" s="43">
        <v>16</v>
      </c>
      <c r="IF1210">
        <v>3549</v>
      </c>
      <c r="IG1210" t="s">
        <v>289</v>
      </c>
      <c r="IH1210" t="s">
        <v>287</v>
      </c>
      <c r="IK1210">
        <v>-2</v>
      </c>
      <c r="IL1210" t="s">
        <v>278</v>
      </c>
      <c r="IM1210" t="s">
        <v>279</v>
      </c>
      <c r="IN1210" t="s">
        <v>463</v>
      </c>
      <c r="IP1210" t="s">
        <v>470</v>
      </c>
    </row>
    <row r="1211" spans="1:250" x14ac:dyDescent="0.35">
      <c r="A1211">
        <v>14278</v>
      </c>
      <c r="B1211">
        <v>-922729984</v>
      </c>
      <c r="C1211">
        <v>1837</v>
      </c>
      <c r="D1211" t="s">
        <v>272</v>
      </c>
      <c r="E1211" t="s">
        <v>273</v>
      </c>
      <c r="F1211">
        <v>1848</v>
      </c>
      <c r="G1211" t="s">
        <v>285</v>
      </c>
      <c r="H1211" t="s">
        <v>273</v>
      </c>
      <c r="I1211">
        <v>521</v>
      </c>
      <c r="J1211" t="s">
        <v>539</v>
      </c>
      <c r="K1211" t="s">
        <v>540</v>
      </c>
      <c r="L1211">
        <v>3549</v>
      </c>
      <c r="M1211" t="s">
        <v>289</v>
      </c>
      <c r="N1211" t="s">
        <v>17</v>
      </c>
      <c r="O1211">
        <v>3549</v>
      </c>
      <c r="P1211" t="s">
        <v>289</v>
      </c>
      <c r="Q1211" t="s">
        <v>17</v>
      </c>
      <c r="R1211" t="s">
        <v>458</v>
      </c>
      <c r="S1211" s="43">
        <v>0</v>
      </c>
      <c r="U1211" s="43">
        <v>16</v>
      </c>
      <c r="IF1211">
        <v>3549</v>
      </c>
      <c r="IG1211" t="s">
        <v>289</v>
      </c>
      <c r="IH1211" t="s">
        <v>287</v>
      </c>
      <c r="IK1211">
        <v>-2</v>
      </c>
      <c r="IL1211" t="s">
        <v>278</v>
      </c>
      <c r="IM1211" t="s">
        <v>279</v>
      </c>
      <c r="IN1211" t="s">
        <v>463</v>
      </c>
      <c r="IP1211" t="s">
        <v>470</v>
      </c>
    </row>
    <row r="1212" spans="1:250" x14ac:dyDescent="0.35">
      <c r="A1212">
        <v>14279</v>
      </c>
      <c r="B1212">
        <v>-922729984</v>
      </c>
      <c r="C1212">
        <v>1837</v>
      </c>
      <c r="D1212" t="s">
        <v>272</v>
      </c>
      <c r="E1212" t="s">
        <v>273</v>
      </c>
      <c r="F1212">
        <v>1848</v>
      </c>
      <c r="G1212" t="s">
        <v>285</v>
      </c>
      <c r="H1212" t="s">
        <v>273</v>
      </c>
      <c r="I1212">
        <v>519</v>
      </c>
      <c r="J1212" t="s">
        <v>541</v>
      </c>
      <c r="K1212" t="s">
        <v>542</v>
      </c>
      <c r="L1212">
        <v>3549</v>
      </c>
      <c r="M1212" t="s">
        <v>289</v>
      </c>
      <c r="N1212" t="s">
        <v>17</v>
      </c>
      <c r="O1212">
        <v>3549</v>
      </c>
      <c r="P1212" t="s">
        <v>289</v>
      </c>
      <c r="Q1212" t="s">
        <v>17</v>
      </c>
      <c r="R1212" t="s">
        <v>458</v>
      </c>
      <c r="S1212" s="43">
        <v>0</v>
      </c>
      <c r="U1212" s="43">
        <v>16</v>
      </c>
      <c r="IF1212">
        <v>3549</v>
      </c>
      <c r="IG1212" t="s">
        <v>289</v>
      </c>
      <c r="IH1212" t="s">
        <v>287</v>
      </c>
      <c r="IK1212">
        <v>-2</v>
      </c>
      <c r="IL1212" t="s">
        <v>278</v>
      </c>
      <c r="IM1212" t="s">
        <v>279</v>
      </c>
      <c r="IN1212" t="s">
        <v>463</v>
      </c>
      <c r="IP1212" t="s">
        <v>470</v>
      </c>
    </row>
    <row r="1213" spans="1:250" x14ac:dyDescent="0.35">
      <c r="A1213">
        <v>14280</v>
      </c>
      <c r="B1213">
        <v>-922729984</v>
      </c>
      <c r="C1213">
        <v>1837</v>
      </c>
      <c r="D1213" t="s">
        <v>272</v>
      </c>
      <c r="E1213" t="s">
        <v>273</v>
      </c>
      <c r="F1213">
        <v>1848</v>
      </c>
      <c r="G1213" t="s">
        <v>285</v>
      </c>
      <c r="H1213" t="s">
        <v>273</v>
      </c>
      <c r="I1213">
        <v>515</v>
      </c>
      <c r="J1213" t="s">
        <v>543</v>
      </c>
      <c r="K1213" t="s">
        <v>544</v>
      </c>
      <c r="L1213">
        <v>3549</v>
      </c>
      <c r="M1213" t="s">
        <v>289</v>
      </c>
      <c r="N1213" t="s">
        <v>17</v>
      </c>
      <c r="O1213">
        <v>3549</v>
      </c>
      <c r="P1213" t="s">
        <v>289</v>
      </c>
      <c r="Q1213" t="s">
        <v>17</v>
      </c>
      <c r="R1213" t="s">
        <v>458</v>
      </c>
      <c r="S1213" s="43">
        <v>0</v>
      </c>
      <c r="U1213" s="43">
        <v>16</v>
      </c>
      <c r="IF1213">
        <v>3549</v>
      </c>
      <c r="IG1213" t="s">
        <v>289</v>
      </c>
      <c r="IH1213" t="s">
        <v>287</v>
      </c>
      <c r="IK1213">
        <v>-2</v>
      </c>
      <c r="IL1213" t="s">
        <v>278</v>
      </c>
      <c r="IM1213" t="s">
        <v>279</v>
      </c>
      <c r="IN1213" t="s">
        <v>463</v>
      </c>
      <c r="IP1213" t="s">
        <v>470</v>
      </c>
    </row>
    <row r="1214" spans="1:250" x14ac:dyDescent="0.35">
      <c r="A1214">
        <v>14281</v>
      </c>
      <c r="B1214">
        <v>-922729984</v>
      </c>
      <c r="C1214">
        <v>1837</v>
      </c>
      <c r="D1214" t="s">
        <v>272</v>
      </c>
      <c r="E1214" t="s">
        <v>273</v>
      </c>
      <c r="F1214">
        <v>7057</v>
      </c>
      <c r="G1214" t="s">
        <v>290</v>
      </c>
      <c r="H1214" t="s">
        <v>291</v>
      </c>
      <c r="I1214">
        <v>521</v>
      </c>
      <c r="J1214" t="s">
        <v>539</v>
      </c>
      <c r="K1214" t="s">
        <v>540</v>
      </c>
      <c r="L1214">
        <v>3549</v>
      </c>
      <c r="M1214" t="s">
        <v>289</v>
      </c>
      <c r="N1214" t="s">
        <v>17</v>
      </c>
      <c r="O1214">
        <v>3549</v>
      </c>
      <c r="P1214" t="s">
        <v>289</v>
      </c>
      <c r="Q1214" t="s">
        <v>17</v>
      </c>
      <c r="R1214" t="s">
        <v>458</v>
      </c>
      <c r="S1214" s="43">
        <v>0</v>
      </c>
      <c r="U1214" s="43">
        <v>16</v>
      </c>
      <c r="IF1214">
        <v>3549</v>
      </c>
      <c r="IG1214" t="s">
        <v>289</v>
      </c>
      <c r="IH1214" t="s">
        <v>292</v>
      </c>
      <c r="IK1214">
        <v>-2</v>
      </c>
      <c r="IL1214" t="s">
        <v>278</v>
      </c>
      <c r="IM1214" t="s">
        <v>279</v>
      </c>
      <c r="IN1214" t="s">
        <v>471</v>
      </c>
      <c r="IP1214" t="s">
        <v>472</v>
      </c>
    </row>
    <row r="1215" spans="1:250" x14ac:dyDescent="0.35">
      <c r="A1215">
        <v>14282</v>
      </c>
      <c r="B1215">
        <v>-922729984</v>
      </c>
      <c r="C1215">
        <v>1837</v>
      </c>
      <c r="D1215" t="s">
        <v>272</v>
      </c>
      <c r="E1215" t="s">
        <v>273</v>
      </c>
      <c r="F1215">
        <v>7057</v>
      </c>
      <c r="G1215" t="s">
        <v>290</v>
      </c>
      <c r="H1215" t="s">
        <v>291</v>
      </c>
      <c r="I1215">
        <v>519</v>
      </c>
      <c r="J1215" t="s">
        <v>541</v>
      </c>
      <c r="K1215" t="s">
        <v>542</v>
      </c>
      <c r="L1215">
        <v>3549</v>
      </c>
      <c r="M1215" t="s">
        <v>289</v>
      </c>
      <c r="N1215" t="s">
        <v>17</v>
      </c>
      <c r="O1215">
        <v>3549</v>
      </c>
      <c r="P1215" t="s">
        <v>289</v>
      </c>
      <c r="Q1215" t="s">
        <v>17</v>
      </c>
      <c r="R1215" t="s">
        <v>458</v>
      </c>
      <c r="S1215" s="43">
        <v>0</v>
      </c>
      <c r="U1215" s="43">
        <v>16</v>
      </c>
      <c r="IF1215">
        <v>3549</v>
      </c>
      <c r="IG1215" t="s">
        <v>289</v>
      </c>
      <c r="IH1215" t="s">
        <v>292</v>
      </c>
      <c r="IK1215">
        <v>-2</v>
      </c>
      <c r="IL1215" t="s">
        <v>278</v>
      </c>
      <c r="IM1215" t="s">
        <v>279</v>
      </c>
      <c r="IN1215" t="s">
        <v>471</v>
      </c>
      <c r="IP1215" t="s">
        <v>472</v>
      </c>
    </row>
    <row r="1216" spans="1:250" x14ac:dyDescent="0.35">
      <c r="A1216">
        <v>14283</v>
      </c>
      <c r="B1216">
        <v>-922729984</v>
      </c>
      <c r="C1216">
        <v>1837</v>
      </c>
      <c r="D1216" t="s">
        <v>272</v>
      </c>
      <c r="E1216" t="s">
        <v>273</v>
      </c>
      <c r="F1216">
        <v>7057</v>
      </c>
      <c r="G1216" t="s">
        <v>290</v>
      </c>
      <c r="H1216" t="s">
        <v>291</v>
      </c>
      <c r="I1216">
        <v>515</v>
      </c>
      <c r="J1216" t="s">
        <v>543</v>
      </c>
      <c r="K1216" t="s">
        <v>544</v>
      </c>
      <c r="L1216">
        <v>3549</v>
      </c>
      <c r="M1216" t="s">
        <v>289</v>
      </c>
      <c r="N1216" t="s">
        <v>17</v>
      </c>
      <c r="O1216">
        <v>3549</v>
      </c>
      <c r="P1216" t="s">
        <v>289</v>
      </c>
      <c r="Q1216" t="s">
        <v>17</v>
      </c>
      <c r="R1216" t="s">
        <v>458</v>
      </c>
      <c r="S1216" s="43">
        <v>0</v>
      </c>
      <c r="U1216" s="43">
        <v>16</v>
      </c>
      <c r="IF1216">
        <v>3549</v>
      </c>
      <c r="IG1216" t="s">
        <v>289</v>
      </c>
      <c r="IH1216" t="s">
        <v>292</v>
      </c>
      <c r="IK1216">
        <v>-2</v>
      </c>
      <c r="IL1216" t="s">
        <v>278</v>
      </c>
      <c r="IM1216" t="s">
        <v>279</v>
      </c>
      <c r="IN1216" t="s">
        <v>471</v>
      </c>
      <c r="IP1216" t="s">
        <v>472</v>
      </c>
    </row>
    <row r="1217" spans="1:250" x14ac:dyDescent="0.35">
      <c r="A1217">
        <v>14284</v>
      </c>
      <c r="B1217">
        <v>-922729984</v>
      </c>
      <c r="C1217">
        <v>1837</v>
      </c>
      <c r="D1217" t="s">
        <v>272</v>
      </c>
      <c r="E1217" t="s">
        <v>273</v>
      </c>
      <c r="F1217">
        <v>7057</v>
      </c>
      <c r="G1217" t="s">
        <v>290</v>
      </c>
      <c r="H1217" t="s">
        <v>291</v>
      </c>
      <c r="I1217">
        <v>513</v>
      </c>
      <c r="J1217" t="s">
        <v>545</v>
      </c>
      <c r="K1217" t="s">
        <v>546</v>
      </c>
      <c r="L1217">
        <v>3549</v>
      </c>
      <c r="M1217" t="s">
        <v>289</v>
      </c>
      <c r="N1217" t="s">
        <v>17</v>
      </c>
      <c r="O1217">
        <v>3549</v>
      </c>
      <c r="P1217" t="s">
        <v>289</v>
      </c>
      <c r="Q1217" t="s">
        <v>17</v>
      </c>
      <c r="R1217" t="s">
        <v>458</v>
      </c>
      <c r="S1217" s="43">
        <v>0</v>
      </c>
      <c r="U1217" s="43">
        <v>16</v>
      </c>
      <c r="IF1217">
        <v>3549</v>
      </c>
      <c r="IG1217" t="s">
        <v>289</v>
      </c>
      <c r="IH1217" t="s">
        <v>292</v>
      </c>
      <c r="IK1217">
        <v>-2</v>
      </c>
      <c r="IL1217" t="s">
        <v>278</v>
      </c>
      <c r="IM1217" t="s">
        <v>279</v>
      </c>
      <c r="IN1217" t="s">
        <v>471</v>
      </c>
      <c r="IP1217" t="s">
        <v>472</v>
      </c>
    </row>
    <row r="1218" spans="1:250" x14ac:dyDescent="0.35">
      <c r="A1218">
        <v>14285</v>
      </c>
      <c r="B1218">
        <v>-922729984</v>
      </c>
      <c r="C1218">
        <v>1837</v>
      </c>
      <c r="D1218" t="s">
        <v>272</v>
      </c>
      <c r="E1218" t="s">
        <v>273</v>
      </c>
      <c r="F1218">
        <v>7057</v>
      </c>
      <c r="G1218" t="s">
        <v>290</v>
      </c>
      <c r="H1218" t="s">
        <v>291</v>
      </c>
      <c r="I1218">
        <v>509</v>
      </c>
      <c r="J1218" t="s">
        <v>547</v>
      </c>
      <c r="K1218" t="s">
        <v>548</v>
      </c>
      <c r="L1218">
        <v>3549</v>
      </c>
      <c r="M1218" t="s">
        <v>289</v>
      </c>
      <c r="N1218" t="s">
        <v>17</v>
      </c>
      <c r="O1218">
        <v>3549</v>
      </c>
      <c r="P1218" t="s">
        <v>289</v>
      </c>
      <c r="Q1218" t="s">
        <v>17</v>
      </c>
      <c r="R1218" t="s">
        <v>458</v>
      </c>
      <c r="S1218" s="43">
        <v>0</v>
      </c>
      <c r="U1218" s="43">
        <v>16</v>
      </c>
      <c r="IF1218">
        <v>3549</v>
      </c>
      <c r="IG1218" t="s">
        <v>289</v>
      </c>
      <c r="IH1218" t="s">
        <v>292</v>
      </c>
      <c r="IK1218">
        <v>-2</v>
      </c>
      <c r="IL1218" t="s">
        <v>278</v>
      </c>
      <c r="IM1218" t="s">
        <v>279</v>
      </c>
      <c r="IN1218" t="s">
        <v>471</v>
      </c>
      <c r="IP1218" t="s">
        <v>472</v>
      </c>
    </row>
    <row r="1219" spans="1:250" x14ac:dyDescent="0.35">
      <c r="A1219">
        <v>14286</v>
      </c>
      <c r="B1219">
        <v>-922729984</v>
      </c>
      <c r="C1219">
        <v>1837</v>
      </c>
      <c r="D1219" t="s">
        <v>272</v>
      </c>
      <c r="E1219" t="s">
        <v>273</v>
      </c>
      <c r="F1219">
        <v>7057</v>
      </c>
      <c r="G1219" t="s">
        <v>290</v>
      </c>
      <c r="H1219" t="s">
        <v>291</v>
      </c>
      <c r="I1219">
        <v>507</v>
      </c>
      <c r="J1219" t="s">
        <v>549</v>
      </c>
      <c r="K1219" t="s">
        <v>550</v>
      </c>
      <c r="L1219">
        <v>3549</v>
      </c>
      <c r="M1219" t="s">
        <v>289</v>
      </c>
      <c r="N1219" t="s">
        <v>17</v>
      </c>
      <c r="O1219">
        <v>3549</v>
      </c>
      <c r="P1219" t="s">
        <v>289</v>
      </c>
      <c r="Q1219" t="s">
        <v>17</v>
      </c>
      <c r="R1219" t="s">
        <v>458</v>
      </c>
      <c r="S1219" s="43">
        <v>0</v>
      </c>
      <c r="U1219" s="43">
        <v>16</v>
      </c>
      <c r="IF1219">
        <v>3549</v>
      </c>
      <c r="IG1219" t="s">
        <v>289</v>
      </c>
      <c r="IH1219" t="s">
        <v>292</v>
      </c>
      <c r="IK1219">
        <v>-2</v>
      </c>
      <c r="IL1219" t="s">
        <v>278</v>
      </c>
      <c r="IM1219" t="s">
        <v>279</v>
      </c>
      <c r="IN1219" t="s">
        <v>471</v>
      </c>
      <c r="IP1219" t="s">
        <v>472</v>
      </c>
    </row>
    <row r="1220" spans="1:250" x14ac:dyDescent="0.35">
      <c r="A1220">
        <v>14287</v>
      </c>
      <c r="B1220">
        <v>-922729984</v>
      </c>
      <c r="C1220">
        <v>1837</v>
      </c>
      <c r="D1220" t="s">
        <v>272</v>
      </c>
      <c r="E1220" t="s">
        <v>273</v>
      </c>
      <c r="F1220">
        <v>1848</v>
      </c>
      <c r="G1220" t="s">
        <v>285</v>
      </c>
      <c r="H1220" t="s">
        <v>273</v>
      </c>
      <c r="I1220">
        <v>513</v>
      </c>
      <c r="J1220" t="s">
        <v>545</v>
      </c>
      <c r="K1220" t="s">
        <v>546</v>
      </c>
      <c r="L1220">
        <v>4070</v>
      </c>
      <c r="M1220" t="s">
        <v>293</v>
      </c>
      <c r="N1220" t="s">
        <v>18</v>
      </c>
      <c r="O1220">
        <v>4070</v>
      </c>
      <c r="P1220" t="s">
        <v>293</v>
      </c>
      <c r="Q1220" t="s">
        <v>18</v>
      </c>
      <c r="R1220" t="s">
        <v>458</v>
      </c>
      <c r="S1220" s="43">
        <v>0</v>
      </c>
      <c r="U1220" s="43">
        <v>16</v>
      </c>
      <c r="IF1220">
        <v>4070</v>
      </c>
      <c r="IG1220" t="s">
        <v>293</v>
      </c>
      <c r="IH1220" t="s">
        <v>287</v>
      </c>
      <c r="IK1220">
        <v>-2</v>
      </c>
      <c r="IL1220" t="s">
        <v>278</v>
      </c>
      <c r="IM1220" t="s">
        <v>279</v>
      </c>
      <c r="IN1220" t="s">
        <v>463</v>
      </c>
      <c r="IP1220" t="s">
        <v>473</v>
      </c>
    </row>
    <row r="1221" spans="1:250" x14ac:dyDescent="0.35">
      <c r="A1221">
        <v>14288</v>
      </c>
      <c r="B1221">
        <v>-922729984</v>
      </c>
      <c r="C1221">
        <v>1837</v>
      </c>
      <c r="D1221" t="s">
        <v>272</v>
      </c>
      <c r="E1221" t="s">
        <v>273</v>
      </c>
      <c r="F1221">
        <v>1848</v>
      </c>
      <c r="G1221" t="s">
        <v>285</v>
      </c>
      <c r="H1221" t="s">
        <v>273</v>
      </c>
      <c r="I1221">
        <v>509</v>
      </c>
      <c r="J1221" t="s">
        <v>547</v>
      </c>
      <c r="K1221" t="s">
        <v>548</v>
      </c>
      <c r="L1221">
        <v>4070</v>
      </c>
      <c r="M1221" t="s">
        <v>293</v>
      </c>
      <c r="N1221" t="s">
        <v>18</v>
      </c>
      <c r="O1221">
        <v>4070</v>
      </c>
      <c r="P1221" t="s">
        <v>293</v>
      </c>
      <c r="Q1221" t="s">
        <v>18</v>
      </c>
      <c r="R1221" t="s">
        <v>458</v>
      </c>
      <c r="S1221" s="43">
        <v>0</v>
      </c>
      <c r="U1221" s="43">
        <v>16</v>
      </c>
      <c r="IF1221">
        <v>4070</v>
      </c>
      <c r="IG1221" t="s">
        <v>293</v>
      </c>
      <c r="IH1221" t="s">
        <v>287</v>
      </c>
      <c r="IK1221">
        <v>-2</v>
      </c>
      <c r="IL1221" t="s">
        <v>278</v>
      </c>
      <c r="IM1221" t="s">
        <v>279</v>
      </c>
      <c r="IN1221" t="s">
        <v>463</v>
      </c>
      <c r="IP1221" t="s">
        <v>473</v>
      </c>
    </row>
    <row r="1222" spans="1:250" x14ac:dyDescent="0.35">
      <c r="A1222">
        <v>14289</v>
      </c>
      <c r="B1222">
        <v>-922729984</v>
      </c>
      <c r="C1222">
        <v>1837</v>
      </c>
      <c r="D1222" t="s">
        <v>272</v>
      </c>
      <c r="E1222" t="s">
        <v>273</v>
      </c>
      <c r="F1222">
        <v>1848</v>
      </c>
      <c r="G1222" t="s">
        <v>285</v>
      </c>
      <c r="H1222" t="s">
        <v>273</v>
      </c>
      <c r="I1222">
        <v>507</v>
      </c>
      <c r="J1222" t="s">
        <v>549</v>
      </c>
      <c r="K1222" t="s">
        <v>550</v>
      </c>
      <c r="L1222">
        <v>4070</v>
      </c>
      <c r="M1222" t="s">
        <v>293</v>
      </c>
      <c r="N1222" t="s">
        <v>18</v>
      </c>
      <c r="O1222">
        <v>4070</v>
      </c>
      <c r="P1222" t="s">
        <v>293</v>
      </c>
      <c r="Q1222" t="s">
        <v>18</v>
      </c>
      <c r="R1222" t="s">
        <v>458</v>
      </c>
      <c r="S1222" s="43">
        <v>0</v>
      </c>
      <c r="U1222" s="43">
        <v>16</v>
      </c>
      <c r="IF1222">
        <v>4070</v>
      </c>
      <c r="IG1222" t="s">
        <v>293</v>
      </c>
      <c r="IH1222" t="s">
        <v>287</v>
      </c>
      <c r="IK1222">
        <v>-2</v>
      </c>
      <c r="IL1222" t="s">
        <v>278</v>
      </c>
      <c r="IM1222" t="s">
        <v>279</v>
      </c>
      <c r="IN1222" t="s">
        <v>463</v>
      </c>
      <c r="IP1222" t="s">
        <v>473</v>
      </c>
    </row>
    <row r="1223" spans="1:250" x14ac:dyDescent="0.35">
      <c r="A1223">
        <v>14290</v>
      </c>
      <c r="B1223">
        <v>-922729984</v>
      </c>
      <c r="C1223">
        <v>1837</v>
      </c>
      <c r="D1223" t="s">
        <v>272</v>
      </c>
      <c r="E1223" t="s">
        <v>273</v>
      </c>
      <c r="F1223">
        <v>7057</v>
      </c>
      <c r="G1223" t="s">
        <v>290</v>
      </c>
      <c r="H1223" t="s">
        <v>291</v>
      </c>
      <c r="I1223">
        <v>528</v>
      </c>
      <c r="J1223" t="s">
        <v>531</v>
      </c>
      <c r="K1223" t="s">
        <v>532</v>
      </c>
      <c r="L1223">
        <v>3549</v>
      </c>
      <c r="M1223" t="s">
        <v>289</v>
      </c>
      <c r="N1223" t="s">
        <v>17</v>
      </c>
      <c r="O1223">
        <v>3549</v>
      </c>
      <c r="P1223" t="s">
        <v>289</v>
      </c>
      <c r="Q1223" t="s">
        <v>17</v>
      </c>
      <c r="R1223" t="s">
        <v>458</v>
      </c>
      <c r="S1223" s="43">
        <v>0</v>
      </c>
      <c r="U1223" s="43">
        <v>16</v>
      </c>
      <c r="IF1223">
        <v>3549</v>
      </c>
      <c r="IG1223" t="s">
        <v>289</v>
      </c>
      <c r="IH1223" t="s">
        <v>292</v>
      </c>
      <c r="IK1223">
        <v>-2</v>
      </c>
      <c r="IL1223" t="s">
        <v>278</v>
      </c>
      <c r="IM1223" t="s">
        <v>279</v>
      </c>
      <c r="IN1223" t="s">
        <v>471</v>
      </c>
      <c r="IP1223" t="s">
        <v>472</v>
      </c>
    </row>
    <row r="1224" spans="1:250" x14ac:dyDescent="0.35">
      <c r="A1224">
        <v>14291</v>
      </c>
      <c r="B1224">
        <v>-922729984</v>
      </c>
      <c r="C1224">
        <v>1837</v>
      </c>
      <c r="D1224" t="s">
        <v>272</v>
      </c>
      <c r="E1224" t="s">
        <v>273</v>
      </c>
      <c r="F1224">
        <v>7057</v>
      </c>
      <c r="G1224" t="s">
        <v>290</v>
      </c>
      <c r="H1224" t="s">
        <v>291</v>
      </c>
      <c r="I1224">
        <v>527</v>
      </c>
      <c r="J1224" t="s">
        <v>535</v>
      </c>
      <c r="K1224" t="s">
        <v>536</v>
      </c>
      <c r="L1224">
        <v>3549</v>
      </c>
      <c r="M1224" t="s">
        <v>289</v>
      </c>
      <c r="N1224" t="s">
        <v>17</v>
      </c>
      <c r="O1224">
        <v>3549</v>
      </c>
      <c r="P1224" t="s">
        <v>289</v>
      </c>
      <c r="Q1224" t="s">
        <v>17</v>
      </c>
      <c r="R1224" t="s">
        <v>458</v>
      </c>
      <c r="S1224" s="43">
        <v>0</v>
      </c>
      <c r="U1224" s="43">
        <v>16</v>
      </c>
      <c r="IF1224">
        <v>3549</v>
      </c>
      <c r="IG1224" t="s">
        <v>289</v>
      </c>
      <c r="IH1224" t="s">
        <v>292</v>
      </c>
      <c r="IK1224">
        <v>-2</v>
      </c>
      <c r="IL1224" t="s">
        <v>278</v>
      </c>
      <c r="IM1224" t="s">
        <v>279</v>
      </c>
      <c r="IN1224" t="s">
        <v>471</v>
      </c>
      <c r="IP1224" t="s">
        <v>472</v>
      </c>
    </row>
    <row r="1225" spans="1:250" x14ac:dyDescent="0.35">
      <c r="A1225">
        <v>14292</v>
      </c>
      <c r="B1225">
        <v>-922729984</v>
      </c>
      <c r="C1225">
        <v>1837</v>
      </c>
      <c r="D1225" t="s">
        <v>272</v>
      </c>
      <c r="E1225" t="s">
        <v>273</v>
      </c>
      <c r="F1225">
        <v>7057</v>
      </c>
      <c r="G1225" t="s">
        <v>290</v>
      </c>
      <c r="H1225" t="s">
        <v>291</v>
      </c>
      <c r="I1225">
        <v>523</v>
      </c>
      <c r="J1225" t="s">
        <v>537</v>
      </c>
      <c r="K1225" t="s">
        <v>538</v>
      </c>
      <c r="L1225">
        <v>3549</v>
      </c>
      <c r="M1225" t="s">
        <v>289</v>
      </c>
      <c r="N1225" t="s">
        <v>17</v>
      </c>
      <c r="O1225">
        <v>3549</v>
      </c>
      <c r="P1225" t="s">
        <v>289</v>
      </c>
      <c r="Q1225" t="s">
        <v>17</v>
      </c>
      <c r="R1225" t="s">
        <v>458</v>
      </c>
      <c r="S1225" s="43">
        <v>0</v>
      </c>
      <c r="U1225" s="43">
        <v>16</v>
      </c>
      <c r="IF1225">
        <v>3549</v>
      </c>
      <c r="IG1225" t="s">
        <v>289</v>
      </c>
      <c r="IH1225" t="s">
        <v>292</v>
      </c>
      <c r="IK1225">
        <v>-2</v>
      </c>
      <c r="IL1225" t="s">
        <v>278</v>
      </c>
      <c r="IM1225" t="s">
        <v>279</v>
      </c>
      <c r="IN1225" t="s">
        <v>471</v>
      </c>
      <c r="IP1225" t="s">
        <v>472</v>
      </c>
    </row>
    <row r="1226" spans="1:250" x14ac:dyDescent="0.35">
      <c r="A1226">
        <v>14293</v>
      </c>
      <c r="B1226">
        <v>-922729984</v>
      </c>
      <c r="C1226">
        <v>1837</v>
      </c>
      <c r="D1226" t="s">
        <v>272</v>
      </c>
      <c r="E1226" t="s">
        <v>273</v>
      </c>
      <c r="F1226">
        <v>1848</v>
      </c>
      <c r="G1226" t="s">
        <v>285</v>
      </c>
      <c r="H1226" t="s">
        <v>273</v>
      </c>
      <c r="I1226">
        <v>528</v>
      </c>
      <c r="J1226" t="s">
        <v>531</v>
      </c>
      <c r="K1226" t="s">
        <v>532</v>
      </c>
      <c r="L1226">
        <v>4070</v>
      </c>
      <c r="M1226" t="s">
        <v>293</v>
      </c>
      <c r="N1226" t="s">
        <v>18</v>
      </c>
      <c r="O1226">
        <v>4070</v>
      </c>
      <c r="P1226" t="s">
        <v>293</v>
      </c>
      <c r="Q1226" t="s">
        <v>18</v>
      </c>
      <c r="R1226" t="s">
        <v>458</v>
      </c>
      <c r="S1226" s="43">
        <v>0</v>
      </c>
      <c r="U1226" s="43">
        <v>16</v>
      </c>
      <c r="IF1226">
        <v>4070</v>
      </c>
      <c r="IG1226" t="s">
        <v>293</v>
      </c>
      <c r="IH1226" t="s">
        <v>287</v>
      </c>
      <c r="IK1226">
        <v>-2</v>
      </c>
      <c r="IL1226" t="s">
        <v>278</v>
      </c>
      <c r="IM1226" t="s">
        <v>279</v>
      </c>
      <c r="IN1226" t="s">
        <v>463</v>
      </c>
      <c r="IP1226" t="s">
        <v>473</v>
      </c>
    </row>
    <row r="1227" spans="1:250" x14ac:dyDescent="0.35">
      <c r="A1227">
        <v>14294</v>
      </c>
      <c r="B1227">
        <v>-922729984</v>
      </c>
      <c r="C1227">
        <v>1837</v>
      </c>
      <c r="D1227" t="s">
        <v>272</v>
      </c>
      <c r="E1227" t="s">
        <v>273</v>
      </c>
      <c r="F1227">
        <v>1848</v>
      </c>
      <c r="G1227" t="s">
        <v>285</v>
      </c>
      <c r="H1227" t="s">
        <v>273</v>
      </c>
      <c r="I1227">
        <v>527</v>
      </c>
      <c r="J1227" t="s">
        <v>535</v>
      </c>
      <c r="K1227" t="s">
        <v>536</v>
      </c>
      <c r="L1227">
        <v>4070</v>
      </c>
      <c r="M1227" t="s">
        <v>293</v>
      </c>
      <c r="N1227" t="s">
        <v>18</v>
      </c>
      <c r="O1227">
        <v>4070</v>
      </c>
      <c r="P1227" t="s">
        <v>293</v>
      </c>
      <c r="Q1227" t="s">
        <v>18</v>
      </c>
      <c r="R1227" t="s">
        <v>458</v>
      </c>
      <c r="S1227" s="43">
        <v>0</v>
      </c>
      <c r="U1227" s="43">
        <v>16</v>
      </c>
      <c r="IF1227">
        <v>4070</v>
      </c>
      <c r="IG1227" t="s">
        <v>293</v>
      </c>
      <c r="IH1227" t="s">
        <v>287</v>
      </c>
      <c r="IK1227">
        <v>-2</v>
      </c>
      <c r="IL1227" t="s">
        <v>278</v>
      </c>
      <c r="IM1227" t="s">
        <v>279</v>
      </c>
      <c r="IN1227" t="s">
        <v>463</v>
      </c>
      <c r="IP1227" t="s">
        <v>473</v>
      </c>
    </row>
    <row r="1228" spans="1:250" x14ac:dyDescent="0.35">
      <c r="A1228">
        <v>14295</v>
      </c>
      <c r="B1228">
        <v>-922729984</v>
      </c>
      <c r="C1228">
        <v>1837</v>
      </c>
      <c r="D1228" t="s">
        <v>272</v>
      </c>
      <c r="E1228" t="s">
        <v>273</v>
      </c>
      <c r="F1228">
        <v>1848</v>
      </c>
      <c r="G1228" t="s">
        <v>285</v>
      </c>
      <c r="H1228" t="s">
        <v>273</v>
      </c>
      <c r="I1228">
        <v>523</v>
      </c>
      <c r="J1228" t="s">
        <v>537</v>
      </c>
      <c r="K1228" t="s">
        <v>538</v>
      </c>
      <c r="L1228">
        <v>4070</v>
      </c>
      <c r="M1228" t="s">
        <v>293</v>
      </c>
      <c r="N1228" t="s">
        <v>18</v>
      </c>
      <c r="O1228">
        <v>4070</v>
      </c>
      <c r="P1228" t="s">
        <v>293</v>
      </c>
      <c r="Q1228" t="s">
        <v>18</v>
      </c>
      <c r="R1228" t="s">
        <v>458</v>
      </c>
      <c r="S1228" s="43">
        <v>0</v>
      </c>
      <c r="U1228" s="43">
        <v>16</v>
      </c>
      <c r="IF1228">
        <v>4070</v>
      </c>
      <c r="IG1228" t="s">
        <v>293</v>
      </c>
      <c r="IH1228" t="s">
        <v>287</v>
      </c>
      <c r="IK1228">
        <v>-2</v>
      </c>
      <c r="IL1228" t="s">
        <v>278</v>
      </c>
      <c r="IM1228" t="s">
        <v>279</v>
      </c>
      <c r="IN1228" t="s">
        <v>463</v>
      </c>
      <c r="IP1228" t="s">
        <v>473</v>
      </c>
    </row>
    <row r="1229" spans="1:250" x14ac:dyDescent="0.35">
      <c r="A1229">
        <v>14296</v>
      </c>
      <c r="B1229">
        <v>-922729984</v>
      </c>
      <c r="C1229">
        <v>1837</v>
      </c>
      <c r="D1229" t="s">
        <v>272</v>
      </c>
      <c r="E1229" t="s">
        <v>273</v>
      </c>
      <c r="F1229">
        <v>1848</v>
      </c>
      <c r="G1229" t="s">
        <v>285</v>
      </c>
      <c r="H1229" t="s">
        <v>273</v>
      </c>
      <c r="I1229">
        <v>521</v>
      </c>
      <c r="J1229" t="s">
        <v>539</v>
      </c>
      <c r="K1229" t="s">
        <v>540</v>
      </c>
      <c r="L1229">
        <v>4070</v>
      </c>
      <c r="M1229" t="s">
        <v>293</v>
      </c>
      <c r="N1229" t="s">
        <v>18</v>
      </c>
      <c r="O1229">
        <v>4070</v>
      </c>
      <c r="P1229" t="s">
        <v>293</v>
      </c>
      <c r="Q1229" t="s">
        <v>18</v>
      </c>
      <c r="R1229" t="s">
        <v>458</v>
      </c>
      <c r="S1229" s="43">
        <v>0</v>
      </c>
      <c r="U1229" s="43">
        <v>16</v>
      </c>
      <c r="IF1229">
        <v>4070</v>
      </c>
      <c r="IG1229" t="s">
        <v>293</v>
      </c>
      <c r="IH1229" t="s">
        <v>287</v>
      </c>
      <c r="IK1229">
        <v>-2</v>
      </c>
      <c r="IL1229" t="s">
        <v>278</v>
      </c>
      <c r="IM1229" t="s">
        <v>279</v>
      </c>
      <c r="IN1229" t="s">
        <v>463</v>
      </c>
      <c r="IP1229" t="s">
        <v>473</v>
      </c>
    </row>
    <row r="1230" spans="1:250" x14ac:dyDescent="0.35">
      <c r="A1230">
        <v>14297</v>
      </c>
      <c r="B1230">
        <v>-922729984</v>
      </c>
      <c r="C1230">
        <v>1837</v>
      </c>
      <c r="D1230" t="s">
        <v>272</v>
      </c>
      <c r="E1230" t="s">
        <v>273</v>
      </c>
      <c r="F1230">
        <v>1848</v>
      </c>
      <c r="G1230" t="s">
        <v>285</v>
      </c>
      <c r="H1230" t="s">
        <v>273</v>
      </c>
      <c r="I1230">
        <v>519</v>
      </c>
      <c r="J1230" t="s">
        <v>541</v>
      </c>
      <c r="K1230" t="s">
        <v>542</v>
      </c>
      <c r="L1230">
        <v>4070</v>
      </c>
      <c r="M1230" t="s">
        <v>293</v>
      </c>
      <c r="N1230" t="s">
        <v>18</v>
      </c>
      <c r="O1230">
        <v>4070</v>
      </c>
      <c r="P1230" t="s">
        <v>293</v>
      </c>
      <c r="Q1230" t="s">
        <v>18</v>
      </c>
      <c r="R1230" t="s">
        <v>458</v>
      </c>
      <c r="S1230" s="43">
        <v>0</v>
      </c>
      <c r="U1230" s="43">
        <v>16</v>
      </c>
      <c r="IF1230">
        <v>4070</v>
      </c>
      <c r="IG1230" t="s">
        <v>293</v>
      </c>
      <c r="IH1230" t="s">
        <v>287</v>
      </c>
      <c r="IK1230">
        <v>-2</v>
      </c>
      <c r="IL1230" t="s">
        <v>278</v>
      </c>
      <c r="IM1230" t="s">
        <v>279</v>
      </c>
      <c r="IN1230" t="s">
        <v>463</v>
      </c>
      <c r="IP1230" t="s">
        <v>473</v>
      </c>
    </row>
    <row r="1231" spans="1:250" x14ac:dyDescent="0.35">
      <c r="A1231">
        <v>14298</v>
      </c>
      <c r="B1231">
        <v>-922729984</v>
      </c>
      <c r="C1231">
        <v>1837</v>
      </c>
      <c r="D1231" t="s">
        <v>272</v>
      </c>
      <c r="E1231" t="s">
        <v>273</v>
      </c>
      <c r="F1231">
        <v>1848</v>
      </c>
      <c r="G1231" t="s">
        <v>285</v>
      </c>
      <c r="H1231" t="s">
        <v>273</v>
      </c>
      <c r="I1231">
        <v>515</v>
      </c>
      <c r="J1231" t="s">
        <v>543</v>
      </c>
      <c r="K1231" t="s">
        <v>544</v>
      </c>
      <c r="L1231">
        <v>4070</v>
      </c>
      <c r="M1231" t="s">
        <v>293</v>
      </c>
      <c r="N1231" t="s">
        <v>18</v>
      </c>
      <c r="O1231">
        <v>4070</v>
      </c>
      <c r="P1231" t="s">
        <v>293</v>
      </c>
      <c r="Q1231" t="s">
        <v>18</v>
      </c>
      <c r="R1231" t="s">
        <v>458</v>
      </c>
      <c r="S1231" s="43">
        <v>0</v>
      </c>
      <c r="U1231" s="43">
        <v>16</v>
      </c>
      <c r="IF1231">
        <v>4070</v>
      </c>
      <c r="IG1231" t="s">
        <v>293</v>
      </c>
      <c r="IH1231" t="s">
        <v>287</v>
      </c>
      <c r="IK1231">
        <v>-2</v>
      </c>
      <c r="IL1231" t="s">
        <v>278</v>
      </c>
      <c r="IM1231" t="s">
        <v>279</v>
      </c>
      <c r="IN1231" t="s">
        <v>463</v>
      </c>
      <c r="IP1231" t="s">
        <v>473</v>
      </c>
    </row>
    <row r="1232" spans="1:250" x14ac:dyDescent="0.35">
      <c r="A1232">
        <v>14299</v>
      </c>
      <c r="B1232">
        <v>-922729984</v>
      </c>
      <c r="C1232">
        <v>1837</v>
      </c>
      <c r="D1232" t="s">
        <v>272</v>
      </c>
      <c r="E1232" t="s">
        <v>273</v>
      </c>
      <c r="F1232">
        <v>5062</v>
      </c>
      <c r="G1232" t="s">
        <v>294</v>
      </c>
      <c r="H1232" t="s">
        <v>295</v>
      </c>
      <c r="I1232">
        <v>521</v>
      </c>
      <c r="J1232" t="s">
        <v>539</v>
      </c>
      <c r="K1232" t="s">
        <v>540</v>
      </c>
      <c r="L1232">
        <v>4994</v>
      </c>
      <c r="M1232" t="s">
        <v>296</v>
      </c>
      <c r="N1232" t="s">
        <v>297</v>
      </c>
      <c r="O1232">
        <v>4994</v>
      </c>
      <c r="P1232" t="s">
        <v>296</v>
      </c>
      <c r="Q1232" t="s">
        <v>297</v>
      </c>
      <c r="R1232" t="s">
        <v>458</v>
      </c>
      <c r="S1232" s="43">
        <v>0</v>
      </c>
      <c r="U1232" s="43">
        <v>16</v>
      </c>
      <c r="IF1232">
        <v>4994</v>
      </c>
      <c r="IG1232" t="s">
        <v>296</v>
      </c>
      <c r="IH1232" t="s">
        <v>298</v>
      </c>
      <c r="IK1232">
        <v>-2</v>
      </c>
      <c r="IL1232" t="s">
        <v>278</v>
      </c>
      <c r="IM1232" t="s">
        <v>279</v>
      </c>
      <c r="IN1232" t="s">
        <v>474</v>
      </c>
      <c r="IP1232" t="s">
        <v>475</v>
      </c>
    </row>
    <row r="1233" spans="1:250" x14ac:dyDescent="0.35">
      <c r="A1233">
        <v>14300</v>
      </c>
      <c r="B1233">
        <v>-922729984</v>
      </c>
      <c r="C1233">
        <v>1837</v>
      </c>
      <c r="D1233" t="s">
        <v>272</v>
      </c>
      <c r="E1233" t="s">
        <v>273</v>
      </c>
      <c r="F1233">
        <v>5062</v>
      </c>
      <c r="G1233" t="s">
        <v>294</v>
      </c>
      <c r="H1233" t="s">
        <v>295</v>
      </c>
      <c r="I1233">
        <v>519</v>
      </c>
      <c r="J1233" t="s">
        <v>541</v>
      </c>
      <c r="K1233" t="s">
        <v>542</v>
      </c>
      <c r="L1233">
        <v>4994</v>
      </c>
      <c r="M1233" t="s">
        <v>296</v>
      </c>
      <c r="N1233" t="s">
        <v>297</v>
      </c>
      <c r="O1233">
        <v>4994</v>
      </c>
      <c r="P1233" t="s">
        <v>296</v>
      </c>
      <c r="Q1233" t="s">
        <v>297</v>
      </c>
      <c r="R1233" t="s">
        <v>458</v>
      </c>
      <c r="S1233" s="43">
        <v>0</v>
      </c>
      <c r="U1233" s="43">
        <v>16</v>
      </c>
      <c r="IF1233">
        <v>4994</v>
      </c>
      <c r="IG1233" t="s">
        <v>296</v>
      </c>
      <c r="IH1233" t="s">
        <v>298</v>
      </c>
      <c r="IK1233">
        <v>-2</v>
      </c>
      <c r="IL1233" t="s">
        <v>278</v>
      </c>
      <c r="IM1233" t="s">
        <v>279</v>
      </c>
      <c r="IN1233" t="s">
        <v>474</v>
      </c>
      <c r="IP1233" t="s">
        <v>475</v>
      </c>
    </row>
    <row r="1234" spans="1:250" x14ac:dyDescent="0.35">
      <c r="A1234">
        <v>14301</v>
      </c>
      <c r="B1234">
        <v>-922729984</v>
      </c>
      <c r="C1234">
        <v>1837</v>
      </c>
      <c r="D1234" t="s">
        <v>272</v>
      </c>
      <c r="E1234" t="s">
        <v>273</v>
      </c>
      <c r="F1234">
        <v>5062</v>
      </c>
      <c r="G1234" t="s">
        <v>294</v>
      </c>
      <c r="H1234" t="s">
        <v>295</v>
      </c>
      <c r="I1234">
        <v>515</v>
      </c>
      <c r="J1234" t="s">
        <v>543</v>
      </c>
      <c r="K1234" t="s">
        <v>544</v>
      </c>
      <c r="L1234">
        <v>4994</v>
      </c>
      <c r="M1234" t="s">
        <v>296</v>
      </c>
      <c r="N1234" t="s">
        <v>297</v>
      </c>
      <c r="O1234">
        <v>4994</v>
      </c>
      <c r="P1234" t="s">
        <v>296</v>
      </c>
      <c r="Q1234" t="s">
        <v>297</v>
      </c>
      <c r="R1234" t="s">
        <v>458</v>
      </c>
      <c r="S1234" s="43">
        <v>0</v>
      </c>
      <c r="U1234" s="43">
        <v>16</v>
      </c>
      <c r="IF1234">
        <v>4994</v>
      </c>
      <c r="IG1234" t="s">
        <v>296</v>
      </c>
      <c r="IH1234" t="s">
        <v>298</v>
      </c>
      <c r="IK1234">
        <v>-2</v>
      </c>
      <c r="IL1234" t="s">
        <v>278</v>
      </c>
      <c r="IM1234" t="s">
        <v>279</v>
      </c>
      <c r="IN1234" t="s">
        <v>474</v>
      </c>
      <c r="IP1234" t="s">
        <v>475</v>
      </c>
    </row>
    <row r="1235" spans="1:250" x14ac:dyDescent="0.35">
      <c r="A1235">
        <v>14302</v>
      </c>
      <c r="B1235">
        <v>-922729984</v>
      </c>
      <c r="C1235">
        <v>1837</v>
      </c>
      <c r="D1235" t="s">
        <v>272</v>
      </c>
      <c r="E1235" t="s">
        <v>273</v>
      </c>
      <c r="F1235">
        <v>5062</v>
      </c>
      <c r="G1235" t="s">
        <v>294</v>
      </c>
      <c r="H1235" t="s">
        <v>295</v>
      </c>
      <c r="I1235">
        <v>513</v>
      </c>
      <c r="J1235" t="s">
        <v>545</v>
      </c>
      <c r="K1235" t="s">
        <v>546</v>
      </c>
      <c r="L1235">
        <v>4994</v>
      </c>
      <c r="M1235" t="s">
        <v>296</v>
      </c>
      <c r="N1235" t="s">
        <v>297</v>
      </c>
      <c r="O1235">
        <v>4994</v>
      </c>
      <c r="P1235" t="s">
        <v>296</v>
      </c>
      <c r="Q1235" t="s">
        <v>297</v>
      </c>
      <c r="R1235" t="s">
        <v>458</v>
      </c>
      <c r="S1235" s="43">
        <v>0</v>
      </c>
      <c r="U1235" s="43">
        <v>16</v>
      </c>
      <c r="IF1235">
        <v>4994</v>
      </c>
      <c r="IG1235" t="s">
        <v>296</v>
      </c>
      <c r="IH1235" t="s">
        <v>298</v>
      </c>
      <c r="IK1235">
        <v>-2</v>
      </c>
      <c r="IL1235" t="s">
        <v>278</v>
      </c>
      <c r="IM1235" t="s">
        <v>279</v>
      </c>
      <c r="IN1235" t="s">
        <v>474</v>
      </c>
      <c r="IP1235" t="s">
        <v>475</v>
      </c>
    </row>
    <row r="1236" spans="1:250" x14ac:dyDescent="0.35">
      <c r="A1236">
        <v>14303</v>
      </c>
      <c r="B1236">
        <v>-922729984</v>
      </c>
      <c r="C1236">
        <v>1837</v>
      </c>
      <c r="D1236" t="s">
        <v>272</v>
      </c>
      <c r="E1236" t="s">
        <v>273</v>
      </c>
      <c r="F1236">
        <v>5062</v>
      </c>
      <c r="G1236" t="s">
        <v>294</v>
      </c>
      <c r="H1236" t="s">
        <v>295</v>
      </c>
      <c r="I1236">
        <v>509</v>
      </c>
      <c r="J1236" t="s">
        <v>547</v>
      </c>
      <c r="K1236" t="s">
        <v>548</v>
      </c>
      <c r="L1236">
        <v>4994</v>
      </c>
      <c r="M1236" t="s">
        <v>296</v>
      </c>
      <c r="N1236" t="s">
        <v>297</v>
      </c>
      <c r="O1236">
        <v>4994</v>
      </c>
      <c r="P1236" t="s">
        <v>296</v>
      </c>
      <c r="Q1236" t="s">
        <v>297</v>
      </c>
      <c r="R1236" t="s">
        <v>458</v>
      </c>
      <c r="S1236" s="43">
        <v>0</v>
      </c>
      <c r="U1236" s="43">
        <v>16</v>
      </c>
      <c r="IF1236">
        <v>4994</v>
      </c>
      <c r="IG1236" t="s">
        <v>296</v>
      </c>
      <c r="IH1236" t="s">
        <v>298</v>
      </c>
      <c r="IK1236">
        <v>-2</v>
      </c>
      <c r="IL1236" t="s">
        <v>278</v>
      </c>
      <c r="IM1236" t="s">
        <v>279</v>
      </c>
      <c r="IN1236" t="s">
        <v>474</v>
      </c>
      <c r="IP1236" t="s">
        <v>475</v>
      </c>
    </row>
    <row r="1237" spans="1:250" x14ac:dyDescent="0.35">
      <c r="A1237">
        <v>14304</v>
      </c>
      <c r="B1237">
        <v>-922729984</v>
      </c>
      <c r="C1237">
        <v>1837</v>
      </c>
      <c r="D1237" t="s">
        <v>272</v>
      </c>
      <c r="E1237" t="s">
        <v>273</v>
      </c>
      <c r="F1237">
        <v>5062</v>
      </c>
      <c r="G1237" t="s">
        <v>294</v>
      </c>
      <c r="H1237" t="s">
        <v>295</v>
      </c>
      <c r="I1237">
        <v>507</v>
      </c>
      <c r="J1237" t="s">
        <v>549</v>
      </c>
      <c r="K1237" t="s">
        <v>550</v>
      </c>
      <c r="L1237">
        <v>4994</v>
      </c>
      <c r="M1237" t="s">
        <v>296</v>
      </c>
      <c r="N1237" t="s">
        <v>297</v>
      </c>
      <c r="O1237">
        <v>4994</v>
      </c>
      <c r="P1237" t="s">
        <v>296</v>
      </c>
      <c r="Q1237" t="s">
        <v>297</v>
      </c>
      <c r="R1237" t="s">
        <v>458</v>
      </c>
      <c r="S1237" s="43">
        <v>0</v>
      </c>
      <c r="U1237" s="43">
        <v>16</v>
      </c>
      <c r="IF1237">
        <v>4994</v>
      </c>
      <c r="IG1237" t="s">
        <v>296</v>
      </c>
      <c r="IH1237" t="s">
        <v>298</v>
      </c>
      <c r="IK1237">
        <v>-2</v>
      </c>
      <c r="IL1237" t="s">
        <v>278</v>
      </c>
      <c r="IM1237" t="s">
        <v>279</v>
      </c>
      <c r="IN1237" t="s">
        <v>474</v>
      </c>
      <c r="IP1237" t="s">
        <v>475</v>
      </c>
    </row>
    <row r="1238" spans="1:250" x14ac:dyDescent="0.35">
      <c r="A1238">
        <v>14305</v>
      </c>
      <c r="B1238">
        <v>-922729984</v>
      </c>
      <c r="C1238">
        <v>1837</v>
      </c>
      <c r="D1238" t="s">
        <v>272</v>
      </c>
      <c r="E1238" t="s">
        <v>273</v>
      </c>
      <c r="F1238">
        <v>7057</v>
      </c>
      <c r="G1238" t="s">
        <v>290</v>
      </c>
      <c r="H1238" t="s">
        <v>291</v>
      </c>
      <c r="I1238">
        <v>513</v>
      </c>
      <c r="J1238" t="s">
        <v>545</v>
      </c>
      <c r="K1238" t="s">
        <v>546</v>
      </c>
      <c r="L1238">
        <v>4994</v>
      </c>
      <c r="M1238" t="s">
        <v>296</v>
      </c>
      <c r="N1238" t="s">
        <v>297</v>
      </c>
      <c r="O1238">
        <v>4994</v>
      </c>
      <c r="P1238" t="s">
        <v>296</v>
      </c>
      <c r="Q1238" t="s">
        <v>297</v>
      </c>
      <c r="R1238" t="s">
        <v>458</v>
      </c>
      <c r="S1238" s="43">
        <v>0</v>
      </c>
      <c r="U1238" s="43">
        <v>16</v>
      </c>
      <c r="IF1238">
        <v>4994</v>
      </c>
      <c r="IG1238" t="s">
        <v>296</v>
      </c>
      <c r="IH1238" t="s">
        <v>292</v>
      </c>
      <c r="IK1238">
        <v>-2</v>
      </c>
      <c r="IL1238" t="s">
        <v>278</v>
      </c>
      <c r="IM1238" t="s">
        <v>279</v>
      </c>
      <c r="IN1238" t="s">
        <v>471</v>
      </c>
      <c r="IP1238" t="s">
        <v>476</v>
      </c>
    </row>
    <row r="1239" spans="1:250" x14ac:dyDescent="0.35">
      <c r="A1239">
        <v>14306</v>
      </c>
      <c r="B1239">
        <v>-922729984</v>
      </c>
      <c r="C1239">
        <v>1837</v>
      </c>
      <c r="D1239" t="s">
        <v>272</v>
      </c>
      <c r="E1239" t="s">
        <v>273</v>
      </c>
      <c r="F1239">
        <v>7057</v>
      </c>
      <c r="G1239" t="s">
        <v>290</v>
      </c>
      <c r="H1239" t="s">
        <v>291</v>
      </c>
      <c r="I1239">
        <v>509</v>
      </c>
      <c r="J1239" t="s">
        <v>547</v>
      </c>
      <c r="K1239" t="s">
        <v>548</v>
      </c>
      <c r="L1239">
        <v>4994</v>
      </c>
      <c r="M1239" t="s">
        <v>296</v>
      </c>
      <c r="N1239" t="s">
        <v>297</v>
      </c>
      <c r="O1239">
        <v>4994</v>
      </c>
      <c r="P1239" t="s">
        <v>296</v>
      </c>
      <c r="Q1239" t="s">
        <v>297</v>
      </c>
      <c r="R1239" t="s">
        <v>458</v>
      </c>
      <c r="S1239" s="43">
        <v>0</v>
      </c>
      <c r="U1239" s="43">
        <v>16</v>
      </c>
      <c r="IF1239">
        <v>4994</v>
      </c>
      <c r="IG1239" t="s">
        <v>296</v>
      </c>
      <c r="IH1239" t="s">
        <v>292</v>
      </c>
      <c r="IK1239">
        <v>-2</v>
      </c>
      <c r="IL1239" t="s">
        <v>278</v>
      </c>
      <c r="IM1239" t="s">
        <v>279</v>
      </c>
      <c r="IN1239" t="s">
        <v>471</v>
      </c>
      <c r="IP1239" t="s">
        <v>476</v>
      </c>
    </row>
    <row r="1240" spans="1:250" x14ac:dyDescent="0.35">
      <c r="A1240">
        <v>14307</v>
      </c>
      <c r="B1240">
        <v>-922729984</v>
      </c>
      <c r="C1240">
        <v>1837</v>
      </c>
      <c r="D1240" t="s">
        <v>272</v>
      </c>
      <c r="E1240" t="s">
        <v>273</v>
      </c>
      <c r="F1240">
        <v>7057</v>
      </c>
      <c r="G1240" t="s">
        <v>290</v>
      </c>
      <c r="H1240" t="s">
        <v>291</v>
      </c>
      <c r="I1240">
        <v>507</v>
      </c>
      <c r="J1240" t="s">
        <v>549</v>
      </c>
      <c r="K1240" t="s">
        <v>550</v>
      </c>
      <c r="L1240">
        <v>4994</v>
      </c>
      <c r="M1240" t="s">
        <v>296</v>
      </c>
      <c r="N1240" t="s">
        <v>297</v>
      </c>
      <c r="O1240">
        <v>4994</v>
      </c>
      <c r="P1240" t="s">
        <v>296</v>
      </c>
      <c r="Q1240" t="s">
        <v>297</v>
      </c>
      <c r="R1240" t="s">
        <v>458</v>
      </c>
      <c r="S1240" s="43">
        <v>0</v>
      </c>
      <c r="U1240" s="43">
        <v>16</v>
      </c>
      <c r="IF1240">
        <v>4994</v>
      </c>
      <c r="IG1240" t="s">
        <v>296</v>
      </c>
      <c r="IH1240" t="s">
        <v>292</v>
      </c>
      <c r="IK1240">
        <v>-2</v>
      </c>
      <c r="IL1240" t="s">
        <v>278</v>
      </c>
      <c r="IM1240" t="s">
        <v>279</v>
      </c>
      <c r="IN1240" t="s">
        <v>471</v>
      </c>
      <c r="IP1240" t="s">
        <v>476</v>
      </c>
    </row>
    <row r="1241" spans="1:250" x14ac:dyDescent="0.35">
      <c r="A1241">
        <v>14308</v>
      </c>
      <c r="B1241">
        <v>-922729984</v>
      </c>
      <c r="C1241">
        <v>1837</v>
      </c>
      <c r="D1241" t="s">
        <v>272</v>
      </c>
      <c r="E1241" t="s">
        <v>273</v>
      </c>
      <c r="F1241">
        <v>5062</v>
      </c>
      <c r="G1241" t="s">
        <v>294</v>
      </c>
      <c r="H1241" t="s">
        <v>295</v>
      </c>
      <c r="I1241">
        <v>528</v>
      </c>
      <c r="J1241" t="s">
        <v>531</v>
      </c>
      <c r="K1241" t="s">
        <v>532</v>
      </c>
      <c r="L1241">
        <v>4994</v>
      </c>
      <c r="M1241" t="s">
        <v>296</v>
      </c>
      <c r="N1241" t="s">
        <v>297</v>
      </c>
      <c r="O1241">
        <v>4994</v>
      </c>
      <c r="P1241" t="s">
        <v>296</v>
      </c>
      <c r="Q1241" t="s">
        <v>297</v>
      </c>
      <c r="R1241" t="s">
        <v>458</v>
      </c>
      <c r="S1241" s="43">
        <v>0</v>
      </c>
      <c r="U1241" s="43">
        <v>16</v>
      </c>
      <c r="IF1241">
        <v>4994</v>
      </c>
      <c r="IG1241" t="s">
        <v>296</v>
      </c>
      <c r="IH1241" t="s">
        <v>298</v>
      </c>
      <c r="IK1241">
        <v>-2</v>
      </c>
      <c r="IL1241" t="s">
        <v>278</v>
      </c>
      <c r="IM1241" t="s">
        <v>279</v>
      </c>
      <c r="IN1241" t="s">
        <v>474</v>
      </c>
      <c r="IP1241" t="s">
        <v>475</v>
      </c>
    </row>
    <row r="1242" spans="1:250" x14ac:dyDescent="0.35">
      <c r="A1242">
        <v>14309</v>
      </c>
      <c r="B1242">
        <v>-922729984</v>
      </c>
      <c r="C1242">
        <v>1837</v>
      </c>
      <c r="D1242" t="s">
        <v>272</v>
      </c>
      <c r="E1242" t="s">
        <v>273</v>
      </c>
      <c r="F1242">
        <v>5062</v>
      </c>
      <c r="G1242" t="s">
        <v>294</v>
      </c>
      <c r="H1242" t="s">
        <v>295</v>
      </c>
      <c r="I1242">
        <v>527</v>
      </c>
      <c r="J1242" t="s">
        <v>535</v>
      </c>
      <c r="K1242" t="s">
        <v>536</v>
      </c>
      <c r="L1242">
        <v>4994</v>
      </c>
      <c r="M1242" t="s">
        <v>296</v>
      </c>
      <c r="N1242" t="s">
        <v>297</v>
      </c>
      <c r="O1242">
        <v>4994</v>
      </c>
      <c r="P1242" t="s">
        <v>296</v>
      </c>
      <c r="Q1242" t="s">
        <v>297</v>
      </c>
      <c r="R1242" t="s">
        <v>458</v>
      </c>
      <c r="S1242" s="43">
        <v>0</v>
      </c>
      <c r="U1242" s="43">
        <v>16</v>
      </c>
      <c r="IF1242">
        <v>4994</v>
      </c>
      <c r="IG1242" t="s">
        <v>296</v>
      </c>
      <c r="IH1242" t="s">
        <v>298</v>
      </c>
      <c r="IK1242">
        <v>-2</v>
      </c>
      <c r="IL1242" t="s">
        <v>278</v>
      </c>
      <c r="IM1242" t="s">
        <v>279</v>
      </c>
      <c r="IN1242" t="s">
        <v>474</v>
      </c>
      <c r="IP1242" t="s">
        <v>475</v>
      </c>
    </row>
    <row r="1243" spans="1:250" x14ac:dyDescent="0.35">
      <c r="A1243">
        <v>14310</v>
      </c>
      <c r="B1243">
        <v>-922729984</v>
      </c>
      <c r="C1243">
        <v>1837</v>
      </c>
      <c r="D1243" t="s">
        <v>272</v>
      </c>
      <c r="E1243" t="s">
        <v>273</v>
      </c>
      <c r="F1243">
        <v>5062</v>
      </c>
      <c r="G1243" t="s">
        <v>294</v>
      </c>
      <c r="H1243" t="s">
        <v>295</v>
      </c>
      <c r="I1243">
        <v>523</v>
      </c>
      <c r="J1243" t="s">
        <v>537</v>
      </c>
      <c r="K1243" t="s">
        <v>538</v>
      </c>
      <c r="L1243">
        <v>4994</v>
      </c>
      <c r="M1243" t="s">
        <v>296</v>
      </c>
      <c r="N1243" t="s">
        <v>297</v>
      </c>
      <c r="O1243">
        <v>4994</v>
      </c>
      <c r="P1243" t="s">
        <v>296</v>
      </c>
      <c r="Q1243" t="s">
        <v>297</v>
      </c>
      <c r="R1243" t="s">
        <v>458</v>
      </c>
      <c r="S1243" s="43">
        <v>0</v>
      </c>
      <c r="U1243" s="43">
        <v>16</v>
      </c>
      <c r="IF1243">
        <v>4994</v>
      </c>
      <c r="IG1243" t="s">
        <v>296</v>
      </c>
      <c r="IH1243" t="s">
        <v>298</v>
      </c>
      <c r="IK1243">
        <v>-2</v>
      </c>
      <c r="IL1243" t="s">
        <v>278</v>
      </c>
      <c r="IM1243" t="s">
        <v>279</v>
      </c>
      <c r="IN1243" t="s">
        <v>474</v>
      </c>
      <c r="IP1243" t="s">
        <v>475</v>
      </c>
    </row>
    <row r="1244" spans="1:250" x14ac:dyDescent="0.35">
      <c r="A1244">
        <v>14311</v>
      </c>
      <c r="B1244">
        <v>-922729984</v>
      </c>
      <c r="C1244">
        <v>1837</v>
      </c>
      <c r="D1244" t="s">
        <v>272</v>
      </c>
      <c r="E1244" t="s">
        <v>273</v>
      </c>
      <c r="F1244">
        <v>7057</v>
      </c>
      <c r="G1244" t="s">
        <v>290</v>
      </c>
      <c r="H1244" t="s">
        <v>291</v>
      </c>
      <c r="I1244">
        <v>528</v>
      </c>
      <c r="J1244" t="s">
        <v>531</v>
      </c>
      <c r="K1244" t="s">
        <v>532</v>
      </c>
      <c r="L1244">
        <v>4994</v>
      </c>
      <c r="M1244" t="s">
        <v>296</v>
      </c>
      <c r="N1244" t="s">
        <v>297</v>
      </c>
      <c r="O1244">
        <v>4994</v>
      </c>
      <c r="P1244" t="s">
        <v>296</v>
      </c>
      <c r="Q1244" t="s">
        <v>297</v>
      </c>
      <c r="R1244" t="s">
        <v>458</v>
      </c>
      <c r="S1244" s="43">
        <v>0</v>
      </c>
      <c r="U1244" s="43">
        <v>16</v>
      </c>
      <c r="IF1244">
        <v>4994</v>
      </c>
      <c r="IG1244" t="s">
        <v>296</v>
      </c>
      <c r="IH1244" t="s">
        <v>292</v>
      </c>
      <c r="IK1244">
        <v>-2</v>
      </c>
      <c r="IL1244" t="s">
        <v>278</v>
      </c>
      <c r="IM1244" t="s">
        <v>279</v>
      </c>
      <c r="IN1244" t="s">
        <v>471</v>
      </c>
      <c r="IP1244" t="s">
        <v>476</v>
      </c>
    </row>
    <row r="1245" spans="1:250" x14ac:dyDescent="0.35">
      <c r="A1245">
        <v>14312</v>
      </c>
      <c r="B1245">
        <v>-922729984</v>
      </c>
      <c r="C1245">
        <v>1837</v>
      </c>
      <c r="D1245" t="s">
        <v>272</v>
      </c>
      <c r="E1245" t="s">
        <v>273</v>
      </c>
      <c r="F1245">
        <v>7057</v>
      </c>
      <c r="G1245" t="s">
        <v>290</v>
      </c>
      <c r="H1245" t="s">
        <v>291</v>
      </c>
      <c r="I1245">
        <v>527</v>
      </c>
      <c r="J1245" t="s">
        <v>535</v>
      </c>
      <c r="K1245" t="s">
        <v>536</v>
      </c>
      <c r="L1245">
        <v>4994</v>
      </c>
      <c r="M1245" t="s">
        <v>296</v>
      </c>
      <c r="N1245" t="s">
        <v>297</v>
      </c>
      <c r="O1245">
        <v>4994</v>
      </c>
      <c r="P1245" t="s">
        <v>296</v>
      </c>
      <c r="Q1245" t="s">
        <v>297</v>
      </c>
      <c r="R1245" t="s">
        <v>458</v>
      </c>
      <c r="S1245" s="43">
        <v>0</v>
      </c>
      <c r="U1245" s="43">
        <v>16</v>
      </c>
      <c r="IF1245">
        <v>4994</v>
      </c>
      <c r="IG1245" t="s">
        <v>296</v>
      </c>
      <c r="IH1245" t="s">
        <v>292</v>
      </c>
      <c r="IK1245">
        <v>-2</v>
      </c>
      <c r="IL1245" t="s">
        <v>278</v>
      </c>
      <c r="IM1245" t="s">
        <v>279</v>
      </c>
      <c r="IN1245" t="s">
        <v>471</v>
      </c>
      <c r="IP1245" t="s">
        <v>476</v>
      </c>
    </row>
    <row r="1246" spans="1:250" x14ac:dyDescent="0.35">
      <c r="A1246">
        <v>14313</v>
      </c>
      <c r="B1246">
        <v>-922729984</v>
      </c>
      <c r="C1246">
        <v>1837</v>
      </c>
      <c r="D1246" t="s">
        <v>272</v>
      </c>
      <c r="E1246" t="s">
        <v>273</v>
      </c>
      <c r="F1246">
        <v>7057</v>
      </c>
      <c r="G1246" t="s">
        <v>290</v>
      </c>
      <c r="H1246" t="s">
        <v>291</v>
      </c>
      <c r="I1246">
        <v>523</v>
      </c>
      <c r="J1246" t="s">
        <v>537</v>
      </c>
      <c r="K1246" t="s">
        <v>538</v>
      </c>
      <c r="L1246">
        <v>4994</v>
      </c>
      <c r="M1246" t="s">
        <v>296</v>
      </c>
      <c r="N1246" t="s">
        <v>297</v>
      </c>
      <c r="O1246">
        <v>4994</v>
      </c>
      <c r="P1246" t="s">
        <v>296</v>
      </c>
      <c r="Q1246" t="s">
        <v>297</v>
      </c>
      <c r="R1246" t="s">
        <v>458</v>
      </c>
      <c r="S1246" s="43">
        <v>0</v>
      </c>
      <c r="U1246" s="43">
        <v>16</v>
      </c>
      <c r="IF1246">
        <v>4994</v>
      </c>
      <c r="IG1246" t="s">
        <v>296</v>
      </c>
      <c r="IH1246" t="s">
        <v>292</v>
      </c>
      <c r="IK1246">
        <v>-2</v>
      </c>
      <c r="IL1246" t="s">
        <v>278</v>
      </c>
      <c r="IM1246" t="s">
        <v>279</v>
      </c>
      <c r="IN1246" t="s">
        <v>471</v>
      </c>
      <c r="IP1246" t="s">
        <v>476</v>
      </c>
    </row>
    <row r="1247" spans="1:250" x14ac:dyDescent="0.35">
      <c r="A1247">
        <v>14314</v>
      </c>
      <c r="B1247">
        <v>-922729984</v>
      </c>
      <c r="C1247">
        <v>1837</v>
      </c>
      <c r="D1247" t="s">
        <v>272</v>
      </c>
      <c r="E1247" t="s">
        <v>273</v>
      </c>
      <c r="F1247">
        <v>7057</v>
      </c>
      <c r="G1247" t="s">
        <v>290</v>
      </c>
      <c r="H1247" t="s">
        <v>291</v>
      </c>
      <c r="I1247">
        <v>521</v>
      </c>
      <c r="J1247" t="s">
        <v>539</v>
      </c>
      <c r="K1247" t="s">
        <v>540</v>
      </c>
      <c r="L1247">
        <v>4994</v>
      </c>
      <c r="M1247" t="s">
        <v>296</v>
      </c>
      <c r="N1247" t="s">
        <v>297</v>
      </c>
      <c r="O1247">
        <v>4994</v>
      </c>
      <c r="P1247" t="s">
        <v>296</v>
      </c>
      <c r="Q1247" t="s">
        <v>297</v>
      </c>
      <c r="R1247" t="s">
        <v>458</v>
      </c>
      <c r="S1247" s="43">
        <v>0</v>
      </c>
      <c r="U1247" s="43">
        <v>16</v>
      </c>
      <c r="IF1247">
        <v>4994</v>
      </c>
      <c r="IG1247" t="s">
        <v>296</v>
      </c>
      <c r="IH1247" t="s">
        <v>292</v>
      </c>
      <c r="IK1247">
        <v>-2</v>
      </c>
      <c r="IL1247" t="s">
        <v>278</v>
      </c>
      <c r="IM1247" t="s">
        <v>279</v>
      </c>
      <c r="IN1247" t="s">
        <v>471</v>
      </c>
      <c r="IP1247" t="s">
        <v>476</v>
      </c>
    </row>
    <row r="1248" spans="1:250" x14ac:dyDescent="0.35">
      <c r="A1248">
        <v>14315</v>
      </c>
      <c r="B1248">
        <v>-922729984</v>
      </c>
      <c r="C1248">
        <v>1837</v>
      </c>
      <c r="D1248" t="s">
        <v>272</v>
      </c>
      <c r="E1248" t="s">
        <v>273</v>
      </c>
      <c r="F1248">
        <v>7057</v>
      </c>
      <c r="G1248" t="s">
        <v>290</v>
      </c>
      <c r="H1248" t="s">
        <v>291</v>
      </c>
      <c r="I1248">
        <v>519</v>
      </c>
      <c r="J1248" t="s">
        <v>541</v>
      </c>
      <c r="K1248" t="s">
        <v>542</v>
      </c>
      <c r="L1248">
        <v>4994</v>
      </c>
      <c r="M1248" t="s">
        <v>296</v>
      </c>
      <c r="N1248" t="s">
        <v>297</v>
      </c>
      <c r="O1248">
        <v>4994</v>
      </c>
      <c r="P1248" t="s">
        <v>296</v>
      </c>
      <c r="Q1248" t="s">
        <v>297</v>
      </c>
      <c r="R1248" t="s">
        <v>458</v>
      </c>
      <c r="S1248" s="43">
        <v>0</v>
      </c>
      <c r="U1248" s="43">
        <v>16</v>
      </c>
      <c r="IF1248">
        <v>4994</v>
      </c>
      <c r="IG1248" t="s">
        <v>296</v>
      </c>
      <c r="IH1248" t="s">
        <v>292</v>
      </c>
      <c r="IK1248">
        <v>-2</v>
      </c>
      <c r="IL1248" t="s">
        <v>278</v>
      </c>
      <c r="IM1248" t="s">
        <v>279</v>
      </c>
      <c r="IN1248" t="s">
        <v>471</v>
      </c>
      <c r="IP1248" t="s">
        <v>476</v>
      </c>
    </row>
    <row r="1249" spans="1:250" x14ac:dyDescent="0.35">
      <c r="A1249">
        <v>14316</v>
      </c>
      <c r="B1249">
        <v>-922729984</v>
      </c>
      <c r="C1249">
        <v>1837</v>
      </c>
      <c r="D1249" t="s">
        <v>272</v>
      </c>
      <c r="E1249" t="s">
        <v>273</v>
      </c>
      <c r="F1249">
        <v>7057</v>
      </c>
      <c r="G1249" t="s">
        <v>290</v>
      </c>
      <c r="H1249" t="s">
        <v>291</v>
      </c>
      <c r="I1249">
        <v>515</v>
      </c>
      <c r="J1249" t="s">
        <v>543</v>
      </c>
      <c r="K1249" t="s">
        <v>544</v>
      </c>
      <c r="L1249">
        <v>4994</v>
      </c>
      <c r="M1249" t="s">
        <v>296</v>
      </c>
      <c r="N1249" t="s">
        <v>297</v>
      </c>
      <c r="O1249">
        <v>4994</v>
      </c>
      <c r="P1249" t="s">
        <v>296</v>
      </c>
      <c r="Q1249" t="s">
        <v>297</v>
      </c>
      <c r="R1249" t="s">
        <v>458</v>
      </c>
      <c r="S1249" s="43">
        <v>0</v>
      </c>
      <c r="U1249" s="43">
        <v>16</v>
      </c>
      <c r="IF1249">
        <v>4994</v>
      </c>
      <c r="IG1249" t="s">
        <v>296</v>
      </c>
      <c r="IH1249" t="s">
        <v>292</v>
      </c>
      <c r="IK1249">
        <v>-2</v>
      </c>
      <c r="IL1249" t="s">
        <v>278</v>
      </c>
      <c r="IM1249" t="s">
        <v>279</v>
      </c>
      <c r="IN1249" t="s">
        <v>471</v>
      </c>
      <c r="IP1249" t="s">
        <v>476</v>
      </c>
    </row>
    <row r="1250" spans="1:250" x14ac:dyDescent="0.35">
      <c r="A1250">
        <v>14317</v>
      </c>
      <c r="B1250">
        <v>-922729984</v>
      </c>
      <c r="C1250">
        <v>1837</v>
      </c>
      <c r="D1250" t="s">
        <v>272</v>
      </c>
      <c r="E1250" t="s">
        <v>273</v>
      </c>
      <c r="F1250">
        <v>5062</v>
      </c>
      <c r="G1250" t="s">
        <v>294</v>
      </c>
      <c r="H1250" t="s">
        <v>295</v>
      </c>
      <c r="I1250">
        <v>521</v>
      </c>
      <c r="J1250" t="s">
        <v>539</v>
      </c>
      <c r="K1250" t="s">
        <v>540</v>
      </c>
      <c r="L1250">
        <v>7999</v>
      </c>
      <c r="M1250" t="s">
        <v>299</v>
      </c>
      <c r="N1250" t="s">
        <v>300</v>
      </c>
      <c r="O1250">
        <v>7999</v>
      </c>
      <c r="P1250" t="s">
        <v>299</v>
      </c>
      <c r="Q1250" t="s">
        <v>300</v>
      </c>
      <c r="R1250" t="s">
        <v>458</v>
      </c>
      <c r="S1250" s="43">
        <v>0</v>
      </c>
      <c r="U1250" s="43">
        <v>16</v>
      </c>
      <c r="IF1250">
        <v>7999</v>
      </c>
      <c r="IG1250" t="s">
        <v>299</v>
      </c>
      <c r="IH1250" t="s">
        <v>298</v>
      </c>
      <c r="IK1250">
        <v>-2</v>
      </c>
      <c r="IL1250" t="s">
        <v>278</v>
      </c>
      <c r="IM1250" t="s">
        <v>279</v>
      </c>
      <c r="IN1250" t="s">
        <v>474</v>
      </c>
      <c r="IP1250" t="s">
        <v>477</v>
      </c>
    </row>
    <row r="1251" spans="1:250" x14ac:dyDescent="0.35">
      <c r="A1251">
        <v>14318</v>
      </c>
      <c r="B1251">
        <v>-922729984</v>
      </c>
      <c r="C1251">
        <v>1837</v>
      </c>
      <c r="D1251" t="s">
        <v>272</v>
      </c>
      <c r="E1251" t="s">
        <v>273</v>
      </c>
      <c r="F1251">
        <v>5062</v>
      </c>
      <c r="G1251" t="s">
        <v>294</v>
      </c>
      <c r="H1251" t="s">
        <v>295</v>
      </c>
      <c r="I1251">
        <v>519</v>
      </c>
      <c r="J1251" t="s">
        <v>541</v>
      </c>
      <c r="K1251" t="s">
        <v>542</v>
      </c>
      <c r="L1251">
        <v>7999</v>
      </c>
      <c r="M1251" t="s">
        <v>299</v>
      </c>
      <c r="N1251" t="s">
        <v>300</v>
      </c>
      <c r="O1251">
        <v>7999</v>
      </c>
      <c r="P1251" t="s">
        <v>299</v>
      </c>
      <c r="Q1251" t="s">
        <v>300</v>
      </c>
      <c r="R1251" t="s">
        <v>458</v>
      </c>
      <c r="S1251" s="43">
        <v>0</v>
      </c>
      <c r="U1251" s="43">
        <v>16</v>
      </c>
      <c r="IF1251">
        <v>7999</v>
      </c>
      <c r="IG1251" t="s">
        <v>299</v>
      </c>
      <c r="IH1251" t="s">
        <v>298</v>
      </c>
      <c r="IK1251">
        <v>-2</v>
      </c>
      <c r="IL1251" t="s">
        <v>278</v>
      </c>
      <c r="IM1251" t="s">
        <v>279</v>
      </c>
      <c r="IN1251" t="s">
        <v>474</v>
      </c>
      <c r="IP1251" t="s">
        <v>477</v>
      </c>
    </row>
    <row r="1252" spans="1:250" x14ac:dyDescent="0.35">
      <c r="A1252">
        <v>14319</v>
      </c>
      <c r="B1252">
        <v>-922729984</v>
      </c>
      <c r="C1252">
        <v>1837</v>
      </c>
      <c r="D1252" t="s">
        <v>272</v>
      </c>
      <c r="E1252" t="s">
        <v>273</v>
      </c>
      <c r="F1252">
        <v>5062</v>
      </c>
      <c r="G1252" t="s">
        <v>294</v>
      </c>
      <c r="H1252" t="s">
        <v>295</v>
      </c>
      <c r="I1252">
        <v>515</v>
      </c>
      <c r="J1252" t="s">
        <v>543</v>
      </c>
      <c r="K1252" t="s">
        <v>544</v>
      </c>
      <c r="L1252">
        <v>7999</v>
      </c>
      <c r="M1252" t="s">
        <v>299</v>
      </c>
      <c r="N1252" t="s">
        <v>300</v>
      </c>
      <c r="O1252">
        <v>7999</v>
      </c>
      <c r="P1252" t="s">
        <v>299</v>
      </c>
      <c r="Q1252" t="s">
        <v>300</v>
      </c>
      <c r="R1252" t="s">
        <v>458</v>
      </c>
      <c r="S1252" s="43">
        <v>0</v>
      </c>
      <c r="U1252" s="43">
        <v>16</v>
      </c>
      <c r="IF1252">
        <v>7999</v>
      </c>
      <c r="IG1252" t="s">
        <v>299</v>
      </c>
      <c r="IH1252" t="s">
        <v>298</v>
      </c>
      <c r="IK1252">
        <v>-2</v>
      </c>
      <c r="IL1252" t="s">
        <v>278</v>
      </c>
      <c r="IM1252" t="s">
        <v>279</v>
      </c>
      <c r="IN1252" t="s">
        <v>474</v>
      </c>
      <c r="IP1252" t="s">
        <v>477</v>
      </c>
    </row>
    <row r="1253" spans="1:250" x14ac:dyDescent="0.35">
      <c r="A1253">
        <v>14320</v>
      </c>
      <c r="B1253">
        <v>-922729984</v>
      </c>
      <c r="C1253">
        <v>1837</v>
      </c>
      <c r="D1253" t="s">
        <v>272</v>
      </c>
      <c r="E1253" t="s">
        <v>273</v>
      </c>
      <c r="F1253">
        <v>5062</v>
      </c>
      <c r="G1253" t="s">
        <v>294</v>
      </c>
      <c r="H1253" t="s">
        <v>295</v>
      </c>
      <c r="I1253">
        <v>513</v>
      </c>
      <c r="J1253" t="s">
        <v>545</v>
      </c>
      <c r="K1253" t="s">
        <v>546</v>
      </c>
      <c r="L1253">
        <v>7999</v>
      </c>
      <c r="M1253" t="s">
        <v>299</v>
      </c>
      <c r="N1253" t="s">
        <v>300</v>
      </c>
      <c r="O1253">
        <v>7999</v>
      </c>
      <c r="P1253" t="s">
        <v>299</v>
      </c>
      <c r="Q1253" t="s">
        <v>300</v>
      </c>
      <c r="R1253" t="s">
        <v>458</v>
      </c>
      <c r="S1253" s="43">
        <v>0</v>
      </c>
      <c r="U1253" s="43">
        <v>16</v>
      </c>
      <c r="IF1253">
        <v>7999</v>
      </c>
      <c r="IG1253" t="s">
        <v>299</v>
      </c>
      <c r="IH1253" t="s">
        <v>298</v>
      </c>
      <c r="IK1253">
        <v>-2</v>
      </c>
      <c r="IL1253" t="s">
        <v>278</v>
      </c>
      <c r="IM1253" t="s">
        <v>279</v>
      </c>
      <c r="IN1253" t="s">
        <v>474</v>
      </c>
      <c r="IP1253" t="s">
        <v>477</v>
      </c>
    </row>
    <row r="1254" spans="1:250" x14ac:dyDescent="0.35">
      <c r="A1254">
        <v>14321</v>
      </c>
      <c r="B1254">
        <v>-922729984</v>
      </c>
      <c r="C1254">
        <v>1837</v>
      </c>
      <c r="D1254" t="s">
        <v>272</v>
      </c>
      <c r="E1254" t="s">
        <v>273</v>
      </c>
      <c r="F1254">
        <v>5062</v>
      </c>
      <c r="G1254" t="s">
        <v>294</v>
      </c>
      <c r="H1254" t="s">
        <v>295</v>
      </c>
      <c r="I1254">
        <v>509</v>
      </c>
      <c r="J1254" t="s">
        <v>547</v>
      </c>
      <c r="K1254" t="s">
        <v>548</v>
      </c>
      <c r="L1254">
        <v>7999</v>
      </c>
      <c r="M1254" t="s">
        <v>299</v>
      </c>
      <c r="N1254" t="s">
        <v>300</v>
      </c>
      <c r="O1254">
        <v>7999</v>
      </c>
      <c r="P1254" t="s">
        <v>299</v>
      </c>
      <c r="Q1254" t="s">
        <v>300</v>
      </c>
      <c r="R1254" t="s">
        <v>458</v>
      </c>
      <c r="S1254" s="43">
        <v>0</v>
      </c>
      <c r="U1254" s="43">
        <v>16</v>
      </c>
      <c r="IF1254">
        <v>7999</v>
      </c>
      <c r="IG1254" t="s">
        <v>299</v>
      </c>
      <c r="IH1254" t="s">
        <v>298</v>
      </c>
      <c r="IK1254">
        <v>-2</v>
      </c>
      <c r="IL1254" t="s">
        <v>278</v>
      </c>
      <c r="IM1254" t="s">
        <v>279</v>
      </c>
      <c r="IN1254" t="s">
        <v>474</v>
      </c>
      <c r="IP1254" t="s">
        <v>477</v>
      </c>
    </row>
    <row r="1255" spans="1:250" x14ac:dyDescent="0.35">
      <c r="A1255">
        <v>14322</v>
      </c>
      <c r="B1255">
        <v>-922729984</v>
      </c>
      <c r="C1255">
        <v>1837</v>
      </c>
      <c r="D1255" t="s">
        <v>272</v>
      </c>
      <c r="E1255" t="s">
        <v>273</v>
      </c>
      <c r="F1255">
        <v>5062</v>
      </c>
      <c r="G1255" t="s">
        <v>294</v>
      </c>
      <c r="H1255" t="s">
        <v>295</v>
      </c>
      <c r="I1255">
        <v>507</v>
      </c>
      <c r="J1255" t="s">
        <v>549</v>
      </c>
      <c r="K1255" t="s">
        <v>550</v>
      </c>
      <c r="L1255">
        <v>7999</v>
      </c>
      <c r="M1255" t="s">
        <v>299</v>
      </c>
      <c r="N1255" t="s">
        <v>300</v>
      </c>
      <c r="O1255">
        <v>7999</v>
      </c>
      <c r="P1255" t="s">
        <v>299</v>
      </c>
      <c r="Q1255" t="s">
        <v>300</v>
      </c>
      <c r="R1255" t="s">
        <v>458</v>
      </c>
      <c r="S1255" s="43">
        <v>0</v>
      </c>
      <c r="U1255" s="43">
        <v>16</v>
      </c>
      <c r="IF1255">
        <v>7999</v>
      </c>
      <c r="IG1255" t="s">
        <v>299</v>
      </c>
      <c r="IH1255" t="s">
        <v>298</v>
      </c>
      <c r="IK1255">
        <v>-2</v>
      </c>
      <c r="IL1255" t="s">
        <v>278</v>
      </c>
      <c r="IM1255" t="s">
        <v>279</v>
      </c>
      <c r="IN1255" t="s">
        <v>474</v>
      </c>
      <c r="IP1255" t="s">
        <v>477</v>
      </c>
    </row>
    <row r="1256" spans="1:250" x14ac:dyDescent="0.35">
      <c r="A1256">
        <v>14323</v>
      </c>
      <c r="B1256">
        <v>-922729984</v>
      </c>
      <c r="C1256">
        <v>1837</v>
      </c>
      <c r="D1256" t="s">
        <v>272</v>
      </c>
      <c r="E1256" t="s">
        <v>273</v>
      </c>
      <c r="F1256">
        <v>7057</v>
      </c>
      <c r="G1256" t="s">
        <v>290</v>
      </c>
      <c r="H1256" t="s">
        <v>291</v>
      </c>
      <c r="I1256">
        <v>513</v>
      </c>
      <c r="J1256" t="s">
        <v>545</v>
      </c>
      <c r="K1256" t="s">
        <v>546</v>
      </c>
      <c r="L1256">
        <v>7999</v>
      </c>
      <c r="M1256" t="s">
        <v>299</v>
      </c>
      <c r="N1256" t="s">
        <v>300</v>
      </c>
      <c r="O1256">
        <v>7999</v>
      </c>
      <c r="P1256" t="s">
        <v>299</v>
      </c>
      <c r="Q1256" t="s">
        <v>300</v>
      </c>
      <c r="R1256" t="s">
        <v>458</v>
      </c>
      <c r="S1256" s="43">
        <v>0</v>
      </c>
      <c r="U1256" s="43">
        <v>16</v>
      </c>
      <c r="IF1256">
        <v>7999</v>
      </c>
      <c r="IG1256" t="s">
        <v>299</v>
      </c>
      <c r="IH1256" t="s">
        <v>292</v>
      </c>
      <c r="IK1256">
        <v>-2</v>
      </c>
      <c r="IL1256" t="s">
        <v>278</v>
      </c>
      <c r="IM1256" t="s">
        <v>279</v>
      </c>
      <c r="IN1256" t="s">
        <v>471</v>
      </c>
      <c r="IP1256" t="s">
        <v>478</v>
      </c>
    </row>
    <row r="1257" spans="1:250" x14ac:dyDescent="0.35">
      <c r="A1257">
        <v>14324</v>
      </c>
      <c r="B1257">
        <v>-922729984</v>
      </c>
      <c r="C1257">
        <v>1837</v>
      </c>
      <c r="D1257" t="s">
        <v>272</v>
      </c>
      <c r="E1257" t="s">
        <v>273</v>
      </c>
      <c r="F1257">
        <v>7057</v>
      </c>
      <c r="G1257" t="s">
        <v>290</v>
      </c>
      <c r="H1257" t="s">
        <v>291</v>
      </c>
      <c r="I1257">
        <v>509</v>
      </c>
      <c r="J1257" t="s">
        <v>547</v>
      </c>
      <c r="K1257" t="s">
        <v>548</v>
      </c>
      <c r="L1257">
        <v>7999</v>
      </c>
      <c r="M1257" t="s">
        <v>299</v>
      </c>
      <c r="N1257" t="s">
        <v>300</v>
      </c>
      <c r="O1257">
        <v>7999</v>
      </c>
      <c r="P1257" t="s">
        <v>299</v>
      </c>
      <c r="Q1257" t="s">
        <v>300</v>
      </c>
      <c r="R1257" t="s">
        <v>458</v>
      </c>
      <c r="S1257" s="43">
        <v>0</v>
      </c>
      <c r="U1257" s="43">
        <v>16</v>
      </c>
      <c r="IF1257">
        <v>7999</v>
      </c>
      <c r="IG1257" t="s">
        <v>299</v>
      </c>
      <c r="IH1257" t="s">
        <v>292</v>
      </c>
      <c r="IK1257">
        <v>-2</v>
      </c>
      <c r="IL1257" t="s">
        <v>278</v>
      </c>
      <c r="IM1257" t="s">
        <v>279</v>
      </c>
      <c r="IN1257" t="s">
        <v>471</v>
      </c>
      <c r="IP1257" t="s">
        <v>478</v>
      </c>
    </row>
    <row r="1258" spans="1:250" x14ac:dyDescent="0.35">
      <c r="A1258">
        <v>14325</v>
      </c>
      <c r="B1258">
        <v>-922729984</v>
      </c>
      <c r="C1258">
        <v>1837</v>
      </c>
      <c r="D1258" t="s">
        <v>272</v>
      </c>
      <c r="E1258" t="s">
        <v>273</v>
      </c>
      <c r="F1258">
        <v>7057</v>
      </c>
      <c r="G1258" t="s">
        <v>290</v>
      </c>
      <c r="H1258" t="s">
        <v>291</v>
      </c>
      <c r="I1258">
        <v>507</v>
      </c>
      <c r="J1258" t="s">
        <v>549</v>
      </c>
      <c r="K1258" t="s">
        <v>550</v>
      </c>
      <c r="L1258">
        <v>7999</v>
      </c>
      <c r="M1258" t="s">
        <v>299</v>
      </c>
      <c r="N1258" t="s">
        <v>300</v>
      </c>
      <c r="O1258">
        <v>7999</v>
      </c>
      <c r="P1258" t="s">
        <v>299</v>
      </c>
      <c r="Q1258" t="s">
        <v>300</v>
      </c>
      <c r="R1258" t="s">
        <v>458</v>
      </c>
      <c r="S1258" s="43">
        <v>0</v>
      </c>
      <c r="U1258" s="43">
        <v>16</v>
      </c>
      <c r="IF1258">
        <v>7999</v>
      </c>
      <c r="IG1258" t="s">
        <v>299</v>
      </c>
      <c r="IH1258" t="s">
        <v>292</v>
      </c>
      <c r="IK1258">
        <v>-2</v>
      </c>
      <c r="IL1258" t="s">
        <v>278</v>
      </c>
      <c r="IM1258" t="s">
        <v>279</v>
      </c>
      <c r="IN1258" t="s">
        <v>471</v>
      </c>
      <c r="IP1258" t="s">
        <v>478</v>
      </c>
    </row>
    <row r="1259" spans="1:250" x14ac:dyDescent="0.35">
      <c r="A1259">
        <v>14326</v>
      </c>
      <c r="B1259">
        <v>-922729984</v>
      </c>
      <c r="C1259">
        <v>1837</v>
      </c>
      <c r="D1259" t="s">
        <v>272</v>
      </c>
      <c r="E1259" t="s">
        <v>273</v>
      </c>
      <c r="F1259">
        <v>5062</v>
      </c>
      <c r="G1259" t="s">
        <v>294</v>
      </c>
      <c r="H1259" t="s">
        <v>295</v>
      </c>
      <c r="I1259">
        <v>528</v>
      </c>
      <c r="J1259" t="s">
        <v>531</v>
      </c>
      <c r="K1259" t="s">
        <v>532</v>
      </c>
      <c r="L1259">
        <v>7999</v>
      </c>
      <c r="M1259" t="s">
        <v>299</v>
      </c>
      <c r="N1259" t="s">
        <v>300</v>
      </c>
      <c r="O1259">
        <v>7999</v>
      </c>
      <c r="P1259" t="s">
        <v>299</v>
      </c>
      <c r="Q1259" t="s">
        <v>300</v>
      </c>
      <c r="R1259" t="s">
        <v>458</v>
      </c>
      <c r="S1259" s="43">
        <v>0</v>
      </c>
      <c r="U1259" s="43">
        <v>16</v>
      </c>
      <c r="IF1259">
        <v>7999</v>
      </c>
      <c r="IG1259" t="s">
        <v>299</v>
      </c>
      <c r="IH1259" t="s">
        <v>298</v>
      </c>
      <c r="IK1259">
        <v>-2</v>
      </c>
      <c r="IL1259" t="s">
        <v>278</v>
      </c>
      <c r="IM1259" t="s">
        <v>279</v>
      </c>
      <c r="IN1259" t="s">
        <v>474</v>
      </c>
      <c r="IP1259" t="s">
        <v>477</v>
      </c>
    </row>
    <row r="1260" spans="1:250" x14ac:dyDescent="0.35">
      <c r="A1260">
        <v>14327</v>
      </c>
      <c r="B1260">
        <v>-922729984</v>
      </c>
      <c r="C1260">
        <v>1837</v>
      </c>
      <c r="D1260" t="s">
        <v>272</v>
      </c>
      <c r="E1260" t="s">
        <v>273</v>
      </c>
      <c r="F1260">
        <v>5062</v>
      </c>
      <c r="G1260" t="s">
        <v>294</v>
      </c>
      <c r="H1260" t="s">
        <v>295</v>
      </c>
      <c r="I1260">
        <v>527</v>
      </c>
      <c r="J1260" t="s">
        <v>535</v>
      </c>
      <c r="K1260" t="s">
        <v>536</v>
      </c>
      <c r="L1260">
        <v>7999</v>
      </c>
      <c r="M1260" t="s">
        <v>299</v>
      </c>
      <c r="N1260" t="s">
        <v>300</v>
      </c>
      <c r="O1260">
        <v>7999</v>
      </c>
      <c r="P1260" t="s">
        <v>299</v>
      </c>
      <c r="Q1260" t="s">
        <v>300</v>
      </c>
      <c r="R1260" t="s">
        <v>458</v>
      </c>
      <c r="S1260" s="43">
        <v>0</v>
      </c>
      <c r="U1260" s="43">
        <v>16</v>
      </c>
      <c r="IF1260">
        <v>7999</v>
      </c>
      <c r="IG1260" t="s">
        <v>299</v>
      </c>
      <c r="IH1260" t="s">
        <v>298</v>
      </c>
      <c r="IK1260">
        <v>-2</v>
      </c>
      <c r="IL1260" t="s">
        <v>278</v>
      </c>
      <c r="IM1260" t="s">
        <v>279</v>
      </c>
      <c r="IN1260" t="s">
        <v>474</v>
      </c>
      <c r="IP1260" t="s">
        <v>477</v>
      </c>
    </row>
    <row r="1261" spans="1:250" x14ac:dyDescent="0.35">
      <c r="A1261">
        <v>14328</v>
      </c>
      <c r="B1261">
        <v>-922729984</v>
      </c>
      <c r="C1261">
        <v>1837</v>
      </c>
      <c r="D1261" t="s">
        <v>272</v>
      </c>
      <c r="E1261" t="s">
        <v>273</v>
      </c>
      <c r="F1261">
        <v>5062</v>
      </c>
      <c r="G1261" t="s">
        <v>294</v>
      </c>
      <c r="H1261" t="s">
        <v>295</v>
      </c>
      <c r="I1261">
        <v>523</v>
      </c>
      <c r="J1261" t="s">
        <v>537</v>
      </c>
      <c r="K1261" t="s">
        <v>538</v>
      </c>
      <c r="L1261">
        <v>7999</v>
      </c>
      <c r="M1261" t="s">
        <v>299</v>
      </c>
      <c r="N1261" t="s">
        <v>300</v>
      </c>
      <c r="O1261">
        <v>7999</v>
      </c>
      <c r="P1261" t="s">
        <v>299</v>
      </c>
      <c r="Q1261" t="s">
        <v>300</v>
      </c>
      <c r="R1261" t="s">
        <v>458</v>
      </c>
      <c r="S1261" s="43">
        <v>0</v>
      </c>
      <c r="U1261" s="43">
        <v>16</v>
      </c>
      <c r="IF1261">
        <v>7999</v>
      </c>
      <c r="IG1261" t="s">
        <v>299</v>
      </c>
      <c r="IH1261" t="s">
        <v>298</v>
      </c>
      <c r="IK1261">
        <v>-2</v>
      </c>
      <c r="IL1261" t="s">
        <v>278</v>
      </c>
      <c r="IM1261" t="s">
        <v>279</v>
      </c>
      <c r="IN1261" t="s">
        <v>474</v>
      </c>
      <c r="IP1261" t="s">
        <v>477</v>
      </c>
    </row>
    <row r="1262" spans="1:250" x14ac:dyDescent="0.35">
      <c r="A1262">
        <v>14329</v>
      </c>
      <c r="B1262">
        <v>-922729984</v>
      </c>
      <c r="C1262">
        <v>1837</v>
      </c>
      <c r="D1262" t="s">
        <v>272</v>
      </c>
      <c r="E1262" t="s">
        <v>273</v>
      </c>
      <c r="F1262">
        <v>7057</v>
      </c>
      <c r="G1262" t="s">
        <v>290</v>
      </c>
      <c r="H1262" t="s">
        <v>291</v>
      </c>
      <c r="I1262">
        <v>528</v>
      </c>
      <c r="J1262" t="s">
        <v>531</v>
      </c>
      <c r="K1262" t="s">
        <v>532</v>
      </c>
      <c r="L1262">
        <v>7999</v>
      </c>
      <c r="M1262" t="s">
        <v>299</v>
      </c>
      <c r="N1262" t="s">
        <v>300</v>
      </c>
      <c r="O1262">
        <v>7999</v>
      </c>
      <c r="P1262" t="s">
        <v>299</v>
      </c>
      <c r="Q1262" t="s">
        <v>300</v>
      </c>
      <c r="R1262" t="s">
        <v>458</v>
      </c>
      <c r="S1262" s="43">
        <v>0</v>
      </c>
      <c r="U1262" s="43">
        <v>16</v>
      </c>
      <c r="IF1262">
        <v>7999</v>
      </c>
      <c r="IG1262" t="s">
        <v>299</v>
      </c>
      <c r="IH1262" t="s">
        <v>292</v>
      </c>
      <c r="IK1262">
        <v>-2</v>
      </c>
      <c r="IL1262" t="s">
        <v>278</v>
      </c>
      <c r="IM1262" t="s">
        <v>279</v>
      </c>
      <c r="IN1262" t="s">
        <v>471</v>
      </c>
      <c r="IP1262" t="s">
        <v>478</v>
      </c>
    </row>
    <row r="1263" spans="1:250" x14ac:dyDescent="0.35">
      <c r="A1263">
        <v>14330</v>
      </c>
      <c r="B1263">
        <v>-922729984</v>
      </c>
      <c r="C1263">
        <v>1837</v>
      </c>
      <c r="D1263" t="s">
        <v>272</v>
      </c>
      <c r="E1263" t="s">
        <v>273</v>
      </c>
      <c r="F1263">
        <v>7057</v>
      </c>
      <c r="G1263" t="s">
        <v>290</v>
      </c>
      <c r="H1263" t="s">
        <v>291</v>
      </c>
      <c r="I1263">
        <v>527</v>
      </c>
      <c r="J1263" t="s">
        <v>535</v>
      </c>
      <c r="K1263" t="s">
        <v>536</v>
      </c>
      <c r="L1263">
        <v>7999</v>
      </c>
      <c r="M1263" t="s">
        <v>299</v>
      </c>
      <c r="N1263" t="s">
        <v>300</v>
      </c>
      <c r="O1263">
        <v>7999</v>
      </c>
      <c r="P1263" t="s">
        <v>299</v>
      </c>
      <c r="Q1263" t="s">
        <v>300</v>
      </c>
      <c r="R1263" t="s">
        <v>458</v>
      </c>
      <c r="S1263" s="43">
        <v>0</v>
      </c>
      <c r="U1263" s="43">
        <v>16</v>
      </c>
      <c r="IF1263">
        <v>7999</v>
      </c>
      <c r="IG1263" t="s">
        <v>299</v>
      </c>
      <c r="IH1263" t="s">
        <v>292</v>
      </c>
      <c r="IK1263">
        <v>-2</v>
      </c>
      <c r="IL1263" t="s">
        <v>278</v>
      </c>
      <c r="IM1263" t="s">
        <v>279</v>
      </c>
      <c r="IN1263" t="s">
        <v>471</v>
      </c>
      <c r="IP1263" t="s">
        <v>478</v>
      </c>
    </row>
    <row r="1264" spans="1:250" x14ac:dyDescent="0.35">
      <c r="A1264">
        <v>14331</v>
      </c>
      <c r="B1264">
        <v>-922729984</v>
      </c>
      <c r="C1264">
        <v>1837</v>
      </c>
      <c r="D1264" t="s">
        <v>272</v>
      </c>
      <c r="E1264" t="s">
        <v>273</v>
      </c>
      <c r="F1264">
        <v>7057</v>
      </c>
      <c r="G1264" t="s">
        <v>290</v>
      </c>
      <c r="H1264" t="s">
        <v>291</v>
      </c>
      <c r="I1264">
        <v>523</v>
      </c>
      <c r="J1264" t="s">
        <v>537</v>
      </c>
      <c r="K1264" t="s">
        <v>538</v>
      </c>
      <c r="L1264">
        <v>7999</v>
      </c>
      <c r="M1264" t="s">
        <v>299</v>
      </c>
      <c r="N1264" t="s">
        <v>300</v>
      </c>
      <c r="O1264">
        <v>7999</v>
      </c>
      <c r="P1264" t="s">
        <v>299</v>
      </c>
      <c r="Q1264" t="s">
        <v>300</v>
      </c>
      <c r="R1264" t="s">
        <v>458</v>
      </c>
      <c r="S1264" s="43">
        <v>0</v>
      </c>
      <c r="U1264" s="43">
        <v>16</v>
      </c>
      <c r="IF1264">
        <v>7999</v>
      </c>
      <c r="IG1264" t="s">
        <v>299</v>
      </c>
      <c r="IH1264" t="s">
        <v>292</v>
      </c>
      <c r="IK1264">
        <v>-2</v>
      </c>
      <c r="IL1264" t="s">
        <v>278</v>
      </c>
      <c r="IM1264" t="s">
        <v>279</v>
      </c>
      <c r="IN1264" t="s">
        <v>471</v>
      </c>
      <c r="IP1264" t="s">
        <v>478</v>
      </c>
    </row>
    <row r="1265" spans="1:250" x14ac:dyDescent="0.35">
      <c r="A1265">
        <v>14332</v>
      </c>
      <c r="B1265">
        <v>-922729984</v>
      </c>
      <c r="C1265">
        <v>1837</v>
      </c>
      <c r="D1265" t="s">
        <v>272</v>
      </c>
      <c r="E1265" t="s">
        <v>273</v>
      </c>
      <c r="F1265">
        <v>7057</v>
      </c>
      <c r="G1265" t="s">
        <v>290</v>
      </c>
      <c r="H1265" t="s">
        <v>291</v>
      </c>
      <c r="I1265">
        <v>521</v>
      </c>
      <c r="J1265" t="s">
        <v>539</v>
      </c>
      <c r="K1265" t="s">
        <v>540</v>
      </c>
      <c r="L1265">
        <v>7999</v>
      </c>
      <c r="M1265" t="s">
        <v>299</v>
      </c>
      <c r="N1265" t="s">
        <v>300</v>
      </c>
      <c r="O1265">
        <v>7999</v>
      </c>
      <c r="P1265" t="s">
        <v>299</v>
      </c>
      <c r="Q1265" t="s">
        <v>300</v>
      </c>
      <c r="R1265" t="s">
        <v>458</v>
      </c>
      <c r="S1265" s="43">
        <v>0</v>
      </c>
      <c r="U1265" s="43">
        <v>16</v>
      </c>
      <c r="IF1265">
        <v>7999</v>
      </c>
      <c r="IG1265" t="s">
        <v>299</v>
      </c>
      <c r="IH1265" t="s">
        <v>292</v>
      </c>
      <c r="IK1265">
        <v>-2</v>
      </c>
      <c r="IL1265" t="s">
        <v>278</v>
      </c>
      <c r="IM1265" t="s">
        <v>279</v>
      </c>
      <c r="IN1265" t="s">
        <v>471</v>
      </c>
      <c r="IP1265" t="s">
        <v>478</v>
      </c>
    </row>
    <row r="1266" spans="1:250" x14ac:dyDescent="0.35">
      <c r="A1266">
        <v>14333</v>
      </c>
      <c r="B1266">
        <v>-922729984</v>
      </c>
      <c r="C1266">
        <v>1837</v>
      </c>
      <c r="D1266" t="s">
        <v>272</v>
      </c>
      <c r="E1266" t="s">
        <v>273</v>
      </c>
      <c r="F1266">
        <v>7057</v>
      </c>
      <c r="G1266" t="s">
        <v>290</v>
      </c>
      <c r="H1266" t="s">
        <v>291</v>
      </c>
      <c r="I1266">
        <v>519</v>
      </c>
      <c r="J1266" t="s">
        <v>541</v>
      </c>
      <c r="K1266" t="s">
        <v>542</v>
      </c>
      <c r="L1266">
        <v>7999</v>
      </c>
      <c r="M1266" t="s">
        <v>299</v>
      </c>
      <c r="N1266" t="s">
        <v>300</v>
      </c>
      <c r="O1266">
        <v>7999</v>
      </c>
      <c r="P1266" t="s">
        <v>299</v>
      </c>
      <c r="Q1266" t="s">
        <v>300</v>
      </c>
      <c r="R1266" t="s">
        <v>458</v>
      </c>
      <c r="S1266" s="43">
        <v>0</v>
      </c>
      <c r="U1266" s="43">
        <v>16</v>
      </c>
      <c r="IF1266">
        <v>7999</v>
      </c>
      <c r="IG1266" t="s">
        <v>299</v>
      </c>
      <c r="IH1266" t="s">
        <v>292</v>
      </c>
      <c r="IK1266">
        <v>-2</v>
      </c>
      <c r="IL1266" t="s">
        <v>278</v>
      </c>
      <c r="IM1266" t="s">
        <v>279</v>
      </c>
      <c r="IN1266" t="s">
        <v>471</v>
      </c>
      <c r="IP1266" t="s">
        <v>478</v>
      </c>
    </row>
    <row r="1267" spans="1:250" x14ac:dyDescent="0.35">
      <c r="A1267">
        <v>14334</v>
      </c>
      <c r="B1267">
        <v>-922729984</v>
      </c>
      <c r="C1267">
        <v>1837</v>
      </c>
      <c r="D1267" t="s">
        <v>272</v>
      </c>
      <c r="E1267" t="s">
        <v>273</v>
      </c>
      <c r="F1267">
        <v>7057</v>
      </c>
      <c r="G1267" t="s">
        <v>290</v>
      </c>
      <c r="H1267" t="s">
        <v>291</v>
      </c>
      <c r="I1267">
        <v>515</v>
      </c>
      <c r="J1267" t="s">
        <v>543</v>
      </c>
      <c r="K1267" t="s">
        <v>544</v>
      </c>
      <c r="L1267">
        <v>7999</v>
      </c>
      <c r="M1267" t="s">
        <v>299</v>
      </c>
      <c r="N1267" t="s">
        <v>300</v>
      </c>
      <c r="O1267">
        <v>7999</v>
      </c>
      <c r="P1267" t="s">
        <v>299</v>
      </c>
      <c r="Q1267" t="s">
        <v>300</v>
      </c>
      <c r="R1267" t="s">
        <v>458</v>
      </c>
      <c r="S1267" s="43">
        <v>0</v>
      </c>
      <c r="U1267" s="43">
        <v>16</v>
      </c>
      <c r="IF1267">
        <v>7999</v>
      </c>
      <c r="IG1267" t="s">
        <v>299</v>
      </c>
      <c r="IH1267" t="s">
        <v>292</v>
      </c>
      <c r="IK1267">
        <v>-2</v>
      </c>
      <c r="IL1267" t="s">
        <v>278</v>
      </c>
      <c r="IM1267" t="s">
        <v>279</v>
      </c>
      <c r="IN1267" t="s">
        <v>471</v>
      </c>
      <c r="IP1267" t="s">
        <v>478</v>
      </c>
    </row>
    <row r="1268" spans="1:250" x14ac:dyDescent="0.35">
      <c r="A1268">
        <v>14335</v>
      </c>
      <c r="B1268">
        <v>-922729984</v>
      </c>
      <c r="C1268">
        <v>1837</v>
      </c>
      <c r="D1268" t="s">
        <v>272</v>
      </c>
      <c r="E1268" t="s">
        <v>273</v>
      </c>
      <c r="F1268">
        <v>19011</v>
      </c>
      <c r="G1268" t="s">
        <v>318</v>
      </c>
      <c r="H1268" t="s">
        <v>319</v>
      </c>
      <c r="I1268">
        <v>515</v>
      </c>
      <c r="J1268" t="s">
        <v>543</v>
      </c>
      <c r="K1268" t="s">
        <v>544</v>
      </c>
      <c r="L1268">
        <v>12391</v>
      </c>
      <c r="M1268" t="s">
        <v>303</v>
      </c>
      <c r="N1268" t="s">
        <v>304</v>
      </c>
      <c r="O1268">
        <v>12391</v>
      </c>
      <c r="P1268" t="s">
        <v>303</v>
      </c>
      <c r="Q1268" t="s">
        <v>304</v>
      </c>
      <c r="R1268" t="s">
        <v>458</v>
      </c>
      <c r="S1268" s="43">
        <v>0</v>
      </c>
      <c r="U1268" s="43">
        <v>16</v>
      </c>
      <c r="IF1268">
        <v>12391</v>
      </c>
      <c r="IG1268" t="s">
        <v>303</v>
      </c>
      <c r="IH1268" t="s">
        <v>322</v>
      </c>
      <c r="IK1268">
        <v>-2</v>
      </c>
      <c r="IL1268" t="s">
        <v>278</v>
      </c>
      <c r="IM1268" t="s">
        <v>279</v>
      </c>
      <c r="IN1268" t="s">
        <v>484</v>
      </c>
      <c r="IP1268" t="s">
        <v>511</v>
      </c>
    </row>
    <row r="1269" spans="1:250" x14ac:dyDescent="0.35">
      <c r="A1269">
        <v>14336</v>
      </c>
      <c r="B1269">
        <v>-922729984</v>
      </c>
      <c r="C1269">
        <v>1837</v>
      </c>
      <c r="D1269" t="s">
        <v>272</v>
      </c>
      <c r="E1269" t="s">
        <v>273</v>
      </c>
      <c r="F1269">
        <v>19011</v>
      </c>
      <c r="G1269" t="s">
        <v>318</v>
      </c>
      <c r="H1269" t="s">
        <v>319</v>
      </c>
      <c r="I1269">
        <v>513</v>
      </c>
      <c r="J1269" t="s">
        <v>545</v>
      </c>
      <c r="K1269" t="s">
        <v>546</v>
      </c>
      <c r="L1269">
        <v>12391</v>
      </c>
      <c r="M1269" t="s">
        <v>303</v>
      </c>
      <c r="N1269" t="s">
        <v>304</v>
      </c>
      <c r="O1269">
        <v>12391</v>
      </c>
      <c r="P1269" t="s">
        <v>303</v>
      </c>
      <c r="Q1269" t="s">
        <v>304</v>
      </c>
      <c r="R1269" t="s">
        <v>458</v>
      </c>
      <c r="S1269" s="43">
        <v>0</v>
      </c>
      <c r="U1269" s="43">
        <v>16</v>
      </c>
      <c r="IF1269">
        <v>12391</v>
      </c>
      <c r="IG1269" t="s">
        <v>303</v>
      </c>
      <c r="IH1269" t="s">
        <v>322</v>
      </c>
      <c r="IK1269">
        <v>-2</v>
      </c>
      <c r="IL1269" t="s">
        <v>278</v>
      </c>
      <c r="IM1269" t="s">
        <v>279</v>
      </c>
      <c r="IN1269" t="s">
        <v>484</v>
      </c>
      <c r="IP1269" t="s">
        <v>511</v>
      </c>
    </row>
    <row r="1270" spans="1:250" x14ac:dyDescent="0.35">
      <c r="A1270">
        <v>14337</v>
      </c>
      <c r="B1270">
        <v>-922729984</v>
      </c>
      <c r="C1270">
        <v>1837</v>
      </c>
      <c r="D1270" t="s">
        <v>272</v>
      </c>
      <c r="E1270" t="s">
        <v>273</v>
      </c>
      <c r="F1270">
        <v>19011</v>
      </c>
      <c r="G1270" t="s">
        <v>318</v>
      </c>
      <c r="H1270" t="s">
        <v>319</v>
      </c>
      <c r="I1270">
        <v>509</v>
      </c>
      <c r="J1270" t="s">
        <v>547</v>
      </c>
      <c r="K1270" t="s">
        <v>548</v>
      </c>
      <c r="L1270">
        <v>12391</v>
      </c>
      <c r="M1270" t="s">
        <v>303</v>
      </c>
      <c r="N1270" t="s">
        <v>304</v>
      </c>
      <c r="O1270">
        <v>12391</v>
      </c>
      <c r="P1270" t="s">
        <v>303</v>
      </c>
      <c r="Q1270" t="s">
        <v>304</v>
      </c>
      <c r="R1270" t="s">
        <v>458</v>
      </c>
      <c r="S1270" s="43">
        <v>0</v>
      </c>
      <c r="U1270" s="43">
        <v>16</v>
      </c>
      <c r="IF1270">
        <v>12391</v>
      </c>
      <c r="IG1270" t="s">
        <v>303</v>
      </c>
      <c r="IH1270" t="s">
        <v>322</v>
      </c>
      <c r="IK1270">
        <v>-2</v>
      </c>
      <c r="IL1270" t="s">
        <v>278</v>
      </c>
      <c r="IM1270" t="s">
        <v>279</v>
      </c>
      <c r="IN1270" t="s">
        <v>484</v>
      </c>
      <c r="IP1270" t="s">
        <v>511</v>
      </c>
    </row>
    <row r="1271" spans="1:250" x14ac:dyDescent="0.35">
      <c r="A1271">
        <v>14338</v>
      </c>
      <c r="B1271">
        <v>-922729984</v>
      </c>
      <c r="C1271">
        <v>1837</v>
      </c>
      <c r="D1271" t="s">
        <v>272</v>
      </c>
      <c r="E1271" t="s">
        <v>273</v>
      </c>
      <c r="F1271">
        <v>19011</v>
      </c>
      <c r="G1271" t="s">
        <v>318</v>
      </c>
      <c r="H1271" t="s">
        <v>319</v>
      </c>
      <c r="I1271">
        <v>507</v>
      </c>
      <c r="J1271" t="s">
        <v>549</v>
      </c>
      <c r="K1271" t="s">
        <v>550</v>
      </c>
      <c r="L1271">
        <v>12391</v>
      </c>
      <c r="M1271" t="s">
        <v>303</v>
      </c>
      <c r="N1271" t="s">
        <v>304</v>
      </c>
      <c r="O1271">
        <v>12391</v>
      </c>
      <c r="P1271" t="s">
        <v>303</v>
      </c>
      <c r="Q1271" t="s">
        <v>304</v>
      </c>
      <c r="R1271" t="s">
        <v>458</v>
      </c>
      <c r="S1271" s="43">
        <v>0</v>
      </c>
      <c r="U1271" s="43">
        <v>16</v>
      </c>
      <c r="IF1271">
        <v>12391</v>
      </c>
      <c r="IG1271" t="s">
        <v>303</v>
      </c>
      <c r="IH1271" t="s">
        <v>322</v>
      </c>
      <c r="IK1271">
        <v>-2</v>
      </c>
      <c r="IL1271" t="s">
        <v>278</v>
      </c>
      <c r="IM1271" t="s">
        <v>279</v>
      </c>
      <c r="IN1271" t="s">
        <v>484</v>
      </c>
      <c r="IP1271" t="s">
        <v>511</v>
      </c>
    </row>
    <row r="1272" spans="1:250" x14ac:dyDescent="0.35">
      <c r="A1272">
        <v>14339</v>
      </c>
      <c r="B1272">
        <v>-922729984</v>
      </c>
      <c r="C1272">
        <v>1837</v>
      </c>
      <c r="D1272" t="s">
        <v>272</v>
      </c>
      <c r="E1272" t="s">
        <v>273</v>
      </c>
      <c r="F1272">
        <v>7057</v>
      </c>
      <c r="G1272" t="s">
        <v>290</v>
      </c>
      <c r="H1272" t="s">
        <v>291</v>
      </c>
      <c r="I1272">
        <v>509</v>
      </c>
      <c r="J1272" t="s">
        <v>547</v>
      </c>
      <c r="K1272" t="s">
        <v>548</v>
      </c>
      <c r="L1272">
        <v>12390</v>
      </c>
      <c r="M1272" t="s">
        <v>301</v>
      </c>
      <c r="N1272" t="s">
        <v>302</v>
      </c>
      <c r="O1272">
        <v>12390</v>
      </c>
      <c r="P1272" t="s">
        <v>301</v>
      </c>
      <c r="Q1272" t="s">
        <v>302</v>
      </c>
      <c r="R1272" t="s">
        <v>458</v>
      </c>
      <c r="S1272" s="43">
        <v>0</v>
      </c>
      <c r="U1272" s="43">
        <v>16</v>
      </c>
      <c r="IF1272">
        <v>12390</v>
      </c>
      <c r="IG1272" t="s">
        <v>301</v>
      </c>
      <c r="IH1272" t="s">
        <v>292</v>
      </c>
      <c r="IK1272">
        <v>-2</v>
      </c>
      <c r="IL1272" t="s">
        <v>278</v>
      </c>
      <c r="IM1272" t="s">
        <v>279</v>
      </c>
      <c r="IN1272" t="s">
        <v>471</v>
      </c>
      <c r="IP1272" t="s">
        <v>479</v>
      </c>
    </row>
    <row r="1273" spans="1:250" x14ac:dyDescent="0.35">
      <c r="A1273">
        <v>14340</v>
      </c>
      <c r="B1273">
        <v>-922729984</v>
      </c>
      <c r="C1273">
        <v>1837</v>
      </c>
      <c r="D1273" t="s">
        <v>272</v>
      </c>
      <c r="E1273" t="s">
        <v>273</v>
      </c>
      <c r="F1273">
        <v>7057</v>
      </c>
      <c r="G1273" t="s">
        <v>290</v>
      </c>
      <c r="H1273" t="s">
        <v>291</v>
      </c>
      <c r="I1273">
        <v>507</v>
      </c>
      <c r="J1273" t="s">
        <v>549</v>
      </c>
      <c r="K1273" t="s">
        <v>550</v>
      </c>
      <c r="L1273">
        <v>12390</v>
      </c>
      <c r="M1273" t="s">
        <v>301</v>
      </c>
      <c r="N1273" t="s">
        <v>302</v>
      </c>
      <c r="O1273">
        <v>12390</v>
      </c>
      <c r="P1273" t="s">
        <v>301</v>
      </c>
      <c r="Q1273" t="s">
        <v>302</v>
      </c>
      <c r="R1273" t="s">
        <v>458</v>
      </c>
      <c r="S1273" s="43">
        <v>0</v>
      </c>
      <c r="U1273" s="43">
        <v>16</v>
      </c>
      <c r="IF1273">
        <v>12390</v>
      </c>
      <c r="IG1273" t="s">
        <v>301</v>
      </c>
      <c r="IH1273" t="s">
        <v>292</v>
      </c>
      <c r="IK1273">
        <v>-2</v>
      </c>
      <c r="IL1273" t="s">
        <v>278</v>
      </c>
      <c r="IM1273" t="s">
        <v>279</v>
      </c>
      <c r="IN1273" t="s">
        <v>471</v>
      </c>
      <c r="IP1273" t="s">
        <v>479</v>
      </c>
    </row>
    <row r="1274" spans="1:250" x14ac:dyDescent="0.35">
      <c r="A1274">
        <v>14341</v>
      </c>
      <c r="B1274">
        <v>-922729984</v>
      </c>
      <c r="C1274">
        <v>1837</v>
      </c>
      <c r="D1274" t="s">
        <v>272</v>
      </c>
      <c r="E1274" t="s">
        <v>273</v>
      </c>
      <c r="F1274">
        <v>1848</v>
      </c>
      <c r="G1274" t="s">
        <v>285</v>
      </c>
      <c r="H1274" t="s">
        <v>273</v>
      </c>
      <c r="I1274">
        <v>507</v>
      </c>
      <c r="J1274" t="s">
        <v>549</v>
      </c>
      <c r="K1274" t="s">
        <v>550</v>
      </c>
      <c r="L1274">
        <v>12392</v>
      </c>
      <c r="M1274" t="s">
        <v>305</v>
      </c>
      <c r="N1274" t="s">
        <v>306</v>
      </c>
      <c r="O1274">
        <v>12392</v>
      </c>
      <c r="P1274" t="s">
        <v>305</v>
      </c>
      <c r="Q1274" t="s">
        <v>306</v>
      </c>
      <c r="R1274" t="s">
        <v>458</v>
      </c>
      <c r="S1274" s="43">
        <v>0</v>
      </c>
      <c r="U1274" s="43">
        <v>16</v>
      </c>
      <c r="IF1274">
        <v>12392</v>
      </c>
      <c r="IG1274" t="s">
        <v>305</v>
      </c>
      <c r="IH1274" t="s">
        <v>287</v>
      </c>
      <c r="IK1274">
        <v>-2</v>
      </c>
      <c r="IL1274" t="s">
        <v>278</v>
      </c>
      <c r="IM1274" t="s">
        <v>279</v>
      </c>
      <c r="IN1274" t="s">
        <v>463</v>
      </c>
      <c r="IP1274" t="s">
        <v>480</v>
      </c>
    </row>
    <row r="1275" spans="1:250" x14ac:dyDescent="0.35">
      <c r="A1275">
        <v>14342</v>
      </c>
      <c r="B1275">
        <v>-922729984</v>
      </c>
      <c r="C1275">
        <v>1837</v>
      </c>
      <c r="D1275" t="s">
        <v>272</v>
      </c>
      <c r="E1275" t="s">
        <v>273</v>
      </c>
      <c r="F1275">
        <v>19011</v>
      </c>
      <c r="G1275" t="s">
        <v>318</v>
      </c>
      <c r="H1275" t="s">
        <v>319</v>
      </c>
      <c r="I1275">
        <v>528</v>
      </c>
      <c r="J1275" t="s">
        <v>531</v>
      </c>
      <c r="K1275" t="s">
        <v>532</v>
      </c>
      <c r="L1275">
        <v>12391</v>
      </c>
      <c r="M1275" t="s">
        <v>303</v>
      </c>
      <c r="N1275" t="s">
        <v>304</v>
      </c>
      <c r="O1275">
        <v>12391</v>
      </c>
      <c r="P1275" t="s">
        <v>303</v>
      </c>
      <c r="Q1275" t="s">
        <v>304</v>
      </c>
      <c r="R1275" t="s">
        <v>458</v>
      </c>
      <c r="S1275" s="43">
        <v>0</v>
      </c>
      <c r="U1275" s="43">
        <v>16</v>
      </c>
      <c r="IF1275">
        <v>12391</v>
      </c>
      <c r="IG1275" t="s">
        <v>303</v>
      </c>
      <c r="IH1275" t="s">
        <v>322</v>
      </c>
      <c r="IK1275">
        <v>-2</v>
      </c>
      <c r="IL1275" t="s">
        <v>278</v>
      </c>
      <c r="IM1275" t="s">
        <v>279</v>
      </c>
      <c r="IN1275" t="s">
        <v>484</v>
      </c>
      <c r="IP1275" t="s">
        <v>511</v>
      </c>
    </row>
    <row r="1276" spans="1:250" x14ac:dyDescent="0.35">
      <c r="A1276">
        <v>14343</v>
      </c>
      <c r="B1276">
        <v>-922729984</v>
      </c>
      <c r="C1276">
        <v>1837</v>
      </c>
      <c r="D1276" t="s">
        <v>272</v>
      </c>
      <c r="E1276" t="s">
        <v>273</v>
      </c>
      <c r="F1276">
        <v>19011</v>
      </c>
      <c r="G1276" t="s">
        <v>318</v>
      </c>
      <c r="H1276" t="s">
        <v>319</v>
      </c>
      <c r="I1276">
        <v>527</v>
      </c>
      <c r="J1276" t="s">
        <v>535</v>
      </c>
      <c r="K1276" t="s">
        <v>536</v>
      </c>
      <c r="L1276">
        <v>12391</v>
      </c>
      <c r="M1276" t="s">
        <v>303</v>
      </c>
      <c r="N1276" t="s">
        <v>304</v>
      </c>
      <c r="O1276">
        <v>12391</v>
      </c>
      <c r="P1276" t="s">
        <v>303</v>
      </c>
      <c r="Q1276" t="s">
        <v>304</v>
      </c>
      <c r="R1276" t="s">
        <v>458</v>
      </c>
      <c r="S1276" s="43">
        <v>0</v>
      </c>
      <c r="U1276" s="43">
        <v>16</v>
      </c>
      <c r="IF1276">
        <v>12391</v>
      </c>
      <c r="IG1276" t="s">
        <v>303</v>
      </c>
      <c r="IH1276" t="s">
        <v>322</v>
      </c>
      <c r="IK1276">
        <v>-2</v>
      </c>
      <c r="IL1276" t="s">
        <v>278</v>
      </c>
      <c r="IM1276" t="s">
        <v>279</v>
      </c>
      <c r="IN1276" t="s">
        <v>484</v>
      </c>
      <c r="IP1276" t="s">
        <v>511</v>
      </c>
    </row>
    <row r="1277" spans="1:250" x14ac:dyDescent="0.35">
      <c r="A1277">
        <v>14344</v>
      </c>
      <c r="B1277">
        <v>-922729984</v>
      </c>
      <c r="C1277">
        <v>1837</v>
      </c>
      <c r="D1277" t="s">
        <v>272</v>
      </c>
      <c r="E1277" t="s">
        <v>273</v>
      </c>
      <c r="F1277">
        <v>19011</v>
      </c>
      <c r="G1277" t="s">
        <v>318</v>
      </c>
      <c r="H1277" t="s">
        <v>319</v>
      </c>
      <c r="I1277">
        <v>523</v>
      </c>
      <c r="J1277" t="s">
        <v>537</v>
      </c>
      <c r="K1277" t="s">
        <v>538</v>
      </c>
      <c r="L1277">
        <v>12391</v>
      </c>
      <c r="M1277" t="s">
        <v>303</v>
      </c>
      <c r="N1277" t="s">
        <v>304</v>
      </c>
      <c r="O1277">
        <v>12391</v>
      </c>
      <c r="P1277" t="s">
        <v>303</v>
      </c>
      <c r="Q1277" t="s">
        <v>304</v>
      </c>
      <c r="R1277" t="s">
        <v>458</v>
      </c>
      <c r="S1277" s="43">
        <v>0</v>
      </c>
      <c r="U1277" s="43">
        <v>16</v>
      </c>
      <c r="IF1277">
        <v>12391</v>
      </c>
      <c r="IG1277" t="s">
        <v>303</v>
      </c>
      <c r="IH1277" t="s">
        <v>322</v>
      </c>
      <c r="IK1277">
        <v>-2</v>
      </c>
      <c r="IL1277" t="s">
        <v>278</v>
      </c>
      <c r="IM1277" t="s">
        <v>279</v>
      </c>
      <c r="IN1277" t="s">
        <v>484</v>
      </c>
      <c r="IP1277" t="s">
        <v>511</v>
      </c>
    </row>
    <row r="1278" spans="1:250" x14ac:dyDescent="0.35">
      <c r="A1278">
        <v>14345</v>
      </c>
      <c r="B1278">
        <v>-922729984</v>
      </c>
      <c r="C1278">
        <v>1837</v>
      </c>
      <c r="D1278" t="s">
        <v>272</v>
      </c>
      <c r="E1278" t="s">
        <v>273</v>
      </c>
      <c r="F1278">
        <v>19011</v>
      </c>
      <c r="G1278" t="s">
        <v>318</v>
      </c>
      <c r="H1278" t="s">
        <v>319</v>
      </c>
      <c r="I1278">
        <v>521</v>
      </c>
      <c r="J1278" t="s">
        <v>539</v>
      </c>
      <c r="K1278" t="s">
        <v>540</v>
      </c>
      <c r="L1278">
        <v>12391</v>
      </c>
      <c r="M1278" t="s">
        <v>303</v>
      </c>
      <c r="N1278" t="s">
        <v>304</v>
      </c>
      <c r="O1278">
        <v>12391</v>
      </c>
      <c r="P1278" t="s">
        <v>303</v>
      </c>
      <c r="Q1278" t="s">
        <v>304</v>
      </c>
      <c r="R1278" t="s">
        <v>458</v>
      </c>
      <c r="S1278" s="43">
        <v>0</v>
      </c>
      <c r="U1278" s="43">
        <v>16</v>
      </c>
      <c r="IF1278">
        <v>12391</v>
      </c>
      <c r="IG1278" t="s">
        <v>303</v>
      </c>
      <c r="IH1278" t="s">
        <v>322</v>
      </c>
      <c r="IK1278">
        <v>-2</v>
      </c>
      <c r="IL1278" t="s">
        <v>278</v>
      </c>
      <c r="IM1278" t="s">
        <v>279</v>
      </c>
      <c r="IN1278" t="s">
        <v>484</v>
      </c>
      <c r="IP1278" t="s">
        <v>511</v>
      </c>
    </row>
    <row r="1279" spans="1:250" x14ac:dyDescent="0.35">
      <c r="A1279">
        <v>14346</v>
      </c>
      <c r="B1279">
        <v>-922729984</v>
      </c>
      <c r="C1279">
        <v>1837</v>
      </c>
      <c r="D1279" t="s">
        <v>272</v>
      </c>
      <c r="E1279" t="s">
        <v>273</v>
      </c>
      <c r="F1279">
        <v>19011</v>
      </c>
      <c r="G1279" t="s">
        <v>318</v>
      </c>
      <c r="H1279" t="s">
        <v>319</v>
      </c>
      <c r="I1279">
        <v>519</v>
      </c>
      <c r="J1279" t="s">
        <v>541</v>
      </c>
      <c r="K1279" t="s">
        <v>542</v>
      </c>
      <c r="L1279">
        <v>12391</v>
      </c>
      <c r="M1279" t="s">
        <v>303</v>
      </c>
      <c r="N1279" t="s">
        <v>304</v>
      </c>
      <c r="O1279">
        <v>12391</v>
      </c>
      <c r="P1279" t="s">
        <v>303</v>
      </c>
      <c r="Q1279" t="s">
        <v>304</v>
      </c>
      <c r="R1279" t="s">
        <v>458</v>
      </c>
      <c r="S1279" s="43">
        <v>0</v>
      </c>
      <c r="U1279" s="43">
        <v>16</v>
      </c>
      <c r="IF1279">
        <v>12391</v>
      </c>
      <c r="IG1279" t="s">
        <v>303</v>
      </c>
      <c r="IH1279" t="s">
        <v>322</v>
      </c>
      <c r="IK1279">
        <v>-2</v>
      </c>
      <c r="IL1279" t="s">
        <v>278</v>
      </c>
      <c r="IM1279" t="s">
        <v>279</v>
      </c>
      <c r="IN1279" t="s">
        <v>484</v>
      </c>
      <c r="IP1279" t="s">
        <v>511</v>
      </c>
    </row>
    <row r="1280" spans="1:250" x14ac:dyDescent="0.35">
      <c r="A1280">
        <v>14347</v>
      </c>
      <c r="B1280">
        <v>-922729984</v>
      </c>
      <c r="C1280">
        <v>1837</v>
      </c>
      <c r="D1280" t="s">
        <v>272</v>
      </c>
      <c r="E1280" t="s">
        <v>273</v>
      </c>
      <c r="F1280">
        <v>1848</v>
      </c>
      <c r="G1280" t="s">
        <v>285</v>
      </c>
      <c r="H1280" t="s">
        <v>273</v>
      </c>
      <c r="I1280">
        <v>523</v>
      </c>
      <c r="J1280" t="s">
        <v>537</v>
      </c>
      <c r="K1280" t="s">
        <v>538</v>
      </c>
      <c r="L1280">
        <v>12392</v>
      </c>
      <c r="M1280" t="s">
        <v>305</v>
      </c>
      <c r="N1280" t="s">
        <v>306</v>
      </c>
      <c r="O1280">
        <v>12392</v>
      </c>
      <c r="P1280" t="s">
        <v>305</v>
      </c>
      <c r="Q1280" t="s">
        <v>306</v>
      </c>
      <c r="R1280" t="s">
        <v>458</v>
      </c>
      <c r="S1280" s="43">
        <v>0</v>
      </c>
      <c r="U1280" s="43">
        <v>16</v>
      </c>
      <c r="IF1280">
        <v>12392</v>
      </c>
      <c r="IG1280" t="s">
        <v>305</v>
      </c>
      <c r="IH1280" t="s">
        <v>287</v>
      </c>
      <c r="IK1280">
        <v>-2</v>
      </c>
      <c r="IL1280" t="s">
        <v>278</v>
      </c>
      <c r="IM1280" t="s">
        <v>279</v>
      </c>
      <c r="IN1280" t="s">
        <v>463</v>
      </c>
      <c r="IP1280" t="s">
        <v>480</v>
      </c>
    </row>
    <row r="1281" spans="1:250" x14ac:dyDescent="0.35">
      <c r="A1281">
        <v>14348</v>
      </c>
      <c r="B1281">
        <v>-922729984</v>
      </c>
      <c r="C1281">
        <v>1837</v>
      </c>
      <c r="D1281" t="s">
        <v>272</v>
      </c>
      <c r="E1281" t="s">
        <v>273</v>
      </c>
      <c r="F1281">
        <v>1848</v>
      </c>
      <c r="G1281" t="s">
        <v>285</v>
      </c>
      <c r="H1281" t="s">
        <v>273</v>
      </c>
      <c r="I1281">
        <v>521</v>
      </c>
      <c r="J1281" t="s">
        <v>539</v>
      </c>
      <c r="K1281" t="s">
        <v>540</v>
      </c>
      <c r="L1281">
        <v>12392</v>
      </c>
      <c r="M1281" t="s">
        <v>305</v>
      </c>
      <c r="N1281" t="s">
        <v>306</v>
      </c>
      <c r="O1281">
        <v>12392</v>
      </c>
      <c r="P1281" t="s">
        <v>305</v>
      </c>
      <c r="Q1281" t="s">
        <v>306</v>
      </c>
      <c r="R1281" t="s">
        <v>458</v>
      </c>
      <c r="S1281" s="43">
        <v>0</v>
      </c>
      <c r="U1281" s="43">
        <v>16</v>
      </c>
      <c r="IF1281">
        <v>12392</v>
      </c>
      <c r="IG1281" t="s">
        <v>305</v>
      </c>
      <c r="IH1281" t="s">
        <v>287</v>
      </c>
      <c r="IK1281">
        <v>-2</v>
      </c>
      <c r="IL1281" t="s">
        <v>278</v>
      </c>
      <c r="IM1281" t="s">
        <v>279</v>
      </c>
      <c r="IN1281" t="s">
        <v>463</v>
      </c>
      <c r="IP1281" t="s">
        <v>480</v>
      </c>
    </row>
    <row r="1282" spans="1:250" x14ac:dyDescent="0.35">
      <c r="A1282">
        <v>14349</v>
      </c>
      <c r="B1282">
        <v>-922729984</v>
      </c>
      <c r="C1282">
        <v>1837</v>
      </c>
      <c r="D1282" t="s">
        <v>272</v>
      </c>
      <c r="E1282" t="s">
        <v>273</v>
      </c>
      <c r="F1282">
        <v>1848</v>
      </c>
      <c r="G1282" t="s">
        <v>285</v>
      </c>
      <c r="H1282" t="s">
        <v>273</v>
      </c>
      <c r="I1282">
        <v>519</v>
      </c>
      <c r="J1282" t="s">
        <v>541</v>
      </c>
      <c r="K1282" t="s">
        <v>542</v>
      </c>
      <c r="L1282">
        <v>12392</v>
      </c>
      <c r="M1282" t="s">
        <v>305</v>
      </c>
      <c r="N1282" t="s">
        <v>306</v>
      </c>
      <c r="O1282">
        <v>12392</v>
      </c>
      <c r="P1282" t="s">
        <v>305</v>
      </c>
      <c r="Q1282" t="s">
        <v>306</v>
      </c>
      <c r="R1282" t="s">
        <v>458</v>
      </c>
      <c r="S1282" s="43">
        <v>0</v>
      </c>
      <c r="U1282" s="43">
        <v>16</v>
      </c>
      <c r="IF1282">
        <v>12392</v>
      </c>
      <c r="IG1282" t="s">
        <v>305</v>
      </c>
      <c r="IH1282" t="s">
        <v>287</v>
      </c>
      <c r="IK1282">
        <v>-2</v>
      </c>
      <c r="IL1282" t="s">
        <v>278</v>
      </c>
      <c r="IM1282" t="s">
        <v>279</v>
      </c>
      <c r="IN1282" t="s">
        <v>463</v>
      </c>
      <c r="IP1282" t="s">
        <v>480</v>
      </c>
    </row>
    <row r="1283" spans="1:250" x14ac:dyDescent="0.35">
      <c r="A1283">
        <v>14350</v>
      </c>
      <c r="B1283">
        <v>-922729984</v>
      </c>
      <c r="C1283">
        <v>1837</v>
      </c>
      <c r="D1283" t="s">
        <v>272</v>
      </c>
      <c r="E1283" t="s">
        <v>273</v>
      </c>
      <c r="F1283">
        <v>1848</v>
      </c>
      <c r="G1283" t="s">
        <v>285</v>
      </c>
      <c r="H1283" t="s">
        <v>273</v>
      </c>
      <c r="I1283">
        <v>515</v>
      </c>
      <c r="J1283" t="s">
        <v>543</v>
      </c>
      <c r="K1283" t="s">
        <v>544</v>
      </c>
      <c r="L1283">
        <v>12392</v>
      </c>
      <c r="M1283" t="s">
        <v>305</v>
      </c>
      <c r="N1283" t="s">
        <v>306</v>
      </c>
      <c r="O1283">
        <v>12392</v>
      </c>
      <c r="P1283" t="s">
        <v>305</v>
      </c>
      <c r="Q1283" t="s">
        <v>306</v>
      </c>
      <c r="R1283" t="s">
        <v>458</v>
      </c>
      <c r="S1283" s="43">
        <v>0</v>
      </c>
      <c r="U1283" s="43">
        <v>16</v>
      </c>
      <c r="IF1283">
        <v>12392</v>
      </c>
      <c r="IG1283" t="s">
        <v>305</v>
      </c>
      <c r="IH1283" t="s">
        <v>287</v>
      </c>
      <c r="IK1283">
        <v>-2</v>
      </c>
      <c r="IL1283" t="s">
        <v>278</v>
      </c>
      <c r="IM1283" t="s">
        <v>279</v>
      </c>
      <c r="IN1283" t="s">
        <v>463</v>
      </c>
      <c r="IP1283" t="s">
        <v>480</v>
      </c>
    </row>
    <row r="1284" spans="1:250" x14ac:dyDescent="0.35">
      <c r="A1284">
        <v>14351</v>
      </c>
      <c r="B1284">
        <v>-922729984</v>
      </c>
      <c r="C1284">
        <v>1837</v>
      </c>
      <c r="D1284" t="s">
        <v>272</v>
      </c>
      <c r="E1284" t="s">
        <v>273</v>
      </c>
      <c r="F1284">
        <v>1848</v>
      </c>
      <c r="G1284" t="s">
        <v>285</v>
      </c>
      <c r="H1284" t="s">
        <v>273</v>
      </c>
      <c r="I1284">
        <v>513</v>
      </c>
      <c r="J1284" t="s">
        <v>545</v>
      </c>
      <c r="K1284" t="s">
        <v>546</v>
      </c>
      <c r="L1284">
        <v>12392</v>
      </c>
      <c r="M1284" t="s">
        <v>305</v>
      </c>
      <c r="N1284" t="s">
        <v>306</v>
      </c>
      <c r="O1284">
        <v>12392</v>
      </c>
      <c r="P1284" t="s">
        <v>305</v>
      </c>
      <c r="Q1284" t="s">
        <v>306</v>
      </c>
      <c r="R1284" t="s">
        <v>458</v>
      </c>
      <c r="S1284" s="43">
        <v>0</v>
      </c>
      <c r="U1284" s="43">
        <v>16</v>
      </c>
      <c r="IF1284">
        <v>12392</v>
      </c>
      <c r="IG1284" t="s">
        <v>305</v>
      </c>
      <c r="IH1284" t="s">
        <v>287</v>
      </c>
      <c r="IK1284">
        <v>-2</v>
      </c>
      <c r="IL1284" t="s">
        <v>278</v>
      </c>
      <c r="IM1284" t="s">
        <v>279</v>
      </c>
      <c r="IN1284" t="s">
        <v>463</v>
      </c>
      <c r="IP1284" t="s">
        <v>480</v>
      </c>
    </row>
    <row r="1285" spans="1:250" x14ac:dyDescent="0.35">
      <c r="A1285">
        <v>14352</v>
      </c>
      <c r="B1285">
        <v>-922729984</v>
      </c>
      <c r="C1285">
        <v>1837</v>
      </c>
      <c r="D1285" t="s">
        <v>272</v>
      </c>
      <c r="E1285" t="s">
        <v>273</v>
      </c>
      <c r="F1285">
        <v>1848</v>
      </c>
      <c r="G1285" t="s">
        <v>285</v>
      </c>
      <c r="H1285" t="s">
        <v>273</v>
      </c>
      <c r="I1285">
        <v>509</v>
      </c>
      <c r="J1285" t="s">
        <v>547</v>
      </c>
      <c r="K1285" t="s">
        <v>548</v>
      </c>
      <c r="L1285">
        <v>12392</v>
      </c>
      <c r="M1285" t="s">
        <v>305</v>
      </c>
      <c r="N1285" t="s">
        <v>306</v>
      </c>
      <c r="O1285">
        <v>12392</v>
      </c>
      <c r="P1285" t="s">
        <v>305</v>
      </c>
      <c r="Q1285" t="s">
        <v>306</v>
      </c>
      <c r="R1285" t="s">
        <v>458</v>
      </c>
      <c r="S1285" s="43">
        <v>0</v>
      </c>
      <c r="U1285" s="43">
        <v>16</v>
      </c>
      <c r="IF1285">
        <v>12392</v>
      </c>
      <c r="IG1285" t="s">
        <v>305</v>
      </c>
      <c r="IH1285" t="s">
        <v>287</v>
      </c>
      <c r="IK1285">
        <v>-2</v>
      </c>
      <c r="IL1285" t="s">
        <v>278</v>
      </c>
      <c r="IM1285" t="s">
        <v>279</v>
      </c>
      <c r="IN1285" t="s">
        <v>463</v>
      </c>
      <c r="IP1285" t="s">
        <v>480</v>
      </c>
    </row>
    <row r="1286" spans="1:250" x14ac:dyDescent="0.35">
      <c r="A1286">
        <v>14353</v>
      </c>
      <c r="B1286">
        <v>-922729984</v>
      </c>
      <c r="C1286">
        <v>1837</v>
      </c>
      <c r="D1286" t="s">
        <v>272</v>
      </c>
      <c r="E1286" t="s">
        <v>273</v>
      </c>
      <c r="F1286">
        <v>1848</v>
      </c>
      <c r="G1286" t="s">
        <v>285</v>
      </c>
      <c r="H1286" t="s">
        <v>273</v>
      </c>
      <c r="I1286">
        <v>515</v>
      </c>
      <c r="J1286" t="s">
        <v>543</v>
      </c>
      <c r="K1286" t="s">
        <v>544</v>
      </c>
      <c r="L1286">
        <v>12394</v>
      </c>
      <c r="M1286" t="s">
        <v>307</v>
      </c>
      <c r="N1286" t="s">
        <v>308</v>
      </c>
      <c r="O1286">
        <v>12394</v>
      </c>
      <c r="P1286" t="s">
        <v>307</v>
      </c>
      <c r="Q1286" t="s">
        <v>308</v>
      </c>
      <c r="R1286" t="s">
        <v>458</v>
      </c>
      <c r="S1286" s="43">
        <v>0</v>
      </c>
      <c r="U1286" s="43">
        <v>16</v>
      </c>
      <c r="IF1286">
        <v>12394</v>
      </c>
      <c r="IG1286" t="s">
        <v>307</v>
      </c>
      <c r="IH1286" t="s">
        <v>287</v>
      </c>
      <c r="IK1286">
        <v>-2</v>
      </c>
      <c r="IL1286" t="s">
        <v>278</v>
      </c>
      <c r="IM1286" t="s">
        <v>279</v>
      </c>
      <c r="IN1286" t="s">
        <v>463</v>
      </c>
      <c r="IP1286" t="s">
        <v>481</v>
      </c>
    </row>
    <row r="1287" spans="1:250" x14ac:dyDescent="0.35">
      <c r="A1287">
        <v>14354</v>
      </c>
      <c r="B1287">
        <v>-922729984</v>
      </c>
      <c r="C1287">
        <v>1837</v>
      </c>
      <c r="D1287" t="s">
        <v>272</v>
      </c>
      <c r="E1287" t="s">
        <v>273</v>
      </c>
      <c r="F1287">
        <v>1848</v>
      </c>
      <c r="G1287" t="s">
        <v>285</v>
      </c>
      <c r="H1287" t="s">
        <v>273</v>
      </c>
      <c r="I1287">
        <v>513</v>
      </c>
      <c r="J1287" t="s">
        <v>545</v>
      </c>
      <c r="K1287" t="s">
        <v>546</v>
      </c>
      <c r="L1287">
        <v>12394</v>
      </c>
      <c r="M1287" t="s">
        <v>307</v>
      </c>
      <c r="N1287" t="s">
        <v>308</v>
      </c>
      <c r="O1287">
        <v>12394</v>
      </c>
      <c r="P1287" t="s">
        <v>307</v>
      </c>
      <c r="Q1287" t="s">
        <v>308</v>
      </c>
      <c r="R1287" t="s">
        <v>458</v>
      </c>
      <c r="S1287" s="43">
        <v>0</v>
      </c>
      <c r="U1287" s="43">
        <v>16</v>
      </c>
      <c r="IF1287">
        <v>12394</v>
      </c>
      <c r="IG1287" t="s">
        <v>307</v>
      </c>
      <c r="IH1287" t="s">
        <v>287</v>
      </c>
      <c r="IK1287">
        <v>-2</v>
      </c>
      <c r="IL1287" t="s">
        <v>278</v>
      </c>
      <c r="IM1287" t="s">
        <v>279</v>
      </c>
      <c r="IN1287" t="s">
        <v>463</v>
      </c>
      <c r="IP1287" t="s">
        <v>481</v>
      </c>
    </row>
    <row r="1288" spans="1:250" x14ac:dyDescent="0.35">
      <c r="A1288">
        <v>14355</v>
      </c>
      <c r="B1288">
        <v>-922729984</v>
      </c>
      <c r="C1288">
        <v>1837</v>
      </c>
      <c r="D1288" t="s">
        <v>272</v>
      </c>
      <c r="E1288" t="s">
        <v>273</v>
      </c>
      <c r="F1288">
        <v>1848</v>
      </c>
      <c r="G1288" t="s">
        <v>285</v>
      </c>
      <c r="H1288" t="s">
        <v>273</v>
      </c>
      <c r="I1288">
        <v>509</v>
      </c>
      <c r="J1288" t="s">
        <v>547</v>
      </c>
      <c r="K1288" t="s">
        <v>548</v>
      </c>
      <c r="L1288">
        <v>12394</v>
      </c>
      <c r="M1288" t="s">
        <v>307</v>
      </c>
      <c r="N1288" t="s">
        <v>308</v>
      </c>
      <c r="O1288">
        <v>12394</v>
      </c>
      <c r="P1288" t="s">
        <v>307</v>
      </c>
      <c r="Q1288" t="s">
        <v>308</v>
      </c>
      <c r="R1288" t="s">
        <v>458</v>
      </c>
      <c r="S1288" s="43">
        <v>0</v>
      </c>
      <c r="U1288" s="43">
        <v>16</v>
      </c>
      <c r="IF1288">
        <v>12394</v>
      </c>
      <c r="IG1288" t="s">
        <v>307</v>
      </c>
      <c r="IH1288" t="s">
        <v>287</v>
      </c>
      <c r="IK1288">
        <v>-2</v>
      </c>
      <c r="IL1288" t="s">
        <v>278</v>
      </c>
      <c r="IM1288" t="s">
        <v>279</v>
      </c>
      <c r="IN1288" t="s">
        <v>463</v>
      </c>
      <c r="IP1288" t="s">
        <v>481</v>
      </c>
    </row>
    <row r="1289" spans="1:250" x14ac:dyDescent="0.35">
      <c r="A1289">
        <v>14356</v>
      </c>
      <c r="B1289">
        <v>-922729984</v>
      </c>
      <c r="C1289">
        <v>1837</v>
      </c>
      <c r="D1289" t="s">
        <v>272</v>
      </c>
      <c r="E1289" t="s">
        <v>273</v>
      </c>
      <c r="F1289">
        <v>1848</v>
      </c>
      <c r="G1289" t="s">
        <v>285</v>
      </c>
      <c r="H1289" t="s">
        <v>273</v>
      </c>
      <c r="I1289">
        <v>507</v>
      </c>
      <c r="J1289" t="s">
        <v>549</v>
      </c>
      <c r="K1289" t="s">
        <v>550</v>
      </c>
      <c r="L1289">
        <v>12394</v>
      </c>
      <c r="M1289" t="s">
        <v>307</v>
      </c>
      <c r="N1289" t="s">
        <v>308</v>
      </c>
      <c r="O1289">
        <v>12394</v>
      </c>
      <c r="P1289" t="s">
        <v>307</v>
      </c>
      <c r="Q1289" t="s">
        <v>308</v>
      </c>
      <c r="R1289" t="s">
        <v>458</v>
      </c>
      <c r="S1289" s="43">
        <v>0</v>
      </c>
      <c r="U1289" s="43">
        <v>16</v>
      </c>
      <c r="IF1289">
        <v>12394</v>
      </c>
      <c r="IG1289" t="s">
        <v>307</v>
      </c>
      <c r="IH1289" t="s">
        <v>287</v>
      </c>
      <c r="IK1289">
        <v>-2</v>
      </c>
      <c r="IL1289" t="s">
        <v>278</v>
      </c>
      <c r="IM1289" t="s">
        <v>279</v>
      </c>
      <c r="IN1289" t="s">
        <v>463</v>
      </c>
      <c r="IP1289" t="s">
        <v>481</v>
      </c>
    </row>
    <row r="1290" spans="1:250" x14ac:dyDescent="0.35">
      <c r="A1290">
        <v>14357</v>
      </c>
      <c r="B1290">
        <v>-922729984</v>
      </c>
      <c r="C1290">
        <v>1837</v>
      </c>
      <c r="D1290" t="s">
        <v>272</v>
      </c>
      <c r="E1290" t="s">
        <v>273</v>
      </c>
      <c r="F1290">
        <v>1848</v>
      </c>
      <c r="G1290" t="s">
        <v>285</v>
      </c>
      <c r="H1290" t="s">
        <v>273</v>
      </c>
      <c r="I1290">
        <v>528</v>
      </c>
      <c r="J1290" t="s">
        <v>531</v>
      </c>
      <c r="K1290" t="s">
        <v>532</v>
      </c>
      <c r="L1290">
        <v>12392</v>
      </c>
      <c r="M1290" t="s">
        <v>305</v>
      </c>
      <c r="N1290" t="s">
        <v>306</v>
      </c>
      <c r="O1290">
        <v>12392</v>
      </c>
      <c r="P1290" t="s">
        <v>305</v>
      </c>
      <c r="Q1290" t="s">
        <v>306</v>
      </c>
      <c r="R1290" t="s">
        <v>458</v>
      </c>
      <c r="S1290" s="43">
        <v>0</v>
      </c>
      <c r="U1290" s="43">
        <v>16</v>
      </c>
      <c r="IF1290">
        <v>12392</v>
      </c>
      <c r="IG1290" t="s">
        <v>305</v>
      </c>
      <c r="IH1290" t="s">
        <v>287</v>
      </c>
      <c r="IK1290">
        <v>-2</v>
      </c>
      <c r="IL1290" t="s">
        <v>278</v>
      </c>
      <c r="IM1290" t="s">
        <v>279</v>
      </c>
      <c r="IN1290" t="s">
        <v>463</v>
      </c>
      <c r="IP1290" t="s">
        <v>480</v>
      </c>
    </row>
    <row r="1291" spans="1:250" x14ac:dyDescent="0.35">
      <c r="A1291">
        <v>14358</v>
      </c>
      <c r="B1291">
        <v>-922729984</v>
      </c>
      <c r="C1291">
        <v>1837</v>
      </c>
      <c r="D1291" t="s">
        <v>272</v>
      </c>
      <c r="E1291" t="s">
        <v>273</v>
      </c>
      <c r="F1291">
        <v>1848</v>
      </c>
      <c r="G1291" t="s">
        <v>285</v>
      </c>
      <c r="H1291" t="s">
        <v>273</v>
      </c>
      <c r="I1291">
        <v>527</v>
      </c>
      <c r="J1291" t="s">
        <v>535</v>
      </c>
      <c r="K1291" t="s">
        <v>536</v>
      </c>
      <c r="L1291">
        <v>12392</v>
      </c>
      <c r="M1291" t="s">
        <v>305</v>
      </c>
      <c r="N1291" t="s">
        <v>306</v>
      </c>
      <c r="O1291">
        <v>12392</v>
      </c>
      <c r="P1291" t="s">
        <v>305</v>
      </c>
      <c r="Q1291" t="s">
        <v>306</v>
      </c>
      <c r="R1291" t="s">
        <v>458</v>
      </c>
      <c r="S1291" s="43">
        <v>0</v>
      </c>
      <c r="U1291" s="43">
        <v>16</v>
      </c>
      <c r="IF1291">
        <v>12392</v>
      </c>
      <c r="IG1291" t="s">
        <v>305</v>
      </c>
      <c r="IH1291" t="s">
        <v>287</v>
      </c>
      <c r="IK1291">
        <v>-2</v>
      </c>
      <c r="IL1291" t="s">
        <v>278</v>
      </c>
      <c r="IM1291" t="s">
        <v>279</v>
      </c>
      <c r="IN1291" t="s">
        <v>463</v>
      </c>
      <c r="IP1291" t="s">
        <v>480</v>
      </c>
    </row>
    <row r="1292" spans="1:250" x14ac:dyDescent="0.35">
      <c r="A1292">
        <v>14359</v>
      </c>
      <c r="B1292">
        <v>-922729984</v>
      </c>
      <c r="C1292">
        <v>1837</v>
      </c>
      <c r="D1292" t="s">
        <v>272</v>
      </c>
      <c r="E1292" t="s">
        <v>273</v>
      </c>
      <c r="F1292">
        <v>13794</v>
      </c>
      <c r="G1292" t="s">
        <v>274</v>
      </c>
      <c r="H1292" t="s">
        <v>275</v>
      </c>
      <c r="I1292">
        <v>507</v>
      </c>
      <c r="J1292" t="s">
        <v>549</v>
      </c>
      <c r="K1292" t="s">
        <v>550</v>
      </c>
      <c r="L1292">
        <v>13917</v>
      </c>
      <c r="M1292" t="s">
        <v>309</v>
      </c>
      <c r="N1292" t="s">
        <v>310</v>
      </c>
      <c r="O1292">
        <v>13917</v>
      </c>
      <c r="P1292" t="s">
        <v>309</v>
      </c>
      <c r="Q1292" t="s">
        <v>310</v>
      </c>
      <c r="R1292" t="s">
        <v>458</v>
      </c>
      <c r="S1292" s="43">
        <v>0</v>
      </c>
      <c r="U1292" s="43">
        <v>16</v>
      </c>
      <c r="IF1292">
        <v>13917</v>
      </c>
      <c r="IG1292" t="s">
        <v>309</v>
      </c>
      <c r="IH1292" t="s">
        <v>311</v>
      </c>
      <c r="IK1292">
        <v>-2</v>
      </c>
      <c r="IL1292" t="s">
        <v>278</v>
      </c>
      <c r="IM1292" t="s">
        <v>279</v>
      </c>
      <c r="IN1292" t="s">
        <v>468</v>
      </c>
      <c r="IP1292" t="s">
        <v>482</v>
      </c>
    </row>
    <row r="1293" spans="1:250" x14ac:dyDescent="0.35">
      <c r="A1293">
        <v>14360</v>
      </c>
      <c r="B1293">
        <v>-922729984</v>
      </c>
      <c r="C1293">
        <v>1837</v>
      </c>
      <c r="D1293" t="s">
        <v>272</v>
      </c>
      <c r="E1293" t="s">
        <v>273</v>
      </c>
      <c r="F1293">
        <v>1848</v>
      </c>
      <c r="G1293" t="s">
        <v>285</v>
      </c>
      <c r="H1293" t="s">
        <v>273</v>
      </c>
      <c r="I1293">
        <v>528</v>
      </c>
      <c r="J1293" t="s">
        <v>531</v>
      </c>
      <c r="K1293" t="s">
        <v>532</v>
      </c>
      <c r="L1293">
        <v>12394</v>
      </c>
      <c r="M1293" t="s">
        <v>307</v>
      </c>
      <c r="N1293" t="s">
        <v>308</v>
      </c>
      <c r="O1293">
        <v>12394</v>
      </c>
      <c r="P1293" t="s">
        <v>307</v>
      </c>
      <c r="Q1293" t="s">
        <v>308</v>
      </c>
      <c r="R1293" t="s">
        <v>458</v>
      </c>
      <c r="S1293" s="43">
        <v>0</v>
      </c>
      <c r="U1293" s="43">
        <v>16</v>
      </c>
      <c r="IF1293">
        <v>12394</v>
      </c>
      <c r="IG1293" t="s">
        <v>307</v>
      </c>
      <c r="IH1293" t="s">
        <v>287</v>
      </c>
      <c r="IK1293">
        <v>-2</v>
      </c>
      <c r="IL1293" t="s">
        <v>278</v>
      </c>
      <c r="IM1293" t="s">
        <v>279</v>
      </c>
      <c r="IN1293" t="s">
        <v>463</v>
      </c>
      <c r="IP1293" t="s">
        <v>481</v>
      </c>
    </row>
    <row r="1294" spans="1:250" x14ac:dyDescent="0.35">
      <c r="A1294">
        <v>14361</v>
      </c>
      <c r="B1294">
        <v>-922729984</v>
      </c>
      <c r="C1294">
        <v>1837</v>
      </c>
      <c r="D1294" t="s">
        <v>272</v>
      </c>
      <c r="E1294" t="s">
        <v>273</v>
      </c>
      <c r="F1294">
        <v>1848</v>
      </c>
      <c r="G1294" t="s">
        <v>285</v>
      </c>
      <c r="H1294" t="s">
        <v>273</v>
      </c>
      <c r="I1294">
        <v>527</v>
      </c>
      <c r="J1294" t="s">
        <v>535</v>
      </c>
      <c r="K1294" t="s">
        <v>536</v>
      </c>
      <c r="L1294">
        <v>12394</v>
      </c>
      <c r="M1294" t="s">
        <v>307</v>
      </c>
      <c r="N1294" t="s">
        <v>308</v>
      </c>
      <c r="O1294">
        <v>12394</v>
      </c>
      <c r="P1294" t="s">
        <v>307</v>
      </c>
      <c r="Q1294" t="s">
        <v>308</v>
      </c>
      <c r="R1294" t="s">
        <v>458</v>
      </c>
      <c r="S1294" s="43">
        <v>0</v>
      </c>
      <c r="U1294" s="43">
        <v>16</v>
      </c>
      <c r="IF1294">
        <v>12394</v>
      </c>
      <c r="IG1294" t="s">
        <v>307</v>
      </c>
      <c r="IH1294" t="s">
        <v>287</v>
      </c>
      <c r="IK1294">
        <v>-2</v>
      </c>
      <c r="IL1294" t="s">
        <v>278</v>
      </c>
      <c r="IM1294" t="s">
        <v>279</v>
      </c>
      <c r="IN1294" t="s">
        <v>463</v>
      </c>
      <c r="IP1294" t="s">
        <v>481</v>
      </c>
    </row>
    <row r="1295" spans="1:250" x14ac:dyDescent="0.35">
      <c r="A1295">
        <v>14362</v>
      </c>
      <c r="B1295">
        <v>-922729984</v>
      </c>
      <c r="C1295">
        <v>1837</v>
      </c>
      <c r="D1295" t="s">
        <v>272</v>
      </c>
      <c r="E1295" t="s">
        <v>273</v>
      </c>
      <c r="F1295">
        <v>1848</v>
      </c>
      <c r="G1295" t="s">
        <v>285</v>
      </c>
      <c r="H1295" t="s">
        <v>273</v>
      </c>
      <c r="I1295">
        <v>523</v>
      </c>
      <c r="J1295" t="s">
        <v>537</v>
      </c>
      <c r="K1295" t="s">
        <v>538</v>
      </c>
      <c r="L1295">
        <v>12394</v>
      </c>
      <c r="M1295" t="s">
        <v>307</v>
      </c>
      <c r="N1295" t="s">
        <v>308</v>
      </c>
      <c r="O1295">
        <v>12394</v>
      </c>
      <c r="P1295" t="s">
        <v>307</v>
      </c>
      <c r="Q1295" t="s">
        <v>308</v>
      </c>
      <c r="R1295" t="s">
        <v>458</v>
      </c>
      <c r="S1295" s="43">
        <v>0</v>
      </c>
      <c r="U1295" s="43">
        <v>16</v>
      </c>
      <c r="IF1295">
        <v>12394</v>
      </c>
      <c r="IG1295" t="s">
        <v>307</v>
      </c>
      <c r="IH1295" t="s">
        <v>287</v>
      </c>
      <c r="IK1295">
        <v>-2</v>
      </c>
      <c r="IL1295" t="s">
        <v>278</v>
      </c>
      <c r="IM1295" t="s">
        <v>279</v>
      </c>
      <c r="IN1295" t="s">
        <v>463</v>
      </c>
      <c r="IP1295" t="s">
        <v>481</v>
      </c>
    </row>
    <row r="1296" spans="1:250" x14ac:dyDescent="0.35">
      <c r="A1296">
        <v>14363</v>
      </c>
      <c r="B1296">
        <v>-922729984</v>
      </c>
      <c r="C1296">
        <v>1837</v>
      </c>
      <c r="D1296" t="s">
        <v>272</v>
      </c>
      <c r="E1296" t="s">
        <v>273</v>
      </c>
      <c r="F1296">
        <v>1848</v>
      </c>
      <c r="G1296" t="s">
        <v>285</v>
      </c>
      <c r="H1296" t="s">
        <v>273</v>
      </c>
      <c r="I1296">
        <v>521</v>
      </c>
      <c r="J1296" t="s">
        <v>539</v>
      </c>
      <c r="K1296" t="s">
        <v>540</v>
      </c>
      <c r="L1296">
        <v>12394</v>
      </c>
      <c r="M1296" t="s">
        <v>307</v>
      </c>
      <c r="N1296" t="s">
        <v>308</v>
      </c>
      <c r="O1296">
        <v>12394</v>
      </c>
      <c r="P1296" t="s">
        <v>307</v>
      </c>
      <c r="Q1296" t="s">
        <v>308</v>
      </c>
      <c r="R1296" t="s">
        <v>458</v>
      </c>
      <c r="S1296" s="43">
        <v>0</v>
      </c>
      <c r="U1296" s="43">
        <v>16</v>
      </c>
      <c r="IF1296">
        <v>12394</v>
      </c>
      <c r="IG1296" t="s">
        <v>307</v>
      </c>
      <c r="IH1296" t="s">
        <v>287</v>
      </c>
      <c r="IK1296">
        <v>-2</v>
      </c>
      <c r="IL1296" t="s">
        <v>278</v>
      </c>
      <c r="IM1296" t="s">
        <v>279</v>
      </c>
      <c r="IN1296" t="s">
        <v>463</v>
      </c>
      <c r="IP1296" t="s">
        <v>481</v>
      </c>
    </row>
    <row r="1297" spans="1:250" x14ac:dyDescent="0.35">
      <c r="A1297">
        <v>14364</v>
      </c>
      <c r="B1297">
        <v>-922729984</v>
      </c>
      <c r="C1297">
        <v>1837</v>
      </c>
      <c r="D1297" t="s">
        <v>272</v>
      </c>
      <c r="E1297" t="s">
        <v>273</v>
      </c>
      <c r="F1297">
        <v>1848</v>
      </c>
      <c r="G1297" t="s">
        <v>285</v>
      </c>
      <c r="H1297" t="s">
        <v>273</v>
      </c>
      <c r="I1297">
        <v>519</v>
      </c>
      <c r="J1297" t="s">
        <v>541</v>
      </c>
      <c r="K1297" t="s">
        <v>542</v>
      </c>
      <c r="L1297">
        <v>12394</v>
      </c>
      <c r="M1297" t="s">
        <v>307</v>
      </c>
      <c r="N1297" t="s">
        <v>308</v>
      </c>
      <c r="O1297">
        <v>12394</v>
      </c>
      <c r="P1297" t="s">
        <v>307</v>
      </c>
      <c r="Q1297" t="s">
        <v>308</v>
      </c>
      <c r="R1297" t="s">
        <v>458</v>
      </c>
      <c r="S1297" s="43">
        <v>0</v>
      </c>
      <c r="U1297" s="43">
        <v>16</v>
      </c>
      <c r="IF1297">
        <v>12394</v>
      </c>
      <c r="IG1297" t="s">
        <v>307</v>
      </c>
      <c r="IH1297" t="s">
        <v>287</v>
      </c>
      <c r="IK1297">
        <v>-2</v>
      </c>
      <c r="IL1297" t="s">
        <v>278</v>
      </c>
      <c r="IM1297" t="s">
        <v>279</v>
      </c>
      <c r="IN1297" t="s">
        <v>463</v>
      </c>
      <c r="IP1297" t="s">
        <v>481</v>
      </c>
    </row>
    <row r="1298" spans="1:250" x14ac:dyDescent="0.35">
      <c r="A1298">
        <v>14365</v>
      </c>
      <c r="B1298">
        <v>-922729984</v>
      </c>
      <c r="C1298">
        <v>1837</v>
      </c>
      <c r="D1298" t="s">
        <v>272</v>
      </c>
      <c r="E1298" t="s">
        <v>273</v>
      </c>
      <c r="F1298">
        <v>13794</v>
      </c>
      <c r="G1298" t="s">
        <v>274</v>
      </c>
      <c r="H1298" t="s">
        <v>275</v>
      </c>
      <c r="I1298">
        <v>523</v>
      </c>
      <c r="J1298" t="s">
        <v>537</v>
      </c>
      <c r="K1298" t="s">
        <v>538</v>
      </c>
      <c r="L1298">
        <v>13917</v>
      </c>
      <c r="M1298" t="s">
        <v>309</v>
      </c>
      <c r="N1298" t="s">
        <v>310</v>
      </c>
      <c r="O1298">
        <v>13917</v>
      </c>
      <c r="P1298" t="s">
        <v>309</v>
      </c>
      <c r="Q1298" t="s">
        <v>310</v>
      </c>
      <c r="R1298" t="s">
        <v>458</v>
      </c>
      <c r="S1298" s="43">
        <v>0</v>
      </c>
      <c r="U1298" s="43">
        <v>16</v>
      </c>
      <c r="IF1298">
        <v>13917</v>
      </c>
      <c r="IG1298" t="s">
        <v>309</v>
      </c>
      <c r="IH1298" t="s">
        <v>311</v>
      </c>
      <c r="IK1298">
        <v>-2</v>
      </c>
      <c r="IL1298" t="s">
        <v>278</v>
      </c>
      <c r="IM1298" t="s">
        <v>279</v>
      </c>
      <c r="IN1298" t="s">
        <v>468</v>
      </c>
      <c r="IP1298" t="s">
        <v>482</v>
      </c>
    </row>
    <row r="1299" spans="1:250" x14ac:dyDescent="0.35">
      <c r="A1299">
        <v>14366</v>
      </c>
      <c r="B1299">
        <v>-922729984</v>
      </c>
      <c r="C1299">
        <v>1837</v>
      </c>
      <c r="D1299" t="s">
        <v>272</v>
      </c>
      <c r="E1299" t="s">
        <v>273</v>
      </c>
      <c r="F1299">
        <v>13794</v>
      </c>
      <c r="G1299" t="s">
        <v>274</v>
      </c>
      <c r="H1299" t="s">
        <v>275</v>
      </c>
      <c r="I1299">
        <v>521</v>
      </c>
      <c r="J1299" t="s">
        <v>539</v>
      </c>
      <c r="K1299" t="s">
        <v>540</v>
      </c>
      <c r="L1299">
        <v>13917</v>
      </c>
      <c r="M1299" t="s">
        <v>309</v>
      </c>
      <c r="N1299" t="s">
        <v>310</v>
      </c>
      <c r="O1299">
        <v>13917</v>
      </c>
      <c r="P1299" t="s">
        <v>309</v>
      </c>
      <c r="Q1299" t="s">
        <v>310</v>
      </c>
      <c r="R1299" t="s">
        <v>458</v>
      </c>
      <c r="S1299" s="43">
        <v>0</v>
      </c>
      <c r="U1299" s="43">
        <v>16</v>
      </c>
      <c r="IF1299">
        <v>13917</v>
      </c>
      <c r="IG1299" t="s">
        <v>309</v>
      </c>
      <c r="IH1299" t="s">
        <v>311</v>
      </c>
      <c r="IK1299">
        <v>-2</v>
      </c>
      <c r="IL1299" t="s">
        <v>278</v>
      </c>
      <c r="IM1299" t="s">
        <v>279</v>
      </c>
      <c r="IN1299" t="s">
        <v>468</v>
      </c>
      <c r="IP1299" t="s">
        <v>482</v>
      </c>
    </row>
    <row r="1300" spans="1:250" x14ac:dyDescent="0.35">
      <c r="A1300">
        <v>14367</v>
      </c>
      <c r="B1300">
        <v>-922729984</v>
      </c>
      <c r="C1300">
        <v>1837</v>
      </c>
      <c r="D1300" t="s">
        <v>272</v>
      </c>
      <c r="E1300" t="s">
        <v>273</v>
      </c>
      <c r="F1300">
        <v>13794</v>
      </c>
      <c r="G1300" t="s">
        <v>274</v>
      </c>
      <c r="H1300" t="s">
        <v>275</v>
      </c>
      <c r="I1300">
        <v>519</v>
      </c>
      <c r="J1300" t="s">
        <v>541</v>
      </c>
      <c r="K1300" t="s">
        <v>542</v>
      </c>
      <c r="L1300">
        <v>13917</v>
      </c>
      <c r="M1300" t="s">
        <v>309</v>
      </c>
      <c r="N1300" t="s">
        <v>310</v>
      </c>
      <c r="O1300">
        <v>13917</v>
      </c>
      <c r="P1300" t="s">
        <v>309</v>
      </c>
      <c r="Q1300" t="s">
        <v>310</v>
      </c>
      <c r="R1300" t="s">
        <v>458</v>
      </c>
      <c r="S1300" s="43">
        <v>0</v>
      </c>
      <c r="U1300" s="43">
        <v>16</v>
      </c>
      <c r="IF1300">
        <v>13917</v>
      </c>
      <c r="IG1300" t="s">
        <v>309</v>
      </c>
      <c r="IH1300" t="s">
        <v>311</v>
      </c>
      <c r="IK1300">
        <v>-2</v>
      </c>
      <c r="IL1300" t="s">
        <v>278</v>
      </c>
      <c r="IM1300" t="s">
        <v>279</v>
      </c>
      <c r="IN1300" t="s">
        <v>468</v>
      </c>
      <c r="IP1300" t="s">
        <v>482</v>
      </c>
    </row>
    <row r="1301" spans="1:250" x14ac:dyDescent="0.35">
      <c r="A1301">
        <v>14368</v>
      </c>
      <c r="B1301">
        <v>-922729984</v>
      </c>
      <c r="C1301">
        <v>1837</v>
      </c>
      <c r="D1301" t="s">
        <v>272</v>
      </c>
      <c r="E1301" t="s">
        <v>273</v>
      </c>
      <c r="F1301">
        <v>13794</v>
      </c>
      <c r="G1301" t="s">
        <v>274</v>
      </c>
      <c r="H1301" t="s">
        <v>275</v>
      </c>
      <c r="I1301">
        <v>515</v>
      </c>
      <c r="J1301" t="s">
        <v>543</v>
      </c>
      <c r="K1301" t="s">
        <v>544</v>
      </c>
      <c r="L1301">
        <v>13917</v>
      </c>
      <c r="M1301" t="s">
        <v>309</v>
      </c>
      <c r="N1301" t="s">
        <v>310</v>
      </c>
      <c r="O1301">
        <v>13917</v>
      </c>
      <c r="P1301" t="s">
        <v>309</v>
      </c>
      <c r="Q1301" t="s">
        <v>310</v>
      </c>
      <c r="R1301" t="s">
        <v>458</v>
      </c>
      <c r="S1301" s="43">
        <v>0</v>
      </c>
      <c r="U1301" s="43">
        <v>16</v>
      </c>
      <c r="IF1301">
        <v>13917</v>
      </c>
      <c r="IG1301" t="s">
        <v>309</v>
      </c>
      <c r="IH1301" t="s">
        <v>311</v>
      </c>
      <c r="IK1301">
        <v>-2</v>
      </c>
      <c r="IL1301" t="s">
        <v>278</v>
      </c>
      <c r="IM1301" t="s">
        <v>279</v>
      </c>
      <c r="IN1301" t="s">
        <v>468</v>
      </c>
      <c r="IP1301" t="s">
        <v>482</v>
      </c>
    </row>
    <row r="1302" spans="1:250" x14ac:dyDescent="0.35">
      <c r="A1302">
        <v>14369</v>
      </c>
      <c r="B1302">
        <v>-922729984</v>
      </c>
      <c r="C1302">
        <v>1837</v>
      </c>
      <c r="D1302" t="s">
        <v>272</v>
      </c>
      <c r="E1302" t="s">
        <v>273</v>
      </c>
      <c r="F1302">
        <v>13794</v>
      </c>
      <c r="G1302" t="s">
        <v>274</v>
      </c>
      <c r="H1302" t="s">
        <v>275</v>
      </c>
      <c r="I1302">
        <v>513</v>
      </c>
      <c r="J1302" t="s">
        <v>545</v>
      </c>
      <c r="K1302" t="s">
        <v>546</v>
      </c>
      <c r="L1302">
        <v>13917</v>
      </c>
      <c r="M1302" t="s">
        <v>309</v>
      </c>
      <c r="N1302" t="s">
        <v>310</v>
      </c>
      <c r="O1302">
        <v>13917</v>
      </c>
      <c r="P1302" t="s">
        <v>309</v>
      </c>
      <c r="Q1302" t="s">
        <v>310</v>
      </c>
      <c r="R1302" t="s">
        <v>458</v>
      </c>
      <c r="S1302" s="43">
        <v>0</v>
      </c>
      <c r="U1302" s="43">
        <v>16</v>
      </c>
      <c r="IF1302">
        <v>13917</v>
      </c>
      <c r="IG1302" t="s">
        <v>309</v>
      </c>
      <c r="IH1302" t="s">
        <v>311</v>
      </c>
      <c r="IK1302">
        <v>-2</v>
      </c>
      <c r="IL1302" t="s">
        <v>278</v>
      </c>
      <c r="IM1302" t="s">
        <v>279</v>
      </c>
      <c r="IN1302" t="s">
        <v>468</v>
      </c>
      <c r="IP1302" t="s">
        <v>482</v>
      </c>
    </row>
    <row r="1303" spans="1:250" x14ac:dyDescent="0.35">
      <c r="A1303">
        <v>14370</v>
      </c>
      <c r="B1303">
        <v>-922729984</v>
      </c>
      <c r="C1303">
        <v>1837</v>
      </c>
      <c r="D1303" t="s">
        <v>272</v>
      </c>
      <c r="E1303" t="s">
        <v>273</v>
      </c>
      <c r="F1303">
        <v>13794</v>
      </c>
      <c r="G1303" t="s">
        <v>274</v>
      </c>
      <c r="H1303" t="s">
        <v>275</v>
      </c>
      <c r="I1303">
        <v>509</v>
      </c>
      <c r="J1303" t="s">
        <v>547</v>
      </c>
      <c r="K1303" t="s">
        <v>548</v>
      </c>
      <c r="L1303">
        <v>13917</v>
      </c>
      <c r="M1303" t="s">
        <v>309</v>
      </c>
      <c r="N1303" t="s">
        <v>310</v>
      </c>
      <c r="O1303">
        <v>13917</v>
      </c>
      <c r="P1303" t="s">
        <v>309</v>
      </c>
      <c r="Q1303" t="s">
        <v>310</v>
      </c>
      <c r="R1303" t="s">
        <v>458</v>
      </c>
      <c r="S1303" s="43">
        <v>0</v>
      </c>
      <c r="U1303" s="43">
        <v>16</v>
      </c>
      <c r="IF1303">
        <v>13917</v>
      </c>
      <c r="IG1303" t="s">
        <v>309</v>
      </c>
      <c r="IH1303" t="s">
        <v>311</v>
      </c>
      <c r="IK1303">
        <v>-2</v>
      </c>
      <c r="IL1303" t="s">
        <v>278</v>
      </c>
      <c r="IM1303" t="s">
        <v>279</v>
      </c>
      <c r="IN1303" t="s">
        <v>468</v>
      </c>
      <c r="IP1303" t="s">
        <v>482</v>
      </c>
    </row>
    <row r="1304" spans="1:250" x14ac:dyDescent="0.35">
      <c r="A1304">
        <v>14371</v>
      </c>
      <c r="B1304">
        <v>-922729984</v>
      </c>
      <c r="C1304">
        <v>1837</v>
      </c>
      <c r="D1304" t="s">
        <v>272</v>
      </c>
      <c r="E1304" t="s">
        <v>273</v>
      </c>
      <c r="F1304">
        <v>13794</v>
      </c>
      <c r="G1304" t="s">
        <v>274</v>
      </c>
      <c r="H1304" t="s">
        <v>275</v>
      </c>
      <c r="I1304">
        <v>515</v>
      </c>
      <c r="J1304" t="s">
        <v>543</v>
      </c>
      <c r="K1304" t="s">
        <v>544</v>
      </c>
      <c r="L1304">
        <v>15189</v>
      </c>
      <c r="M1304" t="s">
        <v>312</v>
      </c>
      <c r="N1304" t="s">
        <v>313</v>
      </c>
      <c r="O1304">
        <v>15189</v>
      </c>
      <c r="P1304" t="s">
        <v>312</v>
      </c>
      <c r="Q1304" t="s">
        <v>313</v>
      </c>
      <c r="R1304" t="s">
        <v>458</v>
      </c>
      <c r="S1304" s="43">
        <v>0</v>
      </c>
      <c r="U1304" s="43">
        <v>16</v>
      </c>
      <c r="IF1304">
        <v>15189</v>
      </c>
      <c r="IG1304" t="s">
        <v>312</v>
      </c>
      <c r="IH1304" t="s">
        <v>311</v>
      </c>
      <c r="IK1304">
        <v>-2</v>
      </c>
      <c r="IL1304" t="s">
        <v>278</v>
      </c>
      <c r="IM1304" t="s">
        <v>279</v>
      </c>
      <c r="IN1304" t="s">
        <v>468</v>
      </c>
      <c r="IP1304" t="s">
        <v>483</v>
      </c>
    </row>
    <row r="1305" spans="1:250" x14ac:dyDescent="0.35">
      <c r="A1305">
        <v>14372</v>
      </c>
      <c r="B1305">
        <v>-922729984</v>
      </c>
      <c r="C1305">
        <v>1837</v>
      </c>
      <c r="D1305" t="s">
        <v>272</v>
      </c>
      <c r="E1305" t="s">
        <v>273</v>
      </c>
      <c r="F1305">
        <v>13794</v>
      </c>
      <c r="G1305" t="s">
        <v>274</v>
      </c>
      <c r="H1305" t="s">
        <v>275</v>
      </c>
      <c r="I1305">
        <v>513</v>
      </c>
      <c r="J1305" t="s">
        <v>545</v>
      </c>
      <c r="K1305" t="s">
        <v>546</v>
      </c>
      <c r="L1305">
        <v>15189</v>
      </c>
      <c r="M1305" t="s">
        <v>312</v>
      </c>
      <c r="N1305" t="s">
        <v>313</v>
      </c>
      <c r="O1305">
        <v>15189</v>
      </c>
      <c r="P1305" t="s">
        <v>312</v>
      </c>
      <c r="Q1305" t="s">
        <v>313</v>
      </c>
      <c r="R1305" t="s">
        <v>458</v>
      </c>
      <c r="S1305" s="43">
        <v>0</v>
      </c>
      <c r="U1305" s="43">
        <v>16</v>
      </c>
      <c r="IF1305">
        <v>15189</v>
      </c>
      <c r="IG1305" t="s">
        <v>312</v>
      </c>
      <c r="IH1305" t="s">
        <v>311</v>
      </c>
      <c r="IK1305">
        <v>-2</v>
      </c>
      <c r="IL1305" t="s">
        <v>278</v>
      </c>
      <c r="IM1305" t="s">
        <v>279</v>
      </c>
      <c r="IN1305" t="s">
        <v>468</v>
      </c>
      <c r="IP1305" t="s">
        <v>483</v>
      </c>
    </row>
    <row r="1306" spans="1:250" x14ac:dyDescent="0.35">
      <c r="A1306">
        <v>14373</v>
      </c>
      <c r="B1306">
        <v>-922729984</v>
      </c>
      <c r="C1306">
        <v>1837</v>
      </c>
      <c r="D1306" t="s">
        <v>272</v>
      </c>
      <c r="E1306" t="s">
        <v>273</v>
      </c>
      <c r="F1306">
        <v>13794</v>
      </c>
      <c r="G1306" t="s">
        <v>274</v>
      </c>
      <c r="H1306" t="s">
        <v>275</v>
      </c>
      <c r="I1306">
        <v>509</v>
      </c>
      <c r="J1306" t="s">
        <v>547</v>
      </c>
      <c r="K1306" t="s">
        <v>548</v>
      </c>
      <c r="L1306">
        <v>15189</v>
      </c>
      <c r="M1306" t="s">
        <v>312</v>
      </c>
      <c r="N1306" t="s">
        <v>313</v>
      </c>
      <c r="O1306">
        <v>15189</v>
      </c>
      <c r="P1306" t="s">
        <v>312</v>
      </c>
      <c r="Q1306" t="s">
        <v>313</v>
      </c>
      <c r="R1306" t="s">
        <v>458</v>
      </c>
      <c r="S1306" s="43">
        <v>0</v>
      </c>
      <c r="U1306" s="43">
        <v>16</v>
      </c>
      <c r="IF1306">
        <v>15189</v>
      </c>
      <c r="IG1306" t="s">
        <v>312</v>
      </c>
      <c r="IH1306" t="s">
        <v>311</v>
      </c>
      <c r="IK1306">
        <v>-2</v>
      </c>
      <c r="IL1306" t="s">
        <v>278</v>
      </c>
      <c r="IM1306" t="s">
        <v>279</v>
      </c>
      <c r="IN1306" t="s">
        <v>468</v>
      </c>
      <c r="IP1306" t="s">
        <v>483</v>
      </c>
    </row>
    <row r="1307" spans="1:250" x14ac:dyDescent="0.35">
      <c r="A1307">
        <v>14374</v>
      </c>
      <c r="B1307">
        <v>-922729984</v>
      </c>
      <c r="C1307">
        <v>1837</v>
      </c>
      <c r="D1307" t="s">
        <v>272</v>
      </c>
      <c r="E1307" t="s">
        <v>273</v>
      </c>
      <c r="F1307">
        <v>13794</v>
      </c>
      <c r="G1307" t="s">
        <v>274</v>
      </c>
      <c r="H1307" t="s">
        <v>275</v>
      </c>
      <c r="I1307">
        <v>507</v>
      </c>
      <c r="J1307" t="s">
        <v>549</v>
      </c>
      <c r="K1307" t="s">
        <v>550</v>
      </c>
      <c r="L1307">
        <v>15189</v>
      </c>
      <c r="M1307" t="s">
        <v>312</v>
      </c>
      <c r="N1307" t="s">
        <v>313</v>
      </c>
      <c r="O1307">
        <v>15189</v>
      </c>
      <c r="P1307" t="s">
        <v>312</v>
      </c>
      <c r="Q1307" t="s">
        <v>313</v>
      </c>
      <c r="R1307" t="s">
        <v>458</v>
      </c>
      <c r="S1307" s="43">
        <v>0</v>
      </c>
      <c r="U1307" s="43">
        <v>16</v>
      </c>
      <c r="IF1307">
        <v>15189</v>
      </c>
      <c r="IG1307" t="s">
        <v>312</v>
      </c>
      <c r="IH1307" t="s">
        <v>311</v>
      </c>
      <c r="IK1307">
        <v>-2</v>
      </c>
      <c r="IL1307" t="s">
        <v>278</v>
      </c>
      <c r="IM1307" t="s">
        <v>279</v>
      </c>
      <c r="IN1307" t="s">
        <v>468</v>
      </c>
      <c r="IP1307" t="s">
        <v>483</v>
      </c>
    </row>
    <row r="1308" spans="1:250" x14ac:dyDescent="0.35">
      <c r="A1308">
        <v>14375</v>
      </c>
      <c r="B1308">
        <v>-922729984</v>
      </c>
      <c r="C1308">
        <v>1837</v>
      </c>
      <c r="D1308" t="s">
        <v>272</v>
      </c>
      <c r="E1308" t="s">
        <v>273</v>
      </c>
      <c r="F1308">
        <v>13794</v>
      </c>
      <c r="G1308" t="s">
        <v>274</v>
      </c>
      <c r="H1308" t="s">
        <v>275</v>
      </c>
      <c r="I1308">
        <v>528</v>
      </c>
      <c r="J1308" t="s">
        <v>531</v>
      </c>
      <c r="K1308" t="s">
        <v>532</v>
      </c>
      <c r="L1308">
        <v>13917</v>
      </c>
      <c r="M1308" t="s">
        <v>309</v>
      </c>
      <c r="N1308" t="s">
        <v>310</v>
      </c>
      <c r="O1308">
        <v>13917</v>
      </c>
      <c r="P1308" t="s">
        <v>309</v>
      </c>
      <c r="Q1308" t="s">
        <v>310</v>
      </c>
      <c r="R1308" t="s">
        <v>458</v>
      </c>
      <c r="S1308" s="43">
        <v>0</v>
      </c>
      <c r="U1308" s="43">
        <v>16</v>
      </c>
      <c r="IF1308">
        <v>13917</v>
      </c>
      <c r="IG1308" t="s">
        <v>309</v>
      </c>
      <c r="IH1308" t="s">
        <v>311</v>
      </c>
      <c r="IK1308">
        <v>-2</v>
      </c>
      <c r="IL1308" t="s">
        <v>278</v>
      </c>
      <c r="IM1308" t="s">
        <v>279</v>
      </c>
      <c r="IN1308" t="s">
        <v>468</v>
      </c>
      <c r="IP1308" t="s">
        <v>482</v>
      </c>
    </row>
    <row r="1309" spans="1:250" x14ac:dyDescent="0.35">
      <c r="A1309">
        <v>14376</v>
      </c>
      <c r="B1309">
        <v>-922729984</v>
      </c>
      <c r="C1309">
        <v>1837</v>
      </c>
      <c r="D1309" t="s">
        <v>272</v>
      </c>
      <c r="E1309" t="s">
        <v>273</v>
      </c>
      <c r="F1309">
        <v>13794</v>
      </c>
      <c r="G1309" t="s">
        <v>274</v>
      </c>
      <c r="H1309" t="s">
        <v>275</v>
      </c>
      <c r="I1309">
        <v>527</v>
      </c>
      <c r="J1309" t="s">
        <v>535</v>
      </c>
      <c r="K1309" t="s">
        <v>536</v>
      </c>
      <c r="L1309">
        <v>13917</v>
      </c>
      <c r="M1309" t="s">
        <v>309</v>
      </c>
      <c r="N1309" t="s">
        <v>310</v>
      </c>
      <c r="O1309">
        <v>13917</v>
      </c>
      <c r="P1309" t="s">
        <v>309</v>
      </c>
      <c r="Q1309" t="s">
        <v>310</v>
      </c>
      <c r="R1309" t="s">
        <v>458</v>
      </c>
      <c r="S1309" s="43">
        <v>0</v>
      </c>
      <c r="U1309" s="43">
        <v>16</v>
      </c>
      <c r="IF1309">
        <v>13917</v>
      </c>
      <c r="IG1309" t="s">
        <v>309</v>
      </c>
      <c r="IH1309" t="s">
        <v>311</v>
      </c>
      <c r="IK1309">
        <v>-2</v>
      </c>
      <c r="IL1309" t="s">
        <v>278</v>
      </c>
      <c r="IM1309" t="s">
        <v>279</v>
      </c>
      <c r="IN1309" t="s">
        <v>468</v>
      </c>
      <c r="IP1309" t="s">
        <v>482</v>
      </c>
    </row>
    <row r="1310" spans="1:250" x14ac:dyDescent="0.35">
      <c r="A1310">
        <v>14377</v>
      </c>
      <c r="B1310">
        <v>-922729984</v>
      </c>
      <c r="C1310">
        <v>1837</v>
      </c>
      <c r="D1310" t="s">
        <v>272</v>
      </c>
      <c r="E1310" t="s">
        <v>273</v>
      </c>
      <c r="F1310">
        <v>19011</v>
      </c>
      <c r="G1310" t="s">
        <v>318</v>
      </c>
      <c r="H1310" t="s">
        <v>319</v>
      </c>
      <c r="I1310">
        <v>507</v>
      </c>
      <c r="J1310" t="s">
        <v>549</v>
      </c>
      <c r="K1310" t="s">
        <v>550</v>
      </c>
      <c r="L1310">
        <v>15189</v>
      </c>
      <c r="M1310" t="s">
        <v>312</v>
      </c>
      <c r="N1310" t="s">
        <v>313</v>
      </c>
      <c r="O1310">
        <v>15189</v>
      </c>
      <c r="P1310" t="s">
        <v>312</v>
      </c>
      <c r="Q1310" t="s">
        <v>313</v>
      </c>
      <c r="R1310" t="s">
        <v>458</v>
      </c>
      <c r="S1310" s="43">
        <v>0</v>
      </c>
      <c r="U1310" s="43">
        <v>16</v>
      </c>
      <c r="IF1310">
        <v>15189</v>
      </c>
      <c r="IG1310" t="s">
        <v>312</v>
      </c>
      <c r="IH1310" t="s">
        <v>322</v>
      </c>
      <c r="IK1310">
        <v>-2</v>
      </c>
      <c r="IL1310" t="s">
        <v>278</v>
      </c>
      <c r="IM1310" t="s">
        <v>279</v>
      </c>
      <c r="IN1310" t="s">
        <v>484</v>
      </c>
      <c r="IP1310" t="s">
        <v>485</v>
      </c>
    </row>
    <row r="1311" spans="1:250" x14ac:dyDescent="0.35">
      <c r="A1311">
        <v>14378</v>
      </c>
      <c r="B1311">
        <v>-922729984</v>
      </c>
      <c r="C1311">
        <v>1837</v>
      </c>
      <c r="D1311" t="s">
        <v>272</v>
      </c>
      <c r="E1311" t="s">
        <v>273</v>
      </c>
      <c r="F1311">
        <v>13794</v>
      </c>
      <c r="G1311" t="s">
        <v>274</v>
      </c>
      <c r="H1311" t="s">
        <v>275</v>
      </c>
      <c r="I1311">
        <v>528</v>
      </c>
      <c r="J1311" t="s">
        <v>531</v>
      </c>
      <c r="K1311" t="s">
        <v>532</v>
      </c>
      <c r="L1311">
        <v>15189</v>
      </c>
      <c r="M1311" t="s">
        <v>312</v>
      </c>
      <c r="N1311" t="s">
        <v>313</v>
      </c>
      <c r="O1311">
        <v>15189</v>
      </c>
      <c r="P1311" t="s">
        <v>312</v>
      </c>
      <c r="Q1311" t="s">
        <v>313</v>
      </c>
      <c r="R1311" t="s">
        <v>458</v>
      </c>
      <c r="S1311" s="43">
        <v>0</v>
      </c>
      <c r="U1311" s="43">
        <v>16</v>
      </c>
      <c r="IF1311">
        <v>15189</v>
      </c>
      <c r="IG1311" t="s">
        <v>312</v>
      </c>
      <c r="IH1311" t="s">
        <v>311</v>
      </c>
      <c r="IK1311">
        <v>-2</v>
      </c>
      <c r="IL1311" t="s">
        <v>278</v>
      </c>
      <c r="IM1311" t="s">
        <v>279</v>
      </c>
      <c r="IN1311" t="s">
        <v>468</v>
      </c>
      <c r="IP1311" t="s">
        <v>483</v>
      </c>
    </row>
    <row r="1312" spans="1:250" x14ac:dyDescent="0.35">
      <c r="A1312">
        <v>14379</v>
      </c>
      <c r="B1312">
        <v>-922729984</v>
      </c>
      <c r="C1312">
        <v>1837</v>
      </c>
      <c r="D1312" t="s">
        <v>272</v>
      </c>
      <c r="E1312" t="s">
        <v>273</v>
      </c>
      <c r="F1312">
        <v>13794</v>
      </c>
      <c r="G1312" t="s">
        <v>274</v>
      </c>
      <c r="H1312" t="s">
        <v>275</v>
      </c>
      <c r="I1312">
        <v>527</v>
      </c>
      <c r="J1312" t="s">
        <v>535</v>
      </c>
      <c r="K1312" t="s">
        <v>536</v>
      </c>
      <c r="L1312">
        <v>15189</v>
      </c>
      <c r="M1312" t="s">
        <v>312</v>
      </c>
      <c r="N1312" t="s">
        <v>313</v>
      </c>
      <c r="O1312">
        <v>15189</v>
      </c>
      <c r="P1312" t="s">
        <v>312</v>
      </c>
      <c r="Q1312" t="s">
        <v>313</v>
      </c>
      <c r="R1312" t="s">
        <v>458</v>
      </c>
      <c r="S1312" s="43">
        <v>0</v>
      </c>
      <c r="U1312" s="43">
        <v>16</v>
      </c>
      <c r="IF1312">
        <v>15189</v>
      </c>
      <c r="IG1312" t="s">
        <v>312</v>
      </c>
      <c r="IH1312" t="s">
        <v>311</v>
      </c>
      <c r="IK1312">
        <v>-2</v>
      </c>
      <c r="IL1312" t="s">
        <v>278</v>
      </c>
      <c r="IM1312" t="s">
        <v>279</v>
      </c>
      <c r="IN1312" t="s">
        <v>468</v>
      </c>
      <c r="IP1312" t="s">
        <v>483</v>
      </c>
    </row>
    <row r="1313" spans="1:250" x14ac:dyDescent="0.35">
      <c r="A1313">
        <v>14380</v>
      </c>
      <c r="B1313">
        <v>-922729984</v>
      </c>
      <c r="C1313">
        <v>1837</v>
      </c>
      <c r="D1313" t="s">
        <v>272</v>
      </c>
      <c r="E1313" t="s">
        <v>273</v>
      </c>
      <c r="F1313">
        <v>13794</v>
      </c>
      <c r="G1313" t="s">
        <v>274</v>
      </c>
      <c r="H1313" t="s">
        <v>275</v>
      </c>
      <c r="I1313">
        <v>523</v>
      </c>
      <c r="J1313" t="s">
        <v>537</v>
      </c>
      <c r="K1313" t="s">
        <v>538</v>
      </c>
      <c r="L1313">
        <v>15189</v>
      </c>
      <c r="M1313" t="s">
        <v>312</v>
      </c>
      <c r="N1313" t="s">
        <v>313</v>
      </c>
      <c r="O1313">
        <v>15189</v>
      </c>
      <c r="P1313" t="s">
        <v>312</v>
      </c>
      <c r="Q1313" t="s">
        <v>313</v>
      </c>
      <c r="R1313" t="s">
        <v>458</v>
      </c>
      <c r="S1313" s="43">
        <v>0</v>
      </c>
      <c r="U1313" s="43">
        <v>16</v>
      </c>
      <c r="IF1313">
        <v>15189</v>
      </c>
      <c r="IG1313" t="s">
        <v>312</v>
      </c>
      <c r="IH1313" t="s">
        <v>311</v>
      </c>
      <c r="IK1313">
        <v>-2</v>
      </c>
      <c r="IL1313" t="s">
        <v>278</v>
      </c>
      <c r="IM1313" t="s">
        <v>279</v>
      </c>
      <c r="IN1313" t="s">
        <v>468</v>
      </c>
      <c r="IP1313" t="s">
        <v>483</v>
      </c>
    </row>
    <row r="1314" spans="1:250" x14ac:dyDescent="0.35">
      <c r="A1314">
        <v>14381</v>
      </c>
      <c r="B1314">
        <v>-922729984</v>
      </c>
      <c r="C1314">
        <v>1837</v>
      </c>
      <c r="D1314" t="s">
        <v>272</v>
      </c>
      <c r="E1314" t="s">
        <v>273</v>
      </c>
      <c r="F1314">
        <v>13794</v>
      </c>
      <c r="G1314" t="s">
        <v>274</v>
      </c>
      <c r="H1314" t="s">
        <v>275</v>
      </c>
      <c r="I1314">
        <v>521</v>
      </c>
      <c r="J1314" t="s">
        <v>539</v>
      </c>
      <c r="K1314" t="s">
        <v>540</v>
      </c>
      <c r="L1314">
        <v>15189</v>
      </c>
      <c r="M1314" t="s">
        <v>312</v>
      </c>
      <c r="N1314" t="s">
        <v>313</v>
      </c>
      <c r="O1314">
        <v>15189</v>
      </c>
      <c r="P1314" t="s">
        <v>312</v>
      </c>
      <c r="Q1314" t="s">
        <v>313</v>
      </c>
      <c r="R1314" t="s">
        <v>458</v>
      </c>
      <c r="S1314" s="43">
        <v>0</v>
      </c>
      <c r="U1314" s="43">
        <v>16</v>
      </c>
      <c r="IF1314">
        <v>15189</v>
      </c>
      <c r="IG1314" t="s">
        <v>312</v>
      </c>
      <c r="IH1314" t="s">
        <v>311</v>
      </c>
      <c r="IK1314">
        <v>-2</v>
      </c>
      <c r="IL1314" t="s">
        <v>278</v>
      </c>
      <c r="IM1314" t="s">
        <v>279</v>
      </c>
      <c r="IN1314" t="s">
        <v>468</v>
      </c>
      <c r="IP1314" t="s">
        <v>483</v>
      </c>
    </row>
    <row r="1315" spans="1:250" x14ac:dyDescent="0.35">
      <c r="A1315">
        <v>14382</v>
      </c>
      <c r="B1315">
        <v>-922729984</v>
      </c>
      <c r="C1315">
        <v>1837</v>
      </c>
      <c r="D1315" t="s">
        <v>272</v>
      </c>
      <c r="E1315" t="s">
        <v>273</v>
      </c>
      <c r="F1315">
        <v>13794</v>
      </c>
      <c r="G1315" t="s">
        <v>274</v>
      </c>
      <c r="H1315" t="s">
        <v>275</v>
      </c>
      <c r="I1315">
        <v>519</v>
      </c>
      <c r="J1315" t="s">
        <v>541</v>
      </c>
      <c r="K1315" t="s">
        <v>542</v>
      </c>
      <c r="L1315">
        <v>15189</v>
      </c>
      <c r="M1315" t="s">
        <v>312</v>
      </c>
      <c r="N1315" t="s">
        <v>313</v>
      </c>
      <c r="O1315">
        <v>15189</v>
      </c>
      <c r="P1315" t="s">
        <v>312</v>
      </c>
      <c r="Q1315" t="s">
        <v>313</v>
      </c>
      <c r="R1315" t="s">
        <v>458</v>
      </c>
      <c r="S1315" s="43">
        <v>0</v>
      </c>
      <c r="U1315" s="43">
        <v>16</v>
      </c>
      <c r="IF1315">
        <v>15189</v>
      </c>
      <c r="IG1315" t="s">
        <v>312</v>
      </c>
      <c r="IH1315" t="s">
        <v>311</v>
      </c>
      <c r="IK1315">
        <v>-2</v>
      </c>
      <c r="IL1315" t="s">
        <v>278</v>
      </c>
      <c r="IM1315" t="s">
        <v>279</v>
      </c>
      <c r="IN1315" t="s">
        <v>468</v>
      </c>
      <c r="IP1315" t="s">
        <v>483</v>
      </c>
    </row>
    <row r="1316" spans="1:250" x14ac:dyDescent="0.35">
      <c r="A1316">
        <v>14383</v>
      </c>
      <c r="B1316">
        <v>-922729984</v>
      </c>
      <c r="C1316">
        <v>1837</v>
      </c>
      <c r="D1316" t="s">
        <v>272</v>
      </c>
      <c r="E1316" t="s">
        <v>273</v>
      </c>
      <c r="F1316">
        <v>19011</v>
      </c>
      <c r="G1316" t="s">
        <v>318</v>
      </c>
      <c r="H1316" t="s">
        <v>319</v>
      </c>
      <c r="I1316">
        <v>523</v>
      </c>
      <c r="J1316" t="s">
        <v>537</v>
      </c>
      <c r="K1316" t="s">
        <v>538</v>
      </c>
      <c r="L1316">
        <v>15189</v>
      </c>
      <c r="M1316" t="s">
        <v>312</v>
      </c>
      <c r="N1316" t="s">
        <v>313</v>
      </c>
      <c r="O1316">
        <v>15189</v>
      </c>
      <c r="P1316" t="s">
        <v>312</v>
      </c>
      <c r="Q1316" t="s">
        <v>313</v>
      </c>
      <c r="R1316" t="s">
        <v>458</v>
      </c>
      <c r="S1316" s="43">
        <v>0</v>
      </c>
      <c r="U1316" s="43">
        <v>16</v>
      </c>
      <c r="IF1316">
        <v>15189</v>
      </c>
      <c r="IG1316" t="s">
        <v>312</v>
      </c>
      <c r="IH1316" t="s">
        <v>322</v>
      </c>
      <c r="IK1316">
        <v>-2</v>
      </c>
      <c r="IL1316" t="s">
        <v>278</v>
      </c>
      <c r="IM1316" t="s">
        <v>279</v>
      </c>
      <c r="IN1316" t="s">
        <v>484</v>
      </c>
      <c r="IP1316" t="s">
        <v>485</v>
      </c>
    </row>
    <row r="1317" spans="1:250" x14ac:dyDescent="0.35">
      <c r="A1317">
        <v>14384</v>
      </c>
      <c r="B1317">
        <v>-922729984</v>
      </c>
      <c r="C1317">
        <v>1837</v>
      </c>
      <c r="D1317" t="s">
        <v>272</v>
      </c>
      <c r="E1317" t="s">
        <v>273</v>
      </c>
      <c r="F1317">
        <v>19011</v>
      </c>
      <c r="G1317" t="s">
        <v>318</v>
      </c>
      <c r="H1317" t="s">
        <v>319</v>
      </c>
      <c r="I1317">
        <v>521</v>
      </c>
      <c r="J1317" t="s">
        <v>539</v>
      </c>
      <c r="K1317" t="s">
        <v>540</v>
      </c>
      <c r="L1317">
        <v>15189</v>
      </c>
      <c r="M1317" t="s">
        <v>312</v>
      </c>
      <c r="N1317" t="s">
        <v>313</v>
      </c>
      <c r="O1317">
        <v>15189</v>
      </c>
      <c r="P1317" t="s">
        <v>312</v>
      </c>
      <c r="Q1317" t="s">
        <v>313</v>
      </c>
      <c r="R1317" t="s">
        <v>458</v>
      </c>
      <c r="S1317" s="43">
        <v>0</v>
      </c>
      <c r="U1317" s="43">
        <v>16</v>
      </c>
      <c r="IF1317">
        <v>15189</v>
      </c>
      <c r="IG1317" t="s">
        <v>312</v>
      </c>
      <c r="IH1317" t="s">
        <v>322</v>
      </c>
      <c r="IK1317">
        <v>-2</v>
      </c>
      <c r="IL1317" t="s">
        <v>278</v>
      </c>
      <c r="IM1317" t="s">
        <v>279</v>
      </c>
      <c r="IN1317" t="s">
        <v>484</v>
      </c>
      <c r="IP1317" t="s">
        <v>485</v>
      </c>
    </row>
    <row r="1318" spans="1:250" x14ac:dyDescent="0.35">
      <c r="A1318">
        <v>14385</v>
      </c>
      <c r="B1318">
        <v>-922729984</v>
      </c>
      <c r="C1318">
        <v>1837</v>
      </c>
      <c r="D1318" t="s">
        <v>272</v>
      </c>
      <c r="E1318" t="s">
        <v>273</v>
      </c>
      <c r="F1318">
        <v>19011</v>
      </c>
      <c r="G1318" t="s">
        <v>318</v>
      </c>
      <c r="H1318" t="s">
        <v>319</v>
      </c>
      <c r="I1318">
        <v>519</v>
      </c>
      <c r="J1318" t="s">
        <v>541</v>
      </c>
      <c r="K1318" t="s">
        <v>542</v>
      </c>
      <c r="L1318">
        <v>15189</v>
      </c>
      <c r="M1318" t="s">
        <v>312</v>
      </c>
      <c r="N1318" t="s">
        <v>313</v>
      </c>
      <c r="O1318">
        <v>15189</v>
      </c>
      <c r="P1318" t="s">
        <v>312</v>
      </c>
      <c r="Q1318" t="s">
        <v>313</v>
      </c>
      <c r="R1318" t="s">
        <v>458</v>
      </c>
      <c r="S1318" s="43">
        <v>0</v>
      </c>
      <c r="U1318" s="43">
        <v>16</v>
      </c>
      <c r="IF1318">
        <v>15189</v>
      </c>
      <c r="IG1318" t="s">
        <v>312</v>
      </c>
      <c r="IH1318" t="s">
        <v>322</v>
      </c>
      <c r="IK1318">
        <v>-2</v>
      </c>
      <c r="IL1318" t="s">
        <v>278</v>
      </c>
      <c r="IM1318" t="s">
        <v>279</v>
      </c>
      <c r="IN1318" t="s">
        <v>484</v>
      </c>
      <c r="IP1318" t="s">
        <v>485</v>
      </c>
    </row>
    <row r="1319" spans="1:250" x14ac:dyDescent="0.35">
      <c r="A1319">
        <v>14386</v>
      </c>
      <c r="B1319">
        <v>-922729984</v>
      </c>
      <c r="C1319">
        <v>1837</v>
      </c>
      <c r="D1319" t="s">
        <v>272</v>
      </c>
      <c r="E1319" t="s">
        <v>273</v>
      </c>
      <c r="F1319">
        <v>19011</v>
      </c>
      <c r="G1319" t="s">
        <v>318</v>
      </c>
      <c r="H1319" t="s">
        <v>319</v>
      </c>
      <c r="I1319">
        <v>515</v>
      </c>
      <c r="J1319" t="s">
        <v>543</v>
      </c>
      <c r="K1319" t="s">
        <v>544</v>
      </c>
      <c r="L1319">
        <v>15189</v>
      </c>
      <c r="M1319" t="s">
        <v>312</v>
      </c>
      <c r="N1319" t="s">
        <v>313</v>
      </c>
      <c r="O1319">
        <v>15189</v>
      </c>
      <c r="P1319" t="s">
        <v>312</v>
      </c>
      <c r="Q1319" t="s">
        <v>313</v>
      </c>
      <c r="R1319" t="s">
        <v>458</v>
      </c>
      <c r="S1319" s="43">
        <v>0</v>
      </c>
      <c r="U1319" s="43">
        <v>16</v>
      </c>
      <c r="IF1319">
        <v>15189</v>
      </c>
      <c r="IG1319" t="s">
        <v>312</v>
      </c>
      <c r="IH1319" t="s">
        <v>322</v>
      </c>
      <c r="IK1319">
        <v>-2</v>
      </c>
      <c r="IL1319" t="s">
        <v>278</v>
      </c>
      <c r="IM1319" t="s">
        <v>279</v>
      </c>
      <c r="IN1319" t="s">
        <v>484</v>
      </c>
      <c r="IP1319" t="s">
        <v>485</v>
      </c>
    </row>
    <row r="1320" spans="1:250" x14ac:dyDescent="0.35">
      <c r="A1320">
        <v>14387</v>
      </c>
      <c r="B1320">
        <v>-922729984</v>
      </c>
      <c r="C1320">
        <v>1837</v>
      </c>
      <c r="D1320" t="s">
        <v>272</v>
      </c>
      <c r="E1320" t="s">
        <v>273</v>
      </c>
      <c r="F1320">
        <v>19011</v>
      </c>
      <c r="G1320" t="s">
        <v>318</v>
      </c>
      <c r="H1320" t="s">
        <v>319</v>
      </c>
      <c r="I1320">
        <v>513</v>
      </c>
      <c r="J1320" t="s">
        <v>545</v>
      </c>
      <c r="K1320" t="s">
        <v>546</v>
      </c>
      <c r="L1320">
        <v>15189</v>
      </c>
      <c r="M1320" t="s">
        <v>312</v>
      </c>
      <c r="N1320" t="s">
        <v>313</v>
      </c>
      <c r="O1320">
        <v>15189</v>
      </c>
      <c r="P1320" t="s">
        <v>312</v>
      </c>
      <c r="Q1320" t="s">
        <v>313</v>
      </c>
      <c r="R1320" t="s">
        <v>458</v>
      </c>
      <c r="S1320" s="43">
        <v>0</v>
      </c>
      <c r="U1320" s="43">
        <v>16</v>
      </c>
      <c r="IF1320">
        <v>15189</v>
      </c>
      <c r="IG1320" t="s">
        <v>312</v>
      </c>
      <c r="IH1320" t="s">
        <v>322</v>
      </c>
      <c r="IK1320">
        <v>-2</v>
      </c>
      <c r="IL1320" t="s">
        <v>278</v>
      </c>
      <c r="IM1320" t="s">
        <v>279</v>
      </c>
      <c r="IN1320" t="s">
        <v>484</v>
      </c>
      <c r="IP1320" t="s">
        <v>485</v>
      </c>
    </row>
    <row r="1321" spans="1:250" x14ac:dyDescent="0.35">
      <c r="A1321">
        <v>14388</v>
      </c>
      <c r="B1321">
        <v>-922729984</v>
      </c>
      <c r="C1321">
        <v>1837</v>
      </c>
      <c r="D1321" t="s">
        <v>272</v>
      </c>
      <c r="E1321" t="s">
        <v>273</v>
      </c>
      <c r="F1321">
        <v>19011</v>
      </c>
      <c r="G1321" t="s">
        <v>318</v>
      </c>
      <c r="H1321" t="s">
        <v>319</v>
      </c>
      <c r="I1321">
        <v>509</v>
      </c>
      <c r="J1321" t="s">
        <v>547</v>
      </c>
      <c r="K1321" t="s">
        <v>548</v>
      </c>
      <c r="L1321">
        <v>15189</v>
      </c>
      <c r="M1321" t="s">
        <v>312</v>
      </c>
      <c r="N1321" t="s">
        <v>313</v>
      </c>
      <c r="O1321">
        <v>15189</v>
      </c>
      <c r="P1321" t="s">
        <v>312</v>
      </c>
      <c r="Q1321" t="s">
        <v>313</v>
      </c>
      <c r="R1321" t="s">
        <v>458</v>
      </c>
      <c r="S1321" s="43">
        <v>0</v>
      </c>
      <c r="U1321" s="43">
        <v>16</v>
      </c>
      <c r="IF1321">
        <v>15189</v>
      </c>
      <c r="IG1321" t="s">
        <v>312</v>
      </c>
      <c r="IH1321" t="s">
        <v>322</v>
      </c>
      <c r="IK1321">
        <v>-2</v>
      </c>
      <c r="IL1321" t="s">
        <v>278</v>
      </c>
      <c r="IM1321" t="s">
        <v>279</v>
      </c>
      <c r="IN1321" t="s">
        <v>484</v>
      </c>
      <c r="IP1321" t="s">
        <v>485</v>
      </c>
    </row>
    <row r="1322" spans="1:250" x14ac:dyDescent="0.35">
      <c r="A1322">
        <v>14389</v>
      </c>
      <c r="B1322">
        <v>-922729984</v>
      </c>
      <c r="C1322">
        <v>1837</v>
      </c>
      <c r="D1322" t="s">
        <v>272</v>
      </c>
      <c r="E1322" t="s">
        <v>273</v>
      </c>
      <c r="F1322">
        <v>13794</v>
      </c>
      <c r="G1322" t="s">
        <v>274</v>
      </c>
      <c r="H1322" t="s">
        <v>275</v>
      </c>
      <c r="I1322">
        <v>515</v>
      </c>
      <c r="J1322" t="s">
        <v>543</v>
      </c>
      <c r="K1322" t="s">
        <v>544</v>
      </c>
      <c r="L1322">
        <v>17005</v>
      </c>
      <c r="M1322" t="s">
        <v>314</v>
      </c>
      <c r="N1322" t="s">
        <v>315</v>
      </c>
      <c r="O1322">
        <v>17005</v>
      </c>
      <c r="P1322" t="s">
        <v>314</v>
      </c>
      <c r="Q1322" t="s">
        <v>315</v>
      </c>
      <c r="R1322" t="s">
        <v>458</v>
      </c>
      <c r="S1322" s="43">
        <v>0</v>
      </c>
      <c r="U1322" s="43">
        <v>16</v>
      </c>
      <c r="IF1322">
        <v>17005</v>
      </c>
      <c r="IG1322" t="s">
        <v>314</v>
      </c>
      <c r="IH1322" t="s">
        <v>311</v>
      </c>
      <c r="IK1322">
        <v>-2</v>
      </c>
      <c r="IL1322" t="s">
        <v>278</v>
      </c>
      <c r="IM1322" t="s">
        <v>279</v>
      </c>
      <c r="IN1322" t="s">
        <v>468</v>
      </c>
      <c r="IP1322" t="s">
        <v>486</v>
      </c>
    </row>
    <row r="1323" spans="1:250" x14ac:dyDescent="0.35">
      <c r="A1323">
        <v>14390</v>
      </c>
      <c r="B1323">
        <v>-922729984</v>
      </c>
      <c r="C1323">
        <v>1837</v>
      </c>
      <c r="D1323" t="s">
        <v>272</v>
      </c>
      <c r="E1323" t="s">
        <v>273</v>
      </c>
      <c r="F1323">
        <v>13794</v>
      </c>
      <c r="G1323" t="s">
        <v>274</v>
      </c>
      <c r="H1323" t="s">
        <v>275</v>
      </c>
      <c r="I1323">
        <v>513</v>
      </c>
      <c r="J1323" t="s">
        <v>545</v>
      </c>
      <c r="K1323" t="s">
        <v>546</v>
      </c>
      <c r="L1323">
        <v>17005</v>
      </c>
      <c r="M1323" t="s">
        <v>314</v>
      </c>
      <c r="N1323" t="s">
        <v>315</v>
      </c>
      <c r="O1323">
        <v>17005</v>
      </c>
      <c r="P1323" t="s">
        <v>314</v>
      </c>
      <c r="Q1323" t="s">
        <v>315</v>
      </c>
      <c r="R1323" t="s">
        <v>458</v>
      </c>
      <c r="S1323" s="43">
        <v>0</v>
      </c>
      <c r="U1323" s="43">
        <v>16</v>
      </c>
      <c r="IF1323">
        <v>17005</v>
      </c>
      <c r="IG1323" t="s">
        <v>314</v>
      </c>
      <c r="IH1323" t="s">
        <v>311</v>
      </c>
      <c r="IK1323">
        <v>-2</v>
      </c>
      <c r="IL1323" t="s">
        <v>278</v>
      </c>
      <c r="IM1323" t="s">
        <v>279</v>
      </c>
      <c r="IN1323" t="s">
        <v>468</v>
      </c>
      <c r="IP1323" t="s">
        <v>486</v>
      </c>
    </row>
    <row r="1324" spans="1:250" x14ac:dyDescent="0.35">
      <c r="A1324">
        <v>14391</v>
      </c>
      <c r="B1324">
        <v>-922729984</v>
      </c>
      <c r="C1324">
        <v>1837</v>
      </c>
      <c r="D1324" t="s">
        <v>272</v>
      </c>
      <c r="E1324" t="s">
        <v>273</v>
      </c>
      <c r="F1324">
        <v>13794</v>
      </c>
      <c r="G1324" t="s">
        <v>274</v>
      </c>
      <c r="H1324" t="s">
        <v>275</v>
      </c>
      <c r="I1324">
        <v>509</v>
      </c>
      <c r="J1324" t="s">
        <v>547</v>
      </c>
      <c r="K1324" t="s">
        <v>548</v>
      </c>
      <c r="L1324">
        <v>17005</v>
      </c>
      <c r="M1324" t="s">
        <v>314</v>
      </c>
      <c r="N1324" t="s">
        <v>315</v>
      </c>
      <c r="O1324">
        <v>17005</v>
      </c>
      <c r="P1324" t="s">
        <v>314</v>
      </c>
      <c r="Q1324" t="s">
        <v>315</v>
      </c>
      <c r="R1324" t="s">
        <v>458</v>
      </c>
      <c r="S1324" s="43">
        <v>0</v>
      </c>
      <c r="U1324" s="43">
        <v>16</v>
      </c>
      <c r="IF1324">
        <v>17005</v>
      </c>
      <c r="IG1324" t="s">
        <v>314</v>
      </c>
      <c r="IH1324" t="s">
        <v>311</v>
      </c>
      <c r="IK1324">
        <v>-2</v>
      </c>
      <c r="IL1324" t="s">
        <v>278</v>
      </c>
      <c r="IM1324" t="s">
        <v>279</v>
      </c>
      <c r="IN1324" t="s">
        <v>468</v>
      </c>
      <c r="IP1324" t="s">
        <v>486</v>
      </c>
    </row>
    <row r="1325" spans="1:250" x14ac:dyDescent="0.35">
      <c r="A1325">
        <v>14392</v>
      </c>
      <c r="B1325">
        <v>-922729984</v>
      </c>
      <c r="C1325">
        <v>1837</v>
      </c>
      <c r="D1325" t="s">
        <v>272</v>
      </c>
      <c r="E1325" t="s">
        <v>273</v>
      </c>
      <c r="F1325">
        <v>13794</v>
      </c>
      <c r="G1325" t="s">
        <v>274</v>
      </c>
      <c r="H1325" t="s">
        <v>275</v>
      </c>
      <c r="I1325">
        <v>507</v>
      </c>
      <c r="J1325" t="s">
        <v>549</v>
      </c>
      <c r="K1325" t="s">
        <v>550</v>
      </c>
      <c r="L1325">
        <v>17005</v>
      </c>
      <c r="M1325" t="s">
        <v>314</v>
      </c>
      <c r="N1325" t="s">
        <v>315</v>
      </c>
      <c r="O1325">
        <v>17005</v>
      </c>
      <c r="P1325" t="s">
        <v>314</v>
      </c>
      <c r="Q1325" t="s">
        <v>315</v>
      </c>
      <c r="R1325" t="s">
        <v>458</v>
      </c>
      <c r="S1325" s="43">
        <v>0</v>
      </c>
      <c r="U1325" s="43">
        <v>16</v>
      </c>
      <c r="IF1325">
        <v>17005</v>
      </c>
      <c r="IG1325" t="s">
        <v>314</v>
      </c>
      <c r="IH1325" t="s">
        <v>311</v>
      </c>
      <c r="IK1325">
        <v>-2</v>
      </c>
      <c r="IL1325" t="s">
        <v>278</v>
      </c>
      <c r="IM1325" t="s">
        <v>279</v>
      </c>
      <c r="IN1325" t="s">
        <v>468</v>
      </c>
      <c r="IP1325" t="s">
        <v>486</v>
      </c>
    </row>
    <row r="1326" spans="1:250" x14ac:dyDescent="0.35">
      <c r="A1326">
        <v>14393</v>
      </c>
      <c r="B1326">
        <v>-922729984</v>
      </c>
      <c r="C1326">
        <v>1837</v>
      </c>
      <c r="D1326" t="s">
        <v>272</v>
      </c>
      <c r="E1326" t="s">
        <v>273</v>
      </c>
      <c r="F1326">
        <v>19011</v>
      </c>
      <c r="G1326" t="s">
        <v>318</v>
      </c>
      <c r="H1326" t="s">
        <v>319</v>
      </c>
      <c r="I1326">
        <v>528</v>
      </c>
      <c r="J1326" t="s">
        <v>531</v>
      </c>
      <c r="K1326" t="s">
        <v>532</v>
      </c>
      <c r="L1326">
        <v>15189</v>
      </c>
      <c r="M1326" t="s">
        <v>312</v>
      </c>
      <c r="N1326" t="s">
        <v>313</v>
      </c>
      <c r="O1326">
        <v>15189</v>
      </c>
      <c r="P1326" t="s">
        <v>312</v>
      </c>
      <c r="Q1326" t="s">
        <v>313</v>
      </c>
      <c r="R1326" t="s">
        <v>458</v>
      </c>
      <c r="S1326" s="43">
        <v>0</v>
      </c>
      <c r="U1326" s="43">
        <v>16</v>
      </c>
      <c r="IF1326">
        <v>15189</v>
      </c>
      <c r="IG1326" t="s">
        <v>312</v>
      </c>
      <c r="IH1326" t="s">
        <v>322</v>
      </c>
      <c r="IK1326">
        <v>-2</v>
      </c>
      <c r="IL1326" t="s">
        <v>278</v>
      </c>
      <c r="IM1326" t="s">
        <v>279</v>
      </c>
      <c r="IN1326" t="s">
        <v>484</v>
      </c>
      <c r="IP1326" t="s">
        <v>485</v>
      </c>
    </row>
    <row r="1327" spans="1:250" x14ac:dyDescent="0.35">
      <c r="A1327">
        <v>14394</v>
      </c>
      <c r="B1327">
        <v>-922729984</v>
      </c>
      <c r="C1327">
        <v>1837</v>
      </c>
      <c r="D1327" t="s">
        <v>272</v>
      </c>
      <c r="E1327" t="s">
        <v>273</v>
      </c>
      <c r="F1327">
        <v>19011</v>
      </c>
      <c r="G1327" t="s">
        <v>318</v>
      </c>
      <c r="H1327" t="s">
        <v>319</v>
      </c>
      <c r="I1327">
        <v>527</v>
      </c>
      <c r="J1327" t="s">
        <v>535</v>
      </c>
      <c r="K1327" t="s">
        <v>536</v>
      </c>
      <c r="L1327">
        <v>15189</v>
      </c>
      <c r="M1327" t="s">
        <v>312</v>
      </c>
      <c r="N1327" t="s">
        <v>313</v>
      </c>
      <c r="O1327">
        <v>15189</v>
      </c>
      <c r="P1327" t="s">
        <v>312</v>
      </c>
      <c r="Q1327" t="s">
        <v>313</v>
      </c>
      <c r="R1327" t="s">
        <v>458</v>
      </c>
      <c r="S1327" s="43">
        <v>0</v>
      </c>
      <c r="U1327" s="43">
        <v>16</v>
      </c>
      <c r="IF1327">
        <v>15189</v>
      </c>
      <c r="IG1327" t="s">
        <v>312</v>
      </c>
      <c r="IH1327" t="s">
        <v>322</v>
      </c>
      <c r="IK1327">
        <v>-2</v>
      </c>
      <c r="IL1327" t="s">
        <v>278</v>
      </c>
      <c r="IM1327" t="s">
        <v>279</v>
      </c>
      <c r="IN1327" t="s">
        <v>484</v>
      </c>
      <c r="IP1327" t="s">
        <v>485</v>
      </c>
    </row>
    <row r="1328" spans="1:250" x14ac:dyDescent="0.35">
      <c r="A1328">
        <v>14395</v>
      </c>
      <c r="B1328">
        <v>-922729984</v>
      </c>
      <c r="C1328">
        <v>1837</v>
      </c>
      <c r="D1328" t="s">
        <v>272</v>
      </c>
      <c r="E1328" t="s">
        <v>273</v>
      </c>
      <c r="F1328">
        <v>13794</v>
      </c>
      <c r="G1328" t="s">
        <v>274</v>
      </c>
      <c r="H1328" t="s">
        <v>275</v>
      </c>
      <c r="I1328">
        <v>507</v>
      </c>
      <c r="J1328" t="s">
        <v>549</v>
      </c>
      <c r="K1328" t="s">
        <v>550</v>
      </c>
      <c r="L1328">
        <v>17006</v>
      </c>
      <c r="M1328" t="s">
        <v>316</v>
      </c>
      <c r="N1328" t="s">
        <v>317</v>
      </c>
      <c r="O1328">
        <v>17006</v>
      </c>
      <c r="P1328" t="s">
        <v>316</v>
      </c>
      <c r="Q1328" t="s">
        <v>317</v>
      </c>
      <c r="R1328" t="s">
        <v>458</v>
      </c>
      <c r="S1328" s="43">
        <v>0</v>
      </c>
      <c r="U1328" s="43">
        <v>16</v>
      </c>
      <c r="IF1328">
        <v>17006</v>
      </c>
      <c r="IG1328" t="s">
        <v>316</v>
      </c>
      <c r="IH1328" t="s">
        <v>311</v>
      </c>
      <c r="IK1328">
        <v>-2</v>
      </c>
      <c r="IL1328" t="s">
        <v>278</v>
      </c>
      <c r="IM1328" t="s">
        <v>279</v>
      </c>
      <c r="IN1328" t="s">
        <v>468</v>
      </c>
      <c r="IP1328" t="s">
        <v>487</v>
      </c>
    </row>
    <row r="1329" spans="1:250" x14ac:dyDescent="0.35">
      <c r="A1329">
        <v>14396</v>
      </c>
      <c r="B1329">
        <v>-922729984</v>
      </c>
      <c r="C1329">
        <v>1837</v>
      </c>
      <c r="D1329" t="s">
        <v>272</v>
      </c>
      <c r="E1329" t="s">
        <v>273</v>
      </c>
      <c r="F1329">
        <v>13794</v>
      </c>
      <c r="G1329" t="s">
        <v>274</v>
      </c>
      <c r="H1329" t="s">
        <v>275</v>
      </c>
      <c r="I1329">
        <v>528</v>
      </c>
      <c r="J1329" t="s">
        <v>531</v>
      </c>
      <c r="K1329" t="s">
        <v>532</v>
      </c>
      <c r="L1329">
        <v>17005</v>
      </c>
      <c r="M1329" t="s">
        <v>314</v>
      </c>
      <c r="N1329" t="s">
        <v>315</v>
      </c>
      <c r="O1329">
        <v>17005</v>
      </c>
      <c r="P1329" t="s">
        <v>314</v>
      </c>
      <c r="Q1329" t="s">
        <v>315</v>
      </c>
      <c r="R1329" t="s">
        <v>458</v>
      </c>
      <c r="S1329" s="43">
        <v>0</v>
      </c>
      <c r="U1329" s="43">
        <v>16</v>
      </c>
      <c r="IF1329">
        <v>17005</v>
      </c>
      <c r="IG1329" t="s">
        <v>314</v>
      </c>
      <c r="IH1329" t="s">
        <v>311</v>
      </c>
      <c r="IK1329">
        <v>-2</v>
      </c>
      <c r="IL1329" t="s">
        <v>278</v>
      </c>
      <c r="IM1329" t="s">
        <v>279</v>
      </c>
      <c r="IN1329" t="s">
        <v>468</v>
      </c>
      <c r="IP1329" t="s">
        <v>486</v>
      </c>
    </row>
    <row r="1330" spans="1:250" x14ac:dyDescent="0.35">
      <c r="A1330">
        <v>14397</v>
      </c>
      <c r="B1330">
        <v>-922729984</v>
      </c>
      <c r="C1330">
        <v>1837</v>
      </c>
      <c r="D1330" t="s">
        <v>272</v>
      </c>
      <c r="E1330" t="s">
        <v>273</v>
      </c>
      <c r="F1330">
        <v>13794</v>
      </c>
      <c r="G1330" t="s">
        <v>274</v>
      </c>
      <c r="H1330" t="s">
        <v>275</v>
      </c>
      <c r="I1330">
        <v>527</v>
      </c>
      <c r="J1330" t="s">
        <v>535</v>
      </c>
      <c r="K1330" t="s">
        <v>536</v>
      </c>
      <c r="L1330">
        <v>17005</v>
      </c>
      <c r="M1330" t="s">
        <v>314</v>
      </c>
      <c r="N1330" t="s">
        <v>315</v>
      </c>
      <c r="O1330">
        <v>17005</v>
      </c>
      <c r="P1330" t="s">
        <v>314</v>
      </c>
      <c r="Q1330" t="s">
        <v>315</v>
      </c>
      <c r="R1330" t="s">
        <v>458</v>
      </c>
      <c r="S1330" s="43">
        <v>0</v>
      </c>
      <c r="U1330" s="43">
        <v>16</v>
      </c>
      <c r="IF1330">
        <v>17005</v>
      </c>
      <c r="IG1330" t="s">
        <v>314</v>
      </c>
      <c r="IH1330" t="s">
        <v>311</v>
      </c>
      <c r="IK1330">
        <v>-2</v>
      </c>
      <c r="IL1330" t="s">
        <v>278</v>
      </c>
      <c r="IM1330" t="s">
        <v>279</v>
      </c>
      <c r="IN1330" t="s">
        <v>468</v>
      </c>
      <c r="IP1330" t="s">
        <v>486</v>
      </c>
    </row>
    <row r="1331" spans="1:250" x14ac:dyDescent="0.35">
      <c r="A1331">
        <v>14398</v>
      </c>
      <c r="B1331">
        <v>-922729984</v>
      </c>
      <c r="C1331">
        <v>1837</v>
      </c>
      <c r="D1331" t="s">
        <v>272</v>
      </c>
      <c r="E1331" t="s">
        <v>273</v>
      </c>
      <c r="F1331">
        <v>13794</v>
      </c>
      <c r="G1331" t="s">
        <v>274</v>
      </c>
      <c r="H1331" t="s">
        <v>275</v>
      </c>
      <c r="I1331">
        <v>523</v>
      </c>
      <c r="J1331" t="s">
        <v>537</v>
      </c>
      <c r="K1331" t="s">
        <v>538</v>
      </c>
      <c r="L1331">
        <v>17005</v>
      </c>
      <c r="M1331" t="s">
        <v>314</v>
      </c>
      <c r="N1331" t="s">
        <v>315</v>
      </c>
      <c r="O1331">
        <v>17005</v>
      </c>
      <c r="P1331" t="s">
        <v>314</v>
      </c>
      <c r="Q1331" t="s">
        <v>315</v>
      </c>
      <c r="R1331" t="s">
        <v>458</v>
      </c>
      <c r="S1331" s="43">
        <v>0</v>
      </c>
      <c r="U1331" s="43">
        <v>16</v>
      </c>
      <c r="IF1331">
        <v>17005</v>
      </c>
      <c r="IG1331" t="s">
        <v>314</v>
      </c>
      <c r="IH1331" t="s">
        <v>311</v>
      </c>
      <c r="IK1331">
        <v>-2</v>
      </c>
      <c r="IL1331" t="s">
        <v>278</v>
      </c>
      <c r="IM1331" t="s">
        <v>279</v>
      </c>
      <c r="IN1331" t="s">
        <v>468</v>
      </c>
      <c r="IP1331" t="s">
        <v>486</v>
      </c>
    </row>
    <row r="1332" spans="1:250" x14ac:dyDescent="0.35">
      <c r="A1332">
        <v>14399</v>
      </c>
      <c r="B1332">
        <v>-922729984</v>
      </c>
      <c r="C1332">
        <v>1837</v>
      </c>
      <c r="D1332" t="s">
        <v>272</v>
      </c>
      <c r="E1332" t="s">
        <v>273</v>
      </c>
      <c r="F1332">
        <v>13794</v>
      </c>
      <c r="G1332" t="s">
        <v>274</v>
      </c>
      <c r="H1332" t="s">
        <v>275</v>
      </c>
      <c r="I1332">
        <v>521</v>
      </c>
      <c r="J1332" t="s">
        <v>539</v>
      </c>
      <c r="K1332" t="s">
        <v>540</v>
      </c>
      <c r="L1332">
        <v>17005</v>
      </c>
      <c r="M1332" t="s">
        <v>314</v>
      </c>
      <c r="N1332" t="s">
        <v>315</v>
      </c>
      <c r="O1332">
        <v>17005</v>
      </c>
      <c r="P1332" t="s">
        <v>314</v>
      </c>
      <c r="Q1332" t="s">
        <v>315</v>
      </c>
      <c r="R1332" t="s">
        <v>458</v>
      </c>
      <c r="S1332" s="43">
        <v>0</v>
      </c>
      <c r="U1332" s="43">
        <v>16</v>
      </c>
      <c r="IF1332">
        <v>17005</v>
      </c>
      <c r="IG1332" t="s">
        <v>314</v>
      </c>
      <c r="IH1332" t="s">
        <v>311</v>
      </c>
      <c r="IK1332">
        <v>-2</v>
      </c>
      <c r="IL1332" t="s">
        <v>278</v>
      </c>
      <c r="IM1332" t="s">
        <v>279</v>
      </c>
      <c r="IN1332" t="s">
        <v>468</v>
      </c>
      <c r="IP1332" t="s">
        <v>486</v>
      </c>
    </row>
    <row r="1333" spans="1:250" x14ac:dyDescent="0.35">
      <c r="A1333">
        <v>14400</v>
      </c>
      <c r="B1333">
        <v>-922729984</v>
      </c>
      <c r="C1333">
        <v>1837</v>
      </c>
      <c r="D1333" t="s">
        <v>272</v>
      </c>
      <c r="E1333" t="s">
        <v>273</v>
      </c>
      <c r="F1333">
        <v>13794</v>
      </c>
      <c r="G1333" t="s">
        <v>274</v>
      </c>
      <c r="H1333" t="s">
        <v>275</v>
      </c>
      <c r="I1333">
        <v>519</v>
      </c>
      <c r="J1333" t="s">
        <v>541</v>
      </c>
      <c r="K1333" t="s">
        <v>542</v>
      </c>
      <c r="L1333">
        <v>17005</v>
      </c>
      <c r="M1333" t="s">
        <v>314</v>
      </c>
      <c r="N1333" t="s">
        <v>315</v>
      </c>
      <c r="O1333">
        <v>17005</v>
      </c>
      <c r="P1333" t="s">
        <v>314</v>
      </c>
      <c r="Q1333" t="s">
        <v>315</v>
      </c>
      <c r="R1333" t="s">
        <v>458</v>
      </c>
      <c r="S1333" s="43">
        <v>0</v>
      </c>
      <c r="U1333" s="43">
        <v>16</v>
      </c>
      <c r="IF1333">
        <v>17005</v>
      </c>
      <c r="IG1333" t="s">
        <v>314</v>
      </c>
      <c r="IH1333" t="s">
        <v>311</v>
      </c>
      <c r="IK1333">
        <v>-2</v>
      </c>
      <c r="IL1333" t="s">
        <v>278</v>
      </c>
      <c r="IM1333" t="s">
        <v>279</v>
      </c>
      <c r="IN1333" t="s">
        <v>468</v>
      </c>
      <c r="IP1333" t="s">
        <v>486</v>
      </c>
    </row>
    <row r="1334" spans="1:250" x14ac:dyDescent="0.35">
      <c r="A1334">
        <v>14401</v>
      </c>
      <c r="B1334">
        <v>-922729984</v>
      </c>
      <c r="C1334">
        <v>1837</v>
      </c>
      <c r="D1334" t="s">
        <v>272</v>
      </c>
      <c r="E1334" t="s">
        <v>273</v>
      </c>
      <c r="F1334">
        <v>13794</v>
      </c>
      <c r="G1334" t="s">
        <v>274</v>
      </c>
      <c r="H1334" t="s">
        <v>275</v>
      </c>
      <c r="I1334">
        <v>523</v>
      </c>
      <c r="J1334" t="s">
        <v>537</v>
      </c>
      <c r="K1334" t="s">
        <v>538</v>
      </c>
      <c r="L1334">
        <v>17006</v>
      </c>
      <c r="M1334" t="s">
        <v>316</v>
      </c>
      <c r="N1334" t="s">
        <v>317</v>
      </c>
      <c r="O1334">
        <v>17006</v>
      </c>
      <c r="P1334" t="s">
        <v>316</v>
      </c>
      <c r="Q1334" t="s">
        <v>317</v>
      </c>
      <c r="R1334" t="s">
        <v>458</v>
      </c>
      <c r="S1334" s="43">
        <v>0</v>
      </c>
      <c r="U1334" s="43">
        <v>16</v>
      </c>
      <c r="IF1334">
        <v>17006</v>
      </c>
      <c r="IG1334" t="s">
        <v>316</v>
      </c>
      <c r="IH1334" t="s">
        <v>311</v>
      </c>
      <c r="IK1334">
        <v>-2</v>
      </c>
      <c r="IL1334" t="s">
        <v>278</v>
      </c>
      <c r="IM1334" t="s">
        <v>279</v>
      </c>
      <c r="IN1334" t="s">
        <v>468</v>
      </c>
      <c r="IP1334" t="s">
        <v>487</v>
      </c>
    </row>
    <row r="1335" spans="1:250" x14ac:dyDescent="0.35">
      <c r="A1335">
        <v>14402</v>
      </c>
      <c r="B1335">
        <v>-922729984</v>
      </c>
      <c r="C1335">
        <v>1837</v>
      </c>
      <c r="D1335" t="s">
        <v>272</v>
      </c>
      <c r="E1335" t="s">
        <v>273</v>
      </c>
      <c r="F1335">
        <v>13794</v>
      </c>
      <c r="G1335" t="s">
        <v>274</v>
      </c>
      <c r="H1335" t="s">
        <v>275</v>
      </c>
      <c r="I1335">
        <v>521</v>
      </c>
      <c r="J1335" t="s">
        <v>539</v>
      </c>
      <c r="K1335" t="s">
        <v>540</v>
      </c>
      <c r="L1335">
        <v>17006</v>
      </c>
      <c r="M1335" t="s">
        <v>316</v>
      </c>
      <c r="N1335" t="s">
        <v>317</v>
      </c>
      <c r="O1335">
        <v>17006</v>
      </c>
      <c r="P1335" t="s">
        <v>316</v>
      </c>
      <c r="Q1335" t="s">
        <v>317</v>
      </c>
      <c r="R1335" t="s">
        <v>458</v>
      </c>
      <c r="S1335" s="43">
        <v>0</v>
      </c>
      <c r="U1335" s="43">
        <v>16</v>
      </c>
      <c r="IF1335">
        <v>17006</v>
      </c>
      <c r="IG1335" t="s">
        <v>316</v>
      </c>
      <c r="IH1335" t="s">
        <v>311</v>
      </c>
      <c r="IK1335">
        <v>-2</v>
      </c>
      <c r="IL1335" t="s">
        <v>278</v>
      </c>
      <c r="IM1335" t="s">
        <v>279</v>
      </c>
      <c r="IN1335" t="s">
        <v>468</v>
      </c>
      <c r="IP1335" t="s">
        <v>487</v>
      </c>
    </row>
    <row r="1336" spans="1:250" x14ac:dyDescent="0.35">
      <c r="A1336">
        <v>14403</v>
      </c>
      <c r="B1336">
        <v>-922729984</v>
      </c>
      <c r="C1336">
        <v>1837</v>
      </c>
      <c r="D1336" t="s">
        <v>272</v>
      </c>
      <c r="E1336" t="s">
        <v>273</v>
      </c>
      <c r="F1336">
        <v>13794</v>
      </c>
      <c r="G1336" t="s">
        <v>274</v>
      </c>
      <c r="H1336" t="s">
        <v>275</v>
      </c>
      <c r="I1336">
        <v>519</v>
      </c>
      <c r="J1336" t="s">
        <v>541</v>
      </c>
      <c r="K1336" t="s">
        <v>542</v>
      </c>
      <c r="L1336">
        <v>17006</v>
      </c>
      <c r="M1336" t="s">
        <v>316</v>
      </c>
      <c r="N1336" t="s">
        <v>317</v>
      </c>
      <c r="O1336">
        <v>17006</v>
      </c>
      <c r="P1336" t="s">
        <v>316</v>
      </c>
      <c r="Q1336" t="s">
        <v>317</v>
      </c>
      <c r="R1336" t="s">
        <v>458</v>
      </c>
      <c r="S1336" s="43">
        <v>0</v>
      </c>
      <c r="U1336" s="43">
        <v>16</v>
      </c>
      <c r="IF1336">
        <v>17006</v>
      </c>
      <c r="IG1336" t="s">
        <v>316</v>
      </c>
      <c r="IH1336" t="s">
        <v>311</v>
      </c>
      <c r="IK1336">
        <v>-2</v>
      </c>
      <c r="IL1336" t="s">
        <v>278</v>
      </c>
      <c r="IM1336" t="s">
        <v>279</v>
      </c>
      <c r="IN1336" t="s">
        <v>468</v>
      </c>
      <c r="IP1336" t="s">
        <v>487</v>
      </c>
    </row>
    <row r="1337" spans="1:250" x14ac:dyDescent="0.35">
      <c r="A1337">
        <v>14404</v>
      </c>
      <c r="B1337">
        <v>-922729984</v>
      </c>
      <c r="C1337">
        <v>1837</v>
      </c>
      <c r="D1337" t="s">
        <v>272</v>
      </c>
      <c r="E1337" t="s">
        <v>273</v>
      </c>
      <c r="F1337">
        <v>13794</v>
      </c>
      <c r="G1337" t="s">
        <v>274</v>
      </c>
      <c r="H1337" t="s">
        <v>275</v>
      </c>
      <c r="I1337">
        <v>515</v>
      </c>
      <c r="J1337" t="s">
        <v>543</v>
      </c>
      <c r="K1337" t="s">
        <v>544</v>
      </c>
      <c r="L1337">
        <v>17006</v>
      </c>
      <c r="M1337" t="s">
        <v>316</v>
      </c>
      <c r="N1337" t="s">
        <v>317</v>
      </c>
      <c r="O1337">
        <v>17006</v>
      </c>
      <c r="P1337" t="s">
        <v>316</v>
      </c>
      <c r="Q1337" t="s">
        <v>317</v>
      </c>
      <c r="R1337" t="s">
        <v>458</v>
      </c>
      <c r="S1337" s="43">
        <v>0</v>
      </c>
      <c r="U1337" s="43">
        <v>16</v>
      </c>
      <c r="IF1337">
        <v>17006</v>
      </c>
      <c r="IG1337" t="s">
        <v>316</v>
      </c>
      <c r="IH1337" t="s">
        <v>311</v>
      </c>
      <c r="IK1337">
        <v>-2</v>
      </c>
      <c r="IL1337" t="s">
        <v>278</v>
      </c>
      <c r="IM1337" t="s">
        <v>279</v>
      </c>
      <c r="IN1337" t="s">
        <v>468</v>
      </c>
      <c r="IP1337" t="s">
        <v>487</v>
      </c>
    </row>
    <row r="1338" spans="1:250" x14ac:dyDescent="0.35">
      <c r="A1338">
        <v>14405</v>
      </c>
      <c r="B1338">
        <v>-922729984</v>
      </c>
      <c r="C1338">
        <v>1837</v>
      </c>
      <c r="D1338" t="s">
        <v>272</v>
      </c>
      <c r="E1338" t="s">
        <v>273</v>
      </c>
      <c r="F1338">
        <v>13794</v>
      </c>
      <c r="G1338" t="s">
        <v>274</v>
      </c>
      <c r="H1338" t="s">
        <v>275</v>
      </c>
      <c r="I1338">
        <v>513</v>
      </c>
      <c r="J1338" t="s">
        <v>545</v>
      </c>
      <c r="K1338" t="s">
        <v>546</v>
      </c>
      <c r="L1338">
        <v>17006</v>
      </c>
      <c r="M1338" t="s">
        <v>316</v>
      </c>
      <c r="N1338" t="s">
        <v>317</v>
      </c>
      <c r="O1338">
        <v>17006</v>
      </c>
      <c r="P1338" t="s">
        <v>316</v>
      </c>
      <c r="Q1338" t="s">
        <v>317</v>
      </c>
      <c r="R1338" t="s">
        <v>458</v>
      </c>
      <c r="S1338" s="43">
        <v>0</v>
      </c>
      <c r="U1338" s="43">
        <v>16</v>
      </c>
      <c r="IF1338">
        <v>17006</v>
      </c>
      <c r="IG1338" t="s">
        <v>316</v>
      </c>
      <c r="IH1338" t="s">
        <v>311</v>
      </c>
      <c r="IK1338">
        <v>-2</v>
      </c>
      <c r="IL1338" t="s">
        <v>278</v>
      </c>
      <c r="IM1338" t="s">
        <v>279</v>
      </c>
      <c r="IN1338" t="s">
        <v>468</v>
      </c>
      <c r="IP1338" t="s">
        <v>487</v>
      </c>
    </row>
    <row r="1339" spans="1:250" x14ac:dyDescent="0.35">
      <c r="A1339">
        <v>14406</v>
      </c>
      <c r="B1339">
        <v>-922729984</v>
      </c>
      <c r="C1339">
        <v>1837</v>
      </c>
      <c r="D1339" t="s">
        <v>272</v>
      </c>
      <c r="E1339" t="s">
        <v>273</v>
      </c>
      <c r="F1339">
        <v>13794</v>
      </c>
      <c r="G1339" t="s">
        <v>274</v>
      </c>
      <c r="H1339" t="s">
        <v>275</v>
      </c>
      <c r="I1339">
        <v>509</v>
      </c>
      <c r="J1339" t="s">
        <v>547</v>
      </c>
      <c r="K1339" t="s">
        <v>548</v>
      </c>
      <c r="L1339">
        <v>17006</v>
      </c>
      <c r="M1339" t="s">
        <v>316</v>
      </c>
      <c r="N1339" t="s">
        <v>317</v>
      </c>
      <c r="O1339">
        <v>17006</v>
      </c>
      <c r="P1339" t="s">
        <v>316</v>
      </c>
      <c r="Q1339" t="s">
        <v>317</v>
      </c>
      <c r="R1339" t="s">
        <v>458</v>
      </c>
      <c r="S1339" s="43">
        <v>0</v>
      </c>
      <c r="U1339" s="43">
        <v>16</v>
      </c>
      <c r="IF1339">
        <v>17006</v>
      </c>
      <c r="IG1339" t="s">
        <v>316</v>
      </c>
      <c r="IH1339" t="s">
        <v>311</v>
      </c>
      <c r="IK1339">
        <v>-2</v>
      </c>
      <c r="IL1339" t="s">
        <v>278</v>
      </c>
      <c r="IM1339" t="s">
        <v>279</v>
      </c>
      <c r="IN1339" t="s">
        <v>468</v>
      </c>
      <c r="IP1339" t="s">
        <v>487</v>
      </c>
    </row>
    <row r="1340" spans="1:250" x14ac:dyDescent="0.35">
      <c r="A1340">
        <v>14407</v>
      </c>
      <c r="B1340">
        <v>-922729984</v>
      </c>
      <c r="C1340">
        <v>1837</v>
      </c>
      <c r="D1340" t="s">
        <v>272</v>
      </c>
      <c r="E1340" t="s">
        <v>273</v>
      </c>
      <c r="F1340">
        <v>19011</v>
      </c>
      <c r="G1340" t="s">
        <v>318</v>
      </c>
      <c r="H1340" t="s">
        <v>319</v>
      </c>
      <c r="I1340">
        <v>515</v>
      </c>
      <c r="J1340" t="s">
        <v>543</v>
      </c>
      <c r="K1340" t="s">
        <v>544</v>
      </c>
      <c r="L1340">
        <v>19213</v>
      </c>
      <c r="M1340" t="s">
        <v>320</v>
      </c>
      <c r="N1340" t="s">
        <v>321</v>
      </c>
      <c r="O1340">
        <v>19213</v>
      </c>
      <c r="P1340" t="s">
        <v>320</v>
      </c>
      <c r="Q1340" t="s">
        <v>321</v>
      </c>
      <c r="R1340" t="s">
        <v>458</v>
      </c>
      <c r="S1340" s="43">
        <v>0</v>
      </c>
      <c r="U1340" s="43">
        <v>16</v>
      </c>
      <c r="IF1340">
        <v>19213</v>
      </c>
      <c r="IG1340" t="s">
        <v>320</v>
      </c>
      <c r="IH1340" t="s">
        <v>322</v>
      </c>
      <c r="IK1340">
        <v>-2</v>
      </c>
      <c r="IL1340" t="s">
        <v>278</v>
      </c>
      <c r="IM1340" t="s">
        <v>279</v>
      </c>
      <c r="IN1340" t="s">
        <v>484</v>
      </c>
      <c r="IP1340" t="s">
        <v>488</v>
      </c>
    </row>
    <row r="1341" spans="1:250" x14ac:dyDescent="0.35">
      <c r="A1341">
        <v>14408</v>
      </c>
      <c r="B1341">
        <v>-922729984</v>
      </c>
      <c r="C1341">
        <v>1837</v>
      </c>
      <c r="D1341" t="s">
        <v>272</v>
      </c>
      <c r="E1341" t="s">
        <v>273</v>
      </c>
      <c r="F1341">
        <v>19011</v>
      </c>
      <c r="G1341" t="s">
        <v>318</v>
      </c>
      <c r="H1341" t="s">
        <v>319</v>
      </c>
      <c r="I1341">
        <v>513</v>
      </c>
      <c r="J1341" t="s">
        <v>545</v>
      </c>
      <c r="K1341" t="s">
        <v>546</v>
      </c>
      <c r="L1341">
        <v>19213</v>
      </c>
      <c r="M1341" t="s">
        <v>320</v>
      </c>
      <c r="N1341" t="s">
        <v>321</v>
      </c>
      <c r="O1341">
        <v>19213</v>
      </c>
      <c r="P1341" t="s">
        <v>320</v>
      </c>
      <c r="Q1341" t="s">
        <v>321</v>
      </c>
      <c r="R1341" t="s">
        <v>458</v>
      </c>
      <c r="S1341" s="43">
        <v>0</v>
      </c>
      <c r="U1341" s="43">
        <v>16</v>
      </c>
      <c r="IF1341">
        <v>19213</v>
      </c>
      <c r="IG1341" t="s">
        <v>320</v>
      </c>
      <c r="IH1341" t="s">
        <v>322</v>
      </c>
      <c r="IK1341">
        <v>-2</v>
      </c>
      <c r="IL1341" t="s">
        <v>278</v>
      </c>
      <c r="IM1341" t="s">
        <v>279</v>
      </c>
      <c r="IN1341" t="s">
        <v>484</v>
      </c>
      <c r="IP1341" t="s">
        <v>488</v>
      </c>
    </row>
    <row r="1342" spans="1:250" x14ac:dyDescent="0.35">
      <c r="A1342">
        <v>14409</v>
      </c>
      <c r="B1342">
        <v>-922729984</v>
      </c>
      <c r="C1342">
        <v>1837</v>
      </c>
      <c r="D1342" t="s">
        <v>272</v>
      </c>
      <c r="E1342" t="s">
        <v>273</v>
      </c>
      <c r="F1342">
        <v>19011</v>
      </c>
      <c r="G1342" t="s">
        <v>318</v>
      </c>
      <c r="H1342" t="s">
        <v>319</v>
      </c>
      <c r="I1342">
        <v>509</v>
      </c>
      <c r="J1342" t="s">
        <v>547</v>
      </c>
      <c r="K1342" t="s">
        <v>548</v>
      </c>
      <c r="L1342">
        <v>19213</v>
      </c>
      <c r="M1342" t="s">
        <v>320</v>
      </c>
      <c r="N1342" t="s">
        <v>321</v>
      </c>
      <c r="O1342">
        <v>19213</v>
      </c>
      <c r="P1342" t="s">
        <v>320</v>
      </c>
      <c r="Q1342" t="s">
        <v>321</v>
      </c>
      <c r="R1342" t="s">
        <v>458</v>
      </c>
      <c r="S1342" s="43">
        <v>0</v>
      </c>
      <c r="U1342" s="43">
        <v>16</v>
      </c>
      <c r="IF1342">
        <v>19213</v>
      </c>
      <c r="IG1342" t="s">
        <v>320</v>
      </c>
      <c r="IH1342" t="s">
        <v>322</v>
      </c>
      <c r="IK1342">
        <v>-2</v>
      </c>
      <c r="IL1342" t="s">
        <v>278</v>
      </c>
      <c r="IM1342" t="s">
        <v>279</v>
      </c>
      <c r="IN1342" t="s">
        <v>484</v>
      </c>
      <c r="IP1342" t="s">
        <v>488</v>
      </c>
    </row>
    <row r="1343" spans="1:250" x14ac:dyDescent="0.35">
      <c r="A1343">
        <v>14410</v>
      </c>
      <c r="B1343">
        <v>-922729984</v>
      </c>
      <c r="C1343">
        <v>1837</v>
      </c>
      <c r="D1343" t="s">
        <v>272</v>
      </c>
      <c r="E1343" t="s">
        <v>273</v>
      </c>
      <c r="F1343">
        <v>19011</v>
      </c>
      <c r="G1343" t="s">
        <v>318</v>
      </c>
      <c r="H1343" t="s">
        <v>319</v>
      </c>
      <c r="I1343">
        <v>507</v>
      </c>
      <c r="J1343" t="s">
        <v>549</v>
      </c>
      <c r="K1343" t="s">
        <v>550</v>
      </c>
      <c r="L1343">
        <v>19213</v>
      </c>
      <c r="M1343" t="s">
        <v>320</v>
      </c>
      <c r="N1343" t="s">
        <v>321</v>
      </c>
      <c r="O1343">
        <v>19213</v>
      </c>
      <c r="P1343" t="s">
        <v>320</v>
      </c>
      <c r="Q1343" t="s">
        <v>321</v>
      </c>
      <c r="R1343" t="s">
        <v>458</v>
      </c>
      <c r="S1343" s="43">
        <v>0</v>
      </c>
      <c r="U1343" s="43">
        <v>16</v>
      </c>
      <c r="IF1343">
        <v>19213</v>
      </c>
      <c r="IG1343" t="s">
        <v>320</v>
      </c>
      <c r="IH1343" t="s">
        <v>322</v>
      </c>
      <c r="IK1343">
        <v>-2</v>
      </c>
      <c r="IL1343" t="s">
        <v>278</v>
      </c>
      <c r="IM1343" t="s">
        <v>279</v>
      </c>
      <c r="IN1343" t="s">
        <v>484</v>
      </c>
      <c r="IP1343" t="s">
        <v>488</v>
      </c>
    </row>
    <row r="1344" spans="1:250" x14ac:dyDescent="0.35">
      <c r="A1344">
        <v>14411</v>
      </c>
      <c r="B1344">
        <v>-922729984</v>
      </c>
      <c r="C1344">
        <v>1837</v>
      </c>
      <c r="D1344" t="s">
        <v>272</v>
      </c>
      <c r="E1344" t="s">
        <v>273</v>
      </c>
      <c r="F1344">
        <v>13794</v>
      </c>
      <c r="G1344" t="s">
        <v>274</v>
      </c>
      <c r="H1344" t="s">
        <v>275</v>
      </c>
      <c r="I1344">
        <v>528</v>
      </c>
      <c r="J1344" t="s">
        <v>531</v>
      </c>
      <c r="K1344" t="s">
        <v>532</v>
      </c>
      <c r="L1344">
        <v>17006</v>
      </c>
      <c r="M1344" t="s">
        <v>316</v>
      </c>
      <c r="N1344" t="s">
        <v>317</v>
      </c>
      <c r="O1344">
        <v>17006</v>
      </c>
      <c r="P1344" t="s">
        <v>316</v>
      </c>
      <c r="Q1344" t="s">
        <v>317</v>
      </c>
      <c r="R1344" t="s">
        <v>458</v>
      </c>
      <c r="S1344" s="43">
        <v>0</v>
      </c>
      <c r="U1344" s="43">
        <v>16</v>
      </c>
      <c r="IF1344">
        <v>17006</v>
      </c>
      <c r="IG1344" t="s">
        <v>316</v>
      </c>
      <c r="IH1344" t="s">
        <v>311</v>
      </c>
      <c r="IK1344">
        <v>-2</v>
      </c>
      <c r="IL1344" t="s">
        <v>278</v>
      </c>
      <c r="IM1344" t="s">
        <v>279</v>
      </c>
      <c r="IN1344" t="s">
        <v>468</v>
      </c>
      <c r="IP1344" t="s">
        <v>487</v>
      </c>
    </row>
    <row r="1345" spans="1:250" x14ac:dyDescent="0.35">
      <c r="A1345">
        <v>14412</v>
      </c>
      <c r="B1345">
        <v>-922729984</v>
      </c>
      <c r="C1345">
        <v>1837</v>
      </c>
      <c r="D1345" t="s">
        <v>272</v>
      </c>
      <c r="E1345" t="s">
        <v>273</v>
      </c>
      <c r="F1345">
        <v>13794</v>
      </c>
      <c r="G1345" t="s">
        <v>274</v>
      </c>
      <c r="H1345" t="s">
        <v>275</v>
      </c>
      <c r="I1345">
        <v>527</v>
      </c>
      <c r="J1345" t="s">
        <v>535</v>
      </c>
      <c r="K1345" t="s">
        <v>536</v>
      </c>
      <c r="L1345">
        <v>17006</v>
      </c>
      <c r="M1345" t="s">
        <v>316</v>
      </c>
      <c r="N1345" t="s">
        <v>317</v>
      </c>
      <c r="O1345">
        <v>17006</v>
      </c>
      <c r="P1345" t="s">
        <v>316</v>
      </c>
      <c r="Q1345" t="s">
        <v>317</v>
      </c>
      <c r="R1345" t="s">
        <v>458</v>
      </c>
      <c r="S1345" s="43">
        <v>0</v>
      </c>
      <c r="U1345" s="43">
        <v>16</v>
      </c>
      <c r="IF1345">
        <v>17006</v>
      </c>
      <c r="IG1345" t="s">
        <v>316</v>
      </c>
      <c r="IH1345" t="s">
        <v>311</v>
      </c>
      <c r="IK1345">
        <v>-2</v>
      </c>
      <c r="IL1345" t="s">
        <v>278</v>
      </c>
      <c r="IM1345" t="s">
        <v>279</v>
      </c>
      <c r="IN1345" t="s">
        <v>468</v>
      </c>
      <c r="IP1345" t="s">
        <v>487</v>
      </c>
    </row>
    <row r="1346" spans="1:250" x14ac:dyDescent="0.35">
      <c r="A1346">
        <v>14413</v>
      </c>
      <c r="B1346">
        <v>-922729984</v>
      </c>
      <c r="C1346">
        <v>1837</v>
      </c>
      <c r="D1346" t="s">
        <v>272</v>
      </c>
      <c r="E1346" t="s">
        <v>273</v>
      </c>
      <c r="F1346">
        <v>9695</v>
      </c>
      <c r="G1346" t="s">
        <v>280</v>
      </c>
      <c r="H1346" t="s">
        <v>281</v>
      </c>
      <c r="I1346">
        <v>507</v>
      </c>
      <c r="J1346" t="s">
        <v>549</v>
      </c>
      <c r="K1346" t="s">
        <v>550</v>
      </c>
      <c r="L1346">
        <v>21324</v>
      </c>
      <c r="M1346" t="s">
        <v>282</v>
      </c>
      <c r="N1346" t="s">
        <v>283</v>
      </c>
      <c r="O1346">
        <v>21324</v>
      </c>
      <c r="P1346" t="s">
        <v>282</v>
      </c>
      <c r="Q1346" t="s">
        <v>283</v>
      </c>
      <c r="R1346" t="s">
        <v>458</v>
      </c>
      <c r="S1346" s="43">
        <v>0</v>
      </c>
      <c r="U1346" s="43">
        <v>16</v>
      </c>
      <c r="IF1346">
        <v>21324</v>
      </c>
      <c r="IG1346" t="s">
        <v>282</v>
      </c>
      <c r="IH1346" t="s">
        <v>284</v>
      </c>
      <c r="IK1346">
        <v>-2</v>
      </c>
      <c r="IL1346" t="s">
        <v>278</v>
      </c>
      <c r="IM1346" t="s">
        <v>279</v>
      </c>
      <c r="IN1346" t="s">
        <v>466</v>
      </c>
      <c r="IP1346" t="s">
        <v>489</v>
      </c>
    </row>
    <row r="1347" spans="1:250" x14ac:dyDescent="0.35">
      <c r="A1347">
        <v>14414</v>
      </c>
      <c r="B1347">
        <v>-922729984</v>
      </c>
      <c r="C1347">
        <v>1837</v>
      </c>
      <c r="D1347" t="s">
        <v>272</v>
      </c>
      <c r="E1347" t="s">
        <v>273</v>
      </c>
      <c r="F1347">
        <v>19011</v>
      </c>
      <c r="G1347" t="s">
        <v>318</v>
      </c>
      <c r="H1347" t="s">
        <v>319</v>
      </c>
      <c r="I1347">
        <v>528</v>
      </c>
      <c r="J1347" t="s">
        <v>531</v>
      </c>
      <c r="K1347" t="s">
        <v>532</v>
      </c>
      <c r="L1347">
        <v>19213</v>
      </c>
      <c r="M1347" t="s">
        <v>320</v>
      </c>
      <c r="N1347" t="s">
        <v>321</v>
      </c>
      <c r="O1347">
        <v>19213</v>
      </c>
      <c r="P1347" t="s">
        <v>320</v>
      </c>
      <c r="Q1347" t="s">
        <v>321</v>
      </c>
      <c r="R1347" t="s">
        <v>458</v>
      </c>
      <c r="S1347" s="43">
        <v>0</v>
      </c>
      <c r="U1347" s="43">
        <v>16</v>
      </c>
      <c r="IF1347">
        <v>19213</v>
      </c>
      <c r="IG1347" t="s">
        <v>320</v>
      </c>
      <c r="IH1347" t="s">
        <v>322</v>
      </c>
      <c r="IK1347">
        <v>-2</v>
      </c>
      <c r="IL1347" t="s">
        <v>278</v>
      </c>
      <c r="IM1347" t="s">
        <v>279</v>
      </c>
      <c r="IN1347" t="s">
        <v>484</v>
      </c>
      <c r="IP1347" t="s">
        <v>488</v>
      </c>
    </row>
    <row r="1348" spans="1:250" x14ac:dyDescent="0.35">
      <c r="A1348">
        <v>14415</v>
      </c>
      <c r="B1348">
        <v>-922729984</v>
      </c>
      <c r="C1348">
        <v>1837</v>
      </c>
      <c r="D1348" t="s">
        <v>272</v>
      </c>
      <c r="E1348" t="s">
        <v>273</v>
      </c>
      <c r="F1348">
        <v>19011</v>
      </c>
      <c r="G1348" t="s">
        <v>318</v>
      </c>
      <c r="H1348" t="s">
        <v>319</v>
      </c>
      <c r="I1348">
        <v>527</v>
      </c>
      <c r="J1348" t="s">
        <v>535</v>
      </c>
      <c r="K1348" t="s">
        <v>536</v>
      </c>
      <c r="L1348">
        <v>19213</v>
      </c>
      <c r="M1348" t="s">
        <v>320</v>
      </c>
      <c r="N1348" t="s">
        <v>321</v>
      </c>
      <c r="O1348">
        <v>19213</v>
      </c>
      <c r="P1348" t="s">
        <v>320</v>
      </c>
      <c r="Q1348" t="s">
        <v>321</v>
      </c>
      <c r="R1348" t="s">
        <v>458</v>
      </c>
      <c r="S1348" s="43">
        <v>0</v>
      </c>
      <c r="U1348" s="43">
        <v>16</v>
      </c>
      <c r="IF1348">
        <v>19213</v>
      </c>
      <c r="IG1348" t="s">
        <v>320</v>
      </c>
      <c r="IH1348" t="s">
        <v>322</v>
      </c>
      <c r="IK1348">
        <v>-2</v>
      </c>
      <c r="IL1348" t="s">
        <v>278</v>
      </c>
      <c r="IM1348" t="s">
        <v>279</v>
      </c>
      <c r="IN1348" t="s">
        <v>484</v>
      </c>
      <c r="IP1348" t="s">
        <v>488</v>
      </c>
    </row>
    <row r="1349" spans="1:250" x14ac:dyDescent="0.35">
      <c r="A1349">
        <v>14416</v>
      </c>
      <c r="B1349">
        <v>-922729984</v>
      </c>
      <c r="C1349">
        <v>1837</v>
      </c>
      <c r="D1349" t="s">
        <v>272</v>
      </c>
      <c r="E1349" t="s">
        <v>273</v>
      </c>
      <c r="F1349">
        <v>19011</v>
      </c>
      <c r="G1349" t="s">
        <v>318</v>
      </c>
      <c r="H1349" t="s">
        <v>319</v>
      </c>
      <c r="I1349">
        <v>523</v>
      </c>
      <c r="J1349" t="s">
        <v>537</v>
      </c>
      <c r="K1349" t="s">
        <v>538</v>
      </c>
      <c r="L1349">
        <v>19213</v>
      </c>
      <c r="M1349" t="s">
        <v>320</v>
      </c>
      <c r="N1349" t="s">
        <v>321</v>
      </c>
      <c r="O1349">
        <v>19213</v>
      </c>
      <c r="P1349" t="s">
        <v>320</v>
      </c>
      <c r="Q1349" t="s">
        <v>321</v>
      </c>
      <c r="R1349" t="s">
        <v>458</v>
      </c>
      <c r="S1349" s="43">
        <v>0</v>
      </c>
      <c r="U1349" s="43">
        <v>16</v>
      </c>
      <c r="IF1349">
        <v>19213</v>
      </c>
      <c r="IG1349" t="s">
        <v>320</v>
      </c>
      <c r="IH1349" t="s">
        <v>322</v>
      </c>
      <c r="IK1349">
        <v>-2</v>
      </c>
      <c r="IL1349" t="s">
        <v>278</v>
      </c>
      <c r="IM1349" t="s">
        <v>279</v>
      </c>
      <c r="IN1349" t="s">
        <v>484</v>
      </c>
      <c r="IP1349" t="s">
        <v>488</v>
      </c>
    </row>
    <row r="1350" spans="1:250" x14ac:dyDescent="0.35">
      <c r="A1350">
        <v>14417</v>
      </c>
      <c r="B1350">
        <v>-922729984</v>
      </c>
      <c r="C1350">
        <v>1837</v>
      </c>
      <c r="D1350" t="s">
        <v>272</v>
      </c>
      <c r="E1350" t="s">
        <v>273</v>
      </c>
      <c r="F1350">
        <v>19011</v>
      </c>
      <c r="G1350" t="s">
        <v>318</v>
      </c>
      <c r="H1350" t="s">
        <v>319</v>
      </c>
      <c r="I1350">
        <v>521</v>
      </c>
      <c r="J1350" t="s">
        <v>539</v>
      </c>
      <c r="K1350" t="s">
        <v>540</v>
      </c>
      <c r="L1350">
        <v>19213</v>
      </c>
      <c r="M1350" t="s">
        <v>320</v>
      </c>
      <c r="N1350" t="s">
        <v>321</v>
      </c>
      <c r="O1350">
        <v>19213</v>
      </c>
      <c r="P1350" t="s">
        <v>320</v>
      </c>
      <c r="Q1350" t="s">
        <v>321</v>
      </c>
      <c r="R1350" t="s">
        <v>458</v>
      </c>
      <c r="S1350" s="43">
        <v>0</v>
      </c>
      <c r="U1350" s="43">
        <v>16</v>
      </c>
      <c r="IF1350">
        <v>19213</v>
      </c>
      <c r="IG1350" t="s">
        <v>320</v>
      </c>
      <c r="IH1350" t="s">
        <v>322</v>
      </c>
      <c r="IK1350">
        <v>-2</v>
      </c>
      <c r="IL1350" t="s">
        <v>278</v>
      </c>
      <c r="IM1350" t="s">
        <v>279</v>
      </c>
      <c r="IN1350" t="s">
        <v>484</v>
      </c>
      <c r="IP1350" t="s">
        <v>488</v>
      </c>
    </row>
    <row r="1351" spans="1:250" x14ac:dyDescent="0.35">
      <c r="A1351">
        <v>14418</v>
      </c>
      <c r="B1351">
        <v>-922729984</v>
      </c>
      <c r="C1351">
        <v>1837</v>
      </c>
      <c r="D1351" t="s">
        <v>272</v>
      </c>
      <c r="E1351" t="s">
        <v>273</v>
      </c>
      <c r="F1351">
        <v>19011</v>
      </c>
      <c r="G1351" t="s">
        <v>318</v>
      </c>
      <c r="H1351" t="s">
        <v>319</v>
      </c>
      <c r="I1351">
        <v>519</v>
      </c>
      <c r="J1351" t="s">
        <v>541</v>
      </c>
      <c r="K1351" t="s">
        <v>542</v>
      </c>
      <c r="L1351">
        <v>19213</v>
      </c>
      <c r="M1351" t="s">
        <v>320</v>
      </c>
      <c r="N1351" t="s">
        <v>321</v>
      </c>
      <c r="O1351">
        <v>19213</v>
      </c>
      <c r="P1351" t="s">
        <v>320</v>
      </c>
      <c r="Q1351" t="s">
        <v>321</v>
      </c>
      <c r="R1351" t="s">
        <v>458</v>
      </c>
      <c r="S1351" s="43">
        <v>0</v>
      </c>
      <c r="U1351" s="43">
        <v>16</v>
      </c>
      <c r="IF1351">
        <v>19213</v>
      </c>
      <c r="IG1351" t="s">
        <v>320</v>
      </c>
      <c r="IH1351" t="s">
        <v>322</v>
      </c>
      <c r="IK1351">
        <v>-2</v>
      </c>
      <c r="IL1351" t="s">
        <v>278</v>
      </c>
      <c r="IM1351" t="s">
        <v>279</v>
      </c>
      <c r="IN1351" t="s">
        <v>484</v>
      </c>
      <c r="IP1351" t="s">
        <v>488</v>
      </c>
    </row>
    <row r="1352" spans="1:250" x14ac:dyDescent="0.35">
      <c r="A1352">
        <v>14419</v>
      </c>
      <c r="B1352">
        <v>-922729984</v>
      </c>
      <c r="C1352">
        <v>1837</v>
      </c>
      <c r="D1352" t="s">
        <v>272</v>
      </c>
      <c r="E1352" t="s">
        <v>273</v>
      </c>
      <c r="F1352">
        <v>9695</v>
      </c>
      <c r="G1352" t="s">
        <v>280</v>
      </c>
      <c r="H1352" t="s">
        <v>281</v>
      </c>
      <c r="I1352">
        <v>523</v>
      </c>
      <c r="J1352" t="s">
        <v>537</v>
      </c>
      <c r="K1352" t="s">
        <v>538</v>
      </c>
      <c r="L1352">
        <v>21324</v>
      </c>
      <c r="M1352" t="s">
        <v>282</v>
      </c>
      <c r="N1352" t="s">
        <v>283</v>
      </c>
      <c r="O1352">
        <v>21324</v>
      </c>
      <c r="P1352" t="s">
        <v>282</v>
      </c>
      <c r="Q1352" t="s">
        <v>283</v>
      </c>
      <c r="R1352" t="s">
        <v>458</v>
      </c>
      <c r="S1352" s="43">
        <v>0</v>
      </c>
      <c r="U1352" s="43">
        <v>16</v>
      </c>
      <c r="IF1352">
        <v>21324</v>
      </c>
      <c r="IG1352" t="s">
        <v>282</v>
      </c>
      <c r="IH1352" t="s">
        <v>284</v>
      </c>
      <c r="IK1352">
        <v>-2</v>
      </c>
      <c r="IL1352" t="s">
        <v>278</v>
      </c>
      <c r="IM1352" t="s">
        <v>279</v>
      </c>
      <c r="IN1352" t="s">
        <v>466</v>
      </c>
      <c r="IP1352" t="s">
        <v>489</v>
      </c>
    </row>
    <row r="1353" spans="1:250" x14ac:dyDescent="0.35">
      <c r="A1353">
        <v>14420</v>
      </c>
      <c r="B1353">
        <v>-922729984</v>
      </c>
      <c r="C1353">
        <v>1837</v>
      </c>
      <c r="D1353" t="s">
        <v>272</v>
      </c>
      <c r="E1353" t="s">
        <v>273</v>
      </c>
      <c r="F1353">
        <v>9695</v>
      </c>
      <c r="G1353" t="s">
        <v>280</v>
      </c>
      <c r="H1353" t="s">
        <v>281</v>
      </c>
      <c r="I1353">
        <v>521</v>
      </c>
      <c r="J1353" t="s">
        <v>539</v>
      </c>
      <c r="K1353" t="s">
        <v>540</v>
      </c>
      <c r="L1353">
        <v>21324</v>
      </c>
      <c r="M1353" t="s">
        <v>282</v>
      </c>
      <c r="N1353" t="s">
        <v>283</v>
      </c>
      <c r="O1353">
        <v>21324</v>
      </c>
      <c r="P1353" t="s">
        <v>282</v>
      </c>
      <c r="Q1353" t="s">
        <v>283</v>
      </c>
      <c r="R1353" t="s">
        <v>458</v>
      </c>
      <c r="S1353" s="43">
        <v>0</v>
      </c>
      <c r="U1353" s="43">
        <v>16</v>
      </c>
      <c r="IF1353">
        <v>21324</v>
      </c>
      <c r="IG1353" t="s">
        <v>282</v>
      </c>
      <c r="IH1353" t="s">
        <v>284</v>
      </c>
      <c r="IK1353">
        <v>-2</v>
      </c>
      <c r="IL1353" t="s">
        <v>278</v>
      </c>
      <c r="IM1353" t="s">
        <v>279</v>
      </c>
      <c r="IN1353" t="s">
        <v>466</v>
      </c>
      <c r="IP1353" t="s">
        <v>489</v>
      </c>
    </row>
    <row r="1354" spans="1:250" x14ac:dyDescent="0.35">
      <c r="A1354">
        <v>14421</v>
      </c>
      <c r="B1354">
        <v>-922729984</v>
      </c>
      <c r="C1354">
        <v>1837</v>
      </c>
      <c r="D1354" t="s">
        <v>272</v>
      </c>
      <c r="E1354" t="s">
        <v>273</v>
      </c>
      <c r="F1354">
        <v>9695</v>
      </c>
      <c r="G1354" t="s">
        <v>280</v>
      </c>
      <c r="H1354" t="s">
        <v>281</v>
      </c>
      <c r="I1354">
        <v>519</v>
      </c>
      <c r="J1354" t="s">
        <v>541</v>
      </c>
      <c r="K1354" t="s">
        <v>542</v>
      </c>
      <c r="L1354">
        <v>21324</v>
      </c>
      <c r="M1354" t="s">
        <v>282</v>
      </c>
      <c r="N1354" t="s">
        <v>283</v>
      </c>
      <c r="O1354">
        <v>21324</v>
      </c>
      <c r="P1354" t="s">
        <v>282</v>
      </c>
      <c r="Q1354" t="s">
        <v>283</v>
      </c>
      <c r="R1354" t="s">
        <v>458</v>
      </c>
      <c r="S1354" s="43">
        <v>0</v>
      </c>
      <c r="U1354" s="43">
        <v>16</v>
      </c>
      <c r="IF1354">
        <v>21324</v>
      </c>
      <c r="IG1354" t="s">
        <v>282</v>
      </c>
      <c r="IH1354" t="s">
        <v>284</v>
      </c>
      <c r="IK1354">
        <v>-2</v>
      </c>
      <c r="IL1354" t="s">
        <v>278</v>
      </c>
      <c r="IM1354" t="s">
        <v>279</v>
      </c>
      <c r="IN1354" t="s">
        <v>466</v>
      </c>
      <c r="IP1354" t="s">
        <v>489</v>
      </c>
    </row>
    <row r="1355" spans="1:250" x14ac:dyDescent="0.35">
      <c r="A1355">
        <v>14422</v>
      </c>
      <c r="B1355">
        <v>-922729984</v>
      </c>
      <c r="C1355">
        <v>1837</v>
      </c>
      <c r="D1355" t="s">
        <v>272</v>
      </c>
      <c r="E1355" t="s">
        <v>273</v>
      </c>
      <c r="F1355">
        <v>9695</v>
      </c>
      <c r="G1355" t="s">
        <v>280</v>
      </c>
      <c r="H1355" t="s">
        <v>281</v>
      </c>
      <c r="I1355">
        <v>515</v>
      </c>
      <c r="J1355" t="s">
        <v>543</v>
      </c>
      <c r="K1355" t="s">
        <v>544</v>
      </c>
      <c r="L1355">
        <v>21324</v>
      </c>
      <c r="M1355" t="s">
        <v>282</v>
      </c>
      <c r="N1355" t="s">
        <v>283</v>
      </c>
      <c r="O1355">
        <v>21324</v>
      </c>
      <c r="P1355" t="s">
        <v>282</v>
      </c>
      <c r="Q1355" t="s">
        <v>283</v>
      </c>
      <c r="R1355" t="s">
        <v>458</v>
      </c>
      <c r="S1355" s="43">
        <v>0</v>
      </c>
      <c r="U1355" s="43">
        <v>16</v>
      </c>
      <c r="IF1355">
        <v>21324</v>
      </c>
      <c r="IG1355" t="s">
        <v>282</v>
      </c>
      <c r="IH1355" t="s">
        <v>284</v>
      </c>
      <c r="IK1355">
        <v>-2</v>
      </c>
      <c r="IL1355" t="s">
        <v>278</v>
      </c>
      <c r="IM1355" t="s">
        <v>279</v>
      </c>
      <c r="IN1355" t="s">
        <v>466</v>
      </c>
      <c r="IP1355" t="s">
        <v>489</v>
      </c>
    </row>
    <row r="1356" spans="1:250" x14ac:dyDescent="0.35">
      <c r="A1356">
        <v>14423</v>
      </c>
      <c r="B1356">
        <v>-922729984</v>
      </c>
      <c r="C1356">
        <v>1837</v>
      </c>
      <c r="D1356" t="s">
        <v>272</v>
      </c>
      <c r="E1356" t="s">
        <v>273</v>
      </c>
      <c r="F1356">
        <v>9695</v>
      </c>
      <c r="G1356" t="s">
        <v>280</v>
      </c>
      <c r="H1356" t="s">
        <v>281</v>
      </c>
      <c r="I1356">
        <v>513</v>
      </c>
      <c r="J1356" t="s">
        <v>545</v>
      </c>
      <c r="K1356" t="s">
        <v>546</v>
      </c>
      <c r="L1356">
        <v>21324</v>
      </c>
      <c r="M1356" t="s">
        <v>282</v>
      </c>
      <c r="N1356" t="s">
        <v>283</v>
      </c>
      <c r="O1356">
        <v>21324</v>
      </c>
      <c r="P1356" t="s">
        <v>282</v>
      </c>
      <c r="Q1356" t="s">
        <v>283</v>
      </c>
      <c r="R1356" t="s">
        <v>458</v>
      </c>
      <c r="S1356" s="43">
        <v>0</v>
      </c>
      <c r="U1356" s="43">
        <v>16</v>
      </c>
      <c r="IF1356">
        <v>21324</v>
      </c>
      <c r="IG1356" t="s">
        <v>282</v>
      </c>
      <c r="IH1356" t="s">
        <v>284</v>
      </c>
      <c r="IK1356">
        <v>-2</v>
      </c>
      <c r="IL1356" t="s">
        <v>278</v>
      </c>
      <c r="IM1356" t="s">
        <v>279</v>
      </c>
      <c r="IN1356" t="s">
        <v>466</v>
      </c>
      <c r="IP1356" t="s">
        <v>489</v>
      </c>
    </row>
    <row r="1357" spans="1:250" x14ac:dyDescent="0.35">
      <c r="A1357">
        <v>14424</v>
      </c>
      <c r="B1357">
        <v>-922729984</v>
      </c>
      <c r="C1357">
        <v>1837</v>
      </c>
      <c r="D1357" t="s">
        <v>272</v>
      </c>
      <c r="E1357" t="s">
        <v>273</v>
      </c>
      <c r="F1357">
        <v>9695</v>
      </c>
      <c r="G1357" t="s">
        <v>280</v>
      </c>
      <c r="H1357" t="s">
        <v>281</v>
      </c>
      <c r="I1357">
        <v>509</v>
      </c>
      <c r="J1357" t="s">
        <v>547</v>
      </c>
      <c r="K1357" t="s">
        <v>548</v>
      </c>
      <c r="L1357">
        <v>21324</v>
      </c>
      <c r="M1357" t="s">
        <v>282</v>
      </c>
      <c r="N1357" t="s">
        <v>283</v>
      </c>
      <c r="O1357">
        <v>21324</v>
      </c>
      <c r="P1357" t="s">
        <v>282</v>
      </c>
      <c r="Q1357" t="s">
        <v>283</v>
      </c>
      <c r="R1357" t="s">
        <v>458</v>
      </c>
      <c r="S1357" s="43">
        <v>0</v>
      </c>
      <c r="U1357" s="43">
        <v>16</v>
      </c>
      <c r="IF1357">
        <v>21324</v>
      </c>
      <c r="IG1357" t="s">
        <v>282</v>
      </c>
      <c r="IH1357" t="s">
        <v>284</v>
      </c>
      <c r="IK1357">
        <v>-2</v>
      </c>
      <c r="IL1357" t="s">
        <v>278</v>
      </c>
      <c r="IM1357" t="s">
        <v>279</v>
      </c>
      <c r="IN1357" t="s">
        <v>466</v>
      </c>
      <c r="IP1357" t="s">
        <v>489</v>
      </c>
    </row>
    <row r="1358" spans="1:250" x14ac:dyDescent="0.35">
      <c r="A1358">
        <v>14425</v>
      </c>
      <c r="B1358">
        <v>-922729984</v>
      </c>
      <c r="C1358">
        <v>1837</v>
      </c>
      <c r="D1358" t="s">
        <v>272</v>
      </c>
      <c r="E1358" t="s">
        <v>273</v>
      </c>
      <c r="F1358">
        <v>13794</v>
      </c>
      <c r="G1358" t="s">
        <v>274</v>
      </c>
      <c r="H1358" t="s">
        <v>275</v>
      </c>
      <c r="I1358">
        <v>515</v>
      </c>
      <c r="J1358" t="s">
        <v>543</v>
      </c>
      <c r="K1358" t="s">
        <v>544</v>
      </c>
      <c r="L1358">
        <v>22128</v>
      </c>
      <c r="M1358" t="s">
        <v>276</v>
      </c>
      <c r="N1358" t="s">
        <v>277</v>
      </c>
      <c r="O1358">
        <v>22128</v>
      </c>
      <c r="P1358" t="s">
        <v>276</v>
      </c>
      <c r="Q1358" t="s">
        <v>277</v>
      </c>
      <c r="R1358" t="s">
        <v>458</v>
      </c>
      <c r="S1358" s="43">
        <v>0</v>
      </c>
      <c r="U1358" s="43">
        <v>16</v>
      </c>
      <c r="IF1358">
        <v>22128</v>
      </c>
      <c r="IG1358" t="s">
        <v>276</v>
      </c>
      <c r="IH1358" t="s">
        <v>311</v>
      </c>
      <c r="IK1358">
        <v>-2</v>
      </c>
      <c r="IL1358" t="s">
        <v>278</v>
      </c>
      <c r="IM1358" t="s">
        <v>279</v>
      </c>
      <c r="IN1358" t="s">
        <v>468</v>
      </c>
      <c r="IP1358" t="s">
        <v>490</v>
      </c>
    </row>
    <row r="1359" spans="1:250" x14ac:dyDescent="0.35">
      <c r="A1359">
        <v>14426</v>
      </c>
      <c r="B1359">
        <v>-922729984</v>
      </c>
      <c r="C1359">
        <v>1837</v>
      </c>
      <c r="D1359" t="s">
        <v>272</v>
      </c>
      <c r="E1359" t="s">
        <v>273</v>
      </c>
      <c r="F1359">
        <v>13794</v>
      </c>
      <c r="G1359" t="s">
        <v>274</v>
      </c>
      <c r="H1359" t="s">
        <v>275</v>
      </c>
      <c r="I1359">
        <v>513</v>
      </c>
      <c r="J1359" t="s">
        <v>545</v>
      </c>
      <c r="K1359" t="s">
        <v>546</v>
      </c>
      <c r="L1359">
        <v>22128</v>
      </c>
      <c r="M1359" t="s">
        <v>276</v>
      </c>
      <c r="N1359" t="s">
        <v>277</v>
      </c>
      <c r="O1359">
        <v>22128</v>
      </c>
      <c r="P1359" t="s">
        <v>276</v>
      </c>
      <c r="Q1359" t="s">
        <v>277</v>
      </c>
      <c r="R1359" t="s">
        <v>458</v>
      </c>
      <c r="S1359" s="43">
        <v>0</v>
      </c>
      <c r="U1359" s="43">
        <v>16</v>
      </c>
      <c r="IF1359">
        <v>22128</v>
      </c>
      <c r="IG1359" t="s">
        <v>276</v>
      </c>
      <c r="IH1359" t="s">
        <v>311</v>
      </c>
      <c r="IK1359">
        <v>-2</v>
      </c>
      <c r="IL1359" t="s">
        <v>278</v>
      </c>
      <c r="IM1359" t="s">
        <v>279</v>
      </c>
      <c r="IN1359" t="s">
        <v>468</v>
      </c>
      <c r="IP1359" t="s">
        <v>490</v>
      </c>
    </row>
    <row r="1360" spans="1:250" x14ac:dyDescent="0.35">
      <c r="A1360">
        <v>14427</v>
      </c>
      <c r="B1360">
        <v>-922729984</v>
      </c>
      <c r="C1360">
        <v>1837</v>
      </c>
      <c r="D1360" t="s">
        <v>272</v>
      </c>
      <c r="E1360" t="s">
        <v>273</v>
      </c>
      <c r="F1360">
        <v>13794</v>
      </c>
      <c r="G1360" t="s">
        <v>274</v>
      </c>
      <c r="H1360" t="s">
        <v>275</v>
      </c>
      <c r="I1360">
        <v>509</v>
      </c>
      <c r="J1360" t="s">
        <v>547</v>
      </c>
      <c r="K1360" t="s">
        <v>548</v>
      </c>
      <c r="L1360">
        <v>22128</v>
      </c>
      <c r="M1360" t="s">
        <v>276</v>
      </c>
      <c r="N1360" t="s">
        <v>277</v>
      </c>
      <c r="O1360">
        <v>22128</v>
      </c>
      <c r="P1360" t="s">
        <v>276</v>
      </c>
      <c r="Q1360" t="s">
        <v>277</v>
      </c>
      <c r="R1360" t="s">
        <v>458</v>
      </c>
      <c r="S1360" s="43">
        <v>0</v>
      </c>
      <c r="U1360" s="43">
        <v>16</v>
      </c>
      <c r="IF1360">
        <v>22128</v>
      </c>
      <c r="IG1360" t="s">
        <v>276</v>
      </c>
      <c r="IH1360" t="s">
        <v>311</v>
      </c>
      <c r="IK1360">
        <v>-2</v>
      </c>
      <c r="IL1360" t="s">
        <v>278</v>
      </c>
      <c r="IM1360" t="s">
        <v>279</v>
      </c>
      <c r="IN1360" t="s">
        <v>468</v>
      </c>
      <c r="IP1360" t="s">
        <v>490</v>
      </c>
    </row>
    <row r="1361" spans="1:250" x14ac:dyDescent="0.35">
      <c r="A1361">
        <v>14428</v>
      </c>
      <c r="B1361">
        <v>-922729984</v>
      </c>
      <c r="C1361">
        <v>1837</v>
      </c>
      <c r="D1361" t="s">
        <v>272</v>
      </c>
      <c r="E1361" t="s">
        <v>273</v>
      </c>
      <c r="F1361">
        <v>13794</v>
      </c>
      <c r="G1361" t="s">
        <v>274</v>
      </c>
      <c r="H1361" t="s">
        <v>275</v>
      </c>
      <c r="I1361">
        <v>507</v>
      </c>
      <c r="J1361" t="s">
        <v>549</v>
      </c>
      <c r="K1361" t="s">
        <v>550</v>
      </c>
      <c r="L1361">
        <v>22128</v>
      </c>
      <c r="M1361" t="s">
        <v>276</v>
      </c>
      <c r="N1361" t="s">
        <v>277</v>
      </c>
      <c r="O1361">
        <v>22128</v>
      </c>
      <c r="P1361" t="s">
        <v>276</v>
      </c>
      <c r="Q1361" t="s">
        <v>277</v>
      </c>
      <c r="R1361" t="s">
        <v>458</v>
      </c>
      <c r="S1361" s="43">
        <v>0</v>
      </c>
      <c r="U1361" s="43">
        <v>16</v>
      </c>
      <c r="IF1361">
        <v>22128</v>
      </c>
      <c r="IG1361" t="s">
        <v>276</v>
      </c>
      <c r="IH1361" t="s">
        <v>311</v>
      </c>
      <c r="IK1361">
        <v>-2</v>
      </c>
      <c r="IL1361" t="s">
        <v>278</v>
      </c>
      <c r="IM1361" t="s">
        <v>279</v>
      </c>
      <c r="IN1361" t="s">
        <v>468</v>
      </c>
      <c r="IP1361" t="s">
        <v>490</v>
      </c>
    </row>
    <row r="1362" spans="1:250" x14ac:dyDescent="0.35">
      <c r="A1362">
        <v>14429</v>
      </c>
      <c r="B1362">
        <v>-922729984</v>
      </c>
      <c r="C1362">
        <v>1837</v>
      </c>
      <c r="D1362" t="s">
        <v>272</v>
      </c>
      <c r="E1362" t="s">
        <v>273</v>
      </c>
      <c r="F1362">
        <v>9695</v>
      </c>
      <c r="G1362" t="s">
        <v>280</v>
      </c>
      <c r="H1362" t="s">
        <v>281</v>
      </c>
      <c r="I1362">
        <v>528</v>
      </c>
      <c r="J1362" t="s">
        <v>531</v>
      </c>
      <c r="K1362" t="s">
        <v>532</v>
      </c>
      <c r="L1362">
        <v>21324</v>
      </c>
      <c r="M1362" t="s">
        <v>282</v>
      </c>
      <c r="N1362" t="s">
        <v>283</v>
      </c>
      <c r="O1362">
        <v>21324</v>
      </c>
      <c r="P1362" t="s">
        <v>282</v>
      </c>
      <c r="Q1362" t="s">
        <v>283</v>
      </c>
      <c r="R1362" t="s">
        <v>458</v>
      </c>
      <c r="S1362" s="43">
        <v>0</v>
      </c>
      <c r="U1362" s="43">
        <v>16</v>
      </c>
      <c r="IF1362">
        <v>21324</v>
      </c>
      <c r="IG1362" t="s">
        <v>282</v>
      </c>
      <c r="IH1362" t="s">
        <v>284</v>
      </c>
      <c r="IK1362">
        <v>-2</v>
      </c>
      <c r="IL1362" t="s">
        <v>278</v>
      </c>
      <c r="IM1362" t="s">
        <v>279</v>
      </c>
      <c r="IN1362" t="s">
        <v>466</v>
      </c>
      <c r="IP1362" t="s">
        <v>489</v>
      </c>
    </row>
    <row r="1363" spans="1:250" x14ac:dyDescent="0.35">
      <c r="A1363">
        <v>14430</v>
      </c>
      <c r="B1363">
        <v>-922729984</v>
      </c>
      <c r="C1363">
        <v>1837</v>
      </c>
      <c r="D1363" t="s">
        <v>272</v>
      </c>
      <c r="E1363" t="s">
        <v>273</v>
      </c>
      <c r="F1363">
        <v>9695</v>
      </c>
      <c r="G1363" t="s">
        <v>280</v>
      </c>
      <c r="H1363" t="s">
        <v>281</v>
      </c>
      <c r="I1363">
        <v>527</v>
      </c>
      <c r="J1363" t="s">
        <v>535</v>
      </c>
      <c r="K1363" t="s">
        <v>536</v>
      </c>
      <c r="L1363">
        <v>21324</v>
      </c>
      <c r="M1363" t="s">
        <v>282</v>
      </c>
      <c r="N1363" t="s">
        <v>283</v>
      </c>
      <c r="O1363">
        <v>21324</v>
      </c>
      <c r="P1363" t="s">
        <v>282</v>
      </c>
      <c r="Q1363" t="s">
        <v>283</v>
      </c>
      <c r="R1363" t="s">
        <v>458</v>
      </c>
      <c r="S1363" s="43">
        <v>0</v>
      </c>
      <c r="U1363" s="43">
        <v>16</v>
      </c>
      <c r="IF1363">
        <v>21324</v>
      </c>
      <c r="IG1363" t="s">
        <v>282</v>
      </c>
      <c r="IH1363" t="s">
        <v>284</v>
      </c>
      <c r="IK1363">
        <v>-2</v>
      </c>
      <c r="IL1363" t="s">
        <v>278</v>
      </c>
      <c r="IM1363" t="s">
        <v>279</v>
      </c>
      <c r="IN1363" t="s">
        <v>466</v>
      </c>
      <c r="IP1363" t="s">
        <v>489</v>
      </c>
    </row>
    <row r="1364" spans="1:250" x14ac:dyDescent="0.35">
      <c r="A1364">
        <v>14431</v>
      </c>
      <c r="B1364">
        <v>-922729984</v>
      </c>
      <c r="C1364">
        <v>1837</v>
      </c>
      <c r="D1364" t="s">
        <v>272</v>
      </c>
      <c r="E1364" t="s">
        <v>273</v>
      </c>
      <c r="F1364">
        <v>1848</v>
      </c>
      <c r="G1364" t="s">
        <v>285</v>
      </c>
      <c r="H1364" t="s">
        <v>273</v>
      </c>
      <c r="I1364">
        <v>507</v>
      </c>
      <c r="J1364" t="s">
        <v>549</v>
      </c>
      <c r="K1364" t="s">
        <v>550</v>
      </c>
      <c r="L1364">
        <v>30192</v>
      </c>
      <c r="M1364" t="s">
        <v>344</v>
      </c>
      <c r="N1364" t="s">
        <v>345</v>
      </c>
      <c r="O1364">
        <v>30192</v>
      </c>
      <c r="P1364" t="s">
        <v>344</v>
      </c>
      <c r="Q1364" t="s">
        <v>345</v>
      </c>
      <c r="R1364" t="s">
        <v>458</v>
      </c>
      <c r="S1364" s="43">
        <v>0</v>
      </c>
      <c r="U1364" s="43">
        <v>16</v>
      </c>
      <c r="IF1364">
        <v>30192</v>
      </c>
      <c r="IG1364" t="s">
        <v>344</v>
      </c>
      <c r="IH1364" t="s">
        <v>287</v>
      </c>
      <c r="IK1364">
        <v>-2</v>
      </c>
      <c r="IL1364" t="s">
        <v>278</v>
      </c>
      <c r="IM1364" t="s">
        <v>279</v>
      </c>
      <c r="IN1364" t="s">
        <v>463</v>
      </c>
      <c r="IP1364" t="s">
        <v>491</v>
      </c>
    </row>
    <row r="1365" spans="1:250" x14ac:dyDescent="0.35">
      <c r="A1365">
        <v>14432</v>
      </c>
      <c r="B1365">
        <v>-922729984</v>
      </c>
      <c r="C1365">
        <v>1837</v>
      </c>
      <c r="D1365" t="s">
        <v>272</v>
      </c>
      <c r="E1365" t="s">
        <v>273</v>
      </c>
      <c r="F1365">
        <v>13794</v>
      </c>
      <c r="G1365" t="s">
        <v>274</v>
      </c>
      <c r="H1365" t="s">
        <v>275</v>
      </c>
      <c r="I1365">
        <v>528</v>
      </c>
      <c r="J1365" t="s">
        <v>531</v>
      </c>
      <c r="K1365" t="s">
        <v>532</v>
      </c>
      <c r="L1365">
        <v>22128</v>
      </c>
      <c r="M1365" t="s">
        <v>276</v>
      </c>
      <c r="N1365" t="s">
        <v>277</v>
      </c>
      <c r="O1365">
        <v>22128</v>
      </c>
      <c r="P1365" t="s">
        <v>276</v>
      </c>
      <c r="Q1365" t="s">
        <v>277</v>
      </c>
      <c r="R1365" t="s">
        <v>458</v>
      </c>
      <c r="S1365" s="43">
        <v>0</v>
      </c>
      <c r="U1365" s="43">
        <v>16</v>
      </c>
      <c r="IF1365">
        <v>22128</v>
      </c>
      <c r="IG1365" t="s">
        <v>276</v>
      </c>
      <c r="IH1365" t="s">
        <v>311</v>
      </c>
      <c r="IK1365">
        <v>-2</v>
      </c>
      <c r="IL1365" t="s">
        <v>278</v>
      </c>
      <c r="IM1365" t="s">
        <v>279</v>
      </c>
      <c r="IN1365" t="s">
        <v>468</v>
      </c>
      <c r="IP1365" t="s">
        <v>490</v>
      </c>
    </row>
    <row r="1366" spans="1:250" x14ac:dyDescent="0.35">
      <c r="A1366">
        <v>14433</v>
      </c>
      <c r="B1366">
        <v>-922729984</v>
      </c>
      <c r="C1366">
        <v>1837</v>
      </c>
      <c r="D1366" t="s">
        <v>272</v>
      </c>
      <c r="E1366" t="s">
        <v>273</v>
      </c>
      <c r="F1366">
        <v>13794</v>
      </c>
      <c r="G1366" t="s">
        <v>274</v>
      </c>
      <c r="H1366" t="s">
        <v>275</v>
      </c>
      <c r="I1366">
        <v>527</v>
      </c>
      <c r="J1366" t="s">
        <v>535</v>
      </c>
      <c r="K1366" t="s">
        <v>536</v>
      </c>
      <c r="L1366">
        <v>22128</v>
      </c>
      <c r="M1366" t="s">
        <v>276</v>
      </c>
      <c r="N1366" t="s">
        <v>277</v>
      </c>
      <c r="O1366">
        <v>22128</v>
      </c>
      <c r="P1366" t="s">
        <v>276</v>
      </c>
      <c r="Q1366" t="s">
        <v>277</v>
      </c>
      <c r="R1366" t="s">
        <v>458</v>
      </c>
      <c r="S1366" s="43">
        <v>0</v>
      </c>
      <c r="U1366" s="43">
        <v>16</v>
      </c>
      <c r="IF1366">
        <v>22128</v>
      </c>
      <c r="IG1366" t="s">
        <v>276</v>
      </c>
      <c r="IH1366" t="s">
        <v>311</v>
      </c>
      <c r="IK1366">
        <v>-2</v>
      </c>
      <c r="IL1366" t="s">
        <v>278</v>
      </c>
      <c r="IM1366" t="s">
        <v>279</v>
      </c>
      <c r="IN1366" t="s">
        <v>468</v>
      </c>
      <c r="IP1366" t="s">
        <v>490</v>
      </c>
    </row>
    <row r="1367" spans="1:250" x14ac:dyDescent="0.35">
      <c r="A1367">
        <v>14434</v>
      </c>
      <c r="B1367">
        <v>-922729984</v>
      </c>
      <c r="C1367">
        <v>1837</v>
      </c>
      <c r="D1367" t="s">
        <v>272</v>
      </c>
      <c r="E1367" t="s">
        <v>273</v>
      </c>
      <c r="F1367">
        <v>13794</v>
      </c>
      <c r="G1367" t="s">
        <v>274</v>
      </c>
      <c r="H1367" t="s">
        <v>275</v>
      </c>
      <c r="I1367">
        <v>523</v>
      </c>
      <c r="J1367" t="s">
        <v>537</v>
      </c>
      <c r="K1367" t="s">
        <v>538</v>
      </c>
      <c r="L1367">
        <v>22128</v>
      </c>
      <c r="M1367" t="s">
        <v>276</v>
      </c>
      <c r="N1367" t="s">
        <v>277</v>
      </c>
      <c r="O1367">
        <v>22128</v>
      </c>
      <c r="P1367" t="s">
        <v>276</v>
      </c>
      <c r="Q1367" t="s">
        <v>277</v>
      </c>
      <c r="R1367" t="s">
        <v>458</v>
      </c>
      <c r="S1367" s="43">
        <v>0</v>
      </c>
      <c r="U1367" s="43">
        <v>16</v>
      </c>
      <c r="IF1367">
        <v>22128</v>
      </c>
      <c r="IG1367" t="s">
        <v>276</v>
      </c>
      <c r="IH1367" t="s">
        <v>311</v>
      </c>
      <c r="IK1367">
        <v>-2</v>
      </c>
      <c r="IL1367" t="s">
        <v>278</v>
      </c>
      <c r="IM1367" t="s">
        <v>279</v>
      </c>
      <c r="IN1367" t="s">
        <v>468</v>
      </c>
      <c r="IP1367" t="s">
        <v>490</v>
      </c>
    </row>
    <row r="1368" spans="1:250" x14ac:dyDescent="0.35">
      <c r="A1368">
        <v>14435</v>
      </c>
      <c r="B1368">
        <v>-922729984</v>
      </c>
      <c r="C1368">
        <v>1837</v>
      </c>
      <c r="D1368" t="s">
        <v>272</v>
      </c>
      <c r="E1368" t="s">
        <v>273</v>
      </c>
      <c r="F1368">
        <v>13794</v>
      </c>
      <c r="G1368" t="s">
        <v>274</v>
      </c>
      <c r="H1368" t="s">
        <v>275</v>
      </c>
      <c r="I1368">
        <v>521</v>
      </c>
      <c r="J1368" t="s">
        <v>539</v>
      </c>
      <c r="K1368" t="s">
        <v>540</v>
      </c>
      <c r="L1368">
        <v>22128</v>
      </c>
      <c r="M1368" t="s">
        <v>276</v>
      </c>
      <c r="N1368" t="s">
        <v>277</v>
      </c>
      <c r="O1368">
        <v>22128</v>
      </c>
      <c r="P1368" t="s">
        <v>276</v>
      </c>
      <c r="Q1368" t="s">
        <v>277</v>
      </c>
      <c r="R1368" t="s">
        <v>458</v>
      </c>
      <c r="S1368" s="43">
        <v>0</v>
      </c>
      <c r="U1368" s="43">
        <v>16</v>
      </c>
      <c r="IF1368">
        <v>22128</v>
      </c>
      <c r="IG1368" t="s">
        <v>276</v>
      </c>
      <c r="IH1368" t="s">
        <v>311</v>
      </c>
      <c r="IK1368">
        <v>-2</v>
      </c>
      <c r="IL1368" t="s">
        <v>278</v>
      </c>
      <c r="IM1368" t="s">
        <v>279</v>
      </c>
      <c r="IN1368" t="s">
        <v>468</v>
      </c>
      <c r="IP1368" t="s">
        <v>490</v>
      </c>
    </row>
    <row r="1369" spans="1:250" x14ac:dyDescent="0.35">
      <c r="A1369">
        <v>14436</v>
      </c>
      <c r="B1369">
        <v>-922729984</v>
      </c>
      <c r="C1369">
        <v>1837</v>
      </c>
      <c r="D1369" t="s">
        <v>272</v>
      </c>
      <c r="E1369" t="s">
        <v>273</v>
      </c>
      <c r="F1369">
        <v>13794</v>
      </c>
      <c r="G1369" t="s">
        <v>274</v>
      </c>
      <c r="H1369" t="s">
        <v>275</v>
      </c>
      <c r="I1369">
        <v>519</v>
      </c>
      <c r="J1369" t="s">
        <v>541</v>
      </c>
      <c r="K1369" t="s">
        <v>542</v>
      </c>
      <c r="L1369">
        <v>22128</v>
      </c>
      <c r="M1369" t="s">
        <v>276</v>
      </c>
      <c r="N1369" t="s">
        <v>277</v>
      </c>
      <c r="O1369">
        <v>22128</v>
      </c>
      <c r="P1369" t="s">
        <v>276</v>
      </c>
      <c r="Q1369" t="s">
        <v>277</v>
      </c>
      <c r="R1369" t="s">
        <v>458</v>
      </c>
      <c r="S1369" s="43">
        <v>0</v>
      </c>
      <c r="U1369" s="43">
        <v>16</v>
      </c>
      <c r="IF1369">
        <v>22128</v>
      </c>
      <c r="IG1369" t="s">
        <v>276</v>
      </c>
      <c r="IH1369" t="s">
        <v>311</v>
      </c>
      <c r="IK1369">
        <v>-2</v>
      </c>
      <c r="IL1369" t="s">
        <v>278</v>
      </c>
      <c r="IM1369" t="s">
        <v>279</v>
      </c>
      <c r="IN1369" t="s">
        <v>468</v>
      </c>
      <c r="IP1369" t="s">
        <v>490</v>
      </c>
    </row>
    <row r="1370" spans="1:250" x14ac:dyDescent="0.35">
      <c r="A1370">
        <v>14437</v>
      </c>
      <c r="B1370">
        <v>-922729984</v>
      </c>
      <c r="C1370">
        <v>1837</v>
      </c>
      <c r="D1370" t="s">
        <v>272</v>
      </c>
      <c r="E1370" t="s">
        <v>273</v>
      </c>
      <c r="F1370">
        <v>1848</v>
      </c>
      <c r="G1370" t="s">
        <v>285</v>
      </c>
      <c r="H1370" t="s">
        <v>273</v>
      </c>
      <c r="I1370">
        <v>523</v>
      </c>
      <c r="J1370" t="s">
        <v>537</v>
      </c>
      <c r="K1370" t="s">
        <v>538</v>
      </c>
      <c r="L1370">
        <v>30192</v>
      </c>
      <c r="M1370" t="s">
        <v>344</v>
      </c>
      <c r="N1370" t="s">
        <v>345</v>
      </c>
      <c r="O1370">
        <v>30192</v>
      </c>
      <c r="P1370" t="s">
        <v>344</v>
      </c>
      <c r="Q1370" t="s">
        <v>345</v>
      </c>
      <c r="R1370" t="s">
        <v>458</v>
      </c>
      <c r="S1370" s="43">
        <v>0</v>
      </c>
      <c r="U1370" s="43">
        <v>16</v>
      </c>
      <c r="IF1370">
        <v>30192</v>
      </c>
      <c r="IG1370" t="s">
        <v>344</v>
      </c>
      <c r="IH1370" t="s">
        <v>287</v>
      </c>
      <c r="IK1370">
        <v>-2</v>
      </c>
      <c r="IL1370" t="s">
        <v>278</v>
      </c>
      <c r="IM1370" t="s">
        <v>279</v>
      </c>
      <c r="IN1370" t="s">
        <v>463</v>
      </c>
      <c r="IP1370" t="s">
        <v>491</v>
      </c>
    </row>
    <row r="1371" spans="1:250" x14ac:dyDescent="0.35">
      <c r="A1371">
        <v>14438</v>
      </c>
      <c r="B1371">
        <v>-922729984</v>
      </c>
      <c r="C1371">
        <v>1837</v>
      </c>
      <c r="D1371" t="s">
        <v>272</v>
      </c>
      <c r="E1371" t="s">
        <v>273</v>
      </c>
      <c r="F1371">
        <v>1848</v>
      </c>
      <c r="G1371" t="s">
        <v>285</v>
      </c>
      <c r="H1371" t="s">
        <v>273</v>
      </c>
      <c r="I1371">
        <v>521</v>
      </c>
      <c r="J1371" t="s">
        <v>539</v>
      </c>
      <c r="K1371" t="s">
        <v>540</v>
      </c>
      <c r="L1371">
        <v>30192</v>
      </c>
      <c r="M1371" t="s">
        <v>344</v>
      </c>
      <c r="N1371" t="s">
        <v>345</v>
      </c>
      <c r="O1371">
        <v>30192</v>
      </c>
      <c r="P1371" t="s">
        <v>344</v>
      </c>
      <c r="Q1371" t="s">
        <v>345</v>
      </c>
      <c r="R1371" t="s">
        <v>458</v>
      </c>
      <c r="S1371" s="43">
        <v>0</v>
      </c>
      <c r="U1371" s="43">
        <v>16</v>
      </c>
      <c r="IF1371">
        <v>30192</v>
      </c>
      <c r="IG1371" t="s">
        <v>344</v>
      </c>
      <c r="IH1371" t="s">
        <v>287</v>
      </c>
      <c r="IK1371">
        <v>-2</v>
      </c>
      <c r="IL1371" t="s">
        <v>278</v>
      </c>
      <c r="IM1371" t="s">
        <v>279</v>
      </c>
      <c r="IN1371" t="s">
        <v>463</v>
      </c>
      <c r="IP1371" t="s">
        <v>491</v>
      </c>
    </row>
    <row r="1372" spans="1:250" x14ac:dyDescent="0.35">
      <c r="A1372">
        <v>14439</v>
      </c>
      <c r="B1372">
        <v>-922729984</v>
      </c>
      <c r="C1372">
        <v>1837</v>
      </c>
      <c r="D1372" t="s">
        <v>272</v>
      </c>
      <c r="E1372" t="s">
        <v>273</v>
      </c>
      <c r="F1372">
        <v>1848</v>
      </c>
      <c r="G1372" t="s">
        <v>285</v>
      </c>
      <c r="H1372" t="s">
        <v>273</v>
      </c>
      <c r="I1372">
        <v>519</v>
      </c>
      <c r="J1372" t="s">
        <v>541</v>
      </c>
      <c r="K1372" t="s">
        <v>542</v>
      </c>
      <c r="L1372">
        <v>30192</v>
      </c>
      <c r="M1372" t="s">
        <v>344</v>
      </c>
      <c r="N1372" t="s">
        <v>345</v>
      </c>
      <c r="O1372">
        <v>30192</v>
      </c>
      <c r="P1372" t="s">
        <v>344</v>
      </c>
      <c r="Q1372" t="s">
        <v>345</v>
      </c>
      <c r="R1372" t="s">
        <v>458</v>
      </c>
      <c r="S1372" s="43">
        <v>0</v>
      </c>
      <c r="U1372" s="43">
        <v>16</v>
      </c>
      <c r="IF1372">
        <v>30192</v>
      </c>
      <c r="IG1372" t="s">
        <v>344</v>
      </c>
      <c r="IH1372" t="s">
        <v>287</v>
      </c>
      <c r="IK1372">
        <v>-2</v>
      </c>
      <c r="IL1372" t="s">
        <v>278</v>
      </c>
      <c r="IM1372" t="s">
        <v>279</v>
      </c>
      <c r="IN1372" t="s">
        <v>463</v>
      </c>
      <c r="IP1372" t="s">
        <v>491</v>
      </c>
    </row>
    <row r="1373" spans="1:250" x14ac:dyDescent="0.35">
      <c r="A1373">
        <v>14440</v>
      </c>
      <c r="B1373">
        <v>-922729984</v>
      </c>
      <c r="C1373">
        <v>1837</v>
      </c>
      <c r="D1373" t="s">
        <v>272</v>
      </c>
      <c r="E1373" t="s">
        <v>273</v>
      </c>
      <c r="F1373">
        <v>1848</v>
      </c>
      <c r="G1373" t="s">
        <v>285</v>
      </c>
      <c r="H1373" t="s">
        <v>273</v>
      </c>
      <c r="I1373">
        <v>515</v>
      </c>
      <c r="J1373" t="s">
        <v>543</v>
      </c>
      <c r="K1373" t="s">
        <v>544</v>
      </c>
      <c r="L1373">
        <v>30192</v>
      </c>
      <c r="M1373" t="s">
        <v>344</v>
      </c>
      <c r="N1373" t="s">
        <v>345</v>
      </c>
      <c r="O1373">
        <v>30192</v>
      </c>
      <c r="P1373" t="s">
        <v>344</v>
      </c>
      <c r="Q1373" t="s">
        <v>345</v>
      </c>
      <c r="R1373" t="s">
        <v>458</v>
      </c>
      <c r="S1373" s="43">
        <v>0</v>
      </c>
      <c r="U1373" s="43">
        <v>16</v>
      </c>
      <c r="IF1373">
        <v>30192</v>
      </c>
      <c r="IG1373" t="s">
        <v>344</v>
      </c>
      <c r="IH1373" t="s">
        <v>287</v>
      </c>
      <c r="IK1373">
        <v>-2</v>
      </c>
      <c r="IL1373" t="s">
        <v>278</v>
      </c>
      <c r="IM1373" t="s">
        <v>279</v>
      </c>
      <c r="IN1373" t="s">
        <v>463</v>
      </c>
      <c r="IP1373" t="s">
        <v>491</v>
      </c>
    </row>
    <row r="1374" spans="1:250" x14ac:dyDescent="0.35">
      <c r="A1374">
        <v>14441</v>
      </c>
      <c r="B1374">
        <v>-922729984</v>
      </c>
      <c r="C1374">
        <v>1837</v>
      </c>
      <c r="D1374" t="s">
        <v>272</v>
      </c>
      <c r="E1374" t="s">
        <v>273</v>
      </c>
      <c r="F1374">
        <v>1848</v>
      </c>
      <c r="G1374" t="s">
        <v>285</v>
      </c>
      <c r="H1374" t="s">
        <v>273</v>
      </c>
      <c r="I1374">
        <v>513</v>
      </c>
      <c r="J1374" t="s">
        <v>545</v>
      </c>
      <c r="K1374" t="s">
        <v>546</v>
      </c>
      <c r="L1374">
        <v>30192</v>
      </c>
      <c r="M1374" t="s">
        <v>344</v>
      </c>
      <c r="N1374" t="s">
        <v>345</v>
      </c>
      <c r="O1374">
        <v>30192</v>
      </c>
      <c r="P1374" t="s">
        <v>344</v>
      </c>
      <c r="Q1374" t="s">
        <v>345</v>
      </c>
      <c r="R1374" t="s">
        <v>458</v>
      </c>
      <c r="S1374" s="43">
        <v>0</v>
      </c>
      <c r="U1374" s="43">
        <v>16</v>
      </c>
      <c r="IF1374">
        <v>30192</v>
      </c>
      <c r="IG1374" t="s">
        <v>344</v>
      </c>
      <c r="IH1374" t="s">
        <v>287</v>
      </c>
      <c r="IK1374">
        <v>-2</v>
      </c>
      <c r="IL1374" t="s">
        <v>278</v>
      </c>
      <c r="IM1374" t="s">
        <v>279</v>
      </c>
      <c r="IN1374" t="s">
        <v>463</v>
      </c>
      <c r="IP1374" t="s">
        <v>491</v>
      </c>
    </row>
    <row r="1375" spans="1:250" x14ac:dyDescent="0.35">
      <c r="A1375">
        <v>14442</v>
      </c>
      <c r="B1375">
        <v>-922729984</v>
      </c>
      <c r="C1375">
        <v>1837</v>
      </c>
      <c r="D1375" t="s">
        <v>272</v>
      </c>
      <c r="E1375" t="s">
        <v>273</v>
      </c>
      <c r="F1375">
        <v>1848</v>
      </c>
      <c r="G1375" t="s">
        <v>285</v>
      </c>
      <c r="H1375" t="s">
        <v>273</v>
      </c>
      <c r="I1375">
        <v>509</v>
      </c>
      <c r="J1375" t="s">
        <v>547</v>
      </c>
      <c r="K1375" t="s">
        <v>548</v>
      </c>
      <c r="L1375">
        <v>30192</v>
      </c>
      <c r="M1375" t="s">
        <v>344</v>
      </c>
      <c r="N1375" t="s">
        <v>345</v>
      </c>
      <c r="O1375">
        <v>30192</v>
      </c>
      <c r="P1375" t="s">
        <v>344</v>
      </c>
      <c r="Q1375" t="s">
        <v>345</v>
      </c>
      <c r="R1375" t="s">
        <v>458</v>
      </c>
      <c r="S1375" s="43">
        <v>0</v>
      </c>
      <c r="U1375" s="43">
        <v>16</v>
      </c>
      <c r="IF1375">
        <v>30192</v>
      </c>
      <c r="IG1375" t="s">
        <v>344</v>
      </c>
      <c r="IH1375" t="s">
        <v>287</v>
      </c>
      <c r="IK1375">
        <v>-2</v>
      </c>
      <c r="IL1375" t="s">
        <v>278</v>
      </c>
      <c r="IM1375" t="s">
        <v>279</v>
      </c>
      <c r="IN1375" t="s">
        <v>463</v>
      </c>
      <c r="IP1375" t="s">
        <v>491</v>
      </c>
    </row>
    <row r="1376" spans="1:250" x14ac:dyDescent="0.35">
      <c r="A1376">
        <v>14443</v>
      </c>
      <c r="B1376">
        <v>-922729984</v>
      </c>
      <c r="C1376">
        <v>1837</v>
      </c>
      <c r="D1376" t="s">
        <v>272</v>
      </c>
      <c r="E1376" t="s">
        <v>273</v>
      </c>
      <c r="F1376">
        <v>9695</v>
      </c>
      <c r="G1376" t="s">
        <v>280</v>
      </c>
      <c r="H1376" t="s">
        <v>281</v>
      </c>
      <c r="I1376">
        <v>515</v>
      </c>
      <c r="J1376" t="s">
        <v>543</v>
      </c>
      <c r="K1376" t="s">
        <v>544</v>
      </c>
      <c r="L1376">
        <v>30192</v>
      </c>
      <c r="M1376" t="s">
        <v>344</v>
      </c>
      <c r="N1376" t="s">
        <v>345</v>
      </c>
      <c r="O1376">
        <v>30192</v>
      </c>
      <c r="P1376" t="s">
        <v>344</v>
      </c>
      <c r="Q1376" t="s">
        <v>345</v>
      </c>
      <c r="R1376" t="s">
        <v>458</v>
      </c>
      <c r="S1376" s="43">
        <v>0</v>
      </c>
      <c r="U1376" s="43">
        <v>16</v>
      </c>
      <c r="IF1376">
        <v>30192</v>
      </c>
      <c r="IG1376" t="s">
        <v>344</v>
      </c>
      <c r="IH1376" t="s">
        <v>284</v>
      </c>
      <c r="IK1376">
        <v>-2</v>
      </c>
      <c r="IL1376" t="s">
        <v>278</v>
      </c>
      <c r="IM1376" t="s">
        <v>279</v>
      </c>
      <c r="IN1376" t="s">
        <v>466</v>
      </c>
      <c r="IP1376" t="s">
        <v>492</v>
      </c>
    </row>
    <row r="1377" spans="1:250" x14ac:dyDescent="0.35">
      <c r="A1377">
        <v>14444</v>
      </c>
      <c r="B1377">
        <v>-922729984</v>
      </c>
      <c r="C1377">
        <v>1837</v>
      </c>
      <c r="D1377" t="s">
        <v>272</v>
      </c>
      <c r="E1377" t="s">
        <v>273</v>
      </c>
      <c r="F1377">
        <v>9695</v>
      </c>
      <c r="G1377" t="s">
        <v>280</v>
      </c>
      <c r="H1377" t="s">
        <v>281</v>
      </c>
      <c r="I1377">
        <v>513</v>
      </c>
      <c r="J1377" t="s">
        <v>545</v>
      </c>
      <c r="K1377" t="s">
        <v>546</v>
      </c>
      <c r="L1377">
        <v>30192</v>
      </c>
      <c r="M1377" t="s">
        <v>344</v>
      </c>
      <c r="N1377" t="s">
        <v>345</v>
      </c>
      <c r="O1377">
        <v>30192</v>
      </c>
      <c r="P1377" t="s">
        <v>344</v>
      </c>
      <c r="Q1377" t="s">
        <v>345</v>
      </c>
      <c r="R1377" t="s">
        <v>458</v>
      </c>
      <c r="S1377" s="43">
        <v>0</v>
      </c>
      <c r="U1377" s="43">
        <v>16</v>
      </c>
      <c r="IF1377">
        <v>30192</v>
      </c>
      <c r="IG1377" t="s">
        <v>344</v>
      </c>
      <c r="IH1377" t="s">
        <v>284</v>
      </c>
      <c r="IK1377">
        <v>-2</v>
      </c>
      <c r="IL1377" t="s">
        <v>278</v>
      </c>
      <c r="IM1377" t="s">
        <v>279</v>
      </c>
      <c r="IN1377" t="s">
        <v>466</v>
      </c>
      <c r="IP1377" t="s">
        <v>492</v>
      </c>
    </row>
    <row r="1378" spans="1:250" x14ac:dyDescent="0.35">
      <c r="A1378">
        <v>14445</v>
      </c>
      <c r="B1378">
        <v>-922729984</v>
      </c>
      <c r="C1378">
        <v>1837</v>
      </c>
      <c r="D1378" t="s">
        <v>272</v>
      </c>
      <c r="E1378" t="s">
        <v>273</v>
      </c>
      <c r="F1378">
        <v>9695</v>
      </c>
      <c r="G1378" t="s">
        <v>280</v>
      </c>
      <c r="H1378" t="s">
        <v>281</v>
      </c>
      <c r="I1378">
        <v>509</v>
      </c>
      <c r="J1378" t="s">
        <v>547</v>
      </c>
      <c r="K1378" t="s">
        <v>548</v>
      </c>
      <c r="L1378">
        <v>30192</v>
      </c>
      <c r="M1378" t="s">
        <v>344</v>
      </c>
      <c r="N1378" t="s">
        <v>345</v>
      </c>
      <c r="O1378">
        <v>30192</v>
      </c>
      <c r="P1378" t="s">
        <v>344</v>
      </c>
      <c r="Q1378" t="s">
        <v>345</v>
      </c>
      <c r="R1378" t="s">
        <v>458</v>
      </c>
      <c r="S1378" s="43">
        <v>0</v>
      </c>
      <c r="U1378" s="43">
        <v>16</v>
      </c>
      <c r="IF1378">
        <v>30192</v>
      </c>
      <c r="IG1378" t="s">
        <v>344</v>
      </c>
      <c r="IH1378" t="s">
        <v>284</v>
      </c>
      <c r="IK1378">
        <v>-2</v>
      </c>
      <c r="IL1378" t="s">
        <v>278</v>
      </c>
      <c r="IM1378" t="s">
        <v>279</v>
      </c>
      <c r="IN1378" t="s">
        <v>466</v>
      </c>
      <c r="IP1378" t="s">
        <v>492</v>
      </c>
    </row>
    <row r="1379" spans="1:250" x14ac:dyDescent="0.35">
      <c r="A1379">
        <v>14446</v>
      </c>
      <c r="B1379">
        <v>-922729984</v>
      </c>
      <c r="C1379">
        <v>1837</v>
      </c>
      <c r="D1379" t="s">
        <v>272</v>
      </c>
      <c r="E1379" t="s">
        <v>273</v>
      </c>
      <c r="F1379">
        <v>9695</v>
      </c>
      <c r="G1379" t="s">
        <v>280</v>
      </c>
      <c r="H1379" t="s">
        <v>281</v>
      </c>
      <c r="I1379">
        <v>507</v>
      </c>
      <c r="J1379" t="s">
        <v>549</v>
      </c>
      <c r="K1379" t="s">
        <v>550</v>
      </c>
      <c r="L1379">
        <v>30192</v>
      </c>
      <c r="M1379" t="s">
        <v>344</v>
      </c>
      <c r="N1379" t="s">
        <v>345</v>
      </c>
      <c r="O1379">
        <v>30192</v>
      </c>
      <c r="P1379" t="s">
        <v>344</v>
      </c>
      <c r="Q1379" t="s">
        <v>345</v>
      </c>
      <c r="R1379" t="s">
        <v>458</v>
      </c>
      <c r="S1379" s="43">
        <v>0</v>
      </c>
      <c r="U1379" s="43">
        <v>16</v>
      </c>
      <c r="IF1379">
        <v>30192</v>
      </c>
      <c r="IG1379" t="s">
        <v>344</v>
      </c>
      <c r="IH1379" t="s">
        <v>284</v>
      </c>
      <c r="IK1379">
        <v>-2</v>
      </c>
      <c r="IL1379" t="s">
        <v>278</v>
      </c>
      <c r="IM1379" t="s">
        <v>279</v>
      </c>
      <c r="IN1379" t="s">
        <v>466</v>
      </c>
      <c r="IP1379" t="s">
        <v>492</v>
      </c>
    </row>
    <row r="1380" spans="1:250" x14ac:dyDescent="0.35">
      <c r="A1380">
        <v>14447</v>
      </c>
      <c r="B1380">
        <v>-922729984</v>
      </c>
      <c r="C1380">
        <v>1837</v>
      </c>
      <c r="D1380" t="s">
        <v>272</v>
      </c>
      <c r="E1380" t="s">
        <v>273</v>
      </c>
      <c r="F1380">
        <v>1848</v>
      </c>
      <c r="G1380" t="s">
        <v>285</v>
      </c>
      <c r="H1380" t="s">
        <v>273</v>
      </c>
      <c r="I1380">
        <v>528</v>
      </c>
      <c r="J1380" t="s">
        <v>531</v>
      </c>
      <c r="K1380" t="s">
        <v>532</v>
      </c>
      <c r="L1380">
        <v>30192</v>
      </c>
      <c r="M1380" t="s">
        <v>344</v>
      </c>
      <c r="N1380" t="s">
        <v>345</v>
      </c>
      <c r="O1380">
        <v>30192</v>
      </c>
      <c r="P1380" t="s">
        <v>344</v>
      </c>
      <c r="Q1380" t="s">
        <v>345</v>
      </c>
      <c r="R1380" t="s">
        <v>458</v>
      </c>
      <c r="S1380" s="43">
        <v>0</v>
      </c>
      <c r="U1380" s="43">
        <v>16</v>
      </c>
      <c r="IF1380">
        <v>30192</v>
      </c>
      <c r="IG1380" t="s">
        <v>344</v>
      </c>
      <c r="IH1380" t="s">
        <v>287</v>
      </c>
      <c r="IK1380">
        <v>-2</v>
      </c>
      <c r="IL1380" t="s">
        <v>278</v>
      </c>
      <c r="IM1380" t="s">
        <v>279</v>
      </c>
      <c r="IN1380" t="s">
        <v>463</v>
      </c>
      <c r="IP1380" t="s">
        <v>491</v>
      </c>
    </row>
    <row r="1381" spans="1:250" x14ac:dyDescent="0.35">
      <c r="A1381">
        <v>14448</v>
      </c>
      <c r="B1381">
        <v>-922729984</v>
      </c>
      <c r="C1381">
        <v>1837</v>
      </c>
      <c r="D1381" t="s">
        <v>272</v>
      </c>
      <c r="E1381" t="s">
        <v>273</v>
      </c>
      <c r="F1381">
        <v>1848</v>
      </c>
      <c r="G1381" t="s">
        <v>285</v>
      </c>
      <c r="H1381" t="s">
        <v>273</v>
      </c>
      <c r="I1381">
        <v>527</v>
      </c>
      <c r="J1381" t="s">
        <v>535</v>
      </c>
      <c r="K1381" t="s">
        <v>536</v>
      </c>
      <c r="L1381">
        <v>30192</v>
      </c>
      <c r="M1381" t="s">
        <v>344</v>
      </c>
      <c r="N1381" t="s">
        <v>345</v>
      </c>
      <c r="O1381">
        <v>30192</v>
      </c>
      <c r="P1381" t="s">
        <v>344</v>
      </c>
      <c r="Q1381" t="s">
        <v>345</v>
      </c>
      <c r="R1381" t="s">
        <v>458</v>
      </c>
      <c r="S1381" s="43">
        <v>0</v>
      </c>
      <c r="U1381" s="43">
        <v>16</v>
      </c>
      <c r="IF1381">
        <v>30192</v>
      </c>
      <c r="IG1381" t="s">
        <v>344</v>
      </c>
      <c r="IH1381" t="s">
        <v>287</v>
      </c>
      <c r="IK1381">
        <v>-2</v>
      </c>
      <c r="IL1381" t="s">
        <v>278</v>
      </c>
      <c r="IM1381" t="s">
        <v>279</v>
      </c>
      <c r="IN1381" t="s">
        <v>463</v>
      </c>
      <c r="IP1381" t="s">
        <v>491</v>
      </c>
    </row>
    <row r="1382" spans="1:250" x14ac:dyDescent="0.35">
      <c r="A1382">
        <v>14449</v>
      </c>
      <c r="B1382">
        <v>-922729984</v>
      </c>
      <c r="C1382">
        <v>1837</v>
      </c>
      <c r="D1382" t="s">
        <v>272</v>
      </c>
      <c r="E1382" t="s">
        <v>273</v>
      </c>
      <c r="F1382">
        <v>1848</v>
      </c>
      <c r="G1382" t="s">
        <v>285</v>
      </c>
      <c r="H1382" t="s">
        <v>273</v>
      </c>
      <c r="I1382">
        <v>507</v>
      </c>
      <c r="J1382" t="s">
        <v>549</v>
      </c>
      <c r="K1382" t="s">
        <v>550</v>
      </c>
      <c r="L1382">
        <v>30193</v>
      </c>
      <c r="M1382" t="s">
        <v>346</v>
      </c>
      <c r="N1382" t="s">
        <v>347</v>
      </c>
      <c r="O1382">
        <v>30193</v>
      </c>
      <c r="P1382" t="s">
        <v>346</v>
      </c>
      <c r="Q1382" t="s">
        <v>347</v>
      </c>
      <c r="R1382" t="s">
        <v>458</v>
      </c>
      <c r="S1382" s="43">
        <v>0</v>
      </c>
      <c r="U1382" s="43">
        <v>16</v>
      </c>
      <c r="IF1382">
        <v>30193</v>
      </c>
      <c r="IG1382" t="s">
        <v>346</v>
      </c>
      <c r="IH1382" t="s">
        <v>287</v>
      </c>
      <c r="IK1382">
        <v>-2</v>
      </c>
      <c r="IL1382" t="s">
        <v>278</v>
      </c>
      <c r="IM1382" t="s">
        <v>279</v>
      </c>
      <c r="IN1382" t="s">
        <v>463</v>
      </c>
      <c r="IP1382" t="s">
        <v>493</v>
      </c>
    </row>
    <row r="1383" spans="1:250" x14ac:dyDescent="0.35">
      <c r="A1383">
        <v>14450</v>
      </c>
      <c r="B1383">
        <v>-922729984</v>
      </c>
      <c r="C1383">
        <v>1837</v>
      </c>
      <c r="D1383" t="s">
        <v>272</v>
      </c>
      <c r="E1383" t="s">
        <v>273</v>
      </c>
      <c r="F1383">
        <v>9695</v>
      </c>
      <c r="G1383" t="s">
        <v>280</v>
      </c>
      <c r="H1383" t="s">
        <v>281</v>
      </c>
      <c r="I1383">
        <v>528</v>
      </c>
      <c r="J1383" t="s">
        <v>531</v>
      </c>
      <c r="K1383" t="s">
        <v>532</v>
      </c>
      <c r="L1383">
        <v>30192</v>
      </c>
      <c r="M1383" t="s">
        <v>344</v>
      </c>
      <c r="N1383" t="s">
        <v>345</v>
      </c>
      <c r="O1383">
        <v>30192</v>
      </c>
      <c r="P1383" t="s">
        <v>344</v>
      </c>
      <c r="Q1383" t="s">
        <v>345</v>
      </c>
      <c r="R1383" t="s">
        <v>458</v>
      </c>
      <c r="S1383" s="43">
        <v>0</v>
      </c>
      <c r="U1383" s="43">
        <v>16</v>
      </c>
      <c r="IF1383">
        <v>30192</v>
      </c>
      <c r="IG1383" t="s">
        <v>344</v>
      </c>
      <c r="IH1383" t="s">
        <v>284</v>
      </c>
      <c r="IK1383">
        <v>-2</v>
      </c>
      <c r="IL1383" t="s">
        <v>278</v>
      </c>
      <c r="IM1383" t="s">
        <v>279</v>
      </c>
      <c r="IN1383" t="s">
        <v>466</v>
      </c>
      <c r="IP1383" t="s">
        <v>492</v>
      </c>
    </row>
    <row r="1384" spans="1:250" x14ac:dyDescent="0.35">
      <c r="A1384">
        <v>14451</v>
      </c>
      <c r="B1384">
        <v>-922729984</v>
      </c>
      <c r="C1384">
        <v>1837</v>
      </c>
      <c r="D1384" t="s">
        <v>272</v>
      </c>
      <c r="E1384" t="s">
        <v>273</v>
      </c>
      <c r="F1384">
        <v>9695</v>
      </c>
      <c r="G1384" t="s">
        <v>280</v>
      </c>
      <c r="H1384" t="s">
        <v>281</v>
      </c>
      <c r="I1384">
        <v>527</v>
      </c>
      <c r="J1384" t="s">
        <v>535</v>
      </c>
      <c r="K1384" t="s">
        <v>536</v>
      </c>
      <c r="L1384">
        <v>30192</v>
      </c>
      <c r="M1384" t="s">
        <v>344</v>
      </c>
      <c r="N1384" t="s">
        <v>345</v>
      </c>
      <c r="O1384">
        <v>30192</v>
      </c>
      <c r="P1384" t="s">
        <v>344</v>
      </c>
      <c r="Q1384" t="s">
        <v>345</v>
      </c>
      <c r="R1384" t="s">
        <v>458</v>
      </c>
      <c r="S1384" s="43">
        <v>0</v>
      </c>
      <c r="U1384" s="43">
        <v>16</v>
      </c>
      <c r="IF1384">
        <v>30192</v>
      </c>
      <c r="IG1384" t="s">
        <v>344</v>
      </c>
      <c r="IH1384" t="s">
        <v>284</v>
      </c>
      <c r="IK1384">
        <v>-2</v>
      </c>
      <c r="IL1384" t="s">
        <v>278</v>
      </c>
      <c r="IM1384" t="s">
        <v>279</v>
      </c>
      <c r="IN1384" t="s">
        <v>466</v>
      </c>
      <c r="IP1384" t="s">
        <v>492</v>
      </c>
    </row>
    <row r="1385" spans="1:250" x14ac:dyDescent="0.35">
      <c r="A1385">
        <v>14452</v>
      </c>
      <c r="B1385">
        <v>-922729984</v>
      </c>
      <c r="C1385">
        <v>1837</v>
      </c>
      <c r="D1385" t="s">
        <v>272</v>
      </c>
      <c r="E1385" t="s">
        <v>273</v>
      </c>
      <c r="F1385">
        <v>9695</v>
      </c>
      <c r="G1385" t="s">
        <v>280</v>
      </c>
      <c r="H1385" t="s">
        <v>281</v>
      </c>
      <c r="I1385">
        <v>523</v>
      </c>
      <c r="J1385" t="s">
        <v>537</v>
      </c>
      <c r="K1385" t="s">
        <v>538</v>
      </c>
      <c r="L1385">
        <v>30192</v>
      </c>
      <c r="M1385" t="s">
        <v>344</v>
      </c>
      <c r="N1385" t="s">
        <v>345</v>
      </c>
      <c r="O1385">
        <v>30192</v>
      </c>
      <c r="P1385" t="s">
        <v>344</v>
      </c>
      <c r="Q1385" t="s">
        <v>345</v>
      </c>
      <c r="R1385" t="s">
        <v>458</v>
      </c>
      <c r="S1385" s="43">
        <v>0</v>
      </c>
      <c r="U1385" s="43">
        <v>16</v>
      </c>
      <c r="IF1385">
        <v>30192</v>
      </c>
      <c r="IG1385" t="s">
        <v>344</v>
      </c>
      <c r="IH1385" t="s">
        <v>284</v>
      </c>
      <c r="IK1385">
        <v>-2</v>
      </c>
      <c r="IL1385" t="s">
        <v>278</v>
      </c>
      <c r="IM1385" t="s">
        <v>279</v>
      </c>
      <c r="IN1385" t="s">
        <v>466</v>
      </c>
      <c r="IP1385" t="s">
        <v>492</v>
      </c>
    </row>
    <row r="1386" spans="1:250" x14ac:dyDescent="0.35">
      <c r="A1386">
        <v>14453</v>
      </c>
      <c r="B1386">
        <v>-922729984</v>
      </c>
      <c r="C1386">
        <v>1837</v>
      </c>
      <c r="D1386" t="s">
        <v>272</v>
      </c>
      <c r="E1386" t="s">
        <v>273</v>
      </c>
      <c r="F1386">
        <v>9695</v>
      </c>
      <c r="G1386" t="s">
        <v>280</v>
      </c>
      <c r="H1386" t="s">
        <v>281</v>
      </c>
      <c r="I1386">
        <v>521</v>
      </c>
      <c r="J1386" t="s">
        <v>539</v>
      </c>
      <c r="K1386" t="s">
        <v>540</v>
      </c>
      <c r="L1386">
        <v>30192</v>
      </c>
      <c r="M1386" t="s">
        <v>344</v>
      </c>
      <c r="N1386" t="s">
        <v>345</v>
      </c>
      <c r="O1386">
        <v>30192</v>
      </c>
      <c r="P1386" t="s">
        <v>344</v>
      </c>
      <c r="Q1386" t="s">
        <v>345</v>
      </c>
      <c r="R1386" t="s">
        <v>458</v>
      </c>
      <c r="S1386" s="43">
        <v>0</v>
      </c>
      <c r="U1386" s="43">
        <v>16</v>
      </c>
      <c r="IF1386">
        <v>30192</v>
      </c>
      <c r="IG1386" t="s">
        <v>344</v>
      </c>
      <c r="IH1386" t="s">
        <v>284</v>
      </c>
      <c r="IK1386">
        <v>-2</v>
      </c>
      <c r="IL1386" t="s">
        <v>278</v>
      </c>
      <c r="IM1386" t="s">
        <v>279</v>
      </c>
      <c r="IN1386" t="s">
        <v>466</v>
      </c>
      <c r="IP1386" t="s">
        <v>492</v>
      </c>
    </row>
    <row r="1387" spans="1:250" x14ac:dyDescent="0.35">
      <c r="A1387">
        <v>14454</v>
      </c>
      <c r="B1387">
        <v>-922729984</v>
      </c>
      <c r="C1387">
        <v>1837</v>
      </c>
      <c r="D1387" t="s">
        <v>272</v>
      </c>
      <c r="E1387" t="s">
        <v>273</v>
      </c>
      <c r="F1387">
        <v>9695</v>
      </c>
      <c r="G1387" t="s">
        <v>280</v>
      </c>
      <c r="H1387" t="s">
        <v>281</v>
      </c>
      <c r="I1387">
        <v>519</v>
      </c>
      <c r="J1387" t="s">
        <v>541</v>
      </c>
      <c r="K1387" t="s">
        <v>542</v>
      </c>
      <c r="L1387">
        <v>30192</v>
      </c>
      <c r="M1387" t="s">
        <v>344</v>
      </c>
      <c r="N1387" t="s">
        <v>345</v>
      </c>
      <c r="O1387">
        <v>30192</v>
      </c>
      <c r="P1387" t="s">
        <v>344</v>
      </c>
      <c r="Q1387" t="s">
        <v>345</v>
      </c>
      <c r="R1387" t="s">
        <v>458</v>
      </c>
      <c r="S1387" s="43">
        <v>0</v>
      </c>
      <c r="U1387" s="43">
        <v>16</v>
      </c>
      <c r="IF1387">
        <v>30192</v>
      </c>
      <c r="IG1387" t="s">
        <v>344</v>
      </c>
      <c r="IH1387" t="s">
        <v>284</v>
      </c>
      <c r="IK1387">
        <v>-2</v>
      </c>
      <c r="IL1387" t="s">
        <v>278</v>
      </c>
      <c r="IM1387" t="s">
        <v>279</v>
      </c>
      <c r="IN1387" t="s">
        <v>466</v>
      </c>
      <c r="IP1387" t="s">
        <v>492</v>
      </c>
    </row>
    <row r="1388" spans="1:250" x14ac:dyDescent="0.35">
      <c r="A1388">
        <v>14455</v>
      </c>
      <c r="B1388">
        <v>-922729984</v>
      </c>
      <c r="C1388">
        <v>1837</v>
      </c>
      <c r="D1388" t="s">
        <v>272</v>
      </c>
      <c r="E1388" t="s">
        <v>273</v>
      </c>
      <c r="F1388">
        <v>1848</v>
      </c>
      <c r="G1388" t="s">
        <v>285</v>
      </c>
      <c r="H1388" t="s">
        <v>273</v>
      </c>
      <c r="I1388">
        <v>523</v>
      </c>
      <c r="J1388" t="s">
        <v>537</v>
      </c>
      <c r="K1388" t="s">
        <v>538</v>
      </c>
      <c r="L1388">
        <v>30193</v>
      </c>
      <c r="M1388" t="s">
        <v>346</v>
      </c>
      <c r="N1388" t="s">
        <v>347</v>
      </c>
      <c r="O1388">
        <v>30193</v>
      </c>
      <c r="P1388" t="s">
        <v>346</v>
      </c>
      <c r="Q1388" t="s">
        <v>347</v>
      </c>
      <c r="R1388" t="s">
        <v>458</v>
      </c>
      <c r="S1388" s="43">
        <v>0</v>
      </c>
      <c r="U1388" s="43">
        <v>16</v>
      </c>
      <c r="IF1388">
        <v>30193</v>
      </c>
      <c r="IG1388" t="s">
        <v>346</v>
      </c>
      <c r="IH1388" t="s">
        <v>287</v>
      </c>
      <c r="IK1388">
        <v>-2</v>
      </c>
      <c r="IL1388" t="s">
        <v>278</v>
      </c>
      <c r="IM1388" t="s">
        <v>279</v>
      </c>
      <c r="IN1388" t="s">
        <v>463</v>
      </c>
      <c r="IP1388" t="s">
        <v>493</v>
      </c>
    </row>
    <row r="1389" spans="1:250" x14ac:dyDescent="0.35">
      <c r="A1389">
        <v>14456</v>
      </c>
      <c r="B1389">
        <v>-922729984</v>
      </c>
      <c r="C1389">
        <v>1837</v>
      </c>
      <c r="D1389" t="s">
        <v>272</v>
      </c>
      <c r="E1389" t="s">
        <v>273</v>
      </c>
      <c r="F1389">
        <v>1848</v>
      </c>
      <c r="G1389" t="s">
        <v>285</v>
      </c>
      <c r="H1389" t="s">
        <v>273</v>
      </c>
      <c r="I1389">
        <v>521</v>
      </c>
      <c r="J1389" t="s">
        <v>539</v>
      </c>
      <c r="K1389" t="s">
        <v>540</v>
      </c>
      <c r="L1389">
        <v>30193</v>
      </c>
      <c r="M1389" t="s">
        <v>346</v>
      </c>
      <c r="N1389" t="s">
        <v>347</v>
      </c>
      <c r="O1389">
        <v>30193</v>
      </c>
      <c r="P1389" t="s">
        <v>346</v>
      </c>
      <c r="Q1389" t="s">
        <v>347</v>
      </c>
      <c r="R1389" t="s">
        <v>458</v>
      </c>
      <c r="S1389" s="43">
        <v>0</v>
      </c>
      <c r="U1389" s="43">
        <v>16</v>
      </c>
      <c r="IF1389">
        <v>30193</v>
      </c>
      <c r="IG1389" t="s">
        <v>346</v>
      </c>
      <c r="IH1389" t="s">
        <v>287</v>
      </c>
      <c r="IK1389">
        <v>-2</v>
      </c>
      <c r="IL1389" t="s">
        <v>278</v>
      </c>
      <c r="IM1389" t="s">
        <v>279</v>
      </c>
      <c r="IN1389" t="s">
        <v>463</v>
      </c>
      <c r="IP1389" t="s">
        <v>493</v>
      </c>
    </row>
    <row r="1390" spans="1:250" x14ac:dyDescent="0.35">
      <c r="A1390">
        <v>14457</v>
      </c>
      <c r="B1390">
        <v>-922729984</v>
      </c>
      <c r="C1390">
        <v>1837</v>
      </c>
      <c r="D1390" t="s">
        <v>272</v>
      </c>
      <c r="E1390" t="s">
        <v>273</v>
      </c>
      <c r="F1390">
        <v>1848</v>
      </c>
      <c r="G1390" t="s">
        <v>285</v>
      </c>
      <c r="H1390" t="s">
        <v>273</v>
      </c>
      <c r="I1390">
        <v>519</v>
      </c>
      <c r="J1390" t="s">
        <v>541</v>
      </c>
      <c r="K1390" t="s">
        <v>542</v>
      </c>
      <c r="L1390">
        <v>30193</v>
      </c>
      <c r="M1390" t="s">
        <v>346</v>
      </c>
      <c r="N1390" t="s">
        <v>347</v>
      </c>
      <c r="O1390">
        <v>30193</v>
      </c>
      <c r="P1390" t="s">
        <v>346</v>
      </c>
      <c r="Q1390" t="s">
        <v>347</v>
      </c>
      <c r="R1390" t="s">
        <v>458</v>
      </c>
      <c r="S1390" s="43">
        <v>0</v>
      </c>
      <c r="U1390" s="43">
        <v>16</v>
      </c>
      <c r="IF1390">
        <v>30193</v>
      </c>
      <c r="IG1390" t="s">
        <v>346</v>
      </c>
      <c r="IH1390" t="s">
        <v>287</v>
      </c>
      <c r="IK1390">
        <v>-2</v>
      </c>
      <c r="IL1390" t="s">
        <v>278</v>
      </c>
      <c r="IM1390" t="s">
        <v>279</v>
      </c>
      <c r="IN1390" t="s">
        <v>463</v>
      </c>
      <c r="IP1390" t="s">
        <v>493</v>
      </c>
    </row>
    <row r="1391" spans="1:250" x14ac:dyDescent="0.35">
      <c r="A1391">
        <v>14458</v>
      </c>
      <c r="B1391">
        <v>-922729984</v>
      </c>
      <c r="C1391">
        <v>1837</v>
      </c>
      <c r="D1391" t="s">
        <v>272</v>
      </c>
      <c r="E1391" t="s">
        <v>273</v>
      </c>
      <c r="F1391">
        <v>1848</v>
      </c>
      <c r="G1391" t="s">
        <v>285</v>
      </c>
      <c r="H1391" t="s">
        <v>273</v>
      </c>
      <c r="I1391">
        <v>515</v>
      </c>
      <c r="J1391" t="s">
        <v>543</v>
      </c>
      <c r="K1391" t="s">
        <v>544</v>
      </c>
      <c r="L1391">
        <v>30193</v>
      </c>
      <c r="M1391" t="s">
        <v>346</v>
      </c>
      <c r="N1391" t="s">
        <v>347</v>
      </c>
      <c r="O1391">
        <v>30193</v>
      </c>
      <c r="P1391" t="s">
        <v>346</v>
      </c>
      <c r="Q1391" t="s">
        <v>347</v>
      </c>
      <c r="R1391" t="s">
        <v>458</v>
      </c>
      <c r="S1391" s="43">
        <v>0</v>
      </c>
      <c r="U1391" s="43">
        <v>16</v>
      </c>
      <c r="IF1391">
        <v>30193</v>
      </c>
      <c r="IG1391" t="s">
        <v>346</v>
      </c>
      <c r="IH1391" t="s">
        <v>287</v>
      </c>
      <c r="IK1391">
        <v>-2</v>
      </c>
      <c r="IL1391" t="s">
        <v>278</v>
      </c>
      <c r="IM1391" t="s">
        <v>279</v>
      </c>
      <c r="IN1391" t="s">
        <v>463</v>
      </c>
      <c r="IP1391" t="s">
        <v>493</v>
      </c>
    </row>
    <row r="1392" spans="1:250" x14ac:dyDescent="0.35">
      <c r="A1392">
        <v>14459</v>
      </c>
      <c r="B1392">
        <v>-922729984</v>
      </c>
      <c r="C1392">
        <v>1837</v>
      </c>
      <c r="D1392" t="s">
        <v>272</v>
      </c>
      <c r="E1392" t="s">
        <v>273</v>
      </c>
      <c r="F1392">
        <v>1848</v>
      </c>
      <c r="G1392" t="s">
        <v>285</v>
      </c>
      <c r="H1392" t="s">
        <v>273</v>
      </c>
      <c r="I1392">
        <v>513</v>
      </c>
      <c r="J1392" t="s">
        <v>545</v>
      </c>
      <c r="K1392" t="s">
        <v>546</v>
      </c>
      <c r="L1392">
        <v>30193</v>
      </c>
      <c r="M1392" t="s">
        <v>346</v>
      </c>
      <c r="N1392" t="s">
        <v>347</v>
      </c>
      <c r="O1392">
        <v>30193</v>
      </c>
      <c r="P1392" t="s">
        <v>346</v>
      </c>
      <c r="Q1392" t="s">
        <v>347</v>
      </c>
      <c r="R1392" t="s">
        <v>458</v>
      </c>
      <c r="S1392" s="43">
        <v>0</v>
      </c>
      <c r="U1392" s="43">
        <v>16</v>
      </c>
      <c r="IF1392">
        <v>30193</v>
      </c>
      <c r="IG1392" t="s">
        <v>346</v>
      </c>
      <c r="IH1392" t="s">
        <v>287</v>
      </c>
      <c r="IK1392">
        <v>-2</v>
      </c>
      <c r="IL1392" t="s">
        <v>278</v>
      </c>
      <c r="IM1392" t="s">
        <v>279</v>
      </c>
      <c r="IN1392" t="s">
        <v>463</v>
      </c>
      <c r="IP1392" t="s">
        <v>493</v>
      </c>
    </row>
    <row r="1393" spans="1:250" x14ac:dyDescent="0.35">
      <c r="A1393">
        <v>14460</v>
      </c>
      <c r="B1393">
        <v>-922729984</v>
      </c>
      <c r="C1393">
        <v>1837</v>
      </c>
      <c r="D1393" t="s">
        <v>272</v>
      </c>
      <c r="E1393" t="s">
        <v>273</v>
      </c>
      <c r="F1393">
        <v>1848</v>
      </c>
      <c r="G1393" t="s">
        <v>285</v>
      </c>
      <c r="H1393" t="s">
        <v>273</v>
      </c>
      <c r="I1393">
        <v>509</v>
      </c>
      <c r="J1393" t="s">
        <v>547</v>
      </c>
      <c r="K1393" t="s">
        <v>548</v>
      </c>
      <c r="L1393">
        <v>30193</v>
      </c>
      <c r="M1393" t="s">
        <v>346</v>
      </c>
      <c r="N1393" t="s">
        <v>347</v>
      </c>
      <c r="O1393">
        <v>30193</v>
      </c>
      <c r="P1393" t="s">
        <v>346</v>
      </c>
      <c r="Q1393" t="s">
        <v>347</v>
      </c>
      <c r="R1393" t="s">
        <v>458</v>
      </c>
      <c r="S1393" s="43">
        <v>0</v>
      </c>
      <c r="U1393" s="43">
        <v>16</v>
      </c>
      <c r="IF1393">
        <v>30193</v>
      </c>
      <c r="IG1393" t="s">
        <v>346</v>
      </c>
      <c r="IH1393" t="s">
        <v>287</v>
      </c>
      <c r="IK1393">
        <v>-2</v>
      </c>
      <c r="IL1393" t="s">
        <v>278</v>
      </c>
      <c r="IM1393" t="s">
        <v>279</v>
      </c>
      <c r="IN1393" t="s">
        <v>463</v>
      </c>
      <c r="IP1393" t="s">
        <v>493</v>
      </c>
    </row>
    <row r="1394" spans="1:250" x14ac:dyDescent="0.35">
      <c r="A1394">
        <v>14461</v>
      </c>
      <c r="B1394">
        <v>-922729984</v>
      </c>
      <c r="C1394">
        <v>1837</v>
      </c>
      <c r="D1394" t="s">
        <v>272</v>
      </c>
      <c r="E1394" t="s">
        <v>273</v>
      </c>
      <c r="F1394">
        <v>9695</v>
      </c>
      <c r="G1394" t="s">
        <v>280</v>
      </c>
      <c r="H1394" t="s">
        <v>281</v>
      </c>
      <c r="I1394">
        <v>515</v>
      </c>
      <c r="J1394" t="s">
        <v>543</v>
      </c>
      <c r="K1394" t="s">
        <v>544</v>
      </c>
      <c r="L1394">
        <v>30193</v>
      </c>
      <c r="M1394" t="s">
        <v>346</v>
      </c>
      <c r="N1394" t="s">
        <v>347</v>
      </c>
      <c r="O1394">
        <v>30193</v>
      </c>
      <c r="P1394" t="s">
        <v>346</v>
      </c>
      <c r="Q1394" t="s">
        <v>347</v>
      </c>
      <c r="R1394" t="s">
        <v>458</v>
      </c>
      <c r="S1394" s="43">
        <v>0</v>
      </c>
      <c r="U1394" s="43">
        <v>16</v>
      </c>
      <c r="IF1394">
        <v>30193</v>
      </c>
      <c r="IG1394" t="s">
        <v>346</v>
      </c>
      <c r="IH1394" t="s">
        <v>284</v>
      </c>
      <c r="IK1394">
        <v>-2</v>
      </c>
      <c r="IL1394" t="s">
        <v>278</v>
      </c>
      <c r="IM1394" t="s">
        <v>279</v>
      </c>
      <c r="IN1394" t="s">
        <v>466</v>
      </c>
      <c r="IP1394" t="s">
        <v>494</v>
      </c>
    </row>
    <row r="1395" spans="1:250" x14ac:dyDescent="0.35">
      <c r="A1395">
        <v>14462</v>
      </c>
      <c r="B1395">
        <v>-922729984</v>
      </c>
      <c r="C1395">
        <v>1837</v>
      </c>
      <c r="D1395" t="s">
        <v>272</v>
      </c>
      <c r="E1395" t="s">
        <v>273</v>
      </c>
      <c r="F1395">
        <v>9695</v>
      </c>
      <c r="G1395" t="s">
        <v>280</v>
      </c>
      <c r="H1395" t="s">
        <v>281</v>
      </c>
      <c r="I1395">
        <v>513</v>
      </c>
      <c r="J1395" t="s">
        <v>545</v>
      </c>
      <c r="K1395" t="s">
        <v>546</v>
      </c>
      <c r="L1395">
        <v>30193</v>
      </c>
      <c r="M1395" t="s">
        <v>346</v>
      </c>
      <c r="N1395" t="s">
        <v>347</v>
      </c>
      <c r="O1395">
        <v>30193</v>
      </c>
      <c r="P1395" t="s">
        <v>346</v>
      </c>
      <c r="Q1395" t="s">
        <v>347</v>
      </c>
      <c r="R1395" t="s">
        <v>458</v>
      </c>
      <c r="S1395" s="43">
        <v>0</v>
      </c>
      <c r="U1395" s="43">
        <v>16</v>
      </c>
      <c r="IF1395">
        <v>30193</v>
      </c>
      <c r="IG1395" t="s">
        <v>346</v>
      </c>
      <c r="IH1395" t="s">
        <v>284</v>
      </c>
      <c r="IK1395">
        <v>-2</v>
      </c>
      <c r="IL1395" t="s">
        <v>278</v>
      </c>
      <c r="IM1395" t="s">
        <v>279</v>
      </c>
      <c r="IN1395" t="s">
        <v>466</v>
      </c>
      <c r="IP1395" t="s">
        <v>494</v>
      </c>
    </row>
    <row r="1396" spans="1:250" x14ac:dyDescent="0.35">
      <c r="A1396">
        <v>14463</v>
      </c>
      <c r="B1396">
        <v>-922729984</v>
      </c>
      <c r="C1396">
        <v>1837</v>
      </c>
      <c r="D1396" t="s">
        <v>272</v>
      </c>
      <c r="E1396" t="s">
        <v>273</v>
      </c>
      <c r="F1396">
        <v>9695</v>
      </c>
      <c r="G1396" t="s">
        <v>280</v>
      </c>
      <c r="H1396" t="s">
        <v>281</v>
      </c>
      <c r="I1396">
        <v>509</v>
      </c>
      <c r="J1396" t="s">
        <v>547</v>
      </c>
      <c r="K1396" t="s">
        <v>548</v>
      </c>
      <c r="L1396">
        <v>30193</v>
      </c>
      <c r="M1396" t="s">
        <v>346</v>
      </c>
      <c r="N1396" t="s">
        <v>347</v>
      </c>
      <c r="O1396">
        <v>30193</v>
      </c>
      <c r="P1396" t="s">
        <v>346</v>
      </c>
      <c r="Q1396" t="s">
        <v>347</v>
      </c>
      <c r="R1396" t="s">
        <v>458</v>
      </c>
      <c r="S1396" s="43">
        <v>0</v>
      </c>
      <c r="U1396" s="43">
        <v>16</v>
      </c>
      <c r="IF1396">
        <v>30193</v>
      </c>
      <c r="IG1396" t="s">
        <v>346</v>
      </c>
      <c r="IH1396" t="s">
        <v>284</v>
      </c>
      <c r="IK1396">
        <v>-2</v>
      </c>
      <c r="IL1396" t="s">
        <v>278</v>
      </c>
      <c r="IM1396" t="s">
        <v>279</v>
      </c>
      <c r="IN1396" t="s">
        <v>466</v>
      </c>
      <c r="IP1396" t="s">
        <v>494</v>
      </c>
    </row>
    <row r="1397" spans="1:250" x14ac:dyDescent="0.35">
      <c r="A1397">
        <v>14464</v>
      </c>
      <c r="B1397">
        <v>-922729984</v>
      </c>
      <c r="C1397">
        <v>1837</v>
      </c>
      <c r="D1397" t="s">
        <v>272</v>
      </c>
      <c r="E1397" t="s">
        <v>273</v>
      </c>
      <c r="F1397">
        <v>9695</v>
      </c>
      <c r="G1397" t="s">
        <v>280</v>
      </c>
      <c r="H1397" t="s">
        <v>281</v>
      </c>
      <c r="I1397">
        <v>507</v>
      </c>
      <c r="J1397" t="s">
        <v>549</v>
      </c>
      <c r="K1397" t="s">
        <v>550</v>
      </c>
      <c r="L1397">
        <v>30193</v>
      </c>
      <c r="M1397" t="s">
        <v>346</v>
      </c>
      <c r="N1397" t="s">
        <v>347</v>
      </c>
      <c r="O1397">
        <v>30193</v>
      </c>
      <c r="P1397" t="s">
        <v>346</v>
      </c>
      <c r="Q1397" t="s">
        <v>347</v>
      </c>
      <c r="R1397" t="s">
        <v>458</v>
      </c>
      <c r="S1397" s="43">
        <v>0</v>
      </c>
      <c r="U1397" s="43">
        <v>16</v>
      </c>
      <c r="IF1397">
        <v>30193</v>
      </c>
      <c r="IG1397" t="s">
        <v>346</v>
      </c>
      <c r="IH1397" t="s">
        <v>284</v>
      </c>
      <c r="IK1397">
        <v>-2</v>
      </c>
      <c r="IL1397" t="s">
        <v>278</v>
      </c>
      <c r="IM1397" t="s">
        <v>279</v>
      </c>
      <c r="IN1397" t="s">
        <v>466</v>
      </c>
      <c r="IP1397" t="s">
        <v>494</v>
      </c>
    </row>
    <row r="1398" spans="1:250" x14ac:dyDescent="0.35">
      <c r="A1398">
        <v>14465</v>
      </c>
      <c r="B1398">
        <v>-922729984</v>
      </c>
      <c r="C1398">
        <v>1837</v>
      </c>
      <c r="D1398" t="s">
        <v>272</v>
      </c>
      <c r="E1398" t="s">
        <v>273</v>
      </c>
      <c r="F1398">
        <v>1848</v>
      </c>
      <c r="G1398" t="s">
        <v>285</v>
      </c>
      <c r="H1398" t="s">
        <v>273</v>
      </c>
      <c r="I1398">
        <v>528</v>
      </c>
      <c r="J1398" t="s">
        <v>531</v>
      </c>
      <c r="K1398" t="s">
        <v>532</v>
      </c>
      <c r="L1398">
        <v>30193</v>
      </c>
      <c r="M1398" t="s">
        <v>346</v>
      </c>
      <c r="N1398" t="s">
        <v>347</v>
      </c>
      <c r="O1398">
        <v>30193</v>
      </c>
      <c r="P1398" t="s">
        <v>346</v>
      </c>
      <c r="Q1398" t="s">
        <v>347</v>
      </c>
      <c r="R1398" t="s">
        <v>458</v>
      </c>
      <c r="S1398" s="43">
        <v>0</v>
      </c>
      <c r="U1398" s="43">
        <v>16</v>
      </c>
      <c r="IF1398">
        <v>30193</v>
      </c>
      <c r="IG1398" t="s">
        <v>346</v>
      </c>
      <c r="IH1398" t="s">
        <v>287</v>
      </c>
      <c r="IK1398">
        <v>-2</v>
      </c>
      <c r="IL1398" t="s">
        <v>278</v>
      </c>
      <c r="IM1398" t="s">
        <v>279</v>
      </c>
      <c r="IN1398" t="s">
        <v>463</v>
      </c>
      <c r="IP1398" t="s">
        <v>493</v>
      </c>
    </row>
    <row r="1399" spans="1:250" x14ac:dyDescent="0.35">
      <c r="A1399">
        <v>14466</v>
      </c>
      <c r="B1399">
        <v>-922729984</v>
      </c>
      <c r="C1399">
        <v>1837</v>
      </c>
      <c r="D1399" t="s">
        <v>272</v>
      </c>
      <c r="E1399" t="s">
        <v>273</v>
      </c>
      <c r="F1399">
        <v>1848</v>
      </c>
      <c r="G1399" t="s">
        <v>285</v>
      </c>
      <c r="H1399" t="s">
        <v>273</v>
      </c>
      <c r="I1399">
        <v>527</v>
      </c>
      <c r="J1399" t="s">
        <v>535</v>
      </c>
      <c r="K1399" t="s">
        <v>536</v>
      </c>
      <c r="L1399">
        <v>30193</v>
      </c>
      <c r="M1399" t="s">
        <v>346</v>
      </c>
      <c r="N1399" t="s">
        <v>347</v>
      </c>
      <c r="O1399">
        <v>30193</v>
      </c>
      <c r="P1399" t="s">
        <v>346</v>
      </c>
      <c r="Q1399" t="s">
        <v>347</v>
      </c>
      <c r="R1399" t="s">
        <v>458</v>
      </c>
      <c r="S1399" s="43">
        <v>0</v>
      </c>
      <c r="U1399" s="43">
        <v>16</v>
      </c>
      <c r="IF1399">
        <v>30193</v>
      </c>
      <c r="IG1399" t="s">
        <v>346</v>
      </c>
      <c r="IH1399" t="s">
        <v>287</v>
      </c>
      <c r="IK1399">
        <v>-2</v>
      </c>
      <c r="IL1399" t="s">
        <v>278</v>
      </c>
      <c r="IM1399" t="s">
        <v>279</v>
      </c>
      <c r="IN1399" t="s">
        <v>463</v>
      </c>
      <c r="IP1399" t="s">
        <v>493</v>
      </c>
    </row>
    <row r="1400" spans="1:250" x14ac:dyDescent="0.35">
      <c r="A1400">
        <v>14467</v>
      </c>
      <c r="B1400">
        <v>-922729984</v>
      </c>
      <c r="C1400">
        <v>1837</v>
      </c>
      <c r="D1400" t="s">
        <v>272</v>
      </c>
      <c r="E1400" t="s">
        <v>273</v>
      </c>
      <c r="F1400">
        <v>13794</v>
      </c>
      <c r="G1400" t="s">
        <v>274</v>
      </c>
      <c r="H1400" t="s">
        <v>275</v>
      </c>
      <c r="I1400">
        <v>507</v>
      </c>
      <c r="J1400" t="s">
        <v>549</v>
      </c>
      <c r="K1400" t="s">
        <v>550</v>
      </c>
      <c r="L1400">
        <v>31601</v>
      </c>
      <c r="M1400" t="s">
        <v>348</v>
      </c>
      <c r="N1400" t="s">
        <v>349</v>
      </c>
      <c r="O1400">
        <v>31601</v>
      </c>
      <c r="P1400" t="s">
        <v>348</v>
      </c>
      <c r="Q1400" t="s">
        <v>349</v>
      </c>
      <c r="R1400" t="s">
        <v>458</v>
      </c>
      <c r="S1400" s="43">
        <v>0</v>
      </c>
      <c r="U1400" s="43">
        <v>16</v>
      </c>
      <c r="IF1400">
        <v>31601</v>
      </c>
      <c r="IG1400" t="s">
        <v>348</v>
      </c>
      <c r="IH1400" t="s">
        <v>311</v>
      </c>
      <c r="IK1400">
        <v>-2</v>
      </c>
      <c r="IL1400" t="s">
        <v>278</v>
      </c>
      <c r="IM1400" t="s">
        <v>279</v>
      </c>
      <c r="IN1400" t="s">
        <v>468</v>
      </c>
      <c r="IP1400" t="s">
        <v>495</v>
      </c>
    </row>
    <row r="1401" spans="1:250" x14ac:dyDescent="0.35">
      <c r="A1401">
        <v>14468</v>
      </c>
      <c r="B1401">
        <v>-922729984</v>
      </c>
      <c r="C1401">
        <v>1837</v>
      </c>
      <c r="D1401" t="s">
        <v>272</v>
      </c>
      <c r="E1401" t="s">
        <v>273</v>
      </c>
      <c r="F1401">
        <v>9695</v>
      </c>
      <c r="G1401" t="s">
        <v>280</v>
      </c>
      <c r="H1401" t="s">
        <v>281</v>
      </c>
      <c r="I1401">
        <v>528</v>
      </c>
      <c r="J1401" t="s">
        <v>531</v>
      </c>
      <c r="K1401" t="s">
        <v>532</v>
      </c>
      <c r="L1401">
        <v>30193</v>
      </c>
      <c r="M1401" t="s">
        <v>346</v>
      </c>
      <c r="N1401" t="s">
        <v>347</v>
      </c>
      <c r="O1401">
        <v>30193</v>
      </c>
      <c r="P1401" t="s">
        <v>346</v>
      </c>
      <c r="Q1401" t="s">
        <v>347</v>
      </c>
      <c r="R1401" t="s">
        <v>458</v>
      </c>
      <c r="S1401" s="43">
        <v>0</v>
      </c>
      <c r="U1401" s="43">
        <v>16</v>
      </c>
      <c r="IF1401">
        <v>30193</v>
      </c>
      <c r="IG1401" t="s">
        <v>346</v>
      </c>
      <c r="IH1401" t="s">
        <v>284</v>
      </c>
      <c r="IK1401">
        <v>-2</v>
      </c>
      <c r="IL1401" t="s">
        <v>278</v>
      </c>
      <c r="IM1401" t="s">
        <v>279</v>
      </c>
      <c r="IN1401" t="s">
        <v>466</v>
      </c>
      <c r="IP1401" t="s">
        <v>494</v>
      </c>
    </row>
    <row r="1402" spans="1:250" x14ac:dyDescent="0.35">
      <c r="A1402">
        <v>14469</v>
      </c>
      <c r="B1402">
        <v>-922729984</v>
      </c>
      <c r="C1402">
        <v>1837</v>
      </c>
      <c r="D1402" t="s">
        <v>272</v>
      </c>
      <c r="E1402" t="s">
        <v>273</v>
      </c>
      <c r="F1402">
        <v>9695</v>
      </c>
      <c r="G1402" t="s">
        <v>280</v>
      </c>
      <c r="H1402" t="s">
        <v>281</v>
      </c>
      <c r="I1402">
        <v>527</v>
      </c>
      <c r="J1402" t="s">
        <v>535</v>
      </c>
      <c r="K1402" t="s">
        <v>536</v>
      </c>
      <c r="L1402">
        <v>30193</v>
      </c>
      <c r="M1402" t="s">
        <v>346</v>
      </c>
      <c r="N1402" t="s">
        <v>347</v>
      </c>
      <c r="O1402">
        <v>30193</v>
      </c>
      <c r="P1402" t="s">
        <v>346</v>
      </c>
      <c r="Q1402" t="s">
        <v>347</v>
      </c>
      <c r="R1402" t="s">
        <v>458</v>
      </c>
      <c r="S1402" s="43">
        <v>0</v>
      </c>
      <c r="U1402" s="43">
        <v>16</v>
      </c>
      <c r="IF1402">
        <v>30193</v>
      </c>
      <c r="IG1402" t="s">
        <v>346</v>
      </c>
      <c r="IH1402" t="s">
        <v>284</v>
      </c>
      <c r="IK1402">
        <v>-2</v>
      </c>
      <c r="IL1402" t="s">
        <v>278</v>
      </c>
      <c r="IM1402" t="s">
        <v>279</v>
      </c>
      <c r="IN1402" t="s">
        <v>466</v>
      </c>
      <c r="IP1402" t="s">
        <v>494</v>
      </c>
    </row>
    <row r="1403" spans="1:250" x14ac:dyDescent="0.35">
      <c r="A1403">
        <v>14470</v>
      </c>
      <c r="B1403">
        <v>-922729984</v>
      </c>
      <c r="C1403">
        <v>1837</v>
      </c>
      <c r="D1403" t="s">
        <v>272</v>
      </c>
      <c r="E1403" t="s">
        <v>273</v>
      </c>
      <c r="F1403">
        <v>9695</v>
      </c>
      <c r="G1403" t="s">
        <v>280</v>
      </c>
      <c r="H1403" t="s">
        <v>281</v>
      </c>
      <c r="I1403">
        <v>523</v>
      </c>
      <c r="J1403" t="s">
        <v>537</v>
      </c>
      <c r="K1403" t="s">
        <v>538</v>
      </c>
      <c r="L1403">
        <v>30193</v>
      </c>
      <c r="M1403" t="s">
        <v>346</v>
      </c>
      <c r="N1403" t="s">
        <v>347</v>
      </c>
      <c r="O1403">
        <v>30193</v>
      </c>
      <c r="P1403" t="s">
        <v>346</v>
      </c>
      <c r="Q1403" t="s">
        <v>347</v>
      </c>
      <c r="R1403" t="s">
        <v>458</v>
      </c>
      <c r="S1403" s="43">
        <v>0</v>
      </c>
      <c r="U1403" s="43">
        <v>16</v>
      </c>
      <c r="IF1403">
        <v>30193</v>
      </c>
      <c r="IG1403" t="s">
        <v>346</v>
      </c>
      <c r="IH1403" t="s">
        <v>284</v>
      </c>
      <c r="IK1403">
        <v>-2</v>
      </c>
      <c r="IL1403" t="s">
        <v>278</v>
      </c>
      <c r="IM1403" t="s">
        <v>279</v>
      </c>
      <c r="IN1403" t="s">
        <v>466</v>
      </c>
      <c r="IP1403" t="s">
        <v>494</v>
      </c>
    </row>
    <row r="1404" spans="1:250" x14ac:dyDescent="0.35">
      <c r="A1404">
        <v>14471</v>
      </c>
      <c r="B1404">
        <v>-922729984</v>
      </c>
      <c r="C1404">
        <v>1837</v>
      </c>
      <c r="D1404" t="s">
        <v>272</v>
      </c>
      <c r="E1404" t="s">
        <v>273</v>
      </c>
      <c r="F1404">
        <v>9695</v>
      </c>
      <c r="G1404" t="s">
        <v>280</v>
      </c>
      <c r="H1404" t="s">
        <v>281</v>
      </c>
      <c r="I1404">
        <v>521</v>
      </c>
      <c r="J1404" t="s">
        <v>539</v>
      </c>
      <c r="K1404" t="s">
        <v>540</v>
      </c>
      <c r="L1404">
        <v>30193</v>
      </c>
      <c r="M1404" t="s">
        <v>346</v>
      </c>
      <c r="N1404" t="s">
        <v>347</v>
      </c>
      <c r="O1404">
        <v>30193</v>
      </c>
      <c r="P1404" t="s">
        <v>346</v>
      </c>
      <c r="Q1404" t="s">
        <v>347</v>
      </c>
      <c r="R1404" t="s">
        <v>458</v>
      </c>
      <c r="S1404" s="43">
        <v>0</v>
      </c>
      <c r="U1404" s="43">
        <v>16</v>
      </c>
      <c r="IF1404">
        <v>30193</v>
      </c>
      <c r="IG1404" t="s">
        <v>346</v>
      </c>
      <c r="IH1404" t="s">
        <v>284</v>
      </c>
      <c r="IK1404">
        <v>-2</v>
      </c>
      <c r="IL1404" t="s">
        <v>278</v>
      </c>
      <c r="IM1404" t="s">
        <v>279</v>
      </c>
      <c r="IN1404" t="s">
        <v>466</v>
      </c>
      <c r="IP1404" t="s">
        <v>494</v>
      </c>
    </row>
    <row r="1405" spans="1:250" x14ac:dyDescent="0.35">
      <c r="A1405">
        <v>14472</v>
      </c>
      <c r="B1405">
        <v>-922729984</v>
      </c>
      <c r="C1405">
        <v>1837</v>
      </c>
      <c r="D1405" t="s">
        <v>272</v>
      </c>
      <c r="E1405" t="s">
        <v>273</v>
      </c>
      <c r="F1405">
        <v>9695</v>
      </c>
      <c r="G1405" t="s">
        <v>280</v>
      </c>
      <c r="H1405" t="s">
        <v>281</v>
      </c>
      <c r="I1405">
        <v>519</v>
      </c>
      <c r="J1405" t="s">
        <v>541</v>
      </c>
      <c r="K1405" t="s">
        <v>542</v>
      </c>
      <c r="L1405">
        <v>30193</v>
      </c>
      <c r="M1405" t="s">
        <v>346</v>
      </c>
      <c r="N1405" t="s">
        <v>347</v>
      </c>
      <c r="O1405">
        <v>30193</v>
      </c>
      <c r="P1405" t="s">
        <v>346</v>
      </c>
      <c r="Q1405" t="s">
        <v>347</v>
      </c>
      <c r="R1405" t="s">
        <v>458</v>
      </c>
      <c r="S1405" s="43">
        <v>0</v>
      </c>
      <c r="U1405" s="43">
        <v>16</v>
      </c>
      <c r="IF1405">
        <v>30193</v>
      </c>
      <c r="IG1405" t="s">
        <v>346</v>
      </c>
      <c r="IH1405" t="s">
        <v>284</v>
      </c>
      <c r="IK1405">
        <v>-2</v>
      </c>
      <c r="IL1405" t="s">
        <v>278</v>
      </c>
      <c r="IM1405" t="s">
        <v>279</v>
      </c>
      <c r="IN1405" t="s">
        <v>466</v>
      </c>
      <c r="IP1405" t="s">
        <v>494</v>
      </c>
    </row>
    <row r="1406" spans="1:250" x14ac:dyDescent="0.35">
      <c r="A1406">
        <v>14473</v>
      </c>
      <c r="B1406">
        <v>-922729984</v>
      </c>
      <c r="C1406">
        <v>1837</v>
      </c>
      <c r="D1406" t="s">
        <v>272</v>
      </c>
      <c r="E1406" t="s">
        <v>273</v>
      </c>
      <c r="F1406">
        <v>13794</v>
      </c>
      <c r="G1406" t="s">
        <v>274</v>
      </c>
      <c r="H1406" t="s">
        <v>275</v>
      </c>
      <c r="I1406">
        <v>523</v>
      </c>
      <c r="J1406" t="s">
        <v>537</v>
      </c>
      <c r="K1406" t="s">
        <v>538</v>
      </c>
      <c r="L1406">
        <v>31601</v>
      </c>
      <c r="M1406" t="s">
        <v>348</v>
      </c>
      <c r="N1406" t="s">
        <v>349</v>
      </c>
      <c r="O1406">
        <v>31601</v>
      </c>
      <c r="P1406" t="s">
        <v>348</v>
      </c>
      <c r="Q1406" t="s">
        <v>349</v>
      </c>
      <c r="R1406" t="s">
        <v>458</v>
      </c>
      <c r="S1406" s="43">
        <v>0</v>
      </c>
      <c r="U1406" s="43">
        <v>16</v>
      </c>
      <c r="IF1406">
        <v>31601</v>
      </c>
      <c r="IG1406" t="s">
        <v>348</v>
      </c>
      <c r="IH1406" t="s">
        <v>311</v>
      </c>
      <c r="IK1406">
        <v>-2</v>
      </c>
      <c r="IL1406" t="s">
        <v>278</v>
      </c>
      <c r="IM1406" t="s">
        <v>279</v>
      </c>
      <c r="IN1406" t="s">
        <v>468</v>
      </c>
      <c r="IP1406" t="s">
        <v>495</v>
      </c>
    </row>
    <row r="1407" spans="1:250" x14ac:dyDescent="0.35">
      <c r="A1407">
        <v>14474</v>
      </c>
      <c r="B1407">
        <v>-922729984</v>
      </c>
      <c r="C1407">
        <v>1837</v>
      </c>
      <c r="D1407" t="s">
        <v>272</v>
      </c>
      <c r="E1407" t="s">
        <v>273</v>
      </c>
      <c r="F1407">
        <v>13794</v>
      </c>
      <c r="G1407" t="s">
        <v>274</v>
      </c>
      <c r="H1407" t="s">
        <v>275</v>
      </c>
      <c r="I1407">
        <v>521</v>
      </c>
      <c r="J1407" t="s">
        <v>539</v>
      </c>
      <c r="K1407" t="s">
        <v>540</v>
      </c>
      <c r="L1407">
        <v>31601</v>
      </c>
      <c r="M1407" t="s">
        <v>348</v>
      </c>
      <c r="N1407" t="s">
        <v>349</v>
      </c>
      <c r="O1407">
        <v>31601</v>
      </c>
      <c r="P1407" t="s">
        <v>348</v>
      </c>
      <c r="Q1407" t="s">
        <v>349</v>
      </c>
      <c r="R1407" t="s">
        <v>458</v>
      </c>
      <c r="S1407" s="43">
        <v>0</v>
      </c>
      <c r="U1407" s="43">
        <v>16</v>
      </c>
      <c r="IF1407">
        <v>31601</v>
      </c>
      <c r="IG1407" t="s">
        <v>348</v>
      </c>
      <c r="IH1407" t="s">
        <v>311</v>
      </c>
      <c r="IK1407">
        <v>-2</v>
      </c>
      <c r="IL1407" t="s">
        <v>278</v>
      </c>
      <c r="IM1407" t="s">
        <v>279</v>
      </c>
      <c r="IN1407" t="s">
        <v>468</v>
      </c>
      <c r="IP1407" t="s">
        <v>495</v>
      </c>
    </row>
    <row r="1408" spans="1:250" x14ac:dyDescent="0.35">
      <c r="A1408">
        <v>14475</v>
      </c>
      <c r="B1408">
        <v>-922729984</v>
      </c>
      <c r="C1408">
        <v>1837</v>
      </c>
      <c r="D1408" t="s">
        <v>272</v>
      </c>
      <c r="E1408" t="s">
        <v>273</v>
      </c>
      <c r="F1408">
        <v>13794</v>
      </c>
      <c r="G1408" t="s">
        <v>274</v>
      </c>
      <c r="H1408" t="s">
        <v>275</v>
      </c>
      <c r="I1408">
        <v>519</v>
      </c>
      <c r="J1408" t="s">
        <v>541</v>
      </c>
      <c r="K1408" t="s">
        <v>542</v>
      </c>
      <c r="L1408">
        <v>31601</v>
      </c>
      <c r="M1408" t="s">
        <v>348</v>
      </c>
      <c r="N1408" t="s">
        <v>349</v>
      </c>
      <c r="O1408">
        <v>31601</v>
      </c>
      <c r="P1408" t="s">
        <v>348</v>
      </c>
      <c r="Q1408" t="s">
        <v>349</v>
      </c>
      <c r="R1408" t="s">
        <v>458</v>
      </c>
      <c r="S1408" s="43">
        <v>0</v>
      </c>
      <c r="U1408" s="43">
        <v>16</v>
      </c>
      <c r="IF1408">
        <v>31601</v>
      </c>
      <c r="IG1408" t="s">
        <v>348</v>
      </c>
      <c r="IH1408" t="s">
        <v>311</v>
      </c>
      <c r="IK1408">
        <v>-2</v>
      </c>
      <c r="IL1408" t="s">
        <v>278</v>
      </c>
      <c r="IM1408" t="s">
        <v>279</v>
      </c>
      <c r="IN1408" t="s">
        <v>468</v>
      </c>
      <c r="IP1408" t="s">
        <v>495</v>
      </c>
    </row>
    <row r="1409" spans="1:250" x14ac:dyDescent="0.35">
      <c r="A1409">
        <v>14476</v>
      </c>
      <c r="B1409">
        <v>-922729984</v>
      </c>
      <c r="C1409">
        <v>1837</v>
      </c>
      <c r="D1409" t="s">
        <v>272</v>
      </c>
      <c r="E1409" t="s">
        <v>273</v>
      </c>
      <c r="F1409">
        <v>13794</v>
      </c>
      <c r="G1409" t="s">
        <v>274</v>
      </c>
      <c r="H1409" t="s">
        <v>275</v>
      </c>
      <c r="I1409">
        <v>515</v>
      </c>
      <c r="J1409" t="s">
        <v>543</v>
      </c>
      <c r="K1409" t="s">
        <v>544</v>
      </c>
      <c r="L1409">
        <v>31601</v>
      </c>
      <c r="M1409" t="s">
        <v>348</v>
      </c>
      <c r="N1409" t="s">
        <v>349</v>
      </c>
      <c r="O1409">
        <v>31601</v>
      </c>
      <c r="P1409" t="s">
        <v>348</v>
      </c>
      <c r="Q1409" t="s">
        <v>349</v>
      </c>
      <c r="R1409" t="s">
        <v>458</v>
      </c>
      <c r="S1409" s="43">
        <v>0</v>
      </c>
      <c r="U1409" s="43">
        <v>16</v>
      </c>
      <c r="IF1409">
        <v>31601</v>
      </c>
      <c r="IG1409" t="s">
        <v>348</v>
      </c>
      <c r="IH1409" t="s">
        <v>311</v>
      </c>
      <c r="IK1409">
        <v>-2</v>
      </c>
      <c r="IL1409" t="s">
        <v>278</v>
      </c>
      <c r="IM1409" t="s">
        <v>279</v>
      </c>
      <c r="IN1409" t="s">
        <v>468</v>
      </c>
      <c r="IP1409" t="s">
        <v>495</v>
      </c>
    </row>
    <row r="1410" spans="1:250" x14ac:dyDescent="0.35">
      <c r="A1410">
        <v>14477</v>
      </c>
      <c r="B1410">
        <v>-922729984</v>
      </c>
      <c r="C1410">
        <v>1837</v>
      </c>
      <c r="D1410" t="s">
        <v>272</v>
      </c>
      <c r="E1410" t="s">
        <v>273</v>
      </c>
      <c r="F1410">
        <v>13794</v>
      </c>
      <c r="G1410" t="s">
        <v>274</v>
      </c>
      <c r="H1410" t="s">
        <v>275</v>
      </c>
      <c r="I1410">
        <v>513</v>
      </c>
      <c r="J1410" t="s">
        <v>545</v>
      </c>
      <c r="K1410" t="s">
        <v>546</v>
      </c>
      <c r="L1410">
        <v>31601</v>
      </c>
      <c r="M1410" t="s">
        <v>348</v>
      </c>
      <c r="N1410" t="s">
        <v>349</v>
      </c>
      <c r="O1410">
        <v>31601</v>
      </c>
      <c r="P1410" t="s">
        <v>348</v>
      </c>
      <c r="Q1410" t="s">
        <v>349</v>
      </c>
      <c r="R1410" t="s">
        <v>458</v>
      </c>
      <c r="S1410" s="43">
        <v>0</v>
      </c>
      <c r="U1410" s="43">
        <v>16</v>
      </c>
      <c r="IF1410">
        <v>31601</v>
      </c>
      <c r="IG1410" t="s">
        <v>348</v>
      </c>
      <c r="IH1410" t="s">
        <v>311</v>
      </c>
      <c r="IK1410">
        <v>-2</v>
      </c>
      <c r="IL1410" t="s">
        <v>278</v>
      </c>
      <c r="IM1410" t="s">
        <v>279</v>
      </c>
      <c r="IN1410" t="s">
        <v>468</v>
      </c>
      <c r="IP1410" t="s">
        <v>495</v>
      </c>
    </row>
    <row r="1411" spans="1:250" x14ac:dyDescent="0.35">
      <c r="A1411">
        <v>14478</v>
      </c>
      <c r="B1411">
        <v>-922729984</v>
      </c>
      <c r="C1411">
        <v>1837</v>
      </c>
      <c r="D1411" t="s">
        <v>272</v>
      </c>
      <c r="E1411" t="s">
        <v>273</v>
      </c>
      <c r="F1411">
        <v>13794</v>
      </c>
      <c r="G1411" t="s">
        <v>274</v>
      </c>
      <c r="H1411" t="s">
        <v>275</v>
      </c>
      <c r="I1411">
        <v>509</v>
      </c>
      <c r="J1411" t="s">
        <v>547</v>
      </c>
      <c r="K1411" t="s">
        <v>548</v>
      </c>
      <c r="L1411">
        <v>31601</v>
      </c>
      <c r="M1411" t="s">
        <v>348</v>
      </c>
      <c r="N1411" t="s">
        <v>349</v>
      </c>
      <c r="O1411">
        <v>31601</v>
      </c>
      <c r="P1411" t="s">
        <v>348</v>
      </c>
      <c r="Q1411" t="s">
        <v>349</v>
      </c>
      <c r="R1411" t="s">
        <v>458</v>
      </c>
      <c r="S1411" s="43">
        <v>0</v>
      </c>
      <c r="U1411" s="43">
        <v>16</v>
      </c>
      <c r="IF1411">
        <v>31601</v>
      </c>
      <c r="IG1411" t="s">
        <v>348</v>
      </c>
      <c r="IH1411" t="s">
        <v>311</v>
      </c>
      <c r="IK1411">
        <v>-2</v>
      </c>
      <c r="IL1411" t="s">
        <v>278</v>
      </c>
      <c r="IM1411" t="s">
        <v>279</v>
      </c>
      <c r="IN1411" t="s">
        <v>468</v>
      </c>
      <c r="IP1411" t="s">
        <v>495</v>
      </c>
    </row>
    <row r="1412" spans="1:250" x14ac:dyDescent="0.35">
      <c r="A1412">
        <v>14479</v>
      </c>
      <c r="B1412">
        <v>-922729984</v>
      </c>
      <c r="C1412">
        <v>1837</v>
      </c>
      <c r="D1412" t="s">
        <v>272</v>
      </c>
      <c r="E1412" t="s">
        <v>273</v>
      </c>
      <c r="F1412">
        <v>31620</v>
      </c>
      <c r="G1412" t="s">
        <v>350</v>
      </c>
      <c r="H1412" t="s">
        <v>351</v>
      </c>
      <c r="I1412">
        <v>515</v>
      </c>
      <c r="J1412" t="s">
        <v>543</v>
      </c>
      <c r="K1412" t="s">
        <v>544</v>
      </c>
      <c r="L1412">
        <v>31663</v>
      </c>
      <c r="M1412" t="s">
        <v>352</v>
      </c>
      <c r="N1412" t="s">
        <v>353</v>
      </c>
      <c r="O1412">
        <v>31663</v>
      </c>
      <c r="P1412" t="s">
        <v>352</v>
      </c>
      <c r="Q1412" t="s">
        <v>353</v>
      </c>
      <c r="R1412" t="s">
        <v>458</v>
      </c>
      <c r="S1412" s="43">
        <v>0</v>
      </c>
      <c r="U1412" s="43">
        <v>16</v>
      </c>
      <c r="IF1412">
        <v>31663</v>
      </c>
      <c r="IG1412" t="s">
        <v>352</v>
      </c>
      <c r="IH1412" t="s">
        <v>354</v>
      </c>
      <c r="IK1412">
        <v>-2</v>
      </c>
      <c r="IL1412" t="s">
        <v>278</v>
      </c>
      <c r="IM1412" t="s">
        <v>279</v>
      </c>
      <c r="IN1412" t="s">
        <v>496</v>
      </c>
      <c r="IP1412" t="s">
        <v>497</v>
      </c>
    </row>
    <row r="1413" spans="1:250" x14ac:dyDescent="0.35">
      <c r="A1413">
        <v>14480</v>
      </c>
      <c r="B1413">
        <v>-922729984</v>
      </c>
      <c r="C1413">
        <v>1837</v>
      </c>
      <c r="D1413" t="s">
        <v>272</v>
      </c>
      <c r="E1413" t="s">
        <v>273</v>
      </c>
      <c r="F1413">
        <v>31620</v>
      </c>
      <c r="G1413" t="s">
        <v>350</v>
      </c>
      <c r="H1413" t="s">
        <v>351</v>
      </c>
      <c r="I1413">
        <v>513</v>
      </c>
      <c r="J1413" t="s">
        <v>545</v>
      </c>
      <c r="K1413" t="s">
        <v>546</v>
      </c>
      <c r="L1413">
        <v>31663</v>
      </c>
      <c r="M1413" t="s">
        <v>352</v>
      </c>
      <c r="N1413" t="s">
        <v>353</v>
      </c>
      <c r="O1413">
        <v>31663</v>
      </c>
      <c r="P1413" t="s">
        <v>352</v>
      </c>
      <c r="Q1413" t="s">
        <v>353</v>
      </c>
      <c r="R1413" t="s">
        <v>458</v>
      </c>
      <c r="S1413" s="43">
        <v>0</v>
      </c>
      <c r="U1413" s="43">
        <v>16</v>
      </c>
      <c r="IF1413">
        <v>31663</v>
      </c>
      <c r="IG1413" t="s">
        <v>352</v>
      </c>
      <c r="IH1413" t="s">
        <v>354</v>
      </c>
      <c r="IK1413">
        <v>-2</v>
      </c>
      <c r="IL1413" t="s">
        <v>278</v>
      </c>
      <c r="IM1413" t="s">
        <v>279</v>
      </c>
      <c r="IN1413" t="s">
        <v>496</v>
      </c>
      <c r="IP1413" t="s">
        <v>497</v>
      </c>
    </row>
    <row r="1414" spans="1:250" x14ac:dyDescent="0.35">
      <c r="A1414">
        <v>14481</v>
      </c>
      <c r="B1414">
        <v>-922729984</v>
      </c>
      <c r="C1414">
        <v>1837</v>
      </c>
      <c r="D1414" t="s">
        <v>272</v>
      </c>
      <c r="E1414" t="s">
        <v>273</v>
      </c>
      <c r="F1414">
        <v>31620</v>
      </c>
      <c r="G1414" t="s">
        <v>350</v>
      </c>
      <c r="H1414" t="s">
        <v>351</v>
      </c>
      <c r="I1414">
        <v>509</v>
      </c>
      <c r="J1414" t="s">
        <v>547</v>
      </c>
      <c r="K1414" t="s">
        <v>548</v>
      </c>
      <c r="L1414">
        <v>31663</v>
      </c>
      <c r="M1414" t="s">
        <v>352</v>
      </c>
      <c r="N1414" t="s">
        <v>353</v>
      </c>
      <c r="O1414">
        <v>31663</v>
      </c>
      <c r="P1414" t="s">
        <v>352</v>
      </c>
      <c r="Q1414" t="s">
        <v>353</v>
      </c>
      <c r="R1414" t="s">
        <v>458</v>
      </c>
      <c r="S1414" s="43">
        <v>0</v>
      </c>
      <c r="U1414" s="43">
        <v>16</v>
      </c>
      <c r="IF1414">
        <v>31663</v>
      </c>
      <c r="IG1414" t="s">
        <v>352</v>
      </c>
      <c r="IH1414" t="s">
        <v>354</v>
      </c>
      <c r="IK1414">
        <v>-2</v>
      </c>
      <c r="IL1414" t="s">
        <v>278</v>
      </c>
      <c r="IM1414" t="s">
        <v>279</v>
      </c>
      <c r="IN1414" t="s">
        <v>496</v>
      </c>
      <c r="IP1414" t="s">
        <v>497</v>
      </c>
    </row>
    <row r="1415" spans="1:250" x14ac:dyDescent="0.35">
      <c r="A1415">
        <v>14482</v>
      </c>
      <c r="B1415">
        <v>-922729984</v>
      </c>
      <c r="C1415">
        <v>1837</v>
      </c>
      <c r="D1415" t="s">
        <v>272</v>
      </c>
      <c r="E1415" t="s">
        <v>273</v>
      </c>
      <c r="F1415">
        <v>31620</v>
      </c>
      <c r="G1415" t="s">
        <v>350</v>
      </c>
      <c r="H1415" t="s">
        <v>351</v>
      </c>
      <c r="I1415">
        <v>507</v>
      </c>
      <c r="J1415" t="s">
        <v>549</v>
      </c>
      <c r="K1415" t="s">
        <v>550</v>
      </c>
      <c r="L1415">
        <v>31663</v>
      </c>
      <c r="M1415" t="s">
        <v>352</v>
      </c>
      <c r="N1415" t="s">
        <v>353</v>
      </c>
      <c r="O1415">
        <v>31663</v>
      </c>
      <c r="P1415" t="s">
        <v>352</v>
      </c>
      <c r="Q1415" t="s">
        <v>353</v>
      </c>
      <c r="R1415" t="s">
        <v>458</v>
      </c>
      <c r="S1415" s="43">
        <v>0</v>
      </c>
      <c r="U1415" s="43">
        <v>16</v>
      </c>
      <c r="IF1415">
        <v>31663</v>
      </c>
      <c r="IG1415" t="s">
        <v>352</v>
      </c>
      <c r="IH1415" t="s">
        <v>354</v>
      </c>
      <c r="IK1415">
        <v>-2</v>
      </c>
      <c r="IL1415" t="s">
        <v>278</v>
      </c>
      <c r="IM1415" t="s">
        <v>279</v>
      </c>
      <c r="IN1415" t="s">
        <v>496</v>
      </c>
      <c r="IP1415" t="s">
        <v>497</v>
      </c>
    </row>
    <row r="1416" spans="1:250" x14ac:dyDescent="0.35">
      <c r="A1416">
        <v>14483</v>
      </c>
      <c r="B1416">
        <v>-922729984</v>
      </c>
      <c r="C1416">
        <v>1837</v>
      </c>
      <c r="D1416" t="s">
        <v>272</v>
      </c>
      <c r="E1416" t="s">
        <v>273</v>
      </c>
      <c r="F1416">
        <v>13794</v>
      </c>
      <c r="G1416" t="s">
        <v>274</v>
      </c>
      <c r="H1416" t="s">
        <v>275</v>
      </c>
      <c r="I1416">
        <v>528</v>
      </c>
      <c r="J1416" t="s">
        <v>531</v>
      </c>
      <c r="K1416" t="s">
        <v>532</v>
      </c>
      <c r="L1416">
        <v>31601</v>
      </c>
      <c r="M1416" t="s">
        <v>348</v>
      </c>
      <c r="N1416" t="s">
        <v>349</v>
      </c>
      <c r="O1416">
        <v>31601</v>
      </c>
      <c r="P1416" t="s">
        <v>348</v>
      </c>
      <c r="Q1416" t="s">
        <v>349</v>
      </c>
      <c r="R1416" t="s">
        <v>458</v>
      </c>
      <c r="S1416" s="43">
        <v>0</v>
      </c>
      <c r="U1416" s="43">
        <v>16</v>
      </c>
      <c r="IF1416">
        <v>31601</v>
      </c>
      <c r="IG1416" t="s">
        <v>348</v>
      </c>
      <c r="IH1416" t="s">
        <v>311</v>
      </c>
      <c r="IK1416">
        <v>-2</v>
      </c>
      <c r="IL1416" t="s">
        <v>278</v>
      </c>
      <c r="IM1416" t="s">
        <v>279</v>
      </c>
      <c r="IN1416" t="s">
        <v>468</v>
      </c>
      <c r="IP1416" t="s">
        <v>495</v>
      </c>
    </row>
    <row r="1417" spans="1:250" x14ac:dyDescent="0.35">
      <c r="A1417">
        <v>14484</v>
      </c>
      <c r="B1417">
        <v>-922729984</v>
      </c>
      <c r="C1417">
        <v>1837</v>
      </c>
      <c r="D1417" t="s">
        <v>272</v>
      </c>
      <c r="E1417" t="s">
        <v>273</v>
      </c>
      <c r="F1417">
        <v>13794</v>
      </c>
      <c r="G1417" t="s">
        <v>274</v>
      </c>
      <c r="H1417" t="s">
        <v>275</v>
      </c>
      <c r="I1417">
        <v>527</v>
      </c>
      <c r="J1417" t="s">
        <v>535</v>
      </c>
      <c r="K1417" t="s">
        <v>536</v>
      </c>
      <c r="L1417">
        <v>31601</v>
      </c>
      <c r="M1417" t="s">
        <v>348</v>
      </c>
      <c r="N1417" t="s">
        <v>349</v>
      </c>
      <c r="O1417">
        <v>31601</v>
      </c>
      <c r="P1417" t="s">
        <v>348</v>
      </c>
      <c r="Q1417" t="s">
        <v>349</v>
      </c>
      <c r="R1417" t="s">
        <v>458</v>
      </c>
      <c r="S1417" s="43">
        <v>0</v>
      </c>
      <c r="U1417" s="43">
        <v>16</v>
      </c>
      <c r="IF1417">
        <v>31601</v>
      </c>
      <c r="IG1417" t="s">
        <v>348</v>
      </c>
      <c r="IH1417" t="s">
        <v>311</v>
      </c>
      <c r="IK1417">
        <v>-2</v>
      </c>
      <c r="IL1417" t="s">
        <v>278</v>
      </c>
      <c r="IM1417" t="s">
        <v>279</v>
      </c>
      <c r="IN1417" t="s">
        <v>468</v>
      </c>
      <c r="IP1417" t="s">
        <v>495</v>
      </c>
    </row>
    <row r="1418" spans="1:250" x14ac:dyDescent="0.35">
      <c r="A1418">
        <v>14485</v>
      </c>
      <c r="B1418">
        <v>-922729984</v>
      </c>
      <c r="C1418">
        <v>1837</v>
      </c>
      <c r="D1418" t="s">
        <v>272</v>
      </c>
      <c r="E1418" t="s">
        <v>273</v>
      </c>
      <c r="F1418">
        <v>13794</v>
      </c>
      <c r="G1418" t="s">
        <v>274</v>
      </c>
      <c r="H1418" t="s">
        <v>275</v>
      </c>
      <c r="I1418">
        <v>507</v>
      </c>
      <c r="J1418" t="s">
        <v>549</v>
      </c>
      <c r="K1418" t="s">
        <v>550</v>
      </c>
      <c r="L1418">
        <v>34667</v>
      </c>
      <c r="M1418" t="s">
        <v>355</v>
      </c>
      <c r="N1418" t="s">
        <v>356</v>
      </c>
      <c r="O1418">
        <v>34667</v>
      </c>
      <c r="P1418" t="s">
        <v>355</v>
      </c>
      <c r="Q1418" t="s">
        <v>356</v>
      </c>
      <c r="R1418" t="s">
        <v>458</v>
      </c>
      <c r="S1418" s="43">
        <v>0</v>
      </c>
      <c r="U1418" s="43">
        <v>16</v>
      </c>
      <c r="IF1418">
        <v>34667</v>
      </c>
      <c r="IG1418" t="s">
        <v>355</v>
      </c>
      <c r="IH1418" t="s">
        <v>311</v>
      </c>
      <c r="IK1418">
        <v>-2</v>
      </c>
      <c r="IL1418" t="s">
        <v>278</v>
      </c>
      <c r="IM1418" t="s">
        <v>279</v>
      </c>
      <c r="IN1418" t="s">
        <v>468</v>
      </c>
      <c r="IP1418" t="s">
        <v>498</v>
      </c>
    </row>
    <row r="1419" spans="1:250" x14ac:dyDescent="0.35">
      <c r="A1419">
        <v>14486</v>
      </c>
      <c r="B1419">
        <v>-922729984</v>
      </c>
      <c r="C1419">
        <v>1837</v>
      </c>
      <c r="D1419" t="s">
        <v>272</v>
      </c>
      <c r="E1419" t="s">
        <v>273</v>
      </c>
      <c r="F1419">
        <v>31620</v>
      </c>
      <c r="G1419" t="s">
        <v>350</v>
      </c>
      <c r="H1419" t="s">
        <v>351</v>
      </c>
      <c r="I1419">
        <v>528</v>
      </c>
      <c r="J1419" t="s">
        <v>531</v>
      </c>
      <c r="K1419" t="s">
        <v>532</v>
      </c>
      <c r="L1419">
        <v>31663</v>
      </c>
      <c r="M1419" t="s">
        <v>352</v>
      </c>
      <c r="N1419" t="s">
        <v>353</v>
      </c>
      <c r="O1419">
        <v>31663</v>
      </c>
      <c r="P1419" t="s">
        <v>352</v>
      </c>
      <c r="Q1419" t="s">
        <v>353</v>
      </c>
      <c r="R1419" t="s">
        <v>458</v>
      </c>
      <c r="S1419" s="43">
        <v>0</v>
      </c>
      <c r="U1419" s="43">
        <v>16</v>
      </c>
      <c r="IF1419">
        <v>31663</v>
      </c>
      <c r="IG1419" t="s">
        <v>352</v>
      </c>
      <c r="IH1419" t="s">
        <v>354</v>
      </c>
      <c r="IK1419">
        <v>-2</v>
      </c>
      <c r="IL1419" t="s">
        <v>278</v>
      </c>
      <c r="IM1419" t="s">
        <v>279</v>
      </c>
      <c r="IN1419" t="s">
        <v>496</v>
      </c>
      <c r="IP1419" t="s">
        <v>497</v>
      </c>
    </row>
    <row r="1420" spans="1:250" x14ac:dyDescent="0.35">
      <c r="A1420">
        <v>14487</v>
      </c>
      <c r="B1420">
        <v>-922729984</v>
      </c>
      <c r="C1420">
        <v>1837</v>
      </c>
      <c r="D1420" t="s">
        <v>272</v>
      </c>
      <c r="E1420" t="s">
        <v>273</v>
      </c>
      <c r="F1420">
        <v>31620</v>
      </c>
      <c r="G1420" t="s">
        <v>350</v>
      </c>
      <c r="H1420" t="s">
        <v>351</v>
      </c>
      <c r="I1420">
        <v>527</v>
      </c>
      <c r="J1420" t="s">
        <v>535</v>
      </c>
      <c r="K1420" t="s">
        <v>536</v>
      </c>
      <c r="L1420">
        <v>31663</v>
      </c>
      <c r="M1420" t="s">
        <v>352</v>
      </c>
      <c r="N1420" t="s">
        <v>353</v>
      </c>
      <c r="O1420">
        <v>31663</v>
      </c>
      <c r="P1420" t="s">
        <v>352</v>
      </c>
      <c r="Q1420" t="s">
        <v>353</v>
      </c>
      <c r="R1420" t="s">
        <v>458</v>
      </c>
      <c r="S1420" s="43">
        <v>0</v>
      </c>
      <c r="U1420" s="43">
        <v>16</v>
      </c>
      <c r="IF1420">
        <v>31663</v>
      </c>
      <c r="IG1420" t="s">
        <v>352</v>
      </c>
      <c r="IH1420" t="s">
        <v>354</v>
      </c>
      <c r="IK1420">
        <v>-2</v>
      </c>
      <c r="IL1420" t="s">
        <v>278</v>
      </c>
      <c r="IM1420" t="s">
        <v>279</v>
      </c>
      <c r="IN1420" t="s">
        <v>496</v>
      </c>
      <c r="IP1420" t="s">
        <v>497</v>
      </c>
    </row>
    <row r="1421" spans="1:250" x14ac:dyDescent="0.35">
      <c r="A1421">
        <v>14488</v>
      </c>
      <c r="B1421">
        <v>-922729984</v>
      </c>
      <c r="C1421">
        <v>1837</v>
      </c>
      <c r="D1421" t="s">
        <v>272</v>
      </c>
      <c r="E1421" t="s">
        <v>273</v>
      </c>
      <c r="F1421">
        <v>31620</v>
      </c>
      <c r="G1421" t="s">
        <v>350</v>
      </c>
      <c r="H1421" t="s">
        <v>351</v>
      </c>
      <c r="I1421">
        <v>523</v>
      </c>
      <c r="J1421" t="s">
        <v>537</v>
      </c>
      <c r="K1421" t="s">
        <v>538</v>
      </c>
      <c r="L1421">
        <v>31663</v>
      </c>
      <c r="M1421" t="s">
        <v>352</v>
      </c>
      <c r="N1421" t="s">
        <v>353</v>
      </c>
      <c r="O1421">
        <v>31663</v>
      </c>
      <c r="P1421" t="s">
        <v>352</v>
      </c>
      <c r="Q1421" t="s">
        <v>353</v>
      </c>
      <c r="R1421" t="s">
        <v>458</v>
      </c>
      <c r="S1421" s="43">
        <v>0</v>
      </c>
      <c r="U1421" s="43">
        <v>16</v>
      </c>
      <c r="IF1421">
        <v>31663</v>
      </c>
      <c r="IG1421" t="s">
        <v>352</v>
      </c>
      <c r="IH1421" t="s">
        <v>354</v>
      </c>
      <c r="IK1421">
        <v>-2</v>
      </c>
      <c r="IL1421" t="s">
        <v>278</v>
      </c>
      <c r="IM1421" t="s">
        <v>279</v>
      </c>
      <c r="IN1421" t="s">
        <v>496</v>
      </c>
      <c r="IP1421" t="s">
        <v>497</v>
      </c>
    </row>
    <row r="1422" spans="1:250" x14ac:dyDescent="0.35">
      <c r="A1422">
        <v>14489</v>
      </c>
      <c r="B1422">
        <v>-922729984</v>
      </c>
      <c r="C1422">
        <v>1837</v>
      </c>
      <c r="D1422" t="s">
        <v>272</v>
      </c>
      <c r="E1422" t="s">
        <v>273</v>
      </c>
      <c r="F1422">
        <v>31620</v>
      </c>
      <c r="G1422" t="s">
        <v>350</v>
      </c>
      <c r="H1422" t="s">
        <v>351</v>
      </c>
      <c r="I1422">
        <v>521</v>
      </c>
      <c r="J1422" t="s">
        <v>539</v>
      </c>
      <c r="K1422" t="s">
        <v>540</v>
      </c>
      <c r="L1422">
        <v>31663</v>
      </c>
      <c r="M1422" t="s">
        <v>352</v>
      </c>
      <c r="N1422" t="s">
        <v>353</v>
      </c>
      <c r="O1422">
        <v>31663</v>
      </c>
      <c r="P1422" t="s">
        <v>352</v>
      </c>
      <c r="Q1422" t="s">
        <v>353</v>
      </c>
      <c r="R1422" t="s">
        <v>458</v>
      </c>
      <c r="S1422" s="43">
        <v>0</v>
      </c>
      <c r="U1422" s="43">
        <v>16</v>
      </c>
      <c r="IF1422">
        <v>31663</v>
      </c>
      <c r="IG1422" t="s">
        <v>352</v>
      </c>
      <c r="IH1422" t="s">
        <v>354</v>
      </c>
      <c r="IK1422">
        <v>-2</v>
      </c>
      <c r="IL1422" t="s">
        <v>278</v>
      </c>
      <c r="IM1422" t="s">
        <v>279</v>
      </c>
      <c r="IN1422" t="s">
        <v>496</v>
      </c>
      <c r="IP1422" t="s">
        <v>497</v>
      </c>
    </row>
    <row r="1423" spans="1:250" x14ac:dyDescent="0.35">
      <c r="A1423">
        <v>14490</v>
      </c>
      <c r="B1423">
        <v>-922729984</v>
      </c>
      <c r="C1423">
        <v>1837</v>
      </c>
      <c r="D1423" t="s">
        <v>272</v>
      </c>
      <c r="E1423" t="s">
        <v>273</v>
      </c>
      <c r="F1423">
        <v>31620</v>
      </c>
      <c r="G1423" t="s">
        <v>350</v>
      </c>
      <c r="H1423" t="s">
        <v>351</v>
      </c>
      <c r="I1423">
        <v>519</v>
      </c>
      <c r="J1423" t="s">
        <v>541</v>
      </c>
      <c r="K1423" t="s">
        <v>542</v>
      </c>
      <c r="L1423">
        <v>31663</v>
      </c>
      <c r="M1423" t="s">
        <v>352</v>
      </c>
      <c r="N1423" t="s">
        <v>353</v>
      </c>
      <c r="O1423">
        <v>31663</v>
      </c>
      <c r="P1423" t="s">
        <v>352</v>
      </c>
      <c r="Q1423" t="s">
        <v>353</v>
      </c>
      <c r="R1423" t="s">
        <v>458</v>
      </c>
      <c r="S1423" s="43">
        <v>0</v>
      </c>
      <c r="U1423" s="43">
        <v>16</v>
      </c>
      <c r="IF1423">
        <v>31663</v>
      </c>
      <c r="IG1423" t="s">
        <v>352</v>
      </c>
      <c r="IH1423" t="s">
        <v>354</v>
      </c>
      <c r="IK1423">
        <v>-2</v>
      </c>
      <c r="IL1423" t="s">
        <v>278</v>
      </c>
      <c r="IM1423" t="s">
        <v>279</v>
      </c>
      <c r="IN1423" t="s">
        <v>496</v>
      </c>
      <c r="IP1423" t="s">
        <v>497</v>
      </c>
    </row>
    <row r="1424" spans="1:250" x14ac:dyDescent="0.35">
      <c r="A1424">
        <v>14491</v>
      </c>
      <c r="B1424">
        <v>-922729984</v>
      </c>
      <c r="C1424">
        <v>1837</v>
      </c>
      <c r="D1424" t="s">
        <v>272</v>
      </c>
      <c r="E1424" t="s">
        <v>273</v>
      </c>
      <c r="F1424">
        <v>13794</v>
      </c>
      <c r="G1424" t="s">
        <v>274</v>
      </c>
      <c r="H1424" t="s">
        <v>275</v>
      </c>
      <c r="I1424">
        <v>523</v>
      </c>
      <c r="J1424" t="s">
        <v>537</v>
      </c>
      <c r="K1424" t="s">
        <v>538</v>
      </c>
      <c r="L1424">
        <v>34667</v>
      </c>
      <c r="M1424" t="s">
        <v>355</v>
      </c>
      <c r="N1424" t="s">
        <v>356</v>
      </c>
      <c r="O1424">
        <v>34667</v>
      </c>
      <c r="P1424" t="s">
        <v>355</v>
      </c>
      <c r="Q1424" t="s">
        <v>356</v>
      </c>
      <c r="R1424" t="s">
        <v>458</v>
      </c>
      <c r="S1424" s="43">
        <v>0</v>
      </c>
      <c r="U1424" s="43">
        <v>16</v>
      </c>
      <c r="IF1424">
        <v>34667</v>
      </c>
      <c r="IG1424" t="s">
        <v>355</v>
      </c>
      <c r="IH1424" t="s">
        <v>311</v>
      </c>
      <c r="IK1424">
        <v>-2</v>
      </c>
      <c r="IL1424" t="s">
        <v>278</v>
      </c>
      <c r="IM1424" t="s">
        <v>279</v>
      </c>
      <c r="IN1424" t="s">
        <v>468</v>
      </c>
      <c r="IP1424" t="s">
        <v>498</v>
      </c>
    </row>
    <row r="1425" spans="1:250" x14ac:dyDescent="0.35">
      <c r="A1425">
        <v>14492</v>
      </c>
      <c r="B1425">
        <v>-922729984</v>
      </c>
      <c r="C1425">
        <v>1837</v>
      </c>
      <c r="D1425" t="s">
        <v>272</v>
      </c>
      <c r="E1425" t="s">
        <v>273</v>
      </c>
      <c r="F1425">
        <v>13794</v>
      </c>
      <c r="G1425" t="s">
        <v>274</v>
      </c>
      <c r="H1425" t="s">
        <v>275</v>
      </c>
      <c r="I1425">
        <v>521</v>
      </c>
      <c r="J1425" t="s">
        <v>539</v>
      </c>
      <c r="K1425" t="s">
        <v>540</v>
      </c>
      <c r="L1425">
        <v>34667</v>
      </c>
      <c r="M1425" t="s">
        <v>355</v>
      </c>
      <c r="N1425" t="s">
        <v>356</v>
      </c>
      <c r="O1425">
        <v>34667</v>
      </c>
      <c r="P1425" t="s">
        <v>355</v>
      </c>
      <c r="Q1425" t="s">
        <v>356</v>
      </c>
      <c r="R1425" t="s">
        <v>458</v>
      </c>
      <c r="S1425" s="43">
        <v>0</v>
      </c>
      <c r="U1425" s="43">
        <v>16</v>
      </c>
      <c r="IF1425">
        <v>34667</v>
      </c>
      <c r="IG1425" t="s">
        <v>355</v>
      </c>
      <c r="IH1425" t="s">
        <v>311</v>
      </c>
      <c r="IK1425">
        <v>-2</v>
      </c>
      <c r="IL1425" t="s">
        <v>278</v>
      </c>
      <c r="IM1425" t="s">
        <v>279</v>
      </c>
      <c r="IN1425" t="s">
        <v>468</v>
      </c>
      <c r="IP1425" t="s">
        <v>498</v>
      </c>
    </row>
    <row r="1426" spans="1:250" x14ac:dyDescent="0.35">
      <c r="A1426">
        <v>14493</v>
      </c>
      <c r="B1426">
        <v>-922729984</v>
      </c>
      <c r="C1426">
        <v>1837</v>
      </c>
      <c r="D1426" t="s">
        <v>272</v>
      </c>
      <c r="E1426" t="s">
        <v>273</v>
      </c>
      <c r="F1426">
        <v>13794</v>
      </c>
      <c r="G1426" t="s">
        <v>274</v>
      </c>
      <c r="H1426" t="s">
        <v>275</v>
      </c>
      <c r="I1426">
        <v>519</v>
      </c>
      <c r="J1426" t="s">
        <v>541</v>
      </c>
      <c r="K1426" t="s">
        <v>542</v>
      </c>
      <c r="L1426">
        <v>34667</v>
      </c>
      <c r="M1426" t="s">
        <v>355</v>
      </c>
      <c r="N1426" t="s">
        <v>356</v>
      </c>
      <c r="O1426">
        <v>34667</v>
      </c>
      <c r="P1426" t="s">
        <v>355</v>
      </c>
      <c r="Q1426" t="s">
        <v>356</v>
      </c>
      <c r="R1426" t="s">
        <v>458</v>
      </c>
      <c r="S1426" s="43">
        <v>0</v>
      </c>
      <c r="U1426" s="43">
        <v>16</v>
      </c>
      <c r="IF1426">
        <v>34667</v>
      </c>
      <c r="IG1426" t="s">
        <v>355</v>
      </c>
      <c r="IH1426" t="s">
        <v>311</v>
      </c>
      <c r="IK1426">
        <v>-2</v>
      </c>
      <c r="IL1426" t="s">
        <v>278</v>
      </c>
      <c r="IM1426" t="s">
        <v>279</v>
      </c>
      <c r="IN1426" t="s">
        <v>468</v>
      </c>
      <c r="IP1426" t="s">
        <v>498</v>
      </c>
    </row>
    <row r="1427" spans="1:250" x14ac:dyDescent="0.35">
      <c r="A1427">
        <v>14494</v>
      </c>
      <c r="B1427">
        <v>-922729984</v>
      </c>
      <c r="C1427">
        <v>1837</v>
      </c>
      <c r="D1427" t="s">
        <v>272</v>
      </c>
      <c r="E1427" t="s">
        <v>273</v>
      </c>
      <c r="F1427">
        <v>13794</v>
      </c>
      <c r="G1427" t="s">
        <v>274</v>
      </c>
      <c r="H1427" t="s">
        <v>275</v>
      </c>
      <c r="I1427">
        <v>515</v>
      </c>
      <c r="J1427" t="s">
        <v>543</v>
      </c>
      <c r="K1427" t="s">
        <v>544</v>
      </c>
      <c r="L1427">
        <v>34667</v>
      </c>
      <c r="M1427" t="s">
        <v>355</v>
      </c>
      <c r="N1427" t="s">
        <v>356</v>
      </c>
      <c r="O1427">
        <v>34667</v>
      </c>
      <c r="P1427" t="s">
        <v>355</v>
      </c>
      <c r="Q1427" t="s">
        <v>356</v>
      </c>
      <c r="R1427" t="s">
        <v>458</v>
      </c>
      <c r="S1427" s="43">
        <v>0</v>
      </c>
      <c r="U1427" s="43">
        <v>16</v>
      </c>
      <c r="IF1427">
        <v>34667</v>
      </c>
      <c r="IG1427" t="s">
        <v>355</v>
      </c>
      <c r="IH1427" t="s">
        <v>311</v>
      </c>
      <c r="IK1427">
        <v>-2</v>
      </c>
      <c r="IL1427" t="s">
        <v>278</v>
      </c>
      <c r="IM1427" t="s">
        <v>279</v>
      </c>
      <c r="IN1427" t="s">
        <v>468</v>
      </c>
      <c r="IP1427" t="s">
        <v>498</v>
      </c>
    </row>
    <row r="1428" spans="1:250" x14ac:dyDescent="0.35">
      <c r="A1428">
        <v>14495</v>
      </c>
      <c r="B1428">
        <v>-922729984</v>
      </c>
      <c r="C1428">
        <v>1837</v>
      </c>
      <c r="D1428" t="s">
        <v>272</v>
      </c>
      <c r="E1428" t="s">
        <v>273</v>
      </c>
      <c r="F1428">
        <v>13794</v>
      </c>
      <c r="G1428" t="s">
        <v>274</v>
      </c>
      <c r="H1428" t="s">
        <v>275</v>
      </c>
      <c r="I1428">
        <v>513</v>
      </c>
      <c r="J1428" t="s">
        <v>545</v>
      </c>
      <c r="K1428" t="s">
        <v>546</v>
      </c>
      <c r="L1428">
        <v>34667</v>
      </c>
      <c r="M1428" t="s">
        <v>355</v>
      </c>
      <c r="N1428" t="s">
        <v>356</v>
      </c>
      <c r="O1428">
        <v>34667</v>
      </c>
      <c r="P1428" t="s">
        <v>355</v>
      </c>
      <c r="Q1428" t="s">
        <v>356</v>
      </c>
      <c r="R1428" t="s">
        <v>458</v>
      </c>
      <c r="S1428" s="43">
        <v>0</v>
      </c>
      <c r="U1428" s="43">
        <v>16</v>
      </c>
      <c r="IF1428">
        <v>34667</v>
      </c>
      <c r="IG1428" t="s">
        <v>355</v>
      </c>
      <c r="IH1428" t="s">
        <v>311</v>
      </c>
      <c r="IK1428">
        <v>-2</v>
      </c>
      <c r="IL1428" t="s">
        <v>278</v>
      </c>
      <c r="IM1428" t="s">
        <v>279</v>
      </c>
      <c r="IN1428" t="s">
        <v>468</v>
      </c>
      <c r="IP1428" t="s">
        <v>498</v>
      </c>
    </row>
    <row r="1429" spans="1:250" x14ac:dyDescent="0.35">
      <c r="A1429">
        <v>14496</v>
      </c>
      <c r="B1429">
        <v>-922729984</v>
      </c>
      <c r="C1429">
        <v>1837</v>
      </c>
      <c r="D1429" t="s">
        <v>272</v>
      </c>
      <c r="E1429" t="s">
        <v>273</v>
      </c>
      <c r="F1429">
        <v>13794</v>
      </c>
      <c r="G1429" t="s">
        <v>274</v>
      </c>
      <c r="H1429" t="s">
        <v>275</v>
      </c>
      <c r="I1429">
        <v>509</v>
      </c>
      <c r="J1429" t="s">
        <v>547</v>
      </c>
      <c r="K1429" t="s">
        <v>548</v>
      </c>
      <c r="L1429">
        <v>34667</v>
      </c>
      <c r="M1429" t="s">
        <v>355</v>
      </c>
      <c r="N1429" t="s">
        <v>356</v>
      </c>
      <c r="O1429">
        <v>34667</v>
      </c>
      <c r="P1429" t="s">
        <v>355</v>
      </c>
      <c r="Q1429" t="s">
        <v>356</v>
      </c>
      <c r="R1429" t="s">
        <v>458</v>
      </c>
      <c r="S1429" s="43">
        <v>0</v>
      </c>
      <c r="U1429" s="43">
        <v>16</v>
      </c>
      <c r="IF1429">
        <v>34667</v>
      </c>
      <c r="IG1429" t="s">
        <v>355</v>
      </c>
      <c r="IH1429" t="s">
        <v>311</v>
      </c>
      <c r="IK1429">
        <v>-2</v>
      </c>
      <c r="IL1429" t="s">
        <v>278</v>
      </c>
      <c r="IM1429" t="s">
        <v>279</v>
      </c>
      <c r="IN1429" t="s">
        <v>468</v>
      </c>
      <c r="IP1429" t="s">
        <v>498</v>
      </c>
    </row>
    <row r="1430" spans="1:250" x14ac:dyDescent="0.35">
      <c r="A1430">
        <v>14497</v>
      </c>
      <c r="B1430">
        <v>-922729984</v>
      </c>
      <c r="C1430">
        <v>1837</v>
      </c>
      <c r="D1430" t="s">
        <v>272</v>
      </c>
      <c r="E1430" t="s">
        <v>273</v>
      </c>
      <c r="F1430">
        <v>7057</v>
      </c>
      <c r="G1430" t="s">
        <v>290</v>
      </c>
      <c r="H1430" t="s">
        <v>291</v>
      </c>
      <c r="I1430">
        <v>515</v>
      </c>
      <c r="J1430" t="s">
        <v>543</v>
      </c>
      <c r="K1430" t="s">
        <v>544</v>
      </c>
      <c r="L1430">
        <v>35455</v>
      </c>
      <c r="M1430" t="s">
        <v>342</v>
      </c>
      <c r="N1430" t="s">
        <v>343</v>
      </c>
      <c r="O1430">
        <v>35455</v>
      </c>
      <c r="P1430" t="s">
        <v>342</v>
      </c>
      <c r="Q1430" t="s">
        <v>343</v>
      </c>
      <c r="R1430" t="s">
        <v>458</v>
      </c>
      <c r="S1430" s="43">
        <v>0</v>
      </c>
      <c r="U1430" s="43">
        <v>16</v>
      </c>
      <c r="IF1430">
        <v>35455</v>
      </c>
      <c r="IG1430" t="s">
        <v>342</v>
      </c>
      <c r="IH1430" t="s">
        <v>292</v>
      </c>
      <c r="IK1430">
        <v>-2</v>
      </c>
      <c r="IL1430" t="s">
        <v>278</v>
      </c>
      <c r="IM1430" t="s">
        <v>279</v>
      </c>
      <c r="IN1430" t="s">
        <v>471</v>
      </c>
      <c r="IP1430" t="s">
        <v>499</v>
      </c>
    </row>
    <row r="1431" spans="1:250" x14ac:dyDescent="0.35">
      <c r="A1431">
        <v>14498</v>
      </c>
      <c r="B1431">
        <v>-922729984</v>
      </c>
      <c r="C1431">
        <v>1837</v>
      </c>
      <c r="D1431" t="s">
        <v>272</v>
      </c>
      <c r="E1431" t="s">
        <v>273</v>
      </c>
      <c r="F1431">
        <v>7057</v>
      </c>
      <c r="G1431" t="s">
        <v>290</v>
      </c>
      <c r="H1431" t="s">
        <v>291</v>
      </c>
      <c r="I1431">
        <v>513</v>
      </c>
      <c r="J1431" t="s">
        <v>545</v>
      </c>
      <c r="K1431" t="s">
        <v>546</v>
      </c>
      <c r="L1431">
        <v>35455</v>
      </c>
      <c r="M1431" t="s">
        <v>342</v>
      </c>
      <c r="N1431" t="s">
        <v>343</v>
      </c>
      <c r="O1431">
        <v>35455</v>
      </c>
      <c r="P1431" t="s">
        <v>342</v>
      </c>
      <c r="Q1431" t="s">
        <v>343</v>
      </c>
      <c r="R1431" t="s">
        <v>458</v>
      </c>
      <c r="S1431" s="43">
        <v>0</v>
      </c>
      <c r="U1431" s="43">
        <v>16</v>
      </c>
      <c r="IF1431">
        <v>35455</v>
      </c>
      <c r="IG1431" t="s">
        <v>342</v>
      </c>
      <c r="IH1431" t="s">
        <v>292</v>
      </c>
      <c r="IK1431">
        <v>-2</v>
      </c>
      <c r="IL1431" t="s">
        <v>278</v>
      </c>
      <c r="IM1431" t="s">
        <v>279</v>
      </c>
      <c r="IN1431" t="s">
        <v>471</v>
      </c>
      <c r="IP1431" t="s">
        <v>499</v>
      </c>
    </row>
    <row r="1432" spans="1:250" x14ac:dyDescent="0.35">
      <c r="A1432">
        <v>14499</v>
      </c>
      <c r="B1432">
        <v>-922729984</v>
      </c>
      <c r="C1432">
        <v>1837</v>
      </c>
      <c r="D1432" t="s">
        <v>272</v>
      </c>
      <c r="E1432" t="s">
        <v>273</v>
      </c>
      <c r="F1432">
        <v>7057</v>
      </c>
      <c r="G1432" t="s">
        <v>290</v>
      </c>
      <c r="H1432" t="s">
        <v>291</v>
      </c>
      <c r="I1432">
        <v>509</v>
      </c>
      <c r="J1432" t="s">
        <v>547</v>
      </c>
      <c r="K1432" t="s">
        <v>548</v>
      </c>
      <c r="L1432">
        <v>35455</v>
      </c>
      <c r="M1432" t="s">
        <v>342</v>
      </c>
      <c r="N1432" t="s">
        <v>343</v>
      </c>
      <c r="O1432">
        <v>35455</v>
      </c>
      <c r="P1432" t="s">
        <v>342</v>
      </c>
      <c r="Q1432" t="s">
        <v>343</v>
      </c>
      <c r="R1432" t="s">
        <v>458</v>
      </c>
      <c r="S1432" s="43">
        <v>0</v>
      </c>
      <c r="U1432" s="43">
        <v>16</v>
      </c>
      <c r="IF1432">
        <v>35455</v>
      </c>
      <c r="IG1432" t="s">
        <v>342</v>
      </c>
      <c r="IH1432" t="s">
        <v>292</v>
      </c>
      <c r="IK1432">
        <v>-2</v>
      </c>
      <c r="IL1432" t="s">
        <v>278</v>
      </c>
      <c r="IM1432" t="s">
        <v>279</v>
      </c>
      <c r="IN1432" t="s">
        <v>471</v>
      </c>
      <c r="IP1432" t="s">
        <v>499</v>
      </c>
    </row>
    <row r="1433" spans="1:250" x14ac:dyDescent="0.35">
      <c r="A1433">
        <v>14500</v>
      </c>
      <c r="B1433">
        <v>-922729984</v>
      </c>
      <c r="C1433">
        <v>1837</v>
      </c>
      <c r="D1433" t="s">
        <v>272</v>
      </c>
      <c r="E1433" t="s">
        <v>273</v>
      </c>
      <c r="F1433">
        <v>7057</v>
      </c>
      <c r="G1433" t="s">
        <v>290</v>
      </c>
      <c r="H1433" t="s">
        <v>291</v>
      </c>
      <c r="I1433">
        <v>507</v>
      </c>
      <c r="J1433" t="s">
        <v>549</v>
      </c>
      <c r="K1433" t="s">
        <v>550</v>
      </c>
      <c r="L1433">
        <v>35455</v>
      </c>
      <c r="M1433" t="s">
        <v>342</v>
      </c>
      <c r="N1433" t="s">
        <v>343</v>
      </c>
      <c r="O1433">
        <v>35455</v>
      </c>
      <c r="P1433" t="s">
        <v>342</v>
      </c>
      <c r="Q1433" t="s">
        <v>343</v>
      </c>
      <c r="R1433" t="s">
        <v>458</v>
      </c>
      <c r="S1433" s="43">
        <v>0</v>
      </c>
      <c r="U1433" s="43">
        <v>16</v>
      </c>
      <c r="IF1433">
        <v>35455</v>
      </c>
      <c r="IG1433" t="s">
        <v>342</v>
      </c>
      <c r="IH1433" t="s">
        <v>292</v>
      </c>
      <c r="IK1433">
        <v>-2</v>
      </c>
      <c r="IL1433" t="s">
        <v>278</v>
      </c>
      <c r="IM1433" t="s">
        <v>279</v>
      </c>
      <c r="IN1433" t="s">
        <v>471</v>
      </c>
      <c r="IP1433" t="s">
        <v>499</v>
      </c>
    </row>
    <row r="1434" spans="1:250" x14ac:dyDescent="0.35">
      <c r="A1434">
        <v>14501</v>
      </c>
      <c r="B1434">
        <v>-922729984</v>
      </c>
      <c r="C1434">
        <v>1837</v>
      </c>
      <c r="D1434" t="s">
        <v>272</v>
      </c>
      <c r="E1434" t="s">
        <v>273</v>
      </c>
      <c r="F1434">
        <v>13794</v>
      </c>
      <c r="G1434" t="s">
        <v>274</v>
      </c>
      <c r="H1434" t="s">
        <v>275</v>
      </c>
      <c r="I1434">
        <v>528</v>
      </c>
      <c r="J1434" t="s">
        <v>531</v>
      </c>
      <c r="K1434" t="s">
        <v>532</v>
      </c>
      <c r="L1434">
        <v>34667</v>
      </c>
      <c r="M1434" t="s">
        <v>355</v>
      </c>
      <c r="N1434" t="s">
        <v>356</v>
      </c>
      <c r="O1434">
        <v>34667</v>
      </c>
      <c r="P1434" t="s">
        <v>355</v>
      </c>
      <c r="Q1434" t="s">
        <v>356</v>
      </c>
      <c r="R1434" t="s">
        <v>458</v>
      </c>
      <c r="S1434" s="43">
        <v>0</v>
      </c>
      <c r="U1434" s="43">
        <v>16</v>
      </c>
      <c r="IF1434">
        <v>34667</v>
      </c>
      <c r="IG1434" t="s">
        <v>355</v>
      </c>
      <c r="IH1434" t="s">
        <v>311</v>
      </c>
      <c r="IK1434">
        <v>-2</v>
      </c>
      <c r="IL1434" t="s">
        <v>278</v>
      </c>
      <c r="IM1434" t="s">
        <v>279</v>
      </c>
      <c r="IN1434" t="s">
        <v>468</v>
      </c>
      <c r="IP1434" t="s">
        <v>498</v>
      </c>
    </row>
    <row r="1435" spans="1:250" x14ac:dyDescent="0.35">
      <c r="A1435">
        <v>14502</v>
      </c>
      <c r="B1435">
        <v>-922729984</v>
      </c>
      <c r="C1435">
        <v>1837</v>
      </c>
      <c r="D1435" t="s">
        <v>272</v>
      </c>
      <c r="E1435" t="s">
        <v>273</v>
      </c>
      <c r="F1435">
        <v>13794</v>
      </c>
      <c r="G1435" t="s">
        <v>274</v>
      </c>
      <c r="H1435" t="s">
        <v>275</v>
      </c>
      <c r="I1435">
        <v>527</v>
      </c>
      <c r="J1435" t="s">
        <v>535</v>
      </c>
      <c r="K1435" t="s">
        <v>536</v>
      </c>
      <c r="L1435">
        <v>34667</v>
      </c>
      <c r="M1435" t="s">
        <v>355</v>
      </c>
      <c r="N1435" t="s">
        <v>356</v>
      </c>
      <c r="O1435">
        <v>34667</v>
      </c>
      <c r="P1435" t="s">
        <v>355</v>
      </c>
      <c r="Q1435" t="s">
        <v>356</v>
      </c>
      <c r="R1435" t="s">
        <v>458</v>
      </c>
      <c r="S1435" s="43">
        <v>0</v>
      </c>
      <c r="U1435" s="43">
        <v>16</v>
      </c>
      <c r="IF1435">
        <v>34667</v>
      </c>
      <c r="IG1435" t="s">
        <v>355</v>
      </c>
      <c r="IH1435" t="s">
        <v>311</v>
      </c>
      <c r="IK1435">
        <v>-2</v>
      </c>
      <c r="IL1435" t="s">
        <v>278</v>
      </c>
      <c r="IM1435" t="s">
        <v>279</v>
      </c>
      <c r="IN1435" t="s">
        <v>468</v>
      </c>
      <c r="IP1435" t="s">
        <v>498</v>
      </c>
    </row>
    <row r="1436" spans="1:250" x14ac:dyDescent="0.35">
      <c r="A1436">
        <v>14503</v>
      </c>
      <c r="B1436">
        <v>-922729984</v>
      </c>
      <c r="C1436">
        <v>1837</v>
      </c>
      <c r="D1436" t="s">
        <v>272</v>
      </c>
      <c r="E1436" t="s">
        <v>273</v>
      </c>
      <c r="F1436">
        <v>35467</v>
      </c>
      <c r="G1436" t="s">
        <v>337</v>
      </c>
      <c r="H1436" t="s">
        <v>338</v>
      </c>
      <c r="I1436">
        <v>507</v>
      </c>
      <c r="J1436" t="s">
        <v>549</v>
      </c>
      <c r="K1436" t="s">
        <v>550</v>
      </c>
      <c r="L1436">
        <v>35556</v>
      </c>
      <c r="M1436" t="s">
        <v>339</v>
      </c>
      <c r="N1436" t="s">
        <v>340</v>
      </c>
      <c r="O1436">
        <v>35556</v>
      </c>
      <c r="P1436" t="s">
        <v>339</v>
      </c>
      <c r="Q1436" t="s">
        <v>340</v>
      </c>
      <c r="R1436" t="s">
        <v>458</v>
      </c>
      <c r="S1436" s="43">
        <v>0</v>
      </c>
      <c r="U1436" s="43">
        <v>16</v>
      </c>
      <c r="IF1436">
        <v>35556</v>
      </c>
      <c r="IG1436" t="s">
        <v>339</v>
      </c>
      <c r="IH1436" t="s">
        <v>341</v>
      </c>
      <c r="IK1436">
        <v>-2</v>
      </c>
      <c r="IL1436" t="s">
        <v>278</v>
      </c>
      <c r="IM1436" t="s">
        <v>279</v>
      </c>
      <c r="IN1436" t="s">
        <v>500</v>
      </c>
      <c r="IP1436" t="s">
        <v>501</v>
      </c>
    </row>
    <row r="1437" spans="1:250" x14ac:dyDescent="0.35">
      <c r="A1437">
        <v>14504</v>
      </c>
      <c r="B1437">
        <v>-922729984</v>
      </c>
      <c r="C1437">
        <v>1837</v>
      </c>
      <c r="D1437" t="s">
        <v>272</v>
      </c>
      <c r="E1437" t="s">
        <v>273</v>
      </c>
      <c r="F1437">
        <v>7057</v>
      </c>
      <c r="G1437" t="s">
        <v>290</v>
      </c>
      <c r="H1437" t="s">
        <v>291</v>
      </c>
      <c r="I1437">
        <v>528</v>
      </c>
      <c r="J1437" t="s">
        <v>531</v>
      </c>
      <c r="K1437" t="s">
        <v>532</v>
      </c>
      <c r="L1437">
        <v>35455</v>
      </c>
      <c r="M1437" t="s">
        <v>342</v>
      </c>
      <c r="N1437" t="s">
        <v>343</v>
      </c>
      <c r="O1437">
        <v>35455</v>
      </c>
      <c r="P1437" t="s">
        <v>342</v>
      </c>
      <c r="Q1437" t="s">
        <v>343</v>
      </c>
      <c r="R1437" t="s">
        <v>458</v>
      </c>
      <c r="S1437" s="43">
        <v>0</v>
      </c>
      <c r="U1437" s="43">
        <v>16</v>
      </c>
      <c r="IF1437">
        <v>35455</v>
      </c>
      <c r="IG1437" t="s">
        <v>342</v>
      </c>
      <c r="IH1437" t="s">
        <v>292</v>
      </c>
      <c r="IK1437">
        <v>-2</v>
      </c>
      <c r="IL1437" t="s">
        <v>278</v>
      </c>
      <c r="IM1437" t="s">
        <v>279</v>
      </c>
      <c r="IN1437" t="s">
        <v>471</v>
      </c>
      <c r="IP1437" t="s">
        <v>499</v>
      </c>
    </row>
    <row r="1438" spans="1:250" x14ac:dyDescent="0.35">
      <c r="A1438">
        <v>14505</v>
      </c>
      <c r="B1438">
        <v>-922729984</v>
      </c>
      <c r="C1438">
        <v>1837</v>
      </c>
      <c r="D1438" t="s">
        <v>272</v>
      </c>
      <c r="E1438" t="s">
        <v>273</v>
      </c>
      <c r="F1438">
        <v>7057</v>
      </c>
      <c r="G1438" t="s">
        <v>290</v>
      </c>
      <c r="H1438" t="s">
        <v>291</v>
      </c>
      <c r="I1438">
        <v>527</v>
      </c>
      <c r="J1438" t="s">
        <v>535</v>
      </c>
      <c r="K1438" t="s">
        <v>536</v>
      </c>
      <c r="L1438">
        <v>35455</v>
      </c>
      <c r="M1438" t="s">
        <v>342</v>
      </c>
      <c r="N1438" t="s">
        <v>343</v>
      </c>
      <c r="O1438">
        <v>35455</v>
      </c>
      <c r="P1438" t="s">
        <v>342</v>
      </c>
      <c r="Q1438" t="s">
        <v>343</v>
      </c>
      <c r="R1438" t="s">
        <v>458</v>
      </c>
      <c r="S1438" s="43">
        <v>0</v>
      </c>
      <c r="U1438" s="43">
        <v>16</v>
      </c>
      <c r="IF1438">
        <v>35455</v>
      </c>
      <c r="IG1438" t="s">
        <v>342</v>
      </c>
      <c r="IH1438" t="s">
        <v>292</v>
      </c>
      <c r="IK1438">
        <v>-2</v>
      </c>
      <c r="IL1438" t="s">
        <v>278</v>
      </c>
      <c r="IM1438" t="s">
        <v>279</v>
      </c>
      <c r="IN1438" t="s">
        <v>471</v>
      </c>
      <c r="IP1438" t="s">
        <v>499</v>
      </c>
    </row>
    <row r="1439" spans="1:250" x14ac:dyDescent="0.35">
      <c r="A1439">
        <v>14506</v>
      </c>
      <c r="B1439">
        <v>-922729984</v>
      </c>
      <c r="C1439">
        <v>1837</v>
      </c>
      <c r="D1439" t="s">
        <v>272</v>
      </c>
      <c r="E1439" t="s">
        <v>273</v>
      </c>
      <c r="F1439">
        <v>7057</v>
      </c>
      <c r="G1439" t="s">
        <v>290</v>
      </c>
      <c r="H1439" t="s">
        <v>291</v>
      </c>
      <c r="I1439">
        <v>523</v>
      </c>
      <c r="J1439" t="s">
        <v>537</v>
      </c>
      <c r="K1439" t="s">
        <v>538</v>
      </c>
      <c r="L1439">
        <v>35455</v>
      </c>
      <c r="M1439" t="s">
        <v>342</v>
      </c>
      <c r="N1439" t="s">
        <v>343</v>
      </c>
      <c r="O1439">
        <v>35455</v>
      </c>
      <c r="P1439" t="s">
        <v>342</v>
      </c>
      <c r="Q1439" t="s">
        <v>343</v>
      </c>
      <c r="R1439" t="s">
        <v>458</v>
      </c>
      <c r="S1439" s="43">
        <v>0</v>
      </c>
      <c r="U1439" s="43">
        <v>16</v>
      </c>
      <c r="IF1439">
        <v>35455</v>
      </c>
      <c r="IG1439" t="s">
        <v>342</v>
      </c>
      <c r="IH1439" t="s">
        <v>292</v>
      </c>
      <c r="IK1439">
        <v>-2</v>
      </c>
      <c r="IL1439" t="s">
        <v>278</v>
      </c>
      <c r="IM1439" t="s">
        <v>279</v>
      </c>
      <c r="IN1439" t="s">
        <v>471</v>
      </c>
      <c r="IP1439" t="s">
        <v>499</v>
      </c>
    </row>
    <row r="1440" spans="1:250" x14ac:dyDescent="0.35">
      <c r="A1440">
        <v>14507</v>
      </c>
      <c r="B1440">
        <v>-922729984</v>
      </c>
      <c r="C1440">
        <v>1837</v>
      </c>
      <c r="D1440" t="s">
        <v>272</v>
      </c>
      <c r="E1440" t="s">
        <v>273</v>
      </c>
      <c r="F1440">
        <v>7057</v>
      </c>
      <c r="G1440" t="s">
        <v>290</v>
      </c>
      <c r="H1440" t="s">
        <v>291</v>
      </c>
      <c r="I1440">
        <v>521</v>
      </c>
      <c r="J1440" t="s">
        <v>539</v>
      </c>
      <c r="K1440" t="s">
        <v>540</v>
      </c>
      <c r="L1440">
        <v>35455</v>
      </c>
      <c r="M1440" t="s">
        <v>342</v>
      </c>
      <c r="N1440" t="s">
        <v>343</v>
      </c>
      <c r="O1440">
        <v>35455</v>
      </c>
      <c r="P1440" t="s">
        <v>342</v>
      </c>
      <c r="Q1440" t="s">
        <v>343</v>
      </c>
      <c r="R1440" t="s">
        <v>458</v>
      </c>
      <c r="S1440" s="43">
        <v>0</v>
      </c>
      <c r="U1440" s="43">
        <v>16</v>
      </c>
      <c r="IF1440">
        <v>35455</v>
      </c>
      <c r="IG1440" t="s">
        <v>342</v>
      </c>
      <c r="IH1440" t="s">
        <v>292</v>
      </c>
      <c r="IK1440">
        <v>-2</v>
      </c>
      <c r="IL1440" t="s">
        <v>278</v>
      </c>
      <c r="IM1440" t="s">
        <v>279</v>
      </c>
      <c r="IN1440" t="s">
        <v>471</v>
      </c>
      <c r="IP1440" t="s">
        <v>499</v>
      </c>
    </row>
    <row r="1441" spans="1:250" x14ac:dyDescent="0.35">
      <c r="A1441">
        <v>14508</v>
      </c>
      <c r="B1441">
        <v>-922729984</v>
      </c>
      <c r="C1441">
        <v>1837</v>
      </c>
      <c r="D1441" t="s">
        <v>272</v>
      </c>
      <c r="E1441" t="s">
        <v>273</v>
      </c>
      <c r="F1441">
        <v>7057</v>
      </c>
      <c r="G1441" t="s">
        <v>290</v>
      </c>
      <c r="H1441" t="s">
        <v>291</v>
      </c>
      <c r="I1441">
        <v>519</v>
      </c>
      <c r="J1441" t="s">
        <v>541</v>
      </c>
      <c r="K1441" t="s">
        <v>542</v>
      </c>
      <c r="L1441">
        <v>35455</v>
      </c>
      <c r="M1441" t="s">
        <v>342</v>
      </c>
      <c r="N1441" t="s">
        <v>343</v>
      </c>
      <c r="O1441">
        <v>35455</v>
      </c>
      <c r="P1441" t="s">
        <v>342</v>
      </c>
      <c r="Q1441" t="s">
        <v>343</v>
      </c>
      <c r="R1441" t="s">
        <v>458</v>
      </c>
      <c r="S1441" s="43">
        <v>0</v>
      </c>
      <c r="U1441" s="43">
        <v>16</v>
      </c>
      <c r="IF1441">
        <v>35455</v>
      </c>
      <c r="IG1441" t="s">
        <v>342</v>
      </c>
      <c r="IH1441" t="s">
        <v>292</v>
      </c>
      <c r="IK1441">
        <v>-2</v>
      </c>
      <c r="IL1441" t="s">
        <v>278</v>
      </c>
      <c r="IM1441" t="s">
        <v>279</v>
      </c>
      <c r="IN1441" t="s">
        <v>471</v>
      </c>
      <c r="IP1441" t="s">
        <v>499</v>
      </c>
    </row>
    <row r="1442" spans="1:250" x14ac:dyDescent="0.35">
      <c r="A1442">
        <v>14509</v>
      </c>
      <c r="B1442">
        <v>-922729984</v>
      </c>
      <c r="C1442">
        <v>1837</v>
      </c>
      <c r="D1442" t="s">
        <v>272</v>
      </c>
      <c r="E1442" t="s">
        <v>273</v>
      </c>
      <c r="F1442">
        <v>35467</v>
      </c>
      <c r="G1442" t="s">
        <v>337</v>
      </c>
      <c r="H1442" t="s">
        <v>338</v>
      </c>
      <c r="I1442">
        <v>523</v>
      </c>
      <c r="J1442" t="s">
        <v>537</v>
      </c>
      <c r="K1442" t="s">
        <v>538</v>
      </c>
      <c r="L1442">
        <v>35556</v>
      </c>
      <c r="M1442" t="s">
        <v>339</v>
      </c>
      <c r="N1442" t="s">
        <v>340</v>
      </c>
      <c r="O1442">
        <v>35556</v>
      </c>
      <c r="P1442" t="s">
        <v>339</v>
      </c>
      <c r="Q1442" t="s">
        <v>340</v>
      </c>
      <c r="R1442" t="s">
        <v>458</v>
      </c>
      <c r="S1442" s="43">
        <v>0</v>
      </c>
      <c r="U1442" s="43">
        <v>16</v>
      </c>
      <c r="IF1442">
        <v>35556</v>
      </c>
      <c r="IG1442" t="s">
        <v>339</v>
      </c>
      <c r="IH1442" t="s">
        <v>341</v>
      </c>
      <c r="IK1442">
        <v>-2</v>
      </c>
      <c r="IL1442" t="s">
        <v>278</v>
      </c>
      <c r="IM1442" t="s">
        <v>279</v>
      </c>
      <c r="IN1442" t="s">
        <v>500</v>
      </c>
      <c r="IP1442" t="s">
        <v>501</v>
      </c>
    </row>
    <row r="1443" spans="1:250" x14ac:dyDescent="0.35">
      <c r="A1443">
        <v>14510</v>
      </c>
      <c r="B1443">
        <v>-922729984</v>
      </c>
      <c r="C1443">
        <v>1837</v>
      </c>
      <c r="D1443" t="s">
        <v>272</v>
      </c>
      <c r="E1443" t="s">
        <v>273</v>
      </c>
      <c r="F1443">
        <v>35467</v>
      </c>
      <c r="G1443" t="s">
        <v>337</v>
      </c>
      <c r="H1443" t="s">
        <v>338</v>
      </c>
      <c r="I1443">
        <v>521</v>
      </c>
      <c r="J1443" t="s">
        <v>539</v>
      </c>
      <c r="K1443" t="s">
        <v>540</v>
      </c>
      <c r="L1443">
        <v>35556</v>
      </c>
      <c r="M1443" t="s">
        <v>339</v>
      </c>
      <c r="N1443" t="s">
        <v>340</v>
      </c>
      <c r="O1443">
        <v>35556</v>
      </c>
      <c r="P1443" t="s">
        <v>339</v>
      </c>
      <c r="Q1443" t="s">
        <v>340</v>
      </c>
      <c r="R1443" t="s">
        <v>458</v>
      </c>
      <c r="S1443" s="43">
        <v>0</v>
      </c>
      <c r="U1443" s="43">
        <v>16</v>
      </c>
      <c r="IF1443">
        <v>35556</v>
      </c>
      <c r="IG1443" t="s">
        <v>339</v>
      </c>
      <c r="IH1443" t="s">
        <v>341</v>
      </c>
      <c r="IK1443">
        <v>-2</v>
      </c>
      <c r="IL1443" t="s">
        <v>278</v>
      </c>
      <c r="IM1443" t="s">
        <v>279</v>
      </c>
      <c r="IN1443" t="s">
        <v>500</v>
      </c>
      <c r="IP1443" t="s">
        <v>501</v>
      </c>
    </row>
    <row r="1444" spans="1:250" x14ac:dyDescent="0.35">
      <c r="A1444">
        <v>14511</v>
      </c>
      <c r="B1444">
        <v>-922729984</v>
      </c>
      <c r="C1444">
        <v>1837</v>
      </c>
      <c r="D1444" t="s">
        <v>272</v>
      </c>
      <c r="E1444" t="s">
        <v>273</v>
      </c>
      <c r="F1444">
        <v>35467</v>
      </c>
      <c r="G1444" t="s">
        <v>337</v>
      </c>
      <c r="H1444" t="s">
        <v>338</v>
      </c>
      <c r="I1444">
        <v>519</v>
      </c>
      <c r="J1444" t="s">
        <v>541</v>
      </c>
      <c r="K1444" t="s">
        <v>542</v>
      </c>
      <c r="L1444">
        <v>35556</v>
      </c>
      <c r="M1444" t="s">
        <v>339</v>
      </c>
      <c r="N1444" t="s">
        <v>340</v>
      </c>
      <c r="O1444">
        <v>35556</v>
      </c>
      <c r="P1444" t="s">
        <v>339</v>
      </c>
      <c r="Q1444" t="s">
        <v>340</v>
      </c>
      <c r="R1444" t="s">
        <v>458</v>
      </c>
      <c r="S1444" s="43">
        <v>0</v>
      </c>
      <c r="U1444" s="43">
        <v>16</v>
      </c>
      <c r="IF1444">
        <v>35556</v>
      </c>
      <c r="IG1444" t="s">
        <v>339</v>
      </c>
      <c r="IH1444" t="s">
        <v>341</v>
      </c>
      <c r="IK1444">
        <v>-2</v>
      </c>
      <c r="IL1444" t="s">
        <v>278</v>
      </c>
      <c r="IM1444" t="s">
        <v>279</v>
      </c>
      <c r="IN1444" t="s">
        <v>500</v>
      </c>
      <c r="IP1444" t="s">
        <v>501</v>
      </c>
    </row>
    <row r="1445" spans="1:250" x14ac:dyDescent="0.35">
      <c r="A1445">
        <v>14512</v>
      </c>
      <c r="B1445">
        <v>-922729984</v>
      </c>
      <c r="C1445">
        <v>1837</v>
      </c>
      <c r="D1445" t="s">
        <v>272</v>
      </c>
      <c r="E1445" t="s">
        <v>273</v>
      </c>
      <c r="F1445">
        <v>35467</v>
      </c>
      <c r="G1445" t="s">
        <v>337</v>
      </c>
      <c r="H1445" t="s">
        <v>338</v>
      </c>
      <c r="I1445">
        <v>515</v>
      </c>
      <c r="J1445" t="s">
        <v>543</v>
      </c>
      <c r="K1445" t="s">
        <v>544</v>
      </c>
      <c r="L1445">
        <v>35556</v>
      </c>
      <c r="M1445" t="s">
        <v>339</v>
      </c>
      <c r="N1445" t="s">
        <v>340</v>
      </c>
      <c r="O1445">
        <v>35556</v>
      </c>
      <c r="P1445" t="s">
        <v>339</v>
      </c>
      <c r="Q1445" t="s">
        <v>340</v>
      </c>
      <c r="R1445" t="s">
        <v>458</v>
      </c>
      <c r="S1445" s="43">
        <v>0</v>
      </c>
      <c r="U1445" s="43">
        <v>16</v>
      </c>
      <c r="IF1445">
        <v>35556</v>
      </c>
      <c r="IG1445" t="s">
        <v>339</v>
      </c>
      <c r="IH1445" t="s">
        <v>341</v>
      </c>
      <c r="IK1445">
        <v>-2</v>
      </c>
      <c r="IL1445" t="s">
        <v>278</v>
      </c>
      <c r="IM1445" t="s">
        <v>279</v>
      </c>
      <c r="IN1445" t="s">
        <v>500</v>
      </c>
      <c r="IP1445" t="s">
        <v>501</v>
      </c>
    </row>
    <row r="1446" spans="1:250" x14ac:dyDescent="0.35">
      <c r="A1446">
        <v>14513</v>
      </c>
      <c r="B1446">
        <v>-922729984</v>
      </c>
      <c r="C1446">
        <v>1837</v>
      </c>
      <c r="D1446" t="s">
        <v>272</v>
      </c>
      <c r="E1446" t="s">
        <v>273</v>
      </c>
      <c r="F1446">
        <v>35467</v>
      </c>
      <c r="G1446" t="s">
        <v>337</v>
      </c>
      <c r="H1446" t="s">
        <v>338</v>
      </c>
      <c r="I1446">
        <v>513</v>
      </c>
      <c r="J1446" t="s">
        <v>545</v>
      </c>
      <c r="K1446" t="s">
        <v>546</v>
      </c>
      <c r="L1446">
        <v>35556</v>
      </c>
      <c r="M1446" t="s">
        <v>339</v>
      </c>
      <c r="N1446" t="s">
        <v>340</v>
      </c>
      <c r="O1446">
        <v>35556</v>
      </c>
      <c r="P1446" t="s">
        <v>339</v>
      </c>
      <c r="Q1446" t="s">
        <v>340</v>
      </c>
      <c r="R1446" t="s">
        <v>458</v>
      </c>
      <c r="S1446" s="43">
        <v>0</v>
      </c>
      <c r="U1446" s="43">
        <v>16</v>
      </c>
      <c r="IF1446">
        <v>35556</v>
      </c>
      <c r="IG1446" t="s">
        <v>339</v>
      </c>
      <c r="IH1446" t="s">
        <v>341</v>
      </c>
      <c r="IK1446">
        <v>-2</v>
      </c>
      <c r="IL1446" t="s">
        <v>278</v>
      </c>
      <c r="IM1446" t="s">
        <v>279</v>
      </c>
      <c r="IN1446" t="s">
        <v>500</v>
      </c>
      <c r="IP1446" t="s">
        <v>501</v>
      </c>
    </row>
    <row r="1447" spans="1:250" x14ac:dyDescent="0.35">
      <c r="A1447">
        <v>14514</v>
      </c>
      <c r="B1447">
        <v>-922729984</v>
      </c>
      <c r="C1447">
        <v>1837</v>
      </c>
      <c r="D1447" t="s">
        <v>272</v>
      </c>
      <c r="E1447" t="s">
        <v>273</v>
      </c>
      <c r="F1447">
        <v>35467</v>
      </c>
      <c r="G1447" t="s">
        <v>337</v>
      </c>
      <c r="H1447" t="s">
        <v>338</v>
      </c>
      <c r="I1447">
        <v>509</v>
      </c>
      <c r="J1447" t="s">
        <v>547</v>
      </c>
      <c r="K1447" t="s">
        <v>548</v>
      </c>
      <c r="L1447">
        <v>35556</v>
      </c>
      <c r="M1447" t="s">
        <v>339</v>
      </c>
      <c r="N1447" t="s">
        <v>340</v>
      </c>
      <c r="O1447">
        <v>35556</v>
      </c>
      <c r="P1447" t="s">
        <v>339</v>
      </c>
      <c r="Q1447" t="s">
        <v>340</v>
      </c>
      <c r="R1447" t="s">
        <v>458</v>
      </c>
      <c r="S1447" s="43">
        <v>0</v>
      </c>
      <c r="U1447" s="43">
        <v>16</v>
      </c>
      <c r="IF1447">
        <v>35556</v>
      </c>
      <c r="IG1447" t="s">
        <v>339</v>
      </c>
      <c r="IH1447" t="s">
        <v>341</v>
      </c>
      <c r="IK1447">
        <v>-2</v>
      </c>
      <c r="IL1447" t="s">
        <v>278</v>
      </c>
      <c r="IM1447" t="s">
        <v>279</v>
      </c>
      <c r="IN1447" t="s">
        <v>500</v>
      </c>
      <c r="IP1447" t="s">
        <v>501</v>
      </c>
    </row>
    <row r="1448" spans="1:250" x14ac:dyDescent="0.35">
      <c r="A1448">
        <v>14515</v>
      </c>
      <c r="B1448">
        <v>-922729984</v>
      </c>
      <c r="C1448">
        <v>1837</v>
      </c>
      <c r="D1448" t="s">
        <v>272</v>
      </c>
      <c r="E1448" t="s">
        <v>273</v>
      </c>
      <c r="F1448">
        <v>13794</v>
      </c>
      <c r="G1448" t="s">
        <v>274</v>
      </c>
      <c r="H1448" t="s">
        <v>275</v>
      </c>
      <c r="I1448">
        <v>515</v>
      </c>
      <c r="J1448" t="s">
        <v>543</v>
      </c>
      <c r="K1448" t="s">
        <v>544</v>
      </c>
      <c r="L1448">
        <v>38311</v>
      </c>
      <c r="M1448" t="s">
        <v>358</v>
      </c>
      <c r="N1448" t="s">
        <v>359</v>
      </c>
      <c r="O1448">
        <v>38311</v>
      </c>
      <c r="P1448" t="s">
        <v>358</v>
      </c>
      <c r="Q1448" t="s">
        <v>359</v>
      </c>
      <c r="R1448" t="s">
        <v>458</v>
      </c>
      <c r="S1448" s="43">
        <v>0</v>
      </c>
      <c r="U1448" s="43">
        <v>16</v>
      </c>
      <c r="IF1448">
        <v>38311</v>
      </c>
      <c r="IG1448" t="s">
        <v>358</v>
      </c>
      <c r="IH1448" t="s">
        <v>311</v>
      </c>
      <c r="IK1448">
        <v>-2</v>
      </c>
      <c r="IL1448" t="s">
        <v>278</v>
      </c>
      <c r="IM1448" t="s">
        <v>279</v>
      </c>
      <c r="IN1448" t="s">
        <v>468</v>
      </c>
      <c r="IP1448" t="s">
        <v>503</v>
      </c>
    </row>
    <row r="1449" spans="1:250" x14ac:dyDescent="0.35">
      <c r="A1449">
        <v>14516</v>
      </c>
      <c r="B1449">
        <v>-922729984</v>
      </c>
      <c r="C1449">
        <v>1837</v>
      </c>
      <c r="D1449" t="s">
        <v>272</v>
      </c>
      <c r="E1449" t="s">
        <v>273</v>
      </c>
      <c r="F1449">
        <v>13794</v>
      </c>
      <c r="G1449" t="s">
        <v>274</v>
      </c>
      <c r="H1449" t="s">
        <v>275</v>
      </c>
      <c r="I1449">
        <v>513</v>
      </c>
      <c r="J1449" t="s">
        <v>545</v>
      </c>
      <c r="K1449" t="s">
        <v>546</v>
      </c>
      <c r="L1449">
        <v>38311</v>
      </c>
      <c r="M1449" t="s">
        <v>358</v>
      </c>
      <c r="N1449" t="s">
        <v>359</v>
      </c>
      <c r="O1449">
        <v>38311</v>
      </c>
      <c r="P1449" t="s">
        <v>358</v>
      </c>
      <c r="Q1449" t="s">
        <v>359</v>
      </c>
      <c r="R1449" t="s">
        <v>458</v>
      </c>
      <c r="S1449" s="43">
        <v>0</v>
      </c>
      <c r="U1449" s="43">
        <v>16</v>
      </c>
      <c r="IF1449">
        <v>38311</v>
      </c>
      <c r="IG1449" t="s">
        <v>358</v>
      </c>
      <c r="IH1449" t="s">
        <v>311</v>
      </c>
      <c r="IK1449">
        <v>-2</v>
      </c>
      <c r="IL1449" t="s">
        <v>278</v>
      </c>
      <c r="IM1449" t="s">
        <v>279</v>
      </c>
      <c r="IN1449" t="s">
        <v>468</v>
      </c>
      <c r="IP1449" t="s">
        <v>503</v>
      </c>
    </row>
    <row r="1450" spans="1:250" x14ac:dyDescent="0.35">
      <c r="A1450">
        <v>14517</v>
      </c>
      <c r="B1450">
        <v>-922729984</v>
      </c>
      <c r="C1450">
        <v>1837</v>
      </c>
      <c r="D1450" t="s">
        <v>272</v>
      </c>
      <c r="E1450" t="s">
        <v>273</v>
      </c>
      <c r="F1450">
        <v>13794</v>
      </c>
      <c r="G1450" t="s">
        <v>274</v>
      </c>
      <c r="H1450" t="s">
        <v>275</v>
      </c>
      <c r="I1450">
        <v>509</v>
      </c>
      <c r="J1450" t="s">
        <v>547</v>
      </c>
      <c r="K1450" t="s">
        <v>548</v>
      </c>
      <c r="L1450">
        <v>38311</v>
      </c>
      <c r="M1450" t="s">
        <v>358</v>
      </c>
      <c r="N1450" t="s">
        <v>359</v>
      </c>
      <c r="O1450">
        <v>38311</v>
      </c>
      <c r="P1450" t="s">
        <v>358</v>
      </c>
      <c r="Q1450" t="s">
        <v>359</v>
      </c>
      <c r="R1450" t="s">
        <v>458</v>
      </c>
      <c r="S1450" s="43">
        <v>0</v>
      </c>
      <c r="U1450" s="43">
        <v>16</v>
      </c>
      <c r="IF1450">
        <v>38311</v>
      </c>
      <c r="IG1450" t="s">
        <v>358</v>
      </c>
      <c r="IH1450" t="s">
        <v>311</v>
      </c>
      <c r="IK1450">
        <v>-2</v>
      </c>
      <c r="IL1450" t="s">
        <v>278</v>
      </c>
      <c r="IM1450" t="s">
        <v>279</v>
      </c>
      <c r="IN1450" t="s">
        <v>468</v>
      </c>
      <c r="IP1450" t="s">
        <v>503</v>
      </c>
    </row>
    <row r="1451" spans="1:250" x14ac:dyDescent="0.35">
      <c r="A1451">
        <v>14518</v>
      </c>
      <c r="B1451">
        <v>-922729984</v>
      </c>
      <c r="C1451">
        <v>1837</v>
      </c>
      <c r="D1451" t="s">
        <v>272</v>
      </c>
      <c r="E1451" t="s">
        <v>273</v>
      </c>
      <c r="F1451">
        <v>13794</v>
      </c>
      <c r="G1451" t="s">
        <v>274</v>
      </c>
      <c r="H1451" t="s">
        <v>275</v>
      </c>
      <c r="I1451">
        <v>507</v>
      </c>
      <c r="J1451" t="s">
        <v>549</v>
      </c>
      <c r="K1451" t="s">
        <v>550</v>
      </c>
      <c r="L1451">
        <v>38311</v>
      </c>
      <c r="M1451" t="s">
        <v>358</v>
      </c>
      <c r="N1451" t="s">
        <v>359</v>
      </c>
      <c r="O1451">
        <v>38311</v>
      </c>
      <c r="P1451" t="s">
        <v>358</v>
      </c>
      <c r="Q1451" t="s">
        <v>359</v>
      </c>
      <c r="R1451" t="s">
        <v>458</v>
      </c>
      <c r="S1451" s="43">
        <v>0</v>
      </c>
      <c r="U1451" s="43">
        <v>16</v>
      </c>
      <c r="IF1451">
        <v>38311</v>
      </c>
      <c r="IG1451" t="s">
        <v>358</v>
      </c>
      <c r="IH1451" t="s">
        <v>311</v>
      </c>
      <c r="IK1451">
        <v>-2</v>
      </c>
      <c r="IL1451" t="s">
        <v>278</v>
      </c>
      <c r="IM1451" t="s">
        <v>279</v>
      </c>
      <c r="IN1451" t="s">
        <v>468</v>
      </c>
      <c r="IP1451" t="s">
        <v>503</v>
      </c>
    </row>
    <row r="1452" spans="1:250" x14ac:dyDescent="0.35">
      <c r="A1452">
        <v>14519</v>
      </c>
      <c r="B1452">
        <v>-922729984</v>
      </c>
      <c r="C1452">
        <v>1837</v>
      </c>
      <c r="D1452" t="s">
        <v>272</v>
      </c>
      <c r="E1452" t="s">
        <v>273</v>
      </c>
      <c r="F1452">
        <v>35467</v>
      </c>
      <c r="G1452" t="s">
        <v>337</v>
      </c>
      <c r="H1452" t="s">
        <v>338</v>
      </c>
      <c r="I1452">
        <v>528</v>
      </c>
      <c r="J1452" t="s">
        <v>531</v>
      </c>
      <c r="K1452" t="s">
        <v>532</v>
      </c>
      <c r="L1452">
        <v>35556</v>
      </c>
      <c r="M1452" t="s">
        <v>339</v>
      </c>
      <c r="N1452" t="s">
        <v>340</v>
      </c>
      <c r="O1452">
        <v>35556</v>
      </c>
      <c r="P1452" t="s">
        <v>339</v>
      </c>
      <c r="Q1452" t="s">
        <v>340</v>
      </c>
      <c r="R1452" t="s">
        <v>458</v>
      </c>
      <c r="S1452" s="43">
        <v>0</v>
      </c>
      <c r="U1452" s="43">
        <v>16</v>
      </c>
      <c r="IF1452">
        <v>35556</v>
      </c>
      <c r="IG1452" t="s">
        <v>339</v>
      </c>
      <c r="IH1452" t="s">
        <v>341</v>
      </c>
      <c r="IK1452">
        <v>-2</v>
      </c>
      <c r="IL1452" t="s">
        <v>278</v>
      </c>
      <c r="IM1452" t="s">
        <v>279</v>
      </c>
      <c r="IN1452" t="s">
        <v>500</v>
      </c>
      <c r="IP1452" t="s">
        <v>501</v>
      </c>
    </row>
    <row r="1453" spans="1:250" x14ac:dyDescent="0.35">
      <c r="A1453">
        <v>14520</v>
      </c>
      <c r="B1453">
        <v>-922729984</v>
      </c>
      <c r="C1453">
        <v>1837</v>
      </c>
      <c r="D1453" t="s">
        <v>272</v>
      </c>
      <c r="E1453" t="s">
        <v>273</v>
      </c>
      <c r="F1453">
        <v>35467</v>
      </c>
      <c r="G1453" t="s">
        <v>337</v>
      </c>
      <c r="H1453" t="s">
        <v>338</v>
      </c>
      <c r="I1453">
        <v>527</v>
      </c>
      <c r="J1453" t="s">
        <v>535</v>
      </c>
      <c r="K1453" t="s">
        <v>536</v>
      </c>
      <c r="L1453">
        <v>35556</v>
      </c>
      <c r="M1453" t="s">
        <v>339</v>
      </c>
      <c r="N1453" t="s">
        <v>340</v>
      </c>
      <c r="O1453">
        <v>35556</v>
      </c>
      <c r="P1453" t="s">
        <v>339</v>
      </c>
      <c r="Q1453" t="s">
        <v>340</v>
      </c>
      <c r="R1453" t="s">
        <v>458</v>
      </c>
      <c r="S1453" s="43">
        <v>-184.44</v>
      </c>
      <c r="U1453" s="43">
        <v>16</v>
      </c>
      <c r="IF1453">
        <v>35556</v>
      </c>
      <c r="IG1453" t="s">
        <v>339</v>
      </c>
      <c r="IH1453" t="s">
        <v>341</v>
      </c>
      <c r="IK1453">
        <v>-2</v>
      </c>
      <c r="IL1453" t="s">
        <v>278</v>
      </c>
      <c r="IM1453" t="s">
        <v>279</v>
      </c>
      <c r="IN1453" t="s">
        <v>500</v>
      </c>
      <c r="IP1453" t="s">
        <v>501</v>
      </c>
    </row>
    <row r="1454" spans="1:250" x14ac:dyDescent="0.35">
      <c r="A1454">
        <v>14521</v>
      </c>
      <c r="B1454">
        <v>-922729984</v>
      </c>
      <c r="C1454">
        <v>1837</v>
      </c>
      <c r="D1454" t="s">
        <v>272</v>
      </c>
      <c r="E1454" t="s">
        <v>273</v>
      </c>
      <c r="F1454">
        <v>19011</v>
      </c>
      <c r="G1454" t="s">
        <v>318</v>
      </c>
      <c r="H1454" t="s">
        <v>319</v>
      </c>
      <c r="I1454">
        <v>507</v>
      </c>
      <c r="J1454" t="s">
        <v>549</v>
      </c>
      <c r="K1454" t="s">
        <v>550</v>
      </c>
      <c r="L1454">
        <v>38311</v>
      </c>
      <c r="M1454" t="s">
        <v>358</v>
      </c>
      <c r="N1454" t="s">
        <v>359</v>
      </c>
      <c r="O1454">
        <v>38311</v>
      </c>
      <c r="P1454" t="s">
        <v>358</v>
      </c>
      <c r="Q1454" t="s">
        <v>359</v>
      </c>
      <c r="R1454" t="s">
        <v>458</v>
      </c>
      <c r="S1454" s="43">
        <v>0</v>
      </c>
      <c r="U1454" s="43">
        <v>16</v>
      </c>
      <c r="IF1454">
        <v>38311</v>
      </c>
      <c r="IG1454" t="s">
        <v>358</v>
      </c>
      <c r="IH1454" t="s">
        <v>322</v>
      </c>
      <c r="IK1454">
        <v>-2</v>
      </c>
      <c r="IL1454" t="s">
        <v>278</v>
      </c>
      <c r="IM1454" t="s">
        <v>279</v>
      </c>
      <c r="IN1454" t="s">
        <v>484</v>
      </c>
      <c r="IP1454" t="s">
        <v>502</v>
      </c>
    </row>
    <row r="1455" spans="1:250" x14ac:dyDescent="0.35">
      <c r="A1455">
        <v>14522</v>
      </c>
      <c r="B1455">
        <v>-922729984</v>
      </c>
      <c r="C1455">
        <v>1837</v>
      </c>
      <c r="D1455" t="s">
        <v>272</v>
      </c>
      <c r="E1455" t="s">
        <v>273</v>
      </c>
      <c r="F1455">
        <v>13794</v>
      </c>
      <c r="G1455" t="s">
        <v>274</v>
      </c>
      <c r="H1455" t="s">
        <v>275</v>
      </c>
      <c r="I1455">
        <v>528</v>
      </c>
      <c r="J1455" t="s">
        <v>531</v>
      </c>
      <c r="K1455" t="s">
        <v>532</v>
      </c>
      <c r="L1455">
        <v>38311</v>
      </c>
      <c r="M1455" t="s">
        <v>358</v>
      </c>
      <c r="N1455" t="s">
        <v>359</v>
      </c>
      <c r="O1455">
        <v>38311</v>
      </c>
      <c r="P1455" t="s">
        <v>358</v>
      </c>
      <c r="Q1455" t="s">
        <v>359</v>
      </c>
      <c r="R1455" t="s">
        <v>458</v>
      </c>
      <c r="S1455" s="43">
        <v>0</v>
      </c>
      <c r="U1455" s="43">
        <v>16</v>
      </c>
      <c r="IF1455">
        <v>38311</v>
      </c>
      <c r="IG1455" t="s">
        <v>358</v>
      </c>
      <c r="IH1455" t="s">
        <v>311</v>
      </c>
      <c r="IK1455">
        <v>-2</v>
      </c>
      <c r="IL1455" t="s">
        <v>278</v>
      </c>
      <c r="IM1455" t="s">
        <v>279</v>
      </c>
      <c r="IN1455" t="s">
        <v>468</v>
      </c>
      <c r="IP1455" t="s">
        <v>503</v>
      </c>
    </row>
    <row r="1456" spans="1:250" x14ac:dyDescent="0.35">
      <c r="A1456">
        <v>14523</v>
      </c>
      <c r="B1456">
        <v>-922729984</v>
      </c>
      <c r="C1456">
        <v>1837</v>
      </c>
      <c r="D1456" t="s">
        <v>272</v>
      </c>
      <c r="E1456" t="s">
        <v>273</v>
      </c>
      <c r="F1456">
        <v>13794</v>
      </c>
      <c r="G1456" t="s">
        <v>274</v>
      </c>
      <c r="H1456" t="s">
        <v>275</v>
      </c>
      <c r="I1456">
        <v>527</v>
      </c>
      <c r="J1456" t="s">
        <v>535</v>
      </c>
      <c r="K1456" t="s">
        <v>536</v>
      </c>
      <c r="L1456">
        <v>38311</v>
      </c>
      <c r="M1456" t="s">
        <v>358</v>
      </c>
      <c r="N1456" t="s">
        <v>359</v>
      </c>
      <c r="O1456">
        <v>38311</v>
      </c>
      <c r="P1456" t="s">
        <v>358</v>
      </c>
      <c r="Q1456" t="s">
        <v>359</v>
      </c>
      <c r="R1456" t="s">
        <v>458</v>
      </c>
      <c r="S1456" s="43">
        <v>0</v>
      </c>
      <c r="U1456" s="43">
        <v>16</v>
      </c>
      <c r="IF1456">
        <v>38311</v>
      </c>
      <c r="IG1456" t="s">
        <v>358</v>
      </c>
      <c r="IH1456" t="s">
        <v>311</v>
      </c>
      <c r="IK1456">
        <v>-2</v>
      </c>
      <c r="IL1456" t="s">
        <v>278</v>
      </c>
      <c r="IM1456" t="s">
        <v>279</v>
      </c>
      <c r="IN1456" t="s">
        <v>468</v>
      </c>
      <c r="IP1456" t="s">
        <v>503</v>
      </c>
    </row>
    <row r="1457" spans="1:250" x14ac:dyDescent="0.35">
      <c r="A1457">
        <v>14524</v>
      </c>
      <c r="B1457">
        <v>-922729984</v>
      </c>
      <c r="C1457">
        <v>1837</v>
      </c>
      <c r="D1457" t="s">
        <v>272</v>
      </c>
      <c r="E1457" t="s">
        <v>273</v>
      </c>
      <c r="F1457">
        <v>13794</v>
      </c>
      <c r="G1457" t="s">
        <v>274</v>
      </c>
      <c r="H1457" t="s">
        <v>275</v>
      </c>
      <c r="I1457">
        <v>523</v>
      </c>
      <c r="J1457" t="s">
        <v>537</v>
      </c>
      <c r="K1457" t="s">
        <v>538</v>
      </c>
      <c r="L1457">
        <v>38311</v>
      </c>
      <c r="M1457" t="s">
        <v>358</v>
      </c>
      <c r="N1457" t="s">
        <v>359</v>
      </c>
      <c r="O1457">
        <v>38311</v>
      </c>
      <c r="P1457" t="s">
        <v>358</v>
      </c>
      <c r="Q1457" t="s">
        <v>359</v>
      </c>
      <c r="R1457" t="s">
        <v>458</v>
      </c>
      <c r="S1457" s="43">
        <v>0</v>
      </c>
      <c r="U1457" s="43">
        <v>16</v>
      </c>
      <c r="IF1457">
        <v>38311</v>
      </c>
      <c r="IG1457" t="s">
        <v>358</v>
      </c>
      <c r="IH1457" t="s">
        <v>311</v>
      </c>
      <c r="IK1457">
        <v>-2</v>
      </c>
      <c r="IL1457" t="s">
        <v>278</v>
      </c>
      <c r="IM1457" t="s">
        <v>279</v>
      </c>
      <c r="IN1457" t="s">
        <v>468</v>
      </c>
      <c r="IP1457" t="s">
        <v>503</v>
      </c>
    </row>
    <row r="1458" spans="1:250" x14ac:dyDescent="0.35">
      <c r="A1458">
        <v>14525</v>
      </c>
      <c r="B1458">
        <v>-922729984</v>
      </c>
      <c r="C1458">
        <v>1837</v>
      </c>
      <c r="D1458" t="s">
        <v>272</v>
      </c>
      <c r="E1458" t="s">
        <v>273</v>
      </c>
      <c r="F1458">
        <v>13794</v>
      </c>
      <c r="G1458" t="s">
        <v>274</v>
      </c>
      <c r="H1458" t="s">
        <v>275</v>
      </c>
      <c r="I1458">
        <v>521</v>
      </c>
      <c r="J1458" t="s">
        <v>539</v>
      </c>
      <c r="K1458" t="s">
        <v>540</v>
      </c>
      <c r="L1458">
        <v>38311</v>
      </c>
      <c r="M1458" t="s">
        <v>358</v>
      </c>
      <c r="N1458" t="s">
        <v>359</v>
      </c>
      <c r="O1458">
        <v>38311</v>
      </c>
      <c r="P1458" t="s">
        <v>358</v>
      </c>
      <c r="Q1458" t="s">
        <v>359</v>
      </c>
      <c r="R1458" t="s">
        <v>458</v>
      </c>
      <c r="S1458" s="43">
        <v>0</v>
      </c>
      <c r="U1458" s="43">
        <v>16</v>
      </c>
      <c r="IF1458">
        <v>38311</v>
      </c>
      <c r="IG1458" t="s">
        <v>358</v>
      </c>
      <c r="IH1458" t="s">
        <v>311</v>
      </c>
      <c r="IK1458">
        <v>-2</v>
      </c>
      <c r="IL1458" t="s">
        <v>278</v>
      </c>
      <c r="IM1458" t="s">
        <v>279</v>
      </c>
      <c r="IN1458" t="s">
        <v>468</v>
      </c>
      <c r="IP1458" t="s">
        <v>503</v>
      </c>
    </row>
    <row r="1459" spans="1:250" x14ac:dyDescent="0.35">
      <c r="A1459">
        <v>14526</v>
      </c>
      <c r="B1459">
        <v>-922729984</v>
      </c>
      <c r="C1459">
        <v>1837</v>
      </c>
      <c r="D1459" t="s">
        <v>272</v>
      </c>
      <c r="E1459" t="s">
        <v>273</v>
      </c>
      <c r="F1459">
        <v>13794</v>
      </c>
      <c r="G1459" t="s">
        <v>274</v>
      </c>
      <c r="H1459" t="s">
        <v>275</v>
      </c>
      <c r="I1459">
        <v>519</v>
      </c>
      <c r="J1459" t="s">
        <v>541</v>
      </c>
      <c r="K1459" t="s">
        <v>542</v>
      </c>
      <c r="L1459">
        <v>38311</v>
      </c>
      <c r="M1459" t="s">
        <v>358</v>
      </c>
      <c r="N1459" t="s">
        <v>359</v>
      </c>
      <c r="O1459">
        <v>38311</v>
      </c>
      <c r="P1459" t="s">
        <v>358</v>
      </c>
      <c r="Q1459" t="s">
        <v>359</v>
      </c>
      <c r="R1459" t="s">
        <v>458</v>
      </c>
      <c r="S1459" s="43">
        <v>0</v>
      </c>
      <c r="U1459" s="43">
        <v>16</v>
      </c>
      <c r="IF1459">
        <v>38311</v>
      </c>
      <c r="IG1459" t="s">
        <v>358</v>
      </c>
      <c r="IH1459" t="s">
        <v>311</v>
      </c>
      <c r="IK1459">
        <v>-2</v>
      </c>
      <c r="IL1459" t="s">
        <v>278</v>
      </c>
      <c r="IM1459" t="s">
        <v>279</v>
      </c>
      <c r="IN1459" t="s">
        <v>468</v>
      </c>
      <c r="IP1459" t="s">
        <v>503</v>
      </c>
    </row>
    <row r="1460" spans="1:250" x14ac:dyDescent="0.35">
      <c r="A1460">
        <v>14527</v>
      </c>
      <c r="B1460">
        <v>-922729984</v>
      </c>
      <c r="C1460">
        <v>1837</v>
      </c>
      <c r="D1460" t="s">
        <v>272</v>
      </c>
      <c r="E1460" t="s">
        <v>273</v>
      </c>
      <c r="F1460">
        <v>19011</v>
      </c>
      <c r="G1460" t="s">
        <v>318</v>
      </c>
      <c r="H1460" t="s">
        <v>319</v>
      </c>
      <c r="I1460">
        <v>523</v>
      </c>
      <c r="J1460" t="s">
        <v>537</v>
      </c>
      <c r="K1460" t="s">
        <v>538</v>
      </c>
      <c r="L1460">
        <v>38311</v>
      </c>
      <c r="M1460" t="s">
        <v>358</v>
      </c>
      <c r="N1460" t="s">
        <v>359</v>
      </c>
      <c r="O1460">
        <v>38311</v>
      </c>
      <c r="P1460" t="s">
        <v>358</v>
      </c>
      <c r="Q1460" t="s">
        <v>359</v>
      </c>
      <c r="R1460" t="s">
        <v>458</v>
      </c>
      <c r="S1460" s="43">
        <v>0</v>
      </c>
      <c r="U1460" s="43">
        <v>16</v>
      </c>
      <c r="IF1460">
        <v>38311</v>
      </c>
      <c r="IG1460" t="s">
        <v>358</v>
      </c>
      <c r="IH1460" t="s">
        <v>322</v>
      </c>
      <c r="IK1460">
        <v>-2</v>
      </c>
      <c r="IL1460" t="s">
        <v>278</v>
      </c>
      <c r="IM1460" t="s">
        <v>279</v>
      </c>
      <c r="IN1460" t="s">
        <v>484</v>
      </c>
      <c r="IP1460" t="s">
        <v>502</v>
      </c>
    </row>
    <row r="1461" spans="1:250" x14ac:dyDescent="0.35">
      <c r="A1461">
        <v>14528</v>
      </c>
      <c r="B1461">
        <v>-922729984</v>
      </c>
      <c r="C1461">
        <v>1837</v>
      </c>
      <c r="D1461" t="s">
        <v>272</v>
      </c>
      <c r="E1461" t="s">
        <v>273</v>
      </c>
      <c r="F1461">
        <v>19011</v>
      </c>
      <c r="G1461" t="s">
        <v>318</v>
      </c>
      <c r="H1461" t="s">
        <v>319</v>
      </c>
      <c r="I1461">
        <v>521</v>
      </c>
      <c r="J1461" t="s">
        <v>539</v>
      </c>
      <c r="K1461" t="s">
        <v>540</v>
      </c>
      <c r="L1461">
        <v>38311</v>
      </c>
      <c r="M1461" t="s">
        <v>358</v>
      </c>
      <c r="N1461" t="s">
        <v>359</v>
      </c>
      <c r="O1461">
        <v>38311</v>
      </c>
      <c r="P1461" t="s">
        <v>358</v>
      </c>
      <c r="Q1461" t="s">
        <v>359</v>
      </c>
      <c r="R1461" t="s">
        <v>458</v>
      </c>
      <c r="S1461" s="43">
        <v>0</v>
      </c>
      <c r="U1461" s="43">
        <v>16</v>
      </c>
      <c r="IF1461">
        <v>38311</v>
      </c>
      <c r="IG1461" t="s">
        <v>358</v>
      </c>
      <c r="IH1461" t="s">
        <v>322</v>
      </c>
      <c r="IK1461">
        <v>-2</v>
      </c>
      <c r="IL1461" t="s">
        <v>278</v>
      </c>
      <c r="IM1461" t="s">
        <v>279</v>
      </c>
      <c r="IN1461" t="s">
        <v>484</v>
      </c>
      <c r="IP1461" t="s">
        <v>502</v>
      </c>
    </row>
    <row r="1462" spans="1:250" x14ac:dyDescent="0.35">
      <c r="A1462">
        <v>14529</v>
      </c>
      <c r="B1462">
        <v>-922729984</v>
      </c>
      <c r="C1462">
        <v>1837</v>
      </c>
      <c r="D1462" t="s">
        <v>272</v>
      </c>
      <c r="E1462" t="s">
        <v>273</v>
      </c>
      <c r="F1462">
        <v>19011</v>
      </c>
      <c r="G1462" t="s">
        <v>318</v>
      </c>
      <c r="H1462" t="s">
        <v>319</v>
      </c>
      <c r="I1462">
        <v>519</v>
      </c>
      <c r="J1462" t="s">
        <v>541</v>
      </c>
      <c r="K1462" t="s">
        <v>542</v>
      </c>
      <c r="L1462">
        <v>38311</v>
      </c>
      <c r="M1462" t="s">
        <v>358</v>
      </c>
      <c r="N1462" t="s">
        <v>359</v>
      </c>
      <c r="O1462">
        <v>38311</v>
      </c>
      <c r="P1462" t="s">
        <v>358</v>
      </c>
      <c r="Q1462" t="s">
        <v>359</v>
      </c>
      <c r="R1462" t="s">
        <v>458</v>
      </c>
      <c r="S1462" s="43">
        <v>0</v>
      </c>
      <c r="U1462" s="43">
        <v>16</v>
      </c>
      <c r="IF1462">
        <v>38311</v>
      </c>
      <c r="IG1462" t="s">
        <v>358</v>
      </c>
      <c r="IH1462" t="s">
        <v>322</v>
      </c>
      <c r="IK1462">
        <v>-2</v>
      </c>
      <c r="IL1462" t="s">
        <v>278</v>
      </c>
      <c r="IM1462" t="s">
        <v>279</v>
      </c>
      <c r="IN1462" t="s">
        <v>484</v>
      </c>
      <c r="IP1462" t="s">
        <v>502</v>
      </c>
    </row>
    <row r="1463" spans="1:250" x14ac:dyDescent="0.35">
      <c r="A1463">
        <v>14530</v>
      </c>
      <c r="B1463">
        <v>-922729984</v>
      </c>
      <c r="C1463">
        <v>1837</v>
      </c>
      <c r="D1463" t="s">
        <v>272</v>
      </c>
      <c r="E1463" t="s">
        <v>273</v>
      </c>
      <c r="F1463">
        <v>19011</v>
      </c>
      <c r="G1463" t="s">
        <v>318</v>
      </c>
      <c r="H1463" t="s">
        <v>319</v>
      </c>
      <c r="I1463">
        <v>515</v>
      </c>
      <c r="J1463" t="s">
        <v>543</v>
      </c>
      <c r="K1463" t="s">
        <v>544</v>
      </c>
      <c r="L1463">
        <v>38311</v>
      </c>
      <c r="M1463" t="s">
        <v>358</v>
      </c>
      <c r="N1463" t="s">
        <v>359</v>
      </c>
      <c r="O1463">
        <v>38311</v>
      </c>
      <c r="P1463" t="s">
        <v>358</v>
      </c>
      <c r="Q1463" t="s">
        <v>359</v>
      </c>
      <c r="R1463" t="s">
        <v>458</v>
      </c>
      <c r="S1463" s="43">
        <v>0</v>
      </c>
      <c r="U1463" s="43">
        <v>16</v>
      </c>
      <c r="IF1463">
        <v>38311</v>
      </c>
      <c r="IG1463" t="s">
        <v>358</v>
      </c>
      <c r="IH1463" t="s">
        <v>322</v>
      </c>
      <c r="IK1463">
        <v>-2</v>
      </c>
      <c r="IL1463" t="s">
        <v>278</v>
      </c>
      <c r="IM1463" t="s">
        <v>279</v>
      </c>
      <c r="IN1463" t="s">
        <v>484</v>
      </c>
      <c r="IP1463" t="s">
        <v>502</v>
      </c>
    </row>
    <row r="1464" spans="1:250" x14ac:dyDescent="0.35">
      <c r="A1464">
        <v>14531</v>
      </c>
      <c r="B1464">
        <v>-922729984</v>
      </c>
      <c r="C1464">
        <v>1837</v>
      </c>
      <c r="D1464" t="s">
        <v>272</v>
      </c>
      <c r="E1464" t="s">
        <v>273</v>
      </c>
      <c r="F1464">
        <v>19011</v>
      </c>
      <c r="G1464" t="s">
        <v>318</v>
      </c>
      <c r="H1464" t="s">
        <v>319</v>
      </c>
      <c r="I1464">
        <v>513</v>
      </c>
      <c r="J1464" t="s">
        <v>545</v>
      </c>
      <c r="K1464" t="s">
        <v>546</v>
      </c>
      <c r="L1464">
        <v>38311</v>
      </c>
      <c r="M1464" t="s">
        <v>358</v>
      </c>
      <c r="N1464" t="s">
        <v>359</v>
      </c>
      <c r="O1464">
        <v>38311</v>
      </c>
      <c r="P1464" t="s">
        <v>358</v>
      </c>
      <c r="Q1464" t="s">
        <v>359</v>
      </c>
      <c r="R1464" t="s">
        <v>458</v>
      </c>
      <c r="S1464" s="43">
        <v>0</v>
      </c>
      <c r="U1464" s="43">
        <v>16</v>
      </c>
      <c r="IF1464">
        <v>38311</v>
      </c>
      <c r="IG1464" t="s">
        <v>358</v>
      </c>
      <c r="IH1464" t="s">
        <v>322</v>
      </c>
      <c r="IK1464">
        <v>-2</v>
      </c>
      <c r="IL1464" t="s">
        <v>278</v>
      </c>
      <c r="IM1464" t="s">
        <v>279</v>
      </c>
      <c r="IN1464" t="s">
        <v>484</v>
      </c>
      <c r="IP1464" t="s">
        <v>502</v>
      </c>
    </row>
    <row r="1465" spans="1:250" x14ac:dyDescent="0.35">
      <c r="A1465">
        <v>14532</v>
      </c>
      <c r="B1465">
        <v>-922729984</v>
      </c>
      <c r="C1465">
        <v>1837</v>
      </c>
      <c r="D1465" t="s">
        <v>272</v>
      </c>
      <c r="E1465" t="s">
        <v>273</v>
      </c>
      <c r="F1465">
        <v>19011</v>
      </c>
      <c r="G1465" t="s">
        <v>318</v>
      </c>
      <c r="H1465" t="s">
        <v>319</v>
      </c>
      <c r="I1465">
        <v>509</v>
      </c>
      <c r="J1465" t="s">
        <v>547</v>
      </c>
      <c r="K1465" t="s">
        <v>548</v>
      </c>
      <c r="L1465">
        <v>38311</v>
      </c>
      <c r="M1465" t="s">
        <v>358</v>
      </c>
      <c r="N1465" t="s">
        <v>359</v>
      </c>
      <c r="O1465">
        <v>38311</v>
      </c>
      <c r="P1465" t="s">
        <v>358</v>
      </c>
      <c r="Q1465" t="s">
        <v>359</v>
      </c>
      <c r="R1465" t="s">
        <v>458</v>
      </c>
      <c r="S1465" s="43">
        <v>0</v>
      </c>
      <c r="U1465" s="43">
        <v>16</v>
      </c>
      <c r="IF1465">
        <v>38311</v>
      </c>
      <c r="IG1465" t="s">
        <v>358</v>
      </c>
      <c r="IH1465" t="s">
        <v>322</v>
      </c>
      <c r="IK1465">
        <v>-2</v>
      </c>
      <c r="IL1465" t="s">
        <v>278</v>
      </c>
      <c r="IM1465" t="s">
        <v>279</v>
      </c>
      <c r="IN1465" t="s">
        <v>484</v>
      </c>
      <c r="IP1465" t="s">
        <v>502</v>
      </c>
    </row>
    <row r="1466" spans="1:250" x14ac:dyDescent="0.35">
      <c r="A1466">
        <v>14533</v>
      </c>
      <c r="B1466">
        <v>-922729984</v>
      </c>
      <c r="C1466">
        <v>1837</v>
      </c>
      <c r="D1466" t="s">
        <v>272</v>
      </c>
      <c r="E1466" t="s">
        <v>273</v>
      </c>
      <c r="F1466">
        <v>13794</v>
      </c>
      <c r="G1466" t="s">
        <v>274</v>
      </c>
      <c r="H1466" t="s">
        <v>275</v>
      </c>
      <c r="I1466">
        <v>515</v>
      </c>
      <c r="J1466" t="s">
        <v>543</v>
      </c>
      <c r="K1466" t="s">
        <v>544</v>
      </c>
      <c r="L1466">
        <v>39215</v>
      </c>
      <c r="M1466" t="s">
        <v>374</v>
      </c>
      <c r="N1466" t="s">
        <v>375</v>
      </c>
      <c r="O1466">
        <v>39215</v>
      </c>
      <c r="P1466" t="s">
        <v>374</v>
      </c>
      <c r="Q1466" t="s">
        <v>375</v>
      </c>
      <c r="R1466" t="s">
        <v>458</v>
      </c>
      <c r="S1466" s="43">
        <v>0</v>
      </c>
      <c r="U1466" s="43">
        <v>16</v>
      </c>
      <c r="IF1466">
        <v>39215</v>
      </c>
      <c r="IG1466" t="s">
        <v>374</v>
      </c>
      <c r="IH1466" t="s">
        <v>311</v>
      </c>
      <c r="IK1466">
        <v>-2</v>
      </c>
      <c r="IL1466" t="s">
        <v>278</v>
      </c>
      <c r="IM1466" t="s">
        <v>279</v>
      </c>
      <c r="IN1466" t="s">
        <v>468</v>
      </c>
      <c r="IP1466" t="s">
        <v>504</v>
      </c>
    </row>
    <row r="1467" spans="1:250" x14ac:dyDescent="0.35">
      <c r="A1467">
        <v>14534</v>
      </c>
      <c r="B1467">
        <v>-922729984</v>
      </c>
      <c r="C1467">
        <v>1837</v>
      </c>
      <c r="D1467" t="s">
        <v>272</v>
      </c>
      <c r="E1467" t="s">
        <v>273</v>
      </c>
      <c r="F1467">
        <v>13794</v>
      </c>
      <c r="G1467" t="s">
        <v>274</v>
      </c>
      <c r="H1467" t="s">
        <v>275</v>
      </c>
      <c r="I1467">
        <v>513</v>
      </c>
      <c r="J1467" t="s">
        <v>545</v>
      </c>
      <c r="K1467" t="s">
        <v>546</v>
      </c>
      <c r="L1467">
        <v>39215</v>
      </c>
      <c r="M1467" t="s">
        <v>374</v>
      </c>
      <c r="N1467" t="s">
        <v>375</v>
      </c>
      <c r="O1467">
        <v>39215</v>
      </c>
      <c r="P1467" t="s">
        <v>374</v>
      </c>
      <c r="Q1467" t="s">
        <v>375</v>
      </c>
      <c r="R1467" t="s">
        <v>458</v>
      </c>
      <c r="S1467" s="43">
        <v>0</v>
      </c>
      <c r="U1467" s="43">
        <v>16</v>
      </c>
      <c r="IF1467">
        <v>39215</v>
      </c>
      <c r="IG1467" t="s">
        <v>374</v>
      </c>
      <c r="IH1467" t="s">
        <v>311</v>
      </c>
      <c r="IK1467">
        <v>-2</v>
      </c>
      <c r="IL1467" t="s">
        <v>278</v>
      </c>
      <c r="IM1467" t="s">
        <v>279</v>
      </c>
      <c r="IN1467" t="s">
        <v>468</v>
      </c>
      <c r="IP1467" t="s">
        <v>504</v>
      </c>
    </row>
    <row r="1468" spans="1:250" x14ac:dyDescent="0.35">
      <c r="A1468">
        <v>14535</v>
      </c>
      <c r="B1468">
        <v>-922729984</v>
      </c>
      <c r="C1468">
        <v>1837</v>
      </c>
      <c r="D1468" t="s">
        <v>272</v>
      </c>
      <c r="E1468" t="s">
        <v>273</v>
      </c>
      <c r="F1468">
        <v>13794</v>
      </c>
      <c r="G1468" t="s">
        <v>274</v>
      </c>
      <c r="H1468" t="s">
        <v>275</v>
      </c>
      <c r="I1468">
        <v>509</v>
      </c>
      <c r="J1468" t="s">
        <v>547</v>
      </c>
      <c r="K1468" t="s">
        <v>548</v>
      </c>
      <c r="L1468">
        <v>39215</v>
      </c>
      <c r="M1468" t="s">
        <v>374</v>
      </c>
      <c r="N1468" t="s">
        <v>375</v>
      </c>
      <c r="O1468">
        <v>39215</v>
      </c>
      <c r="P1468" t="s">
        <v>374</v>
      </c>
      <c r="Q1468" t="s">
        <v>375</v>
      </c>
      <c r="R1468" t="s">
        <v>458</v>
      </c>
      <c r="S1468" s="43">
        <v>0</v>
      </c>
      <c r="U1468" s="43">
        <v>16</v>
      </c>
      <c r="IF1468">
        <v>39215</v>
      </c>
      <c r="IG1468" t="s">
        <v>374</v>
      </c>
      <c r="IH1468" t="s">
        <v>311</v>
      </c>
      <c r="IK1468">
        <v>-2</v>
      </c>
      <c r="IL1468" t="s">
        <v>278</v>
      </c>
      <c r="IM1468" t="s">
        <v>279</v>
      </c>
      <c r="IN1468" t="s">
        <v>468</v>
      </c>
      <c r="IP1468" t="s">
        <v>504</v>
      </c>
    </row>
    <row r="1469" spans="1:250" x14ac:dyDescent="0.35">
      <c r="A1469">
        <v>14536</v>
      </c>
      <c r="B1469">
        <v>-922729984</v>
      </c>
      <c r="C1469">
        <v>1837</v>
      </c>
      <c r="D1469" t="s">
        <v>272</v>
      </c>
      <c r="E1469" t="s">
        <v>273</v>
      </c>
      <c r="F1469">
        <v>13794</v>
      </c>
      <c r="G1469" t="s">
        <v>274</v>
      </c>
      <c r="H1469" t="s">
        <v>275</v>
      </c>
      <c r="I1469">
        <v>507</v>
      </c>
      <c r="J1469" t="s">
        <v>549</v>
      </c>
      <c r="K1469" t="s">
        <v>550</v>
      </c>
      <c r="L1469">
        <v>39215</v>
      </c>
      <c r="M1469" t="s">
        <v>374</v>
      </c>
      <c r="N1469" t="s">
        <v>375</v>
      </c>
      <c r="O1469">
        <v>39215</v>
      </c>
      <c r="P1469" t="s">
        <v>374</v>
      </c>
      <c r="Q1469" t="s">
        <v>375</v>
      </c>
      <c r="R1469" t="s">
        <v>458</v>
      </c>
      <c r="S1469" s="43">
        <v>0</v>
      </c>
      <c r="U1469" s="43">
        <v>16</v>
      </c>
      <c r="IF1469">
        <v>39215</v>
      </c>
      <c r="IG1469" t="s">
        <v>374</v>
      </c>
      <c r="IH1469" t="s">
        <v>311</v>
      </c>
      <c r="IK1469">
        <v>-2</v>
      </c>
      <c r="IL1469" t="s">
        <v>278</v>
      </c>
      <c r="IM1469" t="s">
        <v>279</v>
      </c>
      <c r="IN1469" t="s">
        <v>468</v>
      </c>
      <c r="IP1469" t="s">
        <v>504</v>
      </c>
    </row>
    <row r="1470" spans="1:250" x14ac:dyDescent="0.35">
      <c r="A1470">
        <v>14537</v>
      </c>
      <c r="B1470">
        <v>-922729984</v>
      </c>
      <c r="C1470">
        <v>1837</v>
      </c>
      <c r="D1470" t="s">
        <v>272</v>
      </c>
      <c r="E1470" t="s">
        <v>273</v>
      </c>
      <c r="F1470">
        <v>19011</v>
      </c>
      <c r="G1470" t="s">
        <v>318</v>
      </c>
      <c r="H1470" t="s">
        <v>319</v>
      </c>
      <c r="I1470">
        <v>528</v>
      </c>
      <c r="J1470" t="s">
        <v>531</v>
      </c>
      <c r="K1470" t="s">
        <v>532</v>
      </c>
      <c r="L1470">
        <v>38311</v>
      </c>
      <c r="M1470" t="s">
        <v>358</v>
      </c>
      <c r="N1470" t="s">
        <v>359</v>
      </c>
      <c r="O1470">
        <v>38311</v>
      </c>
      <c r="P1470" t="s">
        <v>358</v>
      </c>
      <c r="Q1470" t="s">
        <v>359</v>
      </c>
      <c r="R1470" t="s">
        <v>458</v>
      </c>
      <c r="S1470" s="43">
        <v>0</v>
      </c>
      <c r="U1470" s="43">
        <v>16</v>
      </c>
      <c r="IF1470">
        <v>38311</v>
      </c>
      <c r="IG1470" t="s">
        <v>358</v>
      </c>
      <c r="IH1470" t="s">
        <v>322</v>
      </c>
      <c r="IK1470">
        <v>-2</v>
      </c>
      <c r="IL1470" t="s">
        <v>278</v>
      </c>
      <c r="IM1470" t="s">
        <v>279</v>
      </c>
      <c r="IN1470" t="s">
        <v>484</v>
      </c>
      <c r="IP1470" t="s">
        <v>502</v>
      </c>
    </row>
    <row r="1471" spans="1:250" x14ac:dyDescent="0.35">
      <c r="A1471">
        <v>14538</v>
      </c>
      <c r="B1471">
        <v>-922729984</v>
      </c>
      <c r="C1471">
        <v>1837</v>
      </c>
      <c r="D1471" t="s">
        <v>272</v>
      </c>
      <c r="E1471" t="s">
        <v>273</v>
      </c>
      <c r="F1471">
        <v>19011</v>
      </c>
      <c r="G1471" t="s">
        <v>318</v>
      </c>
      <c r="H1471" t="s">
        <v>319</v>
      </c>
      <c r="I1471">
        <v>527</v>
      </c>
      <c r="J1471" t="s">
        <v>535</v>
      </c>
      <c r="K1471" t="s">
        <v>536</v>
      </c>
      <c r="L1471">
        <v>38311</v>
      </c>
      <c r="M1471" t="s">
        <v>358</v>
      </c>
      <c r="N1471" t="s">
        <v>359</v>
      </c>
      <c r="O1471">
        <v>38311</v>
      </c>
      <c r="P1471" t="s">
        <v>358</v>
      </c>
      <c r="Q1471" t="s">
        <v>359</v>
      </c>
      <c r="R1471" t="s">
        <v>458</v>
      </c>
      <c r="S1471" s="43">
        <v>0</v>
      </c>
      <c r="U1471" s="43">
        <v>16</v>
      </c>
      <c r="IF1471">
        <v>38311</v>
      </c>
      <c r="IG1471" t="s">
        <v>358</v>
      </c>
      <c r="IH1471" t="s">
        <v>322</v>
      </c>
      <c r="IK1471">
        <v>-2</v>
      </c>
      <c r="IL1471" t="s">
        <v>278</v>
      </c>
      <c r="IM1471" t="s">
        <v>279</v>
      </c>
      <c r="IN1471" t="s">
        <v>484</v>
      </c>
      <c r="IP1471" t="s">
        <v>502</v>
      </c>
    </row>
    <row r="1472" spans="1:250" x14ac:dyDescent="0.35">
      <c r="A1472">
        <v>14539</v>
      </c>
      <c r="B1472">
        <v>-922729984</v>
      </c>
      <c r="C1472">
        <v>1837</v>
      </c>
      <c r="D1472" t="s">
        <v>272</v>
      </c>
      <c r="E1472" t="s">
        <v>273</v>
      </c>
      <c r="F1472">
        <v>1848</v>
      </c>
      <c r="G1472" t="s">
        <v>285</v>
      </c>
      <c r="H1472" t="s">
        <v>273</v>
      </c>
      <c r="I1472">
        <v>507</v>
      </c>
      <c r="J1472" t="s">
        <v>549</v>
      </c>
      <c r="K1472" t="s">
        <v>550</v>
      </c>
      <c r="L1472">
        <v>41235</v>
      </c>
      <c r="M1472" t="s">
        <v>378</v>
      </c>
      <c r="N1472" t="s">
        <v>379</v>
      </c>
      <c r="O1472">
        <v>41235</v>
      </c>
      <c r="P1472" t="s">
        <v>378</v>
      </c>
      <c r="Q1472" t="s">
        <v>379</v>
      </c>
      <c r="R1472" t="s">
        <v>458</v>
      </c>
      <c r="S1472" s="43">
        <v>0</v>
      </c>
      <c r="U1472" s="43">
        <v>16</v>
      </c>
      <c r="IF1472">
        <v>41235</v>
      </c>
      <c r="IG1472" t="s">
        <v>378</v>
      </c>
      <c r="IH1472" t="s">
        <v>287</v>
      </c>
      <c r="IK1472">
        <v>-2</v>
      </c>
      <c r="IL1472" t="s">
        <v>278</v>
      </c>
      <c r="IM1472" t="s">
        <v>279</v>
      </c>
      <c r="IN1472" t="s">
        <v>505</v>
      </c>
      <c r="IP1472" t="s">
        <v>512</v>
      </c>
    </row>
    <row r="1473" spans="1:250" x14ac:dyDescent="0.35">
      <c r="A1473">
        <v>14540</v>
      </c>
      <c r="B1473">
        <v>-922729984</v>
      </c>
      <c r="C1473">
        <v>1837</v>
      </c>
      <c r="D1473" t="s">
        <v>272</v>
      </c>
      <c r="E1473" t="s">
        <v>273</v>
      </c>
      <c r="F1473">
        <v>13794</v>
      </c>
      <c r="G1473" t="s">
        <v>274</v>
      </c>
      <c r="H1473" t="s">
        <v>275</v>
      </c>
      <c r="I1473">
        <v>528</v>
      </c>
      <c r="J1473" t="s">
        <v>531</v>
      </c>
      <c r="K1473" t="s">
        <v>532</v>
      </c>
      <c r="L1473">
        <v>39215</v>
      </c>
      <c r="M1473" t="s">
        <v>374</v>
      </c>
      <c r="N1473" t="s">
        <v>375</v>
      </c>
      <c r="O1473">
        <v>39215</v>
      </c>
      <c r="P1473" t="s">
        <v>374</v>
      </c>
      <c r="Q1473" t="s">
        <v>375</v>
      </c>
      <c r="R1473" t="s">
        <v>458</v>
      </c>
      <c r="S1473" s="43">
        <v>0</v>
      </c>
      <c r="U1473" s="43">
        <v>16</v>
      </c>
      <c r="IF1473">
        <v>39215</v>
      </c>
      <c r="IG1473" t="s">
        <v>374</v>
      </c>
      <c r="IH1473" t="s">
        <v>311</v>
      </c>
      <c r="IK1473">
        <v>-2</v>
      </c>
      <c r="IL1473" t="s">
        <v>278</v>
      </c>
      <c r="IM1473" t="s">
        <v>279</v>
      </c>
      <c r="IN1473" t="s">
        <v>468</v>
      </c>
      <c r="IP1473" t="s">
        <v>504</v>
      </c>
    </row>
    <row r="1474" spans="1:250" x14ac:dyDescent="0.35">
      <c r="A1474">
        <v>14541</v>
      </c>
      <c r="B1474">
        <v>-922729984</v>
      </c>
      <c r="C1474">
        <v>1837</v>
      </c>
      <c r="D1474" t="s">
        <v>272</v>
      </c>
      <c r="E1474" t="s">
        <v>273</v>
      </c>
      <c r="F1474">
        <v>13794</v>
      </c>
      <c r="G1474" t="s">
        <v>274</v>
      </c>
      <c r="H1474" t="s">
        <v>275</v>
      </c>
      <c r="I1474">
        <v>527</v>
      </c>
      <c r="J1474" t="s">
        <v>535</v>
      </c>
      <c r="K1474" t="s">
        <v>536</v>
      </c>
      <c r="L1474">
        <v>39215</v>
      </c>
      <c r="M1474" t="s">
        <v>374</v>
      </c>
      <c r="N1474" t="s">
        <v>375</v>
      </c>
      <c r="O1474">
        <v>39215</v>
      </c>
      <c r="P1474" t="s">
        <v>374</v>
      </c>
      <c r="Q1474" t="s">
        <v>375</v>
      </c>
      <c r="R1474" t="s">
        <v>458</v>
      </c>
      <c r="S1474" s="43">
        <v>0</v>
      </c>
      <c r="U1474" s="43">
        <v>16</v>
      </c>
      <c r="IF1474">
        <v>39215</v>
      </c>
      <c r="IG1474" t="s">
        <v>374</v>
      </c>
      <c r="IH1474" t="s">
        <v>311</v>
      </c>
      <c r="IK1474">
        <v>-2</v>
      </c>
      <c r="IL1474" t="s">
        <v>278</v>
      </c>
      <c r="IM1474" t="s">
        <v>279</v>
      </c>
      <c r="IN1474" t="s">
        <v>468</v>
      </c>
      <c r="IP1474" t="s">
        <v>504</v>
      </c>
    </row>
    <row r="1475" spans="1:250" x14ac:dyDescent="0.35">
      <c r="A1475">
        <v>14542</v>
      </c>
      <c r="B1475">
        <v>-922729984</v>
      </c>
      <c r="C1475">
        <v>1837</v>
      </c>
      <c r="D1475" t="s">
        <v>272</v>
      </c>
      <c r="E1475" t="s">
        <v>273</v>
      </c>
      <c r="F1475">
        <v>13794</v>
      </c>
      <c r="G1475" t="s">
        <v>274</v>
      </c>
      <c r="H1475" t="s">
        <v>275</v>
      </c>
      <c r="I1475">
        <v>523</v>
      </c>
      <c r="J1475" t="s">
        <v>537</v>
      </c>
      <c r="K1475" t="s">
        <v>538</v>
      </c>
      <c r="L1475">
        <v>39215</v>
      </c>
      <c r="M1475" t="s">
        <v>374</v>
      </c>
      <c r="N1475" t="s">
        <v>375</v>
      </c>
      <c r="O1475">
        <v>39215</v>
      </c>
      <c r="P1475" t="s">
        <v>374</v>
      </c>
      <c r="Q1475" t="s">
        <v>375</v>
      </c>
      <c r="R1475" t="s">
        <v>458</v>
      </c>
      <c r="S1475" s="43">
        <v>0</v>
      </c>
      <c r="U1475" s="43">
        <v>16</v>
      </c>
      <c r="IF1475">
        <v>39215</v>
      </c>
      <c r="IG1475" t="s">
        <v>374</v>
      </c>
      <c r="IH1475" t="s">
        <v>311</v>
      </c>
      <c r="IK1475">
        <v>-2</v>
      </c>
      <c r="IL1475" t="s">
        <v>278</v>
      </c>
      <c r="IM1475" t="s">
        <v>279</v>
      </c>
      <c r="IN1475" t="s">
        <v>468</v>
      </c>
      <c r="IP1475" t="s">
        <v>504</v>
      </c>
    </row>
    <row r="1476" spans="1:250" x14ac:dyDescent="0.35">
      <c r="A1476">
        <v>14543</v>
      </c>
      <c r="B1476">
        <v>-922729984</v>
      </c>
      <c r="C1476">
        <v>1837</v>
      </c>
      <c r="D1476" t="s">
        <v>272</v>
      </c>
      <c r="E1476" t="s">
        <v>273</v>
      </c>
      <c r="F1476">
        <v>13794</v>
      </c>
      <c r="G1476" t="s">
        <v>274</v>
      </c>
      <c r="H1476" t="s">
        <v>275</v>
      </c>
      <c r="I1476">
        <v>521</v>
      </c>
      <c r="J1476" t="s">
        <v>539</v>
      </c>
      <c r="K1476" t="s">
        <v>540</v>
      </c>
      <c r="L1476">
        <v>39215</v>
      </c>
      <c r="M1476" t="s">
        <v>374</v>
      </c>
      <c r="N1476" t="s">
        <v>375</v>
      </c>
      <c r="O1476">
        <v>39215</v>
      </c>
      <c r="P1476" t="s">
        <v>374</v>
      </c>
      <c r="Q1476" t="s">
        <v>375</v>
      </c>
      <c r="R1476" t="s">
        <v>458</v>
      </c>
      <c r="S1476" s="43">
        <v>0</v>
      </c>
      <c r="U1476" s="43">
        <v>16</v>
      </c>
      <c r="IF1476">
        <v>39215</v>
      </c>
      <c r="IG1476" t="s">
        <v>374</v>
      </c>
      <c r="IH1476" t="s">
        <v>311</v>
      </c>
      <c r="IK1476">
        <v>-2</v>
      </c>
      <c r="IL1476" t="s">
        <v>278</v>
      </c>
      <c r="IM1476" t="s">
        <v>279</v>
      </c>
      <c r="IN1476" t="s">
        <v>468</v>
      </c>
      <c r="IP1476" t="s">
        <v>504</v>
      </c>
    </row>
    <row r="1477" spans="1:250" x14ac:dyDescent="0.35">
      <c r="A1477">
        <v>14544</v>
      </c>
      <c r="B1477">
        <v>-922729984</v>
      </c>
      <c r="C1477">
        <v>1837</v>
      </c>
      <c r="D1477" t="s">
        <v>272</v>
      </c>
      <c r="E1477" t="s">
        <v>273</v>
      </c>
      <c r="F1477">
        <v>13794</v>
      </c>
      <c r="G1477" t="s">
        <v>274</v>
      </c>
      <c r="H1477" t="s">
        <v>275</v>
      </c>
      <c r="I1477">
        <v>519</v>
      </c>
      <c r="J1477" t="s">
        <v>541</v>
      </c>
      <c r="K1477" t="s">
        <v>542</v>
      </c>
      <c r="L1477">
        <v>39215</v>
      </c>
      <c r="M1477" t="s">
        <v>374</v>
      </c>
      <c r="N1477" t="s">
        <v>375</v>
      </c>
      <c r="O1477">
        <v>39215</v>
      </c>
      <c r="P1477" t="s">
        <v>374</v>
      </c>
      <c r="Q1477" t="s">
        <v>375</v>
      </c>
      <c r="R1477" t="s">
        <v>458</v>
      </c>
      <c r="S1477" s="43">
        <v>0</v>
      </c>
      <c r="U1477" s="43">
        <v>16</v>
      </c>
      <c r="IF1477">
        <v>39215</v>
      </c>
      <c r="IG1477" t="s">
        <v>374</v>
      </c>
      <c r="IH1477" t="s">
        <v>311</v>
      </c>
      <c r="IK1477">
        <v>-2</v>
      </c>
      <c r="IL1477" t="s">
        <v>278</v>
      </c>
      <c r="IM1477" t="s">
        <v>279</v>
      </c>
      <c r="IN1477" t="s">
        <v>468</v>
      </c>
      <c r="IP1477" t="s">
        <v>504</v>
      </c>
    </row>
    <row r="1478" spans="1:250" x14ac:dyDescent="0.35">
      <c r="A1478">
        <v>14545</v>
      </c>
      <c r="B1478">
        <v>-922729984</v>
      </c>
      <c r="C1478">
        <v>1837</v>
      </c>
      <c r="D1478" t="s">
        <v>272</v>
      </c>
      <c r="E1478" t="s">
        <v>273</v>
      </c>
      <c r="F1478">
        <v>1848</v>
      </c>
      <c r="G1478" t="s">
        <v>285</v>
      </c>
      <c r="H1478" t="s">
        <v>273</v>
      </c>
      <c r="I1478">
        <v>523</v>
      </c>
      <c r="J1478" t="s">
        <v>537</v>
      </c>
      <c r="K1478" t="s">
        <v>538</v>
      </c>
      <c r="L1478">
        <v>41235</v>
      </c>
      <c r="M1478" t="s">
        <v>378</v>
      </c>
      <c r="N1478" t="s">
        <v>379</v>
      </c>
      <c r="O1478">
        <v>41235</v>
      </c>
      <c r="P1478" t="s">
        <v>378</v>
      </c>
      <c r="Q1478" t="s">
        <v>379</v>
      </c>
      <c r="R1478" t="s">
        <v>458</v>
      </c>
      <c r="S1478" s="43">
        <v>0</v>
      </c>
      <c r="U1478" s="43">
        <v>16</v>
      </c>
      <c r="IF1478">
        <v>41235</v>
      </c>
      <c r="IG1478" t="s">
        <v>378</v>
      </c>
      <c r="IH1478" t="s">
        <v>287</v>
      </c>
      <c r="IK1478">
        <v>-2</v>
      </c>
      <c r="IL1478" t="s">
        <v>278</v>
      </c>
      <c r="IM1478" t="s">
        <v>279</v>
      </c>
      <c r="IN1478" t="s">
        <v>505</v>
      </c>
      <c r="IP1478" t="s">
        <v>512</v>
      </c>
    </row>
    <row r="1479" spans="1:250" x14ac:dyDescent="0.35">
      <c r="A1479">
        <v>14546</v>
      </c>
      <c r="B1479">
        <v>-922729984</v>
      </c>
      <c r="C1479">
        <v>1837</v>
      </c>
      <c r="D1479" t="s">
        <v>272</v>
      </c>
      <c r="E1479" t="s">
        <v>273</v>
      </c>
      <c r="F1479">
        <v>1848</v>
      </c>
      <c r="G1479" t="s">
        <v>285</v>
      </c>
      <c r="H1479" t="s">
        <v>273</v>
      </c>
      <c r="I1479">
        <v>521</v>
      </c>
      <c r="J1479" t="s">
        <v>539</v>
      </c>
      <c r="K1479" t="s">
        <v>540</v>
      </c>
      <c r="L1479">
        <v>41235</v>
      </c>
      <c r="M1479" t="s">
        <v>378</v>
      </c>
      <c r="N1479" t="s">
        <v>379</v>
      </c>
      <c r="O1479">
        <v>41235</v>
      </c>
      <c r="P1479" t="s">
        <v>378</v>
      </c>
      <c r="Q1479" t="s">
        <v>379</v>
      </c>
      <c r="R1479" t="s">
        <v>458</v>
      </c>
      <c r="S1479" s="43">
        <v>0</v>
      </c>
      <c r="U1479" s="43">
        <v>16</v>
      </c>
      <c r="IF1479">
        <v>41235</v>
      </c>
      <c r="IG1479" t="s">
        <v>378</v>
      </c>
      <c r="IH1479" t="s">
        <v>287</v>
      </c>
      <c r="IK1479">
        <v>-2</v>
      </c>
      <c r="IL1479" t="s">
        <v>278</v>
      </c>
      <c r="IM1479" t="s">
        <v>279</v>
      </c>
      <c r="IN1479" t="s">
        <v>505</v>
      </c>
      <c r="IP1479" t="s">
        <v>512</v>
      </c>
    </row>
    <row r="1480" spans="1:250" x14ac:dyDescent="0.35">
      <c r="A1480">
        <v>14547</v>
      </c>
      <c r="B1480">
        <v>-922729984</v>
      </c>
      <c r="C1480">
        <v>1837</v>
      </c>
      <c r="D1480" t="s">
        <v>272</v>
      </c>
      <c r="E1480" t="s">
        <v>273</v>
      </c>
      <c r="F1480">
        <v>1848</v>
      </c>
      <c r="G1480" t="s">
        <v>285</v>
      </c>
      <c r="H1480" t="s">
        <v>273</v>
      </c>
      <c r="I1480">
        <v>519</v>
      </c>
      <c r="J1480" t="s">
        <v>541</v>
      </c>
      <c r="K1480" t="s">
        <v>542</v>
      </c>
      <c r="L1480">
        <v>41235</v>
      </c>
      <c r="M1480" t="s">
        <v>378</v>
      </c>
      <c r="N1480" t="s">
        <v>379</v>
      </c>
      <c r="O1480">
        <v>41235</v>
      </c>
      <c r="P1480" t="s">
        <v>378</v>
      </c>
      <c r="Q1480" t="s">
        <v>379</v>
      </c>
      <c r="R1480" t="s">
        <v>458</v>
      </c>
      <c r="S1480" s="43">
        <v>0</v>
      </c>
      <c r="U1480" s="43">
        <v>16</v>
      </c>
      <c r="IF1480">
        <v>41235</v>
      </c>
      <c r="IG1480" t="s">
        <v>378</v>
      </c>
      <c r="IH1480" t="s">
        <v>287</v>
      </c>
      <c r="IK1480">
        <v>-2</v>
      </c>
      <c r="IL1480" t="s">
        <v>278</v>
      </c>
      <c r="IM1480" t="s">
        <v>279</v>
      </c>
      <c r="IN1480" t="s">
        <v>505</v>
      </c>
      <c r="IP1480" t="s">
        <v>512</v>
      </c>
    </row>
    <row r="1481" spans="1:250" x14ac:dyDescent="0.35">
      <c r="A1481">
        <v>14548</v>
      </c>
      <c r="B1481">
        <v>-922729984</v>
      </c>
      <c r="C1481">
        <v>1837</v>
      </c>
      <c r="D1481" t="s">
        <v>272</v>
      </c>
      <c r="E1481" t="s">
        <v>273</v>
      </c>
      <c r="F1481">
        <v>1848</v>
      </c>
      <c r="G1481" t="s">
        <v>285</v>
      </c>
      <c r="H1481" t="s">
        <v>273</v>
      </c>
      <c r="I1481">
        <v>515</v>
      </c>
      <c r="J1481" t="s">
        <v>543</v>
      </c>
      <c r="K1481" t="s">
        <v>544</v>
      </c>
      <c r="L1481">
        <v>41235</v>
      </c>
      <c r="M1481" t="s">
        <v>378</v>
      </c>
      <c r="N1481" t="s">
        <v>379</v>
      </c>
      <c r="O1481">
        <v>41235</v>
      </c>
      <c r="P1481" t="s">
        <v>378</v>
      </c>
      <c r="Q1481" t="s">
        <v>379</v>
      </c>
      <c r="R1481" t="s">
        <v>458</v>
      </c>
      <c r="S1481" s="43">
        <v>0</v>
      </c>
      <c r="U1481" s="43">
        <v>16</v>
      </c>
      <c r="IF1481">
        <v>41235</v>
      </c>
      <c r="IG1481" t="s">
        <v>378</v>
      </c>
      <c r="IH1481" t="s">
        <v>287</v>
      </c>
      <c r="IK1481">
        <v>-2</v>
      </c>
      <c r="IL1481" t="s">
        <v>278</v>
      </c>
      <c r="IM1481" t="s">
        <v>279</v>
      </c>
      <c r="IN1481" t="s">
        <v>505</v>
      </c>
      <c r="IP1481" t="s">
        <v>512</v>
      </c>
    </row>
    <row r="1482" spans="1:250" x14ac:dyDescent="0.35">
      <c r="A1482">
        <v>14549</v>
      </c>
      <c r="B1482">
        <v>-922729984</v>
      </c>
      <c r="C1482">
        <v>1837</v>
      </c>
      <c r="D1482" t="s">
        <v>272</v>
      </c>
      <c r="E1482" t="s">
        <v>273</v>
      </c>
      <c r="F1482">
        <v>1848</v>
      </c>
      <c r="G1482" t="s">
        <v>285</v>
      </c>
      <c r="H1482" t="s">
        <v>273</v>
      </c>
      <c r="I1482">
        <v>513</v>
      </c>
      <c r="J1482" t="s">
        <v>545</v>
      </c>
      <c r="K1482" t="s">
        <v>546</v>
      </c>
      <c r="L1482">
        <v>41235</v>
      </c>
      <c r="M1482" t="s">
        <v>378</v>
      </c>
      <c r="N1482" t="s">
        <v>379</v>
      </c>
      <c r="O1482">
        <v>41235</v>
      </c>
      <c r="P1482" t="s">
        <v>378</v>
      </c>
      <c r="Q1482" t="s">
        <v>379</v>
      </c>
      <c r="R1482" t="s">
        <v>458</v>
      </c>
      <c r="S1482" s="43">
        <v>0</v>
      </c>
      <c r="U1482" s="43">
        <v>16</v>
      </c>
      <c r="IF1482">
        <v>41235</v>
      </c>
      <c r="IG1482" t="s">
        <v>378</v>
      </c>
      <c r="IH1482" t="s">
        <v>287</v>
      </c>
      <c r="IK1482">
        <v>-2</v>
      </c>
      <c r="IL1482" t="s">
        <v>278</v>
      </c>
      <c r="IM1482" t="s">
        <v>279</v>
      </c>
      <c r="IN1482" t="s">
        <v>505</v>
      </c>
      <c r="IP1482" t="s">
        <v>512</v>
      </c>
    </row>
    <row r="1483" spans="1:250" x14ac:dyDescent="0.35">
      <c r="A1483">
        <v>14550</v>
      </c>
      <c r="B1483">
        <v>-922729984</v>
      </c>
      <c r="C1483">
        <v>1837</v>
      </c>
      <c r="D1483" t="s">
        <v>272</v>
      </c>
      <c r="E1483" t="s">
        <v>273</v>
      </c>
      <c r="F1483">
        <v>1848</v>
      </c>
      <c r="G1483" t="s">
        <v>285</v>
      </c>
      <c r="H1483" t="s">
        <v>273</v>
      </c>
      <c r="I1483">
        <v>509</v>
      </c>
      <c r="J1483" t="s">
        <v>547</v>
      </c>
      <c r="K1483" t="s">
        <v>548</v>
      </c>
      <c r="L1483">
        <v>41235</v>
      </c>
      <c r="M1483" t="s">
        <v>378</v>
      </c>
      <c r="N1483" t="s">
        <v>379</v>
      </c>
      <c r="O1483">
        <v>41235</v>
      </c>
      <c r="P1483" t="s">
        <v>378</v>
      </c>
      <c r="Q1483" t="s">
        <v>379</v>
      </c>
      <c r="R1483" t="s">
        <v>458</v>
      </c>
      <c r="S1483" s="43">
        <v>0</v>
      </c>
      <c r="U1483" s="43">
        <v>16</v>
      </c>
      <c r="IF1483">
        <v>41235</v>
      </c>
      <c r="IG1483" t="s">
        <v>378</v>
      </c>
      <c r="IH1483" t="s">
        <v>287</v>
      </c>
      <c r="IK1483">
        <v>-2</v>
      </c>
      <c r="IL1483" t="s">
        <v>278</v>
      </c>
      <c r="IM1483" t="s">
        <v>279</v>
      </c>
      <c r="IN1483" t="s">
        <v>505</v>
      </c>
      <c r="IP1483" t="s">
        <v>512</v>
      </c>
    </row>
    <row r="1484" spans="1:250" x14ac:dyDescent="0.35">
      <c r="A1484">
        <v>14551</v>
      </c>
      <c r="B1484">
        <v>-922729984</v>
      </c>
      <c r="C1484">
        <v>1837</v>
      </c>
      <c r="D1484" t="s">
        <v>272</v>
      </c>
      <c r="E1484" t="s">
        <v>273</v>
      </c>
      <c r="F1484">
        <v>7057</v>
      </c>
      <c r="G1484" t="s">
        <v>290</v>
      </c>
      <c r="H1484" t="s">
        <v>291</v>
      </c>
      <c r="I1484">
        <v>515</v>
      </c>
      <c r="J1484" t="s">
        <v>543</v>
      </c>
      <c r="K1484" t="s">
        <v>544</v>
      </c>
      <c r="L1484">
        <v>45709</v>
      </c>
      <c r="M1484" t="s">
        <v>508</v>
      </c>
      <c r="N1484" t="s">
        <v>509</v>
      </c>
      <c r="O1484">
        <v>45709</v>
      </c>
      <c r="P1484" t="s">
        <v>508</v>
      </c>
      <c r="Q1484" t="s">
        <v>509</v>
      </c>
      <c r="R1484" t="s">
        <v>458</v>
      </c>
      <c r="S1484" s="43">
        <v>0</v>
      </c>
      <c r="U1484" s="43">
        <v>16</v>
      </c>
      <c r="IF1484">
        <v>45709</v>
      </c>
      <c r="IG1484" t="s">
        <v>508</v>
      </c>
      <c r="IH1484" t="s">
        <v>292</v>
      </c>
      <c r="IK1484">
        <v>-2</v>
      </c>
      <c r="IL1484" t="s">
        <v>278</v>
      </c>
      <c r="IM1484" t="s">
        <v>279</v>
      </c>
      <c r="IN1484" t="s">
        <v>471</v>
      </c>
      <c r="IP1484" t="s">
        <v>510</v>
      </c>
    </row>
    <row r="1485" spans="1:250" x14ac:dyDescent="0.35">
      <c r="A1485">
        <v>14552</v>
      </c>
      <c r="B1485">
        <v>-922729984</v>
      </c>
      <c r="C1485">
        <v>1837</v>
      </c>
      <c r="D1485" t="s">
        <v>272</v>
      </c>
      <c r="E1485" t="s">
        <v>273</v>
      </c>
      <c r="F1485">
        <v>7057</v>
      </c>
      <c r="G1485" t="s">
        <v>290</v>
      </c>
      <c r="H1485" t="s">
        <v>291</v>
      </c>
      <c r="I1485">
        <v>513</v>
      </c>
      <c r="J1485" t="s">
        <v>545</v>
      </c>
      <c r="K1485" t="s">
        <v>546</v>
      </c>
      <c r="L1485">
        <v>45709</v>
      </c>
      <c r="M1485" t="s">
        <v>508</v>
      </c>
      <c r="N1485" t="s">
        <v>509</v>
      </c>
      <c r="O1485">
        <v>45709</v>
      </c>
      <c r="P1485" t="s">
        <v>508</v>
      </c>
      <c r="Q1485" t="s">
        <v>509</v>
      </c>
      <c r="R1485" t="s">
        <v>458</v>
      </c>
      <c r="S1485" s="43">
        <v>0</v>
      </c>
      <c r="U1485" s="43">
        <v>16</v>
      </c>
      <c r="IF1485">
        <v>45709</v>
      </c>
      <c r="IG1485" t="s">
        <v>508</v>
      </c>
      <c r="IH1485" t="s">
        <v>292</v>
      </c>
      <c r="IK1485">
        <v>-2</v>
      </c>
      <c r="IL1485" t="s">
        <v>278</v>
      </c>
      <c r="IM1485" t="s">
        <v>279</v>
      </c>
      <c r="IN1485" t="s">
        <v>471</v>
      </c>
      <c r="IP1485" t="s">
        <v>510</v>
      </c>
    </row>
    <row r="1486" spans="1:250" x14ac:dyDescent="0.35">
      <c r="A1486">
        <v>14553</v>
      </c>
      <c r="B1486">
        <v>-922729984</v>
      </c>
      <c r="C1486">
        <v>1837</v>
      </c>
      <c r="D1486" t="s">
        <v>272</v>
      </c>
      <c r="E1486" t="s">
        <v>273</v>
      </c>
      <c r="F1486">
        <v>7057</v>
      </c>
      <c r="G1486" t="s">
        <v>290</v>
      </c>
      <c r="H1486" t="s">
        <v>291</v>
      </c>
      <c r="I1486">
        <v>509</v>
      </c>
      <c r="J1486" t="s">
        <v>547</v>
      </c>
      <c r="K1486" t="s">
        <v>548</v>
      </c>
      <c r="L1486">
        <v>45709</v>
      </c>
      <c r="M1486" t="s">
        <v>508</v>
      </c>
      <c r="N1486" t="s">
        <v>509</v>
      </c>
      <c r="O1486">
        <v>45709</v>
      </c>
      <c r="P1486" t="s">
        <v>508</v>
      </c>
      <c r="Q1486" t="s">
        <v>509</v>
      </c>
      <c r="R1486" t="s">
        <v>458</v>
      </c>
      <c r="S1486" s="43">
        <v>0</v>
      </c>
      <c r="U1486" s="43">
        <v>16</v>
      </c>
      <c r="IF1486">
        <v>45709</v>
      </c>
      <c r="IG1486" t="s">
        <v>508</v>
      </c>
      <c r="IH1486" t="s">
        <v>292</v>
      </c>
      <c r="IK1486">
        <v>-2</v>
      </c>
      <c r="IL1486" t="s">
        <v>278</v>
      </c>
      <c r="IM1486" t="s">
        <v>279</v>
      </c>
      <c r="IN1486" t="s">
        <v>471</v>
      </c>
      <c r="IP1486" t="s">
        <v>510</v>
      </c>
    </row>
    <row r="1487" spans="1:250" x14ac:dyDescent="0.35">
      <c r="A1487">
        <v>14554</v>
      </c>
      <c r="B1487">
        <v>-922729984</v>
      </c>
      <c r="C1487">
        <v>1837</v>
      </c>
      <c r="D1487" t="s">
        <v>272</v>
      </c>
      <c r="E1487" t="s">
        <v>273</v>
      </c>
      <c r="F1487">
        <v>7057</v>
      </c>
      <c r="G1487" t="s">
        <v>290</v>
      </c>
      <c r="H1487" t="s">
        <v>291</v>
      </c>
      <c r="I1487">
        <v>507</v>
      </c>
      <c r="J1487" t="s">
        <v>549</v>
      </c>
      <c r="K1487" t="s">
        <v>550</v>
      </c>
      <c r="L1487">
        <v>45709</v>
      </c>
      <c r="M1487" t="s">
        <v>508</v>
      </c>
      <c r="N1487" t="s">
        <v>509</v>
      </c>
      <c r="O1487">
        <v>45709</v>
      </c>
      <c r="P1487" t="s">
        <v>508</v>
      </c>
      <c r="Q1487" t="s">
        <v>509</v>
      </c>
      <c r="R1487" t="s">
        <v>458</v>
      </c>
      <c r="S1487" s="43">
        <v>0</v>
      </c>
      <c r="U1487" s="43">
        <v>16</v>
      </c>
      <c r="IF1487">
        <v>45709</v>
      </c>
      <c r="IG1487" t="s">
        <v>508</v>
      </c>
      <c r="IH1487" t="s">
        <v>292</v>
      </c>
      <c r="IK1487">
        <v>-2</v>
      </c>
      <c r="IL1487" t="s">
        <v>278</v>
      </c>
      <c r="IM1487" t="s">
        <v>279</v>
      </c>
      <c r="IN1487" t="s">
        <v>471</v>
      </c>
      <c r="IP1487" t="s">
        <v>510</v>
      </c>
    </row>
    <row r="1488" spans="1:250" x14ac:dyDescent="0.35">
      <c r="A1488">
        <v>14555</v>
      </c>
      <c r="B1488">
        <v>-922729984</v>
      </c>
      <c r="C1488">
        <v>1837</v>
      </c>
      <c r="D1488" t="s">
        <v>272</v>
      </c>
      <c r="E1488" t="s">
        <v>273</v>
      </c>
      <c r="F1488">
        <v>1848</v>
      </c>
      <c r="G1488" t="s">
        <v>285</v>
      </c>
      <c r="H1488" t="s">
        <v>273</v>
      </c>
      <c r="I1488">
        <v>528</v>
      </c>
      <c r="J1488" t="s">
        <v>531</v>
      </c>
      <c r="K1488" t="s">
        <v>532</v>
      </c>
      <c r="L1488">
        <v>41235</v>
      </c>
      <c r="M1488" t="s">
        <v>378</v>
      </c>
      <c r="N1488" t="s">
        <v>379</v>
      </c>
      <c r="O1488">
        <v>41235</v>
      </c>
      <c r="P1488" t="s">
        <v>378</v>
      </c>
      <c r="Q1488" t="s">
        <v>379</v>
      </c>
      <c r="R1488" t="s">
        <v>458</v>
      </c>
      <c r="S1488" s="43">
        <v>0</v>
      </c>
      <c r="U1488" s="43">
        <v>16</v>
      </c>
      <c r="IF1488">
        <v>41235</v>
      </c>
      <c r="IG1488" t="s">
        <v>378</v>
      </c>
      <c r="IH1488" t="s">
        <v>287</v>
      </c>
      <c r="IK1488">
        <v>-2</v>
      </c>
      <c r="IL1488" t="s">
        <v>278</v>
      </c>
      <c r="IM1488" t="s">
        <v>279</v>
      </c>
      <c r="IN1488" t="s">
        <v>505</v>
      </c>
      <c r="IP1488" t="s">
        <v>512</v>
      </c>
    </row>
    <row r="1489" spans="1:250" x14ac:dyDescent="0.35">
      <c r="A1489">
        <v>14556</v>
      </c>
      <c r="B1489">
        <v>-922729984</v>
      </c>
      <c r="C1489">
        <v>1837</v>
      </c>
      <c r="D1489" t="s">
        <v>272</v>
      </c>
      <c r="E1489" t="s">
        <v>273</v>
      </c>
      <c r="F1489">
        <v>1848</v>
      </c>
      <c r="G1489" t="s">
        <v>285</v>
      </c>
      <c r="H1489" t="s">
        <v>273</v>
      </c>
      <c r="I1489">
        <v>527</v>
      </c>
      <c r="J1489" t="s">
        <v>535</v>
      </c>
      <c r="K1489" t="s">
        <v>536</v>
      </c>
      <c r="L1489">
        <v>41235</v>
      </c>
      <c r="M1489" t="s">
        <v>378</v>
      </c>
      <c r="N1489" t="s">
        <v>379</v>
      </c>
      <c r="O1489">
        <v>41235</v>
      </c>
      <c r="P1489" t="s">
        <v>378</v>
      </c>
      <c r="Q1489" t="s">
        <v>379</v>
      </c>
      <c r="R1489" t="s">
        <v>458</v>
      </c>
      <c r="S1489" s="43">
        <v>0</v>
      </c>
      <c r="U1489" s="43">
        <v>16</v>
      </c>
      <c r="IF1489">
        <v>41235</v>
      </c>
      <c r="IG1489" t="s">
        <v>378</v>
      </c>
      <c r="IH1489" t="s">
        <v>287</v>
      </c>
      <c r="IK1489">
        <v>-2</v>
      </c>
      <c r="IL1489" t="s">
        <v>278</v>
      </c>
      <c r="IM1489" t="s">
        <v>279</v>
      </c>
      <c r="IN1489" t="s">
        <v>505</v>
      </c>
      <c r="IP1489" t="s">
        <v>512</v>
      </c>
    </row>
    <row r="1490" spans="1:250" x14ac:dyDescent="0.35">
      <c r="A1490">
        <v>14557</v>
      </c>
      <c r="B1490">
        <v>-922729984</v>
      </c>
      <c r="C1490">
        <v>1837</v>
      </c>
      <c r="D1490" t="s">
        <v>272</v>
      </c>
      <c r="E1490" t="s">
        <v>273</v>
      </c>
      <c r="F1490">
        <v>7057</v>
      </c>
      <c r="G1490" t="s">
        <v>290</v>
      </c>
      <c r="H1490" t="s">
        <v>291</v>
      </c>
      <c r="I1490">
        <v>507</v>
      </c>
      <c r="J1490" t="s">
        <v>549</v>
      </c>
      <c r="K1490" t="s">
        <v>550</v>
      </c>
      <c r="L1490">
        <v>49627</v>
      </c>
      <c r="M1490" t="s">
        <v>514</v>
      </c>
      <c r="N1490" t="s">
        <v>515</v>
      </c>
      <c r="O1490">
        <v>49627</v>
      </c>
      <c r="P1490" t="s">
        <v>514</v>
      </c>
      <c r="Q1490" t="s">
        <v>515</v>
      </c>
      <c r="R1490" t="s">
        <v>458</v>
      </c>
      <c r="S1490" s="43">
        <v>0</v>
      </c>
      <c r="U1490" s="43">
        <v>16</v>
      </c>
      <c r="IF1490">
        <v>49627</v>
      </c>
      <c r="IG1490" t="s">
        <v>514</v>
      </c>
      <c r="IH1490" t="s">
        <v>292</v>
      </c>
      <c r="IK1490">
        <v>-2</v>
      </c>
      <c r="IL1490" t="s">
        <v>278</v>
      </c>
      <c r="IM1490" t="s">
        <v>279</v>
      </c>
      <c r="IN1490" t="s">
        <v>471</v>
      </c>
      <c r="IP1490" t="s">
        <v>514</v>
      </c>
    </row>
    <row r="1491" spans="1:250" x14ac:dyDescent="0.35">
      <c r="A1491">
        <v>14558</v>
      </c>
      <c r="B1491">
        <v>-922729984</v>
      </c>
      <c r="C1491">
        <v>1837</v>
      </c>
      <c r="D1491" t="s">
        <v>272</v>
      </c>
      <c r="E1491" t="s">
        <v>273</v>
      </c>
      <c r="F1491">
        <v>7057</v>
      </c>
      <c r="G1491" t="s">
        <v>290</v>
      </c>
      <c r="H1491" t="s">
        <v>291</v>
      </c>
      <c r="I1491">
        <v>528</v>
      </c>
      <c r="J1491" t="s">
        <v>531</v>
      </c>
      <c r="K1491" t="s">
        <v>532</v>
      </c>
      <c r="L1491">
        <v>45709</v>
      </c>
      <c r="M1491" t="s">
        <v>508</v>
      </c>
      <c r="N1491" t="s">
        <v>509</v>
      </c>
      <c r="O1491">
        <v>45709</v>
      </c>
      <c r="P1491" t="s">
        <v>508</v>
      </c>
      <c r="Q1491" t="s">
        <v>509</v>
      </c>
      <c r="R1491" t="s">
        <v>458</v>
      </c>
      <c r="S1491" s="43">
        <v>0</v>
      </c>
      <c r="U1491" s="43">
        <v>16</v>
      </c>
      <c r="IF1491">
        <v>45709</v>
      </c>
      <c r="IG1491" t="s">
        <v>508</v>
      </c>
      <c r="IH1491" t="s">
        <v>292</v>
      </c>
      <c r="IK1491">
        <v>-2</v>
      </c>
      <c r="IL1491" t="s">
        <v>278</v>
      </c>
      <c r="IM1491" t="s">
        <v>279</v>
      </c>
      <c r="IN1491" t="s">
        <v>471</v>
      </c>
      <c r="IP1491" t="s">
        <v>510</v>
      </c>
    </row>
    <row r="1492" spans="1:250" x14ac:dyDescent="0.35">
      <c r="A1492">
        <v>14559</v>
      </c>
      <c r="B1492">
        <v>-922729984</v>
      </c>
      <c r="C1492">
        <v>1837</v>
      </c>
      <c r="D1492" t="s">
        <v>272</v>
      </c>
      <c r="E1492" t="s">
        <v>273</v>
      </c>
      <c r="F1492">
        <v>7057</v>
      </c>
      <c r="G1492" t="s">
        <v>290</v>
      </c>
      <c r="H1492" t="s">
        <v>291</v>
      </c>
      <c r="I1492">
        <v>527</v>
      </c>
      <c r="J1492" t="s">
        <v>535</v>
      </c>
      <c r="K1492" t="s">
        <v>536</v>
      </c>
      <c r="L1492">
        <v>45709</v>
      </c>
      <c r="M1492" t="s">
        <v>508</v>
      </c>
      <c r="N1492" t="s">
        <v>509</v>
      </c>
      <c r="O1492">
        <v>45709</v>
      </c>
      <c r="P1492" t="s">
        <v>508</v>
      </c>
      <c r="Q1492" t="s">
        <v>509</v>
      </c>
      <c r="R1492" t="s">
        <v>458</v>
      </c>
      <c r="S1492" s="43">
        <v>0</v>
      </c>
      <c r="U1492" s="43">
        <v>16</v>
      </c>
      <c r="IF1492">
        <v>45709</v>
      </c>
      <c r="IG1492" t="s">
        <v>508</v>
      </c>
      <c r="IH1492" t="s">
        <v>292</v>
      </c>
      <c r="IK1492">
        <v>-2</v>
      </c>
      <c r="IL1492" t="s">
        <v>278</v>
      </c>
      <c r="IM1492" t="s">
        <v>279</v>
      </c>
      <c r="IN1492" t="s">
        <v>471</v>
      </c>
      <c r="IP1492" t="s">
        <v>510</v>
      </c>
    </row>
    <row r="1493" spans="1:250" x14ac:dyDescent="0.35">
      <c r="A1493">
        <v>14560</v>
      </c>
      <c r="B1493">
        <v>-922729984</v>
      </c>
      <c r="C1493">
        <v>1837</v>
      </c>
      <c r="D1493" t="s">
        <v>272</v>
      </c>
      <c r="E1493" t="s">
        <v>273</v>
      </c>
      <c r="F1493">
        <v>7057</v>
      </c>
      <c r="G1493" t="s">
        <v>290</v>
      </c>
      <c r="H1493" t="s">
        <v>291</v>
      </c>
      <c r="I1493">
        <v>523</v>
      </c>
      <c r="J1493" t="s">
        <v>537</v>
      </c>
      <c r="K1493" t="s">
        <v>538</v>
      </c>
      <c r="L1493">
        <v>45709</v>
      </c>
      <c r="M1493" t="s">
        <v>508</v>
      </c>
      <c r="N1493" t="s">
        <v>509</v>
      </c>
      <c r="O1493">
        <v>45709</v>
      </c>
      <c r="P1493" t="s">
        <v>508</v>
      </c>
      <c r="Q1493" t="s">
        <v>509</v>
      </c>
      <c r="R1493" t="s">
        <v>458</v>
      </c>
      <c r="S1493" s="43">
        <v>0</v>
      </c>
      <c r="U1493" s="43">
        <v>16</v>
      </c>
      <c r="IF1493">
        <v>45709</v>
      </c>
      <c r="IG1493" t="s">
        <v>508</v>
      </c>
      <c r="IH1493" t="s">
        <v>292</v>
      </c>
      <c r="IK1493">
        <v>-2</v>
      </c>
      <c r="IL1493" t="s">
        <v>278</v>
      </c>
      <c r="IM1493" t="s">
        <v>279</v>
      </c>
      <c r="IN1493" t="s">
        <v>471</v>
      </c>
      <c r="IP1493" t="s">
        <v>510</v>
      </c>
    </row>
    <row r="1494" spans="1:250" x14ac:dyDescent="0.35">
      <c r="A1494">
        <v>14561</v>
      </c>
      <c r="B1494">
        <v>-922729984</v>
      </c>
      <c r="C1494">
        <v>1837</v>
      </c>
      <c r="D1494" t="s">
        <v>272</v>
      </c>
      <c r="E1494" t="s">
        <v>273</v>
      </c>
      <c r="F1494">
        <v>7057</v>
      </c>
      <c r="G1494" t="s">
        <v>290</v>
      </c>
      <c r="H1494" t="s">
        <v>291</v>
      </c>
      <c r="I1494">
        <v>521</v>
      </c>
      <c r="J1494" t="s">
        <v>539</v>
      </c>
      <c r="K1494" t="s">
        <v>540</v>
      </c>
      <c r="L1494">
        <v>45709</v>
      </c>
      <c r="M1494" t="s">
        <v>508</v>
      </c>
      <c r="N1494" t="s">
        <v>509</v>
      </c>
      <c r="O1494">
        <v>45709</v>
      </c>
      <c r="P1494" t="s">
        <v>508</v>
      </c>
      <c r="Q1494" t="s">
        <v>509</v>
      </c>
      <c r="R1494" t="s">
        <v>458</v>
      </c>
      <c r="S1494" s="43">
        <v>0</v>
      </c>
      <c r="U1494" s="43">
        <v>16</v>
      </c>
      <c r="IF1494">
        <v>45709</v>
      </c>
      <c r="IG1494" t="s">
        <v>508</v>
      </c>
      <c r="IH1494" t="s">
        <v>292</v>
      </c>
      <c r="IK1494">
        <v>-2</v>
      </c>
      <c r="IL1494" t="s">
        <v>278</v>
      </c>
      <c r="IM1494" t="s">
        <v>279</v>
      </c>
      <c r="IN1494" t="s">
        <v>471</v>
      </c>
      <c r="IP1494" t="s">
        <v>510</v>
      </c>
    </row>
    <row r="1495" spans="1:250" x14ac:dyDescent="0.35">
      <c r="A1495">
        <v>14562</v>
      </c>
      <c r="B1495">
        <v>-922729984</v>
      </c>
      <c r="C1495">
        <v>1837</v>
      </c>
      <c r="D1495" t="s">
        <v>272</v>
      </c>
      <c r="E1495" t="s">
        <v>273</v>
      </c>
      <c r="F1495">
        <v>7057</v>
      </c>
      <c r="G1495" t="s">
        <v>290</v>
      </c>
      <c r="H1495" t="s">
        <v>291</v>
      </c>
      <c r="I1495">
        <v>519</v>
      </c>
      <c r="J1495" t="s">
        <v>541</v>
      </c>
      <c r="K1495" t="s">
        <v>542</v>
      </c>
      <c r="L1495">
        <v>45709</v>
      </c>
      <c r="M1495" t="s">
        <v>508</v>
      </c>
      <c r="N1495" t="s">
        <v>509</v>
      </c>
      <c r="O1495">
        <v>45709</v>
      </c>
      <c r="P1495" t="s">
        <v>508</v>
      </c>
      <c r="Q1495" t="s">
        <v>509</v>
      </c>
      <c r="R1495" t="s">
        <v>458</v>
      </c>
      <c r="S1495" s="43">
        <v>0</v>
      </c>
      <c r="U1495" s="43">
        <v>16</v>
      </c>
      <c r="IF1495">
        <v>45709</v>
      </c>
      <c r="IG1495" t="s">
        <v>508</v>
      </c>
      <c r="IH1495" t="s">
        <v>292</v>
      </c>
      <c r="IK1495">
        <v>-2</v>
      </c>
      <c r="IL1495" t="s">
        <v>278</v>
      </c>
      <c r="IM1495" t="s">
        <v>279</v>
      </c>
      <c r="IN1495" t="s">
        <v>471</v>
      </c>
      <c r="IP1495" t="s">
        <v>510</v>
      </c>
    </row>
    <row r="1496" spans="1:250" x14ac:dyDescent="0.35">
      <c r="A1496">
        <v>14563</v>
      </c>
      <c r="B1496">
        <v>-922729984</v>
      </c>
      <c r="C1496">
        <v>1837</v>
      </c>
      <c r="D1496" t="s">
        <v>272</v>
      </c>
      <c r="E1496" t="s">
        <v>273</v>
      </c>
      <c r="F1496">
        <v>7057</v>
      </c>
      <c r="G1496" t="s">
        <v>290</v>
      </c>
      <c r="H1496" t="s">
        <v>291</v>
      </c>
      <c r="I1496">
        <v>523</v>
      </c>
      <c r="J1496" t="s">
        <v>537</v>
      </c>
      <c r="K1496" t="s">
        <v>538</v>
      </c>
      <c r="L1496">
        <v>49627</v>
      </c>
      <c r="M1496" t="s">
        <v>514</v>
      </c>
      <c r="N1496" t="s">
        <v>515</v>
      </c>
      <c r="O1496">
        <v>49627</v>
      </c>
      <c r="P1496" t="s">
        <v>514</v>
      </c>
      <c r="Q1496" t="s">
        <v>515</v>
      </c>
      <c r="R1496" t="s">
        <v>458</v>
      </c>
      <c r="S1496" s="43">
        <v>0</v>
      </c>
      <c r="U1496" s="43">
        <v>16</v>
      </c>
      <c r="IF1496">
        <v>49627</v>
      </c>
      <c r="IG1496" t="s">
        <v>514</v>
      </c>
      <c r="IH1496" t="s">
        <v>292</v>
      </c>
      <c r="IK1496">
        <v>-2</v>
      </c>
      <c r="IL1496" t="s">
        <v>278</v>
      </c>
      <c r="IM1496" t="s">
        <v>279</v>
      </c>
      <c r="IN1496" t="s">
        <v>471</v>
      </c>
      <c r="IP1496" t="s">
        <v>514</v>
      </c>
    </row>
    <row r="1497" spans="1:250" x14ac:dyDescent="0.35">
      <c r="A1497">
        <v>14564</v>
      </c>
      <c r="B1497">
        <v>-922729984</v>
      </c>
      <c r="C1497">
        <v>1837</v>
      </c>
      <c r="D1497" t="s">
        <v>272</v>
      </c>
      <c r="E1497" t="s">
        <v>273</v>
      </c>
      <c r="F1497">
        <v>7057</v>
      </c>
      <c r="G1497" t="s">
        <v>290</v>
      </c>
      <c r="H1497" t="s">
        <v>291</v>
      </c>
      <c r="I1497">
        <v>521</v>
      </c>
      <c r="J1497" t="s">
        <v>539</v>
      </c>
      <c r="K1497" t="s">
        <v>540</v>
      </c>
      <c r="L1497">
        <v>49627</v>
      </c>
      <c r="M1497" t="s">
        <v>514</v>
      </c>
      <c r="N1497" t="s">
        <v>515</v>
      </c>
      <c r="O1497">
        <v>49627</v>
      </c>
      <c r="P1497" t="s">
        <v>514</v>
      </c>
      <c r="Q1497" t="s">
        <v>515</v>
      </c>
      <c r="R1497" t="s">
        <v>458</v>
      </c>
      <c r="S1497" s="43">
        <v>0</v>
      </c>
      <c r="U1497" s="43">
        <v>16</v>
      </c>
      <c r="IF1497">
        <v>49627</v>
      </c>
      <c r="IG1497" t="s">
        <v>514</v>
      </c>
      <c r="IH1497" t="s">
        <v>292</v>
      </c>
      <c r="IK1497">
        <v>-2</v>
      </c>
      <c r="IL1497" t="s">
        <v>278</v>
      </c>
      <c r="IM1497" t="s">
        <v>279</v>
      </c>
      <c r="IN1497" t="s">
        <v>471</v>
      </c>
      <c r="IP1497" t="s">
        <v>514</v>
      </c>
    </row>
    <row r="1498" spans="1:250" x14ac:dyDescent="0.35">
      <c r="A1498">
        <v>14565</v>
      </c>
      <c r="B1498">
        <v>-922729984</v>
      </c>
      <c r="C1498">
        <v>1837</v>
      </c>
      <c r="D1498" t="s">
        <v>272</v>
      </c>
      <c r="E1498" t="s">
        <v>273</v>
      </c>
      <c r="F1498">
        <v>7057</v>
      </c>
      <c r="G1498" t="s">
        <v>290</v>
      </c>
      <c r="H1498" t="s">
        <v>291</v>
      </c>
      <c r="I1498">
        <v>519</v>
      </c>
      <c r="J1498" t="s">
        <v>541</v>
      </c>
      <c r="K1498" t="s">
        <v>542</v>
      </c>
      <c r="L1498">
        <v>49627</v>
      </c>
      <c r="M1498" t="s">
        <v>514</v>
      </c>
      <c r="N1498" t="s">
        <v>515</v>
      </c>
      <c r="O1498">
        <v>49627</v>
      </c>
      <c r="P1498" t="s">
        <v>514</v>
      </c>
      <c r="Q1498" t="s">
        <v>515</v>
      </c>
      <c r="R1498" t="s">
        <v>458</v>
      </c>
      <c r="S1498" s="43">
        <v>0</v>
      </c>
      <c r="U1498" s="43">
        <v>16</v>
      </c>
      <c r="IF1498">
        <v>49627</v>
      </c>
      <c r="IG1498" t="s">
        <v>514</v>
      </c>
      <c r="IH1498" t="s">
        <v>292</v>
      </c>
      <c r="IK1498">
        <v>-2</v>
      </c>
      <c r="IL1498" t="s">
        <v>278</v>
      </c>
      <c r="IM1498" t="s">
        <v>279</v>
      </c>
      <c r="IN1498" t="s">
        <v>471</v>
      </c>
      <c r="IP1498" t="s">
        <v>514</v>
      </c>
    </row>
    <row r="1499" spans="1:250" x14ac:dyDescent="0.35">
      <c r="A1499">
        <v>14566</v>
      </c>
      <c r="B1499">
        <v>-922729984</v>
      </c>
      <c r="C1499">
        <v>1837</v>
      </c>
      <c r="D1499" t="s">
        <v>272</v>
      </c>
      <c r="E1499" t="s">
        <v>273</v>
      </c>
      <c r="F1499">
        <v>7057</v>
      </c>
      <c r="G1499" t="s">
        <v>290</v>
      </c>
      <c r="H1499" t="s">
        <v>291</v>
      </c>
      <c r="I1499">
        <v>515</v>
      </c>
      <c r="J1499" t="s">
        <v>543</v>
      </c>
      <c r="K1499" t="s">
        <v>544</v>
      </c>
      <c r="L1499">
        <v>49627</v>
      </c>
      <c r="M1499" t="s">
        <v>514</v>
      </c>
      <c r="N1499" t="s">
        <v>515</v>
      </c>
      <c r="O1499">
        <v>49627</v>
      </c>
      <c r="P1499" t="s">
        <v>514</v>
      </c>
      <c r="Q1499" t="s">
        <v>515</v>
      </c>
      <c r="R1499" t="s">
        <v>458</v>
      </c>
      <c r="S1499" s="43">
        <v>0</v>
      </c>
      <c r="U1499" s="43">
        <v>16</v>
      </c>
      <c r="IF1499">
        <v>49627</v>
      </c>
      <c r="IG1499" t="s">
        <v>514</v>
      </c>
      <c r="IH1499" t="s">
        <v>292</v>
      </c>
      <c r="IK1499">
        <v>-2</v>
      </c>
      <c r="IL1499" t="s">
        <v>278</v>
      </c>
      <c r="IM1499" t="s">
        <v>279</v>
      </c>
      <c r="IN1499" t="s">
        <v>471</v>
      </c>
      <c r="IP1499" t="s">
        <v>514</v>
      </c>
    </row>
    <row r="1500" spans="1:250" x14ac:dyDescent="0.35">
      <c r="A1500">
        <v>14567</v>
      </c>
      <c r="B1500">
        <v>-922729984</v>
      </c>
      <c r="C1500">
        <v>1837</v>
      </c>
      <c r="D1500" t="s">
        <v>272</v>
      </c>
      <c r="E1500" t="s">
        <v>273</v>
      </c>
      <c r="F1500">
        <v>7057</v>
      </c>
      <c r="G1500" t="s">
        <v>290</v>
      </c>
      <c r="H1500" t="s">
        <v>291</v>
      </c>
      <c r="I1500">
        <v>513</v>
      </c>
      <c r="J1500" t="s">
        <v>545</v>
      </c>
      <c r="K1500" t="s">
        <v>546</v>
      </c>
      <c r="L1500">
        <v>49627</v>
      </c>
      <c r="M1500" t="s">
        <v>514</v>
      </c>
      <c r="N1500" t="s">
        <v>515</v>
      </c>
      <c r="O1500">
        <v>49627</v>
      </c>
      <c r="P1500" t="s">
        <v>514</v>
      </c>
      <c r="Q1500" t="s">
        <v>515</v>
      </c>
      <c r="R1500" t="s">
        <v>458</v>
      </c>
      <c r="S1500" s="43">
        <v>0</v>
      </c>
      <c r="U1500" s="43">
        <v>16</v>
      </c>
      <c r="IF1500">
        <v>49627</v>
      </c>
      <c r="IG1500" t="s">
        <v>514</v>
      </c>
      <c r="IH1500" t="s">
        <v>292</v>
      </c>
      <c r="IK1500">
        <v>-2</v>
      </c>
      <c r="IL1500" t="s">
        <v>278</v>
      </c>
      <c r="IM1500" t="s">
        <v>279</v>
      </c>
      <c r="IN1500" t="s">
        <v>471</v>
      </c>
      <c r="IP1500" t="s">
        <v>514</v>
      </c>
    </row>
    <row r="1501" spans="1:250" x14ac:dyDescent="0.35">
      <c r="A1501">
        <v>14568</v>
      </c>
      <c r="B1501">
        <v>-922729984</v>
      </c>
      <c r="C1501">
        <v>1837</v>
      </c>
      <c r="D1501" t="s">
        <v>272</v>
      </c>
      <c r="E1501" t="s">
        <v>273</v>
      </c>
      <c r="F1501">
        <v>7057</v>
      </c>
      <c r="G1501" t="s">
        <v>290</v>
      </c>
      <c r="H1501" t="s">
        <v>291</v>
      </c>
      <c r="I1501">
        <v>509</v>
      </c>
      <c r="J1501" t="s">
        <v>547</v>
      </c>
      <c r="K1501" t="s">
        <v>548</v>
      </c>
      <c r="L1501">
        <v>49627</v>
      </c>
      <c r="M1501" t="s">
        <v>514</v>
      </c>
      <c r="N1501" t="s">
        <v>515</v>
      </c>
      <c r="O1501">
        <v>49627</v>
      </c>
      <c r="P1501" t="s">
        <v>514</v>
      </c>
      <c r="Q1501" t="s">
        <v>515</v>
      </c>
      <c r="R1501" t="s">
        <v>458</v>
      </c>
      <c r="S1501" s="43">
        <v>0</v>
      </c>
      <c r="U1501" s="43">
        <v>16</v>
      </c>
      <c r="IF1501">
        <v>49627</v>
      </c>
      <c r="IG1501" t="s">
        <v>514</v>
      </c>
      <c r="IH1501" t="s">
        <v>292</v>
      </c>
      <c r="IK1501">
        <v>-2</v>
      </c>
      <c r="IL1501" t="s">
        <v>278</v>
      </c>
      <c r="IM1501" t="s">
        <v>279</v>
      </c>
      <c r="IN1501" t="s">
        <v>471</v>
      </c>
      <c r="IP1501" t="s">
        <v>514</v>
      </c>
    </row>
    <row r="1502" spans="1:250" x14ac:dyDescent="0.35">
      <c r="A1502">
        <v>14569</v>
      </c>
      <c r="B1502">
        <v>-922729984</v>
      </c>
      <c r="C1502">
        <v>1837</v>
      </c>
      <c r="D1502" t="s">
        <v>272</v>
      </c>
      <c r="E1502" t="s">
        <v>273</v>
      </c>
      <c r="F1502">
        <v>9695</v>
      </c>
      <c r="G1502" t="s">
        <v>280</v>
      </c>
      <c r="H1502" t="s">
        <v>281</v>
      </c>
      <c r="I1502">
        <v>515</v>
      </c>
      <c r="J1502" t="s">
        <v>543</v>
      </c>
      <c r="K1502" t="s">
        <v>544</v>
      </c>
      <c r="L1502">
        <v>61310</v>
      </c>
      <c r="M1502" t="s">
        <v>521</v>
      </c>
      <c r="N1502" t="s">
        <v>522</v>
      </c>
      <c r="O1502">
        <v>61310</v>
      </c>
      <c r="P1502" t="s">
        <v>521</v>
      </c>
      <c r="Q1502" t="s">
        <v>522</v>
      </c>
      <c r="R1502" t="s">
        <v>458</v>
      </c>
      <c r="S1502" s="43">
        <v>0</v>
      </c>
      <c r="U1502" s="43">
        <v>16</v>
      </c>
      <c r="IF1502">
        <v>61310</v>
      </c>
      <c r="IG1502" t="s">
        <v>521</v>
      </c>
      <c r="IH1502" t="s">
        <v>284</v>
      </c>
      <c r="IK1502">
        <v>-2</v>
      </c>
      <c r="IL1502" t="s">
        <v>278</v>
      </c>
      <c r="IM1502" t="s">
        <v>279</v>
      </c>
      <c r="IN1502" t="s">
        <v>466</v>
      </c>
      <c r="IP1502" t="s">
        <v>521</v>
      </c>
    </row>
    <row r="1503" spans="1:250" x14ac:dyDescent="0.35">
      <c r="A1503">
        <v>14570</v>
      </c>
      <c r="B1503">
        <v>-922729984</v>
      </c>
      <c r="C1503">
        <v>1837</v>
      </c>
      <c r="D1503" t="s">
        <v>272</v>
      </c>
      <c r="E1503" t="s">
        <v>273</v>
      </c>
      <c r="F1503">
        <v>9695</v>
      </c>
      <c r="G1503" t="s">
        <v>280</v>
      </c>
      <c r="H1503" t="s">
        <v>281</v>
      </c>
      <c r="I1503">
        <v>513</v>
      </c>
      <c r="J1503" t="s">
        <v>545</v>
      </c>
      <c r="K1503" t="s">
        <v>546</v>
      </c>
      <c r="L1503">
        <v>61310</v>
      </c>
      <c r="M1503" t="s">
        <v>521</v>
      </c>
      <c r="N1503" t="s">
        <v>522</v>
      </c>
      <c r="O1503">
        <v>61310</v>
      </c>
      <c r="P1503" t="s">
        <v>521</v>
      </c>
      <c r="Q1503" t="s">
        <v>522</v>
      </c>
      <c r="R1503" t="s">
        <v>458</v>
      </c>
      <c r="S1503" s="43">
        <v>0</v>
      </c>
      <c r="U1503" s="43">
        <v>16</v>
      </c>
      <c r="IF1503">
        <v>61310</v>
      </c>
      <c r="IG1503" t="s">
        <v>521</v>
      </c>
      <c r="IH1503" t="s">
        <v>284</v>
      </c>
      <c r="IK1503">
        <v>-2</v>
      </c>
      <c r="IL1503" t="s">
        <v>278</v>
      </c>
      <c r="IM1503" t="s">
        <v>279</v>
      </c>
      <c r="IN1503" t="s">
        <v>466</v>
      </c>
      <c r="IP1503" t="s">
        <v>521</v>
      </c>
    </row>
    <row r="1504" spans="1:250" x14ac:dyDescent="0.35">
      <c r="A1504">
        <v>14571</v>
      </c>
      <c r="B1504">
        <v>-922729984</v>
      </c>
      <c r="C1504">
        <v>1837</v>
      </c>
      <c r="D1504" t="s">
        <v>272</v>
      </c>
      <c r="E1504" t="s">
        <v>273</v>
      </c>
      <c r="F1504">
        <v>9695</v>
      </c>
      <c r="G1504" t="s">
        <v>280</v>
      </c>
      <c r="H1504" t="s">
        <v>281</v>
      </c>
      <c r="I1504">
        <v>509</v>
      </c>
      <c r="J1504" t="s">
        <v>547</v>
      </c>
      <c r="K1504" t="s">
        <v>548</v>
      </c>
      <c r="L1504">
        <v>61310</v>
      </c>
      <c r="M1504" t="s">
        <v>521</v>
      </c>
      <c r="N1504" t="s">
        <v>522</v>
      </c>
      <c r="O1504">
        <v>61310</v>
      </c>
      <c r="P1504" t="s">
        <v>521</v>
      </c>
      <c r="Q1504" t="s">
        <v>522</v>
      </c>
      <c r="R1504" t="s">
        <v>458</v>
      </c>
      <c r="S1504" s="43">
        <v>0</v>
      </c>
      <c r="U1504" s="43">
        <v>16</v>
      </c>
      <c r="IF1504">
        <v>61310</v>
      </c>
      <c r="IG1504" t="s">
        <v>521</v>
      </c>
      <c r="IH1504" t="s">
        <v>284</v>
      </c>
      <c r="IK1504">
        <v>-2</v>
      </c>
      <c r="IL1504" t="s">
        <v>278</v>
      </c>
      <c r="IM1504" t="s">
        <v>279</v>
      </c>
      <c r="IN1504" t="s">
        <v>466</v>
      </c>
      <c r="IP1504" t="s">
        <v>521</v>
      </c>
    </row>
    <row r="1505" spans="1:250" x14ac:dyDescent="0.35">
      <c r="A1505">
        <v>14572</v>
      </c>
      <c r="B1505">
        <v>-922729984</v>
      </c>
      <c r="C1505">
        <v>1837</v>
      </c>
      <c r="D1505" t="s">
        <v>272</v>
      </c>
      <c r="E1505" t="s">
        <v>273</v>
      </c>
      <c r="F1505">
        <v>9695</v>
      </c>
      <c r="G1505" t="s">
        <v>280</v>
      </c>
      <c r="H1505" t="s">
        <v>281</v>
      </c>
      <c r="I1505">
        <v>507</v>
      </c>
      <c r="J1505" t="s">
        <v>549</v>
      </c>
      <c r="K1505" t="s">
        <v>550</v>
      </c>
      <c r="L1505">
        <v>61310</v>
      </c>
      <c r="M1505" t="s">
        <v>521</v>
      </c>
      <c r="N1505" t="s">
        <v>522</v>
      </c>
      <c r="O1505">
        <v>61310</v>
      </c>
      <c r="P1505" t="s">
        <v>521</v>
      </c>
      <c r="Q1505" t="s">
        <v>522</v>
      </c>
      <c r="R1505" t="s">
        <v>458</v>
      </c>
      <c r="S1505" s="43">
        <v>0</v>
      </c>
      <c r="U1505" s="43">
        <v>16</v>
      </c>
      <c r="IF1505">
        <v>61310</v>
      </c>
      <c r="IG1505" t="s">
        <v>521</v>
      </c>
      <c r="IH1505" t="s">
        <v>284</v>
      </c>
      <c r="IK1505">
        <v>-2</v>
      </c>
      <c r="IL1505" t="s">
        <v>278</v>
      </c>
      <c r="IM1505" t="s">
        <v>279</v>
      </c>
      <c r="IN1505" t="s">
        <v>466</v>
      </c>
      <c r="IP1505" t="s">
        <v>521</v>
      </c>
    </row>
    <row r="1506" spans="1:250" x14ac:dyDescent="0.35">
      <c r="A1506">
        <v>14573</v>
      </c>
      <c r="B1506">
        <v>-922729984</v>
      </c>
      <c r="C1506">
        <v>1837</v>
      </c>
      <c r="D1506" t="s">
        <v>272</v>
      </c>
      <c r="E1506" t="s">
        <v>273</v>
      </c>
      <c r="F1506">
        <v>7057</v>
      </c>
      <c r="G1506" t="s">
        <v>290</v>
      </c>
      <c r="H1506" t="s">
        <v>291</v>
      </c>
      <c r="I1506">
        <v>528</v>
      </c>
      <c r="J1506" t="s">
        <v>531</v>
      </c>
      <c r="K1506" t="s">
        <v>532</v>
      </c>
      <c r="L1506">
        <v>49627</v>
      </c>
      <c r="M1506" t="s">
        <v>514</v>
      </c>
      <c r="N1506" t="s">
        <v>515</v>
      </c>
      <c r="O1506">
        <v>49627</v>
      </c>
      <c r="P1506" t="s">
        <v>514</v>
      </c>
      <c r="Q1506" t="s">
        <v>515</v>
      </c>
      <c r="R1506" t="s">
        <v>458</v>
      </c>
      <c r="S1506" s="43">
        <v>0</v>
      </c>
      <c r="U1506" s="43">
        <v>16</v>
      </c>
      <c r="IF1506">
        <v>49627</v>
      </c>
      <c r="IG1506" t="s">
        <v>514</v>
      </c>
      <c r="IH1506" t="s">
        <v>292</v>
      </c>
      <c r="IK1506">
        <v>-2</v>
      </c>
      <c r="IL1506" t="s">
        <v>278</v>
      </c>
      <c r="IM1506" t="s">
        <v>279</v>
      </c>
      <c r="IN1506" t="s">
        <v>471</v>
      </c>
      <c r="IP1506" t="s">
        <v>514</v>
      </c>
    </row>
    <row r="1507" spans="1:250" x14ac:dyDescent="0.35">
      <c r="A1507">
        <v>14574</v>
      </c>
      <c r="B1507">
        <v>-922729984</v>
      </c>
      <c r="C1507">
        <v>1837</v>
      </c>
      <c r="D1507" t="s">
        <v>272</v>
      </c>
      <c r="E1507" t="s">
        <v>273</v>
      </c>
      <c r="F1507">
        <v>7057</v>
      </c>
      <c r="G1507" t="s">
        <v>290</v>
      </c>
      <c r="H1507" t="s">
        <v>291</v>
      </c>
      <c r="I1507">
        <v>527</v>
      </c>
      <c r="J1507" t="s">
        <v>535</v>
      </c>
      <c r="K1507" t="s">
        <v>536</v>
      </c>
      <c r="L1507">
        <v>49627</v>
      </c>
      <c r="M1507" t="s">
        <v>514</v>
      </c>
      <c r="N1507" t="s">
        <v>515</v>
      </c>
      <c r="O1507">
        <v>49627</v>
      </c>
      <c r="P1507" t="s">
        <v>514</v>
      </c>
      <c r="Q1507" t="s">
        <v>515</v>
      </c>
      <c r="R1507" t="s">
        <v>458</v>
      </c>
      <c r="S1507" s="43">
        <v>0</v>
      </c>
      <c r="U1507" s="43">
        <v>16</v>
      </c>
      <c r="IF1507">
        <v>49627</v>
      </c>
      <c r="IG1507" t="s">
        <v>514</v>
      </c>
      <c r="IH1507" t="s">
        <v>292</v>
      </c>
      <c r="IK1507">
        <v>-2</v>
      </c>
      <c r="IL1507" t="s">
        <v>278</v>
      </c>
      <c r="IM1507" t="s">
        <v>279</v>
      </c>
      <c r="IN1507" t="s">
        <v>471</v>
      </c>
      <c r="IP1507" t="s">
        <v>514</v>
      </c>
    </row>
    <row r="1508" spans="1:250" x14ac:dyDescent="0.35">
      <c r="A1508">
        <v>14575</v>
      </c>
      <c r="B1508">
        <v>-922729984</v>
      </c>
      <c r="C1508">
        <v>1837</v>
      </c>
      <c r="D1508" t="s">
        <v>272</v>
      </c>
      <c r="E1508" t="s">
        <v>273</v>
      </c>
      <c r="F1508">
        <v>9695</v>
      </c>
      <c r="G1508" t="s">
        <v>280</v>
      </c>
      <c r="H1508" t="s">
        <v>281</v>
      </c>
      <c r="I1508">
        <v>507</v>
      </c>
      <c r="J1508" t="s">
        <v>549</v>
      </c>
      <c r="K1508" t="s">
        <v>550</v>
      </c>
      <c r="L1508">
        <v>62264</v>
      </c>
      <c r="M1508" t="s">
        <v>523</v>
      </c>
      <c r="N1508" t="s">
        <v>524</v>
      </c>
      <c r="O1508">
        <v>62264</v>
      </c>
      <c r="P1508" t="s">
        <v>523</v>
      </c>
      <c r="Q1508" t="s">
        <v>524</v>
      </c>
      <c r="R1508" t="s">
        <v>458</v>
      </c>
      <c r="S1508" s="43">
        <v>0</v>
      </c>
      <c r="U1508" s="43">
        <v>16</v>
      </c>
      <c r="IF1508">
        <v>62264</v>
      </c>
      <c r="IG1508" t="s">
        <v>523</v>
      </c>
      <c r="IH1508" t="s">
        <v>284</v>
      </c>
      <c r="IK1508">
        <v>-2</v>
      </c>
      <c r="IL1508" t="s">
        <v>278</v>
      </c>
      <c r="IM1508" t="s">
        <v>279</v>
      </c>
      <c r="IN1508" t="s">
        <v>466</v>
      </c>
      <c r="IP1508" t="s">
        <v>523</v>
      </c>
    </row>
    <row r="1509" spans="1:250" x14ac:dyDescent="0.35">
      <c r="A1509">
        <v>14576</v>
      </c>
      <c r="B1509">
        <v>-922729984</v>
      </c>
      <c r="C1509">
        <v>1837</v>
      </c>
      <c r="D1509" t="s">
        <v>272</v>
      </c>
      <c r="E1509" t="s">
        <v>273</v>
      </c>
      <c r="F1509">
        <v>9695</v>
      </c>
      <c r="G1509" t="s">
        <v>280</v>
      </c>
      <c r="H1509" t="s">
        <v>281</v>
      </c>
      <c r="I1509">
        <v>528</v>
      </c>
      <c r="J1509" t="s">
        <v>531</v>
      </c>
      <c r="K1509" t="s">
        <v>532</v>
      </c>
      <c r="L1509">
        <v>61310</v>
      </c>
      <c r="M1509" t="s">
        <v>521</v>
      </c>
      <c r="N1509" t="s">
        <v>522</v>
      </c>
      <c r="O1509">
        <v>61310</v>
      </c>
      <c r="P1509" t="s">
        <v>521</v>
      </c>
      <c r="Q1509" t="s">
        <v>522</v>
      </c>
      <c r="R1509" t="s">
        <v>458</v>
      </c>
      <c r="S1509" s="43">
        <v>0</v>
      </c>
      <c r="U1509" s="43">
        <v>16</v>
      </c>
      <c r="IF1509">
        <v>61310</v>
      </c>
      <c r="IG1509" t="s">
        <v>521</v>
      </c>
      <c r="IH1509" t="s">
        <v>284</v>
      </c>
      <c r="IK1509">
        <v>-2</v>
      </c>
      <c r="IL1509" t="s">
        <v>278</v>
      </c>
      <c r="IM1509" t="s">
        <v>279</v>
      </c>
      <c r="IN1509" t="s">
        <v>466</v>
      </c>
      <c r="IP1509" t="s">
        <v>521</v>
      </c>
    </row>
    <row r="1510" spans="1:250" x14ac:dyDescent="0.35">
      <c r="A1510">
        <v>14577</v>
      </c>
      <c r="B1510">
        <v>-922729984</v>
      </c>
      <c r="C1510">
        <v>1837</v>
      </c>
      <c r="D1510" t="s">
        <v>272</v>
      </c>
      <c r="E1510" t="s">
        <v>273</v>
      </c>
      <c r="F1510">
        <v>9695</v>
      </c>
      <c r="G1510" t="s">
        <v>280</v>
      </c>
      <c r="H1510" t="s">
        <v>281</v>
      </c>
      <c r="I1510">
        <v>527</v>
      </c>
      <c r="J1510" t="s">
        <v>535</v>
      </c>
      <c r="K1510" t="s">
        <v>536</v>
      </c>
      <c r="L1510">
        <v>61310</v>
      </c>
      <c r="M1510" t="s">
        <v>521</v>
      </c>
      <c r="N1510" t="s">
        <v>522</v>
      </c>
      <c r="O1510">
        <v>61310</v>
      </c>
      <c r="P1510" t="s">
        <v>521</v>
      </c>
      <c r="Q1510" t="s">
        <v>522</v>
      </c>
      <c r="R1510" t="s">
        <v>458</v>
      </c>
      <c r="S1510" s="43">
        <v>0</v>
      </c>
      <c r="U1510" s="43">
        <v>16</v>
      </c>
      <c r="IF1510">
        <v>61310</v>
      </c>
      <c r="IG1510" t="s">
        <v>521</v>
      </c>
      <c r="IH1510" t="s">
        <v>284</v>
      </c>
      <c r="IK1510">
        <v>-2</v>
      </c>
      <c r="IL1510" t="s">
        <v>278</v>
      </c>
      <c r="IM1510" t="s">
        <v>279</v>
      </c>
      <c r="IN1510" t="s">
        <v>466</v>
      </c>
      <c r="IP1510" t="s">
        <v>521</v>
      </c>
    </row>
    <row r="1511" spans="1:250" x14ac:dyDescent="0.35">
      <c r="A1511">
        <v>14578</v>
      </c>
      <c r="B1511">
        <v>-922729984</v>
      </c>
      <c r="C1511">
        <v>1837</v>
      </c>
      <c r="D1511" t="s">
        <v>272</v>
      </c>
      <c r="E1511" t="s">
        <v>273</v>
      </c>
      <c r="F1511">
        <v>9695</v>
      </c>
      <c r="G1511" t="s">
        <v>280</v>
      </c>
      <c r="H1511" t="s">
        <v>281</v>
      </c>
      <c r="I1511">
        <v>523</v>
      </c>
      <c r="J1511" t="s">
        <v>537</v>
      </c>
      <c r="K1511" t="s">
        <v>538</v>
      </c>
      <c r="L1511">
        <v>61310</v>
      </c>
      <c r="M1511" t="s">
        <v>521</v>
      </c>
      <c r="N1511" t="s">
        <v>522</v>
      </c>
      <c r="O1511">
        <v>61310</v>
      </c>
      <c r="P1511" t="s">
        <v>521</v>
      </c>
      <c r="Q1511" t="s">
        <v>522</v>
      </c>
      <c r="R1511" t="s">
        <v>458</v>
      </c>
      <c r="S1511" s="43">
        <v>0</v>
      </c>
      <c r="U1511" s="43">
        <v>16</v>
      </c>
      <c r="IF1511">
        <v>61310</v>
      </c>
      <c r="IG1511" t="s">
        <v>521</v>
      </c>
      <c r="IH1511" t="s">
        <v>284</v>
      </c>
      <c r="IK1511">
        <v>-2</v>
      </c>
      <c r="IL1511" t="s">
        <v>278</v>
      </c>
      <c r="IM1511" t="s">
        <v>279</v>
      </c>
      <c r="IN1511" t="s">
        <v>466</v>
      </c>
      <c r="IP1511" t="s">
        <v>521</v>
      </c>
    </row>
    <row r="1512" spans="1:250" x14ac:dyDescent="0.35">
      <c r="A1512">
        <v>14579</v>
      </c>
      <c r="B1512">
        <v>-922729984</v>
      </c>
      <c r="C1512">
        <v>1837</v>
      </c>
      <c r="D1512" t="s">
        <v>272</v>
      </c>
      <c r="E1512" t="s">
        <v>273</v>
      </c>
      <c r="F1512">
        <v>9695</v>
      </c>
      <c r="G1512" t="s">
        <v>280</v>
      </c>
      <c r="H1512" t="s">
        <v>281</v>
      </c>
      <c r="I1512">
        <v>521</v>
      </c>
      <c r="J1512" t="s">
        <v>539</v>
      </c>
      <c r="K1512" t="s">
        <v>540</v>
      </c>
      <c r="L1512">
        <v>61310</v>
      </c>
      <c r="M1512" t="s">
        <v>521</v>
      </c>
      <c r="N1512" t="s">
        <v>522</v>
      </c>
      <c r="O1512">
        <v>61310</v>
      </c>
      <c r="P1512" t="s">
        <v>521</v>
      </c>
      <c r="Q1512" t="s">
        <v>522</v>
      </c>
      <c r="R1512" t="s">
        <v>458</v>
      </c>
      <c r="S1512" s="43">
        <v>0</v>
      </c>
      <c r="U1512" s="43">
        <v>16</v>
      </c>
      <c r="IF1512">
        <v>61310</v>
      </c>
      <c r="IG1512" t="s">
        <v>521</v>
      </c>
      <c r="IH1512" t="s">
        <v>284</v>
      </c>
      <c r="IK1512">
        <v>-2</v>
      </c>
      <c r="IL1512" t="s">
        <v>278</v>
      </c>
      <c r="IM1512" t="s">
        <v>279</v>
      </c>
      <c r="IN1512" t="s">
        <v>466</v>
      </c>
      <c r="IP1512" t="s">
        <v>521</v>
      </c>
    </row>
    <row r="1513" spans="1:250" x14ac:dyDescent="0.35">
      <c r="A1513">
        <v>14580</v>
      </c>
      <c r="B1513">
        <v>-922729984</v>
      </c>
      <c r="C1513">
        <v>1837</v>
      </c>
      <c r="D1513" t="s">
        <v>272</v>
      </c>
      <c r="E1513" t="s">
        <v>273</v>
      </c>
      <c r="F1513">
        <v>9695</v>
      </c>
      <c r="G1513" t="s">
        <v>280</v>
      </c>
      <c r="H1513" t="s">
        <v>281</v>
      </c>
      <c r="I1513">
        <v>519</v>
      </c>
      <c r="J1513" t="s">
        <v>541</v>
      </c>
      <c r="K1513" t="s">
        <v>542</v>
      </c>
      <c r="L1513">
        <v>61310</v>
      </c>
      <c r="M1513" t="s">
        <v>521</v>
      </c>
      <c r="N1513" t="s">
        <v>522</v>
      </c>
      <c r="O1513">
        <v>61310</v>
      </c>
      <c r="P1513" t="s">
        <v>521</v>
      </c>
      <c r="Q1513" t="s">
        <v>522</v>
      </c>
      <c r="R1513" t="s">
        <v>458</v>
      </c>
      <c r="S1513" s="43">
        <v>0</v>
      </c>
      <c r="U1513" s="43">
        <v>16</v>
      </c>
      <c r="IF1513">
        <v>61310</v>
      </c>
      <c r="IG1513" t="s">
        <v>521</v>
      </c>
      <c r="IH1513" t="s">
        <v>284</v>
      </c>
      <c r="IK1513">
        <v>-2</v>
      </c>
      <c r="IL1513" t="s">
        <v>278</v>
      </c>
      <c r="IM1513" t="s">
        <v>279</v>
      </c>
      <c r="IN1513" t="s">
        <v>466</v>
      </c>
      <c r="IP1513" t="s">
        <v>521</v>
      </c>
    </row>
    <row r="1514" spans="1:250" x14ac:dyDescent="0.35">
      <c r="A1514">
        <v>14581</v>
      </c>
      <c r="B1514">
        <v>-922729984</v>
      </c>
      <c r="C1514">
        <v>1837</v>
      </c>
      <c r="D1514" t="s">
        <v>272</v>
      </c>
      <c r="E1514" t="s">
        <v>273</v>
      </c>
      <c r="F1514">
        <v>9695</v>
      </c>
      <c r="G1514" t="s">
        <v>280</v>
      </c>
      <c r="H1514" t="s">
        <v>281</v>
      </c>
      <c r="I1514">
        <v>523</v>
      </c>
      <c r="J1514" t="s">
        <v>537</v>
      </c>
      <c r="K1514" t="s">
        <v>538</v>
      </c>
      <c r="L1514">
        <v>62264</v>
      </c>
      <c r="M1514" t="s">
        <v>523</v>
      </c>
      <c r="N1514" t="s">
        <v>524</v>
      </c>
      <c r="O1514">
        <v>62264</v>
      </c>
      <c r="P1514" t="s">
        <v>523</v>
      </c>
      <c r="Q1514" t="s">
        <v>524</v>
      </c>
      <c r="R1514" t="s">
        <v>458</v>
      </c>
      <c r="S1514" s="43">
        <v>0</v>
      </c>
      <c r="U1514" s="43">
        <v>16</v>
      </c>
      <c r="IF1514">
        <v>62264</v>
      </c>
      <c r="IG1514" t="s">
        <v>523</v>
      </c>
      <c r="IH1514" t="s">
        <v>284</v>
      </c>
      <c r="IK1514">
        <v>-2</v>
      </c>
      <c r="IL1514" t="s">
        <v>278</v>
      </c>
      <c r="IM1514" t="s">
        <v>279</v>
      </c>
      <c r="IN1514" t="s">
        <v>466</v>
      </c>
      <c r="IP1514" t="s">
        <v>523</v>
      </c>
    </row>
    <row r="1515" spans="1:250" x14ac:dyDescent="0.35">
      <c r="A1515">
        <v>14582</v>
      </c>
      <c r="B1515">
        <v>-922729984</v>
      </c>
      <c r="C1515">
        <v>1837</v>
      </c>
      <c r="D1515" t="s">
        <v>272</v>
      </c>
      <c r="E1515" t="s">
        <v>273</v>
      </c>
      <c r="F1515">
        <v>9695</v>
      </c>
      <c r="G1515" t="s">
        <v>280</v>
      </c>
      <c r="H1515" t="s">
        <v>281</v>
      </c>
      <c r="I1515">
        <v>521</v>
      </c>
      <c r="J1515" t="s">
        <v>539</v>
      </c>
      <c r="K1515" t="s">
        <v>540</v>
      </c>
      <c r="L1515">
        <v>62264</v>
      </c>
      <c r="M1515" t="s">
        <v>523</v>
      </c>
      <c r="N1515" t="s">
        <v>524</v>
      </c>
      <c r="O1515">
        <v>62264</v>
      </c>
      <c r="P1515" t="s">
        <v>523</v>
      </c>
      <c r="Q1515" t="s">
        <v>524</v>
      </c>
      <c r="R1515" t="s">
        <v>458</v>
      </c>
      <c r="S1515" s="43">
        <v>0</v>
      </c>
      <c r="U1515" s="43">
        <v>16</v>
      </c>
      <c r="IF1515">
        <v>62264</v>
      </c>
      <c r="IG1515" t="s">
        <v>523</v>
      </c>
      <c r="IH1515" t="s">
        <v>284</v>
      </c>
      <c r="IK1515">
        <v>-2</v>
      </c>
      <c r="IL1515" t="s">
        <v>278</v>
      </c>
      <c r="IM1515" t="s">
        <v>279</v>
      </c>
      <c r="IN1515" t="s">
        <v>466</v>
      </c>
      <c r="IP1515" t="s">
        <v>523</v>
      </c>
    </row>
    <row r="1516" spans="1:250" x14ac:dyDescent="0.35">
      <c r="A1516">
        <v>14583</v>
      </c>
      <c r="B1516">
        <v>-922729984</v>
      </c>
      <c r="C1516">
        <v>1837</v>
      </c>
      <c r="D1516" t="s">
        <v>272</v>
      </c>
      <c r="E1516" t="s">
        <v>273</v>
      </c>
      <c r="F1516">
        <v>9695</v>
      </c>
      <c r="G1516" t="s">
        <v>280</v>
      </c>
      <c r="H1516" t="s">
        <v>281</v>
      </c>
      <c r="I1516">
        <v>519</v>
      </c>
      <c r="J1516" t="s">
        <v>541</v>
      </c>
      <c r="K1516" t="s">
        <v>542</v>
      </c>
      <c r="L1516">
        <v>62264</v>
      </c>
      <c r="M1516" t="s">
        <v>523</v>
      </c>
      <c r="N1516" t="s">
        <v>524</v>
      </c>
      <c r="O1516">
        <v>62264</v>
      </c>
      <c r="P1516" t="s">
        <v>523</v>
      </c>
      <c r="Q1516" t="s">
        <v>524</v>
      </c>
      <c r="R1516" t="s">
        <v>458</v>
      </c>
      <c r="S1516" s="43">
        <v>0</v>
      </c>
      <c r="U1516" s="43">
        <v>16</v>
      </c>
      <c r="IF1516">
        <v>62264</v>
      </c>
      <c r="IG1516" t="s">
        <v>523</v>
      </c>
      <c r="IH1516" t="s">
        <v>284</v>
      </c>
      <c r="IK1516">
        <v>-2</v>
      </c>
      <c r="IL1516" t="s">
        <v>278</v>
      </c>
      <c r="IM1516" t="s">
        <v>279</v>
      </c>
      <c r="IN1516" t="s">
        <v>466</v>
      </c>
      <c r="IP1516" t="s">
        <v>523</v>
      </c>
    </row>
    <row r="1517" spans="1:250" x14ac:dyDescent="0.35">
      <c r="A1517">
        <v>14584</v>
      </c>
      <c r="B1517">
        <v>-922729984</v>
      </c>
      <c r="C1517">
        <v>1837</v>
      </c>
      <c r="D1517" t="s">
        <v>272</v>
      </c>
      <c r="E1517" t="s">
        <v>273</v>
      </c>
      <c r="F1517">
        <v>9695</v>
      </c>
      <c r="G1517" t="s">
        <v>280</v>
      </c>
      <c r="H1517" t="s">
        <v>281</v>
      </c>
      <c r="I1517">
        <v>515</v>
      </c>
      <c r="J1517" t="s">
        <v>543</v>
      </c>
      <c r="K1517" t="s">
        <v>544</v>
      </c>
      <c r="L1517">
        <v>62264</v>
      </c>
      <c r="M1517" t="s">
        <v>523</v>
      </c>
      <c r="N1517" t="s">
        <v>524</v>
      </c>
      <c r="O1517">
        <v>62264</v>
      </c>
      <c r="P1517" t="s">
        <v>523</v>
      </c>
      <c r="Q1517" t="s">
        <v>524</v>
      </c>
      <c r="R1517" t="s">
        <v>458</v>
      </c>
      <c r="S1517" s="43">
        <v>0</v>
      </c>
      <c r="U1517" s="43">
        <v>16</v>
      </c>
      <c r="IF1517">
        <v>62264</v>
      </c>
      <c r="IG1517" t="s">
        <v>523</v>
      </c>
      <c r="IH1517" t="s">
        <v>284</v>
      </c>
      <c r="IK1517">
        <v>-2</v>
      </c>
      <c r="IL1517" t="s">
        <v>278</v>
      </c>
      <c r="IM1517" t="s">
        <v>279</v>
      </c>
      <c r="IN1517" t="s">
        <v>466</v>
      </c>
      <c r="IP1517" t="s">
        <v>523</v>
      </c>
    </row>
    <row r="1518" spans="1:250" x14ac:dyDescent="0.35">
      <c r="A1518">
        <v>14585</v>
      </c>
      <c r="B1518">
        <v>-922729984</v>
      </c>
      <c r="C1518">
        <v>1837</v>
      </c>
      <c r="D1518" t="s">
        <v>272</v>
      </c>
      <c r="E1518" t="s">
        <v>273</v>
      </c>
      <c r="F1518">
        <v>9695</v>
      </c>
      <c r="G1518" t="s">
        <v>280</v>
      </c>
      <c r="H1518" t="s">
        <v>281</v>
      </c>
      <c r="I1518">
        <v>513</v>
      </c>
      <c r="J1518" t="s">
        <v>545</v>
      </c>
      <c r="K1518" t="s">
        <v>546</v>
      </c>
      <c r="L1518">
        <v>62264</v>
      </c>
      <c r="M1518" t="s">
        <v>523</v>
      </c>
      <c r="N1518" t="s">
        <v>524</v>
      </c>
      <c r="O1518">
        <v>62264</v>
      </c>
      <c r="P1518" t="s">
        <v>523</v>
      </c>
      <c r="Q1518" t="s">
        <v>524</v>
      </c>
      <c r="R1518" t="s">
        <v>458</v>
      </c>
      <c r="S1518" s="43">
        <v>0</v>
      </c>
      <c r="U1518" s="43">
        <v>16</v>
      </c>
      <c r="IF1518">
        <v>62264</v>
      </c>
      <c r="IG1518" t="s">
        <v>523</v>
      </c>
      <c r="IH1518" t="s">
        <v>284</v>
      </c>
      <c r="IK1518">
        <v>-2</v>
      </c>
      <c r="IL1518" t="s">
        <v>278</v>
      </c>
      <c r="IM1518" t="s">
        <v>279</v>
      </c>
      <c r="IN1518" t="s">
        <v>466</v>
      </c>
      <c r="IP1518" t="s">
        <v>523</v>
      </c>
    </row>
    <row r="1519" spans="1:250" x14ac:dyDescent="0.35">
      <c r="A1519">
        <v>14586</v>
      </c>
      <c r="B1519">
        <v>-922729984</v>
      </c>
      <c r="C1519">
        <v>1837</v>
      </c>
      <c r="D1519" t="s">
        <v>272</v>
      </c>
      <c r="E1519" t="s">
        <v>273</v>
      </c>
      <c r="F1519">
        <v>9695</v>
      </c>
      <c r="G1519" t="s">
        <v>280</v>
      </c>
      <c r="H1519" t="s">
        <v>281</v>
      </c>
      <c r="I1519">
        <v>509</v>
      </c>
      <c r="J1519" t="s">
        <v>547</v>
      </c>
      <c r="K1519" t="s">
        <v>548</v>
      </c>
      <c r="L1519">
        <v>62264</v>
      </c>
      <c r="M1519" t="s">
        <v>523</v>
      </c>
      <c r="N1519" t="s">
        <v>524</v>
      </c>
      <c r="O1519">
        <v>62264</v>
      </c>
      <c r="P1519" t="s">
        <v>523</v>
      </c>
      <c r="Q1519" t="s">
        <v>524</v>
      </c>
      <c r="R1519" t="s">
        <v>458</v>
      </c>
      <c r="S1519" s="43">
        <v>0</v>
      </c>
      <c r="U1519" s="43">
        <v>16</v>
      </c>
      <c r="IF1519">
        <v>62264</v>
      </c>
      <c r="IG1519" t="s">
        <v>523</v>
      </c>
      <c r="IH1519" t="s">
        <v>284</v>
      </c>
      <c r="IK1519">
        <v>-2</v>
      </c>
      <c r="IL1519" t="s">
        <v>278</v>
      </c>
      <c r="IM1519" t="s">
        <v>279</v>
      </c>
      <c r="IN1519" t="s">
        <v>466</v>
      </c>
      <c r="IP1519" t="s">
        <v>523</v>
      </c>
    </row>
    <row r="1520" spans="1:250" x14ac:dyDescent="0.35">
      <c r="A1520">
        <v>14587</v>
      </c>
      <c r="B1520">
        <v>-922729984</v>
      </c>
      <c r="C1520">
        <v>1837</v>
      </c>
      <c r="D1520" t="s">
        <v>272</v>
      </c>
      <c r="E1520" t="s">
        <v>273</v>
      </c>
      <c r="F1520">
        <v>9695</v>
      </c>
      <c r="G1520" t="s">
        <v>280</v>
      </c>
      <c r="H1520" t="s">
        <v>281</v>
      </c>
      <c r="I1520">
        <v>515</v>
      </c>
      <c r="J1520" t="s">
        <v>543</v>
      </c>
      <c r="K1520" t="s">
        <v>544</v>
      </c>
      <c r="L1520">
        <v>70481</v>
      </c>
      <c r="M1520" t="s">
        <v>526</v>
      </c>
      <c r="N1520" t="s">
        <v>525</v>
      </c>
      <c r="O1520">
        <v>70481</v>
      </c>
      <c r="P1520" t="s">
        <v>526</v>
      </c>
      <c r="Q1520" t="s">
        <v>525</v>
      </c>
      <c r="R1520" t="s">
        <v>458</v>
      </c>
      <c r="S1520" s="43">
        <v>0</v>
      </c>
      <c r="U1520" s="43">
        <v>16</v>
      </c>
      <c r="IF1520">
        <v>70481</v>
      </c>
      <c r="IG1520" t="s">
        <v>526</v>
      </c>
      <c r="IH1520" t="s">
        <v>284</v>
      </c>
      <c r="IK1520">
        <v>-2</v>
      </c>
      <c r="IL1520" t="s">
        <v>278</v>
      </c>
      <c r="IM1520" t="s">
        <v>279</v>
      </c>
      <c r="IN1520" t="s">
        <v>466</v>
      </c>
      <c r="IP1520" t="s">
        <v>526</v>
      </c>
    </row>
    <row r="1521" spans="1:250" x14ac:dyDescent="0.35">
      <c r="A1521">
        <v>14588</v>
      </c>
      <c r="B1521">
        <v>-922729984</v>
      </c>
      <c r="C1521">
        <v>1837</v>
      </c>
      <c r="D1521" t="s">
        <v>272</v>
      </c>
      <c r="E1521" t="s">
        <v>273</v>
      </c>
      <c r="F1521">
        <v>9695</v>
      </c>
      <c r="G1521" t="s">
        <v>280</v>
      </c>
      <c r="H1521" t="s">
        <v>281</v>
      </c>
      <c r="I1521">
        <v>513</v>
      </c>
      <c r="J1521" t="s">
        <v>545</v>
      </c>
      <c r="K1521" t="s">
        <v>546</v>
      </c>
      <c r="L1521">
        <v>70481</v>
      </c>
      <c r="M1521" t="s">
        <v>526</v>
      </c>
      <c r="N1521" t="s">
        <v>525</v>
      </c>
      <c r="O1521">
        <v>70481</v>
      </c>
      <c r="P1521" t="s">
        <v>526</v>
      </c>
      <c r="Q1521" t="s">
        <v>525</v>
      </c>
      <c r="R1521" t="s">
        <v>458</v>
      </c>
      <c r="S1521" s="43">
        <v>0</v>
      </c>
      <c r="U1521" s="43">
        <v>16</v>
      </c>
      <c r="IF1521">
        <v>70481</v>
      </c>
      <c r="IG1521" t="s">
        <v>526</v>
      </c>
      <c r="IH1521" t="s">
        <v>284</v>
      </c>
      <c r="IK1521">
        <v>-2</v>
      </c>
      <c r="IL1521" t="s">
        <v>278</v>
      </c>
      <c r="IM1521" t="s">
        <v>279</v>
      </c>
      <c r="IN1521" t="s">
        <v>466</v>
      </c>
      <c r="IP1521" t="s">
        <v>526</v>
      </c>
    </row>
    <row r="1522" spans="1:250" x14ac:dyDescent="0.35">
      <c r="A1522">
        <v>14589</v>
      </c>
      <c r="B1522">
        <v>-922729984</v>
      </c>
      <c r="C1522">
        <v>1837</v>
      </c>
      <c r="D1522" t="s">
        <v>272</v>
      </c>
      <c r="E1522" t="s">
        <v>273</v>
      </c>
      <c r="F1522">
        <v>9695</v>
      </c>
      <c r="G1522" t="s">
        <v>280</v>
      </c>
      <c r="H1522" t="s">
        <v>281</v>
      </c>
      <c r="I1522">
        <v>509</v>
      </c>
      <c r="J1522" t="s">
        <v>547</v>
      </c>
      <c r="K1522" t="s">
        <v>548</v>
      </c>
      <c r="L1522">
        <v>70481</v>
      </c>
      <c r="M1522" t="s">
        <v>526</v>
      </c>
      <c r="N1522" t="s">
        <v>525</v>
      </c>
      <c r="O1522">
        <v>70481</v>
      </c>
      <c r="P1522" t="s">
        <v>526</v>
      </c>
      <c r="Q1522" t="s">
        <v>525</v>
      </c>
      <c r="R1522" t="s">
        <v>458</v>
      </c>
      <c r="S1522" s="43">
        <v>0</v>
      </c>
      <c r="U1522" s="43">
        <v>16</v>
      </c>
      <c r="IF1522">
        <v>70481</v>
      </c>
      <c r="IG1522" t="s">
        <v>526</v>
      </c>
      <c r="IH1522" t="s">
        <v>284</v>
      </c>
      <c r="IK1522">
        <v>-2</v>
      </c>
      <c r="IL1522" t="s">
        <v>278</v>
      </c>
      <c r="IM1522" t="s">
        <v>279</v>
      </c>
      <c r="IN1522" t="s">
        <v>466</v>
      </c>
      <c r="IP1522" t="s">
        <v>526</v>
      </c>
    </row>
    <row r="1523" spans="1:250" x14ac:dyDescent="0.35">
      <c r="A1523">
        <v>14590</v>
      </c>
      <c r="B1523">
        <v>-922729984</v>
      </c>
      <c r="C1523">
        <v>1837</v>
      </c>
      <c r="D1523" t="s">
        <v>272</v>
      </c>
      <c r="E1523" t="s">
        <v>273</v>
      </c>
      <c r="F1523">
        <v>9695</v>
      </c>
      <c r="G1523" t="s">
        <v>280</v>
      </c>
      <c r="H1523" t="s">
        <v>281</v>
      </c>
      <c r="I1523">
        <v>507</v>
      </c>
      <c r="J1523" t="s">
        <v>549</v>
      </c>
      <c r="K1523" t="s">
        <v>550</v>
      </c>
      <c r="L1523">
        <v>70481</v>
      </c>
      <c r="M1523" t="s">
        <v>526</v>
      </c>
      <c r="N1523" t="s">
        <v>525</v>
      </c>
      <c r="O1523">
        <v>70481</v>
      </c>
      <c r="P1523" t="s">
        <v>526</v>
      </c>
      <c r="Q1523" t="s">
        <v>525</v>
      </c>
      <c r="R1523" t="s">
        <v>458</v>
      </c>
      <c r="S1523" s="43">
        <v>0</v>
      </c>
      <c r="U1523" s="43">
        <v>16</v>
      </c>
      <c r="IF1523">
        <v>70481</v>
      </c>
      <c r="IG1523" t="s">
        <v>526</v>
      </c>
      <c r="IH1523" t="s">
        <v>284</v>
      </c>
      <c r="IK1523">
        <v>-2</v>
      </c>
      <c r="IL1523" t="s">
        <v>278</v>
      </c>
      <c r="IM1523" t="s">
        <v>279</v>
      </c>
      <c r="IN1523" t="s">
        <v>466</v>
      </c>
      <c r="IP1523" t="s">
        <v>526</v>
      </c>
    </row>
    <row r="1524" spans="1:250" x14ac:dyDescent="0.35">
      <c r="A1524">
        <v>14591</v>
      </c>
      <c r="B1524">
        <v>-922729984</v>
      </c>
      <c r="C1524">
        <v>1837</v>
      </c>
      <c r="D1524" t="s">
        <v>272</v>
      </c>
      <c r="E1524" t="s">
        <v>273</v>
      </c>
      <c r="F1524">
        <v>9695</v>
      </c>
      <c r="G1524" t="s">
        <v>280</v>
      </c>
      <c r="H1524" t="s">
        <v>281</v>
      </c>
      <c r="I1524">
        <v>528</v>
      </c>
      <c r="J1524" t="s">
        <v>531</v>
      </c>
      <c r="K1524" t="s">
        <v>532</v>
      </c>
      <c r="L1524">
        <v>62264</v>
      </c>
      <c r="M1524" t="s">
        <v>523</v>
      </c>
      <c r="N1524" t="s">
        <v>524</v>
      </c>
      <c r="O1524">
        <v>62264</v>
      </c>
      <c r="P1524" t="s">
        <v>523</v>
      </c>
      <c r="Q1524" t="s">
        <v>524</v>
      </c>
      <c r="R1524" t="s">
        <v>458</v>
      </c>
      <c r="S1524" s="43">
        <v>0</v>
      </c>
      <c r="U1524" s="43">
        <v>16</v>
      </c>
      <c r="IF1524">
        <v>62264</v>
      </c>
      <c r="IG1524" t="s">
        <v>523</v>
      </c>
      <c r="IH1524" t="s">
        <v>284</v>
      </c>
      <c r="IK1524">
        <v>-2</v>
      </c>
      <c r="IL1524" t="s">
        <v>278</v>
      </c>
      <c r="IM1524" t="s">
        <v>279</v>
      </c>
      <c r="IN1524" t="s">
        <v>466</v>
      </c>
      <c r="IP1524" t="s">
        <v>523</v>
      </c>
    </row>
    <row r="1525" spans="1:250" x14ac:dyDescent="0.35">
      <c r="A1525">
        <v>14592</v>
      </c>
      <c r="B1525">
        <v>-922729984</v>
      </c>
      <c r="C1525">
        <v>1837</v>
      </c>
      <c r="D1525" t="s">
        <v>272</v>
      </c>
      <c r="E1525" t="s">
        <v>273</v>
      </c>
      <c r="F1525">
        <v>9695</v>
      </c>
      <c r="G1525" t="s">
        <v>280</v>
      </c>
      <c r="H1525" t="s">
        <v>281</v>
      </c>
      <c r="I1525">
        <v>527</v>
      </c>
      <c r="J1525" t="s">
        <v>535</v>
      </c>
      <c r="K1525" t="s">
        <v>536</v>
      </c>
      <c r="L1525">
        <v>62264</v>
      </c>
      <c r="M1525" t="s">
        <v>523</v>
      </c>
      <c r="N1525" t="s">
        <v>524</v>
      </c>
      <c r="O1525">
        <v>62264</v>
      </c>
      <c r="P1525" t="s">
        <v>523</v>
      </c>
      <c r="Q1525" t="s">
        <v>524</v>
      </c>
      <c r="R1525" t="s">
        <v>458</v>
      </c>
      <c r="S1525" s="43">
        <v>0</v>
      </c>
      <c r="U1525" s="43">
        <v>16</v>
      </c>
      <c r="IF1525">
        <v>62264</v>
      </c>
      <c r="IG1525" t="s">
        <v>523</v>
      </c>
      <c r="IH1525" t="s">
        <v>284</v>
      </c>
      <c r="IK1525">
        <v>-2</v>
      </c>
      <c r="IL1525" t="s">
        <v>278</v>
      </c>
      <c r="IM1525" t="s">
        <v>279</v>
      </c>
      <c r="IN1525" t="s">
        <v>466</v>
      </c>
      <c r="IP1525" t="s">
        <v>523</v>
      </c>
    </row>
    <row r="1526" spans="1:250" x14ac:dyDescent="0.35">
      <c r="A1526">
        <v>14593</v>
      </c>
      <c r="B1526">
        <v>-922729984</v>
      </c>
      <c r="C1526">
        <v>1837</v>
      </c>
      <c r="D1526" t="s">
        <v>272</v>
      </c>
      <c r="E1526" t="s">
        <v>273</v>
      </c>
      <c r="F1526">
        <v>9695</v>
      </c>
      <c r="G1526" t="s">
        <v>280</v>
      </c>
      <c r="H1526" t="s">
        <v>281</v>
      </c>
      <c r="I1526">
        <v>507</v>
      </c>
      <c r="J1526" t="s">
        <v>549</v>
      </c>
      <c r="K1526" t="s">
        <v>550</v>
      </c>
      <c r="L1526">
        <v>78012</v>
      </c>
      <c r="M1526" t="s">
        <v>527</v>
      </c>
      <c r="N1526" t="s">
        <v>528</v>
      </c>
      <c r="O1526">
        <v>78012</v>
      </c>
      <c r="P1526" t="s">
        <v>527</v>
      </c>
      <c r="Q1526" t="s">
        <v>528</v>
      </c>
      <c r="R1526" t="s">
        <v>458</v>
      </c>
      <c r="S1526" s="43">
        <v>0</v>
      </c>
      <c r="U1526" s="43">
        <v>16</v>
      </c>
      <c r="IF1526">
        <v>78012</v>
      </c>
      <c r="IG1526" t="s">
        <v>527</v>
      </c>
      <c r="IH1526" t="s">
        <v>284</v>
      </c>
      <c r="IK1526">
        <v>-2</v>
      </c>
      <c r="IL1526" t="s">
        <v>278</v>
      </c>
      <c r="IM1526" t="s">
        <v>279</v>
      </c>
      <c r="IN1526" t="s">
        <v>466</v>
      </c>
      <c r="IP1526" t="s">
        <v>527</v>
      </c>
    </row>
    <row r="1527" spans="1:250" x14ac:dyDescent="0.35">
      <c r="A1527">
        <v>14594</v>
      </c>
      <c r="B1527">
        <v>-922729984</v>
      </c>
      <c r="C1527">
        <v>1837</v>
      </c>
      <c r="D1527" t="s">
        <v>272</v>
      </c>
      <c r="E1527" t="s">
        <v>273</v>
      </c>
      <c r="F1527">
        <v>9695</v>
      </c>
      <c r="G1527" t="s">
        <v>280</v>
      </c>
      <c r="H1527" t="s">
        <v>281</v>
      </c>
      <c r="I1527">
        <v>528</v>
      </c>
      <c r="J1527" t="s">
        <v>531</v>
      </c>
      <c r="K1527" t="s">
        <v>532</v>
      </c>
      <c r="L1527">
        <v>70481</v>
      </c>
      <c r="M1527" t="s">
        <v>526</v>
      </c>
      <c r="N1527" t="s">
        <v>525</v>
      </c>
      <c r="O1527">
        <v>70481</v>
      </c>
      <c r="P1527" t="s">
        <v>526</v>
      </c>
      <c r="Q1527" t="s">
        <v>525</v>
      </c>
      <c r="R1527" t="s">
        <v>458</v>
      </c>
      <c r="S1527" s="43">
        <v>0</v>
      </c>
      <c r="U1527" s="43">
        <v>16</v>
      </c>
      <c r="IF1527">
        <v>70481</v>
      </c>
      <c r="IG1527" t="s">
        <v>526</v>
      </c>
      <c r="IH1527" t="s">
        <v>284</v>
      </c>
      <c r="IK1527">
        <v>-2</v>
      </c>
      <c r="IL1527" t="s">
        <v>278</v>
      </c>
      <c r="IM1527" t="s">
        <v>279</v>
      </c>
      <c r="IN1527" t="s">
        <v>466</v>
      </c>
      <c r="IP1527" t="s">
        <v>526</v>
      </c>
    </row>
    <row r="1528" spans="1:250" x14ac:dyDescent="0.35">
      <c r="A1528">
        <v>14595</v>
      </c>
      <c r="B1528">
        <v>-922729984</v>
      </c>
      <c r="C1528">
        <v>1837</v>
      </c>
      <c r="D1528" t="s">
        <v>272</v>
      </c>
      <c r="E1528" t="s">
        <v>273</v>
      </c>
      <c r="F1528">
        <v>9695</v>
      </c>
      <c r="G1528" t="s">
        <v>280</v>
      </c>
      <c r="H1528" t="s">
        <v>281</v>
      </c>
      <c r="I1528">
        <v>527</v>
      </c>
      <c r="J1528" t="s">
        <v>535</v>
      </c>
      <c r="K1528" t="s">
        <v>536</v>
      </c>
      <c r="L1528">
        <v>70481</v>
      </c>
      <c r="M1528" t="s">
        <v>526</v>
      </c>
      <c r="N1528" t="s">
        <v>525</v>
      </c>
      <c r="O1528">
        <v>70481</v>
      </c>
      <c r="P1528" t="s">
        <v>526</v>
      </c>
      <c r="Q1528" t="s">
        <v>525</v>
      </c>
      <c r="R1528" t="s">
        <v>458</v>
      </c>
      <c r="S1528" s="43">
        <v>0</v>
      </c>
      <c r="U1528" s="43">
        <v>16</v>
      </c>
      <c r="IF1528">
        <v>70481</v>
      </c>
      <c r="IG1528" t="s">
        <v>526</v>
      </c>
      <c r="IH1528" t="s">
        <v>284</v>
      </c>
      <c r="IK1528">
        <v>-2</v>
      </c>
      <c r="IL1528" t="s">
        <v>278</v>
      </c>
      <c r="IM1528" t="s">
        <v>279</v>
      </c>
      <c r="IN1528" t="s">
        <v>466</v>
      </c>
      <c r="IP1528" t="s">
        <v>526</v>
      </c>
    </row>
    <row r="1529" spans="1:250" x14ac:dyDescent="0.35">
      <c r="A1529">
        <v>14596</v>
      </c>
      <c r="B1529">
        <v>-922729984</v>
      </c>
      <c r="C1529">
        <v>1837</v>
      </c>
      <c r="D1529" t="s">
        <v>272</v>
      </c>
      <c r="E1529" t="s">
        <v>273</v>
      </c>
      <c r="F1529">
        <v>9695</v>
      </c>
      <c r="G1529" t="s">
        <v>280</v>
      </c>
      <c r="H1529" t="s">
        <v>281</v>
      </c>
      <c r="I1529">
        <v>523</v>
      </c>
      <c r="J1529" t="s">
        <v>537</v>
      </c>
      <c r="K1529" t="s">
        <v>538</v>
      </c>
      <c r="L1529">
        <v>70481</v>
      </c>
      <c r="M1529" t="s">
        <v>526</v>
      </c>
      <c r="N1529" t="s">
        <v>525</v>
      </c>
      <c r="O1529">
        <v>70481</v>
      </c>
      <c r="P1529" t="s">
        <v>526</v>
      </c>
      <c r="Q1529" t="s">
        <v>525</v>
      </c>
      <c r="R1529" t="s">
        <v>458</v>
      </c>
      <c r="S1529" s="43">
        <v>0</v>
      </c>
      <c r="U1529" s="43">
        <v>16</v>
      </c>
      <c r="IF1529">
        <v>70481</v>
      </c>
      <c r="IG1529" t="s">
        <v>526</v>
      </c>
      <c r="IH1529" t="s">
        <v>284</v>
      </c>
      <c r="IK1529">
        <v>-2</v>
      </c>
      <c r="IL1529" t="s">
        <v>278</v>
      </c>
      <c r="IM1529" t="s">
        <v>279</v>
      </c>
      <c r="IN1529" t="s">
        <v>466</v>
      </c>
      <c r="IP1529" t="s">
        <v>526</v>
      </c>
    </row>
    <row r="1530" spans="1:250" x14ac:dyDescent="0.35">
      <c r="A1530">
        <v>14597</v>
      </c>
      <c r="B1530">
        <v>-922729984</v>
      </c>
      <c r="C1530">
        <v>1837</v>
      </c>
      <c r="D1530" t="s">
        <v>272</v>
      </c>
      <c r="E1530" t="s">
        <v>273</v>
      </c>
      <c r="F1530">
        <v>9695</v>
      </c>
      <c r="G1530" t="s">
        <v>280</v>
      </c>
      <c r="H1530" t="s">
        <v>281</v>
      </c>
      <c r="I1530">
        <v>521</v>
      </c>
      <c r="J1530" t="s">
        <v>539</v>
      </c>
      <c r="K1530" t="s">
        <v>540</v>
      </c>
      <c r="L1530">
        <v>70481</v>
      </c>
      <c r="M1530" t="s">
        <v>526</v>
      </c>
      <c r="N1530" t="s">
        <v>525</v>
      </c>
      <c r="O1530">
        <v>70481</v>
      </c>
      <c r="P1530" t="s">
        <v>526</v>
      </c>
      <c r="Q1530" t="s">
        <v>525</v>
      </c>
      <c r="R1530" t="s">
        <v>458</v>
      </c>
      <c r="S1530" s="43">
        <v>0</v>
      </c>
      <c r="U1530" s="43">
        <v>16</v>
      </c>
      <c r="IF1530">
        <v>70481</v>
      </c>
      <c r="IG1530" t="s">
        <v>526</v>
      </c>
      <c r="IH1530" t="s">
        <v>284</v>
      </c>
      <c r="IK1530">
        <v>-2</v>
      </c>
      <c r="IL1530" t="s">
        <v>278</v>
      </c>
      <c r="IM1530" t="s">
        <v>279</v>
      </c>
      <c r="IN1530" t="s">
        <v>466</v>
      </c>
      <c r="IP1530" t="s">
        <v>526</v>
      </c>
    </row>
    <row r="1531" spans="1:250" x14ac:dyDescent="0.35">
      <c r="A1531">
        <v>14598</v>
      </c>
      <c r="B1531">
        <v>-922729984</v>
      </c>
      <c r="C1531">
        <v>1837</v>
      </c>
      <c r="D1531" t="s">
        <v>272</v>
      </c>
      <c r="E1531" t="s">
        <v>273</v>
      </c>
      <c r="F1531">
        <v>9695</v>
      </c>
      <c r="G1531" t="s">
        <v>280</v>
      </c>
      <c r="H1531" t="s">
        <v>281</v>
      </c>
      <c r="I1531">
        <v>519</v>
      </c>
      <c r="J1531" t="s">
        <v>541</v>
      </c>
      <c r="K1531" t="s">
        <v>542</v>
      </c>
      <c r="L1531">
        <v>70481</v>
      </c>
      <c r="M1531" t="s">
        <v>526</v>
      </c>
      <c r="N1531" t="s">
        <v>525</v>
      </c>
      <c r="O1531">
        <v>70481</v>
      </c>
      <c r="P1531" t="s">
        <v>526</v>
      </c>
      <c r="Q1531" t="s">
        <v>525</v>
      </c>
      <c r="R1531" t="s">
        <v>458</v>
      </c>
      <c r="S1531" s="43">
        <v>0</v>
      </c>
      <c r="U1531" s="43">
        <v>16</v>
      </c>
      <c r="IF1531">
        <v>70481</v>
      </c>
      <c r="IG1531" t="s">
        <v>526</v>
      </c>
      <c r="IH1531" t="s">
        <v>284</v>
      </c>
      <c r="IK1531">
        <v>-2</v>
      </c>
      <c r="IL1531" t="s">
        <v>278</v>
      </c>
      <c r="IM1531" t="s">
        <v>279</v>
      </c>
      <c r="IN1531" t="s">
        <v>466</v>
      </c>
      <c r="IP1531" t="s">
        <v>526</v>
      </c>
    </row>
    <row r="1532" spans="1:250" x14ac:dyDescent="0.35">
      <c r="A1532">
        <v>14599</v>
      </c>
      <c r="B1532">
        <v>-922729984</v>
      </c>
      <c r="C1532">
        <v>1837</v>
      </c>
      <c r="D1532" t="s">
        <v>272</v>
      </c>
      <c r="E1532" t="s">
        <v>273</v>
      </c>
      <c r="F1532">
        <v>9695</v>
      </c>
      <c r="G1532" t="s">
        <v>280</v>
      </c>
      <c r="H1532" t="s">
        <v>281</v>
      </c>
      <c r="I1532">
        <v>523</v>
      </c>
      <c r="J1532" t="s">
        <v>537</v>
      </c>
      <c r="K1532" t="s">
        <v>538</v>
      </c>
      <c r="L1532">
        <v>78012</v>
      </c>
      <c r="M1532" t="s">
        <v>527</v>
      </c>
      <c r="N1532" t="s">
        <v>528</v>
      </c>
      <c r="O1532">
        <v>78012</v>
      </c>
      <c r="P1532" t="s">
        <v>527</v>
      </c>
      <c r="Q1532" t="s">
        <v>528</v>
      </c>
      <c r="R1532" t="s">
        <v>458</v>
      </c>
      <c r="S1532" s="43">
        <v>0</v>
      </c>
      <c r="U1532" s="43">
        <v>16</v>
      </c>
      <c r="IF1532">
        <v>78012</v>
      </c>
      <c r="IG1532" t="s">
        <v>527</v>
      </c>
      <c r="IH1532" t="s">
        <v>284</v>
      </c>
      <c r="IK1532">
        <v>-2</v>
      </c>
      <c r="IL1532" t="s">
        <v>278</v>
      </c>
      <c r="IM1532" t="s">
        <v>279</v>
      </c>
      <c r="IN1532" t="s">
        <v>466</v>
      </c>
      <c r="IP1532" t="s">
        <v>527</v>
      </c>
    </row>
    <row r="1533" spans="1:250" x14ac:dyDescent="0.35">
      <c r="A1533">
        <v>14600</v>
      </c>
      <c r="B1533">
        <v>-922729984</v>
      </c>
      <c r="C1533">
        <v>1837</v>
      </c>
      <c r="D1533" t="s">
        <v>272</v>
      </c>
      <c r="E1533" t="s">
        <v>273</v>
      </c>
      <c r="F1533">
        <v>9695</v>
      </c>
      <c r="G1533" t="s">
        <v>280</v>
      </c>
      <c r="H1533" t="s">
        <v>281</v>
      </c>
      <c r="I1533">
        <v>521</v>
      </c>
      <c r="J1533" t="s">
        <v>539</v>
      </c>
      <c r="K1533" t="s">
        <v>540</v>
      </c>
      <c r="L1533">
        <v>78012</v>
      </c>
      <c r="M1533" t="s">
        <v>527</v>
      </c>
      <c r="N1533" t="s">
        <v>528</v>
      </c>
      <c r="O1533">
        <v>78012</v>
      </c>
      <c r="P1533" t="s">
        <v>527</v>
      </c>
      <c r="Q1533" t="s">
        <v>528</v>
      </c>
      <c r="R1533" t="s">
        <v>458</v>
      </c>
      <c r="S1533" s="43">
        <v>0</v>
      </c>
      <c r="U1533" s="43">
        <v>16</v>
      </c>
      <c r="IF1533">
        <v>78012</v>
      </c>
      <c r="IG1533" t="s">
        <v>527</v>
      </c>
      <c r="IH1533" t="s">
        <v>284</v>
      </c>
      <c r="IK1533">
        <v>-2</v>
      </c>
      <c r="IL1533" t="s">
        <v>278</v>
      </c>
      <c r="IM1533" t="s">
        <v>279</v>
      </c>
      <c r="IN1533" t="s">
        <v>466</v>
      </c>
      <c r="IP1533" t="s">
        <v>527</v>
      </c>
    </row>
    <row r="1534" spans="1:250" x14ac:dyDescent="0.35">
      <c r="A1534">
        <v>14601</v>
      </c>
      <c r="B1534">
        <v>-922729984</v>
      </c>
      <c r="C1534">
        <v>1837</v>
      </c>
      <c r="D1534" t="s">
        <v>272</v>
      </c>
      <c r="E1534" t="s">
        <v>273</v>
      </c>
      <c r="F1534">
        <v>9695</v>
      </c>
      <c r="G1534" t="s">
        <v>280</v>
      </c>
      <c r="H1534" t="s">
        <v>281</v>
      </c>
      <c r="I1534">
        <v>519</v>
      </c>
      <c r="J1534" t="s">
        <v>541</v>
      </c>
      <c r="K1534" t="s">
        <v>542</v>
      </c>
      <c r="L1534">
        <v>78012</v>
      </c>
      <c r="M1534" t="s">
        <v>527</v>
      </c>
      <c r="N1534" t="s">
        <v>528</v>
      </c>
      <c r="O1534">
        <v>78012</v>
      </c>
      <c r="P1534" t="s">
        <v>527</v>
      </c>
      <c r="Q1534" t="s">
        <v>528</v>
      </c>
      <c r="R1534" t="s">
        <v>458</v>
      </c>
      <c r="S1534" s="43">
        <v>0</v>
      </c>
      <c r="U1534" s="43">
        <v>16</v>
      </c>
      <c r="IF1534">
        <v>78012</v>
      </c>
      <c r="IG1534" t="s">
        <v>527</v>
      </c>
      <c r="IH1534" t="s">
        <v>284</v>
      </c>
      <c r="IK1534">
        <v>-2</v>
      </c>
      <c r="IL1534" t="s">
        <v>278</v>
      </c>
      <c r="IM1534" t="s">
        <v>279</v>
      </c>
      <c r="IN1534" t="s">
        <v>466</v>
      </c>
      <c r="IP1534" t="s">
        <v>527</v>
      </c>
    </row>
    <row r="1535" spans="1:250" x14ac:dyDescent="0.35">
      <c r="A1535">
        <v>14602</v>
      </c>
      <c r="B1535">
        <v>-922729984</v>
      </c>
      <c r="C1535">
        <v>1837</v>
      </c>
      <c r="D1535" t="s">
        <v>272</v>
      </c>
      <c r="E1535" t="s">
        <v>273</v>
      </c>
      <c r="F1535">
        <v>9695</v>
      </c>
      <c r="G1535" t="s">
        <v>280</v>
      </c>
      <c r="H1535" t="s">
        <v>281</v>
      </c>
      <c r="I1535">
        <v>515</v>
      </c>
      <c r="J1535" t="s">
        <v>543</v>
      </c>
      <c r="K1535" t="s">
        <v>544</v>
      </c>
      <c r="L1535">
        <v>78012</v>
      </c>
      <c r="M1535" t="s">
        <v>527</v>
      </c>
      <c r="N1535" t="s">
        <v>528</v>
      </c>
      <c r="O1535">
        <v>78012</v>
      </c>
      <c r="P1535" t="s">
        <v>527</v>
      </c>
      <c r="Q1535" t="s">
        <v>528</v>
      </c>
      <c r="R1535" t="s">
        <v>458</v>
      </c>
      <c r="S1535" s="43">
        <v>0</v>
      </c>
      <c r="U1535" s="43">
        <v>16</v>
      </c>
      <c r="IF1535">
        <v>78012</v>
      </c>
      <c r="IG1535" t="s">
        <v>527</v>
      </c>
      <c r="IH1535" t="s">
        <v>284</v>
      </c>
      <c r="IK1535">
        <v>-2</v>
      </c>
      <c r="IL1535" t="s">
        <v>278</v>
      </c>
      <c r="IM1535" t="s">
        <v>279</v>
      </c>
      <c r="IN1535" t="s">
        <v>466</v>
      </c>
      <c r="IP1535" t="s">
        <v>527</v>
      </c>
    </row>
    <row r="1536" spans="1:250" x14ac:dyDescent="0.35">
      <c r="A1536">
        <v>14603</v>
      </c>
      <c r="B1536">
        <v>-922729984</v>
      </c>
      <c r="C1536">
        <v>1837</v>
      </c>
      <c r="D1536" t="s">
        <v>272</v>
      </c>
      <c r="E1536" t="s">
        <v>273</v>
      </c>
      <c r="F1536">
        <v>9695</v>
      </c>
      <c r="G1536" t="s">
        <v>280</v>
      </c>
      <c r="H1536" t="s">
        <v>281</v>
      </c>
      <c r="I1536">
        <v>513</v>
      </c>
      <c r="J1536" t="s">
        <v>545</v>
      </c>
      <c r="K1536" t="s">
        <v>546</v>
      </c>
      <c r="L1536">
        <v>78012</v>
      </c>
      <c r="M1536" t="s">
        <v>527</v>
      </c>
      <c r="N1536" t="s">
        <v>528</v>
      </c>
      <c r="O1536">
        <v>78012</v>
      </c>
      <c r="P1536" t="s">
        <v>527</v>
      </c>
      <c r="Q1536" t="s">
        <v>528</v>
      </c>
      <c r="R1536" t="s">
        <v>458</v>
      </c>
      <c r="S1536" s="43">
        <v>0</v>
      </c>
      <c r="U1536" s="43">
        <v>16</v>
      </c>
      <c r="IF1536">
        <v>78012</v>
      </c>
      <c r="IG1536" t="s">
        <v>527</v>
      </c>
      <c r="IH1536" t="s">
        <v>284</v>
      </c>
      <c r="IK1536">
        <v>-2</v>
      </c>
      <c r="IL1536" t="s">
        <v>278</v>
      </c>
      <c r="IM1536" t="s">
        <v>279</v>
      </c>
      <c r="IN1536" t="s">
        <v>466</v>
      </c>
      <c r="IP1536" t="s">
        <v>527</v>
      </c>
    </row>
    <row r="1537" spans="1:250" x14ac:dyDescent="0.35">
      <c r="A1537">
        <v>14604</v>
      </c>
      <c r="B1537">
        <v>-922729984</v>
      </c>
      <c r="C1537">
        <v>1837</v>
      </c>
      <c r="D1537" t="s">
        <v>272</v>
      </c>
      <c r="E1537" t="s">
        <v>273</v>
      </c>
      <c r="F1537">
        <v>9695</v>
      </c>
      <c r="G1537" t="s">
        <v>280</v>
      </c>
      <c r="H1537" t="s">
        <v>281</v>
      </c>
      <c r="I1537">
        <v>509</v>
      </c>
      <c r="J1537" t="s">
        <v>547</v>
      </c>
      <c r="K1537" t="s">
        <v>548</v>
      </c>
      <c r="L1537">
        <v>78012</v>
      </c>
      <c r="M1537" t="s">
        <v>527</v>
      </c>
      <c r="N1537" t="s">
        <v>528</v>
      </c>
      <c r="O1537">
        <v>78012</v>
      </c>
      <c r="P1537" t="s">
        <v>527</v>
      </c>
      <c r="Q1537" t="s">
        <v>528</v>
      </c>
      <c r="R1537" t="s">
        <v>458</v>
      </c>
      <c r="S1537" s="43">
        <v>0</v>
      </c>
      <c r="U1537" s="43">
        <v>16</v>
      </c>
      <c r="IF1537">
        <v>78012</v>
      </c>
      <c r="IG1537" t="s">
        <v>527</v>
      </c>
      <c r="IH1537" t="s">
        <v>284</v>
      </c>
      <c r="IK1537">
        <v>-2</v>
      </c>
      <c r="IL1537" t="s">
        <v>278</v>
      </c>
      <c r="IM1537" t="s">
        <v>279</v>
      </c>
      <c r="IN1537" t="s">
        <v>466</v>
      </c>
      <c r="IP1537" t="s">
        <v>527</v>
      </c>
    </row>
    <row r="1538" spans="1:250" x14ac:dyDescent="0.35">
      <c r="A1538">
        <v>14605</v>
      </c>
      <c r="B1538">
        <v>-922729984</v>
      </c>
      <c r="C1538">
        <v>1837</v>
      </c>
      <c r="D1538" t="s">
        <v>272</v>
      </c>
      <c r="E1538" t="s">
        <v>273</v>
      </c>
      <c r="F1538">
        <v>19011</v>
      </c>
      <c r="G1538" t="s">
        <v>318</v>
      </c>
      <c r="H1538" t="s">
        <v>319</v>
      </c>
      <c r="I1538">
        <v>515</v>
      </c>
      <c r="J1538" t="s">
        <v>543</v>
      </c>
      <c r="K1538" t="s">
        <v>544</v>
      </c>
      <c r="L1538">
        <v>79525</v>
      </c>
      <c r="M1538" t="s">
        <v>551</v>
      </c>
      <c r="N1538" t="s">
        <v>529</v>
      </c>
      <c r="O1538">
        <v>79525</v>
      </c>
      <c r="P1538" t="s">
        <v>551</v>
      </c>
      <c r="Q1538" t="s">
        <v>529</v>
      </c>
      <c r="R1538" t="s">
        <v>458</v>
      </c>
      <c r="S1538" s="43">
        <v>0</v>
      </c>
      <c r="U1538" s="43">
        <v>16</v>
      </c>
      <c r="IF1538">
        <v>79525</v>
      </c>
      <c r="IG1538" t="s">
        <v>551</v>
      </c>
      <c r="IH1538" t="s">
        <v>322</v>
      </c>
      <c r="IK1538">
        <v>-2</v>
      </c>
      <c r="IL1538" t="s">
        <v>278</v>
      </c>
      <c r="IM1538" t="s">
        <v>279</v>
      </c>
      <c r="IN1538" t="s">
        <v>484</v>
      </c>
      <c r="IP1538" t="s">
        <v>551</v>
      </c>
    </row>
    <row r="1539" spans="1:250" x14ac:dyDescent="0.35">
      <c r="A1539">
        <v>14606</v>
      </c>
      <c r="B1539">
        <v>-922729984</v>
      </c>
      <c r="C1539">
        <v>1837</v>
      </c>
      <c r="D1539" t="s">
        <v>272</v>
      </c>
      <c r="E1539" t="s">
        <v>273</v>
      </c>
      <c r="F1539">
        <v>19011</v>
      </c>
      <c r="G1539" t="s">
        <v>318</v>
      </c>
      <c r="H1539" t="s">
        <v>319</v>
      </c>
      <c r="I1539">
        <v>513</v>
      </c>
      <c r="J1539" t="s">
        <v>545</v>
      </c>
      <c r="K1539" t="s">
        <v>546</v>
      </c>
      <c r="L1539">
        <v>79525</v>
      </c>
      <c r="M1539" t="s">
        <v>551</v>
      </c>
      <c r="N1539" t="s">
        <v>529</v>
      </c>
      <c r="O1539">
        <v>79525</v>
      </c>
      <c r="P1539" t="s">
        <v>551</v>
      </c>
      <c r="Q1539" t="s">
        <v>529</v>
      </c>
      <c r="R1539" t="s">
        <v>458</v>
      </c>
      <c r="S1539" s="43">
        <v>0</v>
      </c>
      <c r="U1539" s="43">
        <v>16</v>
      </c>
      <c r="IF1539">
        <v>79525</v>
      </c>
      <c r="IG1539" t="s">
        <v>551</v>
      </c>
      <c r="IH1539" t="s">
        <v>322</v>
      </c>
      <c r="IK1539">
        <v>-2</v>
      </c>
      <c r="IL1539" t="s">
        <v>278</v>
      </c>
      <c r="IM1539" t="s">
        <v>279</v>
      </c>
      <c r="IN1539" t="s">
        <v>484</v>
      </c>
      <c r="IP1539" t="s">
        <v>551</v>
      </c>
    </row>
    <row r="1540" spans="1:250" x14ac:dyDescent="0.35">
      <c r="A1540">
        <v>14607</v>
      </c>
      <c r="B1540">
        <v>-922729984</v>
      </c>
      <c r="C1540">
        <v>1837</v>
      </c>
      <c r="D1540" t="s">
        <v>272</v>
      </c>
      <c r="E1540" t="s">
        <v>273</v>
      </c>
      <c r="F1540">
        <v>19011</v>
      </c>
      <c r="G1540" t="s">
        <v>318</v>
      </c>
      <c r="H1540" t="s">
        <v>319</v>
      </c>
      <c r="I1540">
        <v>509</v>
      </c>
      <c r="J1540" t="s">
        <v>547</v>
      </c>
      <c r="K1540" t="s">
        <v>548</v>
      </c>
      <c r="L1540">
        <v>79525</v>
      </c>
      <c r="M1540" t="s">
        <v>551</v>
      </c>
      <c r="N1540" t="s">
        <v>529</v>
      </c>
      <c r="O1540">
        <v>79525</v>
      </c>
      <c r="P1540" t="s">
        <v>551</v>
      </c>
      <c r="Q1540" t="s">
        <v>529</v>
      </c>
      <c r="R1540" t="s">
        <v>458</v>
      </c>
      <c r="S1540" s="43">
        <v>0</v>
      </c>
      <c r="U1540" s="43">
        <v>16</v>
      </c>
      <c r="IF1540">
        <v>79525</v>
      </c>
      <c r="IG1540" t="s">
        <v>551</v>
      </c>
      <c r="IH1540" t="s">
        <v>322</v>
      </c>
      <c r="IK1540">
        <v>-2</v>
      </c>
      <c r="IL1540" t="s">
        <v>278</v>
      </c>
      <c r="IM1540" t="s">
        <v>279</v>
      </c>
      <c r="IN1540" t="s">
        <v>484</v>
      </c>
      <c r="IP1540" t="s">
        <v>551</v>
      </c>
    </row>
    <row r="1541" spans="1:250" x14ac:dyDescent="0.35">
      <c r="A1541">
        <v>14608</v>
      </c>
      <c r="B1541">
        <v>-922729984</v>
      </c>
      <c r="C1541">
        <v>1837</v>
      </c>
      <c r="D1541" t="s">
        <v>272</v>
      </c>
      <c r="E1541" t="s">
        <v>273</v>
      </c>
      <c r="F1541">
        <v>19011</v>
      </c>
      <c r="G1541" t="s">
        <v>318</v>
      </c>
      <c r="H1541" t="s">
        <v>319</v>
      </c>
      <c r="I1541">
        <v>507</v>
      </c>
      <c r="J1541" t="s">
        <v>549</v>
      </c>
      <c r="K1541" t="s">
        <v>550</v>
      </c>
      <c r="L1541">
        <v>79525</v>
      </c>
      <c r="M1541" t="s">
        <v>551</v>
      </c>
      <c r="N1541" t="s">
        <v>529</v>
      </c>
      <c r="O1541">
        <v>79525</v>
      </c>
      <c r="P1541" t="s">
        <v>551</v>
      </c>
      <c r="Q1541" t="s">
        <v>529</v>
      </c>
      <c r="R1541" t="s">
        <v>458</v>
      </c>
      <c r="S1541" s="43">
        <v>0</v>
      </c>
      <c r="U1541" s="43">
        <v>16</v>
      </c>
      <c r="IF1541">
        <v>79525</v>
      </c>
      <c r="IG1541" t="s">
        <v>551</v>
      </c>
      <c r="IH1541" t="s">
        <v>322</v>
      </c>
      <c r="IK1541">
        <v>-2</v>
      </c>
      <c r="IL1541" t="s">
        <v>278</v>
      </c>
      <c r="IM1541" t="s">
        <v>279</v>
      </c>
      <c r="IN1541" t="s">
        <v>484</v>
      </c>
      <c r="IP1541" t="s">
        <v>551</v>
      </c>
    </row>
    <row r="1542" spans="1:250" x14ac:dyDescent="0.35">
      <c r="A1542">
        <v>14609</v>
      </c>
      <c r="B1542">
        <v>-922729984</v>
      </c>
      <c r="C1542">
        <v>1837</v>
      </c>
      <c r="D1542" t="s">
        <v>272</v>
      </c>
      <c r="E1542" t="s">
        <v>273</v>
      </c>
      <c r="F1542">
        <v>9695</v>
      </c>
      <c r="G1542" t="s">
        <v>280</v>
      </c>
      <c r="H1542" t="s">
        <v>281</v>
      </c>
      <c r="I1542">
        <v>528</v>
      </c>
      <c r="J1542" t="s">
        <v>531</v>
      </c>
      <c r="K1542" t="s">
        <v>532</v>
      </c>
      <c r="L1542">
        <v>78012</v>
      </c>
      <c r="M1542" t="s">
        <v>527</v>
      </c>
      <c r="N1542" t="s">
        <v>528</v>
      </c>
      <c r="O1542">
        <v>78012</v>
      </c>
      <c r="P1542" t="s">
        <v>527</v>
      </c>
      <c r="Q1542" t="s">
        <v>528</v>
      </c>
      <c r="R1542" t="s">
        <v>458</v>
      </c>
      <c r="S1542" s="43">
        <v>0</v>
      </c>
      <c r="U1542" s="43">
        <v>16</v>
      </c>
      <c r="IF1542">
        <v>78012</v>
      </c>
      <c r="IG1542" t="s">
        <v>527</v>
      </c>
      <c r="IH1542" t="s">
        <v>284</v>
      </c>
      <c r="IK1542">
        <v>-2</v>
      </c>
      <c r="IL1542" t="s">
        <v>278</v>
      </c>
      <c r="IM1542" t="s">
        <v>279</v>
      </c>
      <c r="IN1542" t="s">
        <v>466</v>
      </c>
      <c r="IP1542" t="s">
        <v>527</v>
      </c>
    </row>
    <row r="1543" spans="1:250" x14ac:dyDescent="0.35">
      <c r="A1543">
        <v>14610</v>
      </c>
      <c r="B1543">
        <v>-922729984</v>
      </c>
      <c r="C1543">
        <v>1837</v>
      </c>
      <c r="D1543" t="s">
        <v>272</v>
      </c>
      <c r="E1543" t="s">
        <v>273</v>
      </c>
      <c r="F1543">
        <v>9695</v>
      </c>
      <c r="G1543" t="s">
        <v>280</v>
      </c>
      <c r="H1543" t="s">
        <v>281</v>
      </c>
      <c r="I1543">
        <v>527</v>
      </c>
      <c r="J1543" t="s">
        <v>535</v>
      </c>
      <c r="K1543" t="s">
        <v>536</v>
      </c>
      <c r="L1543">
        <v>78012</v>
      </c>
      <c r="M1543" t="s">
        <v>527</v>
      </c>
      <c r="N1543" t="s">
        <v>528</v>
      </c>
      <c r="O1543">
        <v>78012</v>
      </c>
      <c r="P1543" t="s">
        <v>527</v>
      </c>
      <c r="Q1543" t="s">
        <v>528</v>
      </c>
      <c r="R1543" t="s">
        <v>458</v>
      </c>
      <c r="S1543" s="43">
        <v>0</v>
      </c>
      <c r="U1543" s="43">
        <v>16</v>
      </c>
      <c r="IF1543">
        <v>78012</v>
      </c>
      <c r="IG1543" t="s">
        <v>527</v>
      </c>
      <c r="IH1543" t="s">
        <v>284</v>
      </c>
      <c r="IK1543">
        <v>-2</v>
      </c>
      <c r="IL1543" t="s">
        <v>278</v>
      </c>
      <c r="IM1543" t="s">
        <v>279</v>
      </c>
      <c r="IN1543" t="s">
        <v>466</v>
      </c>
      <c r="IP1543" t="s">
        <v>527</v>
      </c>
    </row>
    <row r="1544" spans="1:250" x14ac:dyDescent="0.35">
      <c r="A1544">
        <v>14611</v>
      </c>
      <c r="B1544">
        <v>-922729984</v>
      </c>
      <c r="C1544">
        <v>1837</v>
      </c>
      <c r="D1544" t="s">
        <v>272</v>
      </c>
      <c r="E1544" t="s">
        <v>273</v>
      </c>
      <c r="F1544">
        <v>13794</v>
      </c>
      <c r="G1544" t="s">
        <v>274</v>
      </c>
      <c r="H1544" t="s">
        <v>275</v>
      </c>
      <c r="I1544">
        <v>513</v>
      </c>
      <c r="J1544" t="s">
        <v>545</v>
      </c>
      <c r="K1544" t="s">
        <v>546</v>
      </c>
      <c r="L1544">
        <v>83250</v>
      </c>
      <c r="M1544" t="s">
        <v>533</v>
      </c>
      <c r="N1544" t="s">
        <v>534</v>
      </c>
      <c r="O1544">
        <v>83250</v>
      </c>
      <c r="P1544" t="s">
        <v>533</v>
      </c>
      <c r="Q1544" t="s">
        <v>534</v>
      </c>
      <c r="R1544" t="s">
        <v>458</v>
      </c>
      <c r="S1544" s="43">
        <v>0</v>
      </c>
      <c r="U1544" s="43">
        <v>16</v>
      </c>
      <c r="IF1544">
        <v>83250</v>
      </c>
      <c r="IG1544" t="s">
        <v>533</v>
      </c>
      <c r="IH1544" t="s">
        <v>311</v>
      </c>
      <c r="IK1544">
        <v>-2</v>
      </c>
      <c r="IL1544" t="s">
        <v>278</v>
      </c>
      <c r="IM1544" t="s">
        <v>279</v>
      </c>
      <c r="IN1544" t="s">
        <v>468</v>
      </c>
      <c r="IP1544" t="s">
        <v>533</v>
      </c>
    </row>
    <row r="1545" spans="1:250" x14ac:dyDescent="0.35">
      <c r="A1545">
        <v>14612</v>
      </c>
      <c r="B1545">
        <v>-922729984</v>
      </c>
      <c r="C1545">
        <v>1837</v>
      </c>
      <c r="D1545" t="s">
        <v>272</v>
      </c>
      <c r="E1545" t="s">
        <v>273</v>
      </c>
      <c r="F1545">
        <v>19011</v>
      </c>
      <c r="G1545" t="s">
        <v>318</v>
      </c>
      <c r="H1545" t="s">
        <v>319</v>
      </c>
      <c r="I1545">
        <v>528</v>
      </c>
      <c r="J1545" t="s">
        <v>531</v>
      </c>
      <c r="K1545" t="s">
        <v>532</v>
      </c>
      <c r="L1545">
        <v>79525</v>
      </c>
      <c r="M1545" t="s">
        <v>551</v>
      </c>
      <c r="N1545" t="s">
        <v>529</v>
      </c>
      <c r="O1545">
        <v>79525</v>
      </c>
      <c r="P1545" t="s">
        <v>551</v>
      </c>
      <c r="Q1545" t="s">
        <v>529</v>
      </c>
      <c r="R1545" t="s">
        <v>458</v>
      </c>
      <c r="S1545" s="43">
        <v>0</v>
      </c>
      <c r="U1545" s="43">
        <v>16</v>
      </c>
      <c r="IF1545">
        <v>79525</v>
      </c>
      <c r="IG1545" t="s">
        <v>551</v>
      </c>
      <c r="IH1545" t="s">
        <v>322</v>
      </c>
      <c r="IK1545">
        <v>-2</v>
      </c>
      <c r="IL1545" t="s">
        <v>278</v>
      </c>
      <c r="IM1545" t="s">
        <v>279</v>
      </c>
      <c r="IN1545" t="s">
        <v>484</v>
      </c>
      <c r="IP1545" t="s">
        <v>551</v>
      </c>
    </row>
    <row r="1546" spans="1:250" x14ac:dyDescent="0.35">
      <c r="A1546">
        <v>14613</v>
      </c>
      <c r="B1546">
        <v>-922729984</v>
      </c>
      <c r="C1546">
        <v>1837</v>
      </c>
      <c r="D1546" t="s">
        <v>272</v>
      </c>
      <c r="E1546" t="s">
        <v>273</v>
      </c>
      <c r="F1546">
        <v>19011</v>
      </c>
      <c r="G1546" t="s">
        <v>318</v>
      </c>
      <c r="H1546" t="s">
        <v>319</v>
      </c>
      <c r="I1546">
        <v>527</v>
      </c>
      <c r="J1546" t="s">
        <v>535</v>
      </c>
      <c r="K1546" t="s">
        <v>536</v>
      </c>
      <c r="L1546">
        <v>79525</v>
      </c>
      <c r="M1546" t="s">
        <v>551</v>
      </c>
      <c r="N1546" t="s">
        <v>529</v>
      </c>
      <c r="O1546">
        <v>79525</v>
      </c>
      <c r="P1546" t="s">
        <v>551</v>
      </c>
      <c r="Q1546" t="s">
        <v>529</v>
      </c>
      <c r="R1546" t="s">
        <v>458</v>
      </c>
      <c r="S1546" s="43">
        <v>0</v>
      </c>
      <c r="U1546" s="43">
        <v>16</v>
      </c>
      <c r="IF1546">
        <v>79525</v>
      </c>
      <c r="IG1546" t="s">
        <v>551</v>
      </c>
      <c r="IH1546" t="s">
        <v>322</v>
      </c>
      <c r="IK1546">
        <v>-2</v>
      </c>
      <c r="IL1546" t="s">
        <v>278</v>
      </c>
      <c r="IM1546" t="s">
        <v>279</v>
      </c>
      <c r="IN1546" t="s">
        <v>484</v>
      </c>
      <c r="IP1546" t="s">
        <v>551</v>
      </c>
    </row>
    <row r="1547" spans="1:250" x14ac:dyDescent="0.35">
      <c r="A1547">
        <v>14614</v>
      </c>
      <c r="B1547">
        <v>-922729984</v>
      </c>
      <c r="C1547">
        <v>1837</v>
      </c>
      <c r="D1547" t="s">
        <v>272</v>
      </c>
      <c r="E1547" t="s">
        <v>273</v>
      </c>
      <c r="F1547">
        <v>19011</v>
      </c>
      <c r="G1547" t="s">
        <v>318</v>
      </c>
      <c r="H1547" t="s">
        <v>319</v>
      </c>
      <c r="I1547">
        <v>523</v>
      </c>
      <c r="J1547" t="s">
        <v>537</v>
      </c>
      <c r="K1547" t="s">
        <v>538</v>
      </c>
      <c r="L1547">
        <v>79525</v>
      </c>
      <c r="M1547" t="s">
        <v>551</v>
      </c>
      <c r="N1547" t="s">
        <v>529</v>
      </c>
      <c r="O1547">
        <v>79525</v>
      </c>
      <c r="P1547" t="s">
        <v>551</v>
      </c>
      <c r="Q1547" t="s">
        <v>529</v>
      </c>
      <c r="R1547" t="s">
        <v>458</v>
      </c>
      <c r="S1547" s="43">
        <v>0</v>
      </c>
      <c r="U1547" s="43">
        <v>16</v>
      </c>
      <c r="IF1547">
        <v>79525</v>
      </c>
      <c r="IG1547" t="s">
        <v>551</v>
      </c>
      <c r="IH1547" t="s">
        <v>322</v>
      </c>
      <c r="IK1547">
        <v>-2</v>
      </c>
      <c r="IL1547" t="s">
        <v>278</v>
      </c>
      <c r="IM1547" t="s">
        <v>279</v>
      </c>
      <c r="IN1547" t="s">
        <v>484</v>
      </c>
      <c r="IP1547" t="s">
        <v>551</v>
      </c>
    </row>
    <row r="1548" spans="1:250" x14ac:dyDescent="0.35">
      <c r="A1548">
        <v>14615</v>
      </c>
      <c r="B1548">
        <v>-922729984</v>
      </c>
      <c r="C1548">
        <v>1837</v>
      </c>
      <c r="D1548" t="s">
        <v>272</v>
      </c>
      <c r="E1548" t="s">
        <v>273</v>
      </c>
      <c r="F1548">
        <v>19011</v>
      </c>
      <c r="G1548" t="s">
        <v>318</v>
      </c>
      <c r="H1548" t="s">
        <v>319</v>
      </c>
      <c r="I1548">
        <v>521</v>
      </c>
      <c r="J1548" t="s">
        <v>539</v>
      </c>
      <c r="K1548" t="s">
        <v>540</v>
      </c>
      <c r="L1548">
        <v>79525</v>
      </c>
      <c r="M1548" t="s">
        <v>551</v>
      </c>
      <c r="N1548" t="s">
        <v>529</v>
      </c>
      <c r="O1548">
        <v>79525</v>
      </c>
      <c r="P1548" t="s">
        <v>551</v>
      </c>
      <c r="Q1548" t="s">
        <v>529</v>
      </c>
      <c r="R1548" t="s">
        <v>458</v>
      </c>
      <c r="S1548" s="43">
        <v>0</v>
      </c>
      <c r="U1548" s="43">
        <v>16</v>
      </c>
      <c r="IF1548">
        <v>79525</v>
      </c>
      <c r="IG1548" t="s">
        <v>551</v>
      </c>
      <c r="IH1548" t="s">
        <v>322</v>
      </c>
      <c r="IK1548">
        <v>-2</v>
      </c>
      <c r="IL1548" t="s">
        <v>278</v>
      </c>
      <c r="IM1548" t="s">
        <v>279</v>
      </c>
      <c r="IN1548" t="s">
        <v>484</v>
      </c>
      <c r="IP1548" t="s">
        <v>551</v>
      </c>
    </row>
    <row r="1549" spans="1:250" x14ac:dyDescent="0.35">
      <c r="A1549">
        <v>14616</v>
      </c>
      <c r="B1549">
        <v>-922729984</v>
      </c>
      <c r="C1549">
        <v>1837</v>
      </c>
      <c r="D1549" t="s">
        <v>272</v>
      </c>
      <c r="E1549" t="s">
        <v>273</v>
      </c>
      <c r="F1549">
        <v>19011</v>
      </c>
      <c r="G1549" t="s">
        <v>318</v>
      </c>
      <c r="H1549" t="s">
        <v>319</v>
      </c>
      <c r="I1549">
        <v>519</v>
      </c>
      <c r="J1549" t="s">
        <v>541</v>
      </c>
      <c r="K1549" t="s">
        <v>542</v>
      </c>
      <c r="L1549">
        <v>79525</v>
      </c>
      <c r="M1549" t="s">
        <v>551</v>
      </c>
      <c r="N1549" t="s">
        <v>529</v>
      </c>
      <c r="O1549">
        <v>79525</v>
      </c>
      <c r="P1549" t="s">
        <v>551</v>
      </c>
      <c r="Q1549" t="s">
        <v>529</v>
      </c>
      <c r="R1549" t="s">
        <v>458</v>
      </c>
      <c r="S1549" s="43">
        <v>0</v>
      </c>
      <c r="U1549" s="43">
        <v>16</v>
      </c>
      <c r="IF1549">
        <v>79525</v>
      </c>
      <c r="IG1549" t="s">
        <v>551</v>
      </c>
      <c r="IH1549" t="s">
        <v>322</v>
      </c>
      <c r="IK1549">
        <v>-2</v>
      </c>
      <c r="IL1549" t="s">
        <v>278</v>
      </c>
      <c r="IM1549" t="s">
        <v>279</v>
      </c>
      <c r="IN1549" t="s">
        <v>484</v>
      </c>
      <c r="IP1549" t="s">
        <v>551</v>
      </c>
    </row>
    <row r="1550" spans="1:250" x14ac:dyDescent="0.35">
      <c r="A1550">
        <v>15004</v>
      </c>
      <c r="B1550">
        <v>-922729984</v>
      </c>
      <c r="C1550">
        <v>1837</v>
      </c>
      <c r="D1550" t="s">
        <v>272</v>
      </c>
      <c r="E1550" t="s">
        <v>273</v>
      </c>
      <c r="F1550">
        <v>13794</v>
      </c>
      <c r="G1550" t="s">
        <v>274</v>
      </c>
      <c r="H1550" t="s">
        <v>275</v>
      </c>
      <c r="I1550">
        <v>528</v>
      </c>
      <c r="J1550" t="s">
        <v>531</v>
      </c>
      <c r="K1550" t="s">
        <v>532</v>
      </c>
      <c r="L1550">
        <v>83250</v>
      </c>
      <c r="M1550" t="s">
        <v>533</v>
      </c>
      <c r="N1550" t="s">
        <v>534</v>
      </c>
      <c r="O1550">
        <v>83250</v>
      </c>
      <c r="P1550" t="s">
        <v>533</v>
      </c>
      <c r="Q1550" t="s">
        <v>534</v>
      </c>
      <c r="R1550" t="s">
        <v>516</v>
      </c>
      <c r="S1550" s="43">
        <v>-0.38</v>
      </c>
      <c r="U1550" s="43">
        <v>18</v>
      </c>
      <c r="IF1550">
        <v>83250</v>
      </c>
      <c r="IG1550" t="s">
        <v>533</v>
      </c>
      <c r="IH1550" t="s">
        <v>311</v>
      </c>
      <c r="IK1550">
        <v>-2</v>
      </c>
      <c r="IL1550" t="s">
        <v>278</v>
      </c>
      <c r="IM1550" t="s">
        <v>279</v>
      </c>
      <c r="IN1550" t="s">
        <v>468</v>
      </c>
      <c r="IP1550" t="s">
        <v>533</v>
      </c>
    </row>
    <row r="1551" spans="1:250" x14ac:dyDescent="0.35">
      <c r="A1551">
        <v>15005</v>
      </c>
      <c r="B1551">
        <v>-922729984</v>
      </c>
      <c r="C1551">
        <v>1837</v>
      </c>
      <c r="D1551" t="s">
        <v>272</v>
      </c>
      <c r="E1551" t="s">
        <v>273</v>
      </c>
      <c r="F1551">
        <v>13794</v>
      </c>
      <c r="G1551" t="s">
        <v>274</v>
      </c>
      <c r="H1551" t="s">
        <v>275</v>
      </c>
      <c r="I1551">
        <v>527</v>
      </c>
      <c r="J1551" t="s">
        <v>535</v>
      </c>
      <c r="K1551" t="s">
        <v>536</v>
      </c>
      <c r="L1551">
        <v>83250</v>
      </c>
      <c r="M1551" t="s">
        <v>533</v>
      </c>
      <c r="N1551" t="s">
        <v>534</v>
      </c>
      <c r="O1551">
        <v>83250</v>
      </c>
      <c r="P1551" t="s">
        <v>533</v>
      </c>
      <c r="Q1551" t="s">
        <v>534</v>
      </c>
      <c r="R1551" t="s">
        <v>516</v>
      </c>
      <c r="S1551" s="43">
        <v>-0.27</v>
      </c>
      <c r="U1551" s="43">
        <v>18</v>
      </c>
      <c r="IF1551">
        <v>83250</v>
      </c>
      <c r="IG1551" t="s">
        <v>533</v>
      </c>
      <c r="IH1551" t="s">
        <v>311</v>
      </c>
      <c r="IK1551">
        <v>-2</v>
      </c>
      <c r="IL1551" t="s">
        <v>278</v>
      </c>
      <c r="IM1551" t="s">
        <v>279</v>
      </c>
      <c r="IN1551" t="s">
        <v>468</v>
      </c>
      <c r="IP1551" t="s">
        <v>533</v>
      </c>
    </row>
    <row r="1552" spans="1:250" x14ac:dyDescent="0.35">
      <c r="A1552">
        <v>15006</v>
      </c>
      <c r="B1552">
        <v>-922729984</v>
      </c>
      <c r="C1552">
        <v>1837</v>
      </c>
      <c r="D1552" t="s">
        <v>272</v>
      </c>
      <c r="E1552" t="s">
        <v>273</v>
      </c>
      <c r="F1552">
        <v>13794</v>
      </c>
      <c r="G1552" t="s">
        <v>274</v>
      </c>
      <c r="H1552" t="s">
        <v>275</v>
      </c>
      <c r="I1552">
        <v>523</v>
      </c>
      <c r="J1552" t="s">
        <v>537</v>
      </c>
      <c r="K1552" t="s">
        <v>538</v>
      </c>
      <c r="L1552">
        <v>83250</v>
      </c>
      <c r="M1552" t="s">
        <v>533</v>
      </c>
      <c r="N1552" t="s">
        <v>534</v>
      </c>
      <c r="O1552">
        <v>83250</v>
      </c>
      <c r="P1552" t="s">
        <v>533</v>
      </c>
      <c r="Q1552" t="s">
        <v>534</v>
      </c>
      <c r="R1552" t="s">
        <v>516</v>
      </c>
      <c r="S1552" s="43">
        <v>-0.53</v>
      </c>
      <c r="U1552" s="43">
        <v>18</v>
      </c>
      <c r="IF1552">
        <v>83250</v>
      </c>
      <c r="IG1552" t="s">
        <v>533</v>
      </c>
      <c r="IH1552" t="s">
        <v>311</v>
      </c>
      <c r="IK1552">
        <v>-2</v>
      </c>
      <c r="IL1552" t="s">
        <v>278</v>
      </c>
      <c r="IM1552" t="s">
        <v>279</v>
      </c>
      <c r="IN1552" t="s">
        <v>468</v>
      </c>
      <c r="IP1552" t="s">
        <v>533</v>
      </c>
    </row>
    <row r="1553" spans="1:250" x14ac:dyDescent="0.35">
      <c r="A1553">
        <v>15007</v>
      </c>
      <c r="B1553">
        <v>-922729984</v>
      </c>
      <c r="C1553">
        <v>1837</v>
      </c>
      <c r="D1553" t="s">
        <v>272</v>
      </c>
      <c r="E1553" t="s">
        <v>273</v>
      </c>
      <c r="F1553">
        <v>13794</v>
      </c>
      <c r="G1553" t="s">
        <v>274</v>
      </c>
      <c r="H1553" t="s">
        <v>275</v>
      </c>
      <c r="I1553">
        <v>521</v>
      </c>
      <c r="J1553" t="s">
        <v>539</v>
      </c>
      <c r="K1553" t="s">
        <v>540</v>
      </c>
      <c r="L1553">
        <v>83250</v>
      </c>
      <c r="M1553" t="s">
        <v>533</v>
      </c>
      <c r="N1553" t="s">
        <v>534</v>
      </c>
      <c r="O1553">
        <v>83250</v>
      </c>
      <c r="P1553" t="s">
        <v>533</v>
      </c>
      <c r="Q1553" t="s">
        <v>534</v>
      </c>
      <c r="R1553" t="s">
        <v>516</v>
      </c>
      <c r="S1553" s="43">
        <v>-0.27</v>
      </c>
      <c r="U1553" s="43">
        <v>18</v>
      </c>
      <c r="IF1553">
        <v>83250</v>
      </c>
      <c r="IG1553" t="s">
        <v>533</v>
      </c>
      <c r="IH1553" t="s">
        <v>311</v>
      </c>
      <c r="IK1553">
        <v>-2</v>
      </c>
      <c r="IL1553" t="s">
        <v>278</v>
      </c>
      <c r="IM1553" t="s">
        <v>279</v>
      </c>
      <c r="IN1553" t="s">
        <v>468</v>
      </c>
      <c r="IP1553" t="s">
        <v>533</v>
      </c>
    </row>
    <row r="1554" spans="1:250" x14ac:dyDescent="0.35">
      <c r="A1554">
        <v>15008</v>
      </c>
      <c r="B1554">
        <v>-922729984</v>
      </c>
      <c r="C1554">
        <v>1837</v>
      </c>
      <c r="D1554" t="s">
        <v>272</v>
      </c>
      <c r="E1554" t="s">
        <v>273</v>
      </c>
      <c r="F1554">
        <v>13794</v>
      </c>
      <c r="G1554" t="s">
        <v>274</v>
      </c>
      <c r="H1554" t="s">
        <v>275</v>
      </c>
      <c r="I1554">
        <v>519</v>
      </c>
      <c r="J1554" t="s">
        <v>541</v>
      </c>
      <c r="K1554" t="s">
        <v>542</v>
      </c>
      <c r="L1554">
        <v>83250</v>
      </c>
      <c r="M1554" t="s">
        <v>533</v>
      </c>
      <c r="N1554" t="s">
        <v>534</v>
      </c>
      <c r="O1554">
        <v>83250</v>
      </c>
      <c r="P1554" t="s">
        <v>533</v>
      </c>
      <c r="Q1554" t="s">
        <v>534</v>
      </c>
      <c r="R1554" t="s">
        <v>516</v>
      </c>
      <c r="S1554" s="43">
        <v>-0.27</v>
      </c>
      <c r="U1554" s="43">
        <v>18</v>
      </c>
      <c r="IF1554">
        <v>83250</v>
      </c>
      <c r="IG1554" t="s">
        <v>533</v>
      </c>
      <c r="IH1554" t="s">
        <v>311</v>
      </c>
      <c r="IK1554">
        <v>-2</v>
      </c>
      <c r="IL1554" t="s">
        <v>278</v>
      </c>
      <c r="IM1554" t="s">
        <v>279</v>
      </c>
      <c r="IN1554" t="s">
        <v>468</v>
      </c>
      <c r="IP1554" t="s">
        <v>533</v>
      </c>
    </row>
    <row r="1555" spans="1:250" x14ac:dyDescent="0.35">
      <c r="A1555">
        <v>15009</v>
      </c>
      <c r="B1555">
        <v>-922729984</v>
      </c>
      <c r="C1555">
        <v>1837</v>
      </c>
      <c r="D1555" t="s">
        <v>272</v>
      </c>
      <c r="E1555" t="s">
        <v>273</v>
      </c>
      <c r="F1555">
        <v>13794</v>
      </c>
      <c r="G1555" t="s">
        <v>274</v>
      </c>
      <c r="H1555" t="s">
        <v>275</v>
      </c>
      <c r="I1555">
        <v>515</v>
      </c>
      <c r="J1555" t="s">
        <v>543</v>
      </c>
      <c r="K1555" t="s">
        <v>544</v>
      </c>
      <c r="L1555">
        <v>83250</v>
      </c>
      <c r="M1555" t="s">
        <v>533</v>
      </c>
      <c r="N1555" t="s">
        <v>534</v>
      </c>
      <c r="O1555">
        <v>83250</v>
      </c>
      <c r="P1555" t="s">
        <v>533</v>
      </c>
      <c r="Q1555" t="s">
        <v>534</v>
      </c>
      <c r="R1555" t="s">
        <v>516</v>
      </c>
      <c r="S1555" s="43">
        <v>-0.62</v>
      </c>
      <c r="U1555" s="43">
        <v>18</v>
      </c>
      <c r="IF1555">
        <v>83250</v>
      </c>
      <c r="IG1555" t="s">
        <v>533</v>
      </c>
      <c r="IH1555" t="s">
        <v>311</v>
      </c>
      <c r="IK1555">
        <v>-2</v>
      </c>
      <c r="IL1555" t="s">
        <v>278</v>
      </c>
      <c r="IM1555" t="s">
        <v>279</v>
      </c>
      <c r="IN1555" t="s">
        <v>468</v>
      </c>
      <c r="IP1555" t="s">
        <v>533</v>
      </c>
    </row>
    <row r="1556" spans="1:250" x14ac:dyDescent="0.35">
      <c r="A1556">
        <v>15010</v>
      </c>
      <c r="B1556">
        <v>-922729984</v>
      </c>
      <c r="C1556">
        <v>1837</v>
      </c>
      <c r="D1556" t="s">
        <v>272</v>
      </c>
      <c r="E1556" t="s">
        <v>273</v>
      </c>
      <c r="F1556">
        <v>1848</v>
      </c>
      <c r="G1556" t="s">
        <v>285</v>
      </c>
      <c r="H1556" t="s">
        <v>273</v>
      </c>
      <c r="I1556">
        <v>513</v>
      </c>
      <c r="J1556" t="s">
        <v>545</v>
      </c>
      <c r="K1556" t="s">
        <v>546</v>
      </c>
      <c r="L1556">
        <v>1946</v>
      </c>
      <c r="M1556" t="s">
        <v>286</v>
      </c>
      <c r="N1556" t="s">
        <v>14</v>
      </c>
      <c r="O1556">
        <v>1946</v>
      </c>
      <c r="P1556" t="s">
        <v>286</v>
      </c>
      <c r="Q1556" t="s">
        <v>14</v>
      </c>
      <c r="R1556" t="s">
        <v>516</v>
      </c>
      <c r="S1556" s="43">
        <v>-10.45</v>
      </c>
      <c r="U1556" s="43">
        <v>18</v>
      </c>
      <c r="IF1556">
        <v>1946</v>
      </c>
      <c r="IG1556" t="s">
        <v>286</v>
      </c>
      <c r="IH1556" t="s">
        <v>287</v>
      </c>
      <c r="IK1556">
        <v>-2</v>
      </c>
      <c r="IL1556" t="s">
        <v>278</v>
      </c>
      <c r="IM1556" t="s">
        <v>279</v>
      </c>
      <c r="IN1556" t="s">
        <v>463</v>
      </c>
      <c r="IP1556" t="s">
        <v>464</v>
      </c>
    </row>
    <row r="1557" spans="1:250" x14ac:dyDescent="0.35">
      <c r="A1557">
        <v>15011</v>
      </c>
      <c r="B1557">
        <v>-922729984</v>
      </c>
      <c r="C1557">
        <v>1837</v>
      </c>
      <c r="D1557" t="s">
        <v>272</v>
      </c>
      <c r="E1557" t="s">
        <v>273</v>
      </c>
      <c r="F1557">
        <v>1848</v>
      </c>
      <c r="G1557" t="s">
        <v>285</v>
      </c>
      <c r="H1557" t="s">
        <v>273</v>
      </c>
      <c r="I1557">
        <v>509</v>
      </c>
      <c r="J1557" t="s">
        <v>547</v>
      </c>
      <c r="K1557" t="s">
        <v>548</v>
      </c>
      <c r="L1557">
        <v>1946</v>
      </c>
      <c r="M1557" t="s">
        <v>286</v>
      </c>
      <c r="N1557" t="s">
        <v>14</v>
      </c>
      <c r="O1557">
        <v>1946</v>
      </c>
      <c r="P1557" t="s">
        <v>286</v>
      </c>
      <c r="Q1557" t="s">
        <v>14</v>
      </c>
      <c r="R1557" t="s">
        <v>516</v>
      </c>
      <c r="S1557" s="43">
        <v>-5.0999999999999996</v>
      </c>
      <c r="U1557" s="43">
        <v>18</v>
      </c>
      <c r="IF1557">
        <v>1946</v>
      </c>
      <c r="IG1557" t="s">
        <v>286</v>
      </c>
      <c r="IH1557" t="s">
        <v>287</v>
      </c>
      <c r="IK1557">
        <v>-2</v>
      </c>
      <c r="IL1557" t="s">
        <v>278</v>
      </c>
      <c r="IM1557" t="s">
        <v>279</v>
      </c>
      <c r="IN1557" t="s">
        <v>463</v>
      </c>
      <c r="IP1557" t="s">
        <v>464</v>
      </c>
    </row>
    <row r="1558" spans="1:250" x14ac:dyDescent="0.35">
      <c r="A1558">
        <v>15012</v>
      </c>
      <c r="B1558">
        <v>-922729984</v>
      </c>
      <c r="C1558">
        <v>1837</v>
      </c>
      <c r="D1558" t="s">
        <v>272</v>
      </c>
      <c r="E1558" t="s">
        <v>273</v>
      </c>
      <c r="F1558">
        <v>1848</v>
      </c>
      <c r="G1558" t="s">
        <v>285</v>
      </c>
      <c r="H1558" t="s">
        <v>273</v>
      </c>
      <c r="I1558">
        <v>507</v>
      </c>
      <c r="J1558" t="s">
        <v>549</v>
      </c>
      <c r="K1558" t="s">
        <v>550</v>
      </c>
      <c r="L1558">
        <v>1946</v>
      </c>
      <c r="M1558" t="s">
        <v>286</v>
      </c>
      <c r="N1558" t="s">
        <v>14</v>
      </c>
      <c r="O1558">
        <v>1946</v>
      </c>
      <c r="P1558" t="s">
        <v>286</v>
      </c>
      <c r="Q1558" t="s">
        <v>14</v>
      </c>
      <c r="R1558" t="s">
        <v>516</v>
      </c>
      <c r="S1558" s="43">
        <v>-8.8699999999999992</v>
      </c>
      <c r="U1558" s="43">
        <v>18</v>
      </c>
      <c r="IF1558">
        <v>1946</v>
      </c>
      <c r="IG1558" t="s">
        <v>286</v>
      </c>
      <c r="IH1558" t="s">
        <v>287</v>
      </c>
      <c r="IK1558">
        <v>-2</v>
      </c>
      <c r="IL1558" t="s">
        <v>278</v>
      </c>
      <c r="IM1558" t="s">
        <v>279</v>
      </c>
      <c r="IN1558" t="s">
        <v>463</v>
      </c>
      <c r="IP1558" t="s">
        <v>464</v>
      </c>
    </row>
    <row r="1559" spans="1:250" x14ac:dyDescent="0.35">
      <c r="A1559">
        <v>15013</v>
      </c>
      <c r="B1559">
        <v>-922729984</v>
      </c>
      <c r="C1559">
        <v>1837</v>
      </c>
      <c r="D1559" t="s">
        <v>272</v>
      </c>
      <c r="E1559" t="s">
        <v>273</v>
      </c>
      <c r="F1559">
        <v>1848</v>
      </c>
      <c r="G1559" t="s">
        <v>285</v>
      </c>
      <c r="H1559" t="s">
        <v>273</v>
      </c>
      <c r="I1559">
        <v>528</v>
      </c>
      <c r="J1559" t="s">
        <v>531</v>
      </c>
      <c r="K1559" t="s">
        <v>532</v>
      </c>
      <c r="L1559">
        <v>1946</v>
      </c>
      <c r="M1559" t="s">
        <v>286</v>
      </c>
      <c r="N1559" t="s">
        <v>14</v>
      </c>
      <c r="O1559">
        <v>1946</v>
      </c>
      <c r="P1559" t="s">
        <v>286</v>
      </c>
      <c r="Q1559" t="s">
        <v>14</v>
      </c>
      <c r="R1559" t="s">
        <v>516</v>
      </c>
      <c r="S1559" s="43">
        <v>-16.2</v>
      </c>
      <c r="U1559" s="43">
        <v>18</v>
      </c>
      <c r="IF1559">
        <v>1946</v>
      </c>
      <c r="IG1559" t="s">
        <v>286</v>
      </c>
      <c r="IH1559" t="s">
        <v>287</v>
      </c>
      <c r="IK1559">
        <v>-2</v>
      </c>
      <c r="IL1559" t="s">
        <v>278</v>
      </c>
      <c r="IM1559" t="s">
        <v>279</v>
      </c>
      <c r="IN1559" t="s">
        <v>463</v>
      </c>
      <c r="IP1559" t="s">
        <v>464</v>
      </c>
    </row>
    <row r="1560" spans="1:250" x14ac:dyDescent="0.35">
      <c r="A1560">
        <v>15014</v>
      </c>
      <c r="B1560">
        <v>-922729984</v>
      </c>
      <c r="C1560">
        <v>1837</v>
      </c>
      <c r="D1560" t="s">
        <v>272</v>
      </c>
      <c r="E1560" t="s">
        <v>273</v>
      </c>
      <c r="F1560">
        <v>1848</v>
      </c>
      <c r="G1560" t="s">
        <v>285</v>
      </c>
      <c r="H1560" t="s">
        <v>273</v>
      </c>
      <c r="I1560">
        <v>527</v>
      </c>
      <c r="J1560" t="s">
        <v>535</v>
      </c>
      <c r="K1560" t="s">
        <v>536</v>
      </c>
      <c r="L1560">
        <v>1946</v>
      </c>
      <c r="M1560" t="s">
        <v>286</v>
      </c>
      <c r="N1560" t="s">
        <v>14</v>
      </c>
      <c r="O1560">
        <v>1946</v>
      </c>
      <c r="P1560" t="s">
        <v>286</v>
      </c>
      <c r="Q1560" t="s">
        <v>14</v>
      </c>
      <c r="R1560" t="s">
        <v>516</v>
      </c>
      <c r="S1560" s="43">
        <v>-11.14</v>
      </c>
      <c r="U1560" s="43">
        <v>18</v>
      </c>
      <c r="IF1560">
        <v>1946</v>
      </c>
      <c r="IG1560" t="s">
        <v>286</v>
      </c>
      <c r="IH1560" t="s">
        <v>287</v>
      </c>
      <c r="IK1560">
        <v>-2</v>
      </c>
      <c r="IL1560" t="s">
        <v>278</v>
      </c>
      <c r="IM1560" t="s">
        <v>279</v>
      </c>
      <c r="IN1560" t="s">
        <v>463</v>
      </c>
      <c r="IP1560" t="s">
        <v>464</v>
      </c>
    </row>
    <row r="1561" spans="1:250" x14ac:dyDescent="0.35">
      <c r="A1561">
        <v>15015</v>
      </c>
      <c r="B1561">
        <v>-922729984</v>
      </c>
      <c r="C1561">
        <v>1837</v>
      </c>
      <c r="D1561" t="s">
        <v>272</v>
      </c>
      <c r="E1561" t="s">
        <v>273</v>
      </c>
      <c r="F1561">
        <v>1848</v>
      </c>
      <c r="G1561" t="s">
        <v>285</v>
      </c>
      <c r="H1561" t="s">
        <v>273</v>
      </c>
      <c r="I1561">
        <v>523</v>
      </c>
      <c r="J1561" t="s">
        <v>537</v>
      </c>
      <c r="K1561" t="s">
        <v>538</v>
      </c>
      <c r="L1561">
        <v>1946</v>
      </c>
      <c r="M1561" t="s">
        <v>286</v>
      </c>
      <c r="N1561" t="s">
        <v>14</v>
      </c>
      <c r="O1561">
        <v>1946</v>
      </c>
      <c r="P1561" t="s">
        <v>286</v>
      </c>
      <c r="Q1561" t="s">
        <v>14</v>
      </c>
      <c r="R1561" t="s">
        <v>516</v>
      </c>
      <c r="S1561" s="43">
        <v>-18.78</v>
      </c>
      <c r="U1561" s="43">
        <v>18</v>
      </c>
      <c r="IF1561">
        <v>1946</v>
      </c>
      <c r="IG1561" t="s">
        <v>286</v>
      </c>
      <c r="IH1561" t="s">
        <v>287</v>
      </c>
      <c r="IK1561">
        <v>-2</v>
      </c>
      <c r="IL1561" t="s">
        <v>278</v>
      </c>
      <c r="IM1561" t="s">
        <v>279</v>
      </c>
      <c r="IN1561" t="s">
        <v>463</v>
      </c>
      <c r="IP1561" t="s">
        <v>464</v>
      </c>
    </row>
    <row r="1562" spans="1:250" x14ac:dyDescent="0.35">
      <c r="A1562">
        <v>15016</v>
      </c>
      <c r="B1562">
        <v>-922729984</v>
      </c>
      <c r="C1562">
        <v>1837</v>
      </c>
      <c r="D1562" t="s">
        <v>272</v>
      </c>
      <c r="E1562" t="s">
        <v>273</v>
      </c>
      <c r="F1562">
        <v>1848</v>
      </c>
      <c r="G1562" t="s">
        <v>285</v>
      </c>
      <c r="H1562" t="s">
        <v>273</v>
      </c>
      <c r="I1562">
        <v>521</v>
      </c>
      <c r="J1562" t="s">
        <v>539</v>
      </c>
      <c r="K1562" t="s">
        <v>540</v>
      </c>
      <c r="L1562">
        <v>1946</v>
      </c>
      <c r="M1562" t="s">
        <v>286</v>
      </c>
      <c r="N1562" t="s">
        <v>14</v>
      </c>
      <c r="O1562">
        <v>1946</v>
      </c>
      <c r="P1562" t="s">
        <v>286</v>
      </c>
      <c r="Q1562" t="s">
        <v>14</v>
      </c>
      <c r="R1562" t="s">
        <v>516</v>
      </c>
      <c r="S1562" s="43">
        <v>-9.39</v>
      </c>
      <c r="U1562" s="43">
        <v>18</v>
      </c>
      <c r="IF1562">
        <v>1946</v>
      </c>
      <c r="IG1562" t="s">
        <v>286</v>
      </c>
      <c r="IH1562" t="s">
        <v>287</v>
      </c>
      <c r="IK1562">
        <v>-2</v>
      </c>
      <c r="IL1562" t="s">
        <v>278</v>
      </c>
      <c r="IM1562" t="s">
        <v>279</v>
      </c>
      <c r="IN1562" t="s">
        <v>463</v>
      </c>
      <c r="IP1562" t="s">
        <v>464</v>
      </c>
    </row>
    <row r="1563" spans="1:250" x14ac:dyDescent="0.35">
      <c r="A1563">
        <v>15017</v>
      </c>
      <c r="B1563">
        <v>-922729984</v>
      </c>
      <c r="C1563">
        <v>1837</v>
      </c>
      <c r="D1563" t="s">
        <v>272</v>
      </c>
      <c r="E1563" t="s">
        <v>273</v>
      </c>
      <c r="F1563">
        <v>1848</v>
      </c>
      <c r="G1563" t="s">
        <v>285</v>
      </c>
      <c r="H1563" t="s">
        <v>273</v>
      </c>
      <c r="I1563">
        <v>519</v>
      </c>
      <c r="J1563" t="s">
        <v>541</v>
      </c>
      <c r="K1563" t="s">
        <v>542</v>
      </c>
      <c r="L1563">
        <v>1946</v>
      </c>
      <c r="M1563" t="s">
        <v>286</v>
      </c>
      <c r="N1563" t="s">
        <v>14</v>
      </c>
      <c r="O1563">
        <v>1946</v>
      </c>
      <c r="P1563" t="s">
        <v>286</v>
      </c>
      <c r="Q1563" t="s">
        <v>14</v>
      </c>
      <c r="R1563" t="s">
        <v>516</v>
      </c>
      <c r="S1563" s="43">
        <v>-9.39</v>
      </c>
      <c r="U1563" s="43">
        <v>18</v>
      </c>
      <c r="IF1563">
        <v>1946</v>
      </c>
      <c r="IG1563" t="s">
        <v>286</v>
      </c>
      <c r="IH1563" t="s">
        <v>287</v>
      </c>
      <c r="IK1563">
        <v>-2</v>
      </c>
      <c r="IL1563" t="s">
        <v>278</v>
      </c>
      <c r="IM1563" t="s">
        <v>279</v>
      </c>
      <c r="IN1563" t="s">
        <v>463</v>
      </c>
      <c r="IP1563" t="s">
        <v>464</v>
      </c>
    </row>
    <row r="1564" spans="1:250" x14ac:dyDescent="0.35">
      <c r="A1564">
        <v>15018</v>
      </c>
      <c r="B1564">
        <v>-922729984</v>
      </c>
      <c r="C1564">
        <v>1837</v>
      </c>
      <c r="D1564" t="s">
        <v>272</v>
      </c>
      <c r="E1564" t="s">
        <v>273</v>
      </c>
      <c r="F1564">
        <v>1848</v>
      </c>
      <c r="G1564" t="s">
        <v>285</v>
      </c>
      <c r="H1564" t="s">
        <v>273</v>
      </c>
      <c r="I1564">
        <v>515</v>
      </c>
      <c r="J1564" t="s">
        <v>543</v>
      </c>
      <c r="K1564" t="s">
        <v>544</v>
      </c>
      <c r="L1564">
        <v>1946</v>
      </c>
      <c r="M1564" t="s">
        <v>286</v>
      </c>
      <c r="N1564" t="s">
        <v>14</v>
      </c>
      <c r="O1564">
        <v>1946</v>
      </c>
      <c r="P1564" t="s">
        <v>286</v>
      </c>
      <c r="Q1564" t="s">
        <v>14</v>
      </c>
      <c r="R1564" t="s">
        <v>516</v>
      </c>
      <c r="S1564" s="43">
        <v>-21.36</v>
      </c>
      <c r="U1564" s="43">
        <v>18</v>
      </c>
      <c r="IF1564">
        <v>1946</v>
      </c>
      <c r="IG1564" t="s">
        <v>286</v>
      </c>
      <c r="IH1564" t="s">
        <v>287</v>
      </c>
      <c r="IK1564">
        <v>-2</v>
      </c>
      <c r="IL1564" t="s">
        <v>278</v>
      </c>
      <c r="IM1564" t="s">
        <v>279</v>
      </c>
      <c r="IN1564" t="s">
        <v>463</v>
      </c>
      <c r="IP1564" t="s">
        <v>464</v>
      </c>
    </row>
    <row r="1565" spans="1:250" x14ac:dyDescent="0.35">
      <c r="A1565">
        <v>15019</v>
      </c>
      <c r="B1565">
        <v>-922729984</v>
      </c>
      <c r="C1565">
        <v>1837</v>
      </c>
      <c r="D1565" t="s">
        <v>272</v>
      </c>
      <c r="E1565" t="s">
        <v>273</v>
      </c>
      <c r="F1565">
        <v>1848</v>
      </c>
      <c r="G1565" t="s">
        <v>285</v>
      </c>
      <c r="H1565" t="s">
        <v>273</v>
      </c>
      <c r="I1565">
        <v>521</v>
      </c>
      <c r="J1565" t="s">
        <v>539</v>
      </c>
      <c r="K1565" t="s">
        <v>540</v>
      </c>
      <c r="L1565">
        <v>2024</v>
      </c>
      <c r="M1565" t="s">
        <v>288</v>
      </c>
      <c r="N1565" t="s">
        <v>15</v>
      </c>
      <c r="O1565">
        <v>2024</v>
      </c>
      <c r="P1565" t="s">
        <v>288</v>
      </c>
      <c r="Q1565" t="s">
        <v>15</v>
      </c>
      <c r="R1565" t="s">
        <v>516</v>
      </c>
      <c r="S1565" s="43">
        <v>-0.03</v>
      </c>
      <c r="U1565" s="43">
        <v>18</v>
      </c>
      <c r="IF1565">
        <v>2024</v>
      </c>
      <c r="IG1565" t="s">
        <v>288</v>
      </c>
      <c r="IH1565" t="s">
        <v>287</v>
      </c>
      <c r="IK1565">
        <v>-2</v>
      </c>
      <c r="IL1565" t="s">
        <v>278</v>
      </c>
      <c r="IM1565" t="s">
        <v>279</v>
      </c>
      <c r="IN1565" t="s">
        <v>463</v>
      </c>
      <c r="IP1565" t="s">
        <v>465</v>
      </c>
    </row>
    <row r="1566" spans="1:250" x14ac:dyDescent="0.35">
      <c r="A1566">
        <v>15020</v>
      </c>
      <c r="B1566">
        <v>-922729984</v>
      </c>
      <c r="C1566">
        <v>1837</v>
      </c>
      <c r="D1566" t="s">
        <v>272</v>
      </c>
      <c r="E1566" t="s">
        <v>273</v>
      </c>
      <c r="F1566">
        <v>1848</v>
      </c>
      <c r="G1566" t="s">
        <v>285</v>
      </c>
      <c r="H1566" t="s">
        <v>273</v>
      </c>
      <c r="I1566">
        <v>519</v>
      </c>
      <c r="J1566" t="s">
        <v>541</v>
      </c>
      <c r="K1566" t="s">
        <v>542</v>
      </c>
      <c r="L1566">
        <v>2024</v>
      </c>
      <c r="M1566" t="s">
        <v>288</v>
      </c>
      <c r="N1566" t="s">
        <v>15</v>
      </c>
      <c r="O1566">
        <v>2024</v>
      </c>
      <c r="P1566" t="s">
        <v>288</v>
      </c>
      <c r="Q1566" t="s">
        <v>15</v>
      </c>
      <c r="R1566" t="s">
        <v>516</v>
      </c>
      <c r="S1566" s="43">
        <v>-0.03</v>
      </c>
      <c r="U1566" s="43">
        <v>18</v>
      </c>
      <c r="IF1566">
        <v>2024</v>
      </c>
      <c r="IG1566" t="s">
        <v>288</v>
      </c>
      <c r="IH1566" t="s">
        <v>287</v>
      </c>
      <c r="IK1566">
        <v>-2</v>
      </c>
      <c r="IL1566" t="s">
        <v>278</v>
      </c>
      <c r="IM1566" t="s">
        <v>279</v>
      </c>
      <c r="IN1566" t="s">
        <v>463</v>
      </c>
      <c r="IP1566" t="s">
        <v>465</v>
      </c>
    </row>
    <row r="1567" spans="1:250" x14ac:dyDescent="0.35">
      <c r="A1567">
        <v>15021</v>
      </c>
      <c r="B1567">
        <v>-922729984</v>
      </c>
      <c r="C1567">
        <v>1837</v>
      </c>
      <c r="D1567" t="s">
        <v>272</v>
      </c>
      <c r="E1567" t="s">
        <v>273</v>
      </c>
      <c r="F1567">
        <v>1848</v>
      </c>
      <c r="G1567" t="s">
        <v>285</v>
      </c>
      <c r="H1567" t="s">
        <v>273</v>
      </c>
      <c r="I1567">
        <v>515</v>
      </c>
      <c r="J1567" t="s">
        <v>543</v>
      </c>
      <c r="K1567" t="s">
        <v>544</v>
      </c>
      <c r="L1567">
        <v>2024</v>
      </c>
      <c r="M1567" t="s">
        <v>288</v>
      </c>
      <c r="N1567" t="s">
        <v>15</v>
      </c>
      <c r="O1567">
        <v>2024</v>
      </c>
      <c r="P1567" t="s">
        <v>288</v>
      </c>
      <c r="Q1567" t="s">
        <v>15</v>
      </c>
      <c r="R1567" t="s">
        <v>516</v>
      </c>
      <c r="S1567" s="43">
        <v>-0.13</v>
      </c>
      <c r="U1567" s="43">
        <v>18</v>
      </c>
      <c r="IF1567">
        <v>2024</v>
      </c>
      <c r="IG1567" t="s">
        <v>288</v>
      </c>
      <c r="IH1567" t="s">
        <v>287</v>
      </c>
      <c r="IK1567">
        <v>-2</v>
      </c>
      <c r="IL1567" t="s">
        <v>278</v>
      </c>
      <c r="IM1567" t="s">
        <v>279</v>
      </c>
      <c r="IN1567" t="s">
        <v>463</v>
      </c>
      <c r="IP1567" t="s">
        <v>465</v>
      </c>
    </row>
    <row r="1568" spans="1:250" x14ac:dyDescent="0.35">
      <c r="A1568">
        <v>15022</v>
      </c>
      <c r="B1568">
        <v>-922729984</v>
      </c>
      <c r="C1568">
        <v>1837</v>
      </c>
      <c r="D1568" t="s">
        <v>272</v>
      </c>
      <c r="E1568" t="s">
        <v>273</v>
      </c>
      <c r="F1568">
        <v>1848</v>
      </c>
      <c r="G1568" t="s">
        <v>285</v>
      </c>
      <c r="H1568" t="s">
        <v>273</v>
      </c>
      <c r="I1568">
        <v>513</v>
      </c>
      <c r="J1568" t="s">
        <v>545</v>
      </c>
      <c r="K1568" t="s">
        <v>546</v>
      </c>
      <c r="L1568">
        <v>2024</v>
      </c>
      <c r="M1568" t="s">
        <v>288</v>
      </c>
      <c r="N1568" t="s">
        <v>15</v>
      </c>
      <c r="O1568">
        <v>2024</v>
      </c>
      <c r="P1568" t="s">
        <v>288</v>
      </c>
      <c r="Q1568" t="s">
        <v>15</v>
      </c>
      <c r="R1568" t="s">
        <v>516</v>
      </c>
      <c r="S1568" s="43">
        <v>-0.12</v>
      </c>
      <c r="U1568" s="43">
        <v>18</v>
      </c>
      <c r="IF1568">
        <v>2024</v>
      </c>
      <c r="IG1568" t="s">
        <v>288</v>
      </c>
      <c r="IH1568" t="s">
        <v>287</v>
      </c>
      <c r="IK1568">
        <v>-2</v>
      </c>
      <c r="IL1568" t="s">
        <v>278</v>
      </c>
      <c r="IM1568" t="s">
        <v>279</v>
      </c>
      <c r="IN1568" t="s">
        <v>463</v>
      </c>
      <c r="IP1568" t="s">
        <v>465</v>
      </c>
    </row>
    <row r="1569" spans="1:250" x14ac:dyDescent="0.35">
      <c r="A1569">
        <v>15023</v>
      </c>
      <c r="B1569">
        <v>-922729984</v>
      </c>
      <c r="C1569">
        <v>1837</v>
      </c>
      <c r="D1569" t="s">
        <v>272</v>
      </c>
      <c r="E1569" t="s">
        <v>273</v>
      </c>
      <c r="F1569">
        <v>1848</v>
      </c>
      <c r="G1569" t="s">
        <v>285</v>
      </c>
      <c r="H1569" t="s">
        <v>273</v>
      </c>
      <c r="I1569">
        <v>509</v>
      </c>
      <c r="J1569" t="s">
        <v>547</v>
      </c>
      <c r="K1569" t="s">
        <v>548</v>
      </c>
      <c r="L1569">
        <v>2024</v>
      </c>
      <c r="M1569" t="s">
        <v>288</v>
      </c>
      <c r="N1569" t="s">
        <v>15</v>
      </c>
      <c r="O1569">
        <v>2024</v>
      </c>
      <c r="P1569" t="s">
        <v>288</v>
      </c>
      <c r="Q1569" t="s">
        <v>15</v>
      </c>
      <c r="R1569" t="s">
        <v>516</v>
      </c>
      <c r="S1569" s="43">
        <v>-0.06</v>
      </c>
      <c r="U1569" s="43">
        <v>18</v>
      </c>
      <c r="IF1569">
        <v>2024</v>
      </c>
      <c r="IG1569" t="s">
        <v>288</v>
      </c>
      <c r="IH1569" t="s">
        <v>287</v>
      </c>
      <c r="IK1569">
        <v>-2</v>
      </c>
      <c r="IL1569" t="s">
        <v>278</v>
      </c>
      <c r="IM1569" t="s">
        <v>279</v>
      </c>
      <c r="IN1569" t="s">
        <v>463</v>
      </c>
      <c r="IP1569" t="s">
        <v>465</v>
      </c>
    </row>
    <row r="1570" spans="1:250" x14ac:dyDescent="0.35">
      <c r="A1570">
        <v>15024</v>
      </c>
      <c r="B1570">
        <v>-922729984</v>
      </c>
      <c r="C1570">
        <v>1837</v>
      </c>
      <c r="D1570" t="s">
        <v>272</v>
      </c>
      <c r="E1570" t="s">
        <v>273</v>
      </c>
      <c r="F1570">
        <v>1848</v>
      </c>
      <c r="G1570" t="s">
        <v>285</v>
      </c>
      <c r="H1570" t="s">
        <v>273</v>
      </c>
      <c r="I1570">
        <v>507</v>
      </c>
      <c r="J1570" t="s">
        <v>549</v>
      </c>
      <c r="K1570" t="s">
        <v>550</v>
      </c>
      <c r="L1570">
        <v>2024</v>
      </c>
      <c r="M1570" t="s">
        <v>288</v>
      </c>
      <c r="N1570" t="s">
        <v>15</v>
      </c>
      <c r="O1570">
        <v>2024</v>
      </c>
      <c r="P1570" t="s">
        <v>288</v>
      </c>
      <c r="Q1570" t="s">
        <v>15</v>
      </c>
      <c r="R1570" t="s">
        <v>516</v>
      </c>
      <c r="S1570" s="43">
        <v>-0.1</v>
      </c>
      <c r="U1570" s="43">
        <v>18</v>
      </c>
      <c r="IF1570">
        <v>2024</v>
      </c>
      <c r="IG1570" t="s">
        <v>288</v>
      </c>
      <c r="IH1570" t="s">
        <v>287</v>
      </c>
      <c r="IK1570">
        <v>-2</v>
      </c>
      <c r="IL1570" t="s">
        <v>278</v>
      </c>
      <c r="IM1570" t="s">
        <v>279</v>
      </c>
      <c r="IN1570" t="s">
        <v>463</v>
      </c>
      <c r="IP1570" t="s">
        <v>465</v>
      </c>
    </row>
    <row r="1571" spans="1:250" x14ac:dyDescent="0.35">
      <c r="A1571">
        <v>15025</v>
      </c>
      <c r="B1571">
        <v>-922729984</v>
      </c>
      <c r="C1571">
        <v>1837</v>
      </c>
      <c r="D1571" t="s">
        <v>272</v>
      </c>
      <c r="E1571" t="s">
        <v>273</v>
      </c>
      <c r="F1571">
        <v>9695</v>
      </c>
      <c r="G1571" t="s">
        <v>280</v>
      </c>
      <c r="H1571" t="s">
        <v>281</v>
      </c>
      <c r="I1571">
        <v>513</v>
      </c>
      <c r="J1571" t="s">
        <v>545</v>
      </c>
      <c r="K1571" t="s">
        <v>546</v>
      </c>
      <c r="L1571">
        <v>2024</v>
      </c>
      <c r="M1571" t="s">
        <v>288</v>
      </c>
      <c r="N1571" t="s">
        <v>15</v>
      </c>
      <c r="O1571">
        <v>2024</v>
      </c>
      <c r="P1571" t="s">
        <v>288</v>
      </c>
      <c r="Q1571" t="s">
        <v>15</v>
      </c>
      <c r="R1571" t="s">
        <v>516</v>
      </c>
      <c r="S1571" s="43">
        <v>-0.02</v>
      </c>
      <c r="U1571" s="43">
        <v>18</v>
      </c>
      <c r="IF1571">
        <v>2024</v>
      </c>
      <c r="IG1571" t="s">
        <v>288</v>
      </c>
      <c r="IH1571" t="s">
        <v>284</v>
      </c>
      <c r="IK1571">
        <v>-2</v>
      </c>
      <c r="IL1571" t="s">
        <v>278</v>
      </c>
      <c r="IM1571" t="s">
        <v>279</v>
      </c>
      <c r="IN1571" t="s">
        <v>466</v>
      </c>
      <c r="IP1571" t="s">
        <v>467</v>
      </c>
    </row>
    <row r="1572" spans="1:250" x14ac:dyDescent="0.35">
      <c r="A1572">
        <v>15026</v>
      </c>
      <c r="B1572">
        <v>-922729984</v>
      </c>
      <c r="C1572">
        <v>1837</v>
      </c>
      <c r="D1572" t="s">
        <v>272</v>
      </c>
      <c r="E1572" t="s">
        <v>273</v>
      </c>
      <c r="F1572">
        <v>9695</v>
      </c>
      <c r="G1572" t="s">
        <v>280</v>
      </c>
      <c r="H1572" t="s">
        <v>281</v>
      </c>
      <c r="I1572">
        <v>509</v>
      </c>
      <c r="J1572" t="s">
        <v>547</v>
      </c>
      <c r="K1572" t="s">
        <v>548</v>
      </c>
      <c r="L1572">
        <v>2024</v>
      </c>
      <c r="M1572" t="s">
        <v>288</v>
      </c>
      <c r="N1572" t="s">
        <v>15</v>
      </c>
      <c r="O1572">
        <v>2024</v>
      </c>
      <c r="P1572" t="s">
        <v>288</v>
      </c>
      <c r="Q1572" t="s">
        <v>15</v>
      </c>
      <c r="R1572" t="s">
        <v>516</v>
      </c>
      <c r="S1572" s="43">
        <v>-0.01</v>
      </c>
      <c r="U1572" s="43">
        <v>18</v>
      </c>
      <c r="IF1572">
        <v>2024</v>
      </c>
      <c r="IG1572" t="s">
        <v>288</v>
      </c>
      <c r="IH1572" t="s">
        <v>284</v>
      </c>
      <c r="IK1572">
        <v>-2</v>
      </c>
      <c r="IL1572" t="s">
        <v>278</v>
      </c>
      <c r="IM1572" t="s">
        <v>279</v>
      </c>
      <c r="IN1572" t="s">
        <v>466</v>
      </c>
      <c r="IP1572" t="s">
        <v>467</v>
      </c>
    </row>
    <row r="1573" spans="1:250" x14ac:dyDescent="0.35">
      <c r="A1573">
        <v>15027</v>
      </c>
      <c r="B1573">
        <v>-922729984</v>
      </c>
      <c r="C1573">
        <v>1837</v>
      </c>
      <c r="D1573" t="s">
        <v>272</v>
      </c>
      <c r="E1573" t="s">
        <v>273</v>
      </c>
      <c r="F1573">
        <v>9695</v>
      </c>
      <c r="G1573" t="s">
        <v>280</v>
      </c>
      <c r="H1573" t="s">
        <v>281</v>
      </c>
      <c r="I1573">
        <v>507</v>
      </c>
      <c r="J1573" t="s">
        <v>549</v>
      </c>
      <c r="K1573" t="s">
        <v>550</v>
      </c>
      <c r="L1573">
        <v>2024</v>
      </c>
      <c r="M1573" t="s">
        <v>288</v>
      </c>
      <c r="N1573" t="s">
        <v>15</v>
      </c>
      <c r="O1573">
        <v>2024</v>
      </c>
      <c r="P1573" t="s">
        <v>288</v>
      </c>
      <c r="Q1573" t="s">
        <v>15</v>
      </c>
      <c r="R1573" t="s">
        <v>516</v>
      </c>
      <c r="S1573" s="43">
        <v>-0.02</v>
      </c>
      <c r="U1573" s="43">
        <v>18</v>
      </c>
      <c r="IF1573">
        <v>2024</v>
      </c>
      <c r="IG1573" t="s">
        <v>288</v>
      </c>
      <c r="IH1573" t="s">
        <v>284</v>
      </c>
      <c r="IK1573">
        <v>-2</v>
      </c>
      <c r="IL1573" t="s">
        <v>278</v>
      </c>
      <c r="IM1573" t="s">
        <v>279</v>
      </c>
      <c r="IN1573" t="s">
        <v>466</v>
      </c>
      <c r="IP1573" t="s">
        <v>467</v>
      </c>
    </row>
    <row r="1574" spans="1:250" x14ac:dyDescent="0.35">
      <c r="A1574">
        <v>15028</v>
      </c>
      <c r="B1574">
        <v>-922729984</v>
      </c>
      <c r="C1574">
        <v>1837</v>
      </c>
      <c r="D1574" t="s">
        <v>272</v>
      </c>
      <c r="E1574" t="s">
        <v>273</v>
      </c>
      <c r="F1574">
        <v>1848</v>
      </c>
      <c r="G1574" t="s">
        <v>285</v>
      </c>
      <c r="H1574" t="s">
        <v>273</v>
      </c>
      <c r="I1574">
        <v>528</v>
      </c>
      <c r="J1574" t="s">
        <v>531</v>
      </c>
      <c r="K1574" t="s">
        <v>532</v>
      </c>
      <c r="L1574">
        <v>2024</v>
      </c>
      <c r="M1574" t="s">
        <v>288</v>
      </c>
      <c r="N1574" t="s">
        <v>15</v>
      </c>
      <c r="O1574">
        <v>2024</v>
      </c>
      <c r="P1574" t="s">
        <v>288</v>
      </c>
      <c r="Q1574" t="s">
        <v>15</v>
      </c>
      <c r="R1574" t="s">
        <v>516</v>
      </c>
      <c r="S1574" s="43">
        <v>-0.01</v>
      </c>
      <c r="U1574" s="43">
        <v>18</v>
      </c>
      <c r="IF1574">
        <v>2024</v>
      </c>
      <c r="IG1574" t="s">
        <v>288</v>
      </c>
      <c r="IH1574" t="s">
        <v>287</v>
      </c>
      <c r="IK1574">
        <v>-2</v>
      </c>
      <c r="IL1574" t="s">
        <v>278</v>
      </c>
      <c r="IM1574" t="s">
        <v>279</v>
      </c>
      <c r="IN1574" t="s">
        <v>463</v>
      </c>
      <c r="IP1574" t="s">
        <v>465</v>
      </c>
    </row>
    <row r="1575" spans="1:250" x14ac:dyDescent="0.35">
      <c r="A1575">
        <v>15029</v>
      </c>
      <c r="B1575">
        <v>-922729984</v>
      </c>
      <c r="C1575">
        <v>1837</v>
      </c>
      <c r="D1575" t="s">
        <v>272</v>
      </c>
      <c r="E1575" t="s">
        <v>273</v>
      </c>
      <c r="F1575">
        <v>1848</v>
      </c>
      <c r="G1575" t="s">
        <v>285</v>
      </c>
      <c r="H1575" t="s">
        <v>273</v>
      </c>
      <c r="I1575">
        <v>527</v>
      </c>
      <c r="J1575" t="s">
        <v>535</v>
      </c>
      <c r="K1575" t="s">
        <v>536</v>
      </c>
      <c r="L1575">
        <v>2024</v>
      </c>
      <c r="M1575" t="s">
        <v>288</v>
      </c>
      <c r="N1575" t="s">
        <v>15</v>
      </c>
      <c r="O1575">
        <v>2024</v>
      </c>
      <c r="P1575" t="s">
        <v>288</v>
      </c>
      <c r="Q1575" t="s">
        <v>15</v>
      </c>
      <c r="R1575" t="s">
        <v>516</v>
      </c>
      <c r="S1575" s="43">
        <v>0</v>
      </c>
      <c r="U1575" s="43">
        <v>18</v>
      </c>
      <c r="IF1575">
        <v>2024</v>
      </c>
      <c r="IG1575" t="s">
        <v>288</v>
      </c>
      <c r="IH1575" t="s">
        <v>287</v>
      </c>
      <c r="IK1575">
        <v>-2</v>
      </c>
      <c r="IL1575" t="s">
        <v>278</v>
      </c>
      <c r="IM1575" t="s">
        <v>279</v>
      </c>
      <c r="IN1575" t="s">
        <v>463</v>
      </c>
      <c r="IP1575" t="s">
        <v>465</v>
      </c>
    </row>
    <row r="1576" spans="1:250" x14ac:dyDescent="0.35">
      <c r="A1576">
        <v>15030</v>
      </c>
      <c r="B1576">
        <v>-922729984</v>
      </c>
      <c r="C1576">
        <v>1837</v>
      </c>
      <c r="D1576" t="s">
        <v>272</v>
      </c>
      <c r="E1576" t="s">
        <v>273</v>
      </c>
      <c r="F1576">
        <v>1848</v>
      </c>
      <c r="G1576" t="s">
        <v>285</v>
      </c>
      <c r="H1576" t="s">
        <v>273</v>
      </c>
      <c r="I1576">
        <v>523</v>
      </c>
      <c r="J1576" t="s">
        <v>537</v>
      </c>
      <c r="K1576" t="s">
        <v>538</v>
      </c>
      <c r="L1576">
        <v>2024</v>
      </c>
      <c r="M1576" t="s">
        <v>288</v>
      </c>
      <c r="N1576" t="s">
        <v>15</v>
      </c>
      <c r="O1576">
        <v>2024</v>
      </c>
      <c r="P1576" t="s">
        <v>288</v>
      </c>
      <c r="Q1576" t="s">
        <v>15</v>
      </c>
      <c r="R1576" t="s">
        <v>516</v>
      </c>
      <c r="S1576" s="43">
        <v>-0.06</v>
      </c>
      <c r="U1576" s="43">
        <v>18</v>
      </c>
      <c r="IF1576">
        <v>2024</v>
      </c>
      <c r="IG1576" t="s">
        <v>288</v>
      </c>
      <c r="IH1576" t="s">
        <v>287</v>
      </c>
      <c r="IK1576">
        <v>-2</v>
      </c>
      <c r="IL1576" t="s">
        <v>278</v>
      </c>
      <c r="IM1576" t="s">
        <v>279</v>
      </c>
      <c r="IN1576" t="s">
        <v>463</v>
      </c>
      <c r="IP1576" t="s">
        <v>465</v>
      </c>
    </row>
    <row r="1577" spans="1:250" x14ac:dyDescent="0.35">
      <c r="A1577">
        <v>15031</v>
      </c>
      <c r="B1577">
        <v>-922729984</v>
      </c>
      <c r="C1577">
        <v>1837</v>
      </c>
      <c r="D1577" t="s">
        <v>272</v>
      </c>
      <c r="E1577" t="s">
        <v>273</v>
      </c>
      <c r="F1577">
        <v>9695</v>
      </c>
      <c r="G1577" t="s">
        <v>280</v>
      </c>
      <c r="H1577" t="s">
        <v>281</v>
      </c>
      <c r="I1577">
        <v>528</v>
      </c>
      <c r="J1577" t="s">
        <v>531</v>
      </c>
      <c r="K1577" t="s">
        <v>532</v>
      </c>
      <c r="L1577">
        <v>2024</v>
      </c>
      <c r="M1577" t="s">
        <v>288</v>
      </c>
      <c r="N1577" t="s">
        <v>15</v>
      </c>
      <c r="O1577">
        <v>2024</v>
      </c>
      <c r="P1577" t="s">
        <v>288</v>
      </c>
      <c r="Q1577" t="s">
        <v>15</v>
      </c>
      <c r="R1577" t="s">
        <v>516</v>
      </c>
      <c r="S1577" s="43">
        <v>-0.01</v>
      </c>
      <c r="U1577" s="43">
        <v>18</v>
      </c>
      <c r="IF1577">
        <v>2024</v>
      </c>
      <c r="IG1577" t="s">
        <v>288</v>
      </c>
      <c r="IH1577" t="s">
        <v>284</v>
      </c>
      <c r="IK1577">
        <v>-2</v>
      </c>
      <c r="IL1577" t="s">
        <v>278</v>
      </c>
      <c r="IM1577" t="s">
        <v>279</v>
      </c>
      <c r="IN1577" t="s">
        <v>466</v>
      </c>
      <c r="IP1577" t="s">
        <v>467</v>
      </c>
    </row>
    <row r="1578" spans="1:250" x14ac:dyDescent="0.35">
      <c r="A1578">
        <v>15032</v>
      </c>
      <c r="B1578">
        <v>-922729984</v>
      </c>
      <c r="C1578">
        <v>1837</v>
      </c>
      <c r="D1578" t="s">
        <v>272</v>
      </c>
      <c r="E1578" t="s">
        <v>273</v>
      </c>
      <c r="F1578">
        <v>9695</v>
      </c>
      <c r="G1578" t="s">
        <v>280</v>
      </c>
      <c r="H1578" t="s">
        <v>281</v>
      </c>
      <c r="I1578">
        <v>527</v>
      </c>
      <c r="J1578" t="s">
        <v>535</v>
      </c>
      <c r="K1578" t="s">
        <v>536</v>
      </c>
      <c r="L1578">
        <v>2024</v>
      </c>
      <c r="M1578" t="s">
        <v>288</v>
      </c>
      <c r="N1578" t="s">
        <v>15</v>
      </c>
      <c r="O1578">
        <v>2024</v>
      </c>
      <c r="P1578" t="s">
        <v>288</v>
      </c>
      <c r="Q1578" t="s">
        <v>15</v>
      </c>
      <c r="R1578" t="s">
        <v>516</v>
      </c>
      <c r="S1578" s="43">
        <v>-0.01</v>
      </c>
      <c r="U1578" s="43">
        <v>18</v>
      </c>
      <c r="IF1578">
        <v>2024</v>
      </c>
      <c r="IG1578" t="s">
        <v>288</v>
      </c>
      <c r="IH1578" t="s">
        <v>284</v>
      </c>
      <c r="IK1578">
        <v>-2</v>
      </c>
      <c r="IL1578" t="s">
        <v>278</v>
      </c>
      <c r="IM1578" t="s">
        <v>279</v>
      </c>
      <c r="IN1578" t="s">
        <v>466</v>
      </c>
      <c r="IP1578" t="s">
        <v>467</v>
      </c>
    </row>
    <row r="1579" spans="1:250" x14ac:dyDescent="0.35">
      <c r="A1579">
        <v>15033</v>
      </c>
      <c r="B1579">
        <v>-922729984</v>
      </c>
      <c r="C1579">
        <v>1837</v>
      </c>
      <c r="D1579" t="s">
        <v>272</v>
      </c>
      <c r="E1579" t="s">
        <v>273</v>
      </c>
      <c r="F1579">
        <v>9695</v>
      </c>
      <c r="G1579" t="s">
        <v>280</v>
      </c>
      <c r="H1579" t="s">
        <v>281</v>
      </c>
      <c r="I1579">
        <v>523</v>
      </c>
      <c r="J1579" t="s">
        <v>537</v>
      </c>
      <c r="K1579" t="s">
        <v>538</v>
      </c>
      <c r="L1579">
        <v>2024</v>
      </c>
      <c r="M1579" t="s">
        <v>288</v>
      </c>
      <c r="N1579" t="s">
        <v>15</v>
      </c>
      <c r="O1579">
        <v>2024</v>
      </c>
      <c r="P1579" t="s">
        <v>288</v>
      </c>
      <c r="Q1579" t="s">
        <v>15</v>
      </c>
      <c r="R1579" t="s">
        <v>516</v>
      </c>
      <c r="S1579" s="43">
        <v>-0.02</v>
      </c>
      <c r="U1579" s="43">
        <v>18</v>
      </c>
      <c r="IF1579">
        <v>2024</v>
      </c>
      <c r="IG1579" t="s">
        <v>288</v>
      </c>
      <c r="IH1579" t="s">
        <v>284</v>
      </c>
      <c r="IK1579">
        <v>-2</v>
      </c>
      <c r="IL1579" t="s">
        <v>278</v>
      </c>
      <c r="IM1579" t="s">
        <v>279</v>
      </c>
      <c r="IN1579" t="s">
        <v>466</v>
      </c>
      <c r="IP1579" t="s">
        <v>467</v>
      </c>
    </row>
    <row r="1580" spans="1:250" x14ac:dyDescent="0.35">
      <c r="A1580">
        <v>15034</v>
      </c>
      <c r="B1580">
        <v>-922729984</v>
      </c>
      <c r="C1580">
        <v>1837</v>
      </c>
      <c r="D1580" t="s">
        <v>272</v>
      </c>
      <c r="E1580" t="s">
        <v>273</v>
      </c>
      <c r="F1580">
        <v>9695</v>
      </c>
      <c r="G1580" t="s">
        <v>280</v>
      </c>
      <c r="H1580" t="s">
        <v>281</v>
      </c>
      <c r="I1580">
        <v>521</v>
      </c>
      <c r="J1580" t="s">
        <v>539</v>
      </c>
      <c r="K1580" t="s">
        <v>540</v>
      </c>
      <c r="L1580">
        <v>2024</v>
      </c>
      <c r="M1580" t="s">
        <v>288</v>
      </c>
      <c r="N1580" t="s">
        <v>15</v>
      </c>
      <c r="O1580">
        <v>2024</v>
      </c>
      <c r="P1580" t="s">
        <v>288</v>
      </c>
      <c r="Q1580" t="s">
        <v>15</v>
      </c>
      <c r="R1580" t="s">
        <v>516</v>
      </c>
      <c r="S1580" s="43">
        <v>-0.01</v>
      </c>
      <c r="U1580" s="43">
        <v>18</v>
      </c>
      <c r="IF1580">
        <v>2024</v>
      </c>
      <c r="IG1580" t="s">
        <v>288</v>
      </c>
      <c r="IH1580" t="s">
        <v>284</v>
      </c>
      <c r="IK1580">
        <v>-2</v>
      </c>
      <c r="IL1580" t="s">
        <v>278</v>
      </c>
      <c r="IM1580" t="s">
        <v>279</v>
      </c>
      <c r="IN1580" t="s">
        <v>466</v>
      </c>
      <c r="IP1580" t="s">
        <v>467</v>
      </c>
    </row>
    <row r="1581" spans="1:250" x14ac:dyDescent="0.35">
      <c r="A1581">
        <v>15035</v>
      </c>
      <c r="B1581">
        <v>-922729984</v>
      </c>
      <c r="C1581">
        <v>1837</v>
      </c>
      <c r="D1581" t="s">
        <v>272</v>
      </c>
      <c r="E1581" t="s">
        <v>273</v>
      </c>
      <c r="F1581">
        <v>9695</v>
      </c>
      <c r="G1581" t="s">
        <v>280</v>
      </c>
      <c r="H1581" t="s">
        <v>281</v>
      </c>
      <c r="I1581">
        <v>519</v>
      </c>
      <c r="J1581" t="s">
        <v>541</v>
      </c>
      <c r="K1581" t="s">
        <v>542</v>
      </c>
      <c r="L1581">
        <v>2024</v>
      </c>
      <c r="M1581" t="s">
        <v>288</v>
      </c>
      <c r="N1581" t="s">
        <v>15</v>
      </c>
      <c r="O1581">
        <v>2024</v>
      </c>
      <c r="P1581" t="s">
        <v>288</v>
      </c>
      <c r="Q1581" t="s">
        <v>15</v>
      </c>
      <c r="R1581" t="s">
        <v>516</v>
      </c>
      <c r="S1581" s="43">
        <v>-0.01</v>
      </c>
      <c r="U1581" s="43">
        <v>18</v>
      </c>
      <c r="IF1581">
        <v>2024</v>
      </c>
      <c r="IG1581" t="s">
        <v>288</v>
      </c>
      <c r="IH1581" t="s">
        <v>284</v>
      </c>
      <c r="IK1581">
        <v>-2</v>
      </c>
      <c r="IL1581" t="s">
        <v>278</v>
      </c>
      <c r="IM1581" t="s">
        <v>279</v>
      </c>
      <c r="IN1581" t="s">
        <v>466</v>
      </c>
      <c r="IP1581" t="s">
        <v>467</v>
      </c>
    </row>
    <row r="1582" spans="1:250" x14ac:dyDescent="0.35">
      <c r="A1582">
        <v>15036</v>
      </c>
      <c r="B1582">
        <v>-922729984</v>
      </c>
      <c r="C1582">
        <v>1837</v>
      </c>
      <c r="D1582" t="s">
        <v>272</v>
      </c>
      <c r="E1582" t="s">
        <v>273</v>
      </c>
      <c r="F1582">
        <v>9695</v>
      </c>
      <c r="G1582" t="s">
        <v>280</v>
      </c>
      <c r="H1582" t="s">
        <v>281</v>
      </c>
      <c r="I1582">
        <v>515</v>
      </c>
      <c r="J1582" t="s">
        <v>543</v>
      </c>
      <c r="K1582" t="s">
        <v>544</v>
      </c>
      <c r="L1582">
        <v>2024</v>
      </c>
      <c r="M1582" t="s">
        <v>288</v>
      </c>
      <c r="N1582" t="s">
        <v>15</v>
      </c>
      <c r="O1582">
        <v>2024</v>
      </c>
      <c r="P1582" t="s">
        <v>288</v>
      </c>
      <c r="Q1582" t="s">
        <v>15</v>
      </c>
      <c r="R1582" t="s">
        <v>516</v>
      </c>
      <c r="S1582" s="43">
        <v>-0.02</v>
      </c>
      <c r="U1582" s="43">
        <v>18</v>
      </c>
      <c r="IF1582">
        <v>2024</v>
      </c>
      <c r="IG1582" t="s">
        <v>288</v>
      </c>
      <c r="IH1582" t="s">
        <v>284</v>
      </c>
      <c r="IK1582">
        <v>-2</v>
      </c>
      <c r="IL1582" t="s">
        <v>278</v>
      </c>
      <c r="IM1582" t="s">
        <v>279</v>
      </c>
      <c r="IN1582" t="s">
        <v>466</v>
      </c>
      <c r="IP1582" t="s">
        <v>467</v>
      </c>
    </row>
    <row r="1583" spans="1:250" x14ac:dyDescent="0.35">
      <c r="A1583">
        <v>15037</v>
      </c>
      <c r="B1583">
        <v>-922729984</v>
      </c>
      <c r="C1583">
        <v>1837</v>
      </c>
      <c r="D1583" t="s">
        <v>272</v>
      </c>
      <c r="E1583" t="s">
        <v>273</v>
      </c>
      <c r="F1583">
        <v>13794</v>
      </c>
      <c r="G1583" t="s">
        <v>274</v>
      </c>
      <c r="H1583" t="s">
        <v>275</v>
      </c>
      <c r="I1583">
        <v>521</v>
      </c>
      <c r="J1583" t="s">
        <v>539</v>
      </c>
      <c r="K1583" t="s">
        <v>540</v>
      </c>
      <c r="L1583">
        <v>2024</v>
      </c>
      <c r="M1583" t="s">
        <v>288</v>
      </c>
      <c r="N1583" t="s">
        <v>15</v>
      </c>
      <c r="O1583">
        <v>2024</v>
      </c>
      <c r="P1583" t="s">
        <v>288</v>
      </c>
      <c r="Q1583" t="s">
        <v>15</v>
      </c>
      <c r="R1583" t="s">
        <v>516</v>
      </c>
      <c r="S1583" s="43">
        <v>-0.01</v>
      </c>
      <c r="U1583" s="43">
        <v>18</v>
      </c>
      <c r="IF1583">
        <v>2024</v>
      </c>
      <c r="IG1583" t="s">
        <v>288</v>
      </c>
      <c r="IH1583" t="s">
        <v>311</v>
      </c>
      <c r="IK1583">
        <v>-2</v>
      </c>
      <c r="IL1583" t="s">
        <v>278</v>
      </c>
      <c r="IM1583" t="s">
        <v>279</v>
      </c>
      <c r="IN1583" t="s">
        <v>468</v>
      </c>
      <c r="IP1583" t="s">
        <v>469</v>
      </c>
    </row>
    <row r="1584" spans="1:250" x14ac:dyDescent="0.35">
      <c r="A1584">
        <v>15038</v>
      </c>
      <c r="B1584">
        <v>-922729984</v>
      </c>
      <c r="C1584">
        <v>1837</v>
      </c>
      <c r="D1584" t="s">
        <v>272</v>
      </c>
      <c r="E1584" t="s">
        <v>273</v>
      </c>
      <c r="F1584">
        <v>13794</v>
      </c>
      <c r="G1584" t="s">
        <v>274</v>
      </c>
      <c r="H1584" t="s">
        <v>275</v>
      </c>
      <c r="I1584">
        <v>519</v>
      </c>
      <c r="J1584" t="s">
        <v>541</v>
      </c>
      <c r="K1584" t="s">
        <v>542</v>
      </c>
      <c r="L1584">
        <v>2024</v>
      </c>
      <c r="M1584" t="s">
        <v>288</v>
      </c>
      <c r="N1584" t="s">
        <v>15</v>
      </c>
      <c r="O1584">
        <v>2024</v>
      </c>
      <c r="P1584" t="s">
        <v>288</v>
      </c>
      <c r="Q1584" t="s">
        <v>15</v>
      </c>
      <c r="R1584" t="s">
        <v>516</v>
      </c>
      <c r="S1584" s="43">
        <v>-0.01</v>
      </c>
      <c r="U1584" s="43">
        <v>18</v>
      </c>
      <c r="IF1584">
        <v>2024</v>
      </c>
      <c r="IG1584" t="s">
        <v>288</v>
      </c>
      <c r="IH1584" t="s">
        <v>311</v>
      </c>
      <c r="IK1584">
        <v>-2</v>
      </c>
      <c r="IL1584" t="s">
        <v>278</v>
      </c>
      <c r="IM1584" t="s">
        <v>279</v>
      </c>
      <c r="IN1584" t="s">
        <v>468</v>
      </c>
      <c r="IP1584" t="s">
        <v>469</v>
      </c>
    </row>
    <row r="1585" spans="1:250" x14ac:dyDescent="0.35">
      <c r="A1585">
        <v>15039</v>
      </c>
      <c r="B1585">
        <v>-922729984</v>
      </c>
      <c r="C1585">
        <v>1837</v>
      </c>
      <c r="D1585" t="s">
        <v>272</v>
      </c>
      <c r="E1585" t="s">
        <v>273</v>
      </c>
      <c r="F1585">
        <v>13794</v>
      </c>
      <c r="G1585" t="s">
        <v>274</v>
      </c>
      <c r="H1585" t="s">
        <v>275</v>
      </c>
      <c r="I1585">
        <v>515</v>
      </c>
      <c r="J1585" t="s">
        <v>543</v>
      </c>
      <c r="K1585" t="s">
        <v>544</v>
      </c>
      <c r="L1585">
        <v>2024</v>
      </c>
      <c r="M1585" t="s">
        <v>288</v>
      </c>
      <c r="N1585" t="s">
        <v>15</v>
      </c>
      <c r="O1585">
        <v>2024</v>
      </c>
      <c r="P1585" t="s">
        <v>288</v>
      </c>
      <c r="Q1585" t="s">
        <v>15</v>
      </c>
      <c r="R1585" t="s">
        <v>516</v>
      </c>
      <c r="S1585" s="43">
        <v>-0.02</v>
      </c>
      <c r="U1585" s="43">
        <v>18</v>
      </c>
      <c r="IF1585">
        <v>2024</v>
      </c>
      <c r="IG1585" t="s">
        <v>288</v>
      </c>
      <c r="IH1585" t="s">
        <v>311</v>
      </c>
      <c r="IK1585">
        <v>-2</v>
      </c>
      <c r="IL1585" t="s">
        <v>278</v>
      </c>
      <c r="IM1585" t="s">
        <v>279</v>
      </c>
      <c r="IN1585" t="s">
        <v>468</v>
      </c>
      <c r="IP1585" t="s">
        <v>469</v>
      </c>
    </row>
    <row r="1586" spans="1:250" x14ac:dyDescent="0.35">
      <c r="A1586">
        <v>15040</v>
      </c>
      <c r="B1586">
        <v>-922729984</v>
      </c>
      <c r="C1586">
        <v>1837</v>
      </c>
      <c r="D1586" t="s">
        <v>272</v>
      </c>
      <c r="E1586" t="s">
        <v>273</v>
      </c>
      <c r="F1586">
        <v>13794</v>
      </c>
      <c r="G1586" t="s">
        <v>274</v>
      </c>
      <c r="H1586" t="s">
        <v>275</v>
      </c>
      <c r="I1586">
        <v>513</v>
      </c>
      <c r="J1586" t="s">
        <v>545</v>
      </c>
      <c r="K1586" t="s">
        <v>546</v>
      </c>
      <c r="L1586">
        <v>2024</v>
      </c>
      <c r="M1586" t="s">
        <v>288</v>
      </c>
      <c r="N1586" t="s">
        <v>15</v>
      </c>
      <c r="O1586">
        <v>2024</v>
      </c>
      <c r="P1586" t="s">
        <v>288</v>
      </c>
      <c r="Q1586" t="s">
        <v>15</v>
      </c>
      <c r="R1586" t="s">
        <v>516</v>
      </c>
      <c r="S1586" s="43">
        <v>-0.02</v>
      </c>
      <c r="U1586" s="43">
        <v>18</v>
      </c>
      <c r="IF1586">
        <v>2024</v>
      </c>
      <c r="IG1586" t="s">
        <v>288</v>
      </c>
      <c r="IH1586" t="s">
        <v>311</v>
      </c>
      <c r="IK1586">
        <v>-2</v>
      </c>
      <c r="IL1586" t="s">
        <v>278</v>
      </c>
      <c r="IM1586" t="s">
        <v>279</v>
      </c>
      <c r="IN1586" t="s">
        <v>468</v>
      </c>
      <c r="IP1586" t="s">
        <v>469</v>
      </c>
    </row>
    <row r="1587" spans="1:250" x14ac:dyDescent="0.35">
      <c r="A1587">
        <v>15041</v>
      </c>
      <c r="B1587">
        <v>-922729984</v>
      </c>
      <c r="C1587">
        <v>1837</v>
      </c>
      <c r="D1587" t="s">
        <v>272</v>
      </c>
      <c r="E1587" t="s">
        <v>273</v>
      </c>
      <c r="F1587">
        <v>13794</v>
      </c>
      <c r="G1587" t="s">
        <v>274</v>
      </c>
      <c r="H1587" t="s">
        <v>275</v>
      </c>
      <c r="I1587">
        <v>509</v>
      </c>
      <c r="J1587" t="s">
        <v>547</v>
      </c>
      <c r="K1587" t="s">
        <v>548</v>
      </c>
      <c r="L1587">
        <v>2024</v>
      </c>
      <c r="M1587" t="s">
        <v>288</v>
      </c>
      <c r="N1587" t="s">
        <v>15</v>
      </c>
      <c r="O1587">
        <v>2024</v>
      </c>
      <c r="P1587" t="s">
        <v>288</v>
      </c>
      <c r="Q1587" t="s">
        <v>15</v>
      </c>
      <c r="R1587" t="s">
        <v>516</v>
      </c>
      <c r="S1587" s="43">
        <v>-0.01</v>
      </c>
      <c r="U1587" s="43">
        <v>18</v>
      </c>
      <c r="IF1587">
        <v>2024</v>
      </c>
      <c r="IG1587" t="s">
        <v>288</v>
      </c>
      <c r="IH1587" t="s">
        <v>311</v>
      </c>
      <c r="IK1587">
        <v>-2</v>
      </c>
      <c r="IL1587" t="s">
        <v>278</v>
      </c>
      <c r="IM1587" t="s">
        <v>279</v>
      </c>
      <c r="IN1587" t="s">
        <v>468</v>
      </c>
      <c r="IP1587" t="s">
        <v>469</v>
      </c>
    </row>
    <row r="1588" spans="1:250" x14ac:dyDescent="0.35">
      <c r="A1588">
        <v>15042</v>
      </c>
      <c r="B1588">
        <v>-922729984</v>
      </c>
      <c r="C1588">
        <v>1837</v>
      </c>
      <c r="D1588" t="s">
        <v>272</v>
      </c>
      <c r="E1588" t="s">
        <v>273</v>
      </c>
      <c r="F1588">
        <v>13794</v>
      </c>
      <c r="G1588" t="s">
        <v>274</v>
      </c>
      <c r="H1588" t="s">
        <v>275</v>
      </c>
      <c r="I1588">
        <v>507</v>
      </c>
      <c r="J1588" t="s">
        <v>549</v>
      </c>
      <c r="K1588" t="s">
        <v>550</v>
      </c>
      <c r="L1588">
        <v>2024</v>
      </c>
      <c r="M1588" t="s">
        <v>288</v>
      </c>
      <c r="N1588" t="s">
        <v>15</v>
      </c>
      <c r="O1588">
        <v>2024</v>
      </c>
      <c r="P1588" t="s">
        <v>288</v>
      </c>
      <c r="Q1588" t="s">
        <v>15</v>
      </c>
      <c r="R1588" t="s">
        <v>516</v>
      </c>
      <c r="S1588" s="43">
        <v>-0.02</v>
      </c>
      <c r="U1588" s="43">
        <v>18</v>
      </c>
      <c r="IF1588">
        <v>2024</v>
      </c>
      <c r="IG1588" t="s">
        <v>288</v>
      </c>
      <c r="IH1588" t="s">
        <v>311</v>
      </c>
      <c r="IK1588">
        <v>-2</v>
      </c>
      <c r="IL1588" t="s">
        <v>278</v>
      </c>
      <c r="IM1588" t="s">
        <v>279</v>
      </c>
      <c r="IN1588" t="s">
        <v>468</v>
      </c>
      <c r="IP1588" t="s">
        <v>469</v>
      </c>
    </row>
    <row r="1589" spans="1:250" x14ac:dyDescent="0.35">
      <c r="A1589">
        <v>15043</v>
      </c>
      <c r="B1589">
        <v>-922729984</v>
      </c>
      <c r="C1589">
        <v>1837</v>
      </c>
      <c r="D1589" t="s">
        <v>272</v>
      </c>
      <c r="E1589" t="s">
        <v>273</v>
      </c>
      <c r="F1589">
        <v>1848</v>
      </c>
      <c r="G1589" t="s">
        <v>285</v>
      </c>
      <c r="H1589" t="s">
        <v>273</v>
      </c>
      <c r="I1589">
        <v>513</v>
      </c>
      <c r="J1589" t="s">
        <v>545</v>
      </c>
      <c r="K1589" t="s">
        <v>546</v>
      </c>
      <c r="L1589">
        <v>3549</v>
      </c>
      <c r="M1589" t="s">
        <v>289</v>
      </c>
      <c r="N1589" t="s">
        <v>17</v>
      </c>
      <c r="O1589">
        <v>3549</v>
      </c>
      <c r="P1589" t="s">
        <v>289</v>
      </c>
      <c r="Q1589" t="s">
        <v>17</v>
      </c>
      <c r="R1589" t="s">
        <v>516</v>
      </c>
      <c r="S1589" s="43">
        <v>-7.52</v>
      </c>
      <c r="U1589" s="43">
        <v>18</v>
      </c>
      <c r="IF1589">
        <v>3549</v>
      </c>
      <c r="IG1589" t="s">
        <v>289</v>
      </c>
      <c r="IH1589" t="s">
        <v>287</v>
      </c>
      <c r="IK1589">
        <v>-2</v>
      </c>
      <c r="IL1589" t="s">
        <v>278</v>
      </c>
      <c r="IM1589" t="s">
        <v>279</v>
      </c>
      <c r="IN1589" t="s">
        <v>463</v>
      </c>
      <c r="IP1589" t="s">
        <v>470</v>
      </c>
    </row>
    <row r="1590" spans="1:250" x14ac:dyDescent="0.35">
      <c r="A1590">
        <v>15044</v>
      </c>
      <c r="B1590">
        <v>-922729984</v>
      </c>
      <c r="C1590">
        <v>1837</v>
      </c>
      <c r="D1590" t="s">
        <v>272</v>
      </c>
      <c r="E1590" t="s">
        <v>273</v>
      </c>
      <c r="F1590">
        <v>1848</v>
      </c>
      <c r="G1590" t="s">
        <v>285</v>
      </c>
      <c r="H1590" t="s">
        <v>273</v>
      </c>
      <c r="I1590">
        <v>509</v>
      </c>
      <c r="J1590" t="s">
        <v>547</v>
      </c>
      <c r="K1590" t="s">
        <v>548</v>
      </c>
      <c r="L1590">
        <v>3549</v>
      </c>
      <c r="M1590" t="s">
        <v>289</v>
      </c>
      <c r="N1590" t="s">
        <v>17</v>
      </c>
      <c r="O1590">
        <v>3549</v>
      </c>
      <c r="P1590" t="s">
        <v>289</v>
      </c>
      <c r="Q1590" t="s">
        <v>17</v>
      </c>
      <c r="R1590" t="s">
        <v>516</v>
      </c>
      <c r="S1590" s="43">
        <v>-3.67</v>
      </c>
      <c r="U1590" s="43">
        <v>18</v>
      </c>
      <c r="IF1590">
        <v>3549</v>
      </c>
      <c r="IG1590" t="s">
        <v>289</v>
      </c>
      <c r="IH1590" t="s">
        <v>287</v>
      </c>
      <c r="IK1590">
        <v>-2</v>
      </c>
      <c r="IL1590" t="s">
        <v>278</v>
      </c>
      <c r="IM1590" t="s">
        <v>279</v>
      </c>
      <c r="IN1590" t="s">
        <v>463</v>
      </c>
      <c r="IP1590" t="s">
        <v>470</v>
      </c>
    </row>
    <row r="1591" spans="1:250" x14ac:dyDescent="0.35">
      <c r="A1591">
        <v>15045</v>
      </c>
      <c r="B1591">
        <v>-922729984</v>
      </c>
      <c r="C1591">
        <v>1837</v>
      </c>
      <c r="D1591" t="s">
        <v>272</v>
      </c>
      <c r="E1591" t="s">
        <v>273</v>
      </c>
      <c r="F1591">
        <v>1848</v>
      </c>
      <c r="G1591" t="s">
        <v>285</v>
      </c>
      <c r="H1591" t="s">
        <v>273</v>
      </c>
      <c r="I1591">
        <v>507</v>
      </c>
      <c r="J1591" t="s">
        <v>549</v>
      </c>
      <c r="K1591" t="s">
        <v>550</v>
      </c>
      <c r="L1591">
        <v>3549</v>
      </c>
      <c r="M1591" t="s">
        <v>289</v>
      </c>
      <c r="N1591" t="s">
        <v>17</v>
      </c>
      <c r="O1591">
        <v>3549</v>
      </c>
      <c r="P1591" t="s">
        <v>289</v>
      </c>
      <c r="Q1591" t="s">
        <v>17</v>
      </c>
      <c r="R1591" t="s">
        <v>516</v>
      </c>
      <c r="S1591" s="43">
        <v>-6.38</v>
      </c>
      <c r="U1591" s="43">
        <v>18</v>
      </c>
      <c r="IF1591">
        <v>3549</v>
      </c>
      <c r="IG1591" t="s">
        <v>289</v>
      </c>
      <c r="IH1591" t="s">
        <v>287</v>
      </c>
      <c r="IK1591">
        <v>-2</v>
      </c>
      <c r="IL1591" t="s">
        <v>278</v>
      </c>
      <c r="IM1591" t="s">
        <v>279</v>
      </c>
      <c r="IN1591" t="s">
        <v>463</v>
      </c>
      <c r="IP1591" t="s">
        <v>470</v>
      </c>
    </row>
    <row r="1592" spans="1:250" x14ac:dyDescent="0.35">
      <c r="A1592">
        <v>15046</v>
      </c>
      <c r="B1592">
        <v>-922729984</v>
      </c>
      <c r="C1592">
        <v>1837</v>
      </c>
      <c r="D1592" t="s">
        <v>272</v>
      </c>
      <c r="E1592" t="s">
        <v>273</v>
      </c>
      <c r="F1592">
        <v>13794</v>
      </c>
      <c r="G1592" t="s">
        <v>274</v>
      </c>
      <c r="H1592" t="s">
        <v>275</v>
      </c>
      <c r="I1592">
        <v>528</v>
      </c>
      <c r="J1592" t="s">
        <v>531</v>
      </c>
      <c r="K1592" t="s">
        <v>532</v>
      </c>
      <c r="L1592">
        <v>2024</v>
      </c>
      <c r="M1592" t="s">
        <v>288</v>
      </c>
      <c r="N1592" t="s">
        <v>15</v>
      </c>
      <c r="O1592">
        <v>2024</v>
      </c>
      <c r="P1592" t="s">
        <v>288</v>
      </c>
      <c r="Q1592" t="s">
        <v>15</v>
      </c>
      <c r="R1592" t="s">
        <v>516</v>
      </c>
      <c r="S1592" s="43">
        <v>-0.01</v>
      </c>
      <c r="U1592" s="43">
        <v>18</v>
      </c>
      <c r="IF1592">
        <v>2024</v>
      </c>
      <c r="IG1592" t="s">
        <v>288</v>
      </c>
      <c r="IH1592" t="s">
        <v>311</v>
      </c>
      <c r="IK1592">
        <v>-2</v>
      </c>
      <c r="IL1592" t="s">
        <v>278</v>
      </c>
      <c r="IM1592" t="s">
        <v>279</v>
      </c>
      <c r="IN1592" t="s">
        <v>468</v>
      </c>
      <c r="IP1592" t="s">
        <v>469</v>
      </c>
    </row>
    <row r="1593" spans="1:250" x14ac:dyDescent="0.35">
      <c r="A1593">
        <v>15047</v>
      </c>
      <c r="B1593">
        <v>-922729984</v>
      </c>
      <c r="C1593">
        <v>1837</v>
      </c>
      <c r="D1593" t="s">
        <v>272</v>
      </c>
      <c r="E1593" t="s">
        <v>273</v>
      </c>
      <c r="F1593">
        <v>13794</v>
      </c>
      <c r="G1593" t="s">
        <v>274</v>
      </c>
      <c r="H1593" t="s">
        <v>275</v>
      </c>
      <c r="I1593">
        <v>527</v>
      </c>
      <c r="J1593" t="s">
        <v>535</v>
      </c>
      <c r="K1593" t="s">
        <v>536</v>
      </c>
      <c r="L1593">
        <v>2024</v>
      </c>
      <c r="M1593" t="s">
        <v>288</v>
      </c>
      <c r="N1593" t="s">
        <v>15</v>
      </c>
      <c r="O1593">
        <v>2024</v>
      </c>
      <c r="P1593" t="s">
        <v>288</v>
      </c>
      <c r="Q1593" t="s">
        <v>15</v>
      </c>
      <c r="R1593" t="s">
        <v>516</v>
      </c>
      <c r="S1593" s="43">
        <v>-0.01</v>
      </c>
      <c r="U1593" s="43">
        <v>18</v>
      </c>
      <c r="IF1593">
        <v>2024</v>
      </c>
      <c r="IG1593" t="s">
        <v>288</v>
      </c>
      <c r="IH1593" t="s">
        <v>311</v>
      </c>
      <c r="IK1593">
        <v>-2</v>
      </c>
      <c r="IL1593" t="s">
        <v>278</v>
      </c>
      <c r="IM1593" t="s">
        <v>279</v>
      </c>
      <c r="IN1593" t="s">
        <v>468</v>
      </c>
      <c r="IP1593" t="s">
        <v>469</v>
      </c>
    </row>
    <row r="1594" spans="1:250" x14ac:dyDescent="0.35">
      <c r="A1594">
        <v>15048</v>
      </c>
      <c r="B1594">
        <v>-922729984</v>
      </c>
      <c r="C1594">
        <v>1837</v>
      </c>
      <c r="D1594" t="s">
        <v>272</v>
      </c>
      <c r="E1594" t="s">
        <v>273</v>
      </c>
      <c r="F1594">
        <v>13794</v>
      </c>
      <c r="G1594" t="s">
        <v>274</v>
      </c>
      <c r="H1594" t="s">
        <v>275</v>
      </c>
      <c r="I1594">
        <v>523</v>
      </c>
      <c r="J1594" t="s">
        <v>537</v>
      </c>
      <c r="K1594" t="s">
        <v>538</v>
      </c>
      <c r="L1594">
        <v>2024</v>
      </c>
      <c r="M1594" t="s">
        <v>288</v>
      </c>
      <c r="N1594" t="s">
        <v>15</v>
      </c>
      <c r="O1594">
        <v>2024</v>
      </c>
      <c r="P1594" t="s">
        <v>288</v>
      </c>
      <c r="Q1594" t="s">
        <v>15</v>
      </c>
      <c r="R1594" t="s">
        <v>516</v>
      </c>
      <c r="S1594" s="43">
        <v>-0.02</v>
      </c>
      <c r="U1594" s="43">
        <v>18</v>
      </c>
      <c r="IF1594">
        <v>2024</v>
      </c>
      <c r="IG1594" t="s">
        <v>288</v>
      </c>
      <c r="IH1594" t="s">
        <v>311</v>
      </c>
      <c r="IK1594">
        <v>-2</v>
      </c>
      <c r="IL1594" t="s">
        <v>278</v>
      </c>
      <c r="IM1594" t="s">
        <v>279</v>
      </c>
      <c r="IN1594" t="s">
        <v>468</v>
      </c>
      <c r="IP1594" t="s">
        <v>469</v>
      </c>
    </row>
    <row r="1595" spans="1:250" x14ac:dyDescent="0.35">
      <c r="A1595">
        <v>15049</v>
      </c>
      <c r="B1595">
        <v>-922729984</v>
      </c>
      <c r="C1595">
        <v>1837</v>
      </c>
      <c r="D1595" t="s">
        <v>272</v>
      </c>
      <c r="E1595" t="s">
        <v>273</v>
      </c>
      <c r="F1595">
        <v>1848</v>
      </c>
      <c r="G1595" t="s">
        <v>285</v>
      </c>
      <c r="H1595" t="s">
        <v>273</v>
      </c>
      <c r="I1595">
        <v>528</v>
      </c>
      <c r="J1595" t="s">
        <v>531</v>
      </c>
      <c r="K1595" t="s">
        <v>532</v>
      </c>
      <c r="L1595">
        <v>3549</v>
      </c>
      <c r="M1595" t="s">
        <v>289</v>
      </c>
      <c r="N1595" t="s">
        <v>17</v>
      </c>
      <c r="O1595">
        <v>3549</v>
      </c>
      <c r="P1595" t="s">
        <v>289</v>
      </c>
      <c r="Q1595" t="s">
        <v>17</v>
      </c>
      <c r="R1595" t="s">
        <v>516</v>
      </c>
      <c r="S1595" s="43">
        <v>-7.68</v>
      </c>
      <c r="U1595" s="43">
        <v>18</v>
      </c>
      <c r="IF1595">
        <v>3549</v>
      </c>
      <c r="IG1595" t="s">
        <v>289</v>
      </c>
      <c r="IH1595" t="s">
        <v>287</v>
      </c>
      <c r="IK1595">
        <v>-2</v>
      </c>
      <c r="IL1595" t="s">
        <v>278</v>
      </c>
      <c r="IM1595" t="s">
        <v>279</v>
      </c>
      <c r="IN1595" t="s">
        <v>463</v>
      </c>
      <c r="IP1595" t="s">
        <v>470</v>
      </c>
    </row>
    <row r="1596" spans="1:250" x14ac:dyDescent="0.35">
      <c r="A1596">
        <v>15050</v>
      </c>
      <c r="B1596">
        <v>-922729984</v>
      </c>
      <c r="C1596">
        <v>1837</v>
      </c>
      <c r="D1596" t="s">
        <v>272</v>
      </c>
      <c r="E1596" t="s">
        <v>273</v>
      </c>
      <c r="F1596">
        <v>1848</v>
      </c>
      <c r="G1596" t="s">
        <v>285</v>
      </c>
      <c r="H1596" t="s">
        <v>273</v>
      </c>
      <c r="I1596">
        <v>527</v>
      </c>
      <c r="J1596" t="s">
        <v>535</v>
      </c>
      <c r="K1596" t="s">
        <v>536</v>
      </c>
      <c r="L1596">
        <v>3549</v>
      </c>
      <c r="M1596" t="s">
        <v>289</v>
      </c>
      <c r="N1596" t="s">
        <v>17</v>
      </c>
      <c r="O1596">
        <v>3549</v>
      </c>
      <c r="P1596" t="s">
        <v>289</v>
      </c>
      <c r="Q1596" t="s">
        <v>17</v>
      </c>
      <c r="R1596" t="s">
        <v>516</v>
      </c>
      <c r="S1596" s="43">
        <v>-5.28</v>
      </c>
      <c r="U1596" s="43">
        <v>18</v>
      </c>
      <c r="IF1596">
        <v>3549</v>
      </c>
      <c r="IG1596" t="s">
        <v>289</v>
      </c>
      <c r="IH1596" t="s">
        <v>287</v>
      </c>
      <c r="IK1596">
        <v>-2</v>
      </c>
      <c r="IL1596" t="s">
        <v>278</v>
      </c>
      <c r="IM1596" t="s">
        <v>279</v>
      </c>
      <c r="IN1596" t="s">
        <v>463</v>
      </c>
      <c r="IP1596" t="s">
        <v>470</v>
      </c>
    </row>
    <row r="1597" spans="1:250" x14ac:dyDescent="0.35">
      <c r="A1597">
        <v>15051</v>
      </c>
      <c r="B1597">
        <v>-922729984</v>
      </c>
      <c r="C1597">
        <v>1837</v>
      </c>
      <c r="D1597" t="s">
        <v>272</v>
      </c>
      <c r="E1597" t="s">
        <v>273</v>
      </c>
      <c r="F1597">
        <v>1848</v>
      </c>
      <c r="G1597" t="s">
        <v>285</v>
      </c>
      <c r="H1597" t="s">
        <v>273</v>
      </c>
      <c r="I1597">
        <v>523</v>
      </c>
      <c r="J1597" t="s">
        <v>537</v>
      </c>
      <c r="K1597" t="s">
        <v>538</v>
      </c>
      <c r="L1597">
        <v>3549</v>
      </c>
      <c r="M1597" t="s">
        <v>289</v>
      </c>
      <c r="N1597" t="s">
        <v>17</v>
      </c>
      <c r="O1597">
        <v>3549</v>
      </c>
      <c r="P1597" t="s">
        <v>289</v>
      </c>
      <c r="Q1597" t="s">
        <v>17</v>
      </c>
      <c r="R1597" t="s">
        <v>516</v>
      </c>
      <c r="S1597" s="43">
        <v>-7.15</v>
      </c>
      <c r="U1597" s="43">
        <v>18</v>
      </c>
      <c r="IF1597">
        <v>3549</v>
      </c>
      <c r="IG1597" t="s">
        <v>289</v>
      </c>
      <c r="IH1597" t="s">
        <v>287</v>
      </c>
      <c r="IK1597">
        <v>-2</v>
      </c>
      <c r="IL1597" t="s">
        <v>278</v>
      </c>
      <c r="IM1597" t="s">
        <v>279</v>
      </c>
      <c r="IN1597" t="s">
        <v>463</v>
      </c>
      <c r="IP1597" t="s">
        <v>470</v>
      </c>
    </row>
    <row r="1598" spans="1:250" x14ac:dyDescent="0.35">
      <c r="A1598">
        <v>15052</v>
      </c>
      <c r="B1598">
        <v>-922729984</v>
      </c>
      <c r="C1598">
        <v>1837</v>
      </c>
      <c r="D1598" t="s">
        <v>272</v>
      </c>
      <c r="E1598" t="s">
        <v>273</v>
      </c>
      <c r="F1598">
        <v>1848</v>
      </c>
      <c r="G1598" t="s">
        <v>285</v>
      </c>
      <c r="H1598" t="s">
        <v>273</v>
      </c>
      <c r="I1598">
        <v>521</v>
      </c>
      <c r="J1598" t="s">
        <v>539</v>
      </c>
      <c r="K1598" t="s">
        <v>540</v>
      </c>
      <c r="L1598">
        <v>3549</v>
      </c>
      <c r="M1598" t="s">
        <v>289</v>
      </c>
      <c r="N1598" t="s">
        <v>17</v>
      </c>
      <c r="O1598">
        <v>3549</v>
      </c>
      <c r="P1598" t="s">
        <v>289</v>
      </c>
      <c r="Q1598" t="s">
        <v>17</v>
      </c>
      <c r="R1598" t="s">
        <v>516</v>
      </c>
      <c r="S1598" s="43">
        <v>-3.57</v>
      </c>
      <c r="U1598" s="43">
        <v>18</v>
      </c>
      <c r="IF1598">
        <v>3549</v>
      </c>
      <c r="IG1598" t="s">
        <v>289</v>
      </c>
      <c r="IH1598" t="s">
        <v>287</v>
      </c>
      <c r="IK1598">
        <v>-2</v>
      </c>
      <c r="IL1598" t="s">
        <v>278</v>
      </c>
      <c r="IM1598" t="s">
        <v>279</v>
      </c>
      <c r="IN1598" t="s">
        <v>463</v>
      </c>
      <c r="IP1598" t="s">
        <v>470</v>
      </c>
    </row>
    <row r="1599" spans="1:250" x14ac:dyDescent="0.35">
      <c r="A1599">
        <v>15053</v>
      </c>
      <c r="B1599">
        <v>-922729984</v>
      </c>
      <c r="C1599">
        <v>1837</v>
      </c>
      <c r="D1599" t="s">
        <v>272</v>
      </c>
      <c r="E1599" t="s">
        <v>273</v>
      </c>
      <c r="F1599">
        <v>1848</v>
      </c>
      <c r="G1599" t="s">
        <v>285</v>
      </c>
      <c r="H1599" t="s">
        <v>273</v>
      </c>
      <c r="I1599">
        <v>519</v>
      </c>
      <c r="J1599" t="s">
        <v>541</v>
      </c>
      <c r="K1599" t="s">
        <v>542</v>
      </c>
      <c r="L1599">
        <v>3549</v>
      </c>
      <c r="M1599" t="s">
        <v>289</v>
      </c>
      <c r="N1599" t="s">
        <v>17</v>
      </c>
      <c r="O1599">
        <v>3549</v>
      </c>
      <c r="P1599" t="s">
        <v>289</v>
      </c>
      <c r="Q1599" t="s">
        <v>17</v>
      </c>
      <c r="R1599" t="s">
        <v>516</v>
      </c>
      <c r="S1599" s="43">
        <v>-3.57</v>
      </c>
      <c r="U1599" s="43">
        <v>18</v>
      </c>
      <c r="IF1599">
        <v>3549</v>
      </c>
      <c r="IG1599" t="s">
        <v>289</v>
      </c>
      <c r="IH1599" t="s">
        <v>287</v>
      </c>
      <c r="IK1599">
        <v>-2</v>
      </c>
      <c r="IL1599" t="s">
        <v>278</v>
      </c>
      <c r="IM1599" t="s">
        <v>279</v>
      </c>
      <c r="IN1599" t="s">
        <v>463</v>
      </c>
      <c r="IP1599" t="s">
        <v>470</v>
      </c>
    </row>
    <row r="1600" spans="1:250" x14ac:dyDescent="0.35">
      <c r="A1600">
        <v>15054</v>
      </c>
      <c r="B1600">
        <v>-922729984</v>
      </c>
      <c r="C1600">
        <v>1837</v>
      </c>
      <c r="D1600" t="s">
        <v>272</v>
      </c>
      <c r="E1600" t="s">
        <v>273</v>
      </c>
      <c r="F1600">
        <v>1848</v>
      </c>
      <c r="G1600" t="s">
        <v>285</v>
      </c>
      <c r="H1600" t="s">
        <v>273</v>
      </c>
      <c r="I1600">
        <v>515</v>
      </c>
      <c r="J1600" t="s">
        <v>543</v>
      </c>
      <c r="K1600" t="s">
        <v>544</v>
      </c>
      <c r="L1600">
        <v>3549</v>
      </c>
      <c r="M1600" t="s">
        <v>289</v>
      </c>
      <c r="N1600" t="s">
        <v>17</v>
      </c>
      <c r="O1600">
        <v>3549</v>
      </c>
      <c r="P1600" t="s">
        <v>289</v>
      </c>
      <c r="Q1600" t="s">
        <v>17</v>
      </c>
      <c r="R1600" t="s">
        <v>516</v>
      </c>
      <c r="S1600" s="43">
        <v>-8.39</v>
      </c>
      <c r="U1600" s="43">
        <v>18</v>
      </c>
      <c r="IF1600">
        <v>3549</v>
      </c>
      <c r="IG1600" t="s">
        <v>289</v>
      </c>
      <c r="IH1600" t="s">
        <v>287</v>
      </c>
      <c r="IK1600">
        <v>-2</v>
      </c>
      <c r="IL1600" t="s">
        <v>278</v>
      </c>
      <c r="IM1600" t="s">
        <v>279</v>
      </c>
      <c r="IN1600" t="s">
        <v>463</v>
      </c>
      <c r="IP1600" t="s">
        <v>470</v>
      </c>
    </row>
    <row r="1601" spans="1:250" x14ac:dyDescent="0.35">
      <c r="A1601">
        <v>15055</v>
      </c>
      <c r="B1601">
        <v>-922729984</v>
      </c>
      <c r="C1601">
        <v>1837</v>
      </c>
      <c r="D1601" t="s">
        <v>272</v>
      </c>
      <c r="E1601" t="s">
        <v>273</v>
      </c>
      <c r="F1601">
        <v>7057</v>
      </c>
      <c r="G1601" t="s">
        <v>290</v>
      </c>
      <c r="H1601" t="s">
        <v>291</v>
      </c>
      <c r="I1601">
        <v>521</v>
      </c>
      <c r="J1601" t="s">
        <v>539</v>
      </c>
      <c r="K1601" t="s">
        <v>540</v>
      </c>
      <c r="L1601">
        <v>3549</v>
      </c>
      <c r="M1601" t="s">
        <v>289</v>
      </c>
      <c r="N1601" t="s">
        <v>17</v>
      </c>
      <c r="O1601">
        <v>3549</v>
      </c>
      <c r="P1601" t="s">
        <v>289</v>
      </c>
      <c r="Q1601" t="s">
        <v>17</v>
      </c>
      <c r="R1601" t="s">
        <v>516</v>
      </c>
      <c r="S1601" s="43">
        <v>-1.85</v>
      </c>
      <c r="U1601" s="43">
        <v>18</v>
      </c>
      <c r="IF1601">
        <v>3549</v>
      </c>
      <c r="IG1601" t="s">
        <v>289</v>
      </c>
      <c r="IH1601" t="s">
        <v>292</v>
      </c>
      <c r="IK1601">
        <v>-2</v>
      </c>
      <c r="IL1601" t="s">
        <v>278</v>
      </c>
      <c r="IM1601" t="s">
        <v>279</v>
      </c>
      <c r="IN1601" t="s">
        <v>471</v>
      </c>
      <c r="IP1601" t="s">
        <v>472</v>
      </c>
    </row>
    <row r="1602" spans="1:250" x14ac:dyDescent="0.35">
      <c r="A1602">
        <v>15056</v>
      </c>
      <c r="B1602">
        <v>-922729984</v>
      </c>
      <c r="C1602">
        <v>1837</v>
      </c>
      <c r="D1602" t="s">
        <v>272</v>
      </c>
      <c r="E1602" t="s">
        <v>273</v>
      </c>
      <c r="F1602">
        <v>7057</v>
      </c>
      <c r="G1602" t="s">
        <v>290</v>
      </c>
      <c r="H1602" t="s">
        <v>291</v>
      </c>
      <c r="I1602">
        <v>519</v>
      </c>
      <c r="J1602" t="s">
        <v>541</v>
      </c>
      <c r="K1602" t="s">
        <v>542</v>
      </c>
      <c r="L1602">
        <v>3549</v>
      </c>
      <c r="M1602" t="s">
        <v>289</v>
      </c>
      <c r="N1602" t="s">
        <v>17</v>
      </c>
      <c r="O1602">
        <v>3549</v>
      </c>
      <c r="P1602" t="s">
        <v>289</v>
      </c>
      <c r="Q1602" t="s">
        <v>17</v>
      </c>
      <c r="R1602" t="s">
        <v>516</v>
      </c>
      <c r="S1602" s="43">
        <v>-1.94</v>
      </c>
      <c r="U1602" s="43">
        <v>18</v>
      </c>
      <c r="IF1602">
        <v>3549</v>
      </c>
      <c r="IG1602" t="s">
        <v>289</v>
      </c>
      <c r="IH1602" t="s">
        <v>292</v>
      </c>
      <c r="IK1602">
        <v>-2</v>
      </c>
      <c r="IL1602" t="s">
        <v>278</v>
      </c>
      <c r="IM1602" t="s">
        <v>279</v>
      </c>
      <c r="IN1602" t="s">
        <v>471</v>
      </c>
      <c r="IP1602" t="s">
        <v>472</v>
      </c>
    </row>
    <row r="1603" spans="1:250" x14ac:dyDescent="0.35">
      <c r="A1603">
        <v>15057</v>
      </c>
      <c r="B1603">
        <v>-922729984</v>
      </c>
      <c r="C1603">
        <v>1837</v>
      </c>
      <c r="D1603" t="s">
        <v>272</v>
      </c>
      <c r="E1603" t="s">
        <v>273</v>
      </c>
      <c r="F1603">
        <v>7057</v>
      </c>
      <c r="G1603" t="s">
        <v>290</v>
      </c>
      <c r="H1603" t="s">
        <v>291</v>
      </c>
      <c r="I1603">
        <v>515</v>
      </c>
      <c r="J1603" t="s">
        <v>543</v>
      </c>
      <c r="K1603" t="s">
        <v>544</v>
      </c>
      <c r="L1603">
        <v>3549</v>
      </c>
      <c r="M1603" t="s">
        <v>289</v>
      </c>
      <c r="N1603" t="s">
        <v>17</v>
      </c>
      <c r="O1603">
        <v>3549</v>
      </c>
      <c r="P1603" t="s">
        <v>289</v>
      </c>
      <c r="Q1603" t="s">
        <v>17</v>
      </c>
      <c r="R1603" t="s">
        <v>516</v>
      </c>
      <c r="S1603" s="43">
        <v>-4.57</v>
      </c>
      <c r="U1603" s="43">
        <v>18</v>
      </c>
      <c r="IF1603">
        <v>3549</v>
      </c>
      <c r="IG1603" t="s">
        <v>289</v>
      </c>
      <c r="IH1603" t="s">
        <v>292</v>
      </c>
      <c r="IK1603">
        <v>-2</v>
      </c>
      <c r="IL1603" t="s">
        <v>278</v>
      </c>
      <c r="IM1603" t="s">
        <v>279</v>
      </c>
      <c r="IN1603" t="s">
        <v>471</v>
      </c>
      <c r="IP1603" t="s">
        <v>472</v>
      </c>
    </row>
    <row r="1604" spans="1:250" x14ac:dyDescent="0.35">
      <c r="A1604">
        <v>15058</v>
      </c>
      <c r="B1604">
        <v>-922729984</v>
      </c>
      <c r="C1604">
        <v>1837</v>
      </c>
      <c r="D1604" t="s">
        <v>272</v>
      </c>
      <c r="E1604" t="s">
        <v>273</v>
      </c>
      <c r="F1604">
        <v>7057</v>
      </c>
      <c r="G1604" t="s">
        <v>290</v>
      </c>
      <c r="H1604" t="s">
        <v>291</v>
      </c>
      <c r="I1604">
        <v>513</v>
      </c>
      <c r="J1604" t="s">
        <v>545</v>
      </c>
      <c r="K1604" t="s">
        <v>546</v>
      </c>
      <c r="L1604">
        <v>3549</v>
      </c>
      <c r="M1604" t="s">
        <v>289</v>
      </c>
      <c r="N1604" t="s">
        <v>17</v>
      </c>
      <c r="O1604">
        <v>3549</v>
      </c>
      <c r="P1604" t="s">
        <v>289</v>
      </c>
      <c r="Q1604" t="s">
        <v>17</v>
      </c>
      <c r="R1604" t="s">
        <v>516</v>
      </c>
      <c r="S1604" s="43">
        <v>-4.09</v>
      </c>
      <c r="U1604" s="43">
        <v>18</v>
      </c>
      <c r="IF1604">
        <v>3549</v>
      </c>
      <c r="IG1604" t="s">
        <v>289</v>
      </c>
      <c r="IH1604" t="s">
        <v>292</v>
      </c>
      <c r="IK1604">
        <v>-2</v>
      </c>
      <c r="IL1604" t="s">
        <v>278</v>
      </c>
      <c r="IM1604" t="s">
        <v>279</v>
      </c>
      <c r="IN1604" t="s">
        <v>471</v>
      </c>
      <c r="IP1604" t="s">
        <v>472</v>
      </c>
    </row>
    <row r="1605" spans="1:250" x14ac:dyDescent="0.35">
      <c r="A1605">
        <v>15059</v>
      </c>
      <c r="B1605">
        <v>-922729984</v>
      </c>
      <c r="C1605">
        <v>1837</v>
      </c>
      <c r="D1605" t="s">
        <v>272</v>
      </c>
      <c r="E1605" t="s">
        <v>273</v>
      </c>
      <c r="F1605">
        <v>7057</v>
      </c>
      <c r="G1605" t="s">
        <v>290</v>
      </c>
      <c r="H1605" t="s">
        <v>291</v>
      </c>
      <c r="I1605">
        <v>509</v>
      </c>
      <c r="J1605" t="s">
        <v>547</v>
      </c>
      <c r="K1605" t="s">
        <v>548</v>
      </c>
      <c r="L1605">
        <v>3549</v>
      </c>
      <c r="M1605" t="s">
        <v>289</v>
      </c>
      <c r="N1605" t="s">
        <v>17</v>
      </c>
      <c r="O1605">
        <v>3549</v>
      </c>
      <c r="P1605" t="s">
        <v>289</v>
      </c>
      <c r="Q1605" t="s">
        <v>17</v>
      </c>
      <c r="R1605" t="s">
        <v>516</v>
      </c>
      <c r="S1605" s="43">
        <v>-2.04</v>
      </c>
      <c r="U1605" s="43">
        <v>18</v>
      </c>
      <c r="IF1605">
        <v>3549</v>
      </c>
      <c r="IG1605" t="s">
        <v>289</v>
      </c>
      <c r="IH1605" t="s">
        <v>292</v>
      </c>
      <c r="IK1605">
        <v>-2</v>
      </c>
      <c r="IL1605" t="s">
        <v>278</v>
      </c>
      <c r="IM1605" t="s">
        <v>279</v>
      </c>
      <c r="IN1605" t="s">
        <v>471</v>
      </c>
      <c r="IP1605" t="s">
        <v>472</v>
      </c>
    </row>
    <row r="1606" spans="1:250" x14ac:dyDescent="0.35">
      <c r="A1606">
        <v>15060</v>
      </c>
      <c r="B1606">
        <v>-922729984</v>
      </c>
      <c r="C1606">
        <v>1837</v>
      </c>
      <c r="D1606" t="s">
        <v>272</v>
      </c>
      <c r="E1606" t="s">
        <v>273</v>
      </c>
      <c r="F1606">
        <v>7057</v>
      </c>
      <c r="G1606" t="s">
        <v>290</v>
      </c>
      <c r="H1606" t="s">
        <v>291</v>
      </c>
      <c r="I1606">
        <v>507</v>
      </c>
      <c r="J1606" t="s">
        <v>549</v>
      </c>
      <c r="K1606" t="s">
        <v>550</v>
      </c>
      <c r="L1606">
        <v>3549</v>
      </c>
      <c r="M1606" t="s">
        <v>289</v>
      </c>
      <c r="N1606" t="s">
        <v>17</v>
      </c>
      <c r="O1606">
        <v>3549</v>
      </c>
      <c r="P1606" t="s">
        <v>289</v>
      </c>
      <c r="Q1606" t="s">
        <v>17</v>
      </c>
      <c r="R1606" t="s">
        <v>516</v>
      </c>
      <c r="S1606" s="43">
        <v>-3.64</v>
      </c>
      <c r="U1606" s="43">
        <v>18</v>
      </c>
      <c r="IF1606">
        <v>3549</v>
      </c>
      <c r="IG1606" t="s">
        <v>289</v>
      </c>
      <c r="IH1606" t="s">
        <v>292</v>
      </c>
      <c r="IK1606">
        <v>-2</v>
      </c>
      <c r="IL1606" t="s">
        <v>278</v>
      </c>
      <c r="IM1606" t="s">
        <v>279</v>
      </c>
      <c r="IN1606" t="s">
        <v>471</v>
      </c>
      <c r="IP1606" t="s">
        <v>472</v>
      </c>
    </row>
    <row r="1607" spans="1:250" x14ac:dyDescent="0.35">
      <c r="A1607">
        <v>15061</v>
      </c>
      <c r="B1607">
        <v>-922729984</v>
      </c>
      <c r="C1607">
        <v>1837</v>
      </c>
      <c r="D1607" t="s">
        <v>272</v>
      </c>
      <c r="E1607" t="s">
        <v>273</v>
      </c>
      <c r="F1607">
        <v>1848</v>
      </c>
      <c r="G1607" t="s">
        <v>285</v>
      </c>
      <c r="H1607" t="s">
        <v>273</v>
      </c>
      <c r="I1607">
        <v>513</v>
      </c>
      <c r="J1607" t="s">
        <v>545</v>
      </c>
      <c r="K1607" t="s">
        <v>546</v>
      </c>
      <c r="L1607">
        <v>4070</v>
      </c>
      <c r="M1607" t="s">
        <v>293</v>
      </c>
      <c r="N1607" t="s">
        <v>18</v>
      </c>
      <c r="O1607">
        <v>4070</v>
      </c>
      <c r="P1607" t="s">
        <v>293</v>
      </c>
      <c r="Q1607" t="s">
        <v>18</v>
      </c>
      <c r="R1607" t="s">
        <v>516</v>
      </c>
      <c r="S1607" s="43">
        <v>-7.87</v>
      </c>
      <c r="U1607" s="43">
        <v>18</v>
      </c>
      <c r="IF1607">
        <v>4070</v>
      </c>
      <c r="IG1607" t="s">
        <v>293</v>
      </c>
      <c r="IH1607" t="s">
        <v>287</v>
      </c>
      <c r="IK1607">
        <v>-2</v>
      </c>
      <c r="IL1607" t="s">
        <v>278</v>
      </c>
      <c r="IM1607" t="s">
        <v>279</v>
      </c>
      <c r="IN1607" t="s">
        <v>463</v>
      </c>
      <c r="IP1607" t="s">
        <v>473</v>
      </c>
    </row>
    <row r="1608" spans="1:250" x14ac:dyDescent="0.35">
      <c r="A1608">
        <v>15062</v>
      </c>
      <c r="B1608">
        <v>-922729984</v>
      </c>
      <c r="C1608">
        <v>1837</v>
      </c>
      <c r="D1608" t="s">
        <v>272</v>
      </c>
      <c r="E1608" t="s">
        <v>273</v>
      </c>
      <c r="F1608">
        <v>1848</v>
      </c>
      <c r="G1608" t="s">
        <v>285</v>
      </c>
      <c r="H1608" t="s">
        <v>273</v>
      </c>
      <c r="I1608">
        <v>509</v>
      </c>
      <c r="J1608" t="s">
        <v>547</v>
      </c>
      <c r="K1608" t="s">
        <v>548</v>
      </c>
      <c r="L1608">
        <v>4070</v>
      </c>
      <c r="M1608" t="s">
        <v>293</v>
      </c>
      <c r="N1608" t="s">
        <v>18</v>
      </c>
      <c r="O1608">
        <v>4070</v>
      </c>
      <c r="P1608" t="s">
        <v>293</v>
      </c>
      <c r="Q1608" t="s">
        <v>18</v>
      </c>
      <c r="R1608" t="s">
        <v>516</v>
      </c>
      <c r="S1608" s="43">
        <v>-3.84</v>
      </c>
      <c r="U1608" s="43">
        <v>18</v>
      </c>
      <c r="IF1608">
        <v>4070</v>
      </c>
      <c r="IG1608" t="s">
        <v>293</v>
      </c>
      <c r="IH1608" t="s">
        <v>287</v>
      </c>
      <c r="IK1608">
        <v>-2</v>
      </c>
      <c r="IL1608" t="s">
        <v>278</v>
      </c>
      <c r="IM1608" t="s">
        <v>279</v>
      </c>
      <c r="IN1608" t="s">
        <v>463</v>
      </c>
      <c r="IP1608" t="s">
        <v>473</v>
      </c>
    </row>
    <row r="1609" spans="1:250" x14ac:dyDescent="0.35">
      <c r="A1609">
        <v>15063</v>
      </c>
      <c r="B1609">
        <v>-922729984</v>
      </c>
      <c r="C1609">
        <v>1837</v>
      </c>
      <c r="D1609" t="s">
        <v>272</v>
      </c>
      <c r="E1609" t="s">
        <v>273</v>
      </c>
      <c r="F1609">
        <v>1848</v>
      </c>
      <c r="G1609" t="s">
        <v>285</v>
      </c>
      <c r="H1609" t="s">
        <v>273</v>
      </c>
      <c r="I1609">
        <v>507</v>
      </c>
      <c r="J1609" t="s">
        <v>549</v>
      </c>
      <c r="K1609" t="s">
        <v>550</v>
      </c>
      <c r="L1609">
        <v>4070</v>
      </c>
      <c r="M1609" t="s">
        <v>293</v>
      </c>
      <c r="N1609" t="s">
        <v>18</v>
      </c>
      <c r="O1609">
        <v>4070</v>
      </c>
      <c r="P1609" t="s">
        <v>293</v>
      </c>
      <c r="Q1609" t="s">
        <v>18</v>
      </c>
      <c r="R1609" t="s">
        <v>516</v>
      </c>
      <c r="S1609" s="43">
        <v>-6.68</v>
      </c>
      <c r="U1609" s="43">
        <v>18</v>
      </c>
      <c r="IF1609">
        <v>4070</v>
      </c>
      <c r="IG1609" t="s">
        <v>293</v>
      </c>
      <c r="IH1609" t="s">
        <v>287</v>
      </c>
      <c r="IK1609">
        <v>-2</v>
      </c>
      <c r="IL1609" t="s">
        <v>278</v>
      </c>
      <c r="IM1609" t="s">
        <v>279</v>
      </c>
      <c r="IN1609" t="s">
        <v>463</v>
      </c>
      <c r="IP1609" t="s">
        <v>473</v>
      </c>
    </row>
    <row r="1610" spans="1:250" x14ac:dyDescent="0.35">
      <c r="A1610">
        <v>15064</v>
      </c>
      <c r="B1610">
        <v>-922729984</v>
      </c>
      <c r="C1610">
        <v>1837</v>
      </c>
      <c r="D1610" t="s">
        <v>272</v>
      </c>
      <c r="E1610" t="s">
        <v>273</v>
      </c>
      <c r="F1610">
        <v>7057</v>
      </c>
      <c r="G1610" t="s">
        <v>290</v>
      </c>
      <c r="H1610" t="s">
        <v>291</v>
      </c>
      <c r="I1610">
        <v>528</v>
      </c>
      <c r="J1610" t="s">
        <v>531</v>
      </c>
      <c r="K1610" t="s">
        <v>532</v>
      </c>
      <c r="L1610">
        <v>3549</v>
      </c>
      <c r="M1610" t="s">
        <v>289</v>
      </c>
      <c r="N1610" t="s">
        <v>17</v>
      </c>
      <c r="O1610">
        <v>3549</v>
      </c>
      <c r="P1610" t="s">
        <v>289</v>
      </c>
      <c r="Q1610" t="s">
        <v>17</v>
      </c>
      <c r="R1610" t="s">
        <v>516</v>
      </c>
      <c r="S1610" s="43">
        <v>-2.54</v>
      </c>
      <c r="U1610" s="43">
        <v>18</v>
      </c>
      <c r="IF1610">
        <v>3549</v>
      </c>
      <c r="IG1610" t="s">
        <v>289</v>
      </c>
      <c r="IH1610" t="s">
        <v>292</v>
      </c>
      <c r="IK1610">
        <v>-2</v>
      </c>
      <c r="IL1610" t="s">
        <v>278</v>
      </c>
      <c r="IM1610" t="s">
        <v>279</v>
      </c>
      <c r="IN1610" t="s">
        <v>471</v>
      </c>
      <c r="IP1610" t="s">
        <v>472</v>
      </c>
    </row>
    <row r="1611" spans="1:250" x14ac:dyDescent="0.35">
      <c r="A1611">
        <v>15065</v>
      </c>
      <c r="B1611">
        <v>-922729984</v>
      </c>
      <c r="C1611">
        <v>1837</v>
      </c>
      <c r="D1611" t="s">
        <v>272</v>
      </c>
      <c r="E1611" t="s">
        <v>273</v>
      </c>
      <c r="F1611">
        <v>7057</v>
      </c>
      <c r="G1611" t="s">
        <v>290</v>
      </c>
      <c r="H1611" t="s">
        <v>291</v>
      </c>
      <c r="I1611">
        <v>527</v>
      </c>
      <c r="J1611" t="s">
        <v>535</v>
      </c>
      <c r="K1611" t="s">
        <v>536</v>
      </c>
      <c r="L1611">
        <v>3549</v>
      </c>
      <c r="M1611" t="s">
        <v>289</v>
      </c>
      <c r="N1611" t="s">
        <v>17</v>
      </c>
      <c r="O1611">
        <v>3549</v>
      </c>
      <c r="P1611" t="s">
        <v>289</v>
      </c>
      <c r="Q1611" t="s">
        <v>17</v>
      </c>
      <c r="R1611" t="s">
        <v>516</v>
      </c>
      <c r="S1611" s="43">
        <v>-1.78</v>
      </c>
      <c r="U1611" s="43">
        <v>18</v>
      </c>
      <c r="IF1611">
        <v>3549</v>
      </c>
      <c r="IG1611" t="s">
        <v>289</v>
      </c>
      <c r="IH1611" t="s">
        <v>292</v>
      </c>
      <c r="IK1611">
        <v>-2</v>
      </c>
      <c r="IL1611" t="s">
        <v>278</v>
      </c>
      <c r="IM1611" t="s">
        <v>279</v>
      </c>
      <c r="IN1611" t="s">
        <v>471</v>
      </c>
      <c r="IP1611" t="s">
        <v>472</v>
      </c>
    </row>
    <row r="1612" spans="1:250" x14ac:dyDescent="0.35">
      <c r="A1612">
        <v>15066</v>
      </c>
      <c r="B1612">
        <v>-922729984</v>
      </c>
      <c r="C1612">
        <v>1837</v>
      </c>
      <c r="D1612" t="s">
        <v>272</v>
      </c>
      <c r="E1612" t="s">
        <v>273</v>
      </c>
      <c r="F1612">
        <v>7057</v>
      </c>
      <c r="G1612" t="s">
        <v>290</v>
      </c>
      <c r="H1612" t="s">
        <v>291</v>
      </c>
      <c r="I1612">
        <v>523</v>
      </c>
      <c r="J1612" t="s">
        <v>537</v>
      </c>
      <c r="K1612" t="s">
        <v>538</v>
      </c>
      <c r="L1612">
        <v>3549</v>
      </c>
      <c r="M1612" t="s">
        <v>289</v>
      </c>
      <c r="N1612" t="s">
        <v>17</v>
      </c>
      <c r="O1612">
        <v>3549</v>
      </c>
      <c r="P1612" t="s">
        <v>289</v>
      </c>
      <c r="Q1612" t="s">
        <v>17</v>
      </c>
      <c r="R1612" t="s">
        <v>516</v>
      </c>
      <c r="S1612" s="43">
        <v>-3.69</v>
      </c>
      <c r="U1612" s="43">
        <v>18</v>
      </c>
      <c r="IF1612">
        <v>3549</v>
      </c>
      <c r="IG1612" t="s">
        <v>289</v>
      </c>
      <c r="IH1612" t="s">
        <v>292</v>
      </c>
      <c r="IK1612">
        <v>-2</v>
      </c>
      <c r="IL1612" t="s">
        <v>278</v>
      </c>
      <c r="IM1612" t="s">
        <v>279</v>
      </c>
      <c r="IN1612" t="s">
        <v>471</v>
      </c>
      <c r="IP1612" t="s">
        <v>472</v>
      </c>
    </row>
    <row r="1613" spans="1:250" x14ac:dyDescent="0.35">
      <c r="A1613">
        <v>15067</v>
      </c>
      <c r="B1613">
        <v>-922729984</v>
      </c>
      <c r="C1613">
        <v>1837</v>
      </c>
      <c r="D1613" t="s">
        <v>272</v>
      </c>
      <c r="E1613" t="s">
        <v>273</v>
      </c>
      <c r="F1613">
        <v>1848</v>
      </c>
      <c r="G1613" t="s">
        <v>285</v>
      </c>
      <c r="H1613" t="s">
        <v>273</v>
      </c>
      <c r="I1613">
        <v>528</v>
      </c>
      <c r="J1613" t="s">
        <v>531</v>
      </c>
      <c r="K1613" t="s">
        <v>532</v>
      </c>
      <c r="L1613">
        <v>4070</v>
      </c>
      <c r="M1613" t="s">
        <v>293</v>
      </c>
      <c r="N1613" t="s">
        <v>18</v>
      </c>
      <c r="O1613">
        <v>4070</v>
      </c>
      <c r="P1613" t="s">
        <v>293</v>
      </c>
      <c r="Q1613" t="s">
        <v>18</v>
      </c>
      <c r="R1613" t="s">
        <v>516</v>
      </c>
      <c r="S1613" s="43">
        <v>-5.32</v>
      </c>
      <c r="U1613" s="43">
        <v>18</v>
      </c>
      <c r="IF1613">
        <v>4070</v>
      </c>
      <c r="IG1613" t="s">
        <v>293</v>
      </c>
      <c r="IH1613" t="s">
        <v>287</v>
      </c>
      <c r="IK1613">
        <v>-2</v>
      </c>
      <c r="IL1613" t="s">
        <v>278</v>
      </c>
      <c r="IM1613" t="s">
        <v>279</v>
      </c>
      <c r="IN1613" t="s">
        <v>463</v>
      </c>
      <c r="IP1613" t="s">
        <v>473</v>
      </c>
    </row>
    <row r="1614" spans="1:250" x14ac:dyDescent="0.35">
      <c r="A1614">
        <v>15068</v>
      </c>
      <c r="B1614">
        <v>-922729984</v>
      </c>
      <c r="C1614">
        <v>1837</v>
      </c>
      <c r="D1614" t="s">
        <v>272</v>
      </c>
      <c r="E1614" t="s">
        <v>273</v>
      </c>
      <c r="F1614">
        <v>1848</v>
      </c>
      <c r="G1614" t="s">
        <v>285</v>
      </c>
      <c r="H1614" t="s">
        <v>273</v>
      </c>
      <c r="I1614">
        <v>527</v>
      </c>
      <c r="J1614" t="s">
        <v>535</v>
      </c>
      <c r="K1614" t="s">
        <v>536</v>
      </c>
      <c r="L1614">
        <v>4070</v>
      </c>
      <c r="M1614" t="s">
        <v>293</v>
      </c>
      <c r="N1614" t="s">
        <v>18</v>
      </c>
      <c r="O1614">
        <v>4070</v>
      </c>
      <c r="P1614" t="s">
        <v>293</v>
      </c>
      <c r="Q1614" t="s">
        <v>18</v>
      </c>
      <c r="R1614" t="s">
        <v>516</v>
      </c>
      <c r="S1614" s="43">
        <v>-4.4400000000000004</v>
      </c>
      <c r="U1614" s="43">
        <v>18</v>
      </c>
      <c r="IF1614">
        <v>4070</v>
      </c>
      <c r="IG1614" t="s">
        <v>293</v>
      </c>
      <c r="IH1614" t="s">
        <v>287</v>
      </c>
      <c r="IK1614">
        <v>-2</v>
      </c>
      <c r="IL1614" t="s">
        <v>278</v>
      </c>
      <c r="IM1614" t="s">
        <v>279</v>
      </c>
      <c r="IN1614" t="s">
        <v>463</v>
      </c>
      <c r="IP1614" t="s">
        <v>473</v>
      </c>
    </row>
    <row r="1615" spans="1:250" x14ac:dyDescent="0.35">
      <c r="A1615">
        <v>15069</v>
      </c>
      <c r="B1615">
        <v>-922729984</v>
      </c>
      <c r="C1615">
        <v>1837</v>
      </c>
      <c r="D1615" t="s">
        <v>272</v>
      </c>
      <c r="E1615" t="s">
        <v>273</v>
      </c>
      <c r="F1615">
        <v>1848</v>
      </c>
      <c r="G1615" t="s">
        <v>285</v>
      </c>
      <c r="H1615" t="s">
        <v>273</v>
      </c>
      <c r="I1615">
        <v>523</v>
      </c>
      <c r="J1615" t="s">
        <v>537</v>
      </c>
      <c r="K1615" t="s">
        <v>538</v>
      </c>
      <c r="L1615">
        <v>4070</v>
      </c>
      <c r="M1615" t="s">
        <v>293</v>
      </c>
      <c r="N1615" t="s">
        <v>18</v>
      </c>
      <c r="O1615">
        <v>4070</v>
      </c>
      <c r="P1615" t="s">
        <v>293</v>
      </c>
      <c r="Q1615" t="s">
        <v>18</v>
      </c>
      <c r="R1615" t="s">
        <v>516</v>
      </c>
      <c r="S1615" s="43">
        <v>-7.48</v>
      </c>
      <c r="U1615" s="43">
        <v>18</v>
      </c>
      <c r="IF1615">
        <v>4070</v>
      </c>
      <c r="IG1615" t="s">
        <v>293</v>
      </c>
      <c r="IH1615" t="s">
        <v>287</v>
      </c>
      <c r="IK1615">
        <v>-2</v>
      </c>
      <c r="IL1615" t="s">
        <v>278</v>
      </c>
      <c r="IM1615" t="s">
        <v>279</v>
      </c>
      <c r="IN1615" t="s">
        <v>463</v>
      </c>
      <c r="IP1615" t="s">
        <v>473</v>
      </c>
    </row>
    <row r="1616" spans="1:250" x14ac:dyDescent="0.35">
      <c r="A1616">
        <v>15070</v>
      </c>
      <c r="B1616">
        <v>-922729984</v>
      </c>
      <c r="C1616">
        <v>1837</v>
      </c>
      <c r="D1616" t="s">
        <v>272</v>
      </c>
      <c r="E1616" t="s">
        <v>273</v>
      </c>
      <c r="F1616">
        <v>1848</v>
      </c>
      <c r="G1616" t="s">
        <v>285</v>
      </c>
      <c r="H1616" t="s">
        <v>273</v>
      </c>
      <c r="I1616">
        <v>521</v>
      </c>
      <c r="J1616" t="s">
        <v>539</v>
      </c>
      <c r="K1616" t="s">
        <v>540</v>
      </c>
      <c r="L1616">
        <v>4070</v>
      </c>
      <c r="M1616" t="s">
        <v>293</v>
      </c>
      <c r="N1616" t="s">
        <v>18</v>
      </c>
      <c r="O1616">
        <v>4070</v>
      </c>
      <c r="P1616" t="s">
        <v>293</v>
      </c>
      <c r="Q1616" t="s">
        <v>18</v>
      </c>
      <c r="R1616" t="s">
        <v>516</v>
      </c>
      <c r="S1616" s="43">
        <v>-3.74</v>
      </c>
      <c r="U1616" s="43">
        <v>18</v>
      </c>
      <c r="IF1616">
        <v>4070</v>
      </c>
      <c r="IG1616" t="s">
        <v>293</v>
      </c>
      <c r="IH1616" t="s">
        <v>287</v>
      </c>
      <c r="IK1616">
        <v>-2</v>
      </c>
      <c r="IL1616" t="s">
        <v>278</v>
      </c>
      <c r="IM1616" t="s">
        <v>279</v>
      </c>
      <c r="IN1616" t="s">
        <v>463</v>
      </c>
      <c r="IP1616" t="s">
        <v>473</v>
      </c>
    </row>
    <row r="1617" spans="1:250" x14ac:dyDescent="0.35">
      <c r="A1617">
        <v>15071</v>
      </c>
      <c r="B1617">
        <v>-922729984</v>
      </c>
      <c r="C1617">
        <v>1837</v>
      </c>
      <c r="D1617" t="s">
        <v>272</v>
      </c>
      <c r="E1617" t="s">
        <v>273</v>
      </c>
      <c r="F1617">
        <v>1848</v>
      </c>
      <c r="G1617" t="s">
        <v>285</v>
      </c>
      <c r="H1617" t="s">
        <v>273</v>
      </c>
      <c r="I1617">
        <v>519</v>
      </c>
      <c r="J1617" t="s">
        <v>541</v>
      </c>
      <c r="K1617" t="s">
        <v>542</v>
      </c>
      <c r="L1617">
        <v>4070</v>
      </c>
      <c r="M1617" t="s">
        <v>293</v>
      </c>
      <c r="N1617" t="s">
        <v>18</v>
      </c>
      <c r="O1617">
        <v>4070</v>
      </c>
      <c r="P1617" t="s">
        <v>293</v>
      </c>
      <c r="Q1617" t="s">
        <v>18</v>
      </c>
      <c r="R1617" t="s">
        <v>516</v>
      </c>
      <c r="S1617" s="43">
        <v>-3.74</v>
      </c>
      <c r="U1617" s="43">
        <v>18</v>
      </c>
      <c r="IF1617">
        <v>4070</v>
      </c>
      <c r="IG1617" t="s">
        <v>293</v>
      </c>
      <c r="IH1617" t="s">
        <v>287</v>
      </c>
      <c r="IK1617">
        <v>-2</v>
      </c>
      <c r="IL1617" t="s">
        <v>278</v>
      </c>
      <c r="IM1617" t="s">
        <v>279</v>
      </c>
      <c r="IN1617" t="s">
        <v>463</v>
      </c>
      <c r="IP1617" t="s">
        <v>473</v>
      </c>
    </row>
    <row r="1618" spans="1:250" x14ac:dyDescent="0.35">
      <c r="A1618">
        <v>15072</v>
      </c>
      <c r="B1618">
        <v>-922729984</v>
      </c>
      <c r="C1618">
        <v>1837</v>
      </c>
      <c r="D1618" t="s">
        <v>272</v>
      </c>
      <c r="E1618" t="s">
        <v>273</v>
      </c>
      <c r="F1618">
        <v>1848</v>
      </c>
      <c r="G1618" t="s">
        <v>285</v>
      </c>
      <c r="H1618" t="s">
        <v>273</v>
      </c>
      <c r="I1618">
        <v>515</v>
      </c>
      <c r="J1618" t="s">
        <v>543</v>
      </c>
      <c r="K1618" t="s">
        <v>544</v>
      </c>
      <c r="L1618">
        <v>4070</v>
      </c>
      <c r="M1618" t="s">
        <v>293</v>
      </c>
      <c r="N1618" t="s">
        <v>18</v>
      </c>
      <c r="O1618">
        <v>4070</v>
      </c>
      <c r="P1618" t="s">
        <v>293</v>
      </c>
      <c r="Q1618" t="s">
        <v>18</v>
      </c>
      <c r="R1618" t="s">
        <v>516</v>
      </c>
      <c r="S1618" s="43">
        <v>-8.7899999999999991</v>
      </c>
      <c r="U1618" s="43">
        <v>18</v>
      </c>
      <c r="IF1618">
        <v>4070</v>
      </c>
      <c r="IG1618" t="s">
        <v>293</v>
      </c>
      <c r="IH1618" t="s">
        <v>287</v>
      </c>
      <c r="IK1618">
        <v>-2</v>
      </c>
      <c r="IL1618" t="s">
        <v>278</v>
      </c>
      <c r="IM1618" t="s">
        <v>279</v>
      </c>
      <c r="IN1618" t="s">
        <v>463</v>
      </c>
      <c r="IP1618" t="s">
        <v>473</v>
      </c>
    </row>
    <row r="1619" spans="1:250" x14ac:dyDescent="0.35">
      <c r="A1619">
        <v>15073</v>
      </c>
      <c r="B1619">
        <v>-922729984</v>
      </c>
      <c r="C1619">
        <v>1837</v>
      </c>
      <c r="D1619" t="s">
        <v>272</v>
      </c>
      <c r="E1619" t="s">
        <v>273</v>
      </c>
      <c r="F1619">
        <v>5062</v>
      </c>
      <c r="G1619" t="s">
        <v>294</v>
      </c>
      <c r="H1619" t="s">
        <v>295</v>
      </c>
      <c r="I1619">
        <v>521</v>
      </c>
      <c r="J1619" t="s">
        <v>539</v>
      </c>
      <c r="K1619" t="s">
        <v>540</v>
      </c>
      <c r="L1619">
        <v>4994</v>
      </c>
      <c r="M1619" t="s">
        <v>296</v>
      </c>
      <c r="N1619" t="s">
        <v>297</v>
      </c>
      <c r="O1619">
        <v>4994</v>
      </c>
      <c r="P1619" t="s">
        <v>296</v>
      </c>
      <c r="Q1619" t="s">
        <v>297</v>
      </c>
      <c r="R1619" t="s">
        <v>516</v>
      </c>
      <c r="S1619" s="43">
        <v>-3.09</v>
      </c>
      <c r="U1619" s="43">
        <v>18</v>
      </c>
      <c r="IF1619">
        <v>4994</v>
      </c>
      <c r="IG1619" t="s">
        <v>296</v>
      </c>
      <c r="IH1619" t="s">
        <v>298</v>
      </c>
      <c r="IK1619">
        <v>-2</v>
      </c>
      <c r="IL1619" t="s">
        <v>278</v>
      </c>
      <c r="IM1619" t="s">
        <v>279</v>
      </c>
      <c r="IN1619" t="s">
        <v>474</v>
      </c>
      <c r="IP1619" t="s">
        <v>475</v>
      </c>
    </row>
    <row r="1620" spans="1:250" x14ac:dyDescent="0.35">
      <c r="A1620">
        <v>15074</v>
      </c>
      <c r="B1620">
        <v>-922729984</v>
      </c>
      <c r="C1620">
        <v>1837</v>
      </c>
      <c r="D1620" t="s">
        <v>272</v>
      </c>
      <c r="E1620" t="s">
        <v>273</v>
      </c>
      <c r="F1620">
        <v>5062</v>
      </c>
      <c r="G1620" t="s">
        <v>294</v>
      </c>
      <c r="H1620" t="s">
        <v>295</v>
      </c>
      <c r="I1620">
        <v>519</v>
      </c>
      <c r="J1620" t="s">
        <v>541</v>
      </c>
      <c r="K1620" t="s">
        <v>542</v>
      </c>
      <c r="L1620">
        <v>4994</v>
      </c>
      <c r="M1620" t="s">
        <v>296</v>
      </c>
      <c r="N1620" t="s">
        <v>297</v>
      </c>
      <c r="O1620">
        <v>4994</v>
      </c>
      <c r="P1620" t="s">
        <v>296</v>
      </c>
      <c r="Q1620" t="s">
        <v>297</v>
      </c>
      <c r="R1620" t="s">
        <v>516</v>
      </c>
      <c r="S1620" s="43">
        <v>-3.09</v>
      </c>
      <c r="U1620" s="43">
        <v>18</v>
      </c>
      <c r="IF1620">
        <v>4994</v>
      </c>
      <c r="IG1620" t="s">
        <v>296</v>
      </c>
      <c r="IH1620" t="s">
        <v>298</v>
      </c>
      <c r="IK1620">
        <v>-2</v>
      </c>
      <c r="IL1620" t="s">
        <v>278</v>
      </c>
      <c r="IM1620" t="s">
        <v>279</v>
      </c>
      <c r="IN1620" t="s">
        <v>474</v>
      </c>
      <c r="IP1620" t="s">
        <v>475</v>
      </c>
    </row>
    <row r="1621" spans="1:250" x14ac:dyDescent="0.35">
      <c r="A1621">
        <v>15075</v>
      </c>
      <c r="B1621">
        <v>-922729984</v>
      </c>
      <c r="C1621">
        <v>1837</v>
      </c>
      <c r="D1621" t="s">
        <v>272</v>
      </c>
      <c r="E1621" t="s">
        <v>273</v>
      </c>
      <c r="F1621">
        <v>5062</v>
      </c>
      <c r="G1621" t="s">
        <v>294</v>
      </c>
      <c r="H1621" t="s">
        <v>295</v>
      </c>
      <c r="I1621">
        <v>515</v>
      </c>
      <c r="J1621" t="s">
        <v>543</v>
      </c>
      <c r="K1621" t="s">
        <v>544</v>
      </c>
      <c r="L1621">
        <v>4994</v>
      </c>
      <c r="M1621" t="s">
        <v>296</v>
      </c>
      <c r="N1621" t="s">
        <v>297</v>
      </c>
      <c r="O1621">
        <v>4994</v>
      </c>
      <c r="P1621" t="s">
        <v>296</v>
      </c>
      <c r="Q1621" t="s">
        <v>297</v>
      </c>
      <c r="R1621" t="s">
        <v>516</v>
      </c>
      <c r="S1621" s="43">
        <v>-7.27</v>
      </c>
      <c r="U1621" s="43">
        <v>18</v>
      </c>
      <c r="IF1621">
        <v>4994</v>
      </c>
      <c r="IG1621" t="s">
        <v>296</v>
      </c>
      <c r="IH1621" t="s">
        <v>298</v>
      </c>
      <c r="IK1621">
        <v>-2</v>
      </c>
      <c r="IL1621" t="s">
        <v>278</v>
      </c>
      <c r="IM1621" t="s">
        <v>279</v>
      </c>
      <c r="IN1621" t="s">
        <v>474</v>
      </c>
      <c r="IP1621" t="s">
        <v>475</v>
      </c>
    </row>
    <row r="1622" spans="1:250" x14ac:dyDescent="0.35">
      <c r="A1622">
        <v>15076</v>
      </c>
      <c r="B1622">
        <v>-922729984</v>
      </c>
      <c r="C1622">
        <v>1837</v>
      </c>
      <c r="D1622" t="s">
        <v>272</v>
      </c>
      <c r="E1622" t="s">
        <v>273</v>
      </c>
      <c r="F1622">
        <v>5062</v>
      </c>
      <c r="G1622" t="s">
        <v>294</v>
      </c>
      <c r="H1622" t="s">
        <v>295</v>
      </c>
      <c r="I1622">
        <v>513</v>
      </c>
      <c r="J1622" t="s">
        <v>545</v>
      </c>
      <c r="K1622" t="s">
        <v>546</v>
      </c>
      <c r="L1622">
        <v>4994</v>
      </c>
      <c r="M1622" t="s">
        <v>296</v>
      </c>
      <c r="N1622" t="s">
        <v>297</v>
      </c>
      <c r="O1622">
        <v>4994</v>
      </c>
      <c r="P1622" t="s">
        <v>296</v>
      </c>
      <c r="Q1622" t="s">
        <v>297</v>
      </c>
      <c r="R1622" t="s">
        <v>516</v>
      </c>
      <c r="S1622" s="43">
        <v>-6.45</v>
      </c>
      <c r="U1622" s="43">
        <v>18</v>
      </c>
      <c r="IF1622">
        <v>4994</v>
      </c>
      <c r="IG1622" t="s">
        <v>296</v>
      </c>
      <c r="IH1622" t="s">
        <v>298</v>
      </c>
      <c r="IK1622">
        <v>-2</v>
      </c>
      <c r="IL1622" t="s">
        <v>278</v>
      </c>
      <c r="IM1622" t="s">
        <v>279</v>
      </c>
      <c r="IN1622" t="s">
        <v>474</v>
      </c>
      <c r="IP1622" t="s">
        <v>475</v>
      </c>
    </row>
    <row r="1623" spans="1:250" x14ac:dyDescent="0.35">
      <c r="A1623">
        <v>15077</v>
      </c>
      <c r="B1623">
        <v>-922729984</v>
      </c>
      <c r="C1623">
        <v>1837</v>
      </c>
      <c r="D1623" t="s">
        <v>272</v>
      </c>
      <c r="E1623" t="s">
        <v>273</v>
      </c>
      <c r="F1623">
        <v>5062</v>
      </c>
      <c r="G1623" t="s">
        <v>294</v>
      </c>
      <c r="H1623" t="s">
        <v>295</v>
      </c>
      <c r="I1623">
        <v>509</v>
      </c>
      <c r="J1623" t="s">
        <v>547</v>
      </c>
      <c r="K1623" t="s">
        <v>548</v>
      </c>
      <c r="L1623">
        <v>4994</v>
      </c>
      <c r="M1623" t="s">
        <v>296</v>
      </c>
      <c r="N1623" t="s">
        <v>297</v>
      </c>
      <c r="O1623">
        <v>4994</v>
      </c>
      <c r="P1623" t="s">
        <v>296</v>
      </c>
      <c r="Q1623" t="s">
        <v>297</v>
      </c>
      <c r="R1623" t="s">
        <v>516</v>
      </c>
      <c r="S1623" s="43">
        <v>-3.69</v>
      </c>
      <c r="U1623" s="43">
        <v>18</v>
      </c>
      <c r="IF1623">
        <v>4994</v>
      </c>
      <c r="IG1623" t="s">
        <v>296</v>
      </c>
      <c r="IH1623" t="s">
        <v>298</v>
      </c>
      <c r="IK1623">
        <v>-2</v>
      </c>
      <c r="IL1623" t="s">
        <v>278</v>
      </c>
      <c r="IM1623" t="s">
        <v>279</v>
      </c>
      <c r="IN1623" t="s">
        <v>474</v>
      </c>
      <c r="IP1623" t="s">
        <v>475</v>
      </c>
    </row>
    <row r="1624" spans="1:250" x14ac:dyDescent="0.35">
      <c r="A1624">
        <v>15078</v>
      </c>
      <c r="B1624">
        <v>-922729984</v>
      </c>
      <c r="C1624">
        <v>1837</v>
      </c>
      <c r="D1624" t="s">
        <v>272</v>
      </c>
      <c r="E1624" t="s">
        <v>273</v>
      </c>
      <c r="F1624">
        <v>5062</v>
      </c>
      <c r="G1624" t="s">
        <v>294</v>
      </c>
      <c r="H1624" t="s">
        <v>295</v>
      </c>
      <c r="I1624">
        <v>507</v>
      </c>
      <c r="J1624" t="s">
        <v>549</v>
      </c>
      <c r="K1624" t="s">
        <v>550</v>
      </c>
      <c r="L1624">
        <v>4994</v>
      </c>
      <c r="M1624" t="s">
        <v>296</v>
      </c>
      <c r="N1624" t="s">
        <v>297</v>
      </c>
      <c r="O1624">
        <v>4994</v>
      </c>
      <c r="P1624" t="s">
        <v>296</v>
      </c>
      <c r="Q1624" t="s">
        <v>297</v>
      </c>
      <c r="R1624" t="s">
        <v>516</v>
      </c>
      <c r="S1624" s="43">
        <v>-5.8</v>
      </c>
      <c r="U1624" s="43">
        <v>18</v>
      </c>
      <c r="IF1624">
        <v>4994</v>
      </c>
      <c r="IG1624" t="s">
        <v>296</v>
      </c>
      <c r="IH1624" t="s">
        <v>298</v>
      </c>
      <c r="IK1624">
        <v>-2</v>
      </c>
      <c r="IL1624" t="s">
        <v>278</v>
      </c>
      <c r="IM1624" t="s">
        <v>279</v>
      </c>
      <c r="IN1624" t="s">
        <v>474</v>
      </c>
      <c r="IP1624" t="s">
        <v>475</v>
      </c>
    </row>
    <row r="1625" spans="1:250" x14ac:dyDescent="0.35">
      <c r="A1625">
        <v>15079</v>
      </c>
      <c r="B1625">
        <v>-922729984</v>
      </c>
      <c r="C1625">
        <v>1837</v>
      </c>
      <c r="D1625" t="s">
        <v>272</v>
      </c>
      <c r="E1625" t="s">
        <v>273</v>
      </c>
      <c r="F1625">
        <v>7057</v>
      </c>
      <c r="G1625" t="s">
        <v>290</v>
      </c>
      <c r="H1625" t="s">
        <v>291</v>
      </c>
      <c r="I1625">
        <v>513</v>
      </c>
      <c r="J1625" t="s">
        <v>545</v>
      </c>
      <c r="K1625" t="s">
        <v>546</v>
      </c>
      <c r="L1625">
        <v>4994</v>
      </c>
      <c r="M1625" t="s">
        <v>296</v>
      </c>
      <c r="N1625" t="s">
        <v>297</v>
      </c>
      <c r="O1625">
        <v>4994</v>
      </c>
      <c r="P1625" t="s">
        <v>296</v>
      </c>
      <c r="Q1625" t="s">
        <v>297</v>
      </c>
      <c r="R1625" t="s">
        <v>516</v>
      </c>
      <c r="S1625" s="43">
        <v>-8.48</v>
      </c>
      <c r="U1625" s="43">
        <v>18</v>
      </c>
      <c r="IF1625">
        <v>4994</v>
      </c>
      <c r="IG1625" t="s">
        <v>296</v>
      </c>
      <c r="IH1625" t="s">
        <v>292</v>
      </c>
      <c r="IK1625">
        <v>-2</v>
      </c>
      <c r="IL1625" t="s">
        <v>278</v>
      </c>
      <c r="IM1625" t="s">
        <v>279</v>
      </c>
      <c r="IN1625" t="s">
        <v>471</v>
      </c>
      <c r="IP1625" t="s">
        <v>476</v>
      </c>
    </row>
    <row r="1626" spans="1:250" x14ac:dyDescent="0.35">
      <c r="A1626">
        <v>15080</v>
      </c>
      <c r="B1626">
        <v>-922729984</v>
      </c>
      <c r="C1626">
        <v>1837</v>
      </c>
      <c r="D1626" t="s">
        <v>272</v>
      </c>
      <c r="E1626" t="s">
        <v>273</v>
      </c>
      <c r="F1626">
        <v>7057</v>
      </c>
      <c r="G1626" t="s">
        <v>290</v>
      </c>
      <c r="H1626" t="s">
        <v>291</v>
      </c>
      <c r="I1626">
        <v>509</v>
      </c>
      <c r="J1626" t="s">
        <v>547</v>
      </c>
      <c r="K1626" t="s">
        <v>548</v>
      </c>
      <c r="L1626">
        <v>4994</v>
      </c>
      <c r="M1626" t="s">
        <v>296</v>
      </c>
      <c r="N1626" t="s">
        <v>297</v>
      </c>
      <c r="O1626">
        <v>4994</v>
      </c>
      <c r="P1626" t="s">
        <v>296</v>
      </c>
      <c r="Q1626" t="s">
        <v>297</v>
      </c>
      <c r="R1626" t="s">
        <v>516</v>
      </c>
      <c r="S1626" s="43">
        <v>-4.2300000000000004</v>
      </c>
      <c r="U1626" s="43">
        <v>18</v>
      </c>
      <c r="IF1626">
        <v>4994</v>
      </c>
      <c r="IG1626" t="s">
        <v>296</v>
      </c>
      <c r="IH1626" t="s">
        <v>292</v>
      </c>
      <c r="IK1626">
        <v>-2</v>
      </c>
      <c r="IL1626" t="s">
        <v>278</v>
      </c>
      <c r="IM1626" t="s">
        <v>279</v>
      </c>
      <c r="IN1626" t="s">
        <v>471</v>
      </c>
      <c r="IP1626" t="s">
        <v>476</v>
      </c>
    </row>
    <row r="1627" spans="1:250" x14ac:dyDescent="0.35">
      <c r="A1627">
        <v>15081</v>
      </c>
      <c r="B1627">
        <v>-922729984</v>
      </c>
      <c r="C1627">
        <v>1837</v>
      </c>
      <c r="D1627" t="s">
        <v>272</v>
      </c>
      <c r="E1627" t="s">
        <v>273</v>
      </c>
      <c r="F1627">
        <v>7057</v>
      </c>
      <c r="G1627" t="s">
        <v>290</v>
      </c>
      <c r="H1627" t="s">
        <v>291</v>
      </c>
      <c r="I1627">
        <v>507</v>
      </c>
      <c r="J1627" t="s">
        <v>549</v>
      </c>
      <c r="K1627" t="s">
        <v>550</v>
      </c>
      <c r="L1627">
        <v>4994</v>
      </c>
      <c r="M1627" t="s">
        <v>296</v>
      </c>
      <c r="N1627" t="s">
        <v>297</v>
      </c>
      <c r="O1627">
        <v>4994</v>
      </c>
      <c r="P1627" t="s">
        <v>296</v>
      </c>
      <c r="Q1627" t="s">
        <v>297</v>
      </c>
      <c r="R1627" t="s">
        <v>516</v>
      </c>
      <c r="S1627" s="43">
        <v>-7.56</v>
      </c>
      <c r="U1627" s="43">
        <v>18</v>
      </c>
      <c r="IF1627">
        <v>4994</v>
      </c>
      <c r="IG1627" t="s">
        <v>296</v>
      </c>
      <c r="IH1627" t="s">
        <v>292</v>
      </c>
      <c r="IK1627">
        <v>-2</v>
      </c>
      <c r="IL1627" t="s">
        <v>278</v>
      </c>
      <c r="IM1627" t="s">
        <v>279</v>
      </c>
      <c r="IN1627" t="s">
        <v>471</v>
      </c>
      <c r="IP1627" t="s">
        <v>476</v>
      </c>
    </row>
    <row r="1628" spans="1:250" x14ac:dyDescent="0.35">
      <c r="A1628">
        <v>15082</v>
      </c>
      <c r="B1628">
        <v>-922729984</v>
      </c>
      <c r="C1628">
        <v>1837</v>
      </c>
      <c r="D1628" t="s">
        <v>272</v>
      </c>
      <c r="E1628" t="s">
        <v>273</v>
      </c>
      <c r="F1628">
        <v>5062</v>
      </c>
      <c r="G1628" t="s">
        <v>294</v>
      </c>
      <c r="H1628" t="s">
        <v>295</v>
      </c>
      <c r="I1628">
        <v>528</v>
      </c>
      <c r="J1628" t="s">
        <v>531</v>
      </c>
      <c r="K1628" t="s">
        <v>532</v>
      </c>
      <c r="L1628">
        <v>4994</v>
      </c>
      <c r="M1628" t="s">
        <v>296</v>
      </c>
      <c r="N1628" t="s">
        <v>297</v>
      </c>
      <c r="O1628">
        <v>4994</v>
      </c>
      <c r="P1628" t="s">
        <v>296</v>
      </c>
      <c r="Q1628" t="s">
        <v>297</v>
      </c>
      <c r="R1628" t="s">
        <v>516</v>
      </c>
      <c r="S1628" s="43">
        <v>-4.41</v>
      </c>
      <c r="U1628" s="43">
        <v>18</v>
      </c>
      <c r="IF1628">
        <v>4994</v>
      </c>
      <c r="IG1628" t="s">
        <v>296</v>
      </c>
      <c r="IH1628" t="s">
        <v>298</v>
      </c>
      <c r="IK1628">
        <v>-2</v>
      </c>
      <c r="IL1628" t="s">
        <v>278</v>
      </c>
      <c r="IM1628" t="s">
        <v>279</v>
      </c>
      <c r="IN1628" t="s">
        <v>474</v>
      </c>
      <c r="IP1628" t="s">
        <v>475</v>
      </c>
    </row>
    <row r="1629" spans="1:250" x14ac:dyDescent="0.35">
      <c r="A1629">
        <v>15083</v>
      </c>
      <c r="B1629">
        <v>-922729984</v>
      </c>
      <c r="C1629">
        <v>1837</v>
      </c>
      <c r="D1629" t="s">
        <v>272</v>
      </c>
      <c r="E1629" t="s">
        <v>273</v>
      </c>
      <c r="F1629">
        <v>5062</v>
      </c>
      <c r="G1629" t="s">
        <v>294</v>
      </c>
      <c r="H1629" t="s">
        <v>295</v>
      </c>
      <c r="I1629">
        <v>527</v>
      </c>
      <c r="J1629" t="s">
        <v>535</v>
      </c>
      <c r="K1629" t="s">
        <v>536</v>
      </c>
      <c r="L1629">
        <v>4994</v>
      </c>
      <c r="M1629" t="s">
        <v>296</v>
      </c>
      <c r="N1629" t="s">
        <v>297</v>
      </c>
      <c r="O1629">
        <v>4994</v>
      </c>
      <c r="P1629" t="s">
        <v>296</v>
      </c>
      <c r="Q1629" t="s">
        <v>297</v>
      </c>
      <c r="R1629" t="s">
        <v>516</v>
      </c>
      <c r="S1629" s="43">
        <v>-3.09</v>
      </c>
      <c r="U1629" s="43">
        <v>18</v>
      </c>
      <c r="IF1629">
        <v>4994</v>
      </c>
      <c r="IG1629" t="s">
        <v>296</v>
      </c>
      <c r="IH1629" t="s">
        <v>298</v>
      </c>
      <c r="IK1629">
        <v>-2</v>
      </c>
      <c r="IL1629" t="s">
        <v>278</v>
      </c>
      <c r="IM1629" t="s">
        <v>279</v>
      </c>
      <c r="IN1629" t="s">
        <v>474</v>
      </c>
      <c r="IP1629" t="s">
        <v>475</v>
      </c>
    </row>
    <row r="1630" spans="1:250" x14ac:dyDescent="0.35">
      <c r="A1630">
        <v>15084</v>
      </c>
      <c r="B1630">
        <v>-922729984</v>
      </c>
      <c r="C1630">
        <v>1837</v>
      </c>
      <c r="D1630" t="s">
        <v>272</v>
      </c>
      <c r="E1630" t="s">
        <v>273</v>
      </c>
      <c r="F1630">
        <v>5062</v>
      </c>
      <c r="G1630" t="s">
        <v>294</v>
      </c>
      <c r="H1630" t="s">
        <v>295</v>
      </c>
      <c r="I1630">
        <v>523</v>
      </c>
      <c r="J1630" t="s">
        <v>537</v>
      </c>
      <c r="K1630" t="s">
        <v>538</v>
      </c>
      <c r="L1630">
        <v>4994</v>
      </c>
      <c r="M1630" t="s">
        <v>296</v>
      </c>
      <c r="N1630" t="s">
        <v>297</v>
      </c>
      <c r="O1630">
        <v>4994</v>
      </c>
      <c r="P1630" t="s">
        <v>296</v>
      </c>
      <c r="Q1630" t="s">
        <v>297</v>
      </c>
      <c r="R1630" t="s">
        <v>516</v>
      </c>
      <c r="S1630" s="43">
        <v>-6.18</v>
      </c>
      <c r="U1630" s="43">
        <v>18</v>
      </c>
      <c r="IF1630">
        <v>4994</v>
      </c>
      <c r="IG1630" t="s">
        <v>296</v>
      </c>
      <c r="IH1630" t="s">
        <v>298</v>
      </c>
      <c r="IK1630">
        <v>-2</v>
      </c>
      <c r="IL1630" t="s">
        <v>278</v>
      </c>
      <c r="IM1630" t="s">
        <v>279</v>
      </c>
      <c r="IN1630" t="s">
        <v>474</v>
      </c>
      <c r="IP1630" t="s">
        <v>475</v>
      </c>
    </row>
    <row r="1631" spans="1:250" x14ac:dyDescent="0.35">
      <c r="A1631">
        <v>15085</v>
      </c>
      <c r="B1631">
        <v>-922729984</v>
      </c>
      <c r="C1631">
        <v>1837</v>
      </c>
      <c r="D1631" t="s">
        <v>272</v>
      </c>
      <c r="E1631" t="s">
        <v>273</v>
      </c>
      <c r="F1631">
        <v>7057</v>
      </c>
      <c r="G1631" t="s">
        <v>290</v>
      </c>
      <c r="H1631" t="s">
        <v>291</v>
      </c>
      <c r="I1631">
        <v>528</v>
      </c>
      <c r="J1631" t="s">
        <v>531</v>
      </c>
      <c r="K1631" t="s">
        <v>532</v>
      </c>
      <c r="L1631">
        <v>4994</v>
      </c>
      <c r="M1631" t="s">
        <v>296</v>
      </c>
      <c r="N1631" t="s">
        <v>297</v>
      </c>
      <c r="O1631">
        <v>4994</v>
      </c>
      <c r="P1631" t="s">
        <v>296</v>
      </c>
      <c r="Q1631" t="s">
        <v>297</v>
      </c>
      <c r="R1631" t="s">
        <v>516</v>
      </c>
      <c r="S1631" s="43">
        <v>-5.26</v>
      </c>
      <c r="U1631" s="43">
        <v>18</v>
      </c>
      <c r="IF1631">
        <v>4994</v>
      </c>
      <c r="IG1631" t="s">
        <v>296</v>
      </c>
      <c r="IH1631" t="s">
        <v>292</v>
      </c>
      <c r="IK1631">
        <v>-2</v>
      </c>
      <c r="IL1631" t="s">
        <v>278</v>
      </c>
      <c r="IM1631" t="s">
        <v>279</v>
      </c>
      <c r="IN1631" t="s">
        <v>471</v>
      </c>
      <c r="IP1631" t="s">
        <v>476</v>
      </c>
    </row>
    <row r="1632" spans="1:250" x14ac:dyDescent="0.35">
      <c r="A1632">
        <v>15086</v>
      </c>
      <c r="B1632">
        <v>-922729984</v>
      </c>
      <c r="C1632">
        <v>1837</v>
      </c>
      <c r="D1632" t="s">
        <v>272</v>
      </c>
      <c r="E1632" t="s">
        <v>273</v>
      </c>
      <c r="F1632">
        <v>7057</v>
      </c>
      <c r="G1632" t="s">
        <v>290</v>
      </c>
      <c r="H1632" t="s">
        <v>291</v>
      </c>
      <c r="I1632">
        <v>527</v>
      </c>
      <c r="J1632" t="s">
        <v>535</v>
      </c>
      <c r="K1632" t="s">
        <v>536</v>
      </c>
      <c r="L1632">
        <v>4994</v>
      </c>
      <c r="M1632" t="s">
        <v>296</v>
      </c>
      <c r="N1632" t="s">
        <v>297</v>
      </c>
      <c r="O1632">
        <v>4994</v>
      </c>
      <c r="P1632" t="s">
        <v>296</v>
      </c>
      <c r="Q1632" t="s">
        <v>297</v>
      </c>
      <c r="R1632" t="s">
        <v>516</v>
      </c>
      <c r="S1632" s="43">
        <v>-3.68</v>
      </c>
      <c r="U1632" s="43">
        <v>18</v>
      </c>
      <c r="IF1632">
        <v>4994</v>
      </c>
      <c r="IG1632" t="s">
        <v>296</v>
      </c>
      <c r="IH1632" t="s">
        <v>292</v>
      </c>
      <c r="IK1632">
        <v>-2</v>
      </c>
      <c r="IL1632" t="s">
        <v>278</v>
      </c>
      <c r="IM1632" t="s">
        <v>279</v>
      </c>
      <c r="IN1632" t="s">
        <v>471</v>
      </c>
      <c r="IP1632" t="s">
        <v>476</v>
      </c>
    </row>
    <row r="1633" spans="1:250" x14ac:dyDescent="0.35">
      <c r="A1633">
        <v>15087</v>
      </c>
      <c r="B1633">
        <v>-922729984</v>
      </c>
      <c r="C1633">
        <v>1837</v>
      </c>
      <c r="D1633" t="s">
        <v>272</v>
      </c>
      <c r="E1633" t="s">
        <v>273</v>
      </c>
      <c r="F1633">
        <v>7057</v>
      </c>
      <c r="G1633" t="s">
        <v>290</v>
      </c>
      <c r="H1633" t="s">
        <v>291</v>
      </c>
      <c r="I1633">
        <v>523</v>
      </c>
      <c r="J1633" t="s">
        <v>537</v>
      </c>
      <c r="K1633" t="s">
        <v>538</v>
      </c>
      <c r="L1633">
        <v>4994</v>
      </c>
      <c r="M1633" t="s">
        <v>296</v>
      </c>
      <c r="N1633" t="s">
        <v>297</v>
      </c>
      <c r="O1633">
        <v>4994</v>
      </c>
      <c r="P1633" t="s">
        <v>296</v>
      </c>
      <c r="Q1633" t="s">
        <v>297</v>
      </c>
      <c r="R1633" t="s">
        <v>516</v>
      </c>
      <c r="S1633" s="43">
        <v>-7.66</v>
      </c>
      <c r="U1633" s="43">
        <v>18</v>
      </c>
      <c r="IF1633">
        <v>4994</v>
      </c>
      <c r="IG1633" t="s">
        <v>296</v>
      </c>
      <c r="IH1633" t="s">
        <v>292</v>
      </c>
      <c r="IK1633">
        <v>-2</v>
      </c>
      <c r="IL1633" t="s">
        <v>278</v>
      </c>
      <c r="IM1633" t="s">
        <v>279</v>
      </c>
      <c r="IN1633" t="s">
        <v>471</v>
      </c>
      <c r="IP1633" t="s">
        <v>476</v>
      </c>
    </row>
    <row r="1634" spans="1:250" x14ac:dyDescent="0.35">
      <c r="A1634">
        <v>15088</v>
      </c>
      <c r="B1634">
        <v>-922729984</v>
      </c>
      <c r="C1634">
        <v>1837</v>
      </c>
      <c r="D1634" t="s">
        <v>272</v>
      </c>
      <c r="E1634" t="s">
        <v>273</v>
      </c>
      <c r="F1634">
        <v>7057</v>
      </c>
      <c r="G1634" t="s">
        <v>290</v>
      </c>
      <c r="H1634" t="s">
        <v>291</v>
      </c>
      <c r="I1634">
        <v>521</v>
      </c>
      <c r="J1634" t="s">
        <v>539</v>
      </c>
      <c r="K1634" t="s">
        <v>540</v>
      </c>
      <c r="L1634">
        <v>4994</v>
      </c>
      <c r="M1634" t="s">
        <v>296</v>
      </c>
      <c r="N1634" t="s">
        <v>297</v>
      </c>
      <c r="O1634">
        <v>4994</v>
      </c>
      <c r="P1634" t="s">
        <v>296</v>
      </c>
      <c r="Q1634" t="s">
        <v>297</v>
      </c>
      <c r="R1634" t="s">
        <v>516</v>
      </c>
      <c r="S1634" s="43">
        <v>-3.83</v>
      </c>
      <c r="U1634" s="43">
        <v>18</v>
      </c>
      <c r="IF1634">
        <v>4994</v>
      </c>
      <c r="IG1634" t="s">
        <v>296</v>
      </c>
      <c r="IH1634" t="s">
        <v>292</v>
      </c>
      <c r="IK1634">
        <v>-2</v>
      </c>
      <c r="IL1634" t="s">
        <v>278</v>
      </c>
      <c r="IM1634" t="s">
        <v>279</v>
      </c>
      <c r="IN1634" t="s">
        <v>471</v>
      </c>
      <c r="IP1634" t="s">
        <v>476</v>
      </c>
    </row>
    <row r="1635" spans="1:250" x14ac:dyDescent="0.35">
      <c r="A1635">
        <v>15089</v>
      </c>
      <c r="B1635">
        <v>-922729984</v>
      </c>
      <c r="C1635">
        <v>1837</v>
      </c>
      <c r="D1635" t="s">
        <v>272</v>
      </c>
      <c r="E1635" t="s">
        <v>273</v>
      </c>
      <c r="F1635">
        <v>7057</v>
      </c>
      <c r="G1635" t="s">
        <v>290</v>
      </c>
      <c r="H1635" t="s">
        <v>291</v>
      </c>
      <c r="I1635">
        <v>519</v>
      </c>
      <c r="J1635" t="s">
        <v>541</v>
      </c>
      <c r="K1635" t="s">
        <v>542</v>
      </c>
      <c r="L1635">
        <v>4994</v>
      </c>
      <c r="M1635" t="s">
        <v>296</v>
      </c>
      <c r="N1635" t="s">
        <v>297</v>
      </c>
      <c r="O1635">
        <v>4994</v>
      </c>
      <c r="P1635" t="s">
        <v>296</v>
      </c>
      <c r="Q1635" t="s">
        <v>297</v>
      </c>
      <c r="R1635" t="s">
        <v>516</v>
      </c>
      <c r="S1635" s="43">
        <v>-4.03</v>
      </c>
      <c r="U1635" s="43">
        <v>18</v>
      </c>
      <c r="IF1635">
        <v>4994</v>
      </c>
      <c r="IG1635" t="s">
        <v>296</v>
      </c>
      <c r="IH1635" t="s">
        <v>292</v>
      </c>
      <c r="IK1635">
        <v>-2</v>
      </c>
      <c r="IL1635" t="s">
        <v>278</v>
      </c>
      <c r="IM1635" t="s">
        <v>279</v>
      </c>
      <c r="IN1635" t="s">
        <v>471</v>
      </c>
      <c r="IP1635" t="s">
        <v>476</v>
      </c>
    </row>
    <row r="1636" spans="1:250" x14ac:dyDescent="0.35">
      <c r="A1636">
        <v>15090</v>
      </c>
      <c r="B1636">
        <v>-922729984</v>
      </c>
      <c r="C1636">
        <v>1837</v>
      </c>
      <c r="D1636" t="s">
        <v>272</v>
      </c>
      <c r="E1636" t="s">
        <v>273</v>
      </c>
      <c r="F1636">
        <v>7057</v>
      </c>
      <c r="G1636" t="s">
        <v>290</v>
      </c>
      <c r="H1636" t="s">
        <v>291</v>
      </c>
      <c r="I1636">
        <v>515</v>
      </c>
      <c r="J1636" t="s">
        <v>543</v>
      </c>
      <c r="K1636" t="s">
        <v>544</v>
      </c>
      <c r="L1636">
        <v>4994</v>
      </c>
      <c r="M1636" t="s">
        <v>296</v>
      </c>
      <c r="N1636" t="s">
        <v>297</v>
      </c>
      <c r="O1636">
        <v>4994</v>
      </c>
      <c r="P1636" t="s">
        <v>296</v>
      </c>
      <c r="Q1636" t="s">
        <v>297</v>
      </c>
      <c r="R1636" t="s">
        <v>516</v>
      </c>
      <c r="S1636" s="43">
        <v>-9.4700000000000006</v>
      </c>
      <c r="U1636" s="43">
        <v>18</v>
      </c>
      <c r="IF1636">
        <v>4994</v>
      </c>
      <c r="IG1636" t="s">
        <v>296</v>
      </c>
      <c r="IH1636" t="s">
        <v>292</v>
      </c>
      <c r="IK1636">
        <v>-2</v>
      </c>
      <c r="IL1636" t="s">
        <v>278</v>
      </c>
      <c r="IM1636" t="s">
        <v>279</v>
      </c>
      <c r="IN1636" t="s">
        <v>471</v>
      </c>
      <c r="IP1636" t="s">
        <v>476</v>
      </c>
    </row>
    <row r="1637" spans="1:250" x14ac:dyDescent="0.35">
      <c r="A1637">
        <v>15091</v>
      </c>
      <c r="B1637">
        <v>-922729984</v>
      </c>
      <c r="C1637">
        <v>1837</v>
      </c>
      <c r="D1637" t="s">
        <v>272</v>
      </c>
      <c r="E1637" t="s">
        <v>273</v>
      </c>
      <c r="F1637">
        <v>5062</v>
      </c>
      <c r="G1637" t="s">
        <v>294</v>
      </c>
      <c r="H1637" t="s">
        <v>295</v>
      </c>
      <c r="I1637">
        <v>521</v>
      </c>
      <c r="J1637" t="s">
        <v>539</v>
      </c>
      <c r="K1637" t="s">
        <v>540</v>
      </c>
      <c r="L1637">
        <v>7999</v>
      </c>
      <c r="M1637" t="s">
        <v>299</v>
      </c>
      <c r="N1637" t="s">
        <v>300</v>
      </c>
      <c r="O1637">
        <v>7999</v>
      </c>
      <c r="P1637" t="s">
        <v>299</v>
      </c>
      <c r="Q1637" t="s">
        <v>300</v>
      </c>
      <c r="R1637" t="s">
        <v>516</v>
      </c>
      <c r="S1637" s="43">
        <v>-1.95</v>
      </c>
      <c r="U1637" s="43">
        <v>18</v>
      </c>
      <c r="IF1637">
        <v>7999</v>
      </c>
      <c r="IG1637" t="s">
        <v>299</v>
      </c>
      <c r="IH1637" t="s">
        <v>298</v>
      </c>
      <c r="IK1637">
        <v>-2</v>
      </c>
      <c r="IL1637" t="s">
        <v>278</v>
      </c>
      <c r="IM1637" t="s">
        <v>279</v>
      </c>
      <c r="IN1637" t="s">
        <v>474</v>
      </c>
      <c r="IP1637" t="s">
        <v>477</v>
      </c>
    </row>
    <row r="1638" spans="1:250" x14ac:dyDescent="0.35">
      <c r="A1638">
        <v>15092</v>
      </c>
      <c r="B1638">
        <v>-922729984</v>
      </c>
      <c r="C1638">
        <v>1837</v>
      </c>
      <c r="D1638" t="s">
        <v>272</v>
      </c>
      <c r="E1638" t="s">
        <v>273</v>
      </c>
      <c r="F1638">
        <v>5062</v>
      </c>
      <c r="G1638" t="s">
        <v>294</v>
      </c>
      <c r="H1638" t="s">
        <v>295</v>
      </c>
      <c r="I1638">
        <v>519</v>
      </c>
      <c r="J1638" t="s">
        <v>541</v>
      </c>
      <c r="K1638" t="s">
        <v>542</v>
      </c>
      <c r="L1638">
        <v>7999</v>
      </c>
      <c r="M1638" t="s">
        <v>299</v>
      </c>
      <c r="N1638" t="s">
        <v>300</v>
      </c>
      <c r="O1638">
        <v>7999</v>
      </c>
      <c r="P1638" t="s">
        <v>299</v>
      </c>
      <c r="Q1638" t="s">
        <v>300</v>
      </c>
      <c r="R1638" t="s">
        <v>516</v>
      </c>
      <c r="S1638" s="43">
        <v>-1.95</v>
      </c>
      <c r="U1638" s="43">
        <v>18</v>
      </c>
      <c r="IF1638">
        <v>7999</v>
      </c>
      <c r="IG1638" t="s">
        <v>299</v>
      </c>
      <c r="IH1638" t="s">
        <v>298</v>
      </c>
      <c r="IK1638">
        <v>-2</v>
      </c>
      <c r="IL1638" t="s">
        <v>278</v>
      </c>
      <c r="IM1638" t="s">
        <v>279</v>
      </c>
      <c r="IN1638" t="s">
        <v>474</v>
      </c>
      <c r="IP1638" t="s">
        <v>477</v>
      </c>
    </row>
    <row r="1639" spans="1:250" x14ac:dyDescent="0.35">
      <c r="A1639">
        <v>15093</v>
      </c>
      <c r="B1639">
        <v>-922729984</v>
      </c>
      <c r="C1639">
        <v>1837</v>
      </c>
      <c r="D1639" t="s">
        <v>272</v>
      </c>
      <c r="E1639" t="s">
        <v>273</v>
      </c>
      <c r="F1639">
        <v>5062</v>
      </c>
      <c r="G1639" t="s">
        <v>294</v>
      </c>
      <c r="H1639" t="s">
        <v>295</v>
      </c>
      <c r="I1639">
        <v>515</v>
      </c>
      <c r="J1639" t="s">
        <v>543</v>
      </c>
      <c r="K1639" t="s">
        <v>544</v>
      </c>
      <c r="L1639">
        <v>7999</v>
      </c>
      <c r="M1639" t="s">
        <v>299</v>
      </c>
      <c r="N1639" t="s">
        <v>300</v>
      </c>
      <c r="O1639">
        <v>7999</v>
      </c>
      <c r="P1639" t="s">
        <v>299</v>
      </c>
      <c r="Q1639" t="s">
        <v>300</v>
      </c>
      <c r="R1639" t="s">
        <v>516</v>
      </c>
      <c r="S1639" s="43">
        <v>-4.5999999999999996</v>
      </c>
      <c r="U1639" s="43">
        <v>18</v>
      </c>
      <c r="IF1639">
        <v>7999</v>
      </c>
      <c r="IG1639" t="s">
        <v>299</v>
      </c>
      <c r="IH1639" t="s">
        <v>298</v>
      </c>
      <c r="IK1639">
        <v>-2</v>
      </c>
      <c r="IL1639" t="s">
        <v>278</v>
      </c>
      <c r="IM1639" t="s">
        <v>279</v>
      </c>
      <c r="IN1639" t="s">
        <v>474</v>
      </c>
      <c r="IP1639" t="s">
        <v>477</v>
      </c>
    </row>
    <row r="1640" spans="1:250" x14ac:dyDescent="0.35">
      <c r="A1640">
        <v>15094</v>
      </c>
      <c r="B1640">
        <v>-922729984</v>
      </c>
      <c r="C1640">
        <v>1837</v>
      </c>
      <c r="D1640" t="s">
        <v>272</v>
      </c>
      <c r="E1640" t="s">
        <v>273</v>
      </c>
      <c r="F1640">
        <v>5062</v>
      </c>
      <c r="G1640" t="s">
        <v>294</v>
      </c>
      <c r="H1640" t="s">
        <v>295</v>
      </c>
      <c r="I1640">
        <v>513</v>
      </c>
      <c r="J1640" t="s">
        <v>545</v>
      </c>
      <c r="K1640" t="s">
        <v>546</v>
      </c>
      <c r="L1640">
        <v>7999</v>
      </c>
      <c r="M1640" t="s">
        <v>299</v>
      </c>
      <c r="N1640" t="s">
        <v>300</v>
      </c>
      <c r="O1640">
        <v>7999</v>
      </c>
      <c r="P1640" t="s">
        <v>299</v>
      </c>
      <c r="Q1640" t="s">
        <v>300</v>
      </c>
      <c r="R1640" t="s">
        <v>516</v>
      </c>
      <c r="S1640" s="43">
        <v>-4.08</v>
      </c>
      <c r="U1640" s="43">
        <v>18</v>
      </c>
      <c r="IF1640">
        <v>7999</v>
      </c>
      <c r="IG1640" t="s">
        <v>299</v>
      </c>
      <c r="IH1640" t="s">
        <v>298</v>
      </c>
      <c r="IK1640">
        <v>-2</v>
      </c>
      <c r="IL1640" t="s">
        <v>278</v>
      </c>
      <c r="IM1640" t="s">
        <v>279</v>
      </c>
      <c r="IN1640" t="s">
        <v>474</v>
      </c>
      <c r="IP1640" t="s">
        <v>477</v>
      </c>
    </row>
    <row r="1641" spans="1:250" x14ac:dyDescent="0.35">
      <c r="A1641">
        <v>15095</v>
      </c>
      <c r="B1641">
        <v>-922729984</v>
      </c>
      <c r="C1641">
        <v>1837</v>
      </c>
      <c r="D1641" t="s">
        <v>272</v>
      </c>
      <c r="E1641" t="s">
        <v>273</v>
      </c>
      <c r="F1641">
        <v>5062</v>
      </c>
      <c r="G1641" t="s">
        <v>294</v>
      </c>
      <c r="H1641" t="s">
        <v>295</v>
      </c>
      <c r="I1641">
        <v>509</v>
      </c>
      <c r="J1641" t="s">
        <v>547</v>
      </c>
      <c r="K1641" t="s">
        <v>548</v>
      </c>
      <c r="L1641">
        <v>7999</v>
      </c>
      <c r="M1641" t="s">
        <v>299</v>
      </c>
      <c r="N1641" t="s">
        <v>300</v>
      </c>
      <c r="O1641">
        <v>7999</v>
      </c>
      <c r="P1641" t="s">
        <v>299</v>
      </c>
      <c r="Q1641" t="s">
        <v>300</v>
      </c>
      <c r="R1641" t="s">
        <v>516</v>
      </c>
      <c r="S1641" s="43">
        <v>-2.33</v>
      </c>
      <c r="U1641" s="43">
        <v>18</v>
      </c>
      <c r="IF1641">
        <v>7999</v>
      </c>
      <c r="IG1641" t="s">
        <v>299</v>
      </c>
      <c r="IH1641" t="s">
        <v>298</v>
      </c>
      <c r="IK1641">
        <v>-2</v>
      </c>
      <c r="IL1641" t="s">
        <v>278</v>
      </c>
      <c r="IM1641" t="s">
        <v>279</v>
      </c>
      <c r="IN1641" t="s">
        <v>474</v>
      </c>
      <c r="IP1641" t="s">
        <v>477</v>
      </c>
    </row>
    <row r="1642" spans="1:250" x14ac:dyDescent="0.35">
      <c r="A1642">
        <v>15096</v>
      </c>
      <c r="B1642">
        <v>-922729984</v>
      </c>
      <c r="C1642">
        <v>1837</v>
      </c>
      <c r="D1642" t="s">
        <v>272</v>
      </c>
      <c r="E1642" t="s">
        <v>273</v>
      </c>
      <c r="F1642">
        <v>5062</v>
      </c>
      <c r="G1642" t="s">
        <v>294</v>
      </c>
      <c r="H1642" t="s">
        <v>295</v>
      </c>
      <c r="I1642">
        <v>507</v>
      </c>
      <c r="J1642" t="s">
        <v>549</v>
      </c>
      <c r="K1642" t="s">
        <v>550</v>
      </c>
      <c r="L1642">
        <v>7999</v>
      </c>
      <c r="M1642" t="s">
        <v>299</v>
      </c>
      <c r="N1642" t="s">
        <v>300</v>
      </c>
      <c r="O1642">
        <v>7999</v>
      </c>
      <c r="P1642" t="s">
        <v>299</v>
      </c>
      <c r="Q1642" t="s">
        <v>300</v>
      </c>
      <c r="R1642" t="s">
        <v>516</v>
      </c>
      <c r="S1642" s="43">
        <v>-3.66</v>
      </c>
      <c r="U1642" s="43">
        <v>18</v>
      </c>
      <c r="IF1642">
        <v>7999</v>
      </c>
      <c r="IG1642" t="s">
        <v>299</v>
      </c>
      <c r="IH1642" t="s">
        <v>298</v>
      </c>
      <c r="IK1642">
        <v>-2</v>
      </c>
      <c r="IL1642" t="s">
        <v>278</v>
      </c>
      <c r="IM1642" t="s">
        <v>279</v>
      </c>
      <c r="IN1642" t="s">
        <v>474</v>
      </c>
      <c r="IP1642" t="s">
        <v>477</v>
      </c>
    </row>
    <row r="1643" spans="1:250" x14ac:dyDescent="0.35">
      <c r="A1643">
        <v>15097</v>
      </c>
      <c r="B1643">
        <v>-922729984</v>
      </c>
      <c r="C1643">
        <v>1837</v>
      </c>
      <c r="D1643" t="s">
        <v>272</v>
      </c>
      <c r="E1643" t="s">
        <v>273</v>
      </c>
      <c r="F1643">
        <v>7057</v>
      </c>
      <c r="G1643" t="s">
        <v>290</v>
      </c>
      <c r="H1643" t="s">
        <v>291</v>
      </c>
      <c r="I1643">
        <v>513</v>
      </c>
      <c r="J1643" t="s">
        <v>545</v>
      </c>
      <c r="K1643" t="s">
        <v>546</v>
      </c>
      <c r="L1643">
        <v>7999</v>
      </c>
      <c r="M1643" t="s">
        <v>299</v>
      </c>
      <c r="N1643" t="s">
        <v>300</v>
      </c>
      <c r="O1643">
        <v>7999</v>
      </c>
      <c r="P1643" t="s">
        <v>299</v>
      </c>
      <c r="Q1643" t="s">
        <v>300</v>
      </c>
      <c r="R1643" t="s">
        <v>516</v>
      </c>
      <c r="S1643" s="43">
        <v>-4.08</v>
      </c>
      <c r="U1643" s="43">
        <v>18</v>
      </c>
      <c r="IF1643">
        <v>7999</v>
      </c>
      <c r="IG1643" t="s">
        <v>299</v>
      </c>
      <c r="IH1643" t="s">
        <v>292</v>
      </c>
      <c r="IK1643">
        <v>-2</v>
      </c>
      <c r="IL1643" t="s">
        <v>278</v>
      </c>
      <c r="IM1643" t="s">
        <v>279</v>
      </c>
      <c r="IN1643" t="s">
        <v>471</v>
      </c>
      <c r="IP1643" t="s">
        <v>478</v>
      </c>
    </row>
    <row r="1644" spans="1:250" x14ac:dyDescent="0.35">
      <c r="A1644">
        <v>15098</v>
      </c>
      <c r="B1644">
        <v>-922729984</v>
      </c>
      <c r="C1644">
        <v>1837</v>
      </c>
      <c r="D1644" t="s">
        <v>272</v>
      </c>
      <c r="E1644" t="s">
        <v>273</v>
      </c>
      <c r="F1644">
        <v>7057</v>
      </c>
      <c r="G1644" t="s">
        <v>290</v>
      </c>
      <c r="H1644" t="s">
        <v>291</v>
      </c>
      <c r="I1644">
        <v>509</v>
      </c>
      <c r="J1644" t="s">
        <v>547</v>
      </c>
      <c r="K1644" t="s">
        <v>548</v>
      </c>
      <c r="L1644">
        <v>7999</v>
      </c>
      <c r="M1644" t="s">
        <v>299</v>
      </c>
      <c r="N1644" t="s">
        <v>300</v>
      </c>
      <c r="O1644">
        <v>7999</v>
      </c>
      <c r="P1644" t="s">
        <v>299</v>
      </c>
      <c r="Q1644" t="s">
        <v>300</v>
      </c>
      <c r="R1644" t="s">
        <v>516</v>
      </c>
      <c r="S1644" s="43">
        <v>-2.0299999999999998</v>
      </c>
      <c r="U1644" s="43">
        <v>18</v>
      </c>
      <c r="IF1644">
        <v>7999</v>
      </c>
      <c r="IG1644" t="s">
        <v>299</v>
      </c>
      <c r="IH1644" t="s">
        <v>292</v>
      </c>
      <c r="IK1644">
        <v>-2</v>
      </c>
      <c r="IL1644" t="s">
        <v>278</v>
      </c>
      <c r="IM1644" t="s">
        <v>279</v>
      </c>
      <c r="IN1644" t="s">
        <v>471</v>
      </c>
      <c r="IP1644" t="s">
        <v>478</v>
      </c>
    </row>
    <row r="1645" spans="1:250" x14ac:dyDescent="0.35">
      <c r="A1645">
        <v>15099</v>
      </c>
      <c r="B1645">
        <v>-922729984</v>
      </c>
      <c r="C1645">
        <v>1837</v>
      </c>
      <c r="D1645" t="s">
        <v>272</v>
      </c>
      <c r="E1645" t="s">
        <v>273</v>
      </c>
      <c r="F1645">
        <v>7057</v>
      </c>
      <c r="G1645" t="s">
        <v>290</v>
      </c>
      <c r="H1645" t="s">
        <v>291</v>
      </c>
      <c r="I1645">
        <v>507</v>
      </c>
      <c r="J1645" t="s">
        <v>549</v>
      </c>
      <c r="K1645" t="s">
        <v>550</v>
      </c>
      <c r="L1645">
        <v>7999</v>
      </c>
      <c r="M1645" t="s">
        <v>299</v>
      </c>
      <c r="N1645" t="s">
        <v>300</v>
      </c>
      <c r="O1645">
        <v>7999</v>
      </c>
      <c r="P1645" t="s">
        <v>299</v>
      </c>
      <c r="Q1645" t="s">
        <v>300</v>
      </c>
      <c r="R1645" t="s">
        <v>516</v>
      </c>
      <c r="S1645" s="43">
        <v>-3.63</v>
      </c>
      <c r="U1645" s="43">
        <v>18</v>
      </c>
      <c r="IF1645">
        <v>7999</v>
      </c>
      <c r="IG1645" t="s">
        <v>299</v>
      </c>
      <c r="IH1645" t="s">
        <v>292</v>
      </c>
      <c r="IK1645">
        <v>-2</v>
      </c>
      <c r="IL1645" t="s">
        <v>278</v>
      </c>
      <c r="IM1645" t="s">
        <v>279</v>
      </c>
      <c r="IN1645" t="s">
        <v>471</v>
      </c>
      <c r="IP1645" t="s">
        <v>478</v>
      </c>
    </row>
    <row r="1646" spans="1:250" x14ac:dyDescent="0.35">
      <c r="A1646">
        <v>15100</v>
      </c>
      <c r="B1646">
        <v>-922729984</v>
      </c>
      <c r="C1646">
        <v>1837</v>
      </c>
      <c r="D1646" t="s">
        <v>272</v>
      </c>
      <c r="E1646" t="s">
        <v>273</v>
      </c>
      <c r="F1646">
        <v>5062</v>
      </c>
      <c r="G1646" t="s">
        <v>294</v>
      </c>
      <c r="H1646" t="s">
        <v>295</v>
      </c>
      <c r="I1646">
        <v>528</v>
      </c>
      <c r="J1646" t="s">
        <v>531</v>
      </c>
      <c r="K1646" t="s">
        <v>532</v>
      </c>
      <c r="L1646">
        <v>7999</v>
      </c>
      <c r="M1646" t="s">
        <v>299</v>
      </c>
      <c r="N1646" t="s">
        <v>300</v>
      </c>
      <c r="O1646">
        <v>7999</v>
      </c>
      <c r="P1646" t="s">
        <v>299</v>
      </c>
      <c r="Q1646" t="s">
        <v>300</v>
      </c>
      <c r="R1646" t="s">
        <v>516</v>
      </c>
      <c r="S1646" s="43">
        <v>-2.79</v>
      </c>
      <c r="U1646" s="43">
        <v>18</v>
      </c>
      <c r="IF1646">
        <v>7999</v>
      </c>
      <c r="IG1646" t="s">
        <v>299</v>
      </c>
      <c r="IH1646" t="s">
        <v>298</v>
      </c>
      <c r="IK1646">
        <v>-2</v>
      </c>
      <c r="IL1646" t="s">
        <v>278</v>
      </c>
      <c r="IM1646" t="s">
        <v>279</v>
      </c>
      <c r="IN1646" t="s">
        <v>474</v>
      </c>
      <c r="IP1646" t="s">
        <v>477</v>
      </c>
    </row>
    <row r="1647" spans="1:250" x14ac:dyDescent="0.35">
      <c r="A1647">
        <v>15101</v>
      </c>
      <c r="B1647">
        <v>-922729984</v>
      </c>
      <c r="C1647">
        <v>1837</v>
      </c>
      <c r="D1647" t="s">
        <v>272</v>
      </c>
      <c r="E1647" t="s">
        <v>273</v>
      </c>
      <c r="F1647">
        <v>5062</v>
      </c>
      <c r="G1647" t="s">
        <v>294</v>
      </c>
      <c r="H1647" t="s">
        <v>295</v>
      </c>
      <c r="I1647">
        <v>527</v>
      </c>
      <c r="J1647" t="s">
        <v>535</v>
      </c>
      <c r="K1647" t="s">
        <v>536</v>
      </c>
      <c r="L1647">
        <v>7999</v>
      </c>
      <c r="M1647" t="s">
        <v>299</v>
      </c>
      <c r="N1647" t="s">
        <v>300</v>
      </c>
      <c r="O1647">
        <v>7999</v>
      </c>
      <c r="P1647" t="s">
        <v>299</v>
      </c>
      <c r="Q1647" t="s">
        <v>300</v>
      </c>
      <c r="R1647" t="s">
        <v>516</v>
      </c>
      <c r="S1647" s="43">
        <v>-1.95</v>
      </c>
      <c r="U1647" s="43">
        <v>18</v>
      </c>
      <c r="IF1647">
        <v>7999</v>
      </c>
      <c r="IG1647" t="s">
        <v>299</v>
      </c>
      <c r="IH1647" t="s">
        <v>298</v>
      </c>
      <c r="IK1647">
        <v>-2</v>
      </c>
      <c r="IL1647" t="s">
        <v>278</v>
      </c>
      <c r="IM1647" t="s">
        <v>279</v>
      </c>
      <c r="IN1647" t="s">
        <v>474</v>
      </c>
      <c r="IP1647" t="s">
        <v>477</v>
      </c>
    </row>
    <row r="1648" spans="1:250" x14ac:dyDescent="0.35">
      <c r="A1648">
        <v>15102</v>
      </c>
      <c r="B1648">
        <v>-922729984</v>
      </c>
      <c r="C1648">
        <v>1837</v>
      </c>
      <c r="D1648" t="s">
        <v>272</v>
      </c>
      <c r="E1648" t="s">
        <v>273</v>
      </c>
      <c r="F1648">
        <v>5062</v>
      </c>
      <c r="G1648" t="s">
        <v>294</v>
      </c>
      <c r="H1648" t="s">
        <v>295</v>
      </c>
      <c r="I1648">
        <v>523</v>
      </c>
      <c r="J1648" t="s">
        <v>537</v>
      </c>
      <c r="K1648" t="s">
        <v>538</v>
      </c>
      <c r="L1648">
        <v>7999</v>
      </c>
      <c r="M1648" t="s">
        <v>299</v>
      </c>
      <c r="N1648" t="s">
        <v>300</v>
      </c>
      <c r="O1648">
        <v>7999</v>
      </c>
      <c r="P1648" t="s">
        <v>299</v>
      </c>
      <c r="Q1648" t="s">
        <v>300</v>
      </c>
      <c r="R1648" t="s">
        <v>516</v>
      </c>
      <c r="S1648" s="43">
        <v>-3.9</v>
      </c>
      <c r="U1648" s="43">
        <v>18</v>
      </c>
      <c r="IF1648">
        <v>7999</v>
      </c>
      <c r="IG1648" t="s">
        <v>299</v>
      </c>
      <c r="IH1648" t="s">
        <v>298</v>
      </c>
      <c r="IK1648">
        <v>-2</v>
      </c>
      <c r="IL1648" t="s">
        <v>278</v>
      </c>
      <c r="IM1648" t="s">
        <v>279</v>
      </c>
      <c r="IN1648" t="s">
        <v>474</v>
      </c>
      <c r="IP1648" t="s">
        <v>477</v>
      </c>
    </row>
    <row r="1649" spans="1:250" x14ac:dyDescent="0.35">
      <c r="A1649">
        <v>15103</v>
      </c>
      <c r="B1649">
        <v>-922729984</v>
      </c>
      <c r="C1649">
        <v>1837</v>
      </c>
      <c r="D1649" t="s">
        <v>272</v>
      </c>
      <c r="E1649" t="s">
        <v>273</v>
      </c>
      <c r="F1649">
        <v>7057</v>
      </c>
      <c r="G1649" t="s">
        <v>290</v>
      </c>
      <c r="H1649" t="s">
        <v>291</v>
      </c>
      <c r="I1649">
        <v>528</v>
      </c>
      <c r="J1649" t="s">
        <v>531</v>
      </c>
      <c r="K1649" t="s">
        <v>532</v>
      </c>
      <c r="L1649">
        <v>7999</v>
      </c>
      <c r="M1649" t="s">
        <v>299</v>
      </c>
      <c r="N1649" t="s">
        <v>300</v>
      </c>
      <c r="O1649">
        <v>7999</v>
      </c>
      <c r="P1649" t="s">
        <v>299</v>
      </c>
      <c r="Q1649" t="s">
        <v>300</v>
      </c>
      <c r="R1649" t="s">
        <v>516</v>
      </c>
      <c r="S1649" s="43">
        <v>-2.5299999999999998</v>
      </c>
      <c r="U1649" s="43">
        <v>18</v>
      </c>
      <c r="IF1649">
        <v>7999</v>
      </c>
      <c r="IG1649" t="s">
        <v>299</v>
      </c>
      <c r="IH1649" t="s">
        <v>292</v>
      </c>
      <c r="IK1649">
        <v>-2</v>
      </c>
      <c r="IL1649" t="s">
        <v>278</v>
      </c>
      <c r="IM1649" t="s">
        <v>279</v>
      </c>
      <c r="IN1649" t="s">
        <v>471</v>
      </c>
      <c r="IP1649" t="s">
        <v>478</v>
      </c>
    </row>
    <row r="1650" spans="1:250" x14ac:dyDescent="0.35">
      <c r="A1650">
        <v>15104</v>
      </c>
      <c r="B1650">
        <v>-922729984</v>
      </c>
      <c r="C1650">
        <v>1837</v>
      </c>
      <c r="D1650" t="s">
        <v>272</v>
      </c>
      <c r="E1650" t="s">
        <v>273</v>
      </c>
      <c r="F1650">
        <v>7057</v>
      </c>
      <c r="G1650" t="s">
        <v>290</v>
      </c>
      <c r="H1650" t="s">
        <v>291</v>
      </c>
      <c r="I1650">
        <v>527</v>
      </c>
      <c r="J1650" t="s">
        <v>535</v>
      </c>
      <c r="K1650" t="s">
        <v>536</v>
      </c>
      <c r="L1650">
        <v>7999</v>
      </c>
      <c r="M1650" t="s">
        <v>299</v>
      </c>
      <c r="N1650" t="s">
        <v>300</v>
      </c>
      <c r="O1650">
        <v>7999</v>
      </c>
      <c r="P1650" t="s">
        <v>299</v>
      </c>
      <c r="Q1650" t="s">
        <v>300</v>
      </c>
      <c r="R1650" t="s">
        <v>516</v>
      </c>
      <c r="S1650" s="43">
        <v>-1.77</v>
      </c>
      <c r="U1650" s="43">
        <v>18</v>
      </c>
      <c r="IF1650">
        <v>7999</v>
      </c>
      <c r="IG1650" t="s">
        <v>299</v>
      </c>
      <c r="IH1650" t="s">
        <v>292</v>
      </c>
      <c r="IK1650">
        <v>-2</v>
      </c>
      <c r="IL1650" t="s">
        <v>278</v>
      </c>
      <c r="IM1650" t="s">
        <v>279</v>
      </c>
      <c r="IN1650" t="s">
        <v>471</v>
      </c>
      <c r="IP1650" t="s">
        <v>478</v>
      </c>
    </row>
    <row r="1651" spans="1:250" x14ac:dyDescent="0.35">
      <c r="A1651">
        <v>15105</v>
      </c>
      <c r="B1651">
        <v>-922729984</v>
      </c>
      <c r="C1651">
        <v>1837</v>
      </c>
      <c r="D1651" t="s">
        <v>272</v>
      </c>
      <c r="E1651" t="s">
        <v>273</v>
      </c>
      <c r="F1651">
        <v>7057</v>
      </c>
      <c r="G1651" t="s">
        <v>290</v>
      </c>
      <c r="H1651" t="s">
        <v>291</v>
      </c>
      <c r="I1651">
        <v>523</v>
      </c>
      <c r="J1651" t="s">
        <v>537</v>
      </c>
      <c r="K1651" t="s">
        <v>538</v>
      </c>
      <c r="L1651">
        <v>7999</v>
      </c>
      <c r="M1651" t="s">
        <v>299</v>
      </c>
      <c r="N1651" t="s">
        <v>300</v>
      </c>
      <c r="O1651">
        <v>7999</v>
      </c>
      <c r="P1651" t="s">
        <v>299</v>
      </c>
      <c r="Q1651" t="s">
        <v>300</v>
      </c>
      <c r="R1651" t="s">
        <v>516</v>
      </c>
      <c r="S1651" s="43">
        <v>-3.68</v>
      </c>
      <c r="U1651" s="43">
        <v>18</v>
      </c>
      <c r="IF1651">
        <v>7999</v>
      </c>
      <c r="IG1651" t="s">
        <v>299</v>
      </c>
      <c r="IH1651" t="s">
        <v>292</v>
      </c>
      <c r="IK1651">
        <v>-2</v>
      </c>
      <c r="IL1651" t="s">
        <v>278</v>
      </c>
      <c r="IM1651" t="s">
        <v>279</v>
      </c>
      <c r="IN1651" t="s">
        <v>471</v>
      </c>
      <c r="IP1651" t="s">
        <v>478</v>
      </c>
    </row>
    <row r="1652" spans="1:250" x14ac:dyDescent="0.35">
      <c r="A1652">
        <v>15106</v>
      </c>
      <c r="B1652">
        <v>-922729984</v>
      </c>
      <c r="C1652">
        <v>1837</v>
      </c>
      <c r="D1652" t="s">
        <v>272</v>
      </c>
      <c r="E1652" t="s">
        <v>273</v>
      </c>
      <c r="F1652">
        <v>7057</v>
      </c>
      <c r="G1652" t="s">
        <v>290</v>
      </c>
      <c r="H1652" t="s">
        <v>291</v>
      </c>
      <c r="I1652">
        <v>521</v>
      </c>
      <c r="J1652" t="s">
        <v>539</v>
      </c>
      <c r="K1652" t="s">
        <v>540</v>
      </c>
      <c r="L1652">
        <v>7999</v>
      </c>
      <c r="M1652" t="s">
        <v>299</v>
      </c>
      <c r="N1652" t="s">
        <v>300</v>
      </c>
      <c r="O1652">
        <v>7999</v>
      </c>
      <c r="P1652" t="s">
        <v>299</v>
      </c>
      <c r="Q1652" t="s">
        <v>300</v>
      </c>
      <c r="R1652" t="s">
        <v>516</v>
      </c>
      <c r="S1652" s="43">
        <v>-1.84</v>
      </c>
      <c r="U1652" s="43">
        <v>18</v>
      </c>
      <c r="IF1652">
        <v>7999</v>
      </c>
      <c r="IG1652" t="s">
        <v>299</v>
      </c>
      <c r="IH1652" t="s">
        <v>292</v>
      </c>
      <c r="IK1652">
        <v>-2</v>
      </c>
      <c r="IL1652" t="s">
        <v>278</v>
      </c>
      <c r="IM1652" t="s">
        <v>279</v>
      </c>
      <c r="IN1652" t="s">
        <v>471</v>
      </c>
      <c r="IP1652" t="s">
        <v>478</v>
      </c>
    </row>
    <row r="1653" spans="1:250" x14ac:dyDescent="0.35">
      <c r="A1653">
        <v>15107</v>
      </c>
      <c r="B1653">
        <v>-922729984</v>
      </c>
      <c r="C1653">
        <v>1837</v>
      </c>
      <c r="D1653" t="s">
        <v>272</v>
      </c>
      <c r="E1653" t="s">
        <v>273</v>
      </c>
      <c r="F1653">
        <v>7057</v>
      </c>
      <c r="G1653" t="s">
        <v>290</v>
      </c>
      <c r="H1653" t="s">
        <v>291</v>
      </c>
      <c r="I1653">
        <v>519</v>
      </c>
      <c r="J1653" t="s">
        <v>541</v>
      </c>
      <c r="K1653" t="s">
        <v>542</v>
      </c>
      <c r="L1653">
        <v>7999</v>
      </c>
      <c r="M1653" t="s">
        <v>299</v>
      </c>
      <c r="N1653" t="s">
        <v>300</v>
      </c>
      <c r="O1653">
        <v>7999</v>
      </c>
      <c r="P1653" t="s">
        <v>299</v>
      </c>
      <c r="Q1653" t="s">
        <v>300</v>
      </c>
      <c r="R1653" t="s">
        <v>516</v>
      </c>
      <c r="S1653" s="43">
        <v>-1.94</v>
      </c>
      <c r="U1653" s="43">
        <v>18</v>
      </c>
      <c r="IF1653">
        <v>7999</v>
      </c>
      <c r="IG1653" t="s">
        <v>299</v>
      </c>
      <c r="IH1653" t="s">
        <v>292</v>
      </c>
      <c r="IK1653">
        <v>-2</v>
      </c>
      <c r="IL1653" t="s">
        <v>278</v>
      </c>
      <c r="IM1653" t="s">
        <v>279</v>
      </c>
      <c r="IN1653" t="s">
        <v>471</v>
      </c>
      <c r="IP1653" t="s">
        <v>478</v>
      </c>
    </row>
    <row r="1654" spans="1:250" x14ac:dyDescent="0.35">
      <c r="A1654">
        <v>15108</v>
      </c>
      <c r="B1654">
        <v>-922729984</v>
      </c>
      <c r="C1654">
        <v>1837</v>
      </c>
      <c r="D1654" t="s">
        <v>272</v>
      </c>
      <c r="E1654" t="s">
        <v>273</v>
      </c>
      <c r="F1654">
        <v>7057</v>
      </c>
      <c r="G1654" t="s">
        <v>290</v>
      </c>
      <c r="H1654" t="s">
        <v>291</v>
      </c>
      <c r="I1654">
        <v>515</v>
      </c>
      <c r="J1654" t="s">
        <v>543</v>
      </c>
      <c r="K1654" t="s">
        <v>544</v>
      </c>
      <c r="L1654">
        <v>7999</v>
      </c>
      <c r="M1654" t="s">
        <v>299</v>
      </c>
      <c r="N1654" t="s">
        <v>300</v>
      </c>
      <c r="O1654">
        <v>7999</v>
      </c>
      <c r="P1654" t="s">
        <v>299</v>
      </c>
      <c r="Q1654" t="s">
        <v>300</v>
      </c>
      <c r="R1654" t="s">
        <v>516</v>
      </c>
      <c r="S1654" s="43">
        <v>-4.55</v>
      </c>
      <c r="U1654" s="43">
        <v>18</v>
      </c>
      <c r="IF1654">
        <v>7999</v>
      </c>
      <c r="IG1654" t="s">
        <v>299</v>
      </c>
      <c r="IH1654" t="s">
        <v>292</v>
      </c>
      <c r="IK1654">
        <v>-2</v>
      </c>
      <c r="IL1654" t="s">
        <v>278</v>
      </c>
      <c r="IM1654" t="s">
        <v>279</v>
      </c>
      <c r="IN1654" t="s">
        <v>471</v>
      </c>
      <c r="IP1654" t="s">
        <v>478</v>
      </c>
    </row>
    <row r="1655" spans="1:250" x14ac:dyDescent="0.35">
      <c r="A1655">
        <v>15109</v>
      </c>
      <c r="B1655">
        <v>-922729984</v>
      </c>
      <c r="C1655">
        <v>1837</v>
      </c>
      <c r="D1655" t="s">
        <v>272</v>
      </c>
      <c r="E1655" t="s">
        <v>273</v>
      </c>
      <c r="F1655">
        <v>19011</v>
      </c>
      <c r="G1655" t="s">
        <v>318</v>
      </c>
      <c r="H1655" t="s">
        <v>319</v>
      </c>
      <c r="I1655">
        <v>515</v>
      </c>
      <c r="J1655" t="s">
        <v>543</v>
      </c>
      <c r="K1655" t="s">
        <v>544</v>
      </c>
      <c r="L1655">
        <v>12391</v>
      </c>
      <c r="M1655" t="s">
        <v>303</v>
      </c>
      <c r="N1655" t="s">
        <v>304</v>
      </c>
      <c r="O1655">
        <v>12391</v>
      </c>
      <c r="P1655" t="s">
        <v>303</v>
      </c>
      <c r="Q1655" t="s">
        <v>304</v>
      </c>
      <c r="R1655" t="s">
        <v>516</v>
      </c>
      <c r="S1655" s="43">
        <v>-6.26</v>
      </c>
      <c r="U1655" s="43">
        <v>18</v>
      </c>
      <c r="IF1655">
        <v>12391</v>
      </c>
      <c r="IG1655" t="s">
        <v>303</v>
      </c>
      <c r="IH1655" t="s">
        <v>322</v>
      </c>
      <c r="IK1655">
        <v>-2</v>
      </c>
      <c r="IL1655" t="s">
        <v>278</v>
      </c>
      <c r="IM1655" t="s">
        <v>279</v>
      </c>
      <c r="IN1655" t="s">
        <v>484</v>
      </c>
      <c r="IP1655" t="s">
        <v>511</v>
      </c>
    </row>
    <row r="1656" spans="1:250" x14ac:dyDescent="0.35">
      <c r="A1656">
        <v>15110</v>
      </c>
      <c r="B1656">
        <v>-922729984</v>
      </c>
      <c r="C1656">
        <v>1837</v>
      </c>
      <c r="D1656" t="s">
        <v>272</v>
      </c>
      <c r="E1656" t="s">
        <v>273</v>
      </c>
      <c r="F1656">
        <v>19011</v>
      </c>
      <c r="G1656" t="s">
        <v>318</v>
      </c>
      <c r="H1656" t="s">
        <v>319</v>
      </c>
      <c r="I1656">
        <v>513</v>
      </c>
      <c r="J1656" t="s">
        <v>545</v>
      </c>
      <c r="K1656" t="s">
        <v>546</v>
      </c>
      <c r="L1656">
        <v>12391</v>
      </c>
      <c r="M1656" t="s">
        <v>303</v>
      </c>
      <c r="N1656" t="s">
        <v>304</v>
      </c>
      <c r="O1656">
        <v>12391</v>
      </c>
      <c r="P1656" t="s">
        <v>303</v>
      </c>
      <c r="Q1656" t="s">
        <v>304</v>
      </c>
      <c r="R1656" t="s">
        <v>516</v>
      </c>
      <c r="S1656" s="43">
        <v>-5.6</v>
      </c>
      <c r="U1656" s="43">
        <v>18</v>
      </c>
      <c r="IF1656">
        <v>12391</v>
      </c>
      <c r="IG1656" t="s">
        <v>303</v>
      </c>
      <c r="IH1656" t="s">
        <v>322</v>
      </c>
      <c r="IK1656">
        <v>-2</v>
      </c>
      <c r="IL1656" t="s">
        <v>278</v>
      </c>
      <c r="IM1656" t="s">
        <v>279</v>
      </c>
      <c r="IN1656" t="s">
        <v>484</v>
      </c>
      <c r="IP1656" t="s">
        <v>511</v>
      </c>
    </row>
    <row r="1657" spans="1:250" x14ac:dyDescent="0.35">
      <c r="A1657">
        <v>15111</v>
      </c>
      <c r="B1657">
        <v>-922729984</v>
      </c>
      <c r="C1657">
        <v>1837</v>
      </c>
      <c r="D1657" t="s">
        <v>272</v>
      </c>
      <c r="E1657" t="s">
        <v>273</v>
      </c>
      <c r="F1657">
        <v>19011</v>
      </c>
      <c r="G1657" t="s">
        <v>318</v>
      </c>
      <c r="H1657" t="s">
        <v>319</v>
      </c>
      <c r="I1657">
        <v>509</v>
      </c>
      <c r="J1657" t="s">
        <v>547</v>
      </c>
      <c r="K1657" t="s">
        <v>548</v>
      </c>
      <c r="L1657">
        <v>12391</v>
      </c>
      <c r="M1657" t="s">
        <v>303</v>
      </c>
      <c r="N1657" t="s">
        <v>304</v>
      </c>
      <c r="O1657">
        <v>12391</v>
      </c>
      <c r="P1657" t="s">
        <v>303</v>
      </c>
      <c r="Q1657" t="s">
        <v>304</v>
      </c>
      <c r="R1657" t="s">
        <v>516</v>
      </c>
      <c r="S1657" s="43">
        <v>-3.2</v>
      </c>
      <c r="U1657" s="43">
        <v>18</v>
      </c>
      <c r="IF1657">
        <v>12391</v>
      </c>
      <c r="IG1657" t="s">
        <v>303</v>
      </c>
      <c r="IH1657" t="s">
        <v>322</v>
      </c>
      <c r="IK1657">
        <v>-2</v>
      </c>
      <c r="IL1657" t="s">
        <v>278</v>
      </c>
      <c r="IM1657" t="s">
        <v>279</v>
      </c>
      <c r="IN1657" t="s">
        <v>484</v>
      </c>
      <c r="IP1657" t="s">
        <v>511</v>
      </c>
    </row>
    <row r="1658" spans="1:250" x14ac:dyDescent="0.35">
      <c r="A1658">
        <v>15112</v>
      </c>
      <c r="B1658">
        <v>-922729984</v>
      </c>
      <c r="C1658">
        <v>1837</v>
      </c>
      <c r="D1658" t="s">
        <v>272</v>
      </c>
      <c r="E1658" t="s">
        <v>273</v>
      </c>
      <c r="F1658">
        <v>19011</v>
      </c>
      <c r="G1658" t="s">
        <v>318</v>
      </c>
      <c r="H1658" t="s">
        <v>319</v>
      </c>
      <c r="I1658">
        <v>507</v>
      </c>
      <c r="J1658" t="s">
        <v>549</v>
      </c>
      <c r="K1658" t="s">
        <v>550</v>
      </c>
      <c r="L1658">
        <v>12391</v>
      </c>
      <c r="M1658" t="s">
        <v>303</v>
      </c>
      <c r="N1658" t="s">
        <v>304</v>
      </c>
      <c r="O1658">
        <v>12391</v>
      </c>
      <c r="P1658" t="s">
        <v>303</v>
      </c>
      <c r="Q1658" t="s">
        <v>304</v>
      </c>
      <c r="R1658" t="s">
        <v>516</v>
      </c>
      <c r="S1658" s="43">
        <v>-5</v>
      </c>
      <c r="U1658" s="43">
        <v>18</v>
      </c>
      <c r="IF1658">
        <v>12391</v>
      </c>
      <c r="IG1658" t="s">
        <v>303</v>
      </c>
      <c r="IH1658" t="s">
        <v>322</v>
      </c>
      <c r="IK1658">
        <v>-2</v>
      </c>
      <c r="IL1658" t="s">
        <v>278</v>
      </c>
      <c r="IM1658" t="s">
        <v>279</v>
      </c>
      <c r="IN1658" t="s">
        <v>484</v>
      </c>
      <c r="IP1658" t="s">
        <v>511</v>
      </c>
    </row>
    <row r="1659" spans="1:250" x14ac:dyDescent="0.35">
      <c r="A1659">
        <v>15113</v>
      </c>
      <c r="B1659">
        <v>-922729984</v>
      </c>
      <c r="C1659">
        <v>1837</v>
      </c>
      <c r="D1659" t="s">
        <v>272</v>
      </c>
      <c r="E1659" t="s">
        <v>273</v>
      </c>
      <c r="F1659">
        <v>7057</v>
      </c>
      <c r="G1659" t="s">
        <v>290</v>
      </c>
      <c r="H1659" t="s">
        <v>291</v>
      </c>
      <c r="I1659">
        <v>509</v>
      </c>
      <c r="J1659" t="s">
        <v>547</v>
      </c>
      <c r="K1659" t="s">
        <v>548</v>
      </c>
      <c r="L1659">
        <v>12390</v>
      </c>
      <c r="M1659" t="s">
        <v>301</v>
      </c>
      <c r="N1659" t="s">
        <v>302</v>
      </c>
      <c r="O1659">
        <v>12390</v>
      </c>
      <c r="P1659" t="s">
        <v>301</v>
      </c>
      <c r="Q1659" t="s">
        <v>302</v>
      </c>
      <c r="R1659" t="s">
        <v>516</v>
      </c>
      <c r="S1659" s="43">
        <v>0</v>
      </c>
      <c r="U1659" s="43">
        <v>18</v>
      </c>
      <c r="IF1659">
        <v>12390</v>
      </c>
      <c r="IG1659" t="s">
        <v>301</v>
      </c>
      <c r="IH1659" t="s">
        <v>292</v>
      </c>
      <c r="IK1659">
        <v>-2</v>
      </c>
      <c r="IL1659" t="s">
        <v>278</v>
      </c>
      <c r="IM1659" t="s">
        <v>279</v>
      </c>
      <c r="IN1659" t="s">
        <v>471</v>
      </c>
      <c r="IP1659" t="s">
        <v>479</v>
      </c>
    </row>
    <row r="1660" spans="1:250" x14ac:dyDescent="0.35">
      <c r="A1660">
        <v>15114</v>
      </c>
      <c r="B1660">
        <v>-922729984</v>
      </c>
      <c r="C1660">
        <v>1837</v>
      </c>
      <c r="D1660" t="s">
        <v>272</v>
      </c>
      <c r="E1660" t="s">
        <v>273</v>
      </c>
      <c r="F1660">
        <v>7057</v>
      </c>
      <c r="G1660" t="s">
        <v>290</v>
      </c>
      <c r="H1660" t="s">
        <v>291</v>
      </c>
      <c r="I1660">
        <v>507</v>
      </c>
      <c r="J1660" t="s">
        <v>549</v>
      </c>
      <c r="K1660" t="s">
        <v>550</v>
      </c>
      <c r="L1660">
        <v>12390</v>
      </c>
      <c r="M1660" t="s">
        <v>301</v>
      </c>
      <c r="N1660" t="s">
        <v>302</v>
      </c>
      <c r="O1660">
        <v>12390</v>
      </c>
      <c r="P1660" t="s">
        <v>301</v>
      </c>
      <c r="Q1660" t="s">
        <v>302</v>
      </c>
      <c r="R1660" t="s">
        <v>516</v>
      </c>
      <c r="S1660" s="43">
        <v>-0.93</v>
      </c>
      <c r="U1660" s="43">
        <v>18</v>
      </c>
      <c r="IF1660">
        <v>12390</v>
      </c>
      <c r="IG1660" t="s">
        <v>301</v>
      </c>
      <c r="IH1660" t="s">
        <v>292</v>
      </c>
      <c r="IK1660">
        <v>-2</v>
      </c>
      <c r="IL1660" t="s">
        <v>278</v>
      </c>
      <c r="IM1660" t="s">
        <v>279</v>
      </c>
      <c r="IN1660" t="s">
        <v>471</v>
      </c>
      <c r="IP1660" t="s">
        <v>479</v>
      </c>
    </row>
    <row r="1661" spans="1:250" x14ac:dyDescent="0.35">
      <c r="A1661">
        <v>15115</v>
      </c>
      <c r="B1661">
        <v>-922729984</v>
      </c>
      <c r="C1661">
        <v>1837</v>
      </c>
      <c r="D1661" t="s">
        <v>272</v>
      </c>
      <c r="E1661" t="s">
        <v>273</v>
      </c>
      <c r="F1661">
        <v>1848</v>
      </c>
      <c r="G1661" t="s">
        <v>285</v>
      </c>
      <c r="H1661" t="s">
        <v>273</v>
      </c>
      <c r="I1661">
        <v>507</v>
      </c>
      <c r="J1661" t="s">
        <v>549</v>
      </c>
      <c r="K1661" t="s">
        <v>550</v>
      </c>
      <c r="L1661">
        <v>12392</v>
      </c>
      <c r="M1661" t="s">
        <v>305</v>
      </c>
      <c r="N1661" t="s">
        <v>306</v>
      </c>
      <c r="O1661">
        <v>12392</v>
      </c>
      <c r="P1661" t="s">
        <v>305</v>
      </c>
      <c r="Q1661" t="s">
        <v>306</v>
      </c>
      <c r="R1661" t="s">
        <v>516</v>
      </c>
      <c r="S1661" s="43">
        <v>-0.43</v>
      </c>
      <c r="U1661" s="43">
        <v>18</v>
      </c>
      <c r="IF1661">
        <v>12392</v>
      </c>
      <c r="IG1661" t="s">
        <v>305</v>
      </c>
      <c r="IH1661" t="s">
        <v>287</v>
      </c>
      <c r="IK1661">
        <v>-2</v>
      </c>
      <c r="IL1661" t="s">
        <v>278</v>
      </c>
      <c r="IM1661" t="s">
        <v>279</v>
      </c>
      <c r="IN1661" t="s">
        <v>463</v>
      </c>
      <c r="IP1661" t="s">
        <v>480</v>
      </c>
    </row>
    <row r="1662" spans="1:250" x14ac:dyDescent="0.35">
      <c r="A1662">
        <v>15116</v>
      </c>
      <c r="B1662">
        <v>-922729984</v>
      </c>
      <c r="C1662">
        <v>1837</v>
      </c>
      <c r="D1662" t="s">
        <v>272</v>
      </c>
      <c r="E1662" t="s">
        <v>273</v>
      </c>
      <c r="F1662">
        <v>19011</v>
      </c>
      <c r="G1662" t="s">
        <v>318</v>
      </c>
      <c r="H1662" t="s">
        <v>319</v>
      </c>
      <c r="I1662">
        <v>528</v>
      </c>
      <c r="J1662" t="s">
        <v>531</v>
      </c>
      <c r="K1662" t="s">
        <v>532</v>
      </c>
      <c r="L1662">
        <v>12391</v>
      </c>
      <c r="M1662" t="s">
        <v>303</v>
      </c>
      <c r="N1662" t="s">
        <v>304</v>
      </c>
      <c r="O1662">
        <v>12391</v>
      </c>
      <c r="P1662" t="s">
        <v>303</v>
      </c>
      <c r="Q1662" t="s">
        <v>304</v>
      </c>
      <c r="R1662" t="s">
        <v>516</v>
      </c>
      <c r="S1662" s="43">
        <v>-3.35</v>
      </c>
      <c r="U1662" s="43">
        <v>18</v>
      </c>
      <c r="IF1662">
        <v>12391</v>
      </c>
      <c r="IG1662" t="s">
        <v>303</v>
      </c>
      <c r="IH1662" t="s">
        <v>322</v>
      </c>
      <c r="IK1662">
        <v>-2</v>
      </c>
      <c r="IL1662" t="s">
        <v>278</v>
      </c>
      <c r="IM1662" t="s">
        <v>279</v>
      </c>
      <c r="IN1662" t="s">
        <v>484</v>
      </c>
      <c r="IP1662" t="s">
        <v>511</v>
      </c>
    </row>
    <row r="1663" spans="1:250" x14ac:dyDescent="0.35">
      <c r="A1663">
        <v>15117</v>
      </c>
      <c r="B1663">
        <v>-922729984</v>
      </c>
      <c r="C1663">
        <v>1837</v>
      </c>
      <c r="D1663" t="s">
        <v>272</v>
      </c>
      <c r="E1663" t="s">
        <v>273</v>
      </c>
      <c r="F1663">
        <v>19011</v>
      </c>
      <c r="G1663" t="s">
        <v>318</v>
      </c>
      <c r="H1663" t="s">
        <v>319</v>
      </c>
      <c r="I1663">
        <v>527</v>
      </c>
      <c r="J1663" t="s">
        <v>535</v>
      </c>
      <c r="K1663" t="s">
        <v>536</v>
      </c>
      <c r="L1663">
        <v>12391</v>
      </c>
      <c r="M1663" t="s">
        <v>303</v>
      </c>
      <c r="N1663" t="s">
        <v>304</v>
      </c>
      <c r="O1663">
        <v>12391</v>
      </c>
      <c r="P1663" t="s">
        <v>303</v>
      </c>
      <c r="Q1663" t="s">
        <v>304</v>
      </c>
      <c r="R1663" t="s">
        <v>516</v>
      </c>
      <c r="S1663" s="43">
        <v>-2.67</v>
      </c>
      <c r="U1663" s="43">
        <v>18</v>
      </c>
      <c r="IF1663">
        <v>12391</v>
      </c>
      <c r="IG1663" t="s">
        <v>303</v>
      </c>
      <c r="IH1663" t="s">
        <v>322</v>
      </c>
      <c r="IK1663">
        <v>-2</v>
      </c>
      <c r="IL1663" t="s">
        <v>278</v>
      </c>
      <c r="IM1663" t="s">
        <v>279</v>
      </c>
      <c r="IN1663" t="s">
        <v>484</v>
      </c>
      <c r="IP1663" t="s">
        <v>511</v>
      </c>
    </row>
    <row r="1664" spans="1:250" x14ac:dyDescent="0.35">
      <c r="A1664">
        <v>15118</v>
      </c>
      <c r="B1664">
        <v>-922729984</v>
      </c>
      <c r="C1664">
        <v>1837</v>
      </c>
      <c r="D1664" t="s">
        <v>272</v>
      </c>
      <c r="E1664" t="s">
        <v>273</v>
      </c>
      <c r="F1664">
        <v>19011</v>
      </c>
      <c r="G1664" t="s">
        <v>318</v>
      </c>
      <c r="H1664" t="s">
        <v>319</v>
      </c>
      <c r="I1664">
        <v>523</v>
      </c>
      <c r="J1664" t="s">
        <v>537</v>
      </c>
      <c r="K1664" t="s">
        <v>538</v>
      </c>
      <c r="L1664">
        <v>12391</v>
      </c>
      <c r="M1664" t="s">
        <v>303</v>
      </c>
      <c r="N1664" t="s">
        <v>304</v>
      </c>
      <c r="O1664">
        <v>12391</v>
      </c>
      <c r="P1664" t="s">
        <v>303</v>
      </c>
      <c r="Q1664" t="s">
        <v>304</v>
      </c>
      <c r="R1664" t="s">
        <v>516</v>
      </c>
      <c r="S1664" s="43">
        <v>-5.33</v>
      </c>
      <c r="U1664" s="43">
        <v>18</v>
      </c>
      <c r="IF1664">
        <v>12391</v>
      </c>
      <c r="IG1664" t="s">
        <v>303</v>
      </c>
      <c r="IH1664" t="s">
        <v>322</v>
      </c>
      <c r="IK1664">
        <v>-2</v>
      </c>
      <c r="IL1664" t="s">
        <v>278</v>
      </c>
      <c r="IM1664" t="s">
        <v>279</v>
      </c>
      <c r="IN1664" t="s">
        <v>484</v>
      </c>
      <c r="IP1664" t="s">
        <v>511</v>
      </c>
    </row>
    <row r="1665" spans="1:250" x14ac:dyDescent="0.35">
      <c r="A1665">
        <v>15119</v>
      </c>
      <c r="B1665">
        <v>-922729984</v>
      </c>
      <c r="C1665">
        <v>1837</v>
      </c>
      <c r="D1665" t="s">
        <v>272</v>
      </c>
      <c r="E1665" t="s">
        <v>273</v>
      </c>
      <c r="F1665">
        <v>19011</v>
      </c>
      <c r="G1665" t="s">
        <v>318</v>
      </c>
      <c r="H1665" t="s">
        <v>319</v>
      </c>
      <c r="I1665">
        <v>521</v>
      </c>
      <c r="J1665" t="s">
        <v>539</v>
      </c>
      <c r="K1665" t="s">
        <v>540</v>
      </c>
      <c r="L1665">
        <v>12391</v>
      </c>
      <c r="M1665" t="s">
        <v>303</v>
      </c>
      <c r="N1665" t="s">
        <v>304</v>
      </c>
      <c r="O1665">
        <v>12391</v>
      </c>
      <c r="P1665" t="s">
        <v>303</v>
      </c>
      <c r="Q1665" t="s">
        <v>304</v>
      </c>
      <c r="R1665" t="s">
        <v>516</v>
      </c>
      <c r="S1665" s="43">
        <v>-2.67</v>
      </c>
      <c r="U1665" s="43">
        <v>18</v>
      </c>
      <c r="IF1665">
        <v>12391</v>
      </c>
      <c r="IG1665" t="s">
        <v>303</v>
      </c>
      <c r="IH1665" t="s">
        <v>322</v>
      </c>
      <c r="IK1665">
        <v>-2</v>
      </c>
      <c r="IL1665" t="s">
        <v>278</v>
      </c>
      <c r="IM1665" t="s">
        <v>279</v>
      </c>
      <c r="IN1665" t="s">
        <v>484</v>
      </c>
      <c r="IP1665" t="s">
        <v>511</v>
      </c>
    </row>
    <row r="1666" spans="1:250" x14ac:dyDescent="0.35">
      <c r="A1666">
        <v>15120</v>
      </c>
      <c r="B1666">
        <v>-922729984</v>
      </c>
      <c r="C1666">
        <v>1837</v>
      </c>
      <c r="D1666" t="s">
        <v>272</v>
      </c>
      <c r="E1666" t="s">
        <v>273</v>
      </c>
      <c r="F1666">
        <v>19011</v>
      </c>
      <c r="G1666" t="s">
        <v>318</v>
      </c>
      <c r="H1666" t="s">
        <v>319</v>
      </c>
      <c r="I1666">
        <v>519</v>
      </c>
      <c r="J1666" t="s">
        <v>541</v>
      </c>
      <c r="K1666" t="s">
        <v>542</v>
      </c>
      <c r="L1666">
        <v>12391</v>
      </c>
      <c r="M1666" t="s">
        <v>303</v>
      </c>
      <c r="N1666" t="s">
        <v>304</v>
      </c>
      <c r="O1666">
        <v>12391</v>
      </c>
      <c r="P1666" t="s">
        <v>303</v>
      </c>
      <c r="Q1666" t="s">
        <v>304</v>
      </c>
      <c r="R1666" t="s">
        <v>516</v>
      </c>
      <c r="S1666" s="43">
        <v>-2.67</v>
      </c>
      <c r="U1666" s="43">
        <v>18</v>
      </c>
      <c r="IF1666">
        <v>12391</v>
      </c>
      <c r="IG1666" t="s">
        <v>303</v>
      </c>
      <c r="IH1666" t="s">
        <v>322</v>
      </c>
      <c r="IK1666">
        <v>-2</v>
      </c>
      <c r="IL1666" t="s">
        <v>278</v>
      </c>
      <c r="IM1666" t="s">
        <v>279</v>
      </c>
      <c r="IN1666" t="s">
        <v>484</v>
      </c>
      <c r="IP1666" t="s">
        <v>511</v>
      </c>
    </row>
    <row r="1667" spans="1:250" x14ac:dyDescent="0.35">
      <c r="A1667">
        <v>15121</v>
      </c>
      <c r="B1667">
        <v>-922729984</v>
      </c>
      <c r="C1667">
        <v>1837</v>
      </c>
      <c r="D1667" t="s">
        <v>272</v>
      </c>
      <c r="E1667" t="s">
        <v>273</v>
      </c>
      <c r="F1667">
        <v>1848</v>
      </c>
      <c r="G1667" t="s">
        <v>285</v>
      </c>
      <c r="H1667" t="s">
        <v>273</v>
      </c>
      <c r="I1667">
        <v>523</v>
      </c>
      <c r="J1667" t="s">
        <v>537</v>
      </c>
      <c r="K1667" t="s">
        <v>538</v>
      </c>
      <c r="L1667">
        <v>12392</v>
      </c>
      <c r="M1667" t="s">
        <v>305</v>
      </c>
      <c r="N1667" t="s">
        <v>306</v>
      </c>
      <c r="O1667">
        <v>12392</v>
      </c>
      <c r="P1667" t="s">
        <v>305</v>
      </c>
      <c r="Q1667" t="s">
        <v>306</v>
      </c>
      <c r="R1667" t="s">
        <v>516</v>
      </c>
      <c r="S1667" s="43">
        <v>-0.48</v>
      </c>
      <c r="U1667" s="43">
        <v>18</v>
      </c>
      <c r="IF1667">
        <v>12392</v>
      </c>
      <c r="IG1667" t="s">
        <v>305</v>
      </c>
      <c r="IH1667" t="s">
        <v>287</v>
      </c>
      <c r="IK1667">
        <v>-2</v>
      </c>
      <c r="IL1667" t="s">
        <v>278</v>
      </c>
      <c r="IM1667" t="s">
        <v>279</v>
      </c>
      <c r="IN1667" t="s">
        <v>463</v>
      </c>
      <c r="IP1667" t="s">
        <v>480</v>
      </c>
    </row>
    <row r="1668" spans="1:250" x14ac:dyDescent="0.35">
      <c r="A1668">
        <v>15122</v>
      </c>
      <c r="B1668">
        <v>-922729984</v>
      </c>
      <c r="C1668">
        <v>1837</v>
      </c>
      <c r="D1668" t="s">
        <v>272</v>
      </c>
      <c r="E1668" t="s">
        <v>273</v>
      </c>
      <c r="F1668">
        <v>1848</v>
      </c>
      <c r="G1668" t="s">
        <v>285</v>
      </c>
      <c r="H1668" t="s">
        <v>273</v>
      </c>
      <c r="I1668">
        <v>521</v>
      </c>
      <c r="J1668" t="s">
        <v>539</v>
      </c>
      <c r="K1668" t="s">
        <v>540</v>
      </c>
      <c r="L1668">
        <v>12392</v>
      </c>
      <c r="M1668" t="s">
        <v>305</v>
      </c>
      <c r="N1668" t="s">
        <v>306</v>
      </c>
      <c r="O1668">
        <v>12392</v>
      </c>
      <c r="P1668" t="s">
        <v>305</v>
      </c>
      <c r="Q1668" t="s">
        <v>306</v>
      </c>
      <c r="R1668" t="s">
        <v>516</v>
      </c>
      <c r="S1668" s="43">
        <v>-0.24</v>
      </c>
      <c r="U1668" s="43">
        <v>18</v>
      </c>
      <c r="IF1668">
        <v>12392</v>
      </c>
      <c r="IG1668" t="s">
        <v>305</v>
      </c>
      <c r="IH1668" t="s">
        <v>287</v>
      </c>
      <c r="IK1668">
        <v>-2</v>
      </c>
      <c r="IL1668" t="s">
        <v>278</v>
      </c>
      <c r="IM1668" t="s">
        <v>279</v>
      </c>
      <c r="IN1668" t="s">
        <v>463</v>
      </c>
      <c r="IP1668" t="s">
        <v>480</v>
      </c>
    </row>
    <row r="1669" spans="1:250" x14ac:dyDescent="0.35">
      <c r="A1669">
        <v>15123</v>
      </c>
      <c r="B1669">
        <v>-922729984</v>
      </c>
      <c r="C1669">
        <v>1837</v>
      </c>
      <c r="D1669" t="s">
        <v>272</v>
      </c>
      <c r="E1669" t="s">
        <v>273</v>
      </c>
      <c r="F1669">
        <v>1848</v>
      </c>
      <c r="G1669" t="s">
        <v>285</v>
      </c>
      <c r="H1669" t="s">
        <v>273</v>
      </c>
      <c r="I1669">
        <v>519</v>
      </c>
      <c r="J1669" t="s">
        <v>541</v>
      </c>
      <c r="K1669" t="s">
        <v>542</v>
      </c>
      <c r="L1669">
        <v>12392</v>
      </c>
      <c r="M1669" t="s">
        <v>305</v>
      </c>
      <c r="N1669" t="s">
        <v>306</v>
      </c>
      <c r="O1669">
        <v>12392</v>
      </c>
      <c r="P1669" t="s">
        <v>305</v>
      </c>
      <c r="Q1669" t="s">
        <v>306</v>
      </c>
      <c r="R1669" t="s">
        <v>516</v>
      </c>
      <c r="S1669" s="43">
        <v>-0.24</v>
      </c>
      <c r="U1669" s="43">
        <v>18</v>
      </c>
      <c r="IF1669">
        <v>12392</v>
      </c>
      <c r="IG1669" t="s">
        <v>305</v>
      </c>
      <c r="IH1669" t="s">
        <v>287</v>
      </c>
      <c r="IK1669">
        <v>-2</v>
      </c>
      <c r="IL1669" t="s">
        <v>278</v>
      </c>
      <c r="IM1669" t="s">
        <v>279</v>
      </c>
      <c r="IN1669" t="s">
        <v>463</v>
      </c>
      <c r="IP1669" t="s">
        <v>480</v>
      </c>
    </row>
    <row r="1670" spans="1:250" x14ac:dyDescent="0.35">
      <c r="A1670">
        <v>15124</v>
      </c>
      <c r="B1670">
        <v>-922729984</v>
      </c>
      <c r="C1670">
        <v>1837</v>
      </c>
      <c r="D1670" t="s">
        <v>272</v>
      </c>
      <c r="E1670" t="s">
        <v>273</v>
      </c>
      <c r="F1670">
        <v>1848</v>
      </c>
      <c r="G1670" t="s">
        <v>285</v>
      </c>
      <c r="H1670" t="s">
        <v>273</v>
      </c>
      <c r="I1670">
        <v>515</v>
      </c>
      <c r="J1670" t="s">
        <v>543</v>
      </c>
      <c r="K1670" t="s">
        <v>544</v>
      </c>
      <c r="L1670">
        <v>12392</v>
      </c>
      <c r="M1670" t="s">
        <v>305</v>
      </c>
      <c r="N1670" t="s">
        <v>306</v>
      </c>
      <c r="O1670">
        <v>12392</v>
      </c>
      <c r="P1670" t="s">
        <v>305</v>
      </c>
      <c r="Q1670" t="s">
        <v>306</v>
      </c>
      <c r="R1670" t="s">
        <v>516</v>
      </c>
      <c r="S1670" s="43">
        <v>-0.56000000000000005</v>
      </c>
      <c r="U1670" s="43">
        <v>18</v>
      </c>
      <c r="IF1670">
        <v>12392</v>
      </c>
      <c r="IG1670" t="s">
        <v>305</v>
      </c>
      <c r="IH1670" t="s">
        <v>287</v>
      </c>
      <c r="IK1670">
        <v>-2</v>
      </c>
      <c r="IL1670" t="s">
        <v>278</v>
      </c>
      <c r="IM1670" t="s">
        <v>279</v>
      </c>
      <c r="IN1670" t="s">
        <v>463</v>
      </c>
      <c r="IP1670" t="s">
        <v>480</v>
      </c>
    </row>
    <row r="1671" spans="1:250" x14ac:dyDescent="0.35">
      <c r="A1671">
        <v>15125</v>
      </c>
      <c r="B1671">
        <v>-922729984</v>
      </c>
      <c r="C1671">
        <v>1837</v>
      </c>
      <c r="D1671" t="s">
        <v>272</v>
      </c>
      <c r="E1671" t="s">
        <v>273</v>
      </c>
      <c r="F1671">
        <v>1848</v>
      </c>
      <c r="G1671" t="s">
        <v>285</v>
      </c>
      <c r="H1671" t="s">
        <v>273</v>
      </c>
      <c r="I1671">
        <v>513</v>
      </c>
      <c r="J1671" t="s">
        <v>545</v>
      </c>
      <c r="K1671" t="s">
        <v>546</v>
      </c>
      <c r="L1671">
        <v>12392</v>
      </c>
      <c r="M1671" t="s">
        <v>305</v>
      </c>
      <c r="N1671" t="s">
        <v>306</v>
      </c>
      <c r="O1671">
        <v>12392</v>
      </c>
      <c r="P1671" t="s">
        <v>305</v>
      </c>
      <c r="Q1671" t="s">
        <v>306</v>
      </c>
      <c r="R1671" t="s">
        <v>516</v>
      </c>
      <c r="S1671" s="43">
        <v>-0.5</v>
      </c>
      <c r="U1671" s="43">
        <v>18</v>
      </c>
      <c r="IF1671">
        <v>12392</v>
      </c>
      <c r="IG1671" t="s">
        <v>305</v>
      </c>
      <c r="IH1671" t="s">
        <v>287</v>
      </c>
      <c r="IK1671">
        <v>-2</v>
      </c>
      <c r="IL1671" t="s">
        <v>278</v>
      </c>
      <c r="IM1671" t="s">
        <v>279</v>
      </c>
      <c r="IN1671" t="s">
        <v>463</v>
      </c>
      <c r="IP1671" t="s">
        <v>480</v>
      </c>
    </row>
    <row r="1672" spans="1:250" x14ac:dyDescent="0.35">
      <c r="A1672">
        <v>15126</v>
      </c>
      <c r="B1672">
        <v>-922729984</v>
      </c>
      <c r="C1672">
        <v>1837</v>
      </c>
      <c r="D1672" t="s">
        <v>272</v>
      </c>
      <c r="E1672" t="s">
        <v>273</v>
      </c>
      <c r="F1672">
        <v>1848</v>
      </c>
      <c r="G1672" t="s">
        <v>285</v>
      </c>
      <c r="H1672" t="s">
        <v>273</v>
      </c>
      <c r="I1672">
        <v>509</v>
      </c>
      <c r="J1672" t="s">
        <v>547</v>
      </c>
      <c r="K1672" t="s">
        <v>548</v>
      </c>
      <c r="L1672">
        <v>12392</v>
      </c>
      <c r="M1672" t="s">
        <v>305</v>
      </c>
      <c r="N1672" t="s">
        <v>306</v>
      </c>
      <c r="O1672">
        <v>12392</v>
      </c>
      <c r="P1672" t="s">
        <v>305</v>
      </c>
      <c r="Q1672" t="s">
        <v>306</v>
      </c>
      <c r="R1672" t="s">
        <v>516</v>
      </c>
      <c r="S1672" s="43">
        <v>-0.24</v>
      </c>
      <c r="U1672" s="43">
        <v>18</v>
      </c>
      <c r="IF1672">
        <v>12392</v>
      </c>
      <c r="IG1672" t="s">
        <v>305</v>
      </c>
      <c r="IH1672" t="s">
        <v>287</v>
      </c>
      <c r="IK1672">
        <v>-2</v>
      </c>
      <c r="IL1672" t="s">
        <v>278</v>
      </c>
      <c r="IM1672" t="s">
        <v>279</v>
      </c>
      <c r="IN1672" t="s">
        <v>463</v>
      </c>
      <c r="IP1672" t="s">
        <v>480</v>
      </c>
    </row>
    <row r="1673" spans="1:250" x14ac:dyDescent="0.35">
      <c r="A1673">
        <v>15127</v>
      </c>
      <c r="B1673">
        <v>-922729984</v>
      </c>
      <c r="C1673">
        <v>1837</v>
      </c>
      <c r="D1673" t="s">
        <v>272</v>
      </c>
      <c r="E1673" t="s">
        <v>273</v>
      </c>
      <c r="F1673">
        <v>1848</v>
      </c>
      <c r="G1673" t="s">
        <v>285</v>
      </c>
      <c r="H1673" t="s">
        <v>273</v>
      </c>
      <c r="I1673">
        <v>515</v>
      </c>
      <c r="J1673" t="s">
        <v>543</v>
      </c>
      <c r="K1673" t="s">
        <v>544</v>
      </c>
      <c r="L1673">
        <v>12394</v>
      </c>
      <c r="M1673" t="s">
        <v>307</v>
      </c>
      <c r="N1673" t="s">
        <v>308</v>
      </c>
      <c r="O1673">
        <v>12394</v>
      </c>
      <c r="P1673" t="s">
        <v>307</v>
      </c>
      <c r="Q1673" t="s">
        <v>308</v>
      </c>
      <c r="R1673" t="s">
        <v>516</v>
      </c>
      <c r="S1673" s="43">
        <v>-0.02</v>
      </c>
      <c r="U1673" s="43">
        <v>18</v>
      </c>
      <c r="IF1673">
        <v>12394</v>
      </c>
      <c r="IG1673" t="s">
        <v>307</v>
      </c>
      <c r="IH1673" t="s">
        <v>287</v>
      </c>
      <c r="IK1673">
        <v>-2</v>
      </c>
      <c r="IL1673" t="s">
        <v>278</v>
      </c>
      <c r="IM1673" t="s">
        <v>279</v>
      </c>
      <c r="IN1673" t="s">
        <v>463</v>
      </c>
      <c r="IP1673" t="s">
        <v>481</v>
      </c>
    </row>
    <row r="1674" spans="1:250" x14ac:dyDescent="0.35">
      <c r="A1674">
        <v>15128</v>
      </c>
      <c r="B1674">
        <v>-922729984</v>
      </c>
      <c r="C1674">
        <v>1837</v>
      </c>
      <c r="D1674" t="s">
        <v>272</v>
      </c>
      <c r="E1674" t="s">
        <v>273</v>
      </c>
      <c r="F1674">
        <v>1848</v>
      </c>
      <c r="G1674" t="s">
        <v>285</v>
      </c>
      <c r="H1674" t="s">
        <v>273</v>
      </c>
      <c r="I1674">
        <v>513</v>
      </c>
      <c r="J1674" t="s">
        <v>545</v>
      </c>
      <c r="K1674" t="s">
        <v>546</v>
      </c>
      <c r="L1674">
        <v>12394</v>
      </c>
      <c r="M1674" t="s">
        <v>307</v>
      </c>
      <c r="N1674" t="s">
        <v>308</v>
      </c>
      <c r="O1674">
        <v>12394</v>
      </c>
      <c r="P1674" t="s">
        <v>307</v>
      </c>
      <c r="Q1674" t="s">
        <v>308</v>
      </c>
      <c r="R1674" t="s">
        <v>516</v>
      </c>
      <c r="S1674" s="43">
        <v>-0.02</v>
      </c>
      <c r="U1674" s="43">
        <v>18</v>
      </c>
      <c r="IF1674">
        <v>12394</v>
      </c>
      <c r="IG1674" t="s">
        <v>307</v>
      </c>
      <c r="IH1674" t="s">
        <v>287</v>
      </c>
      <c r="IK1674">
        <v>-2</v>
      </c>
      <c r="IL1674" t="s">
        <v>278</v>
      </c>
      <c r="IM1674" t="s">
        <v>279</v>
      </c>
      <c r="IN1674" t="s">
        <v>463</v>
      </c>
      <c r="IP1674" t="s">
        <v>481</v>
      </c>
    </row>
    <row r="1675" spans="1:250" x14ac:dyDescent="0.35">
      <c r="A1675">
        <v>15129</v>
      </c>
      <c r="B1675">
        <v>-922729984</v>
      </c>
      <c r="C1675">
        <v>1837</v>
      </c>
      <c r="D1675" t="s">
        <v>272</v>
      </c>
      <c r="E1675" t="s">
        <v>273</v>
      </c>
      <c r="F1675">
        <v>1848</v>
      </c>
      <c r="G1675" t="s">
        <v>285</v>
      </c>
      <c r="H1675" t="s">
        <v>273</v>
      </c>
      <c r="I1675">
        <v>509</v>
      </c>
      <c r="J1675" t="s">
        <v>547</v>
      </c>
      <c r="K1675" t="s">
        <v>548</v>
      </c>
      <c r="L1675">
        <v>12394</v>
      </c>
      <c r="M1675" t="s">
        <v>307</v>
      </c>
      <c r="N1675" t="s">
        <v>308</v>
      </c>
      <c r="O1675">
        <v>12394</v>
      </c>
      <c r="P1675" t="s">
        <v>307</v>
      </c>
      <c r="Q1675" t="s">
        <v>308</v>
      </c>
      <c r="R1675" t="s">
        <v>516</v>
      </c>
      <c r="S1675" s="43">
        <v>-0.01</v>
      </c>
      <c r="U1675" s="43">
        <v>18</v>
      </c>
      <c r="IF1675">
        <v>12394</v>
      </c>
      <c r="IG1675" t="s">
        <v>307</v>
      </c>
      <c r="IH1675" t="s">
        <v>287</v>
      </c>
      <c r="IK1675">
        <v>-2</v>
      </c>
      <c r="IL1675" t="s">
        <v>278</v>
      </c>
      <c r="IM1675" t="s">
        <v>279</v>
      </c>
      <c r="IN1675" t="s">
        <v>463</v>
      </c>
      <c r="IP1675" t="s">
        <v>481</v>
      </c>
    </row>
    <row r="1676" spans="1:250" x14ac:dyDescent="0.35">
      <c r="A1676">
        <v>15130</v>
      </c>
      <c r="B1676">
        <v>-922729984</v>
      </c>
      <c r="C1676">
        <v>1837</v>
      </c>
      <c r="D1676" t="s">
        <v>272</v>
      </c>
      <c r="E1676" t="s">
        <v>273</v>
      </c>
      <c r="F1676">
        <v>1848</v>
      </c>
      <c r="G1676" t="s">
        <v>285</v>
      </c>
      <c r="H1676" t="s">
        <v>273</v>
      </c>
      <c r="I1676">
        <v>507</v>
      </c>
      <c r="J1676" t="s">
        <v>549</v>
      </c>
      <c r="K1676" t="s">
        <v>550</v>
      </c>
      <c r="L1676">
        <v>12394</v>
      </c>
      <c r="M1676" t="s">
        <v>307</v>
      </c>
      <c r="N1676" t="s">
        <v>308</v>
      </c>
      <c r="O1676">
        <v>12394</v>
      </c>
      <c r="P1676" t="s">
        <v>307</v>
      </c>
      <c r="Q1676" t="s">
        <v>308</v>
      </c>
      <c r="R1676" t="s">
        <v>516</v>
      </c>
      <c r="S1676" s="43">
        <v>-0.02</v>
      </c>
      <c r="U1676" s="43">
        <v>18</v>
      </c>
      <c r="IF1676">
        <v>12394</v>
      </c>
      <c r="IG1676" t="s">
        <v>307</v>
      </c>
      <c r="IH1676" t="s">
        <v>287</v>
      </c>
      <c r="IK1676">
        <v>-2</v>
      </c>
      <c r="IL1676" t="s">
        <v>278</v>
      </c>
      <c r="IM1676" t="s">
        <v>279</v>
      </c>
      <c r="IN1676" t="s">
        <v>463</v>
      </c>
      <c r="IP1676" t="s">
        <v>481</v>
      </c>
    </row>
    <row r="1677" spans="1:250" x14ac:dyDescent="0.35">
      <c r="A1677">
        <v>15131</v>
      </c>
      <c r="B1677">
        <v>-922729984</v>
      </c>
      <c r="C1677">
        <v>1837</v>
      </c>
      <c r="D1677" t="s">
        <v>272</v>
      </c>
      <c r="E1677" t="s">
        <v>273</v>
      </c>
      <c r="F1677">
        <v>1848</v>
      </c>
      <c r="G1677" t="s">
        <v>285</v>
      </c>
      <c r="H1677" t="s">
        <v>273</v>
      </c>
      <c r="I1677">
        <v>528</v>
      </c>
      <c r="J1677" t="s">
        <v>531</v>
      </c>
      <c r="K1677" t="s">
        <v>532</v>
      </c>
      <c r="L1677">
        <v>12392</v>
      </c>
      <c r="M1677" t="s">
        <v>305</v>
      </c>
      <c r="N1677" t="s">
        <v>306</v>
      </c>
      <c r="O1677">
        <v>12392</v>
      </c>
      <c r="P1677" t="s">
        <v>305</v>
      </c>
      <c r="Q1677" t="s">
        <v>306</v>
      </c>
      <c r="R1677" t="s">
        <v>516</v>
      </c>
      <c r="S1677" s="43">
        <v>-0.41</v>
      </c>
      <c r="U1677" s="43">
        <v>18</v>
      </c>
      <c r="IF1677">
        <v>12392</v>
      </c>
      <c r="IG1677" t="s">
        <v>305</v>
      </c>
      <c r="IH1677" t="s">
        <v>287</v>
      </c>
      <c r="IK1677">
        <v>-2</v>
      </c>
      <c r="IL1677" t="s">
        <v>278</v>
      </c>
      <c r="IM1677" t="s">
        <v>279</v>
      </c>
      <c r="IN1677" t="s">
        <v>463</v>
      </c>
      <c r="IP1677" t="s">
        <v>480</v>
      </c>
    </row>
    <row r="1678" spans="1:250" x14ac:dyDescent="0.35">
      <c r="A1678">
        <v>15132</v>
      </c>
      <c r="B1678">
        <v>-922729984</v>
      </c>
      <c r="C1678">
        <v>1837</v>
      </c>
      <c r="D1678" t="s">
        <v>272</v>
      </c>
      <c r="E1678" t="s">
        <v>273</v>
      </c>
      <c r="F1678">
        <v>1848</v>
      </c>
      <c r="G1678" t="s">
        <v>285</v>
      </c>
      <c r="H1678" t="s">
        <v>273</v>
      </c>
      <c r="I1678">
        <v>527</v>
      </c>
      <c r="J1678" t="s">
        <v>535</v>
      </c>
      <c r="K1678" t="s">
        <v>536</v>
      </c>
      <c r="L1678">
        <v>12392</v>
      </c>
      <c r="M1678" t="s">
        <v>305</v>
      </c>
      <c r="N1678" t="s">
        <v>306</v>
      </c>
      <c r="O1678">
        <v>12392</v>
      </c>
      <c r="P1678" t="s">
        <v>305</v>
      </c>
      <c r="Q1678" t="s">
        <v>306</v>
      </c>
      <c r="R1678" t="s">
        <v>516</v>
      </c>
      <c r="S1678" s="43">
        <v>-0.28000000000000003</v>
      </c>
      <c r="U1678" s="43">
        <v>18</v>
      </c>
      <c r="IF1678">
        <v>12392</v>
      </c>
      <c r="IG1678" t="s">
        <v>305</v>
      </c>
      <c r="IH1678" t="s">
        <v>287</v>
      </c>
      <c r="IK1678">
        <v>-2</v>
      </c>
      <c r="IL1678" t="s">
        <v>278</v>
      </c>
      <c r="IM1678" t="s">
        <v>279</v>
      </c>
      <c r="IN1678" t="s">
        <v>463</v>
      </c>
      <c r="IP1678" t="s">
        <v>480</v>
      </c>
    </row>
    <row r="1679" spans="1:250" x14ac:dyDescent="0.35">
      <c r="A1679">
        <v>15133</v>
      </c>
      <c r="B1679">
        <v>-922729984</v>
      </c>
      <c r="C1679">
        <v>1837</v>
      </c>
      <c r="D1679" t="s">
        <v>272</v>
      </c>
      <c r="E1679" t="s">
        <v>273</v>
      </c>
      <c r="F1679">
        <v>13794</v>
      </c>
      <c r="G1679" t="s">
        <v>274</v>
      </c>
      <c r="H1679" t="s">
        <v>275</v>
      </c>
      <c r="I1679">
        <v>507</v>
      </c>
      <c r="J1679" t="s">
        <v>549</v>
      </c>
      <c r="K1679" t="s">
        <v>550</v>
      </c>
      <c r="L1679">
        <v>13917</v>
      </c>
      <c r="M1679" t="s">
        <v>309</v>
      </c>
      <c r="N1679" t="s">
        <v>310</v>
      </c>
      <c r="O1679">
        <v>13917</v>
      </c>
      <c r="P1679" t="s">
        <v>309</v>
      </c>
      <c r="Q1679" t="s">
        <v>310</v>
      </c>
      <c r="R1679" t="s">
        <v>516</v>
      </c>
      <c r="S1679" s="43">
        <v>-4.09</v>
      </c>
      <c r="U1679" s="43">
        <v>18</v>
      </c>
      <c r="IF1679">
        <v>13917</v>
      </c>
      <c r="IG1679" t="s">
        <v>309</v>
      </c>
      <c r="IH1679" t="s">
        <v>311</v>
      </c>
      <c r="IK1679">
        <v>-2</v>
      </c>
      <c r="IL1679" t="s">
        <v>278</v>
      </c>
      <c r="IM1679" t="s">
        <v>279</v>
      </c>
      <c r="IN1679" t="s">
        <v>468</v>
      </c>
      <c r="IP1679" t="s">
        <v>482</v>
      </c>
    </row>
    <row r="1680" spans="1:250" x14ac:dyDescent="0.35">
      <c r="A1680">
        <v>15134</v>
      </c>
      <c r="B1680">
        <v>-922729984</v>
      </c>
      <c r="C1680">
        <v>1837</v>
      </c>
      <c r="D1680" t="s">
        <v>272</v>
      </c>
      <c r="E1680" t="s">
        <v>273</v>
      </c>
      <c r="F1680">
        <v>1848</v>
      </c>
      <c r="G1680" t="s">
        <v>285</v>
      </c>
      <c r="H1680" t="s">
        <v>273</v>
      </c>
      <c r="I1680">
        <v>528</v>
      </c>
      <c r="J1680" t="s">
        <v>531</v>
      </c>
      <c r="K1680" t="s">
        <v>532</v>
      </c>
      <c r="L1680">
        <v>12394</v>
      </c>
      <c r="M1680" t="s">
        <v>307</v>
      </c>
      <c r="N1680" t="s">
        <v>308</v>
      </c>
      <c r="O1680">
        <v>12394</v>
      </c>
      <c r="P1680" t="s">
        <v>307</v>
      </c>
      <c r="Q1680" t="s">
        <v>308</v>
      </c>
      <c r="R1680" t="s">
        <v>516</v>
      </c>
      <c r="S1680" s="43">
        <v>-0.01</v>
      </c>
      <c r="U1680" s="43">
        <v>18</v>
      </c>
      <c r="IF1680">
        <v>12394</v>
      </c>
      <c r="IG1680" t="s">
        <v>307</v>
      </c>
      <c r="IH1680" t="s">
        <v>287</v>
      </c>
      <c r="IK1680">
        <v>-2</v>
      </c>
      <c r="IL1680" t="s">
        <v>278</v>
      </c>
      <c r="IM1680" t="s">
        <v>279</v>
      </c>
      <c r="IN1680" t="s">
        <v>463</v>
      </c>
      <c r="IP1680" t="s">
        <v>481</v>
      </c>
    </row>
    <row r="1681" spans="1:250" x14ac:dyDescent="0.35">
      <c r="A1681">
        <v>15135</v>
      </c>
      <c r="B1681">
        <v>-922729984</v>
      </c>
      <c r="C1681">
        <v>1837</v>
      </c>
      <c r="D1681" t="s">
        <v>272</v>
      </c>
      <c r="E1681" t="s">
        <v>273</v>
      </c>
      <c r="F1681">
        <v>1848</v>
      </c>
      <c r="G1681" t="s">
        <v>285</v>
      </c>
      <c r="H1681" t="s">
        <v>273</v>
      </c>
      <c r="I1681">
        <v>527</v>
      </c>
      <c r="J1681" t="s">
        <v>535</v>
      </c>
      <c r="K1681" t="s">
        <v>536</v>
      </c>
      <c r="L1681">
        <v>12394</v>
      </c>
      <c r="M1681" t="s">
        <v>307</v>
      </c>
      <c r="N1681" t="s">
        <v>308</v>
      </c>
      <c r="O1681">
        <v>12394</v>
      </c>
      <c r="P1681" t="s">
        <v>307</v>
      </c>
      <c r="Q1681" t="s">
        <v>308</v>
      </c>
      <c r="R1681" t="s">
        <v>516</v>
      </c>
      <c r="S1681" s="43">
        <v>-0.01</v>
      </c>
      <c r="U1681" s="43">
        <v>18</v>
      </c>
      <c r="IF1681">
        <v>12394</v>
      </c>
      <c r="IG1681" t="s">
        <v>307</v>
      </c>
      <c r="IH1681" t="s">
        <v>287</v>
      </c>
      <c r="IK1681">
        <v>-2</v>
      </c>
      <c r="IL1681" t="s">
        <v>278</v>
      </c>
      <c r="IM1681" t="s">
        <v>279</v>
      </c>
      <c r="IN1681" t="s">
        <v>463</v>
      </c>
      <c r="IP1681" t="s">
        <v>481</v>
      </c>
    </row>
    <row r="1682" spans="1:250" x14ac:dyDescent="0.35">
      <c r="A1682">
        <v>15136</v>
      </c>
      <c r="B1682">
        <v>-922729984</v>
      </c>
      <c r="C1682">
        <v>1837</v>
      </c>
      <c r="D1682" t="s">
        <v>272</v>
      </c>
      <c r="E1682" t="s">
        <v>273</v>
      </c>
      <c r="F1682">
        <v>1848</v>
      </c>
      <c r="G1682" t="s">
        <v>285</v>
      </c>
      <c r="H1682" t="s">
        <v>273</v>
      </c>
      <c r="I1682">
        <v>523</v>
      </c>
      <c r="J1682" t="s">
        <v>537</v>
      </c>
      <c r="K1682" t="s">
        <v>538</v>
      </c>
      <c r="L1682">
        <v>12394</v>
      </c>
      <c r="M1682" t="s">
        <v>307</v>
      </c>
      <c r="N1682" t="s">
        <v>308</v>
      </c>
      <c r="O1682">
        <v>12394</v>
      </c>
      <c r="P1682" t="s">
        <v>307</v>
      </c>
      <c r="Q1682" t="s">
        <v>308</v>
      </c>
      <c r="R1682" t="s">
        <v>516</v>
      </c>
      <c r="S1682" s="43">
        <v>-0.02</v>
      </c>
      <c r="U1682" s="43">
        <v>18</v>
      </c>
      <c r="IF1682">
        <v>12394</v>
      </c>
      <c r="IG1682" t="s">
        <v>307</v>
      </c>
      <c r="IH1682" t="s">
        <v>287</v>
      </c>
      <c r="IK1682">
        <v>-2</v>
      </c>
      <c r="IL1682" t="s">
        <v>278</v>
      </c>
      <c r="IM1682" t="s">
        <v>279</v>
      </c>
      <c r="IN1682" t="s">
        <v>463</v>
      </c>
      <c r="IP1682" t="s">
        <v>481</v>
      </c>
    </row>
    <row r="1683" spans="1:250" x14ac:dyDescent="0.35">
      <c r="A1683">
        <v>15137</v>
      </c>
      <c r="B1683">
        <v>-922729984</v>
      </c>
      <c r="C1683">
        <v>1837</v>
      </c>
      <c r="D1683" t="s">
        <v>272</v>
      </c>
      <c r="E1683" t="s">
        <v>273</v>
      </c>
      <c r="F1683">
        <v>1848</v>
      </c>
      <c r="G1683" t="s">
        <v>285</v>
      </c>
      <c r="H1683" t="s">
        <v>273</v>
      </c>
      <c r="I1683">
        <v>521</v>
      </c>
      <c r="J1683" t="s">
        <v>539</v>
      </c>
      <c r="K1683" t="s">
        <v>540</v>
      </c>
      <c r="L1683">
        <v>12394</v>
      </c>
      <c r="M1683" t="s">
        <v>307</v>
      </c>
      <c r="N1683" t="s">
        <v>308</v>
      </c>
      <c r="O1683">
        <v>12394</v>
      </c>
      <c r="P1683" t="s">
        <v>307</v>
      </c>
      <c r="Q1683" t="s">
        <v>308</v>
      </c>
      <c r="R1683" t="s">
        <v>516</v>
      </c>
      <c r="S1683" s="43">
        <v>-0.01</v>
      </c>
      <c r="U1683" s="43">
        <v>18</v>
      </c>
      <c r="IF1683">
        <v>12394</v>
      </c>
      <c r="IG1683" t="s">
        <v>307</v>
      </c>
      <c r="IH1683" t="s">
        <v>287</v>
      </c>
      <c r="IK1683">
        <v>-2</v>
      </c>
      <c r="IL1683" t="s">
        <v>278</v>
      </c>
      <c r="IM1683" t="s">
        <v>279</v>
      </c>
      <c r="IN1683" t="s">
        <v>463</v>
      </c>
      <c r="IP1683" t="s">
        <v>481</v>
      </c>
    </row>
    <row r="1684" spans="1:250" x14ac:dyDescent="0.35">
      <c r="A1684">
        <v>15138</v>
      </c>
      <c r="B1684">
        <v>-922729984</v>
      </c>
      <c r="C1684">
        <v>1837</v>
      </c>
      <c r="D1684" t="s">
        <v>272</v>
      </c>
      <c r="E1684" t="s">
        <v>273</v>
      </c>
      <c r="F1684">
        <v>1848</v>
      </c>
      <c r="G1684" t="s">
        <v>285</v>
      </c>
      <c r="H1684" t="s">
        <v>273</v>
      </c>
      <c r="I1684">
        <v>519</v>
      </c>
      <c r="J1684" t="s">
        <v>541</v>
      </c>
      <c r="K1684" t="s">
        <v>542</v>
      </c>
      <c r="L1684">
        <v>12394</v>
      </c>
      <c r="M1684" t="s">
        <v>307</v>
      </c>
      <c r="N1684" t="s">
        <v>308</v>
      </c>
      <c r="O1684">
        <v>12394</v>
      </c>
      <c r="P1684" t="s">
        <v>307</v>
      </c>
      <c r="Q1684" t="s">
        <v>308</v>
      </c>
      <c r="R1684" t="s">
        <v>516</v>
      </c>
      <c r="S1684" s="43">
        <v>-0.01</v>
      </c>
      <c r="U1684" s="43">
        <v>18</v>
      </c>
      <c r="IF1684">
        <v>12394</v>
      </c>
      <c r="IG1684" t="s">
        <v>307</v>
      </c>
      <c r="IH1684" t="s">
        <v>287</v>
      </c>
      <c r="IK1684">
        <v>-2</v>
      </c>
      <c r="IL1684" t="s">
        <v>278</v>
      </c>
      <c r="IM1684" t="s">
        <v>279</v>
      </c>
      <c r="IN1684" t="s">
        <v>463</v>
      </c>
      <c r="IP1684" t="s">
        <v>481</v>
      </c>
    </row>
    <row r="1685" spans="1:250" x14ac:dyDescent="0.35">
      <c r="A1685">
        <v>15139</v>
      </c>
      <c r="B1685">
        <v>-922729984</v>
      </c>
      <c r="C1685">
        <v>1837</v>
      </c>
      <c r="D1685" t="s">
        <v>272</v>
      </c>
      <c r="E1685" t="s">
        <v>273</v>
      </c>
      <c r="F1685">
        <v>13794</v>
      </c>
      <c r="G1685" t="s">
        <v>274</v>
      </c>
      <c r="H1685" t="s">
        <v>275</v>
      </c>
      <c r="I1685">
        <v>523</v>
      </c>
      <c r="J1685" t="s">
        <v>537</v>
      </c>
      <c r="K1685" t="s">
        <v>538</v>
      </c>
      <c r="L1685">
        <v>13917</v>
      </c>
      <c r="M1685" t="s">
        <v>309</v>
      </c>
      <c r="N1685" t="s">
        <v>310</v>
      </c>
      <c r="O1685">
        <v>13917</v>
      </c>
      <c r="P1685" t="s">
        <v>309</v>
      </c>
      <c r="Q1685" t="s">
        <v>310</v>
      </c>
      <c r="R1685" t="s">
        <v>516</v>
      </c>
      <c r="S1685" s="43">
        <v>-3.41</v>
      </c>
      <c r="U1685" s="43">
        <v>18</v>
      </c>
      <c r="IF1685">
        <v>13917</v>
      </c>
      <c r="IG1685" t="s">
        <v>309</v>
      </c>
      <c r="IH1685" t="s">
        <v>311</v>
      </c>
      <c r="IK1685">
        <v>-2</v>
      </c>
      <c r="IL1685" t="s">
        <v>278</v>
      </c>
      <c r="IM1685" t="s">
        <v>279</v>
      </c>
      <c r="IN1685" t="s">
        <v>468</v>
      </c>
      <c r="IP1685" t="s">
        <v>482</v>
      </c>
    </row>
    <row r="1686" spans="1:250" x14ac:dyDescent="0.35">
      <c r="A1686">
        <v>15140</v>
      </c>
      <c r="B1686">
        <v>-922729984</v>
      </c>
      <c r="C1686">
        <v>1837</v>
      </c>
      <c r="D1686" t="s">
        <v>272</v>
      </c>
      <c r="E1686" t="s">
        <v>273</v>
      </c>
      <c r="F1686">
        <v>13794</v>
      </c>
      <c r="G1686" t="s">
        <v>274</v>
      </c>
      <c r="H1686" t="s">
        <v>275</v>
      </c>
      <c r="I1686">
        <v>521</v>
      </c>
      <c r="J1686" t="s">
        <v>539</v>
      </c>
      <c r="K1686" t="s">
        <v>540</v>
      </c>
      <c r="L1686">
        <v>13917</v>
      </c>
      <c r="M1686" t="s">
        <v>309</v>
      </c>
      <c r="N1686" t="s">
        <v>310</v>
      </c>
      <c r="O1686">
        <v>13917</v>
      </c>
      <c r="P1686" t="s">
        <v>309</v>
      </c>
      <c r="Q1686" t="s">
        <v>310</v>
      </c>
      <c r="R1686" t="s">
        <v>516</v>
      </c>
      <c r="S1686" s="43">
        <v>-1.71</v>
      </c>
      <c r="U1686" s="43">
        <v>18</v>
      </c>
      <c r="IF1686">
        <v>13917</v>
      </c>
      <c r="IG1686" t="s">
        <v>309</v>
      </c>
      <c r="IH1686" t="s">
        <v>311</v>
      </c>
      <c r="IK1686">
        <v>-2</v>
      </c>
      <c r="IL1686" t="s">
        <v>278</v>
      </c>
      <c r="IM1686" t="s">
        <v>279</v>
      </c>
      <c r="IN1686" t="s">
        <v>468</v>
      </c>
      <c r="IP1686" t="s">
        <v>482</v>
      </c>
    </row>
    <row r="1687" spans="1:250" x14ac:dyDescent="0.35">
      <c r="A1687">
        <v>15141</v>
      </c>
      <c r="B1687">
        <v>-922729984</v>
      </c>
      <c r="C1687">
        <v>1837</v>
      </c>
      <c r="D1687" t="s">
        <v>272</v>
      </c>
      <c r="E1687" t="s">
        <v>273</v>
      </c>
      <c r="F1687">
        <v>13794</v>
      </c>
      <c r="G1687" t="s">
        <v>274</v>
      </c>
      <c r="H1687" t="s">
        <v>275</v>
      </c>
      <c r="I1687">
        <v>519</v>
      </c>
      <c r="J1687" t="s">
        <v>541</v>
      </c>
      <c r="K1687" t="s">
        <v>542</v>
      </c>
      <c r="L1687">
        <v>13917</v>
      </c>
      <c r="M1687" t="s">
        <v>309</v>
      </c>
      <c r="N1687" t="s">
        <v>310</v>
      </c>
      <c r="O1687">
        <v>13917</v>
      </c>
      <c r="P1687" t="s">
        <v>309</v>
      </c>
      <c r="Q1687" t="s">
        <v>310</v>
      </c>
      <c r="R1687" t="s">
        <v>516</v>
      </c>
      <c r="S1687" s="43">
        <v>-1.71</v>
      </c>
      <c r="U1687" s="43">
        <v>18</v>
      </c>
      <c r="IF1687">
        <v>13917</v>
      </c>
      <c r="IG1687" t="s">
        <v>309</v>
      </c>
      <c r="IH1687" t="s">
        <v>311</v>
      </c>
      <c r="IK1687">
        <v>-2</v>
      </c>
      <c r="IL1687" t="s">
        <v>278</v>
      </c>
      <c r="IM1687" t="s">
        <v>279</v>
      </c>
      <c r="IN1687" t="s">
        <v>468</v>
      </c>
      <c r="IP1687" t="s">
        <v>482</v>
      </c>
    </row>
    <row r="1688" spans="1:250" x14ac:dyDescent="0.35">
      <c r="A1688">
        <v>15142</v>
      </c>
      <c r="B1688">
        <v>-922729984</v>
      </c>
      <c r="C1688">
        <v>1837</v>
      </c>
      <c r="D1688" t="s">
        <v>272</v>
      </c>
      <c r="E1688" t="s">
        <v>273</v>
      </c>
      <c r="F1688">
        <v>13794</v>
      </c>
      <c r="G1688" t="s">
        <v>274</v>
      </c>
      <c r="H1688" t="s">
        <v>275</v>
      </c>
      <c r="I1688">
        <v>515</v>
      </c>
      <c r="J1688" t="s">
        <v>543</v>
      </c>
      <c r="K1688" t="s">
        <v>544</v>
      </c>
      <c r="L1688">
        <v>13917</v>
      </c>
      <c r="M1688" t="s">
        <v>309</v>
      </c>
      <c r="N1688" t="s">
        <v>310</v>
      </c>
      <c r="O1688">
        <v>13917</v>
      </c>
      <c r="P1688" t="s">
        <v>309</v>
      </c>
      <c r="Q1688" t="s">
        <v>310</v>
      </c>
      <c r="R1688" t="s">
        <v>516</v>
      </c>
      <c r="S1688" s="43">
        <v>-4</v>
      </c>
      <c r="U1688" s="43">
        <v>18</v>
      </c>
      <c r="IF1688">
        <v>13917</v>
      </c>
      <c r="IG1688" t="s">
        <v>309</v>
      </c>
      <c r="IH1688" t="s">
        <v>311</v>
      </c>
      <c r="IK1688">
        <v>-2</v>
      </c>
      <c r="IL1688" t="s">
        <v>278</v>
      </c>
      <c r="IM1688" t="s">
        <v>279</v>
      </c>
      <c r="IN1688" t="s">
        <v>468</v>
      </c>
      <c r="IP1688" t="s">
        <v>482</v>
      </c>
    </row>
    <row r="1689" spans="1:250" x14ac:dyDescent="0.35">
      <c r="A1689">
        <v>15143</v>
      </c>
      <c r="B1689">
        <v>-922729984</v>
      </c>
      <c r="C1689">
        <v>1837</v>
      </c>
      <c r="D1689" t="s">
        <v>272</v>
      </c>
      <c r="E1689" t="s">
        <v>273</v>
      </c>
      <c r="F1689">
        <v>13794</v>
      </c>
      <c r="G1689" t="s">
        <v>274</v>
      </c>
      <c r="H1689" t="s">
        <v>275</v>
      </c>
      <c r="I1689">
        <v>513</v>
      </c>
      <c r="J1689" t="s">
        <v>545</v>
      </c>
      <c r="K1689" t="s">
        <v>546</v>
      </c>
      <c r="L1689">
        <v>13917</v>
      </c>
      <c r="M1689" t="s">
        <v>309</v>
      </c>
      <c r="N1689" t="s">
        <v>310</v>
      </c>
      <c r="O1689">
        <v>13917</v>
      </c>
      <c r="P1689" t="s">
        <v>309</v>
      </c>
      <c r="Q1689" t="s">
        <v>310</v>
      </c>
      <c r="R1689" t="s">
        <v>516</v>
      </c>
      <c r="S1689" s="43">
        <v>-3.6</v>
      </c>
      <c r="U1689" s="43">
        <v>18</v>
      </c>
      <c r="IF1689">
        <v>13917</v>
      </c>
      <c r="IG1689" t="s">
        <v>309</v>
      </c>
      <c r="IH1689" t="s">
        <v>311</v>
      </c>
      <c r="IK1689">
        <v>-2</v>
      </c>
      <c r="IL1689" t="s">
        <v>278</v>
      </c>
      <c r="IM1689" t="s">
        <v>279</v>
      </c>
      <c r="IN1689" t="s">
        <v>468</v>
      </c>
      <c r="IP1689" t="s">
        <v>482</v>
      </c>
    </row>
    <row r="1690" spans="1:250" x14ac:dyDescent="0.35">
      <c r="A1690">
        <v>15144</v>
      </c>
      <c r="B1690">
        <v>-922729984</v>
      </c>
      <c r="C1690">
        <v>1837</v>
      </c>
      <c r="D1690" t="s">
        <v>272</v>
      </c>
      <c r="E1690" t="s">
        <v>273</v>
      </c>
      <c r="F1690">
        <v>13794</v>
      </c>
      <c r="G1690" t="s">
        <v>274</v>
      </c>
      <c r="H1690" t="s">
        <v>275</v>
      </c>
      <c r="I1690">
        <v>509</v>
      </c>
      <c r="J1690" t="s">
        <v>547</v>
      </c>
      <c r="K1690" t="s">
        <v>548</v>
      </c>
      <c r="L1690">
        <v>13917</v>
      </c>
      <c r="M1690" t="s">
        <v>309</v>
      </c>
      <c r="N1690" t="s">
        <v>310</v>
      </c>
      <c r="O1690">
        <v>13917</v>
      </c>
      <c r="P1690" t="s">
        <v>309</v>
      </c>
      <c r="Q1690" t="s">
        <v>310</v>
      </c>
      <c r="R1690" t="s">
        <v>516</v>
      </c>
      <c r="S1690" s="43">
        <v>-2.6</v>
      </c>
      <c r="U1690" s="43">
        <v>18</v>
      </c>
      <c r="IF1690">
        <v>13917</v>
      </c>
      <c r="IG1690" t="s">
        <v>309</v>
      </c>
      <c r="IH1690" t="s">
        <v>311</v>
      </c>
      <c r="IK1690">
        <v>-2</v>
      </c>
      <c r="IL1690" t="s">
        <v>278</v>
      </c>
      <c r="IM1690" t="s">
        <v>279</v>
      </c>
      <c r="IN1690" t="s">
        <v>468</v>
      </c>
      <c r="IP1690" t="s">
        <v>482</v>
      </c>
    </row>
    <row r="1691" spans="1:250" x14ac:dyDescent="0.35">
      <c r="A1691">
        <v>15145</v>
      </c>
      <c r="B1691">
        <v>-922729984</v>
      </c>
      <c r="C1691">
        <v>1837</v>
      </c>
      <c r="D1691" t="s">
        <v>272</v>
      </c>
      <c r="E1691" t="s">
        <v>273</v>
      </c>
      <c r="F1691">
        <v>13794</v>
      </c>
      <c r="G1691" t="s">
        <v>274</v>
      </c>
      <c r="H1691" t="s">
        <v>275</v>
      </c>
      <c r="I1691">
        <v>515</v>
      </c>
      <c r="J1691" t="s">
        <v>543</v>
      </c>
      <c r="K1691" t="s">
        <v>544</v>
      </c>
      <c r="L1691">
        <v>15189</v>
      </c>
      <c r="M1691" t="s">
        <v>312</v>
      </c>
      <c r="N1691" t="s">
        <v>313</v>
      </c>
      <c r="O1691">
        <v>15189</v>
      </c>
      <c r="P1691" t="s">
        <v>312</v>
      </c>
      <c r="Q1691" t="s">
        <v>313</v>
      </c>
      <c r="R1691" t="s">
        <v>516</v>
      </c>
      <c r="S1691" s="43">
        <v>-5.8</v>
      </c>
      <c r="U1691" s="43">
        <v>18</v>
      </c>
      <c r="IF1691">
        <v>15189</v>
      </c>
      <c r="IG1691" t="s">
        <v>312</v>
      </c>
      <c r="IH1691" t="s">
        <v>311</v>
      </c>
      <c r="IK1691">
        <v>-2</v>
      </c>
      <c r="IL1691" t="s">
        <v>278</v>
      </c>
      <c r="IM1691" t="s">
        <v>279</v>
      </c>
      <c r="IN1691" t="s">
        <v>468</v>
      </c>
      <c r="IP1691" t="s">
        <v>483</v>
      </c>
    </row>
    <row r="1692" spans="1:250" x14ac:dyDescent="0.35">
      <c r="A1692">
        <v>15146</v>
      </c>
      <c r="B1692">
        <v>-922729984</v>
      </c>
      <c r="C1692">
        <v>1837</v>
      </c>
      <c r="D1692" t="s">
        <v>272</v>
      </c>
      <c r="E1692" t="s">
        <v>273</v>
      </c>
      <c r="F1692">
        <v>13794</v>
      </c>
      <c r="G1692" t="s">
        <v>274</v>
      </c>
      <c r="H1692" t="s">
        <v>275</v>
      </c>
      <c r="I1692">
        <v>513</v>
      </c>
      <c r="J1692" t="s">
        <v>545</v>
      </c>
      <c r="K1692" t="s">
        <v>546</v>
      </c>
      <c r="L1692">
        <v>15189</v>
      </c>
      <c r="M1692" t="s">
        <v>312</v>
      </c>
      <c r="N1692" t="s">
        <v>313</v>
      </c>
      <c r="O1692">
        <v>15189</v>
      </c>
      <c r="P1692" t="s">
        <v>312</v>
      </c>
      <c r="Q1692" t="s">
        <v>313</v>
      </c>
      <c r="R1692" t="s">
        <v>516</v>
      </c>
      <c r="S1692" s="43">
        <v>-5.22</v>
      </c>
      <c r="U1692" s="43">
        <v>18</v>
      </c>
      <c r="IF1692">
        <v>15189</v>
      </c>
      <c r="IG1692" t="s">
        <v>312</v>
      </c>
      <c r="IH1692" t="s">
        <v>311</v>
      </c>
      <c r="IK1692">
        <v>-2</v>
      </c>
      <c r="IL1692" t="s">
        <v>278</v>
      </c>
      <c r="IM1692" t="s">
        <v>279</v>
      </c>
      <c r="IN1692" t="s">
        <v>468</v>
      </c>
      <c r="IP1692" t="s">
        <v>483</v>
      </c>
    </row>
    <row r="1693" spans="1:250" x14ac:dyDescent="0.35">
      <c r="A1693">
        <v>15147</v>
      </c>
      <c r="B1693">
        <v>-922729984</v>
      </c>
      <c r="C1693">
        <v>1837</v>
      </c>
      <c r="D1693" t="s">
        <v>272</v>
      </c>
      <c r="E1693" t="s">
        <v>273</v>
      </c>
      <c r="F1693">
        <v>13794</v>
      </c>
      <c r="G1693" t="s">
        <v>274</v>
      </c>
      <c r="H1693" t="s">
        <v>275</v>
      </c>
      <c r="I1693">
        <v>509</v>
      </c>
      <c r="J1693" t="s">
        <v>547</v>
      </c>
      <c r="K1693" t="s">
        <v>548</v>
      </c>
      <c r="L1693">
        <v>15189</v>
      </c>
      <c r="M1693" t="s">
        <v>312</v>
      </c>
      <c r="N1693" t="s">
        <v>313</v>
      </c>
      <c r="O1693">
        <v>15189</v>
      </c>
      <c r="P1693" t="s">
        <v>312</v>
      </c>
      <c r="Q1693" t="s">
        <v>313</v>
      </c>
      <c r="R1693" t="s">
        <v>516</v>
      </c>
      <c r="S1693" s="43">
        <v>-2.95</v>
      </c>
      <c r="U1693" s="43">
        <v>18</v>
      </c>
      <c r="IF1693">
        <v>15189</v>
      </c>
      <c r="IG1693" t="s">
        <v>312</v>
      </c>
      <c r="IH1693" t="s">
        <v>311</v>
      </c>
      <c r="IK1693">
        <v>-2</v>
      </c>
      <c r="IL1693" t="s">
        <v>278</v>
      </c>
      <c r="IM1693" t="s">
        <v>279</v>
      </c>
      <c r="IN1693" t="s">
        <v>468</v>
      </c>
      <c r="IP1693" t="s">
        <v>483</v>
      </c>
    </row>
    <row r="1694" spans="1:250" x14ac:dyDescent="0.35">
      <c r="A1694">
        <v>15148</v>
      </c>
      <c r="B1694">
        <v>-922729984</v>
      </c>
      <c r="C1694">
        <v>1837</v>
      </c>
      <c r="D1694" t="s">
        <v>272</v>
      </c>
      <c r="E1694" t="s">
        <v>273</v>
      </c>
      <c r="F1694">
        <v>13794</v>
      </c>
      <c r="G1694" t="s">
        <v>274</v>
      </c>
      <c r="H1694" t="s">
        <v>275</v>
      </c>
      <c r="I1694">
        <v>507</v>
      </c>
      <c r="J1694" t="s">
        <v>549</v>
      </c>
      <c r="K1694" t="s">
        <v>550</v>
      </c>
      <c r="L1694">
        <v>15189</v>
      </c>
      <c r="M1694" t="s">
        <v>312</v>
      </c>
      <c r="N1694" t="s">
        <v>313</v>
      </c>
      <c r="O1694">
        <v>15189</v>
      </c>
      <c r="P1694" t="s">
        <v>312</v>
      </c>
      <c r="Q1694" t="s">
        <v>313</v>
      </c>
      <c r="R1694" t="s">
        <v>516</v>
      </c>
      <c r="S1694" s="43">
        <v>-4.6399999999999997</v>
      </c>
      <c r="U1694" s="43">
        <v>18</v>
      </c>
      <c r="IF1694">
        <v>15189</v>
      </c>
      <c r="IG1694" t="s">
        <v>312</v>
      </c>
      <c r="IH1694" t="s">
        <v>311</v>
      </c>
      <c r="IK1694">
        <v>-2</v>
      </c>
      <c r="IL1694" t="s">
        <v>278</v>
      </c>
      <c r="IM1694" t="s">
        <v>279</v>
      </c>
      <c r="IN1694" t="s">
        <v>468</v>
      </c>
      <c r="IP1694" t="s">
        <v>483</v>
      </c>
    </row>
    <row r="1695" spans="1:250" x14ac:dyDescent="0.35">
      <c r="A1695">
        <v>15149</v>
      </c>
      <c r="B1695">
        <v>-922729984</v>
      </c>
      <c r="C1695">
        <v>1837</v>
      </c>
      <c r="D1695" t="s">
        <v>272</v>
      </c>
      <c r="E1695" t="s">
        <v>273</v>
      </c>
      <c r="F1695">
        <v>13794</v>
      </c>
      <c r="G1695" t="s">
        <v>274</v>
      </c>
      <c r="H1695" t="s">
        <v>275</v>
      </c>
      <c r="I1695">
        <v>528</v>
      </c>
      <c r="J1695" t="s">
        <v>531</v>
      </c>
      <c r="K1695" t="s">
        <v>532</v>
      </c>
      <c r="L1695">
        <v>13917</v>
      </c>
      <c r="M1695" t="s">
        <v>309</v>
      </c>
      <c r="N1695" t="s">
        <v>310</v>
      </c>
      <c r="O1695">
        <v>13917</v>
      </c>
      <c r="P1695" t="s">
        <v>309</v>
      </c>
      <c r="Q1695" t="s">
        <v>310</v>
      </c>
      <c r="R1695" t="s">
        <v>516</v>
      </c>
      <c r="S1695" s="43">
        <v>-2.44</v>
      </c>
      <c r="U1695" s="43">
        <v>18</v>
      </c>
      <c r="IF1695">
        <v>13917</v>
      </c>
      <c r="IG1695" t="s">
        <v>309</v>
      </c>
      <c r="IH1695" t="s">
        <v>311</v>
      </c>
      <c r="IK1695">
        <v>-2</v>
      </c>
      <c r="IL1695" t="s">
        <v>278</v>
      </c>
      <c r="IM1695" t="s">
        <v>279</v>
      </c>
      <c r="IN1695" t="s">
        <v>468</v>
      </c>
      <c r="IP1695" t="s">
        <v>482</v>
      </c>
    </row>
    <row r="1696" spans="1:250" x14ac:dyDescent="0.35">
      <c r="A1696">
        <v>15150</v>
      </c>
      <c r="B1696">
        <v>-922729984</v>
      </c>
      <c r="C1696">
        <v>1837</v>
      </c>
      <c r="D1696" t="s">
        <v>272</v>
      </c>
      <c r="E1696" t="s">
        <v>273</v>
      </c>
      <c r="F1696">
        <v>13794</v>
      </c>
      <c r="G1696" t="s">
        <v>274</v>
      </c>
      <c r="H1696" t="s">
        <v>275</v>
      </c>
      <c r="I1696">
        <v>527</v>
      </c>
      <c r="J1696" t="s">
        <v>535</v>
      </c>
      <c r="K1696" t="s">
        <v>536</v>
      </c>
      <c r="L1696">
        <v>13917</v>
      </c>
      <c r="M1696" t="s">
        <v>309</v>
      </c>
      <c r="N1696" t="s">
        <v>310</v>
      </c>
      <c r="O1696">
        <v>13917</v>
      </c>
      <c r="P1696" t="s">
        <v>309</v>
      </c>
      <c r="Q1696" t="s">
        <v>310</v>
      </c>
      <c r="R1696" t="s">
        <v>516</v>
      </c>
      <c r="S1696" s="43">
        <v>-1.71</v>
      </c>
      <c r="U1696" s="43">
        <v>18</v>
      </c>
      <c r="IF1696">
        <v>13917</v>
      </c>
      <c r="IG1696" t="s">
        <v>309</v>
      </c>
      <c r="IH1696" t="s">
        <v>311</v>
      </c>
      <c r="IK1696">
        <v>-2</v>
      </c>
      <c r="IL1696" t="s">
        <v>278</v>
      </c>
      <c r="IM1696" t="s">
        <v>279</v>
      </c>
      <c r="IN1696" t="s">
        <v>468</v>
      </c>
      <c r="IP1696" t="s">
        <v>482</v>
      </c>
    </row>
    <row r="1697" spans="1:250" x14ac:dyDescent="0.35">
      <c r="A1697">
        <v>15151</v>
      </c>
      <c r="B1697">
        <v>-922729984</v>
      </c>
      <c r="C1697">
        <v>1837</v>
      </c>
      <c r="D1697" t="s">
        <v>272</v>
      </c>
      <c r="E1697" t="s">
        <v>273</v>
      </c>
      <c r="F1697">
        <v>19011</v>
      </c>
      <c r="G1697" t="s">
        <v>318</v>
      </c>
      <c r="H1697" t="s">
        <v>319</v>
      </c>
      <c r="I1697">
        <v>507</v>
      </c>
      <c r="J1697" t="s">
        <v>549</v>
      </c>
      <c r="K1697" t="s">
        <v>550</v>
      </c>
      <c r="L1697">
        <v>15189</v>
      </c>
      <c r="M1697" t="s">
        <v>312</v>
      </c>
      <c r="N1697" t="s">
        <v>313</v>
      </c>
      <c r="O1697">
        <v>15189</v>
      </c>
      <c r="P1697" t="s">
        <v>312</v>
      </c>
      <c r="Q1697" t="s">
        <v>313</v>
      </c>
      <c r="R1697" t="s">
        <v>516</v>
      </c>
      <c r="S1697" s="43">
        <v>-4.49</v>
      </c>
      <c r="U1697" s="43">
        <v>18</v>
      </c>
      <c r="IF1697">
        <v>15189</v>
      </c>
      <c r="IG1697" t="s">
        <v>312</v>
      </c>
      <c r="IH1697" t="s">
        <v>322</v>
      </c>
      <c r="IK1697">
        <v>-2</v>
      </c>
      <c r="IL1697" t="s">
        <v>278</v>
      </c>
      <c r="IM1697" t="s">
        <v>279</v>
      </c>
      <c r="IN1697" t="s">
        <v>484</v>
      </c>
      <c r="IP1697" t="s">
        <v>485</v>
      </c>
    </row>
    <row r="1698" spans="1:250" x14ac:dyDescent="0.35">
      <c r="A1698">
        <v>15152</v>
      </c>
      <c r="B1698">
        <v>-922729984</v>
      </c>
      <c r="C1698">
        <v>1837</v>
      </c>
      <c r="D1698" t="s">
        <v>272</v>
      </c>
      <c r="E1698" t="s">
        <v>273</v>
      </c>
      <c r="F1698">
        <v>13794</v>
      </c>
      <c r="G1698" t="s">
        <v>274</v>
      </c>
      <c r="H1698" t="s">
        <v>275</v>
      </c>
      <c r="I1698">
        <v>528</v>
      </c>
      <c r="J1698" t="s">
        <v>531</v>
      </c>
      <c r="K1698" t="s">
        <v>532</v>
      </c>
      <c r="L1698">
        <v>15189</v>
      </c>
      <c r="M1698" t="s">
        <v>312</v>
      </c>
      <c r="N1698" t="s">
        <v>313</v>
      </c>
      <c r="O1698">
        <v>15189</v>
      </c>
      <c r="P1698" t="s">
        <v>312</v>
      </c>
      <c r="Q1698" t="s">
        <v>313</v>
      </c>
      <c r="R1698" t="s">
        <v>516</v>
      </c>
      <c r="S1698" s="43">
        <v>-3.55</v>
      </c>
      <c r="U1698" s="43">
        <v>18</v>
      </c>
      <c r="IF1698">
        <v>15189</v>
      </c>
      <c r="IG1698" t="s">
        <v>312</v>
      </c>
      <c r="IH1698" t="s">
        <v>311</v>
      </c>
      <c r="IK1698">
        <v>-2</v>
      </c>
      <c r="IL1698" t="s">
        <v>278</v>
      </c>
      <c r="IM1698" t="s">
        <v>279</v>
      </c>
      <c r="IN1698" t="s">
        <v>468</v>
      </c>
      <c r="IP1698" t="s">
        <v>483</v>
      </c>
    </row>
    <row r="1699" spans="1:250" x14ac:dyDescent="0.35">
      <c r="A1699">
        <v>15153</v>
      </c>
      <c r="B1699">
        <v>-922729984</v>
      </c>
      <c r="C1699">
        <v>1837</v>
      </c>
      <c r="D1699" t="s">
        <v>272</v>
      </c>
      <c r="E1699" t="s">
        <v>273</v>
      </c>
      <c r="F1699">
        <v>13794</v>
      </c>
      <c r="G1699" t="s">
        <v>274</v>
      </c>
      <c r="H1699" t="s">
        <v>275</v>
      </c>
      <c r="I1699">
        <v>527</v>
      </c>
      <c r="J1699" t="s">
        <v>535</v>
      </c>
      <c r="K1699" t="s">
        <v>536</v>
      </c>
      <c r="L1699">
        <v>15189</v>
      </c>
      <c r="M1699" t="s">
        <v>312</v>
      </c>
      <c r="N1699" t="s">
        <v>313</v>
      </c>
      <c r="O1699">
        <v>15189</v>
      </c>
      <c r="P1699" t="s">
        <v>312</v>
      </c>
      <c r="Q1699" t="s">
        <v>313</v>
      </c>
      <c r="R1699" t="s">
        <v>516</v>
      </c>
      <c r="S1699" s="43">
        <v>-2.46</v>
      </c>
      <c r="U1699" s="43">
        <v>18</v>
      </c>
      <c r="IF1699">
        <v>15189</v>
      </c>
      <c r="IG1699" t="s">
        <v>312</v>
      </c>
      <c r="IH1699" t="s">
        <v>311</v>
      </c>
      <c r="IK1699">
        <v>-2</v>
      </c>
      <c r="IL1699" t="s">
        <v>278</v>
      </c>
      <c r="IM1699" t="s">
        <v>279</v>
      </c>
      <c r="IN1699" t="s">
        <v>468</v>
      </c>
      <c r="IP1699" t="s">
        <v>483</v>
      </c>
    </row>
    <row r="1700" spans="1:250" x14ac:dyDescent="0.35">
      <c r="A1700">
        <v>15154</v>
      </c>
      <c r="B1700">
        <v>-922729984</v>
      </c>
      <c r="C1700">
        <v>1837</v>
      </c>
      <c r="D1700" t="s">
        <v>272</v>
      </c>
      <c r="E1700" t="s">
        <v>273</v>
      </c>
      <c r="F1700">
        <v>13794</v>
      </c>
      <c r="G1700" t="s">
        <v>274</v>
      </c>
      <c r="H1700" t="s">
        <v>275</v>
      </c>
      <c r="I1700">
        <v>523</v>
      </c>
      <c r="J1700" t="s">
        <v>537</v>
      </c>
      <c r="K1700" t="s">
        <v>538</v>
      </c>
      <c r="L1700">
        <v>15189</v>
      </c>
      <c r="M1700" t="s">
        <v>312</v>
      </c>
      <c r="N1700" t="s">
        <v>313</v>
      </c>
      <c r="O1700">
        <v>15189</v>
      </c>
      <c r="P1700" t="s">
        <v>312</v>
      </c>
      <c r="Q1700" t="s">
        <v>313</v>
      </c>
      <c r="R1700" t="s">
        <v>516</v>
      </c>
      <c r="S1700" s="43">
        <v>-4.97</v>
      </c>
      <c r="U1700" s="43">
        <v>18</v>
      </c>
      <c r="IF1700">
        <v>15189</v>
      </c>
      <c r="IG1700" t="s">
        <v>312</v>
      </c>
      <c r="IH1700" t="s">
        <v>311</v>
      </c>
      <c r="IK1700">
        <v>-2</v>
      </c>
      <c r="IL1700" t="s">
        <v>278</v>
      </c>
      <c r="IM1700" t="s">
        <v>279</v>
      </c>
      <c r="IN1700" t="s">
        <v>468</v>
      </c>
      <c r="IP1700" t="s">
        <v>483</v>
      </c>
    </row>
    <row r="1701" spans="1:250" x14ac:dyDescent="0.35">
      <c r="A1701">
        <v>15155</v>
      </c>
      <c r="B1701">
        <v>-922729984</v>
      </c>
      <c r="C1701">
        <v>1837</v>
      </c>
      <c r="D1701" t="s">
        <v>272</v>
      </c>
      <c r="E1701" t="s">
        <v>273</v>
      </c>
      <c r="F1701">
        <v>13794</v>
      </c>
      <c r="G1701" t="s">
        <v>274</v>
      </c>
      <c r="H1701" t="s">
        <v>275</v>
      </c>
      <c r="I1701">
        <v>521</v>
      </c>
      <c r="J1701" t="s">
        <v>539</v>
      </c>
      <c r="K1701" t="s">
        <v>540</v>
      </c>
      <c r="L1701">
        <v>15189</v>
      </c>
      <c r="M1701" t="s">
        <v>312</v>
      </c>
      <c r="N1701" t="s">
        <v>313</v>
      </c>
      <c r="O1701">
        <v>15189</v>
      </c>
      <c r="P1701" t="s">
        <v>312</v>
      </c>
      <c r="Q1701" t="s">
        <v>313</v>
      </c>
      <c r="R1701" t="s">
        <v>516</v>
      </c>
      <c r="S1701" s="43">
        <v>-2.46</v>
      </c>
      <c r="U1701" s="43">
        <v>18</v>
      </c>
      <c r="IF1701">
        <v>15189</v>
      </c>
      <c r="IG1701" t="s">
        <v>312</v>
      </c>
      <c r="IH1701" t="s">
        <v>311</v>
      </c>
      <c r="IK1701">
        <v>-2</v>
      </c>
      <c r="IL1701" t="s">
        <v>278</v>
      </c>
      <c r="IM1701" t="s">
        <v>279</v>
      </c>
      <c r="IN1701" t="s">
        <v>468</v>
      </c>
      <c r="IP1701" t="s">
        <v>483</v>
      </c>
    </row>
    <row r="1702" spans="1:250" x14ac:dyDescent="0.35">
      <c r="A1702">
        <v>15156</v>
      </c>
      <c r="B1702">
        <v>-922729984</v>
      </c>
      <c r="C1702">
        <v>1837</v>
      </c>
      <c r="D1702" t="s">
        <v>272</v>
      </c>
      <c r="E1702" t="s">
        <v>273</v>
      </c>
      <c r="F1702">
        <v>13794</v>
      </c>
      <c r="G1702" t="s">
        <v>274</v>
      </c>
      <c r="H1702" t="s">
        <v>275</v>
      </c>
      <c r="I1702">
        <v>519</v>
      </c>
      <c r="J1702" t="s">
        <v>541</v>
      </c>
      <c r="K1702" t="s">
        <v>542</v>
      </c>
      <c r="L1702">
        <v>15189</v>
      </c>
      <c r="M1702" t="s">
        <v>312</v>
      </c>
      <c r="N1702" t="s">
        <v>313</v>
      </c>
      <c r="O1702">
        <v>15189</v>
      </c>
      <c r="P1702" t="s">
        <v>312</v>
      </c>
      <c r="Q1702" t="s">
        <v>313</v>
      </c>
      <c r="R1702" t="s">
        <v>516</v>
      </c>
      <c r="S1702" s="43">
        <v>-2.46</v>
      </c>
      <c r="U1702" s="43">
        <v>18</v>
      </c>
      <c r="IF1702">
        <v>15189</v>
      </c>
      <c r="IG1702" t="s">
        <v>312</v>
      </c>
      <c r="IH1702" t="s">
        <v>311</v>
      </c>
      <c r="IK1702">
        <v>-2</v>
      </c>
      <c r="IL1702" t="s">
        <v>278</v>
      </c>
      <c r="IM1702" t="s">
        <v>279</v>
      </c>
      <c r="IN1702" t="s">
        <v>468</v>
      </c>
      <c r="IP1702" t="s">
        <v>483</v>
      </c>
    </row>
    <row r="1703" spans="1:250" x14ac:dyDescent="0.35">
      <c r="A1703">
        <v>15157</v>
      </c>
      <c r="B1703">
        <v>-922729984</v>
      </c>
      <c r="C1703">
        <v>1837</v>
      </c>
      <c r="D1703" t="s">
        <v>272</v>
      </c>
      <c r="E1703" t="s">
        <v>273</v>
      </c>
      <c r="F1703">
        <v>19011</v>
      </c>
      <c r="G1703" t="s">
        <v>318</v>
      </c>
      <c r="H1703" t="s">
        <v>319</v>
      </c>
      <c r="I1703">
        <v>523</v>
      </c>
      <c r="J1703" t="s">
        <v>537</v>
      </c>
      <c r="K1703" t="s">
        <v>538</v>
      </c>
      <c r="L1703">
        <v>15189</v>
      </c>
      <c r="M1703" t="s">
        <v>312</v>
      </c>
      <c r="N1703" t="s">
        <v>313</v>
      </c>
      <c r="O1703">
        <v>15189</v>
      </c>
      <c r="P1703" t="s">
        <v>312</v>
      </c>
      <c r="Q1703" t="s">
        <v>313</v>
      </c>
      <c r="R1703" t="s">
        <v>516</v>
      </c>
      <c r="S1703" s="43">
        <v>-4.79</v>
      </c>
      <c r="U1703" s="43">
        <v>18</v>
      </c>
      <c r="IF1703">
        <v>15189</v>
      </c>
      <c r="IG1703" t="s">
        <v>312</v>
      </c>
      <c r="IH1703" t="s">
        <v>322</v>
      </c>
      <c r="IK1703">
        <v>-2</v>
      </c>
      <c r="IL1703" t="s">
        <v>278</v>
      </c>
      <c r="IM1703" t="s">
        <v>279</v>
      </c>
      <c r="IN1703" t="s">
        <v>484</v>
      </c>
      <c r="IP1703" t="s">
        <v>485</v>
      </c>
    </row>
    <row r="1704" spans="1:250" x14ac:dyDescent="0.35">
      <c r="A1704">
        <v>15158</v>
      </c>
      <c r="B1704">
        <v>-922729984</v>
      </c>
      <c r="C1704">
        <v>1837</v>
      </c>
      <c r="D1704" t="s">
        <v>272</v>
      </c>
      <c r="E1704" t="s">
        <v>273</v>
      </c>
      <c r="F1704">
        <v>19011</v>
      </c>
      <c r="G1704" t="s">
        <v>318</v>
      </c>
      <c r="H1704" t="s">
        <v>319</v>
      </c>
      <c r="I1704">
        <v>521</v>
      </c>
      <c r="J1704" t="s">
        <v>539</v>
      </c>
      <c r="K1704" t="s">
        <v>540</v>
      </c>
      <c r="L1704">
        <v>15189</v>
      </c>
      <c r="M1704" t="s">
        <v>312</v>
      </c>
      <c r="N1704" t="s">
        <v>313</v>
      </c>
      <c r="O1704">
        <v>15189</v>
      </c>
      <c r="P1704" t="s">
        <v>312</v>
      </c>
      <c r="Q1704" t="s">
        <v>313</v>
      </c>
      <c r="R1704" t="s">
        <v>516</v>
      </c>
      <c r="S1704" s="43">
        <v>-2.39</v>
      </c>
      <c r="U1704" s="43">
        <v>18</v>
      </c>
      <c r="IF1704">
        <v>15189</v>
      </c>
      <c r="IG1704" t="s">
        <v>312</v>
      </c>
      <c r="IH1704" t="s">
        <v>322</v>
      </c>
      <c r="IK1704">
        <v>-2</v>
      </c>
      <c r="IL1704" t="s">
        <v>278</v>
      </c>
      <c r="IM1704" t="s">
        <v>279</v>
      </c>
      <c r="IN1704" t="s">
        <v>484</v>
      </c>
      <c r="IP1704" t="s">
        <v>485</v>
      </c>
    </row>
    <row r="1705" spans="1:250" x14ac:dyDescent="0.35">
      <c r="A1705">
        <v>15159</v>
      </c>
      <c r="B1705">
        <v>-922729984</v>
      </c>
      <c r="C1705">
        <v>1837</v>
      </c>
      <c r="D1705" t="s">
        <v>272</v>
      </c>
      <c r="E1705" t="s">
        <v>273</v>
      </c>
      <c r="F1705">
        <v>19011</v>
      </c>
      <c r="G1705" t="s">
        <v>318</v>
      </c>
      <c r="H1705" t="s">
        <v>319</v>
      </c>
      <c r="I1705">
        <v>519</v>
      </c>
      <c r="J1705" t="s">
        <v>541</v>
      </c>
      <c r="K1705" t="s">
        <v>542</v>
      </c>
      <c r="L1705">
        <v>15189</v>
      </c>
      <c r="M1705" t="s">
        <v>312</v>
      </c>
      <c r="N1705" t="s">
        <v>313</v>
      </c>
      <c r="O1705">
        <v>15189</v>
      </c>
      <c r="P1705" t="s">
        <v>312</v>
      </c>
      <c r="Q1705" t="s">
        <v>313</v>
      </c>
      <c r="R1705" t="s">
        <v>516</v>
      </c>
      <c r="S1705" s="43">
        <v>-2.39</v>
      </c>
      <c r="U1705" s="43">
        <v>18</v>
      </c>
      <c r="IF1705">
        <v>15189</v>
      </c>
      <c r="IG1705" t="s">
        <v>312</v>
      </c>
      <c r="IH1705" t="s">
        <v>322</v>
      </c>
      <c r="IK1705">
        <v>-2</v>
      </c>
      <c r="IL1705" t="s">
        <v>278</v>
      </c>
      <c r="IM1705" t="s">
        <v>279</v>
      </c>
      <c r="IN1705" t="s">
        <v>484</v>
      </c>
      <c r="IP1705" t="s">
        <v>485</v>
      </c>
    </row>
    <row r="1706" spans="1:250" x14ac:dyDescent="0.35">
      <c r="A1706">
        <v>15160</v>
      </c>
      <c r="B1706">
        <v>-922729984</v>
      </c>
      <c r="C1706">
        <v>1837</v>
      </c>
      <c r="D1706" t="s">
        <v>272</v>
      </c>
      <c r="E1706" t="s">
        <v>273</v>
      </c>
      <c r="F1706">
        <v>19011</v>
      </c>
      <c r="G1706" t="s">
        <v>318</v>
      </c>
      <c r="H1706" t="s">
        <v>319</v>
      </c>
      <c r="I1706">
        <v>515</v>
      </c>
      <c r="J1706" t="s">
        <v>543</v>
      </c>
      <c r="K1706" t="s">
        <v>544</v>
      </c>
      <c r="L1706">
        <v>15189</v>
      </c>
      <c r="M1706" t="s">
        <v>312</v>
      </c>
      <c r="N1706" t="s">
        <v>313</v>
      </c>
      <c r="O1706">
        <v>15189</v>
      </c>
      <c r="P1706" t="s">
        <v>312</v>
      </c>
      <c r="Q1706" t="s">
        <v>313</v>
      </c>
      <c r="R1706" t="s">
        <v>516</v>
      </c>
      <c r="S1706" s="43">
        <v>-5.62</v>
      </c>
      <c r="U1706" s="43">
        <v>18</v>
      </c>
      <c r="IF1706">
        <v>15189</v>
      </c>
      <c r="IG1706" t="s">
        <v>312</v>
      </c>
      <c r="IH1706" t="s">
        <v>322</v>
      </c>
      <c r="IK1706">
        <v>-2</v>
      </c>
      <c r="IL1706" t="s">
        <v>278</v>
      </c>
      <c r="IM1706" t="s">
        <v>279</v>
      </c>
      <c r="IN1706" t="s">
        <v>484</v>
      </c>
      <c r="IP1706" t="s">
        <v>485</v>
      </c>
    </row>
    <row r="1707" spans="1:250" x14ac:dyDescent="0.35">
      <c r="A1707">
        <v>15161</v>
      </c>
      <c r="B1707">
        <v>-922729984</v>
      </c>
      <c r="C1707">
        <v>1837</v>
      </c>
      <c r="D1707" t="s">
        <v>272</v>
      </c>
      <c r="E1707" t="s">
        <v>273</v>
      </c>
      <c r="F1707">
        <v>19011</v>
      </c>
      <c r="G1707" t="s">
        <v>318</v>
      </c>
      <c r="H1707" t="s">
        <v>319</v>
      </c>
      <c r="I1707">
        <v>513</v>
      </c>
      <c r="J1707" t="s">
        <v>545</v>
      </c>
      <c r="K1707" t="s">
        <v>546</v>
      </c>
      <c r="L1707">
        <v>15189</v>
      </c>
      <c r="M1707" t="s">
        <v>312</v>
      </c>
      <c r="N1707" t="s">
        <v>313</v>
      </c>
      <c r="O1707">
        <v>15189</v>
      </c>
      <c r="P1707" t="s">
        <v>312</v>
      </c>
      <c r="Q1707" t="s">
        <v>313</v>
      </c>
      <c r="R1707" t="s">
        <v>516</v>
      </c>
      <c r="S1707" s="43">
        <v>-5.03</v>
      </c>
      <c r="U1707" s="43">
        <v>18</v>
      </c>
      <c r="IF1707">
        <v>15189</v>
      </c>
      <c r="IG1707" t="s">
        <v>312</v>
      </c>
      <c r="IH1707" t="s">
        <v>322</v>
      </c>
      <c r="IK1707">
        <v>-2</v>
      </c>
      <c r="IL1707" t="s">
        <v>278</v>
      </c>
      <c r="IM1707" t="s">
        <v>279</v>
      </c>
      <c r="IN1707" t="s">
        <v>484</v>
      </c>
      <c r="IP1707" t="s">
        <v>485</v>
      </c>
    </row>
    <row r="1708" spans="1:250" x14ac:dyDescent="0.35">
      <c r="A1708">
        <v>15162</v>
      </c>
      <c r="B1708">
        <v>-922729984</v>
      </c>
      <c r="C1708">
        <v>1837</v>
      </c>
      <c r="D1708" t="s">
        <v>272</v>
      </c>
      <c r="E1708" t="s">
        <v>273</v>
      </c>
      <c r="F1708">
        <v>19011</v>
      </c>
      <c r="G1708" t="s">
        <v>318</v>
      </c>
      <c r="H1708" t="s">
        <v>319</v>
      </c>
      <c r="I1708">
        <v>509</v>
      </c>
      <c r="J1708" t="s">
        <v>547</v>
      </c>
      <c r="K1708" t="s">
        <v>548</v>
      </c>
      <c r="L1708">
        <v>15189</v>
      </c>
      <c r="M1708" t="s">
        <v>312</v>
      </c>
      <c r="N1708" t="s">
        <v>313</v>
      </c>
      <c r="O1708">
        <v>15189</v>
      </c>
      <c r="P1708" t="s">
        <v>312</v>
      </c>
      <c r="Q1708" t="s">
        <v>313</v>
      </c>
      <c r="R1708" t="s">
        <v>516</v>
      </c>
      <c r="S1708" s="43">
        <v>-2.87</v>
      </c>
      <c r="U1708" s="43">
        <v>18</v>
      </c>
      <c r="IF1708">
        <v>15189</v>
      </c>
      <c r="IG1708" t="s">
        <v>312</v>
      </c>
      <c r="IH1708" t="s">
        <v>322</v>
      </c>
      <c r="IK1708">
        <v>-2</v>
      </c>
      <c r="IL1708" t="s">
        <v>278</v>
      </c>
      <c r="IM1708" t="s">
        <v>279</v>
      </c>
      <c r="IN1708" t="s">
        <v>484</v>
      </c>
      <c r="IP1708" t="s">
        <v>485</v>
      </c>
    </row>
    <row r="1709" spans="1:250" x14ac:dyDescent="0.35">
      <c r="A1709">
        <v>15163</v>
      </c>
      <c r="B1709">
        <v>-922729984</v>
      </c>
      <c r="C1709">
        <v>1837</v>
      </c>
      <c r="D1709" t="s">
        <v>272</v>
      </c>
      <c r="E1709" t="s">
        <v>273</v>
      </c>
      <c r="F1709">
        <v>13794</v>
      </c>
      <c r="G1709" t="s">
        <v>274</v>
      </c>
      <c r="H1709" t="s">
        <v>275</v>
      </c>
      <c r="I1709">
        <v>515</v>
      </c>
      <c r="J1709" t="s">
        <v>543</v>
      </c>
      <c r="K1709" t="s">
        <v>544</v>
      </c>
      <c r="L1709">
        <v>17005</v>
      </c>
      <c r="M1709" t="s">
        <v>314</v>
      </c>
      <c r="N1709" t="s">
        <v>315</v>
      </c>
      <c r="O1709">
        <v>17005</v>
      </c>
      <c r="P1709" t="s">
        <v>314</v>
      </c>
      <c r="Q1709" t="s">
        <v>315</v>
      </c>
      <c r="R1709" t="s">
        <v>516</v>
      </c>
      <c r="S1709" s="43">
        <v>-0.84</v>
      </c>
      <c r="U1709" s="43">
        <v>18</v>
      </c>
      <c r="IF1709">
        <v>17005</v>
      </c>
      <c r="IG1709" t="s">
        <v>314</v>
      </c>
      <c r="IH1709" t="s">
        <v>311</v>
      </c>
      <c r="IK1709">
        <v>-2</v>
      </c>
      <c r="IL1709" t="s">
        <v>278</v>
      </c>
      <c r="IM1709" t="s">
        <v>279</v>
      </c>
      <c r="IN1709" t="s">
        <v>468</v>
      </c>
      <c r="IP1709" t="s">
        <v>486</v>
      </c>
    </row>
    <row r="1710" spans="1:250" x14ac:dyDescent="0.35">
      <c r="A1710">
        <v>15164</v>
      </c>
      <c r="B1710">
        <v>-922729984</v>
      </c>
      <c r="C1710">
        <v>1837</v>
      </c>
      <c r="D1710" t="s">
        <v>272</v>
      </c>
      <c r="E1710" t="s">
        <v>273</v>
      </c>
      <c r="F1710">
        <v>13794</v>
      </c>
      <c r="G1710" t="s">
        <v>274</v>
      </c>
      <c r="H1710" t="s">
        <v>275</v>
      </c>
      <c r="I1710">
        <v>513</v>
      </c>
      <c r="J1710" t="s">
        <v>545</v>
      </c>
      <c r="K1710" t="s">
        <v>546</v>
      </c>
      <c r="L1710">
        <v>17005</v>
      </c>
      <c r="M1710" t="s">
        <v>314</v>
      </c>
      <c r="N1710" t="s">
        <v>315</v>
      </c>
      <c r="O1710">
        <v>17005</v>
      </c>
      <c r="P1710" t="s">
        <v>314</v>
      </c>
      <c r="Q1710" t="s">
        <v>315</v>
      </c>
      <c r="R1710" t="s">
        <v>516</v>
      </c>
      <c r="S1710" s="43">
        <v>-0.75</v>
      </c>
      <c r="U1710" s="43">
        <v>18</v>
      </c>
      <c r="IF1710">
        <v>17005</v>
      </c>
      <c r="IG1710" t="s">
        <v>314</v>
      </c>
      <c r="IH1710" t="s">
        <v>311</v>
      </c>
      <c r="IK1710">
        <v>-2</v>
      </c>
      <c r="IL1710" t="s">
        <v>278</v>
      </c>
      <c r="IM1710" t="s">
        <v>279</v>
      </c>
      <c r="IN1710" t="s">
        <v>468</v>
      </c>
      <c r="IP1710" t="s">
        <v>486</v>
      </c>
    </row>
    <row r="1711" spans="1:250" x14ac:dyDescent="0.35">
      <c r="A1711">
        <v>15165</v>
      </c>
      <c r="B1711">
        <v>-922729984</v>
      </c>
      <c r="C1711">
        <v>1837</v>
      </c>
      <c r="D1711" t="s">
        <v>272</v>
      </c>
      <c r="E1711" t="s">
        <v>273</v>
      </c>
      <c r="F1711">
        <v>13794</v>
      </c>
      <c r="G1711" t="s">
        <v>274</v>
      </c>
      <c r="H1711" t="s">
        <v>275</v>
      </c>
      <c r="I1711">
        <v>509</v>
      </c>
      <c r="J1711" t="s">
        <v>547</v>
      </c>
      <c r="K1711" t="s">
        <v>548</v>
      </c>
      <c r="L1711">
        <v>17005</v>
      </c>
      <c r="M1711" t="s">
        <v>314</v>
      </c>
      <c r="N1711" t="s">
        <v>315</v>
      </c>
      <c r="O1711">
        <v>17005</v>
      </c>
      <c r="P1711" t="s">
        <v>314</v>
      </c>
      <c r="Q1711" t="s">
        <v>315</v>
      </c>
      <c r="R1711" t="s">
        <v>516</v>
      </c>
      <c r="S1711" s="43">
        <v>-0.41</v>
      </c>
      <c r="U1711" s="43">
        <v>18</v>
      </c>
      <c r="IF1711">
        <v>17005</v>
      </c>
      <c r="IG1711" t="s">
        <v>314</v>
      </c>
      <c r="IH1711" t="s">
        <v>311</v>
      </c>
      <c r="IK1711">
        <v>-2</v>
      </c>
      <c r="IL1711" t="s">
        <v>278</v>
      </c>
      <c r="IM1711" t="s">
        <v>279</v>
      </c>
      <c r="IN1711" t="s">
        <v>468</v>
      </c>
      <c r="IP1711" t="s">
        <v>486</v>
      </c>
    </row>
    <row r="1712" spans="1:250" x14ac:dyDescent="0.35">
      <c r="A1712">
        <v>15166</v>
      </c>
      <c r="B1712">
        <v>-922729984</v>
      </c>
      <c r="C1712">
        <v>1837</v>
      </c>
      <c r="D1712" t="s">
        <v>272</v>
      </c>
      <c r="E1712" t="s">
        <v>273</v>
      </c>
      <c r="F1712">
        <v>13794</v>
      </c>
      <c r="G1712" t="s">
        <v>274</v>
      </c>
      <c r="H1712" t="s">
        <v>275</v>
      </c>
      <c r="I1712">
        <v>507</v>
      </c>
      <c r="J1712" t="s">
        <v>549</v>
      </c>
      <c r="K1712" t="s">
        <v>550</v>
      </c>
      <c r="L1712">
        <v>17005</v>
      </c>
      <c r="M1712" t="s">
        <v>314</v>
      </c>
      <c r="N1712" t="s">
        <v>315</v>
      </c>
      <c r="O1712">
        <v>17005</v>
      </c>
      <c r="P1712" t="s">
        <v>314</v>
      </c>
      <c r="Q1712" t="s">
        <v>315</v>
      </c>
      <c r="R1712" t="s">
        <v>516</v>
      </c>
      <c r="S1712" s="43">
        <v>-0.65</v>
      </c>
      <c r="U1712" s="43">
        <v>18</v>
      </c>
      <c r="IF1712">
        <v>17005</v>
      </c>
      <c r="IG1712" t="s">
        <v>314</v>
      </c>
      <c r="IH1712" t="s">
        <v>311</v>
      </c>
      <c r="IK1712">
        <v>-2</v>
      </c>
      <c r="IL1712" t="s">
        <v>278</v>
      </c>
      <c r="IM1712" t="s">
        <v>279</v>
      </c>
      <c r="IN1712" t="s">
        <v>468</v>
      </c>
      <c r="IP1712" t="s">
        <v>486</v>
      </c>
    </row>
    <row r="1713" spans="1:250" x14ac:dyDescent="0.35">
      <c r="A1713">
        <v>15167</v>
      </c>
      <c r="B1713">
        <v>-922729984</v>
      </c>
      <c r="C1713">
        <v>1837</v>
      </c>
      <c r="D1713" t="s">
        <v>272</v>
      </c>
      <c r="E1713" t="s">
        <v>273</v>
      </c>
      <c r="F1713">
        <v>19011</v>
      </c>
      <c r="G1713" t="s">
        <v>318</v>
      </c>
      <c r="H1713" t="s">
        <v>319</v>
      </c>
      <c r="I1713">
        <v>528</v>
      </c>
      <c r="J1713" t="s">
        <v>531</v>
      </c>
      <c r="K1713" t="s">
        <v>532</v>
      </c>
      <c r="L1713">
        <v>15189</v>
      </c>
      <c r="M1713" t="s">
        <v>312</v>
      </c>
      <c r="N1713" t="s">
        <v>313</v>
      </c>
      <c r="O1713">
        <v>15189</v>
      </c>
      <c r="P1713" t="s">
        <v>312</v>
      </c>
      <c r="Q1713" t="s">
        <v>313</v>
      </c>
      <c r="R1713" t="s">
        <v>516</v>
      </c>
      <c r="S1713" s="43">
        <v>-3.01</v>
      </c>
      <c r="U1713" s="43">
        <v>18</v>
      </c>
      <c r="IF1713">
        <v>15189</v>
      </c>
      <c r="IG1713" t="s">
        <v>312</v>
      </c>
      <c r="IH1713" t="s">
        <v>322</v>
      </c>
      <c r="IK1713">
        <v>-2</v>
      </c>
      <c r="IL1713" t="s">
        <v>278</v>
      </c>
      <c r="IM1713" t="s">
        <v>279</v>
      </c>
      <c r="IN1713" t="s">
        <v>484</v>
      </c>
      <c r="IP1713" t="s">
        <v>485</v>
      </c>
    </row>
    <row r="1714" spans="1:250" x14ac:dyDescent="0.35">
      <c r="A1714">
        <v>15168</v>
      </c>
      <c r="B1714">
        <v>-922729984</v>
      </c>
      <c r="C1714">
        <v>1837</v>
      </c>
      <c r="D1714" t="s">
        <v>272</v>
      </c>
      <c r="E1714" t="s">
        <v>273</v>
      </c>
      <c r="F1714">
        <v>19011</v>
      </c>
      <c r="G1714" t="s">
        <v>318</v>
      </c>
      <c r="H1714" t="s">
        <v>319</v>
      </c>
      <c r="I1714">
        <v>527</v>
      </c>
      <c r="J1714" t="s">
        <v>535</v>
      </c>
      <c r="K1714" t="s">
        <v>536</v>
      </c>
      <c r="L1714">
        <v>15189</v>
      </c>
      <c r="M1714" t="s">
        <v>312</v>
      </c>
      <c r="N1714" t="s">
        <v>313</v>
      </c>
      <c r="O1714">
        <v>15189</v>
      </c>
      <c r="P1714" t="s">
        <v>312</v>
      </c>
      <c r="Q1714" t="s">
        <v>313</v>
      </c>
      <c r="R1714" t="s">
        <v>516</v>
      </c>
      <c r="S1714" s="43">
        <v>-2.39</v>
      </c>
      <c r="U1714" s="43">
        <v>18</v>
      </c>
      <c r="IF1714">
        <v>15189</v>
      </c>
      <c r="IG1714" t="s">
        <v>312</v>
      </c>
      <c r="IH1714" t="s">
        <v>322</v>
      </c>
      <c r="IK1714">
        <v>-2</v>
      </c>
      <c r="IL1714" t="s">
        <v>278</v>
      </c>
      <c r="IM1714" t="s">
        <v>279</v>
      </c>
      <c r="IN1714" t="s">
        <v>484</v>
      </c>
      <c r="IP1714" t="s">
        <v>485</v>
      </c>
    </row>
    <row r="1715" spans="1:250" x14ac:dyDescent="0.35">
      <c r="A1715">
        <v>15169</v>
      </c>
      <c r="B1715">
        <v>-922729984</v>
      </c>
      <c r="C1715">
        <v>1837</v>
      </c>
      <c r="D1715" t="s">
        <v>272</v>
      </c>
      <c r="E1715" t="s">
        <v>273</v>
      </c>
      <c r="F1715">
        <v>13794</v>
      </c>
      <c r="G1715" t="s">
        <v>274</v>
      </c>
      <c r="H1715" t="s">
        <v>275</v>
      </c>
      <c r="I1715">
        <v>507</v>
      </c>
      <c r="J1715" t="s">
        <v>549</v>
      </c>
      <c r="K1715" t="s">
        <v>550</v>
      </c>
      <c r="L1715">
        <v>17006</v>
      </c>
      <c r="M1715" t="s">
        <v>316</v>
      </c>
      <c r="N1715" t="s">
        <v>317</v>
      </c>
      <c r="O1715">
        <v>17006</v>
      </c>
      <c r="P1715" t="s">
        <v>316</v>
      </c>
      <c r="Q1715" t="s">
        <v>317</v>
      </c>
      <c r="R1715" t="s">
        <v>516</v>
      </c>
      <c r="S1715" s="43">
        <v>-0.95</v>
      </c>
      <c r="U1715" s="43">
        <v>18</v>
      </c>
      <c r="IF1715">
        <v>17006</v>
      </c>
      <c r="IG1715" t="s">
        <v>316</v>
      </c>
      <c r="IH1715" t="s">
        <v>311</v>
      </c>
      <c r="IK1715">
        <v>-2</v>
      </c>
      <c r="IL1715" t="s">
        <v>278</v>
      </c>
      <c r="IM1715" t="s">
        <v>279</v>
      </c>
      <c r="IN1715" t="s">
        <v>468</v>
      </c>
      <c r="IP1715" t="s">
        <v>487</v>
      </c>
    </row>
    <row r="1716" spans="1:250" x14ac:dyDescent="0.35">
      <c r="A1716">
        <v>15170</v>
      </c>
      <c r="B1716">
        <v>-922729984</v>
      </c>
      <c r="C1716">
        <v>1837</v>
      </c>
      <c r="D1716" t="s">
        <v>272</v>
      </c>
      <c r="E1716" t="s">
        <v>273</v>
      </c>
      <c r="F1716">
        <v>13794</v>
      </c>
      <c r="G1716" t="s">
        <v>274</v>
      </c>
      <c r="H1716" t="s">
        <v>275</v>
      </c>
      <c r="I1716">
        <v>528</v>
      </c>
      <c r="J1716" t="s">
        <v>531</v>
      </c>
      <c r="K1716" t="s">
        <v>532</v>
      </c>
      <c r="L1716">
        <v>17005</v>
      </c>
      <c r="M1716" t="s">
        <v>314</v>
      </c>
      <c r="N1716" t="s">
        <v>315</v>
      </c>
      <c r="O1716">
        <v>17005</v>
      </c>
      <c r="P1716" t="s">
        <v>314</v>
      </c>
      <c r="Q1716" t="s">
        <v>315</v>
      </c>
      <c r="R1716" t="s">
        <v>516</v>
      </c>
      <c r="S1716" s="43">
        <v>-0.51</v>
      </c>
      <c r="U1716" s="43">
        <v>18</v>
      </c>
      <c r="IF1716">
        <v>17005</v>
      </c>
      <c r="IG1716" t="s">
        <v>314</v>
      </c>
      <c r="IH1716" t="s">
        <v>311</v>
      </c>
      <c r="IK1716">
        <v>-2</v>
      </c>
      <c r="IL1716" t="s">
        <v>278</v>
      </c>
      <c r="IM1716" t="s">
        <v>279</v>
      </c>
      <c r="IN1716" t="s">
        <v>468</v>
      </c>
      <c r="IP1716" t="s">
        <v>486</v>
      </c>
    </row>
    <row r="1717" spans="1:250" x14ac:dyDescent="0.35">
      <c r="A1717">
        <v>15171</v>
      </c>
      <c r="B1717">
        <v>-922729984</v>
      </c>
      <c r="C1717">
        <v>1837</v>
      </c>
      <c r="D1717" t="s">
        <v>272</v>
      </c>
      <c r="E1717" t="s">
        <v>273</v>
      </c>
      <c r="F1717">
        <v>13794</v>
      </c>
      <c r="G1717" t="s">
        <v>274</v>
      </c>
      <c r="H1717" t="s">
        <v>275</v>
      </c>
      <c r="I1717">
        <v>527</v>
      </c>
      <c r="J1717" t="s">
        <v>535</v>
      </c>
      <c r="K1717" t="s">
        <v>536</v>
      </c>
      <c r="L1717">
        <v>17005</v>
      </c>
      <c r="M1717" t="s">
        <v>314</v>
      </c>
      <c r="N1717" t="s">
        <v>315</v>
      </c>
      <c r="O1717">
        <v>17005</v>
      </c>
      <c r="P1717" t="s">
        <v>314</v>
      </c>
      <c r="Q1717" t="s">
        <v>315</v>
      </c>
      <c r="R1717" t="s">
        <v>516</v>
      </c>
      <c r="S1717" s="43">
        <v>-0.36</v>
      </c>
      <c r="U1717" s="43">
        <v>18</v>
      </c>
      <c r="IF1717">
        <v>17005</v>
      </c>
      <c r="IG1717" t="s">
        <v>314</v>
      </c>
      <c r="IH1717" t="s">
        <v>311</v>
      </c>
      <c r="IK1717">
        <v>-2</v>
      </c>
      <c r="IL1717" t="s">
        <v>278</v>
      </c>
      <c r="IM1717" t="s">
        <v>279</v>
      </c>
      <c r="IN1717" t="s">
        <v>468</v>
      </c>
      <c r="IP1717" t="s">
        <v>486</v>
      </c>
    </row>
    <row r="1718" spans="1:250" x14ac:dyDescent="0.35">
      <c r="A1718">
        <v>15172</v>
      </c>
      <c r="B1718">
        <v>-922729984</v>
      </c>
      <c r="C1718">
        <v>1837</v>
      </c>
      <c r="D1718" t="s">
        <v>272</v>
      </c>
      <c r="E1718" t="s">
        <v>273</v>
      </c>
      <c r="F1718">
        <v>13794</v>
      </c>
      <c r="G1718" t="s">
        <v>274</v>
      </c>
      <c r="H1718" t="s">
        <v>275</v>
      </c>
      <c r="I1718">
        <v>523</v>
      </c>
      <c r="J1718" t="s">
        <v>537</v>
      </c>
      <c r="K1718" t="s">
        <v>538</v>
      </c>
      <c r="L1718">
        <v>17005</v>
      </c>
      <c r="M1718" t="s">
        <v>314</v>
      </c>
      <c r="N1718" t="s">
        <v>315</v>
      </c>
      <c r="O1718">
        <v>17005</v>
      </c>
      <c r="P1718" t="s">
        <v>314</v>
      </c>
      <c r="Q1718" t="s">
        <v>315</v>
      </c>
      <c r="R1718" t="s">
        <v>516</v>
      </c>
      <c r="S1718" s="43">
        <v>-0.71</v>
      </c>
      <c r="U1718" s="43">
        <v>18</v>
      </c>
      <c r="IF1718">
        <v>17005</v>
      </c>
      <c r="IG1718" t="s">
        <v>314</v>
      </c>
      <c r="IH1718" t="s">
        <v>311</v>
      </c>
      <c r="IK1718">
        <v>-2</v>
      </c>
      <c r="IL1718" t="s">
        <v>278</v>
      </c>
      <c r="IM1718" t="s">
        <v>279</v>
      </c>
      <c r="IN1718" t="s">
        <v>468</v>
      </c>
      <c r="IP1718" t="s">
        <v>486</v>
      </c>
    </row>
    <row r="1719" spans="1:250" x14ac:dyDescent="0.35">
      <c r="A1719">
        <v>15173</v>
      </c>
      <c r="B1719">
        <v>-922729984</v>
      </c>
      <c r="C1719">
        <v>1837</v>
      </c>
      <c r="D1719" t="s">
        <v>272</v>
      </c>
      <c r="E1719" t="s">
        <v>273</v>
      </c>
      <c r="F1719">
        <v>13794</v>
      </c>
      <c r="G1719" t="s">
        <v>274</v>
      </c>
      <c r="H1719" t="s">
        <v>275</v>
      </c>
      <c r="I1719">
        <v>521</v>
      </c>
      <c r="J1719" t="s">
        <v>539</v>
      </c>
      <c r="K1719" t="s">
        <v>540</v>
      </c>
      <c r="L1719">
        <v>17005</v>
      </c>
      <c r="M1719" t="s">
        <v>314</v>
      </c>
      <c r="N1719" t="s">
        <v>315</v>
      </c>
      <c r="O1719">
        <v>17005</v>
      </c>
      <c r="P1719" t="s">
        <v>314</v>
      </c>
      <c r="Q1719" t="s">
        <v>315</v>
      </c>
      <c r="R1719" t="s">
        <v>516</v>
      </c>
      <c r="S1719" s="43">
        <v>-0.36</v>
      </c>
      <c r="U1719" s="43">
        <v>18</v>
      </c>
      <c r="IF1719">
        <v>17005</v>
      </c>
      <c r="IG1719" t="s">
        <v>314</v>
      </c>
      <c r="IH1719" t="s">
        <v>311</v>
      </c>
      <c r="IK1719">
        <v>-2</v>
      </c>
      <c r="IL1719" t="s">
        <v>278</v>
      </c>
      <c r="IM1719" t="s">
        <v>279</v>
      </c>
      <c r="IN1719" t="s">
        <v>468</v>
      </c>
      <c r="IP1719" t="s">
        <v>486</v>
      </c>
    </row>
    <row r="1720" spans="1:250" x14ac:dyDescent="0.35">
      <c r="A1720">
        <v>15174</v>
      </c>
      <c r="B1720">
        <v>-922729984</v>
      </c>
      <c r="C1720">
        <v>1837</v>
      </c>
      <c r="D1720" t="s">
        <v>272</v>
      </c>
      <c r="E1720" t="s">
        <v>273</v>
      </c>
      <c r="F1720">
        <v>13794</v>
      </c>
      <c r="G1720" t="s">
        <v>274</v>
      </c>
      <c r="H1720" t="s">
        <v>275</v>
      </c>
      <c r="I1720">
        <v>519</v>
      </c>
      <c r="J1720" t="s">
        <v>541</v>
      </c>
      <c r="K1720" t="s">
        <v>542</v>
      </c>
      <c r="L1720">
        <v>17005</v>
      </c>
      <c r="M1720" t="s">
        <v>314</v>
      </c>
      <c r="N1720" t="s">
        <v>315</v>
      </c>
      <c r="O1720">
        <v>17005</v>
      </c>
      <c r="P1720" t="s">
        <v>314</v>
      </c>
      <c r="Q1720" t="s">
        <v>315</v>
      </c>
      <c r="R1720" t="s">
        <v>516</v>
      </c>
      <c r="S1720" s="43">
        <v>-0.36</v>
      </c>
      <c r="U1720" s="43">
        <v>18</v>
      </c>
      <c r="IF1720">
        <v>17005</v>
      </c>
      <c r="IG1720" t="s">
        <v>314</v>
      </c>
      <c r="IH1720" t="s">
        <v>311</v>
      </c>
      <c r="IK1720">
        <v>-2</v>
      </c>
      <c r="IL1720" t="s">
        <v>278</v>
      </c>
      <c r="IM1720" t="s">
        <v>279</v>
      </c>
      <c r="IN1720" t="s">
        <v>468</v>
      </c>
      <c r="IP1720" t="s">
        <v>486</v>
      </c>
    </row>
    <row r="1721" spans="1:250" x14ac:dyDescent="0.35">
      <c r="A1721">
        <v>15175</v>
      </c>
      <c r="B1721">
        <v>-922729984</v>
      </c>
      <c r="C1721">
        <v>1837</v>
      </c>
      <c r="D1721" t="s">
        <v>272</v>
      </c>
      <c r="E1721" t="s">
        <v>273</v>
      </c>
      <c r="F1721">
        <v>13794</v>
      </c>
      <c r="G1721" t="s">
        <v>274</v>
      </c>
      <c r="H1721" t="s">
        <v>275</v>
      </c>
      <c r="I1721">
        <v>523</v>
      </c>
      <c r="J1721" t="s">
        <v>537</v>
      </c>
      <c r="K1721" t="s">
        <v>538</v>
      </c>
      <c r="L1721">
        <v>17006</v>
      </c>
      <c r="M1721" t="s">
        <v>316</v>
      </c>
      <c r="N1721" t="s">
        <v>317</v>
      </c>
      <c r="O1721">
        <v>17006</v>
      </c>
      <c r="P1721" t="s">
        <v>316</v>
      </c>
      <c r="Q1721" t="s">
        <v>317</v>
      </c>
      <c r="R1721" t="s">
        <v>516</v>
      </c>
      <c r="S1721" s="43">
        <v>-1.1100000000000001</v>
      </c>
      <c r="U1721" s="43">
        <v>18</v>
      </c>
      <c r="IF1721">
        <v>17006</v>
      </c>
      <c r="IG1721" t="s">
        <v>316</v>
      </c>
      <c r="IH1721" t="s">
        <v>311</v>
      </c>
      <c r="IK1721">
        <v>-2</v>
      </c>
      <c r="IL1721" t="s">
        <v>278</v>
      </c>
      <c r="IM1721" t="s">
        <v>279</v>
      </c>
      <c r="IN1721" t="s">
        <v>468</v>
      </c>
      <c r="IP1721" t="s">
        <v>487</v>
      </c>
    </row>
    <row r="1722" spans="1:250" x14ac:dyDescent="0.35">
      <c r="A1722">
        <v>15176</v>
      </c>
      <c r="B1722">
        <v>-922729984</v>
      </c>
      <c r="C1722">
        <v>1837</v>
      </c>
      <c r="D1722" t="s">
        <v>272</v>
      </c>
      <c r="E1722" t="s">
        <v>273</v>
      </c>
      <c r="F1722">
        <v>13794</v>
      </c>
      <c r="G1722" t="s">
        <v>274</v>
      </c>
      <c r="H1722" t="s">
        <v>275</v>
      </c>
      <c r="I1722">
        <v>521</v>
      </c>
      <c r="J1722" t="s">
        <v>539</v>
      </c>
      <c r="K1722" t="s">
        <v>540</v>
      </c>
      <c r="L1722">
        <v>17006</v>
      </c>
      <c r="M1722" t="s">
        <v>316</v>
      </c>
      <c r="N1722" t="s">
        <v>317</v>
      </c>
      <c r="O1722">
        <v>17006</v>
      </c>
      <c r="P1722" t="s">
        <v>316</v>
      </c>
      <c r="Q1722" t="s">
        <v>317</v>
      </c>
      <c r="R1722" t="s">
        <v>516</v>
      </c>
      <c r="S1722" s="43">
        <v>-0.56000000000000005</v>
      </c>
      <c r="U1722" s="43">
        <v>18</v>
      </c>
      <c r="IF1722">
        <v>17006</v>
      </c>
      <c r="IG1722" t="s">
        <v>316</v>
      </c>
      <c r="IH1722" t="s">
        <v>311</v>
      </c>
      <c r="IK1722">
        <v>-2</v>
      </c>
      <c r="IL1722" t="s">
        <v>278</v>
      </c>
      <c r="IM1722" t="s">
        <v>279</v>
      </c>
      <c r="IN1722" t="s">
        <v>468</v>
      </c>
      <c r="IP1722" t="s">
        <v>487</v>
      </c>
    </row>
    <row r="1723" spans="1:250" x14ac:dyDescent="0.35">
      <c r="A1723">
        <v>15177</v>
      </c>
      <c r="B1723">
        <v>-922729984</v>
      </c>
      <c r="C1723">
        <v>1837</v>
      </c>
      <c r="D1723" t="s">
        <v>272</v>
      </c>
      <c r="E1723" t="s">
        <v>273</v>
      </c>
      <c r="F1723">
        <v>13794</v>
      </c>
      <c r="G1723" t="s">
        <v>274</v>
      </c>
      <c r="H1723" t="s">
        <v>275</v>
      </c>
      <c r="I1723">
        <v>519</v>
      </c>
      <c r="J1723" t="s">
        <v>541</v>
      </c>
      <c r="K1723" t="s">
        <v>542</v>
      </c>
      <c r="L1723">
        <v>17006</v>
      </c>
      <c r="M1723" t="s">
        <v>316</v>
      </c>
      <c r="N1723" t="s">
        <v>317</v>
      </c>
      <c r="O1723">
        <v>17006</v>
      </c>
      <c r="P1723" t="s">
        <v>316</v>
      </c>
      <c r="Q1723" t="s">
        <v>317</v>
      </c>
      <c r="R1723" t="s">
        <v>516</v>
      </c>
      <c r="S1723" s="43">
        <v>-0.56000000000000005</v>
      </c>
      <c r="U1723" s="43">
        <v>18</v>
      </c>
      <c r="IF1723">
        <v>17006</v>
      </c>
      <c r="IG1723" t="s">
        <v>316</v>
      </c>
      <c r="IH1723" t="s">
        <v>311</v>
      </c>
      <c r="IK1723">
        <v>-2</v>
      </c>
      <c r="IL1723" t="s">
        <v>278</v>
      </c>
      <c r="IM1723" t="s">
        <v>279</v>
      </c>
      <c r="IN1723" t="s">
        <v>468</v>
      </c>
      <c r="IP1723" t="s">
        <v>487</v>
      </c>
    </row>
    <row r="1724" spans="1:250" x14ac:dyDescent="0.35">
      <c r="A1724">
        <v>15178</v>
      </c>
      <c r="B1724">
        <v>-922729984</v>
      </c>
      <c r="C1724">
        <v>1837</v>
      </c>
      <c r="D1724" t="s">
        <v>272</v>
      </c>
      <c r="E1724" t="s">
        <v>273</v>
      </c>
      <c r="F1724">
        <v>13794</v>
      </c>
      <c r="G1724" t="s">
        <v>274</v>
      </c>
      <c r="H1724" t="s">
        <v>275</v>
      </c>
      <c r="I1724">
        <v>515</v>
      </c>
      <c r="J1724" t="s">
        <v>543</v>
      </c>
      <c r="K1724" t="s">
        <v>544</v>
      </c>
      <c r="L1724">
        <v>17006</v>
      </c>
      <c r="M1724" t="s">
        <v>316</v>
      </c>
      <c r="N1724" t="s">
        <v>317</v>
      </c>
      <c r="O1724">
        <v>17006</v>
      </c>
      <c r="P1724" t="s">
        <v>316</v>
      </c>
      <c r="Q1724" t="s">
        <v>317</v>
      </c>
      <c r="R1724" t="s">
        <v>516</v>
      </c>
      <c r="S1724" s="43">
        <v>-1.3</v>
      </c>
      <c r="U1724" s="43">
        <v>18</v>
      </c>
      <c r="IF1724">
        <v>17006</v>
      </c>
      <c r="IG1724" t="s">
        <v>316</v>
      </c>
      <c r="IH1724" t="s">
        <v>311</v>
      </c>
      <c r="IK1724">
        <v>-2</v>
      </c>
      <c r="IL1724" t="s">
        <v>278</v>
      </c>
      <c r="IM1724" t="s">
        <v>279</v>
      </c>
      <c r="IN1724" t="s">
        <v>468</v>
      </c>
      <c r="IP1724" t="s">
        <v>487</v>
      </c>
    </row>
    <row r="1725" spans="1:250" x14ac:dyDescent="0.35">
      <c r="A1725">
        <v>15179</v>
      </c>
      <c r="B1725">
        <v>-922729984</v>
      </c>
      <c r="C1725">
        <v>1837</v>
      </c>
      <c r="D1725" t="s">
        <v>272</v>
      </c>
      <c r="E1725" t="s">
        <v>273</v>
      </c>
      <c r="F1725">
        <v>13794</v>
      </c>
      <c r="G1725" t="s">
        <v>274</v>
      </c>
      <c r="H1725" t="s">
        <v>275</v>
      </c>
      <c r="I1725">
        <v>513</v>
      </c>
      <c r="J1725" t="s">
        <v>545</v>
      </c>
      <c r="K1725" t="s">
        <v>546</v>
      </c>
      <c r="L1725">
        <v>17006</v>
      </c>
      <c r="M1725" t="s">
        <v>316</v>
      </c>
      <c r="N1725" t="s">
        <v>317</v>
      </c>
      <c r="O1725">
        <v>17006</v>
      </c>
      <c r="P1725" t="s">
        <v>316</v>
      </c>
      <c r="Q1725" t="s">
        <v>317</v>
      </c>
      <c r="R1725" t="s">
        <v>516</v>
      </c>
      <c r="S1725" s="43">
        <v>-1.17</v>
      </c>
      <c r="U1725" s="43">
        <v>18</v>
      </c>
      <c r="IF1725">
        <v>17006</v>
      </c>
      <c r="IG1725" t="s">
        <v>316</v>
      </c>
      <c r="IH1725" t="s">
        <v>311</v>
      </c>
      <c r="IK1725">
        <v>-2</v>
      </c>
      <c r="IL1725" t="s">
        <v>278</v>
      </c>
      <c r="IM1725" t="s">
        <v>279</v>
      </c>
      <c r="IN1725" t="s">
        <v>468</v>
      </c>
      <c r="IP1725" t="s">
        <v>487</v>
      </c>
    </row>
    <row r="1726" spans="1:250" x14ac:dyDescent="0.35">
      <c r="A1726">
        <v>15180</v>
      </c>
      <c r="B1726">
        <v>-922729984</v>
      </c>
      <c r="C1726">
        <v>1837</v>
      </c>
      <c r="D1726" t="s">
        <v>272</v>
      </c>
      <c r="E1726" t="s">
        <v>273</v>
      </c>
      <c r="F1726">
        <v>13794</v>
      </c>
      <c r="G1726" t="s">
        <v>274</v>
      </c>
      <c r="H1726" t="s">
        <v>275</v>
      </c>
      <c r="I1726">
        <v>509</v>
      </c>
      <c r="J1726" t="s">
        <v>547</v>
      </c>
      <c r="K1726" t="s">
        <v>548</v>
      </c>
      <c r="L1726">
        <v>17006</v>
      </c>
      <c r="M1726" t="s">
        <v>316</v>
      </c>
      <c r="N1726" t="s">
        <v>317</v>
      </c>
      <c r="O1726">
        <v>17006</v>
      </c>
      <c r="P1726" t="s">
        <v>316</v>
      </c>
      <c r="Q1726" t="s">
        <v>317</v>
      </c>
      <c r="R1726" t="s">
        <v>516</v>
      </c>
      <c r="S1726" s="43">
        <v>-0.6</v>
      </c>
      <c r="U1726" s="43">
        <v>18</v>
      </c>
      <c r="IF1726">
        <v>17006</v>
      </c>
      <c r="IG1726" t="s">
        <v>316</v>
      </c>
      <c r="IH1726" t="s">
        <v>311</v>
      </c>
      <c r="IK1726">
        <v>-2</v>
      </c>
      <c r="IL1726" t="s">
        <v>278</v>
      </c>
      <c r="IM1726" t="s">
        <v>279</v>
      </c>
      <c r="IN1726" t="s">
        <v>468</v>
      </c>
      <c r="IP1726" t="s">
        <v>487</v>
      </c>
    </row>
    <row r="1727" spans="1:250" x14ac:dyDescent="0.35">
      <c r="A1727">
        <v>15181</v>
      </c>
      <c r="B1727">
        <v>-922729984</v>
      </c>
      <c r="C1727">
        <v>1837</v>
      </c>
      <c r="D1727" t="s">
        <v>272</v>
      </c>
      <c r="E1727" t="s">
        <v>273</v>
      </c>
      <c r="F1727">
        <v>19011</v>
      </c>
      <c r="G1727" t="s">
        <v>318</v>
      </c>
      <c r="H1727" t="s">
        <v>319</v>
      </c>
      <c r="I1727">
        <v>515</v>
      </c>
      <c r="J1727" t="s">
        <v>543</v>
      </c>
      <c r="K1727" t="s">
        <v>544</v>
      </c>
      <c r="L1727">
        <v>19213</v>
      </c>
      <c r="M1727" t="s">
        <v>320</v>
      </c>
      <c r="N1727" t="s">
        <v>321</v>
      </c>
      <c r="O1727">
        <v>19213</v>
      </c>
      <c r="P1727" t="s">
        <v>320</v>
      </c>
      <c r="Q1727" t="s">
        <v>321</v>
      </c>
      <c r="R1727" t="s">
        <v>516</v>
      </c>
      <c r="S1727" s="43">
        <v>-12.48</v>
      </c>
      <c r="U1727" s="43">
        <v>18</v>
      </c>
      <c r="IF1727">
        <v>19213</v>
      </c>
      <c r="IG1727" t="s">
        <v>320</v>
      </c>
      <c r="IH1727" t="s">
        <v>322</v>
      </c>
      <c r="IK1727">
        <v>-2</v>
      </c>
      <c r="IL1727" t="s">
        <v>278</v>
      </c>
      <c r="IM1727" t="s">
        <v>279</v>
      </c>
      <c r="IN1727" t="s">
        <v>484</v>
      </c>
      <c r="IP1727" t="s">
        <v>488</v>
      </c>
    </row>
    <row r="1728" spans="1:250" x14ac:dyDescent="0.35">
      <c r="A1728">
        <v>15182</v>
      </c>
      <c r="B1728">
        <v>-922729984</v>
      </c>
      <c r="C1728">
        <v>1837</v>
      </c>
      <c r="D1728" t="s">
        <v>272</v>
      </c>
      <c r="E1728" t="s">
        <v>273</v>
      </c>
      <c r="F1728">
        <v>19011</v>
      </c>
      <c r="G1728" t="s">
        <v>318</v>
      </c>
      <c r="H1728" t="s">
        <v>319</v>
      </c>
      <c r="I1728">
        <v>513</v>
      </c>
      <c r="J1728" t="s">
        <v>545</v>
      </c>
      <c r="K1728" t="s">
        <v>546</v>
      </c>
      <c r="L1728">
        <v>19213</v>
      </c>
      <c r="M1728" t="s">
        <v>320</v>
      </c>
      <c r="N1728" t="s">
        <v>321</v>
      </c>
      <c r="O1728">
        <v>19213</v>
      </c>
      <c r="P1728" t="s">
        <v>320</v>
      </c>
      <c r="Q1728" t="s">
        <v>321</v>
      </c>
      <c r="R1728" t="s">
        <v>516</v>
      </c>
      <c r="S1728" s="43">
        <v>-11.18</v>
      </c>
      <c r="U1728" s="43">
        <v>18</v>
      </c>
      <c r="IF1728">
        <v>19213</v>
      </c>
      <c r="IG1728" t="s">
        <v>320</v>
      </c>
      <c r="IH1728" t="s">
        <v>322</v>
      </c>
      <c r="IK1728">
        <v>-2</v>
      </c>
      <c r="IL1728" t="s">
        <v>278</v>
      </c>
      <c r="IM1728" t="s">
        <v>279</v>
      </c>
      <c r="IN1728" t="s">
        <v>484</v>
      </c>
      <c r="IP1728" t="s">
        <v>488</v>
      </c>
    </row>
    <row r="1729" spans="1:250" x14ac:dyDescent="0.35">
      <c r="A1729">
        <v>15183</v>
      </c>
      <c r="B1729">
        <v>-922729984</v>
      </c>
      <c r="C1729">
        <v>1837</v>
      </c>
      <c r="D1729" t="s">
        <v>272</v>
      </c>
      <c r="E1729" t="s">
        <v>273</v>
      </c>
      <c r="F1729">
        <v>19011</v>
      </c>
      <c r="G1729" t="s">
        <v>318</v>
      </c>
      <c r="H1729" t="s">
        <v>319</v>
      </c>
      <c r="I1729">
        <v>509</v>
      </c>
      <c r="J1729" t="s">
        <v>547</v>
      </c>
      <c r="K1729" t="s">
        <v>548</v>
      </c>
      <c r="L1729">
        <v>19213</v>
      </c>
      <c r="M1729" t="s">
        <v>320</v>
      </c>
      <c r="N1729" t="s">
        <v>321</v>
      </c>
      <c r="O1729">
        <v>19213</v>
      </c>
      <c r="P1729" t="s">
        <v>320</v>
      </c>
      <c r="Q1729" t="s">
        <v>321</v>
      </c>
      <c r="R1729" t="s">
        <v>516</v>
      </c>
      <c r="S1729" s="43">
        <v>-6.38</v>
      </c>
      <c r="U1729" s="43">
        <v>18</v>
      </c>
      <c r="IF1729">
        <v>19213</v>
      </c>
      <c r="IG1729" t="s">
        <v>320</v>
      </c>
      <c r="IH1729" t="s">
        <v>322</v>
      </c>
      <c r="IK1729">
        <v>-2</v>
      </c>
      <c r="IL1729" t="s">
        <v>278</v>
      </c>
      <c r="IM1729" t="s">
        <v>279</v>
      </c>
      <c r="IN1729" t="s">
        <v>484</v>
      </c>
      <c r="IP1729" t="s">
        <v>488</v>
      </c>
    </row>
    <row r="1730" spans="1:250" x14ac:dyDescent="0.35">
      <c r="A1730">
        <v>15184</v>
      </c>
      <c r="B1730">
        <v>-922729984</v>
      </c>
      <c r="C1730">
        <v>1837</v>
      </c>
      <c r="D1730" t="s">
        <v>272</v>
      </c>
      <c r="E1730" t="s">
        <v>273</v>
      </c>
      <c r="F1730">
        <v>19011</v>
      </c>
      <c r="G1730" t="s">
        <v>318</v>
      </c>
      <c r="H1730" t="s">
        <v>319</v>
      </c>
      <c r="I1730">
        <v>507</v>
      </c>
      <c r="J1730" t="s">
        <v>549</v>
      </c>
      <c r="K1730" t="s">
        <v>550</v>
      </c>
      <c r="L1730">
        <v>19213</v>
      </c>
      <c r="M1730" t="s">
        <v>320</v>
      </c>
      <c r="N1730" t="s">
        <v>321</v>
      </c>
      <c r="O1730">
        <v>19213</v>
      </c>
      <c r="P1730" t="s">
        <v>320</v>
      </c>
      <c r="Q1730" t="s">
        <v>321</v>
      </c>
      <c r="R1730" t="s">
        <v>516</v>
      </c>
      <c r="S1730" s="43">
        <v>-10.15</v>
      </c>
      <c r="U1730" s="43">
        <v>18</v>
      </c>
      <c r="IF1730">
        <v>19213</v>
      </c>
      <c r="IG1730" t="s">
        <v>320</v>
      </c>
      <c r="IH1730" t="s">
        <v>322</v>
      </c>
      <c r="IK1730">
        <v>-2</v>
      </c>
      <c r="IL1730" t="s">
        <v>278</v>
      </c>
      <c r="IM1730" t="s">
        <v>279</v>
      </c>
      <c r="IN1730" t="s">
        <v>484</v>
      </c>
      <c r="IP1730" t="s">
        <v>488</v>
      </c>
    </row>
    <row r="1731" spans="1:250" x14ac:dyDescent="0.35">
      <c r="A1731">
        <v>15185</v>
      </c>
      <c r="B1731">
        <v>-922729984</v>
      </c>
      <c r="C1731">
        <v>1837</v>
      </c>
      <c r="D1731" t="s">
        <v>272</v>
      </c>
      <c r="E1731" t="s">
        <v>273</v>
      </c>
      <c r="F1731">
        <v>13794</v>
      </c>
      <c r="G1731" t="s">
        <v>274</v>
      </c>
      <c r="H1731" t="s">
        <v>275</v>
      </c>
      <c r="I1731">
        <v>528</v>
      </c>
      <c r="J1731" t="s">
        <v>531</v>
      </c>
      <c r="K1731" t="s">
        <v>532</v>
      </c>
      <c r="L1731">
        <v>17006</v>
      </c>
      <c r="M1731" t="s">
        <v>316</v>
      </c>
      <c r="N1731" t="s">
        <v>317</v>
      </c>
      <c r="O1731">
        <v>17006</v>
      </c>
      <c r="P1731" t="s">
        <v>316</v>
      </c>
      <c r="Q1731" t="s">
        <v>317</v>
      </c>
      <c r="R1731" t="s">
        <v>516</v>
      </c>
      <c r="S1731" s="43">
        <v>-0.79</v>
      </c>
      <c r="U1731" s="43">
        <v>18</v>
      </c>
      <c r="IF1731">
        <v>17006</v>
      </c>
      <c r="IG1731" t="s">
        <v>316</v>
      </c>
      <c r="IH1731" t="s">
        <v>311</v>
      </c>
      <c r="IK1731">
        <v>-2</v>
      </c>
      <c r="IL1731" t="s">
        <v>278</v>
      </c>
      <c r="IM1731" t="s">
        <v>279</v>
      </c>
      <c r="IN1731" t="s">
        <v>468</v>
      </c>
      <c r="IP1731" t="s">
        <v>487</v>
      </c>
    </row>
    <row r="1732" spans="1:250" x14ac:dyDescent="0.35">
      <c r="A1732">
        <v>15186</v>
      </c>
      <c r="B1732">
        <v>-922729984</v>
      </c>
      <c r="C1732">
        <v>1837</v>
      </c>
      <c r="D1732" t="s">
        <v>272</v>
      </c>
      <c r="E1732" t="s">
        <v>273</v>
      </c>
      <c r="F1732">
        <v>13794</v>
      </c>
      <c r="G1732" t="s">
        <v>274</v>
      </c>
      <c r="H1732" t="s">
        <v>275</v>
      </c>
      <c r="I1732">
        <v>527</v>
      </c>
      <c r="J1732" t="s">
        <v>535</v>
      </c>
      <c r="K1732" t="s">
        <v>536</v>
      </c>
      <c r="L1732">
        <v>17006</v>
      </c>
      <c r="M1732" t="s">
        <v>316</v>
      </c>
      <c r="N1732" t="s">
        <v>317</v>
      </c>
      <c r="O1732">
        <v>17006</v>
      </c>
      <c r="P1732" t="s">
        <v>316</v>
      </c>
      <c r="Q1732" t="s">
        <v>317</v>
      </c>
      <c r="R1732" t="s">
        <v>516</v>
      </c>
      <c r="S1732" s="43">
        <v>-0.56000000000000005</v>
      </c>
      <c r="U1732" s="43">
        <v>18</v>
      </c>
      <c r="IF1732">
        <v>17006</v>
      </c>
      <c r="IG1732" t="s">
        <v>316</v>
      </c>
      <c r="IH1732" t="s">
        <v>311</v>
      </c>
      <c r="IK1732">
        <v>-2</v>
      </c>
      <c r="IL1732" t="s">
        <v>278</v>
      </c>
      <c r="IM1732" t="s">
        <v>279</v>
      </c>
      <c r="IN1732" t="s">
        <v>468</v>
      </c>
      <c r="IP1732" t="s">
        <v>487</v>
      </c>
    </row>
    <row r="1733" spans="1:250" x14ac:dyDescent="0.35">
      <c r="A1733">
        <v>15187</v>
      </c>
      <c r="B1733">
        <v>-922729984</v>
      </c>
      <c r="C1733">
        <v>1837</v>
      </c>
      <c r="D1733" t="s">
        <v>272</v>
      </c>
      <c r="E1733" t="s">
        <v>273</v>
      </c>
      <c r="F1733">
        <v>9695</v>
      </c>
      <c r="G1733" t="s">
        <v>280</v>
      </c>
      <c r="H1733" t="s">
        <v>281</v>
      </c>
      <c r="I1733">
        <v>507</v>
      </c>
      <c r="J1733" t="s">
        <v>549</v>
      </c>
      <c r="K1733" t="s">
        <v>550</v>
      </c>
      <c r="L1733">
        <v>21324</v>
      </c>
      <c r="M1733" t="s">
        <v>282</v>
      </c>
      <c r="N1733" t="s">
        <v>283</v>
      </c>
      <c r="O1733">
        <v>21324</v>
      </c>
      <c r="P1733" t="s">
        <v>282</v>
      </c>
      <c r="Q1733" t="s">
        <v>283</v>
      </c>
      <c r="R1733" t="s">
        <v>516</v>
      </c>
      <c r="S1733" s="43">
        <v>-1.58</v>
      </c>
      <c r="U1733" s="43">
        <v>18</v>
      </c>
      <c r="IF1733">
        <v>21324</v>
      </c>
      <c r="IG1733" t="s">
        <v>282</v>
      </c>
      <c r="IH1733" t="s">
        <v>284</v>
      </c>
      <c r="IK1733">
        <v>-2</v>
      </c>
      <c r="IL1733" t="s">
        <v>278</v>
      </c>
      <c r="IM1733" t="s">
        <v>279</v>
      </c>
      <c r="IN1733" t="s">
        <v>466</v>
      </c>
      <c r="IP1733" t="s">
        <v>489</v>
      </c>
    </row>
    <row r="1734" spans="1:250" x14ac:dyDescent="0.35">
      <c r="A1734">
        <v>15188</v>
      </c>
      <c r="B1734">
        <v>-922729984</v>
      </c>
      <c r="C1734">
        <v>1837</v>
      </c>
      <c r="D1734" t="s">
        <v>272</v>
      </c>
      <c r="E1734" t="s">
        <v>273</v>
      </c>
      <c r="F1734">
        <v>19011</v>
      </c>
      <c r="G1734" t="s">
        <v>318</v>
      </c>
      <c r="H1734" t="s">
        <v>319</v>
      </c>
      <c r="I1734">
        <v>528</v>
      </c>
      <c r="J1734" t="s">
        <v>531</v>
      </c>
      <c r="K1734" t="s">
        <v>532</v>
      </c>
      <c r="L1734">
        <v>19213</v>
      </c>
      <c r="M1734" t="s">
        <v>320</v>
      </c>
      <c r="N1734" t="s">
        <v>321</v>
      </c>
      <c r="O1734">
        <v>19213</v>
      </c>
      <c r="P1734" t="s">
        <v>320</v>
      </c>
      <c r="Q1734" t="s">
        <v>321</v>
      </c>
      <c r="R1734" t="s">
        <v>516</v>
      </c>
      <c r="S1734" s="43">
        <v>-10.029999999999999</v>
      </c>
      <c r="U1734" s="43">
        <v>18</v>
      </c>
      <c r="IF1734">
        <v>19213</v>
      </c>
      <c r="IG1734" t="s">
        <v>320</v>
      </c>
      <c r="IH1734" t="s">
        <v>322</v>
      </c>
      <c r="IK1734">
        <v>-2</v>
      </c>
      <c r="IL1734" t="s">
        <v>278</v>
      </c>
      <c r="IM1734" t="s">
        <v>279</v>
      </c>
      <c r="IN1734" t="s">
        <v>484</v>
      </c>
      <c r="IP1734" t="s">
        <v>488</v>
      </c>
    </row>
    <row r="1735" spans="1:250" x14ac:dyDescent="0.35">
      <c r="A1735">
        <v>15189</v>
      </c>
      <c r="B1735">
        <v>-922729984</v>
      </c>
      <c r="C1735">
        <v>1837</v>
      </c>
      <c r="D1735" t="s">
        <v>272</v>
      </c>
      <c r="E1735" t="s">
        <v>273</v>
      </c>
      <c r="F1735">
        <v>19011</v>
      </c>
      <c r="G1735" t="s">
        <v>318</v>
      </c>
      <c r="H1735" t="s">
        <v>319</v>
      </c>
      <c r="I1735">
        <v>527</v>
      </c>
      <c r="J1735" t="s">
        <v>535</v>
      </c>
      <c r="K1735" t="s">
        <v>536</v>
      </c>
      <c r="L1735">
        <v>19213</v>
      </c>
      <c r="M1735" t="s">
        <v>320</v>
      </c>
      <c r="N1735" t="s">
        <v>321</v>
      </c>
      <c r="O1735">
        <v>19213</v>
      </c>
      <c r="P1735" t="s">
        <v>320</v>
      </c>
      <c r="Q1735" t="s">
        <v>321</v>
      </c>
      <c r="R1735" t="s">
        <v>516</v>
      </c>
      <c r="S1735" s="43">
        <v>-5.32</v>
      </c>
      <c r="U1735" s="43">
        <v>18</v>
      </c>
      <c r="IF1735">
        <v>19213</v>
      </c>
      <c r="IG1735" t="s">
        <v>320</v>
      </c>
      <c r="IH1735" t="s">
        <v>322</v>
      </c>
      <c r="IK1735">
        <v>-2</v>
      </c>
      <c r="IL1735" t="s">
        <v>278</v>
      </c>
      <c r="IM1735" t="s">
        <v>279</v>
      </c>
      <c r="IN1735" t="s">
        <v>484</v>
      </c>
      <c r="IP1735" t="s">
        <v>488</v>
      </c>
    </row>
    <row r="1736" spans="1:250" x14ac:dyDescent="0.35">
      <c r="A1736">
        <v>15190</v>
      </c>
      <c r="B1736">
        <v>-922729984</v>
      </c>
      <c r="C1736">
        <v>1837</v>
      </c>
      <c r="D1736" t="s">
        <v>272</v>
      </c>
      <c r="E1736" t="s">
        <v>273</v>
      </c>
      <c r="F1736">
        <v>19011</v>
      </c>
      <c r="G1736" t="s">
        <v>318</v>
      </c>
      <c r="H1736" t="s">
        <v>319</v>
      </c>
      <c r="I1736">
        <v>523</v>
      </c>
      <c r="J1736" t="s">
        <v>537</v>
      </c>
      <c r="K1736" t="s">
        <v>538</v>
      </c>
      <c r="L1736">
        <v>19213</v>
      </c>
      <c r="M1736" t="s">
        <v>320</v>
      </c>
      <c r="N1736" t="s">
        <v>321</v>
      </c>
      <c r="O1736">
        <v>19213</v>
      </c>
      <c r="P1736" t="s">
        <v>320</v>
      </c>
      <c r="Q1736" t="s">
        <v>321</v>
      </c>
      <c r="R1736" t="s">
        <v>516</v>
      </c>
      <c r="S1736" s="43">
        <v>-10.63</v>
      </c>
      <c r="U1736" s="43">
        <v>18</v>
      </c>
      <c r="IF1736">
        <v>19213</v>
      </c>
      <c r="IG1736" t="s">
        <v>320</v>
      </c>
      <c r="IH1736" t="s">
        <v>322</v>
      </c>
      <c r="IK1736">
        <v>-2</v>
      </c>
      <c r="IL1736" t="s">
        <v>278</v>
      </c>
      <c r="IM1736" t="s">
        <v>279</v>
      </c>
      <c r="IN1736" t="s">
        <v>484</v>
      </c>
      <c r="IP1736" t="s">
        <v>488</v>
      </c>
    </row>
    <row r="1737" spans="1:250" x14ac:dyDescent="0.35">
      <c r="A1737">
        <v>15191</v>
      </c>
      <c r="B1737">
        <v>-922729984</v>
      </c>
      <c r="C1737">
        <v>1837</v>
      </c>
      <c r="D1737" t="s">
        <v>272</v>
      </c>
      <c r="E1737" t="s">
        <v>273</v>
      </c>
      <c r="F1737">
        <v>19011</v>
      </c>
      <c r="G1737" t="s">
        <v>318</v>
      </c>
      <c r="H1737" t="s">
        <v>319</v>
      </c>
      <c r="I1737">
        <v>521</v>
      </c>
      <c r="J1737" t="s">
        <v>539</v>
      </c>
      <c r="K1737" t="s">
        <v>540</v>
      </c>
      <c r="L1737">
        <v>19213</v>
      </c>
      <c r="M1737" t="s">
        <v>320</v>
      </c>
      <c r="N1737" t="s">
        <v>321</v>
      </c>
      <c r="O1737">
        <v>19213</v>
      </c>
      <c r="P1737" t="s">
        <v>320</v>
      </c>
      <c r="Q1737" t="s">
        <v>321</v>
      </c>
      <c r="R1737" t="s">
        <v>516</v>
      </c>
      <c r="S1737" s="43">
        <v>-5.32</v>
      </c>
      <c r="U1737" s="43">
        <v>18</v>
      </c>
      <c r="IF1737">
        <v>19213</v>
      </c>
      <c r="IG1737" t="s">
        <v>320</v>
      </c>
      <c r="IH1737" t="s">
        <v>322</v>
      </c>
      <c r="IK1737">
        <v>-2</v>
      </c>
      <c r="IL1737" t="s">
        <v>278</v>
      </c>
      <c r="IM1737" t="s">
        <v>279</v>
      </c>
      <c r="IN1737" t="s">
        <v>484</v>
      </c>
      <c r="IP1737" t="s">
        <v>488</v>
      </c>
    </row>
    <row r="1738" spans="1:250" x14ac:dyDescent="0.35">
      <c r="A1738">
        <v>15192</v>
      </c>
      <c r="B1738">
        <v>-922729984</v>
      </c>
      <c r="C1738">
        <v>1837</v>
      </c>
      <c r="D1738" t="s">
        <v>272</v>
      </c>
      <c r="E1738" t="s">
        <v>273</v>
      </c>
      <c r="F1738">
        <v>19011</v>
      </c>
      <c r="G1738" t="s">
        <v>318</v>
      </c>
      <c r="H1738" t="s">
        <v>319</v>
      </c>
      <c r="I1738">
        <v>519</v>
      </c>
      <c r="J1738" t="s">
        <v>541</v>
      </c>
      <c r="K1738" t="s">
        <v>542</v>
      </c>
      <c r="L1738">
        <v>19213</v>
      </c>
      <c r="M1738" t="s">
        <v>320</v>
      </c>
      <c r="N1738" t="s">
        <v>321</v>
      </c>
      <c r="O1738">
        <v>19213</v>
      </c>
      <c r="P1738" t="s">
        <v>320</v>
      </c>
      <c r="Q1738" t="s">
        <v>321</v>
      </c>
      <c r="R1738" t="s">
        <v>516</v>
      </c>
      <c r="S1738" s="43">
        <v>-5.32</v>
      </c>
      <c r="U1738" s="43">
        <v>18</v>
      </c>
      <c r="IF1738">
        <v>19213</v>
      </c>
      <c r="IG1738" t="s">
        <v>320</v>
      </c>
      <c r="IH1738" t="s">
        <v>322</v>
      </c>
      <c r="IK1738">
        <v>-2</v>
      </c>
      <c r="IL1738" t="s">
        <v>278</v>
      </c>
      <c r="IM1738" t="s">
        <v>279</v>
      </c>
      <c r="IN1738" t="s">
        <v>484</v>
      </c>
      <c r="IP1738" t="s">
        <v>488</v>
      </c>
    </row>
    <row r="1739" spans="1:250" x14ac:dyDescent="0.35">
      <c r="A1739">
        <v>15193</v>
      </c>
      <c r="B1739">
        <v>-922729984</v>
      </c>
      <c r="C1739">
        <v>1837</v>
      </c>
      <c r="D1739" t="s">
        <v>272</v>
      </c>
      <c r="E1739" t="s">
        <v>273</v>
      </c>
      <c r="F1739">
        <v>9695</v>
      </c>
      <c r="G1739" t="s">
        <v>280</v>
      </c>
      <c r="H1739" t="s">
        <v>281</v>
      </c>
      <c r="I1739">
        <v>523</v>
      </c>
      <c r="J1739" t="s">
        <v>537</v>
      </c>
      <c r="K1739" t="s">
        <v>538</v>
      </c>
      <c r="L1739">
        <v>21324</v>
      </c>
      <c r="M1739" t="s">
        <v>282</v>
      </c>
      <c r="N1739" t="s">
        <v>283</v>
      </c>
      <c r="O1739">
        <v>21324</v>
      </c>
      <c r="P1739" t="s">
        <v>282</v>
      </c>
      <c r="Q1739" t="s">
        <v>283</v>
      </c>
      <c r="R1739" t="s">
        <v>516</v>
      </c>
      <c r="S1739" s="43">
        <v>-1.9</v>
      </c>
      <c r="U1739" s="43">
        <v>18</v>
      </c>
      <c r="IF1739">
        <v>21324</v>
      </c>
      <c r="IG1739" t="s">
        <v>282</v>
      </c>
      <c r="IH1739" t="s">
        <v>284</v>
      </c>
      <c r="IK1739">
        <v>-2</v>
      </c>
      <c r="IL1739" t="s">
        <v>278</v>
      </c>
      <c r="IM1739" t="s">
        <v>279</v>
      </c>
      <c r="IN1739" t="s">
        <v>466</v>
      </c>
      <c r="IP1739" t="s">
        <v>489</v>
      </c>
    </row>
    <row r="1740" spans="1:250" x14ac:dyDescent="0.35">
      <c r="A1740">
        <v>15194</v>
      </c>
      <c r="B1740">
        <v>-922729984</v>
      </c>
      <c r="C1740">
        <v>1837</v>
      </c>
      <c r="D1740" t="s">
        <v>272</v>
      </c>
      <c r="E1740" t="s">
        <v>273</v>
      </c>
      <c r="F1740">
        <v>9695</v>
      </c>
      <c r="G1740" t="s">
        <v>280</v>
      </c>
      <c r="H1740" t="s">
        <v>281</v>
      </c>
      <c r="I1740">
        <v>521</v>
      </c>
      <c r="J1740" t="s">
        <v>539</v>
      </c>
      <c r="K1740" t="s">
        <v>540</v>
      </c>
      <c r="L1740">
        <v>21324</v>
      </c>
      <c r="M1740" t="s">
        <v>282</v>
      </c>
      <c r="N1740" t="s">
        <v>283</v>
      </c>
      <c r="O1740">
        <v>21324</v>
      </c>
      <c r="P1740" t="s">
        <v>282</v>
      </c>
      <c r="Q1740" t="s">
        <v>283</v>
      </c>
      <c r="R1740" t="s">
        <v>516</v>
      </c>
      <c r="S1740" s="43">
        <v>-0.95</v>
      </c>
      <c r="U1740" s="43">
        <v>18</v>
      </c>
      <c r="IF1740">
        <v>21324</v>
      </c>
      <c r="IG1740" t="s">
        <v>282</v>
      </c>
      <c r="IH1740" t="s">
        <v>284</v>
      </c>
      <c r="IK1740">
        <v>-2</v>
      </c>
      <c r="IL1740" t="s">
        <v>278</v>
      </c>
      <c r="IM1740" t="s">
        <v>279</v>
      </c>
      <c r="IN1740" t="s">
        <v>466</v>
      </c>
      <c r="IP1740" t="s">
        <v>489</v>
      </c>
    </row>
    <row r="1741" spans="1:250" x14ac:dyDescent="0.35">
      <c r="A1741">
        <v>15195</v>
      </c>
      <c r="B1741">
        <v>-922729984</v>
      </c>
      <c r="C1741">
        <v>1837</v>
      </c>
      <c r="D1741" t="s">
        <v>272</v>
      </c>
      <c r="E1741" t="s">
        <v>273</v>
      </c>
      <c r="F1741">
        <v>9695</v>
      </c>
      <c r="G1741" t="s">
        <v>280</v>
      </c>
      <c r="H1741" t="s">
        <v>281</v>
      </c>
      <c r="I1741">
        <v>519</v>
      </c>
      <c r="J1741" t="s">
        <v>541</v>
      </c>
      <c r="K1741" t="s">
        <v>542</v>
      </c>
      <c r="L1741">
        <v>21324</v>
      </c>
      <c r="M1741" t="s">
        <v>282</v>
      </c>
      <c r="N1741" t="s">
        <v>283</v>
      </c>
      <c r="O1741">
        <v>21324</v>
      </c>
      <c r="P1741" t="s">
        <v>282</v>
      </c>
      <c r="Q1741" t="s">
        <v>283</v>
      </c>
      <c r="R1741" t="s">
        <v>516</v>
      </c>
      <c r="S1741" s="43">
        <v>-0.84</v>
      </c>
      <c r="U1741" s="43">
        <v>18</v>
      </c>
      <c r="IF1741">
        <v>21324</v>
      </c>
      <c r="IG1741" t="s">
        <v>282</v>
      </c>
      <c r="IH1741" t="s">
        <v>284</v>
      </c>
      <c r="IK1741">
        <v>-2</v>
      </c>
      <c r="IL1741" t="s">
        <v>278</v>
      </c>
      <c r="IM1741" t="s">
        <v>279</v>
      </c>
      <c r="IN1741" t="s">
        <v>466</v>
      </c>
      <c r="IP1741" t="s">
        <v>489</v>
      </c>
    </row>
    <row r="1742" spans="1:250" x14ac:dyDescent="0.35">
      <c r="A1742">
        <v>15196</v>
      </c>
      <c r="B1742">
        <v>-922729984</v>
      </c>
      <c r="C1742">
        <v>1837</v>
      </c>
      <c r="D1742" t="s">
        <v>272</v>
      </c>
      <c r="E1742" t="s">
        <v>273</v>
      </c>
      <c r="F1742">
        <v>9695</v>
      </c>
      <c r="G1742" t="s">
        <v>280</v>
      </c>
      <c r="H1742" t="s">
        <v>281</v>
      </c>
      <c r="I1742">
        <v>515</v>
      </c>
      <c r="J1742" t="s">
        <v>543</v>
      </c>
      <c r="K1742" t="s">
        <v>544</v>
      </c>
      <c r="L1742">
        <v>21324</v>
      </c>
      <c r="M1742" t="s">
        <v>282</v>
      </c>
      <c r="N1742" t="s">
        <v>283</v>
      </c>
      <c r="O1742">
        <v>21324</v>
      </c>
      <c r="P1742" t="s">
        <v>282</v>
      </c>
      <c r="Q1742" t="s">
        <v>283</v>
      </c>
      <c r="R1742" t="s">
        <v>516</v>
      </c>
      <c r="S1742" s="43">
        <v>-1.98</v>
      </c>
      <c r="U1742" s="43">
        <v>18</v>
      </c>
      <c r="IF1742">
        <v>21324</v>
      </c>
      <c r="IG1742" t="s">
        <v>282</v>
      </c>
      <c r="IH1742" t="s">
        <v>284</v>
      </c>
      <c r="IK1742">
        <v>-2</v>
      </c>
      <c r="IL1742" t="s">
        <v>278</v>
      </c>
      <c r="IM1742" t="s">
        <v>279</v>
      </c>
      <c r="IN1742" t="s">
        <v>466</v>
      </c>
      <c r="IP1742" t="s">
        <v>489</v>
      </c>
    </row>
    <row r="1743" spans="1:250" x14ac:dyDescent="0.35">
      <c r="A1743">
        <v>15197</v>
      </c>
      <c r="B1743">
        <v>-922729984</v>
      </c>
      <c r="C1743">
        <v>1837</v>
      </c>
      <c r="D1743" t="s">
        <v>272</v>
      </c>
      <c r="E1743" t="s">
        <v>273</v>
      </c>
      <c r="F1743">
        <v>9695</v>
      </c>
      <c r="G1743" t="s">
        <v>280</v>
      </c>
      <c r="H1743" t="s">
        <v>281</v>
      </c>
      <c r="I1743">
        <v>513</v>
      </c>
      <c r="J1743" t="s">
        <v>545</v>
      </c>
      <c r="K1743" t="s">
        <v>546</v>
      </c>
      <c r="L1743">
        <v>21324</v>
      </c>
      <c r="M1743" t="s">
        <v>282</v>
      </c>
      <c r="N1743" t="s">
        <v>283</v>
      </c>
      <c r="O1743">
        <v>21324</v>
      </c>
      <c r="P1743" t="s">
        <v>282</v>
      </c>
      <c r="Q1743" t="s">
        <v>283</v>
      </c>
      <c r="R1743" t="s">
        <v>516</v>
      </c>
      <c r="S1743" s="43">
        <v>-1.77</v>
      </c>
      <c r="U1743" s="43">
        <v>18</v>
      </c>
      <c r="IF1743">
        <v>21324</v>
      </c>
      <c r="IG1743" t="s">
        <v>282</v>
      </c>
      <c r="IH1743" t="s">
        <v>284</v>
      </c>
      <c r="IK1743">
        <v>-2</v>
      </c>
      <c r="IL1743" t="s">
        <v>278</v>
      </c>
      <c r="IM1743" t="s">
        <v>279</v>
      </c>
      <c r="IN1743" t="s">
        <v>466</v>
      </c>
      <c r="IP1743" t="s">
        <v>489</v>
      </c>
    </row>
    <row r="1744" spans="1:250" x14ac:dyDescent="0.35">
      <c r="A1744">
        <v>15198</v>
      </c>
      <c r="B1744">
        <v>-922729984</v>
      </c>
      <c r="C1744">
        <v>1837</v>
      </c>
      <c r="D1744" t="s">
        <v>272</v>
      </c>
      <c r="E1744" t="s">
        <v>273</v>
      </c>
      <c r="F1744">
        <v>9695</v>
      </c>
      <c r="G1744" t="s">
        <v>280</v>
      </c>
      <c r="H1744" t="s">
        <v>281</v>
      </c>
      <c r="I1744">
        <v>509</v>
      </c>
      <c r="J1744" t="s">
        <v>547</v>
      </c>
      <c r="K1744" t="s">
        <v>548</v>
      </c>
      <c r="L1744">
        <v>21324</v>
      </c>
      <c r="M1744" t="s">
        <v>282</v>
      </c>
      <c r="N1744" t="s">
        <v>283</v>
      </c>
      <c r="O1744">
        <v>21324</v>
      </c>
      <c r="P1744" t="s">
        <v>282</v>
      </c>
      <c r="Q1744" t="s">
        <v>283</v>
      </c>
      <c r="R1744" t="s">
        <v>516</v>
      </c>
      <c r="S1744" s="43">
        <v>-1.05</v>
      </c>
      <c r="U1744" s="43">
        <v>18</v>
      </c>
      <c r="IF1744">
        <v>21324</v>
      </c>
      <c r="IG1744" t="s">
        <v>282</v>
      </c>
      <c r="IH1744" t="s">
        <v>284</v>
      </c>
      <c r="IK1744">
        <v>-2</v>
      </c>
      <c r="IL1744" t="s">
        <v>278</v>
      </c>
      <c r="IM1744" t="s">
        <v>279</v>
      </c>
      <c r="IN1744" t="s">
        <v>466</v>
      </c>
      <c r="IP1744" t="s">
        <v>489</v>
      </c>
    </row>
    <row r="1745" spans="1:250" x14ac:dyDescent="0.35">
      <c r="A1745">
        <v>15199</v>
      </c>
      <c r="B1745">
        <v>-922729984</v>
      </c>
      <c r="C1745">
        <v>1837</v>
      </c>
      <c r="D1745" t="s">
        <v>272</v>
      </c>
      <c r="E1745" t="s">
        <v>273</v>
      </c>
      <c r="F1745">
        <v>13794</v>
      </c>
      <c r="G1745" t="s">
        <v>274</v>
      </c>
      <c r="H1745" t="s">
        <v>275</v>
      </c>
      <c r="I1745">
        <v>515</v>
      </c>
      <c r="J1745" t="s">
        <v>543</v>
      </c>
      <c r="K1745" t="s">
        <v>544</v>
      </c>
      <c r="L1745">
        <v>22128</v>
      </c>
      <c r="M1745" t="s">
        <v>276</v>
      </c>
      <c r="N1745" t="s">
        <v>277</v>
      </c>
      <c r="O1745">
        <v>22128</v>
      </c>
      <c r="P1745" t="s">
        <v>276</v>
      </c>
      <c r="Q1745" t="s">
        <v>277</v>
      </c>
      <c r="R1745" t="s">
        <v>516</v>
      </c>
      <c r="S1745" s="43">
        <v>-0.11</v>
      </c>
      <c r="U1745" s="43">
        <v>18</v>
      </c>
      <c r="IF1745">
        <v>22128</v>
      </c>
      <c r="IG1745" t="s">
        <v>276</v>
      </c>
      <c r="IH1745" t="s">
        <v>311</v>
      </c>
      <c r="IK1745">
        <v>-2</v>
      </c>
      <c r="IL1745" t="s">
        <v>278</v>
      </c>
      <c r="IM1745" t="s">
        <v>279</v>
      </c>
      <c r="IN1745" t="s">
        <v>468</v>
      </c>
      <c r="IP1745" t="s">
        <v>490</v>
      </c>
    </row>
    <row r="1746" spans="1:250" x14ac:dyDescent="0.35">
      <c r="A1746">
        <v>15200</v>
      </c>
      <c r="B1746">
        <v>-922729984</v>
      </c>
      <c r="C1746">
        <v>1837</v>
      </c>
      <c r="D1746" t="s">
        <v>272</v>
      </c>
      <c r="E1746" t="s">
        <v>273</v>
      </c>
      <c r="F1746">
        <v>13794</v>
      </c>
      <c r="G1746" t="s">
        <v>274</v>
      </c>
      <c r="H1746" t="s">
        <v>275</v>
      </c>
      <c r="I1746">
        <v>513</v>
      </c>
      <c r="J1746" t="s">
        <v>545</v>
      </c>
      <c r="K1746" t="s">
        <v>546</v>
      </c>
      <c r="L1746">
        <v>22128</v>
      </c>
      <c r="M1746" t="s">
        <v>276</v>
      </c>
      <c r="N1746" t="s">
        <v>277</v>
      </c>
      <c r="O1746">
        <v>22128</v>
      </c>
      <c r="P1746" t="s">
        <v>276</v>
      </c>
      <c r="Q1746" t="s">
        <v>277</v>
      </c>
      <c r="R1746" t="s">
        <v>516</v>
      </c>
      <c r="S1746" s="43">
        <v>-0.1</v>
      </c>
      <c r="U1746" s="43">
        <v>18</v>
      </c>
      <c r="IF1746">
        <v>22128</v>
      </c>
      <c r="IG1746" t="s">
        <v>276</v>
      </c>
      <c r="IH1746" t="s">
        <v>311</v>
      </c>
      <c r="IK1746">
        <v>-2</v>
      </c>
      <c r="IL1746" t="s">
        <v>278</v>
      </c>
      <c r="IM1746" t="s">
        <v>279</v>
      </c>
      <c r="IN1746" t="s">
        <v>468</v>
      </c>
      <c r="IP1746" t="s">
        <v>490</v>
      </c>
    </row>
    <row r="1747" spans="1:250" x14ac:dyDescent="0.35">
      <c r="A1747">
        <v>15201</v>
      </c>
      <c r="B1747">
        <v>-922729984</v>
      </c>
      <c r="C1747">
        <v>1837</v>
      </c>
      <c r="D1747" t="s">
        <v>272</v>
      </c>
      <c r="E1747" t="s">
        <v>273</v>
      </c>
      <c r="F1747">
        <v>13794</v>
      </c>
      <c r="G1747" t="s">
        <v>274</v>
      </c>
      <c r="H1747" t="s">
        <v>275</v>
      </c>
      <c r="I1747">
        <v>509</v>
      </c>
      <c r="J1747" t="s">
        <v>547</v>
      </c>
      <c r="K1747" t="s">
        <v>548</v>
      </c>
      <c r="L1747">
        <v>22128</v>
      </c>
      <c r="M1747" t="s">
        <v>276</v>
      </c>
      <c r="N1747" t="s">
        <v>277</v>
      </c>
      <c r="O1747">
        <v>22128</v>
      </c>
      <c r="P1747" t="s">
        <v>276</v>
      </c>
      <c r="Q1747" t="s">
        <v>277</v>
      </c>
      <c r="R1747" t="s">
        <v>516</v>
      </c>
      <c r="S1747" s="43">
        <v>-0.06</v>
      </c>
      <c r="U1747" s="43">
        <v>18</v>
      </c>
      <c r="IF1747">
        <v>22128</v>
      </c>
      <c r="IG1747" t="s">
        <v>276</v>
      </c>
      <c r="IH1747" t="s">
        <v>311</v>
      </c>
      <c r="IK1747">
        <v>-2</v>
      </c>
      <c r="IL1747" t="s">
        <v>278</v>
      </c>
      <c r="IM1747" t="s">
        <v>279</v>
      </c>
      <c r="IN1747" t="s">
        <v>468</v>
      </c>
      <c r="IP1747" t="s">
        <v>490</v>
      </c>
    </row>
    <row r="1748" spans="1:250" x14ac:dyDescent="0.35">
      <c r="A1748">
        <v>15202</v>
      </c>
      <c r="B1748">
        <v>-922729984</v>
      </c>
      <c r="C1748">
        <v>1837</v>
      </c>
      <c r="D1748" t="s">
        <v>272</v>
      </c>
      <c r="E1748" t="s">
        <v>273</v>
      </c>
      <c r="F1748">
        <v>13794</v>
      </c>
      <c r="G1748" t="s">
        <v>274</v>
      </c>
      <c r="H1748" t="s">
        <v>275</v>
      </c>
      <c r="I1748">
        <v>507</v>
      </c>
      <c r="J1748" t="s">
        <v>549</v>
      </c>
      <c r="K1748" t="s">
        <v>550</v>
      </c>
      <c r="L1748">
        <v>22128</v>
      </c>
      <c r="M1748" t="s">
        <v>276</v>
      </c>
      <c r="N1748" t="s">
        <v>277</v>
      </c>
      <c r="O1748">
        <v>22128</v>
      </c>
      <c r="P1748" t="s">
        <v>276</v>
      </c>
      <c r="Q1748" t="s">
        <v>277</v>
      </c>
      <c r="R1748" t="s">
        <v>516</v>
      </c>
      <c r="S1748" s="43">
        <v>-0.09</v>
      </c>
      <c r="U1748" s="43">
        <v>18</v>
      </c>
      <c r="IF1748">
        <v>22128</v>
      </c>
      <c r="IG1748" t="s">
        <v>276</v>
      </c>
      <c r="IH1748" t="s">
        <v>311</v>
      </c>
      <c r="IK1748">
        <v>-2</v>
      </c>
      <c r="IL1748" t="s">
        <v>278</v>
      </c>
      <c r="IM1748" t="s">
        <v>279</v>
      </c>
      <c r="IN1748" t="s">
        <v>468</v>
      </c>
      <c r="IP1748" t="s">
        <v>490</v>
      </c>
    </row>
    <row r="1749" spans="1:250" x14ac:dyDescent="0.35">
      <c r="A1749">
        <v>15203</v>
      </c>
      <c r="B1749">
        <v>-922729984</v>
      </c>
      <c r="C1749">
        <v>1837</v>
      </c>
      <c r="D1749" t="s">
        <v>272</v>
      </c>
      <c r="E1749" t="s">
        <v>273</v>
      </c>
      <c r="F1749">
        <v>9695</v>
      </c>
      <c r="G1749" t="s">
        <v>280</v>
      </c>
      <c r="H1749" t="s">
        <v>281</v>
      </c>
      <c r="I1749">
        <v>528</v>
      </c>
      <c r="J1749" t="s">
        <v>531</v>
      </c>
      <c r="K1749" t="s">
        <v>532</v>
      </c>
      <c r="L1749">
        <v>21324</v>
      </c>
      <c r="M1749" t="s">
        <v>282</v>
      </c>
      <c r="N1749" t="s">
        <v>283</v>
      </c>
      <c r="O1749">
        <v>21324</v>
      </c>
      <c r="P1749" t="s">
        <v>282</v>
      </c>
      <c r="Q1749" t="s">
        <v>283</v>
      </c>
      <c r="R1749" t="s">
        <v>516</v>
      </c>
      <c r="S1749" s="43">
        <v>-1.26</v>
      </c>
      <c r="U1749" s="43">
        <v>18</v>
      </c>
      <c r="IF1749">
        <v>21324</v>
      </c>
      <c r="IG1749" t="s">
        <v>282</v>
      </c>
      <c r="IH1749" t="s">
        <v>284</v>
      </c>
      <c r="IK1749">
        <v>-2</v>
      </c>
      <c r="IL1749" t="s">
        <v>278</v>
      </c>
      <c r="IM1749" t="s">
        <v>279</v>
      </c>
      <c r="IN1749" t="s">
        <v>466</v>
      </c>
      <c r="IP1749" t="s">
        <v>489</v>
      </c>
    </row>
    <row r="1750" spans="1:250" x14ac:dyDescent="0.35">
      <c r="A1750">
        <v>15204</v>
      </c>
      <c r="B1750">
        <v>-922729984</v>
      </c>
      <c r="C1750">
        <v>1837</v>
      </c>
      <c r="D1750" t="s">
        <v>272</v>
      </c>
      <c r="E1750" t="s">
        <v>273</v>
      </c>
      <c r="F1750">
        <v>9695</v>
      </c>
      <c r="G1750" t="s">
        <v>280</v>
      </c>
      <c r="H1750" t="s">
        <v>281</v>
      </c>
      <c r="I1750">
        <v>527</v>
      </c>
      <c r="J1750" t="s">
        <v>535</v>
      </c>
      <c r="K1750" t="s">
        <v>536</v>
      </c>
      <c r="L1750">
        <v>21324</v>
      </c>
      <c r="M1750" t="s">
        <v>282</v>
      </c>
      <c r="N1750" t="s">
        <v>283</v>
      </c>
      <c r="O1750">
        <v>21324</v>
      </c>
      <c r="P1750" t="s">
        <v>282</v>
      </c>
      <c r="Q1750" t="s">
        <v>283</v>
      </c>
      <c r="R1750" t="s">
        <v>516</v>
      </c>
      <c r="S1750" s="43">
        <v>-0.88</v>
      </c>
      <c r="U1750" s="43">
        <v>18</v>
      </c>
      <c r="IF1750">
        <v>21324</v>
      </c>
      <c r="IG1750" t="s">
        <v>282</v>
      </c>
      <c r="IH1750" t="s">
        <v>284</v>
      </c>
      <c r="IK1750">
        <v>-2</v>
      </c>
      <c r="IL1750" t="s">
        <v>278</v>
      </c>
      <c r="IM1750" t="s">
        <v>279</v>
      </c>
      <c r="IN1750" t="s">
        <v>466</v>
      </c>
      <c r="IP1750" t="s">
        <v>489</v>
      </c>
    </row>
    <row r="1751" spans="1:250" x14ac:dyDescent="0.35">
      <c r="A1751">
        <v>15205</v>
      </c>
      <c r="B1751">
        <v>-922729984</v>
      </c>
      <c r="C1751">
        <v>1837</v>
      </c>
      <c r="D1751" t="s">
        <v>272</v>
      </c>
      <c r="E1751" t="s">
        <v>273</v>
      </c>
      <c r="F1751">
        <v>1848</v>
      </c>
      <c r="G1751" t="s">
        <v>285</v>
      </c>
      <c r="H1751" t="s">
        <v>273</v>
      </c>
      <c r="I1751">
        <v>507</v>
      </c>
      <c r="J1751" t="s">
        <v>549</v>
      </c>
      <c r="K1751" t="s">
        <v>550</v>
      </c>
      <c r="L1751">
        <v>30192</v>
      </c>
      <c r="M1751" t="s">
        <v>344</v>
      </c>
      <c r="N1751" t="s">
        <v>345</v>
      </c>
      <c r="O1751">
        <v>30192</v>
      </c>
      <c r="P1751" t="s">
        <v>344</v>
      </c>
      <c r="Q1751" t="s">
        <v>345</v>
      </c>
      <c r="R1751" t="s">
        <v>516</v>
      </c>
      <c r="S1751" s="43">
        <v>-12.31</v>
      </c>
      <c r="U1751" s="43">
        <v>18</v>
      </c>
      <c r="IF1751">
        <v>30192</v>
      </c>
      <c r="IG1751" t="s">
        <v>344</v>
      </c>
      <c r="IH1751" t="s">
        <v>287</v>
      </c>
      <c r="IK1751">
        <v>-2</v>
      </c>
      <c r="IL1751" t="s">
        <v>278</v>
      </c>
      <c r="IM1751" t="s">
        <v>279</v>
      </c>
      <c r="IN1751" t="s">
        <v>463</v>
      </c>
      <c r="IP1751" t="s">
        <v>491</v>
      </c>
    </row>
    <row r="1752" spans="1:250" x14ac:dyDescent="0.35">
      <c r="A1752">
        <v>15206</v>
      </c>
      <c r="B1752">
        <v>-922729984</v>
      </c>
      <c r="C1752">
        <v>1837</v>
      </c>
      <c r="D1752" t="s">
        <v>272</v>
      </c>
      <c r="E1752" t="s">
        <v>273</v>
      </c>
      <c r="F1752">
        <v>13794</v>
      </c>
      <c r="G1752" t="s">
        <v>274</v>
      </c>
      <c r="H1752" t="s">
        <v>275</v>
      </c>
      <c r="I1752">
        <v>528</v>
      </c>
      <c r="J1752" t="s">
        <v>531</v>
      </c>
      <c r="K1752" t="s">
        <v>532</v>
      </c>
      <c r="L1752">
        <v>22128</v>
      </c>
      <c r="M1752" t="s">
        <v>276</v>
      </c>
      <c r="N1752" t="s">
        <v>277</v>
      </c>
      <c r="O1752">
        <v>22128</v>
      </c>
      <c r="P1752" t="s">
        <v>276</v>
      </c>
      <c r="Q1752" t="s">
        <v>277</v>
      </c>
      <c r="R1752" t="s">
        <v>516</v>
      </c>
      <c r="S1752" s="43">
        <v>-7.0000000000000007E-2</v>
      </c>
      <c r="U1752" s="43">
        <v>18</v>
      </c>
      <c r="IF1752">
        <v>22128</v>
      </c>
      <c r="IG1752" t="s">
        <v>276</v>
      </c>
      <c r="IH1752" t="s">
        <v>311</v>
      </c>
      <c r="IK1752">
        <v>-2</v>
      </c>
      <c r="IL1752" t="s">
        <v>278</v>
      </c>
      <c r="IM1752" t="s">
        <v>279</v>
      </c>
      <c r="IN1752" t="s">
        <v>468</v>
      </c>
      <c r="IP1752" t="s">
        <v>490</v>
      </c>
    </row>
    <row r="1753" spans="1:250" x14ac:dyDescent="0.35">
      <c r="A1753">
        <v>15207</v>
      </c>
      <c r="B1753">
        <v>-922729984</v>
      </c>
      <c r="C1753">
        <v>1837</v>
      </c>
      <c r="D1753" t="s">
        <v>272</v>
      </c>
      <c r="E1753" t="s">
        <v>273</v>
      </c>
      <c r="F1753">
        <v>13794</v>
      </c>
      <c r="G1753" t="s">
        <v>274</v>
      </c>
      <c r="H1753" t="s">
        <v>275</v>
      </c>
      <c r="I1753">
        <v>527</v>
      </c>
      <c r="J1753" t="s">
        <v>535</v>
      </c>
      <c r="K1753" t="s">
        <v>536</v>
      </c>
      <c r="L1753">
        <v>22128</v>
      </c>
      <c r="M1753" t="s">
        <v>276</v>
      </c>
      <c r="N1753" t="s">
        <v>277</v>
      </c>
      <c r="O1753">
        <v>22128</v>
      </c>
      <c r="P1753" t="s">
        <v>276</v>
      </c>
      <c r="Q1753" t="s">
        <v>277</v>
      </c>
      <c r="R1753" t="s">
        <v>516</v>
      </c>
      <c r="S1753" s="43">
        <v>-0.05</v>
      </c>
      <c r="U1753" s="43">
        <v>18</v>
      </c>
      <c r="IF1753">
        <v>22128</v>
      </c>
      <c r="IG1753" t="s">
        <v>276</v>
      </c>
      <c r="IH1753" t="s">
        <v>311</v>
      </c>
      <c r="IK1753">
        <v>-2</v>
      </c>
      <c r="IL1753" t="s">
        <v>278</v>
      </c>
      <c r="IM1753" t="s">
        <v>279</v>
      </c>
      <c r="IN1753" t="s">
        <v>468</v>
      </c>
      <c r="IP1753" t="s">
        <v>490</v>
      </c>
    </row>
    <row r="1754" spans="1:250" x14ac:dyDescent="0.35">
      <c r="A1754">
        <v>15208</v>
      </c>
      <c r="B1754">
        <v>-922729984</v>
      </c>
      <c r="C1754">
        <v>1837</v>
      </c>
      <c r="D1754" t="s">
        <v>272</v>
      </c>
      <c r="E1754" t="s">
        <v>273</v>
      </c>
      <c r="F1754">
        <v>13794</v>
      </c>
      <c r="G1754" t="s">
        <v>274</v>
      </c>
      <c r="H1754" t="s">
        <v>275</v>
      </c>
      <c r="I1754">
        <v>523</v>
      </c>
      <c r="J1754" t="s">
        <v>537</v>
      </c>
      <c r="K1754" t="s">
        <v>538</v>
      </c>
      <c r="L1754">
        <v>22128</v>
      </c>
      <c r="M1754" t="s">
        <v>276</v>
      </c>
      <c r="N1754" t="s">
        <v>277</v>
      </c>
      <c r="O1754">
        <v>22128</v>
      </c>
      <c r="P1754" t="s">
        <v>276</v>
      </c>
      <c r="Q1754" t="s">
        <v>277</v>
      </c>
      <c r="R1754" t="s">
        <v>516</v>
      </c>
      <c r="S1754" s="43">
        <v>-0.1</v>
      </c>
      <c r="U1754" s="43">
        <v>18</v>
      </c>
      <c r="IF1754">
        <v>22128</v>
      </c>
      <c r="IG1754" t="s">
        <v>276</v>
      </c>
      <c r="IH1754" t="s">
        <v>311</v>
      </c>
      <c r="IK1754">
        <v>-2</v>
      </c>
      <c r="IL1754" t="s">
        <v>278</v>
      </c>
      <c r="IM1754" t="s">
        <v>279</v>
      </c>
      <c r="IN1754" t="s">
        <v>468</v>
      </c>
      <c r="IP1754" t="s">
        <v>490</v>
      </c>
    </row>
    <row r="1755" spans="1:250" x14ac:dyDescent="0.35">
      <c r="A1755">
        <v>15209</v>
      </c>
      <c r="B1755">
        <v>-922729984</v>
      </c>
      <c r="C1755">
        <v>1837</v>
      </c>
      <c r="D1755" t="s">
        <v>272</v>
      </c>
      <c r="E1755" t="s">
        <v>273</v>
      </c>
      <c r="F1755">
        <v>13794</v>
      </c>
      <c r="G1755" t="s">
        <v>274</v>
      </c>
      <c r="H1755" t="s">
        <v>275</v>
      </c>
      <c r="I1755">
        <v>521</v>
      </c>
      <c r="J1755" t="s">
        <v>539</v>
      </c>
      <c r="K1755" t="s">
        <v>540</v>
      </c>
      <c r="L1755">
        <v>22128</v>
      </c>
      <c r="M1755" t="s">
        <v>276</v>
      </c>
      <c r="N1755" t="s">
        <v>277</v>
      </c>
      <c r="O1755">
        <v>22128</v>
      </c>
      <c r="P1755" t="s">
        <v>276</v>
      </c>
      <c r="Q1755" t="s">
        <v>277</v>
      </c>
      <c r="R1755" t="s">
        <v>516</v>
      </c>
      <c r="S1755" s="43">
        <v>-0.05</v>
      </c>
      <c r="U1755" s="43">
        <v>18</v>
      </c>
      <c r="IF1755">
        <v>22128</v>
      </c>
      <c r="IG1755" t="s">
        <v>276</v>
      </c>
      <c r="IH1755" t="s">
        <v>311</v>
      </c>
      <c r="IK1755">
        <v>-2</v>
      </c>
      <c r="IL1755" t="s">
        <v>278</v>
      </c>
      <c r="IM1755" t="s">
        <v>279</v>
      </c>
      <c r="IN1755" t="s">
        <v>468</v>
      </c>
      <c r="IP1755" t="s">
        <v>490</v>
      </c>
    </row>
    <row r="1756" spans="1:250" x14ac:dyDescent="0.35">
      <c r="A1756">
        <v>15210</v>
      </c>
      <c r="B1756">
        <v>-922729984</v>
      </c>
      <c r="C1756">
        <v>1837</v>
      </c>
      <c r="D1756" t="s">
        <v>272</v>
      </c>
      <c r="E1756" t="s">
        <v>273</v>
      </c>
      <c r="F1756">
        <v>13794</v>
      </c>
      <c r="G1756" t="s">
        <v>274</v>
      </c>
      <c r="H1756" t="s">
        <v>275</v>
      </c>
      <c r="I1756">
        <v>519</v>
      </c>
      <c r="J1756" t="s">
        <v>541</v>
      </c>
      <c r="K1756" t="s">
        <v>542</v>
      </c>
      <c r="L1756">
        <v>22128</v>
      </c>
      <c r="M1756" t="s">
        <v>276</v>
      </c>
      <c r="N1756" t="s">
        <v>277</v>
      </c>
      <c r="O1756">
        <v>22128</v>
      </c>
      <c r="P1756" t="s">
        <v>276</v>
      </c>
      <c r="Q1756" t="s">
        <v>277</v>
      </c>
      <c r="R1756" t="s">
        <v>516</v>
      </c>
      <c r="S1756" s="43">
        <v>-0.05</v>
      </c>
      <c r="U1756" s="43">
        <v>18</v>
      </c>
      <c r="IF1756">
        <v>22128</v>
      </c>
      <c r="IG1756" t="s">
        <v>276</v>
      </c>
      <c r="IH1756" t="s">
        <v>311</v>
      </c>
      <c r="IK1756">
        <v>-2</v>
      </c>
      <c r="IL1756" t="s">
        <v>278</v>
      </c>
      <c r="IM1756" t="s">
        <v>279</v>
      </c>
      <c r="IN1756" t="s">
        <v>468</v>
      </c>
      <c r="IP1756" t="s">
        <v>490</v>
      </c>
    </row>
    <row r="1757" spans="1:250" x14ac:dyDescent="0.35">
      <c r="A1757">
        <v>15211</v>
      </c>
      <c r="B1757">
        <v>-922729984</v>
      </c>
      <c r="C1757">
        <v>1837</v>
      </c>
      <c r="D1757" t="s">
        <v>272</v>
      </c>
      <c r="E1757" t="s">
        <v>273</v>
      </c>
      <c r="F1757">
        <v>1848</v>
      </c>
      <c r="G1757" t="s">
        <v>285</v>
      </c>
      <c r="H1757" t="s">
        <v>273</v>
      </c>
      <c r="I1757">
        <v>523</v>
      </c>
      <c r="J1757" t="s">
        <v>537</v>
      </c>
      <c r="K1757" t="s">
        <v>538</v>
      </c>
      <c r="L1757">
        <v>30192</v>
      </c>
      <c r="M1757" t="s">
        <v>344</v>
      </c>
      <c r="N1757" t="s">
        <v>345</v>
      </c>
      <c r="O1757">
        <v>30192</v>
      </c>
      <c r="P1757" t="s">
        <v>344</v>
      </c>
      <c r="Q1757" t="s">
        <v>345</v>
      </c>
      <c r="R1757" t="s">
        <v>516</v>
      </c>
      <c r="S1757" s="43">
        <v>-11.54</v>
      </c>
      <c r="U1757" s="43">
        <v>18</v>
      </c>
      <c r="IF1757">
        <v>30192</v>
      </c>
      <c r="IG1757" t="s">
        <v>344</v>
      </c>
      <c r="IH1757" t="s">
        <v>287</v>
      </c>
      <c r="IK1757">
        <v>-2</v>
      </c>
      <c r="IL1757" t="s">
        <v>278</v>
      </c>
      <c r="IM1757" t="s">
        <v>279</v>
      </c>
      <c r="IN1757" t="s">
        <v>463</v>
      </c>
      <c r="IP1757" t="s">
        <v>491</v>
      </c>
    </row>
    <row r="1758" spans="1:250" x14ac:dyDescent="0.35">
      <c r="A1758">
        <v>15212</v>
      </c>
      <c r="B1758">
        <v>-922729984</v>
      </c>
      <c r="C1758">
        <v>1837</v>
      </c>
      <c r="D1758" t="s">
        <v>272</v>
      </c>
      <c r="E1758" t="s">
        <v>273</v>
      </c>
      <c r="F1758">
        <v>1848</v>
      </c>
      <c r="G1758" t="s">
        <v>285</v>
      </c>
      <c r="H1758" t="s">
        <v>273</v>
      </c>
      <c r="I1758">
        <v>521</v>
      </c>
      <c r="J1758" t="s">
        <v>539</v>
      </c>
      <c r="K1758" t="s">
        <v>540</v>
      </c>
      <c r="L1758">
        <v>30192</v>
      </c>
      <c r="M1758" t="s">
        <v>344</v>
      </c>
      <c r="N1758" t="s">
        <v>345</v>
      </c>
      <c r="O1758">
        <v>30192</v>
      </c>
      <c r="P1758" t="s">
        <v>344</v>
      </c>
      <c r="Q1758" t="s">
        <v>345</v>
      </c>
      <c r="R1758" t="s">
        <v>516</v>
      </c>
      <c r="S1758" s="43">
        <v>-5.77</v>
      </c>
      <c r="U1758" s="43">
        <v>18</v>
      </c>
      <c r="IF1758">
        <v>30192</v>
      </c>
      <c r="IG1758" t="s">
        <v>344</v>
      </c>
      <c r="IH1758" t="s">
        <v>287</v>
      </c>
      <c r="IK1758">
        <v>-2</v>
      </c>
      <c r="IL1758" t="s">
        <v>278</v>
      </c>
      <c r="IM1758" t="s">
        <v>279</v>
      </c>
      <c r="IN1758" t="s">
        <v>463</v>
      </c>
      <c r="IP1758" t="s">
        <v>491</v>
      </c>
    </row>
    <row r="1759" spans="1:250" x14ac:dyDescent="0.35">
      <c r="A1759">
        <v>15213</v>
      </c>
      <c r="B1759">
        <v>-922729984</v>
      </c>
      <c r="C1759">
        <v>1837</v>
      </c>
      <c r="D1759" t="s">
        <v>272</v>
      </c>
      <c r="E1759" t="s">
        <v>273</v>
      </c>
      <c r="F1759">
        <v>1848</v>
      </c>
      <c r="G1759" t="s">
        <v>285</v>
      </c>
      <c r="H1759" t="s">
        <v>273</v>
      </c>
      <c r="I1759">
        <v>519</v>
      </c>
      <c r="J1759" t="s">
        <v>541</v>
      </c>
      <c r="K1759" t="s">
        <v>542</v>
      </c>
      <c r="L1759">
        <v>30192</v>
      </c>
      <c r="M1759" t="s">
        <v>344</v>
      </c>
      <c r="N1759" t="s">
        <v>345</v>
      </c>
      <c r="O1759">
        <v>30192</v>
      </c>
      <c r="P1759" t="s">
        <v>344</v>
      </c>
      <c r="Q1759" t="s">
        <v>345</v>
      </c>
      <c r="R1759" t="s">
        <v>516</v>
      </c>
      <c r="S1759" s="43">
        <v>-5.77</v>
      </c>
      <c r="U1759" s="43">
        <v>18</v>
      </c>
      <c r="IF1759">
        <v>30192</v>
      </c>
      <c r="IG1759" t="s">
        <v>344</v>
      </c>
      <c r="IH1759" t="s">
        <v>287</v>
      </c>
      <c r="IK1759">
        <v>-2</v>
      </c>
      <c r="IL1759" t="s">
        <v>278</v>
      </c>
      <c r="IM1759" t="s">
        <v>279</v>
      </c>
      <c r="IN1759" t="s">
        <v>463</v>
      </c>
      <c r="IP1759" t="s">
        <v>491</v>
      </c>
    </row>
    <row r="1760" spans="1:250" x14ac:dyDescent="0.35">
      <c r="A1760">
        <v>15214</v>
      </c>
      <c r="B1760">
        <v>-922729984</v>
      </c>
      <c r="C1760">
        <v>1837</v>
      </c>
      <c r="D1760" t="s">
        <v>272</v>
      </c>
      <c r="E1760" t="s">
        <v>273</v>
      </c>
      <c r="F1760">
        <v>1848</v>
      </c>
      <c r="G1760" t="s">
        <v>285</v>
      </c>
      <c r="H1760" t="s">
        <v>273</v>
      </c>
      <c r="I1760">
        <v>515</v>
      </c>
      <c r="J1760" t="s">
        <v>543</v>
      </c>
      <c r="K1760" t="s">
        <v>544</v>
      </c>
      <c r="L1760">
        <v>30192</v>
      </c>
      <c r="M1760" t="s">
        <v>344</v>
      </c>
      <c r="N1760" t="s">
        <v>345</v>
      </c>
      <c r="O1760">
        <v>30192</v>
      </c>
      <c r="P1760" t="s">
        <v>344</v>
      </c>
      <c r="Q1760" t="s">
        <v>345</v>
      </c>
      <c r="R1760" t="s">
        <v>516</v>
      </c>
      <c r="S1760" s="43">
        <v>-8.3800000000000008</v>
      </c>
      <c r="U1760" s="43">
        <v>18</v>
      </c>
      <c r="IF1760">
        <v>30192</v>
      </c>
      <c r="IG1760" t="s">
        <v>344</v>
      </c>
      <c r="IH1760" t="s">
        <v>287</v>
      </c>
      <c r="IK1760">
        <v>-2</v>
      </c>
      <c r="IL1760" t="s">
        <v>278</v>
      </c>
      <c r="IM1760" t="s">
        <v>279</v>
      </c>
      <c r="IN1760" t="s">
        <v>463</v>
      </c>
      <c r="IP1760" t="s">
        <v>491</v>
      </c>
    </row>
    <row r="1761" spans="1:250" x14ac:dyDescent="0.35">
      <c r="A1761">
        <v>15215</v>
      </c>
      <c r="B1761">
        <v>-922729984</v>
      </c>
      <c r="C1761">
        <v>1837</v>
      </c>
      <c r="D1761" t="s">
        <v>272</v>
      </c>
      <c r="E1761" t="s">
        <v>273</v>
      </c>
      <c r="F1761">
        <v>1848</v>
      </c>
      <c r="G1761" t="s">
        <v>285</v>
      </c>
      <c r="H1761" t="s">
        <v>273</v>
      </c>
      <c r="I1761">
        <v>513</v>
      </c>
      <c r="J1761" t="s">
        <v>545</v>
      </c>
      <c r="K1761" t="s">
        <v>546</v>
      </c>
      <c r="L1761">
        <v>30192</v>
      </c>
      <c r="M1761" t="s">
        <v>344</v>
      </c>
      <c r="N1761" t="s">
        <v>345</v>
      </c>
      <c r="O1761">
        <v>30192</v>
      </c>
      <c r="P1761" t="s">
        <v>344</v>
      </c>
      <c r="Q1761" t="s">
        <v>345</v>
      </c>
      <c r="R1761" t="s">
        <v>516</v>
      </c>
      <c r="S1761" s="43">
        <v>-7.5</v>
      </c>
      <c r="U1761" s="43">
        <v>18</v>
      </c>
      <c r="IF1761">
        <v>30192</v>
      </c>
      <c r="IG1761" t="s">
        <v>344</v>
      </c>
      <c r="IH1761" t="s">
        <v>287</v>
      </c>
      <c r="IK1761">
        <v>-2</v>
      </c>
      <c r="IL1761" t="s">
        <v>278</v>
      </c>
      <c r="IM1761" t="s">
        <v>279</v>
      </c>
      <c r="IN1761" t="s">
        <v>463</v>
      </c>
      <c r="IP1761" t="s">
        <v>491</v>
      </c>
    </row>
    <row r="1762" spans="1:250" x14ac:dyDescent="0.35">
      <c r="A1762">
        <v>15216</v>
      </c>
      <c r="B1762">
        <v>-922729984</v>
      </c>
      <c r="C1762">
        <v>1837</v>
      </c>
      <c r="D1762" t="s">
        <v>272</v>
      </c>
      <c r="E1762" t="s">
        <v>273</v>
      </c>
      <c r="F1762">
        <v>1848</v>
      </c>
      <c r="G1762" t="s">
        <v>285</v>
      </c>
      <c r="H1762" t="s">
        <v>273</v>
      </c>
      <c r="I1762">
        <v>509</v>
      </c>
      <c r="J1762" t="s">
        <v>547</v>
      </c>
      <c r="K1762" t="s">
        <v>548</v>
      </c>
      <c r="L1762">
        <v>30192</v>
      </c>
      <c r="M1762" t="s">
        <v>344</v>
      </c>
      <c r="N1762" t="s">
        <v>345</v>
      </c>
      <c r="O1762">
        <v>30192</v>
      </c>
      <c r="P1762" t="s">
        <v>344</v>
      </c>
      <c r="Q1762" t="s">
        <v>345</v>
      </c>
      <c r="R1762" t="s">
        <v>516</v>
      </c>
      <c r="S1762" s="43">
        <v>-3.66</v>
      </c>
      <c r="U1762" s="43">
        <v>18</v>
      </c>
      <c r="IF1762">
        <v>30192</v>
      </c>
      <c r="IG1762" t="s">
        <v>344</v>
      </c>
      <c r="IH1762" t="s">
        <v>287</v>
      </c>
      <c r="IK1762">
        <v>-2</v>
      </c>
      <c r="IL1762" t="s">
        <v>278</v>
      </c>
      <c r="IM1762" t="s">
        <v>279</v>
      </c>
      <c r="IN1762" t="s">
        <v>463</v>
      </c>
      <c r="IP1762" t="s">
        <v>491</v>
      </c>
    </row>
    <row r="1763" spans="1:250" x14ac:dyDescent="0.35">
      <c r="A1763">
        <v>15217</v>
      </c>
      <c r="B1763">
        <v>-922729984</v>
      </c>
      <c r="C1763">
        <v>1837</v>
      </c>
      <c r="D1763" t="s">
        <v>272</v>
      </c>
      <c r="E1763" t="s">
        <v>273</v>
      </c>
      <c r="F1763">
        <v>9695</v>
      </c>
      <c r="G1763" t="s">
        <v>280</v>
      </c>
      <c r="H1763" t="s">
        <v>281</v>
      </c>
      <c r="I1763">
        <v>515</v>
      </c>
      <c r="J1763" t="s">
        <v>543</v>
      </c>
      <c r="K1763" t="s">
        <v>544</v>
      </c>
      <c r="L1763">
        <v>30192</v>
      </c>
      <c r="M1763" t="s">
        <v>344</v>
      </c>
      <c r="N1763" t="s">
        <v>345</v>
      </c>
      <c r="O1763">
        <v>30192</v>
      </c>
      <c r="P1763" t="s">
        <v>344</v>
      </c>
      <c r="Q1763" t="s">
        <v>345</v>
      </c>
      <c r="R1763" t="s">
        <v>516</v>
      </c>
      <c r="S1763" s="43">
        <v>-8.34</v>
      </c>
      <c r="U1763" s="43">
        <v>18</v>
      </c>
      <c r="IF1763">
        <v>30192</v>
      </c>
      <c r="IG1763" t="s">
        <v>344</v>
      </c>
      <c r="IH1763" t="s">
        <v>284</v>
      </c>
      <c r="IK1763">
        <v>-2</v>
      </c>
      <c r="IL1763" t="s">
        <v>278</v>
      </c>
      <c r="IM1763" t="s">
        <v>279</v>
      </c>
      <c r="IN1763" t="s">
        <v>466</v>
      </c>
      <c r="IP1763" t="s">
        <v>492</v>
      </c>
    </row>
    <row r="1764" spans="1:250" x14ac:dyDescent="0.35">
      <c r="A1764">
        <v>15218</v>
      </c>
      <c r="B1764">
        <v>-922729984</v>
      </c>
      <c r="C1764">
        <v>1837</v>
      </c>
      <c r="D1764" t="s">
        <v>272</v>
      </c>
      <c r="E1764" t="s">
        <v>273</v>
      </c>
      <c r="F1764">
        <v>9695</v>
      </c>
      <c r="G1764" t="s">
        <v>280</v>
      </c>
      <c r="H1764" t="s">
        <v>281</v>
      </c>
      <c r="I1764">
        <v>513</v>
      </c>
      <c r="J1764" t="s">
        <v>545</v>
      </c>
      <c r="K1764" t="s">
        <v>546</v>
      </c>
      <c r="L1764">
        <v>30192</v>
      </c>
      <c r="M1764" t="s">
        <v>344</v>
      </c>
      <c r="N1764" t="s">
        <v>345</v>
      </c>
      <c r="O1764">
        <v>30192</v>
      </c>
      <c r="P1764" t="s">
        <v>344</v>
      </c>
      <c r="Q1764" t="s">
        <v>345</v>
      </c>
      <c r="R1764" t="s">
        <v>516</v>
      </c>
      <c r="S1764" s="43">
        <v>-7.46</v>
      </c>
      <c r="U1764" s="43">
        <v>18</v>
      </c>
      <c r="IF1764">
        <v>30192</v>
      </c>
      <c r="IG1764" t="s">
        <v>344</v>
      </c>
      <c r="IH1764" t="s">
        <v>284</v>
      </c>
      <c r="IK1764">
        <v>-2</v>
      </c>
      <c r="IL1764" t="s">
        <v>278</v>
      </c>
      <c r="IM1764" t="s">
        <v>279</v>
      </c>
      <c r="IN1764" t="s">
        <v>466</v>
      </c>
      <c r="IP1764" t="s">
        <v>492</v>
      </c>
    </row>
    <row r="1765" spans="1:250" x14ac:dyDescent="0.35">
      <c r="A1765">
        <v>15219</v>
      </c>
      <c r="B1765">
        <v>-922729984</v>
      </c>
      <c r="C1765">
        <v>1837</v>
      </c>
      <c r="D1765" t="s">
        <v>272</v>
      </c>
      <c r="E1765" t="s">
        <v>273</v>
      </c>
      <c r="F1765">
        <v>9695</v>
      </c>
      <c r="G1765" t="s">
        <v>280</v>
      </c>
      <c r="H1765" t="s">
        <v>281</v>
      </c>
      <c r="I1765">
        <v>509</v>
      </c>
      <c r="J1765" t="s">
        <v>547</v>
      </c>
      <c r="K1765" t="s">
        <v>548</v>
      </c>
      <c r="L1765">
        <v>30192</v>
      </c>
      <c r="M1765" t="s">
        <v>344</v>
      </c>
      <c r="N1765" t="s">
        <v>345</v>
      </c>
      <c r="O1765">
        <v>30192</v>
      </c>
      <c r="P1765" t="s">
        <v>344</v>
      </c>
      <c r="Q1765" t="s">
        <v>345</v>
      </c>
      <c r="R1765" t="s">
        <v>516</v>
      </c>
      <c r="S1765" s="43">
        <v>-4.45</v>
      </c>
      <c r="U1765" s="43">
        <v>18</v>
      </c>
      <c r="IF1765">
        <v>30192</v>
      </c>
      <c r="IG1765" t="s">
        <v>344</v>
      </c>
      <c r="IH1765" t="s">
        <v>284</v>
      </c>
      <c r="IK1765">
        <v>-2</v>
      </c>
      <c r="IL1765" t="s">
        <v>278</v>
      </c>
      <c r="IM1765" t="s">
        <v>279</v>
      </c>
      <c r="IN1765" t="s">
        <v>466</v>
      </c>
      <c r="IP1765" t="s">
        <v>492</v>
      </c>
    </row>
    <row r="1766" spans="1:250" x14ac:dyDescent="0.35">
      <c r="A1766">
        <v>15220</v>
      </c>
      <c r="B1766">
        <v>-922729984</v>
      </c>
      <c r="C1766">
        <v>1837</v>
      </c>
      <c r="D1766" t="s">
        <v>272</v>
      </c>
      <c r="E1766" t="s">
        <v>273</v>
      </c>
      <c r="F1766">
        <v>9695</v>
      </c>
      <c r="G1766" t="s">
        <v>280</v>
      </c>
      <c r="H1766" t="s">
        <v>281</v>
      </c>
      <c r="I1766">
        <v>507</v>
      </c>
      <c r="J1766" t="s">
        <v>549</v>
      </c>
      <c r="K1766" t="s">
        <v>550</v>
      </c>
      <c r="L1766">
        <v>30192</v>
      </c>
      <c r="M1766" t="s">
        <v>344</v>
      </c>
      <c r="N1766" t="s">
        <v>345</v>
      </c>
      <c r="O1766">
        <v>30192</v>
      </c>
      <c r="P1766" t="s">
        <v>344</v>
      </c>
      <c r="Q1766" t="s">
        <v>345</v>
      </c>
      <c r="R1766" t="s">
        <v>516</v>
      </c>
      <c r="S1766" s="43">
        <v>-12.92</v>
      </c>
      <c r="U1766" s="43">
        <v>18</v>
      </c>
      <c r="IF1766">
        <v>30192</v>
      </c>
      <c r="IG1766" t="s">
        <v>344</v>
      </c>
      <c r="IH1766" t="s">
        <v>284</v>
      </c>
      <c r="IK1766">
        <v>-2</v>
      </c>
      <c r="IL1766" t="s">
        <v>278</v>
      </c>
      <c r="IM1766" t="s">
        <v>279</v>
      </c>
      <c r="IN1766" t="s">
        <v>466</v>
      </c>
      <c r="IP1766" t="s">
        <v>492</v>
      </c>
    </row>
    <row r="1767" spans="1:250" x14ac:dyDescent="0.35">
      <c r="A1767">
        <v>15221</v>
      </c>
      <c r="B1767">
        <v>-922729984</v>
      </c>
      <c r="C1767">
        <v>1837</v>
      </c>
      <c r="D1767" t="s">
        <v>272</v>
      </c>
      <c r="E1767" t="s">
        <v>273</v>
      </c>
      <c r="F1767">
        <v>1848</v>
      </c>
      <c r="G1767" t="s">
        <v>285</v>
      </c>
      <c r="H1767" t="s">
        <v>273</v>
      </c>
      <c r="I1767">
        <v>528</v>
      </c>
      <c r="J1767" t="s">
        <v>531</v>
      </c>
      <c r="K1767" t="s">
        <v>532</v>
      </c>
      <c r="L1767">
        <v>30192</v>
      </c>
      <c r="M1767" t="s">
        <v>344</v>
      </c>
      <c r="N1767" t="s">
        <v>345</v>
      </c>
      <c r="O1767">
        <v>30192</v>
      </c>
      <c r="P1767" t="s">
        <v>344</v>
      </c>
      <c r="Q1767" t="s">
        <v>345</v>
      </c>
      <c r="R1767" t="s">
        <v>516</v>
      </c>
      <c r="S1767" s="43">
        <v>-9.9600000000000009</v>
      </c>
      <c r="U1767" s="43">
        <v>18</v>
      </c>
      <c r="IF1767">
        <v>30192</v>
      </c>
      <c r="IG1767" t="s">
        <v>344</v>
      </c>
      <c r="IH1767" t="s">
        <v>287</v>
      </c>
      <c r="IK1767">
        <v>-2</v>
      </c>
      <c r="IL1767" t="s">
        <v>278</v>
      </c>
      <c r="IM1767" t="s">
        <v>279</v>
      </c>
      <c r="IN1767" t="s">
        <v>463</v>
      </c>
      <c r="IP1767" t="s">
        <v>491</v>
      </c>
    </row>
    <row r="1768" spans="1:250" x14ac:dyDescent="0.35">
      <c r="A1768">
        <v>15222</v>
      </c>
      <c r="B1768">
        <v>-922729984</v>
      </c>
      <c r="C1768">
        <v>1837</v>
      </c>
      <c r="D1768" t="s">
        <v>272</v>
      </c>
      <c r="E1768" t="s">
        <v>273</v>
      </c>
      <c r="F1768">
        <v>1848</v>
      </c>
      <c r="G1768" t="s">
        <v>285</v>
      </c>
      <c r="H1768" t="s">
        <v>273</v>
      </c>
      <c r="I1768">
        <v>527</v>
      </c>
      <c r="J1768" t="s">
        <v>535</v>
      </c>
      <c r="K1768" t="s">
        <v>536</v>
      </c>
      <c r="L1768">
        <v>30192</v>
      </c>
      <c r="M1768" t="s">
        <v>344</v>
      </c>
      <c r="N1768" t="s">
        <v>345</v>
      </c>
      <c r="O1768">
        <v>30192</v>
      </c>
      <c r="P1768" t="s">
        <v>344</v>
      </c>
      <c r="Q1768" t="s">
        <v>345</v>
      </c>
      <c r="R1768" t="s">
        <v>516</v>
      </c>
      <c r="S1768" s="43">
        <v>-6.85</v>
      </c>
      <c r="U1768" s="43">
        <v>18</v>
      </c>
      <c r="IF1768">
        <v>30192</v>
      </c>
      <c r="IG1768" t="s">
        <v>344</v>
      </c>
      <c r="IH1768" t="s">
        <v>287</v>
      </c>
      <c r="IK1768">
        <v>-2</v>
      </c>
      <c r="IL1768" t="s">
        <v>278</v>
      </c>
      <c r="IM1768" t="s">
        <v>279</v>
      </c>
      <c r="IN1768" t="s">
        <v>463</v>
      </c>
      <c r="IP1768" t="s">
        <v>491</v>
      </c>
    </row>
    <row r="1769" spans="1:250" x14ac:dyDescent="0.35">
      <c r="A1769">
        <v>15223</v>
      </c>
      <c r="B1769">
        <v>-922729984</v>
      </c>
      <c r="C1769">
        <v>1837</v>
      </c>
      <c r="D1769" t="s">
        <v>272</v>
      </c>
      <c r="E1769" t="s">
        <v>273</v>
      </c>
      <c r="F1769">
        <v>1848</v>
      </c>
      <c r="G1769" t="s">
        <v>285</v>
      </c>
      <c r="H1769" t="s">
        <v>273</v>
      </c>
      <c r="I1769">
        <v>507</v>
      </c>
      <c r="J1769" t="s">
        <v>549</v>
      </c>
      <c r="K1769" t="s">
        <v>550</v>
      </c>
      <c r="L1769">
        <v>30193</v>
      </c>
      <c r="M1769" t="s">
        <v>346</v>
      </c>
      <c r="N1769" t="s">
        <v>347</v>
      </c>
      <c r="O1769">
        <v>30193</v>
      </c>
      <c r="P1769" t="s">
        <v>346</v>
      </c>
      <c r="Q1769" t="s">
        <v>347</v>
      </c>
      <c r="R1769" t="s">
        <v>516</v>
      </c>
      <c r="S1769" s="43">
        <v>-2.17</v>
      </c>
      <c r="U1769" s="43">
        <v>18</v>
      </c>
      <c r="IF1769">
        <v>30193</v>
      </c>
      <c r="IG1769" t="s">
        <v>346</v>
      </c>
      <c r="IH1769" t="s">
        <v>287</v>
      </c>
      <c r="IK1769">
        <v>-2</v>
      </c>
      <c r="IL1769" t="s">
        <v>278</v>
      </c>
      <c r="IM1769" t="s">
        <v>279</v>
      </c>
      <c r="IN1769" t="s">
        <v>463</v>
      </c>
      <c r="IP1769" t="s">
        <v>493</v>
      </c>
    </row>
    <row r="1770" spans="1:250" x14ac:dyDescent="0.35">
      <c r="A1770">
        <v>15224</v>
      </c>
      <c r="B1770">
        <v>-922729984</v>
      </c>
      <c r="C1770">
        <v>1837</v>
      </c>
      <c r="D1770" t="s">
        <v>272</v>
      </c>
      <c r="E1770" t="s">
        <v>273</v>
      </c>
      <c r="F1770">
        <v>9695</v>
      </c>
      <c r="G1770" t="s">
        <v>280</v>
      </c>
      <c r="H1770" t="s">
        <v>281</v>
      </c>
      <c r="I1770">
        <v>528</v>
      </c>
      <c r="J1770" t="s">
        <v>531</v>
      </c>
      <c r="K1770" t="s">
        <v>532</v>
      </c>
      <c r="L1770">
        <v>30192</v>
      </c>
      <c r="M1770" t="s">
        <v>344</v>
      </c>
      <c r="N1770" t="s">
        <v>345</v>
      </c>
      <c r="O1770">
        <v>30192</v>
      </c>
      <c r="P1770" t="s">
        <v>344</v>
      </c>
      <c r="Q1770" t="s">
        <v>345</v>
      </c>
      <c r="R1770" t="s">
        <v>516</v>
      </c>
      <c r="S1770" s="43">
        <v>-10.51</v>
      </c>
      <c r="U1770" s="43">
        <v>18</v>
      </c>
      <c r="IF1770">
        <v>30192</v>
      </c>
      <c r="IG1770" t="s">
        <v>344</v>
      </c>
      <c r="IH1770" t="s">
        <v>284</v>
      </c>
      <c r="IK1770">
        <v>-2</v>
      </c>
      <c r="IL1770" t="s">
        <v>278</v>
      </c>
      <c r="IM1770" t="s">
        <v>279</v>
      </c>
      <c r="IN1770" t="s">
        <v>466</v>
      </c>
      <c r="IP1770" t="s">
        <v>492</v>
      </c>
    </row>
    <row r="1771" spans="1:250" x14ac:dyDescent="0.35">
      <c r="A1771">
        <v>15225</v>
      </c>
      <c r="B1771">
        <v>-922729984</v>
      </c>
      <c r="C1771">
        <v>1837</v>
      </c>
      <c r="D1771" t="s">
        <v>272</v>
      </c>
      <c r="E1771" t="s">
        <v>273</v>
      </c>
      <c r="F1771">
        <v>9695</v>
      </c>
      <c r="G1771" t="s">
        <v>280</v>
      </c>
      <c r="H1771" t="s">
        <v>281</v>
      </c>
      <c r="I1771">
        <v>527</v>
      </c>
      <c r="J1771" t="s">
        <v>535</v>
      </c>
      <c r="K1771" t="s">
        <v>536</v>
      </c>
      <c r="L1771">
        <v>30192</v>
      </c>
      <c r="M1771" t="s">
        <v>344</v>
      </c>
      <c r="N1771" t="s">
        <v>345</v>
      </c>
      <c r="O1771">
        <v>30192</v>
      </c>
      <c r="P1771" t="s">
        <v>344</v>
      </c>
      <c r="Q1771" t="s">
        <v>345</v>
      </c>
      <c r="R1771" t="s">
        <v>516</v>
      </c>
      <c r="S1771" s="43">
        <v>-7.36</v>
      </c>
      <c r="U1771" s="43">
        <v>18</v>
      </c>
      <c r="IF1771">
        <v>30192</v>
      </c>
      <c r="IG1771" t="s">
        <v>344</v>
      </c>
      <c r="IH1771" t="s">
        <v>284</v>
      </c>
      <c r="IK1771">
        <v>-2</v>
      </c>
      <c r="IL1771" t="s">
        <v>278</v>
      </c>
      <c r="IM1771" t="s">
        <v>279</v>
      </c>
      <c r="IN1771" t="s">
        <v>466</v>
      </c>
      <c r="IP1771" t="s">
        <v>492</v>
      </c>
    </row>
    <row r="1772" spans="1:250" x14ac:dyDescent="0.35">
      <c r="A1772">
        <v>15226</v>
      </c>
      <c r="B1772">
        <v>-922729984</v>
      </c>
      <c r="C1772">
        <v>1837</v>
      </c>
      <c r="D1772" t="s">
        <v>272</v>
      </c>
      <c r="E1772" t="s">
        <v>273</v>
      </c>
      <c r="F1772">
        <v>9695</v>
      </c>
      <c r="G1772" t="s">
        <v>280</v>
      </c>
      <c r="H1772" t="s">
        <v>281</v>
      </c>
      <c r="I1772">
        <v>523</v>
      </c>
      <c r="J1772" t="s">
        <v>537</v>
      </c>
      <c r="K1772" t="s">
        <v>538</v>
      </c>
      <c r="L1772">
        <v>30192</v>
      </c>
      <c r="M1772" t="s">
        <v>344</v>
      </c>
      <c r="N1772" t="s">
        <v>345</v>
      </c>
      <c r="O1772">
        <v>30192</v>
      </c>
      <c r="P1772" t="s">
        <v>344</v>
      </c>
      <c r="Q1772" t="s">
        <v>345</v>
      </c>
      <c r="R1772" t="s">
        <v>516</v>
      </c>
      <c r="S1772" s="43">
        <v>-15.85</v>
      </c>
      <c r="U1772" s="43">
        <v>18</v>
      </c>
      <c r="IF1772">
        <v>30192</v>
      </c>
      <c r="IG1772" t="s">
        <v>344</v>
      </c>
      <c r="IH1772" t="s">
        <v>284</v>
      </c>
      <c r="IK1772">
        <v>-2</v>
      </c>
      <c r="IL1772" t="s">
        <v>278</v>
      </c>
      <c r="IM1772" t="s">
        <v>279</v>
      </c>
      <c r="IN1772" t="s">
        <v>466</v>
      </c>
      <c r="IP1772" t="s">
        <v>492</v>
      </c>
    </row>
    <row r="1773" spans="1:250" x14ac:dyDescent="0.35">
      <c r="A1773">
        <v>15227</v>
      </c>
      <c r="B1773">
        <v>-922729984</v>
      </c>
      <c r="C1773">
        <v>1837</v>
      </c>
      <c r="D1773" t="s">
        <v>272</v>
      </c>
      <c r="E1773" t="s">
        <v>273</v>
      </c>
      <c r="F1773">
        <v>9695</v>
      </c>
      <c r="G1773" t="s">
        <v>280</v>
      </c>
      <c r="H1773" t="s">
        <v>281</v>
      </c>
      <c r="I1773">
        <v>521</v>
      </c>
      <c r="J1773" t="s">
        <v>539</v>
      </c>
      <c r="K1773" t="s">
        <v>540</v>
      </c>
      <c r="L1773">
        <v>30192</v>
      </c>
      <c r="M1773" t="s">
        <v>344</v>
      </c>
      <c r="N1773" t="s">
        <v>345</v>
      </c>
      <c r="O1773">
        <v>30192</v>
      </c>
      <c r="P1773" t="s">
        <v>344</v>
      </c>
      <c r="Q1773" t="s">
        <v>345</v>
      </c>
      <c r="R1773" t="s">
        <v>516</v>
      </c>
      <c r="S1773" s="43">
        <v>-7.93</v>
      </c>
      <c r="U1773" s="43">
        <v>18</v>
      </c>
      <c r="IF1773">
        <v>30192</v>
      </c>
      <c r="IG1773" t="s">
        <v>344</v>
      </c>
      <c r="IH1773" t="s">
        <v>284</v>
      </c>
      <c r="IK1773">
        <v>-2</v>
      </c>
      <c r="IL1773" t="s">
        <v>278</v>
      </c>
      <c r="IM1773" t="s">
        <v>279</v>
      </c>
      <c r="IN1773" t="s">
        <v>466</v>
      </c>
      <c r="IP1773" t="s">
        <v>492</v>
      </c>
    </row>
    <row r="1774" spans="1:250" x14ac:dyDescent="0.35">
      <c r="A1774">
        <v>15228</v>
      </c>
      <c r="B1774">
        <v>-922729984</v>
      </c>
      <c r="C1774">
        <v>1837</v>
      </c>
      <c r="D1774" t="s">
        <v>272</v>
      </c>
      <c r="E1774" t="s">
        <v>273</v>
      </c>
      <c r="F1774">
        <v>9695</v>
      </c>
      <c r="G1774" t="s">
        <v>280</v>
      </c>
      <c r="H1774" t="s">
        <v>281</v>
      </c>
      <c r="I1774">
        <v>519</v>
      </c>
      <c r="J1774" t="s">
        <v>541</v>
      </c>
      <c r="K1774" t="s">
        <v>542</v>
      </c>
      <c r="L1774">
        <v>30192</v>
      </c>
      <c r="M1774" t="s">
        <v>344</v>
      </c>
      <c r="N1774" t="s">
        <v>345</v>
      </c>
      <c r="O1774">
        <v>30192</v>
      </c>
      <c r="P1774" t="s">
        <v>344</v>
      </c>
      <c r="Q1774" t="s">
        <v>345</v>
      </c>
      <c r="R1774" t="s">
        <v>516</v>
      </c>
      <c r="S1774" s="43">
        <v>-7.96</v>
      </c>
      <c r="U1774" s="43">
        <v>18</v>
      </c>
      <c r="IF1774">
        <v>30192</v>
      </c>
      <c r="IG1774" t="s">
        <v>344</v>
      </c>
      <c r="IH1774" t="s">
        <v>284</v>
      </c>
      <c r="IK1774">
        <v>-2</v>
      </c>
      <c r="IL1774" t="s">
        <v>278</v>
      </c>
      <c r="IM1774" t="s">
        <v>279</v>
      </c>
      <c r="IN1774" t="s">
        <v>466</v>
      </c>
      <c r="IP1774" t="s">
        <v>492</v>
      </c>
    </row>
    <row r="1775" spans="1:250" x14ac:dyDescent="0.35">
      <c r="A1775">
        <v>15229</v>
      </c>
      <c r="B1775">
        <v>-922729984</v>
      </c>
      <c r="C1775">
        <v>1837</v>
      </c>
      <c r="D1775" t="s">
        <v>272</v>
      </c>
      <c r="E1775" t="s">
        <v>273</v>
      </c>
      <c r="F1775">
        <v>1848</v>
      </c>
      <c r="G1775" t="s">
        <v>285</v>
      </c>
      <c r="H1775" t="s">
        <v>273</v>
      </c>
      <c r="I1775">
        <v>523</v>
      </c>
      <c r="J1775" t="s">
        <v>537</v>
      </c>
      <c r="K1775" t="s">
        <v>538</v>
      </c>
      <c r="L1775">
        <v>30193</v>
      </c>
      <c r="M1775" t="s">
        <v>346</v>
      </c>
      <c r="N1775" t="s">
        <v>347</v>
      </c>
      <c r="O1775">
        <v>30193</v>
      </c>
      <c r="P1775" t="s">
        <v>346</v>
      </c>
      <c r="Q1775" t="s">
        <v>347</v>
      </c>
      <c r="R1775" t="s">
        <v>516</v>
      </c>
      <c r="S1775" s="43">
        <v>-2.4300000000000002</v>
      </c>
      <c r="U1775" s="43">
        <v>18</v>
      </c>
      <c r="IF1775">
        <v>30193</v>
      </c>
      <c r="IG1775" t="s">
        <v>346</v>
      </c>
      <c r="IH1775" t="s">
        <v>287</v>
      </c>
      <c r="IK1775">
        <v>-2</v>
      </c>
      <c r="IL1775" t="s">
        <v>278</v>
      </c>
      <c r="IM1775" t="s">
        <v>279</v>
      </c>
      <c r="IN1775" t="s">
        <v>463</v>
      </c>
      <c r="IP1775" t="s">
        <v>493</v>
      </c>
    </row>
    <row r="1776" spans="1:250" x14ac:dyDescent="0.35">
      <c r="A1776">
        <v>15230</v>
      </c>
      <c r="B1776">
        <v>-922729984</v>
      </c>
      <c r="C1776">
        <v>1837</v>
      </c>
      <c r="D1776" t="s">
        <v>272</v>
      </c>
      <c r="E1776" t="s">
        <v>273</v>
      </c>
      <c r="F1776">
        <v>1848</v>
      </c>
      <c r="G1776" t="s">
        <v>285</v>
      </c>
      <c r="H1776" t="s">
        <v>273</v>
      </c>
      <c r="I1776">
        <v>521</v>
      </c>
      <c r="J1776" t="s">
        <v>539</v>
      </c>
      <c r="K1776" t="s">
        <v>540</v>
      </c>
      <c r="L1776">
        <v>30193</v>
      </c>
      <c r="M1776" t="s">
        <v>346</v>
      </c>
      <c r="N1776" t="s">
        <v>347</v>
      </c>
      <c r="O1776">
        <v>30193</v>
      </c>
      <c r="P1776" t="s">
        <v>346</v>
      </c>
      <c r="Q1776" t="s">
        <v>347</v>
      </c>
      <c r="R1776" t="s">
        <v>516</v>
      </c>
      <c r="S1776" s="43">
        <v>-1.21</v>
      </c>
      <c r="U1776" s="43">
        <v>18</v>
      </c>
      <c r="IF1776">
        <v>30193</v>
      </c>
      <c r="IG1776" t="s">
        <v>346</v>
      </c>
      <c r="IH1776" t="s">
        <v>287</v>
      </c>
      <c r="IK1776">
        <v>-2</v>
      </c>
      <c r="IL1776" t="s">
        <v>278</v>
      </c>
      <c r="IM1776" t="s">
        <v>279</v>
      </c>
      <c r="IN1776" t="s">
        <v>463</v>
      </c>
      <c r="IP1776" t="s">
        <v>493</v>
      </c>
    </row>
    <row r="1777" spans="1:250" x14ac:dyDescent="0.35">
      <c r="A1777">
        <v>15231</v>
      </c>
      <c r="B1777">
        <v>-922729984</v>
      </c>
      <c r="C1777">
        <v>1837</v>
      </c>
      <c r="D1777" t="s">
        <v>272</v>
      </c>
      <c r="E1777" t="s">
        <v>273</v>
      </c>
      <c r="F1777">
        <v>1848</v>
      </c>
      <c r="G1777" t="s">
        <v>285</v>
      </c>
      <c r="H1777" t="s">
        <v>273</v>
      </c>
      <c r="I1777">
        <v>519</v>
      </c>
      <c r="J1777" t="s">
        <v>541</v>
      </c>
      <c r="K1777" t="s">
        <v>542</v>
      </c>
      <c r="L1777">
        <v>30193</v>
      </c>
      <c r="M1777" t="s">
        <v>346</v>
      </c>
      <c r="N1777" t="s">
        <v>347</v>
      </c>
      <c r="O1777">
        <v>30193</v>
      </c>
      <c r="P1777" t="s">
        <v>346</v>
      </c>
      <c r="Q1777" t="s">
        <v>347</v>
      </c>
      <c r="R1777" t="s">
        <v>516</v>
      </c>
      <c r="S1777" s="43">
        <v>-1.21</v>
      </c>
      <c r="U1777" s="43">
        <v>18</v>
      </c>
      <c r="IF1777">
        <v>30193</v>
      </c>
      <c r="IG1777" t="s">
        <v>346</v>
      </c>
      <c r="IH1777" t="s">
        <v>287</v>
      </c>
      <c r="IK1777">
        <v>-2</v>
      </c>
      <c r="IL1777" t="s">
        <v>278</v>
      </c>
      <c r="IM1777" t="s">
        <v>279</v>
      </c>
      <c r="IN1777" t="s">
        <v>463</v>
      </c>
      <c r="IP1777" t="s">
        <v>493</v>
      </c>
    </row>
    <row r="1778" spans="1:250" x14ac:dyDescent="0.35">
      <c r="A1778">
        <v>15232</v>
      </c>
      <c r="B1778">
        <v>-922729984</v>
      </c>
      <c r="C1778">
        <v>1837</v>
      </c>
      <c r="D1778" t="s">
        <v>272</v>
      </c>
      <c r="E1778" t="s">
        <v>273</v>
      </c>
      <c r="F1778">
        <v>1848</v>
      </c>
      <c r="G1778" t="s">
        <v>285</v>
      </c>
      <c r="H1778" t="s">
        <v>273</v>
      </c>
      <c r="I1778">
        <v>515</v>
      </c>
      <c r="J1778" t="s">
        <v>543</v>
      </c>
      <c r="K1778" t="s">
        <v>544</v>
      </c>
      <c r="L1778">
        <v>30193</v>
      </c>
      <c r="M1778" t="s">
        <v>346</v>
      </c>
      <c r="N1778" t="s">
        <v>347</v>
      </c>
      <c r="O1778">
        <v>30193</v>
      </c>
      <c r="P1778" t="s">
        <v>346</v>
      </c>
      <c r="Q1778" t="s">
        <v>347</v>
      </c>
      <c r="R1778" t="s">
        <v>516</v>
      </c>
      <c r="S1778" s="43">
        <v>-2.85</v>
      </c>
      <c r="U1778" s="43">
        <v>18</v>
      </c>
      <c r="IF1778">
        <v>30193</v>
      </c>
      <c r="IG1778" t="s">
        <v>346</v>
      </c>
      <c r="IH1778" t="s">
        <v>287</v>
      </c>
      <c r="IK1778">
        <v>-2</v>
      </c>
      <c r="IL1778" t="s">
        <v>278</v>
      </c>
      <c r="IM1778" t="s">
        <v>279</v>
      </c>
      <c r="IN1778" t="s">
        <v>463</v>
      </c>
      <c r="IP1778" t="s">
        <v>493</v>
      </c>
    </row>
    <row r="1779" spans="1:250" x14ac:dyDescent="0.35">
      <c r="A1779">
        <v>15233</v>
      </c>
      <c r="B1779">
        <v>-922729984</v>
      </c>
      <c r="C1779">
        <v>1837</v>
      </c>
      <c r="D1779" t="s">
        <v>272</v>
      </c>
      <c r="E1779" t="s">
        <v>273</v>
      </c>
      <c r="F1779">
        <v>1848</v>
      </c>
      <c r="G1779" t="s">
        <v>285</v>
      </c>
      <c r="H1779" t="s">
        <v>273</v>
      </c>
      <c r="I1779">
        <v>513</v>
      </c>
      <c r="J1779" t="s">
        <v>545</v>
      </c>
      <c r="K1779" t="s">
        <v>546</v>
      </c>
      <c r="L1779">
        <v>30193</v>
      </c>
      <c r="M1779" t="s">
        <v>346</v>
      </c>
      <c r="N1779" t="s">
        <v>347</v>
      </c>
      <c r="O1779">
        <v>30193</v>
      </c>
      <c r="P1779" t="s">
        <v>346</v>
      </c>
      <c r="Q1779" t="s">
        <v>347</v>
      </c>
      <c r="R1779" t="s">
        <v>516</v>
      </c>
      <c r="S1779" s="43">
        <v>-2.5499999999999998</v>
      </c>
      <c r="U1779" s="43">
        <v>18</v>
      </c>
      <c r="IF1779">
        <v>30193</v>
      </c>
      <c r="IG1779" t="s">
        <v>346</v>
      </c>
      <c r="IH1779" t="s">
        <v>287</v>
      </c>
      <c r="IK1779">
        <v>-2</v>
      </c>
      <c r="IL1779" t="s">
        <v>278</v>
      </c>
      <c r="IM1779" t="s">
        <v>279</v>
      </c>
      <c r="IN1779" t="s">
        <v>463</v>
      </c>
      <c r="IP1779" t="s">
        <v>493</v>
      </c>
    </row>
    <row r="1780" spans="1:250" x14ac:dyDescent="0.35">
      <c r="A1780">
        <v>15234</v>
      </c>
      <c r="B1780">
        <v>-922729984</v>
      </c>
      <c r="C1780">
        <v>1837</v>
      </c>
      <c r="D1780" t="s">
        <v>272</v>
      </c>
      <c r="E1780" t="s">
        <v>273</v>
      </c>
      <c r="F1780">
        <v>1848</v>
      </c>
      <c r="G1780" t="s">
        <v>285</v>
      </c>
      <c r="H1780" t="s">
        <v>273</v>
      </c>
      <c r="I1780">
        <v>509</v>
      </c>
      <c r="J1780" t="s">
        <v>547</v>
      </c>
      <c r="K1780" t="s">
        <v>548</v>
      </c>
      <c r="L1780">
        <v>30193</v>
      </c>
      <c r="M1780" t="s">
        <v>346</v>
      </c>
      <c r="N1780" t="s">
        <v>347</v>
      </c>
      <c r="O1780">
        <v>30193</v>
      </c>
      <c r="P1780" t="s">
        <v>346</v>
      </c>
      <c r="Q1780" t="s">
        <v>347</v>
      </c>
      <c r="R1780" t="s">
        <v>516</v>
      </c>
      <c r="S1780" s="43">
        <v>-1.25</v>
      </c>
      <c r="U1780" s="43">
        <v>18</v>
      </c>
      <c r="IF1780">
        <v>30193</v>
      </c>
      <c r="IG1780" t="s">
        <v>346</v>
      </c>
      <c r="IH1780" t="s">
        <v>287</v>
      </c>
      <c r="IK1780">
        <v>-2</v>
      </c>
      <c r="IL1780" t="s">
        <v>278</v>
      </c>
      <c r="IM1780" t="s">
        <v>279</v>
      </c>
      <c r="IN1780" t="s">
        <v>463</v>
      </c>
      <c r="IP1780" t="s">
        <v>493</v>
      </c>
    </row>
    <row r="1781" spans="1:250" x14ac:dyDescent="0.35">
      <c r="A1781">
        <v>15235</v>
      </c>
      <c r="B1781">
        <v>-922729984</v>
      </c>
      <c r="C1781">
        <v>1837</v>
      </c>
      <c r="D1781" t="s">
        <v>272</v>
      </c>
      <c r="E1781" t="s">
        <v>273</v>
      </c>
      <c r="F1781">
        <v>9695</v>
      </c>
      <c r="G1781" t="s">
        <v>280</v>
      </c>
      <c r="H1781" t="s">
        <v>281</v>
      </c>
      <c r="I1781">
        <v>515</v>
      </c>
      <c r="J1781" t="s">
        <v>543</v>
      </c>
      <c r="K1781" t="s">
        <v>544</v>
      </c>
      <c r="L1781">
        <v>30193</v>
      </c>
      <c r="M1781" t="s">
        <v>346</v>
      </c>
      <c r="N1781" t="s">
        <v>347</v>
      </c>
      <c r="O1781">
        <v>30193</v>
      </c>
      <c r="P1781" t="s">
        <v>346</v>
      </c>
      <c r="Q1781" t="s">
        <v>347</v>
      </c>
      <c r="R1781" t="s">
        <v>516</v>
      </c>
      <c r="S1781" s="43">
        <v>-2.82</v>
      </c>
      <c r="U1781" s="43">
        <v>18</v>
      </c>
      <c r="IF1781">
        <v>30193</v>
      </c>
      <c r="IG1781" t="s">
        <v>346</v>
      </c>
      <c r="IH1781" t="s">
        <v>284</v>
      </c>
      <c r="IK1781">
        <v>-2</v>
      </c>
      <c r="IL1781" t="s">
        <v>278</v>
      </c>
      <c r="IM1781" t="s">
        <v>279</v>
      </c>
      <c r="IN1781" t="s">
        <v>466</v>
      </c>
      <c r="IP1781" t="s">
        <v>494</v>
      </c>
    </row>
    <row r="1782" spans="1:250" x14ac:dyDescent="0.35">
      <c r="A1782">
        <v>15236</v>
      </c>
      <c r="B1782">
        <v>-922729984</v>
      </c>
      <c r="C1782">
        <v>1837</v>
      </c>
      <c r="D1782" t="s">
        <v>272</v>
      </c>
      <c r="E1782" t="s">
        <v>273</v>
      </c>
      <c r="F1782">
        <v>9695</v>
      </c>
      <c r="G1782" t="s">
        <v>280</v>
      </c>
      <c r="H1782" t="s">
        <v>281</v>
      </c>
      <c r="I1782">
        <v>513</v>
      </c>
      <c r="J1782" t="s">
        <v>545</v>
      </c>
      <c r="K1782" t="s">
        <v>546</v>
      </c>
      <c r="L1782">
        <v>30193</v>
      </c>
      <c r="M1782" t="s">
        <v>346</v>
      </c>
      <c r="N1782" t="s">
        <v>347</v>
      </c>
      <c r="O1782">
        <v>30193</v>
      </c>
      <c r="P1782" t="s">
        <v>346</v>
      </c>
      <c r="Q1782" t="s">
        <v>347</v>
      </c>
      <c r="R1782" t="s">
        <v>516</v>
      </c>
      <c r="S1782" s="43">
        <v>-2.52</v>
      </c>
      <c r="U1782" s="43">
        <v>18</v>
      </c>
      <c r="IF1782">
        <v>30193</v>
      </c>
      <c r="IG1782" t="s">
        <v>346</v>
      </c>
      <c r="IH1782" t="s">
        <v>284</v>
      </c>
      <c r="IK1782">
        <v>-2</v>
      </c>
      <c r="IL1782" t="s">
        <v>278</v>
      </c>
      <c r="IM1782" t="s">
        <v>279</v>
      </c>
      <c r="IN1782" t="s">
        <v>466</v>
      </c>
      <c r="IP1782" t="s">
        <v>494</v>
      </c>
    </row>
    <row r="1783" spans="1:250" x14ac:dyDescent="0.35">
      <c r="A1783">
        <v>15237</v>
      </c>
      <c r="B1783">
        <v>-922729984</v>
      </c>
      <c r="C1783">
        <v>1837</v>
      </c>
      <c r="D1783" t="s">
        <v>272</v>
      </c>
      <c r="E1783" t="s">
        <v>273</v>
      </c>
      <c r="F1783">
        <v>9695</v>
      </c>
      <c r="G1783" t="s">
        <v>280</v>
      </c>
      <c r="H1783" t="s">
        <v>281</v>
      </c>
      <c r="I1783">
        <v>509</v>
      </c>
      <c r="J1783" t="s">
        <v>547</v>
      </c>
      <c r="K1783" t="s">
        <v>548</v>
      </c>
      <c r="L1783">
        <v>30193</v>
      </c>
      <c r="M1783" t="s">
        <v>346</v>
      </c>
      <c r="N1783" t="s">
        <v>347</v>
      </c>
      <c r="O1783">
        <v>30193</v>
      </c>
      <c r="P1783" t="s">
        <v>346</v>
      </c>
      <c r="Q1783" t="s">
        <v>347</v>
      </c>
      <c r="R1783" t="s">
        <v>516</v>
      </c>
      <c r="S1783" s="43">
        <v>-1.5</v>
      </c>
      <c r="U1783" s="43">
        <v>18</v>
      </c>
      <c r="IF1783">
        <v>30193</v>
      </c>
      <c r="IG1783" t="s">
        <v>346</v>
      </c>
      <c r="IH1783" t="s">
        <v>284</v>
      </c>
      <c r="IK1783">
        <v>-2</v>
      </c>
      <c r="IL1783" t="s">
        <v>278</v>
      </c>
      <c r="IM1783" t="s">
        <v>279</v>
      </c>
      <c r="IN1783" t="s">
        <v>466</v>
      </c>
      <c r="IP1783" t="s">
        <v>494</v>
      </c>
    </row>
    <row r="1784" spans="1:250" x14ac:dyDescent="0.35">
      <c r="A1784">
        <v>15238</v>
      </c>
      <c r="B1784">
        <v>-922729984</v>
      </c>
      <c r="C1784">
        <v>1837</v>
      </c>
      <c r="D1784" t="s">
        <v>272</v>
      </c>
      <c r="E1784" t="s">
        <v>273</v>
      </c>
      <c r="F1784">
        <v>9695</v>
      </c>
      <c r="G1784" t="s">
        <v>280</v>
      </c>
      <c r="H1784" t="s">
        <v>281</v>
      </c>
      <c r="I1784">
        <v>507</v>
      </c>
      <c r="J1784" t="s">
        <v>549</v>
      </c>
      <c r="K1784" t="s">
        <v>550</v>
      </c>
      <c r="L1784">
        <v>30193</v>
      </c>
      <c r="M1784" t="s">
        <v>346</v>
      </c>
      <c r="N1784" t="s">
        <v>347</v>
      </c>
      <c r="O1784">
        <v>30193</v>
      </c>
      <c r="P1784" t="s">
        <v>346</v>
      </c>
      <c r="Q1784" t="s">
        <v>347</v>
      </c>
      <c r="R1784" t="s">
        <v>516</v>
      </c>
      <c r="S1784" s="43">
        <v>-2.25</v>
      </c>
      <c r="U1784" s="43">
        <v>18</v>
      </c>
      <c r="IF1784">
        <v>30193</v>
      </c>
      <c r="IG1784" t="s">
        <v>346</v>
      </c>
      <c r="IH1784" t="s">
        <v>284</v>
      </c>
      <c r="IK1784">
        <v>-2</v>
      </c>
      <c r="IL1784" t="s">
        <v>278</v>
      </c>
      <c r="IM1784" t="s">
        <v>279</v>
      </c>
      <c r="IN1784" t="s">
        <v>466</v>
      </c>
      <c r="IP1784" t="s">
        <v>494</v>
      </c>
    </row>
    <row r="1785" spans="1:250" x14ac:dyDescent="0.35">
      <c r="A1785">
        <v>15239</v>
      </c>
      <c r="B1785">
        <v>-922729984</v>
      </c>
      <c r="C1785">
        <v>1837</v>
      </c>
      <c r="D1785" t="s">
        <v>272</v>
      </c>
      <c r="E1785" t="s">
        <v>273</v>
      </c>
      <c r="F1785">
        <v>1848</v>
      </c>
      <c r="G1785" t="s">
        <v>285</v>
      </c>
      <c r="H1785" t="s">
        <v>273</v>
      </c>
      <c r="I1785">
        <v>528</v>
      </c>
      <c r="J1785" t="s">
        <v>531</v>
      </c>
      <c r="K1785" t="s">
        <v>532</v>
      </c>
      <c r="L1785">
        <v>30193</v>
      </c>
      <c r="M1785" t="s">
        <v>346</v>
      </c>
      <c r="N1785" t="s">
        <v>347</v>
      </c>
      <c r="O1785">
        <v>30193</v>
      </c>
      <c r="P1785" t="s">
        <v>346</v>
      </c>
      <c r="Q1785" t="s">
        <v>347</v>
      </c>
      <c r="R1785" t="s">
        <v>516</v>
      </c>
      <c r="S1785" s="43">
        <v>-2.1</v>
      </c>
      <c r="U1785" s="43">
        <v>18</v>
      </c>
      <c r="IF1785">
        <v>30193</v>
      </c>
      <c r="IG1785" t="s">
        <v>346</v>
      </c>
      <c r="IH1785" t="s">
        <v>287</v>
      </c>
      <c r="IK1785">
        <v>-2</v>
      </c>
      <c r="IL1785" t="s">
        <v>278</v>
      </c>
      <c r="IM1785" t="s">
        <v>279</v>
      </c>
      <c r="IN1785" t="s">
        <v>463</v>
      </c>
      <c r="IP1785" t="s">
        <v>493</v>
      </c>
    </row>
    <row r="1786" spans="1:250" x14ac:dyDescent="0.35">
      <c r="A1786">
        <v>15240</v>
      </c>
      <c r="B1786">
        <v>-922729984</v>
      </c>
      <c r="C1786">
        <v>1837</v>
      </c>
      <c r="D1786" t="s">
        <v>272</v>
      </c>
      <c r="E1786" t="s">
        <v>273</v>
      </c>
      <c r="F1786">
        <v>1848</v>
      </c>
      <c r="G1786" t="s">
        <v>285</v>
      </c>
      <c r="H1786" t="s">
        <v>273</v>
      </c>
      <c r="I1786">
        <v>527</v>
      </c>
      <c r="J1786" t="s">
        <v>535</v>
      </c>
      <c r="K1786" t="s">
        <v>536</v>
      </c>
      <c r="L1786">
        <v>30193</v>
      </c>
      <c r="M1786" t="s">
        <v>346</v>
      </c>
      <c r="N1786" t="s">
        <v>347</v>
      </c>
      <c r="O1786">
        <v>30193</v>
      </c>
      <c r="P1786" t="s">
        <v>346</v>
      </c>
      <c r="Q1786" t="s">
        <v>347</v>
      </c>
      <c r="R1786" t="s">
        <v>516</v>
      </c>
      <c r="S1786" s="43">
        <v>-1.44</v>
      </c>
      <c r="U1786" s="43">
        <v>18</v>
      </c>
      <c r="IF1786">
        <v>30193</v>
      </c>
      <c r="IG1786" t="s">
        <v>346</v>
      </c>
      <c r="IH1786" t="s">
        <v>287</v>
      </c>
      <c r="IK1786">
        <v>-2</v>
      </c>
      <c r="IL1786" t="s">
        <v>278</v>
      </c>
      <c r="IM1786" t="s">
        <v>279</v>
      </c>
      <c r="IN1786" t="s">
        <v>463</v>
      </c>
      <c r="IP1786" t="s">
        <v>493</v>
      </c>
    </row>
    <row r="1787" spans="1:250" x14ac:dyDescent="0.35">
      <c r="A1787">
        <v>15241</v>
      </c>
      <c r="B1787">
        <v>-922729984</v>
      </c>
      <c r="C1787">
        <v>1837</v>
      </c>
      <c r="D1787" t="s">
        <v>272</v>
      </c>
      <c r="E1787" t="s">
        <v>273</v>
      </c>
      <c r="F1787">
        <v>13794</v>
      </c>
      <c r="G1787" t="s">
        <v>274</v>
      </c>
      <c r="H1787" t="s">
        <v>275</v>
      </c>
      <c r="I1787">
        <v>507</v>
      </c>
      <c r="J1787" t="s">
        <v>549</v>
      </c>
      <c r="K1787" t="s">
        <v>550</v>
      </c>
      <c r="L1787">
        <v>31601</v>
      </c>
      <c r="M1787" t="s">
        <v>348</v>
      </c>
      <c r="N1787" t="s">
        <v>349</v>
      </c>
      <c r="O1787">
        <v>31601</v>
      </c>
      <c r="P1787" t="s">
        <v>348</v>
      </c>
      <c r="Q1787" t="s">
        <v>349</v>
      </c>
      <c r="R1787" t="s">
        <v>516</v>
      </c>
      <c r="S1787" s="43">
        <v>-4.51</v>
      </c>
      <c r="U1787" s="43">
        <v>18</v>
      </c>
      <c r="IF1787">
        <v>31601</v>
      </c>
      <c r="IG1787" t="s">
        <v>348</v>
      </c>
      <c r="IH1787" t="s">
        <v>311</v>
      </c>
      <c r="IK1787">
        <v>-2</v>
      </c>
      <c r="IL1787" t="s">
        <v>278</v>
      </c>
      <c r="IM1787" t="s">
        <v>279</v>
      </c>
      <c r="IN1787" t="s">
        <v>468</v>
      </c>
      <c r="IP1787" t="s">
        <v>495</v>
      </c>
    </row>
    <row r="1788" spans="1:250" x14ac:dyDescent="0.35">
      <c r="A1788">
        <v>15242</v>
      </c>
      <c r="B1788">
        <v>-922729984</v>
      </c>
      <c r="C1788">
        <v>1837</v>
      </c>
      <c r="D1788" t="s">
        <v>272</v>
      </c>
      <c r="E1788" t="s">
        <v>273</v>
      </c>
      <c r="F1788">
        <v>9695</v>
      </c>
      <c r="G1788" t="s">
        <v>280</v>
      </c>
      <c r="H1788" t="s">
        <v>281</v>
      </c>
      <c r="I1788">
        <v>528</v>
      </c>
      <c r="J1788" t="s">
        <v>531</v>
      </c>
      <c r="K1788" t="s">
        <v>532</v>
      </c>
      <c r="L1788">
        <v>30193</v>
      </c>
      <c r="M1788" t="s">
        <v>346</v>
      </c>
      <c r="N1788" t="s">
        <v>347</v>
      </c>
      <c r="O1788">
        <v>30193</v>
      </c>
      <c r="P1788" t="s">
        <v>346</v>
      </c>
      <c r="Q1788" t="s">
        <v>347</v>
      </c>
      <c r="R1788" t="s">
        <v>516</v>
      </c>
      <c r="S1788" s="43">
        <v>-1.58</v>
      </c>
      <c r="U1788" s="43">
        <v>18</v>
      </c>
      <c r="IF1788">
        <v>30193</v>
      </c>
      <c r="IG1788" t="s">
        <v>346</v>
      </c>
      <c r="IH1788" t="s">
        <v>284</v>
      </c>
      <c r="IK1788">
        <v>-2</v>
      </c>
      <c r="IL1788" t="s">
        <v>278</v>
      </c>
      <c r="IM1788" t="s">
        <v>279</v>
      </c>
      <c r="IN1788" t="s">
        <v>466</v>
      </c>
      <c r="IP1788" t="s">
        <v>494</v>
      </c>
    </row>
    <row r="1789" spans="1:250" x14ac:dyDescent="0.35">
      <c r="A1789">
        <v>15243</v>
      </c>
      <c r="B1789">
        <v>-922729984</v>
      </c>
      <c r="C1789">
        <v>1837</v>
      </c>
      <c r="D1789" t="s">
        <v>272</v>
      </c>
      <c r="E1789" t="s">
        <v>273</v>
      </c>
      <c r="F1789">
        <v>9695</v>
      </c>
      <c r="G1789" t="s">
        <v>280</v>
      </c>
      <c r="H1789" t="s">
        <v>281</v>
      </c>
      <c r="I1789">
        <v>527</v>
      </c>
      <c r="J1789" t="s">
        <v>535</v>
      </c>
      <c r="K1789" t="s">
        <v>536</v>
      </c>
      <c r="L1789">
        <v>30193</v>
      </c>
      <c r="M1789" t="s">
        <v>346</v>
      </c>
      <c r="N1789" t="s">
        <v>347</v>
      </c>
      <c r="O1789">
        <v>30193</v>
      </c>
      <c r="P1789" t="s">
        <v>346</v>
      </c>
      <c r="Q1789" t="s">
        <v>347</v>
      </c>
      <c r="R1789" t="s">
        <v>516</v>
      </c>
      <c r="S1789" s="43">
        <v>-1.1100000000000001</v>
      </c>
      <c r="U1789" s="43">
        <v>18</v>
      </c>
      <c r="IF1789">
        <v>30193</v>
      </c>
      <c r="IG1789" t="s">
        <v>346</v>
      </c>
      <c r="IH1789" t="s">
        <v>284</v>
      </c>
      <c r="IK1789">
        <v>-2</v>
      </c>
      <c r="IL1789" t="s">
        <v>278</v>
      </c>
      <c r="IM1789" t="s">
        <v>279</v>
      </c>
      <c r="IN1789" t="s">
        <v>466</v>
      </c>
      <c r="IP1789" t="s">
        <v>494</v>
      </c>
    </row>
    <row r="1790" spans="1:250" x14ac:dyDescent="0.35">
      <c r="A1790">
        <v>15244</v>
      </c>
      <c r="B1790">
        <v>-922729984</v>
      </c>
      <c r="C1790">
        <v>1837</v>
      </c>
      <c r="D1790" t="s">
        <v>272</v>
      </c>
      <c r="E1790" t="s">
        <v>273</v>
      </c>
      <c r="F1790">
        <v>9695</v>
      </c>
      <c r="G1790" t="s">
        <v>280</v>
      </c>
      <c r="H1790" t="s">
        <v>281</v>
      </c>
      <c r="I1790">
        <v>523</v>
      </c>
      <c r="J1790" t="s">
        <v>537</v>
      </c>
      <c r="K1790" t="s">
        <v>538</v>
      </c>
      <c r="L1790">
        <v>30193</v>
      </c>
      <c r="M1790" t="s">
        <v>346</v>
      </c>
      <c r="N1790" t="s">
        <v>347</v>
      </c>
      <c r="O1790">
        <v>30193</v>
      </c>
      <c r="P1790" t="s">
        <v>346</v>
      </c>
      <c r="Q1790" t="s">
        <v>347</v>
      </c>
      <c r="R1790" t="s">
        <v>516</v>
      </c>
      <c r="S1790" s="43">
        <v>-2.39</v>
      </c>
      <c r="U1790" s="43">
        <v>18</v>
      </c>
      <c r="IF1790">
        <v>30193</v>
      </c>
      <c r="IG1790" t="s">
        <v>346</v>
      </c>
      <c r="IH1790" t="s">
        <v>284</v>
      </c>
      <c r="IK1790">
        <v>-2</v>
      </c>
      <c r="IL1790" t="s">
        <v>278</v>
      </c>
      <c r="IM1790" t="s">
        <v>279</v>
      </c>
      <c r="IN1790" t="s">
        <v>466</v>
      </c>
      <c r="IP1790" t="s">
        <v>494</v>
      </c>
    </row>
    <row r="1791" spans="1:250" x14ac:dyDescent="0.35">
      <c r="A1791">
        <v>15245</v>
      </c>
      <c r="B1791">
        <v>-922729984</v>
      </c>
      <c r="C1791">
        <v>1837</v>
      </c>
      <c r="D1791" t="s">
        <v>272</v>
      </c>
      <c r="E1791" t="s">
        <v>273</v>
      </c>
      <c r="F1791">
        <v>9695</v>
      </c>
      <c r="G1791" t="s">
        <v>280</v>
      </c>
      <c r="H1791" t="s">
        <v>281</v>
      </c>
      <c r="I1791">
        <v>521</v>
      </c>
      <c r="J1791" t="s">
        <v>539</v>
      </c>
      <c r="K1791" t="s">
        <v>540</v>
      </c>
      <c r="L1791">
        <v>30193</v>
      </c>
      <c r="M1791" t="s">
        <v>346</v>
      </c>
      <c r="N1791" t="s">
        <v>347</v>
      </c>
      <c r="O1791">
        <v>30193</v>
      </c>
      <c r="P1791" t="s">
        <v>346</v>
      </c>
      <c r="Q1791" t="s">
        <v>347</v>
      </c>
      <c r="R1791" t="s">
        <v>516</v>
      </c>
      <c r="S1791" s="43">
        <v>-1.19</v>
      </c>
      <c r="U1791" s="43">
        <v>18</v>
      </c>
      <c r="IF1791">
        <v>30193</v>
      </c>
      <c r="IG1791" t="s">
        <v>346</v>
      </c>
      <c r="IH1791" t="s">
        <v>284</v>
      </c>
      <c r="IK1791">
        <v>-2</v>
      </c>
      <c r="IL1791" t="s">
        <v>278</v>
      </c>
      <c r="IM1791" t="s">
        <v>279</v>
      </c>
      <c r="IN1791" t="s">
        <v>466</v>
      </c>
      <c r="IP1791" t="s">
        <v>494</v>
      </c>
    </row>
    <row r="1792" spans="1:250" x14ac:dyDescent="0.35">
      <c r="A1792">
        <v>15246</v>
      </c>
      <c r="B1792">
        <v>-922729984</v>
      </c>
      <c r="C1792">
        <v>1837</v>
      </c>
      <c r="D1792" t="s">
        <v>272</v>
      </c>
      <c r="E1792" t="s">
        <v>273</v>
      </c>
      <c r="F1792">
        <v>9695</v>
      </c>
      <c r="G1792" t="s">
        <v>280</v>
      </c>
      <c r="H1792" t="s">
        <v>281</v>
      </c>
      <c r="I1792">
        <v>519</v>
      </c>
      <c r="J1792" t="s">
        <v>541</v>
      </c>
      <c r="K1792" t="s">
        <v>542</v>
      </c>
      <c r="L1792">
        <v>30193</v>
      </c>
      <c r="M1792" t="s">
        <v>346</v>
      </c>
      <c r="N1792" t="s">
        <v>347</v>
      </c>
      <c r="O1792">
        <v>30193</v>
      </c>
      <c r="P1792" t="s">
        <v>346</v>
      </c>
      <c r="Q1792" t="s">
        <v>347</v>
      </c>
      <c r="R1792" t="s">
        <v>516</v>
      </c>
      <c r="S1792" s="43">
        <v>-1.2</v>
      </c>
      <c r="U1792" s="43">
        <v>18</v>
      </c>
      <c r="IF1792">
        <v>30193</v>
      </c>
      <c r="IG1792" t="s">
        <v>346</v>
      </c>
      <c r="IH1792" t="s">
        <v>284</v>
      </c>
      <c r="IK1792">
        <v>-2</v>
      </c>
      <c r="IL1792" t="s">
        <v>278</v>
      </c>
      <c r="IM1792" t="s">
        <v>279</v>
      </c>
      <c r="IN1792" t="s">
        <v>466</v>
      </c>
      <c r="IP1792" t="s">
        <v>494</v>
      </c>
    </row>
    <row r="1793" spans="1:250" x14ac:dyDescent="0.35">
      <c r="A1793">
        <v>15247</v>
      </c>
      <c r="B1793">
        <v>-922729984</v>
      </c>
      <c r="C1793">
        <v>1837</v>
      </c>
      <c r="D1793" t="s">
        <v>272</v>
      </c>
      <c r="E1793" t="s">
        <v>273</v>
      </c>
      <c r="F1793">
        <v>13794</v>
      </c>
      <c r="G1793" t="s">
        <v>274</v>
      </c>
      <c r="H1793" t="s">
        <v>275</v>
      </c>
      <c r="I1793">
        <v>523</v>
      </c>
      <c r="J1793" t="s">
        <v>537</v>
      </c>
      <c r="K1793" t="s">
        <v>538</v>
      </c>
      <c r="L1793">
        <v>31601</v>
      </c>
      <c r="M1793" t="s">
        <v>348</v>
      </c>
      <c r="N1793" t="s">
        <v>349</v>
      </c>
      <c r="O1793">
        <v>31601</v>
      </c>
      <c r="P1793" t="s">
        <v>348</v>
      </c>
      <c r="Q1793" t="s">
        <v>349</v>
      </c>
      <c r="R1793" t="s">
        <v>516</v>
      </c>
      <c r="S1793" s="43">
        <v>-4.82</v>
      </c>
      <c r="U1793" s="43">
        <v>18</v>
      </c>
      <c r="IF1793">
        <v>31601</v>
      </c>
      <c r="IG1793" t="s">
        <v>348</v>
      </c>
      <c r="IH1793" t="s">
        <v>311</v>
      </c>
      <c r="IK1793">
        <v>-2</v>
      </c>
      <c r="IL1793" t="s">
        <v>278</v>
      </c>
      <c r="IM1793" t="s">
        <v>279</v>
      </c>
      <c r="IN1793" t="s">
        <v>468</v>
      </c>
      <c r="IP1793" t="s">
        <v>495</v>
      </c>
    </row>
    <row r="1794" spans="1:250" x14ac:dyDescent="0.35">
      <c r="A1794">
        <v>15248</v>
      </c>
      <c r="B1794">
        <v>-922729984</v>
      </c>
      <c r="C1794">
        <v>1837</v>
      </c>
      <c r="D1794" t="s">
        <v>272</v>
      </c>
      <c r="E1794" t="s">
        <v>273</v>
      </c>
      <c r="F1794">
        <v>13794</v>
      </c>
      <c r="G1794" t="s">
        <v>274</v>
      </c>
      <c r="H1794" t="s">
        <v>275</v>
      </c>
      <c r="I1794">
        <v>521</v>
      </c>
      <c r="J1794" t="s">
        <v>539</v>
      </c>
      <c r="K1794" t="s">
        <v>540</v>
      </c>
      <c r="L1794">
        <v>31601</v>
      </c>
      <c r="M1794" t="s">
        <v>348</v>
      </c>
      <c r="N1794" t="s">
        <v>349</v>
      </c>
      <c r="O1794">
        <v>31601</v>
      </c>
      <c r="P1794" t="s">
        <v>348</v>
      </c>
      <c r="Q1794" t="s">
        <v>349</v>
      </c>
      <c r="R1794" t="s">
        <v>516</v>
      </c>
      <c r="S1794" s="43">
        <v>-2.41</v>
      </c>
      <c r="U1794" s="43">
        <v>18</v>
      </c>
      <c r="IF1794">
        <v>31601</v>
      </c>
      <c r="IG1794" t="s">
        <v>348</v>
      </c>
      <c r="IH1794" t="s">
        <v>311</v>
      </c>
      <c r="IK1794">
        <v>-2</v>
      </c>
      <c r="IL1794" t="s">
        <v>278</v>
      </c>
      <c r="IM1794" t="s">
        <v>279</v>
      </c>
      <c r="IN1794" t="s">
        <v>468</v>
      </c>
      <c r="IP1794" t="s">
        <v>495</v>
      </c>
    </row>
    <row r="1795" spans="1:250" x14ac:dyDescent="0.35">
      <c r="A1795">
        <v>15249</v>
      </c>
      <c r="B1795">
        <v>-922729984</v>
      </c>
      <c r="C1795">
        <v>1837</v>
      </c>
      <c r="D1795" t="s">
        <v>272</v>
      </c>
      <c r="E1795" t="s">
        <v>273</v>
      </c>
      <c r="F1795">
        <v>13794</v>
      </c>
      <c r="G1795" t="s">
        <v>274</v>
      </c>
      <c r="H1795" t="s">
        <v>275</v>
      </c>
      <c r="I1795">
        <v>519</v>
      </c>
      <c r="J1795" t="s">
        <v>541</v>
      </c>
      <c r="K1795" t="s">
        <v>542</v>
      </c>
      <c r="L1795">
        <v>31601</v>
      </c>
      <c r="M1795" t="s">
        <v>348</v>
      </c>
      <c r="N1795" t="s">
        <v>349</v>
      </c>
      <c r="O1795">
        <v>31601</v>
      </c>
      <c r="P1795" t="s">
        <v>348</v>
      </c>
      <c r="Q1795" t="s">
        <v>349</v>
      </c>
      <c r="R1795" t="s">
        <v>516</v>
      </c>
      <c r="S1795" s="43">
        <v>-2.41</v>
      </c>
      <c r="U1795" s="43">
        <v>18</v>
      </c>
      <c r="IF1795">
        <v>31601</v>
      </c>
      <c r="IG1795" t="s">
        <v>348</v>
      </c>
      <c r="IH1795" t="s">
        <v>311</v>
      </c>
      <c r="IK1795">
        <v>-2</v>
      </c>
      <c r="IL1795" t="s">
        <v>278</v>
      </c>
      <c r="IM1795" t="s">
        <v>279</v>
      </c>
      <c r="IN1795" t="s">
        <v>468</v>
      </c>
      <c r="IP1795" t="s">
        <v>495</v>
      </c>
    </row>
    <row r="1796" spans="1:250" x14ac:dyDescent="0.35">
      <c r="A1796">
        <v>15250</v>
      </c>
      <c r="B1796">
        <v>-922729984</v>
      </c>
      <c r="C1796">
        <v>1837</v>
      </c>
      <c r="D1796" t="s">
        <v>272</v>
      </c>
      <c r="E1796" t="s">
        <v>273</v>
      </c>
      <c r="F1796">
        <v>13794</v>
      </c>
      <c r="G1796" t="s">
        <v>274</v>
      </c>
      <c r="H1796" t="s">
        <v>275</v>
      </c>
      <c r="I1796">
        <v>515</v>
      </c>
      <c r="J1796" t="s">
        <v>543</v>
      </c>
      <c r="K1796" t="s">
        <v>544</v>
      </c>
      <c r="L1796">
        <v>31601</v>
      </c>
      <c r="M1796" t="s">
        <v>348</v>
      </c>
      <c r="N1796" t="s">
        <v>349</v>
      </c>
      <c r="O1796">
        <v>31601</v>
      </c>
      <c r="P1796" t="s">
        <v>348</v>
      </c>
      <c r="Q1796" t="s">
        <v>349</v>
      </c>
      <c r="R1796" t="s">
        <v>516</v>
      </c>
      <c r="S1796" s="43">
        <v>-5.64</v>
      </c>
      <c r="U1796" s="43">
        <v>18</v>
      </c>
      <c r="IF1796">
        <v>31601</v>
      </c>
      <c r="IG1796" t="s">
        <v>348</v>
      </c>
      <c r="IH1796" t="s">
        <v>311</v>
      </c>
      <c r="IK1796">
        <v>-2</v>
      </c>
      <c r="IL1796" t="s">
        <v>278</v>
      </c>
      <c r="IM1796" t="s">
        <v>279</v>
      </c>
      <c r="IN1796" t="s">
        <v>468</v>
      </c>
      <c r="IP1796" t="s">
        <v>495</v>
      </c>
    </row>
    <row r="1797" spans="1:250" x14ac:dyDescent="0.35">
      <c r="A1797">
        <v>15251</v>
      </c>
      <c r="B1797">
        <v>-922729984</v>
      </c>
      <c r="C1797">
        <v>1837</v>
      </c>
      <c r="D1797" t="s">
        <v>272</v>
      </c>
      <c r="E1797" t="s">
        <v>273</v>
      </c>
      <c r="F1797">
        <v>13794</v>
      </c>
      <c r="G1797" t="s">
        <v>274</v>
      </c>
      <c r="H1797" t="s">
        <v>275</v>
      </c>
      <c r="I1797">
        <v>513</v>
      </c>
      <c r="J1797" t="s">
        <v>545</v>
      </c>
      <c r="K1797" t="s">
        <v>546</v>
      </c>
      <c r="L1797">
        <v>31601</v>
      </c>
      <c r="M1797" t="s">
        <v>348</v>
      </c>
      <c r="N1797" t="s">
        <v>349</v>
      </c>
      <c r="O1797">
        <v>31601</v>
      </c>
      <c r="P1797" t="s">
        <v>348</v>
      </c>
      <c r="Q1797" t="s">
        <v>349</v>
      </c>
      <c r="R1797" t="s">
        <v>516</v>
      </c>
      <c r="S1797" s="43">
        <v>-5.08</v>
      </c>
      <c r="U1797" s="43">
        <v>18</v>
      </c>
      <c r="IF1797">
        <v>31601</v>
      </c>
      <c r="IG1797" t="s">
        <v>348</v>
      </c>
      <c r="IH1797" t="s">
        <v>311</v>
      </c>
      <c r="IK1797">
        <v>-2</v>
      </c>
      <c r="IL1797" t="s">
        <v>278</v>
      </c>
      <c r="IM1797" t="s">
        <v>279</v>
      </c>
      <c r="IN1797" t="s">
        <v>468</v>
      </c>
      <c r="IP1797" t="s">
        <v>495</v>
      </c>
    </row>
    <row r="1798" spans="1:250" x14ac:dyDescent="0.35">
      <c r="A1798">
        <v>15252</v>
      </c>
      <c r="B1798">
        <v>-922729984</v>
      </c>
      <c r="C1798">
        <v>1837</v>
      </c>
      <c r="D1798" t="s">
        <v>272</v>
      </c>
      <c r="E1798" t="s">
        <v>273</v>
      </c>
      <c r="F1798">
        <v>13794</v>
      </c>
      <c r="G1798" t="s">
        <v>274</v>
      </c>
      <c r="H1798" t="s">
        <v>275</v>
      </c>
      <c r="I1798">
        <v>509</v>
      </c>
      <c r="J1798" t="s">
        <v>547</v>
      </c>
      <c r="K1798" t="s">
        <v>548</v>
      </c>
      <c r="L1798">
        <v>31601</v>
      </c>
      <c r="M1798" t="s">
        <v>348</v>
      </c>
      <c r="N1798" t="s">
        <v>349</v>
      </c>
      <c r="O1798">
        <v>31601</v>
      </c>
      <c r="P1798" t="s">
        <v>348</v>
      </c>
      <c r="Q1798" t="s">
        <v>349</v>
      </c>
      <c r="R1798" t="s">
        <v>516</v>
      </c>
      <c r="S1798" s="43">
        <v>-2.87</v>
      </c>
      <c r="U1798" s="43">
        <v>18</v>
      </c>
      <c r="IF1798">
        <v>31601</v>
      </c>
      <c r="IG1798" t="s">
        <v>348</v>
      </c>
      <c r="IH1798" t="s">
        <v>311</v>
      </c>
      <c r="IK1798">
        <v>-2</v>
      </c>
      <c r="IL1798" t="s">
        <v>278</v>
      </c>
      <c r="IM1798" t="s">
        <v>279</v>
      </c>
      <c r="IN1798" t="s">
        <v>468</v>
      </c>
      <c r="IP1798" t="s">
        <v>495</v>
      </c>
    </row>
    <row r="1799" spans="1:250" x14ac:dyDescent="0.35">
      <c r="A1799">
        <v>15253</v>
      </c>
      <c r="B1799">
        <v>-922729984</v>
      </c>
      <c r="C1799">
        <v>1837</v>
      </c>
      <c r="D1799" t="s">
        <v>272</v>
      </c>
      <c r="E1799" t="s">
        <v>273</v>
      </c>
      <c r="F1799">
        <v>31620</v>
      </c>
      <c r="G1799" t="s">
        <v>350</v>
      </c>
      <c r="H1799" t="s">
        <v>351</v>
      </c>
      <c r="I1799">
        <v>515</v>
      </c>
      <c r="J1799" t="s">
        <v>543</v>
      </c>
      <c r="K1799" t="s">
        <v>544</v>
      </c>
      <c r="L1799">
        <v>31663</v>
      </c>
      <c r="M1799" t="s">
        <v>352</v>
      </c>
      <c r="N1799" t="s">
        <v>353</v>
      </c>
      <c r="O1799">
        <v>31663</v>
      </c>
      <c r="P1799" t="s">
        <v>352</v>
      </c>
      <c r="Q1799" t="s">
        <v>353</v>
      </c>
      <c r="R1799" t="s">
        <v>516</v>
      </c>
      <c r="S1799" s="43">
        <v>-7.82</v>
      </c>
      <c r="U1799" s="43">
        <v>18</v>
      </c>
      <c r="IF1799">
        <v>31663</v>
      </c>
      <c r="IG1799" t="s">
        <v>352</v>
      </c>
      <c r="IH1799" t="s">
        <v>354</v>
      </c>
      <c r="IK1799">
        <v>-2</v>
      </c>
      <c r="IL1799" t="s">
        <v>278</v>
      </c>
      <c r="IM1799" t="s">
        <v>279</v>
      </c>
      <c r="IN1799" t="s">
        <v>496</v>
      </c>
      <c r="IP1799" t="s">
        <v>497</v>
      </c>
    </row>
    <row r="1800" spans="1:250" x14ac:dyDescent="0.35">
      <c r="A1800">
        <v>15254</v>
      </c>
      <c r="B1800">
        <v>-922729984</v>
      </c>
      <c r="C1800">
        <v>1837</v>
      </c>
      <c r="D1800" t="s">
        <v>272</v>
      </c>
      <c r="E1800" t="s">
        <v>273</v>
      </c>
      <c r="F1800">
        <v>31620</v>
      </c>
      <c r="G1800" t="s">
        <v>350</v>
      </c>
      <c r="H1800" t="s">
        <v>351</v>
      </c>
      <c r="I1800">
        <v>513</v>
      </c>
      <c r="J1800" t="s">
        <v>545</v>
      </c>
      <c r="K1800" t="s">
        <v>546</v>
      </c>
      <c r="L1800">
        <v>31663</v>
      </c>
      <c r="M1800" t="s">
        <v>352</v>
      </c>
      <c r="N1800" t="s">
        <v>353</v>
      </c>
      <c r="O1800">
        <v>31663</v>
      </c>
      <c r="P1800" t="s">
        <v>352</v>
      </c>
      <c r="Q1800" t="s">
        <v>353</v>
      </c>
      <c r="R1800" t="s">
        <v>516</v>
      </c>
      <c r="S1800" s="43">
        <v>-7.02</v>
      </c>
      <c r="U1800" s="43">
        <v>18</v>
      </c>
      <c r="IF1800">
        <v>31663</v>
      </c>
      <c r="IG1800" t="s">
        <v>352</v>
      </c>
      <c r="IH1800" t="s">
        <v>354</v>
      </c>
      <c r="IK1800">
        <v>-2</v>
      </c>
      <c r="IL1800" t="s">
        <v>278</v>
      </c>
      <c r="IM1800" t="s">
        <v>279</v>
      </c>
      <c r="IN1800" t="s">
        <v>496</v>
      </c>
      <c r="IP1800" t="s">
        <v>497</v>
      </c>
    </row>
    <row r="1801" spans="1:250" x14ac:dyDescent="0.35">
      <c r="A1801">
        <v>15255</v>
      </c>
      <c r="B1801">
        <v>-922729984</v>
      </c>
      <c r="C1801">
        <v>1837</v>
      </c>
      <c r="D1801" t="s">
        <v>272</v>
      </c>
      <c r="E1801" t="s">
        <v>273</v>
      </c>
      <c r="F1801">
        <v>31620</v>
      </c>
      <c r="G1801" t="s">
        <v>350</v>
      </c>
      <c r="H1801" t="s">
        <v>351</v>
      </c>
      <c r="I1801">
        <v>509</v>
      </c>
      <c r="J1801" t="s">
        <v>547</v>
      </c>
      <c r="K1801" t="s">
        <v>548</v>
      </c>
      <c r="L1801">
        <v>31663</v>
      </c>
      <c r="M1801" t="s">
        <v>352</v>
      </c>
      <c r="N1801" t="s">
        <v>353</v>
      </c>
      <c r="O1801">
        <v>31663</v>
      </c>
      <c r="P1801" t="s">
        <v>352</v>
      </c>
      <c r="Q1801" t="s">
        <v>353</v>
      </c>
      <c r="R1801" t="s">
        <v>516</v>
      </c>
      <c r="S1801" s="43">
        <v>-4.0599999999999996</v>
      </c>
      <c r="U1801" s="43">
        <v>18</v>
      </c>
      <c r="IF1801">
        <v>31663</v>
      </c>
      <c r="IG1801" t="s">
        <v>352</v>
      </c>
      <c r="IH1801" t="s">
        <v>354</v>
      </c>
      <c r="IK1801">
        <v>-2</v>
      </c>
      <c r="IL1801" t="s">
        <v>278</v>
      </c>
      <c r="IM1801" t="s">
        <v>279</v>
      </c>
      <c r="IN1801" t="s">
        <v>496</v>
      </c>
      <c r="IP1801" t="s">
        <v>497</v>
      </c>
    </row>
    <row r="1802" spans="1:250" x14ac:dyDescent="0.35">
      <c r="A1802">
        <v>15256</v>
      </c>
      <c r="B1802">
        <v>-922729984</v>
      </c>
      <c r="C1802">
        <v>1837</v>
      </c>
      <c r="D1802" t="s">
        <v>272</v>
      </c>
      <c r="E1802" t="s">
        <v>273</v>
      </c>
      <c r="F1802">
        <v>31620</v>
      </c>
      <c r="G1802" t="s">
        <v>350</v>
      </c>
      <c r="H1802" t="s">
        <v>351</v>
      </c>
      <c r="I1802">
        <v>507</v>
      </c>
      <c r="J1802" t="s">
        <v>549</v>
      </c>
      <c r="K1802" t="s">
        <v>550</v>
      </c>
      <c r="L1802">
        <v>31663</v>
      </c>
      <c r="M1802" t="s">
        <v>352</v>
      </c>
      <c r="N1802" t="s">
        <v>353</v>
      </c>
      <c r="O1802">
        <v>31663</v>
      </c>
      <c r="P1802" t="s">
        <v>352</v>
      </c>
      <c r="Q1802" t="s">
        <v>353</v>
      </c>
      <c r="R1802" t="s">
        <v>516</v>
      </c>
      <c r="S1802" s="43">
        <v>-6.38</v>
      </c>
      <c r="U1802" s="43">
        <v>18</v>
      </c>
      <c r="IF1802">
        <v>31663</v>
      </c>
      <c r="IG1802" t="s">
        <v>352</v>
      </c>
      <c r="IH1802" t="s">
        <v>354</v>
      </c>
      <c r="IK1802">
        <v>-2</v>
      </c>
      <c r="IL1802" t="s">
        <v>278</v>
      </c>
      <c r="IM1802" t="s">
        <v>279</v>
      </c>
      <c r="IN1802" t="s">
        <v>496</v>
      </c>
      <c r="IP1802" t="s">
        <v>497</v>
      </c>
    </row>
    <row r="1803" spans="1:250" x14ac:dyDescent="0.35">
      <c r="A1803">
        <v>15257</v>
      </c>
      <c r="B1803">
        <v>-922729984</v>
      </c>
      <c r="C1803">
        <v>1837</v>
      </c>
      <c r="D1803" t="s">
        <v>272</v>
      </c>
      <c r="E1803" t="s">
        <v>273</v>
      </c>
      <c r="F1803">
        <v>13794</v>
      </c>
      <c r="G1803" t="s">
        <v>274</v>
      </c>
      <c r="H1803" t="s">
        <v>275</v>
      </c>
      <c r="I1803">
        <v>528</v>
      </c>
      <c r="J1803" t="s">
        <v>531</v>
      </c>
      <c r="K1803" t="s">
        <v>532</v>
      </c>
      <c r="L1803">
        <v>31601</v>
      </c>
      <c r="M1803" t="s">
        <v>348</v>
      </c>
      <c r="N1803" t="s">
        <v>349</v>
      </c>
      <c r="O1803">
        <v>31601</v>
      </c>
      <c r="P1803" t="s">
        <v>348</v>
      </c>
      <c r="Q1803" t="s">
        <v>349</v>
      </c>
      <c r="R1803" t="s">
        <v>516</v>
      </c>
      <c r="S1803" s="43">
        <v>-3.44</v>
      </c>
      <c r="U1803" s="43">
        <v>18</v>
      </c>
      <c r="IF1803">
        <v>31601</v>
      </c>
      <c r="IG1803" t="s">
        <v>348</v>
      </c>
      <c r="IH1803" t="s">
        <v>311</v>
      </c>
      <c r="IK1803">
        <v>-2</v>
      </c>
      <c r="IL1803" t="s">
        <v>278</v>
      </c>
      <c r="IM1803" t="s">
        <v>279</v>
      </c>
      <c r="IN1803" t="s">
        <v>468</v>
      </c>
      <c r="IP1803" t="s">
        <v>495</v>
      </c>
    </row>
    <row r="1804" spans="1:250" x14ac:dyDescent="0.35">
      <c r="A1804">
        <v>15258</v>
      </c>
      <c r="B1804">
        <v>-922729984</v>
      </c>
      <c r="C1804">
        <v>1837</v>
      </c>
      <c r="D1804" t="s">
        <v>272</v>
      </c>
      <c r="E1804" t="s">
        <v>273</v>
      </c>
      <c r="F1804">
        <v>13794</v>
      </c>
      <c r="G1804" t="s">
        <v>274</v>
      </c>
      <c r="H1804" t="s">
        <v>275</v>
      </c>
      <c r="I1804">
        <v>527</v>
      </c>
      <c r="J1804" t="s">
        <v>535</v>
      </c>
      <c r="K1804" t="s">
        <v>536</v>
      </c>
      <c r="L1804">
        <v>31601</v>
      </c>
      <c r="M1804" t="s">
        <v>348</v>
      </c>
      <c r="N1804" t="s">
        <v>349</v>
      </c>
      <c r="O1804">
        <v>31601</v>
      </c>
      <c r="P1804" t="s">
        <v>348</v>
      </c>
      <c r="Q1804" t="s">
        <v>349</v>
      </c>
      <c r="R1804" t="s">
        <v>516</v>
      </c>
      <c r="S1804" s="43">
        <v>-2.41</v>
      </c>
      <c r="U1804" s="43">
        <v>18</v>
      </c>
      <c r="IF1804">
        <v>31601</v>
      </c>
      <c r="IG1804" t="s">
        <v>348</v>
      </c>
      <c r="IH1804" t="s">
        <v>311</v>
      </c>
      <c r="IK1804">
        <v>-2</v>
      </c>
      <c r="IL1804" t="s">
        <v>278</v>
      </c>
      <c r="IM1804" t="s">
        <v>279</v>
      </c>
      <c r="IN1804" t="s">
        <v>468</v>
      </c>
      <c r="IP1804" t="s">
        <v>495</v>
      </c>
    </row>
    <row r="1805" spans="1:250" x14ac:dyDescent="0.35">
      <c r="A1805">
        <v>15259</v>
      </c>
      <c r="B1805">
        <v>-922729984</v>
      </c>
      <c r="C1805">
        <v>1837</v>
      </c>
      <c r="D1805" t="s">
        <v>272</v>
      </c>
      <c r="E1805" t="s">
        <v>273</v>
      </c>
      <c r="F1805">
        <v>13794</v>
      </c>
      <c r="G1805" t="s">
        <v>274</v>
      </c>
      <c r="H1805" t="s">
        <v>275</v>
      </c>
      <c r="I1805">
        <v>507</v>
      </c>
      <c r="J1805" t="s">
        <v>549</v>
      </c>
      <c r="K1805" t="s">
        <v>550</v>
      </c>
      <c r="L1805">
        <v>34667</v>
      </c>
      <c r="M1805" t="s">
        <v>355</v>
      </c>
      <c r="N1805" t="s">
        <v>356</v>
      </c>
      <c r="O1805">
        <v>34667</v>
      </c>
      <c r="P1805" t="s">
        <v>355</v>
      </c>
      <c r="Q1805" t="s">
        <v>356</v>
      </c>
      <c r="R1805" t="s">
        <v>516</v>
      </c>
      <c r="S1805" s="43">
        <v>-1.77</v>
      </c>
      <c r="U1805" s="43">
        <v>18</v>
      </c>
      <c r="IF1805">
        <v>34667</v>
      </c>
      <c r="IG1805" t="s">
        <v>355</v>
      </c>
      <c r="IH1805" t="s">
        <v>311</v>
      </c>
      <c r="IK1805">
        <v>-2</v>
      </c>
      <c r="IL1805" t="s">
        <v>278</v>
      </c>
      <c r="IM1805" t="s">
        <v>279</v>
      </c>
      <c r="IN1805" t="s">
        <v>468</v>
      </c>
      <c r="IP1805" t="s">
        <v>498</v>
      </c>
    </row>
    <row r="1806" spans="1:250" x14ac:dyDescent="0.35">
      <c r="A1806">
        <v>15260</v>
      </c>
      <c r="B1806">
        <v>-922729984</v>
      </c>
      <c r="C1806">
        <v>1837</v>
      </c>
      <c r="D1806" t="s">
        <v>272</v>
      </c>
      <c r="E1806" t="s">
        <v>273</v>
      </c>
      <c r="F1806">
        <v>31620</v>
      </c>
      <c r="G1806" t="s">
        <v>350</v>
      </c>
      <c r="H1806" t="s">
        <v>351</v>
      </c>
      <c r="I1806">
        <v>528</v>
      </c>
      <c r="J1806" t="s">
        <v>531</v>
      </c>
      <c r="K1806" t="s">
        <v>532</v>
      </c>
      <c r="L1806">
        <v>31663</v>
      </c>
      <c r="M1806" t="s">
        <v>352</v>
      </c>
      <c r="N1806" t="s">
        <v>353</v>
      </c>
      <c r="O1806">
        <v>31663</v>
      </c>
      <c r="P1806" t="s">
        <v>352</v>
      </c>
      <c r="Q1806" t="s">
        <v>353</v>
      </c>
      <c r="R1806" t="s">
        <v>516</v>
      </c>
      <c r="S1806" s="43">
        <v>-4.8</v>
      </c>
      <c r="U1806" s="43">
        <v>18</v>
      </c>
      <c r="IF1806">
        <v>31663</v>
      </c>
      <c r="IG1806" t="s">
        <v>352</v>
      </c>
      <c r="IH1806" t="s">
        <v>354</v>
      </c>
      <c r="IK1806">
        <v>-2</v>
      </c>
      <c r="IL1806" t="s">
        <v>278</v>
      </c>
      <c r="IM1806" t="s">
        <v>279</v>
      </c>
      <c r="IN1806" t="s">
        <v>496</v>
      </c>
      <c r="IP1806" t="s">
        <v>497</v>
      </c>
    </row>
    <row r="1807" spans="1:250" x14ac:dyDescent="0.35">
      <c r="A1807">
        <v>15261</v>
      </c>
      <c r="B1807">
        <v>-922729984</v>
      </c>
      <c r="C1807">
        <v>1837</v>
      </c>
      <c r="D1807" t="s">
        <v>272</v>
      </c>
      <c r="E1807" t="s">
        <v>273</v>
      </c>
      <c r="F1807">
        <v>31620</v>
      </c>
      <c r="G1807" t="s">
        <v>350</v>
      </c>
      <c r="H1807" t="s">
        <v>351</v>
      </c>
      <c r="I1807">
        <v>527</v>
      </c>
      <c r="J1807" t="s">
        <v>535</v>
      </c>
      <c r="K1807" t="s">
        <v>536</v>
      </c>
      <c r="L1807">
        <v>31663</v>
      </c>
      <c r="M1807" t="s">
        <v>352</v>
      </c>
      <c r="N1807" t="s">
        <v>353</v>
      </c>
      <c r="O1807">
        <v>31663</v>
      </c>
      <c r="P1807" t="s">
        <v>352</v>
      </c>
      <c r="Q1807" t="s">
        <v>353</v>
      </c>
      <c r="R1807" t="s">
        <v>516</v>
      </c>
      <c r="S1807" s="43">
        <v>-3.36</v>
      </c>
      <c r="U1807" s="43">
        <v>18</v>
      </c>
      <c r="IF1807">
        <v>31663</v>
      </c>
      <c r="IG1807" t="s">
        <v>352</v>
      </c>
      <c r="IH1807" t="s">
        <v>354</v>
      </c>
      <c r="IK1807">
        <v>-2</v>
      </c>
      <c r="IL1807" t="s">
        <v>278</v>
      </c>
      <c r="IM1807" t="s">
        <v>279</v>
      </c>
      <c r="IN1807" t="s">
        <v>496</v>
      </c>
      <c r="IP1807" t="s">
        <v>497</v>
      </c>
    </row>
    <row r="1808" spans="1:250" x14ac:dyDescent="0.35">
      <c r="A1808">
        <v>15262</v>
      </c>
      <c r="B1808">
        <v>-922729984</v>
      </c>
      <c r="C1808">
        <v>1837</v>
      </c>
      <c r="D1808" t="s">
        <v>272</v>
      </c>
      <c r="E1808" t="s">
        <v>273</v>
      </c>
      <c r="F1808">
        <v>31620</v>
      </c>
      <c r="G1808" t="s">
        <v>350</v>
      </c>
      <c r="H1808" t="s">
        <v>351</v>
      </c>
      <c r="I1808">
        <v>523</v>
      </c>
      <c r="J1808" t="s">
        <v>537</v>
      </c>
      <c r="K1808" t="s">
        <v>538</v>
      </c>
      <c r="L1808">
        <v>31663</v>
      </c>
      <c r="M1808" t="s">
        <v>352</v>
      </c>
      <c r="N1808" t="s">
        <v>353</v>
      </c>
      <c r="O1808">
        <v>31663</v>
      </c>
      <c r="P1808" t="s">
        <v>352</v>
      </c>
      <c r="Q1808" t="s">
        <v>353</v>
      </c>
      <c r="R1808" t="s">
        <v>516</v>
      </c>
      <c r="S1808" s="43">
        <v>-6.72</v>
      </c>
      <c r="U1808" s="43">
        <v>18</v>
      </c>
      <c r="IF1808">
        <v>31663</v>
      </c>
      <c r="IG1808" t="s">
        <v>352</v>
      </c>
      <c r="IH1808" t="s">
        <v>354</v>
      </c>
      <c r="IK1808">
        <v>-2</v>
      </c>
      <c r="IL1808" t="s">
        <v>278</v>
      </c>
      <c r="IM1808" t="s">
        <v>279</v>
      </c>
      <c r="IN1808" t="s">
        <v>496</v>
      </c>
      <c r="IP1808" t="s">
        <v>497</v>
      </c>
    </row>
    <row r="1809" spans="1:250" x14ac:dyDescent="0.35">
      <c r="A1809">
        <v>15263</v>
      </c>
      <c r="B1809">
        <v>-922729984</v>
      </c>
      <c r="C1809">
        <v>1837</v>
      </c>
      <c r="D1809" t="s">
        <v>272</v>
      </c>
      <c r="E1809" t="s">
        <v>273</v>
      </c>
      <c r="F1809">
        <v>31620</v>
      </c>
      <c r="G1809" t="s">
        <v>350</v>
      </c>
      <c r="H1809" t="s">
        <v>351</v>
      </c>
      <c r="I1809">
        <v>521</v>
      </c>
      <c r="J1809" t="s">
        <v>539</v>
      </c>
      <c r="K1809" t="s">
        <v>540</v>
      </c>
      <c r="L1809">
        <v>31663</v>
      </c>
      <c r="M1809" t="s">
        <v>352</v>
      </c>
      <c r="N1809" t="s">
        <v>353</v>
      </c>
      <c r="O1809">
        <v>31663</v>
      </c>
      <c r="P1809" t="s">
        <v>352</v>
      </c>
      <c r="Q1809" t="s">
        <v>353</v>
      </c>
      <c r="R1809" t="s">
        <v>516</v>
      </c>
      <c r="S1809" s="43">
        <v>-3.36</v>
      </c>
      <c r="U1809" s="43">
        <v>18</v>
      </c>
      <c r="IF1809">
        <v>31663</v>
      </c>
      <c r="IG1809" t="s">
        <v>352</v>
      </c>
      <c r="IH1809" t="s">
        <v>354</v>
      </c>
      <c r="IK1809">
        <v>-2</v>
      </c>
      <c r="IL1809" t="s">
        <v>278</v>
      </c>
      <c r="IM1809" t="s">
        <v>279</v>
      </c>
      <c r="IN1809" t="s">
        <v>496</v>
      </c>
      <c r="IP1809" t="s">
        <v>497</v>
      </c>
    </row>
    <row r="1810" spans="1:250" x14ac:dyDescent="0.35">
      <c r="A1810">
        <v>15264</v>
      </c>
      <c r="B1810">
        <v>-922729984</v>
      </c>
      <c r="C1810">
        <v>1837</v>
      </c>
      <c r="D1810" t="s">
        <v>272</v>
      </c>
      <c r="E1810" t="s">
        <v>273</v>
      </c>
      <c r="F1810">
        <v>31620</v>
      </c>
      <c r="G1810" t="s">
        <v>350</v>
      </c>
      <c r="H1810" t="s">
        <v>351</v>
      </c>
      <c r="I1810">
        <v>519</v>
      </c>
      <c r="J1810" t="s">
        <v>541</v>
      </c>
      <c r="K1810" t="s">
        <v>542</v>
      </c>
      <c r="L1810">
        <v>31663</v>
      </c>
      <c r="M1810" t="s">
        <v>352</v>
      </c>
      <c r="N1810" t="s">
        <v>353</v>
      </c>
      <c r="O1810">
        <v>31663</v>
      </c>
      <c r="P1810" t="s">
        <v>352</v>
      </c>
      <c r="Q1810" t="s">
        <v>353</v>
      </c>
      <c r="R1810" t="s">
        <v>516</v>
      </c>
      <c r="S1810" s="43">
        <v>-3.36</v>
      </c>
      <c r="U1810" s="43">
        <v>18</v>
      </c>
      <c r="IF1810">
        <v>31663</v>
      </c>
      <c r="IG1810" t="s">
        <v>352</v>
      </c>
      <c r="IH1810" t="s">
        <v>354</v>
      </c>
      <c r="IK1810">
        <v>-2</v>
      </c>
      <c r="IL1810" t="s">
        <v>278</v>
      </c>
      <c r="IM1810" t="s">
        <v>279</v>
      </c>
      <c r="IN1810" t="s">
        <v>496</v>
      </c>
      <c r="IP1810" t="s">
        <v>497</v>
      </c>
    </row>
    <row r="1811" spans="1:250" x14ac:dyDescent="0.35">
      <c r="A1811">
        <v>15265</v>
      </c>
      <c r="B1811">
        <v>-922729984</v>
      </c>
      <c r="C1811">
        <v>1837</v>
      </c>
      <c r="D1811" t="s">
        <v>272</v>
      </c>
      <c r="E1811" t="s">
        <v>273</v>
      </c>
      <c r="F1811">
        <v>13794</v>
      </c>
      <c r="G1811" t="s">
        <v>274</v>
      </c>
      <c r="H1811" t="s">
        <v>275</v>
      </c>
      <c r="I1811">
        <v>523</v>
      </c>
      <c r="J1811" t="s">
        <v>537</v>
      </c>
      <c r="K1811" t="s">
        <v>538</v>
      </c>
      <c r="L1811">
        <v>34667</v>
      </c>
      <c r="M1811" t="s">
        <v>355</v>
      </c>
      <c r="N1811" t="s">
        <v>356</v>
      </c>
      <c r="O1811">
        <v>34667</v>
      </c>
      <c r="P1811" t="s">
        <v>355</v>
      </c>
      <c r="Q1811" t="s">
        <v>356</v>
      </c>
      <c r="R1811" t="s">
        <v>516</v>
      </c>
      <c r="S1811" s="43">
        <v>-2.39</v>
      </c>
      <c r="U1811" s="43">
        <v>18</v>
      </c>
      <c r="IF1811">
        <v>34667</v>
      </c>
      <c r="IG1811" t="s">
        <v>355</v>
      </c>
      <c r="IH1811" t="s">
        <v>311</v>
      </c>
      <c r="IK1811">
        <v>-2</v>
      </c>
      <c r="IL1811" t="s">
        <v>278</v>
      </c>
      <c r="IM1811" t="s">
        <v>279</v>
      </c>
      <c r="IN1811" t="s">
        <v>468</v>
      </c>
      <c r="IP1811" t="s">
        <v>498</v>
      </c>
    </row>
    <row r="1812" spans="1:250" x14ac:dyDescent="0.35">
      <c r="A1812">
        <v>15266</v>
      </c>
      <c r="B1812">
        <v>-922729984</v>
      </c>
      <c r="C1812">
        <v>1837</v>
      </c>
      <c r="D1812" t="s">
        <v>272</v>
      </c>
      <c r="E1812" t="s">
        <v>273</v>
      </c>
      <c r="F1812">
        <v>13794</v>
      </c>
      <c r="G1812" t="s">
        <v>274</v>
      </c>
      <c r="H1812" t="s">
        <v>275</v>
      </c>
      <c r="I1812">
        <v>521</v>
      </c>
      <c r="J1812" t="s">
        <v>539</v>
      </c>
      <c r="K1812" t="s">
        <v>540</v>
      </c>
      <c r="L1812">
        <v>34667</v>
      </c>
      <c r="M1812" t="s">
        <v>355</v>
      </c>
      <c r="N1812" t="s">
        <v>356</v>
      </c>
      <c r="O1812">
        <v>34667</v>
      </c>
      <c r="P1812" t="s">
        <v>355</v>
      </c>
      <c r="Q1812" t="s">
        <v>356</v>
      </c>
      <c r="R1812" t="s">
        <v>516</v>
      </c>
      <c r="S1812" s="43">
        <v>-1.2</v>
      </c>
      <c r="U1812" s="43">
        <v>18</v>
      </c>
      <c r="IF1812">
        <v>34667</v>
      </c>
      <c r="IG1812" t="s">
        <v>355</v>
      </c>
      <c r="IH1812" t="s">
        <v>311</v>
      </c>
      <c r="IK1812">
        <v>-2</v>
      </c>
      <c r="IL1812" t="s">
        <v>278</v>
      </c>
      <c r="IM1812" t="s">
        <v>279</v>
      </c>
      <c r="IN1812" t="s">
        <v>468</v>
      </c>
      <c r="IP1812" t="s">
        <v>498</v>
      </c>
    </row>
    <row r="1813" spans="1:250" x14ac:dyDescent="0.35">
      <c r="A1813">
        <v>15267</v>
      </c>
      <c r="B1813">
        <v>-922729984</v>
      </c>
      <c r="C1813">
        <v>1837</v>
      </c>
      <c r="D1813" t="s">
        <v>272</v>
      </c>
      <c r="E1813" t="s">
        <v>273</v>
      </c>
      <c r="F1813">
        <v>13794</v>
      </c>
      <c r="G1813" t="s">
        <v>274</v>
      </c>
      <c r="H1813" t="s">
        <v>275</v>
      </c>
      <c r="I1813">
        <v>519</v>
      </c>
      <c r="J1813" t="s">
        <v>541</v>
      </c>
      <c r="K1813" t="s">
        <v>542</v>
      </c>
      <c r="L1813">
        <v>34667</v>
      </c>
      <c r="M1813" t="s">
        <v>355</v>
      </c>
      <c r="N1813" t="s">
        <v>356</v>
      </c>
      <c r="O1813">
        <v>34667</v>
      </c>
      <c r="P1813" t="s">
        <v>355</v>
      </c>
      <c r="Q1813" t="s">
        <v>356</v>
      </c>
      <c r="R1813" t="s">
        <v>516</v>
      </c>
      <c r="S1813" s="43">
        <v>-1.2</v>
      </c>
      <c r="U1813" s="43">
        <v>18</v>
      </c>
      <c r="IF1813">
        <v>34667</v>
      </c>
      <c r="IG1813" t="s">
        <v>355</v>
      </c>
      <c r="IH1813" t="s">
        <v>311</v>
      </c>
      <c r="IK1813">
        <v>-2</v>
      </c>
      <c r="IL1813" t="s">
        <v>278</v>
      </c>
      <c r="IM1813" t="s">
        <v>279</v>
      </c>
      <c r="IN1813" t="s">
        <v>468</v>
      </c>
      <c r="IP1813" t="s">
        <v>498</v>
      </c>
    </row>
    <row r="1814" spans="1:250" x14ac:dyDescent="0.35">
      <c r="A1814">
        <v>15268</v>
      </c>
      <c r="B1814">
        <v>-922729984</v>
      </c>
      <c r="C1814">
        <v>1837</v>
      </c>
      <c r="D1814" t="s">
        <v>272</v>
      </c>
      <c r="E1814" t="s">
        <v>273</v>
      </c>
      <c r="F1814">
        <v>13794</v>
      </c>
      <c r="G1814" t="s">
        <v>274</v>
      </c>
      <c r="H1814" t="s">
        <v>275</v>
      </c>
      <c r="I1814">
        <v>515</v>
      </c>
      <c r="J1814" t="s">
        <v>543</v>
      </c>
      <c r="K1814" t="s">
        <v>544</v>
      </c>
      <c r="L1814">
        <v>34667</v>
      </c>
      <c r="M1814" t="s">
        <v>355</v>
      </c>
      <c r="N1814" t="s">
        <v>356</v>
      </c>
      <c r="O1814">
        <v>34667</v>
      </c>
      <c r="P1814" t="s">
        <v>355</v>
      </c>
      <c r="Q1814" t="s">
        <v>356</v>
      </c>
      <c r="R1814" t="s">
        <v>516</v>
      </c>
      <c r="S1814" s="43">
        <v>-2.8</v>
      </c>
      <c r="U1814" s="43">
        <v>18</v>
      </c>
      <c r="IF1814">
        <v>34667</v>
      </c>
      <c r="IG1814" t="s">
        <v>355</v>
      </c>
      <c r="IH1814" t="s">
        <v>311</v>
      </c>
      <c r="IK1814">
        <v>-2</v>
      </c>
      <c r="IL1814" t="s">
        <v>278</v>
      </c>
      <c r="IM1814" t="s">
        <v>279</v>
      </c>
      <c r="IN1814" t="s">
        <v>468</v>
      </c>
      <c r="IP1814" t="s">
        <v>498</v>
      </c>
    </row>
    <row r="1815" spans="1:250" x14ac:dyDescent="0.35">
      <c r="A1815">
        <v>15269</v>
      </c>
      <c r="B1815">
        <v>-922729984</v>
      </c>
      <c r="C1815">
        <v>1837</v>
      </c>
      <c r="D1815" t="s">
        <v>272</v>
      </c>
      <c r="E1815" t="s">
        <v>273</v>
      </c>
      <c r="F1815">
        <v>13794</v>
      </c>
      <c r="G1815" t="s">
        <v>274</v>
      </c>
      <c r="H1815" t="s">
        <v>275</v>
      </c>
      <c r="I1815">
        <v>513</v>
      </c>
      <c r="J1815" t="s">
        <v>545</v>
      </c>
      <c r="K1815" t="s">
        <v>546</v>
      </c>
      <c r="L1815">
        <v>34667</v>
      </c>
      <c r="M1815" t="s">
        <v>355</v>
      </c>
      <c r="N1815" t="s">
        <v>356</v>
      </c>
      <c r="O1815">
        <v>34667</v>
      </c>
      <c r="P1815" t="s">
        <v>355</v>
      </c>
      <c r="Q1815" t="s">
        <v>356</v>
      </c>
      <c r="R1815" t="s">
        <v>516</v>
      </c>
      <c r="S1815" s="43">
        <v>-2.52</v>
      </c>
      <c r="U1815" s="43">
        <v>18</v>
      </c>
      <c r="IF1815">
        <v>34667</v>
      </c>
      <c r="IG1815" t="s">
        <v>355</v>
      </c>
      <c r="IH1815" t="s">
        <v>311</v>
      </c>
      <c r="IK1815">
        <v>-2</v>
      </c>
      <c r="IL1815" t="s">
        <v>278</v>
      </c>
      <c r="IM1815" t="s">
        <v>279</v>
      </c>
      <c r="IN1815" t="s">
        <v>468</v>
      </c>
      <c r="IP1815" t="s">
        <v>498</v>
      </c>
    </row>
    <row r="1816" spans="1:250" x14ac:dyDescent="0.35">
      <c r="A1816">
        <v>15270</v>
      </c>
      <c r="B1816">
        <v>-922729984</v>
      </c>
      <c r="C1816">
        <v>1837</v>
      </c>
      <c r="D1816" t="s">
        <v>272</v>
      </c>
      <c r="E1816" t="s">
        <v>273</v>
      </c>
      <c r="F1816">
        <v>13794</v>
      </c>
      <c r="G1816" t="s">
        <v>274</v>
      </c>
      <c r="H1816" t="s">
        <v>275</v>
      </c>
      <c r="I1816">
        <v>509</v>
      </c>
      <c r="J1816" t="s">
        <v>547</v>
      </c>
      <c r="K1816" t="s">
        <v>548</v>
      </c>
      <c r="L1816">
        <v>34667</v>
      </c>
      <c r="M1816" t="s">
        <v>355</v>
      </c>
      <c r="N1816" t="s">
        <v>356</v>
      </c>
      <c r="O1816">
        <v>34667</v>
      </c>
      <c r="P1816" t="s">
        <v>355</v>
      </c>
      <c r="Q1816" t="s">
        <v>356</v>
      </c>
      <c r="R1816" t="s">
        <v>516</v>
      </c>
      <c r="S1816" s="43">
        <v>-1.1299999999999999</v>
      </c>
      <c r="U1816" s="43">
        <v>18</v>
      </c>
      <c r="IF1816">
        <v>34667</v>
      </c>
      <c r="IG1816" t="s">
        <v>355</v>
      </c>
      <c r="IH1816" t="s">
        <v>311</v>
      </c>
      <c r="IK1816">
        <v>-2</v>
      </c>
      <c r="IL1816" t="s">
        <v>278</v>
      </c>
      <c r="IM1816" t="s">
        <v>279</v>
      </c>
      <c r="IN1816" t="s">
        <v>468</v>
      </c>
      <c r="IP1816" t="s">
        <v>498</v>
      </c>
    </row>
    <row r="1817" spans="1:250" x14ac:dyDescent="0.35">
      <c r="A1817">
        <v>15271</v>
      </c>
      <c r="B1817">
        <v>-922729984</v>
      </c>
      <c r="C1817">
        <v>1837</v>
      </c>
      <c r="D1817" t="s">
        <v>272</v>
      </c>
      <c r="E1817" t="s">
        <v>273</v>
      </c>
      <c r="F1817">
        <v>7057</v>
      </c>
      <c r="G1817" t="s">
        <v>290</v>
      </c>
      <c r="H1817" t="s">
        <v>291</v>
      </c>
      <c r="I1817">
        <v>515</v>
      </c>
      <c r="J1817" t="s">
        <v>543</v>
      </c>
      <c r="K1817" t="s">
        <v>544</v>
      </c>
      <c r="L1817">
        <v>35455</v>
      </c>
      <c r="M1817" t="s">
        <v>342</v>
      </c>
      <c r="N1817" t="s">
        <v>343</v>
      </c>
      <c r="O1817">
        <v>35455</v>
      </c>
      <c r="P1817" t="s">
        <v>342</v>
      </c>
      <c r="Q1817" t="s">
        <v>343</v>
      </c>
      <c r="R1817" t="s">
        <v>516</v>
      </c>
      <c r="S1817" s="43">
        <v>-2.25</v>
      </c>
      <c r="U1817" s="43">
        <v>18</v>
      </c>
      <c r="IF1817">
        <v>35455</v>
      </c>
      <c r="IG1817" t="s">
        <v>342</v>
      </c>
      <c r="IH1817" t="s">
        <v>292</v>
      </c>
      <c r="IK1817">
        <v>-2</v>
      </c>
      <c r="IL1817" t="s">
        <v>278</v>
      </c>
      <c r="IM1817" t="s">
        <v>279</v>
      </c>
      <c r="IN1817" t="s">
        <v>471</v>
      </c>
      <c r="IP1817" t="s">
        <v>499</v>
      </c>
    </row>
    <row r="1818" spans="1:250" x14ac:dyDescent="0.35">
      <c r="A1818">
        <v>15272</v>
      </c>
      <c r="B1818">
        <v>-922729984</v>
      </c>
      <c r="C1818">
        <v>1837</v>
      </c>
      <c r="D1818" t="s">
        <v>272</v>
      </c>
      <c r="E1818" t="s">
        <v>273</v>
      </c>
      <c r="F1818">
        <v>7057</v>
      </c>
      <c r="G1818" t="s">
        <v>290</v>
      </c>
      <c r="H1818" t="s">
        <v>291</v>
      </c>
      <c r="I1818">
        <v>513</v>
      </c>
      <c r="J1818" t="s">
        <v>545</v>
      </c>
      <c r="K1818" t="s">
        <v>546</v>
      </c>
      <c r="L1818">
        <v>35455</v>
      </c>
      <c r="M1818" t="s">
        <v>342</v>
      </c>
      <c r="N1818" t="s">
        <v>343</v>
      </c>
      <c r="O1818">
        <v>35455</v>
      </c>
      <c r="P1818" t="s">
        <v>342</v>
      </c>
      <c r="Q1818" t="s">
        <v>343</v>
      </c>
      <c r="R1818" t="s">
        <v>516</v>
      </c>
      <c r="S1818" s="43">
        <v>-2.0099999999999998</v>
      </c>
      <c r="U1818" s="43">
        <v>18</v>
      </c>
      <c r="IF1818">
        <v>35455</v>
      </c>
      <c r="IG1818" t="s">
        <v>342</v>
      </c>
      <c r="IH1818" t="s">
        <v>292</v>
      </c>
      <c r="IK1818">
        <v>-2</v>
      </c>
      <c r="IL1818" t="s">
        <v>278</v>
      </c>
      <c r="IM1818" t="s">
        <v>279</v>
      </c>
      <c r="IN1818" t="s">
        <v>471</v>
      </c>
      <c r="IP1818" t="s">
        <v>499</v>
      </c>
    </row>
    <row r="1819" spans="1:250" x14ac:dyDescent="0.35">
      <c r="A1819">
        <v>15273</v>
      </c>
      <c r="B1819">
        <v>-922729984</v>
      </c>
      <c r="C1819">
        <v>1837</v>
      </c>
      <c r="D1819" t="s">
        <v>272</v>
      </c>
      <c r="E1819" t="s">
        <v>273</v>
      </c>
      <c r="F1819">
        <v>7057</v>
      </c>
      <c r="G1819" t="s">
        <v>290</v>
      </c>
      <c r="H1819" t="s">
        <v>291</v>
      </c>
      <c r="I1819">
        <v>509</v>
      </c>
      <c r="J1819" t="s">
        <v>547</v>
      </c>
      <c r="K1819" t="s">
        <v>548</v>
      </c>
      <c r="L1819">
        <v>35455</v>
      </c>
      <c r="M1819" t="s">
        <v>342</v>
      </c>
      <c r="N1819" t="s">
        <v>343</v>
      </c>
      <c r="O1819">
        <v>35455</v>
      </c>
      <c r="P1819" t="s">
        <v>342</v>
      </c>
      <c r="Q1819" t="s">
        <v>343</v>
      </c>
      <c r="R1819" t="s">
        <v>516</v>
      </c>
      <c r="S1819" s="43">
        <v>-1</v>
      </c>
      <c r="U1819" s="43">
        <v>18</v>
      </c>
      <c r="IF1819">
        <v>35455</v>
      </c>
      <c r="IG1819" t="s">
        <v>342</v>
      </c>
      <c r="IH1819" t="s">
        <v>292</v>
      </c>
      <c r="IK1819">
        <v>-2</v>
      </c>
      <c r="IL1819" t="s">
        <v>278</v>
      </c>
      <c r="IM1819" t="s">
        <v>279</v>
      </c>
      <c r="IN1819" t="s">
        <v>471</v>
      </c>
      <c r="IP1819" t="s">
        <v>499</v>
      </c>
    </row>
    <row r="1820" spans="1:250" x14ac:dyDescent="0.35">
      <c r="A1820">
        <v>15274</v>
      </c>
      <c r="B1820">
        <v>-922729984</v>
      </c>
      <c r="C1820">
        <v>1837</v>
      </c>
      <c r="D1820" t="s">
        <v>272</v>
      </c>
      <c r="E1820" t="s">
        <v>273</v>
      </c>
      <c r="F1820">
        <v>7057</v>
      </c>
      <c r="G1820" t="s">
        <v>290</v>
      </c>
      <c r="H1820" t="s">
        <v>291</v>
      </c>
      <c r="I1820">
        <v>507</v>
      </c>
      <c r="J1820" t="s">
        <v>549</v>
      </c>
      <c r="K1820" t="s">
        <v>550</v>
      </c>
      <c r="L1820">
        <v>35455</v>
      </c>
      <c r="M1820" t="s">
        <v>342</v>
      </c>
      <c r="N1820" t="s">
        <v>343</v>
      </c>
      <c r="O1820">
        <v>35455</v>
      </c>
      <c r="P1820" t="s">
        <v>342</v>
      </c>
      <c r="Q1820" t="s">
        <v>343</v>
      </c>
      <c r="R1820" t="s">
        <v>516</v>
      </c>
      <c r="S1820" s="43">
        <v>-1.79</v>
      </c>
      <c r="U1820" s="43">
        <v>18</v>
      </c>
      <c r="IF1820">
        <v>35455</v>
      </c>
      <c r="IG1820" t="s">
        <v>342</v>
      </c>
      <c r="IH1820" t="s">
        <v>292</v>
      </c>
      <c r="IK1820">
        <v>-2</v>
      </c>
      <c r="IL1820" t="s">
        <v>278</v>
      </c>
      <c r="IM1820" t="s">
        <v>279</v>
      </c>
      <c r="IN1820" t="s">
        <v>471</v>
      </c>
      <c r="IP1820" t="s">
        <v>499</v>
      </c>
    </row>
    <row r="1821" spans="1:250" x14ac:dyDescent="0.35">
      <c r="A1821">
        <v>15275</v>
      </c>
      <c r="B1821">
        <v>-922729984</v>
      </c>
      <c r="C1821">
        <v>1837</v>
      </c>
      <c r="D1821" t="s">
        <v>272</v>
      </c>
      <c r="E1821" t="s">
        <v>273</v>
      </c>
      <c r="F1821">
        <v>13794</v>
      </c>
      <c r="G1821" t="s">
        <v>274</v>
      </c>
      <c r="H1821" t="s">
        <v>275</v>
      </c>
      <c r="I1821">
        <v>528</v>
      </c>
      <c r="J1821" t="s">
        <v>531</v>
      </c>
      <c r="K1821" t="s">
        <v>532</v>
      </c>
      <c r="L1821">
        <v>34667</v>
      </c>
      <c r="M1821" t="s">
        <v>355</v>
      </c>
      <c r="N1821" t="s">
        <v>356</v>
      </c>
      <c r="O1821">
        <v>34667</v>
      </c>
      <c r="P1821" t="s">
        <v>355</v>
      </c>
      <c r="Q1821" t="s">
        <v>356</v>
      </c>
      <c r="R1821" t="s">
        <v>516</v>
      </c>
      <c r="S1821" s="43">
        <v>-1.71</v>
      </c>
      <c r="U1821" s="43">
        <v>18</v>
      </c>
      <c r="IF1821">
        <v>34667</v>
      </c>
      <c r="IG1821" t="s">
        <v>355</v>
      </c>
      <c r="IH1821" t="s">
        <v>311</v>
      </c>
      <c r="IK1821">
        <v>-2</v>
      </c>
      <c r="IL1821" t="s">
        <v>278</v>
      </c>
      <c r="IM1821" t="s">
        <v>279</v>
      </c>
      <c r="IN1821" t="s">
        <v>468</v>
      </c>
      <c r="IP1821" t="s">
        <v>498</v>
      </c>
    </row>
    <row r="1822" spans="1:250" x14ac:dyDescent="0.35">
      <c r="A1822">
        <v>15276</v>
      </c>
      <c r="B1822">
        <v>-922729984</v>
      </c>
      <c r="C1822">
        <v>1837</v>
      </c>
      <c r="D1822" t="s">
        <v>272</v>
      </c>
      <c r="E1822" t="s">
        <v>273</v>
      </c>
      <c r="F1822">
        <v>13794</v>
      </c>
      <c r="G1822" t="s">
        <v>274</v>
      </c>
      <c r="H1822" t="s">
        <v>275</v>
      </c>
      <c r="I1822">
        <v>527</v>
      </c>
      <c r="J1822" t="s">
        <v>535</v>
      </c>
      <c r="K1822" t="s">
        <v>536</v>
      </c>
      <c r="L1822">
        <v>34667</v>
      </c>
      <c r="M1822" t="s">
        <v>355</v>
      </c>
      <c r="N1822" t="s">
        <v>356</v>
      </c>
      <c r="O1822">
        <v>34667</v>
      </c>
      <c r="P1822" t="s">
        <v>355</v>
      </c>
      <c r="Q1822" t="s">
        <v>356</v>
      </c>
      <c r="R1822" t="s">
        <v>516</v>
      </c>
      <c r="S1822" s="43">
        <v>-1.2</v>
      </c>
      <c r="U1822" s="43">
        <v>18</v>
      </c>
      <c r="IF1822">
        <v>34667</v>
      </c>
      <c r="IG1822" t="s">
        <v>355</v>
      </c>
      <c r="IH1822" t="s">
        <v>311</v>
      </c>
      <c r="IK1822">
        <v>-2</v>
      </c>
      <c r="IL1822" t="s">
        <v>278</v>
      </c>
      <c r="IM1822" t="s">
        <v>279</v>
      </c>
      <c r="IN1822" t="s">
        <v>468</v>
      </c>
      <c r="IP1822" t="s">
        <v>498</v>
      </c>
    </row>
    <row r="1823" spans="1:250" x14ac:dyDescent="0.35">
      <c r="A1823">
        <v>15277</v>
      </c>
      <c r="B1823">
        <v>-922729984</v>
      </c>
      <c r="C1823">
        <v>1837</v>
      </c>
      <c r="D1823" t="s">
        <v>272</v>
      </c>
      <c r="E1823" t="s">
        <v>273</v>
      </c>
      <c r="F1823">
        <v>35467</v>
      </c>
      <c r="G1823" t="s">
        <v>337</v>
      </c>
      <c r="H1823" t="s">
        <v>338</v>
      </c>
      <c r="I1823">
        <v>507</v>
      </c>
      <c r="J1823" t="s">
        <v>549</v>
      </c>
      <c r="K1823" t="s">
        <v>550</v>
      </c>
      <c r="L1823">
        <v>35556</v>
      </c>
      <c r="M1823" t="s">
        <v>339</v>
      </c>
      <c r="N1823" t="s">
        <v>340</v>
      </c>
      <c r="O1823">
        <v>35556</v>
      </c>
      <c r="P1823" t="s">
        <v>339</v>
      </c>
      <c r="Q1823" t="s">
        <v>340</v>
      </c>
      <c r="R1823" t="s">
        <v>516</v>
      </c>
      <c r="S1823" s="43">
        <v>-7.26</v>
      </c>
      <c r="U1823" s="43">
        <v>18</v>
      </c>
      <c r="IF1823">
        <v>35556</v>
      </c>
      <c r="IG1823" t="s">
        <v>339</v>
      </c>
      <c r="IH1823" t="s">
        <v>341</v>
      </c>
      <c r="IK1823">
        <v>-2</v>
      </c>
      <c r="IL1823" t="s">
        <v>278</v>
      </c>
      <c r="IM1823" t="s">
        <v>279</v>
      </c>
      <c r="IN1823" t="s">
        <v>500</v>
      </c>
      <c r="IP1823" t="s">
        <v>501</v>
      </c>
    </row>
    <row r="1824" spans="1:250" x14ac:dyDescent="0.35">
      <c r="A1824">
        <v>15278</v>
      </c>
      <c r="B1824">
        <v>-922729984</v>
      </c>
      <c r="C1824">
        <v>1837</v>
      </c>
      <c r="D1824" t="s">
        <v>272</v>
      </c>
      <c r="E1824" t="s">
        <v>273</v>
      </c>
      <c r="F1824">
        <v>7057</v>
      </c>
      <c r="G1824" t="s">
        <v>290</v>
      </c>
      <c r="H1824" t="s">
        <v>291</v>
      </c>
      <c r="I1824">
        <v>528</v>
      </c>
      <c r="J1824" t="s">
        <v>531</v>
      </c>
      <c r="K1824" t="s">
        <v>532</v>
      </c>
      <c r="L1824">
        <v>35455</v>
      </c>
      <c r="M1824" t="s">
        <v>342</v>
      </c>
      <c r="N1824" t="s">
        <v>343</v>
      </c>
      <c r="O1824">
        <v>35455</v>
      </c>
      <c r="P1824" t="s">
        <v>342</v>
      </c>
      <c r="Q1824" t="s">
        <v>343</v>
      </c>
      <c r="R1824" t="s">
        <v>516</v>
      </c>
      <c r="S1824" s="43">
        <v>-1.25</v>
      </c>
      <c r="U1824" s="43">
        <v>18</v>
      </c>
      <c r="IF1824">
        <v>35455</v>
      </c>
      <c r="IG1824" t="s">
        <v>342</v>
      </c>
      <c r="IH1824" t="s">
        <v>292</v>
      </c>
      <c r="IK1824">
        <v>-2</v>
      </c>
      <c r="IL1824" t="s">
        <v>278</v>
      </c>
      <c r="IM1824" t="s">
        <v>279</v>
      </c>
      <c r="IN1824" t="s">
        <v>471</v>
      </c>
      <c r="IP1824" t="s">
        <v>499</v>
      </c>
    </row>
    <row r="1825" spans="1:250" x14ac:dyDescent="0.35">
      <c r="A1825">
        <v>15279</v>
      </c>
      <c r="B1825">
        <v>-922729984</v>
      </c>
      <c r="C1825">
        <v>1837</v>
      </c>
      <c r="D1825" t="s">
        <v>272</v>
      </c>
      <c r="E1825" t="s">
        <v>273</v>
      </c>
      <c r="F1825">
        <v>7057</v>
      </c>
      <c r="G1825" t="s">
        <v>290</v>
      </c>
      <c r="H1825" t="s">
        <v>291</v>
      </c>
      <c r="I1825">
        <v>527</v>
      </c>
      <c r="J1825" t="s">
        <v>535</v>
      </c>
      <c r="K1825" t="s">
        <v>536</v>
      </c>
      <c r="L1825">
        <v>35455</v>
      </c>
      <c r="M1825" t="s">
        <v>342</v>
      </c>
      <c r="N1825" t="s">
        <v>343</v>
      </c>
      <c r="O1825">
        <v>35455</v>
      </c>
      <c r="P1825" t="s">
        <v>342</v>
      </c>
      <c r="Q1825" t="s">
        <v>343</v>
      </c>
      <c r="R1825" t="s">
        <v>516</v>
      </c>
      <c r="S1825" s="43">
        <v>-0.87</v>
      </c>
      <c r="U1825" s="43">
        <v>18</v>
      </c>
      <c r="IF1825">
        <v>35455</v>
      </c>
      <c r="IG1825" t="s">
        <v>342</v>
      </c>
      <c r="IH1825" t="s">
        <v>292</v>
      </c>
      <c r="IK1825">
        <v>-2</v>
      </c>
      <c r="IL1825" t="s">
        <v>278</v>
      </c>
      <c r="IM1825" t="s">
        <v>279</v>
      </c>
      <c r="IN1825" t="s">
        <v>471</v>
      </c>
      <c r="IP1825" t="s">
        <v>499</v>
      </c>
    </row>
    <row r="1826" spans="1:250" x14ac:dyDescent="0.35">
      <c r="A1826">
        <v>15280</v>
      </c>
      <c r="B1826">
        <v>-922729984</v>
      </c>
      <c r="C1826">
        <v>1837</v>
      </c>
      <c r="D1826" t="s">
        <v>272</v>
      </c>
      <c r="E1826" t="s">
        <v>273</v>
      </c>
      <c r="F1826">
        <v>7057</v>
      </c>
      <c r="G1826" t="s">
        <v>290</v>
      </c>
      <c r="H1826" t="s">
        <v>291</v>
      </c>
      <c r="I1826">
        <v>523</v>
      </c>
      <c r="J1826" t="s">
        <v>537</v>
      </c>
      <c r="K1826" t="s">
        <v>538</v>
      </c>
      <c r="L1826">
        <v>35455</v>
      </c>
      <c r="M1826" t="s">
        <v>342</v>
      </c>
      <c r="N1826" t="s">
        <v>343</v>
      </c>
      <c r="O1826">
        <v>35455</v>
      </c>
      <c r="P1826" t="s">
        <v>342</v>
      </c>
      <c r="Q1826" t="s">
        <v>343</v>
      </c>
      <c r="R1826" t="s">
        <v>516</v>
      </c>
      <c r="S1826" s="43">
        <v>-1.82</v>
      </c>
      <c r="U1826" s="43">
        <v>18</v>
      </c>
      <c r="IF1826">
        <v>35455</v>
      </c>
      <c r="IG1826" t="s">
        <v>342</v>
      </c>
      <c r="IH1826" t="s">
        <v>292</v>
      </c>
      <c r="IK1826">
        <v>-2</v>
      </c>
      <c r="IL1826" t="s">
        <v>278</v>
      </c>
      <c r="IM1826" t="s">
        <v>279</v>
      </c>
      <c r="IN1826" t="s">
        <v>471</v>
      </c>
      <c r="IP1826" t="s">
        <v>499</v>
      </c>
    </row>
    <row r="1827" spans="1:250" x14ac:dyDescent="0.35">
      <c r="A1827">
        <v>15281</v>
      </c>
      <c r="B1827">
        <v>-922729984</v>
      </c>
      <c r="C1827">
        <v>1837</v>
      </c>
      <c r="D1827" t="s">
        <v>272</v>
      </c>
      <c r="E1827" t="s">
        <v>273</v>
      </c>
      <c r="F1827">
        <v>7057</v>
      </c>
      <c r="G1827" t="s">
        <v>290</v>
      </c>
      <c r="H1827" t="s">
        <v>291</v>
      </c>
      <c r="I1827">
        <v>521</v>
      </c>
      <c r="J1827" t="s">
        <v>539</v>
      </c>
      <c r="K1827" t="s">
        <v>540</v>
      </c>
      <c r="L1827">
        <v>35455</v>
      </c>
      <c r="M1827" t="s">
        <v>342</v>
      </c>
      <c r="N1827" t="s">
        <v>343</v>
      </c>
      <c r="O1827">
        <v>35455</v>
      </c>
      <c r="P1827" t="s">
        <v>342</v>
      </c>
      <c r="Q1827" t="s">
        <v>343</v>
      </c>
      <c r="R1827" t="s">
        <v>516</v>
      </c>
      <c r="S1827" s="43">
        <v>-0.91</v>
      </c>
      <c r="U1827" s="43">
        <v>18</v>
      </c>
      <c r="IF1827">
        <v>35455</v>
      </c>
      <c r="IG1827" t="s">
        <v>342</v>
      </c>
      <c r="IH1827" t="s">
        <v>292</v>
      </c>
      <c r="IK1827">
        <v>-2</v>
      </c>
      <c r="IL1827" t="s">
        <v>278</v>
      </c>
      <c r="IM1827" t="s">
        <v>279</v>
      </c>
      <c r="IN1827" t="s">
        <v>471</v>
      </c>
      <c r="IP1827" t="s">
        <v>499</v>
      </c>
    </row>
    <row r="1828" spans="1:250" x14ac:dyDescent="0.35">
      <c r="A1828">
        <v>15282</v>
      </c>
      <c r="B1828">
        <v>-922729984</v>
      </c>
      <c r="C1828">
        <v>1837</v>
      </c>
      <c r="D1828" t="s">
        <v>272</v>
      </c>
      <c r="E1828" t="s">
        <v>273</v>
      </c>
      <c r="F1828">
        <v>7057</v>
      </c>
      <c r="G1828" t="s">
        <v>290</v>
      </c>
      <c r="H1828" t="s">
        <v>291</v>
      </c>
      <c r="I1828">
        <v>519</v>
      </c>
      <c r="J1828" t="s">
        <v>541</v>
      </c>
      <c r="K1828" t="s">
        <v>542</v>
      </c>
      <c r="L1828">
        <v>35455</v>
      </c>
      <c r="M1828" t="s">
        <v>342</v>
      </c>
      <c r="N1828" t="s">
        <v>343</v>
      </c>
      <c r="O1828">
        <v>35455</v>
      </c>
      <c r="P1828" t="s">
        <v>342</v>
      </c>
      <c r="Q1828" t="s">
        <v>343</v>
      </c>
      <c r="R1828" t="s">
        <v>516</v>
      </c>
      <c r="S1828" s="43">
        <v>-0.95</v>
      </c>
      <c r="U1828" s="43">
        <v>18</v>
      </c>
      <c r="IF1828">
        <v>35455</v>
      </c>
      <c r="IG1828" t="s">
        <v>342</v>
      </c>
      <c r="IH1828" t="s">
        <v>292</v>
      </c>
      <c r="IK1828">
        <v>-2</v>
      </c>
      <c r="IL1828" t="s">
        <v>278</v>
      </c>
      <c r="IM1828" t="s">
        <v>279</v>
      </c>
      <c r="IN1828" t="s">
        <v>471</v>
      </c>
      <c r="IP1828" t="s">
        <v>499</v>
      </c>
    </row>
    <row r="1829" spans="1:250" x14ac:dyDescent="0.35">
      <c r="A1829">
        <v>15283</v>
      </c>
      <c r="B1829">
        <v>-922729984</v>
      </c>
      <c r="C1829">
        <v>1837</v>
      </c>
      <c r="D1829" t="s">
        <v>272</v>
      </c>
      <c r="E1829" t="s">
        <v>273</v>
      </c>
      <c r="F1829">
        <v>35467</v>
      </c>
      <c r="G1829" t="s">
        <v>337</v>
      </c>
      <c r="H1829" t="s">
        <v>338</v>
      </c>
      <c r="I1829">
        <v>523</v>
      </c>
      <c r="J1829" t="s">
        <v>537</v>
      </c>
      <c r="K1829" t="s">
        <v>538</v>
      </c>
      <c r="L1829">
        <v>35556</v>
      </c>
      <c r="M1829" t="s">
        <v>339</v>
      </c>
      <c r="N1829" t="s">
        <v>340</v>
      </c>
      <c r="O1829">
        <v>35556</v>
      </c>
      <c r="P1829" t="s">
        <v>339</v>
      </c>
      <c r="Q1829" t="s">
        <v>340</v>
      </c>
      <c r="R1829" t="s">
        <v>516</v>
      </c>
      <c r="S1829" s="43">
        <v>-7.7</v>
      </c>
      <c r="U1829" s="43">
        <v>18</v>
      </c>
      <c r="IF1829">
        <v>35556</v>
      </c>
      <c r="IG1829" t="s">
        <v>339</v>
      </c>
      <c r="IH1829" t="s">
        <v>341</v>
      </c>
      <c r="IK1829">
        <v>-2</v>
      </c>
      <c r="IL1829" t="s">
        <v>278</v>
      </c>
      <c r="IM1829" t="s">
        <v>279</v>
      </c>
      <c r="IN1829" t="s">
        <v>500</v>
      </c>
      <c r="IP1829" t="s">
        <v>501</v>
      </c>
    </row>
    <row r="1830" spans="1:250" x14ac:dyDescent="0.35">
      <c r="A1830">
        <v>15284</v>
      </c>
      <c r="B1830">
        <v>-922729984</v>
      </c>
      <c r="C1830">
        <v>1837</v>
      </c>
      <c r="D1830" t="s">
        <v>272</v>
      </c>
      <c r="E1830" t="s">
        <v>273</v>
      </c>
      <c r="F1830">
        <v>35467</v>
      </c>
      <c r="G1830" t="s">
        <v>337</v>
      </c>
      <c r="H1830" t="s">
        <v>338</v>
      </c>
      <c r="I1830">
        <v>521</v>
      </c>
      <c r="J1830" t="s">
        <v>539</v>
      </c>
      <c r="K1830" t="s">
        <v>540</v>
      </c>
      <c r="L1830">
        <v>35556</v>
      </c>
      <c r="M1830" t="s">
        <v>339</v>
      </c>
      <c r="N1830" t="s">
        <v>340</v>
      </c>
      <c r="O1830">
        <v>35556</v>
      </c>
      <c r="P1830" t="s">
        <v>339</v>
      </c>
      <c r="Q1830" t="s">
        <v>340</v>
      </c>
      <c r="R1830" t="s">
        <v>516</v>
      </c>
      <c r="S1830" s="43">
        <v>-3.85</v>
      </c>
      <c r="U1830" s="43">
        <v>18</v>
      </c>
      <c r="IF1830">
        <v>35556</v>
      </c>
      <c r="IG1830" t="s">
        <v>339</v>
      </c>
      <c r="IH1830" t="s">
        <v>341</v>
      </c>
      <c r="IK1830">
        <v>-2</v>
      </c>
      <c r="IL1830" t="s">
        <v>278</v>
      </c>
      <c r="IM1830" t="s">
        <v>279</v>
      </c>
      <c r="IN1830" t="s">
        <v>500</v>
      </c>
      <c r="IP1830" t="s">
        <v>501</v>
      </c>
    </row>
    <row r="1831" spans="1:250" x14ac:dyDescent="0.35">
      <c r="A1831">
        <v>15285</v>
      </c>
      <c r="B1831">
        <v>-922729984</v>
      </c>
      <c r="C1831">
        <v>1837</v>
      </c>
      <c r="D1831" t="s">
        <v>272</v>
      </c>
      <c r="E1831" t="s">
        <v>273</v>
      </c>
      <c r="F1831">
        <v>35467</v>
      </c>
      <c r="G1831" t="s">
        <v>337</v>
      </c>
      <c r="H1831" t="s">
        <v>338</v>
      </c>
      <c r="I1831">
        <v>519</v>
      </c>
      <c r="J1831" t="s">
        <v>541</v>
      </c>
      <c r="K1831" t="s">
        <v>542</v>
      </c>
      <c r="L1831">
        <v>35556</v>
      </c>
      <c r="M1831" t="s">
        <v>339</v>
      </c>
      <c r="N1831" t="s">
        <v>340</v>
      </c>
      <c r="O1831">
        <v>35556</v>
      </c>
      <c r="P1831" t="s">
        <v>339</v>
      </c>
      <c r="Q1831" t="s">
        <v>340</v>
      </c>
      <c r="R1831" t="s">
        <v>516</v>
      </c>
      <c r="S1831" s="43">
        <v>-3.85</v>
      </c>
      <c r="U1831" s="43">
        <v>18</v>
      </c>
      <c r="IF1831">
        <v>35556</v>
      </c>
      <c r="IG1831" t="s">
        <v>339</v>
      </c>
      <c r="IH1831" t="s">
        <v>341</v>
      </c>
      <c r="IK1831">
        <v>-2</v>
      </c>
      <c r="IL1831" t="s">
        <v>278</v>
      </c>
      <c r="IM1831" t="s">
        <v>279</v>
      </c>
      <c r="IN1831" t="s">
        <v>500</v>
      </c>
      <c r="IP1831" t="s">
        <v>501</v>
      </c>
    </row>
    <row r="1832" spans="1:250" x14ac:dyDescent="0.35">
      <c r="A1832">
        <v>15286</v>
      </c>
      <c r="B1832">
        <v>-922729984</v>
      </c>
      <c r="C1832">
        <v>1837</v>
      </c>
      <c r="D1832" t="s">
        <v>272</v>
      </c>
      <c r="E1832" t="s">
        <v>273</v>
      </c>
      <c r="F1832">
        <v>35467</v>
      </c>
      <c r="G1832" t="s">
        <v>337</v>
      </c>
      <c r="H1832" t="s">
        <v>338</v>
      </c>
      <c r="I1832">
        <v>515</v>
      </c>
      <c r="J1832" t="s">
        <v>543</v>
      </c>
      <c r="K1832" t="s">
        <v>544</v>
      </c>
      <c r="L1832">
        <v>35556</v>
      </c>
      <c r="M1832" t="s">
        <v>339</v>
      </c>
      <c r="N1832" t="s">
        <v>340</v>
      </c>
      <c r="O1832">
        <v>35556</v>
      </c>
      <c r="P1832" t="s">
        <v>339</v>
      </c>
      <c r="Q1832" t="s">
        <v>340</v>
      </c>
      <c r="R1832" t="s">
        <v>516</v>
      </c>
      <c r="S1832" s="43">
        <v>-9.17</v>
      </c>
      <c r="U1832" s="43">
        <v>18</v>
      </c>
      <c r="IF1832">
        <v>35556</v>
      </c>
      <c r="IG1832" t="s">
        <v>339</v>
      </c>
      <c r="IH1832" t="s">
        <v>341</v>
      </c>
      <c r="IK1832">
        <v>-2</v>
      </c>
      <c r="IL1832" t="s">
        <v>278</v>
      </c>
      <c r="IM1832" t="s">
        <v>279</v>
      </c>
      <c r="IN1832" t="s">
        <v>500</v>
      </c>
      <c r="IP1832" t="s">
        <v>501</v>
      </c>
    </row>
    <row r="1833" spans="1:250" x14ac:dyDescent="0.35">
      <c r="A1833">
        <v>15287</v>
      </c>
      <c r="B1833">
        <v>-922729984</v>
      </c>
      <c r="C1833">
        <v>1837</v>
      </c>
      <c r="D1833" t="s">
        <v>272</v>
      </c>
      <c r="E1833" t="s">
        <v>273</v>
      </c>
      <c r="F1833">
        <v>35467</v>
      </c>
      <c r="G1833" t="s">
        <v>337</v>
      </c>
      <c r="H1833" t="s">
        <v>338</v>
      </c>
      <c r="I1833">
        <v>513</v>
      </c>
      <c r="J1833" t="s">
        <v>545</v>
      </c>
      <c r="K1833" t="s">
        <v>546</v>
      </c>
      <c r="L1833">
        <v>35556</v>
      </c>
      <c r="M1833" t="s">
        <v>339</v>
      </c>
      <c r="N1833" t="s">
        <v>340</v>
      </c>
      <c r="O1833">
        <v>35556</v>
      </c>
      <c r="P1833" t="s">
        <v>339</v>
      </c>
      <c r="Q1833" t="s">
        <v>340</v>
      </c>
      <c r="R1833" t="s">
        <v>516</v>
      </c>
      <c r="S1833" s="43">
        <v>-8.19</v>
      </c>
      <c r="U1833" s="43">
        <v>18</v>
      </c>
      <c r="IF1833">
        <v>35556</v>
      </c>
      <c r="IG1833" t="s">
        <v>339</v>
      </c>
      <c r="IH1833" t="s">
        <v>341</v>
      </c>
      <c r="IK1833">
        <v>-2</v>
      </c>
      <c r="IL1833" t="s">
        <v>278</v>
      </c>
      <c r="IM1833" t="s">
        <v>279</v>
      </c>
      <c r="IN1833" t="s">
        <v>500</v>
      </c>
      <c r="IP1833" t="s">
        <v>501</v>
      </c>
    </row>
    <row r="1834" spans="1:250" x14ac:dyDescent="0.35">
      <c r="A1834">
        <v>15288</v>
      </c>
      <c r="B1834">
        <v>-922729984</v>
      </c>
      <c r="C1834">
        <v>1837</v>
      </c>
      <c r="D1834" t="s">
        <v>272</v>
      </c>
      <c r="E1834" t="s">
        <v>273</v>
      </c>
      <c r="F1834">
        <v>35467</v>
      </c>
      <c r="G1834" t="s">
        <v>337</v>
      </c>
      <c r="H1834" t="s">
        <v>338</v>
      </c>
      <c r="I1834">
        <v>509</v>
      </c>
      <c r="J1834" t="s">
        <v>547</v>
      </c>
      <c r="K1834" t="s">
        <v>548</v>
      </c>
      <c r="L1834">
        <v>35556</v>
      </c>
      <c r="M1834" t="s">
        <v>339</v>
      </c>
      <c r="N1834" t="s">
        <v>340</v>
      </c>
      <c r="O1834">
        <v>35556</v>
      </c>
      <c r="P1834" t="s">
        <v>339</v>
      </c>
      <c r="Q1834" t="s">
        <v>340</v>
      </c>
      <c r="R1834" t="s">
        <v>516</v>
      </c>
      <c r="S1834" s="43">
        <v>-4.62</v>
      </c>
      <c r="U1834" s="43">
        <v>18</v>
      </c>
      <c r="IF1834">
        <v>35556</v>
      </c>
      <c r="IG1834" t="s">
        <v>339</v>
      </c>
      <c r="IH1834" t="s">
        <v>341</v>
      </c>
      <c r="IK1834">
        <v>-2</v>
      </c>
      <c r="IL1834" t="s">
        <v>278</v>
      </c>
      <c r="IM1834" t="s">
        <v>279</v>
      </c>
      <c r="IN1834" t="s">
        <v>500</v>
      </c>
      <c r="IP1834" t="s">
        <v>501</v>
      </c>
    </row>
    <row r="1835" spans="1:250" x14ac:dyDescent="0.35">
      <c r="A1835">
        <v>15289</v>
      </c>
      <c r="B1835">
        <v>-922729984</v>
      </c>
      <c r="C1835">
        <v>1837</v>
      </c>
      <c r="D1835" t="s">
        <v>272</v>
      </c>
      <c r="E1835" t="s">
        <v>273</v>
      </c>
      <c r="F1835">
        <v>13794</v>
      </c>
      <c r="G1835" t="s">
        <v>274</v>
      </c>
      <c r="H1835" t="s">
        <v>275</v>
      </c>
      <c r="I1835">
        <v>515</v>
      </c>
      <c r="J1835" t="s">
        <v>543</v>
      </c>
      <c r="K1835" t="s">
        <v>544</v>
      </c>
      <c r="L1835">
        <v>38311</v>
      </c>
      <c r="M1835" t="s">
        <v>358</v>
      </c>
      <c r="N1835" t="s">
        <v>359</v>
      </c>
      <c r="O1835">
        <v>38311</v>
      </c>
      <c r="P1835" t="s">
        <v>358</v>
      </c>
      <c r="Q1835" t="s">
        <v>359</v>
      </c>
      <c r="R1835" t="s">
        <v>516</v>
      </c>
      <c r="S1835" s="43">
        <v>-0.17</v>
      </c>
      <c r="U1835" s="43">
        <v>18</v>
      </c>
      <c r="IF1835">
        <v>38311</v>
      </c>
      <c r="IG1835" t="s">
        <v>358</v>
      </c>
      <c r="IH1835" t="s">
        <v>311</v>
      </c>
      <c r="IK1835">
        <v>-2</v>
      </c>
      <c r="IL1835" t="s">
        <v>278</v>
      </c>
      <c r="IM1835" t="s">
        <v>279</v>
      </c>
      <c r="IN1835" t="s">
        <v>468</v>
      </c>
      <c r="IP1835" t="s">
        <v>503</v>
      </c>
    </row>
    <row r="1836" spans="1:250" x14ac:dyDescent="0.35">
      <c r="A1836">
        <v>15290</v>
      </c>
      <c r="B1836">
        <v>-922729984</v>
      </c>
      <c r="C1836">
        <v>1837</v>
      </c>
      <c r="D1836" t="s">
        <v>272</v>
      </c>
      <c r="E1836" t="s">
        <v>273</v>
      </c>
      <c r="F1836">
        <v>13794</v>
      </c>
      <c r="G1836" t="s">
        <v>274</v>
      </c>
      <c r="H1836" t="s">
        <v>275</v>
      </c>
      <c r="I1836">
        <v>513</v>
      </c>
      <c r="J1836" t="s">
        <v>545</v>
      </c>
      <c r="K1836" t="s">
        <v>546</v>
      </c>
      <c r="L1836">
        <v>38311</v>
      </c>
      <c r="M1836" t="s">
        <v>358</v>
      </c>
      <c r="N1836" t="s">
        <v>359</v>
      </c>
      <c r="O1836">
        <v>38311</v>
      </c>
      <c r="P1836" t="s">
        <v>358</v>
      </c>
      <c r="Q1836" t="s">
        <v>359</v>
      </c>
      <c r="R1836" t="s">
        <v>516</v>
      </c>
      <c r="S1836" s="43">
        <v>-0.15</v>
      </c>
      <c r="U1836" s="43">
        <v>18</v>
      </c>
      <c r="IF1836">
        <v>38311</v>
      </c>
      <c r="IG1836" t="s">
        <v>358</v>
      </c>
      <c r="IH1836" t="s">
        <v>311</v>
      </c>
      <c r="IK1836">
        <v>-2</v>
      </c>
      <c r="IL1836" t="s">
        <v>278</v>
      </c>
      <c r="IM1836" t="s">
        <v>279</v>
      </c>
      <c r="IN1836" t="s">
        <v>468</v>
      </c>
      <c r="IP1836" t="s">
        <v>503</v>
      </c>
    </row>
    <row r="1837" spans="1:250" x14ac:dyDescent="0.35">
      <c r="A1837">
        <v>15291</v>
      </c>
      <c r="B1837">
        <v>-922729984</v>
      </c>
      <c r="C1837">
        <v>1837</v>
      </c>
      <c r="D1837" t="s">
        <v>272</v>
      </c>
      <c r="E1837" t="s">
        <v>273</v>
      </c>
      <c r="F1837">
        <v>13794</v>
      </c>
      <c r="G1837" t="s">
        <v>274</v>
      </c>
      <c r="H1837" t="s">
        <v>275</v>
      </c>
      <c r="I1837">
        <v>509</v>
      </c>
      <c r="J1837" t="s">
        <v>547</v>
      </c>
      <c r="K1837" t="s">
        <v>548</v>
      </c>
      <c r="L1837">
        <v>38311</v>
      </c>
      <c r="M1837" t="s">
        <v>358</v>
      </c>
      <c r="N1837" t="s">
        <v>359</v>
      </c>
      <c r="O1837">
        <v>38311</v>
      </c>
      <c r="P1837" t="s">
        <v>358</v>
      </c>
      <c r="Q1837" t="s">
        <v>359</v>
      </c>
      <c r="R1837" t="s">
        <v>516</v>
      </c>
      <c r="S1837" s="43">
        <v>-0.09</v>
      </c>
      <c r="U1837" s="43">
        <v>18</v>
      </c>
      <c r="IF1837">
        <v>38311</v>
      </c>
      <c r="IG1837" t="s">
        <v>358</v>
      </c>
      <c r="IH1837" t="s">
        <v>311</v>
      </c>
      <c r="IK1837">
        <v>-2</v>
      </c>
      <c r="IL1837" t="s">
        <v>278</v>
      </c>
      <c r="IM1837" t="s">
        <v>279</v>
      </c>
      <c r="IN1837" t="s">
        <v>468</v>
      </c>
      <c r="IP1837" t="s">
        <v>503</v>
      </c>
    </row>
    <row r="1838" spans="1:250" x14ac:dyDescent="0.35">
      <c r="A1838">
        <v>15292</v>
      </c>
      <c r="B1838">
        <v>-922729984</v>
      </c>
      <c r="C1838">
        <v>1837</v>
      </c>
      <c r="D1838" t="s">
        <v>272</v>
      </c>
      <c r="E1838" t="s">
        <v>273</v>
      </c>
      <c r="F1838">
        <v>13794</v>
      </c>
      <c r="G1838" t="s">
        <v>274</v>
      </c>
      <c r="H1838" t="s">
        <v>275</v>
      </c>
      <c r="I1838">
        <v>507</v>
      </c>
      <c r="J1838" t="s">
        <v>549</v>
      </c>
      <c r="K1838" t="s">
        <v>550</v>
      </c>
      <c r="L1838">
        <v>38311</v>
      </c>
      <c r="M1838" t="s">
        <v>358</v>
      </c>
      <c r="N1838" t="s">
        <v>359</v>
      </c>
      <c r="O1838">
        <v>38311</v>
      </c>
      <c r="P1838" t="s">
        <v>358</v>
      </c>
      <c r="Q1838" t="s">
        <v>359</v>
      </c>
      <c r="R1838" t="s">
        <v>516</v>
      </c>
      <c r="S1838" s="43">
        <v>-0.13</v>
      </c>
      <c r="U1838" s="43">
        <v>18</v>
      </c>
      <c r="IF1838">
        <v>38311</v>
      </c>
      <c r="IG1838" t="s">
        <v>358</v>
      </c>
      <c r="IH1838" t="s">
        <v>311</v>
      </c>
      <c r="IK1838">
        <v>-2</v>
      </c>
      <c r="IL1838" t="s">
        <v>278</v>
      </c>
      <c r="IM1838" t="s">
        <v>279</v>
      </c>
      <c r="IN1838" t="s">
        <v>468</v>
      </c>
      <c r="IP1838" t="s">
        <v>503</v>
      </c>
    </row>
    <row r="1839" spans="1:250" x14ac:dyDescent="0.35">
      <c r="A1839">
        <v>15293</v>
      </c>
      <c r="B1839">
        <v>-922729984</v>
      </c>
      <c r="C1839">
        <v>1837</v>
      </c>
      <c r="D1839" t="s">
        <v>272</v>
      </c>
      <c r="E1839" t="s">
        <v>273</v>
      </c>
      <c r="F1839">
        <v>35467</v>
      </c>
      <c r="G1839" t="s">
        <v>337</v>
      </c>
      <c r="H1839" t="s">
        <v>338</v>
      </c>
      <c r="I1839">
        <v>528</v>
      </c>
      <c r="J1839" t="s">
        <v>531</v>
      </c>
      <c r="K1839" t="s">
        <v>532</v>
      </c>
      <c r="L1839">
        <v>35556</v>
      </c>
      <c r="M1839" t="s">
        <v>339</v>
      </c>
      <c r="N1839" t="s">
        <v>340</v>
      </c>
      <c r="O1839">
        <v>35556</v>
      </c>
      <c r="P1839" t="s">
        <v>339</v>
      </c>
      <c r="Q1839" t="s">
        <v>340</v>
      </c>
      <c r="R1839" t="s">
        <v>516</v>
      </c>
      <c r="S1839" s="43">
        <v>-5.5</v>
      </c>
      <c r="U1839" s="43">
        <v>18</v>
      </c>
      <c r="IF1839">
        <v>35556</v>
      </c>
      <c r="IG1839" t="s">
        <v>339</v>
      </c>
      <c r="IH1839" t="s">
        <v>341</v>
      </c>
      <c r="IK1839">
        <v>-2</v>
      </c>
      <c r="IL1839" t="s">
        <v>278</v>
      </c>
      <c r="IM1839" t="s">
        <v>279</v>
      </c>
      <c r="IN1839" t="s">
        <v>500</v>
      </c>
      <c r="IP1839" t="s">
        <v>501</v>
      </c>
    </row>
    <row r="1840" spans="1:250" x14ac:dyDescent="0.35">
      <c r="A1840">
        <v>15294</v>
      </c>
      <c r="B1840">
        <v>-922729984</v>
      </c>
      <c r="C1840">
        <v>1837</v>
      </c>
      <c r="D1840" t="s">
        <v>272</v>
      </c>
      <c r="E1840" t="s">
        <v>273</v>
      </c>
      <c r="F1840">
        <v>35467</v>
      </c>
      <c r="G1840" t="s">
        <v>337</v>
      </c>
      <c r="H1840" t="s">
        <v>338</v>
      </c>
      <c r="I1840">
        <v>527</v>
      </c>
      <c r="J1840" t="s">
        <v>535</v>
      </c>
      <c r="K1840" t="s">
        <v>536</v>
      </c>
      <c r="L1840">
        <v>35556</v>
      </c>
      <c r="M1840" t="s">
        <v>339</v>
      </c>
      <c r="N1840" t="s">
        <v>340</v>
      </c>
      <c r="O1840">
        <v>35556</v>
      </c>
      <c r="P1840" t="s">
        <v>339</v>
      </c>
      <c r="Q1840" t="s">
        <v>340</v>
      </c>
      <c r="R1840" t="s">
        <v>516</v>
      </c>
      <c r="S1840" s="43">
        <v>-3.85</v>
      </c>
      <c r="U1840" s="43">
        <v>18</v>
      </c>
      <c r="IF1840">
        <v>35556</v>
      </c>
      <c r="IG1840" t="s">
        <v>339</v>
      </c>
      <c r="IH1840" t="s">
        <v>341</v>
      </c>
      <c r="IK1840">
        <v>-2</v>
      </c>
      <c r="IL1840" t="s">
        <v>278</v>
      </c>
      <c r="IM1840" t="s">
        <v>279</v>
      </c>
      <c r="IN1840" t="s">
        <v>500</v>
      </c>
      <c r="IP1840" t="s">
        <v>501</v>
      </c>
    </row>
    <row r="1841" spans="1:250" x14ac:dyDescent="0.35">
      <c r="A1841">
        <v>15295</v>
      </c>
      <c r="B1841">
        <v>-922729984</v>
      </c>
      <c r="C1841">
        <v>1837</v>
      </c>
      <c r="D1841" t="s">
        <v>272</v>
      </c>
      <c r="E1841" t="s">
        <v>273</v>
      </c>
      <c r="F1841">
        <v>19011</v>
      </c>
      <c r="G1841" t="s">
        <v>318</v>
      </c>
      <c r="H1841" t="s">
        <v>319</v>
      </c>
      <c r="I1841">
        <v>507</v>
      </c>
      <c r="J1841" t="s">
        <v>549</v>
      </c>
      <c r="K1841" t="s">
        <v>550</v>
      </c>
      <c r="L1841">
        <v>38311</v>
      </c>
      <c r="M1841" t="s">
        <v>358</v>
      </c>
      <c r="N1841" t="s">
        <v>359</v>
      </c>
      <c r="O1841">
        <v>38311</v>
      </c>
      <c r="P1841" t="s">
        <v>358</v>
      </c>
      <c r="Q1841" t="s">
        <v>359</v>
      </c>
      <c r="R1841" t="s">
        <v>516</v>
      </c>
      <c r="S1841" s="43">
        <v>-0.13</v>
      </c>
      <c r="U1841" s="43">
        <v>18</v>
      </c>
      <c r="IF1841">
        <v>38311</v>
      </c>
      <c r="IG1841" t="s">
        <v>358</v>
      </c>
      <c r="IH1841" t="s">
        <v>322</v>
      </c>
      <c r="IK1841">
        <v>-2</v>
      </c>
      <c r="IL1841" t="s">
        <v>278</v>
      </c>
      <c r="IM1841" t="s">
        <v>279</v>
      </c>
      <c r="IN1841" t="s">
        <v>484</v>
      </c>
      <c r="IP1841" t="s">
        <v>502</v>
      </c>
    </row>
    <row r="1842" spans="1:250" x14ac:dyDescent="0.35">
      <c r="A1842">
        <v>15296</v>
      </c>
      <c r="B1842">
        <v>-922729984</v>
      </c>
      <c r="C1842">
        <v>1837</v>
      </c>
      <c r="D1842" t="s">
        <v>272</v>
      </c>
      <c r="E1842" t="s">
        <v>273</v>
      </c>
      <c r="F1842">
        <v>13794</v>
      </c>
      <c r="G1842" t="s">
        <v>274</v>
      </c>
      <c r="H1842" t="s">
        <v>275</v>
      </c>
      <c r="I1842">
        <v>528</v>
      </c>
      <c r="J1842" t="s">
        <v>531</v>
      </c>
      <c r="K1842" t="s">
        <v>532</v>
      </c>
      <c r="L1842">
        <v>38311</v>
      </c>
      <c r="M1842" t="s">
        <v>358</v>
      </c>
      <c r="N1842" t="s">
        <v>359</v>
      </c>
      <c r="O1842">
        <v>38311</v>
      </c>
      <c r="P1842" t="s">
        <v>358</v>
      </c>
      <c r="Q1842" t="s">
        <v>359</v>
      </c>
      <c r="R1842" t="s">
        <v>516</v>
      </c>
      <c r="S1842" s="43">
        <v>-0.1</v>
      </c>
      <c r="U1842" s="43">
        <v>18</v>
      </c>
      <c r="IF1842">
        <v>38311</v>
      </c>
      <c r="IG1842" t="s">
        <v>358</v>
      </c>
      <c r="IH1842" t="s">
        <v>311</v>
      </c>
      <c r="IK1842">
        <v>-2</v>
      </c>
      <c r="IL1842" t="s">
        <v>278</v>
      </c>
      <c r="IM1842" t="s">
        <v>279</v>
      </c>
      <c r="IN1842" t="s">
        <v>468</v>
      </c>
      <c r="IP1842" t="s">
        <v>503</v>
      </c>
    </row>
    <row r="1843" spans="1:250" x14ac:dyDescent="0.35">
      <c r="A1843">
        <v>15297</v>
      </c>
      <c r="B1843">
        <v>-922729984</v>
      </c>
      <c r="C1843">
        <v>1837</v>
      </c>
      <c r="D1843" t="s">
        <v>272</v>
      </c>
      <c r="E1843" t="s">
        <v>273</v>
      </c>
      <c r="F1843">
        <v>13794</v>
      </c>
      <c r="G1843" t="s">
        <v>274</v>
      </c>
      <c r="H1843" t="s">
        <v>275</v>
      </c>
      <c r="I1843">
        <v>527</v>
      </c>
      <c r="J1843" t="s">
        <v>535</v>
      </c>
      <c r="K1843" t="s">
        <v>536</v>
      </c>
      <c r="L1843">
        <v>38311</v>
      </c>
      <c r="M1843" t="s">
        <v>358</v>
      </c>
      <c r="N1843" t="s">
        <v>359</v>
      </c>
      <c r="O1843">
        <v>38311</v>
      </c>
      <c r="P1843" t="s">
        <v>358</v>
      </c>
      <c r="Q1843" t="s">
        <v>359</v>
      </c>
      <c r="R1843" t="s">
        <v>516</v>
      </c>
      <c r="S1843" s="43">
        <v>-7.0000000000000007E-2</v>
      </c>
      <c r="U1843" s="43">
        <v>18</v>
      </c>
      <c r="IF1843">
        <v>38311</v>
      </c>
      <c r="IG1843" t="s">
        <v>358</v>
      </c>
      <c r="IH1843" t="s">
        <v>311</v>
      </c>
      <c r="IK1843">
        <v>-2</v>
      </c>
      <c r="IL1843" t="s">
        <v>278</v>
      </c>
      <c r="IM1843" t="s">
        <v>279</v>
      </c>
      <c r="IN1843" t="s">
        <v>468</v>
      </c>
      <c r="IP1843" t="s">
        <v>503</v>
      </c>
    </row>
    <row r="1844" spans="1:250" x14ac:dyDescent="0.35">
      <c r="A1844">
        <v>15298</v>
      </c>
      <c r="B1844">
        <v>-922729984</v>
      </c>
      <c r="C1844">
        <v>1837</v>
      </c>
      <c r="D1844" t="s">
        <v>272</v>
      </c>
      <c r="E1844" t="s">
        <v>273</v>
      </c>
      <c r="F1844">
        <v>13794</v>
      </c>
      <c r="G1844" t="s">
        <v>274</v>
      </c>
      <c r="H1844" t="s">
        <v>275</v>
      </c>
      <c r="I1844">
        <v>523</v>
      </c>
      <c r="J1844" t="s">
        <v>537</v>
      </c>
      <c r="K1844" t="s">
        <v>538</v>
      </c>
      <c r="L1844">
        <v>38311</v>
      </c>
      <c r="M1844" t="s">
        <v>358</v>
      </c>
      <c r="N1844" t="s">
        <v>359</v>
      </c>
      <c r="O1844">
        <v>38311</v>
      </c>
      <c r="P1844" t="s">
        <v>358</v>
      </c>
      <c r="Q1844" t="s">
        <v>359</v>
      </c>
      <c r="R1844" t="s">
        <v>516</v>
      </c>
      <c r="S1844" s="43">
        <v>-0.14000000000000001</v>
      </c>
      <c r="U1844" s="43">
        <v>18</v>
      </c>
      <c r="IF1844">
        <v>38311</v>
      </c>
      <c r="IG1844" t="s">
        <v>358</v>
      </c>
      <c r="IH1844" t="s">
        <v>311</v>
      </c>
      <c r="IK1844">
        <v>-2</v>
      </c>
      <c r="IL1844" t="s">
        <v>278</v>
      </c>
      <c r="IM1844" t="s">
        <v>279</v>
      </c>
      <c r="IN1844" t="s">
        <v>468</v>
      </c>
      <c r="IP1844" t="s">
        <v>503</v>
      </c>
    </row>
    <row r="1845" spans="1:250" x14ac:dyDescent="0.35">
      <c r="A1845">
        <v>15299</v>
      </c>
      <c r="B1845">
        <v>-922729984</v>
      </c>
      <c r="C1845">
        <v>1837</v>
      </c>
      <c r="D1845" t="s">
        <v>272</v>
      </c>
      <c r="E1845" t="s">
        <v>273</v>
      </c>
      <c r="F1845">
        <v>13794</v>
      </c>
      <c r="G1845" t="s">
        <v>274</v>
      </c>
      <c r="H1845" t="s">
        <v>275</v>
      </c>
      <c r="I1845">
        <v>521</v>
      </c>
      <c r="J1845" t="s">
        <v>539</v>
      </c>
      <c r="K1845" t="s">
        <v>540</v>
      </c>
      <c r="L1845">
        <v>38311</v>
      </c>
      <c r="M1845" t="s">
        <v>358</v>
      </c>
      <c r="N1845" t="s">
        <v>359</v>
      </c>
      <c r="O1845">
        <v>38311</v>
      </c>
      <c r="P1845" t="s">
        <v>358</v>
      </c>
      <c r="Q1845" t="s">
        <v>359</v>
      </c>
      <c r="R1845" t="s">
        <v>516</v>
      </c>
      <c r="S1845" s="43">
        <v>-7.0000000000000007E-2</v>
      </c>
      <c r="U1845" s="43">
        <v>18</v>
      </c>
      <c r="IF1845">
        <v>38311</v>
      </c>
      <c r="IG1845" t="s">
        <v>358</v>
      </c>
      <c r="IH1845" t="s">
        <v>311</v>
      </c>
      <c r="IK1845">
        <v>-2</v>
      </c>
      <c r="IL1845" t="s">
        <v>278</v>
      </c>
      <c r="IM1845" t="s">
        <v>279</v>
      </c>
      <c r="IN1845" t="s">
        <v>468</v>
      </c>
      <c r="IP1845" t="s">
        <v>503</v>
      </c>
    </row>
    <row r="1846" spans="1:250" x14ac:dyDescent="0.35">
      <c r="A1846">
        <v>15300</v>
      </c>
      <c r="B1846">
        <v>-922729984</v>
      </c>
      <c r="C1846">
        <v>1837</v>
      </c>
      <c r="D1846" t="s">
        <v>272</v>
      </c>
      <c r="E1846" t="s">
        <v>273</v>
      </c>
      <c r="F1846">
        <v>13794</v>
      </c>
      <c r="G1846" t="s">
        <v>274</v>
      </c>
      <c r="H1846" t="s">
        <v>275</v>
      </c>
      <c r="I1846">
        <v>519</v>
      </c>
      <c r="J1846" t="s">
        <v>541</v>
      </c>
      <c r="K1846" t="s">
        <v>542</v>
      </c>
      <c r="L1846">
        <v>38311</v>
      </c>
      <c r="M1846" t="s">
        <v>358</v>
      </c>
      <c r="N1846" t="s">
        <v>359</v>
      </c>
      <c r="O1846">
        <v>38311</v>
      </c>
      <c r="P1846" t="s">
        <v>358</v>
      </c>
      <c r="Q1846" t="s">
        <v>359</v>
      </c>
      <c r="R1846" t="s">
        <v>516</v>
      </c>
      <c r="S1846" s="43">
        <v>-7.0000000000000007E-2</v>
      </c>
      <c r="U1846" s="43">
        <v>18</v>
      </c>
      <c r="IF1846">
        <v>38311</v>
      </c>
      <c r="IG1846" t="s">
        <v>358</v>
      </c>
      <c r="IH1846" t="s">
        <v>311</v>
      </c>
      <c r="IK1846">
        <v>-2</v>
      </c>
      <c r="IL1846" t="s">
        <v>278</v>
      </c>
      <c r="IM1846" t="s">
        <v>279</v>
      </c>
      <c r="IN1846" t="s">
        <v>468</v>
      </c>
      <c r="IP1846" t="s">
        <v>503</v>
      </c>
    </row>
    <row r="1847" spans="1:250" x14ac:dyDescent="0.35">
      <c r="A1847">
        <v>15301</v>
      </c>
      <c r="B1847">
        <v>-922729984</v>
      </c>
      <c r="C1847">
        <v>1837</v>
      </c>
      <c r="D1847" t="s">
        <v>272</v>
      </c>
      <c r="E1847" t="s">
        <v>273</v>
      </c>
      <c r="F1847">
        <v>19011</v>
      </c>
      <c r="G1847" t="s">
        <v>318</v>
      </c>
      <c r="H1847" t="s">
        <v>319</v>
      </c>
      <c r="I1847">
        <v>523</v>
      </c>
      <c r="J1847" t="s">
        <v>537</v>
      </c>
      <c r="K1847" t="s">
        <v>538</v>
      </c>
      <c r="L1847">
        <v>38311</v>
      </c>
      <c r="M1847" t="s">
        <v>358</v>
      </c>
      <c r="N1847" t="s">
        <v>359</v>
      </c>
      <c r="O1847">
        <v>38311</v>
      </c>
      <c r="P1847" t="s">
        <v>358</v>
      </c>
      <c r="Q1847" t="s">
        <v>359</v>
      </c>
      <c r="R1847" t="s">
        <v>516</v>
      </c>
      <c r="S1847" s="43">
        <v>-0.14000000000000001</v>
      </c>
      <c r="U1847" s="43">
        <v>18</v>
      </c>
      <c r="IF1847">
        <v>38311</v>
      </c>
      <c r="IG1847" t="s">
        <v>358</v>
      </c>
      <c r="IH1847" t="s">
        <v>322</v>
      </c>
      <c r="IK1847">
        <v>-2</v>
      </c>
      <c r="IL1847" t="s">
        <v>278</v>
      </c>
      <c r="IM1847" t="s">
        <v>279</v>
      </c>
      <c r="IN1847" t="s">
        <v>484</v>
      </c>
      <c r="IP1847" t="s">
        <v>502</v>
      </c>
    </row>
    <row r="1848" spans="1:250" x14ac:dyDescent="0.35">
      <c r="A1848">
        <v>15302</v>
      </c>
      <c r="B1848">
        <v>-922729984</v>
      </c>
      <c r="C1848">
        <v>1837</v>
      </c>
      <c r="D1848" t="s">
        <v>272</v>
      </c>
      <c r="E1848" t="s">
        <v>273</v>
      </c>
      <c r="F1848">
        <v>19011</v>
      </c>
      <c r="G1848" t="s">
        <v>318</v>
      </c>
      <c r="H1848" t="s">
        <v>319</v>
      </c>
      <c r="I1848">
        <v>521</v>
      </c>
      <c r="J1848" t="s">
        <v>539</v>
      </c>
      <c r="K1848" t="s">
        <v>540</v>
      </c>
      <c r="L1848">
        <v>38311</v>
      </c>
      <c r="M1848" t="s">
        <v>358</v>
      </c>
      <c r="N1848" t="s">
        <v>359</v>
      </c>
      <c r="O1848">
        <v>38311</v>
      </c>
      <c r="P1848" t="s">
        <v>358</v>
      </c>
      <c r="Q1848" t="s">
        <v>359</v>
      </c>
      <c r="R1848" t="s">
        <v>516</v>
      </c>
      <c r="S1848" s="43">
        <v>-7.0000000000000007E-2</v>
      </c>
      <c r="U1848" s="43">
        <v>18</v>
      </c>
      <c r="IF1848">
        <v>38311</v>
      </c>
      <c r="IG1848" t="s">
        <v>358</v>
      </c>
      <c r="IH1848" t="s">
        <v>322</v>
      </c>
      <c r="IK1848">
        <v>-2</v>
      </c>
      <c r="IL1848" t="s">
        <v>278</v>
      </c>
      <c r="IM1848" t="s">
        <v>279</v>
      </c>
      <c r="IN1848" t="s">
        <v>484</v>
      </c>
      <c r="IP1848" t="s">
        <v>502</v>
      </c>
    </row>
    <row r="1849" spans="1:250" x14ac:dyDescent="0.35">
      <c r="A1849">
        <v>15303</v>
      </c>
      <c r="B1849">
        <v>-922729984</v>
      </c>
      <c r="C1849">
        <v>1837</v>
      </c>
      <c r="D1849" t="s">
        <v>272</v>
      </c>
      <c r="E1849" t="s">
        <v>273</v>
      </c>
      <c r="F1849">
        <v>19011</v>
      </c>
      <c r="G1849" t="s">
        <v>318</v>
      </c>
      <c r="H1849" t="s">
        <v>319</v>
      </c>
      <c r="I1849">
        <v>519</v>
      </c>
      <c r="J1849" t="s">
        <v>541</v>
      </c>
      <c r="K1849" t="s">
        <v>542</v>
      </c>
      <c r="L1849">
        <v>38311</v>
      </c>
      <c r="M1849" t="s">
        <v>358</v>
      </c>
      <c r="N1849" t="s">
        <v>359</v>
      </c>
      <c r="O1849">
        <v>38311</v>
      </c>
      <c r="P1849" t="s">
        <v>358</v>
      </c>
      <c r="Q1849" t="s">
        <v>359</v>
      </c>
      <c r="R1849" t="s">
        <v>516</v>
      </c>
      <c r="S1849" s="43">
        <v>-7.0000000000000007E-2</v>
      </c>
      <c r="U1849" s="43">
        <v>18</v>
      </c>
      <c r="IF1849">
        <v>38311</v>
      </c>
      <c r="IG1849" t="s">
        <v>358</v>
      </c>
      <c r="IH1849" t="s">
        <v>322</v>
      </c>
      <c r="IK1849">
        <v>-2</v>
      </c>
      <c r="IL1849" t="s">
        <v>278</v>
      </c>
      <c r="IM1849" t="s">
        <v>279</v>
      </c>
      <c r="IN1849" t="s">
        <v>484</v>
      </c>
      <c r="IP1849" t="s">
        <v>502</v>
      </c>
    </row>
    <row r="1850" spans="1:250" x14ac:dyDescent="0.35">
      <c r="A1850">
        <v>15304</v>
      </c>
      <c r="B1850">
        <v>-922729984</v>
      </c>
      <c r="C1850">
        <v>1837</v>
      </c>
      <c r="D1850" t="s">
        <v>272</v>
      </c>
      <c r="E1850" t="s">
        <v>273</v>
      </c>
      <c r="F1850">
        <v>19011</v>
      </c>
      <c r="G1850" t="s">
        <v>318</v>
      </c>
      <c r="H1850" t="s">
        <v>319</v>
      </c>
      <c r="I1850">
        <v>515</v>
      </c>
      <c r="J1850" t="s">
        <v>543</v>
      </c>
      <c r="K1850" t="s">
        <v>544</v>
      </c>
      <c r="L1850">
        <v>38311</v>
      </c>
      <c r="M1850" t="s">
        <v>358</v>
      </c>
      <c r="N1850" t="s">
        <v>359</v>
      </c>
      <c r="O1850">
        <v>38311</v>
      </c>
      <c r="P1850" t="s">
        <v>358</v>
      </c>
      <c r="Q1850" t="s">
        <v>359</v>
      </c>
      <c r="R1850" t="s">
        <v>516</v>
      </c>
      <c r="S1850" s="43">
        <v>-0.17</v>
      </c>
      <c r="U1850" s="43">
        <v>18</v>
      </c>
      <c r="IF1850">
        <v>38311</v>
      </c>
      <c r="IG1850" t="s">
        <v>358</v>
      </c>
      <c r="IH1850" t="s">
        <v>322</v>
      </c>
      <c r="IK1850">
        <v>-2</v>
      </c>
      <c r="IL1850" t="s">
        <v>278</v>
      </c>
      <c r="IM1850" t="s">
        <v>279</v>
      </c>
      <c r="IN1850" t="s">
        <v>484</v>
      </c>
      <c r="IP1850" t="s">
        <v>502</v>
      </c>
    </row>
    <row r="1851" spans="1:250" x14ac:dyDescent="0.35">
      <c r="A1851">
        <v>15305</v>
      </c>
      <c r="B1851">
        <v>-922729984</v>
      </c>
      <c r="C1851">
        <v>1837</v>
      </c>
      <c r="D1851" t="s">
        <v>272</v>
      </c>
      <c r="E1851" t="s">
        <v>273</v>
      </c>
      <c r="F1851">
        <v>19011</v>
      </c>
      <c r="G1851" t="s">
        <v>318</v>
      </c>
      <c r="H1851" t="s">
        <v>319</v>
      </c>
      <c r="I1851">
        <v>513</v>
      </c>
      <c r="J1851" t="s">
        <v>545</v>
      </c>
      <c r="K1851" t="s">
        <v>546</v>
      </c>
      <c r="L1851">
        <v>38311</v>
      </c>
      <c r="M1851" t="s">
        <v>358</v>
      </c>
      <c r="N1851" t="s">
        <v>359</v>
      </c>
      <c r="O1851">
        <v>38311</v>
      </c>
      <c r="P1851" t="s">
        <v>358</v>
      </c>
      <c r="Q1851" t="s">
        <v>359</v>
      </c>
      <c r="R1851" t="s">
        <v>516</v>
      </c>
      <c r="S1851" s="43">
        <v>-0.15</v>
      </c>
      <c r="U1851" s="43">
        <v>18</v>
      </c>
      <c r="IF1851">
        <v>38311</v>
      </c>
      <c r="IG1851" t="s">
        <v>358</v>
      </c>
      <c r="IH1851" t="s">
        <v>322</v>
      </c>
      <c r="IK1851">
        <v>-2</v>
      </c>
      <c r="IL1851" t="s">
        <v>278</v>
      </c>
      <c r="IM1851" t="s">
        <v>279</v>
      </c>
      <c r="IN1851" t="s">
        <v>484</v>
      </c>
      <c r="IP1851" t="s">
        <v>502</v>
      </c>
    </row>
    <row r="1852" spans="1:250" x14ac:dyDescent="0.35">
      <c r="A1852">
        <v>15306</v>
      </c>
      <c r="B1852">
        <v>-922729984</v>
      </c>
      <c r="C1852">
        <v>1837</v>
      </c>
      <c r="D1852" t="s">
        <v>272</v>
      </c>
      <c r="E1852" t="s">
        <v>273</v>
      </c>
      <c r="F1852">
        <v>19011</v>
      </c>
      <c r="G1852" t="s">
        <v>318</v>
      </c>
      <c r="H1852" t="s">
        <v>319</v>
      </c>
      <c r="I1852">
        <v>509</v>
      </c>
      <c r="J1852" t="s">
        <v>547</v>
      </c>
      <c r="K1852" t="s">
        <v>548</v>
      </c>
      <c r="L1852">
        <v>38311</v>
      </c>
      <c r="M1852" t="s">
        <v>358</v>
      </c>
      <c r="N1852" t="s">
        <v>359</v>
      </c>
      <c r="O1852">
        <v>38311</v>
      </c>
      <c r="P1852" t="s">
        <v>358</v>
      </c>
      <c r="Q1852" t="s">
        <v>359</v>
      </c>
      <c r="R1852" t="s">
        <v>516</v>
      </c>
      <c r="S1852" s="43">
        <v>-0.09</v>
      </c>
      <c r="U1852" s="43">
        <v>18</v>
      </c>
      <c r="IF1852">
        <v>38311</v>
      </c>
      <c r="IG1852" t="s">
        <v>358</v>
      </c>
      <c r="IH1852" t="s">
        <v>322</v>
      </c>
      <c r="IK1852">
        <v>-2</v>
      </c>
      <c r="IL1852" t="s">
        <v>278</v>
      </c>
      <c r="IM1852" t="s">
        <v>279</v>
      </c>
      <c r="IN1852" t="s">
        <v>484</v>
      </c>
      <c r="IP1852" t="s">
        <v>502</v>
      </c>
    </row>
    <row r="1853" spans="1:250" x14ac:dyDescent="0.35">
      <c r="A1853">
        <v>15307</v>
      </c>
      <c r="B1853">
        <v>-922729984</v>
      </c>
      <c r="C1853">
        <v>1837</v>
      </c>
      <c r="D1853" t="s">
        <v>272</v>
      </c>
      <c r="E1853" t="s">
        <v>273</v>
      </c>
      <c r="F1853">
        <v>13794</v>
      </c>
      <c r="G1853" t="s">
        <v>274</v>
      </c>
      <c r="H1853" t="s">
        <v>275</v>
      </c>
      <c r="I1853">
        <v>515</v>
      </c>
      <c r="J1853" t="s">
        <v>543</v>
      </c>
      <c r="K1853" t="s">
        <v>544</v>
      </c>
      <c r="L1853">
        <v>39215</v>
      </c>
      <c r="M1853" t="s">
        <v>374</v>
      </c>
      <c r="N1853" t="s">
        <v>375</v>
      </c>
      <c r="O1853">
        <v>39215</v>
      </c>
      <c r="P1853" t="s">
        <v>374</v>
      </c>
      <c r="Q1853" t="s">
        <v>375</v>
      </c>
      <c r="R1853" t="s">
        <v>516</v>
      </c>
      <c r="S1853" s="43">
        <v>-0.66</v>
      </c>
      <c r="U1853" s="43">
        <v>18</v>
      </c>
      <c r="IF1853">
        <v>39215</v>
      </c>
      <c r="IG1853" t="s">
        <v>374</v>
      </c>
      <c r="IH1853" t="s">
        <v>311</v>
      </c>
      <c r="IK1853">
        <v>-2</v>
      </c>
      <c r="IL1853" t="s">
        <v>278</v>
      </c>
      <c r="IM1853" t="s">
        <v>279</v>
      </c>
      <c r="IN1853" t="s">
        <v>468</v>
      </c>
      <c r="IP1853" t="s">
        <v>504</v>
      </c>
    </row>
    <row r="1854" spans="1:250" x14ac:dyDescent="0.35">
      <c r="A1854">
        <v>15308</v>
      </c>
      <c r="B1854">
        <v>-922729984</v>
      </c>
      <c r="C1854">
        <v>1837</v>
      </c>
      <c r="D1854" t="s">
        <v>272</v>
      </c>
      <c r="E1854" t="s">
        <v>273</v>
      </c>
      <c r="F1854">
        <v>13794</v>
      </c>
      <c r="G1854" t="s">
        <v>274</v>
      </c>
      <c r="H1854" t="s">
        <v>275</v>
      </c>
      <c r="I1854">
        <v>513</v>
      </c>
      <c r="J1854" t="s">
        <v>545</v>
      </c>
      <c r="K1854" t="s">
        <v>546</v>
      </c>
      <c r="L1854">
        <v>39215</v>
      </c>
      <c r="M1854" t="s">
        <v>374</v>
      </c>
      <c r="N1854" t="s">
        <v>375</v>
      </c>
      <c r="O1854">
        <v>39215</v>
      </c>
      <c r="P1854" t="s">
        <v>374</v>
      </c>
      <c r="Q1854" t="s">
        <v>375</v>
      </c>
      <c r="R1854" t="s">
        <v>516</v>
      </c>
      <c r="S1854" s="43">
        <v>-0.59</v>
      </c>
      <c r="U1854" s="43">
        <v>18</v>
      </c>
      <c r="IF1854">
        <v>39215</v>
      </c>
      <c r="IG1854" t="s">
        <v>374</v>
      </c>
      <c r="IH1854" t="s">
        <v>311</v>
      </c>
      <c r="IK1854">
        <v>-2</v>
      </c>
      <c r="IL1854" t="s">
        <v>278</v>
      </c>
      <c r="IM1854" t="s">
        <v>279</v>
      </c>
      <c r="IN1854" t="s">
        <v>468</v>
      </c>
      <c r="IP1854" t="s">
        <v>504</v>
      </c>
    </row>
    <row r="1855" spans="1:250" x14ac:dyDescent="0.35">
      <c r="A1855">
        <v>15309</v>
      </c>
      <c r="B1855">
        <v>-922729984</v>
      </c>
      <c r="C1855">
        <v>1837</v>
      </c>
      <c r="D1855" t="s">
        <v>272</v>
      </c>
      <c r="E1855" t="s">
        <v>273</v>
      </c>
      <c r="F1855">
        <v>13794</v>
      </c>
      <c r="G1855" t="s">
        <v>274</v>
      </c>
      <c r="H1855" t="s">
        <v>275</v>
      </c>
      <c r="I1855">
        <v>509</v>
      </c>
      <c r="J1855" t="s">
        <v>547</v>
      </c>
      <c r="K1855" t="s">
        <v>548</v>
      </c>
      <c r="L1855">
        <v>39215</v>
      </c>
      <c r="M1855" t="s">
        <v>374</v>
      </c>
      <c r="N1855" t="s">
        <v>375</v>
      </c>
      <c r="O1855">
        <v>39215</v>
      </c>
      <c r="P1855" t="s">
        <v>374</v>
      </c>
      <c r="Q1855" t="s">
        <v>375</v>
      </c>
      <c r="R1855" t="s">
        <v>516</v>
      </c>
      <c r="S1855" s="43">
        <v>-0.34</v>
      </c>
      <c r="U1855" s="43">
        <v>18</v>
      </c>
      <c r="IF1855">
        <v>39215</v>
      </c>
      <c r="IG1855" t="s">
        <v>374</v>
      </c>
      <c r="IH1855" t="s">
        <v>311</v>
      </c>
      <c r="IK1855">
        <v>-2</v>
      </c>
      <c r="IL1855" t="s">
        <v>278</v>
      </c>
      <c r="IM1855" t="s">
        <v>279</v>
      </c>
      <c r="IN1855" t="s">
        <v>468</v>
      </c>
      <c r="IP1855" t="s">
        <v>504</v>
      </c>
    </row>
    <row r="1856" spans="1:250" x14ac:dyDescent="0.35">
      <c r="A1856">
        <v>15310</v>
      </c>
      <c r="B1856">
        <v>-922729984</v>
      </c>
      <c r="C1856">
        <v>1837</v>
      </c>
      <c r="D1856" t="s">
        <v>272</v>
      </c>
      <c r="E1856" t="s">
        <v>273</v>
      </c>
      <c r="F1856">
        <v>13794</v>
      </c>
      <c r="G1856" t="s">
        <v>274</v>
      </c>
      <c r="H1856" t="s">
        <v>275</v>
      </c>
      <c r="I1856">
        <v>507</v>
      </c>
      <c r="J1856" t="s">
        <v>549</v>
      </c>
      <c r="K1856" t="s">
        <v>550</v>
      </c>
      <c r="L1856">
        <v>39215</v>
      </c>
      <c r="M1856" t="s">
        <v>374</v>
      </c>
      <c r="N1856" t="s">
        <v>375</v>
      </c>
      <c r="O1856">
        <v>39215</v>
      </c>
      <c r="P1856" t="s">
        <v>374</v>
      </c>
      <c r="Q1856" t="s">
        <v>375</v>
      </c>
      <c r="R1856" t="s">
        <v>516</v>
      </c>
      <c r="S1856" s="43">
        <v>-0.53</v>
      </c>
      <c r="U1856" s="43">
        <v>18</v>
      </c>
      <c r="IF1856">
        <v>39215</v>
      </c>
      <c r="IG1856" t="s">
        <v>374</v>
      </c>
      <c r="IH1856" t="s">
        <v>311</v>
      </c>
      <c r="IK1856">
        <v>-2</v>
      </c>
      <c r="IL1856" t="s">
        <v>278</v>
      </c>
      <c r="IM1856" t="s">
        <v>279</v>
      </c>
      <c r="IN1856" t="s">
        <v>468</v>
      </c>
      <c r="IP1856" t="s">
        <v>504</v>
      </c>
    </row>
    <row r="1857" spans="1:250" x14ac:dyDescent="0.35">
      <c r="A1857">
        <v>15311</v>
      </c>
      <c r="B1857">
        <v>-922729984</v>
      </c>
      <c r="C1857">
        <v>1837</v>
      </c>
      <c r="D1857" t="s">
        <v>272</v>
      </c>
      <c r="E1857" t="s">
        <v>273</v>
      </c>
      <c r="F1857">
        <v>19011</v>
      </c>
      <c r="G1857" t="s">
        <v>318</v>
      </c>
      <c r="H1857" t="s">
        <v>319</v>
      </c>
      <c r="I1857">
        <v>528</v>
      </c>
      <c r="J1857" t="s">
        <v>531</v>
      </c>
      <c r="K1857" t="s">
        <v>532</v>
      </c>
      <c r="L1857">
        <v>38311</v>
      </c>
      <c r="M1857" t="s">
        <v>358</v>
      </c>
      <c r="N1857" t="s">
        <v>359</v>
      </c>
      <c r="O1857">
        <v>38311</v>
      </c>
      <c r="P1857" t="s">
        <v>358</v>
      </c>
      <c r="Q1857" t="s">
        <v>359</v>
      </c>
      <c r="R1857" t="s">
        <v>516</v>
      </c>
      <c r="S1857" s="43">
        <v>-0.09</v>
      </c>
      <c r="U1857" s="43">
        <v>18</v>
      </c>
      <c r="IF1857">
        <v>38311</v>
      </c>
      <c r="IG1857" t="s">
        <v>358</v>
      </c>
      <c r="IH1857" t="s">
        <v>322</v>
      </c>
      <c r="IK1857">
        <v>-2</v>
      </c>
      <c r="IL1857" t="s">
        <v>278</v>
      </c>
      <c r="IM1857" t="s">
        <v>279</v>
      </c>
      <c r="IN1857" t="s">
        <v>484</v>
      </c>
      <c r="IP1857" t="s">
        <v>502</v>
      </c>
    </row>
    <row r="1858" spans="1:250" x14ac:dyDescent="0.35">
      <c r="A1858">
        <v>15312</v>
      </c>
      <c r="B1858">
        <v>-922729984</v>
      </c>
      <c r="C1858">
        <v>1837</v>
      </c>
      <c r="D1858" t="s">
        <v>272</v>
      </c>
      <c r="E1858" t="s">
        <v>273</v>
      </c>
      <c r="F1858">
        <v>19011</v>
      </c>
      <c r="G1858" t="s">
        <v>318</v>
      </c>
      <c r="H1858" t="s">
        <v>319</v>
      </c>
      <c r="I1858">
        <v>527</v>
      </c>
      <c r="J1858" t="s">
        <v>535</v>
      </c>
      <c r="K1858" t="s">
        <v>536</v>
      </c>
      <c r="L1858">
        <v>38311</v>
      </c>
      <c r="M1858" t="s">
        <v>358</v>
      </c>
      <c r="N1858" t="s">
        <v>359</v>
      </c>
      <c r="O1858">
        <v>38311</v>
      </c>
      <c r="P1858" t="s">
        <v>358</v>
      </c>
      <c r="Q1858" t="s">
        <v>359</v>
      </c>
      <c r="R1858" t="s">
        <v>516</v>
      </c>
      <c r="S1858" s="43">
        <v>-7.0000000000000007E-2</v>
      </c>
      <c r="U1858" s="43">
        <v>18</v>
      </c>
      <c r="IF1858">
        <v>38311</v>
      </c>
      <c r="IG1858" t="s">
        <v>358</v>
      </c>
      <c r="IH1858" t="s">
        <v>322</v>
      </c>
      <c r="IK1858">
        <v>-2</v>
      </c>
      <c r="IL1858" t="s">
        <v>278</v>
      </c>
      <c r="IM1858" t="s">
        <v>279</v>
      </c>
      <c r="IN1858" t="s">
        <v>484</v>
      </c>
      <c r="IP1858" t="s">
        <v>502</v>
      </c>
    </row>
    <row r="1859" spans="1:250" x14ac:dyDescent="0.35">
      <c r="A1859">
        <v>15313</v>
      </c>
      <c r="B1859">
        <v>-922729984</v>
      </c>
      <c r="C1859">
        <v>1837</v>
      </c>
      <c r="D1859" t="s">
        <v>272</v>
      </c>
      <c r="E1859" t="s">
        <v>273</v>
      </c>
      <c r="F1859">
        <v>1848</v>
      </c>
      <c r="G1859" t="s">
        <v>285</v>
      </c>
      <c r="H1859" t="s">
        <v>273</v>
      </c>
      <c r="I1859">
        <v>507</v>
      </c>
      <c r="J1859" t="s">
        <v>549</v>
      </c>
      <c r="K1859" t="s">
        <v>550</v>
      </c>
      <c r="L1859">
        <v>41235</v>
      </c>
      <c r="M1859" t="s">
        <v>378</v>
      </c>
      <c r="N1859" t="s">
        <v>379</v>
      </c>
      <c r="O1859">
        <v>41235</v>
      </c>
      <c r="P1859" t="s">
        <v>378</v>
      </c>
      <c r="Q1859" t="s">
        <v>379</v>
      </c>
      <c r="R1859" t="s">
        <v>516</v>
      </c>
      <c r="S1859" s="43">
        <v>-18.7</v>
      </c>
      <c r="U1859" s="43">
        <v>18</v>
      </c>
      <c r="IF1859">
        <v>41235</v>
      </c>
      <c r="IG1859" t="s">
        <v>378</v>
      </c>
      <c r="IH1859" t="s">
        <v>287</v>
      </c>
      <c r="IK1859">
        <v>-2</v>
      </c>
      <c r="IL1859" t="s">
        <v>278</v>
      </c>
      <c r="IM1859" t="s">
        <v>279</v>
      </c>
      <c r="IN1859" t="s">
        <v>505</v>
      </c>
      <c r="IP1859" t="s">
        <v>512</v>
      </c>
    </row>
    <row r="1860" spans="1:250" x14ac:dyDescent="0.35">
      <c r="A1860">
        <v>15314</v>
      </c>
      <c r="B1860">
        <v>-922729984</v>
      </c>
      <c r="C1860">
        <v>1837</v>
      </c>
      <c r="D1860" t="s">
        <v>272</v>
      </c>
      <c r="E1860" t="s">
        <v>273</v>
      </c>
      <c r="F1860">
        <v>13794</v>
      </c>
      <c r="G1860" t="s">
        <v>274</v>
      </c>
      <c r="H1860" t="s">
        <v>275</v>
      </c>
      <c r="I1860">
        <v>528</v>
      </c>
      <c r="J1860" t="s">
        <v>531</v>
      </c>
      <c r="K1860" t="s">
        <v>532</v>
      </c>
      <c r="L1860">
        <v>39215</v>
      </c>
      <c r="M1860" t="s">
        <v>374</v>
      </c>
      <c r="N1860" t="s">
        <v>375</v>
      </c>
      <c r="O1860">
        <v>39215</v>
      </c>
      <c r="P1860" t="s">
        <v>374</v>
      </c>
      <c r="Q1860" t="s">
        <v>375</v>
      </c>
      <c r="R1860" t="s">
        <v>516</v>
      </c>
      <c r="S1860" s="43">
        <v>-0.4</v>
      </c>
      <c r="U1860" s="43">
        <v>18</v>
      </c>
      <c r="IF1860">
        <v>39215</v>
      </c>
      <c r="IG1860" t="s">
        <v>374</v>
      </c>
      <c r="IH1860" t="s">
        <v>311</v>
      </c>
      <c r="IK1860">
        <v>-2</v>
      </c>
      <c r="IL1860" t="s">
        <v>278</v>
      </c>
      <c r="IM1860" t="s">
        <v>279</v>
      </c>
      <c r="IN1860" t="s">
        <v>468</v>
      </c>
      <c r="IP1860" t="s">
        <v>504</v>
      </c>
    </row>
    <row r="1861" spans="1:250" x14ac:dyDescent="0.35">
      <c r="A1861">
        <v>15315</v>
      </c>
      <c r="B1861">
        <v>-922729984</v>
      </c>
      <c r="C1861">
        <v>1837</v>
      </c>
      <c r="D1861" t="s">
        <v>272</v>
      </c>
      <c r="E1861" t="s">
        <v>273</v>
      </c>
      <c r="F1861">
        <v>13794</v>
      </c>
      <c r="G1861" t="s">
        <v>274</v>
      </c>
      <c r="H1861" t="s">
        <v>275</v>
      </c>
      <c r="I1861">
        <v>527</v>
      </c>
      <c r="J1861" t="s">
        <v>535</v>
      </c>
      <c r="K1861" t="s">
        <v>536</v>
      </c>
      <c r="L1861">
        <v>39215</v>
      </c>
      <c r="M1861" t="s">
        <v>374</v>
      </c>
      <c r="N1861" t="s">
        <v>375</v>
      </c>
      <c r="O1861">
        <v>39215</v>
      </c>
      <c r="P1861" t="s">
        <v>374</v>
      </c>
      <c r="Q1861" t="s">
        <v>375</v>
      </c>
      <c r="R1861" t="s">
        <v>516</v>
      </c>
      <c r="S1861" s="43">
        <v>-0.28000000000000003</v>
      </c>
      <c r="U1861" s="43">
        <v>18</v>
      </c>
      <c r="IF1861">
        <v>39215</v>
      </c>
      <c r="IG1861" t="s">
        <v>374</v>
      </c>
      <c r="IH1861" t="s">
        <v>311</v>
      </c>
      <c r="IK1861">
        <v>-2</v>
      </c>
      <c r="IL1861" t="s">
        <v>278</v>
      </c>
      <c r="IM1861" t="s">
        <v>279</v>
      </c>
      <c r="IN1861" t="s">
        <v>468</v>
      </c>
      <c r="IP1861" t="s">
        <v>504</v>
      </c>
    </row>
    <row r="1862" spans="1:250" x14ac:dyDescent="0.35">
      <c r="A1862">
        <v>15316</v>
      </c>
      <c r="B1862">
        <v>-922729984</v>
      </c>
      <c r="C1862">
        <v>1837</v>
      </c>
      <c r="D1862" t="s">
        <v>272</v>
      </c>
      <c r="E1862" t="s">
        <v>273</v>
      </c>
      <c r="F1862">
        <v>13794</v>
      </c>
      <c r="G1862" t="s">
        <v>274</v>
      </c>
      <c r="H1862" t="s">
        <v>275</v>
      </c>
      <c r="I1862">
        <v>523</v>
      </c>
      <c r="J1862" t="s">
        <v>537</v>
      </c>
      <c r="K1862" t="s">
        <v>538</v>
      </c>
      <c r="L1862">
        <v>39215</v>
      </c>
      <c r="M1862" t="s">
        <v>374</v>
      </c>
      <c r="N1862" t="s">
        <v>375</v>
      </c>
      <c r="O1862">
        <v>39215</v>
      </c>
      <c r="P1862" t="s">
        <v>374</v>
      </c>
      <c r="Q1862" t="s">
        <v>375</v>
      </c>
      <c r="R1862" t="s">
        <v>516</v>
      </c>
      <c r="S1862" s="43">
        <v>-0.56000000000000005</v>
      </c>
      <c r="U1862" s="43">
        <v>18</v>
      </c>
      <c r="IF1862">
        <v>39215</v>
      </c>
      <c r="IG1862" t="s">
        <v>374</v>
      </c>
      <c r="IH1862" t="s">
        <v>311</v>
      </c>
      <c r="IK1862">
        <v>-2</v>
      </c>
      <c r="IL1862" t="s">
        <v>278</v>
      </c>
      <c r="IM1862" t="s">
        <v>279</v>
      </c>
      <c r="IN1862" t="s">
        <v>468</v>
      </c>
      <c r="IP1862" t="s">
        <v>504</v>
      </c>
    </row>
    <row r="1863" spans="1:250" x14ac:dyDescent="0.35">
      <c r="A1863">
        <v>15317</v>
      </c>
      <c r="B1863">
        <v>-922729984</v>
      </c>
      <c r="C1863">
        <v>1837</v>
      </c>
      <c r="D1863" t="s">
        <v>272</v>
      </c>
      <c r="E1863" t="s">
        <v>273</v>
      </c>
      <c r="F1863">
        <v>13794</v>
      </c>
      <c r="G1863" t="s">
        <v>274</v>
      </c>
      <c r="H1863" t="s">
        <v>275</v>
      </c>
      <c r="I1863">
        <v>521</v>
      </c>
      <c r="J1863" t="s">
        <v>539</v>
      </c>
      <c r="K1863" t="s">
        <v>540</v>
      </c>
      <c r="L1863">
        <v>39215</v>
      </c>
      <c r="M1863" t="s">
        <v>374</v>
      </c>
      <c r="N1863" t="s">
        <v>375</v>
      </c>
      <c r="O1863">
        <v>39215</v>
      </c>
      <c r="P1863" t="s">
        <v>374</v>
      </c>
      <c r="Q1863" t="s">
        <v>375</v>
      </c>
      <c r="R1863" t="s">
        <v>516</v>
      </c>
      <c r="S1863" s="43">
        <v>-0.28000000000000003</v>
      </c>
      <c r="U1863" s="43">
        <v>18</v>
      </c>
      <c r="IF1863">
        <v>39215</v>
      </c>
      <c r="IG1863" t="s">
        <v>374</v>
      </c>
      <c r="IH1863" t="s">
        <v>311</v>
      </c>
      <c r="IK1863">
        <v>-2</v>
      </c>
      <c r="IL1863" t="s">
        <v>278</v>
      </c>
      <c r="IM1863" t="s">
        <v>279</v>
      </c>
      <c r="IN1863" t="s">
        <v>468</v>
      </c>
      <c r="IP1863" t="s">
        <v>504</v>
      </c>
    </row>
    <row r="1864" spans="1:250" x14ac:dyDescent="0.35">
      <c r="A1864">
        <v>15318</v>
      </c>
      <c r="B1864">
        <v>-922729984</v>
      </c>
      <c r="C1864">
        <v>1837</v>
      </c>
      <c r="D1864" t="s">
        <v>272</v>
      </c>
      <c r="E1864" t="s">
        <v>273</v>
      </c>
      <c r="F1864">
        <v>13794</v>
      </c>
      <c r="G1864" t="s">
        <v>274</v>
      </c>
      <c r="H1864" t="s">
        <v>275</v>
      </c>
      <c r="I1864">
        <v>519</v>
      </c>
      <c r="J1864" t="s">
        <v>541</v>
      </c>
      <c r="K1864" t="s">
        <v>542</v>
      </c>
      <c r="L1864">
        <v>39215</v>
      </c>
      <c r="M1864" t="s">
        <v>374</v>
      </c>
      <c r="N1864" t="s">
        <v>375</v>
      </c>
      <c r="O1864">
        <v>39215</v>
      </c>
      <c r="P1864" t="s">
        <v>374</v>
      </c>
      <c r="Q1864" t="s">
        <v>375</v>
      </c>
      <c r="R1864" t="s">
        <v>516</v>
      </c>
      <c r="S1864" s="43">
        <v>-0.28000000000000003</v>
      </c>
      <c r="U1864" s="43">
        <v>18</v>
      </c>
      <c r="IF1864">
        <v>39215</v>
      </c>
      <c r="IG1864" t="s">
        <v>374</v>
      </c>
      <c r="IH1864" t="s">
        <v>311</v>
      </c>
      <c r="IK1864">
        <v>-2</v>
      </c>
      <c r="IL1864" t="s">
        <v>278</v>
      </c>
      <c r="IM1864" t="s">
        <v>279</v>
      </c>
      <c r="IN1864" t="s">
        <v>468</v>
      </c>
      <c r="IP1864" t="s">
        <v>504</v>
      </c>
    </row>
    <row r="1865" spans="1:250" x14ac:dyDescent="0.35">
      <c r="A1865">
        <v>15319</v>
      </c>
      <c r="B1865">
        <v>-922729984</v>
      </c>
      <c r="C1865">
        <v>1837</v>
      </c>
      <c r="D1865" t="s">
        <v>272</v>
      </c>
      <c r="E1865" t="s">
        <v>273</v>
      </c>
      <c r="F1865">
        <v>1848</v>
      </c>
      <c r="G1865" t="s">
        <v>285</v>
      </c>
      <c r="H1865" t="s">
        <v>273</v>
      </c>
      <c r="I1865">
        <v>523</v>
      </c>
      <c r="J1865" t="s">
        <v>537</v>
      </c>
      <c r="K1865" t="s">
        <v>538</v>
      </c>
      <c r="L1865">
        <v>41235</v>
      </c>
      <c r="M1865" t="s">
        <v>378</v>
      </c>
      <c r="N1865" t="s">
        <v>379</v>
      </c>
      <c r="O1865">
        <v>41235</v>
      </c>
      <c r="P1865" t="s">
        <v>378</v>
      </c>
      <c r="Q1865" t="s">
        <v>379</v>
      </c>
      <c r="R1865" t="s">
        <v>516</v>
      </c>
      <c r="S1865" s="43">
        <v>-42.78</v>
      </c>
      <c r="U1865" s="43">
        <v>18</v>
      </c>
      <c r="IF1865">
        <v>41235</v>
      </c>
      <c r="IG1865" t="s">
        <v>378</v>
      </c>
      <c r="IH1865" t="s">
        <v>287</v>
      </c>
      <c r="IK1865">
        <v>-2</v>
      </c>
      <c r="IL1865" t="s">
        <v>278</v>
      </c>
      <c r="IM1865" t="s">
        <v>279</v>
      </c>
      <c r="IN1865" t="s">
        <v>505</v>
      </c>
      <c r="IP1865" t="s">
        <v>512</v>
      </c>
    </row>
    <row r="1866" spans="1:250" x14ac:dyDescent="0.35">
      <c r="A1866">
        <v>15320</v>
      </c>
      <c r="B1866">
        <v>-922729984</v>
      </c>
      <c r="C1866">
        <v>1837</v>
      </c>
      <c r="D1866" t="s">
        <v>272</v>
      </c>
      <c r="E1866" t="s">
        <v>273</v>
      </c>
      <c r="F1866">
        <v>1848</v>
      </c>
      <c r="G1866" t="s">
        <v>285</v>
      </c>
      <c r="H1866" t="s">
        <v>273</v>
      </c>
      <c r="I1866">
        <v>521</v>
      </c>
      <c r="J1866" t="s">
        <v>539</v>
      </c>
      <c r="K1866" t="s">
        <v>540</v>
      </c>
      <c r="L1866">
        <v>41235</v>
      </c>
      <c r="M1866" t="s">
        <v>378</v>
      </c>
      <c r="N1866" t="s">
        <v>379</v>
      </c>
      <c r="O1866">
        <v>41235</v>
      </c>
      <c r="P1866" t="s">
        <v>378</v>
      </c>
      <c r="Q1866" t="s">
        <v>379</v>
      </c>
      <c r="R1866" t="s">
        <v>516</v>
      </c>
      <c r="S1866" s="43">
        <v>-21.4</v>
      </c>
      <c r="U1866" s="43">
        <v>18</v>
      </c>
      <c r="IF1866">
        <v>41235</v>
      </c>
      <c r="IG1866" t="s">
        <v>378</v>
      </c>
      <c r="IH1866" t="s">
        <v>287</v>
      </c>
      <c r="IK1866">
        <v>-2</v>
      </c>
      <c r="IL1866" t="s">
        <v>278</v>
      </c>
      <c r="IM1866" t="s">
        <v>279</v>
      </c>
      <c r="IN1866" t="s">
        <v>505</v>
      </c>
      <c r="IP1866" t="s">
        <v>512</v>
      </c>
    </row>
    <row r="1867" spans="1:250" x14ac:dyDescent="0.35">
      <c r="A1867">
        <v>15321</v>
      </c>
      <c r="B1867">
        <v>-922729984</v>
      </c>
      <c r="C1867">
        <v>1837</v>
      </c>
      <c r="D1867" t="s">
        <v>272</v>
      </c>
      <c r="E1867" t="s">
        <v>273</v>
      </c>
      <c r="F1867">
        <v>1848</v>
      </c>
      <c r="G1867" t="s">
        <v>285</v>
      </c>
      <c r="H1867" t="s">
        <v>273</v>
      </c>
      <c r="I1867">
        <v>519</v>
      </c>
      <c r="J1867" t="s">
        <v>541</v>
      </c>
      <c r="K1867" t="s">
        <v>542</v>
      </c>
      <c r="L1867">
        <v>41235</v>
      </c>
      <c r="M1867" t="s">
        <v>378</v>
      </c>
      <c r="N1867" t="s">
        <v>379</v>
      </c>
      <c r="O1867">
        <v>41235</v>
      </c>
      <c r="P1867" t="s">
        <v>378</v>
      </c>
      <c r="Q1867" t="s">
        <v>379</v>
      </c>
      <c r="R1867" t="s">
        <v>516</v>
      </c>
      <c r="S1867" s="43">
        <v>-21.4</v>
      </c>
      <c r="U1867" s="43">
        <v>18</v>
      </c>
      <c r="IF1867">
        <v>41235</v>
      </c>
      <c r="IG1867" t="s">
        <v>378</v>
      </c>
      <c r="IH1867" t="s">
        <v>287</v>
      </c>
      <c r="IK1867">
        <v>-2</v>
      </c>
      <c r="IL1867" t="s">
        <v>278</v>
      </c>
      <c r="IM1867" t="s">
        <v>279</v>
      </c>
      <c r="IN1867" t="s">
        <v>505</v>
      </c>
      <c r="IP1867" t="s">
        <v>512</v>
      </c>
    </row>
    <row r="1868" spans="1:250" x14ac:dyDescent="0.35">
      <c r="A1868">
        <v>15322</v>
      </c>
      <c r="B1868">
        <v>-922729984</v>
      </c>
      <c r="C1868">
        <v>1837</v>
      </c>
      <c r="D1868" t="s">
        <v>272</v>
      </c>
      <c r="E1868" t="s">
        <v>273</v>
      </c>
      <c r="F1868">
        <v>1848</v>
      </c>
      <c r="G1868" t="s">
        <v>285</v>
      </c>
      <c r="H1868" t="s">
        <v>273</v>
      </c>
      <c r="I1868">
        <v>515</v>
      </c>
      <c r="J1868" t="s">
        <v>543</v>
      </c>
      <c r="K1868" t="s">
        <v>544</v>
      </c>
      <c r="L1868">
        <v>41235</v>
      </c>
      <c r="M1868" t="s">
        <v>378</v>
      </c>
      <c r="N1868" t="s">
        <v>379</v>
      </c>
      <c r="O1868">
        <v>41235</v>
      </c>
      <c r="P1868" t="s">
        <v>378</v>
      </c>
      <c r="Q1868" t="s">
        <v>379</v>
      </c>
      <c r="R1868" t="s">
        <v>516</v>
      </c>
      <c r="S1868" s="43">
        <v>-40.07</v>
      </c>
      <c r="U1868" s="43">
        <v>18</v>
      </c>
      <c r="IF1868">
        <v>41235</v>
      </c>
      <c r="IG1868" t="s">
        <v>378</v>
      </c>
      <c r="IH1868" t="s">
        <v>287</v>
      </c>
      <c r="IK1868">
        <v>-2</v>
      </c>
      <c r="IL1868" t="s">
        <v>278</v>
      </c>
      <c r="IM1868" t="s">
        <v>279</v>
      </c>
      <c r="IN1868" t="s">
        <v>505</v>
      </c>
      <c r="IP1868" t="s">
        <v>512</v>
      </c>
    </row>
    <row r="1869" spans="1:250" x14ac:dyDescent="0.35">
      <c r="A1869">
        <v>15323</v>
      </c>
      <c r="B1869">
        <v>-922729984</v>
      </c>
      <c r="C1869">
        <v>1837</v>
      </c>
      <c r="D1869" t="s">
        <v>272</v>
      </c>
      <c r="E1869" t="s">
        <v>273</v>
      </c>
      <c r="F1869">
        <v>1848</v>
      </c>
      <c r="G1869" t="s">
        <v>285</v>
      </c>
      <c r="H1869" t="s">
        <v>273</v>
      </c>
      <c r="I1869">
        <v>513</v>
      </c>
      <c r="J1869" t="s">
        <v>545</v>
      </c>
      <c r="K1869" t="s">
        <v>546</v>
      </c>
      <c r="L1869">
        <v>41235</v>
      </c>
      <c r="M1869" t="s">
        <v>378</v>
      </c>
      <c r="N1869" t="s">
        <v>379</v>
      </c>
      <c r="O1869">
        <v>41235</v>
      </c>
      <c r="P1869" t="s">
        <v>378</v>
      </c>
      <c r="Q1869" t="s">
        <v>379</v>
      </c>
      <c r="R1869" t="s">
        <v>516</v>
      </c>
      <c r="S1869" s="43">
        <v>-35.880000000000003</v>
      </c>
      <c r="U1869" s="43">
        <v>18</v>
      </c>
      <c r="IF1869">
        <v>41235</v>
      </c>
      <c r="IG1869" t="s">
        <v>378</v>
      </c>
      <c r="IH1869" t="s">
        <v>287</v>
      </c>
      <c r="IK1869">
        <v>-2</v>
      </c>
      <c r="IL1869" t="s">
        <v>278</v>
      </c>
      <c r="IM1869" t="s">
        <v>279</v>
      </c>
      <c r="IN1869" t="s">
        <v>505</v>
      </c>
      <c r="IP1869" t="s">
        <v>512</v>
      </c>
    </row>
    <row r="1870" spans="1:250" x14ac:dyDescent="0.35">
      <c r="A1870">
        <v>15324</v>
      </c>
      <c r="B1870">
        <v>-922729984</v>
      </c>
      <c r="C1870">
        <v>1837</v>
      </c>
      <c r="D1870" t="s">
        <v>272</v>
      </c>
      <c r="E1870" t="s">
        <v>273</v>
      </c>
      <c r="F1870">
        <v>1848</v>
      </c>
      <c r="G1870" t="s">
        <v>285</v>
      </c>
      <c r="H1870" t="s">
        <v>273</v>
      </c>
      <c r="I1870">
        <v>509</v>
      </c>
      <c r="J1870" t="s">
        <v>547</v>
      </c>
      <c r="K1870" t="s">
        <v>548</v>
      </c>
      <c r="L1870">
        <v>41235</v>
      </c>
      <c r="M1870" t="s">
        <v>378</v>
      </c>
      <c r="N1870" t="s">
        <v>379</v>
      </c>
      <c r="O1870">
        <v>41235</v>
      </c>
      <c r="P1870" t="s">
        <v>378</v>
      </c>
      <c r="Q1870" t="s">
        <v>379</v>
      </c>
      <c r="R1870" t="s">
        <v>516</v>
      </c>
      <c r="S1870" s="43">
        <v>-17.59</v>
      </c>
      <c r="U1870" s="43">
        <v>18</v>
      </c>
      <c r="IF1870">
        <v>41235</v>
      </c>
      <c r="IG1870" t="s">
        <v>378</v>
      </c>
      <c r="IH1870" t="s">
        <v>287</v>
      </c>
      <c r="IK1870">
        <v>-2</v>
      </c>
      <c r="IL1870" t="s">
        <v>278</v>
      </c>
      <c r="IM1870" t="s">
        <v>279</v>
      </c>
      <c r="IN1870" t="s">
        <v>505</v>
      </c>
      <c r="IP1870" t="s">
        <v>512</v>
      </c>
    </row>
    <row r="1871" spans="1:250" x14ac:dyDescent="0.35">
      <c r="A1871">
        <v>15325</v>
      </c>
      <c r="B1871">
        <v>-922729984</v>
      </c>
      <c r="C1871">
        <v>1837</v>
      </c>
      <c r="D1871" t="s">
        <v>272</v>
      </c>
      <c r="E1871" t="s">
        <v>273</v>
      </c>
      <c r="F1871">
        <v>7057</v>
      </c>
      <c r="G1871" t="s">
        <v>290</v>
      </c>
      <c r="H1871" t="s">
        <v>291</v>
      </c>
      <c r="I1871">
        <v>515</v>
      </c>
      <c r="J1871" t="s">
        <v>543</v>
      </c>
      <c r="K1871" t="s">
        <v>544</v>
      </c>
      <c r="L1871">
        <v>45709</v>
      </c>
      <c r="M1871" t="s">
        <v>508</v>
      </c>
      <c r="N1871" t="s">
        <v>509</v>
      </c>
      <c r="O1871">
        <v>45709</v>
      </c>
      <c r="P1871" t="s">
        <v>508</v>
      </c>
      <c r="Q1871" t="s">
        <v>509</v>
      </c>
      <c r="R1871" t="s">
        <v>516</v>
      </c>
      <c r="S1871" s="43">
        <v>-36.619999999999997</v>
      </c>
      <c r="U1871" s="43">
        <v>18</v>
      </c>
      <c r="IF1871">
        <v>45709</v>
      </c>
      <c r="IG1871" t="s">
        <v>508</v>
      </c>
      <c r="IH1871" t="s">
        <v>292</v>
      </c>
      <c r="IK1871">
        <v>-2</v>
      </c>
      <c r="IL1871" t="s">
        <v>278</v>
      </c>
      <c r="IM1871" t="s">
        <v>279</v>
      </c>
      <c r="IN1871" t="s">
        <v>471</v>
      </c>
      <c r="IP1871" t="s">
        <v>510</v>
      </c>
    </row>
    <row r="1872" spans="1:250" x14ac:dyDescent="0.35">
      <c r="A1872">
        <v>15326</v>
      </c>
      <c r="B1872">
        <v>-922729984</v>
      </c>
      <c r="C1872">
        <v>1837</v>
      </c>
      <c r="D1872" t="s">
        <v>272</v>
      </c>
      <c r="E1872" t="s">
        <v>273</v>
      </c>
      <c r="F1872">
        <v>7057</v>
      </c>
      <c r="G1872" t="s">
        <v>290</v>
      </c>
      <c r="H1872" t="s">
        <v>291</v>
      </c>
      <c r="I1872">
        <v>513</v>
      </c>
      <c r="J1872" t="s">
        <v>545</v>
      </c>
      <c r="K1872" t="s">
        <v>546</v>
      </c>
      <c r="L1872">
        <v>45709</v>
      </c>
      <c r="M1872" t="s">
        <v>508</v>
      </c>
      <c r="N1872" t="s">
        <v>509</v>
      </c>
      <c r="O1872">
        <v>45709</v>
      </c>
      <c r="P1872" t="s">
        <v>508</v>
      </c>
      <c r="Q1872" t="s">
        <v>509</v>
      </c>
      <c r="R1872" t="s">
        <v>516</v>
      </c>
      <c r="S1872" s="43">
        <v>-32.770000000000003</v>
      </c>
      <c r="U1872" s="43">
        <v>18</v>
      </c>
      <c r="IF1872">
        <v>45709</v>
      </c>
      <c r="IG1872" t="s">
        <v>508</v>
      </c>
      <c r="IH1872" t="s">
        <v>292</v>
      </c>
      <c r="IK1872">
        <v>-2</v>
      </c>
      <c r="IL1872" t="s">
        <v>278</v>
      </c>
      <c r="IM1872" t="s">
        <v>279</v>
      </c>
      <c r="IN1872" t="s">
        <v>471</v>
      </c>
      <c r="IP1872" t="s">
        <v>510</v>
      </c>
    </row>
    <row r="1873" spans="1:250" x14ac:dyDescent="0.35">
      <c r="A1873">
        <v>15327</v>
      </c>
      <c r="B1873">
        <v>-922729984</v>
      </c>
      <c r="C1873">
        <v>1837</v>
      </c>
      <c r="D1873" t="s">
        <v>272</v>
      </c>
      <c r="E1873" t="s">
        <v>273</v>
      </c>
      <c r="F1873">
        <v>7057</v>
      </c>
      <c r="G1873" t="s">
        <v>290</v>
      </c>
      <c r="H1873" t="s">
        <v>291</v>
      </c>
      <c r="I1873">
        <v>509</v>
      </c>
      <c r="J1873" t="s">
        <v>547</v>
      </c>
      <c r="K1873" t="s">
        <v>548</v>
      </c>
      <c r="L1873">
        <v>45709</v>
      </c>
      <c r="M1873" t="s">
        <v>508</v>
      </c>
      <c r="N1873" t="s">
        <v>509</v>
      </c>
      <c r="O1873">
        <v>45709</v>
      </c>
      <c r="P1873" t="s">
        <v>508</v>
      </c>
      <c r="Q1873" t="s">
        <v>509</v>
      </c>
      <c r="R1873" t="s">
        <v>516</v>
      </c>
      <c r="S1873" s="43">
        <v>-16.59</v>
      </c>
      <c r="U1873" s="43">
        <v>18</v>
      </c>
      <c r="IF1873">
        <v>45709</v>
      </c>
      <c r="IG1873" t="s">
        <v>508</v>
      </c>
      <c r="IH1873" t="s">
        <v>292</v>
      </c>
      <c r="IK1873">
        <v>-2</v>
      </c>
      <c r="IL1873" t="s">
        <v>278</v>
      </c>
      <c r="IM1873" t="s">
        <v>279</v>
      </c>
      <c r="IN1873" t="s">
        <v>471</v>
      </c>
      <c r="IP1873" t="s">
        <v>510</v>
      </c>
    </row>
    <row r="1874" spans="1:250" x14ac:dyDescent="0.35">
      <c r="A1874">
        <v>15328</v>
      </c>
      <c r="B1874">
        <v>-922729984</v>
      </c>
      <c r="C1874">
        <v>1837</v>
      </c>
      <c r="D1874" t="s">
        <v>272</v>
      </c>
      <c r="E1874" t="s">
        <v>273</v>
      </c>
      <c r="F1874">
        <v>7057</v>
      </c>
      <c r="G1874" t="s">
        <v>290</v>
      </c>
      <c r="H1874" t="s">
        <v>291</v>
      </c>
      <c r="I1874">
        <v>507</v>
      </c>
      <c r="J1874" t="s">
        <v>549</v>
      </c>
      <c r="K1874" t="s">
        <v>550</v>
      </c>
      <c r="L1874">
        <v>45709</v>
      </c>
      <c r="M1874" t="s">
        <v>508</v>
      </c>
      <c r="N1874" t="s">
        <v>509</v>
      </c>
      <c r="O1874">
        <v>45709</v>
      </c>
      <c r="P1874" t="s">
        <v>508</v>
      </c>
      <c r="Q1874" t="s">
        <v>509</v>
      </c>
      <c r="R1874" t="s">
        <v>516</v>
      </c>
      <c r="S1874" s="43">
        <v>-21.25</v>
      </c>
      <c r="U1874" s="43">
        <v>18</v>
      </c>
      <c r="IF1874">
        <v>45709</v>
      </c>
      <c r="IG1874" t="s">
        <v>508</v>
      </c>
      <c r="IH1874" t="s">
        <v>292</v>
      </c>
      <c r="IK1874">
        <v>-2</v>
      </c>
      <c r="IL1874" t="s">
        <v>278</v>
      </c>
      <c r="IM1874" t="s">
        <v>279</v>
      </c>
      <c r="IN1874" t="s">
        <v>471</v>
      </c>
      <c r="IP1874" t="s">
        <v>510</v>
      </c>
    </row>
    <row r="1875" spans="1:250" x14ac:dyDescent="0.35">
      <c r="A1875">
        <v>15329</v>
      </c>
      <c r="B1875">
        <v>-922729984</v>
      </c>
      <c r="C1875">
        <v>1837</v>
      </c>
      <c r="D1875" t="s">
        <v>272</v>
      </c>
      <c r="E1875" t="s">
        <v>273</v>
      </c>
      <c r="F1875">
        <v>1848</v>
      </c>
      <c r="G1875" t="s">
        <v>285</v>
      </c>
      <c r="H1875" t="s">
        <v>273</v>
      </c>
      <c r="I1875">
        <v>528</v>
      </c>
      <c r="J1875" t="s">
        <v>531</v>
      </c>
      <c r="K1875" t="s">
        <v>532</v>
      </c>
      <c r="L1875">
        <v>41235</v>
      </c>
      <c r="M1875" t="s">
        <v>378</v>
      </c>
      <c r="N1875" t="s">
        <v>379</v>
      </c>
      <c r="O1875">
        <v>41235</v>
      </c>
      <c r="P1875" t="s">
        <v>378</v>
      </c>
      <c r="Q1875" t="s">
        <v>379</v>
      </c>
      <c r="R1875" t="s">
        <v>516</v>
      </c>
      <c r="S1875" s="43">
        <v>-23.11</v>
      </c>
      <c r="U1875" s="43">
        <v>18</v>
      </c>
      <c r="IF1875">
        <v>41235</v>
      </c>
      <c r="IG1875" t="s">
        <v>378</v>
      </c>
      <c r="IH1875" t="s">
        <v>287</v>
      </c>
      <c r="IK1875">
        <v>-2</v>
      </c>
      <c r="IL1875" t="s">
        <v>278</v>
      </c>
      <c r="IM1875" t="s">
        <v>279</v>
      </c>
      <c r="IN1875" t="s">
        <v>505</v>
      </c>
      <c r="IP1875" t="s">
        <v>512</v>
      </c>
    </row>
    <row r="1876" spans="1:250" x14ac:dyDescent="0.35">
      <c r="A1876">
        <v>15330</v>
      </c>
      <c r="B1876">
        <v>-922729984</v>
      </c>
      <c r="C1876">
        <v>1837</v>
      </c>
      <c r="D1876" t="s">
        <v>272</v>
      </c>
      <c r="E1876" t="s">
        <v>273</v>
      </c>
      <c r="F1876">
        <v>1848</v>
      </c>
      <c r="G1876" t="s">
        <v>285</v>
      </c>
      <c r="H1876" t="s">
        <v>273</v>
      </c>
      <c r="I1876">
        <v>527</v>
      </c>
      <c r="J1876" t="s">
        <v>535</v>
      </c>
      <c r="K1876" t="s">
        <v>536</v>
      </c>
      <c r="L1876">
        <v>41235</v>
      </c>
      <c r="M1876" t="s">
        <v>378</v>
      </c>
      <c r="N1876" t="s">
        <v>379</v>
      </c>
      <c r="O1876">
        <v>41235</v>
      </c>
      <c r="P1876" t="s">
        <v>378</v>
      </c>
      <c r="Q1876" t="s">
        <v>379</v>
      </c>
      <c r="R1876" t="s">
        <v>516</v>
      </c>
      <c r="S1876" s="43">
        <v>-15.92</v>
      </c>
      <c r="U1876" s="43">
        <v>18</v>
      </c>
      <c r="IF1876">
        <v>41235</v>
      </c>
      <c r="IG1876" t="s">
        <v>378</v>
      </c>
      <c r="IH1876" t="s">
        <v>287</v>
      </c>
      <c r="IK1876">
        <v>-2</v>
      </c>
      <c r="IL1876" t="s">
        <v>278</v>
      </c>
      <c r="IM1876" t="s">
        <v>279</v>
      </c>
      <c r="IN1876" t="s">
        <v>505</v>
      </c>
      <c r="IP1876" t="s">
        <v>512</v>
      </c>
    </row>
    <row r="1877" spans="1:250" x14ac:dyDescent="0.35">
      <c r="A1877">
        <v>15331</v>
      </c>
      <c r="B1877">
        <v>-922729984</v>
      </c>
      <c r="C1877">
        <v>1837</v>
      </c>
      <c r="D1877" t="s">
        <v>272</v>
      </c>
      <c r="E1877" t="s">
        <v>273</v>
      </c>
      <c r="F1877">
        <v>7057</v>
      </c>
      <c r="G1877" t="s">
        <v>290</v>
      </c>
      <c r="H1877" t="s">
        <v>291</v>
      </c>
      <c r="I1877">
        <v>507</v>
      </c>
      <c r="J1877" t="s">
        <v>549</v>
      </c>
      <c r="K1877" t="s">
        <v>550</v>
      </c>
      <c r="L1877">
        <v>49627</v>
      </c>
      <c r="M1877" t="s">
        <v>514</v>
      </c>
      <c r="N1877" t="s">
        <v>515</v>
      </c>
      <c r="O1877">
        <v>49627</v>
      </c>
      <c r="P1877" t="s">
        <v>514</v>
      </c>
      <c r="Q1877" t="s">
        <v>515</v>
      </c>
      <c r="R1877" t="s">
        <v>516</v>
      </c>
      <c r="S1877" s="43">
        <v>-3.44</v>
      </c>
      <c r="U1877" s="43">
        <v>18</v>
      </c>
      <c r="IF1877">
        <v>49627</v>
      </c>
      <c r="IG1877" t="s">
        <v>514</v>
      </c>
      <c r="IH1877" t="s">
        <v>292</v>
      </c>
      <c r="IK1877">
        <v>-2</v>
      </c>
      <c r="IL1877" t="s">
        <v>278</v>
      </c>
      <c r="IM1877" t="s">
        <v>279</v>
      </c>
      <c r="IN1877" t="s">
        <v>471</v>
      </c>
      <c r="IP1877" t="s">
        <v>514</v>
      </c>
    </row>
    <row r="1878" spans="1:250" x14ac:dyDescent="0.35">
      <c r="A1878">
        <v>15332</v>
      </c>
      <c r="B1878">
        <v>-922729984</v>
      </c>
      <c r="C1878">
        <v>1837</v>
      </c>
      <c r="D1878" t="s">
        <v>272</v>
      </c>
      <c r="E1878" t="s">
        <v>273</v>
      </c>
      <c r="F1878">
        <v>7057</v>
      </c>
      <c r="G1878" t="s">
        <v>290</v>
      </c>
      <c r="H1878" t="s">
        <v>291</v>
      </c>
      <c r="I1878">
        <v>528</v>
      </c>
      <c r="J1878" t="s">
        <v>531</v>
      </c>
      <c r="K1878" t="s">
        <v>532</v>
      </c>
      <c r="L1878">
        <v>45709</v>
      </c>
      <c r="M1878" t="s">
        <v>508</v>
      </c>
      <c r="N1878" t="s">
        <v>509</v>
      </c>
      <c r="O1878">
        <v>45709</v>
      </c>
      <c r="P1878" t="s">
        <v>508</v>
      </c>
      <c r="Q1878" t="s">
        <v>509</v>
      </c>
      <c r="R1878" t="s">
        <v>516</v>
      </c>
      <c r="S1878" s="43">
        <v>-22.66</v>
      </c>
      <c r="U1878" s="43">
        <v>18</v>
      </c>
      <c r="IF1878">
        <v>45709</v>
      </c>
      <c r="IG1878" t="s">
        <v>508</v>
      </c>
      <c r="IH1878" t="s">
        <v>292</v>
      </c>
      <c r="IK1878">
        <v>-2</v>
      </c>
      <c r="IL1878" t="s">
        <v>278</v>
      </c>
      <c r="IM1878" t="s">
        <v>279</v>
      </c>
      <c r="IN1878" t="s">
        <v>471</v>
      </c>
      <c r="IP1878" t="s">
        <v>510</v>
      </c>
    </row>
    <row r="1879" spans="1:250" x14ac:dyDescent="0.35">
      <c r="A1879">
        <v>15333</v>
      </c>
      <c r="B1879">
        <v>-922729984</v>
      </c>
      <c r="C1879">
        <v>1837</v>
      </c>
      <c r="D1879" t="s">
        <v>272</v>
      </c>
      <c r="E1879" t="s">
        <v>273</v>
      </c>
      <c r="F1879">
        <v>7057</v>
      </c>
      <c r="G1879" t="s">
        <v>290</v>
      </c>
      <c r="H1879" t="s">
        <v>291</v>
      </c>
      <c r="I1879">
        <v>527</v>
      </c>
      <c r="J1879" t="s">
        <v>535</v>
      </c>
      <c r="K1879" t="s">
        <v>536</v>
      </c>
      <c r="L1879">
        <v>45709</v>
      </c>
      <c r="M1879" t="s">
        <v>508</v>
      </c>
      <c r="N1879" t="s">
        <v>509</v>
      </c>
      <c r="O1879">
        <v>45709</v>
      </c>
      <c r="P1879" t="s">
        <v>508</v>
      </c>
      <c r="Q1879" t="s">
        <v>509</v>
      </c>
      <c r="R1879" t="s">
        <v>516</v>
      </c>
      <c r="S1879" s="43">
        <v>-15.87</v>
      </c>
      <c r="U1879" s="43">
        <v>18</v>
      </c>
      <c r="IF1879">
        <v>45709</v>
      </c>
      <c r="IG1879" t="s">
        <v>508</v>
      </c>
      <c r="IH1879" t="s">
        <v>292</v>
      </c>
      <c r="IK1879">
        <v>-2</v>
      </c>
      <c r="IL1879" t="s">
        <v>278</v>
      </c>
      <c r="IM1879" t="s">
        <v>279</v>
      </c>
      <c r="IN1879" t="s">
        <v>471</v>
      </c>
      <c r="IP1879" t="s">
        <v>510</v>
      </c>
    </row>
    <row r="1880" spans="1:250" x14ac:dyDescent="0.35">
      <c r="A1880">
        <v>15334</v>
      </c>
      <c r="B1880">
        <v>-922729984</v>
      </c>
      <c r="C1880">
        <v>1837</v>
      </c>
      <c r="D1880" t="s">
        <v>272</v>
      </c>
      <c r="E1880" t="s">
        <v>273</v>
      </c>
      <c r="F1880">
        <v>7057</v>
      </c>
      <c r="G1880" t="s">
        <v>290</v>
      </c>
      <c r="H1880" t="s">
        <v>291</v>
      </c>
      <c r="I1880">
        <v>523</v>
      </c>
      <c r="J1880" t="s">
        <v>537</v>
      </c>
      <c r="K1880" t="s">
        <v>538</v>
      </c>
      <c r="L1880">
        <v>45709</v>
      </c>
      <c r="M1880" t="s">
        <v>508</v>
      </c>
      <c r="N1880" t="s">
        <v>509</v>
      </c>
      <c r="O1880">
        <v>45709</v>
      </c>
      <c r="P1880" t="s">
        <v>508</v>
      </c>
      <c r="Q1880" t="s">
        <v>509</v>
      </c>
      <c r="R1880" t="s">
        <v>516</v>
      </c>
      <c r="S1880" s="43">
        <v>-30.91</v>
      </c>
      <c r="U1880" s="43">
        <v>18</v>
      </c>
      <c r="IF1880">
        <v>45709</v>
      </c>
      <c r="IG1880" t="s">
        <v>508</v>
      </c>
      <c r="IH1880" t="s">
        <v>292</v>
      </c>
      <c r="IK1880">
        <v>-2</v>
      </c>
      <c r="IL1880" t="s">
        <v>278</v>
      </c>
      <c r="IM1880" t="s">
        <v>279</v>
      </c>
      <c r="IN1880" t="s">
        <v>471</v>
      </c>
      <c r="IP1880" t="s">
        <v>510</v>
      </c>
    </row>
    <row r="1881" spans="1:250" x14ac:dyDescent="0.35">
      <c r="A1881">
        <v>15335</v>
      </c>
      <c r="B1881">
        <v>-922729984</v>
      </c>
      <c r="C1881">
        <v>1837</v>
      </c>
      <c r="D1881" t="s">
        <v>272</v>
      </c>
      <c r="E1881" t="s">
        <v>273</v>
      </c>
      <c r="F1881">
        <v>7057</v>
      </c>
      <c r="G1881" t="s">
        <v>290</v>
      </c>
      <c r="H1881" t="s">
        <v>291</v>
      </c>
      <c r="I1881">
        <v>521</v>
      </c>
      <c r="J1881" t="s">
        <v>539</v>
      </c>
      <c r="K1881" t="s">
        <v>540</v>
      </c>
      <c r="L1881">
        <v>45709</v>
      </c>
      <c r="M1881" t="s">
        <v>508</v>
      </c>
      <c r="N1881" t="s">
        <v>509</v>
      </c>
      <c r="O1881">
        <v>45709</v>
      </c>
      <c r="P1881" t="s">
        <v>508</v>
      </c>
      <c r="Q1881" t="s">
        <v>509</v>
      </c>
      <c r="R1881" t="s">
        <v>516</v>
      </c>
      <c r="S1881" s="43">
        <v>-15.45</v>
      </c>
      <c r="U1881" s="43">
        <v>18</v>
      </c>
      <c r="IF1881">
        <v>45709</v>
      </c>
      <c r="IG1881" t="s">
        <v>508</v>
      </c>
      <c r="IH1881" t="s">
        <v>292</v>
      </c>
      <c r="IK1881">
        <v>-2</v>
      </c>
      <c r="IL1881" t="s">
        <v>278</v>
      </c>
      <c r="IM1881" t="s">
        <v>279</v>
      </c>
      <c r="IN1881" t="s">
        <v>471</v>
      </c>
      <c r="IP1881" t="s">
        <v>510</v>
      </c>
    </row>
    <row r="1882" spans="1:250" x14ac:dyDescent="0.35">
      <c r="A1882">
        <v>15336</v>
      </c>
      <c r="B1882">
        <v>-922729984</v>
      </c>
      <c r="C1882">
        <v>1837</v>
      </c>
      <c r="D1882" t="s">
        <v>272</v>
      </c>
      <c r="E1882" t="s">
        <v>273</v>
      </c>
      <c r="F1882">
        <v>7057</v>
      </c>
      <c r="G1882" t="s">
        <v>290</v>
      </c>
      <c r="H1882" t="s">
        <v>291</v>
      </c>
      <c r="I1882">
        <v>519</v>
      </c>
      <c r="J1882" t="s">
        <v>541</v>
      </c>
      <c r="K1882" t="s">
        <v>542</v>
      </c>
      <c r="L1882">
        <v>45709</v>
      </c>
      <c r="M1882" t="s">
        <v>508</v>
      </c>
      <c r="N1882" t="s">
        <v>509</v>
      </c>
      <c r="O1882">
        <v>45709</v>
      </c>
      <c r="P1882" t="s">
        <v>508</v>
      </c>
      <c r="Q1882" t="s">
        <v>509</v>
      </c>
      <c r="R1882" t="s">
        <v>516</v>
      </c>
      <c r="S1882" s="43">
        <v>-16.23</v>
      </c>
      <c r="U1882" s="43">
        <v>18</v>
      </c>
      <c r="IF1882">
        <v>45709</v>
      </c>
      <c r="IG1882" t="s">
        <v>508</v>
      </c>
      <c r="IH1882" t="s">
        <v>292</v>
      </c>
      <c r="IK1882">
        <v>-2</v>
      </c>
      <c r="IL1882" t="s">
        <v>278</v>
      </c>
      <c r="IM1882" t="s">
        <v>279</v>
      </c>
      <c r="IN1882" t="s">
        <v>471</v>
      </c>
      <c r="IP1882" t="s">
        <v>510</v>
      </c>
    </row>
    <row r="1883" spans="1:250" x14ac:dyDescent="0.35">
      <c r="A1883">
        <v>15337</v>
      </c>
      <c r="B1883">
        <v>-922729984</v>
      </c>
      <c r="C1883">
        <v>1837</v>
      </c>
      <c r="D1883" t="s">
        <v>272</v>
      </c>
      <c r="E1883" t="s">
        <v>273</v>
      </c>
      <c r="F1883">
        <v>7057</v>
      </c>
      <c r="G1883" t="s">
        <v>290</v>
      </c>
      <c r="H1883" t="s">
        <v>291</v>
      </c>
      <c r="I1883">
        <v>523</v>
      </c>
      <c r="J1883" t="s">
        <v>537</v>
      </c>
      <c r="K1883" t="s">
        <v>538</v>
      </c>
      <c r="L1883">
        <v>49627</v>
      </c>
      <c r="M1883" t="s">
        <v>514</v>
      </c>
      <c r="N1883" t="s">
        <v>515</v>
      </c>
      <c r="O1883">
        <v>49627</v>
      </c>
      <c r="P1883" t="s">
        <v>514</v>
      </c>
      <c r="Q1883" t="s">
        <v>515</v>
      </c>
      <c r="R1883" t="s">
        <v>516</v>
      </c>
      <c r="S1883" s="43">
        <v>-4.32</v>
      </c>
      <c r="U1883" s="43">
        <v>18</v>
      </c>
      <c r="IF1883">
        <v>49627</v>
      </c>
      <c r="IG1883" t="s">
        <v>514</v>
      </c>
      <c r="IH1883" t="s">
        <v>292</v>
      </c>
      <c r="IK1883">
        <v>-2</v>
      </c>
      <c r="IL1883" t="s">
        <v>278</v>
      </c>
      <c r="IM1883" t="s">
        <v>279</v>
      </c>
      <c r="IN1883" t="s">
        <v>471</v>
      </c>
      <c r="IP1883" t="s">
        <v>514</v>
      </c>
    </row>
    <row r="1884" spans="1:250" x14ac:dyDescent="0.35">
      <c r="A1884">
        <v>15338</v>
      </c>
      <c r="B1884">
        <v>-922729984</v>
      </c>
      <c r="C1884">
        <v>1837</v>
      </c>
      <c r="D1884" t="s">
        <v>272</v>
      </c>
      <c r="E1884" t="s">
        <v>273</v>
      </c>
      <c r="F1884">
        <v>7057</v>
      </c>
      <c r="G1884" t="s">
        <v>290</v>
      </c>
      <c r="H1884" t="s">
        <v>291</v>
      </c>
      <c r="I1884">
        <v>521</v>
      </c>
      <c r="J1884" t="s">
        <v>539</v>
      </c>
      <c r="K1884" t="s">
        <v>540</v>
      </c>
      <c r="L1884">
        <v>49627</v>
      </c>
      <c r="M1884" t="s">
        <v>514</v>
      </c>
      <c r="N1884" t="s">
        <v>515</v>
      </c>
      <c r="O1884">
        <v>49627</v>
      </c>
      <c r="P1884" t="s">
        <v>514</v>
      </c>
      <c r="Q1884" t="s">
        <v>515</v>
      </c>
      <c r="R1884" t="s">
        <v>516</v>
      </c>
      <c r="S1884" s="43">
        <v>-2.16</v>
      </c>
      <c r="U1884" s="43">
        <v>18</v>
      </c>
      <c r="IF1884">
        <v>49627</v>
      </c>
      <c r="IG1884" t="s">
        <v>514</v>
      </c>
      <c r="IH1884" t="s">
        <v>292</v>
      </c>
      <c r="IK1884">
        <v>-2</v>
      </c>
      <c r="IL1884" t="s">
        <v>278</v>
      </c>
      <c r="IM1884" t="s">
        <v>279</v>
      </c>
      <c r="IN1884" t="s">
        <v>471</v>
      </c>
      <c r="IP1884" t="s">
        <v>514</v>
      </c>
    </row>
    <row r="1885" spans="1:250" x14ac:dyDescent="0.35">
      <c r="A1885">
        <v>15339</v>
      </c>
      <c r="B1885">
        <v>-922729984</v>
      </c>
      <c r="C1885">
        <v>1837</v>
      </c>
      <c r="D1885" t="s">
        <v>272</v>
      </c>
      <c r="E1885" t="s">
        <v>273</v>
      </c>
      <c r="F1885">
        <v>7057</v>
      </c>
      <c r="G1885" t="s">
        <v>290</v>
      </c>
      <c r="H1885" t="s">
        <v>291</v>
      </c>
      <c r="I1885">
        <v>519</v>
      </c>
      <c r="J1885" t="s">
        <v>541</v>
      </c>
      <c r="K1885" t="s">
        <v>542</v>
      </c>
      <c r="L1885">
        <v>49627</v>
      </c>
      <c r="M1885" t="s">
        <v>514</v>
      </c>
      <c r="N1885" t="s">
        <v>515</v>
      </c>
      <c r="O1885">
        <v>49627</v>
      </c>
      <c r="P1885" t="s">
        <v>514</v>
      </c>
      <c r="Q1885" t="s">
        <v>515</v>
      </c>
      <c r="R1885" t="s">
        <v>516</v>
      </c>
      <c r="S1885" s="43">
        <v>-0.95</v>
      </c>
      <c r="U1885" s="43">
        <v>18</v>
      </c>
      <c r="IF1885">
        <v>49627</v>
      </c>
      <c r="IG1885" t="s">
        <v>514</v>
      </c>
      <c r="IH1885" t="s">
        <v>292</v>
      </c>
      <c r="IK1885">
        <v>-2</v>
      </c>
      <c r="IL1885" t="s">
        <v>278</v>
      </c>
      <c r="IM1885" t="s">
        <v>279</v>
      </c>
      <c r="IN1885" t="s">
        <v>471</v>
      </c>
      <c r="IP1885" t="s">
        <v>514</v>
      </c>
    </row>
    <row r="1886" spans="1:250" x14ac:dyDescent="0.35">
      <c r="A1886">
        <v>15340</v>
      </c>
      <c r="B1886">
        <v>-922729984</v>
      </c>
      <c r="C1886">
        <v>1837</v>
      </c>
      <c r="D1886" t="s">
        <v>272</v>
      </c>
      <c r="E1886" t="s">
        <v>273</v>
      </c>
      <c r="F1886">
        <v>7057</v>
      </c>
      <c r="G1886" t="s">
        <v>290</v>
      </c>
      <c r="H1886" t="s">
        <v>291</v>
      </c>
      <c r="I1886">
        <v>515</v>
      </c>
      <c r="J1886" t="s">
        <v>543</v>
      </c>
      <c r="K1886" t="s">
        <v>544</v>
      </c>
      <c r="L1886">
        <v>49627</v>
      </c>
      <c r="M1886" t="s">
        <v>514</v>
      </c>
      <c r="N1886" t="s">
        <v>515</v>
      </c>
      <c r="O1886">
        <v>49627</v>
      </c>
      <c r="P1886" t="s">
        <v>514</v>
      </c>
      <c r="Q1886" t="s">
        <v>515</v>
      </c>
      <c r="R1886" t="s">
        <v>516</v>
      </c>
      <c r="S1886" s="43">
        <v>-2.23</v>
      </c>
      <c r="U1886" s="43">
        <v>18</v>
      </c>
      <c r="IF1886">
        <v>49627</v>
      </c>
      <c r="IG1886" t="s">
        <v>514</v>
      </c>
      <c r="IH1886" t="s">
        <v>292</v>
      </c>
      <c r="IK1886">
        <v>-2</v>
      </c>
      <c r="IL1886" t="s">
        <v>278</v>
      </c>
      <c r="IM1886" t="s">
        <v>279</v>
      </c>
      <c r="IN1886" t="s">
        <v>471</v>
      </c>
      <c r="IP1886" t="s">
        <v>514</v>
      </c>
    </row>
    <row r="1887" spans="1:250" x14ac:dyDescent="0.35">
      <c r="A1887">
        <v>15341</v>
      </c>
      <c r="B1887">
        <v>-922729984</v>
      </c>
      <c r="C1887">
        <v>1837</v>
      </c>
      <c r="D1887" t="s">
        <v>272</v>
      </c>
      <c r="E1887" t="s">
        <v>273</v>
      </c>
      <c r="F1887">
        <v>7057</v>
      </c>
      <c r="G1887" t="s">
        <v>290</v>
      </c>
      <c r="H1887" t="s">
        <v>291</v>
      </c>
      <c r="I1887">
        <v>513</v>
      </c>
      <c r="J1887" t="s">
        <v>545</v>
      </c>
      <c r="K1887" t="s">
        <v>546</v>
      </c>
      <c r="L1887">
        <v>49627</v>
      </c>
      <c r="M1887" t="s">
        <v>514</v>
      </c>
      <c r="N1887" t="s">
        <v>515</v>
      </c>
      <c r="O1887">
        <v>49627</v>
      </c>
      <c r="P1887" t="s">
        <v>514</v>
      </c>
      <c r="Q1887" t="s">
        <v>515</v>
      </c>
      <c r="R1887" t="s">
        <v>516</v>
      </c>
      <c r="S1887" s="43">
        <v>-2</v>
      </c>
      <c r="U1887" s="43">
        <v>18</v>
      </c>
      <c r="IF1887">
        <v>49627</v>
      </c>
      <c r="IG1887" t="s">
        <v>514</v>
      </c>
      <c r="IH1887" t="s">
        <v>292</v>
      </c>
      <c r="IK1887">
        <v>-2</v>
      </c>
      <c r="IL1887" t="s">
        <v>278</v>
      </c>
      <c r="IM1887" t="s">
        <v>279</v>
      </c>
      <c r="IN1887" t="s">
        <v>471</v>
      </c>
      <c r="IP1887" t="s">
        <v>514</v>
      </c>
    </row>
    <row r="1888" spans="1:250" x14ac:dyDescent="0.35">
      <c r="A1888">
        <v>15342</v>
      </c>
      <c r="B1888">
        <v>-922729984</v>
      </c>
      <c r="C1888">
        <v>1837</v>
      </c>
      <c r="D1888" t="s">
        <v>272</v>
      </c>
      <c r="E1888" t="s">
        <v>273</v>
      </c>
      <c r="F1888">
        <v>7057</v>
      </c>
      <c r="G1888" t="s">
        <v>290</v>
      </c>
      <c r="H1888" t="s">
        <v>291</v>
      </c>
      <c r="I1888">
        <v>509</v>
      </c>
      <c r="J1888" t="s">
        <v>547</v>
      </c>
      <c r="K1888" t="s">
        <v>548</v>
      </c>
      <c r="L1888">
        <v>49627</v>
      </c>
      <c r="M1888" t="s">
        <v>514</v>
      </c>
      <c r="N1888" t="s">
        <v>515</v>
      </c>
      <c r="O1888">
        <v>49627</v>
      </c>
      <c r="P1888" t="s">
        <v>514</v>
      </c>
      <c r="Q1888" t="s">
        <v>515</v>
      </c>
      <c r="R1888" t="s">
        <v>516</v>
      </c>
      <c r="S1888" s="43">
        <v>-0.99</v>
      </c>
      <c r="U1888" s="43">
        <v>18</v>
      </c>
      <c r="IF1888">
        <v>49627</v>
      </c>
      <c r="IG1888" t="s">
        <v>514</v>
      </c>
      <c r="IH1888" t="s">
        <v>292</v>
      </c>
      <c r="IK1888">
        <v>-2</v>
      </c>
      <c r="IL1888" t="s">
        <v>278</v>
      </c>
      <c r="IM1888" t="s">
        <v>279</v>
      </c>
      <c r="IN1888" t="s">
        <v>471</v>
      </c>
      <c r="IP1888" t="s">
        <v>514</v>
      </c>
    </row>
    <row r="1889" spans="1:250" x14ac:dyDescent="0.35">
      <c r="A1889">
        <v>15343</v>
      </c>
      <c r="B1889">
        <v>-922729984</v>
      </c>
      <c r="C1889">
        <v>1837</v>
      </c>
      <c r="D1889" t="s">
        <v>272</v>
      </c>
      <c r="E1889" t="s">
        <v>273</v>
      </c>
      <c r="F1889">
        <v>9695</v>
      </c>
      <c r="G1889" t="s">
        <v>280</v>
      </c>
      <c r="H1889" t="s">
        <v>281</v>
      </c>
      <c r="I1889">
        <v>515</v>
      </c>
      <c r="J1889" t="s">
        <v>543</v>
      </c>
      <c r="K1889" t="s">
        <v>544</v>
      </c>
      <c r="L1889">
        <v>61310</v>
      </c>
      <c r="M1889" t="s">
        <v>521</v>
      </c>
      <c r="N1889" t="s">
        <v>522</v>
      </c>
      <c r="O1889">
        <v>61310</v>
      </c>
      <c r="P1889" t="s">
        <v>521</v>
      </c>
      <c r="Q1889" t="s">
        <v>522</v>
      </c>
      <c r="R1889" t="s">
        <v>516</v>
      </c>
      <c r="S1889" s="43">
        <v>-1.6</v>
      </c>
      <c r="U1889" s="43">
        <v>18</v>
      </c>
      <c r="IF1889">
        <v>61310</v>
      </c>
      <c r="IG1889" t="s">
        <v>521</v>
      </c>
      <c r="IH1889" t="s">
        <v>284</v>
      </c>
      <c r="IK1889">
        <v>-2</v>
      </c>
      <c r="IL1889" t="s">
        <v>278</v>
      </c>
      <c r="IM1889" t="s">
        <v>279</v>
      </c>
      <c r="IN1889" t="s">
        <v>466</v>
      </c>
      <c r="IP1889" t="s">
        <v>521</v>
      </c>
    </row>
    <row r="1890" spans="1:250" x14ac:dyDescent="0.35">
      <c r="A1890">
        <v>15344</v>
      </c>
      <c r="B1890">
        <v>-922729984</v>
      </c>
      <c r="C1890">
        <v>1837</v>
      </c>
      <c r="D1890" t="s">
        <v>272</v>
      </c>
      <c r="E1890" t="s">
        <v>273</v>
      </c>
      <c r="F1890">
        <v>9695</v>
      </c>
      <c r="G1890" t="s">
        <v>280</v>
      </c>
      <c r="H1890" t="s">
        <v>281</v>
      </c>
      <c r="I1890">
        <v>513</v>
      </c>
      <c r="J1890" t="s">
        <v>545</v>
      </c>
      <c r="K1890" t="s">
        <v>546</v>
      </c>
      <c r="L1890">
        <v>61310</v>
      </c>
      <c r="M1890" t="s">
        <v>521</v>
      </c>
      <c r="N1890" t="s">
        <v>522</v>
      </c>
      <c r="O1890">
        <v>61310</v>
      </c>
      <c r="P1890" t="s">
        <v>521</v>
      </c>
      <c r="Q1890" t="s">
        <v>522</v>
      </c>
      <c r="R1890" t="s">
        <v>516</v>
      </c>
      <c r="S1890" s="43">
        <v>-1.43</v>
      </c>
      <c r="U1890" s="43">
        <v>18</v>
      </c>
      <c r="IF1890">
        <v>61310</v>
      </c>
      <c r="IG1890" t="s">
        <v>521</v>
      </c>
      <c r="IH1890" t="s">
        <v>284</v>
      </c>
      <c r="IK1890">
        <v>-2</v>
      </c>
      <c r="IL1890" t="s">
        <v>278</v>
      </c>
      <c r="IM1890" t="s">
        <v>279</v>
      </c>
      <c r="IN1890" t="s">
        <v>466</v>
      </c>
      <c r="IP1890" t="s">
        <v>521</v>
      </c>
    </row>
    <row r="1891" spans="1:250" x14ac:dyDescent="0.35">
      <c r="A1891">
        <v>15345</v>
      </c>
      <c r="B1891">
        <v>-922729984</v>
      </c>
      <c r="C1891">
        <v>1837</v>
      </c>
      <c r="D1891" t="s">
        <v>272</v>
      </c>
      <c r="E1891" t="s">
        <v>273</v>
      </c>
      <c r="F1891">
        <v>9695</v>
      </c>
      <c r="G1891" t="s">
        <v>280</v>
      </c>
      <c r="H1891" t="s">
        <v>281</v>
      </c>
      <c r="I1891">
        <v>509</v>
      </c>
      <c r="J1891" t="s">
        <v>547</v>
      </c>
      <c r="K1891" t="s">
        <v>548</v>
      </c>
      <c r="L1891">
        <v>61310</v>
      </c>
      <c r="M1891" t="s">
        <v>521</v>
      </c>
      <c r="N1891" t="s">
        <v>522</v>
      </c>
      <c r="O1891">
        <v>61310</v>
      </c>
      <c r="P1891" t="s">
        <v>521</v>
      </c>
      <c r="Q1891" t="s">
        <v>522</v>
      </c>
      <c r="R1891" t="s">
        <v>516</v>
      </c>
      <c r="S1891" s="43">
        <v>-0.85</v>
      </c>
      <c r="U1891" s="43">
        <v>18</v>
      </c>
      <c r="IF1891">
        <v>61310</v>
      </c>
      <c r="IG1891" t="s">
        <v>521</v>
      </c>
      <c r="IH1891" t="s">
        <v>284</v>
      </c>
      <c r="IK1891">
        <v>-2</v>
      </c>
      <c r="IL1891" t="s">
        <v>278</v>
      </c>
      <c r="IM1891" t="s">
        <v>279</v>
      </c>
      <c r="IN1891" t="s">
        <v>466</v>
      </c>
      <c r="IP1891" t="s">
        <v>521</v>
      </c>
    </row>
    <row r="1892" spans="1:250" x14ac:dyDescent="0.35">
      <c r="A1892">
        <v>15346</v>
      </c>
      <c r="B1892">
        <v>-922729984</v>
      </c>
      <c r="C1892">
        <v>1837</v>
      </c>
      <c r="D1892" t="s">
        <v>272</v>
      </c>
      <c r="E1892" t="s">
        <v>273</v>
      </c>
      <c r="F1892">
        <v>9695</v>
      </c>
      <c r="G1892" t="s">
        <v>280</v>
      </c>
      <c r="H1892" t="s">
        <v>281</v>
      </c>
      <c r="I1892">
        <v>507</v>
      </c>
      <c r="J1892" t="s">
        <v>549</v>
      </c>
      <c r="K1892" t="s">
        <v>550</v>
      </c>
      <c r="L1892">
        <v>61310</v>
      </c>
      <c r="M1892" t="s">
        <v>521</v>
      </c>
      <c r="N1892" t="s">
        <v>522</v>
      </c>
      <c r="O1892">
        <v>61310</v>
      </c>
      <c r="P1892" t="s">
        <v>521</v>
      </c>
      <c r="Q1892" t="s">
        <v>522</v>
      </c>
      <c r="R1892" t="s">
        <v>516</v>
      </c>
      <c r="S1892" s="43">
        <v>-1.28</v>
      </c>
      <c r="U1892" s="43">
        <v>18</v>
      </c>
      <c r="IF1892">
        <v>61310</v>
      </c>
      <c r="IG1892" t="s">
        <v>521</v>
      </c>
      <c r="IH1892" t="s">
        <v>284</v>
      </c>
      <c r="IK1892">
        <v>-2</v>
      </c>
      <c r="IL1892" t="s">
        <v>278</v>
      </c>
      <c r="IM1892" t="s">
        <v>279</v>
      </c>
      <c r="IN1892" t="s">
        <v>466</v>
      </c>
      <c r="IP1892" t="s">
        <v>521</v>
      </c>
    </row>
    <row r="1893" spans="1:250" x14ac:dyDescent="0.35">
      <c r="A1893">
        <v>15347</v>
      </c>
      <c r="B1893">
        <v>-922729984</v>
      </c>
      <c r="C1893">
        <v>1837</v>
      </c>
      <c r="D1893" t="s">
        <v>272</v>
      </c>
      <c r="E1893" t="s">
        <v>273</v>
      </c>
      <c r="F1893">
        <v>7057</v>
      </c>
      <c r="G1893" t="s">
        <v>290</v>
      </c>
      <c r="H1893" t="s">
        <v>291</v>
      </c>
      <c r="I1893">
        <v>528</v>
      </c>
      <c r="J1893" t="s">
        <v>531</v>
      </c>
      <c r="K1893" t="s">
        <v>532</v>
      </c>
      <c r="L1893">
        <v>49627</v>
      </c>
      <c r="M1893" t="s">
        <v>514</v>
      </c>
      <c r="N1893" t="s">
        <v>515</v>
      </c>
      <c r="O1893">
        <v>49627</v>
      </c>
      <c r="P1893" t="s">
        <v>514</v>
      </c>
      <c r="Q1893" t="s">
        <v>515</v>
      </c>
      <c r="R1893" t="s">
        <v>516</v>
      </c>
      <c r="S1893" s="43">
        <v>-2.96</v>
      </c>
      <c r="U1893" s="43">
        <v>18</v>
      </c>
      <c r="IF1893">
        <v>49627</v>
      </c>
      <c r="IG1893" t="s">
        <v>514</v>
      </c>
      <c r="IH1893" t="s">
        <v>292</v>
      </c>
      <c r="IK1893">
        <v>-2</v>
      </c>
      <c r="IL1893" t="s">
        <v>278</v>
      </c>
      <c r="IM1893" t="s">
        <v>279</v>
      </c>
      <c r="IN1893" t="s">
        <v>471</v>
      </c>
      <c r="IP1893" t="s">
        <v>514</v>
      </c>
    </row>
    <row r="1894" spans="1:250" x14ac:dyDescent="0.35">
      <c r="A1894">
        <v>15348</v>
      </c>
      <c r="B1894">
        <v>-922729984</v>
      </c>
      <c r="C1894">
        <v>1837</v>
      </c>
      <c r="D1894" t="s">
        <v>272</v>
      </c>
      <c r="E1894" t="s">
        <v>273</v>
      </c>
      <c r="F1894">
        <v>7057</v>
      </c>
      <c r="G1894" t="s">
        <v>290</v>
      </c>
      <c r="H1894" t="s">
        <v>291</v>
      </c>
      <c r="I1894">
        <v>527</v>
      </c>
      <c r="J1894" t="s">
        <v>535</v>
      </c>
      <c r="K1894" t="s">
        <v>536</v>
      </c>
      <c r="L1894">
        <v>49627</v>
      </c>
      <c r="M1894" t="s">
        <v>514</v>
      </c>
      <c r="N1894" t="s">
        <v>515</v>
      </c>
      <c r="O1894">
        <v>49627</v>
      </c>
      <c r="P1894" t="s">
        <v>514</v>
      </c>
      <c r="Q1894" t="s">
        <v>515</v>
      </c>
      <c r="R1894" t="s">
        <v>516</v>
      </c>
      <c r="S1894" s="43">
        <v>-2.0699999999999998</v>
      </c>
      <c r="U1894" s="43">
        <v>18</v>
      </c>
      <c r="IF1894">
        <v>49627</v>
      </c>
      <c r="IG1894" t="s">
        <v>514</v>
      </c>
      <c r="IH1894" t="s">
        <v>292</v>
      </c>
      <c r="IK1894">
        <v>-2</v>
      </c>
      <c r="IL1894" t="s">
        <v>278</v>
      </c>
      <c r="IM1894" t="s">
        <v>279</v>
      </c>
      <c r="IN1894" t="s">
        <v>471</v>
      </c>
      <c r="IP1894" t="s">
        <v>514</v>
      </c>
    </row>
    <row r="1895" spans="1:250" x14ac:dyDescent="0.35">
      <c r="A1895">
        <v>15349</v>
      </c>
      <c r="B1895">
        <v>-922729984</v>
      </c>
      <c r="C1895">
        <v>1837</v>
      </c>
      <c r="D1895" t="s">
        <v>272</v>
      </c>
      <c r="E1895" t="s">
        <v>273</v>
      </c>
      <c r="F1895">
        <v>9695</v>
      </c>
      <c r="G1895" t="s">
        <v>280</v>
      </c>
      <c r="H1895" t="s">
        <v>281</v>
      </c>
      <c r="I1895">
        <v>507</v>
      </c>
      <c r="J1895" t="s">
        <v>549</v>
      </c>
      <c r="K1895" t="s">
        <v>550</v>
      </c>
      <c r="L1895">
        <v>62264</v>
      </c>
      <c r="M1895" t="s">
        <v>523</v>
      </c>
      <c r="N1895" t="s">
        <v>524</v>
      </c>
      <c r="O1895">
        <v>62264</v>
      </c>
      <c r="P1895" t="s">
        <v>523</v>
      </c>
      <c r="Q1895" t="s">
        <v>524</v>
      </c>
      <c r="R1895" t="s">
        <v>516</v>
      </c>
      <c r="S1895" s="43">
        <v>-24.07</v>
      </c>
      <c r="U1895" s="43">
        <v>18</v>
      </c>
      <c r="IF1895">
        <v>62264</v>
      </c>
      <c r="IG1895" t="s">
        <v>523</v>
      </c>
      <c r="IH1895" t="s">
        <v>284</v>
      </c>
      <c r="IK1895">
        <v>-2</v>
      </c>
      <c r="IL1895" t="s">
        <v>278</v>
      </c>
      <c r="IM1895" t="s">
        <v>279</v>
      </c>
      <c r="IN1895" t="s">
        <v>466</v>
      </c>
      <c r="IP1895" t="s">
        <v>523</v>
      </c>
    </row>
    <row r="1896" spans="1:250" x14ac:dyDescent="0.35">
      <c r="A1896">
        <v>15350</v>
      </c>
      <c r="B1896">
        <v>-922729984</v>
      </c>
      <c r="C1896">
        <v>1837</v>
      </c>
      <c r="D1896" t="s">
        <v>272</v>
      </c>
      <c r="E1896" t="s">
        <v>273</v>
      </c>
      <c r="F1896">
        <v>9695</v>
      </c>
      <c r="G1896" t="s">
        <v>280</v>
      </c>
      <c r="H1896" t="s">
        <v>281</v>
      </c>
      <c r="I1896">
        <v>528</v>
      </c>
      <c r="J1896" t="s">
        <v>531</v>
      </c>
      <c r="K1896" t="s">
        <v>532</v>
      </c>
      <c r="L1896">
        <v>61310</v>
      </c>
      <c r="M1896" t="s">
        <v>521</v>
      </c>
      <c r="N1896" t="s">
        <v>522</v>
      </c>
      <c r="O1896">
        <v>61310</v>
      </c>
      <c r="P1896" t="s">
        <v>521</v>
      </c>
      <c r="Q1896" t="s">
        <v>522</v>
      </c>
      <c r="R1896" t="s">
        <v>516</v>
      </c>
      <c r="S1896" s="43">
        <v>-1.48</v>
      </c>
      <c r="U1896" s="43">
        <v>18</v>
      </c>
      <c r="IF1896">
        <v>61310</v>
      </c>
      <c r="IG1896" t="s">
        <v>521</v>
      </c>
      <c r="IH1896" t="s">
        <v>284</v>
      </c>
      <c r="IK1896">
        <v>-2</v>
      </c>
      <c r="IL1896" t="s">
        <v>278</v>
      </c>
      <c r="IM1896" t="s">
        <v>279</v>
      </c>
      <c r="IN1896" t="s">
        <v>466</v>
      </c>
      <c r="IP1896" t="s">
        <v>521</v>
      </c>
    </row>
    <row r="1897" spans="1:250" x14ac:dyDescent="0.35">
      <c r="A1897">
        <v>15351</v>
      </c>
      <c r="B1897">
        <v>-922729984</v>
      </c>
      <c r="C1897">
        <v>1837</v>
      </c>
      <c r="D1897" t="s">
        <v>272</v>
      </c>
      <c r="E1897" t="s">
        <v>273</v>
      </c>
      <c r="F1897">
        <v>9695</v>
      </c>
      <c r="G1897" t="s">
        <v>280</v>
      </c>
      <c r="H1897" t="s">
        <v>281</v>
      </c>
      <c r="I1897">
        <v>527</v>
      </c>
      <c r="J1897" t="s">
        <v>535</v>
      </c>
      <c r="K1897" t="s">
        <v>536</v>
      </c>
      <c r="L1897">
        <v>61310</v>
      </c>
      <c r="M1897" t="s">
        <v>521</v>
      </c>
      <c r="N1897" t="s">
        <v>522</v>
      </c>
      <c r="O1897">
        <v>61310</v>
      </c>
      <c r="P1897" t="s">
        <v>521</v>
      </c>
      <c r="Q1897" t="s">
        <v>522</v>
      </c>
      <c r="R1897" t="s">
        <v>516</v>
      </c>
      <c r="S1897" s="43">
        <v>-1.04</v>
      </c>
      <c r="U1897" s="43">
        <v>18</v>
      </c>
      <c r="IF1897">
        <v>61310</v>
      </c>
      <c r="IG1897" t="s">
        <v>521</v>
      </c>
      <c r="IH1897" t="s">
        <v>284</v>
      </c>
      <c r="IK1897">
        <v>-2</v>
      </c>
      <c r="IL1897" t="s">
        <v>278</v>
      </c>
      <c r="IM1897" t="s">
        <v>279</v>
      </c>
      <c r="IN1897" t="s">
        <v>466</v>
      </c>
      <c r="IP1897" t="s">
        <v>521</v>
      </c>
    </row>
    <row r="1898" spans="1:250" x14ac:dyDescent="0.35">
      <c r="A1898">
        <v>15352</v>
      </c>
      <c r="B1898">
        <v>-922729984</v>
      </c>
      <c r="C1898">
        <v>1837</v>
      </c>
      <c r="D1898" t="s">
        <v>272</v>
      </c>
      <c r="E1898" t="s">
        <v>273</v>
      </c>
      <c r="F1898">
        <v>9695</v>
      </c>
      <c r="G1898" t="s">
        <v>280</v>
      </c>
      <c r="H1898" t="s">
        <v>281</v>
      </c>
      <c r="I1898">
        <v>523</v>
      </c>
      <c r="J1898" t="s">
        <v>537</v>
      </c>
      <c r="K1898" t="s">
        <v>538</v>
      </c>
      <c r="L1898">
        <v>61310</v>
      </c>
      <c r="M1898" t="s">
        <v>521</v>
      </c>
      <c r="N1898" t="s">
        <v>522</v>
      </c>
      <c r="O1898">
        <v>61310</v>
      </c>
      <c r="P1898" t="s">
        <v>521</v>
      </c>
      <c r="Q1898" t="s">
        <v>522</v>
      </c>
      <c r="R1898" t="s">
        <v>516</v>
      </c>
      <c r="S1898" s="43">
        <v>-2.2400000000000002</v>
      </c>
      <c r="U1898" s="43">
        <v>18</v>
      </c>
      <c r="IF1898">
        <v>61310</v>
      </c>
      <c r="IG1898" t="s">
        <v>521</v>
      </c>
      <c r="IH1898" t="s">
        <v>284</v>
      </c>
      <c r="IK1898">
        <v>-2</v>
      </c>
      <c r="IL1898" t="s">
        <v>278</v>
      </c>
      <c r="IM1898" t="s">
        <v>279</v>
      </c>
      <c r="IN1898" t="s">
        <v>466</v>
      </c>
      <c r="IP1898" t="s">
        <v>521</v>
      </c>
    </row>
    <row r="1899" spans="1:250" x14ac:dyDescent="0.35">
      <c r="A1899">
        <v>15353</v>
      </c>
      <c r="B1899">
        <v>-922729984</v>
      </c>
      <c r="C1899">
        <v>1837</v>
      </c>
      <c r="D1899" t="s">
        <v>272</v>
      </c>
      <c r="E1899" t="s">
        <v>273</v>
      </c>
      <c r="F1899">
        <v>9695</v>
      </c>
      <c r="G1899" t="s">
        <v>280</v>
      </c>
      <c r="H1899" t="s">
        <v>281</v>
      </c>
      <c r="I1899">
        <v>521</v>
      </c>
      <c r="J1899" t="s">
        <v>539</v>
      </c>
      <c r="K1899" t="s">
        <v>540</v>
      </c>
      <c r="L1899">
        <v>61310</v>
      </c>
      <c r="M1899" t="s">
        <v>521</v>
      </c>
      <c r="N1899" t="s">
        <v>522</v>
      </c>
      <c r="O1899">
        <v>61310</v>
      </c>
      <c r="P1899" t="s">
        <v>521</v>
      </c>
      <c r="Q1899" t="s">
        <v>522</v>
      </c>
      <c r="R1899" t="s">
        <v>516</v>
      </c>
      <c r="S1899" s="43">
        <v>-1.1200000000000001</v>
      </c>
      <c r="U1899" s="43">
        <v>18</v>
      </c>
      <c r="IF1899">
        <v>61310</v>
      </c>
      <c r="IG1899" t="s">
        <v>521</v>
      </c>
      <c r="IH1899" t="s">
        <v>284</v>
      </c>
      <c r="IK1899">
        <v>-2</v>
      </c>
      <c r="IL1899" t="s">
        <v>278</v>
      </c>
      <c r="IM1899" t="s">
        <v>279</v>
      </c>
      <c r="IN1899" t="s">
        <v>466</v>
      </c>
      <c r="IP1899" t="s">
        <v>521</v>
      </c>
    </row>
    <row r="1900" spans="1:250" x14ac:dyDescent="0.35">
      <c r="A1900">
        <v>15354</v>
      </c>
      <c r="B1900">
        <v>-922729984</v>
      </c>
      <c r="C1900">
        <v>1837</v>
      </c>
      <c r="D1900" t="s">
        <v>272</v>
      </c>
      <c r="E1900" t="s">
        <v>273</v>
      </c>
      <c r="F1900">
        <v>9695</v>
      </c>
      <c r="G1900" t="s">
        <v>280</v>
      </c>
      <c r="H1900" t="s">
        <v>281</v>
      </c>
      <c r="I1900">
        <v>519</v>
      </c>
      <c r="J1900" t="s">
        <v>541</v>
      </c>
      <c r="K1900" t="s">
        <v>542</v>
      </c>
      <c r="L1900">
        <v>61310</v>
      </c>
      <c r="M1900" t="s">
        <v>521</v>
      </c>
      <c r="N1900" t="s">
        <v>522</v>
      </c>
      <c r="O1900">
        <v>61310</v>
      </c>
      <c r="P1900" t="s">
        <v>521</v>
      </c>
      <c r="Q1900" t="s">
        <v>522</v>
      </c>
      <c r="R1900" t="s">
        <v>516</v>
      </c>
      <c r="S1900" s="43">
        <v>-1.1200000000000001</v>
      </c>
      <c r="U1900" s="43">
        <v>18</v>
      </c>
      <c r="IF1900">
        <v>61310</v>
      </c>
      <c r="IG1900" t="s">
        <v>521</v>
      </c>
      <c r="IH1900" t="s">
        <v>284</v>
      </c>
      <c r="IK1900">
        <v>-2</v>
      </c>
      <c r="IL1900" t="s">
        <v>278</v>
      </c>
      <c r="IM1900" t="s">
        <v>279</v>
      </c>
      <c r="IN1900" t="s">
        <v>466</v>
      </c>
      <c r="IP1900" t="s">
        <v>521</v>
      </c>
    </row>
    <row r="1901" spans="1:250" x14ac:dyDescent="0.35">
      <c r="A1901">
        <v>15355</v>
      </c>
      <c r="B1901">
        <v>-922729984</v>
      </c>
      <c r="C1901">
        <v>1837</v>
      </c>
      <c r="D1901" t="s">
        <v>272</v>
      </c>
      <c r="E1901" t="s">
        <v>273</v>
      </c>
      <c r="F1901">
        <v>9695</v>
      </c>
      <c r="G1901" t="s">
        <v>280</v>
      </c>
      <c r="H1901" t="s">
        <v>281</v>
      </c>
      <c r="I1901">
        <v>523</v>
      </c>
      <c r="J1901" t="s">
        <v>537</v>
      </c>
      <c r="K1901" t="s">
        <v>538</v>
      </c>
      <c r="L1901">
        <v>62264</v>
      </c>
      <c r="M1901" t="s">
        <v>523</v>
      </c>
      <c r="N1901" t="s">
        <v>524</v>
      </c>
      <c r="O1901">
        <v>62264</v>
      </c>
      <c r="P1901" t="s">
        <v>523</v>
      </c>
      <c r="Q1901" t="s">
        <v>524</v>
      </c>
      <c r="R1901" t="s">
        <v>516</v>
      </c>
      <c r="S1901" s="43">
        <v>-29.65</v>
      </c>
      <c r="U1901" s="43">
        <v>18</v>
      </c>
      <c r="IF1901">
        <v>62264</v>
      </c>
      <c r="IG1901" t="s">
        <v>523</v>
      </c>
      <c r="IH1901" t="s">
        <v>284</v>
      </c>
      <c r="IK1901">
        <v>-2</v>
      </c>
      <c r="IL1901" t="s">
        <v>278</v>
      </c>
      <c r="IM1901" t="s">
        <v>279</v>
      </c>
      <c r="IN1901" t="s">
        <v>466</v>
      </c>
      <c r="IP1901" t="s">
        <v>523</v>
      </c>
    </row>
    <row r="1902" spans="1:250" x14ac:dyDescent="0.35">
      <c r="A1902">
        <v>15356</v>
      </c>
      <c r="B1902">
        <v>-922729984</v>
      </c>
      <c r="C1902">
        <v>1837</v>
      </c>
      <c r="D1902" t="s">
        <v>272</v>
      </c>
      <c r="E1902" t="s">
        <v>273</v>
      </c>
      <c r="F1902">
        <v>9695</v>
      </c>
      <c r="G1902" t="s">
        <v>280</v>
      </c>
      <c r="H1902" t="s">
        <v>281</v>
      </c>
      <c r="I1902">
        <v>521</v>
      </c>
      <c r="J1902" t="s">
        <v>539</v>
      </c>
      <c r="K1902" t="s">
        <v>540</v>
      </c>
      <c r="L1902">
        <v>62264</v>
      </c>
      <c r="M1902" t="s">
        <v>523</v>
      </c>
      <c r="N1902" t="s">
        <v>524</v>
      </c>
      <c r="O1902">
        <v>62264</v>
      </c>
      <c r="P1902" t="s">
        <v>523</v>
      </c>
      <c r="Q1902" t="s">
        <v>524</v>
      </c>
      <c r="R1902" t="s">
        <v>516</v>
      </c>
      <c r="S1902" s="43">
        <v>-14.82</v>
      </c>
      <c r="U1902" s="43">
        <v>18</v>
      </c>
      <c r="IF1902">
        <v>62264</v>
      </c>
      <c r="IG1902" t="s">
        <v>523</v>
      </c>
      <c r="IH1902" t="s">
        <v>284</v>
      </c>
      <c r="IK1902">
        <v>-2</v>
      </c>
      <c r="IL1902" t="s">
        <v>278</v>
      </c>
      <c r="IM1902" t="s">
        <v>279</v>
      </c>
      <c r="IN1902" t="s">
        <v>466</v>
      </c>
      <c r="IP1902" t="s">
        <v>523</v>
      </c>
    </row>
    <row r="1903" spans="1:250" x14ac:dyDescent="0.35">
      <c r="A1903">
        <v>15357</v>
      </c>
      <c r="B1903">
        <v>-922729984</v>
      </c>
      <c r="C1903">
        <v>1837</v>
      </c>
      <c r="D1903" t="s">
        <v>272</v>
      </c>
      <c r="E1903" t="s">
        <v>273</v>
      </c>
      <c r="F1903">
        <v>9695</v>
      </c>
      <c r="G1903" t="s">
        <v>280</v>
      </c>
      <c r="H1903" t="s">
        <v>281</v>
      </c>
      <c r="I1903">
        <v>519</v>
      </c>
      <c r="J1903" t="s">
        <v>541</v>
      </c>
      <c r="K1903" t="s">
        <v>542</v>
      </c>
      <c r="L1903">
        <v>62264</v>
      </c>
      <c r="M1903" t="s">
        <v>523</v>
      </c>
      <c r="N1903" t="s">
        <v>524</v>
      </c>
      <c r="O1903">
        <v>62264</v>
      </c>
      <c r="P1903" t="s">
        <v>523</v>
      </c>
      <c r="Q1903" t="s">
        <v>524</v>
      </c>
      <c r="R1903" t="s">
        <v>516</v>
      </c>
      <c r="S1903" s="43">
        <v>-14.89</v>
      </c>
      <c r="U1903" s="43">
        <v>18</v>
      </c>
      <c r="IF1903">
        <v>62264</v>
      </c>
      <c r="IG1903" t="s">
        <v>523</v>
      </c>
      <c r="IH1903" t="s">
        <v>284</v>
      </c>
      <c r="IK1903">
        <v>-2</v>
      </c>
      <c r="IL1903" t="s">
        <v>278</v>
      </c>
      <c r="IM1903" t="s">
        <v>279</v>
      </c>
      <c r="IN1903" t="s">
        <v>466</v>
      </c>
      <c r="IP1903" t="s">
        <v>523</v>
      </c>
    </row>
    <row r="1904" spans="1:250" x14ac:dyDescent="0.35">
      <c r="A1904">
        <v>15358</v>
      </c>
      <c r="B1904">
        <v>-922729984</v>
      </c>
      <c r="C1904">
        <v>1837</v>
      </c>
      <c r="D1904" t="s">
        <v>272</v>
      </c>
      <c r="E1904" t="s">
        <v>273</v>
      </c>
      <c r="F1904">
        <v>9695</v>
      </c>
      <c r="G1904" t="s">
        <v>280</v>
      </c>
      <c r="H1904" t="s">
        <v>281</v>
      </c>
      <c r="I1904">
        <v>515</v>
      </c>
      <c r="J1904" t="s">
        <v>543</v>
      </c>
      <c r="K1904" t="s">
        <v>544</v>
      </c>
      <c r="L1904">
        <v>62264</v>
      </c>
      <c r="M1904" t="s">
        <v>523</v>
      </c>
      <c r="N1904" t="s">
        <v>524</v>
      </c>
      <c r="O1904">
        <v>62264</v>
      </c>
      <c r="P1904" t="s">
        <v>523</v>
      </c>
      <c r="Q1904" t="s">
        <v>524</v>
      </c>
      <c r="R1904" t="s">
        <v>516</v>
      </c>
      <c r="S1904" s="43">
        <v>-35.14</v>
      </c>
      <c r="U1904" s="43">
        <v>18</v>
      </c>
      <c r="IF1904">
        <v>62264</v>
      </c>
      <c r="IG1904" t="s">
        <v>523</v>
      </c>
      <c r="IH1904" t="s">
        <v>284</v>
      </c>
      <c r="IK1904">
        <v>-2</v>
      </c>
      <c r="IL1904" t="s">
        <v>278</v>
      </c>
      <c r="IM1904" t="s">
        <v>279</v>
      </c>
      <c r="IN1904" t="s">
        <v>466</v>
      </c>
      <c r="IP1904" t="s">
        <v>523</v>
      </c>
    </row>
    <row r="1905" spans="1:250" x14ac:dyDescent="0.35">
      <c r="A1905">
        <v>15359</v>
      </c>
      <c r="B1905">
        <v>-922729984</v>
      </c>
      <c r="C1905">
        <v>1837</v>
      </c>
      <c r="D1905" t="s">
        <v>272</v>
      </c>
      <c r="E1905" t="s">
        <v>273</v>
      </c>
      <c r="F1905">
        <v>9695</v>
      </c>
      <c r="G1905" t="s">
        <v>280</v>
      </c>
      <c r="H1905" t="s">
        <v>281</v>
      </c>
      <c r="I1905">
        <v>513</v>
      </c>
      <c r="J1905" t="s">
        <v>545</v>
      </c>
      <c r="K1905" t="s">
        <v>546</v>
      </c>
      <c r="L1905">
        <v>62264</v>
      </c>
      <c r="M1905" t="s">
        <v>523</v>
      </c>
      <c r="N1905" t="s">
        <v>524</v>
      </c>
      <c r="O1905">
        <v>62264</v>
      </c>
      <c r="P1905" t="s">
        <v>523</v>
      </c>
      <c r="Q1905" t="s">
        <v>524</v>
      </c>
      <c r="R1905" t="s">
        <v>516</v>
      </c>
      <c r="S1905" s="43">
        <v>-31.41</v>
      </c>
      <c r="U1905" s="43">
        <v>18</v>
      </c>
      <c r="IF1905">
        <v>62264</v>
      </c>
      <c r="IG1905" t="s">
        <v>523</v>
      </c>
      <c r="IH1905" t="s">
        <v>284</v>
      </c>
      <c r="IK1905">
        <v>-2</v>
      </c>
      <c r="IL1905" t="s">
        <v>278</v>
      </c>
      <c r="IM1905" t="s">
        <v>279</v>
      </c>
      <c r="IN1905" t="s">
        <v>466</v>
      </c>
      <c r="IP1905" t="s">
        <v>523</v>
      </c>
    </row>
    <row r="1906" spans="1:250" x14ac:dyDescent="0.35">
      <c r="A1906">
        <v>15360</v>
      </c>
      <c r="B1906">
        <v>-922729984</v>
      </c>
      <c r="C1906">
        <v>1837</v>
      </c>
      <c r="D1906" t="s">
        <v>272</v>
      </c>
      <c r="E1906" t="s">
        <v>273</v>
      </c>
      <c r="F1906">
        <v>9695</v>
      </c>
      <c r="G1906" t="s">
        <v>280</v>
      </c>
      <c r="H1906" t="s">
        <v>281</v>
      </c>
      <c r="I1906">
        <v>509</v>
      </c>
      <c r="J1906" t="s">
        <v>547</v>
      </c>
      <c r="K1906" t="s">
        <v>548</v>
      </c>
      <c r="L1906">
        <v>62264</v>
      </c>
      <c r="M1906" t="s">
        <v>523</v>
      </c>
      <c r="N1906" t="s">
        <v>524</v>
      </c>
      <c r="O1906">
        <v>62264</v>
      </c>
      <c r="P1906" t="s">
        <v>523</v>
      </c>
      <c r="Q1906" t="s">
        <v>524</v>
      </c>
      <c r="R1906" t="s">
        <v>516</v>
      </c>
      <c r="S1906" s="43">
        <v>-18.87</v>
      </c>
      <c r="U1906" s="43">
        <v>18</v>
      </c>
      <c r="IF1906">
        <v>62264</v>
      </c>
      <c r="IG1906" t="s">
        <v>523</v>
      </c>
      <c r="IH1906" t="s">
        <v>284</v>
      </c>
      <c r="IK1906">
        <v>-2</v>
      </c>
      <c r="IL1906" t="s">
        <v>278</v>
      </c>
      <c r="IM1906" t="s">
        <v>279</v>
      </c>
      <c r="IN1906" t="s">
        <v>466</v>
      </c>
      <c r="IP1906" t="s">
        <v>523</v>
      </c>
    </row>
    <row r="1907" spans="1:250" x14ac:dyDescent="0.35">
      <c r="A1907">
        <v>15361</v>
      </c>
      <c r="B1907">
        <v>-922729984</v>
      </c>
      <c r="C1907">
        <v>1837</v>
      </c>
      <c r="D1907" t="s">
        <v>272</v>
      </c>
      <c r="E1907" t="s">
        <v>273</v>
      </c>
      <c r="F1907">
        <v>9695</v>
      </c>
      <c r="G1907" t="s">
        <v>280</v>
      </c>
      <c r="H1907" t="s">
        <v>281</v>
      </c>
      <c r="I1907">
        <v>515</v>
      </c>
      <c r="J1907" t="s">
        <v>543</v>
      </c>
      <c r="K1907" t="s">
        <v>544</v>
      </c>
      <c r="L1907">
        <v>70481</v>
      </c>
      <c r="M1907" t="s">
        <v>526</v>
      </c>
      <c r="N1907" t="s">
        <v>525</v>
      </c>
      <c r="O1907">
        <v>70481</v>
      </c>
      <c r="P1907" t="s">
        <v>526</v>
      </c>
      <c r="Q1907" t="s">
        <v>525</v>
      </c>
      <c r="R1907" t="s">
        <v>516</v>
      </c>
      <c r="S1907" s="43">
        <v>-2.12</v>
      </c>
      <c r="U1907" s="43">
        <v>18</v>
      </c>
      <c r="IF1907">
        <v>70481</v>
      </c>
      <c r="IG1907" t="s">
        <v>526</v>
      </c>
      <c r="IH1907" t="s">
        <v>284</v>
      </c>
      <c r="IK1907">
        <v>-2</v>
      </c>
      <c r="IL1907" t="s">
        <v>278</v>
      </c>
      <c r="IM1907" t="s">
        <v>279</v>
      </c>
      <c r="IN1907" t="s">
        <v>466</v>
      </c>
      <c r="IP1907" t="s">
        <v>526</v>
      </c>
    </row>
    <row r="1908" spans="1:250" x14ac:dyDescent="0.35">
      <c r="A1908">
        <v>15362</v>
      </c>
      <c r="B1908">
        <v>-922729984</v>
      </c>
      <c r="C1908">
        <v>1837</v>
      </c>
      <c r="D1908" t="s">
        <v>272</v>
      </c>
      <c r="E1908" t="s">
        <v>273</v>
      </c>
      <c r="F1908">
        <v>9695</v>
      </c>
      <c r="G1908" t="s">
        <v>280</v>
      </c>
      <c r="H1908" t="s">
        <v>281</v>
      </c>
      <c r="I1908">
        <v>513</v>
      </c>
      <c r="J1908" t="s">
        <v>545</v>
      </c>
      <c r="K1908" t="s">
        <v>546</v>
      </c>
      <c r="L1908">
        <v>70481</v>
      </c>
      <c r="M1908" t="s">
        <v>526</v>
      </c>
      <c r="N1908" t="s">
        <v>525</v>
      </c>
      <c r="O1908">
        <v>70481</v>
      </c>
      <c r="P1908" t="s">
        <v>526</v>
      </c>
      <c r="Q1908" t="s">
        <v>525</v>
      </c>
      <c r="R1908" t="s">
        <v>516</v>
      </c>
      <c r="S1908" s="43">
        <v>-1.9</v>
      </c>
      <c r="U1908" s="43">
        <v>18</v>
      </c>
      <c r="IF1908">
        <v>70481</v>
      </c>
      <c r="IG1908" t="s">
        <v>526</v>
      </c>
      <c r="IH1908" t="s">
        <v>284</v>
      </c>
      <c r="IK1908">
        <v>-2</v>
      </c>
      <c r="IL1908" t="s">
        <v>278</v>
      </c>
      <c r="IM1908" t="s">
        <v>279</v>
      </c>
      <c r="IN1908" t="s">
        <v>466</v>
      </c>
      <c r="IP1908" t="s">
        <v>526</v>
      </c>
    </row>
    <row r="1909" spans="1:250" x14ac:dyDescent="0.35">
      <c r="A1909">
        <v>15363</v>
      </c>
      <c r="B1909">
        <v>-922729984</v>
      </c>
      <c r="C1909">
        <v>1837</v>
      </c>
      <c r="D1909" t="s">
        <v>272</v>
      </c>
      <c r="E1909" t="s">
        <v>273</v>
      </c>
      <c r="F1909">
        <v>9695</v>
      </c>
      <c r="G1909" t="s">
        <v>280</v>
      </c>
      <c r="H1909" t="s">
        <v>281</v>
      </c>
      <c r="I1909">
        <v>509</v>
      </c>
      <c r="J1909" t="s">
        <v>547</v>
      </c>
      <c r="K1909" t="s">
        <v>548</v>
      </c>
      <c r="L1909">
        <v>70481</v>
      </c>
      <c r="M1909" t="s">
        <v>526</v>
      </c>
      <c r="N1909" t="s">
        <v>525</v>
      </c>
      <c r="O1909">
        <v>70481</v>
      </c>
      <c r="P1909" t="s">
        <v>526</v>
      </c>
      <c r="Q1909" t="s">
        <v>525</v>
      </c>
      <c r="R1909" t="s">
        <v>516</v>
      </c>
      <c r="S1909" s="43">
        <v>-1.1299999999999999</v>
      </c>
      <c r="U1909" s="43">
        <v>18</v>
      </c>
      <c r="IF1909">
        <v>70481</v>
      </c>
      <c r="IG1909" t="s">
        <v>526</v>
      </c>
      <c r="IH1909" t="s">
        <v>284</v>
      </c>
      <c r="IK1909">
        <v>-2</v>
      </c>
      <c r="IL1909" t="s">
        <v>278</v>
      </c>
      <c r="IM1909" t="s">
        <v>279</v>
      </c>
      <c r="IN1909" t="s">
        <v>466</v>
      </c>
      <c r="IP1909" t="s">
        <v>526</v>
      </c>
    </row>
    <row r="1910" spans="1:250" x14ac:dyDescent="0.35">
      <c r="A1910">
        <v>15364</v>
      </c>
      <c r="B1910">
        <v>-922729984</v>
      </c>
      <c r="C1910">
        <v>1837</v>
      </c>
      <c r="D1910" t="s">
        <v>272</v>
      </c>
      <c r="E1910" t="s">
        <v>273</v>
      </c>
      <c r="F1910">
        <v>9695</v>
      </c>
      <c r="G1910" t="s">
        <v>280</v>
      </c>
      <c r="H1910" t="s">
        <v>281</v>
      </c>
      <c r="I1910">
        <v>507</v>
      </c>
      <c r="J1910" t="s">
        <v>549</v>
      </c>
      <c r="K1910" t="s">
        <v>550</v>
      </c>
      <c r="L1910">
        <v>70481</v>
      </c>
      <c r="M1910" t="s">
        <v>526</v>
      </c>
      <c r="N1910" t="s">
        <v>525</v>
      </c>
      <c r="O1910">
        <v>70481</v>
      </c>
      <c r="P1910" t="s">
        <v>526</v>
      </c>
      <c r="Q1910" t="s">
        <v>525</v>
      </c>
      <c r="R1910" t="s">
        <v>516</v>
      </c>
      <c r="S1910" s="43">
        <v>-1.7</v>
      </c>
      <c r="U1910" s="43">
        <v>18</v>
      </c>
      <c r="IF1910">
        <v>70481</v>
      </c>
      <c r="IG1910" t="s">
        <v>526</v>
      </c>
      <c r="IH1910" t="s">
        <v>284</v>
      </c>
      <c r="IK1910">
        <v>-2</v>
      </c>
      <c r="IL1910" t="s">
        <v>278</v>
      </c>
      <c r="IM1910" t="s">
        <v>279</v>
      </c>
      <c r="IN1910" t="s">
        <v>466</v>
      </c>
      <c r="IP1910" t="s">
        <v>526</v>
      </c>
    </row>
    <row r="1911" spans="1:250" x14ac:dyDescent="0.35">
      <c r="A1911">
        <v>15365</v>
      </c>
      <c r="B1911">
        <v>-922729984</v>
      </c>
      <c r="C1911">
        <v>1837</v>
      </c>
      <c r="D1911" t="s">
        <v>272</v>
      </c>
      <c r="E1911" t="s">
        <v>273</v>
      </c>
      <c r="F1911">
        <v>9695</v>
      </c>
      <c r="G1911" t="s">
        <v>280</v>
      </c>
      <c r="H1911" t="s">
        <v>281</v>
      </c>
      <c r="I1911">
        <v>528</v>
      </c>
      <c r="J1911" t="s">
        <v>531</v>
      </c>
      <c r="K1911" t="s">
        <v>532</v>
      </c>
      <c r="L1911">
        <v>62264</v>
      </c>
      <c r="M1911" t="s">
        <v>523</v>
      </c>
      <c r="N1911" t="s">
        <v>524</v>
      </c>
      <c r="O1911">
        <v>62264</v>
      </c>
      <c r="P1911" t="s">
        <v>523</v>
      </c>
      <c r="Q1911" t="s">
        <v>524</v>
      </c>
      <c r="R1911" t="s">
        <v>516</v>
      </c>
      <c r="S1911" s="43">
        <v>-22.48</v>
      </c>
      <c r="U1911" s="43">
        <v>18</v>
      </c>
      <c r="IF1911">
        <v>62264</v>
      </c>
      <c r="IG1911" t="s">
        <v>523</v>
      </c>
      <c r="IH1911" t="s">
        <v>284</v>
      </c>
      <c r="IK1911">
        <v>-2</v>
      </c>
      <c r="IL1911" t="s">
        <v>278</v>
      </c>
      <c r="IM1911" t="s">
        <v>279</v>
      </c>
      <c r="IN1911" t="s">
        <v>466</v>
      </c>
      <c r="IP1911" t="s">
        <v>523</v>
      </c>
    </row>
    <row r="1912" spans="1:250" x14ac:dyDescent="0.35">
      <c r="A1912">
        <v>15366</v>
      </c>
      <c r="B1912">
        <v>-922729984</v>
      </c>
      <c r="C1912">
        <v>1837</v>
      </c>
      <c r="D1912" t="s">
        <v>272</v>
      </c>
      <c r="E1912" t="s">
        <v>273</v>
      </c>
      <c r="F1912">
        <v>9695</v>
      </c>
      <c r="G1912" t="s">
        <v>280</v>
      </c>
      <c r="H1912" t="s">
        <v>281</v>
      </c>
      <c r="I1912">
        <v>527</v>
      </c>
      <c r="J1912" t="s">
        <v>535</v>
      </c>
      <c r="K1912" t="s">
        <v>536</v>
      </c>
      <c r="L1912">
        <v>62264</v>
      </c>
      <c r="M1912" t="s">
        <v>523</v>
      </c>
      <c r="N1912" t="s">
        <v>524</v>
      </c>
      <c r="O1912">
        <v>62264</v>
      </c>
      <c r="P1912" t="s">
        <v>523</v>
      </c>
      <c r="Q1912" t="s">
        <v>524</v>
      </c>
      <c r="R1912" t="s">
        <v>516</v>
      </c>
      <c r="S1912" s="43">
        <v>-15.72</v>
      </c>
      <c r="U1912" s="43">
        <v>18</v>
      </c>
      <c r="IF1912">
        <v>62264</v>
      </c>
      <c r="IG1912" t="s">
        <v>523</v>
      </c>
      <c r="IH1912" t="s">
        <v>284</v>
      </c>
      <c r="IK1912">
        <v>-2</v>
      </c>
      <c r="IL1912" t="s">
        <v>278</v>
      </c>
      <c r="IM1912" t="s">
        <v>279</v>
      </c>
      <c r="IN1912" t="s">
        <v>466</v>
      </c>
      <c r="IP1912" t="s">
        <v>523</v>
      </c>
    </row>
    <row r="1913" spans="1:250" x14ac:dyDescent="0.35">
      <c r="A1913">
        <v>15367</v>
      </c>
      <c r="B1913">
        <v>-922729984</v>
      </c>
      <c r="C1913">
        <v>1837</v>
      </c>
      <c r="D1913" t="s">
        <v>272</v>
      </c>
      <c r="E1913" t="s">
        <v>273</v>
      </c>
      <c r="F1913">
        <v>9695</v>
      </c>
      <c r="G1913" t="s">
        <v>280</v>
      </c>
      <c r="H1913" t="s">
        <v>281</v>
      </c>
      <c r="I1913">
        <v>507</v>
      </c>
      <c r="J1913" t="s">
        <v>549</v>
      </c>
      <c r="K1913" t="s">
        <v>550</v>
      </c>
      <c r="L1913">
        <v>78012</v>
      </c>
      <c r="M1913" t="s">
        <v>527</v>
      </c>
      <c r="N1913" t="s">
        <v>528</v>
      </c>
      <c r="O1913">
        <v>78012</v>
      </c>
      <c r="P1913" t="s">
        <v>527</v>
      </c>
      <c r="Q1913" t="s">
        <v>528</v>
      </c>
      <c r="R1913" t="s">
        <v>516</v>
      </c>
      <c r="S1913" s="43">
        <v>-0.84</v>
      </c>
      <c r="U1913" s="43">
        <v>18</v>
      </c>
      <c r="IF1913">
        <v>78012</v>
      </c>
      <c r="IG1913" t="s">
        <v>527</v>
      </c>
      <c r="IH1913" t="s">
        <v>284</v>
      </c>
      <c r="IK1913">
        <v>-2</v>
      </c>
      <c r="IL1913" t="s">
        <v>278</v>
      </c>
      <c r="IM1913" t="s">
        <v>279</v>
      </c>
      <c r="IN1913" t="s">
        <v>466</v>
      </c>
      <c r="IP1913" t="s">
        <v>527</v>
      </c>
    </row>
    <row r="1914" spans="1:250" x14ac:dyDescent="0.35">
      <c r="A1914">
        <v>15368</v>
      </c>
      <c r="B1914">
        <v>-922729984</v>
      </c>
      <c r="C1914">
        <v>1837</v>
      </c>
      <c r="D1914" t="s">
        <v>272</v>
      </c>
      <c r="E1914" t="s">
        <v>273</v>
      </c>
      <c r="F1914">
        <v>9695</v>
      </c>
      <c r="G1914" t="s">
        <v>280</v>
      </c>
      <c r="H1914" t="s">
        <v>281</v>
      </c>
      <c r="I1914">
        <v>528</v>
      </c>
      <c r="J1914" t="s">
        <v>531</v>
      </c>
      <c r="K1914" t="s">
        <v>532</v>
      </c>
      <c r="L1914">
        <v>70481</v>
      </c>
      <c r="M1914" t="s">
        <v>526</v>
      </c>
      <c r="N1914" t="s">
        <v>525</v>
      </c>
      <c r="O1914">
        <v>70481</v>
      </c>
      <c r="P1914" t="s">
        <v>526</v>
      </c>
      <c r="Q1914" t="s">
        <v>525</v>
      </c>
      <c r="R1914" t="s">
        <v>516</v>
      </c>
      <c r="S1914" s="43">
        <v>-1.19</v>
      </c>
      <c r="U1914" s="43">
        <v>18</v>
      </c>
      <c r="IF1914">
        <v>70481</v>
      </c>
      <c r="IG1914" t="s">
        <v>526</v>
      </c>
      <c r="IH1914" t="s">
        <v>284</v>
      </c>
      <c r="IK1914">
        <v>-2</v>
      </c>
      <c r="IL1914" t="s">
        <v>278</v>
      </c>
      <c r="IM1914" t="s">
        <v>279</v>
      </c>
      <c r="IN1914" t="s">
        <v>466</v>
      </c>
      <c r="IP1914" t="s">
        <v>526</v>
      </c>
    </row>
    <row r="1915" spans="1:250" x14ac:dyDescent="0.35">
      <c r="A1915">
        <v>15369</v>
      </c>
      <c r="B1915">
        <v>-922729984</v>
      </c>
      <c r="C1915">
        <v>1837</v>
      </c>
      <c r="D1915" t="s">
        <v>272</v>
      </c>
      <c r="E1915" t="s">
        <v>273</v>
      </c>
      <c r="F1915">
        <v>9695</v>
      </c>
      <c r="G1915" t="s">
        <v>280</v>
      </c>
      <c r="H1915" t="s">
        <v>281</v>
      </c>
      <c r="I1915">
        <v>527</v>
      </c>
      <c r="J1915" t="s">
        <v>535</v>
      </c>
      <c r="K1915" t="s">
        <v>536</v>
      </c>
      <c r="L1915">
        <v>70481</v>
      </c>
      <c r="M1915" t="s">
        <v>526</v>
      </c>
      <c r="N1915" t="s">
        <v>525</v>
      </c>
      <c r="O1915">
        <v>70481</v>
      </c>
      <c r="P1915" t="s">
        <v>526</v>
      </c>
      <c r="Q1915" t="s">
        <v>525</v>
      </c>
      <c r="R1915" t="s">
        <v>516</v>
      </c>
      <c r="S1915" s="43">
        <v>-0.84</v>
      </c>
      <c r="U1915" s="43">
        <v>18</v>
      </c>
      <c r="IF1915">
        <v>70481</v>
      </c>
      <c r="IG1915" t="s">
        <v>526</v>
      </c>
      <c r="IH1915" t="s">
        <v>284</v>
      </c>
      <c r="IK1915">
        <v>-2</v>
      </c>
      <c r="IL1915" t="s">
        <v>278</v>
      </c>
      <c r="IM1915" t="s">
        <v>279</v>
      </c>
      <c r="IN1915" t="s">
        <v>466</v>
      </c>
      <c r="IP1915" t="s">
        <v>526</v>
      </c>
    </row>
    <row r="1916" spans="1:250" x14ac:dyDescent="0.35">
      <c r="A1916">
        <v>15370</v>
      </c>
      <c r="B1916">
        <v>-922729984</v>
      </c>
      <c r="C1916">
        <v>1837</v>
      </c>
      <c r="D1916" t="s">
        <v>272</v>
      </c>
      <c r="E1916" t="s">
        <v>273</v>
      </c>
      <c r="F1916">
        <v>9695</v>
      </c>
      <c r="G1916" t="s">
        <v>280</v>
      </c>
      <c r="H1916" t="s">
        <v>281</v>
      </c>
      <c r="I1916">
        <v>523</v>
      </c>
      <c r="J1916" t="s">
        <v>537</v>
      </c>
      <c r="K1916" t="s">
        <v>538</v>
      </c>
      <c r="L1916">
        <v>70481</v>
      </c>
      <c r="M1916" t="s">
        <v>526</v>
      </c>
      <c r="N1916" t="s">
        <v>525</v>
      </c>
      <c r="O1916">
        <v>70481</v>
      </c>
      <c r="P1916" t="s">
        <v>526</v>
      </c>
      <c r="Q1916" t="s">
        <v>525</v>
      </c>
      <c r="R1916" t="s">
        <v>516</v>
      </c>
      <c r="S1916" s="43">
        <v>-1.8</v>
      </c>
      <c r="U1916" s="43">
        <v>18</v>
      </c>
      <c r="IF1916">
        <v>70481</v>
      </c>
      <c r="IG1916" t="s">
        <v>526</v>
      </c>
      <c r="IH1916" t="s">
        <v>284</v>
      </c>
      <c r="IK1916">
        <v>-2</v>
      </c>
      <c r="IL1916" t="s">
        <v>278</v>
      </c>
      <c r="IM1916" t="s">
        <v>279</v>
      </c>
      <c r="IN1916" t="s">
        <v>466</v>
      </c>
      <c r="IP1916" t="s">
        <v>526</v>
      </c>
    </row>
    <row r="1917" spans="1:250" x14ac:dyDescent="0.35">
      <c r="A1917">
        <v>15371</v>
      </c>
      <c r="B1917">
        <v>-922729984</v>
      </c>
      <c r="C1917">
        <v>1837</v>
      </c>
      <c r="D1917" t="s">
        <v>272</v>
      </c>
      <c r="E1917" t="s">
        <v>273</v>
      </c>
      <c r="F1917">
        <v>9695</v>
      </c>
      <c r="G1917" t="s">
        <v>280</v>
      </c>
      <c r="H1917" t="s">
        <v>281</v>
      </c>
      <c r="I1917">
        <v>521</v>
      </c>
      <c r="J1917" t="s">
        <v>539</v>
      </c>
      <c r="K1917" t="s">
        <v>540</v>
      </c>
      <c r="L1917">
        <v>70481</v>
      </c>
      <c r="M1917" t="s">
        <v>526</v>
      </c>
      <c r="N1917" t="s">
        <v>525</v>
      </c>
      <c r="O1917">
        <v>70481</v>
      </c>
      <c r="P1917" t="s">
        <v>526</v>
      </c>
      <c r="Q1917" t="s">
        <v>525</v>
      </c>
      <c r="R1917" t="s">
        <v>516</v>
      </c>
      <c r="S1917" s="43">
        <v>-0.9</v>
      </c>
      <c r="U1917" s="43">
        <v>18</v>
      </c>
      <c r="IF1917">
        <v>70481</v>
      </c>
      <c r="IG1917" t="s">
        <v>526</v>
      </c>
      <c r="IH1917" t="s">
        <v>284</v>
      </c>
      <c r="IK1917">
        <v>-2</v>
      </c>
      <c r="IL1917" t="s">
        <v>278</v>
      </c>
      <c r="IM1917" t="s">
        <v>279</v>
      </c>
      <c r="IN1917" t="s">
        <v>466</v>
      </c>
      <c r="IP1917" t="s">
        <v>526</v>
      </c>
    </row>
    <row r="1918" spans="1:250" x14ac:dyDescent="0.35">
      <c r="A1918">
        <v>15372</v>
      </c>
      <c r="B1918">
        <v>-922729984</v>
      </c>
      <c r="C1918">
        <v>1837</v>
      </c>
      <c r="D1918" t="s">
        <v>272</v>
      </c>
      <c r="E1918" t="s">
        <v>273</v>
      </c>
      <c r="F1918">
        <v>9695</v>
      </c>
      <c r="G1918" t="s">
        <v>280</v>
      </c>
      <c r="H1918" t="s">
        <v>281</v>
      </c>
      <c r="I1918">
        <v>519</v>
      </c>
      <c r="J1918" t="s">
        <v>541</v>
      </c>
      <c r="K1918" t="s">
        <v>542</v>
      </c>
      <c r="L1918">
        <v>70481</v>
      </c>
      <c r="M1918" t="s">
        <v>526</v>
      </c>
      <c r="N1918" t="s">
        <v>525</v>
      </c>
      <c r="O1918">
        <v>70481</v>
      </c>
      <c r="P1918" t="s">
        <v>526</v>
      </c>
      <c r="Q1918" t="s">
        <v>525</v>
      </c>
      <c r="R1918" t="s">
        <v>516</v>
      </c>
      <c r="S1918" s="43">
        <v>-0.9</v>
      </c>
      <c r="U1918" s="43">
        <v>18</v>
      </c>
      <c r="IF1918">
        <v>70481</v>
      </c>
      <c r="IG1918" t="s">
        <v>526</v>
      </c>
      <c r="IH1918" t="s">
        <v>284</v>
      </c>
      <c r="IK1918">
        <v>-2</v>
      </c>
      <c r="IL1918" t="s">
        <v>278</v>
      </c>
      <c r="IM1918" t="s">
        <v>279</v>
      </c>
      <c r="IN1918" t="s">
        <v>466</v>
      </c>
      <c r="IP1918" t="s">
        <v>526</v>
      </c>
    </row>
    <row r="1919" spans="1:250" x14ac:dyDescent="0.35">
      <c r="A1919">
        <v>15373</v>
      </c>
      <c r="B1919">
        <v>-922729984</v>
      </c>
      <c r="C1919">
        <v>1837</v>
      </c>
      <c r="D1919" t="s">
        <v>272</v>
      </c>
      <c r="E1919" t="s">
        <v>273</v>
      </c>
      <c r="F1919">
        <v>9695</v>
      </c>
      <c r="G1919" t="s">
        <v>280</v>
      </c>
      <c r="H1919" t="s">
        <v>281</v>
      </c>
      <c r="I1919">
        <v>523</v>
      </c>
      <c r="J1919" t="s">
        <v>537</v>
      </c>
      <c r="K1919" t="s">
        <v>538</v>
      </c>
      <c r="L1919">
        <v>78012</v>
      </c>
      <c r="M1919" t="s">
        <v>527</v>
      </c>
      <c r="N1919" t="s">
        <v>528</v>
      </c>
      <c r="O1919">
        <v>78012</v>
      </c>
      <c r="P1919" t="s">
        <v>527</v>
      </c>
      <c r="Q1919" t="s">
        <v>528</v>
      </c>
      <c r="R1919" t="s">
        <v>516</v>
      </c>
      <c r="S1919" s="43">
        <v>-0.89</v>
      </c>
      <c r="U1919" s="43">
        <v>18</v>
      </c>
      <c r="IF1919">
        <v>78012</v>
      </c>
      <c r="IG1919" t="s">
        <v>527</v>
      </c>
      <c r="IH1919" t="s">
        <v>284</v>
      </c>
      <c r="IK1919">
        <v>-2</v>
      </c>
      <c r="IL1919" t="s">
        <v>278</v>
      </c>
      <c r="IM1919" t="s">
        <v>279</v>
      </c>
      <c r="IN1919" t="s">
        <v>466</v>
      </c>
      <c r="IP1919" t="s">
        <v>527</v>
      </c>
    </row>
    <row r="1920" spans="1:250" x14ac:dyDescent="0.35">
      <c r="A1920">
        <v>15374</v>
      </c>
      <c r="B1920">
        <v>-922729984</v>
      </c>
      <c r="C1920">
        <v>1837</v>
      </c>
      <c r="D1920" t="s">
        <v>272</v>
      </c>
      <c r="E1920" t="s">
        <v>273</v>
      </c>
      <c r="F1920">
        <v>9695</v>
      </c>
      <c r="G1920" t="s">
        <v>280</v>
      </c>
      <c r="H1920" t="s">
        <v>281</v>
      </c>
      <c r="I1920">
        <v>521</v>
      </c>
      <c r="J1920" t="s">
        <v>539</v>
      </c>
      <c r="K1920" t="s">
        <v>540</v>
      </c>
      <c r="L1920">
        <v>78012</v>
      </c>
      <c r="M1920" t="s">
        <v>527</v>
      </c>
      <c r="N1920" t="s">
        <v>528</v>
      </c>
      <c r="O1920">
        <v>78012</v>
      </c>
      <c r="P1920" t="s">
        <v>527</v>
      </c>
      <c r="Q1920" t="s">
        <v>528</v>
      </c>
      <c r="R1920" t="s">
        <v>516</v>
      </c>
      <c r="S1920" s="43">
        <v>-0.45</v>
      </c>
      <c r="U1920" s="43">
        <v>18</v>
      </c>
      <c r="IF1920">
        <v>78012</v>
      </c>
      <c r="IG1920" t="s">
        <v>527</v>
      </c>
      <c r="IH1920" t="s">
        <v>284</v>
      </c>
      <c r="IK1920">
        <v>-2</v>
      </c>
      <c r="IL1920" t="s">
        <v>278</v>
      </c>
      <c r="IM1920" t="s">
        <v>279</v>
      </c>
      <c r="IN1920" t="s">
        <v>466</v>
      </c>
      <c r="IP1920" t="s">
        <v>527</v>
      </c>
    </row>
    <row r="1921" spans="1:250" x14ac:dyDescent="0.35">
      <c r="A1921">
        <v>15375</v>
      </c>
      <c r="B1921">
        <v>-922729984</v>
      </c>
      <c r="C1921">
        <v>1837</v>
      </c>
      <c r="D1921" t="s">
        <v>272</v>
      </c>
      <c r="E1921" t="s">
        <v>273</v>
      </c>
      <c r="F1921">
        <v>9695</v>
      </c>
      <c r="G1921" t="s">
        <v>280</v>
      </c>
      <c r="H1921" t="s">
        <v>281</v>
      </c>
      <c r="I1921">
        <v>519</v>
      </c>
      <c r="J1921" t="s">
        <v>541</v>
      </c>
      <c r="K1921" t="s">
        <v>542</v>
      </c>
      <c r="L1921">
        <v>78012</v>
      </c>
      <c r="M1921" t="s">
        <v>527</v>
      </c>
      <c r="N1921" t="s">
        <v>528</v>
      </c>
      <c r="O1921">
        <v>78012</v>
      </c>
      <c r="P1921" t="s">
        <v>527</v>
      </c>
      <c r="Q1921" t="s">
        <v>528</v>
      </c>
      <c r="R1921" t="s">
        <v>516</v>
      </c>
      <c r="S1921" s="43">
        <v>-0.45</v>
      </c>
      <c r="U1921" s="43">
        <v>18</v>
      </c>
      <c r="IF1921">
        <v>78012</v>
      </c>
      <c r="IG1921" t="s">
        <v>527</v>
      </c>
      <c r="IH1921" t="s">
        <v>284</v>
      </c>
      <c r="IK1921">
        <v>-2</v>
      </c>
      <c r="IL1921" t="s">
        <v>278</v>
      </c>
      <c r="IM1921" t="s">
        <v>279</v>
      </c>
      <c r="IN1921" t="s">
        <v>466</v>
      </c>
      <c r="IP1921" t="s">
        <v>527</v>
      </c>
    </row>
    <row r="1922" spans="1:250" x14ac:dyDescent="0.35">
      <c r="A1922">
        <v>15376</v>
      </c>
      <c r="B1922">
        <v>-922729984</v>
      </c>
      <c r="C1922">
        <v>1837</v>
      </c>
      <c r="D1922" t="s">
        <v>272</v>
      </c>
      <c r="E1922" t="s">
        <v>273</v>
      </c>
      <c r="F1922">
        <v>9695</v>
      </c>
      <c r="G1922" t="s">
        <v>280</v>
      </c>
      <c r="H1922" t="s">
        <v>281</v>
      </c>
      <c r="I1922">
        <v>515</v>
      </c>
      <c r="J1922" t="s">
        <v>543</v>
      </c>
      <c r="K1922" t="s">
        <v>544</v>
      </c>
      <c r="L1922">
        <v>78012</v>
      </c>
      <c r="M1922" t="s">
        <v>527</v>
      </c>
      <c r="N1922" t="s">
        <v>528</v>
      </c>
      <c r="O1922">
        <v>78012</v>
      </c>
      <c r="P1922" t="s">
        <v>527</v>
      </c>
      <c r="Q1922" t="s">
        <v>528</v>
      </c>
      <c r="R1922" t="s">
        <v>516</v>
      </c>
      <c r="S1922" s="43">
        <v>-1.05</v>
      </c>
      <c r="U1922" s="43">
        <v>18</v>
      </c>
      <c r="IF1922">
        <v>78012</v>
      </c>
      <c r="IG1922" t="s">
        <v>527</v>
      </c>
      <c r="IH1922" t="s">
        <v>284</v>
      </c>
      <c r="IK1922">
        <v>-2</v>
      </c>
      <c r="IL1922" t="s">
        <v>278</v>
      </c>
      <c r="IM1922" t="s">
        <v>279</v>
      </c>
      <c r="IN1922" t="s">
        <v>466</v>
      </c>
      <c r="IP1922" t="s">
        <v>527</v>
      </c>
    </row>
    <row r="1923" spans="1:250" x14ac:dyDescent="0.35">
      <c r="A1923">
        <v>15377</v>
      </c>
      <c r="B1923">
        <v>-922729984</v>
      </c>
      <c r="C1923">
        <v>1837</v>
      </c>
      <c r="D1923" t="s">
        <v>272</v>
      </c>
      <c r="E1923" t="s">
        <v>273</v>
      </c>
      <c r="F1923">
        <v>9695</v>
      </c>
      <c r="G1923" t="s">
        <v>280</v>
      </c>
      <c r="H1923" t="s">
        <v>281</v>
      </c>
      <c r="I1923">
        <v>513</v>
      </c>
      <c r="J1923" t="s">
        <v>545</v>
      </c>
      <c r="K1923" t="s">
        <v>546</v>
      </c>
      <c r="L1923">
        <v>78012</v>
      </c>
      <c r="M1923" t="s">
        <v>527</v>
      </c>
      <c r="N1923" t="s">
        <v>528</v>
      </c>
      <c r="O1923">
        <v>78012</v>
      </c>
      <c r="P1923" t="s">
        <v>527</v>
      </c>
      <c r="Q1923" t="s">
        <v>528</v>
      </c>
      <c r="R1923" t="s">
        <v>516</v>
      </c>
      <c r="S1923" s="43">
        <v>-0.94</v>
      </c>
      <c r="U1923" s="43">
        <v>18</v>
      </c>
      <c r="IF1923">
        <v>78012</v>
      </c>
      <c r="IG1923" t="s">
        <v>527</v>
      </c>
      <c r="IH1923" t="s">
        <v>284</v>
      </c>
      <c r="IK1923">
        <v>-2</v>
      </c>
      <c r="IL1923" t="s">
        <v>278</v>
      </c>
      <c r="IM1923" t="s">
        <v>279</v>
      </c>
      <c r="IN1923" t="s">
        <v>466</v>
      </c>
      <c r="IP1923" t="s">
        <v>527</v>
      </c>
    </row>
    <row r="1924" spans="1:250" x14ac:dyDescent="0.35">
      <c r="A1924">
        <v>15378</v>
      </c>
      <c r="B1924">
        <v>-922729984</v>
      </c>
      <c r="C1924">
        <v>1837</v>
      </c>
      <c r="D1924" t="s">
        <v>272</v>
      </c>
      <c r="E1924" t="s">
        <v>273</v>
      </c>
      <c r="F1924">
        <v>9695</v>
      </c>
      <c r="G1924" t="s">
        <v>280</v>
      </c>
      <c r="H1924" t="s">
        <v>281</v>
      </c>
      <c r="I1924">
        <v>509</v>
      </c>
      <c r="J1924" t="s">
        <v>547</v>
      </c>
      <c r="K1924" t="s">
        <v>548</v>
      </c>
      <c r="L1924">
        <v>78012</v>
      </c>
      <c r="M1924" t="s">
        <v>527</v>
      </c>
      <c r="N1924" t="s">
        <v>528</v>
      </c>
      <c r="O1924">
        <v>78012</v>
      </c>
      <c r="P1924" t="s">
        <v>527</v>
      </c>
      <c r="Q1924" t="s">
        <v>528</v>
      </c>
      <c r="R1924" t="s">
        <v>516</v>
      </c>
      <c r="S1924" s="43">
        <v>-0.56000000000000005</v>
      </c>
      <c r="U1924" s="43">
        <v>18</v>
      </c>
      <c r="IF1924">
        <v>78012</v>
      </c>
      <c r="IG1924" t="s">
        <v>527</v>
      </c>
      <c r="IH1924" t="s">
        <v>284</v>
      </c>
      <c r="IK1924">
        <v>-2</v>
      </c>
      <c r="IL1924" t="s">
        <v>278</v>
      </c>
      <c r="IM1924" t="s">
        <v>279</v>
      </c>
      <c r="IN1924" t="s">
        <v>466</v>
      </c>
      <c r="IP1924" t="s">
        <v>527</v>
      </c>
    </row>
    <row r="1925" spans="1:250" x14ac:dyDescent="0.35">
      <c r="A1925">
        <v>15379</v>
      </c>
      <c r="B1925">
        <v>-922729984</v>
      </c>
      <c r="C1925">
        <v>1837</v>
      </c>
      <c r="D1925" t="s">
        <v>272</v>
      </c>
      <c r="E1925" t="s">
        <v>273</v>
      </c>
      <c r="F1925">
        <v>19011</v>
      </c>
      <c r="G1925" t="s">
        <v>318</v>
      </c>
      <c r="H1925" t="s">
        <v>319</v>
      </c>
      <c r="I1925">
        <v>515</v>
      </c>
      <c r="J1925" t="s">
        <v>543</v>
      </c>
      <c r="K1925" t="s">
        <v>544</v>
      </c>
      <c r="L1925">
        <v>79525</v>
      </c>
      <c r="M1925" t="s">
        <v>551</v>
      </c>
      <c r="N1925" t="s">
        <v>529</v>
      </c>
      <c r="O1925">
        <v>79525</v>
      </c>
      <c r="P1925" t="s">
        <v>551</v>
      </c>
      <c r="Q1925" t="s">
        <v>529</v>
      </c>
      <c r="R1925" t="s">
        <v>516</v>
      </c>
      <c r="S1925" s="43">
        <v>-21.48</v>
      </c>
      <c r="U1925" s="43">
        <v>18</v>
      </c>
      <c r="IF1925">
        <v>79525</v>
      </c>
      <c r="IG1925" t="s">
        <v>551</v>
      </c>
      <c r="IH1925" t="s">
        <v>322</v>
      </c>
      <c r="IK1925">
        <v>-2</v>
      </c>
      <c r="IL1925" t="s">
        <v>278</v>
      </c>
      <c r="IM1925" t="s">
        <v>279</v>
      </c>
      <c r="IN1925" t="s">
        <v>484</v>
      </c>
      <c r="IP1925" t="s">
        <v>551</v>
      </c>
    </row>
    <row r="1926" spans="1:250" x14ac:dyDescent="0.35">
      <c r="A1926">
        <v>15380</v>
      </c>
      <c r="B1926">
        <v>-922729984</v>
      </c>
      <c r="C1926">
        <v>1837</v>
      </c>
      <c r="D1926" t="s">
        <v>272</v>
      </c>
      <c r="E1926" t="s">
        <v>273</v>
      </c>
      <c r="F1926">
        <v>19011</v>
      </c>
      <c r="G1926" t="s">
        <v>318</v>
      </c>
      <c r="H1926" t="s">
        <v>319</v>
      </c>
      <c r="I1926">
        <v>513</v>
      </c>
      <c r="J1926" t="s">
        <v>545</v>
      </c>
      <c r="K1926" t="s">
        <v>546</v>
      </c>
      <c r="L1926">
        <v>79525</v>
      </c>
      <c r="M1926" t="s">
        <v>551</v>
      </c>
      <c r="N1926" t="s">
        <v>529</v>
      </c>
      <c r="O1926">
        <v>79525</v>
      </c>
      <c r="P1926" t="s">
        <v>551</v>
      </c>
      <c r="Q1926" t="s">
        <v>529</v>
      </c>
      <c r="R1926" t="s">
        <v>516</v>
      </c>
      <c r="S1926" s="43">
        <v>-19.25</v>
      </c>
      <c r="U1926" s="43">
        <v>18</v>
      </c>
      <c r="IF1926">
        <v>79525</v>
      </c>
      <c r="IG1926" t="s">
        <v>551</v>
      </c>
      <c r="IH1926" t="s">
        <v>322</v>
      </c>
      <c r="IK1926">
        <v>-2</v>
      </c>
      <c r="IL1926" t="s">
        <v>278</v>
      </c>
      <c r="IM1926" t="s">
        <v>279</v>
      </c>
      <c r="IN1926" t="s">
        <v>484</v>
      </c>
      <c r="IP1926" t="s">
        <v>551</v>
      </c>
    </row>
    <row r="1927" spans="1:250" x14ac:dyDescent="0.35">
      <c r="A1927">
        <v>15381</v>
      </c>
      <c r="B1927">
        <v>-922729984</v>
      </c>
      <c r="C1927">
        <v>1837</v>
      </c>
      <c r="D1927" t="s">
        <v>272</v>
      </c>
      <c r="E1927" t="s">
        <v>273</v>
      </c>
      <c r="F1927">
        <v>19011</v>
      </c>
      <c r="G1927" t="s">
        <v>318</v>
      </c>
      <c r="H1927" t="s">
        <v>319</v>
      </c>
      <c r="I1927">
        <v>509</v>
      </c>
      <c r="J1927" t="s">
        <v>547</v>
      </c>
      <c r="K1927" t="s">
        <v>548</v>
      </c>
      <c r="L1927">
        <v>79525</v>
      </c>
      <c r="M1927" t="s">
        <v>551</v>
      </c>
      <c r="N1927" t="s">
        <v>529</v>
      </c>
      <c r="O1927">
        <v>79525</v>
      </c>
      <c r="P1927" t="s">
        <v>551</v>
      </c>
      <c r="Q1927" t="s">
        <v>529</v>
      </c>
      <c r="R1927" t="s">
        <v>516</v>
      </c>
      <c r="S1927" s="43">
        <v>-10.98</v>
      </c>
      <c r="U1927" s="43">
        <v>18</v>
      </c>
      <c r="IF1927">
        <v>79525</v>
      </c>
      <c r="IG1927" t="s">
        <v>551</v>
      </c>
      <c r="IH1927" t="s">
        <v>322</v>
      </c>
      <c r="IK1927">
        <v>-2</v>
      </c>
      <c r="IL1927" t="s">
        <v>278</v>
      </c>
      <c r="IM1927" t="s">
        <v>279</v>
      </c>
      <c r="IN1927" t="s">
        <v>484</v>
      </c>
      <c r="IP1927" t="s">
        <v>551</v>
      </c>
    </row>
    <row r="1928" spans="1:250" x14ac:dyDescent="0.35">
      <c r="A1928">
        <v>15382</v>
      </c>
      <c r="B1928">
        <v>-922729984</v>
      </c>
      <c r="C1928">
        <v>1837</v>
      </c>
      <c r="D1928" t="s">
        <v>272</v>
      </c>
      <c r="E1928" t="s">
        <v>273</v>
      </c>
      <c r="F1928">
        <v>19011</v>
      </c>
      <c r="G1928" t="s">
        <v>318</v>
      </c>
      <c r="H1928" t="s">
        <v>319</v>
      </c>
      <c r="I1928">
        <v>507</v>
      </c>
      <c r="J1928" t="s">
        <v>549</v>
      </c>
      <c r="K1928" t="s">
        <v>550</v>
      </c>
      <c r="L1928">
        <v>79525</v>
      </c>
      <c r="M1928" t="s">
        <v>551</v>
      </c>
      <c r="N1928" t="s">
        <v>529</v>
      </c>
      <c r="O1928">
        <v>79525</v>
      </c>
      <c r="P1928" t="s">
        <v>551</v>
      </c>
      <c r="Q1928" t="s">
        <v>529</v>
      </c>
      <c r="R1928" t="s">
        <v>516</v>
      </c>
      <c r="S1928" s="43">
        <v>-17.190000000000001</v>
      </c>
      <c r="U1928" s="43">
        <v>18</v>
      </c>
      <c r="IF1928">
        <v>79525</v>
      </c>
      <c r="IG1928" t="s">
        <v>551</v>
      </c>
      <c r="IH1928" t="s">
        <v>322</v>
      </c>
      <c r="IK1928">
        <v>-2</v>
      </c>
      <c r="IL1928" t="s">
        <v>278</v>
      </c>
      <c r="IM1928" t="s">
        <v>279</v>
      </c>
      <c r="IN1928" t="s">
        <v>484</v>
      </c>
      <c r="IP1928" t="s">
        <v>551</v>
      </c>
    </row>
    <row r="1929" spans="1:250" x14ac:dyDescent="0.35">
      <c r="A1929">
        <v>15383</v>
      </c>
      <c r="B1929">
        <v>-922729984</v>
      </c>
      <c r="C1929">
        <v>1837</v>
      </c>
      <c r="D1929" t="s">
        <v>272</v>
      </c>
      <c r="E1929" t="s">
        <v>273</v>
      </c>
      <c r="F1929">
        <v>9695</v>
      </c>
      <c r="G1929" t="s">
        <v>280</v>
      </c>
      <c r="H1929" t="s">
        <v>281</v>
      </c>
      <c r="I1929">
        <v>528</v>
      </c>
      <c r="J1929" t="s">
        <v>531</v>
      </c>
      <c r="K1929" t="s">
        <v>532</v>
      </c>
      <c r="L1929">
        <v>78012</v>
      </c>
      <c r="M1929" t="s">
        <v>527</v>
      </c>
      <c r="N1929" t="s">
        <v>528</v>
      </c>
      <c r="O1929">
        <v>78012</v>
      </c>
      <c r="P1929" t="s">
        <v>527</v>
      </c>
      <c r="Q1929" t="s">
        <v>528</v>
      </c>
      <c r="R1929" t="s">
        <v>516</v>
      </c>
      <c r="S1929" s="43">
        <v>-0.59</v>
      </c>
      <c r="U1929" s="43">
        <v>18</v>
      </c>
      <c r="IF1929">
        <v>78012</v>
      </c>
      <c r="IG1929" t="s">
        <v>527</v>
      </c>
      <c r="IH1929" t="s">
        <v>284</v>
      </c>
      <c r="IK1929">
        <v>-2</v>
      </c>
      <c r="IL1929" t="s">
        <v>278</v>
      </c>
      <c r="IM1929" t="s">
        <v>279</v>
      </c>
      <c r="IN1929" t="s">
        <v>466</v>
      </c>
      <c r="IP1929" t="s">
        <v>527</v>
      </c>
    </row>
    <row r="1930" spans="1:250" x14ac:dyDescent="0.35">
      <c r="A1930">
        <v>15384</v>
      </c>
      <c r="B1930">
        <v>-922729984</v>
      </c>
      <c r="C1930">
        <v>1837</v>
      </c>
      <c r="D1930" t="s">
        <v>272</v>
      </c>
      <c r="E1930" t="s">
        <v>273</v>
      </c>
      <c r="F1930">
        <v>9695</v>
      </c>
      <c r="G1930" t="s">
        <v>280</v>
      </c>
      <c r="H1930" t="s">
        <v>281</v>
      </c>
      <c r="I1930">
        <v>527</v>
      </c>
      <c r="J1930" t="s">
        <v>535</v>
      </c>
      <c r="K1930" t="s">
        <v>536</v>
      </c>
      <c r="L1930">
        <v>78012</v>
      </c>
      <c r="M1930" t="s">
        <v>527</v>
      </c>
      <c r="N1930" t="s">
        <v>528</v>
      </c>
      <c r="O1930">
        <v>78012</v>
      </c>
      <c r="P1930" t="s">
        <v>527</v>
      </c>
      <c r="Q1930" t="s">
        <v>528</v>
      </c>
      <c r="R1930" t="s">
        <v>516</v>
      </c>
      <c r="S1930" s="43">
        <v>-0.41</v>
      </c>
      <c r="U1930" s="43">
        <v>18</v>
      </c>
      <c r="IF1930">
        <v>78012</v>
      </c>
      <c r="IG1930" t="s">
        <v>527</v>
      </c>
      <c r="IH1930" t="s">
        <v>284</v>
      </c>
      <c r="IK1930">
        <v>-2</v>
      </c>
      <c r="IL1930" t="s">
        <v>278</v>
      </c>
      <c r="IM1930" t="s">
        <v>279</v>
      </c>
      <c r="IN1930" t="s">
        <v>466</v>
      </c>
      <c r="IP1930" t="s">
        <v>527</v>
      </c>
    </row>
    <row r="1931" spans="1:250" x14ac:dyDescent="0.35">
      <c r="A1931">
        <v>15385</v>
      </c>
      <c r="B1931">
        <v>-922729984</v>
      </c>
      <c r="C1931">
        <v>1837</v>
      </c>
      <c r="D1931" t="s">
        <v>272</v>
      </c>
      <c r="E1931" t="s">
        <v>273</v>
      </c>
      <c r="F1931">
        <v>13794</v>
      </c>
      <c r="G1931" t="s">
        <v>274</v>
      </c>
      <c r="H1931" t="s">
        <v>275</v>
      </c>
      <c r="I1931">
        <v>513</v>
      </c>
      <c r="J1931" t="s">
        <v>545</v>
      </c>
      <c r="K1931" t="s">
        <v>546</v>
      </c>
      <c r="L1931">
        <v>83250</v>
      </c>
      <c r="M1931" t="s">
        <v>533</v>
      </c>
      <c r="N1931" t="s">
        <v>534</v>
      </c>
      <c r="O1931">
        <v>83250</v>
      </c>
      <c r="P1931" t="s">
        <v>533</v>
      </c>
      <c r="Q1931" t="s">
        <v>534</v>
      </c>
      <c r="R1931" t="s">
        <v>516</v>
      </c>
      <c r="S1931" s="43">
        <v>-0.56000000000000005</v>
      </c>
      <c r="U1931" s="43">
        <v>18</v>
      </c>
      <c r="IF1931">
        <v>83250</v>
      </c>
      <c r="IG1931" t="s">
        <v>533</v>
      </c>
      <c r="IH1931" t="s">
        <v>311</v>
      </c>
      <c r="IK1931">
        <v>-2</v>
      </c>
      <c r="IL1931" t="s">
        <v>278</v>
      </c>
      <c r="IM1931" t="s">
        <v>279</v>
      </c>
      <c r="IN1931" t="s">
        <v>468</v>
      </c>
      <c r="IP1931" t="s">
        <v>533</v>
      </c>
    </row>
    <row r="1932" spans="1:250" x14ac:dyDescent="0.35">
      <c r="A1932">
        <v>15386</v>
      </c>
      <c r="B1932">
        <v>-922729984</v>
      </c>
      <c r="C1932">
        <v>1837</v>
      </c>
      <c r="D1932" t="s">
        <v>272</v>
      </c>
      <c r="E1932" t="s">
        <v>273</v>
      </c>
      <c r="F1932">
        <v>19011</v>
      </c>
      <c r="G1932" t="s">
        <v>318</v>
      </c>
      <c r="H1932" t="s">
        <v>319</v>
      </c>
      <c r="I1932">
        <v>528</v>
      </c>
      <c r="J1932" t="s">
        <v>531</v>
      </c>
      <c r="K1932" t="s">
        <v>532</v>
      </c>
      <c r="L1932">
        <v>79525</v>
      </c>
      <c r="M1932" t="s">
        <v>551</v>
      </c>
      <c r="N1932" t="s">
        <v>529</v>
      </c>
      <c r="O1932">
        <v>79525</v>
      </c>
      <c r="P1932" t="s">
        <v>551</v>
      </c>
      <c r="Q1932" t="s">
        <v>529</v>
      </c>
      <c r="R1932" t="s">
        <v>516</v>
      </c>
      <c r="S1932" s="43">
        <v>-11.52</v>
      </c>
      <c r="U1932" s="43">
        <v>18</v>
      </c>
      <c r="IF1932">
        <v>79525</v>
      </c>
      <c r="IG1932" t="s">
        <v>551</v>
      </c>
      <c r="IH1932" t="s">
        <v>322</v>
      </c>
      <c r="IK1932">
        <v>-2</v>
      </c>
      <c r="IL1932" t="s">
        <v>278</v>
      </c>
      <c r="IM1932" t="s">
        <v>279</v>
      </c>
      <c r="IN1932" t="s">
        <v>484</v>
      </c>
      <c r="IP1932" t="s">
        <v>551</v>
      </c>
    </row>
    <row r="1933" spans="1:250" x14ac:dyDescent="0.35">
      <c r="A1933">
        <v>15387</v>
      </c>
      <c r="B1933">
        <v>-922729984</v>
      </c>
      <c r="C1933">
        <v>1837</v>
      </c>
      <c r="D1933" t="s">
        <v>272</v>
      </c>
      <c r="E1933" t="s">
        <v>273</v>
      </c>
      <c r="F1933">
        <v>19011</v>
      </c>
      <c r="G1933" t="s">
        <v>318</v>
      </c>
      <c r="H1933" t="s">
        <v>319</v>
      </c>
      <c r="I1933">
        <v>527</v>
      </c>
      <c r="J1933" t="s">
        <v>535</v>
      </c>
      <c r="K1933" t="s">
        <v>536</v>
      </c>
      <c r="L1933">
        <v>79525</v>
      </c>
      <c r="M1933" t="s">
        <v>551</v>
      </c>
      <c r="N1933" t="s">
        <v>529</v>
      </c>
      <c r="O1933">
        <v>79525</v>
      </c>
      <c r="P1933" t="s">
        <v>551</v>
      </c>
      <c r="Q1933" t="s">
        <v>529</v>
      </c>
      <c r="R1933" t="s">
        <v>516</v>
      </c>
      <c r="S1933" s="43">
        <v>-9.15</v>
      </c>
      <c r="U1933" s="43">
        <v>18</v>
      </c>
      <c r="IF1933">
        <v>79525</v>
      </c>
      <c r="IG1933" t="s">
        <v>551</v>
      </c>
      <c r="IH1933" t="s">
        <v>322</v>
      </c>
      <c r="IK1933">
        <v>-2</v>
      </c>
      <c r="IL1933" t="s">
        <v>278</v>
      </c>
      <c r="IM1933" t="s">
        <v>279</v>
      </c>
      <c r="IN1933" t="s">
        <v>484</v>
      </c>
      <c r="IP1933" t="s">
        <v>551</v>
      </c>
    </row>
    <row r="1934" spans="1:250" x14ac:dyDescent="0.35">
      <c r="A1934">
        <v>15388</v>
      </c>
      <c r="B1934">
        <v>-922729984</v>
      </c>
      <c r="C1934">
        <v>1837</v>
      </c>
      <c r="D1934" t="s">
        <v>272</v>
      </c>
      <c r="E1934" t="s">
        <v>273</v>
      </c>
      <c r="F1934">
        <v>19011</v>
      </c>
      <c r="G1934" t="s">
        <v>318</v>
      </c>
      <c r="H1934" t="s">
        <v>319</v>
      </c>
      <c r="I1934">
        <v>523</v>
      </c>
      <c r="J1934" t="s">
        <v>537</v>
      </c>
      <c r="K1934" t="s">
        <v>538</v>
      </c>
      <c r="L1934">
        <v>79525</v>
      </c>
      <c r="M1934" t="s">
        <v>551</v>
      </c>
      <c r="N1934" t="s">
        <v>529</v>
      </c>
      <c r="O1934">
        <v>79525</v>
      </c>
      <c r="P1934" t="s">
        <v>551</v>
      </c>
      <c r="Q1934" t="s">
        <v>529</v>
      </c>
      <c r="R1934" t="s">
        <v>516</v>
      </c>
      <c r="S1934" s="43">
        <v>-18.309999999999999</v>
      </c>
      <c r="U1934" s="43">
        <v>18</v>
      </c>
      <c r="IF1934">
        <v>79525</v>
      </c>
      <c r="IG1934" t="s">
        <v>551</v>
      </c>
      <c r="IH1934" t="s">
        <v>322</v>
      </c>
      <c r="IK1934">
        <v>-2</v>
      </c>
      <c r="IL1934" t="s">
        <v>278</v>
      </c>
      <c r="IM1934" t="s">
        <v>279</v>
      </c>
      <c r="IN1934" t="s">
        <v>484</v>
      </c>
      <c r="IP1934" t="s">
        <v>551</v>
      </c>
    </row>
    <row r="1935" spans="1:250" x14ac:dyDescent="0.35">
      <c r="A1935">
        <v>15389</v>
      </c>
      <c r="B1935">
        <v>-922729984</v>
      </c>
      <c r="C1935">
        <v>1837</v>
      </c>
      <c r="D1935" t="s">
        <v>272</v>
      </c>
      <c r="E1935" t="s">
        <v>273</v>
      </c>
      <c r="F1935">
        <v>19011</v>
      </c>
      <c r="G1935" t="s">
        <v>318</v>
      </c>
      <c r="H1935" t="s">
        <v>319</v>
      </c>
      <c r="I1935">
        <v>521</v>
      </c>
      <c r="J1935" t="s">
        <v>539</v>
      </c>
      <c r="K1935" t="s">
        <v>540</v>
      </c>
      <c r="L1935">
        <v>79525</v>
      </c>
      <c r="M1935" t="s">
        <v>551</v>
      </c>
      <c r="N1935" t="s">
        <v>529</v>
      </c>
      <c r="O1935">
        <v>79525</v>
      </c>
      <c r="P1935" t="s">
        <v>551</v>
      </c>
      <c r="Q1935" t="s">
        <v>529</v>
      </c>
      <c r="R1935" t="s">
        <v>516</v>
      </c>
      <c r="S1935" s="43">
        <v>-9.15</v>
      </c>
      <c r="U1935" s="43">
        <v>18</v>
      </c>
      <c r="IF1935">
        <v>79525</v>
      </c>
      <c r="IG1935" t="s">
        <v>551</v>
      </c>
      <c r="IH1935" t="s">
        <v>322</v>
      </c>
      <c r="IK1935">
        <v>-2</v>
      </c>
      <c r="IL1935" t="s">
        <v>278</v>
      </c>
      <c r="IM1935" t="s">
        <v>279</v>
      </c>
      <c r="IN1935" t="s">
        <v>484</v>
      </c>
      <c r="IP1935" t="s">
        <v>551</v>
      </c>
    </row>
    <row r="1936" spans="1:250" x14ac:dyDescent="0.35">
      <c r="A1936">
        <v>15390</v>
      </c>
      <c r="B1936">
        <v>-922729984</v>
      </c>
      <c r="C1936">
        <v>1837</v>
      </c>
      <c r="D1936" t="s">
        <v>272</v>
      </c>
      <c r="E1936" t="s">
        <v>273</v>
      </c>
      <c r="F1936">
        <v>19011</v>
      </c>
      <c r="G1936" t="s">
        <v>318</v>
      </c>
      <c r="H1936" t="s">
        <v>319</v>
      </c>
      <c r="I1936">
        <v>519</v>
      </c>
      <c r="J1936" t="s">
        <v>541</v>
      </c>
      <c r="K1936" t="s">
        <v>542</v>
      </c>
      <c r="L1936">
        <v>79525</v>
      </c>
      <c r="M1936" t="s">
        <v>551</v>
      </c>
      <c r="N1936" t="s">
        <v>529</v>
      </c>
      <c r="O1936">
        <v>79525</v>
      </c>
      <c r="P1936" t="s">
        <v>551</v>
      </c>
      <c r="Q1936" t="s">
        <v>529</v>
      </c>
      <c r="R1936" t="s">
        <v>516</v>
      </c>
      <c r="S1936" s="43">
        <v>-9.15</v>
      </c>
      <c r="U1936" s="43">
        <v>18</v>
      </c>
      <c r="IF1936">
        <v>79525</v>
      </c>
      <c r="IG1936" t="s">
        <v>551</v>
      </c>
      <c r="IH1936" t="s">
        <v>322</v>
      </c>
      <c r="IK1936">
        <v>-2</v>
      </c>
      <c r="IL1936" t="s">
        <v>278</v>
      </c>
      <c r="IM1936" t="s">
        <v>279</v>
      </c>
      <c r="IN1936" t="s">
        <v>484</v>
      </c>
      <c r="IP1936" t="s">
        <v>551</v>
      </c>
    </row>
    <row r="1937" spans="1:250" x14ac:dyDescent="0.35">
      <c r="A1937">
        <v>15391</v>
      </c>
      <c r="B1937">
        <v>-922729984</v>
      </c>
      <c r="C1937">
        <v>1837</v>
      </c>
      <c r="D1937" t="s">
        <v>272</v>
      </c>
      <c r="E1937" t="s">
        <v>273</v>
      </c>
      <c r="F1937">
        <v>13794</v>
      </c>
      <c r="G1937" t="s">
        <v>274</v>
      </c>
      <c r="H1937" t="s">
        <v>275</v>
      </c>
      <c r="I1937">
        <v>528</v>
      </c>
      <c r="J1937" t="s">
        <v>531</v>
      </c>
      <c r="K1937" t="s">
        <v>532</v>
      </c>
      <c r="L1937">
        <v>83250</v>
      </c>
      <c r="M1937" t="s">
        <v>533</v>
      </c>
      <c r="N1937" t="s">
        <v>534</v>
      </c>
      <c r="O1937">
        <v>83250</v>
      </c>
      <c r="P1937" t="s">
        <v>533</v>
      </c>
      <c r="Q1937" t="s">
        <v>534</v>
      </c>
      <c r="R1937" t="s">
        <v>552</v>
      </c>
      <c r="S1937" s="43">
        <v>0</v>
      </c>
      <c r="U1937" s="43">
        <v>19</v>
      </c>
      <c r="IF1937">
        <v>83250</v>
      </c>
      <c r="IG1937" t="s">
        <v>533</v>
      </c>
      <c r="IH1937" t="s">
        <v>311</v>
      </c>
      <c r="IK1937">
        <v>-2</v>
      </c>
      <c r="IL1937" t="s">
        <v>278</v>
      </c>
      <c r="IM1937" t="s">
        <v>279</v>
      </c>
      <c r="IN1937" t="s">
        <v>468</v>
      </c>
      <c r="IP1937" t="s">
        <v>533</v>
      </c>
    </row>
    <row r="1938" spans="1:250" x14ac:dyDescent="0.35">
      <c r="A1938">
        <v>15392</v>
      </c>
      <c r="B1938">
        <v>-922729984</v>
      </c>
      <c r="C1938">
        <v>1837</v>
      </c>
      <c r="D1938" t="s">
        <v>272</v>
      </c>
      <c r="E1938" t="s">
        <v>273</v>
      </c>
      <c r="F1938">
        <v>13794</v>
      </c>
      <c r="G1938" t="s">
        <v>274</v>
      </c>
      <c r="H1938" t="s">
        <v>275</v>
      </c>
      <c r="I1938">
        <v>527</v>
      </c>
      <c r="J1938" t="s">
        <v>535</v>
      </c>
      <c r="K1938" t="s">
        <v>536</v>
      </c>
      <c r="L1938">
        <v>83250</v>
      </c>
      <c r="M1938" t="s">
        <v>533</v>
      </c>
      <c r="N1938" t="s">
        <v>534</v>
      </c>
      <c r="O1938">
        <v>83250</v>
      </c>
      <c r="P1938" t="s">
        <v>533</v>
      </c>
      <c r="Q1938" t="s">
        <v>534</v>
      </c>
      <c r="R1938" t="s">
        <v>552</v>
      </c>
      <c r="S1938" s="43">
        <v>0</v>
      </c>
      <c r="U1938" s="43">
        <v>19</v>
      </c>
      <c r="IF1938">
        <v>83250</v>
      </c>
      <c r="IG1938" t="s">
        <v>533</v>
      </c>
      <c r="IH1938" t="s">
        <v>311</v>
      </c>
      <c r="IK1938">
        <v>-2</v>
      </c>
      <c r="IL1938" t="s">
        <v>278</v>
      </c>
      <c r="IM1938" t="s">
        <v>279</v>
      </c>
      <c r="IN1938" t="s">
        <v>468</v>
      </c>
      <c r="IP1938" t="s">
        <v>533</v>
      </c>
    </row>
    <row r="1939" spans="1:250" x14ac:dyDescent="0.35">
      <c r="A1939">
        <v>15393</v>
      </c>
      <c r="B1939">
        <v>-922729984</v>
      </c>
      <c r="C1939">
        <v>1837</v>
      </c>
      <c r="D1939" t="s">
        <v>272</v>
      </c>
      <c r="E1939" t="s">
        <v>273</v>
      </c>
      <c r="F1939">
        <v>13794</v>
      </c>
      <c r="G1939" t="s">
        <v>274</v>
      </c>
      <c r="H1939" t="s">
        <v>275</v>
      </c>
      <c r="I1939">
        <v>523</v>
      </c>
      <c r="J1939" t="s">
        <v>537</v>
      </c>
      <c r="K1939" t="s">
        <v>538</v>
      </c>
      <c r="L1939">
        <v>83250</v>
      </c>
      <c r="M1939" t="s">
        <v>533</v>
      </c>
      <c r="N1939" t="s">
        <v>534</v>
      </c>
      <c r="O1939">
        <v>83250</v>
      </c>
      <c r="P1939" t="s">
        <v>533</v>
      </c>
      <c r="Q1939" t="s">
        <v>534</v>
      </c>
      <c r="R1939" t="s">
        <v>552</v>
      </c>
      <c r="S1939" s="43">
        <v>0</v>
      </c>
      <c r="U1939" s="43">
        <v>19</v>
      </c>
      <c r="IF1939">
        <v>83250</v>
      </c>
      <c r="IG1939" t="s">
        <v>533</v>
      </c>
      <c r="IH1939" t="s">
        <v>311</v>
      </c>
      <c r="IK1939">
        <v>-2</v>
      </c>
      <c r="IL1939" t="s">
        <v>278</v>
      </c>
      <c r="IM1939" t="s">
        <v>279</v>
      </c>
      <c r="IN1939" t="s">
        <v>468</v>
      </c>
      <c r="IP1939" t="s">
        <v>533</v>
      </c>
    </row>
    <row r="1940" spans="1:250" x14ac:dyDescent="0.35">
      <c r="A1940">
        <v>15394</v>
      </c>
      <c r="B1940">
        <v>-922729984</v>
      </c>
      <c r="C1940">
        <v>1837</v>
      </c>
      <c r="D1940" t="s">
        <v>272</v>
      </c>
      <c r="E1940" t="s">
        <v>273</v>
      </c>
      <c r="F1940">
        <v>13794</v>
      </c>
      <c r="G1940" t="s">
        <v>274</v>
      </c>
      <c r="H1940" t="s">
        <v>275</v>
      </c>
      <c r="I1940">
        <v>521</v>
      </c>
      <c r="J1940" t="s">
        <v>539</v>
      </c>
      <c r="K1940" t="s">
        <v>540</v>
      </c>
      <c r="L1940">
        <v>83250</v>
      </c>
      <c r="M1940" t="s">
        <v>533</v>
      </c>
      <c r="N1940" t="s">
        <v>534</v>
      </c>
      <c r="O1940">
        <v>83250</v>
      </c>
      <c r="P1940" t="s">
        <v>533</v>
      </c>
      <c r="Q1940" t="s">
        <v>534</v>
      </c>
      <c r="R1940" t="s">
        <v>552</v>
      </c>
      <c r="S1940" s="43">
        <v>0</v>
      </c>
      <c r="U1940" s="43">
        <v>19</v>
      </c>
      <c r="IF1940">
        <v>83250</v>
      </c>
      <c r="IG1940" t="s">
        <v>533</v>
      </c>
      <c r="IH1940" t="s">
        <v>311</v>
      </c>
      <c r="IK1940">
        <v>-2</v>
      </c>
      <c r="IL1940" t="s">
        <v>278</v>
      </c>
      <c r="IM1940" t="s">
        <v>279</v>
      </c>
      <c r="IN1940" t="s">
        <v>468</v>
      </c>
      <c r="IP1940" t="s">
        <v>533</v>
      </c>
    </row>
    <row r="1941" spans="1:250" x14ac:dyDescent="0.35">
      <c r="A1941">
        <v>15395</v>
      </c>
      <c r="B1941">
        <v>-922729984</v>
      </c>
      <c r="C1941">
        <v>1837</v>
      </c>
      <c r="D1941" t="s">
        <v>272</v>
      </c>
      <c r="E1941" t="s">
        <v>273</v>
      </c>
      <c r="F1941">
        <v>13794</v>
      </c>
      <c r="G1941" t="s">
        <v>274</v>
      </c>
      <c r="H1941" t="s">
        <v>275</v>
      </c>
      <c r="I1941">
        <v>519</v>
      </c>
      <c r="J1941" t="s">
        <v>541</v>
      </c>
      <c r="K1941" t="s">
        <v>542</v>
      </c>
      <c r="L1941">
        <v>83250</v>
      </c>
      <c r="M1941" t="s">
        <v>533</v>
      </c>
      <c r="N1941" t="s">
        <v>534</v>
      </c>
      <c r="O1941">
        <v>83250</v>
      </c>
      <c r="P1941" t="s">
        <v>533</v>
      </c>
      <c r="Q1941" t="s">
        <v>534</v>
      </c>
      <c r="R1941" t="s">
        <v>552</v>
      </c>
      <c r="S1941" s="43">
        <v>0</v>
      </c>
      <c r="U1941" s="43">
        <v>19</v>
      </c>
      <c r="IF1941">
        <v>83250</v>
      </c>
      <c r="IG1941" t="s">
        <v>533</v>
      </c>
      <c r="IH1941" t="s">
        <v>311</v>
      </c>
      <c r="IK1941">
        <v>-2</v>
      </c>
      <c r="IL1941" t="s">
        <v>278</v>
      </c>
      <c r="IM1941" t="s">
        <v>279</v>
      </c>
      <c r="IN1941" t="s">
        <v>468</v>
      </c>
      <c r="IP1941" t="s">
        <v>533</v>
      </c>
    </row>
    <row r="1942" spans="1:250" x14ac:dyDescent="0.35">
      <c r="A1942">
        <v>15396</v>
      </c>
      <c r="B1942">
        <v>-922729984</v>
      </c>
      <c r="C1942">
        <v>1837</v>
      </c>
      <c r="D1942" t="s">
        <v>272</v>
      </c>
      <c r="E1942" t="s">
        <v>273</v>
      </c>
      <c r="F1942">
        <v>13794</v>
      </c>
      <c r="G1942" t="s">
        <v>274</v>
      </c>
      <c r="H1942" t="s">
        <v>275</v>
      </c>
      <c r="I1942">
        <v>515</v>
      </c>
      <c r="J1942" t="s">
        <v>543</v>
      </c>
      <c r="K1942" t="s">
        <v>544</v>
      </c>
      <c r="L1942">
        <v>83250</v>
      </c>
      <c r="M1942" t="s">
        <v>533</v>
      </c>
      <c r="N1942" t="s">
        <v>534</v>
      </c>
      <c r="O1942">
        <v>83250</v>
      </c>
      <c r="P1942" t="s">
        <v>533</v>
      </c>
      <c r="Q1942" t="s">
        <v>534</v>
      </c>
      <c r="R1942" t="s">
        <v>552</v>
      </c>
      <c r="S1942" s="43">
        <v>0</v>
      </c>
      <c r="U1942" s="43">
        <v>19</v>
      </c>
      <c r="IF1942">
        <v>83250</v>
      </c>
      <c r="IG1942" t="s">
        <v>533</v>
      </c>
      <c r="IH1942" t="s">
        <v>311</v>
      </c>
      <c r="IK1942">
        <v>-2</v>
      </c>
      <c r="IL1942" t="s">
        <v>278</v>
      </c>
      <c r="IM1942" t="s">
        <v>279</v>
      </c>
      <c r="IN1942" t="s">
        <v>468</v>
      </c>
      <c r="IP1942" t="s">
        <v>533</v>
      </c>
    </row>
    <row r="1943" spans="1:250" x14ac:dyDescent="0.35">
      <c r="A1943">
        <v>15397</v>
      </c>
      <c r="B1943">
        <v>-922729984</v>
      </c>
      <c r="C1943">
        <v>1837</v>
      </c>
      <c r="D1943" t="s">
        <v>272</v>
      </c>
      <c r="E1943" t="s">
        <v>273</v>
      </c>
      <c r="F1943">
        <v>1848</v>
      </c>
      <c r="G1943" t="s">
        <v>285</v>
      </c>
      <c r="H1943" t="s">
        <v>273</v>
      </c>
      <c r="I1943">
        <v>513</v>
      </c>
      <c r="J1943" t="s">
        <v>545</v>
      </c>
      <c r="K1943" t="s">
        <v>546</v>
      </c>
      <c r="L1943">
        <v>1946</v>
      </c>
      <c r="M1943" t="s">
        <v>286</v>
      </c>
      <c r="N1943" t="s">
        <v>14</v>
      </c>
      <c r="O1943">
        <v>1946</v>
      </c>
      <c r="P1943" t="s">
        <v>286</v>
      </c>
      <c r="Q1943" t="s">
        <v>14</v>
      </c>
      <c r="R1943" t="s">
        <v>552</v>
      </c>
      <c r="S1943" s="43">
        <v>0</v>
      </c>
      <c r="U1943" s="43">
        <v>19</v>
      </c>
      <c r="IF1943">
        <v>1946</v>
      </c>
      <c r="IG1943" t="s">
        <v>286</v>
      </c>
      <c r="IH1943" t="s">
        <v>287</v>
      </c>
      <c r="IK1943">
        <v>-2</v>
      </c>
      <c r="IL1943" t="s">
        <v>278</v>
      </c>
      <c r="IM1943" t="s">
        <v>279</v>
      </c>
      <c r="IN1943" t="s">
        <v>463</v>
      </c>
      <c r="IP1943" t="s">
        <v>464</v>
      </c>
    </row>
    <row r="1944" spans="1:250" x14ac:dyDescent="0.35">
      <c r="A1944">
        <v>15398</v>
      </c>
      <c r="B1944">
        <v>-922729984</v>
      </c>
      <c r="C1944">
        <v>1837</v>
      </c>
      <c r="D1944" t="s">
        <v>272</v>
      </c>
      <c r="E1944" t="s">
        <v>273</v>
      </c>
      <c r="F1944">
        <v>1848</v>
      </c>
      <c r="G1944" t="s">
        <v>285</v>
      </c>
      <c r="H1944" t="s">
        <v>273</v>
      </c>
      <c r="I1944">
        <v>509</v>
      </c>
      <c r="J1944" t="s">
        <v>547</v>
      </c>
      <c r="K1944" t="s">
        <v>548</v>
      </c>
      <c r="L1944">
        <v>1946</v>
      </c>
      <c r="M1944" t="s">
        <v>286</v>
      </c>
      <c r="N1944" t="s">
        <v>14</v>
      </c>
      <c r="O1944">
        <v>1946</v>
      </c>
      <c r="P1944" t="s">
        <v>286</v>
      </c>
      <c r="Q1944" t="s">
        <v>14</v>
      </c>
      <c r="R1944" t="s">
        <v>552</v>
      </c>
      <c r="S1944" s="43">
        <v>0</v>
      </c>
      <c r="U1944" s="43">
        <v>19</v>
      </c>
      <c r="IF1944">
        <v>1946</v>
      </c>
      <c r="IG1944" t="s">
        <v>286</v>
      </c>
      <c r="IH1944" t="s">
        <v>287</v>
      </c>
      <c r="IK1944">
        <v>-2</v>
      </c>
      <c r="IL1944" t="s">
        <v>278</v>
      </c>
      <c r="IM1944" t="s">
        <v>279</v>
      </c>
      <c r="IN1944" t="s">
        <v>463</v>
      </c>
      <c r="IP1944" t="s">
        <v>464</v>
      </c>
    </row>
    <row r="1945" spans="1:250" x14ac:dyDescent="0.35">
      <c r="A1945">
        <v>15399</v>
      </c>
      <c r="B1945">
        <v>-922729984</v>
      </c>
      <c r="C1945">
        <v>1837</v>
      </c>
      <c r="D1945" t="s">
        <v>272</v>
      </c>
      <c r="E1945" t="s">
        <v>273</v>
      </c>
      <c r="F1945">
        <v>1848</v>
      </c>
      <c r="G1945" t="s">
        <v>285</v>
      </c>
      <c r="H1945" t="s">
        <v>273</v>
      </c>
      <c r="I1945">
        <v>507</v>
      </c>
      <c r="J1945" t="s">
        <v>549</v>
      </c>
      <c r="K1945" t="s">
        <v>550</v>
      </c>
      <c r="L1945">
        <v>1946</v>
      </c>
      <c r="M1945" t="s">
        <v>286</v>
      </c>
      <c r="N1945" t="s">
        <v>14</v>
      </c>
      <c r="O1945">
        <v>1946</v>
      </c>
      <c r="P1945" t="s">
        <v>286</v>
      </c>
      <c r="Q1945" t="s">
        <v>14</v>
      </c>
      <c r="R1945" t="s">
        <v>552</v>
      </c>
      <c r="S1945" s="43">
        <v>0</v>
      </c>
      <c r="U1945" s="43">
        <v>19</v>
      </c>
      <c r="IF1945">
        <v>1946</v>
      </c>
      <c r="IG1945" t="s">
        <v>286</v>
      </c>
      <c r="IH1945" t="s">
        <v>287</v>
      </c>
      <c r="IK1945">
        <v>-2</v>
      </c>
      <c r="IL1945" t="s">
        <v>278</v>
      </c>
      <c r="IM1945" t="s">
        <v>279</v>
      </c>
      <c r="IN1945" t="s">
        <v>463</v>
      </c>
      <c r="IP1945" t="s">
        <v>464</v>
      </c>
    </row>
    <row r="1946" spans="1:250" x14ac:dyDescent="0.35">
      <c r="A1946">
        <v>15400</v>
      </c>
      <c r="B1946">
        <v>-922729984</v>
      </c>
      <c r="C1946">
        <v>1837</v>
      </c>
      <c r="D1946" t="s">
        <v>272</v>
      </c>
      <c r="E1946" t="s">
        <v>273</v>
      </c>
      <c r="F1946">
        <v>1848</v>
      </c>
      <c r="G1946" t="s">
        <v>285</v>
      </c>
      <c r="H1946" t="s">
        <v>273</v>
      </c>
      <c r="I1946">
        <v>528</v>
      </c>
      <c r="J1946" t="s">
        <v>531</v>
      </c>
      <c r="K1946" t="s">
        <v>532</v>
      </c>
      <c r="L1946">
        <v>1946</v>
      </c>
      <c r="M1946" t="s">
        <v>286</v>
      </c>
      <c r="N1946" t="s">
        <v>14</v>
      </c>
      <c r="O1946">
        <v>1946</v>
      </c>
      <c r="P1946" t="s">
        <v>286</v>
      </c>
      <c r="Q1946" t="s">
        <v>14</v>
      </c>
      <c r="R1946" t="s">
        <v>552</v>
      </c>
      <c r="S1946" s="43">
        <v>0</v>
      </c>
      <c r="U1946" s="43">
        <v>19</v>
      </c>
      <c r="IF1946">
        <v>1946</v>
      </c>
      <c r="IG1946" t="s">
        <v>286</v>
      </c>
      <c r="IH1946" t="s">
        <v>287</v>
      </c>
      <c r="IK1946">
        <v>-2</v>
      </c>
      <c r="IL1946" t="s">
        <v>278</v>
      </c>
      <c r="IM1946" t="s">
        <v>279</v>
      </c>
      <c r="IN1946" t="s">
        <v>463</v>
      </c>
      <c r="IP1946" t="s">
        <v>464</v>
      </c>
    </row>
    <row r="1947" spans="1:250" x14ac:dyDescent="0.35">
      <c r="A1947">
        <v>15401</v>
      </c>
      <c r="B1947">
        <v>-922729984</v>
      </c>
      <c r="C1947">
        <v>1837</v>
      </c>
      <c r="D1947" t="s">
        <v>272</v>
      </c>
      <c r="E1947" t="s">
        <v>273</v>
      </c>
      <c r="F1947">
        <v>1848</v>
      </c>
      <c r="G1947" t="s">
        <v>285</v>
      </c>
      <c r="H1947" t="s">
        <v>273</v>
      </c>
      <c r="I1947">
        <v>527</v>
      </c>
      <c r="J1947" t="s">
        <v>535</v>
      </c>
      <c r="K1947" t="s">
        <v>536</v>
      </c>
      <c r="L1947">
        <v>1946</v>
      </c>
      <c r="M1947" t="s">
        <v>286</v>
      </c>
      <c r="N1947" t="s">
        <v>14</v>
      </c>
      <c r="O1947">
        <v>1946</v>
      </c>
      <c r="P1947" t="s">
        <v>286</v>
      </c>
      <c r="Q1947" t="s">
        <v>14</v>
      </c>
      <c r="R1947" t="s">
        <v>552</v>
      </c>
      <c r="S1947" s="43">
        <v>-2975.78</v>
      </c>
      <c r="U1947" s="43">
        <v>19</v>
      </c>
      <c r="IF1947">
        <v>1946</v>
      </c>
      <c r="IG1947" t="s">
        <v>286</v>
      </c>
      <c r="IH1947" t="s">
        <v>287</v>
      </c>
      <c r="IK1947">
        <v>-2</v>
      </c>
      <c r="IL1947" t="s">
        <v>278</v>
      </c>
      <c r="IM1947" t="s">
        <v>279</v>
      </c>
      <c r="IN1947" t="s">
        <v>463</v>
      </c>
      <c r="IP1947" t="s">
        <v>464</v>
      </c>
    </row>
    <row r="1948" spans="1:250" x14ac:dyDescent="0.35">
      <c r="A1948">
        <v>15402</v>
      </c>
      <c r="B1948">
        <v>-922729984</v>
      </c>
      <c r="C1948">
        <v>1837</v>
      </c>
      <c r="D1948" t="s">
        <v>272</v>
      </c>
      <c r="E1948" t="s">
        <v>273</v>
      </c>
      <c r="F1948">
        <v>1848</v>
      </c>
      <c r="G1948" t="s">
        <v>285</v>
      </c>
      <c r="H1948" t="s">
        <v>273</v>
      </c>
      <c r="I1948">
        <v>523</v>
      </c>
      <c r="J1948" t="s">
        <v>537</v>
      </c>
      <c r="K1948" t="s">
        <v>538</v>
      </c>
      <c r="L1948">
        <v>1946</v>
      </c>
      <c r="M1948" t="s">
        <v>286</v>
      </c>
      <c r="N1948" t="s">
        <v>14</v>
      </c>
      <c r="O1948">
        <v>1946</v>
      </c>
      <c r="P1948" t="s">
        <v>286</v>
      </c>
      <c r="Q1948" t="s">
        <v>14</v>
      </c>
      <c r="R1948" t="s">
        <v>552</v>
      </c>
      <c r="S1948" s="43">
        <v>2975.78</v>
      </c>
      <c r="U1948" s="43">
        <v>19</v>
      </c>
      <c r="IF1948">
        <v>1946</v>
      </c>
      <c r="IG1948" t="s">
        <v>286</v>
      </c>
      <c r="IH1948" t="s">
        <v>287</v>
      </c>
      <c r="IK1948">
        <v>-2</v>
      </c>
      <c r="IL1948" t="s">
        <v>278</v>
      </c>
      <c r="IM1948" t="s">
        <v>279</v>
      </c>
      <c r="IN1948" t="s">
        <v>463</v>
      </c>
      <c r="IP1948" t="s">
        <v>464</v>
      </c>
    </row>
    <row r="1949" spans="1:250" x14ac:dyDescent="0.35">
      <c r="A1949">
        <v>15403</v>
      </c>
      <c r="B1949">
        <v>-922729984</v>
      </c>
      <c r="C1949">
        <v>1837</v>
      </c>
      <c r="D1949" t="s">
        <v>272</v>
      </c>
      <c r="E1949" t="s">
        <v>273</v>
      </c>
      <c r="F1949">
        <v>1848</v>
      </c>
      <c r="G1949" t="s">
        <v>285</v>
      </c>
      <c r="H1949" t="s">
        <v>273</v>
      </c>
      <c r="I1949">
        <v>521</v>
      </c>
      <c r="J1949" t="s">
        <v>539</v>
      </c>
      <c r="K1949" t="s">
        <v>540</v>
      </c>
      <c r="L1949">
        <v>1946</v>
      </c>
      <c r="M1949" t="s">
        <v>286</v>
      </c>
      <c r="N1949" t="s">
        <v>14</v>
      </c>
      <c r="O1949">
        <v>1946</v>
      </c>
      <c r="P1949" t="s">
        <v>286</v>
      </c>
      <c r="Q1949" t="s">
        <v>14</v>
      </c>
      <c r="R1949" t="s">
        <v>552</v>
      </c>
      <c r="S1949" s="43">
        <v>0</v>
      </c>
      <c r="U1949" s="43">
        <v>19</v>
      </c>
      <c r="IF1949">
        <v>1946</v>
      </c>
      <c r="IG1949" t="s">
        <v>286</v>
      </c>
      <c r="IH1949" t="s">
        <v>287</v>
      </c>
      <c r="IK1949">
        <v>-2</v>
      </c>
      <c r="IL1949" t="s">
        <v>278</v>
      </c>
      <c r="IM1949" t="s">
        <v>279</v>
      </c>
      <c r="IN1949" t="s">
        <v>463</v>
      </c>
      <c r="IP1949" t="s">
        <v>464</v>
      </c>
    </row>
    <row r="1950" spans="1:250" x14ac:dyDescent="0.35">
      <c r="A1950">
        <v>15404</v>
      </c>
      <c r="B1950">
        <v>-922729984</v>
      </c>
      <c r="C1950">
        <v>1837</v>
      </c>
      <c r="D1950" t="s">
        <v>272</v>
      </c>
      <c r="E1950" t="s">
        <v>273</v>
      </c>
      <c r="F1950">
        <v>1848</v>
      </c>
      <c r="G1950" t="s">
        <v>285</v>
      </c>
      <c r="H1950" t="s">
        <v>273</v>
      </c>
      <c r="I1950">
        <v>519</v>
      </c>
      <c r="J1950" t="s">
        <v>541</v>
      </c>
      <c r="K1950" t="s">
        <v>542</v>
      </c>
      <c r="L1950">
        <v>1946</v>
      </c>
      <c r="M1950" t="s">
        <v>286</v>
      </c>
      <c r="N1950" t="s">
        <v>14</v>
      </c>
      <c r="O1950">
        <v>1946</v>
      </c>
      <c r="P1950" t="s">
        <v>286</v>
      </c>
      <c r="Q1950" t="s">
        <v>14</v>
      </c>
      <c r="R1950" t="s">
        <v>552</v>
      </c>
      <c r="S1950" s="43">
        <v>0</v>
      </c>
      <c r="U1950" s="43">
        <v>19</v>
      </c>
      <c r="IF1950">
        <v>1946</v>
      </c>
      <c r="IG1950" t="s">
        <v>286</v>
      </c>
      <c r="IH1950" t="s">
        <v>287</v>
      </c>
      <c r="IK1950">
        <v>-2</v>
      </c>
      <c r="IL1950" t="s">
        <v>278</v>
      </c>
      <c r="IM1950" t="s">
        <v>279</v>
      </c>
      <c r="IN1950" t="s">
        <v>463</v>
      </c>
      <c r="IP1950" t="s">
        <v>464</v>
      </c>
    </row>
    <row r="1951" spans="1:250" x14ac:dyDescent="0.35">
      <c r="A1951">
        <v>15405</v>
      </c>
      <c r="B1951">
        <v>-922729984</v>
      </c>
      <c r="C1951">
        <v>1837</v>
      </c>
      <c r="D1951" t="s">
        <v>272</v>
      </c>
      <c r="E1951" t="s">
        <v>273</v>
      </c>
      <c r="F1951">
        <v>1848</v>
      </c>
      <c r="G1951" t="s">
        <v>285</v>
      </c>
      <c r="H1951" t="s">
        <v>273</v>
      </c>
      <c r="I1951">
        <v>515</v>
      </c>
      <c r="J1951" t="s">
        <v>543</v>
      </c>
      <c r="K1951" t="s">
        <v>544</v>
      </c>
      <c r="L1951">
        <v>1946</v>
      </c>
      <c r="M1951" t="s">
        <v>286</v>
      </c>
      <c r="N1951" t="s">
        <v>14</v>
      </c>
      <c r="O1951">
        <v>1946</v>
      </c>
      <c r="P1951" t="s">
        <v>286</v>
      </c>
      <c r="Q1951" t="s">
        <v>14</v>
      </c>
      <c r="R1951" t="s">
        <v>552</v>
      </c>
      <c r="S1951" s="43">
        <v>0</v>
      </c>
      <c r="U1951" s="43">
        <v>19</v>
      </c>
      <c r="IF1951">
        <v>1946</v>
      </c>
      <c r="IG1951" t="s">
        <v>286</v>
      </c>
      <c r="IH1951" t="s">
        <v>287</v>
      </c>
      <c r="IK1951">
        <v>-2</v>
      </c>
      <c r="IL1951" t="s">
        <v>278</v>
      </c>
      <c r="IM1951" t="s">
        <v>279</v>
      </c>
      <c r="IN1951" t="s">
        <v>463</v>
      </c>
      <c r="IP1951" t="s">
        <v>464</v>
      </c>
    </row>
    <row r="1952" spans="1:250" x14ac:dyDescent="0.35">
      <c r="A1952">
        <v>15406</v>
      </c>
      <c r="B1952">
        <v>-922729984</v>
      </c>
      <c r="C1952">
        <v>1837</v>
      </c>
      <c r="D1952" t="s">
        <v>272</v>
      </c>
      <c r="E1952" t="s">
        <v>273</v>
      </c>
      <c r="F1952">
        <v>1848</v>
      </c>
      <c r="G1952" t="s">
        <v>285</v>
      </c>
      <c r="H1952" t="s">
        <v>273</v>
      </c>
      <c r="I1952">
        <v>521</v>
      </c>
      <c r="J1952" t="s">
        <v>539</v>
      </c>
      <c r="K1952" t="s">
        <v>540</v>
      </c>
      <c r="L1952">
        <v>2024</v>
      </c>
      <c r="M1952" t="s">
        <v>288</v>
      </c>
      <c r="N1952" t="s">
        <v>15</v>
      </c>
      <c r="O1952">
        <v>2024</v>
      </c>
      <c r="P1952" t="s">
        <v>288</v>
      </c>
      <c r="Q1952" t="s">
        <v>15</v>
      </c>
      <c r="R1952" t="s">
        <v>552</v>
      </c>
      <c r="S1952" s="43">
        <v>0</v>
      </c>
      <c r="U1952" s="43">
        <v>19</v>
      </c>
      <c r="IF1952">
        <v>2024</v>
      </c>
      <c r="IG1952" t="s">
        <v>288</v>
      </c>
      <c r="IH1952" t="s">
        <v>287</v>
      </c>
      <c r="IK1952">
        <v>-2</v>
      </c>
      <c r="IL1952" t="s">
        <v>278</v>
      </c>
      <c r="IM1952" t="s">
        <v>279</v>
      </c>
      <c r="IN1952" t="s">
        <v>463</v>
      </c>
      <c r="IP1952" t="s">
        <v>465</v>
      </c>
    </row>
    <row r="1953" spans="1:250" x14ac:dyDescent="0.35">
      <c r="A1953">
        <v>15407</v>
      </c>
      <c r="B1953">
        <v>-922729984</v>
      </c>
      <c r="C1953">
        <v>1837</v>
      </c>
      <c r="D1953" t="s">
        <v>272</v>
      </c>
      <c r="E1953" t="s">
        <v>273</v>
      </c>
      <c r="F1953">
        <v>1848</v>
      </c>
      <c r="G1953" t="s">
        <v>285</v>
      </c>
      <c r="H1953" t="s">
        <v>273</v>
      </c>
      <c r="I1953">
        <v>519</v>
      </c>
      <c r="J1953" t="s">
        <v>541</v>
      </c>
      <c r="K1953" t="s">
        <v>542</v>
      </c>
      <c r="L1953">
        <v>2024</v>
      </c>
      <c r="M1953" t="s">
        <v>288</v>
      </c>
      <c r="N1953" t="s">
        <v>15</v>
      </c>
      <c r="O1953">
        <v>2024</v>
      </c>
      <c r="P1953" t="s">
        <v>288</v>
      </c>
      <c r="Q1953" t="s">
        <v>15</v>
      </c>
      <c r="R1953" t="s">
        <v>552</v>
      </c>
      <c r="S1953" s="43">
        <v>0</v>
      </c>
      <c r="U1953" s="43">
        <v>19</v>
      </c>
      <c r="IF1953">
        <v>2024</v>
      </c>
      <c r="IG1953" t="s">
        <v>288</v>
      </c>
      <c r="IH1953" t="s">
        <v>287</v>
      </c>
      <c r="IK1953">
        <v>-2</v>
      </c>
      <c r="IL1953" t="s">
        <v>278</v>
      </c>
      <c r="IM1953" t="s">
        <v>279</v>
      </c>
      <c r="IN1953" t="s">
        <v>463</v>
      </c>
      <c r="IP1953" t="s">
        <v>465</v>
      </c>
    </row>
    <row r="1954" spans="1:250" x14ac:dyDescent="0.35">
      <c r="A1954">
        <v>15408</v>
      </c>
      <c r="B1954">
        <v>-922729984</v>
      </c>
      <c r="C1954">
        <v>1837</v>
      </c>
      <c r="D1954" t="s">
        <v>272</v>
      </c>
      <c r="E1954" t="s">
        <v>273</v>
      </c>
      <c r="F1954">
        <v>1848</v>
      </c>
      <c r="G1954" t="s">
        <v>285</v>
      </c>
      <c r="H1954" t="s">
        <v>273</v>
      </c>
      <c r="I1954">
        <v>515</v>
      </c>
      <c r="J1954" t="s">
        <v>543</v>
      </c>
      <c r="K1954" t="s">
        <v>544</v>
      </c>
      <c r="L1954">
        <v>2024</v>
      </c>
      <c r="M1954" t="s">
        <v>288</v>
      </c>
      <c r="N1954" t="s">
        <v>15</v>
      </c>
      <c r="O1954">
        <v>2024</v>
      </c>
      <c r="P1954" t="s">
        <v>288</v>
      </c>
      <c r="Q1954" t="s">
        <v>15</v>
      </c>
      <c r="R1954" t="s">
        <v>552</v>
      </c>
      <c r="S1954" s="43">
        <v>0</v>
      </c>
      <c r="U1954" s="43">
        <v>19</v>
      </c>
      <c r="IF1954">
        <v>2024</v>
      </c>
      <c r="IG1954" t="s">
        <v>288</v>
      </c>
      <c r="IH1954" t="s">
        <v>287</v>
      </c>
      <c r="IK1954">
        <v>-2</v>
      </c>
      <c r="IL1954" t="s">
        <v>278</v>
      </c>
      <c r="IM1954" t="s">
        <v>279</v>
      </c>
      <c r="IN1954" t="s">
        <v>463</v>
      </c>
      <c r="IP1954" t="s">
        <v>465</v>
      </c>
    </row>
    <row r="1955" spans="1:250" x14ac:dyDescent="0.35">
      <c r="A1955">
        <v>15409</v>
      </c>
      <c r="B1955">
        <v>-922729984</v>
      </c>
      <c r="C1955">
        <v>1837</v>
      </c>
      <c r="D1955" t="s">
        <v>272</v>
      </c>
      <c r="E1955" t="s">
        <v>273</v>
      </c>
      <c r="F1955">
        <v>1848</v>
      </c>
      <c r="G1955" t="s">
        <v>285</v>
      </c>
      <c r="H1955" t="s">
        <v>273</v>
      </c>
      <c r="I1955">
        <v>513</v>
      </c>
      <c r="J1955" t="s">
        <v>545</v>
      </c>
      <c r="K1955" t="s">
        <v>546</v>
      </c>
      <c r="L1955">
        <v>2024</v>
      </c>
      <c r="M1955" t="s">
        <v>288</v>
      </c>
      <c r="N1955" t="s">
        <v>15</v>
      </c>
      <c r="O1955">
        <v>2024</v>
      </c>
      <c r="P1955" t="s">
        <v>288</v>
      </c>
      <c r="Q1955" t="s">
        <v>15</v>
      </c>
      <c r="R1955" t="s">
        <v>552</v>
      </c>
      <c r="S1955" s="43">
        <v>0</v>
      </c>
      <c r="U1955" s="43">
        <v>19</v>
      </c>
      <c r="IF1955">
        <v>2024</v>
      </c>
      <c r="IG1955" t="s">
        <v>288</v>
      </c>
      <c r="IH1955" t="s">
        <v>287</v>
      </c>
      <c r="IK1955">
        <v>-2</v>
      </c>
      <c r="IL1955" t="s">
        <v>278</v>
      </c>
      <c r="IM1955" t="s">
        <v>279</v>
      </c>
      <c r="IN1955" t="s">
        <v>463</v>
      </c>
      <c r="IP1955" t="s">
        <v>465</v>
      </c>
    </row>
    <row r="1956" spans="1:250" x14ac:dyDescent="0.35">
      <c r="A1956">
        <v>15410</v>
      </c>
      <c r="B1956">
        <v>-922729984</v>
      </c>
      <c r="C1956">
        <v>1837</v>
      </c>
      <c r="D1956" t="s">
        <v>272</v>
      </c>
      <c r="E1956" t="s">
        <v>273</v>
      </c>
      <c r="F1956">
        <v>1848</v>
      </c>
      <c r="G1956" t="s">
        <v>285</v>
      </c>
      <c r="H1956" t="s">
        <v>273</v>
      </c>
      <c r="I1956">
        <v>509</v>
      </c>
      <c r="J1956" t="s">
        <v>547</v>
      </c>
      <c r="K1956" t="s">
        <v>548</v>
      </c>
      <c r="L1956">
        <v>2024</v>
      </c>
      <c r="M1956" t="s">
        <v>288</v>
      </c>
      <c r="N1956" t="s">
        <v>15</v>
      </c>
      <c r="O1956">
        <v>2024</v>
      </c>
      <c r="P1956" t="s">
        <v>288</v>
      </c>
      <c r="Q1956" t="s">
        <v>15</v>
      </c>
      <c r="R1956" t="s">
        <v>552</v>
      </c>
      <c r="S1956" s="43">
        <v>0</v>
      </c>
      <c r="U1956" s="43">
        <v>19</v>
      </c>
      <c r="IF1956">
        <v>2024</v>
      </c>
      <c r="IG1956" t="s">
        <v>288</v>
      </c>
      <c r="IH1956" t="s">
        <v>287</v>
      </c>
      <c r="IK1956">
        <v>-2</v>
      </c>
      <c r="IL1956" t="s">
        <v>278</v>
      </c>
      <c r="IM1956" t="s">
        <v>279</v>
      </c>
      <c r="IN1956" t="s">
        <v>463</v>
      </c>
      <c r="IP1956" t="s">
        <v>465</v>
      </c>
    </row>
    <row r="1957" spans="1:250" x14ac:dyDescent="0.35">
      <c r="A1957">
        <v>15411</v>
      </c>
      <c r="B1957">
        <v>-922729984</v>
      </c>
      <c r="C1957">
        <v>1837</v>
      </c>
      <c r="D1957" t="s">
        <v>272</v>
      </c>
      <c r="E1957" t="s">
        <v>273</v>
      </c>
      <c r="F1957">
        <v>1848</v>
      </c>
      <c r="G1957" t="s">
        <v>285</v>
      </c>
      <c r="H1957" t="s">
        <v>273</v>
      </c>
      <c r="I1957">
        <v>507</v>
      </c>
      <c r="J1957" t="s">
        <v>549</v>
      </c>
      <c r="K1957" t="s">
        <v>550</v>
      </c>
      <c r="L1957">
        <v>2024</v>
      </c>
      <c r="M1957" t="s">
        <v>288</v>
      </c>
      <c r="N1957" t="s">
        <v>15</v>
      </c>
      <c r="O1957">
        <v>2024</v>
      </c>
      <c r="P1957" t="s">
        <v>288</v>
      </c>
      <c r="Q1957" t="s">
        <v>15</v>
      </c>
      <c r="R1957" t="s">
        <v>552</v>
      </c>
      <c r="S1957" s="43">
        <v>0</v>
      </c>
      <c r="U1957" s="43">
        <v>19</v>
      </c>
      <c r="IF1957">
        <v>2024</v>
      </c>
      <c r="IG1957" t="s">
        <v>288</v>
      </c>
      <c r="IH1957" t="s">
        <v>287</v>
      </c>
      <c r="IK1957">
        <v>-2</v>
      </c>
      <c r="IL1957" t="s">
        <v>278</v>
      </c>
      <c r="IM1957" t="s">
        <v>279</v>
      </c>
      <c r="IN1957" t="s">
        <v>463</v>
      </c>
      <c r="IP1957" t="s">
        <v>465</v>
      </c>
    </row>
    <row r="1958" spans="1:250" x14ac:dyDescent="0.35">
      <c r="A1958">
        <v>15412</v>
      </c>
      <c r="B1958">
        <v>-922729984</v>
      </c>
      <c r="C1958">
        <v>1837</v>
      </c>
      <c r="D1958" t="s">
        <v>272</v>
      </c>
      <c r="E1958" t="s">
        <v>273</v>
      </c>
      <c r="F1958">
        <v>9695</v>
      </c>
      <c r="G1958" t="s">
        <v>280</v>
      </c>
      <c r="H1958" t="s">
        <v>281</v>
      </c>
      <c r="I1958">
        <v>513</v>
      </c>
      <c r="J1958" t="s">
        <v>545</v>
      </c>
      <c r="K1958" t="s">
        <v>546</v>
      </c>
      <c r="L1958">
        <v>2024</v>
      </c>
      <c r="M1958" t="s">
        <v>288</v>
      </c>
      <c r="N1958" t="s">
        <v>15</v>
      </c>
      <c r="O1958">
        <v>2024</v>
      </c>
      <c r="P1958" t="s">
        <v>288</v>
      </c>
      <c r="Q1958" t="s">
        <v>15</v>
      </c>
      <c r="R1958" t="s">
        <v>552</v>
      </c>
      <c r="S1958" s="43">
        <v>0</v>
      </c>
      <c r="U1958" s="43">
        <v>19</v>
      </c>
      <c r="IF1958">
        <v>2024</v>
      </c>
      <c r="IG1958" t="s">
        <v>288</v>
      </c>
      <c r="IH1958" t="s">
        <v>284</v>
      </c>
      <c r="IK1958">
        <v>-2</v>
      </c>
      <c r="IL1958" t="s">
        <v>278</v>
      </c>
      <c r="IM1958" t="s">
        <v>279</v>
      </c>
      <c r="IN1958" t="s">
        <v>466</v>
      </c>
      <c r="IP1958" t="s">
        <v>467</v>
      </c>
    </row>
    <row r="1959" spans="1:250" x14ac:dyDescent="0.35">
      <c r="A1959">
        <v>15413</v>
      </c>
      <c r="B1959">
        <v>-922729984</v>
      </c>
      <c r="C1959">
        <v>1837</v>
      </c>
      <c r="D1959" t="s">
        <v>272</v>
      </c>
      <c r="E1959" t="s">
        <v>273</v>
      </c>
      <c r="F1959">
        <v>9695</v>
      </c>
      <c r="G1959" t="s">
        <v>280</v>
      </c>
      <c r="H1959" t="s">
        <v>281</v>
      </c>
      <c r="I1959">
        <v>509</v>
      </c>
      <c r="J1959" t="s">
        <v>547</v>
      </c>
      <c r="K1959" t="s">
        <v>548</v>
      </c>
      <c r="L1959">
        <v>2024</v>
      </c>
      <c r="M1959" t="s">
        <v>288</v>
      </c>
      <c r="N1959" t="s">
        <v>15</v>
      </c>
      <c r="O1959">
        <v>2024</v>
      </c>
      <c r="P1959" t="s">
        <v>288</v>
      </c>
      <c r="Q1959" t="s">
        <v>15</v>
      </c>
      <c r="R1959" t="s">
        <v>552</v>
      </c>
      <c r="S1959" s="43">
        <v>0</v>
      </c>
      <c r="U1959" s="43">
        <v>19</v>
      </c>
      <c r="IF1959">
        <v>2024</v>
      </c>
      <c r="IG1959" t="s">
        <v>288</v>
      </c>
      <c r="IH1959" t="s">
        <v>284</v>
      </c>
      <c r="IK1959">
        <v>-2</v>
      </c>
      <c r="IL1959" t="s">
        <v>278</v>
      </c>
      <c r="IM1959" t="s">
        <v>279</v>
      </c>
      <c r="IN1959" t="s">
        <v>466</v>
      </c>
      <c r="IP1959" t="s">
        <v>467</v>
      </c>
    </row>
    <row r="1960" spans="1:250" x14ac:dyDescent="0.35">
      <c r="A1960">
        <v>15414</v>
      </c>
      <c r="B1960">
        <v>-922729984</v>
      </c>
      <c r="C1960">
        <v>1837</v>
      </c>
      <c r="D1960" t="s">
        <v>272</v>
      </c>
      <c r="E1960" t="s">
        <v>273</v>
      </c>
      <c r="F1960">
        <v>9695</v>
      </c>
      <c r="G1960" t="s">
        <v>280</v>
      </c>
      <c r="H1960" t="s">
        <v>281</v>
      </c>
      <c r="I1960">
        <v>507</v>
      </c>
      <c r="J1960" t="s">
        <v>549</v>
      </c>
      <c r="K1960" t="s">
        <v>550</v>
      </c>
      <c r="L1960">
        <v>2024</v>
      </c>
      <c r="M1960" t="s">
        <v>288</v>
      </c>
      <c r="N1960" t="s">
        <v>15</v>
      </c>
      <c r="O1960">
        <v>2024</v>
      </c>
      <c r="P1960" t="s">
        <v>288</v>
      </c>
      <c r="Q1960" t="s">
        <v>15</v>
      </c>
      <c r="R1960" t="s">
        <v>552</v>
      </c>
      <c r="S1960" s="43">
        <v>0</v>
      </c>
      <c r="U1960" s="43">
        <v>19</v>
      </c>
      <c r="IF1960">
        <v>2024</v>
      </c>
      <c r="IG1960" t="s">
        <v>288</v>
      </c>
      <c r="IH1960" t="s">
        <v>284</v>
      </c>
      <c r="IK1960">
        <v>-2</v>
      </c>
      <c r="IL1960" t="s">
        <v>278</v>
      </c>
      <c r="IM1960" t="s">
        <v>279</v>
      </c>
      <c r="IN1960" t="s">
        <v>466</v>
      </c>
      <c r="IP1960" t="s">
        <v>467</v>
      </c>
    </row>
    <row r="1961" spans="1:250" x14ac:dyDescent="0.35">
      <c r="A1961">
        <v>15415</v>
      </c>
      <c r="B1961">
        <v>-922729984</v>
      </c>
      <c r="C1961">
        <v>1837</v>
      </c>
      <c r="D1961" t="s">
        <v>272</v>
      </c>
      <c r="E1961" t="s">
        <v>273</v>
      </c>
      <c r="F1961">
        <v>1848</v>
      </c>
      <c r="G1961" t="s">
        <v>285</v>
      </c>
      <c r="H1961" t="s">
        <v>273</v>
      </c>
      <c r="I1961">
        <v>528</v>
      </c>
      <c r="J1961" t="s">
        <v>531</v>
      </c>
      <c r="K1961" t="s">
        <v>532</v>
      </c>
      <c r="L1961">
        <v>2024</v>
      </c>
      <c r="M1961" t="s">
        <v>288</v>
      </c>
      <c r="N1961" t="s">
        <v>15</v>
      </c>
      <c r="O1961">
        <v>2024</v>
      </c>
      <c r="P1961" t="s">
        <v>288</v>
      </c>
      <c r="Q1961" t="s">
        <v>15</v>
      </c>
      <c r="R1961" t="s">
        <v>552</v>
      </c>
      <c r="S1961" s="43">
        <v>0</v>
      </c>
      <c r="U1961" s="43">
        <v>19</v>
      </c>
      <c r="IF1961">
        <v>2024</v>
      </c>
      <c r="IG1961" t="s">
        <v>288</v>
      </c>
      <c r="IH1961" t="s">
        <v>287</v>
      </c>
      <c r="IK1961">
        <v>-2</v>
      </c>
      <c r="IL1961" t="s">
        <v>278</v>
      </c>
      <c r="IM1961" t="s">
        <v>279</v>
      </c>
      <c r="IN1961" t="s">
        <v>463</v>
      </c>
      <c r="IP1961" t="s">
        <v>465</v>
      </c>
    </row>
    <row r="1962" spans="1:250" x14ac:dyDescent="0.35">
      <c r="A1962">
        <v>15416</v>
      </c>
      <c r="B1962">
        <v>-922729984</v>
      </c>
      <c r="C1962">
        <v>1837</v>
      </c>
      <c r="D1962" t="s">
        <v>272</v>
      </c>
      <c r="E1962" t="s">
        <v>273</v>
      </c>
      <c r="F1962">
        <v>1848</v>
      </c>
      <c r="G1962" t="s">
        <v>285</v>
      </c>
      <c r="H1962" t="s">
        <v>273</v>
      </c>
      <c r="I1962">
        <v>527</v>
      </c>
      <c r="J1962" t="s">
        <v>535</v>
      </c>
      <c r="K1962" t="s">
        <v>536</v>
      </c>
      <c r="L1962">
        <v>2024</v>
      </c>
      <c r="M1962" t="s">
        <v>288</v>
      </c>
      <c r="N1962" t="s">
        <v>15</v>
      </c>
      <c r="O1962">
        <v>2024</v>
      </c>
      <c r="P1962" t="s">
        <v>288</v>
      </c>
      <c r="Q1962" t="s">
        <v>15</v>
      </c>
      <c r="R1962" t="s">
        <v>552</v>
      </c>
      <c r="S1962" s="43">
        <v>-9.5</v>
      </c>
      <c r="U1962" s="43">
        <v>19</v>
      </c>
      <c r="IF1962">
        <v>2024</v>
      </c>
      <c r="IG1962" t="s">
        <v>288</v>
      </c>
      <c r="IH1962" t="s">
        <v>287</v>
      </c>
      <c r="IK1962">
        <v>-2</v>
      </c>
      <c r="IL1962" t="s">
        <v>278</v>
      </c>
      <c r="IM1962" t="s">
        <v>279</v>
      </c>
      <c r="IN1962" t="s">
        <v>463</v>
      </c>
      <c r="IP1962" t="s">
        <v>465</v>
      </c>
    </row>
    <row r="1963" spans="1:250" x14ac:dyDescent="0.35">
      <c r="A1963">
        <v>15417</v>
      </c>
      <c r="B1963">
        <v>-922729984</v>
      </c>
      <c r="C1963">
        <v>1837</v>
      </c>
      <c r="D1963" t="s">
        <v>272</v>
      </c>
      <c r="E1963" t="s">
        <v>273</v>
      </c>
      <c r="F1963">
        <v>1848</v>
      </c>
      <c r="G1963" t="s">
        <v>285</v>
      </c>
      <c r="H1963" t="s">
        <v>273</v>
      </c>
      <c r="I1963">
        <v>523</v>
      </c>
      <c r="J1963" t="s">
        <v>537</v>
      </c>
      <c r="K1963" t="s">
        <v>538</v>
      </c>
      <c r="L1963">
        <v>2024</v>
      </c>
      <c r="M1963" t="s">
        <v>288</v>
      </c>
      <c r="N1963" t="s">
        <v>15</v>
      </c>
      <c r="O1963">
        <v>2024</v>
      </c>
      <c r="P1963" t="s">
        <v>288</v>
      </c>
      <c r="Q1963" t="s">
        <v>15</v>
      </c>
      <c r="R1963" t="s">
        <v>552</v>
      </c>
      <c r="S1963" s="43">
        <v>9.5</v>
      </c>
      <c r="U1963" s="43">
        <v>19</v>
      </c>
      <c r="IF1963">
        <v>2024</v>
      </c>
      <c r="IG1963" t="s">
        <v>288</v>
      </c>
      <c r="IH1963" t="s">
        <v>287</v>
      </c>
      <c r="IK1963">
        <v>-2</v>
      </c>
      <c r="IL1963" t="s">
        <v>278</v>
      </c>
      <c r="IM1963" t="s">
        <v>279</v>
      </c>
      <c r="IN1963" t="s">
        <v>463</v>
      </c>
      <c r="IP1963" t="s">
        <v>465</v>
      </c>
    </row>
    <row r="1964" spans="1:250" x14ac:dyDescent="0.35">
      <c r="A1964">
        <v>15418</v>
      </c>
      <c r="B1964">
        <v>-922729984</v>
      </c>
      <c r="C1964">
        <v>1837</v>
      </c>
      <c r="D1964" t="s">
        <v>272</v>
      </c>
      <c r="E1964" t="s">
        <v>273</v>
      </c>
      <c r="F1964">
        <v>9695</v>
      </c>
      <c r="G1964" t="s">
        <v>280</v>
      </c>
      <c r="H1964" t="s">
        <v>281</v>
      </c>
      <c r="I1964">
        <v>528</v>
      </c>
      <c r="J1964" t="s">
        <v>531</v>
      </c>
      <c r="K1964" t="s">
        <v>532</v>
      </c>
      <c r="L1964">
        <v>2024</v>
      </c>
      <c r="M1964" t="s">
        <v>288</v>
      </c>
      <c r="N1964" t="s">
        <v>15</v>
      </c>
      <c r="O1964">
        <v>2024</v>
      </c>
      <c r="P1964" t="s">
        <v>288</v>
      </c>
      <c r="Q1964" t="s">
        <v>15</v>
      </c>
      <c r="R1964" t="s">
        <v>552</v>
      </c>
      <c r="S1964" s="43">
        <v>0</v>
      </c>
      <c r="U1964" s="43">
        <v>19</v>
      </c>
      <c r="IF1964">
        <v>2024</v>
      </c>
      <c r="IG1964" t="s">
        <v>288</v>
      </c>
      <c r="IH1964" t="s">
        <v>284</v>
      </c>
      <c r="IK1964">
        <v>-2</v>
      </c>
      <c r="IL1964" t="s">
        <v>278</v>
      </c>
      <c r="IM1964" t="s">
        <v>279</v>
      </c>
      <c r="IN1964" t="s">
        <v>466</v>
      </c>
      <c r="IP1964" t="s">
        <v>467</v>
      </c>
    </row>
    <row r="1965" spans="1:250" x14ac:dyDescent="0.35">
      <c r="A1965">
        <v>15419</v>
      </c>
      <c r="B1965">
        <v>-922729984</v>
      </c>
      <c r="C1965">
        <v>1837</v>
      </c>
      <c r="D1965" t="s">
        <v>272</v>
      </c>
      <c r="E1965" t="s">
        <v>273</v>
      </c>
      <c r="F1965">
        <v>9695</v>
      </c>
      <c r="G1965" t="s">
        <v>280</v>
      </c>
      <c r="H1965" t="s">
        <v>281</v>
      </c>
      <c r="I1965">
        <v>527</v>
      </c>
      <c r="J1965" t="s">
        <v>535</v>
      </c>
      <c r="K1965" t="s">
        <v>536</v>
      </c>
      <c r="L1965">
        <v>2024</v>
      </c>
      <c r="M1965" t="s">
        <v>288</v>
      </c>
      <c r="N1965" t="s">
        <v>15</v>
      </c>
      <c r="O1965">
        <v>2024</v>
      </c>
      <c r="P1965" t="s">
        <v>288</v>
      </c>
      <c r="Q1965" t="s">
        <v>15</v>
      </c>
      <c r="R1965" t="s">
        <v>552</v>
      </c>
      <c r="S1965" s="43">
        <v>0</v>
      </c>
      <c r="U1965" s="43">
        <v>19</v>
      </c>
      <c r="IF1965">
        <v>2024</v>
      </c>
      <c r="IG1965" t="s">
        <v>288</v>
      </c>
      <c r="IH1965" t="s">
        <v>284</v>
      </c>
      <c r="IK1965">
        <v>-2</v>
      </c>
      <c r="IL1965" t="s">
        <v>278</v>
      </c>
      <c r="IM1965" t="s">
        <v>279</v>
      </c>
      <c r="IN1965" t="s">
        <v>466</v>
      </c>
      <c r="IP1965" t="s">
        <v>467</v>
      </c>
    </row>
    <row r="1966" spans="1:250" x14ac:dyDescent="0.35">
      <c r="A1966">
        <v>15420</v>
      </c>
      <c r="B1966">
        <v>-922729984</v>
      </c>
      <c r="C1966">
        <v>1837</v>
      </c>
      <c r="D1966" t="s">
        <v>272</v>
      </c>
      <c r="E1966" t="s">
        <v>273</v>
      </c>
      <c r="F1966">
        <v>9695</v>
      </c>
      <c r="G1966" t="s">
        <v>280</v>
      </c>
      <c r="H1966" t="s">
        <v>281</v>
      </c>
      <c r="I1966">
        <v>523</v>
      </c>
      <c r="J1966" t="s">
        <v>537</v>
      </c>
      <c r="K1966" t="s">
        <v>538</v>
      </c>
      <c r="L1966">
        <v>2024</v>
      </c>
      <c r="M1966" t="s">
        <v>288</v>
      </c>
      <c r="N1966" t="s">
        <v>15</v>
      </c>
      <c r="O1966">
        <v>2024</v>
      </c>
      <c r="P1966" t="s">
        <v>288</v>
      </c>
      <c r="Q1966" t="s">
        <v>15</v>
      </c>
      <c r="R1966" t="s">
        <v>552</v>
      </c>
      <c r="S1966" s="43">
        <v>0</v>
      </c>
      <c r="U1966" s="43">
        <v>19</v>
      </c>
      <c r="IF1966">
        <v>2024</v>
      </c>
      <c r="IG1966" t="s">
        <v>288</v>
      </c>
      <c r="IH1966" t="s">
        <v>284</v>
      </c>
      <c r="IK1966">
        <v>-2</v>
      </c>
      <c r="IL1966" t="s">
        <v>278</v>
      </c>
      <c r="IM1966" t="s">
        <v>279</v>
      </c>
      <c r="IN1966" t="s">
        <v>466</v>
      </c>
      <c r="IP1966" t="s">
        <v>467</v>
      </c>
    </row>
    <row r="1967" spans="1:250" x14ac:dyDescent="0.35">
      <c r="A1967">
        <v>15421</v>
      </c>
      <c r="B1967">
        <v>-922729984</v>
      </c>
      <c r="C1967">
        <v>1837</v>
      </c>
      <c r="D1967" t="s">
        <v>272</v>
      </c>
      <c r="E1967" t="s">
        <v>273</v>
      </c>
      <c r="F1967">
        <v>9695</v>
      </c>
      <c r="G1967" t="s">
        <v>280</v>
      </c>
      <c r="H1967" t="s">
        <v>281</v>
      </c>
      <c r="I1967">
        <v>521</v>
      </c>
      <c r="J1967" t="s">
        <v>539</v>
      </c>
      <c r="K1967" t="s">
        <v>540</v>
      </c>
      <c r="L1967">
        <v>2024</v>
      </c>
      <c r="M1967" t="s">
        <v>288</v>
      </c>
      <c r="N1967" t="s">
        <v>15</v>
      </c>
      <c r="O1967">
        <v>2024</v>
      </c>
      <c r="P1967" t="s">
        <v>288</v>
      </c>
      <c r="Q1967" t="s">
        <v>15</v>
      </c>
      <c r="R1967" t="s">
        <v>552</v>
      </c>
      <c r="S1967" s="43">
        <v>0</v>
      </c>
      <c r="U1967" s="43">
        <v>19</v>
      </c>
      <c r="IF1967">
        <v>2024</v>
      </c>
      <c r="IG1967" t="s">
        <v>288</v>
      </c>
      <c r="IH1967" t="s">
        <v>284</v>
      </c>
      <c r="IK1967">
        <v>-2</v>
      </c>
      <c r="IL1967" t="s">
        <v>278</v>
      </c>
      <c r="IM1967" t="s">
        <v>279</v>
      </c>
      <c r="IN1967" t="s">
        <v>466</v>
      </c>
      <c r="IP1967" t="s">
        <v>467</v>
      </c>
    </row>
    <row r="1968" spans="1:250" x14ac:dyDescent="0.35">
      <c r="A1968">
        <v>15422</v>
      </c>
      <c r="B1968">
        <v>-922729984</v>
      </c>
      <c r="C1968">
        <v>1837</v>
      </c>
      <c r="D1968" t="s">
        <v>272</v>
      </c>
      <c r="E1968" t="s">
        <v>273</v>
      </c>
      <c r="F1968">
        <v>9695</v>
      </c>
      <c r="G1968" t="s">
        <v>280</v>
      </c>
      <c r="H1968" t="s">
        <v>281</v>
      </c>
      <c r="I1968">
        <v>519</v>
      </c>
      <c r="J1968" t="s">
        <v>541</v>
      </c>
      <c r="K1968" t="s">
        <v>542</v>
      </c>
      <c r="L1968">
        <v>2024</v>
      </c>
      <c r="M1968" t="s">
        <v>288</v>
      </c>
      <c r="N1968" t="s">
        <v>15</v>
      </c>
      <c r="O1968">
        <v>2024</v>
      </c>
      <c r="P1968" t="s">
        <v>288</v>
      </c>
      <c r="Q1968" t="s">
        <v>15</v>
      </c>
      <c r="R1968" t="s">
        <v>552</v>
      </c>
      <c r="S1968" s="43">
        <v>0</v>
      </c>
      <c r="U1968" s="43">
        <v>19</v>
      </c>
      <c r="IF1968">
        <v>2024</v>
      </c>
      <c r="IG1968" t="s">
        <v>288</v>
      </c>
      <c r="IH1968" t="s">
        <v>284</v>
      </c>
      <c r="IK1968">
        <v>-2</v>
      </c>
      <c r="IL1968" t="s">
        <v>278</v>
      </c>
      <c r="IM1968" t="s">
        <v>279</v>
      </c>
      <c r="IN1968" t="s">
        <v>466</v>
      </c>
      <c r="IP1968" t="s">
        <v>467</v>
      </c>
    </row>
    <row r="1969" spans="1:250" x14ac:dyDescent="0.35">
      <c r="A1969">
        <v>15423</v>
      </c>
      <c r="B1969">
        <v>-922729984</v>
      </c>
      <c r="C1969">
        <v>1837</v>
      </c>
      <c r="D1969" t="s">
        <v>272</v>
      </c>
      <c r="E1969" t="s">
        <v>273</v>
      </c>
      <c r="F1969">
        <v>9695</v>
      </c>
      <c r="G1969" t="s">
        <v>280</v>
      </c>
      <c r="H1969" t="s">
        <v>281</v>
      </c>
      <c r="I1969">
        <v>515</v>
      </c>
      <c r="J1969" t="s">
        <v>543</v>
      </c>
      <c r="K1969" t="s">
        <v>544</v>
      </c>
      <c r="L1969">
        <v>2024</v>
      </c>
      <c r="M1969" t="s">
        <v>288</v>
      </c>
      <c r="N1969" t="s">
        <v>15</v>
      </c>
      <c r="O1969">
        <v>2024</v>
      </c>
      <c r="P1969" t="s">
        <v>288</v>
      </c>
      <c r="Q1969" t="s">
        <v>15</v>
      </c>
      <c r="R1969" t="s">
        <v>552</v>
      </c>
      <c r="S1969" s="43">
        <v>0</v>
      </c>
      <c r="U1969" s="43">
        <v>19</v>
      </c>
      <c r="IF1969">
        <v>2024</v>
      </c>
      <c r="IG1969" t="s">
        <v>288</v>
      </c>
      <c r="IH1969" t="s">
        <v>284</v>
      </c>
      <c r="IK1969">
        <v>-2</v>
      </c>
      <c r="IL1969" t="s">
        <v>278</v>
      </c>
      <c r="IM1969" t="s">
        <v>279</v>
      </c>
      <c r="IN1969" t="s">
        <v>466</v>
      </c>
      <c r="IP1969" t="s">
        <v>467</v>
      </c>
    </row>
    <row r="1970" spans="1:250" x14ac:dyDescent="0.35">
      <c r="A1970">
        <v>15424</v>
      </c>
      <c r="B1970">
        <v>-922729984</v>
      </c>
      <c r="C1970">
        <v>1837</v>
      </c>
      <c r="D1970" t="s">
        <v>272</v>
      </c>
      <c r="E1970" t="s">
        <v>273</v>
      </c>
      <c r="F1970">
        <v>13794</v>
      </c>
      <c r="G1970" t="s">
        <v>274</v>
      </c>
      <c r="H1970" t="s">
        <v>275</v>
      </c>
      <c r="I1970">
        <v>521</v>
      </c>
      <c r="J1970" t="s">
        <v>539</v>
      </c>
      <c r="K1970" t="s">
        <v>540</v>
      </c>
      <c r="L1970">
        <v>2024</v>
      </c>
      <c r="M1970" t="s">
        <v>288</v>
      </c>
      <c r="N1970" t="s">
        <v>15</v>
      </c>
      <c r="O1970">
        <v>2024</v>
      </c>
      <c r="P1970" t="s">
        <v>288</v>
      </c>
      <c r="Q1970" t="s">
        <v>15</v>
      </c>
      <c r="R1970" t="s">
        <v>552</v>
      </c>
      <c r="S1970" s="43">
        <v>0</v>
      </c>
      <c r="U1970" s="43">
        <v>19</v>
      </c>
      <c r="IF1970">
        <v>2024</v>
      </c>
      <c r="IG1970" t="s">
        <v>288</v>
      </c>
      <c r="IH1970" t="s">
        <v>311</v>
      </c>
      <c r="IK1970">
        <v>-2</v>
      </c>
      <c r="IL1970" t="s">
        <v>278</v>
      </c>
      <c r="IM1970" t="s">
        <v>279</v>
      </c>
      <c r="IN1970" t="s">
        <v>468</v>
      </c>
      <c r="IP1970" t="s">
        <v>469</v>
      </c>
    </row>
    <row r="1971" spans="1:250" x14ac:dyDescent="0.35">
      <c r="A1971">
        <v>15425</v>
      </c>
      <c r="B1971">
        <v>-922729984</v>
      </c>
      <c r="C1971">
        <v>1837</v>
      </c>
      <c r="D1971" t="s">
        <v>272</v>
      </c>
      <c r="E1971" t="s">
        <v>273</v>
      </c>
      <c r="F1971">
        <v>13794</v>
      </c>
      <c r="G1971" t="s">
        <v>274</v>
      </c>
      <c r="H1971" t="s">
        <v>275</v>
      </c>
      <c r="I1971">
        <v>519</v>
      </c>
      <c r="J1971" t="s">
        <v>541</v>
      </c>
      <c r="K1971" t="s">
        <v>542</v>
      </c>
      <c r="L1971">
        <v>2024</v>
      </c>
      <c r="M1971" t="s">
        <v>288</v>
      </c>
      <c r="N1971" t="s">
        <v>15</v>
      </c>
      <c r="O1971">
        <v>2024</v>
      </c>
      <c r="P1971" t="s">
        <v>288</v>
      </c>
      <c r="Q1971" t="s">
        <v>15</v>
      </c>
      <c r="R1971" t="s">
        <v>552</v>
      </c>
      <c r="S1971" s="43">
        <v>0</v>
      </c>
      <c r="U1971" s="43">
        <v>19</v>
      </c>
      <c r="IF1971">
        <v>2024</v>
      </c>
      <c r="IG1971" t="s">
        <v>288</v>
      </c>
      <c r="IH1971" t="s">
        <v>311</v>
      </c>
      <c r="IK1971">
        <v>-2</v>
      </c>
      <c r="IL1971" t="s">
        <v>278</v>
      </c>
      <c r="IM1971" t="s">
        <v>279</v>
      </c>
      <c r="IN1971" t="s">
        <v>468</v>
      </c>
      <c r="IP1971" t="s">
        <v>469</v>
      </c>
    </row>
    <row r="1972" spans="1:250" x14ac:dyDescent="0.35">
      <c r="A1972">
        <v>15426</v>
      </c>
      <c r="B1972">
        <v>-922729984</v>
      </c>
      <c r="C1972">
        <v>1837</v>
      </c>
      <c r="D1972" t="s">
        <v>272</v>
      </c>
      <c r="E1972" t="s">
        <v>273</v>
      </c>
      <c r="F1972">
        <v>13794</v>
      </c>
      <c r="G1972" t="s">
        <v>274</v>
      </c>
      <c r="H1972" t="s">
        <v>275</v>
      </c>
      <c r="I1972">
        <v>515</v>
      </c>
      <c r="J1972" t="s">
        <v>543</v>
      </c>
      <c r="K1972" t="s">
        <v>544</v>
      </c>
      <c r="L1972">
        <v>2024</v>
      </c>
      <c r="M1972" t="s">
        <v>288</v>
      </c>
      <c r="N1972" t="s">
        <v>15</v>
      </c>
      <c r="O1972">
        <v>2024</v>
      </c>
      <c r="P1972" t="s">
        <v>288</v>
      </c>
      <c r="Q1972" t="s">
        <v>15</v>
      </c>
      <c r="R1972" t="s">
        <v>552</v>
      </c>
      <c r="S1972" s="43">
        <v>0</v>
      </c>
      <c r="U1972" s="43">
        <v>19</v>
      </c>
      <c r="IF1972">
        <v>2024</v>
      </c>
      <c r="IG1972" t="s">
        <v>288</v>
      </c>
      <c r="IH1972" t="s">
        <v>311</v>
      </c>
      <c r="IK1972">
        <v>-2</v>
      </c>
      <c r="IL1972" t="s">
        <v>278</v>
      </c>
      <c r="IM1972" t="s">
        <v>279</v>
      </c>
      <c r="IN1972" t="s">
        <v>468</v>
      </c>
      <c r="IP1972" t="s">
        <v>469</v>
      </c>
    </row>
    <row r="1973" spans="1:250" x14ac:dyDescent="0.35">
      <c r="A1973">
        <v>15427</v>
      </c>
      <c r="B1973">
        <v>-922729984</v>
      </c>
      <c r="C1973">
        <v>1837</v>
      </c>
      <c r="D1973" t="s">
        <v>272</v>
      </c>
      <c r="E1973" t="s">
        <v>273</v>
      </c>
      <c r="F1973">
        <v>13794</v>
      </c>
      <c r="G1973" t="s">
        <v>274</v>
      </c>
      <c r="H1973" t="s">
        <v>275</v>
      </c>
      <c r="I1973">
        <v>513</v>
      </c>
      <c r="J1973" t="s">
        <v>545</v>
      </c>
      <c r="K1973" t="s">
        <v>546</v>
      </c>
      <c r="L1973">
        <v>2024</v>
      </c>
      <c r="M1973" t="s">
        <v>288</v>
      </c>
      <c r="N1973" t="s">
        <v>15</v>
      </c>
      <c r="O1973">
        <v>2024</v>
      </c>
      <c r="P1973" t="s">
        <v>288</v>
      </c>
      <c r="Q1973" t="s">
        <v>15</v>
      </c>
      <c r="R1973" t="s">
        <v>552</v>
      </c>
      <c r="S1973" s="43">
        <v>0</v>
      </c>
      <c r="U1973" s="43">
        <v>19</v>
      </c>
      <c r="IF1973">
        <v>2024</v>
      </c>
      <c r="IG1973" t="s">
        <v>288</v>
      </c>
      <c r="IH1973" t="s">
        <v>311</v>
      </c>
      <c r="IK1973">
        <v>-2</v>
      </c>
      <c r="IL1973" t="s">
        <v>278</v>
      </c>
      <c r="IM1973" t="s">
        <v>279</v>
      </c>
      <c r="IN1973" t="s">
        <v>468</v>
      </c>
      <c r="IP1973" t="s">
        <v>469</v>
      </c>
    </row>
    <row r="1974" spans="1:250" x14ac:dyDescent="0.35">
      <c r="A1974">
        <v>15428</v>
      </c>
      <c r="B1974">
        <v>-922729984</v>
      </c>
      <c r="C1974">
        <v>1837</v>
      </c>
      <c r="D1974" t="s">
        <v>272</v>
      </c>
      <c r="E1974" t="s">
        <v>273</v>
      </c>
      <c r="F1974">
        <v>13794</v>
      </c>
      <c r="G1974" t="s">
        <v>274</v>
      </c>
      <c r="H1974" t="s">
        <v>275</v>
      </c>
      <c r="I1974">
        <v>509</v>
      </c>
      <c r="J1974" t="s">
        <v>547</v>
      </c>
      <c r="K1974" t="s">
        <v>548</v>
      </c>
      <c r="L1974">
        <v>2024</v>
      </c>
      <c r="M1974" t="s">
        <v>288</v>
      </c>
      <c r="N1974" t="s">
        <v>15</v>
      </c>
      <c r="O1974">
        <v>2024</v>
      </c>
      <c r="P1974" t="s">
        <v>288</v>
      </c>
      <c r="Q1974" t="s">
        <v>15</v>
      </c>
      <c r="R1974" t="s">
        <v>552</v>
      </c>
      <c r="S1974" s="43">
        <v>0</v>
      </c>
      <c r="U1974" s="43">
        <v>19</v>
      </c>
      <c r="IF1974">
        <v>2024</v>
      </c>
      <c r="IG1974" t="s">
        <v>288</v>
      </c>
      <c r="IH1974" t="s">
        <v>311</v>
      </c>
      <c r="IK1974">
        <v>-2</v>
      </c>
      <c r="IL1974" t="s">
        <v>278</v>
      </c>
      <c r="IM1974" t="s">
        <v>279</v>
      </c>
      <c r="IN1974" t="s">
        <v>468</v>
      </c>
      <c r="IP1974" t="s">
        <v>469</v>
      </c>
    </row>
    <row r="1975" spans="1:250" x14ac:dyDescent="0.35">
      <c r="A1975">
        <v>15429</v>
      </c>
      <c r="B1975">
        <v>-922729984</v>
      </c>
      <c r="C1975">
        <v>1837</v>
      </c>
      <c r="D1975" t="s">
        <v>272</v>
      </c>
      <c r="E1975" t="s">
        <v>273</v>
      </c>
      <c r="F1975">
        <v>13794</v>
      </c>
      <c r="G1975" t="s">
        <v>274</v>
      </c>
      <c r="H1975" t="s">
        <v>275</v>
      </c>
      <c r="I1975">
        <v>507</v>
      </c>
      <c r="J1975" t="s">
        <v>549</v>
      </c>
      <c r="K1975" t="s">
        <v>550</v>
      </c>
      <c r="L1975">
        <v>2024</v>
      </c>
      <c r="M1975" t="s">
        <v>288</v>
      </c>
      <c r="N1975" t="s">
        <v>15</v>
      </c>
      <c r="O1975">
        <v>2024</v>
      </c>
      <c r="P1975" t="s">
        <v>288</v>
      </c>
      <c r="Q1975" t="s">
        <v>15</v>
      </c>
      <c r="R1975" t="s">
        <v>552</v>
      </c>
      <c r="S1975" s="43">
        <v>0</v>
      </c>
      <c r="U1975" s="43">
        <v>19</v>
      </c>
      <c r="IF1975">
        <v>2024</v>
      </c>
      <c r="IG1975" t="s">
        <v>288</v>
      </c>
      <c r="IH1975" t="s">
        <v>311</v>
      </c>
      <c r="IK1975">
        <v>-2</v>
      </c>
      <c r="IL1975" t="s">
        <v>278</v>
      </c>
      <c r="IM1975" t="s">
        <v>279</v>
      </c>
      <c r="IN1975" t="s">
        <v>468</v>
      </c>
      <c r="IP1975" t="s">
        <v>469</v>
      </c>
    </row>
    <row r="1976" spans="1:250" x14ac:dyDescent="0.35">
      <c r="A1976">
        <v>15430</v>
      </c>
      <c r="B1976">
        <v>-922729984</v>
      </c>
      <c r="C1976">
        <v>1837</v>
      </c>
      <c r="D1976" t="s">
        <v>272</v>
      </c>
      <c r="E1976" t="s">
        <v>273</v>
      </c>
      <c r="F1976">
        <v>1848</v>
      </c>
      <c r="G1976" t="s">
        <v>285</v>
      </c>
      <c r="H1976" t="s">
        <v>273</v>
      </c>
      <c r="I1976">
        <v>513</v>
      </c>
      <c r="J1976" t="s">
        <v>545</v>
      </c>
      <c r="K1976" t="s">
        <v>546</v>
      </c>
      <c r="L1976">
        <v>3549</v>
      </c>
      <c r="M1976" t="s">
        <v>289</v>
      </c>
      <c r="N1976" t="s">
        <v>17</v>
      </c>
      <c r="O1976">
        <v>3549</v>
      </c>
      <c r="P1976" t="s">
        <v>289</v>
      </c>
      <c r="Q1976" t="s">
        <v>17</v>
      </c>
      <c r="R1976" t="s">
        <v>552</v>
      </c>
      <c r="S1976" s="43">
        <v>0</v>
      </c>
      <c r="U1976" s="43">
        <v>19</v>
      </c>
      <c r="IF1976">
        <v>3549</v>
      </c>
      <c r="IG1976" t="s">
        <v>289</v>
      </c>
      <c r="IH1976" t="s">
        <v>287</v>
      </c>
      <c r="IK1976">
        <v>-2</v>
      </c>
      <c r="IL1976" t="s">
        <v>278</v>
      </c>
      <c r="IM1976" t="s">
        <v>279</v>
      </c>
      <c r="IN1976" t="s">
        <v>463</v>
      </c>
      <c r="IP1976" t="s">
        <v>470</v>
      </c>
    </row>
    <row r="1977" spans="1:250" x14ac:dyDescent="0.35">
      <c r="A1977">
        <v>15431</v>
      </c>
      <c r="B1977">
        <v>-922729984</v>
      </c>
      <c r="C1977">
        <v>1837</v>
      </c>
      <c r="D1977" t="s">
        <v>272</v>
      </c>
      <c r="E1977" t="s">
        <v>273</v>
      </c>
      <c r="F1977">
        <v>1848</v>
      </c>
      <c r="G1977" t="s">
        <v>285</v>
      </c>
      <c r="H1977" t="s">
        <v>273</v>
      </c>
      <c r="I1977">
        <v>509</v>
      </c>
      <c r="J1977" t="s">
        <v>547</v>
      </c>
      <c r="K1977" t="s">
        <v>548</v>
      </c>
      <c r="L1977">
        <v>3549</v>
      </c>
      <c r="M1977" t="s">
        <v>289</v>
      </c>
      <c r="N1977" t="s">
        <v>17</v>
      </c>
      <c r="O1977">
        <v>3549</v>
      </c>
      <c r="P1977" t="s">
        <v>289</v>
      </c>
      <c r="Q1977" t="s">
        <v>17</v>
      </c>
      <c r="R1977" t="s">
        <v>552</v>
      </c>
      <c r="S1977" s="43">
        <v>0</v>
      </c>
      <c r="U1977" s="43">
        <v>19</v>
      </c>
      <c r="IF1977">
        <v>3549</v>
      </c>
      <c r="IG1977" t="s">
        <v>289</v>
      </c>
      <c r="IH1977" t="s">
        <v>287</v>
      </c>
      <c r="IK1977">
        <v>-2</v>
      </c>
      <c r="IL1977" t="s">
        <v>278</v>
      </c>
      <c r="IM1977" t="s">
        <v>279</v>
      </c>
      <c r="IN1977" t="s">
        <v>463</v>
      </c>
      <c r="IP1977" t="s">
        <v>470</v>
      </c>
    </row>
    <row r="1978" spans="1:250" x14ac:dyDescent="0.35">
      <c r="A1978">
        <v>15432</v>
      </c>
      <c r="B1978">
        <v>-922729984</v>
      </c>
      <c r="C1978">
        <v>1837</v>
      </c>
      <c r="D1978" t="s">
        <v>272</v>
      </c>
      <c r="E1978" t="s">
        <v>273</v>
      </c>
      <c r="F1978">
        <v>1848</v>
      </c>
      <c r="G1978" t="s">
        <v>285</v>
      </c>
      <c r="H1978" t="s">
        <v>273</v>
      </c>
      <c r="I1978">
        <v>507</v>
      </c>
      <c r="J1978" t="s">
        <v>549</v>
      </c>
      <c r="K1978" t="s">
        <v>550</v>
      </c>
      <c r="L1978">
        <v>3549</v>
      </c>
      <c r="M1978" t="s">
        <v>289</v>
      </c>
      <c r="N1978" t="s">
        <v>17</v>
      </c>
      <c r="O1978">
        <v>3549</v>
      </c>
      <c r="P1978" t="s">
        <v>289</v>
      </c>
      <c r="Q1978" t="s">
        <v>17</v>
      </c>
      <c r="R1978" t="s">
        <v>552</v>
      </c>
      <c r="S1978" s="43">
        <v>0</v>
      </c>
      <c r="U1978" s="43">
        <v>19</v>
      </c>
      <c r="IF1978">
        <v>3549</v>
      </c>
      <c r="IG1978" t="s">
        <v>289</v>
      </c>
      <c r="IH1978" t="s">
        <v>287</v>
      </c>
      <c r="IK1978">
        <v>-2</v>
      </c>
      <c r="IL1978" t="s">
        <v>278</v>
      </c>
      <c r="IM1978" t="s">
        <v>279</v>
      </c>
      <c r="IN1978" t="s">
        <v>463</v>
      </c>
      <c r="IP1978" t="s">
        <v>470</v>
      </c>
    </row>
    <row r="1979" spans="1:250" x14ac:dyDescent="0.35">
      <c r="A1979">
        <v>15433</v>
      </c>
      <c r="B1979">
        <v>-922729984</v>
      </c>
      <c r="C1979">
        <v>1837</v>
      </c>
      <c r="D1979" t="s">
        <v>272</v>
      </c>
      <c r="E1979" t="s">
        <v>273</v>
      </c>
      <c r="F1979">
        <v>13794</v>
      </c>
      <c r="G1979" t="s">
        <v>274</v>
      </c>
      <c r="H1979" t="s">
        <v>275</v>
      </c>
      <c r="I1979">
        <v>528</v>
      </c>
      <c r="J1979" t="s">
        <v>531</v>
      </c>
      <c r="K1979" t="s">
        <v>532</v>
      </c>
      <c r="L1979">
        <v>2024</v>
      </c>
      <c r="M1979" t="s">
        <v>288</v>
      </c>
      <c r="N1979" t="s">
        <v>15</v>
      </c>
      <c r="O1979">
        <v>2024</v>
      </c>
      <c r="P1979" t="s">
        <v>288</v>
      </c>
      <c r="Q1979" t="s">
        <v>15</v>
      </c>
      <c r="R1979" t="s">
        <v>552</v>
      </c>
      <c r="S1979" s="43">
        <v>0</v>
      </c>
      <c r="U1979" s="43">
        <v>19</v>
      </c>
      <c r="IF1979">
        <v>2024</v>
      </c>
      <c r="IG1979" t="s">
        <v>288</v>
      </c>
      <c r="IH1979" t="s">
        <v>311</v>
      </c>
      <c r="IK1979">
        <v>-2</v>
      </c>
      <c r="IL1979" t="s">
        <v>278</v>
      </c>
      <c r="IM1979" t="s">
        <v>279</v>
      </c>
      <c r="IN1979" t="s">
        <v>468</v>
      </c>
      <c r="IP1979" t="s">
        <v>469</v>
      </c>
    </row>
    <row r="1980" spans="1:250" x14ac:dyDescent="0.35">
      <c r="A1980">
        <v>15434</v>
      </c>
      <c r="B1980">
        <v>-922729984</v>
      </c>
      <c r="C1980">
        <v>1837</v>
      </c>
      <c r="D1980" t="s">
        <v>272</v>
      </c>
      <c r="E1980" t="s">
        <v>273</v>
      </c>
      <c r="F1980">
        <v>13794</v>
      </c>
      <c r="G1980" t="s">
        <v>274</v>
      </c>
      <c r="H1980" t="s">
        <v>275</v>
      </c>
      <c r="I1980">
        <v>527</v>
      </c>
      <c r="J1980" t="s">
        <v>535</v>
      </c>
      <c r="K1980" t="s">
        <v>536</v>
      </c>
      <c r="L1980">
        <v>2024</v>
      </c>
      <c r="M1980" t="s">
        <v>288</v>
      </c>
      <c r="N1980" t="s">
        <v>15</v>
      </c>
      <c r="O1980">
        <v>2024</v>
      </c>
      <c r="P1980" t="s">
        <v>288</v>
      </c>
      <c r="Q1980" t="s">
        <v>15</v>
      </c>
      <c r="R1980" t="s">
        <v>552</v>
      </c>
      <c r="S1980" s="43">
        <v>0</v>
      </c>
      <c r="U1980" s="43">
        <v>19</v>
      </c>
      <c r="IF1980">
        <v>2024</v>
      </c>
      <c r="IG1980" t="s">
        <v>288</v>
      </c>
      <c r="IH1980" t="s">
        <v>311</v>
      </c>
      <c r="IK1980">
        <v>-2</v>
      </c>
      <c r="IL1980" t="s">
        <v>278</v>
      </c>
      <c r="IM1980" t="s">
        <v>279</v>
      </c>
      <c r="IN1980" t="s">
        <v>468</v>
      </c>
      <c r="IP1980" t="s">
        <v>469</v>
      </c>
    </row>
    <row r="1981" spans="1:250" x14ac:dyDescent="0.35">
      <c r="A1981">
        <v>15435</v>
      </c>
      <c r="B1981">
        <v>-922729984</v>
      </c>
      <c r="C1981">
        <v>1837</v>
      </c>
      <c r="D1981" t="s">
        <v>272</v>
      </c>
      <c r="E1981" t="s">
        <v>273</v>
      </c>
      <c r="F1981">
        <v>13794</v>
      </c>
      <c r="G1981" t="s">
        <v>274</v>
      </c>
      <c r="H1981" t="s">
        <v>275</v>
      </c>
      <c r="I1981">
        <v>523</v>
      </c>
      <c r="J1981" t="s">
        <v>537</v>
      </c>
      <c r="K1981" t="s">
        <v>538</v>
      </c>
      <c r="L1981">
        <v>2024</v>
      </c>
      <c r="M1981" t="s">
        <v>288</v>
      </c>
      <c r="N1981" t="s">
        <v>15</v>
      </c>
      <c r="O1981">
        <v>2024</v>
      </c>
      <c r="P1981" t="s">
        <v>288</v>
      </c>
      <c r="Q1981" t="s">
        <v>15</v>
      </c>
      <c r="R1981" t="s">
        <v>552</v>
      </c>
      <c r="S1981" s="43">
        <v>0</v>
      </c>
      <c r="U1981" s="43">
        <v>19</v>
      </c>
      <c r="IF1981">
        <v>2024</v>
      </c>
      <c r="IG1981" t="s">
        <v>288</v>
      </c>
      <c r="IH1981" t="s">
        <v>311</v>
      </c>
      <c r="IK1981">
        <v>-2</v>
      </c>
      <c r="IL1981" t="s">
        <v>278</v>
      </c>
      <c r="IM1981" t="s">
        <v>279</v>
      </c>
      <c r="IN1981" t="s">
        <v>468</v>
      </c>
      <c r="IP1981" t="s">
        <v>469</v>
      </c>
    </row>
    <row r="1982" spans="1:250" x14ac:dyDescent="0.35">
      <c r="A1982">
        <v>15436</v>
      </c>
      <c r="B1982">
        <v>-922729984</v>
      </c>
      <c r="C1982">
        <v>1837</v>
      </c>
      <c r="D1982" t="s">
        <v>272</v>
      </c>
      <c r="E1982" t="s">
        <v>273</v>
      </c>
      <c r="F1982">
        <v>1848</v>
      </c>
      <c r="G1982" t="s">
        <v>285</v>
      </c>
      <c r="H1982" t="s">
        <v>273</v>
      </c>
      <c r="I1982">
        <v>528</v>
      </c>
      <c r="J1982" t="s">
        <v>531</v>
      </c>
      <c r="K1982" t="s">
        <v>532</v>
      </c>
      <c r="L1982">
        <v>3549</v>
      </c>
      <c r="M1982" t="s">
        <v>289</v>
      </c>
      <c r="N1982" t="s">
        <v>17</v>
      </c>
      <c r="O1982">
        <v>3549</v>
      </c>
      <c r="P1982" t="s">
        <v>289</v>
      </c>
      <c r="Q1982" t="s">
        <v>17</v>
      </c>
      <c r="R1982" t="s">
        <v>552</v>
      </c>
      <c r="S1982" s="43">
        <v>0</v>
      </c>
      <c r="U1982" s="43">
        <v>19</v>
      </c>
      <c r="IF1982">
        <v>3549</v>
      </c>
      <c r="IG1982" t="s">
        <v>289</v>
      </c>
      <c r="IH1982" t="s">
        <v>287</v>
      </c>
      <c r="IK1982">
        <v>-2</v>
      </c>
      <c r="IL1982" t="s">
        <v>278</v>
      </c>
      <c r="IM1982" t="s">
        <v>279</v>
      </c>
      <c r="IN1982" t="s">
        <v>463</v>
      </c>
      <c r="IP1982" t="s">
        <v>470</v>
      </c>
    </row>
    <row r="1983" spans="1:250" x14ac:dyDescent="0.35">
      <c r="A1983">
        <v>15437</v>
      </c>
      <c r="B1983">
        <v>-922729984</v>
      </c>
      <c r="C1983">
        <v>1837</v>
      </c>
      <c r="D1983" t="s">
        <v>272</v>
      </c>
      <c r="E1983" t="s">
        <v>273</v>
      </c>
      <c r="F1983">
        <v>1848</v>
      </c>
      <c r="G1983" t="s">
        <v>285</v>
      </c>
      <c r="H1983" t="s">
        <v>273</v>
      </c>
      <c r="I1983">
        <v>527</v>
      </c>
      <c r="J1983" t="s">
        <v>535</v>
      </c>
      <c r="K1983" t="s">
        <v>536</v>
      </c>
      <c r="L1983">
        <v>3549</v>
      </c>
      <c r="M1983" t="s">
        <v>289</v>
      </c>
      <c r="N1983" t="s">
        <v>17</v>
      </c>
      <c r="O1983">
        <v>3549</v>
      </c>
      <c r="P1983" t="s">
        <v>289</v>
      </c>
      <c r="Q1983" t="s">
        <v>17</v>
      </c>
      <c r="R1983" t="s">
        <v>552</v>
      </c>
      <c r="S1983" s="43">
        <v>-1132.93</v>
      </c>
      <c r="U1983" s="43">
        <v>19</v>
      </c>
      <c r="IF1983">
        <v>3549</v>
      </c>
      <c r="IG1983" t="s">
        <v>289</v>
      </c>
      <c r="IH1983" t="s">
        <v>287</v>
      </c>
      <c r="IK1983">
        <v>-2</v>
      </c>
      <c r="IL1983" t="s">
        <v>278</v>
      </c>
      <c r="IM1983" t="s">
        <v>279</v>
      </c>
      <c r="IN1983" t="s">
        <v>463</v>
      </c>
      <c r="IP1983" t="s">
        <v>470</v>
      </c>
    </row>
    <row r="1984" spans="1:250" x14ac:dyDescent="0.35">
      <c r="A1984">
        <v>15438</v>
      </c>
      <c r="B1984">
        <v>-922729984</v>
      </c>
      <c r="C1984">
        <v>1837</v>
      </c>
      <c r="D1984" t="s">
        <v>272</v>
      </c>
      <c r="E1984" t="s">
        <v>273</v>
      </c>
      <c r="F1984">
        <v>1848</v>
      </c>
      <c r="G1984" t="s">
        <v>285</v>
      </c>
      <c r="H1984" t="s">
        <v>273</v>
      </c>
      <c r="I1984">
        <v>523</v>
      </c>
      <c r="J1984" t="s">
        <v>537</v>
      </c>
      <c r="K1984" t="s">
        <v>538</v>
      </c>
      <c r="L1984">
        <v>3549</v>
      </c>
      <c r="M1984" t="s">
        <v>289</v>
      </c>
      <c r="N1984" t="s">
        <v>17</v>
      </c>
      <c r="O1984">
        <v>3549</v>
      </c>
      <c r="P1984" t="s">
        <v>289</v>
      </c>
      <c r="Q1984" t="s">
        <v>17</v>
      </c>
      <c r="R1984" t="s">
        <v>552</v>
      </c>
      <c r="S1984" s="43">
        <v>1132.93</v>
      </c>
      <c r="U1984" s="43">
        <v>19</v>
      </c>
      <c r="IF1984">
        <v>3549</v>
      </c>
      <c r="IG1984" t="s">
        <v>289</v>
      </c>
      <c r="IH1984" t="s">
        <v>287</v>
      </c>
      <c r="IK1984">
        <v>-2</v>
      </c>
      <c r="IL1984" t="s">
        <v>278</v>
      </c>
      <c r="IM1984" t="s">
        <v>279</v>
      </c>
      <c r="IN1984" t="s">
        <v>463</v>
      </c>
      <c r="IP1984" t="s">
        <v>470</v>
      </c>
    </row>
    <row r="1985" spans="1:250" x14ac:dyDescent="0.35">
      <c r="A1985">
        <v>15439</v>
      </c>
      <c r="B1985">
        <v>-922729984</v>
      </c>
      <c r="C1985">
        <v>1837</v>
      </c>
      <c r="D1985" t="s">
        <v>272</v>
      </c>
      <c r="E1985" t="s">
        <v>273</v>
      </c>
      <c r="F1985">
        <v>1848</v>
      </c>
      <c r="G1985" t="s">
        <v>285</v>
      </c>
      <c r="H1985" t="s">
        <v>273</v>
      </c>
      <c r="I1985">
        <v>521</v>
      </c>
      <c r="J1985" t="s">
        <v>539</v>
      </c>
      <c r="K1985" t="s">
        <v>540</v>
      </c>
      <c r="L1985">
        <v>3549</v>
      </c>
      <c r="M1985" t="s">
        <v>289</v>
      </c>
      <c r="N1985" t="s">
        <v>17</v>
      </c>
      <c r="O1985">
        <v>3549</v>
      </c>
      <c r="P1985" t="s">
        <v>289</v>
      </c>
      <c r="Q1985" t="s">
        <v>17</v>
      </c>
      <c r="R1985" t="s">
        <v>552</v>
      </c>
      <c r="S1985" s="43">
        <v>0</v>
      </c>
      <c r="U1985" s="43">
        <v>19</v>
      </c>
      <c r="IF1985">
        <v>3549</v>
      </c>
      <c r="IG1985" t="s">
        <v>289</v>
      </c>
      <c r="IH1985" t="s">
        <v>287</v>
      </c>
      <c r="IK1985">
        <v>-2</v>
      </c>
      <c r="IL1985" t="s">
        <v>278</v>
      </c>
      <c r="IM1985" t="s">
        <v>279</v>
      </c>
      <c r="IN1985" t="s">
        <v>463</v>
      </c>
      <c r="IP1985" t="s">
        <v>470</v>
      </c>
    </row>
    <row r="1986" spans="1:250" x14ac:dyDescent="0.35">
      <c r="A1986">
        <v>15440</v>
      </c>
      <c r="B1986">
        <v>-922729984</v>
      </c>
      <c r="C1986">
        <v>1837</v>
      </c>
      <c r="D1986" t="s">
        <v>272</v>
      </c>
      <c r="E1986" t="s">
        <v>273</v>
      </c>
      <c r="F1986">
        <v>1848</v>
      </c>
      <c r="G1986" t="s">
        <v>285</v>
      </c>
      <c r="H1986" t="s">
        <v>273</v>
      </c>
      <c r="I1986">
        <v>519</v>
      </c>
      <c r="J1986" t="s">
        <v>541</v>
      </c>
      <c r="K1986" t="s">
        <v>542</v>
      </c>
      <c r="L1986">
        <v>3549</v>
      </c>
      <c r="M1986" t="s">
        <v>289</v>
      </c>
      <c r="N1986" t="s">
        <v>17</v>
      </c>
      <c r="O1986">
        <v>3549</v>
      </c>
      <c r="P1986" t="s">
        <v>289</v>
      </c>
      <c r="Q1986" t="s">
        <v>17</v>
      </c>
      <c r="R1986" t="s">
        <v>552</v>
      </c>
      <c r="S1986" s="43">
        <v>0</v>
      </c>
      <c r="U1986" s="43">
        <v>19</v>
      </c>
      <c r="IF1986">
        <v>3549</v>
      </c>
      <c r="IG1986" t="s">
        <v>289</v>
      </c>
      <c r="IH1986" t="s">
        <v>287</v>
      </c>
      <c r="IK1986">
        <v>-2</v>
      </c>
      <c r="IL1986" t="s">
        <v>278</v>
      </c>
      <c r="IM1986" t="s">
        <v>279</v>
      </c>
      <c r="IN1986" t="s">
        <v>463</v>
      </c>
      <c r="IP1986" t="s">
        <v>470</v>
      </c>
    </row>
    <row r="1987" spans="1:250" x14ac:dyDescent="0.35">
      <c r="A1987">
        <v>15441</v>
      </c>
      <c r="B1987">
        <v>-922729984</v>
      </c>
      <c r="C1987">
        <v>1837</v>
      </c>
      <c r="D1987" t="s">
        <v>272</v>
      </c>
      <c r="E1987" t="s">
        <v>273</v>
      </c>
      <c r="F1987">
        <v>1848</v>
      </c>
      <c r="G1987" t="s">
        <v>285</v>
      </c>
      <c r="H1987" t="s">
        <v>273</v>
      </c>
      <c r="I1987">
        <v>515</v>
      </c>
      <c r="J1987" t="s">
        <v>543</v>
      </c>
      <c r="K1987" t="s">
        <v>544</v>
      </c>
      <c r="L1987">
        <v>3549</v>
      </c>
      <c r="M1987" t="s">
        <v>289</v>
      </c>
      <c r="N1987" t="s">
        <v>17</v>
      </c>
      <c r="O1987">
        <v>3549</v>
      </c>
      <c r="P1987" t="s">
        <v>289</v>
      </c>
      <c r="Q1987" t="s">
        <v>17</v>
      </c>
      <c r="R1987" t="s">
        <v>552</v>
      </c>
      <c r="S1987" s="43">
        <v>0</v>
      </c>
      <c r="U1987" s="43">
        <v>19</v>
      </c>
      <c r="IF1987">
        <v>3549</v>
      </c>
      <c r="IG1987" t="s">
        <v>289</v>
      </c>
      <c r="IH1987" t="s">
        <v>287</v>
      </c>
      <c r="IK1987">
        <v>-2</v>
      </c>
      <c r="IL1987" t="s">
        <v>278</v>
      </c>
      <c r="IM1987" t="s">
        <v>279</v>
      </c>
      <c r="IN1987" t="s">
        <v>463</v>
      </c>
      <c r="IP1987" t="s">
        <v>470</v>
      </c>
    </row>
    <row r="1988" spans="1:250" x14ac:dyDescent="0.35">
      <c r="A1988">
        <v>15442</v>
      </c>
      <c r="B1988">
        <v>-922729984</v>
      </c>
      <c r="C1988">
        <v>1837</v>
      </c>
      <c r="D1988" t="s">
        <v>272</v>
      </c>
      <c r="E1988" t="s">
        <v>273</v>
      </c>
      <c r="F1988">
        <v>7057</v>
      </c>
      <c r="G1988" t="s">
        <v>290</v>
      </c>
      <c r="H1988" t="s">
        <v>291</v>
      </c>
      <c r="I1988">
        <v>521</v>
      </c>
      <c r="J1988" t="s">
        <v>539</v>
      </c>
      <c r="K1988" t="s">
        <v>540</v>
      </c>
      <c r="L1988">
        <v>3549</v>
      </c>
      <c r="M1988" t="s">
        <v>289</v>
      </c>
      <c r="N1988" t="s">
        <v>17</v>
      </c>
      <c r="O1988">
        <v>3549</v>
      </c>
      <c r="P1988" t="s">
        <v>289</v>
      </c>
      <c r="Q1988" t="s">
        <v>17</v>
      </c>
      <c r="R1988" t="s">
        <v>552</v>
      </c>
      <c r="S1988" s="43">
        <v>0</v>
      </c>
      <c r="U1988" s="43">
        <v>19</v>
      </c>
      <c r="IF1988">
        <v>3549</v>
      </c>
      <c r="IG1988" t="s">
        <v>289</v>
      </c>
      <c r="IH1988" t="s">
        <v>292</v>
      </c>
      <c r="IK1988">
        <v>-2</v>
      </c>
      <c r="IL1988" t="s">
        <v>278</v>
      </c>
      <c r="IM1988" t="s">
        <v>279</v>
      </c>
      <c r="IN1988" t="s">
        <v>471</v>
      </c>
      <c r="IP1988" t="s">
        <v>472</v>
      </c>
    </row>
    <row r="1989" spans="1:250" x14ac:dyDescent="0.35">
      <c r="A1989">
        <v>15443</v>
      </c>
      <c r="B1989">
        <v>-922729984</v>
      </c>
      <c r="C1989">
        <v>1837</v>
      </c>
      <c r="D1989" t="s">
        <v>272</v>
      </c>
      <c r="E1989" t="s">
        <v>273</v>
      </c>
      <c r="F1989">
        <v>7057</v>
      </c>
      <c r="G1989" t="s">
        <v>290</v>
      </c>
      <c r="H1989" t="s">
        <v>291</v>
      </c>
      <c r="I1989">
        <v>519</v>
      </c>
      <c r="J1989" t="s">
        <v>541</v>
      </c>
      <c r="K1989" t="s">
        <v>542</v>
      </c>
      <c r="L1989">
        <v>3549</v>
      </c>
      <c r="M1989" t="s">
        <v>289</v>
      </c>
      <c r="N1989" t="s">
        <v>17</v>
      </c>
      <c r="O1989">
        <v>3549</v>
      </c>
      <c r="P1989" t="s">
        <v>289</v>
      </c>
      <c r="Q1989" t="s">
        <v>17</v>
      </c>
      <c r="R1989" t="s">
        <v>552</v>
      </c>
      <c r="S1989" s="43">
        <v>0</v>
      </c>
      <c r="U1989" s="43">
        <v>19</v>
      </c>
      <c r="IF1989">
        <v>3549</v>
      </c>
      <c r="IG1989" t="s">
        <v>289</v>
      </c>
      <c r="IH1989" t="s">
        <v>292</v>
      </c>
      <c r="IK1989">
        <v>-2</v>
      </c>
      <c r="IL1989" t="s">
        <v>278</v>
      </c>
      <c r="IM1989" t="s">
        <v>279</v>
      </c>
      <c r="IN1989" t="s">
        <v>471</v>
      </c>
      <c r="IP1989" t="s">
        <v>472</v>
      </c>
    </row>
    <row r="1990" spans="1:250" x14ac:dyDescent="0.35">
      <c r="A1990">
        <v>15444</v>
      </c>
      <c r="B1990">
        <v>-922729984</v>
      </c>
      <c r="C1990">
        <v>1837</v>
      </c>
      <c r="D1990" t="s">
        <v>272</v>
      </c>
      <c r="E1990" t="s">
        <v>273</v>
      </c>
      <c r="F1990">
        <v>7057</v>
      </c>
      <c r="G1990" t="s">
        <v>290</v>
      </c>
      <c r="H1990" t="s">
        <v>291</v>
      </c>
      <c r="I1990">
        <v>515</v>
      </c>
      <c r="J1990" t="s">
        <v>543</v>
      </c>
      <c r="K1990" t="s">
        <v>544</v>
      </c>
      <c r="L1990">
        <v>3549</v>
      </c>
      <c r="M1990" t="s">
        <v>289</v>
      </c>
      <c r="N1990" t="s">
        <v>17</v>
      </c>
      <c r="O1990">
        <v>3549</v>
      </c>
      <c r="P1990" t="s">
        <v>289</v>
      </c>
      <c r="Q1990" t="s">
        <v>17</v>
      </c>
      <c r="R1990" t="s">
        <v>552</v>
      </c>
      <c r="S1990" s="43">
        <v>0</v>
      </c>
      <c r="U1990" s="43">
        <v>19</v>
      </c>
      <c r="IF1990">
        <v>3549</v>
      </c>
      <c r="IG1990" t="s">
        <v>289</v>
      </c>
      <c r="IH1990" t="s">
        <v>292</v>
      </c>
      <c r="IK1990">
        <v>-2</v>
      </c>
      <c r="IL1990" t="s">
        <v>278</v>
      </c>
      <c r="IM1990" t="s">
        <v>279</v>
      </c>
      <c r="IN1990" t="s">
        <v>471</v>
      </c>
      <c r="IP1990" t="s">
        <v>472</v>
      </c>
    </row>
    <row r="1991" spans="1:250" x14ac:dyDescent="0.35">
      <c r="A1991">
        <v>15445</v>
      </c>
      <c r="B1991">
        <v>-922729984</v>
      </c>
      <c r="C1991">
        <v>1837</v>
      </c>
      <c r="D1991" t="s">
        <v>272</v>
      </c>
      <c r="E1991" t="s">
        <v>273</v>
      </c>
      <c r="F1991">
        <v>7057</v>
      </c>
      <c r="G1991" t="s">
        <v>290</v>
      </c>
      <c r="H1991" t="s">
        <v>291</v>
      </c>
      <c r="I1991">
        <v>513</v>
      </c>
      <c r="J1991" t="s">
        <v>545</v>
      </c>
      <c r="K1991" t="s">
        <v>546</v>
      </c>
      <c r="L1991">
        <v>3549</v>
      </c>
      <c r="M1991" t="s">
        <v>289</v>
      </c>
      <c r="N1991" t="s">
        <v>17</v>
      </c>
      <c r="O1991">
        <v>3549</v>
      </c>
      <c r="P1991" t="s">
        <v>289</v>
      </c>
      <c r="Q1991" t="s">
        <v>17</v>
      </c>
      <c r="R1991" t="s">
        <v>552</v>
      </c>
      <c r="S1991" s="43">
        <v>0</v>
      </c>
      <c r="U1991" s="43">
        <v>19</v>
      </c>
      <c r="IF1991">
        <v>3549</v>
      </c>
      <c r="IG1991" t="s">
        <v>289</v>
      </c>
      <c r="IH1991" t="s">
        <v>292</v>
      </c>
      <c r="IK1991">
        <v>-2</v>
      </c>
      <c r="IL1991" t="s">
        <v>278</v>
      </c>
      <c r="IM1991" t="s">
        <v>279</v>
      </c>
      <c r="IN1991" t="s">
        <v>471</v>
      </c>
      <c r="IP1991" t="s">
        <v>472</v>
      </c>
    </row>
    <row r="1992" spans="1:250" x14ac:dyDescent="0.35">
      <c r="A1992">
        <v>15446</v>
      </c>
      <c r="B1992">
        <v>-922729984</v>
      </c>
      <c r="C1992">
        <v>1837</v>
      </c>
      <c r="D1992" t="s">
        <v>272</v>
      </c>
      <c r="E1992" t="s">
        <v>273</v>
      </c>
      <c r="F1992">
        <v>7057</v>
      </c>
      <c r="G1992" t="s">
        <v>290</v>
      </c>
      <c r="H1992" t="s">
        <v>291</v>
      </c>
      <c r="I1992">
        <v>509</v>
      </c>
      <c r="J1992" t="s">
        <v>547</v>
      </c>
      <c r="K1992" t="s">
        <v>548</v>
      </c>
      <c r="L1992">
        <v>3549</v>
      </c>
      <c r="M1992" t="s">
        <v>289</v>
      </c>
      <c r="N1992" t="s">
        <v>17</v>
      </c>
      <c r="O1992">
        <v>3549</v>
      </c>
      <c r="P1992" t="s">
        <v>289</v>
      </c>
      <c r="Q1992" t="s">
        <v>17</v>
      </c>
      <c r="R1992" t="s">
        <v>552</v>
      </c>
      <c r="S1992" s="43">
        <v>113.82</v>
      </c>
      <c r="U1992" s="43">
        <v>19</v>
      </c>
      <c r="IF1992">
        <v>3549</v>
      </c>
      <c r="IG1992" t="s">
        <v>289</v>
      </c>
      <c r="IH1992" t="s">
        <v>292</v>
      </c>
      <c r="IK1992">
        <v>-2</v>
      </c>
      <c r="IL1992" t="s">
        <v>278</v>
      </c>
      <c r="IM1992" t="s">
        <v>279</v>
      </c>
      <c r="IN1992" t="s">
        <v>471</v>
      </c>
      <c r="IP1992" t="s">
        <v>472</v>
      </c>
    </row>
    <row r="1993" spans="1:250" x14ac:dyDescent="0.35">
      <c r="A1993">
        <v>15447</v>
      </c>
      <c r="B1993">
        <v>-922729984</v>
      </c>
      <c r="C1993">
        <v>1837</v>
      </c>
      <c r="D1993" t="s">
        <v>272</v>
      </c>
      <c r="E1993" t="s">
        <v>273</v>
      </c>
      <c r="F1993">
        <v>7057</v>
      </c>
      <c r="G1993" t="s">
        <v>290</v>
      </c>
      <c r="H1993" t="s">
        <v>291</v>
      </c>
      <c r="I1993">
        <v>507</v>
      </c>
      <c r="J1993" t="s">
        <v>549</v>
      </c>
      <c r="K1993" t="s">
        <v>550</v>
      </c>
      <c r="L1993">
        <v>3549</v>
      </c>
      <c r="M1993" t="s">
        <v>289</v>
      </c>
      <c r="N1993" t="s">
        <v>17</v>
      </c>
      <c r="O1993">
        <v>3549</v>
      </c>
      <c r="P1993" t="s">
        <v>289</v>
      </c>
      <c r="Q1993" t="s">
        <v>17</v>
      </c>
      <c r="R1993" t="s">
        <v>552</v>
      </c>
      <c r="S1993" s="43">
        <v>0</v>
      </c>
      <c r="U1993" s="43">
        <v>19</v>
      </c>
      <c r="IF1993">
        <v>3549</v>
      </c>
      <c r="IG1993" t="s">
        <v>289</v>
      </c>
      <c r="IH1993" t="s">
        <v>292</v>
      </c>
      <c r="IK1993">
        <v>-2</v>
      </c>
      <c r="IL1993" t="s">
        <v>278</v>
      </c>
      <c r="IM1993" t="s">
        <v>279</v>
      </c>
      <c r="IN1993" t="s">
        <v>471</v>
      </c>
      <c r="IP1993" t="s">
        <v>472</v>
      </c>
    </row>
    <row r="1994" spans="1:250" x14ac:dyDescent="0.35">
      <c r="A1994">
        <v>15448</v>
      </c>
      <c r="B1994">
        <v>-922729984</v>
      </c>
      <c r="C1994">
        <v>1837</v>
      </c>
      <c r="D1994" t="s">
        <v>272</v>
      </c>
      <c r="E1994" t="s">
        <v>273</v>
      </c>
      <c r="F1994">
        <v>1848</v>
      </c>
      <c r="G1994" t="s">
        <v>285</v>
      </c>
      <c r="H1994" t="s">
        <v>273</v>
      </c>
      <c r="I1994">
        <v>513</v>
      </c>
      <c r="J1994" t="s">
        <v>545</v>
      </c>
      <c r="K1994" t="s">
        <v>546</v>
      </c>
      <c r="L1994">
        <v>4070</v>
      </c>
      <c r="M1994" t="s">
        <v>293</v>
      </c>
      <c r="N1994" t="s">
        <v>18</v>
      </c>
      <c r="O1994">
        <v>4070</v>
      </c>
      <c r="P1994" t="s">
        <v>293</v>
      </c>
      <c r="Q1994" t="s">
        <v>18</v>
      </c>
      <c r="R1994" t="s">
        <v>552</v>
      </c>
      <c r="S1994" s="43">
        <v>0</v>
      </c>
      <c r="U1994" s="43">
        <v>19</v>
      </c>
      <c r="IF1994">
        <v>4070</v>
      </c>
      <c r="IG1994" t="s">
        <v>293</v>
      </c>
      <c r="IH1994" t="s">
        <v>287</v>
      </c>
      <c r="IK1994">
        <v>-2</v>
      </c>
      <c r="IL1994" t="s">
        <v>278</v>
      </c>
      <c r="IM1994" t="s">
        <v>279</v>
      </c>
      <c r="IN1994" t="s">
        <v>463</v>
      </c>
      <c r="IP1994" t="s">
        <v>473</v>
      </c>
    </row>
    <row r="1995" spans="1:250" x14ac:dyDescent="0.35">
      <c r="A1995">
        <v>15449</v>
      </c>
      <c r="B1995">
        <v>-922729984</v>
      </c>
      <c r="C1995">
        <v>1837</v>
      </c>
      <c r="D1995" t="s">
        <v>272</v>
      </c>
      <c r="E1995" t="s">
        <v>273</v>
      </c>
      <c r="F1995">
        <v>1848</v>
      </c>
      <c r="G1995" t="s">
        <v>285</v>
      </c>
      <c r="H1995" t="s">
        <v>273</v>
      </c>
      <c r="I1995">
        <v>509</v>
      </c>
      <c r="J1995" t="s">
        <v>547</v>
      </c>
      <c r="K1995" t="s">
        <v>548</v>
      </c>
      <c r="L1995">
        <v>4070</v>
      </c>
      <c r="M1995" t="s">
        <v>293</v>
      </c>
      <c r="N1995" t="s">
        <v>18</v>
      </c>
      <c r="O1995">
        <v>4070</v>
      </c>
      <c r="P1995" t="s">
        <v>293</v>
      </c>
      <c r="Q1995" t="s">
        <v>18</v>
      </c>
      <c r="R1995" t="s">
        <v>552</v>
      </c>
      <c r="S1995" s="43">
        <v>0</v>
      </c>
      <c r="U1995" s="43">
        <v>19</v>
      </c>
      <c r="IF1995">
        <v>4070</v>
      </c>
      <c r="IG1995" t="s">
        <v>293</v>
      </c>
      <c r="IH1995" t="s">
        <v>287</v>
      </c>
      <c r="IK1995">
        <v>-2</v>
      </c>
      <c r="IL1995" t="s">
        <v>278</v>
      </c>
      <c r="IM1995" t="s">
        <v>279</v>
      </c>
      <c r="IN1995" t="s">
        <v>463</v>
      </c>
      <c r="IP1995" t="s">
        <v>473</v>
      </c>
    </row>
    <row r="1996" spans="1:250" x14ac:dyDescent="0.35">
      <c r="A1996">
        <v>15450</v>
      </c>
      <c r="B1996">
        <v>-922729984</v>
      </c>
      <c r="C1996">
        <v>1837</v>
      </c>
      <c r="D1996" t="s">
        <v>272</v>
      </c>
      <c r="E1996" t="s">
        <v>273</v>
      </c>
      <c r="F1996">
        <v>1848</v>
      </c>
      <c r="G1996" t="s">
        <v>285</v>
      </c>
      <c r="H1996" t="s">
        <v>273</v>
      </c>
      <c r="I1996">
        <v>507</v>
      </c>
      <c r="J1996" t="s">
        <v>549</v>
      </c>
      <c r="K1996" t="s">
        <v>550</v>
      </c>
      <c r="L1996">
        <v>4070</v>
      </c>
      <c r="M1996" t="s">
        <v>293</v>
      </c>
      <c r="N1996" t="s">
        <v>18</v>
      </c>
      <c r="O1996">
        <v>4070</v>
      </c>
      <c r="P1996" t="s">
        <v>293</v>
      </c>
      <c r="Q1996" t="s">
        <v>18</v>
      </c>
      <c r="R1996" t="s">
        <v>552</v>
      </c>
      <c r="S1996" s="43">
        <v>0</v>
      </c>
      <c r="U1996" s="43">
        <v>19</v>
      </c>
      <c r="IF1996">
        <v>4070</v>
      </c>
      <c r="IG1996" t="s">
        <v>293</v>
      </c>
      <c r="IH1996" t="s">
        <v>287</v>
      </c>
      <c r="IK1996">
        <v>-2</v>
      </c>
      <c r="IL1996" t="s">
        <v>278</v>
      </c>
      <c r="IM1996" t="s">
        <v>279</v>
      </c>
      <c r="IN1996" t="s">
        <v>463</v>
      </c>
      <c r="IP1996" t="s">
        <v>473</v>
      </c>
    </row>
    <row r="1997" spans="1:250" x14ac:dyDescent="0.35">
      <c r="A1997">
        <v>15451</v>
      </c>
      <c r="B1997">
        <v>-922729984</v>
      </c>
      <c r="C1997">
        <v>1837</v>
      </c>
      <c r="D1997" t="s">
        <v>272</v>
      </c>
      <c r="E1997" t="s">
        <v>273</v>
      </c>
      <c r="F1997">
        <v>7057</v>
      </c>
      <c r="G1997" t="s">
        <v>290</v>
      </c>
      <c r="H1997" t="s">
        <v>291</v>
      </c>
      <c r="I1997">
        <v>528</v>
      </c>
      <c r="J1997" t="s">
        <v>531</v>
      </c>
      <c r="K1997" t="s">
        <v>532</v>
      </c>
      <c r="L1997">
        <v>3549</v>
      </c>
      <c r="M1997" t="s">
        <v>289</v>
      </c>
      <c r="N1997" t="s">
        <v>17</v>
      </c>
      <c r="O1997">
        <v>3549</v>
      </c>
      <c r="P1997" t="s">
        <v>289</v>
      </c>
      <c r="Q1997" t="s">
        <v>17</v>
      </c>
      <c r="R1997" t="s">
        <v>552</v>
      </c>
      <c r="S1997" s="43">
        <v>38.200000000000003</v>
      </c>
      <c r="U1997" s="43">
        <v>19</v>
      </c>
      <c r="IF1997">
        <v>3549</v>
      </c>
      <c r="IG1997" t="s">
        <v>289</v>
      </c>
      <c r="IH1997" t="s">
        <v>292</v>
      </c>
      <c r="IK1997">
        <v>-2</v>
      </c>
      <c r="IL1997" t="s">
        <v>278</v>
      </c>
      <c r="IM1997" t="s">
        <v>279</v>
      </c>
      <c r="IN1997" t="s">
        <v>471</v>
      </c>
      <c r="IP1997" t="s">
        <v>472</v>
      </c>
    </row>
    <row r="1998" spans="1:250" x14ac:dyDescent="0.35">
      <c r="A1998">
        <v>15452</v>
      </c>
      <c r="B1998">
        <v>-922729984</v>
      </c>
      <c r="C1998">
        <v>1837</v>
      </c>
      <c r="D1998" t="s">
        <v>272</v>
      </c>
      <c r="E1998" t="s">
        <v>273</v>
      </c>
      <c r="F1998">
        <v>7057</v>
      </c>
      <c r="G1998" t="s">
        <v>290</v>
      </c>
      <c r="H1998" t="s">
        <v>291</v>
      </c>
      <c r="I1998">
        <v>527</v>
      </c>
      <c r="J1998" t="s">
        <v>535</v>
      </c>
      <c r="K1998" t="s">
        <v>536</v>
      </c>
      <c r="L1998">
        <v>3549</v>
      </c>
      <c r="M1998" t="s">
        <v>289</v>
      </c>
      <c r="N1998" t="s">
        <v>17</v>
      </c>
      <c r="O1998">
        <v>3549</v>
      </c>
      <c r="P1998" t="s">
        <v>289</v>
      </c>
      <c r="Q1998" t="s">
        <v>17</v>
      </c>
      <c r="R1998" t="s">
        <v>552</v>
      </c>
      <c r="S1998" s="43">
        <v>26.74</v>
      </c>
      <c r="U1998" s="43">
        <v>19</v>
      </c>
      <c r="IF1998">
        <v>3549</v>
      </c>
      <c r="IG1998" t="s">
        <v>289</v>
      </c>
      <c r="IH1998" t="s">
        <v>292</v>
      </c>
      <c r="IK1998">
        <v>-2</v>
      </c>
      <c r="IL1998" t="s">
        <v>278</v>
      </c>
      <c r="IM1998" t="s">
        <v>279</v>
      </c>
      <c r="IN1998" t="s">
        <v>471</v>
      </c>
      <c r="IP1998" t="s">
        <v>472</v>
      </c>
    </row>
    <row r="1999" spans="1:250" x14ac:dyDescent="0.35">
      <c r="A1999">
        <v>15453</v>
      </c>
      <c r="B1999">
        <v>-922729984</v>
      </c>
      <c r="C1999">
        <v>1837</v>
      </c>
      <c r="D1999" t="s">
        <v>272</v>
      </c>
      <c r="E1999" t="s">
        <v>273</v>
      </c>
      <c r="F1999">
        <v>7057</v>
      </c>
      <c r="G1999" t="s">
        <v>290</v>
      </c>
      <c r="H1999" t="s">
        <v>291</v>
      </c>
      <c r="I1999">
        <v>523</v>
      </c>
      <c r="J1999" t="s">
        <v>537</v>
      </c>
      <c r="K1999" t="s">
        <v>538</v>
      </c>
      <c r="L1999">
        <v>3549</v>
      </c>
      <c r="M1999" t="s">
        <v>289</v>
      </c>
      <c r="N1999" t="s">
        <v>17</v>
      </c>
      <c r="O1999">
        <v>3549</v>
      </c>
      <c r="P1999" t="s">
        <v>289</v>
      </c>
      <c r="Q1999" t="s">
        <v>17</v>
      </c>
      <c r="R1999" t="s">
        <v>552</v>
      </c>
      <c r="S1999" s="43">
        <v>0</v>
      </c>
      <c r="U1999" s="43">
        <v>19</v>
      </c>
      <c r="IF1999">
        <v>3549</v>
      </c>
      <c r="IG1999" t="s">
        <v>289</v>
      </c>
      <c r="IH1999" t="s">
        <v>292</v>
      </c>
      <c r="IK1999">
        <v>-2</v>
      </c>
      <c r="IL1999" t="s">
        <v>278</v>
      </c>
      <c r="IM1999" t="s">
        <v>279</v>
      </c>
      <c r="IN1999" t="s">
        <v>471</v>
      </c>
      <c r="IP1999" t="s">
        <v>472</v>
      </c>
    </row>
    <row r="2000" spans="1:250" x14ac:dyDescent="0.35">
      <c r="A2000">
        <v>15454</v>
      </c>
      <c r="B2000">
        <v>-922729984</v>
      </c>
      <c r="C2000">
        <v>1837</v>
      </c>
      <c r="D2000" t="s">
        <v>272</v>
      </c>
      <c r="E2000" t="s">
        <v>273</v>
      </c>
      <c r="F2000">
        <v>1848</v>
      </c>
      <c r="G2000" t="s">
        <v>285</v>
      </c>
      <c r="H2000" t="s">
        <v>273</v>
      </c>
      <c r="I2000">
        <v>528</v>
      </c>
      <c r="J2000" t="s">
        <v>531</v>
      </c>
      <c r="K2000" t="s">
        <v>532</v>
      </c>
      <c r="L2000">
        <v>4070</v>
      </c>
      <c r="M2000" t="s">
        <v>293</v>
      </c>
      <c r="N2000" t="s">
        <v>18</v>
      </c>
      <c r="O2000">
        <v>4070</v>
      </c>
      <c r="P2000" t="s">
        <v>293</v>
      </c>
      <c r="Q2000" t="s">
        <v>18</v>
      </c>
      <c r="R2000" t="s">
        <v>552</v>
      </c>
      <c r="S2000" s="43">
        <v>0</v>
      </c>
      <c r="U2000" s="43">
        <v>19</v>
      </c>
      <c r="IF2000">
        <v>4070</v>
      </c>
      <c r="IG2000" t="s">
        <v>293</v>
      </c>
      <c r="IH2000" t="s">
        <v>287</v>
      </c>
      <c r="IK2000">
        <v>-2</v>
      </c>
      <c r="IL2000" t="s">
        <v>278</v>
      </c>
      <c r="IM2000" t="s">
        <v>279</v>
      </c>
      <c r="IN2000" t="s">
        <v>463</v>
      </c>
      <c r="IP2000" t="s">
        <v>473</v>
      </c>
    </row>
    <row r="2001" spans="1:250" x14ac:dyDescent="0.35">
      <c r="A2001">
        <v>15455</v>
      </c>
      <c r="B2001">
        <v>-922729984</v>
      </c>
      <c r="C2001">
        <v>1837</v>
      </c>
      <c r="D2001" t="s">
        <v>272</v>
      </c>
      <c r="E2001" t="s">
        <v>273</v>
      </c>
      <c r="F2001">
        <v>1848</v>
      </c>
      <c r="G2001" t="s">
        <v>285</v>
      </c>
      <c r="H2001" t="s">
        <v>273</v>
      </c>
      <c r="I2001">
        <v>527</v>
      </c>
      <c r="J2001" t="s">
        <v>535</v>
      </c>
      <c r="K2001" t="s">
        <v>536</v>
      </c>
      <c r="L2001">
        <v>4070</v>
      </c>
      <c r="M2001" t="s">
        <v>293</v>
      </c>
      <c r="N2001" t="s">
        <v>18</v>
      </c>
      <c r="O2001">
        <v>4070</v>
      </c>
      <c r="P2001" t="s">
        <v>293</v>
      </c>
      <c r="Q2001" t="s">
        <v>18</v>
      </c>
      <c r="R2001" t="s">
        <v>552</v>
      </c>
      <c r="S2001" s="43">
        <v>-1185.6500000000001</v>
      </c>
      <c r="U2001" s="43">
        <v>19</v>
      </c>
      <c r="IF2001">
        <v>4070</v>
      </c>
      <c r="IG2001" t="s">
        <v>293</v>
      </c>
      <c r="IH2001" t="s">
        <v>287</v>
      </c>
      <c r="IK2001">
        <v>-2</v>
      </c>
      <c r="IL2001" t="s">
        <v>278</v>
      </c>
      <c r="IM2001" t="s">
        <v>279</v>
      </c>
      <c r="IN2001" t="s">
        <v>463</v>
      </c>
      <c r="IP2001" t="s">
        <v>473</v>
      </c>
    </row>
    <row r="2002" spans="1:250" x14ac:dyDescent="0.35">
      <c r="A2002">
        <v>15456</v>
      </c>
      <c r="B2002">
        <v>-922729984</v>
      </c>
      <c r="C2002">
        <v>1837</v>
      </c>
      <c r="D2002" t="s">
        <v>272</v>
      </c>
      <c r="E2002" t="s">
        <v>273</v>
      </c>
      <c r="F2002">
        <v>1848</v>
      </c>
      <c r="G2002" t="s">
        <v>285</v>
      </c>
      <c r="H2002" t="s">
        <v>273</v>
      </c>
      <c r="I2002">
        <v>523</v>
      </c>
      <c r="J2002" t="s">
        <v>537</v>
      </c>
      <c r="K2002" t="s">
        <v>538</v>
      </c>
      <c r="L2002">
        <v>4070</v>
      </c>
      <c r="M2002" t="s">
        <v>293</v>
      </c>
      <c r="N2002" t="s">
        <v>18</v>
      </c>
      <c r="O2002">
        <v>4070</v>
      </c>
      <c r="P2002" t="s">
        <v>293</v>
      </c>
      <c r="Q2002" t="s">
        <v>18</v>
      </c>
      <c r="R2002" t="s">
        <v>552</v>
      </c>
      <c r="S2002" s="43">
        <v>1185.6500000000001</v>
      </c>
      <c r="U2002" s="43">
        <v>19</v>
      </c>
      <c r="IF2002">
        <v>4070</v>
      </c>
      <c r="IG2002" t="s">
        <v>293</v>
      </c>
      <c r="IH2002" t="s">
        <v>287</v>
      </c>
      <c r="IK2002">
        <v>-2</v>
      </c>
      <c r="IL2002" t="s">
        <v>278</v>
      </c>
      <c r="IM2002" t="s">
        <v>279</v>
      </c>
      <c r="IN2002" t="s">
        <v>463</v>
      </c>
      <c r="IP2002" t="s">
        <v>473</v>
      </c>
    </row>
    <row r="2003" spans="1:250" x14ac:dyDescent="0.35">
      <c r="A2003">
        <v>15457</v>
      </c>
      <c r="B2003">
        <v>-922729984</v>
      </c>
      <c r="C2003">
        <v>1837</v>
      </c>
      <c r="D2003" t="s">
        <v>272</v>
      </c>
      <c r="E2003" t="s">
        <v>273</v>
      </c>
      <c r="F2003">
        <v>1848</v>
      </c>
      <c r="G2003" t="s">
        <v>285</v>
      </c>
      <c r="H2003" t="s">
        <v>273</v>
      </c>
      <c r="I2003">
        <v>521</v>
      </c>
      <c r="J2003" t="s">
        <v>539</v>
      </c>
      <c r="K2003" t="s">
        <v>540</v>
      </c>
      <c r="L2003">
        <v>4070</v>
      </c>
      <c r="M2003" t="s">
        <v>293</v>
      </c>
      <c r="N2003" t="s">
        <v>18</v>
      </c>
      <c r="O2003">
        <v>4070</v>
      </c>
      <c r="P2003" t="s">
        <v>293</v>
      </c>
      <c r="Q2003" t="s">
        <v>18</v>
      </c>
      <c r="R2003" t="s">
        <v>552</v>
      </c>
      <c r="S2003" s="43">
        <v>0</v>
      </c>
      <c r="U2003" s="43">
        <v>19</v>
      </c>
      <c r="IF2003">
        <v>4070</v>
      </c>
      <c r="IG2003" t="s">
        <v>293</v>
      </c>
      <c r="IH2003" t="s">
        <v>287</v>
      </c>
      <c r="IK2003">
        <v>-2</v>
      </c>
      <c r="IL2003" t="s">
        <v>278</v>
      </c>
      <c r="IM2003" t="s">
        <v>279</v>
      </c>
      <c r="IN2003" t="s">
        <v>463</v>
      </c>
      <c r="IP2003" t="s">
        <v>473</v>
      </c>
    </row>
    <row r="2004" spans="1:250" x14ac:dyDescent="0.35">
      <c r="A2004">
        <v>15458</v>
      </c>
      <c r="B2004">
        <v>-922729984</v>
      </c>
      <c r="C2004">
        <v>1837</v>
      </c>
      <c r="D2004" t="s">
        <v>272</v>
      </c>
      <c r="E2004" t="s">
        <v>273</v>
      </c>
      <c r="F2004">
        <v>1848</v>
      </c>
      <c r="G2004" t="s">
        <v>285</v>
      </c>
      <c r="H2004" t="s">
        <v>273</v>
      </c>
      <c r="I2004">
        <v>519</v>
      </c>
      <c r="J2004" t="s">
        <v>541</v>
      </c>
      <c r="K2004" t="s">
        <v>542</v>
      </c>
      <c r="L2004">
        <v>4070</v>
      </c>
      <c r="M2004" t="s">
        <v>293</v>
      </c>
      <c r="N2004" t="s">
        <v>18</v>
      </c>
      <c r="O2004">
        <v>4070</v>
      </c>
      <c r="P2004" t="s">
        <v>293</v>
      </c>
      <c r="Q2004" t="s">
        <v>18</v>
      </c>
      <c r="R2004" t="s">
        <v>552</v>
      </c>
      <c r="S2004" s="43">
        <v>0</v>
      </c>
      <c r="U2004" s="43">
        <v>19</v>
      </c>
      <c r="IF2004">
        <v>4070</v>
      </c>
      <c r="IG2004" t="s">
        <v>293</v>
      </c>
      <c r="IH2004" t="s">
        <v>287</v>
      </c>
      <c r="IK2004">
        <v>-2</v>
      </c>
      <c r="IL2004" t="s">
        <v>278</v>
      </c>
      <c r="IM2004" t="s">
        <v>279</v>
      </c>
      <c r="IN2004" t="s">
        <v>463</v>
      </c>
      <c r="IP2004" t="s">
        <v>473</v>
      </c>
    </row>
    <row r="2005" spans="1:250" x14ac:dyDescent="0.35">
      <c r="A2005">
        <v>15459</v>
      </c>
      <c r="B2005">
        <v>-922729984</v>
      </c>
      <c r="C2005">
        <v>1837</v>
      </c>
      <c r="D2005" t="s">
        <v>272</v>
      </c>
      <c r="E2005" t="s">
        <v>273</v>
      </c>
      <c r="F2005">
        <v>1848</v>
      </c>
      <c r="G2005" t="s">
        <v>285</v>
      </c>
      <c r="H2005" t="s">
        <v>273</v>
      </c>
      <c r="I2005">
        <v>515</v>
      </c>
      <c r="J2005" t="s">
        <v>543</v>
      </c>
      <c r="K2005" t="s">
        <v>544</v>
      </c>
      <c r="L2005">
        <v>4070</v>
      </c>
      <c r="M2005" t="s">
        <v>293</v>
      </c>
      <c r="N2005" t="s">
        <v>18</v>
      </c>
      <c r="O2005">
        <v>4070</v>
      </c>
      <c r="P2005" t="s">
        <v>293</v>
      </c>
      <c r="Q2005" t="s">
        <v>18</v>
      </c>
      <c r="R2005" t="s">
        <v>552</v>
      </c>
      <c r="S2005" s="43">
        <v>0</v>
      </c>
      <c r="U2005" s="43">
        <v>19</v>
      </c>
      <c r="IF2005">
        <v>4070</v>
      </c>
      <c r="IG2005" t="s">
        <v>293</v>
      </c>
      <c r="IH2005" t="s">
        <v>287</v>
      </c>
      <c r="IK2005">
        <v>-2</v>
      </c>
      <c r="IL2005" t="s">
        <v>278</v>
      </c>
      <c r="IM2005" t="s">
        <v>279</v>
      </c>
      <c r="IN2005" t="s">
        <v>463</v>
      </c>
      <c r="IP2005" t="s">
        <v>473</v>
      </c>
    </row>
    <row r="2006" spans="1:250" x14ac:dyDescent="0.35">
      <c r="A2006">
        <v>15460</v>
      </c>
      <c r="B2006">
        <v>-922729984</v>
      </c>
      <c r="C2006">
        <v>1837</v>
      </c>
      <c r="D2006" t="s">
        <v>272</v>
      </c>
      <c r="E2006" t="s">
        <v>273</v>
      </c>
      <c r="F2006">
        <v>5062</v>
      </c>
      <c r="G2006" t="s">
        <v>294</v>
      </c>
      <c r="H2006" t="s">
        <v>295</v>
      </c>
      <c r="I2006">
        <v>521</v>
      </c>
      <c r="J2006" t="s">
        <v>539</v>
      </c>
      <c r="K2006" t="s">
        <v>540</v>
      </c>
      <c r="L2006">
        <v>4994</v>
      </c>
      <c r="M2006" t="s">
        <v>296</v>
      </c>
      <c r="N2006" t="s">
        <v>297</v>
      </c>
      <c r="O2006">
        <v>4994</v>
      </c>
      <c r="P2006" t="s">
        <v>296</v>
      </c>
      <c r="Q2006" t="s">
        <v>297</v>
      </c>
      <c r="R2006" t="s">
        <v>552</v>
      </c>
      <c r="S2006" s="43">
        <v>0</v>
      </c>
      <c r="U2006" s="43">
        <v>19</v>
      </c>
      <c r="IF2006">
        <v>4994</v>
      </c>
      <c r="IG2006" t="s">
        <v>296</v>
      </c>
      <c r="IH2006" t="s">
        <v>298</v>
      </c>
      <c r="IK2006">
        <v>-2</v>
      </c>
      <c r="IL2006" t="s">
        <v>278</v>
      </c>
      <c r="IM2006" t="s">
        <v>279</v>
      </c>
      <c r="IN2006" t="s">
        <v>474</v>
      </c>
      <c r="IP2006" t="s">
        <v>475</v>
      </c>
    </row>
    <row r="2007" spans="1:250" x14ac:dyDescent="0.35">
      <c r="A2007">
        <v>15461</v>
      </c>
      <c r="B2007">
        <v>-922729984</v>
      </c>
      <c r="C2007">
        <v>1837</v>
      </c>
      <c r="D2007" t="s">
        <v>272</v>
      </c>
      <c r="E2007" t="s">
        <v>273</v>
      </c>
      <c r="F2007">
        <v>5062</v>
      </c>
      <c r="G2007" t="s">
        <v>294</v>
      </c>
      <c r="H2007" t="s">
        <v>295</v>
      </c>
      <c r="I2007">
        <v>519</v>
      </c>
      <c r="J2007" t="s">
        <v>541</v>
      </c>
      <c r="K2007" t="s">
        <v>542</v>
      </c>
      <c r="L2007">
        <v>4994</v>
      </c>
      <c r="M2007" t="s">
        <v>296</v>
      </c>
      <c r="N2007" t="s">
        <v>297</v>
      </c>
      <c r="O2007">
        <v>4994</v>
      </c>
      <c r="P2007" t="s">
        <v>296</v>
      </c>
      <c r="Q2007" t="s">
        <v>297</v>
      </c>
      <c r="R2007" t="s">
        <v>552</v>
      </c>
      <c r="S2007" s="43">
        <v>0</v>
      </c>
      <c r="U2007" s="43">
        <v>19</v>
      </c>
      <c r="IF2007">
        <v>4994</v>
      </c>
      <c r="IG2007" t="s">
        <v>296</v>
      </c>
      <c r="IH2007" t="s">
        <v>298</v>
      </c>
      <c r="IK2007">
        <v>-2</v>
      </c>
      <c r="IL2007" t="s">
        <v>278</v>
      </c>
      <c r="IM2007" t="s">
        <v>279</v>
      </c>
      <c r="IN2007" t="s">
        <v>474</v>
      </c>
      <c r="IP2007" t="s">
        <v>475</v>
      </c>
    </row>
    <row r="2008" spans="1:250" x14ac:dyDescent="0.35">
      <c r="A2008">
        <v>15462</v>
      </c>
      <c r="B2008">
        <v>-922729984</v>
      </c>
      <c r="C2008">
        <v>1837</v>
      </c>
      <c r="D2008" t="s">
        <v>272</v>
      </c>
      <c r="E2008" t="s">
        <v>273</v>
      </c>
      <c r="F2008">
        <v>5062</v>
      </c>
      <c r="G2008" t="s">
        <v>294</v>
      </c>
      <c r="H2008" t="s">
        <v>295</v>
      </c>
      <c r="I2008">
        <v>515</v>
      </c>
      <c r="J2008" t="s">
        <v>543</v>
      </c>
      <c r="K2008" t="s">
        <v>544</v>
      </c>
      <c r="L2008">
        <v>4994</v>
      </c>
      <c r="M2008" t="s">
        <v>296</v>
      </c>
      <c r="N2008" t="s">
        <v>297</v>
      </c>
      <c r="O2008">
        <v>4994</v>
      </c>
      <c r="P2008" t="s">
        <v>296</v>
      </c>
      <c r="Q2008" t="s">
        <v>297</v>
      </c>
      <c r="R2008" t="s">
        <v>552</v>
      </c>
      <c r="S2008" s="43">
        <v>0</v>
      </c>
      <c r="U2008" s="43">
        <v>19</v>
      </c>
      <c r="IF2008">
        <v>4994</v>
      </c>
      <c r="IG2008" t="s">
        <v>296</v>
      </c>
      <c r="IH2008" t="s">
        <v>298</v>
      </c>
      <c r="IK2008">
        <v>-2</v>
      </c>
      <c r="IL2008" t="s">
        <v>278</v>
      </c>
      <c r="IM2008" t="s">
        <v>279</v>
      </c>
      <c r="IN2008" t="s">
        <v>474</v>
      </c>
      <c r="IP2008" t="s">
        <v>475</v>
      </c>
    </row>
    <row r="2009" spans="1:250" x14ac:dyDescent="0.35">
      <c r="A2009">
        <v>15463</v>
      </c>
      <c r="B2009">
        <v>-922729984</v>
      </c>
      <c r="C2009">
        <v>1837</v>
      </c>
      <c r="D2009" t="s">
        <v>272</v>
      </c>
      <c r="E2009" t="s">
        <v>273</v>
      </c>
      <c r="F2009">
        <v>5062</v>
      </c>
      <c r="G2009" t="s">
        <v>294</v>
      </c>
      <c r="H2009" t="s">
        <v>295</v>
      </c>
      <c r="I2009">
        <v>513</v>
      </c>
      <c r="J2009" t="s">
        <v>545</v>
      </c>
      <c r="K2009" t="s">
        <v>546</v>
      </c>
      <c r="L2009">
        <v>4994</v>
      </c>
      <c r="M2009" t="s">
        <v>296</v>
      </c>
      <c r="N2009" t="s">
        <v>297</v>
      </c>
      <c r="O2009">
        <v>4994</v>
      </c>
      <c r="P2009" t="s">
        <v>296</v>
      </c>
      <c r="Q2009" t="s">
        <v>297</v>
      </c>
      <c r="R2009" t="s">
        <v>552</v>
      </c>
      <c r="S2009" s="43">
        <v>0</v>
      </c>
      <c r="U2009" s="43">
        <v>19</v>
      </c>
      <c r="IF2009">
        <v>4994</v>
      </c>
      <c r="IG2009" t="s">
        <v>296</v>
      </c>
      <c r="IH2009" t="s">
        <v>298</v>
      </c>
      <c r="IK2009">
        <v>-2</v>
      </c>
      <c r="IL2009" t="s">
        <v>278</v>
      </c>
      <c r="IM2009" t="s">
        <v>279</v>
      </c>
      <c r="IN2009" t="s">
        <v>474</v>
      </c>
      <c r="IP2009" t="s">
        <v>475</v>
      </c>
    </row>
    <row r="2010" spans="1:250" x14ac:dyDescent="0.35">
      <c r="A2010">
        <v>15464</v>
      </c>
      <c r="B2010">
        <v>-922729984</v>
      </c>
      <c r="C2010">
        <v>1837</v>
      </c>
      <c r="D2010" t="s">
        <v>272</v>
      </c>
      <c r="E2010" t="s">
        <v>273</v>
      </c>
      <c r="F2010">
        <v>5062</v>
      </c>
      <c r="G2010" t="s">
        <v>294</v>
      </c>
      <c r="H2010" t="s">
        <v>295</v>
      </c>
      <c r="I2010">
        <v>509</v>
      </c>
      <c r="J2010" t="s">
        <v>547</v>
      </c>
      <c r="K2010" t="s">
        <v>548</v>
      </c>
      <c r="L2010">
        <v>4994</v>
      </c>
      <c r="M2010" t="s">
        <v>296</v>
      </c>
      <c r="N2010" t="s">
        <v>297</v>
      </c>
      <c r="O2010">
        <v>4994</v>
      </c>
      <c r="P2010" t="s">
        <v>296</v>
      </c>
      <c r="Q2010" t="s">
        <v>297</v>
      </c>
      <c r="R2010" t="s">
        <v>552</v>
      </c>
      <c r="S2010" s="43">
        <v>0</v>
      </c>
      <c r="U2010" s="43">
        <v>19</v>
      </c>
      <c r="IF2010">
        <v>4994</v>
      </c>
      <c r="IG2010" t="s">
        <v>296</v>
      </c>
      <c r="IH2010" t="s">
        <v>298</v>
      </c>
      <c r="IK2010">
        <v>-2</v>
      </c>
      <c r="IL2010" t="s">
        <v>278</v>
      </c>
      <c r="IM2010" t="s">
        <v>279</v>
      </c>
      <c r="IN2010" t="s">
        <v>474</v>
      </c>
      <c r="IP2010" t="s">
        <v>475</v>
      </c>
    </row>
    <row r="2011" spans="1:250" x14ac:dyDescent="0.35">
      <c r="A2011">
        <v>15465</v>
      </c>
      <c r="B2011">
        <v>-922729984</v>
      </c>
      <c r="C2011">
        <v>1837</v>
      </c>
      <c r="D2011" t="s">
        <v>272</v>
      </c>
      <c r="E2011" t="s">
        <v>273</v>
      </c>
      <c r="F2011">
        <v>5062</v>
      </c>
      <c r="G2011" t="s">
        <v>294</v>
      </c>
      <c r="H2011" t="s">
        <v>295</v>
      </c>
      <c r="I2011">
        <v>507</v>
      </c>
      <c r="J2011" t="s">
        <v>549</v>
      </c>
      <c r="K2011" t="s">
        <v>550</v>
      </c>
      <c r="L2011">
        <v>4994</v>
      </c>
      <c r="M2011" t="s">
        <v>296</v>
      </c>
      <c r="N2011" t="s">
        <v>297</v>
      </c>
      <c r="O2011">
        <v>4994</v>
      </c>
      <c r="P2011" t="s">
        <v>296</v>
      </c>
      <c r="Q2011" t="s">
        <v>297</v>
      </c>
      <c r="R2011" t="s">
        <v>552</v>
      </c>
      <c r="S2011" s="43">
        <v>0</v>
      </c>
      <c r="U2011" s="43">
        <v>19</v>
      </c>
      <c r="IF2011">
        <v>4994</v>
      </c>
      <c r="IG2011" t="s">
        <v>296</v>
      </c>
      <c r="IH2011" t="s">
        <v>298</v>
      </c>
      <c r="IK2011">
        <v>-2</v>
      </c>
      <c r="IL2011" t="s">
        <v>278</v>
      </c>
      <c r="IM2011" t="s">
        <v>279</v>
      </c>
      <c r="IN2011" t="s">
        <v>474</v>
      </c>
      <c r="IP2011" t="s">
        <v>475</v>
      </c>
    </row>
    <row r="2012" spans="1:250" x14ac:dyDescent="0.35">
      <c r="A2012">
        <v>15466</v>
      </c>
      <c r="B2012">
        <v>-922729984</v>
      </c>
      <c r="C2012">
        <v>1837</v>
      </c>
      <c r="D2012" t="s">
        <v>272</v>
      </c>
      <c r="E2012" t="s">
        <v>273</v>
      </c>
      <c r="F2012">
        <v>7057</v>
      </c>
      <c r="G2012" t="s">
        <v>290</v>
      </c>
      <c r="H2012" t="s">
        <v>291</v>
      </c>
      <c r="I2012">
        <v>513</v>
      </c>
      <c r="J2012" t="s">
        <v>545</v>
      </c>
      <c r="K2012" t="s">
        <v>546</v>
      </c>
      <c r="L2012">
        <v>4994</v>
      </c>
      <c r="M2012" t="s">
        <v>296</v>
      </c>
      <c r="N2012" t="s">
        <v>297</v>
      </c>
      <c r="O2012">
        <v>4994</v>
      </c>
      <c r="P2012" t="s">
        <v>296</v>
      </c>
      <c r="Q2012" t="s">
        <v>297</v>
      </c>
      <c r="R2012" t="s">
        <v>552</v>
      </c>
      <c r="S2012" s="43">
        <v>0</v>
      </c>
      <c r="U2012" s="43">
        <v>19</v>
      </c>
      <c r="IF2012">
        <v>4994</v>
      </c>
      <c r="IG2012" t="s">
        <v>296</v>
      </c>
      <c r="IH2012" t="s">
        <v>292</v>
      </c>
      <c r="IK2012">
        <v>-2</v>
      </c>
      <c r="IL2012" t="s">
        <v>278</v>
      </c>
      <c r="IM2012" t="s">
        <v>279</v>
      </c>
      <c r="IN2012" t="s">
        <v>471</v>
      </c>
      <c r="IP2012" t="s">
        <v>476</v>
      </c>
    </row>
    <row r="2013" spans="1:250" x14ac:dyDescent="0.35">
      <c r="A2013">
        <v>15467</v>
      </c>
      <c r="B2013">
        <v>-922729984</v>
      </c>
      <c r="C2013">
        <v>1837</v>
      </c>
      <c r="D2013" t="s">
        <v>272</v>
      </c>
      <c r="E2013" t="s">
        <v>273</v>
      </c>
      <c r="F2013">
        <v>7057</v>
      </c>
      <c r="G2013" t="s">
        <v>290</v>
      </c>
      <c r="H2013" t="s">
        <v>291</v>
      </c>
      <c r="I2013">
        <v>509</v>
      </c>
      <c r="J2013" t="s">
        <v>547</v>
      </c>
      <c r="K2013" t="s">
        <v>548</v>
      </c>
      <c r="L2013">
        <v>4994</v>
      </c>
      <c r="M2013" t="s">
        <v>296</v>
      </c>
      <c r="N2013" t="s">
        <v>297</v>
      </c>
      <c r="O2013">
        <v>4994</v>
      </c>
      <c r="P2013" t="s">
        <v>296</v>
      </c>
      <c r="Q2013" t="s">
        <v>297</v>
      </c>
      <c r="R2013" t="s">
        <v>552</v>
      </c>
      <c r="S2013" s="43">
        <v>236.04</v>
      </c>
      <c r="U2013" s="43">
        <v>19</v>
      </c>
      <c r="IF2013">
        <v>4994</v>
      </c>
      <c r="IG2013" t="s">
        <v>296</v>
      </c>
      <c r="IH2013" t="s">
        <v>292</v>
      </c>
      <c r="IK2013">
        <v>-2</v>
      </c>
      <c r="IL2013" t="s">
        <v>278</v>
      </c>
      <c r="IM2013" t="s">
        <v>279</v>
      </c>
      <c r="IN2013" t="s">
        <v>471</v>
      </c>
      <c r="IP2013" t="s">
        <v>476</v>
      </c>
    </row>
    <row r="2014" spans="1:250" x14ac:dyDescent="0.35">
      <c r="A2014">
        <v>15468</v>
      </c>
      <c r="B2014">
        <v>-922729984</v>
      </c>
      <c r="C2014">
        <v>1837</v>
      </c>
      <c r="D2014" t="s">
        <v>272</v>
      </c>
      <c r="E2014" t="s">
        <v>273</v>
      </c>
      <c r="F2014">
        <v>7057</v>
      </c>
      <c r="G2014" t="s">
        <v>290</v>
      </c>
      <c r="H2014" t="s">
        <v>291</v>
      </c>
      <c r="I2014">
        <v>507</v>
      </c>
      <c r="J2014" t="s">
        <v>549</v>
      </c>
      <c r="K2014" t="s">
        <v>550</v>
      </c>
      <c r="L2014">
        <v>4994</v>
      </c>
      <c r="M2014" t="s">
        <v>296</v>
      </c>
      <c r="N2014" t="s">
        <v>297</v>
      </c>
      <c r="O2014">
        <v>4994</v>
      </c>
      <c r="P2014" t="s">
        <v>296</v>
      </c>
      <c r="Q2014" t="s">
        <v>297</v>
      </c>
      <c r="R2014" t="s">
        <v>552</v>
      </c>
      <c r="S2014" s="43">
        <v>0</v>
      </c>
      <c r="U2014" s="43">
        <v>19</v>
      </c>
      <c r="IF2014">
        <v>4994</v>
      </c>
      <c r="IG2014" t="s">
        <v>296</v>
      </c>
      <c r="IH2014" t="s">
        <v>292</v>
      </c>
      <c r="IK2014">
        <v>-2</v>
      </c>
      <c r="IL2014" t="s">
        <v>278</v>
      </c>
      <c r="IM2014" t="s">
        <v>279</v>
      </c>
      <c r="IN2014" t="s">
        <v>471</v>
      </c>
      <c r="IP2014" t="s">
        <v>476</v>
      </c>
    </row>
    <row r="2015" spans="1:250" x14ac:dyDescent="0.35">
      <c r="A2015">
        <v>15469</v>
      </c>
      <c r="B2015">
        <v>-922729984</v>
      </c>
      <c r="C2015">
        <v>1837</v>
      </c>
      <c r="D2015" t="s">
        <v>272</v>
      </c>
      <c r="E2015" t="s">
        <v>273</v>
      </c>
      <c r="F2015">
        <v>5062</v>
      </c>
      <c r="G2015" t="s">
        <v>294</v>
      </c>
      <c r="H2015" t="s">
        <v>295</v>
      </c>
      <c r="I2015">
        <v>528</v>
      </c>
      <c r="J2015" t="s">
        <v>531</v>
      </c>
      <c r="K2015" t="s">
        <v>532</v>
      </c>
      <c r="L2015">
        <v>4994</v>
      </c>
      <c r="M2015" t="s">
        <v>296</v>
      </c>
      <c r="N2015" t="s">
        <v>297</v>
      </c>
      <c r="O2015">
        <v>4994</v>
      </c>
      <c r="P2015" t="s">
        <v>296</v>
      </c>
      <c r="Q2015" t="s">
        <v>297</v>
      </c>
      <c r="R2015" t="s">
        <v>552</v>
      </c>
      <c r="S2015" s="43">
        <v>0</v>
      </c>
      <c r="U2015" s="43">
        <v>19</v>
      </c>
      <c r="IF2015">
        <v>4994</v>
      </c>
      <c r="IG2015" t="s">
        <v>296</v>
      </c>
      <c r="IH2015" t="s">
        <v>298</v>
      </c>
      <c r="IK2015">
        <v>-2</v>
      </c>
      <c r="IL2015" t="s">
        <v>278</v>
      </c>
      <c r="IM2015" t="s">
        <v>279</v>
      </c>
      <c r="IN2015" t="s">
        <v>474</v>
      </c>
      <c r="IP2015" t="s">
        <v>475</v>
      </c>
    </row>
    <row r="2016" spans="1:250" x14ac:dyDescent="0.35">
      <c r="A2016">
        <v>15470</v>
      </c>
      <c r="B2016">
        <v>-922729984</v>
      </c>
      <c r="C2016">
        <v>1837</v>
      </c>
      <c r="D2016" t="s">
        <v>272</v>
      </c>
      <c r="E2016" t="s">
        <v>273</v>
      </c>
      <c r="F2016">
        <v>5062</v>
      </c>
      <c r="G2016" t="s">
        <v>294</v>
      </c>
      <c r="H2016" t="s">
        <v>295</v>
      </c>
      <c r="I2016">
        <v>527</v>
      </c>
      <c r="J2016" t="s">
        <v>535</v>
      </c>
      <c r="K2016" t="s">
        <v>536</v>
      </c>
      <c r="L2016">
        <v>4994</v>
      </c>
      <c r="M2016" t="s">
        <v>296</v>
      </c>
      <c r="N2016" t="s">
        <v>297</v>
      </c>
      <c r="O2016">
        <v>4994</v>
      </c>
      <c r="P2016" t="s">
        <v>296</v>
      </c>
      <c r="Q2016" t="s">
        <v>297</v>
      </c>
      <c r="R2016" t="s">
        <v>552</v>
      </c>
      <c r="S2016" s="43">
        <v>0</v>
      </c>
      <c r="U2016" s="43">
        <v>19</v>
      </c>
      <c r="IF2016">
        <v>4994</v>
      </c>
      <c r="IG2016" t="s">
        <v>296</v>
      </c>
      <c r="IH2016" t="s">
        <v>298</v>
      </c>
      <c r="IK2016">
        <v>-2</v>
      </c>
      <c r="IL2016" t="s">
        <v>278</v>
      </c>
      <c r="IM2016" t="s">
        <v>279</v>
      </c>
      <c r="IN2016" t="s">
        <v>474</v>
      </c>
      <c r="IP2016" t="s">
        <v>475</v>
      </c>
    </row>
    <row r="2017" spans="1:250" x14ac:dyDescent="0.35">
      <c r="A2017">
        <v>15471</v>
      </c>
      <c r="B2017">
        <v>-922729984</v>
      </c>
      <c r="C2017">
        <v>1837</v>
      </c>
      <c r="D2017" t="s">
        <v>272</v>
      </c>
      <c r="E2017" t="s">
        <v>273</v>
      </c>
      <c r="F2017">
        <v>5062</v>
      </c>
      <c r="G2017" t="s">
        <v>294</v>
      </c>
      <c r="H2017" t="s">
        <v>295</v>
      </c>
      <c r="I2017">
        <v>523</v>
      </c>
      <c r="J2017" t="s">
        <v>537</v>
      </c>
      <c r="K2017" t="s">
        <v>538</v>
      </c>
      <c r="L2017">
        <v>4994</v>
      </c>
      <c r="M2017" t="s">
        <v>296</v>
      </c>
      <c r="N2017" t="s">
        <v>297</v>
      </c>
      <c r="O2017">
        <v>4994</v>
      </c>
      <c r="P2017" t="s">
        <v>296</v>
      </c>
      <c r="Q2017" t="s">
        <v>297</v>
      </c>
      <c r="R2017" t="s">
        <v>552</v>
      </c>
      <c r="S2017" s="43">
        <v>0</v>
      </c>
      <c r="U2017" s="43">
        <v>19</v>
      </c>
      <c r="IF2017">
        <v>4994</v>
      </c>
      <c r="IG2017" t="s">
        <v>296</v>
      </c>
      <c r="IH2017" t="s">
        <v>298</v>
      </c>
      <c r="IK2017">
        <v>-2</v>
      </c>
      <c r="IL2017" t="s">
        <v>278</v>
      </c>
      <c r="IM2017" t="s">
        <v>279</v>
      </c>
      <c r="IN2017" t="s">
        <v>474</v>
      </c>
      <c r="IP2017" t="s">
        <v>475</v>
      </c>
    </row>
    <row r="2018" spans="1:250" x14ac:dyDescent="0.35">
      <c r="A2018">
        <v>15472</v>
      </c>
      <c r="B2018">
        <v>-922729984</v>
      </c>
      <c r="C2018">
        <v>1837</v>
      </c>
      <c r="D2018" t="s">
        <v>272</v>
      </c>
      <c r="E2018" t="s">
        <v>273</v>
      </c>
      <c r="F2018">
        <v>7057</v>
      </c>
      <c r="G2018" t="s">
        <v>290</v>
      </c>
      <c r="H2018" t="s">
        <v>291</v>
      </c>
      <c r="I2018">
        <v>528</v>
      </c>
      <c r="J2018" t="s">
        <v>531</v>
      </c>
      <c r="K2018" t="s">
        <v>532</v>
      </c>
      <c r="L2018">
        <v>4994</v>
      </c>
      <c r="M2018" t="s">
        <v>296</v>
      </c>
      <c r="N2018" t="s">
        <v>297</v>
      </c>
      <c r="O2018">
        <v>4994</v>
      </c>
      <c r="P2018" t="s">
        <v>296</v>
      </c>
      <c r="Q2018" t="s">
        <v>297</v>
      </c>
      <c r="R2018" t="s">
        <v>552</v>
      </c>
      <c r="S2018" s="43">
        <v>79.3</v>
      </c>
      <c r="U2018" s="43">
        <v>19</v>
      </c>
      <c r="IF2018">
        <v>4994</v>
      </c>
      <c r="IG2018" t="s">
        <v>296</v>
      </c>
      <c r="IH2018" t="s">
        <v>292</v>
      </c>
      <c r="IK2018">
        <v>-2</v>
      </c>
      <c r="IL2018" t="s">
        <v>278</v>
      </c>
      <c r="IM2018" t="s">
        <v>279</v>
      </c>
      <c r="IN2018" t="s">
        <v>471</v>
      </c>
      <c r="IP2018" t="s">
        <v>476</v>
      </c>
    </row>
    <row r="2019" spans="1:250" x14ac:dyDescent="0.35">
      <c r="A2019">
        <v>15473</v>
      </c>
      <c r="B2019">
        <v>-922729984</v>
      </c>
      <c r="C2019">
        <v>1837</v>
      </c>
      <c r="D2019" t="s">
        <v>272</v>
      </c>
      <c r="E2019" t="s">
        <v>273</v>
      </c>
      <c r="F2019">
        <v>7057</v>
      </c>
      <c r="G2019" t="s">
        <v>290</v>
      </c>
      <c r="H2019" t="s">
        <v>291</v>
      </c>
      <c r="I2019">
        <v>527</v>
      </c>
      <c r="J2019" t="s">
        <v>535</v>
      </c>
      <c r="K2019" t="s">
        <v>536</v>
      </c>
      <c r="L2019">
        <v>4994</v>
      </c>
      <c r="M2019" t="s">
        <v>296</v>
      </c>
      <c r="N2019" t="s">
        <v>297</v>
      </c>
      <c r="O2019">
        <v>4994</v>
      </c>
      <c r="P2019" t="s">
        <v>296</v>
      </c>
      <c r="Q2019" t="s">
        <v>297</v>
      </c>
      <c r="R2019" t="s">
        <v>552</v>
      </c>
      <c r="S2019" s="43">
        <v>55.51</v>
      </c>
      <c r="U2019" s="43">
        <v>19</v>
      </c>
      <c r="IF2019">
        <v>4994</v>
      </c>
      <c r="IG2019" t="s">
        <v>296</v>
      </c>
      <c r="IH2019" t="s">
        <v>292</v>
      </c>
      <c r="IK2019">
        <v>-2</v>
      </c>
      <c r="IL2019" t="s">
        <v>278</v>
      </c>
      <c r="IM2019" t="s">
        <v>279</v>
      </c>
      <c r="IN2019" t="s">
        <v>471</v>
      </c>
      <c r="IP2019" t="s">
        <v>476</v>
      </c>
    </row>
    <row r="2020" spans="1:250" x14ac:dyDescent="0.35">
      <c r="A2020">
        <v>15474</v>
      </c>
      <c r="B2020">
        <v>-922729984</v>
      </c>
      <c r="C2020">
        <v>1837</v>
      </c>
      <c r="D2020" t="s">
        <v>272</v>
      </c>
      <c r="E2020" t="s">
        <v>273</v>
      </c>
      <c r="F2020">
        <v>7057</v>
      </c>
      <c r="G2020" t="s">
        <v>290</v>
      </c>
      <c r="H2020" t="s">
        <v>291</v>
      </c>
      <c r="I2020">
        <v>523</v>
      </c>
      <c r="J2020" t="s">
        <v>537</v>
      </c>
      <c r="K2020" t="s">
        <v>538</v>
      </c>
      <c r="L2020">
        <v>4994</v>
      </c>
      <c r="M2020" t="s">
        <v>296</v>
      </c>
      <c r="N2020" t="s">
        <v>297</v>
      </c>
      <c r="O2020">
        <v>4994</v>
      </c>
      <c r="P2020" t="s">
        <v>296</v>
      </c>
      <c r="Q2020" t="s">
        <v>297</v>
      </c>
      <c r="R2020" t="s">
        <v>552</v>
      </c>
      <c r="S2020" s="43">
        <v>0</v>
      </c>
      <c r="U2020" s="43">
        <v>19</v>
      </c>
      <c r="IF2020">
        <v>4994</v>
      </c>
      <c r="IG2020" t="s">
        <v>296</v>
      </c>
      <c r="IH2020" t="s">
        <v>292</v>
      </c>
      <c r="IK2020">
        <v>-2</v>
      </c>
      <c r="IL2020" t="s">
        <v>278</v>
      </c>
      <c r="IM2020" t="s">
        <v>279</v>
      </c>
      <c r="IN2020" t="s">
        <v>471</v>
      </c>
      <c r="IP2020" t="s">
        <v>476</v>
      </c>
    </row>
    <row r="2021" spans="1:250" x14ac:dyDescent="0.35">
      <c r="A2021">
        <v>15475</v>
      </c>
      <c r="B2021">
        <v>-922729984</v>
      </c>
      <c r="C2021">
        <v>1837</v>
      </c>
      <c r="D2021" t="s">
        <v>272</v>
      </c>
      <c r="E2021" t="s">
        <v>273</v>
      </c>
      <c r="F2021">
        <v>7057</v>
      </c>
      <c r="G2021" t="s">
        <v>290</v>
      </c>
      <c r="H2021" t="s">
        <v>291</v>
      </c>
      <c r="I2021">
        <v>521</v>
      </c>
      <c r="J2021" t="s">
        <v>539</v>
      </c>
      <c r="K2021" t="s">
        <v>540</v>
      </c>
      <c r="L2021">
        <v>4994</v>
      </c>
      <c r="M2021" t="s">
        <v>296</v>
      </c>
      <c r="N2021" t="s">
        <v>297</v>
      </c>
      <c r="O2021">
        <v>4994</v>
      </c>
      <c r="P2021" t="s">
        <v>296</v>
      </c>
      <c r="Q2021" t="s">
        <v>297</v>
      </c>
      <c r="R2021" t="s">
        <v>552</v>
      </c>
      <c r="S2021" s="43">
        <v>0</v>
      </c>
      <c r="U2021" s="43">
        <v>19</v>
      </c>
      <c r="IF2021">
        <v>4994</v>
      </c>
      <c r="IG2021" t="s">
        <v>296</v>
      </c>
      <c r="IH2021" t="s">
        <v>292</v>
      </c>
      <c r="IK2021">
        <v>-2</v>
      </c>
      <c r="IL2021" t="s">
        <v>278</v>
      </c>
      <c r="IM2021" t="s">
        <v>279</v>
      </c>
      <c r="IN2021" t="s">
        <v>471</v>
      </c>
      <c r="IP2021" t="s">
        <v>476</v>
      </c>
    </row>
    <row r="2022" spans="1:250" x14ac:dyDescent="0.35">
      <c r="A2022">
        <v>15476</v>
      </c>
      <c r="B2022">
        <v>-922729984</v>
      </c>
      <c r="C2022">
        <v>1837</v>
      </c>
      <c r="D2022" t="s">
        <v>272</v>
      </c>
      <c r="E2022" t="s">
        <v>273</v>
      </c>
      <c r="F2022">
        <v>7057</v>
      </c>
      <c r="G2022" t="s">
        <v>290</v>
      </c>
      <c r="H2022" t="s">
        <v>291</v>
      </c>
      <c r="I2022">
        <v>519</v>
      </c>
      <c r="J2022" t="s">
        <v>541</v>
      </c>
      <c r="K2022" t="s">
        <v>542</v>
      </c>
      <c r="L2022">
        <v>4994</v>
      </c>
      <c r="M2022" t="s">
        <v>296</v>
      </c>
      <c r="N2022" t="s">
        <v>297</v>
      </c>
      <c r="O2022">
        <v>4994</v>
      </c>
      <c r="P2022" t="s">
        <v>296</v>
      </c>
      <c r="Q2022" t="s">
        <v>297</v>
      </c>
      <c r="R2022" t="s">
        <v>552</v>
      </c>
      <c r="S2022" s="43">
        <v>0</v>
      </c>
      <c r="U2022" s="43">
        <v>19</v>
      </c>
      <c r="IF2022">
        <v>4994</v>
      </c>
      <c r="IG2022" t="s">
        <v>296</v>
      </c>
      <c r="IH2022" t="s">
        <v>292</v>
      </c>
      <c r="IK2022">
        <v>-2</v>
      </c>
      <c r="IL2022" t="s">
        <v>278</v>
      </c>
      <c r="IM2022" t="s">
        <v>279</v>
      </c>
      <c r="IN2022" t="s">
        <v>471</v>
      </c>
      <c r="IP2022" t="s">
        <v>476</v>
      </c>
    </row>
    <row r="2023" spans="1:250" x14ac:dyDescent="0.35">
      <c r="A2023">
        <v>15477</v>
      </c>
      <c r="B2023">
        <v>-922729984</v>
      </c>
      <c r="C2023">
        <v>1837</v>
      </c>
      <c r="D2023" t="s">
        <v>272</v>
      </c>
      <c r="E2023" t="s">
        <v>273</v>
      </c>
      <c r="F2023">
        <v>7057</v>
      </c>
      <c r="G2023" t="s">
        <v>290</v>
      </c>
      <c r="H2023" t="s">
        <v>291</v>
      </c>
      <c r="I2023">
        <v>515</v>
      </c>
      <c r="J2023" t="s">
        <v>543</v>
      </c>
      <c r="K2023" t="s">
        <v>544</v>
      </c>
      <c r="L2023">
        <v>4994</v>
      </c>
      <c r="M2023" t="s">
        <v>296</v>
      </c>
      <c r="N2023" t="s">
        <v>297</v>
      </c>
      <c r="O2023">
        <v>4994</v>
      </c>
      <c r="P2023" t="s">
        <v>296</v>
      </c>
      <c r="Q2023" t="s">
        <v>297</v>
      </c>
      <c r="R2023" t="s">
        <v>552</v>
      </c>
      <c r="S2023" s="43">
        <v>0</v>
      </c>
      <c r="U2023" s="43">
        <v>19</v>
      </c>
      <c r="IF2023">
        <v>4994</v>
      </c>
      <c r="IG2023" t="s">
        <v>296</v>
      </c>
      <c r="IH2023" t="s">
        <v>292</v>
      </c>
      <c r="IK2023">
        <v>-2</v>
      </c>
      <c r="IL2023" t="s">
        <v>278</v>
      </c>
      <c r="IM2023" t="s">
        <v>279</v>
      </c>
      <c r="IN2023" t="s">
        <v>471</v>
      </c>
      <c r="IP2023" t="s">
        <v>476</v>
      </c>
    </row>
    <row r="2024" spans="1:250" x14ac:dyDescent="0.35">
      <c r="A2024">
        <v>15478</v>
      </c>
      <c r="B2024">
        <v>-922729984</v>
      </c>
      <c r="C2024">
        <v>1837</v>
      </c>
      <c r="D2024" t="s">
        <v>272</v>
      </c>
      <c r="E2024" t="s">
        <v>273</v>
      </c>
      <c r="F2024">
        <v>5062</v>
      </c>
      <c r="G2024" t="s">
        <v>294</v>
      </c>
      <c r="H2024" t="s">
        <v>295</v>
      </c>
      <c r="I2024">
        <v>521</v>
      </c>
      <c r="J2024" t="s">
        <v>539</v>
      </c>
      <c r="K2024" t="s">
        <v>540</v>
      </c>
      <c r="L2024">
        <v>7999</v>
      </c>
      <c r="M2024" t="s">
        <v>299</v>
      </c>
      <c r="N2024" t="s">
        <v>300</v>
      </c>
      <c r="O2024">
        <v>7999</v>
      </c>
      <c r="P2024" t="s">
        <v>299</v>
      </c>
      <c r="Q2024" t="s">
        <v>300</v>
      </c>
      <c r="R2024" t="s">
        <v>552</v>
      </c>
      <c r="S2024" s="43">
        <v>0</v>
      </c>
      <c r="U2024" s="43">
        <v>19</v>
      </c>
      <c r="IF2024">
        <v>7999</v>
      </c>
      <c r="IG2024" t="s">
        <v>299</v>
      </c>
      <c r="IH2024" t="s">
        <v>298</v>
      </c>
      <c r="IK2024">
        <v>-2</v>
      </c>
      <c r="IL2024" t="s">
        <v>278</v>
      </c>
      <c r="IM2024" t="s">
        <v>279</v>
      </c>
      <c r="IN2024" t="s">
        <v>474</v>
      </c>
      <c r="IP2024" t="s">
        <v>477</v>
      </c>
    </row>
    <row r="2025" spans="1:250" x14ac:dyDescent="0.35">
      <c r="A2025">
        <v>15479</v>
      </c>
      <c r="B2025">
        <v>-922729984</v>
      </c>
      <c r="C2025">
        <v>1837</v>
      </c>
      <c r="D2025" t="s">
        <v>272</v>
      </c>
      <c r="E2025" t="s">
        <v>273</v>
      </c>
      <c r="F2025">
        <v>5062</v>
      </c>
      <c r="G2025" t="s">
        <v>294</v>
      </c>
      <c r="H2025" t="s">
        <v>295</v>
      </c>
      <c r="I2025">
        <v>519</v>
      </c>
      <c r="J2025" t="s">
        <v>541</v>
      </c>
      <c r="K2025" t="s">
        <v>542</v>
      </c>
      <c r="L2025">
        <v>7999</v>
      </c>
      <c r="M2025" t="s">
        <v>299</v>
      </c>
      <c r="N2025" t="s">
        <v>300</v>
      </c>
      <c r="O2025">
        <v>7999</v>
      </c>
      <c r="P2025" t="s">
        <v>299</v>
      </c>
      <c r="Q2025" t="s">
        <v>300</v>
      </c>
      <c r="R2025" t="s">
        <v>552</v>
      </c>
      <c r="S2025" s="43">
        <v>0</v>
      </c>
      <c r="U2025" s="43">
        <v>19</v>
      </c>
      <c r="IF2025">
        <v>7999</v>
      </c>
      <c r="IG2025" t="s">
        <v>299</v>
      </c>
      <c r="IH2025" t="s">
        <v>298</v>
      </c>
      <c r="IK2025">
        <v>-2</v>
      </c>
      <c r="IL2025" t="s">
        <v>278</v>
      </c>
      <c r="IM2025" t="s">
        <v>279</v>
      </c>
      <c r="IN2025" t="s">
        <v>474</v>
      </c>
      <c r="IP2025" t="s">
        <v>477</v>
      </c>
    </row>
    <row r="2026" spans="1:250" x14ac:dyDescent="0.35">
      <c r="A2026">
        <v>15480</v>
      </c>
      <c r="B2026">
        <v>-922729984</v>
      </c>
      <c r="C2026">
        <v>1837</v>
      </c>
      <c r="D2026" t="s">
        <v>272</v>
      </c>
      <c r="E2026" t="s">
        <v>273</v>
      </c>
      <c r="F2026">
        <v>5062</v>
      </c>
      <c r="G2026" t="s">
        <v>294</v>
      </c>
      <c r="H2026" t="s">
        <v>295</v>
      </c>
      <c r="I2026">
        <v>515</v>
      </c>
      <c r="J2026" t="s">
        <v>543</v>
      </c>
      <c r="K2026" t="s">
        <v>544</v>
      </c>
      <c r="L2026">
        <v>7999</v>
      </c>
      <c r="M2026" t="s">
        <v>299</v>
      </c>
      <c r="N2026" t="s">
        <v>300</v>
      </c>
      <c r="O2026">
        <v>7999</v>
      </c>
      <c r="P2026" t="s">
        <v>299</v>
      </c>
      <c r="Q2026" t="s">
        <v>300</v>
      </c>
      <c r="R2026" t="s">
        <v>552</v>
      </c>
      <c r="S2026" s="43">
        <v>0</v>
      </c>
      <c r="U2026" s="43">
        <v>19</v>
      </c>
      <c r="IF2026">
        <v>7999</v>
      </c>
      <c r="IG2026" t="s">
        <v>299</v>
      </c>
      <c r="IH2026" t="s">
        <v>298</v>
      </c>
      <c r="IK2026">
        <v>-2</v>
      </c>
      <c r="IL2026" t="s">
        <v>278</v>
      </c>
      <c r="IM2026" t="s">
        <v>279</v>
      </c>
      <c r="IN2026" t="s">
        <v>474</v>
      </c>
      <c r="IP2026" t="s">
        <v>477</v>
      </c>
    </row>
    <row r="2027" spans="1:250" x14ac:dyDescent="0.35">
      <c r="A2027">
        <v>15481</v>
      </c>
      <c r="B2027">
        <v>-922729984</v>
      </c>
      <c r="C2027">
        <v>1837</v>
      </c>
      <c r="D2027" t="s">
        <v>272</v>
      </c>
      <c r="E2027" t="s">
        <v>273</v>
      </c>
      <c r="F2027">
        <v>5062</v>
      </c>
      <c r="G2027" t="s">
        <v>294</v>
      </c>
      <c r="H2027" t="s">
        <v>295</v>
      </c>
      <c r="I2027">
        <v>513</v>
      </c>
      <c r="J2027" t="s">
        <v>545</v>
      </c>
      <c r="K2027" t="s">
        <v>546</v>
      </c>
      <c r="L2027">
        <v>7999</v>
      </c>
      <c r="M2027" t="s">
        <v>299</v>
      </c>
      <c r="N2027" t="s">
        <v>300</v>
      </c>
      <c r="O2027">
        <v>7999</v>
      </c>
      <c r="P2027" t="s">
        <v>299</v>
      </c>
      <c r="Q2027" t="s">
        <v>300</v>
      </c>
      <c r="R2027" t="s">
        <v>552</v>
      </c>
      <c r="S2027" s="43">
        <v>0</v>
      </c>
      <c r="U2027" s="43">
        <v>19</v>
      </c>
      <c r="IF2027">
        <v>7999</v>
      </c>
      <c r="IG2027" t="s">
        <v>299</v>
      </c>
      <c r="IH2027" t="s">
        <v>298</v>
      </c>
      <c r="IK2027">
        <v>-2</v>
      </c>
      <c r="IL2027" t="s">
        <v>278</v>
      </c>
      <c r="IM2027" t="s">
        <v>279</v>
      </c>
      <c r="IN2027" t="s">
        <v>474</v>
      </c>
      <c r="IP2027" t="s">
        <v>477</v>
      </c>
    </row>
    <row r="2028" spans="1:250" x14ac:dyDescent="0.35">
      <c r="A2028">
        <v>15482</v>
      </c>
      <c r="B2028">
        <v>-922729984</v>
      </c>
      <c r="C2028">
        <v>1837</v>
      </c>
      <c r="D2028" t="s">
        <v>272</v>
      </c>
      <c r="E2028" t="s">
        <v>273</v>
      </c>
      <c r="F2028">
        <v>5062</v>
      </c>
      <c r="G2028" t="s">
        <v>294</v>
      </c>
      <c r="H2028" t="s">
        <v>295</v>
      </c>
      <c r="I2028">
        <v>509</v>
      </c>
      <c r="J2028" t="s">
        <v>547</v>
      </c>
      <c r="K2028" t="s">
        <v>548</v>
      </c>
      <c r="L2028">
        <v>7999</v>
      </c>
      <c r="M2028" t="s">
        <v>299</v>
      </c>
      <c r="N2028" t="s">
        <v>300</v>
      </c>
      <c r="O2028">
        <v>7999</v>
      </c>
      <c r="P2028" t="s">
        <v>299</v>
      </c>
      <c r="Q2028" t="s">
        <v>300</v>
      </c>
      <c r="R2028" t="s">
        <v>552</v>
      </c>
      <c r="S2028" s="43">
        <v>0</v>
      </c>
      <c r="U2028" s="43">
        <v>19</v>
      </c>
      <c r="IF2028">
        <v>7999</v>
      </c>
      <c r="IG2028" t="s">
        <v>299</v>
      </c>
      <c r="IH2028" t="s">
        <v>298</v>
      </c>
      <c r="IK2028">
        <v>-2</v>
      </c>
      <c r="IL2028" t="s">
        <v>278</v>
      </c>
      <c r="IM2028" t="s">
        <v>279</v>
      </c>
      <c r="IN2028" t="s">
        <v>474</v>
      </c>
      <c r="IP2028" t="s">
        <v>477</v>
      </c>
    </row>
    <row r="2029" spans="1:250" x14ac:dyDescent="0.35">
      <c r="A2029">
        <v>15483</v>
      </c>
      <c r="B2029">
        <v>-922729984</v>
      </c>
      <c r="C2029">
        <v>1837</v>
      </c>
      <c r="D2029" t="s">
        <v>272</v>
      </c>
      <c r="E2029" t="s">
        <v>273</v>
      </c>
      <c r="F2029">
        <v>5062</v>
      </c>
      <c r="G2029" t="s">
        <v>294</v>
      </c>
      <c r="H2029" t="s">
        <v>295</v>
      </c>
      <c r="I2029">
        <v>507</v>
      </c>
      <c r="J2029" t="s">
        <v>549</v>
      </c>
      <c r="K2029" t="s">
        <v>550</v>
      </c>
      <c r="L2029">
        <v>7999</v>
      </c>
      <c r="M2029" t="s">
        <v>299</v>
      </c>
      <c r="N2029" t="s">
        <v>300</v>
      </c>
      <c r="O2029">
        <v>7999</v>
      </c>
      <c r="P2029" t="s">
        <v>299</v>
      </c>
      <c r="Q2029" t="s">
        <v>300</v>
      </c>
      <c r="R2029" t="s">
        <v>552</v>
      </c>
      <c r="S2029" s="43">
        <v>0</v>
      </c>
      <c r="U2029" s="43">
        <v>19</v>
      </c>
      <c r="IF2029">
        <v>7999</v>
      </c>
      <c r="IG2029" t="s">
        <v>299</v>
      </c>
      <c r="IH2029" t="s">
        <v>298</v>
      </c>
      <c r="IK2029">
        <v>-2</v>
      </c>
      <c r="IL2029" t="s">
        <v>278</v>
      </c>
      <c r="IM2029" t="s">
        <v>279</v>
      </c>
      <c r="IN2029" t="s">
        <v>474</v>
      </c>
      <c r="IP2029" t="s">
        <v>477</v>
      </c>
    </row>
    <row r="2030" spans="1:250" x14ac:dyDescent="0.35">
      <c r="A2030">
        <v>15484</v>
      </c>
      <c r="B2030">
        <v>-922729984</v>
      </c>
      <c r="C2030">
        <v>1837</v>
      </c>
      <c r="D2030" t="s">
        <v>272</v>
      </c>
      <c r="E2030" t="s">
        <v>273</v>
      </c>
      <c r="F2030">
        <v>7057</v>
      </c>
      <c r="G2030" t="s">
        <v>290</v>
      </c>
      <c r="H2030" t="s">
        <v>291</v>
      </c>
      <c r="I2030">
        <v>513</v>
      </c>
      <c r="J2030" t="s">
        <v>545</v>
      </c>
      <c r="K2030" t="s">
        <v>546</v>
      </c>
      <c r="L2030">
        <v>7999</v>
      </c>
      <c r="M2030" t="s">
        <v>299</v>
      </c>
      <c r="N2030" t="s">
        <v>300</v>
      </c>
      <c r="O2030">
        <v>7999</v>
      </c>
      <c r="P2030" t="s">
        <v>299</v>
      </c>
      <c r="Q2030" t="s">
        <v>300</v>
      </c>
      <c r="R2030" t="s">
        <v>552</v>
      </c>
      <c r="S2030" s="43">
        <v>0</v>
      </c>
      <c r="U2030" s="43">
        <v>19</v>
      </c>
      <c r="IF2030">
        <v>7999</v>
      </c>
      <c r="IG2030" t="s">
        <v>299</v>
      </c>
      <c r="IH2030" t="s">
        <v>292</v>
      </c>
      <c r="IK2030">
        <v>-2</v>
      </c>
      <c r="IL2030" t="s">
        <v>278</v>
      </c>
      <c r="IM2030" t="s">
        <v>279</v>
      </c>
      <c r="IN2030" t="s">
        <v>471</v>
      </c>
      <c r="IP2030" t="s">
        <v>478</v>
      </c>
    </row>
    <row r="2031" spans="1:250" x14ac:dyDescent="0.35">
      <c r="A2031">
        <v>15485</v>
      </c>
      <c r="B2031">
        <v>-922729984</v>
      </c>
      <c r="C2031">
        <v>1837</v>
      </c>
      <c r="D2031" t="s">
        <v>272</v>
      </c>
      <c r="E2031" t="s">
        <v>273</v>
      </c>
      <c r="F2031">
        <v>7057</v>
      </c>
      <c r="G2031" t="s">
        <v>290</v>
      </c>
      <c r="H2031" t="s">
        <v>291</v>
      </c>
      <c r="I2031">
        <v>509</v>
      </c>
      <c r="J2031" t="s">
        <v>547</v>
      </c>
      <c r="K2031" t="s">
        <v>548</v>
      </c>
      <c r="L2031">
        <v>7999</v>
      </c>
      <c r="M2031" t="s">
        <v>299</v>
      </c>
      <c r="N2031" t="s">
        <v>300</v>
      </c>
      <c r="O2031">
        <v>7999</v>
      </c>
      <c r="P2031" t="s">
        <v>299</v>
      </c>
      <c r="Q2031" t="s">
        <v>300</v>
      </c>
      <c r="R2031" t="s">
        <v>552</v>
      </c>
      <c r="S2031" s="43">
        <v>113.47</v>
      </c>
      <c r="U2031" s="43">
        <v>19</v>
      </c>
      <c r="IF2031">
        <v>7999</v>
      </c>
      <c r="IG2031" t="s">
        <v>299</v>
      </c>
      <c r="IH2031" t="s">
        <v>292</v>
      </c>
      <c r="IK2031">
        <v>-2</v>
      </c>
      <c r="IL2031" t="s">
        <v>278</v>
      </c>
      <c r="IM2031" t="s">
        <v>279</v>
      </c>
      <c r="IN2031" t="s">
        <v>471</v>
      </c>
      <c r="IP2031" t="s">
        <v>478</v>
      </c>
    </row>
    <row r="2032" spans="1:250" x14ac:dyDescent="0.35">
      <c r="A2032">
        <v>15486</v>
      </c>
      <c r="B2032">
        <v>-922729984</v>
      </c>
      <c r="C2032">
        <v>1837</v>
      </c>
      <c r="D2032" t="s">
        <v>272</v>
      </c>
      <c r="E2032" t="s">
        <v>273</v>
      </c>
      <c r="F2032">
        <v>7057</v>
      </c>
      <c r="G2032" t="s">
        <v>290</v>
      </c>
      <c r="H2032" t="s">
        <v>291</v>
      </c>
      <c r="I2032">
        <v>507</v>
      </c>
      <c r="J2032" t="s">
        <v>549</v>
      </c>
      <c r="K2032" t="s">
        <v>550</v>
      </c>
      <c r="L2032">
        <v>7999</v>
      </c>
      <c r="M2032" t="s">
        <v>299</v>
      </c>
      <c r="N2032" t="s">
        <v>300</v>
      </c>
      <c r="O2032">
        <v>7999</v>
      </c>
      <c r="P2032" t="s">
        <v>299</v>
      </c>
      <c r="Q2032" t="s">
        <v>300</v>
      </c>
      <c r="R2032" t="s">
        <v>552</v>
      </c>
      <c r="S2032" s="43">
        <v>0</v>
      </c>
      <c r="U2032" s="43">
        <v>19</v>
      </c>
      <c r="IF2032">
        <v>7999</v>
      </c>
      <c r="IG2032" t="s">
        <v>299</v>
      </c>
      <c r="IH2032" t="s">
        <v>292</v>
      </c>
      <c r="IK2032">
        <v>-2</v>
      </c>
      <c r="IL2032" t="s">
        <v>278</v>
      </c>
      <c r="IM2032" t="s">
        <v>279</v>
      </c>
      <c r="IN2032" t="s">
        <v>471</v>
      </c>
      <c r="IP2032" t="s">
        <v>478</v>
      </c>
    </row>
    <row r="2033" spans="1:250" x14ac:dyDescent="0.35">
      <c r="A2033">
        <v>15487</v>
      </c>
      <c r="B2033">
        <v>-922729984</v>
      </c>
      <c r="C2033">
        <v>1837</v>
      </c>
      <c r="D2033" t="s">
        <v>272</v>
      </c>
      <c r="E2033" t="s">
        <v>273</v>
      </c>
      <c r="F2033">
        <v>5062</v>
      </c>
      <c r="G2033" t="s">
        <v>294</v>
      </c>
      <c r="H2033" t="s">
        <v>295</v>
      </c>
      <c r="I2033">
        <v>528</v>
      </c>
      <c r="J2033" t="s">
        <v>531</v>
      </c>
      <c r="K2033" t="s">
        <v>532</v>
      </c>
      <c r="L2033">
        <v>7999</v>
      </c>
      <c r="M2033" t="s">
        <v>299</v>
      </c>
      <c r="N2033" t="s">
        <v>300</v>
      </c>
      <c r="O2033">
        <v>7999</v>
      </c>
      <c r="P2033" t="s">
        <v>299</v>
      </c>
      <c r="Q2033" t="s">
        <v>300</v>
      </c>
      <c r="R2033" t="s">
        <v>552</v>
      </c>
      <c r="S2033" s="43">
        <v>0</v>
      </c>
      <c r="U2033" s="43">
        <v>19</v>
      </c>
      <c r="IF2033">
        <v>7999</v>
      </c>
      <c r="IG2033" t="s">
        <v>299</v>
      </c>
      <c r="IH2033" t="s">
        <v>298</v>
      </c>
      <c r="IK2033">
        <v>-2</v>
      </c>
      <c r="IL2033" t="s">
        <v>278</v>
      </c>
      <c r="IM2033" t="s">
        <v>279</v>
      </c>
      <c r="IN2033" t="s">
        <v>474</v>
      </c>
      <c r="IP2033" t="s">
        <v>477</v>
      </c>
    </row>
    <row r="2034" spans="1:250" x14ac:dyDescent="0.35">
      <c r="A2034">
        <v>15488</v>
      </c>
      <c r="B2034">
        <v>-922729984</v>
      </c>
      <c r="C2034">
        <v>1837</v>
      </c>
      <c r="D2034" t="s">
        <v>272</v>
      </c>
      <c r="E2034" t="s">
        <v>273</v>
      </c>
      <c r="F2034">
        <v>5062</v>
      </c>
      <c r="G2034" t="s">
        <v>294</v>
      </c>
      <c r="H2034" t="s">
        <v>295</v>
      </c>
      <c r="I2034">
        <v>527</v>
      </c>
      <c r="J2034" t="s">
        <v>535</v>
      </c>
      <c r="K2034" t="s">
        <v>536</v>
      </c>
      <c r="L2034">
        <v>7999</v>
      </c>
      <c r="M2034" t="s">
        <v>299</v>
      </c>
      <c r="N2034" t="s">
        <v>300</v>
      </c>
      <c r="O2034">
        <v>7999</v>
      </c>
      <c r="P2034" t="s">
        <v>299</v>
      </c>
      <c r="Q2034" t="s">
        <v>300</v>
      </c>
      <c r="R2034" t="s">
        <v>552</v>
      </c>
      <c r="S2034" s="43">
        <v>0</v>
      </c>
      <c r="U2034" s="43">
        <v>19</v>
      </c>
      <c r="IF2034">
        <v>7999</v>
      </c>
      <c r="IG2034" t="s">
        <v>299</v>
      </c>
      <c r="IH2034" t="s">
        <v>298</v>
      </c>
      <c r="IK2034">
        <v>-2</v>
      </c>
      <c r="IL2034" t="s">
        <v>278</v>
      </c>
      <c r="IM2034" t="s">
        <v>279</v>
      </c>
      <c r="IN2034" t="s">
        <v>474</v>
      </c>
      <c r="IP2034" t="s">
        <v>477</v>
      </c>
    </row>
    <row r="2035" spans="1:250" x14ac:dyDescent="0.35">
      <c r="A2035">
        <v>15489</v>
      </c>
      <c r="B2035">
        <v>-922729984</v>
      </c>
      <c r="C2035">
        <v>1837</v>
      </c>
      <c r="D2035" t="s">
        <v>272</v>
      </c>
      <c r="E2035" t="s">
        <v>273</v>
      </c>
      <c r="F2035">
        <v>5062</v>
      </c>
      <c r="G2035" t="s">
        <v>294</v>
      </c>
      <c r="H2035" t="s">
        <v>295</v>
      </c>
      <c r="I2035">
        <v>523</v>
      </c>
      <c r="J2035" t="s">
        <v>537</v>
      </c>
      <c r="K2035" t="s">
        <v>538</v>
      </c>
      <c r="L2035">
        <v>7999</v>
      </c>
      <c r="M2035" t="s">
        <v>299</v>
      </c>
      <c r="N2035" t="s">
        <v>300</v>
      </c>
      <c r="O2035">
        <v>7999</v>
      </c>
      <c r="P2035" t="s">
        <v>299</v>
      </c>
      <c r="Q2035" t="s">
        <v>300</v>
      </c>
      <c r="R2035" t="s">
        <v>552</v>
      </c>
      <c r="S2035" s="43">
        <v>0</v>
      </c>
      <c r="U2035" s="43">
        <v>19</v>
      </c>
      <c r="IF2035">
        <v>7999</v>
      </c>
      <c r="IG2035" t="s">
        <v>299</v>
      </c>
      <c r="IH2035" t="s">
        <v>298</v>
      </c>
      <c r="IK2035">
        <v>-2</v>
      </c>
      <c r="IL2035" t="s">
        <v>278</v>
      </c>
      <c r="IM2035" t="s">
        <v>279</v>
      </c>
      <c r="IN2035" t="s">
        <v>474</v>
      </c>
      <c r="IP2035" t="s">
        <v>477</v>
      </c>
    </row>
    <row r="2036" spans="1:250" x14ac:dyDescent="0.35">
      <c r="A2036">
        <v>15490</v>
      </c>
      <c r="B2036">
        <v>-922729984</v>
      </c>
      <c r="C2036">
        <v>1837</v>
      </c>
      <c r="D2036" t="s">
        <v>272</v>
      </c>
      <c r="E2036" t="s">
        <v>273</v>
      </c>
      <c r="F2036">
        <v>7057</v>
      </c>
      <c r="G2036" t="s">
        <v>290</v>
      </c>
      <c r="H2036" t="s">
        <v>291</v>
      </c>
      <c r="I2036">
        <v>528</v>
      </c>
      <c r="J2036" t="s">
        <v>531</v>
      </c>
      <c r="K2036" t="s">
        <v>532</v>
      </c>
      <c r="L2036">
        <v>7999</v>
      </c>
      <c r="M2036" t="s">
        <v>299</v>
      </c>
      <c r="N2036" t="s">
        <v>300</v>
      </c>
      <c r="O2036">
        <v>7999</v>
      </c>
      <c r="P2036" t="s">
        <v>299</v>
      </c>
      <c r="Q2036" t="s">
        <v>300</v>
      </c>
      <c r="R2036" t="s">
        <v>552</v>
      </c>
      <c r="S2036" s="43">
        <v>38.1</v>
      </c>
      <c r="U2036" s="43">
        <v>19</v>
      </c>
      <c r="IF2036">
        <v>7999</v>
      </c>
      <c r="IG2036" t="s">
        <v>299</v>
      </c>
      <c r="IH2036" t="s">
        <v>292</v>
      </c>
      <c r="IK2036">
        <v>-2</v>
      </c>
      <c r="IL2036" t="s">
        <v>278</v>
      </c>
      <c r="IM2036" t="s">
        <v>279</v>
      </c>
      <c r="IN2036" t="s">
        <v>471</v>
      </c>
      <c r="IP2036" t="s">
        <v>478</v>
      </c>
    </row>
    <row r="2037" spans="1:250" x14ac:dyDescent="0.35">
      <c r="A2037">
        <v>15491</v>
      </c>
      <c r="B2037">
        <v>-922729984</v>
      </c>
      <c r="C2037">
        <v>1837</v>
      </c>
      <c r="D2037" t="s">
        <v>272</v>
      </c>
      <c r="E2037" t="s">
        <v>273</v>
      </c>
      <c r="F2037">
        <v>7057</v>
      </c>
      <c r="G2037" t="s">
        <v>290</v>
      </c>
      <c r="H2037" t="s">
        <v>291</v>
      </c>
      <c r="I2037">
        <v>527</v>
      </c>
      <c r="J2037" t="s">
        <v>535</v>
      </c>
      <c r="K2037" t="s">
        <v>536</v>
      </c>
      <c r="L2037">
        <v>7999</v>
      </c>
      <c r="M2037" t="s">
        <v>299</v>
      </c>
      <c r="N2037" t="s">
        <v>300</v>
      </c>
      <c r="O2037">
        <v>7999</v>
      </c>
      <c r="P2037" t="s">
        <v>299</v>
      </c>
      <c r="Q2037" t="s">
        <v>300</v>
      </c>
      <c r="R2037" t="s">
        <v>552</v>
      </c>
      <c r="S2037" s="43">
        <v>26.67</v>
      </c>
      <c r="U2037" s="43">
        <v>19</v>
      </c>
      <c r="IF2037">
        <v>7999</v>
      </c>
      <c r="IG2037" t="s">
        <v>299</v>
      </c>
      <c r="IH2037" t="s">
        <v>292</v>
      </c>
      <c r="IK2037">
        <v>-2</v>
      </c>
      <c r="IL2037" t="s">
        <v>278</v>
      </c>
      <c r="IM2037" t="s">
        <v>279</v>
      </c>
      <c r="IN2037" t="s">
        <v>471</v>
      </c>
      <c r="IP2037" t="s">
        <v>478</v>
      </c>
    </row>
    <row r="2038" spans="1:250" x14ac:dyDescent="0.35">
      <c r="A2038">
        <v>15492</v>
      </c>
      <c r="B2038">
        <v>-922729984</v>
      </c>
      <c r="C2038">
        <v>1837</v>
      </c>
      <c r="D2038" t="s">
        <v>272</v>
      </c>
      <c r="E2038" t="s">
        <v>273</v>
      </c>
      <c r="F2038">
        <v>7057</v>
      </c>
      <c r="G2038" t="s">
        <v>290</v>
      </c>
      <c r="H2038" t="s">
        <v>291</v>
      </c>
      <c r="I2038">
        <v>523</v>
      </c>
      <c r="J2038" t="s">
        <v>537</v>
      </c>
      <c r="K2038" t="s">
        <v>538</v>
      </c>
      <c r="L2038">
        <v>7999</v>
      </c>
      <c r="M2038" t="s">
        <v>299</v>
      </c>
      <c r="N2038" t="s">
        <v>300</v>
      </c>
      <c r="O2038">
        <v>7999</v>
      </c>
      <c r="P2038" t="s">
        <v>299</v>
      </c>
      <c r="Q2038" t="s">
        <v>300</v>
      </c>
      <c r="R2038" t="s">
        <v>552</v>
      </c>
      <c r="S2038" s="43">
        <v>0</v>
      </c>
      <c r="U2038" s="43">
        <v>19</v>
      </c>
      <c r="IF2038">
        <v>7999</v>
      </c>
      <c r="IG2038" t="s">
        <v>299</v>
      </c>
      <c r="IH2038" t="s">
        <v>292</v>
      </c>
      <c r="IK2038">
        <v>-2</v>
      </c>
      <c r="IL2038" t="s">
        <v>278</v>
      </c>
      <c r="IM2038" t="s">
        <v>279</v>
      </c>
      <c r="IN2038" t="s">
        <v>471</v>
      </c>
      <c r="IP2038" t="s">
        <v>478</v>
      </c>
    </row>
    <row r="2039" spans="1:250" x14ac:dyDescent="0.35">
      <c r="A2039">
        <v>15493</v>
      </c>
      <c r="B2039">
        <v>-922729984</v>
      </c>
      <c r="C2039">
        <v>1837</v>
      </c>
      <c r="D2039" t="s">
        <v>272</v>
      </c>
      <c r="E2039" t="s">
        <v>273</v>
      </c>
      <c r="F2039">
        <v>7057</v>
      </c>
      <c r="G2039" t="s">
        <v>290</v>
      </c>
      <c r="H2039" t="s">
        <v>291</v>
      </c>
      <c r="I2039">
        <v>521</v>
      </c>
      <c r="J2039" t="s">
        <v>539</v>
      </c>
      <c r="K2039" t="s">
        <v>540</v>
      </c>
      <c r="L2039">
        <v>7999</v>
      </c>
      <c r="M2039" t="s">
        <v>299</v>
      </c>
      <c r="N2039" t="s">
        <v>300</v>
      </c>
      <c r="O2039">
        <v>7999</v>
      </c>
      <c r="P2039" t="s">
        <v>299</v>
      </c>
      <c r="Q2039" t="s">
        <v>300</v>
      </c>
      <c r="R2039" t="s">
        <v>552</v>
      </c>
      <c r="S2039" s="43">
        <v>0</v>
      </c>
      <c r="U2039" s="43">
        <v>19</v>
      </c>
      <c r="IF2039">
        <v>7999</v>
      </c>
      <c r="IG2039" t="s">
        <v>299</v>
      </c>
      <c r="IH2039" t="s">
        <v>292</v>
      </c>
      <c r="IK2039">
        <v>-2</v>
      </c>
      <c r="IL2039" t="s">
        <v>278</v>
      </c>
      <c r="IM2039" t="s">
        <v>279</v>
      </c>
      <c r="IN2039" t="s">
        <v>471</v>
      </c>
      <c r="IP2039" t="s">
        <v>478</v>
      </c>
    </row>
    <row r="2040" spans="1:250" x14ac:dyDescent="0.35">
      <c r="A2040">
        <v>15494</v>
      </c>
      <c r="B2040">
        <v>-922729984</v>
      </c>
      <c r="C2040">
        <v>1837</v>
      </c>
      <c r="D2040" t="s">
        <v>272</v>
      </c>
      <c r="E2040" t="s">
        <v>273</v>
      </c>
      <c r="F2040">
        <v>7057</v>
      </c>
      <c r="G2040" t="s">
        <v>290</v>
      </c>
      <c r="H2040" t="s">
        <v>291</v>
      </c>
      <c r="I2040">
        <v>519</v>
      </c>
      <c r="J2040" t="s">
        <v>541</v>
      </c>
      <c r="K2040" t="s">
        <v>542</v>
      </c>
      <c r="L2040">
        <v>7999</v>
      </c>
      <c r="M2040" t="s">
        <v>299</v>
      </c>
      <c r="N2040" t="s">
        <v>300</v>
      </c>
      <c r="O2040">
        <v>7999</v>
      </c>
      <c r="P2040" t="s">
        <v>299</v>
      </c>
      <c r="Q2040" t="s">
        <v>300</v>
      </c>
      <c r="R2040" t="s">
        <v>552</v>
      </c>
      <c r="S2040" s="43">
        <v>0</v>
      </c>
      <c r="U2040" s="43">
        <v>19</v>
      </c>
      <c r="IF2040">
        <v>7999</v>
      </c>
      <c r="IG2040" t="s">
        <v>299</v>
      </c>
      <c r="IH2040" t="s">
        <v>292</v>
      </c>
      <c r="IK2040">
        <v>-2</v>
      </c>
      <c r="IL2040" t="s">
        <v>278</v>
      </c>
      <c r="IM2040" t="s">
        <v>279</v>
      </c>
      <c r="IN2040" t="s">
        <v>471</v>
      </c>
      <c r="IP2040" t="s">
        <v>478</v>
      </c>
    </row>
    <row r="2041" spans="1:250" x14ac:dyDescent="0.35">
      <c r="A2041">
        <v>15495</v>
      </c>
      <c r="B2041">
        <v>-922729984</v>
      </c>
      <c r="C2041">
        <v>1837</v>
      </c>
      <c r="D2041" t="s">
        <v>272</v>
      </c>
      <c r="E2041" t="s">
        <v>273</v>
      </c>
      <c r="F2041">
        <v>7057</v>
      </c>
      <c r="G2041" t="s">
        <v>290</v>
      </c>
      <c r="H2041" t="s">
        <v>291</v>
      </c>
      <c r="I2041">
        <v>515</v>
      </c>
      <c r="J2041" t="s">
        <v>543</v>
      </c>
      <c r="K2041" t="s">
        <v>544</v>
      </c>
      <c r="L2041">
        <v>7999</v>
      </c>
      <c r="M2041" t="s">
        <v>299</v>
      </c>
      <c r="N2041" t="s">
        <v>300</v>
      </c>
      <c r="O2041">
        <v>7999</v>
      </c>
      <c r="P2041" t="s">
        <v>299</v>
      </c>
      <c r="Q2041" t="s">
        <v>300</v>
      </c>
      <c r="R2041" t="s">
        <v>552</v>
      </c>
      <c r="S2041" s="43">
        <v>0</v>
      </c>
      <c r="U2041" s="43">
        <v>19</v>
      </c>
      <c r="IF2041">
        <v>7999</v>
      </c>
      <c r="IG2041" t="s">
        <v>299</v>
      </c>
      <c r="IH2041" t="s">
        <v>292</v>
      </c>
      <c r="IK2041">
        <v>-2</v>
      </c>
      <c r="IL2041" t="s">
        <v>278</v>
      </c>
      <c r="IM2041" t="s">
        <v>279</v>
      </c>
      <c r="IN2041" t="s">
        <v>471</v>
      </c>
      <c r="IP2041" t="s">
        <v>478</v>
      </c>
    </row>
    <row r="2042" spans="1:250" x14ac:dyDescent="0.35">
      <c r="A2042">
        <v>15496</v>
      </c>
      <c r="B2042">
        <v>-922729984</v>
      </c>
      <c r="C2042">
        <v>1837</v>
      </c>
      <c r="D2042" t="s">
        <v>272</v>
      </c>
      <c r="E2042" t="s">
        <v>273</v>
      </c>
      <c r="F2042">
        <v>19011</v>
      </c>
      <c r="G2042" t="s">
        <v>318</v>
      </c>
      <c r="H2042" t="s">
        <v>319</v>
      </c>
      <c r="I2042">
        <v>515</v>
      </c>
      <c r="J2042" t="s">
        <v>543</v>
      </c>
      <c r="K2042" t="s">
        <v>544</v>
      </c>
      <c r="L2042">
        <v>12391</v>
      </c>
      <c r="M2042" t="s">
        <v>303</v>
      </c>
      <c r="N2042" t="s">
        <v>304</v>
      </c>
      <c r="O2042">
        <v>12391</v>
      </c>
      <c r="P2042" t="s">
        <v>303</v>
      </c>
      <c r="Q2042" t="s">
        <v>304</v>
      </c>
      <c r="R2042" t="s">
        <v>552</v>
      </c>
      <c r="S2042" s="43">
        <v>0</v>
      </c>
      <c r="U2042" s="43">
        <v>19</v>
      </c>
      <c r="IF2042">
        <v>12391</v>
      </c>
      <c r="IG2042" t="s">
        <v>303</v>
      </c>
      <c r="IH2042" t="s">
        <v>322</v>
      </c>
      <c r="IK2042">
        <v>-2</v>
      </c>
      <c r="IL2042" t="s">
        <v>278</v>
      </c>
      <c r="IM2042" t="s">
        <v>279</v>
      </c>
      <c r="IN2042" t="s">
        <v>484</v>
      </c>
      <c r="IP2042" t="s">
        <v>511</v>
      </c>
    </row>
    <row r="2043" spans="1:250" x14ac:dyDescent="0.35">
      <c r="A2043">
        <v>15497</v>
      </c>
      <c r="B2043">
        <v>-922729984</v>
      </c>
      <c r="C2043">
        <v>1837</v>
      </c>
      <c r="D2043" t="s">
        <v>272</v>
      </c>
      <c r="E2043" t="s">
        <v>273</v>
      </c>
      <c r="F2043">
        <v>19011</v>
      </c>
      <c r="G2043" t="s">
        <v>318</v>
      </c>
      <c r="H2043" t="s">
        <v>319</v>
      </c>
      <c r="I2043">
        <v>513</v>
      </c>
      <c r="J2043" t="s">
        <v>545</v>
      </c>
      <c r="K2043" t="s">
        <v>546</v>
      </c>
      <c r="L2043">
        <v>12391</v>
      </c>
      <c r="M2043" t="s">
        <v>303</v>
      </c>
      <c r="N2043" t="s">
        <v>304</v>
      </c>
      <c r="O2043">
        <v>12391</v>
      </c>
      <c r="P2043" t="s">
        <v>303</v>
      </c>
      <c r="Q2043" t="s">
        <v>304</v>
      </c>
      <c r="R2043" t="s">
        <v>552</v>
      </c>
      <c r="S2043" s="43">
        <v>0</v>
      </c>
      <c r="U2043" s="43">
        <v>19</v>
      </c>
      <c r="IF2043">
        <v>12391</v>
      </c>
      <c r="IG2043" t="s">
        <v>303</v>
      </c>
      <c r="IH2043" t="s">
        <v>322</v>
      </c>
      <c r="IK2043">
        <v>-2</v>
      </c>
      <c r="IL2043" t="s">
        <v>278</v>
      </c>
      <c r="IM2043" t="s">
        <v>279</v>
      </c>
      <c r="IN2043" t="s">
        <v>484</v>
      </c>
      <c r="IP2043" t="s">
        <v>511</v>
      </c>
    </row>
    <row r="2044" spans="1:250" x14ac:dyDescent="0.35">
      <c r="A2044">
        <v>15498</v>
      </c>
      <c r="B2044">
        <v>-922729984</v>
      </c>
      <c r="C2044">
        <v>1837</v>
      </c>
      <c r="D2044" t="s">
        <v>272</v>
      </c>
      <c r="E2044" t="s">
        <v>273</v>
      </c>
      <c r="F2044">
        <v>19011</v>
      </c>
      <c r="G2044" t="s">
        <v>318</v>
      </c>
      <c r="H2044" t="s">
        <v>319</v>
      </c>
      <c r="I2044">
        <v>509</v>
      </c>
      <c r="J2044" t="s">
        <v>547</v>
      </c>
      <c r="K2044" t="s">
        <v>548</v>
      </c>
      <c r="L2044">
        <v>12391</v>
      </c>
      <c r="M2044" t="s">
        <v>303</v>
      </c>
      <c r="N2044" t="s">
        <v>304</v>
      </c>
      <c r="O2044">
        <v>12391</v>
      </c>
      <c r="P2044" t="s">
        <v>303</v>
      </c>
      <c r="Q2044" t="s">
        <v>304</v>
      </c>
      <c r="R2044" t="s">
        <v>552</v>
      </c>
      <c r="S2044" s="43">
        <v>0</v>
      </c>
      <c r="U2044" s="43">
        <v>19</v>
      </c>
      <c r="IF2044">
        <v>12391</v>
      </c>
      <c r="IG2044" t="s">
        <v>303</v>
      </c>
      <c r="IH2044" t="s">
        <v>322</v>
      </c>
      <c r="IK2044">
        <v>-2</v>
      </c>
      <c r="IL2044" t="s">
        <v>278</v>
      </c>
      <c r="IM2044" t="s">
        <v>279</v>
      </c>
      <c r="IN2044" t="s">
        <v>484</v>
      </c>
      <c r="IP2044" t="s">
        <v>511</v>
      </c>
    </row>
    <row r="2045" spans="1:250" x14ac:dyDescent="0.35">
      <c r="A2045">
        <v>15499</v>
      </c>
      <c r="B2045">
        <v>-922729984</v>
      </c>
      <c r="C2045">
        <v>1837</v>
      </c>
      <c r="D2045" t="s">
        <v>272</v>
      </c>
      <c r="E2045" t="s">
        <v>273</v>
      </c>
      <c r="F2045">
        <v>19011</v>
      </c>
      <c r="G2045" t="s">
        <v>318</v>
      </c>
      <c r="H2045" t="s">
        <v>319</v>
      </c>
      <c r="I2045">
        <v>507</v>
      </c>
      <c r="J2045" t="s">
        <v>549</v>
      </c>
      <c r="K2045" t="s">
        <v>550</v>
      </c>
      <c r="L2045">
        <v>12391</v>
      </c>
      <c r="M2045" t="s">
        <v>303</v>
      </c>
      <c r="N2045" t="s">
        <v>304</v>
      </c>
      <c r="O2045">
        <v>12391</v>
      </c>
      <c r="P2045" t="s">
        <v>303</v>
      </c>
      <c r="Q2045" t="s">
        <v>304</v>
      </c>
      <c r="R2045" t="s">
        <v>552</v>
      </c>
      <c r="S2045" s="43">
        <v>0</v>
      </c>
      <c r="U2045" s="43">
        <v>19</v>
      </c>
      <c r="IF2045">
        <v>12391</v>
      </c>
      <c r="IG2045" t="s">
        <v>303</v>
      </c>
      <c r="IH2045" t="s">
        <v>322</v>
      </c>
      <c r="IK2045">
        <v>-2</v>
      </c>
      <c r="IL2045" t="s">
        <v>278</v>
      </c>
      <c r="IM2045" t="s">
        <v>279</v>
      </c>
      <c r="IN2045" t="s">
        <v>484</v>
      </c>
      <c r="IP2045" t="s">
        <v>511</v>
      </c>
    </row>
    <row r="2046" spans="1:250" x14ac:dyDescent="0.35">
      <c r="A2046">
        <v>15500</v>
      </c>
      <c r="B2046">
        <v>-922729984</v>
      </c>
      <c r="C2046">
        <v>1837</v>
      </c>
      <c r="D2046" t="s">
        <v>272</v>
      </c>
      <c r="E2046" t="s">
        <v>273</v>
      </c>
      <c r="F2046">
        <v>7057</v>
      </c>
      <c r="G2046" t="s">
        <v>290</v>
      </c>
      <c r="H2046" t="s">
        <v>291</v>
      </c>
      <c r="I2046">
        <v>509</v>
      </c>
      <c r="J2046" t="s">
        <v>547</v>
      </c>
      <c r="K2046" t="s">
        <v>548</v>
      </c>
      <c r="L2046">
        <v>12390</v>
      </c>
      <c r="M2046" t="s">
        <v>301</v>
      </c>
      <c r="N2046" t="s">
        <v>302</v>
      </c>
      <c r="O2046">
        <v>12390</v>
      </c>
      <c r="P2046" t="s">
        <v>301</v>
      </c>
      <c r="Q2046" t="s">
        <v>302</v>
      </c>
      <c r="R2046" t="s">
        <v>552</v>
      </c>
      <c r="S2046" s="43">
        <v>0</v>
      </c>
      <c r="U2046" s="43">
        <v>19</v>
      </c>
      <c r="IF2046">
        <v>12390</v>
      </c>
      <c r="IG2046" t="s">
        <v>301</v>
      </c>
      <c r="IH2046" t="s">
        <v>292</v>
      </c>
      <c r="IK2046">
        <v>-2</v>
      </c>
      <c r="IL2046" t="s">
        <v>278</v>
      </c>
      <c r="IM2046" t="s">
        <v>279</v>
      </c>
      <c r="IN2046" t="s">
        <v>471</v>
      </c>
      <c r="IP2046" t="s">
        <v>479</v>
      </c>
    </row>
    <row r="2047" spans="1:250" x14ac:dyDescent="0.35">
      <c r="A2047">
        <v>15501</v>
      </c>
      <c r="B2047">
        <v>-922729984</v>
      </c>
      <c r="C2047">
        <v>1837</v>
      </c>
      <c r="D2047" t="s">
        <v>272</v>
      </c>
      <c r="E2047" t="s">
        <v>273</v>
      </c>
      <c r="F2047">
        <v>7057</v>
      </c>
      <c r="G2047" t="s">
        <v>290</v>
      </c>
      <c r="H2047" t="s">
        <v>291</v>
      </c>
      <c r="I2047">
        <v>507</v>
      </c>
      <c r="J2047" t="s">
        <v>549</v>
      </c>
      <c r="K2047" t="s">
        <v>550</v>
      </c>
      <c r="L2047">
        <v>12390</v>
      </c>
      <c r="M2047" t="s">
        <v>301</v>
      </c>
      <c r="N2047" t="s">
        <v>302</v>
      </c>
      <c r="O2047">
        <v>12390</v>
      </c>
      <c r="P2047" t="s">
        <v>301</v>
      </c>
      <c r="Q2047" t="s">
        <v>302</v>
      </c>
      <c r="R2047" t="s">
        <v>552</v>
      </c>
      <c r="S2047" s="43">
        <v>0</v>
      </c>
      <c r="U2047" s="43">
        <v>19</v>
      </c>
      <c r="IF2047">
        <v>12390</v>
      </c>
      <c r="IG2047" t="s">
        <v>301</v>
      </c>
      <c r="IH2047" t="s">
        <v>292</v>
      </c>
      <c r="IK2047">
        <v>-2</v>
      </c>
      <c r="IL2047" t="s">
        <v>278</v>
      </c>
      <c r="IM2047" t="s">
        <v>279</v>
      </c>
      <c r="IN2047" t="s">
        <v>471</v>
      </c>
      <c r="IP2047" t="s">
        <v>479</v>
      </c>
    </row>
    <row r="2048" spans="1:250" x14ac:dyDescent="0.35">
      <c r="A2048">
        <v>15502</v>
      </c>
      <c r="B2048">
        <v>-922729984</v>
      </c>
      <c r="C2048">
        <v>1837</v>
      </c>
      <c r="D2048" t="s">
        <v>272</v>
      </c>
      <c r="E2048" t="s">
        <v>273</v>
      </c>
      <c r="F2048">
        <v>1848</v>
      </c>
      <c r="G2048" t="s">
        <v>285</v>
      </c>
      <c r="H2048" t="s">
        <v>273</v>
      </c>
      <c r="I2048">
        <v>507</v>
      </c>
      <c r="J2048" t="s">
        <v>549</v>
      </c>
      <c r="K2048" t="s">
        <v>550</v>
      </c>
      <c r="L2048">
        <v>12392</v>
      </c>
      <c r="M2048" t="s">
        <v>305</v>
      </c>
      <c r="N2048" t="s">
        <v>306</v>
      </c>
      <c r="O2048">
        <v>12392</v>
      </c>
      <c r="P2048" t="s">
        <v>305</v>
      </c>
      <c r="Q2048" t="s">
        <v>306</v>
      </c>
      <c r="R2048" t="s">
        <v>552</v>
      </c>
      <c r="S2048" s="43">
        <v>0</v>
      </c>
      <c r="U2048" s="43">
        <v>19</v>
      </c>
      <c r="IF2048">
        <v>12392</v>
      </c>
      <c r="IG2048" t="s">
        <v>305</v>
      </c>
      <c r="IH2048" t="s">
        <v>287</v>
      </c>
      <c r="IK2048">
        <v>-2</v>
      </c>
      <c r="IL2048" t="s">
        <v>278</v>
      </c>
      <c r="IM2048" t="s">
        <v>279</v>
      </c>
      <c r="IN2048" t="s">
        <v>463</v>
      </c>
      <c r="IP2048" t="s">
        <v>480</v>
      </c>
    </row>
    <row r="2049" spans="1:250" x14ac:dyDescent="0.35">
      <c r="A2049">
        <v>15503</v>
      </c>
      <c r="B2049">
        <v>-922729984</v>
      </c>
      <c r="C2049">
        <v>1837</v>
      </c>
      <c r="D2049" t="s">
        <v>272</v>
      </c>
      <c r="E2049" t="s">
        <v>273</v>
      </c>
      <c r="F2049">
        <v>19011</v>
      </c>
      <c r="G2049" t="s">
        <v>318</v>
      </c>
      <c r="H2049" t="s">
        <v>319</v>
      </c>
      <c r="I2049">
        <v>528</v>
      </c>
      <c r="J2049" t="s">
        <v>531</v>
      </c>
      <c r="K2049" t="s">
        <v>532</v>
      </c>
      <c r="L2049">
        <v>12391</v>
      </c>
      <c r="M2049" t="s">
        <v>303</v>
      </c>
      <c r="N2049" t="s">
        <v>304</v>
      </c>
      <c r="O2049">
        <v>12391</v>
      </c>
      <c r="P2049" t="s">
        <v>303</v>
      </c>
      <c r="Q2049" t="s">
        <v>304</v>
      </c>
      <c r="R2049" t="s">
        <v>552</v>
      </c>
      <c r="S2049" s="43">
        <v>0</v>
      </c>
      <c r="U2049" s="43">
        <v>19</v>
      </c>
      <c r="IF2049">
        <v>12391</v>
      </c>
      <c r="IG2049" t="s">
        <v>303</v>
      </c>
      <c r="IH2049" t="s">
        <v>322</v>
      </c>
      <c r="IK2049">
        <v>-2</v>
      </c>
      <c r="IL2049" t="s">
        <v>278</v>
      </c>
      <c r="IM2049" t="s">
        <v>279</v>
      </c>
      <c r="IN2049" t="s">
        <v>484</v>
      </c>
      <c r="IP2049" t="s">
        <v>511</v>
      </c>
    </row>
    <row r="2050" spans="1:250" x14ac:dyDescent="0.35">
      <c r="A2050">
        <v>15504</v>
      </c>
      <c r="B2050">
        <v>-922729984</v>
      </c>
      <c r="C2050">
        <v>1837</v>
      </c>
      <c r="D2050" t="s">
        <v>272</v>
      </c>
      <c r="E2050" t="s">
        <v>273</v>
      </c>
      <c r="F2050">
        <v>19011</v>
      </c>
      <c r="G2050" t="s">
        <v>318</v>
      </c>
      <c r="H2050" t="s">
        <v>319</v>
      </c>
      <c r="I2050">
        <v>527</v>
      </c>
      <c r="J2050" t="s">
        <v>535</v>
      </c>
      <c r="K2050" t="s">
        <v>536</v>
      </c>
      <c r="L2050">
        <v>12391</v>
      </c>
      <c r="M2050" t="s">
        <v>303</v>
      </c>
      <c r="N2050" t="s">
        <v>304</v>
      </c>
      <c r="O2050">
        <v>12391</v>
      </c>
      <c r="P2050" t="s">
        <v>303</v>
      </c>
      <c r="Q2050" t="s">
        <v>304</v>
      </c>
      <c r="R2050" t="s">
        <v>552</v>
      </c>
      <c r="S2050" s="43">
        <v>0</v>
      </c>
      <c r="U2050" s="43">
        <v>19</v>
      </c>
      <c r="IF2050">
        <v>12391</v>
      </c>
      <c r="IG2050" t="s">
        <v>303</v>
      </c>
      <c r="IH2050" t="s">
        <v>322</v>
      </c>
      <c r="IK2050">
        <v>-2</v>
      </c>
      <c r="IL2050" t="s">
        <v>278</v>
      </c>
      <c r="IM2050" t="s">
        <v>279</v>
      </c>
      <c r="IN2050" t="s">
        <v>484</v>
      </c>
      <c r="IP2050" t="s">
        <v>511</v>
      </c>
    </row>
    <row r="2051" spans="1:250" x14ac:dyDescent="0.35">
      <c r="A2051">
        <v>15505</v>
      </c>
      <c r="B2051">
        <v>-922729984</v>
      </c>
      <c r="C2051">
        <v>1837</v>
      </c>
      <c r="D2051" t="s">
        <v>272</v>
      </c>
      <c r="E2051" t="s">
        <v>273</v>
      </c>
      <c r="F2051">
        <v>19011</v>
      </c>
      <c r="G2051" t="s">
        <v>318</v>
      </c>
      <c r="H2051" t="s">
        <v>319</v>
      </c>
      <c r="I2051">
        <v>523</v>
      </c>
      <c r="J2051" t="s">
        <v>537</v>
      </c>
      <c r="K2051" t="s">
        <v>538</v>
      </c>
      <c r="L2051">
        <v>12391</v>
      </c>
      <c r="M2051" t="s">
        <v>303</v>
      </c>
      <c r="N2051" t="s">
        <v>304</v>
      </c>
      <c r="O2051">
        <v>12391</v>
      </c>
      <c r="P2051" t="s">
        <v>303</v>
      </c>
      <c r="Q2051" t="s">
        <v>304</v>
      </c>
      <c r="R2051" t="s">
        <v>552</v>
      </c>
      <c r="S2051" s="43">
        <v>0</v>
      </c>
      <c r="U2051" s="43">
        <v>19</v>
      </c>
      <c r="IF2051">
        <v>12391</v>
      </c>
      <c r="IG2051" t="s">
        <v>303</v>
      </c>
      <c r="IH2051" t="s">
        <v>322</v>
      </c>
      <c r="IK2051">
        <v>-2</v>
      </c>
      <c r="IL2051" t="s">
        <v>278</v>
      </c>
      <c r="IM2051" t="s">
        <v>279</v>
      </c>
      <c r="IN2051" t="s">
        <v>484</v>
      </c>
      <c r="IP2051" t="s">
        <v>511</v>
      </c>
    </row>
    <row r="2052" spans="1:250" x14ac:dyDescent="0.35">
      <c r="A2052">
        <v>15506</v>
      </c>
      <c r="B2052">
        <v>-922729984</v>
      </c>
      <c r="C2052">
        <v>1837</v>
      </c>
      <c r="D2052" t="s">
        <v>272</v>
      </c>
      <c r="E2052" t="s">
        <v>273</v>
      </c>
      <c r="F2052">
        <v>19011</v>
      </c>
      <c r="G2052" t="s">
        <v>318</v>
      </c>
      <c r="H2052" t="s">
        <v>319</v>
      </c>
      <c r="I2052">
        <v>521</v>
      </c>
      <c r="J2052" t="s">
        <v>539</v>
      </c>
      <c r="K2052" t="s">
        <v>540</v>
      </c>
      <c r="L2052">
        <v>12391</v>
      </c>
      <c r="M2052" t="s">
        <v>303</v>
      </c>
      <c r="N2052" t="s">
        <v>304</v>
      </c>
      <c r="O2052">
        <v>12391</v>
      </c>
      <c r="P2052" t="s">
        <v>303</v>
      </c>
      <c r="Q2052" t="s">
        <v>304</v>
      </c>
      <c r="R2052" t="s">
        <v>552</v>
      </c>
      <c r="S2052" s="43">
        <v>0</v>
      </c>
      <c r="U2052" s="43">
        <v>19</v>
      </c>
      <c r="IF2052">
        <v>12391</v>
      </c>
      <c r="IG2052" t="s">
        <v>303</v>
      </c>
      <c r="IH2052" t="s">
        <v>322</v>
      </c>
      <c r="IK2052">
        <v>-2</v>
      </c>
      <c r="IL2052" t="s">
        <v>278</v>
      </c>
      <c r="IM2052" t="s">
        <v>279</v>
      </c>
      <c r="IN2052" t="s">
        <v>484</v>
      </c>
      <c r="IP2052" t="s">
        <v>511</v>
      </c>
    </row>
    <row r="2053" spans="1:250" x14ac:dyDescent="0.35">
      <c r="A2053">
        <v>15507</v>
      </c>
      <c r="B2053">
        <v>-922729984</v>
      </c>
      <c r="C2053">
        <v>1837</v>
      </c>
      <c r="D2053" t="s">
        <v>272</v>
      </c>
      <c r="E2053" t="s">
        <v>273</v>
      </c>
      <c r="F2053">
        <v>19011</v>
      </c>
      <c r="G2053" t="s">
        <v>318</v>
      </c>
      <c r="H2053" t="s">
        <v>319</v>
      </c>
      <c r="I2053">
        <v>519</v>
      </c>
      <c r="J2053" t="s">
        <v>541</v>
      </c>
      <c r="K2053" t="s">
        <v>542</v>
      </c>
      <c r="L2053">
        <v>12391</v>
      </c>
      <c r="M2053" t="s">
        <v>303</v>
      </c>
      <c r="N2053" t="s">
        <v>304</v>
      </c>
      <c r="O2053">
        <v>12391</v>
      </c>
      <c r="P2053" t="s">
        <v>303</v>
      </c>
      <c r="Q2053" t="s">
        <v>304</v>
      </c>
      <c r="R2053" t="s">
        <v>552</v>
      </c>
      <c r="S2053" s="43">
        <v>0</v>
      </c>
      <c r="U2053" s="43">
        <v>19</v>
      </c>
      <c r="IF2053">
        <v>12391</v>
      </c>
      <c r="IG2053" t="s">
        <v>303</v>
      </c>
      <c r="IH2053" t="s">
        <v>322</v>
      </c>
      <c r="IK2053">
        <v>-2</v>
      </c>
      <c r="IL2053" t="s">
        <v>278</v>
      </c>
      <c r="IM2053" t="s">
        <v>279</v>
      </c>
      <c r="IN2053" t="s">
        <v>484</v>
      </c>
      <c r="IP2053" t="s">
        <v>511</v>
      </c>
    </row>
    <row r="2054" spans="1:250" x14ac:dyDescent="0.35">
      <c r="A2054">
        <v>15508</v>
      </c>
      <c r="B2054">
        <v>-922729984</v>
      </c>
      <c r="C2054">
        <v>1837</v>
      </c>
      <c r="D2054" t="s">
        <v>272</v>
      </c>
      <c r="E2054" t="s">
        <v>273</v>
      </c>
      <c r="F2054">
        <v>1848</v>
      </c>
      <c r="G2054" t="s">
        <v>285</v>
      </c>
      <c r="H2054" t="s">
        <v>273</v>
      </c>
      <c r="I2054">
        <v>523</v>
      </c>
      <c r="J2054" t="s">
        <v>537</v>
      </c>
      <c r="K2054" t="s">
        <v>538</v>
      </c>
      <c r="L2054">
        <v>12392</v>
      </c>
      <c r="M2054" t="s">
        <v>305</v>
      </c>
      <c r="N2054" t="s">
        <v>306</v>
      </c>
      <c r="O2054">
        <v>12392</v>
      </c>
      <c r="P2054" t="s">
        <v>305</v>
      </c>
      <c r="Q2054" t="s">
        <v>306</v>
      </c>
      <c r="R2054" t="s">
        <v>552</v>
      </c>
      <c r="S2054" s="43">
        <v>75.650000000000006</v>
      </c>
      <c r="U2054" s="43">
        <v>19</v>
      </c>
      <c r="IF2054">
        <v>12392</v>
      </c>
      <c r="IG2054" t="s">
        <v>305</v>
      </c>
      <c r="IH2054" t="s">
        <v>287</v>
      </c>
      <c r="IK2054">
        <v>-2</v>
      </c>
      <c r="IL2054" t="s">
        <v>278</v>
      </c>
      <c r="IM2054" t="s">
        <v>279</v>
      </c>
      <c r="IN2054" t="s">
        <v>463</v>
      </c>
      <c r="IP2054" t="s">
        <v>480</v>
      </c>
    </row>
    <row r="2055" spans="1:250" x14ac:dyDescent="0.35">
      <c r="A2055">
        <v>15509</v>
      </c>
      <c r="B2055">
        <v>-922729984</v>
      </c>
      <c r="C2055">
        <v>1837</v>
      </c>
      <c r="D2055" t="s">
        <v>272</v>
      </c>
      <c r="E2055" t="s">
        <v>273</v>
      </c>
      <c r="F2055">
        <v>1848</v>
      </c>
      <c r="G2055" t="s">
        <v>285</v>
      </c>
      <c r="H2055" t="s">
        <v>273</v>
      </c>
      <c r="I2055">
        <v>521</v>
      </c>
      <c r="J2055" t="s">
        <v>539</v>
      </c>
      <c r="K2055" t="s">
        <v>540</v>
      </c>
      <c r="L2055">
        <v>12392</v>
      </c>
      <c r="M2055" t="s">
        <v>305</v>
      </c>
      <c r="N2055" t="s">
        <v>306</v>
      </c>
      <c r="O2055">
        <v>12392</v>
      </c>
      <c r="P2055" t="s">
        <v>305</v>
      </c>
      <c r="Q2055" t="s">
        <v>306</v>
      </c>
      <c r="R2055" t="s">
        <v>552</v>
      </c>
      <c r="S2055" s="43">
        <v>0</v>
      </c>
      <c r="U2055" s="43">
        <v>19</v>
      </c>
      <c r="IF2055">
        <v>12392</v>
      </c>
      <c r="IG2055" t="s">
        <v>305</v>
      </c>
      <c r="IH2055" t="s">
        <v>287</v>
      </c>
      <c r="IK2055">
        <v>-2</v>
      </c>
      <c r="IL2055" t="s">
        <v>278</v>
      </c>
      <c r="IM2055" t="s">
        <v>279</v>
      </c>
      <c r="IN2055" t="s">
        <v>463</v>
      </c>
      <c r="IP2055" t="s">
        <v>480</v>
      </c>
    </row>
    <row r="2056" spans="1:250" x14ac:dyDescent="0.35">
      <c r="A2056">
        <v>15510</v>
      </c>
      <c r="B2056">
        <v>-922729984</v>
      </c>
      <c r="C2056">
        <v>1837</v>
      </c>
      <c r="D2056" t="s">
        <v>272</v>
      </c>
      <c r="E2056" t="s">
        <v>273</v>
      </c>
      <c r="F2056">
        <v>1848</v>
      </c>
      <c r="G2056" t="s">
        <v>285</v>
      </c>
      <c r="H2056" t="s">
        <v>273</v>
      </c>
      <c r="I2056">
        <v>519</v>
      </c>
      <c r="J2056" t="s">
        <v>541</v>
      </c>
      <c r="K2056" t="s">
        <v>542</v>
      </c>
      <c r="L2056">
        <v>12392</v>
      </c>
      <c r="M2056" t="s">
        <v>305</v>
      </c>
      <c r="N2056" t="s">
        <v>306</v>
      </c>
      <c r="O2056">
        <v>12392</v>
      </c>
      <c r="P2056" t="s">
        <v>305</v>
      </c>
      <c r="Q2056" t="s">
        <v>306</v>
      </c>
      <c r="R2056" t="s">
        <v>552</v>
      </c>
      <c r="S2056" s="43">
        <v>0</v>
      </c>
      <c r="U2056" s="43">
        <v>19</v>
      </c>
      <c r="IF2056">
        <v>12392</v>
      </c>
      <c r="IG2056" t="s">
        <v>305</v>
      </c>
      <c r="IH2056" t="s">
        <v>287</v>
      </c>
      <c r="IK2056">
        <v>-2</v>
      </c>
      <c r="IL2056" t="s">
        <v>278</v>
      </c>
      <c r="IM2056" t="s">
        <v>279</v>
      </c>
      <c r="IN2056" t="s">
        <v>463</v>
      </c>
      <c r="IP2056" t="s">
        <v>480</v>
      </c>
    </row>
    <row r="2057" spans="1:250" x14ac:dyDescent="0.35">
      <c r="A2057">
        <v>15511</v>
      </c>
      <c r="B2057">
        <v>-922729984</v>
      </c>
      <c r="C2057">
        <v>1837</v>
      </c>
      <c r="D2057" t="s">
        <v>272</v>
      </c>
      <c r="E2057" t="s">
        <v>273</v>
      </c>
      <c r="F2057">
        <v>1848</v>
      </c>
      <c r="G2057" t="s">
        <v>285</v>
      </c>
      <c r="H2057" t="s">
        <v>273</v>
      </c>
      <c r="I2057">
        <v>515</v>
      </c>
      <c r="J2057" t="s">
        <v>543</v>
      </c>
      <c r="K2057" t="s">
        <v>544</v>
      </c>
      <c r="L2057">
        <v>12392</v>
      </c>
      <c r="M2057" t="s">
        <v>305</v>
      </c>
      <c r="N2057" t="s">
        <v>306</v>
      </c>
      <c r="O2057">
        <v>12392</v>
      </c>
      <c r="P2057" t="s">
        <v>305</v>
      </c>
      <c r="Q2057" t="s">
        <v>306</v>
      </c>
      <c r="R2057" t="s">
        <v>552</v>
      </c>
      <c r="S2057" s="43">
        <v>0</v>
      </c>
      <c r="U2057" s="43">
        <v>19</v>
      </c>
      <c r="IF2057">
        <v>12392</v>
      </c>
      <c r="IG2057" t="s">
        <v>305</v>
      </c>
      <c r="IH2057" t="s">
        <v>287</v>
      </c>
      <c r="IK2057">
        <v>-2</v>
      </c>
      <c r="IL2057" t="s">
        <v>278</v>
      </c>
      <c r="IM2057" t="s">
        <v>279</v>
      </c>
      <c r="IN2057" t="s">
        <v>463</v>
      </c>
      <c r="IP2057" t="s">
        <v>480</v>
      </c>
    </row>
    <row r="2058" spans="1:250" x14ac:dyDescent="0.35">
      <c r="A2058">
        <v>15512</v>
      </c>
      <c r="B2058">
        <v>-922729984</v>
      </c>
      <c r="C2058">
        <v>1837</v>
      </c>
      <c r="D2058" t="s">
        <v>272</v>
      </c>
      <c r="E2058" t="s">
        <v>273</v>
      </c>
      <c r="F2058">
        <v>1848</v>
      </c>
      <c r="G2058" t="s">
        <v>285</v>
      </c>
      <c r="H2058" t="s">
        <v>273</v>
      </c>
      <c r="I2058">
        <v>513</v>
      </c>
      <c r="J2058" t="s">
        <v>545</v>
      </c>
      <c r="K2058" t="s">
        <v>546</v>
      </c>
      <c r="L2058">
        <v>12392</v>
      </c>
      <c r="M2058" t="s">
        <v>305</v>
      </c>
      <c r="N2058" t="s">
        <v>306</v>
      </c>
      <c r="O2058">
        <v>12392</v>
      </c>
      <c r="P2058" t="s">
        <v>305</v>
      </c>
      <c r="Q2058" t="s">
        <v>306</v>
      </c>
      <c r="R2058" t="s">
        <v>552</v>
      </c>
      <c r="S2058" s="43">
        <v>0</v>
      </c>
      <c r="U2058" s="43">
        <v>19</v>
      </c>
      <c r="IF2058">
        <v>12392</v>
      </c>
      <c r="IG2058" t="s">
        <v>305</v>
      </c>
      <c r="IH2058" t="s">
        <v>287</v>
      </c>
      <c r="IK2058">
        <v>-2</v>
      </c>
      <c r="IL2058" t="s">
        <v>278</v>
      </c>
      <c r="IM2058" t="s">
        <v>279</v>
      </c>
      <c r="IN2058" t="s">
        <v>463</v>
      </c>
      <c r="IP2058" t="s">
        <v>480</v>
      </c>
    </row>
    <row r="2059" spans="1:250" x14ac:dyDescent="0.35">
      <c r="A2059">
        <v>15513</v>
      </c>
      <c r="B2059">
        <v>-922729984</v>
      </c>
      <c r="C2059">
        <v>1837</v>
      </c>
      <c r="D2059" t="s">
        <v>272</v>
      </c>
      <c r="E2059" t="s">
        <v>273</v>
      </c>
      <c r="F2059">
        <v>1848</v>
      </c>
      <c r="G2059" t="s">
        <v>285</v>
      </c>
      <c r="H2059" t="s">
        <v>273</v>
      </c>
      <c r="I2059">
        <v>509</v>
      </c>
      <c r="J2059" t="s">
        <v>547</v>
      </c>
      <c r="K2059" t="s">
        <v>548</v>
      </c>
      <c r="L2059">
        <v>12392</v>
      </c>
      <c r="M2059" t="s">
        <v>305</v>
      </c>
      <c r="N2059" t="s">
        <v>306</v>
      </c>
      <c r="O2059">
        <v>12392</v>
      </c>
      <c r="P2059" t="s">
        <v>305</v>
      </c>
      <c r="Q2059" t="s">
        <v>306</v>
      </c>
      <c r="R2059" t="s">
        <v>552</v>
      </c>
      <c r="S2059" s="43">
        <v>0</v>
      </c>
      <c r="U2059" s="43">
        <v>19</v>
      </c>
      <c r="IF2059">
        <v>12392</v>
      </c>
      <c r="IG2059" t="s">
        <v>305</v>
      </c>
      <c r="IH2059" t="s">
        <v>287</v>
      </c>
      <c r="IK2059">
        <v>-2</v>
      </c>
      <c r="IL2059" t="s">
        <v>278</v>
      </c>
      <c r="IM2059" t="s">
        <v>279</v>
      </c>
      <c r="IN2059" t="s">
        <v>463</v>
      </c>
      <c r="IP2059" t="s">
        <v>480</v>
      </c>
    </row>
    <row r="2060" spans="1:250" x14ac:dyDescent="0.35">
      <c r="A2060">
        <v>15514</v>
      </c>
      <c r="B2060">
        <v>-922729984</v>
      </c>
      <c r="C2060">
        <v>1837</v>
      </c>
      <c r="D2060" t="s">
        <v>272</v>
      </c>
      <c r="E2060" t="s">
        <v>273</v>
      </c>
      <c r="F2060">
        <v>1848</v>
      </c>
      <c r="G2060" t="s">
        <v>285</v>
      </c>
      <c r="H2060" t="s">
        <v>273</v>
      </c>
      <c r="I2060">
        <v>515</v>
      </c>
      <c r="J2060" t="s">
        <v>543</v>
      </c>
      <c r="K2060" t="s">
        <v>544</v>
      </c>
      <c r="L2060">
        <v>12394</v>
      </c>
      <c r="M2060" t="s">
        <v>307</v>
      </c>
      <c r="N2060" t="s">
        <v>308</v>
      </c>
      <c r="O2060">
        <v>12394</v>
      </c>
      <c r="P2060" t="s">
        <v>307</v>
      </c>
      <c r="Q2060" t="s">
        <v>308</v>
      </c>
      <c r="R2060" t="s">
        <v>552</v>
      </c>
      <c r="S2060" s="43">
        <v>0</v>
      </c>
      <c r="U2060" s="43">
        <v>19</v>
      </c>
      <c r="IF2060">
        <v>12394</v>
      </c>
      <c r="IG2060" t="s">
        <v>307</v>
      </c>
      <c r="IH2060" t="s">
        <v>287</v>
      </c>
      <c r="IK2060">
        <v>-2</v>
      </c>
      <c r="IL2060" t="s">
        <v>278</v>
      </c>
      <c r="IM2060" t="s">
        <v>279</v>
      </c>
      <c r="IN2060" t="s">
        <v>463</v>
      </c>
      <c r="IP2060" t="s">
        <v>481</v>
      </c>
    </row>
    <row r="2061" spans="1:250" x14ac:dyDescent="0.35">
      <c r="A2061">
        <v>15515</v>
      </c>
      <c r="B2061">
        <v>-922729984</v>
      </c>
      <c r="C2061">
        <v>1837</v>
      </c>
      <c r="D2061" t="s">
        <v>272</v>
      </c>
      <c r="E2061" t="s">
        <v>273</v>
      </c>
      <c r="F2061">
        <v>1848</v>
      </c>
      <c r="G2061" t="s">
        <v>285</v>
      </c>
      <c r="H2061" t="s">
        <v>273</v>
      </c>
      <c r="I2061">
        <v>513</v>
      </c>
      <c r="J2061" t="s">
        <v>545</v>
      </c>
      <c r="K2061" t="s">
        <v>546</v>
      </c>
      <c r="L2061">
        <v>12394</v>
      </c>
      <c r="M2061" t="s">
        <v>307</v>
      </c>
      <c r="N2061" t="s">
        <v>308</v>
      </c>
      <c r="O2061">
        <v>12394</v>
      </c>
      <c r="P2061" t="s">
        <v>307</v>
      </c>
      <c r="Q2061" t="s">
        <v>308</v>
      </c>
      <c r="R2061" t="s">
        <v>552</v>
      </c>
      <c r="S2061" s="43">
        <v>0</v>
      </c>
      <c r="U2061" s="43">
        <v>19</v>
      </c>
      <c r="IF2061">
        <v>12394</v>
      </c>
      <c r="IG2061" t="s">
        <v>307</v>
      </c>
      <c r="IH2061" t="s">
        <v>287</v>
      </c>
      <c r="IK2061">
        <v>-2</v>
      </c>
      <c r="IL2061" t="s">
        <v>278</v>
      </c>
      <c r="IM2061" t="s">
        <v>279</v>
      </c>
      <c r="IN2061" t="s">
        <v>463</v>
      </c>
      <c r="IP2061" t="s">
        <v>481</v>
      </c>
    </row>
    <row r="2062" spans="1:250" x14ac:dyDescent="0.35">
      <c r="A2062">
        <v>15516</v>
      </c>
      <c r="B2062">
        <v>-922729984</v>
      </c>
      <c r="C2062">
        <v>1837</v>
      </c>
      <c r="D2062" t="s">
        <v>272</v>
      </c>
      <c r="E2062" t="s">
        <v>273</v>
      </c>
      <c r="F2062">
        <v>1848</v>
      </c>
      <c r="G2062" t="s">
        <v>285</v>
      </c>
      <c r="H2062" t="s">
        <v>273</v>
      </c>
      <c r="I2062">
        <v>509</v>
      </c>
      <c r="J2062" t="s">
        <v>547</v>
      </c>
      <c r="K2062" t="s">
        <v>548</v>
      </c>
      <c r="L2062">
        <v>12394</v>
      </c>
      <c r="M2062" t="s">
        <v>307</v>
      </c>
      <c r="N2062" t="s">
        <v>308</v>
      </c>
      <c r="O2062">
        <v>12394</v>
      </c>
      <c r="P2062" t="s">
        <v>307</v>
      </c>
      <c r="Q2062" t="s">
        <v>308</v>
      </c>
      <c r="R2062" t="s">
        <v>552</v>
      </c>
      <c r="S2062" s="43">
        <v>0</v>
      </c>
      <c r="U2062" s="43">
        <v>19</v>
      </c>
      <c r="IF2062">
        <v>12394</v>
      </c>
      <c r="IG2062" t="s">
        <v>307</v>
      </c>
      <c r="IH2062" t="s">
        <v>287</v>
      </c>
      <c r="IK2062">
        <v>-2</v>
      </c>
      <c r="IL2062" t="s">
        <v>278</v>
      </c>
      <c r="IM2062" t="s">
        <v>279</v>
      </c>
      <c r="IN2062" t="s">
        <v>463</v>
      </c>
      <c r="IP2062" t="s">
        <v>481</v>
      </c>
    </row>
    <row r="2063" spans="1:250" x14ac:dyDescent="0.35">
      <c r="A2063">
        <v>15517</v>
      </c>
      <c r="B2063">
        <v>-922729984</v>
      </c>
      <c r="C2063">
        <v>1837</v>
      </c>
      <c r="D2063" t="s">
        <v>272</v>
      </c>
      <c r="E2063" t="s">
        <v>273</v>
      </c>
      <c r="F2063">
        <v>1848</v>
      </c>
      <c r="G2063" t="s">
        <v>285</v>
      </c>
      <c r="H2063" t="s">
        <v>273</v>
      </c>
      <c r="I2063">
        <v>507</v>
      </c>
      <c r="J2063" t="s">
        <v>549</v>
      </c>
      <c r="K2063" t="s">
        <v>550</v>
      </c>
      <c r="L2063">
        <v>12394</v>
      </c>
      <c r="M2063" t="s">
        <v>307</v>
      </c>
      <c r="N2063" t="s">
        <v>308</v>
      </c>
      <c r="O2063">
        <v>12394</v>
      </c>
      <c r="P2063" t="s">
        <v>307</v>
      </c>
      <c r="Q2063" t="s">
        <v>308</v>
      </c>
      <c r="R2063" t="s">
        <v>552</v>
      </c>
      <c r="S2063" s="43">
        <v>0</v>
      </c>
      <c r="U2063" s="43">
        <v>19</v>
      </c>
      <c r="IF2063">
        <v>12394</v>
      </c>
      <c r="IG2063" t="s">
        <v>307</v>
      </c>
      <c r="IH2063" t="s">
        <v>287</v>
      </c>
      <c r="IK2063">
        <v>-2</v>
      </c>
      <c r="IL2063" t="s">
        <v>278</v>
      </c>
      <c r="IM2063" t="s">
        <v>279</v>
      </c>
      <c r="IN2063" t="s">
        <v>463</v>
      </c>
      <c r="IP2063" t="s">
        <v>481</v>
      </c>
    </row>
    <row r="2064" spans="1:250" x14ac:dyDescent="0.35">
      <c r="A2064">
        <v>15518</v>
      </c>
      <c r="B2064">
        <v>-922729984</v>
      </c>
      <c r="C2064">
        <v>1837</v>
      </c>
      <c r="D2064" t="s">
        <v>272</v>
      </c>
      <c r="E2064" t="s">
        <v>273</v>
      </c>
      <c r="F2064">
        <v>1848</v>
      </c>
      <c r="G2064" t="s">
        <v>285</v>
      </c>
      <c r="H2064" t="s">
        <v>273</v>
      </c>
      <c r="I2064">
        <v>528</v>
      </c>
      <c r="J2064" t="s">
        <v>531</v>
      </c>
      <c r="K2064" t="s">
        <v>532</v>
      </c>
      <c r="L2064">
        <v>12392</v>
      </c>
      <c r="M2064" t="s">
        <v>305</v>
      </c>
      <c r="N2064" t="s">
        <v>306</v>
      </c>
      <c r="O2064">
        <v>12392</v>
      </c>
      <c r="P2064" t="s">
        <v>305</v>
      </c>
      <c r="Q2064" t="s">
        <v>306</v>
      </c>
      <c r="R2064" t="s">
        <v>552</v>
      </c>
      <c r="S2064" s="43">
        <v>0</v>
      </c>
      <c r="U2064" s="43">
        <v>19</v>
      </c>
      <c r="IF2064">
        <v>12392</v>
      </c>
      <c r="IG2064" t="s">
        <v>305</v>
      </c>
      <c r="IH2064" t="s">
        <v>287</v>
      </c>
      <c r="IK2064">
        <v>-2</v>
      </c>
      <c r="IL2064" t="s">
        <v>278</v>
      </c>
      <c r="IM2064" t="s">
        <v>279</v>
      </c>
      <c r="IN2064" t="s">
        <v>463</v>
      </c>
      <c r="IP2064" t="s">
        <v>480</v>
      </c>
    </row>
    <row r="2065" spans="1:250" x14ac:dyDescent="0.35">
      <c r="A2065">
        <v>15519</v>
      </c>
      <c r="B2065">
        <v>-922729984</v>
      </c>
      <c r="C2065">
        <v>1837</v>
      </c>
      <c r="D2065" t="s">
        <v>272</v>
      </c>
      <c r="E2065" t="s">
        <v>273</v>
      </c>
      <c r="F2065">
        <v>1848</v>
      </c>
      <c r="G2065" t="s">
        <v>285</v>
      </c>
      <c r="H2065" t="s">
        <v>273</v>
      </c>
      <c r="I2065">
        <v>527</v>
      </c>
      <c r="J2065" t="s">
        <v>535</v>
      </c>
      <c r="K2065" t="s">
        <v>536</v>
      </c>
      <c r="L2065">
        <v>12392</v>
      </c>
      <c r="M2065" t="s">
        <v>305</v>
      </c>
      <c r="N2065" t="s">
        <v>306</v>
      </c>
      <c r="O2065">
        <v>12392</v>
      </c>
      <c r="P2065" t="s">
        <v>305</v>
      </c>
      <c r="Q2065" t="s">
        <v>306</v>
      </c>
      <c r="R2065" t="s">
        <v>552</v>
      </c>
      <c r="S2065" s="43">
        <v>-75.650000000000006</v>
      </c>
      <c r="U2065" s="43">
        <v>19</v>
      </c>
      <c r="IF2065">
        <v>12392</v>
      </c>
      <c r="IG2065" t="s">
        <v>305</v>
      </c>
      <c r="IH2065" t="s">
        <v>287</v>
      </c>
      <c r="IK2065">
        <v>-2</v>
      </c>
      <c r="IL2065" t="s">
        <v>278</v>
      </c>
      <c r="IM2065" t="s">
        <v>279</v>
      </c>
      <c r="IN2065" t="s">
        <v>463</v>
      </c>
      <c r="IP2065" t="s">
        <v>480</v>
      </c>
    </row>
    <row r="2066" spans="1:250" x14ac:dyDescent="0.35">
      <c r="A2066">
        <v>15520</v>
      </c>
      <c r="B2066">
        <v>-922729984</v>
      </c>
      <c r="C2066">
        <v>1837</v>
      </c>
      <c r="D2066" t="s">
        <v>272</v>
      </c>
      <c r="E2066" t="s">
        <v>273</v>
      </c>
      <c r="F2066">
        <v>13794</v>
      </c>
      <c r="G2066" t="s">
        <v>274</v>
      </c>
      <c r="H2066" t="s">
        <v>275</v>
      </c>
      <c r="I2066">
        <v>507</v>
      </c>
      <c r="J2066" t="s">
        <v>549</v>
      </c>
      <c r="K2066" t="s">
        <v>550</v>
      </c>
      <c r="L2066">
        <v>13917</v>
      </c>
      <c r="M2066" t="s">
        <v>309</v>
      </c>
      <c r="N2066" t="s">
        <v>310</v>
      </c>
      <c r="O2066">
        <v>13917</v>
      </c>
      <c r="P2066" t="s">
        <v>309</v>
      </c>
      <c r="Q2066" t="s">
        <v>310</v>
      </c>
      <c r="R2066" t="s">
        <v>552</v>
      </c>
      <c r="S2066" s="43">
        <v>0</v>
      </c>
      <c r="U2066" s="43">
        <v>19</v>
      </c>
      <c r="IF2066">
        <v>13917</v>
      </c>
      <c r="IG2066" t="s">
        <v>309</v>
      </c>
      <c r="IH2066" t="s">
        <v>311</v>
      </c>
      <c r="IK2066">
        <v>-2</v>
      </c>
      <c r="IL2066" t="s">
        <v>278</v>
      </c>
      <c r="IM2066" t="s">
        <v>279</v>
      </c>
      <c r="IN2066" t="s">
        <v>468</v>
      </c>
      <c r="IP2066" t="s">
        <v>482</v>
      </c>
    </row>
    <row r="2067" spans="1:250" x14ac:dyDescent="0.35">
      <c r="A2067">
        <v>15521</v>
      </c>
      <c r="B2067">
        <v>-922729984</v>
      </c>
      <c r="C2067">
        <v>1837</v>
      </c>
      <c r="D2067" t="s">
        <v>272</v>
      </c>
      <c r="E2067" t="s">
        <v>273</v>
      </c>
      <c r="F2067">
        <v>1848</v>
      </c>
      <c r="G2067" t="s">
        <v>285</v>
      </c>
      <c r="H2067" t="s">
        <v>273</v>
      </c>
      <c r="I2067">
        <v>528</v>
      </c>
      <c r="J2067" t="s">
        <v>531</v>
      </c>
      <c r="K2067" t="s">
        <v>532</v>
      </c>
      <c r="L2067">
        <v>12394</v>
      </c>
      <c r="M2067" t="s">
        <v>307</v>
      </c>
      <c r="N2067" t="s">
        <v>308</v>
      </c>
      <c r="O2067">
        <v>12394</v>
      </c>
      <c r="P2067" t="s">
        <v>307</v>
      </c>
      <c r="Q2067" t="s">
        <v>308</v>
      </c>
      <c r="R2067" t="s">
        <v>552</v>
      </c>
      <c r="S2067" s="43">
        <v>0</v>
      </c>
      <c r="U2067" s="43">
        <v>19</v>
      </c>
      <c r="IF2067">
        <v>12394</v>
      </c>
      <c r="IG2067" t="s">
        <v>307</v>
      </c>
      <c r="IH2067" t="s">
        <v>287</v>
      </c>
      <c r="IK2067">
        <v>-2</v>
      </c>
      <c r="IL2067" t="s">
        <v>278</v>
      </c>
      <c r="IM2067" t="s">
        <v>279</v>
      </c>
      <c r="IN2067" t="s">
        <v>463</v>
      </c>
      <c r="IP2067" t="s">
        <v>481</v>
      </c>
    </row>
    <row r="2068" spans="1:250" x14ac:dyDescent="0.35">
      <c r="A2068">
        <v>15522</v>
      </c>
      <c r="B2068">
        <v>-922729984</v>
      </c>
      <c r="C2068">
        <v>1837</v>
      </c>
      <c r="D2068" t="s">
        <v>272</v>
      </c>
      <c r="E2068" t="s">
        <v>273</v>
      </c>
      <c r="F2068">
        <v>1848</v>
      </c>
      <c r="G2068" t="s">
        <v>285</v>
      </c>
      <c r="H2068" t="s">
        <v>273</v>
      </c>
      <c r="I2068">
        <v>527</v>
      </c>
      <c r="J2068" t="s">
        <v>535</v>
      </c>
      <c r="K2068" t="s">
        <v>536</v>
      </c>
      <c r="L2068">
        <v>12394</v>
      </c>
      <c r="M2068" t="s">
        <v>307</v>
      </c>
      <c r="N2068" t="s">
        <v>308</v>
      </c>
      <c r="O2068">
        <v>12394</v>
      </c>
      <c r="P2068" t="s">
        <v>307</v>
      </c>
      <c r="Q2068" t="s">
        <v>308</v>
      </c>
      <c r="R2068" t="s">
        <v>552</v>
      </c>
      <c r="S2068" s="43">
        <v>-2.72</v>
      </c>
      <c r="U2068" s="43">
        <v>19</v>
      </c>
      <c r="IF2068">
        <v>12394</v>
      </c>
      <c r="IG2068" t="s">
        <v>307</v>
      </c>
      <c r="IH2068" t="s">
        <v>287</v>
      </c>
      <c r="IK2068">
        <v>-2</v>
      </c>
      <c r="IL2068" t="s">
        <v>278</v>
      </c>
      <c r="IM2068" t="s">
        <v>279</v>
      </c>
      <c r="IN2068" t="s">
        <v>463</v>
      </c>
      <c r="IP2068" t="s">
        <v>481</v>
      </c>
    </row>
    <row r="2069" spans="1:250" x14ac:dyDescent="0.35">
      <c r="A2069">
        <v>15523</v>
      </c>
      <c r="B2069">
        <v>-922729984</v>
      </c>
      <c r="C2069">
        <v>1837</v>
      </c>
      <c r="D2069" t="s">
        <v>272</v>
      </c>
      <c r="E2069" t="s">
        <v>273</v>
      </c>
      <c r="F2069">
        <v>1848</v>
      </c>
      <c r="G2069" t="s">
        <v>285</v>
      </c>
      <c r="H2069" t="s">
        <v>273</v>
      </c>
      <c r="I2069">
        <v>523</v>
      </c>
      <c r="J2069" t="s">
        <v>537</v>
      </c>
      <c r="K2069" t="s">
        <v>538</v>
      </c>
      <c r="L2069">
        <v>12394</v>
      </c>
      <c r="M2069" t="s">
        <v>307</v>
      </c>
      <c r="N2069" t="s">
        <v>308</v>
      </c>
      <c r="O2069">
        <v>12394</v>
      </c>
      <c r="P2069" t="s">
        <v>307</v>
      </c>
      <c r="Q2069" t="s">
        <v>308</v>
      </c>
      <c r="R2069" t="s">
        <v>552</v>
      </c>
      <c r="S2069" s="43">
        <v>2.72</v>
      </c>
      <c r="U2069" s="43">
        <v>19</v>
      </c>
      <c r="IF2069">
        <v>12394</v>
      </c>
      <c r="IG2069" t="s">
        <v>307</v>
      </c>
      <c r="IH2069" t="s">
        <v>287</v>
      </c>
      <c r="IK2069">
        <v>-2</v>
      </c>
      <c r="IL2069" t="s">
        <v>278</v>
      </c>
      <c r="IM2069" t="s">
        <v>279</v>
      </c>
      <c r="IN2069" t="s">
        <v>463</v>
      </c>
      <c r="IP2069" t="s">
        <v>481</v>
      </c>
    </row>
    <row r="2070" spans="1:250" x14ac:dyDescent="0.35">
      <c r="A2070">
        <v>15524</v>
      </c>
      <c r="B2070">
        <v>-922729984</v>
      </c>
      <c r="C2070">
        <v>1837</v>
      </c>
      <c r="D2070" t="s">
        <v>272</v>
      </c>
      <c r="E2070" t="s">
        <v>273</v>
      </c>
      <c r="F2070">
        <v>1848</v>
      </c>
      <c r="G2070" t="s">
        <v>285</v>
      </c>
      <c r="H2070" t="s">
        <v>273</v>
      </c>
      <c r="I2070">
        <v>521</v>
      </c>
      <c r="J2070" t="s">
        <v>539</v>
      </c>
      <c r="K2070" t="s">
        <v>540</v>
      </c>
      <c r="L2070">
        <v>12394</v>
      </c>
      <c r="M2070" t="s">
        <v>307</v>
      </c>
      <c r="N2070" t="s">
        <v>308</v>
      </c>
      <c r="O2070">
        <v>12394</v>
      </c>
      <c r="P2070" t="s">
        <v>307</v>
      </c>
      <c r="Q2070" t="s">
        <v>308</v>
      </c>
      <c r="R2070" t="s">
        <v>552</v>
      </c>
      <c r="S2070" s="43">
        <v>0</v>
      </c>
      <c r="U2070" s="43">
        <v>19</v>
      </c>
      <c r="IF2070">
        <v>12394</v>
      </c>
      <c r="IG2070" t="s">
        <v>307</v>
      </c>
      <c r="IH2070" t="s">
        <v>287</v>
      </c>
      <c r="IK2070">
        <v>-2</v>
      </c>
      <c r="IL2070" t="s">
        <v>278</v>
      </c>
      <c r="IM2070" t="s">
        <v>279</v>
      </c>
      <c r="IN2070" t="s">
        <v>463</v>
      </c>
      <c r="IP2070" t="s">
        <v>481</v>
      </c>
    </row>
    <row r="2071" spans="1:250" x14ac:dyDescent="0.35">
      <c r="A2071">
        <v>15525</v>
      </c>
      <c r="B2071">
        <v>-922729984</v>
      </c>
      <c r="C2071">
        <v>1837</v>
      </c>
      <c r="D2071" t="s">
        <v>272</v>
      </c>
      <c r="E2071" t="s">
        <v>273</v>
      </c>
      <c r="F2071">
        <v>1848</v>
      </c>
      <c r="G2071" t="s">
        <v>285</v>
      </c>
      <c r="H2071" t="s">
        <v>273</v>
      </c>
      <c r="I2071">
        <v>519</v>
      </c>
      <c r="J2071" t="s">
        <v>541</v>
      </c>
      <c r="K2071" t="s">
        <v>542</v>
      </c>
      <c r="L2071">
        <v>12394</v>
      </c>
      <c r="M2071" t="s">
        <v>307</v>
      </c>
      <c r="N2071" t="s">
        <v>308</v>
      </c>
      <c r="O2071">
        <v>12394</v>
      </c>
      <c r="P2071" t="s">
        <v>307</v>
      </c>
      <c r="Q2071" t="s">
        <v>308</v>
      </c>
      <c r="R2071" t="s">
        <v>552</v>
      </c>
      <c r="S2071" s="43">
        <v>0</v>
      </c>
      <c r="U2071" s="43">
        <v>19</v>
      </c>
      <c r="IF2071">
        <v>12394</v>
      </c>
      <c r="IG2071" t="s">
        <v>307</v>
      </c>
      <c r="IH2071" t="s">
        <v>287</v>
      </c>
      <c r="IK2071">
        <v>-2</v>
      </c>
      <c r="IL2071" t="s">
        <v>278</v>
      </c>
      <c r="IM2071" t="s">
        <v>279</v>
      </c>
      <c r="IN2071" t="s">
        <v>463</v>
      </c>
      <c r="IP2071" t="s">
        <v>481</v>
      </c>
    </row>
    <row r="2072" spans="1:250" x14ac:dyDescent="0.35">
      <c r="A2072">
        <v>15526</v>
      </c>
      <c r="B2072">
        <v>-922729984</v>
      </c>
      <c r="C2072">
        <v>1837</v>
      </c>
      <c r="D2072" t="s">
        <v>272</v>
      </c>
      <c r="E2072" t="s">
        <v>273</v>
      </c>
      <c r="F2072">
        <v>13794</v>
      </c>
      <c r="G2072" t="s">
        <v>274</v>
      </c>
      <c r="H2072" t="s">
        <v>275</v>
      </c>
      <c r="I2072">
        <v>523</v>
      </c>
      <c r="J2072" t="s">
        <v>537</v>
      </c>
      <c r="K2072" t="s">
        <v>538</v>
      </c>
      <c r="L2072">
        <v>13917</v>
      </c>
      <c r="M2072" t="s">
        <v>309</v>
      </c>
      <c r="N2072" t="s">
        <v>310</v>
      </c>
      <c r="O2072">
        <v>13917</v>
      </c>
      <c r="P2072" t="s">
        <v>309</v>
      </c>
      <c r="Q2072" t="s">
        <v>310</v>
      </c>
      <c r="R2072" t="s">
        <v>552</v>
      </c>
      <c r="S2072" s="43">
        <v>0</v>
      </c>
      <c r="U2072" s="43">
        <v>19</v>
      </c>
      <c r="IF2072">
        <v>13917</v>
      </c>
      <c r="IG2072" t="s">
        <v>309</v>
      </c>
      <c r="IH2072" t="s">
        <v>311</v>
      </c>
      <c r="IK2072">
        <v>-2</v>
      </c>
      <c r="IL2072" t="s">
        <v>278</v>
      </c>
      <c r="IM2072" t="s">
        <v>279</v>
      </c>
      <c r="IN2072" t="s">
        <v>468</v>
      </c>
      <c r="IP2072" t="s">
        <v>482</v>
      </c>
    </row>
    <row r="2073" spans="1:250" x14ac:dyDescent="0.35">
      <c r="A2073">
        <v>15527</v>
      </c>
      <c r="B2073">
        <v>-922729984</v>
      </c>
      <c r="C2073">
        <v>1837</v>
      </c>
      <c r="D2073" t="s">
        <v>272</v>
      </c>
      <c r="E2073" t="s">
        <v>273</v>
      </c>
      <c r="F2073">
        <v>13794</v>
      </c>
      <c r="G2073" t="s">
        <v>274</v>
      </c>
      <c r="H2073" t="s">
        <v>275</v>
      </c>
      <c r="I2073">
        <v>521</v>
      </c>
      <c r="J2073" t="s">
        <v>539</v>
      </c>
      <c r="K2073" t="s">
        <v>540</v>
      </c>
      <c r="L2073">
        <v>13917</v>
      </c>
      <c r="M2073" t="s">
        <v>309</v>
      </c>
      <c r="N2073" t="s">
        <v>310</v>
      </c>
      <c r="O2073">
        <v>13917</v>
      </c>
      <c r="P2073" t="s">
        <v>309</v>
      </c>
      <c r="Q2073" t="s">
        <v>310</v>
      </c>
      <c r="R2073" t="s">
        <v>552</v>
      </c>
      <c r="S2073" s="43">
        <v>0</v>
      </c>
      <c r="U2073" s="43">
        <v>19</v>
      </c>
      <c r="IF2073">
        <v>13917</v>
      </c>
      <c r="IG2073" t="s">
        <v>309</v>
      </c>
      <c r="IH2073" t="s">
        <v>311</v>
      </c>
      <c r="IK2073">
        <v>-2</v>
      </c>
      <c r="IL2073" t="s">
        <v>278</v>
      </c>
      <c r="IM2073" t="s">
        <v>279</v>
      </c>
      <c r="IN2073" t="s">
        <v>468</v>
      </c>
      <c r="IP2073" t="s">
        <v>482</v>
      </c>
    </row>
    <row r="2074" spans="1:250" x14ac:dyDescent="0.35">
      <c r="A2074">
        <v>15528</v>
      </c>
      <c r="B2074">
        <v>-922729984</v>
      </c>
      <c r="C2074">
        <v>1837</v>
      </c>
      <c r="D2074" t="s">
        <v>272</v>
      </c>
      <c r="E2074" t="s">
        <v>273</v>
      </c>
      <c r="F2074">
        <v>13794</v>
      </c>
      <c r="G2074" t="s">
        <v>274</v>
      </c>
      <c r="H2074" t="s">
        <v>275</v>
      </c>
      <c r="I2074">
        <v>519</v>
      </c>
      <c r="J2074" t="s">
        <v>541</v>
      </c>
      <c r="K2074" t="s">
        <v>542</v>
      </c>
      <c r="L2074">
        <v>13917</v>
      </c>
      <c r="M2074" t="s">
        <v>309</v>
      </c>
      <c r="N2074" t="s">
        <v>310</v>
      </c>
      <c r="O2074">
        <v>13917</v>
      </c>
      <c r="P2074" t="s">
        <v>309</v>
      </c>
      <c r="Q2074" t="s">
        <v>310</v>
      </c>
      <c r="R2074" t="s">
        <v>552</v>
      </c>
      <c r="S2074" s="43">
        <v>0</v>
      </c>
      <c r="U2074" s="43">
        <v>19</v>
      </c>
      <c r="IF2074">
        <v>13917</v>
      </c>
      <c r="IG2074" t="s">
        <v>309</v>
      </c>
      <c r="IH2074" t="s">
        <v>311</v>
      </c>
      <c r="IK2074">
        <v>-2</v>
      </c>
      <c r="IL2074" t="s">
        <v>278</v>
      </c>
      <c r="IM2074" t="s">
        <v>279</v>
      </c>
      <c r="IN2074" t="s">
        <v>468</v>
      </c>
      <c r="IP2074" t="s">
        <v>482</v>
      </c>
    </row>
    <row r="2075" spans="1:250" x14ac:dyDescent="0.35">
      <c r="A2075">
        <v>15529</v>
      </c>
      <c r="B2075">
        <v>-922729984</v>
      </c>
      <c r="C2075">
        <v>1837</v>
      </c>
      <c r="D2075" t="s">
        <v>272</v>
      </c>
      <c r="E2075" t="s">
        <v>273</v>
      </c>
      <c r="F2075">
        <v>13794</v>
      </c>
      <c r="G2075" t="s">
        <v>274</v>
      </c>
      <c r="H2075" t="s">
        <v>275</v>
      </c>
      <c r="I2075">
        <v>515</v>
      </c>
      <c r="J2075" t="s">
        <v>543</v>
      </c>
      <c r="K2075" t="s">
        <v>544</v>
      </c>
      <c r="L2075">
        <v>13917</v>
      </c>
      <c r="M2075" t="s">
        <v>309</v>
      </c>
      <c r="N2075" t="s">
        <v>310</v>
      </c>
      <c r="O2075">
        <v>13917</v>
      </c>
      <c r="P2075" t="s">
        <v>309</v>
      </c>
      <c r="Q2075" t="s">
        <v>310</v>
      </c>
      <c r="R2075" t="s">
        <v>552</v>
      </c>
      <c r="S2075" s="43">
        <v>0</v>
      </c>
      <c r="U2075" s="43">
        <v>19</v>
      </c>
      <c r="IF2075">
        <v>13917</v>
      </c>
      <c r="IG2075" t="s">
        <v>309</v>
      </c>
      <c r="IH2075" t="s">
        <v>311</v>
      </c>
      <c r="IK2075">
        <v>-2</v>
      </c>
      <c r="IL2075" t="s">
        <v>278</v>
      </c>
      <c r="IM2075" t="s">
        <v>279</v>
      </c>
      <c r="IN2075" t="s">
        <v>468</v>
      </c>
      <c r="IP2075" t="s">
        <v>482</v>
      </c>
    </row>
    <row r="2076" spans="1:250" x14ac:dyDescent="0.35">
      <c r="A2076">
        <v>15530</v>
      </c>
      <c r="B2076">
        <v>-922729984</v>
      </c>
      <c r="C2076">
        <v>1837</v>
      </c>
      <c r="D2076" t="s">
        <v>272</v>
      </c>
      <c r="E2076" t="s">
        <v>273</v>
      </c>
      <c r="F2076">
        <v>13794</v>
      </c>
      <c r="G2076" t="s">
        <v>274</v>
      </c>
      <c r="H2076" t="s">
        <v>275</v>
      </c>
      <c r="I2076">
        <v>513</v>
      </c>
      <c r="J2076" t="s">
        <v>545</v>
      </c>
      <c r="K2076" t="s">
        <v>546</v>
      </c>
      <c r="L2076">
        <v>13917</v>
      </c>
      <c r="M2076" t="s">
        <v>309</v>
      </c>
      <c r="N2076" t="s">
        <v>310</v>
      </c>
      <c r="O2076">
        <v>13917</v>
      </c>
      <c r="P2076" t="s">
        <v>309</v>
      </c>
      <c r="Q2076" t="s">
        <v>310</v>
      </c>
      <c r="R2076" t="s">
        <v>552</v>
      </c>
      <c r="S2076" s="43">
        <v>0</v>
      </c>
      <c r="U2076" s="43">
        <v>19</v>
      </c>
      <c r="IF2076">
        <v>13917</v>
      </c>
      <c r="IG2076" t="s">
        <v>309</v>
      </c>
      <c r="IH2076" t="s">
        <v>311</v>
      </c>
      <c r="IK2076">
        <v>-2</v>
      </c>
      <c r="IL2076" t="s">
        <v>278</v>
      </c>
      <c r="IM2076" t="s">
        <v>279</v>
      </c>
      <c r="IN2076" t="s">
        <v>468</v>
      </c>
      <c r="IP2076" t="s">
        <v>482</v>
      </c>
    </row>
    <row r="2077" spans="1:250" x14ac:dyDescent="0.35">
      <c r="A2077">
        <v>15531</v>
      </c>
      <c r="B2077">
        <v>-922729984</v>
      </c>
      <c r="C2077">
        <v>1837</v>
      </c>
      <c r="D2077" t="s">
        <v>272</v>
      </c>
      <c r="E2077" t="s">
        <v>273</v>
      </c>
      <c r="F2077">
        <v>13794</v>
      </c>
      <c r="G2077" t="s">
        <v>274</v>
      </c>
      <c r="H2077" t="s">
        <v>275</v>
      </c>
      <c r="I2077">
        <v>509</v>
      </c>
      <c r="J2077" t="s">
        <v>547</v>
      </c>
      <c r="K2077" t="s">
        <v>548</v>
      </c>
      <c r="L2077">
        <v>13917</v>
      </c>
      <c r="M2077" t="s">
        <v>309</v>
      </c>
      <c r="N2077" t="s">
        <v>310</v>
      </c>
      <c r="O2077">
        <v>13917</v>
      </c>
      <c r="P2077" t="s">
        <v>309</v>
      </c>
      <c r="Q2077" t="s">
        <v>310</v>
      </c>
      <c r="R2077" t="s">
        <v>552</v>
      </c>
      <c r="S2077" s="43">
        <v>0</v>
      </c>
      <c r="U2077" s="43">
        <v>19</v>
      </c>
      <c r="IF2077">
        <v>13917</v>
      </c>
      <c r="IG2077" t="s">
        <v>309</v>
      </c>
      <c r="IH2077" t="s">
        <v>311</v>
      </c>
      <c r="IK2077">
        <v>-2</v>
      </c>
      <c r="IL2077" t="s">
        <v>278</v>
      </c>
      <c r="IM2077" t="s">
        <v>279</v>
      </c>
      <c r="IN2077" t="s">
        <v>468</v>
      </c>
      <c r="IP2077" t="s">
        <v>482</v>
      </c>
    </row>
    <row r="2078" spans="1:250" x14ac:dyDescent="0.35">
      <c r="A2078">
        <v>15532</v>
      </c>
      <c r="B2078">
        <v>-922729984</v>
      </c>
      <c r="C2078">
        <v>1837</v>
      </c>
      <c r="D2078" t="s">
        <v>272</v>
      </c>
      <c r="E2078" t="s">
        <v>273</v>
      </c>
      <c r="F2078">
        <v>13794</v>
      </c>
      <c r="G2078" t="s">
        <v>274</v>
      </c>
      <c r="H2078" t="s">
        <v>275</v>
      </c>
      <c r="I2078">
        <v>515</v>
      </c>
      <c r="J2078" t="s">
        <v>543</v>
      </c>
      <c r="K2078" t="s">
        <v>544</v>
      </c>
      <c r="L2078">
        <v>15189</v>
      </c>
      <c r="M2078" t="s">
        <v>312</v>
      </c>
      <c r="N2078" t="s">
        <v>313</v>
      </c>
      <c r="O2078">
        <v>15189</v>
      </c>
      <c r="P2078" t="s">
        <v>312</v>
      </c>
      <c r="Q2078" t="s">
        <v>313</v>
      </c>
      <c r="R2078" t="s">
        <v>552</v>
      </c>
      <c r="S2078" s="43">
        <v>0</v>
      </c>
      <c r="U2078" s="43">
        <v>19</v>
      </c>
      <c r="IF2078">
        <v>15189</v>
      </c>
      <c r="IG2078" t="s">
        <v>312</v>
      </c>
      <c r="IH2078" t="s">
        <v>311</v>
      </c>
      <c r="IK2078">
        <v>-2</v>
      </c>
      <c r="IL2078" t="s">
        <v>278</v>
      </c>
      <c r="IM2078" t="s">
        <v>279</v>
      </c>
      <c r="IN2078" t="s">
        <v>468</v>
      </c>
      <c r="IP2078" t="s">
        <v>483</v>
      </c>
    </row>
    <row r="2079" spans="1:250" x14ac:dyDescent="0.35">
      <c r="A2079">
        <v>15533</v>
      </c>
      <c r="B2079">
        <v>-922729984</v>
      </c>
      <c r="C2079">
        <v>1837</v>
      </c>
      <c r="D2079" t="s">
        <v>272</v>
      </c>
      <c r="E2079" t="s">
        <v>273</v>
      </c>
      <c r="F2079">
        <v>13794</v>
      </c>
      <c r="G2079" t="s">
        <v>274</v>
      </c>
      <c r="H2079" t="s">
        <v>275</v>
      </c>
      <c r="I2079">
        <v>513</v>
      </c>
      <c r="J2079" t="s">
        <v>545</v>
      </c>
      <c r="K2079" t="s">
        <v>546</v>
      </c>
      <c r="L2079">
        <v>15189</v>
      </c>
      <c r="M2079" t="s">
        <v>312</v>
      </c>
      <c r="N2079" t="s">
        <v>313</v>
      </c>
      <c r="O2079">
        <v>15189</v>
      </c>
      <c r="P2079" t="s">
        <v>312</v>
      </c>
      <c r="Q2079" t="s">
        <v>313</v>
      </c>
      <c r="R2079" t="s">
        <v>552</v>
      </c>
      <c r="S2079" s="43">
        <v>0</v>
      </c>
      <c r="U2079" s="43">
        <v>19</v>
      </c>
      <c r="IF2079">
        <v>15189</v>
      </c>
      <c r="IG2079" t="s">
        <v>312</v>
      </c>
      <c r="IH2079" t="s">
        <v>311</v>
      </c>
      <c r="IK2079">
        <v>-2</v>
      </c>
      <c r="IL2079" t="s">
        <v>278</v>
      </c>
      <c r="IM2079" t="s">
        <v>279</v>
      </c>
      <c r="IN2079" t="s">
        <v>468</v>
      </c>
      <c r="IP2079" t="s">
        <v>483</v>
      </c>
    </row>
    <row r="2080" spans="1:250" x14ac:dyDescent="0.35">
      <c r="A2080">
        <v>15534</v>
      </c>
      <c r="B2080">
        <v>-922729984</v>
      </c>
      <c r="C2080">
        <v>1837</v>
      </c>
      <c r="D2080" t="s">
        <v>272</v>
      </c>
      <c r="E2080" t="s">
        <v>273</v>
      </c>
      <c r="F2080">
        <v>13794</v>
      </c>
      <c r="G2080" t="s">
        <v>274</v>
      </c>
      <c r="H2080" t="s">
        <v>275</v>
      </c>
      <c r="I2080">
        <v>509</v>
      </c>
      <c r="J2080" t="s">
        <v>547</v>
      </c>
      <c r="K2080" t="s">
        <v>548</v>
      </c>
      <c r="L2080">
        <v>15189</v>
      </c>
      <c r="M2080" t="s">
        <v>312</v>
      </c>
      <c r="N2080" t="s">
        <v>313</v>
      </c>
      <c r="O2080">
        <v>15189</v>
      </c>
      <c r="P2080" t="s">
        <v>312</v>
      </c>
      <c r="Q2080" t="s">
        <v>313</v>
      </c>
      <c r="R2080" t="s">
        <v>552</v>
      </c>
      <c r="S2080" s="43">
        <v>0</v>
      </c>
      <c r="U2080" s="43">
        <v>19</v>
      </c>
      <c r="IF2080">
        <v>15189</v>
      </c>
      <c r="IG2080" t="s">
        <v>312</v>
      </c>
      <c r="IH2080" t="s">
        <v>311</v>
      </c>
      <c r="IK2080">
        <v>-2</v>
      </c>
      <c r="IL2080" t="s">
        <v>278</v>
      </c>
      <c r="IM2080" t="s">
        <v>279</v>
      </c>
      <c r="IN2080" t="s">
        <v>468</v>
      </c>
      <c r="IP2080" t="s">
        <v>483</v>
      </c>
    </row>
    <row r="2081" spans="1:250" x14ac:dyDescent="0.35">
      <c r="A2081">
        <v>15535</v>
      </c>
      <c r="B2081">
        <v>-922729984</v>
      </c>
      <c r="C2081">
        <v>1837</v>
      </c>
      <c r="D2081" t="s">
        <v>272</v>
      </c>
      <c r="E2081" t="s">
        <v>273</v>
      </c>
      <c r="F2081">
        <v>13794</v>
      </c>
      <c r="G2081" t="s">
        <v>274</v>
      </c>
      <c r="H2081" t="s">
        <v>275</v>
      </c>
      <c r="I2081">
        <v>507</v>
      </c>
      <c r="J2081" t="s">
        <v>549</v>
      </c>
      <c r="K2081" t="s">
        <v>550</v>
      </c>
      <c r="L2081">
        <v>15189</v>
      </c>
      <c r="M2081" t="s">
        <v>312</v>
      </c>
      <c r="N2081" t="s">
        <v>313</v>
      </c>
      <c r="O2081">
        <v>15189</v>
      </c>
      <c r="P2081" t="s">
        <v>312</v>
      </c>
      <c r="Q2081" t="s">
        <v>313</v>
      </c>
      <c r="R2081" t="s">
        <v>552</v>
      </c>
      <c r="S2081" s="43">
        <v>0</v>
      </c>
      <c r="U2081" s="43">
        <v>19</v>
      </c>
      <c r="IF2081">
        <v>15189</v>
      </c>
      <c r="IG2081" t="s">
        <v>312</v>
      </c>
      <c r="IH2081" t="s">
        <v>311</v>
      </c>
      <c r="IK2081">
        <v>-2</v>
      </c>
      <c r="IL2081" t="s">
        <v>278</v>
      </c>
      <c r="IM2081" t="s">
        <v>279</v>
      </c>
      <c r="IN2081" t="s">
        <v>468</v>
      </c>
      <c r="IP2081" t="s">
        <v>483</v>
      </c>
    </row>
    <row r="2082" spans="1:250" x14ac:dyDescent="0.35">
      <c r="A2082">
        <v>15536</v>
      </c>
      <c r="B2082">
        <v>-922729984</v>
      </c>
      <c r="C2082">
        <v>1837</v>
      </c>
      <c r="D2082" t="s">
        <v>272</v>
      </c>
      <c r="E2082" t="s">
        <v>273</v>
      </c>
      <c r="F2082">
        <v>13794</v>
      </c>
      <c r="G2082" t="s">
        <v>274</v>
      </c>
      <c r="H2082" t="s">
        <v>275</v>
      </c>
      <c r="I2082">
        <v>528</v>
      </c>
      <c r="J2082" t="s">
        <v>531</v>
      </c>
      <c r="K2082" t="s">
        <v>532</v>
      </c>
      <c r="L2082">
        <v>13917</v>
      </c>
      <c r="M2082" t="s">
        <v>309</v>
      </c>
      <c r="N2082" t="s">
        <v>310</v>
      </c>
      <c r="O2082">
        <v>13917</v>
      </c>
      <c r="P2082" t="s">
        <v>309</v>
      </c>
      <c r="Q2082" t="s">
        <v>310</v>
      </c>
      <c r="R2082" t="s">
        <v>552</v>
      </c>
      <c r="S2082" s="43">
        <v>0</v>
      </c>
      <c r="U2082" s="43">
        <v>19</v>
      </c>
      <c r="IF2082">
        <v>13917</v>
      </c>
      <c r="IG2082" t="s">
        <v>309</v>
      </c>
      <c r="IH2082" t="s">
        <v>311</v>
      </c>
      <c r="IK2082">
        <v>-2</v>
      </c>
      <c r="IL2082" t="s">
        <v>278</v>
      </c>
      <c r="IM2082" t="s">
        <v>279</v>
      </c>
      <c r="IN2082" t="s">
        <v>468</v>
      </c>
      <c r="IP2082" t="s">
        <v>482</v>
      </c>
    </row>
    <row r="2083" spans="1:250" x14ac:dyDescent="0.35">
      <c r="A2083">
        <v>15537</v>
      </c>
      <c r="B2083">
        <v>-922729984</v>
      </c>
      <c r="C2083">
        <v>1837</v>
      </c>
      <c r="D2083" t="s">
        <v>272</v>
      </c>
      <c r="E2083" t="s">
        <v>273</v>
      </c>
      <c r="F2083">
        <v>13794</v>
      </c>
      <c r="G2083" t="s">
        <v>274</v>
      </c>
      <c r="H2083" t="s">
        <v>275</v>
      </c>
      <c r="I2083">
        <v>527</v>
      </c>
      <c r="J2083" t="s">
        <v>535</v>
      </c>
      <c r="K2083" t="s">
        <v>536</v>
      </c>
      <c r="L2083">
        <v>13917</v>
      </c>
      <c r="M2083" t="s">
        <v>309</v>
      </c>
      <c r="N2083" t="s">
        <v>310</v>
      </c>
      <c r="O2083">
        <v>13917</v>
      </c>
      <c r="P2083" t="s">
        <v>309</v>
      </c>
      <c r="Q2083" t="s">
        <v>310</v>
      </c>
      <c r="R2083" t="s">
        <v>552</v>
      </c>
      <c r="S2083" s="43">
        <v>0</v>
      </c>
      <c r="U2083" s="43">
        <v>19</v>
      </c>
      <c r="IF2083">
        <v>13917</v>
      </c>
      <c r="IG2083" t="s">
        <v>309</v>
      </c>
      <c r="IH2083" t="s">
        <v>311</v>
      </c>
      <c r="IK2083">
        <v>-2</v>
      </c>
      <c r="IL2083" t="s">
        <v>278</v>
      </c>
      <c r="IM2083" t="s">
        <v>279</v>
      </c>
      <c r="IN2083" t="s">
        <v>468</v>
      </c>
      <c r="IP2083" t="s">
        <v>482</v>
      </c>
    </row>
    <row r="2084" spans="1:250" x14ac:dyDescent="0.35">
      <c r="A2084">
        <v>15538</v>
      </c>
      <c r="B2084">
        <v>-922729984</v>
      </c>
      <c r="C2084">
        <v>1837</v>
      </c>
      <c r="D2084" t="s">
        <v>272</v>
      </c>
      <c r="E2084" t="s">
        <v>273</v>
      </c>
      <c r="F2084">
        <v>19011</v>
      </c>
      <c r="G2084" t="s">
        <v>318</v>
      </c>
      <c r="H2084" t="s">
        <v>319</v>
      </c>
      <c r="I2084">
        <v>507</v>
      </c>
      <c r="J2084" t="s">
        <v>549</v>
      </c>
      <c r="K2084" t="s">
        <v>550</v>
      </c>
      <c r="L2084">
        <v>15189</v>
      </c>
      <c r="M2084" t="s">
        <v>312</v>
      </c>
      <c r="N2084" t="s">
        <v>313</v>
      </c>
      <c r="O2084">
        <v>15189</v>
      </c>
      <c r="P2084" t="s">
        <v>312</v>
      </c>
      <c r="Q2084" t="s">
        <v>313</v>
      </c>
      <c r="R2084" t="s">
        <v>552</v>
      </c>
      <c r="S2084" s="43">
        <v>0</v>
      </c>
      <c r="U2084" s="43">
        <v>19</v>
      </c>
      <c r="IF2084">
        <v>15189</v>
      </c>
      <c r="IG2084" t="s">
        <v>312</v>
      </c>
      <c r="IH2084" t="s">
        <v>322</v>
      </c>
      <c r="IK2084">
        <v>-2</v>
      </c>
      <c r="IL2084" t="s">
        <v>278</v>
      </c>
      <c r="IM2084" t="s">
        <v>279</v>
      </c>
      <c r="IN2084" t="s">
        <v>484</v>
      </c>
      <c r="IP2084" t="s">
        <v>485</v>
      </c>
    </row>
    <row r="2085" spans="1:250" x14ac:dyDescent="0.35">
      <c r="A2085">
        <v>15539</v>
      </c>
      <c r="B2085">
        <v>-922729984</v>
      </c>
      <c r="C2085">
        <v>1837</v>
      </c>
      <c r="D2085" t="s">
        <v>272</v>
      </c>
      <c r="E2085" t="s">
        <v>273</v>
      </c>
      <c r="F2085">
        <v>13794</v>
      </c>
      <c r="G2085" t="s">
        <v>274</v>
      </c>
      <c r="H2085" t="s">
        <v>275</v>
      </c>
      <c r="I2085">
        <v>528</v>
      </c>
      <c r="J2085" t="s">
        <v>531</v>
      </c>
      <c r="K2085" t="s">
        <v>532</v>
      </c>
      <c r="L2085">
        <v>15189</v>
      </c>
      <c r="M2085" t="s">
        <v>312</v>
      </c>
      <c r="N2085" t="s">
        <v>313</v>
      </c>
      <c r="O2085">
        <v>15189</v>
      </c>
      <c r="P2085" t="s">
        <v>312</v>
      </c>
      <c r="Q2085" t="s">
        <v>313</v>
      </c>
      <c r="R2085" t="s">
        <v>552</v>
      </c>
      <c r="S2085" s="43">
        <v>0</v>
      </c>
      <c r="U2085" s="43">
        <v>19</v>
      </c>
      <c r="IF2085">
        <v>15189</v>
      </c>
      <c r="IG2085" t="s">
        <v>312</v>
      </c>
      <c r="IH2085" t="s">
        <v>311</v>
      </c>
      <c r="IK2085">
        <v>-2</v>
      </c>
      <c r="IL2085" t="s">
        <v>278</v>
      </c>
      <c r="IM2085" t="s">
        <v>279</v>
      </c>
      <c r="IN2085" t="s">
        <v>468</v>
      </c>
      <c r="IP2085" t="s">
        <v>483</v>
      </c>
    </row>
    <row r="2086" spans="1:250" x14ac:dyDescent="0.35">
      <c r="A2086">
        <v>15540</v>
      </c>
      <c r="B2086">
        <v>-922729984</v>
      </c>
      <c r="C2086">
        <v>1837</v>
      </c>
      <c r="D2086" t="s">
        <v>272</v>
      </c>
      <c r="E2086" t="s">
        <v>273</v>
      </c>
      <c r="F2086">
        <v>13794</v>
      </c>
      <c r="G2086" t="s">
        <v>274</v>
      </c>
      <c r="H2086" t="s">
        <v>275</v>
      </c>
      <c r="I2086">
        <v>527</v>
      </c>
      <c r="J2086" t="s">
        <v>535</v>
      </c>
      <c r="K2086" t="s">
        <v>536</v>
      </c>
      <c r="L2086">
        <v>15189</v>
      </c>
      <c r="M2086" t="s">
        <v>312</v>
      </c>
      <c r="N2086" t="s">
        <v>313</v>
      </c>
      <c r="O2086">
        <v>15189</v>
      </c>
      <c r="P2086" t="s">
        <v>312</v>
      </c>
      <c r="Q2086" t="s">
        <v>313</v>
      </c>
      <c r="R2086" t="s">
        <v>552</v>
      </c>
      <c r="S2086" s="43">
        <v>0</v>
      </c>
      <c r="U2086" s="43">
        <v>19</v>
      </c>
      <c r="IF2086">
        <v>15189</v>
      </c>
      <c r="IG2086" t="s">
        <v>312</v>
      </c>
      <c r="IH2086" t="s">
        <v>311</v>
      </c>
      <c r="IK2086">
        <v>-2</v>
      </c>
      <c r="IL2086" t="s">
        <v>278</v>
      </c>
      <c r="IM2086" t="s">
        <v>279</v>
      </c>
      <c r="IN2086" t="s">
        <v>468</v>
      </c>
      <c r="IP2086" t="s">
        <v>483</v>
      </c>
    </row>
    <row r="2087" spans="1:250" x14ac:dyDescent="0.35">
      <c r="A2087">
        <v>15541</v>
      </c>
      <c r="B2087">
        <v>-922729984</v>
      </c>
      <c r="C2087">
        <v>1837</v>
      </c>
      <c r="D2087" t="s">
        <v>272</v>
      </c>
      <c r="E2087" t="s">
        <v>273</v>
      </c>
      <c r="F2087">
        <v>13794</v>
      </c>
      <c r="G2087" t="s">
        <v>274</v>
      </c>
      <c r="H2087" t="s">
        <v>275</v>
      </c>
      <c r="I2087">
        <v>523</v>
      </c>
      <c r="J2087" t="s">
        <v>537</v>
      </c>
      <c r="K2087" t="s">
        <v>538</v>
      </c>
      <c r="L2087">
        <v>15189</v>
      </c>
      <c r="M2087" t="s">
        <v>312</v>
      </c>
      <c r="N2087" t="s">
        <v>313</v>
      </c>
      <c r="O2087">
        <v>15189</v>
      </c>
      <c r="P2087" t="s">
        <v>312</v>
      </c>
      <c r="Q2087" t="s">
        <v>313</v>
      </c>
      <c r="R2087" t="s">
        <v>552</v>
      </c>
      <c r="S2087" s="43">
        <v>0</v>
      </c>
      <c r="U2087" s="43">
        <v>19</v>
      </c>
      <c r="IF2087">
        <v>15189</v>
      </c>
      <c r="IG2087" t="s">
        <v>312</v>
      </c>
      <c r="IH2087" t="s">
        <v>311</v>
      </c>
      <c r="IK2087">
        <v>-2</v>
      </c>
      <c r="IL2087" t="s">
        <v>278</v>
      </c>
      <c r="IM2087" t="s">
        <v>279</v>
      </c>
      <c r="IN2087" t="s">
        <v>468</v>
      </c>
      <c r="IP2087" t="s">
        <v>483</v>
      </c>
    </row>
    <row r="2088" spans="1:250" x14ac:dyDescent="0.35">
      <c r="A2088">
        <v>15542</v>
      </c>
      <c r="B2088">
        <v>-922729984</v>
      </c>
      <c r="C2088">
        <v>1837</v>
      </c>
      <c r="D2088" t="s">
        <v>272</v>
      </c>
      <c r="E2088" t="s">
        <v>273</v>
      </c>
      <c r="F2088">
        <v>13794</v>
      </c>
      <c r="G2088" t="s">
        <v>274</v>
      </c>
      <c r="H2088" t="s">
        <v>275</v>
      </c>
      <c r="I2088">
        <v>521</v>
      </c>
      <c r="J2088" t="s">
        <v>539</v>
      </c>
      <c r="K2088" t="s">
        <v>540</v>
      </c>
      <c r="L2088">
        <v>15189</v>
      </c>
      <c r="M2088" t="s">
        <v>312</v>
      </c>
      <c r="N2088" t="s">
        <v>313</v>
      </c>
      <c r="O2088">
        <v>15189</v>
      </c>
      <c r="P2088" t="s">
        <v>312</v>
      </c>
      <c r="Q2088" t="s">
        <v>313</v>
      </c>
      <c r="R2088" t="s">
        <v>552</v>
      </c>
      <c r="S2088" s="43">
        <v>0</v>
      </c>
      <c r="U2088" s="43">
        <v>19</v>
      </c>
      <c r="IF2088">
        <v>15189</v>
      </c>
      <c r="IG2088" t="s">
        <v>312</v>
      </c>
      <c r="IH2088" t="s">
        <v>311</v>
      </c>
      <c r="IK2088">
        <v>-2</v>
      </c>
      <c r="IL2088" t="s">
        <v>278</v>
      </c>
      <c r="IM2088" t="s">
        <v>279</v>
      </c>
      <c r="IN2088" t="s">
        <v>468</v>
      </c>
      <c r="IP2088" t="s">
        <v>483</v>
      </c>
    </row>
    <row r="2089" spans="1:250" x14ac:dyDescent="0.35">
      <c r="A2089">
        <v>15543</v>
      </c>
      <c r="B2089">
        <v>-922729984</v>
      </c>
      <c r="C2089">
        <v>1837</v>
      </c>
      <c r="D2089" t="s">
        <v>272</v>
      </c>
      <c r="E2089" t="s">
        <v>273</v>
      </c>
      <c r="F2089">
        <v>13794</v>
      </c>
      <c r="G2089" t="s">
        <v>274</v>
      </c>
      <c r="H2089" t="s">
        <v>275</v>
      </c>
      <c r="I2089">
        <v>519</v>
      </c>
      <c r="J2089" t="s">
        <v>541</v>
      </c>
      <c r="K2089" t="s">
        <v>542</v>
      </c>
      <c r="L2089">
        <v>15189</v>
      </c>
      <c r="M2089" t="s">
        <v>312</v>
      </c>
      <c r="N2089" t="s">
        <v>313</v>
      </c>
      <c r="O2089">
        <v>15189</v>
      </c>
      <c r="P2089" t="s">
        <v>312</v>
      </c>
      <c r="Q2089" t="s">
        <v>313</v>
      </c>
      <c r="R2089" t="s">
        <v>552</v>
      </c>
      <c r="S2089" s="43">
        <v>0</v>
      </c>
      <c r="U2089" s="43">
        <v>19</v>
      </c>
      <c r="IF2089">
        <v>15189</v>
      </c>
      <c r="IG2089" t="s">
        <v>312</v>
      </c>
      <c r="IH2089" t="s">
        <v>311</v>
      </c>
      <c r="IK2089">
        <v>-2</v>
      </c>
      <c r="IL2089" t="s">
        <v>278</v>
      </c>
      <c r="IM2089" t="s">
        <v>279</v>
      </c>
      <c r="IN2089" t="s">
        <v>468</v>
      </c>
      <c r="IP2089" t="s">
        <v>483</v>
      </c>
    </row>
    <row r="2090" spans="1:250" x14ac:dyDescent="0.35">
      <c r="A2090">
        <v>15544</v>
      </c>
      <c r="B2090">
        <v>-922729984</v>
      </c>
      <c r="C2090">
        <v>1837</v>
      </c>
      <c r="D2090" t="s">
        <v>272</v>
      </c>
      <c r="E2090" t="s">
        <v>273</v>
      </c>
      <c r="F2090">
        <v>19011</v>
      </c>
      <c r="G2090" t="s">
        <v>318</v>
      </c>
      <c r="H2090" t="s">
        <v>319</v>
      </c>
      <c r="I2090">
        <v>523</v>
      </c>
      <c r="J2090" t="s">
        <v>537</v>
      </c>
      <c r="K2090" t="s">
        <v>538</v>
      </c>
      <c r="L2090">
        <v>15189</v>
      </c>
      <c r="M2090" t="s">
        <v>312</v>
      </c>
      <c r="N2090" t="s">
        <v>313</v>
      </c>
      <c r="O2090">
        <v>15189</v>
      </c>
      <c r="P2090" t="s">
        <v>312</v>
      </c>
      <c r="Q2090" t="s">
        <v>313</v>
      </c>
      <c r="R2090" t="s">
        <v>552</v>
      </c>
      <c r="S2090" s="43">
        <v>0</v>
      </c>
      <c r="U2090" s="43">
        <v>19</v>
      </c>
      <c r="IF2090">
        <v>15189</v>
      </c>
      <c r="IG2090" t="s">
        <v>312</v>
      </c>
      <c r="IH2090" t="s">
        <v>322</v>
      </c>
      <c r="IK2090">
        <v>-2</v>
      </c>
      <c r="IL2090" t="s">
        <v>278</v>
      </c>
      <c r="IM2090" t="s">
        <v>279</v>
      </c>
      <c r="IN2090" t="s">
        <v>484</v>
      </c>
      <c r="IP2090" t="s">
        <v>485</v>
      </c>
    </row>
    <row r="2091" spans="1:250" x14ac:dyDescent="0.35">
      <c r="A2091">
        <v>15545</v>
      </c>
      <c r="B2091">
        <v>-922729984</v>
      </c>
      <c r="C2091">
        <v>1837</v>
      </c>
      <c r="D2091" t="s">
        <v>272</v>
      </c>
      <c r="E2091" t="s">
        <v>273</v>
      </c>
      <c r="F2091">
        <v>19011</v>
      </c>
      <c r="G2091" t="s">
        <v>318</v>
      </c>
      <c r="H2091" t="s">
        <v>319</v>
      </c>
      <c r="I2091">
        <v>521</v>
      </c>
      <c r="J2091" t="s">
        <v>539</v>
      </c>
      <c r="K2091" t="s">
        <v>540</v>
      </c>
      <c r="L2091">
        <v>15189</v>
      </c>
      <c r="M2091" t="s">
        <v>312</v>
      </c>
      <c r="N2091" t="s">
        <v>313</v>
      </c>
      <c r="O2091">
        <v>15189</v>
      </c>
      <c r="P2091" t="s">
        <v>312</v>
      </c>
      <c r="Q2091" t="s">
        <v>313</v>
      </c>
      <c r="R2091" t="s">
        <v>552</v>
      </c>
      <c r="S2091" s="43">
        <v>0</v>
      </c>
      <c r="U2091" s="43">
        <v>19</v>
      </c>
      <c r="IF2091">
        <v>15189</v>
      </c>
      <c r="IG2091" t="s">
        <v>312</v>
      </c>
      <c r="IH2091" t="s">
        <v>322</v>
      </c>
      <c r="IK2091">
        <v>-2</v>
      </c>
      <c r="IL2091" t="s">
        <v>278</v>
      </c>
      <c r="IM2091" t="s">
        <v>279</v>
      </c>
      <c r="IN2091" t="s">
        <v>484</v>
      </c>
      <c r="IP2091" t="s">
        <v>485</v>
      </c>
    </row>
    <row r="2092" spans="1:250" x14ac:dyDescent="0.35">
      <c r="A2092">
        <v>15546</v>
      </c>
      <c r="B2092">
        <v>-922729984</v>
      </c>
      <c r="C2092">
        <v>1837</v>
      </c>
      <c r="D2092" t="s">
        <v>272</v>
      </c>
      <c r="E2092" t="s">
        <v>273</v>
      </c>
      <c r="F2092">
        <v>19011</v>
      </c>
      <c r="G2092" t="s">
        <v>318</v>
      </c>
      <c r="H2092" t="s">
        <v>319</v>
      </c>
      <c r="I2092">
        <v>519</v>
      </c>
      <c r="J2092" t="s">
        <v>541</v>
      </c>
      <c r="K2092" t="s">
        <v>542</v>
      </c>
      <c r="L2092">
        <v>15189</v>
      </c>
      <c r="M2092" t="s">
        <v>312</v>
      </c>
      <c r="N2092" t="s">
        <v>313</v>
      </c>
      <c r="O2092">
        <v>15189</v>
      </c>
      <c r="P2092" t="s">
        <v>312</v>
      </c>
      <c r="Q2092" t="s">
        <v>313</v>
      </c>
      <c r="R2092" t="s">
        <v>552</v>
      </c>
      <c r="S2092" s="43">
        <v>0</v>
      </c>
      <c r="U2092" s="43">
        <v>19</v>
      </c>
      <c r="IF2092">
        <v>15189</v>
      </c>
      <c r="IG2092" t="s">
        <v>312</v>
      </c>
      <c r="IH2092" t="s">
        <v>322</v>
      </c>
      <c r="IK2092">
        <v>-2</v>
      </c>
      <c r="IL2092" t="s">
        <v>278</v>
      </c>
      <c r="IM2092" t="s">
        <v>279</v>
      </c>
      <c r="IN2092" t="s">
        <v>484</v>
      </c>
      <c r="IP2092" t="s">
        <v>485</v>
      </c>
    </row>
    <row r="2093" spans="1:250" x14ac:dyDescent="0.35">
      <c r="A2093">
        <v>15547</v>
      </c>
      <c r="B2093">
        <v>-922729984</v>
      </c>
      <c r="C2093">
        <v>1837</v>
      </c>
      <c r="D2093" t="s">
        <v>272</v>
      </c>
      <c r="E2093" t="s">
        <v>273</v>
      </c>
      <c r="F2093">
        <v>19011</v>
      </c>
      <c r="G2093" t="s">
        <v>318</v>
      </c>
      <c r="H2093" t="s">
        <v>319</v>
      </c>
      <c r="I2093">
        <v>515</v>
      </c>
      <c r="J2093" t="s">
        <v>543</v>
      </c>
      <c r="K2093" t="s">
        <v>544</v>
      </c>
      <c r="L2093">
        <v>15189</v>
      </c>
      <c r="M2093" t="s">
        <v>312</v>
      </c>
      <c r="N2093" t="s">
        <v>313</v>
      </c>
      <c r="O2093">
        <v>15189</v>
      </c>
      <c r="P2093" t="s">
        <v>312</v>
      </c>
      <c r="Q2093" t="s">
        <v>313</v>
      </c>
      <c r="R2093" t="s">
        <v>552</v>
      </c>
      <c r="S2093" s="43">
        <v>0</v>
      </c>
      <c r="U2093" s="43">
        <v>19</v>
      </c>
      <c r="IF2093">
        <v>15189</v>
      </c>
      <c r="IG2093" t="s">
        <v>312</v>
      </c>
      <c r="IH2093" t="s">
        <v>322</v>
      </c>
      <c r="IK2093">
        <v>-2</v>
      </c>
      <c r="IL2093" t="s">
        <v>278</v>
      </c>
      <c r="IM2093" t="s">
        <v>279</v>
      </c>
      <c r="IN2093" t="s">
        <v>484</v>
      </c>
      <c r="IP2093" t="s">
        <v>485</v>
      </c>
    </row>
    <row r="2094" spans="1:250" x14ac:dyDescent="0.35">
      <c r="A2094">
        <v>15548</v>
      </c>
      <c r="B2094">
        <v>-922729984</v>
      </c>
      <c r="C2094">
        <v>1837</v>
      </c>
      <c r="D2094" t="s">
        <v>272</v>
      </c>
      <c r="E2094" t="s">
        <v>273</v>
      </c>
      <c r="F2094">
        <v>19011</v>
      </c>
      <c r="G2094" t="s">
        <v>318</v>
      </c>
      <c r="H2094" t="s">
        <v>319</v>
      </c>
      <c r="I2094">
        <v>513</v>
      </c>
      <c r="J2094" t="s">
        <v>545</v>
      </c>
      <c r="K2094" t="s">
        <v>546</v>
      </c>
      <c r="L2094">
        <v>15189</v>
      </c>
      <c r="M2094" t="s">
        <v>312</v>
      </c>
      <c r="N2094" t="s">
        <v>313</v>
      </c>
      <c r="O2094">
        <v>15189</v>
      </c>
      <c r="P2094" t="s">
        <v>312</v>
      </c>
      <c r="Q2094" t="s">
        <v>313</v>
      </c>
      <c r="R2094" t="s">
        <v>552</v>
      </c>
      <c r="S2094" s="43">
        <v>0</v>
      </c>
      <c r="U2094" s="43">
        <v>19</v>
      </c>
      <c r="IF2094">
        <v>15189</v>
      </c>
      <c r="IG2094" t="s">
        <v>312</v>
      </c>
      <c r="IH2094" t="s">
        <v>322</v>
      </c>
      <c r="IK2094">
        <v>-2</v>
      </c>
      <c r="IL2094" t="s">
        <v>278</v>
      </c>
      <c r="IM2094" t="s">
        <v>279</v>
      </c>
      <c r="IN2094" t="s">
        <v>484</v>
      </c>
      <c r="IP2094" t="s">
        <v>485</v>
      </c>
    </row>
    <row r="2095" spans="1:250" x14ac:dyDescent="0.35">
      <c r="A2095">
        <v>15549</v>
      </c>
      <c r="B2095">
        <v>-922729984</v>
      </c>
      <c r="C2095">
        <v>1837</v>
      </c>
      <c r="D2095" t="s">
        <v>272</v>
      </c>
      <c r="E2095" t="s">
        <v>273</v>
      </c>
      <c r="F2095">
        <v>19011</v>
      </c>
      <c r="G2095" t="s">
        <v>318</v>
      </c>
      <c r="H2095" t="s">
        <v>319</v>
      </c>
      <c r="I2095">
        <v>509</v>
      </c>
      <c r="J2095" t="s">
        <v>547</v>
      </c>
      <c r="K2095" t="s">
        <v>548</v>
      </c>
      <c r="L2095">
        <v>15189</v>
      </c>
      <c r="M2095" t="s">
        <v>312</v>
      </c>
      <c r="N2095" t="s">
        <v>313</v>
      </c>
      <c r="O2095">
        <v>15189</v>
      </c>
      <c r="P2095" t="s">
        <v>312</v>
      </c>
      <c r="Q2095" t="s">
        <v>313</v>
      </c>
      <c r="R2095" t="s">
        <v>552</v>
      </c>
      <c r="S2095" s="43">
        <v>0</v>
      </c>
      <c r="U2095" s="43">
        <v>19</v>
      </c>
      <c r="IF2095">
        <v>15189</v>
      </c>
      <c r="IG2095" t="s">
        <v>312</v>
      </c>
      <c r="IH2095" t="s">
        <v>322</v>
      </c>
      <c r="IK2095">
        <v>-2</v>
      </c>
      <c r="IL2095" t="s">
        <v>278</v>
      </c>
      <c r="IM2095" t="s">
        <v>279</v>
      </c>
      <c r="IN2095" t="s">
        <v>484</v>
      </c>
      <c r="IP2095" t="s">
        <v>485</v>
      </c>
    </row>
    <row r="2096" spans="1:250" x14ac:dyDescent="0.35">
      <c r="A2096">
        <v>15550</v>
      </c>
      <c r="B2096">
        <v>-922729984</v>
      </c>
      <c r="C2096">
        <v>1837</v>
      </c>
      <c r="D2096" t="s">
        <v>272</v>
      </c>
      <c r="E2096" t="s">
        <v>273</v>
      </c>
      <c r="F2096">
        <v>13794</v>
      </c>
      <c r="G2096" t="s">
        <v>274</v>
      </c>
      <c r="H2096" t="s">
        <v>275</v>
      </c>
      <c r="I2096">
        <v>515</v>
      </c>
      <c r="J2096" t="s">
        <v>543</v>
      </c>
      <c r="K2096" t="s">
        <v>544</v>
      </c>
      <c r="L2096">
        <v>17005</v>
      </c>
      <c r="M2096" t="s">
        <v>314</v>
      </c>
      <c r="N2096" t="s">
        <v>315</v>
      </c>
      <c r="O2096">
        <v>17005</v>
      </c>
      <c r="P2096" t="s">
        <v>314</v>
      </c>
      <c r="Q2096" t="s">
        <v>315</v>
      </c>
      <c r="R2096" t="s">
        <v>552</v>
      </c>
      <c r="S2096" s="43">
        <v>0</v>
      </c>
      <c r="U2096" s="43">
        <v>19</v>
      </c>
      <c r="IF2096">
        <v>17005</v>
      </c>
      <c r="IG2096" t="s">
        <v>314</v>
      </c>
      <c r="IH2096" t="s">
        <v>311</v>
      </c>
      <c r="IK2096">
        <v>-2</v>
      </c>
      <c r="IL2096" t="s">
        <v>278</v>
      </c>
      <c r="IM2096" t="s">
        <v>279</v>
      </c>
      <c r="IN2096" t="s">
        <v>468</v>
      </c>
      <c r="IP2096" t="s">
        <v>486</v>
      </c>
    </row>
    <row r="2097" spans="1:250" x14ac:dyDescent="0.35">
      <c r="A2097">
        <v>15551</v>
      </c>
      <c r="B2097">
        <v>-922729984</v>
      </c>
      <c r="C2097">
        <v>1837</v>
      </c>
      <c r="D2097" t="s">
        <v>272</v>
      </c>
      <c r="E2097" t="s">
        <v>273</v>
      </c>
      <c r="F2097">
        <v>13794</v>
      </c>
      <c r="G2097" t="s">
        <v>274</v>
      </c>
      <c r="H2097" t="s">
        <v>275</v>
      </c>
      <c r="I2097">
        <v>513</v>
      </c>
      <c r="J2097" t="s">
        <v>545</v>
      </c>
      <c r="K2097" t="s">
        <v>546</v>
      </c>
      <c r="L2097">
        <v>17005</v>
      </c>
      <c r="M2097" t="s">
        <v>314</v>
      </c>
      <c r="N2097" t="s">
        <v>315</v>
      </c>
      <c r="O2097">
        <v>17005</v>
      </c>
      <c r="P2097" t="s">
        <v>314</v>
      </c>
      <c r="Q2097" t="s">
        <v>315</v>
      </c>
      <c r="R2097" t="s">
        <v>552</v>
      </c>
      <c r="S2097" s="43">
        <v>0</v>
      </c>
      <c r="U2097" s="43">
        <v>19</v>
      </c>
      <c r="IF2097">
        <v>17005</v>
      </c>
      <c r="IG2097" t="s">
        <v>314</v>
      </c>
      <c r="IH2097" t="s">
        <v>311</v>
      </c>
      <c r="IK2097">
        <v>-2</v>
      </c>
      <c r="IL2097" t="s">
        <v>278</v>
      </c>
      <c r="IM2097" t="s">
        <v>279</v>
      </c>
      <c r="IN2097" t="s">
        <v>468</v>
      </c>
      <c r="IP2097" t="s">
        <v>486</v>
      </c>
    </row>
    <row r="2098" spans="1:250" x14ac:dyDescent="0.35">
      <c r="A2098">
        <v>15552</v>
      </c>
      <c r="B2098">
        <v>-922729984</v>
      </c>
      <c r="C2098">
        <v>1837</v>
      </c>
      <c r="D2098" t="s">
        <v>272</v>
      </c>
      <c r="E2098" t="s">
        <v>273</v>
      </c>
      <c r="F2098">
        <v>13794</v>
      </c>
      <c r="G2098" t="s">
        <v>274</v>
      </c>
      <c r="H2098" t="s">
        <v>275</v>
      </c>
      <c r="I2098">
        <v>509</v>
      </c>
      <c r="J2098" t="s">
        <v>547</v>
      </c>
      <c r="K2098" t="s">
        <v>548</v>
      </c>
      <c r="L2098">
        <v>17005</v>
      </c>
      <c r="M2098" t="s">
        <v>314</v>
      </c>
      <c r="N2098" t="s">
        <v>315</v>
      </c>
      <c r="O2098">
        <v>17005</v>
      </c>
      <c r="P2098" t="s">
        <v>314</v>
      </c>
      <c r="Q2098" t="s">
        <v>315</v>
      </c>
      <c r="R2098" t="s">
        <v>552</v>
      </c>
      <c r="S2098" s="43">
        <v>0</v>
      </c>
      <c r="U2098" s="43">
        <v>19</v>
      </c>
      <c r="IF2098">
        <v>17005</v>
      </c>
      <c r="IG2098" t="s">
        <v>314</v>
      </c>
      <c r="IH2098" t="s">
        <v>311</v>
      </c>
      <c r="IK2098">
        <v>-2</v>
      </c>
      <c r="IL2098" t="s">
        <v>278</v>
      </c>
      <c r="IM2098" t="s">
        <v>279</v>
      </c>
      <c r="IN2098" t="s">
        <v>468</v>
      </c>
      <c r="IP2098" t="s">
        <v>486</v>
      </c>
    </row>
    <row r="2099" spans="1:250" x14ac:dyDescent="0.35">
      <c r="A2099">
        <v>15553</v>
      </c>
      <c r="B2099">
        <v>-922729984</v>
      </c>
      <c r="C2099">
        <v>1837</v>
      </c>
      <c r="D2099" t="s">
        <v>272</v>
      </c>
      <c r="E2099" t="s">
        <v>273</v>
      </c>
      <c r="F2099">
        <v>13794</v>
      </c>
      <c r="G2099" t="s">
        <v>274</v>
      </c>
      <c r="H2099" t="s">
        <v>275</v>
      </c>
      <c r="I2099">
        <v>507</v>
      </c>
      <c r="J2099" t="s">
        <v>549</v>
      </c>
      <c r="K2099" t="s">
        <v>550</v>
      </c>
      <c r="L2099">
        <v>17005</v>
      </c>
      <c r="M2099" t="s">
        <v>314</v>
      </c>
      <c r="N2099" t="s">
        <v>315</v>
      </c>
      <c r="O2099">
        <v>17005</v>
      </c>
      <c r="P2099" t="s">
        <v>314</v>
      </c>
      <c r="Q2099" t="s">
        <v>315</v>
      </c>
      <c r="R2099" t="s">
        <v>552</v>
      </c>
      <c r="S2099" s="43">
        <v>0</v>
      </c>
      <c r="U2099" s="43">
        <v>19</v>
      </c>
      <c r="IF2099">
        <v>17005</v>
      </c>
      <c r="IG2099" t="s">
        <v>314</v>
      </c>
      <c r="IH2099" t="s">
        <v>311</v>
      </c>
      <c r="IK2099">
        <v>-2</v>
      </c>
      <c r="IL2099" t="s">
        <v>278</v>
      </c>
      <c r="IM2099" t="s">
        <v>279</v>
      </c>
      <c r="IN2099" t="s">
        <v>468</v>
      </c>
      <c r="IP2099" t="s">
        <v>486</v>
      </c>
    </row>
    <row r="2100" spans="1:250" x14ac:dyDescent="0.35">
      <c r="A2100">
        <v>15554</v>
      </c>
      <c r="B2100">
        <v>-922729984</v>
      </c>
      <c r="C2100">
        <v>1837</v>
      </c>
      <c r="D2100" t="s">
        <v>272</v>
      </c>
      <c r="E2100" t="s">
        <v>273</v>
      </c>
      <c r="F2100">
        <v>19011</v>
      </c>
      <c r="G2100" t="s">
        <v>318</v>
      </c>
      <c r="H2100" t="s">
        <v>319</v>
      </c>
      <c r="I2100">
        <v>528</v>
      </c>
      <c r="J2100" t="s">
        <v>531</v>
      </c>
      <c r="K2100" t="s">
        <v>532</v>
      </c>
      <c r="L2100">
        <v>15189</v>
      </c>
      <c r="M2100" t="s">
        <v>312</v>
      </c>
      <c r="N2100" t="s">
        <v>313</v>
      </c>
      <c r="O2100">
        <v>15189</v>
      </c>
      <c r="P2100" t="s">
        <v>312</v>
      </c>
      <c r="Q2100" t="s">
        <v>313</v>
      </c>
      <c r="R2100" t="s">
        <v>552</v>
      </c>
      <c r="S2100" s="43">
        <v>0</v>
      </c>
      <c r="U2100" s="43">
        <v>19</v>
      </c>
      <c r="IF2100">
        <v>15189</v>
      </c>
      <c r="IG2100" t="s">
        <v>312</v>
      </c>
      <c r="IH2100" t="s">
        <v>322</v>
      </c>
      <c r="IK2100">
        <v>-2</v>
      </c>
      <c r="IL2100" t="s">
        <v>278</v>
      </c>
      <c r="IM2100" t="s">
        <v>279</v>
      </c>
      <c r="IN2100" t="s">
        <v>484</v>
      </c>
      <c r="IP2100" t="s">
        <v>485</v>
      </c>
    </row>
    <row r="2101" spans="1:250" x14ac:dyDescent="0.35">
      <c r="A2101">
        <v>15555</v>
      </c>
      <c r="B2101">
        <v>-922729984</v>
      </c>
      <c r="C2101">
        <v>1837</v>
      </c>
      <c r="D2101" t="s">
        <v>272</v>
      </c>
      <c r="E2101" t="s">
        <v>273</v>
      </c>
      <c r="F2101">
        <v>19011</v>
      </c>
      <c r="G2101" t="s">
        <v>318</v>
      </c>
      <c r="H2101" t="s">
        <v>319</v>
      </c>
      <c r="I2101">
        <v>527</v>
      </c>
      <c r="J2101" t="s">
        <v>535</v>
      </c>
      <c r="K2101" t="s">
        <v>536</v>
      </c>
      <c r="L2101">
        <v>15189</v>
      </c>
      <c r="M2101" t="s">
        <v>312</v>
      </c>
      <c r="N2101" t="s">
        <v>313</v>
      </c>
      <c r="O2101">
        <v>15189</v>
      </c>
      <c r="P2101" t="s">
        <v>312</v>
      </c>
      <c r="Q2101" t="s">
        <v>313</v>
      </c>
      <c r="R2101" t="s">
        <v>552</v>
      </c>
      <c r="S2101" s="43">
        <v>0</v>
      </c>
      <c r="U2101" s="43">
        <v>19</v>
      </c>
      <c r="IF2101">
        <v>15189</v>
      </c>
      <c r="IG2101" t="s">
        <v>312</v>
      </c>
      <c r="IH2101" t="s">
        <v>322</v>
      </c>
      <c r="IK2101">
        <v>-2</v>
      </c>
      <c r="IL2101" t="s">
        <v>278</v>
      </c>
      <c r="IM2101" t="s">
        <v>279</v>
      </c>
      <c r="IN2101" t="s">
        <v>484</v>
      </c>
      <c r="IP2101" t="s">
        <v>485</v>
      </c>
    </row>
    <row r="2102" spans="1:250" x14ac:dyDescent="0.35">
      <c r="A2102">
        <v>15556</v>
      </c>
      <c r="B2102">
        <v>-922729984</v>
      </c>
      <c r="C2102">
        <v>1837</v>
      </c>
      <c r="D2102" t="s">
        <v>272</v>
      </c>
      <c r="E2102" t="s">
        <v>273</v>
      </c>
      <c r="F2102">
        <v>13794</v>
      </c>
      <c r="G2102" t="s">
        <v>274</v>
      </c>
      <c r="H2102" t="s">
        <v>275</v>
      </c>
      <c r="I2102">
        <v>507</v>
      </c>
      <c r="J2102" t="s">
        <v>549</v>
      </c>
      <c r="K2102" t="s">
        <v>550</v>
      </c>
      <c r="L2102">
        <v>17006</v>
      </c>
      <c r="M2102" t="s">
        <v>316</v>
      </c>
      <c r="N2102" t="s">
        <v>317</v>
      </c>
      <c r="O2102">
        <v>17006</v>
      </c>
      <c r="P2102" t="s">
        <v>316</v>
      </c>
      <c r="Q2102" t="s">
        <v>317</v>
      </c>
      <c r="R2102" t="s">
        <v>552</v>
      </c>
      <c r="S2102" s="43">
        <v>0</v>
      </c>
      <c r="U2102" s="43">
        <v>19</v>
      </c>
      <c r="IF2102">
        <v>17006</v>
      </c>
      <c r="IG2102" t="s">
        <v>316</v>
      </c>
      <c r="IH2102" t="s">
        <v>311</v>
      </c>
      <c r="IK2102">
        <v>-2</v>
      </c>
      <c r="IL2102" t="s">
        <v>278</v>
      </c>
      <c r="IM2102" t="s">
        <v>279</v>
      </c>
      <c r="IN2102" t="s">
        <v>468</v>
      </c>
      <c r="IP2102" t="s">
        <v>487</v>
      </c>
    </row>
    <row r="2103" spans="1:250" x14ac:dyDescent="0.35">
      <c r="A2103">
        <v>15557</v>
      </c>
      <c r="B2103">
        <v>-922729984</v>
      </c>
      <c r="C2103">
        <v>1837</v>
      </c>
      <c r="D2103" t="s">
        <v>272</v>
      </c>
      <c r="E2103" t="s">
        <v>273</v>
      </c>
      <c r="F2103">
        <v>13794</v>
      </c>
      <c r="G2103" t="s">
        <v>274</v>
      </c>
      <c r="H2103" t="s">
        <v>275</v>
      </c>
      <c r="I2103">
        <v>528</v>
      </c>
      <c r="J2103" t="s">
        <v>531</v>
      </c>
      <c r="K2103" t="s">
        <v>532</v>
      </c>
      <c r="L2103">
        <v>17005</v>
      </c>
      <c r="M2103" t="s">
        <v>314</v>
      </c>
      <c r="N2103" t="s">
        <v>315</v>
      </c>
      <c r="O2103">
        <v>17005</v>
      </c>
      <c r="P2103" t="s">
        <v>314</v>
      </c>
      <c r="Q2103" t="s">
        <v>315</v>
      </c>
      <c r="R2103" t="s">
        <v>552</v>
      </c>
      <c r="S2103" s="43">
        <v>0</v>
      </c>
      <c r="U2103" s="43">
        <v>19</v>
      </c>
      <c r="IF2103">
        <v>17005</v>
      </c>
      <c r="IG2103" t="s">
        <v>314</v>
      </c>
      <c r="IH2103" t="s">
        <v>311</v>
      </c>
      <c r="IK2103">
        <v>-2</v>
      </c>
      <c r="IL2103" t="s">
        <v>278</v>
      </c>
      <c r="IM2103" t="s">
        <v>279</v>
      </c>
      <c r="IN2103" t="s">
        <v>468</v>
      </c>
      <c r="IP2103" t="s">
        <v>486</v>
      </c>
    </row>
    <row r="2104" spans="1:250" x14ac:dyDescent="0.35">
      <c r="A2104">
        <v>15558</v>
      </c>
      <c r="B2104">
        <v>-922729984</v>
      </c>
      <c r="C2104">
        <v>1837</v>
      </c>
      <c r="D2104" t="s">
        <v>272</v>
      </c>
      <c r="E2104" t="s">
        <v>273</v>
      </c>
      <c r="F2104">
        <v>13794</v>
      </c>
      <c r="G2104" t="s">
        <v>274</v>
      </c>
      <c r="H2104" t="s">
        <v>275</v>
      </c>
      <c r="I2104">
        <v>527</v>
      </c>
      <c r="J2104" t="s">
        <v>535</v>
      </c>
      <c r="K2104" t="s">
        <v>536</v>
      </c>
      <c r="L2104">
        <v>17005</v>
      </c>
      <c r="M2104" t="s">
        <v>314</v>
      </c>
      <c r="N2104" t="s">
        <v>315</v>
      </c>
      <c r="O2104">
        <v>17005</v>
      </c>
      <c r="P2104" t="s">
        <v>314</v>
      </c>
      <c r="Q2104" t="s">
        <v>315</v>
      </c>
      <c r="R2104" t="s">
        <v>552</v>
      </c>
      <c r="S2104" s="43">
        <v>0</v>
      </c>
      <c r="U2104" s="43">
        <v>19</v>
      </c>
      <c r="IF2104">
        <v>17005</v>
      </c>
      <c r="IG2104" t="s">
        <v>314</v>
      </c>
      <c r="IH2104" t="s">
        <v>311</v>
      </c>
      <c r="IK2104">
        <v>-2</v>
      </c>
      <c r="IL2104" t="s">
        <v>278</v>
      </c>
      <c r="IM2104" t="s">
        <v>279</v>
      </c>
      <c r="IN2104" t="s">
        <v>468</v>
      </c>
      <c r="IP2104" t="s">
        <v>486</v>
      </c>
    </row>
    <row r="2105" spans="1:250" x14ac:dyDescent="0.35">
      <c r="A2105">
        <v>15559</v>
      </c>
      <c r="B2105">
        <v>-922729984</v>
      </c>
      <c r="C2105">
        <v>1837</v>
      </c>
      <c r="D2105" t="s">
        <v>272</v>
      </c>
      <c r="E2105" t="s">
        <v>273</v>
      </c>
      <c r="F2105">
        <v>13794</v>
      </c>
      <c r="G2105" t="s">
        <v>274</v>
      </c>
      <c r="H2105" t="s">
        <v>275</v>
      </c>
      <c r="I2105">
        <v>523</v>
      </c>
      <c r="J2105" t="s">
        <v>537</v>
      </c>
      <c r="K2105" t="s">
        <v>538</v>
      </c>
      <c r="L2105">
        <v>17005</v>
      </c>
      <c r="M2105" t="s">
        <v>314</v>
      </c>
      <c r="N2105" t="s">
        <v>315</v>
      </c>
      <c r="O2105">
        <v>17005</v>
      </c>
      <c r="P2105" t="s">
        <v>314</v>
      </c>
      <c r="Q2105" t="s">
        <v>315</v>
      </c>
      <c r="R2105" t="s">
        <v>552</v>
      </c>
      <c r="S2105" s="43">
        <v>0</v>
      </c>
      <c r="U2105" s="43">
        <v>19</v>
      </c>
      <c r="IF2105">
        <v>17005</v>
      </c>
      <c r="IG2105" t="s">
        <v>314</v>
      </c>
      <c r="IH2105" t="s">
        <v>311</v>
      </c>
      <c r="IK2105">
        <v>-2</v>
      </c>
      <c r="IL2105" t="s">
        <v>278</v>
      </c>
      <c r="IM2105" t="s">
        <v>279</v>
      </c>
      <c r="IN2105" t="s">
        <v>468</v>
      </c>
      <c r="IP2105" t="s">
        <v>486</v>
      </c>
    </row>
    <row r="2106" spans="1:250" x14ac:dyDescent="0.35">
      <c r="A2106">
        <v>15560</v>
      </c>
      <c r="B2106">
        <v>-922729984</v>
      </c>
      <c r="C2106">
        <v>1837</v>
      </c>
      <c r="D2106" t="s">
        <v>272</v>
      </c>
      <c r="E2106" t="s">
        <v>273</v>
      </c>
      <c r="F2106">
        <v>13794</v>
      </c>
      <c r="G2106" t="s">
        <v>274</v>
      </c>
      <c r="H2106" t="s">
        <v>275</v>
      </c>
      <c r="I2106">
        <v>521</v>
      </c>
      <c r="J2106" t="s">
        <v>539</v>
      </c>
      <c r="K2106" t="s">
        <v>540</v>
      </c>
      <c r="L2106">
        <v>17005</v>
      </c>
      <c r="M2106" t="s">
        <v>314</v>
      </c>
      <c r="N2106" t="s">
        <v>315</v>
      </c>
      <c r="O2106">
        <v>17005</v>
      </c>
      <c r="P2106" t="s">
        <v>314</v>
      </c>
      <c r="Q2106" t="s">
        <v>315</v>
      </c>
      <c r="R2106" t="s">
        <v>552</v>
      </c>
      <c r="S2106" s="43">
        <v>0</v>
      </c>
      <c r="U2106" s="43">
        <v>19</v>
      </c>
      <c r="IF2106">
        <v>17005</v>
      </c>
      <c r="IG2106" t="s">
        <v>314</v>
      </c>
      <c r="IH2106" t="s">
        <v>311</v>
      </c>
      <c r="IK2106">
        <v>-2</v>
      </c>
      <c r="IL2106" t="s">
        <v>278</v>
      </c>
      <c r="IM2106" t="s">
        <v>279</v>
      </c>
      <c r="IN2106" t="s">
        <v>468</v>
      </c>
      <c r="IP2106" t="s">
        <v>486</v>
      </c>
    </row>
    <row r="2107" spans="1:250" x14ac:dyDescent="0.35">
      <c r="A2107">
        <v>15561</v>
      </c>
      <c r="B2107">
        <v>-922729984</v>
      </c>
      <c r="C2107">
        <v>1837</v>
      </c>
      <c r="D2107" t="s">
        <v>272</v>
      </c>
      <c r="E2107" t="s">
        <v>273</v>
      </c>
      <c r="F2107">
        <v>13794</v>
      </c>
      <c r="G2107" t="s">
        <v>274</v>
      </c>
      <c r="H2107" t="s">
        <v>275</v>
      </c>
      <c r="I2107">
        <v>519</v>
      </c>
      <c r="J2107" t="s">
        <v>541</v>
      </c>
      <c r="K2107" t="s">
        <v>542</v>
      </c>
      <c r="L2107">
        <v>17005</v>
      </c>
      <c r="M2107" t="s">
        <v>314</v>
      </c>
      <c r="N2107" t="s">
        <v>315</v>
      </c>
      <c r="O2107">
        <v>17005</v>
      </c>
      <c r="P2107" t="s">
        <v>314</v>
      </c>
      <c r="Q2107" t="s">
        <v>315</v>
      </c>
      <c r="R2107" t="s">
        <v>552</v>
      </c>
      <c r="S2107" s="43">
        <v>0</v>
      </c>
      <c r="U2107" s="43">
        <v>19</v>
      </c>
      <c r="IF2107">
        <v>17005</v>
      </c>
      <c r="IG2107" t="s">
        <v>314</v>
      </c>
      <c r="IH2107" t="s">
        <v>311</v>
      </c>
      <c r="IK2107">
        <v>-2</v>
      </c>
      <c r="IL2107" t="s">
        <v>278</v>
      </c>
      <c r="IM2107" t="s">
        <v>279</v>
      </c>
      <c r="IN2107" t="s">
        <v>468</v>
      </c>
      <c r="IP2107" t="s">
        <v>486</v>
      </c>
    </row>
    <row r="2108" spans="1:250" x14ac:dyDescent="0.35">
      <c r="A2108">
        <v>15562</v>
      </c>
      <c r="B2108">
        <v>-922729984</v>
      </c>
      <c r="C2108">
        <v>1837</v>
      </c>
      <c r="D2108" t="s">
        <v>272</v>
      </c>
      <c r="E2108" t="s">
        <v>273</v>
      </c>
      <c r="F2108">
        <v>13794</v>
      </c>
      <c r="G2108" t="s">
        <v>274</v>
      </c>
      <c r="H2108" t="s">
        <v>275</v>
      </c>
      <c r="I2108">
        <v>523</v>
      </c>
      <c r="J2108" t="s">
        <v>537</v>
      </c>
      <c r="K2108" t="s">
        <v>538</v>
      </c>
      <c r="L2108">
        <v>17006</v>
      </c>
      <c r="M2108" t="s">
        <v>316</v>
      </c>
      <c r="N2108" t="s">
        <v>317</v>
      </c>
      <c r="O2108">
        <v>17006</v>
      </c>
      <c r="P2108" t="s">
        <v>316</v>
      </c>
      <c r="Q2108" t="s">
        <v>317</v>
      </c>
      <c r="R2108" t="s">
        <v>552</v>
      </c>
      <c r="S2108" s="43">
        <v>0</v>
      </c>
      <c r="U2108" s="43">
        <v>19</v>
      </c>
      <c r="IF2108">
        <v>17006</v>
      </c>
      <c r="IG2108" t="s">
        <v>316</v>
      </c>
      <c r="IH2108" t="s">
        <v>311</v>
      </c>
      <c r="IK2108">
        <v>-2</v>
      </c>
      <c r="IL2108" t="s">
        <v>278</v>
      </c>
      <c r="IM2108" t="s">
        <v>279</v>
      </c>
      <c r="IN2108" t="s">
        <v>468</v>
      </c>
      <c r="IP2108" t="s">
        <v>487</v>
      </c>
    </row>
    <row r="2109" spans="1:250" x14ac:dyDescent="0.35">
      <c r="A2109">
        <v>15563</v>
      </c>
      <c r="B2109">
        <v>-922729984</v>
      </c>
      <c r="C2109">
        <v>1837</v>
      </c>
      <c r="D2109" t="s">
        <v>272</v>
      </c>
      <c r="E2109" t="s">
        <v>273</v>
      </c>
      <c r="F2109">
        <v>13794</v>
      </c>
      <c r="G2109" t="s">
        <v>274</v>
      </c>
      <c r="H2109" t="s">
        <v>275</v>
      </c>
      <c r="I2109">
        <v>521</v>
      </c>
      <c r="J2109" t="s">
        <v>539</v>
      </c>
      <c r="K2109" t="s">
        <v>540</v>
      </c>
      <c r="L2109">
        <v>17006</v>
      </c>
      <c r="M2109" t="s">
        <v>316</v>
      </c>
      <c r="N2109" t="s">
        <v>317</v>
      </c>
      <c r="O2109">
        <v>17006</v>
      </c>
      <c r="P2109" t="s">
        <v>316</v>
      </c>
      <c r="Q2109" t="s">
        <v>317</v>
      </c>
      <c r="R2109" t="s">
        <v>552</v>
      </c>
      <c r="S2109" s="43">
        <v>0</v>
      </c>
      <c r="U2109" s="43">
        <v>19</v>
      </c>
      <c r="IF2109">
        <v>17006</v>
      </c>
      <c r="IG2109" t="s">
        <v>316</v>
      </c>
      <c r="IH2109" t="s">
        <v>311</v>
      </c>
      <c r="IK2109">
        <v>-2</v>
      </c>
      <c r="IL2109" t="s">
        <v>278</v>
      </c>
      <c r="IM2109" t="s">
        <v>279</v>
      </c>
      <c r="IN2109" t="s">
        <v>468</v>
      </c>
      <c r="IP2109" t="s">
        <v>487</v>
      </c>
    </row>
    <row r="2110" spans="1:250" x14ac:dyDescent="0.35">
      <c r="A2110">
        <v>15564</v>
      </c>
      <c r="B2110">
        <v>-922729984</v>
      </c>
      <c r="C2110">
        <v>1837</v>
      </c>
      <c r="D2110" t="s">
        <v>272</v>
      </c>
      <c r="E2110" t="s">
        <v>273</v>
      </c>
      <c r="F2110">
        <v>13794</v>
      </c>
      <c r="G2110" t="s">
        <v>274</v>
      </c>
      <c r="H2110" t="s">
        <v>275</v>
      </c>
      <c r="I2110">
        <v>519</v>
      </c>
      <c r="J2110" t="s">
        <v>541</v>
      </c>
      <c r="K2110" t="s">
        <v>542</v>
      </c>
      <c r="L2110">
        <v>17006</v>
      </c>
      <c r="M2110" t="s">
        <v>316</v>
      </c>
      <c r="N2110" t="s">
        <v>317</v>
      </c>
      <c r="O2110">
        <v>17006</v>
      </c>
      <c r="P2110" t="s">
        <v>316</v>
      </c>
      <c r="Q2110" t="s">
        <v>317</v>
      </c>
      <c r="R2110" t="s">
        <v>552</v>
      </c>
      <c r="S2110" s="43">
        <v>0</v>
      </c>
      <c r="U2110" s="43">
        <v>19</v>
      </c>
      <c r="IF2110">
        <v>17006</v>
      </c>
      <c r="IG2110" t="s">
        <v>316</v>
      </c>
      <c r="IH2110" t="s">
        <v>311</v>
      </c>
      <c r="IK2110">
        <v>-2</v>
      </c>
      <c r="IL2110" t="s">
        <v>278</v>
      </c>
      <c r="IM2110" t="s">
        <v>279</v>
      </c>
      <c r="IN2110" t="s">
        <v>468</v>
      </c>
      <c r="IP2110" t="s">
        <v>487</v>
      </c>
    </row>
    <row r="2111" spans="1:250" x14ac:dyDescent="0.35">
      <c r="A2111">
        <v>15565</v>
      </c>
      <c r="B2111">
        <v>-922729984</v>
      </c>
      <c r="C2111">
        <v>1837</v>
      </c>
      <c r="D2111" t="s">
        <v>272</v>
      </c>
      <c r="E2111" t="s">
        <v>273</v>
      </c>
      <c r="F2111">
        <v>13794</v>
      </c>
      <c r="G2111" t="s">
        <v>274</v>
      </c>
      <c r="H2111" t="s">
        <v>275</v>
      </c>
      <c r="I2111">
        <v>515</v>
      </c>
      <c r="J2111" t="s">
        <v>543</v>
      </c>
      <c r="K2111" t="s">
        <v>544</v>
      </c>
      <c r="L2111">
        <v>17006</v>
      </c>
      <c r="M2111" t="s">
        <v>316</v>
      </c>
      <c r="N2111" t="s">
        <v>317</v>
      </c>
      <c r="O2111">
        <v>17006</v>
      </c>
      <c r="P2111" t="s">
        <v>316</v>
      </c>
      <c r="Q2111" t="s">
        <v>317</v>
      </c>
      <c r="R2111" t="s">
        <v>552</v>
      </c>
      <c r="S2111" s="43">
        <v>0</v>
      </c>
      <c r="U2111" s="43">
        <v>19</v>
      </c>
      <c r="IF2111">
        <v>17006</v>
      </c>
      <c r="IG2111" t="s">
        <v>316</v>
      </c>
      <c r="IH2111" t="s">
        <v>311</v>
      </c>
      <c r="IK2111">
        <v>-2</v>
      </c>
      <c r="IL2111" t="s">
        <v>278</v>
      </c>
      <c r="IM2111" t="s">
        <v>279</v>
      </c>
      <c r="IN2111" t="s">
        <v>468</v>
      </c>
      <c r="IP2111" t="s">
        <v>487</v>
      </c>
    </row>
    <row r="2112" spans="1:250" x14ac:dyDescent="0.35">
      <c r="A2112">
        <v>15566</v>
      </c>
      <c r="B2112">
        <v>-922729984</v>
      </c>
      <c r="C2112">
        <v>1837</v>
      </c>
      <c r="D2112" t="s">
        <v>272</v>
      </c>
      <c r="E2112" t="s">
        <v>273</v>
      </c>
      <c r="F2112">
        <v>13794</v>
      </c>
      <c r="G2112" t="s">
        <v>274</v>
      </c>
      <c r="H2112" t="s">
        <v>275</v>
      </c>
      <c r="I2112">
        <v>513</v>
      </c>
      <c r="J2112" t="s">
        <v>545</v>
      </c>
      <c r="K2112" t="s">
        <v>546</v>
      </c>
      <c r="L2112">
        <v>17006</v>
      </c>
      <c r="M2112" t="s">
        <v>316</v>
      </c>
      <c r="N2112" t="s">
        <v>317</v>
      </c>
      <c r="O2112">
        <v>17006</v>
      </c>
      <c r="P2112" t="s">
        <v>316</v>
      </c>
      <c r="Q2112" t="s">
        <v>317</v>
      </c>
      <c r="R2112" t="s">
        <v>552</v>
      </c>
      <c r="S2112" s="43">
        <v>0</v>
      </c>
      <c r="U2112" s="43">
        <v>19</v>
      </c>
      <c r="IF2112">
        <v>17006</v>
      </c>
      <c r="IG2112" t="s">
        <v>316</v>
      </c>
      <c r="IH2112" t="s">
        <v>311</v>
      </c>
      <c r="IK2112">
        <v>-2</v>
      </c>
      <c r="IL2112" t="s">
        <v>278</v>
      </c>
      <c r="IM2112" t="s">
        <v>279</v>
      </c>
      <c r="IN2112" t="s">
        <v>468</v>
      </c>
      <c r="IP2112" t="s">
        <v>487</v>
      </c>
    </row>
    <row r="2113" spans="1:250" x14ac:dyDescent="0.35">
      <c r="A2113">
        <v>15567</v>
      </c>
      <c r="B2113">
        <v>-922729984</v>
      </c>
      <c r="C2113">
        <v>1837</v>
      </c>
      <c r="D2113" t="s">
        <v>272</v>
      </c>
      <c r="E2113" t="s">
        <v>273</v>
      </c>
      <c r="F2113">
        <v>13794</v>
      </c>
      <c r="G2113" t="s">
        <v>274</v>
      </c>
      <c r="H2113" t="s">
        <v>275</v>
      </c>
      <c r="I2113">
        <v>509</v>
      </c>
      <c r="J2113" t="s">
        <v>547</v>
      </c>
      <c r="K2113" t="s">
        <v>548</v>
      </c>
      <c r="L2113">
        <v>17006</v>
      </c>
      <c r="M2113" t="s">
        <v>316</v>
      </c>
      <c r="N2113" t="s">
        <v>317</v>
      </c>
      <c r="O2113">
        <v>17006</v>
      </c>
      <c r="P2113" t="s">
        <v>316</v>
      </c>
      <c r="Q2113" t="s">
        <v>317</v>
      </c>
      <c r="R2113" t="s">
        <v>552</v>
      </c>
      <c r="S2113" s="43">
        <v>0</v>
      </c>
      <c r="U2113" s="43">
        <v>19</v>
      </c>
      <c r="IF2113">
        <v>17006</v>
      </c>
      <c r="IG2113" t="s">
        <v>316</v>
      </c>
      <c r="IH2113" t="s">
        <v>311</v>
      </c>
      <c r="IK2113">
        <v>-2</v>
      </c>
      <c r="IL2113" t="s">
        <v>278</v>
      </c>
      <c r="IM2113" t="s">
        <v>279</v>
      </c>
      <c r="IN2113" t="s">
        <v>468</v>
      </c>
      <c r="IP2113" t="s">
        <v>487</v>
      </c>
    </row>
    <row r="2114" spans="1:250" x14ac:dyDescent="0.35">
      <c r="A2114">
        <v>15568</v>
      </c>
      <c r="B2114">
        <v>-922729984</v>
      </c>
      <c r="C2114">
        <v>1837</v>
      </c>
      <c r="D2114" t="s">
        <v>272</v>
      </c>
      <c r="E2114" t="s">
        <v>273</v>
      </c>
      <c r="F2114">
        <v>19011</v>
      </c>
      <c r="G2114" t="s">
        <v>318</v>
      </c>
      <c r="H2114" t="s">
        <v>319</v>
      </c>
      <c r="I2114">
        <v>515</v>
      </c>
      <c r="J2114" t="s">
        <v>543</v>
      </c>
      <c r="K2114" t="s">
        <v>544</v>
      </c>
      <c r="L2114">
        <v>19213</v>
      </c>
      <c r="M2114" t="s">
        <v>320</v>
      </c>
      <c r="N2114" t="s">
        <v>321</v>
      </c>
      <c r="O2114">
        <v>19213</v>
      </c>
      <c r="P2114" t="s">
        <v>320</v>
      </c>
      <c r="Q2114" t="s">
        <v>321</v>
      </c>
      <c r="R2114" t="s">
        <v>552</v>
      </c>
      <c r="S2114" s="43">
        <v>0</v>
      </c>
      <c r="U2114" s="43">
        <v>19</v>
      </c>
      <c r="IF2114">
        <v>19213</v>
      </c>
      <c r="IG2114" t="s">
        <v>320</v>
      </c>
      <c r="IH2114" t="s">
        <v>322</v>
      </c>
      <c r="IK2114">
        <v>-2</v>
      </c>
      <c r="IL2114" t="s">
        <v>278</v>
      </c>
      <c r="IM2114" t="s">
        <v>279</v>
      </c>
      <c r="IN2114" t="s">
        <v>484</v>
      </c>
      <c r="IP2114" t="s">
        <v>488</v>
      </c>
    </row>
    <row r="2115" spans="1:250" x14ac:dyDescent="0.35">
      <c r="A2115">
        <v>15569</v>
      </c>
      <c r="B2115">
        <v>-922729984</v>
      </c>
      <c r="C2115">
        <v>1837</v>
      </c>
      <c r="D2115" t="s">
        <v>272</v>
      </c>
      <c r="E2115" t="s">
        <v>273</v>
      </c>
      <c r="F2115">
        <v>19011</v>
      </c>
      <c r="G2115" t="s">
        <v>318</v>
      </c>
      <c r="H2115" t="s">
        <v>319</v>
      </c>
      <c r="I2115">
        <v>513</v>
      </c>
      <c r="J2115" t="s">
        <v>545</v>
      </c>
      <c r="K2115" t="s">
        <v>546</v>
      </c>
      <c r="L2115">
        <v>19213</v>
      </c>
      <c r="M2115" t="s">
        <v>320</v>
      </c>
      <c r="N2115" t="s">
        <v>321</v>
      </c>
      <c r="O2115">
        <v>19213</v>
      </c>
      <c r="P2115" t="s">
        <v>320</v>
      </c>
      <c r="Q2115" t="s">
        <v>321</v>
      </c>
      <c r="R2115" t="s">
        <v>552</v>
      </c>
      <c r="S2115" s="43">
        <v>0</v>
      </c>
      <c r="U2115" s="43">
        <v>19</v>
      </c>
      <c r="IF2115">
        <v>19213</v>
      </c>
      <c r="IG2115" t="s">
        <v>320</v>
      </c>
      <c r="IH2115" t="s">
        <v>322</v>
      </c>
      <c r="IK2115">
        <v>-2</v>
      </c>
      <c r="IL2115" t="s">
        <v>278</v>
      </c>
      <c r="IM2115" t="s">
        <v>279</v>
      </c>
      <c r="IN2115" t="s">
        <v>484</v>
      </c>
      <c r="IP2115" t="s">
        <v>488</v>
      </c>
    </row>
    <row r="2116" spans="1:250" x14ac:dyDescent="0.35">
      <c r="A2116">
        <v>15570</v>
      </c>
      <c r="B2116">
        <v>-922729984</v>
      </c>
      <c r="C2116">
        <v>1837</v>
      </c>
      <c r="D2116" t="s">
        <v>272</v>
      </c>
      <c r="E2116" t="s">
        <v>273</v>
      </c>
      <c r="F2116">
        <v>19011</v>
      </c>
      <c r="G2116" t="s">
        <v>318</v>
      </c>
      <c r="H2116" t="s">
        <v>319</v>
      </c>
      <c r="I2116">
        <v>509</v>
      </c>
      <c r="J2116" t="s">
        <v>547</v>
      </c>
      <c r="K2116" t="s">
        <v>548</v>
      </c>
      <c r="L2116">
        <v>19213</v>
      </c>
      <c r="M2116" t="s">
        <v>320</v>
      </c>
      <c r="N2116" t="s">
        <v>321</v>
      </c>
      <c r="O2116">
        <v>19213</v>
      </c>
      <c r="P2116" t="s">
        <v>320</v>
      </c>
      <c r="Q2116" t="s">
        <v>321</v>
      </c>
      <c r="R2116" t="s">
        <v>552</v>
      </c>
      <c r="S2116" s="43">
        <v>0</v>
      </c>
      <c r="U2116" s="43">
        <v>19</v>
      </c>
      <c r="IF2116">
        <v>19213</v>
      </c>
      <c r="IG2116" t="s">
        <v>320</v>
      </c>
      <c r="IH2116" t="s">
        <v>322</v>
      </c>
      <c r="IK2116">
        <v>-2</v>
      </c>
      <c r="IL2116" t="s">
        <v>278</v>
      </c>
      <c r="IM2116" t="s">
        <v>279</v>
      </c>
      <c r="IN2116" t="s">
        <v>484</v>
      </c>
      <c r="IP2116" t="s">
        <v>488</v>
      </c>
    </row>
    <row r="2117" spans="1:250" x14ac:dyDescent="0.35">
      <c r="A2117">
        <v>15571</v>
      </c>
      <c r="B2117">
        <v>-922729984</v>
      </c>
      <c r="C2117">
        <v>1837</v>
      </c>
      <c r="D2117" t="s">
        <v>272</v>
      </c>
      <c r="E2117" t="s">
        <v>273</v>
      </c>
      <c r="F2117">
        <v>19011</v>
      </c>
      <c r="G2117" t="s">
        <v>318</v>
      </c>
      <c r="H2117" t="s">
        <v>319</v>
      </c>
      <c r="I2117">
        <v>507</v>
      </c>
      <c r="J2117" t="s">
        <v>549</v>
      </c>
      <c r="K2117" t="s">
        <v>550</v>
      </c>
      <c r="L2117">
        <v>19213</v>
      </c>
      <c r="M2117" t="s">
        <v>320</v>
      </c>
      <c r="N2117" t="s">
        <v>321</v>
      </c>
      <c r="O2117">
        <v>19213</v>
      </c>
      <c r="P2117" t="s">
        <v>320</v>
      </c>
      <c r="Q2117" t="s">
        <v>321</v>
      </c>
      <c r="R2117" t="s">
        <v>552</v>
      </c>
      <c r="S2117" s="43">
        <v>0</v>
      </c>
      <c r="U2117" s="43">
        <v>19</v>
      </c>
      <c r="IF2117">
        <v>19213</v>
      </c>
      <c r="IG2117" t="s">
        <v>320</v>
      </c>
      <c r="IH2117" t="s">
        <v>322</v>
      </c>
      <c r="IK2117">
        <v>-2</v>
      </c>
      <c r="IL2117" t="s">
        <v>278</v>
      </c>
      <c r="IM2117" t="s">
        <v>279</v>
      </c>
      <c r="IN2117" t="s">
        <v>484</v>
      </c>
      <c r="IP2117" t="s">
        <v>488</v>
      </c>
    </row>
    <row r="2118" spans="1:250" x14ac:dyDescent="0.35">
      <c r="A2118">
        <v>15572</v>
      </c>
      <c r="B2118">
        <v>-922729984</v>
      </c>
      <c r="C2118">
        <v>1837</v>
      </c>
      <c r="D2118" t="s">
        <v>272</v>
      </c>
      <c r="E2118" t="s">
        <v>273</v>
      </c>
      <c r="F2118">
        <v>13794</v>
      </c>
      <c r="G2118" t="s">
        <v>274</v>
      </c>
      <c r="H2118" t="s">
        <v>275</v>
      </c>
      <c r="I2118">
        <v>528</v>
      </c>
      <c r="J2118" t="s">
        <v>531</v>
      </c>
      <c r="K2118" t="s">
        <v>532</v>
      </c>
      <c r="L2118">
        <v>17006</v>
      </c>
      <c r="M2118" t="s">
        <v>316</v>
      </c>
      <c r="N2118" t="s">
        <v>317</v>
      </c>
      <c r="O2118">
        <v>17006</v>
      </c>
      <c r="P2118" t="s">
        <v>316</v>
      </c>
      <c r="Q2118" t="s">
        <v>317</v>
      </c>
      <c r="R2118" t="s">
        <v>552</v>
      </c>
      <c r="S2118" s="43">
        <v>0</v>
      </c>
      <c r="U2118" s="43">
        <v>19</v>
      </c>
      <c r="IF2118">
        <v>17006</v>
      </c>
      <c r="IG2118" t="s">
        <v>316</v>
      </c>
      <c r="IH2118" t="s">
        <v>311</v>
      </c>
      <c r="IK2118">
        <v>-2</v>
      </c>
      <c r="IL2118" t="s">
        <v>278</v>
      </c>
      <c r="IM2118" t="s">
        <v>279</v>
      </c>
      <c r="IN2118" t="s">
        <v>468</v>
      </c>
      <c r="IP2118" t="s">
        <v>487</v>
      </c>
    </row>
    <row r="2119" spans="1:250" x14ac:dyDescent="0.35">
      <c r="A2119">
        <v>15573</v>
      </c>
      <c r="B2119">
        <v>-922729984</v>
      </c>
      <c r="C2119">
        <v>1837</v>
      </c>
      <c r="D2119" t="s">
        <v>272</v>
      </c>
      <c r="E2119" t="s">
        <v>273</v>
      </c>
      <c r="F2119">
        <v>13794</v>
      </c>
      <c r="G2119" t="s">
        <v>274</v>
      </c>
      <c r="H2119" t="s">
        <v>275</v>
      </c>
      <c r="I2119">
        <v>527</v>
      </c>
      <c r="J2119" t="s">
        <v>535</v>
      </c>
      <c r="K2119" t="s">
        <v>536</v>
      </c>
      <c r="L2119">
        <v>17006</v>
      </c>
      <c r="M2119" t="s">
        <v>316</v>
      </c>
      <c r="N2119" t="s">
        <v>317</v>
      </c>
      <c r="O2119">
        <v>17006</v>
      </c>
      <c r="P2119" t="s">
        <v>316</v>
      </c>
      <c r="Q2119" t="s">
        <v>317</v>
      </c>
      <c r="R2119" t="s">
        <v>552</v>
      </c>
      <c r="S2119" s="43">
        <v>0</v>
      </c>
      <c r="U2119" s="43">
        <v>19</v>
      </c>
      <c r="IF2119">
        <v>17006</v>
      </c>
      <c r="IG2119" t="s">
        <v>316</v>
      </c>
      <c r="IH2119" t="s">
        <v>311</v>
      </c>
      <c r="IK2119">
        <v>-2</v>
      </c>
      <c r="IL2119" t="s">
        <v>278</v>
      </c>
      <c r="IM2119" t="s">
        <v>279</v>
      </c>
      <c r="IN2119" t="s">
        <v>468</v>
      </c>
      <c r="IP2119" t="s">
        <v>487</v>
      </c>
    </row>
    <row r="2120" spans="1:250" x14ac:dyDescent="0.35">
      <c r="A2120">
        <v>15574</v>
      </c>
      <c r="B2120">
        <v>-922729984</v>
      </c>
      <c r="C2120">
        <v>1837</v>
      </c>
      <c r="D2120" t="s">
        <v>272</v>
      </c>
      <c r="E2120" t="s">
        <v>273</v>
      </c>
      <c r="F2120">
        <v>9695</v>
      </c>
      <c r="G2120" t="s">
        <v>280</v>
      </c>
      <c r="H2120" t="s">
        <v>281</v>
      </c>
      <c r="I2120">
        <v>507</v>
      </c>
      <c r="J2120" t="s">
        <v>549</v>
      </c>
      <c r="K2120" t="s">
        <v>550</v>
      </c>
      <c r="L2120">
        <v>21324</v>
      </c>
      <c r="M2120" t="s">
        <v>282</v>
      </c>
      <c r="N2120" t="s">
        <v>283</v>
      </c>
      <c r="O2120">
        <v>21324</v>
      </c>
      <c r="P2120" t="s">
        <v>282</v>
      </c>
      <c r="Q2120" t="s">
        <v>283</v>
      </c>
      <c r="R2120" t="s">
        <v>552</v>
      </c>
      <c r="S2120" s="43">
        <v>0</v>
      </c>
      <c r="U2120" s="43">
        <v>19</v>
      </c>
      <c r="IF2120">
        <v>21324</v>
      </c>
      <c r="IG2120" t="s">
        <v>282</v>
      </c>
      <c r="IH2120" t="s">
        <v>284</v>
      </c>
      <c r="IK2120">
        <v>-2</v>
      </c>
      <c r="IL2120" t="s">
        <v>278</v>
      </c>
      <c r="IM2120" t="s">
        <v>279</v>
      </c>
      <c r="IN2120" t="s">
        <v>466</v>
      </c>
      <c r="IP2120" t="s">
        <v>489</v>
      </c>
    </row>
    <row r="2121" spans="1:250" x14ac:dyDescent="0.35">
      <c r="A2121">
        <v>15575</v>
      </c>
      <c r="B2121">
        <v>-922729984</v>
      </c>
      <c r="C2121">
        <v>1837</v>
      </c>
      <c r="D2121" t="s">
        <v>272</v>
      </c>
      <c r="E2121" t="s">
        <v>273</v>
      </c>
      <c r="F2121">
        <v>19011</v>
      </c>
      <c r="G2121" t="s">
        <v>318</v>
      </c>
      <c r="H2121" t="s">
        <v>319</v>
      </c>
      <c r="I2121">
        <v>528</v>
      </c>
      <c r="J2121" t="s">
        <v>531</v>
      </c>
      <c r="K2121" t="s">
        <v>532</v>
      </c>
      <c r="L2121">
        <v>19213</v>
      </c>
      <c r="M2121" t="s">
        <v>320</v>
      </c>
      <c r="N2121" t="s">
        <v>321</v>
      </c>
      <c r="O2121">
        <v>19213</v>
      </c>
      <c r="P2121" t="s">
        <v>320</v>
      </c>
      <c r="Q2121" t="s">
        <v>321</v>
      </c>
      <c r="R2121" t="s">
        <v>552</v>
      </c>
      <c r="S2121" s="43">
        <v>0</v>
      </c>
      <c r="U2121" s="43">
        <v>19</v>
      </c>
      <c r="IF2121">
        <v>19213</v>
      </c>
      <c r="IG2121" t="s">
        <v>320</v>
      </c>
      <c r="IH2121" t="s">
        <v>322</v>
      </c>
      <c r="IK2121">
        <v>-2</v>
      </c>
      <c r="IL2121" t="s">
        <v>278</v>
      </c>
      <c r="IM2121" t="s">
        <v>279</v>
      </c>
      <c r="IN2121" t="s">
        <v>484</v>
      </c>
      <c r="IP2121" t="s">
        <v>488</v>
      </c>
    </row>
    <row r="2122" spans="1:250" x14ac:dyDescent="0.35">
      <c r="A2122">
        <v>15576</v>
      </c>
      <c r="B2122">
        <v>-922729984</v>
      </c>
      <c r="C2122">
        <v>1837</v>
      </c>
      <c r="D2122" t="s">
        <v>272</v>
      </c>
      <c r="E2122" t="s">
        <v>273</v>
      </c>
      <c r="F2122">
        <v>19011</v>
      </c>
      <c r="G2122" t="s">
        <v>318</v>
      </c>
      <c r="H2122" t="s">
        <v>319</v>
      </c>
      <c r="I2122">
        <v>527</v>
      </c>
      <c r="J2122" t="s">
        <v>535</v>
      </c>
      <c r="K2122" t="s">
        <v>536</v>
      </c>
      <c r="L2122">
        <v>19213</v>
      </c>
      <c r="M2122" t="s">
        <v>320</v>
      </c>
      <c r="N2122" t="s">
        <v>321</v>
      </c>
      <c r="O2122">
        <v>19213</v>
      </c>
      <c r="P2122" t="s">
        <v>320</v>
      </c>
      <c r="Q2122" t="s">
        <v>321</v>
      </c>
      <c r="R2122" t="s">
        <v>552</v>
      </c>
      <c r="S2122" s="43">
        <v>0</v>
      </c>
      <c r="U2122" s="43">
        <v>19</v>
      </c>
      <c r="IF2122">
        <v>19213</v>
      </c>
      <c r="IG2122" t="s">
        <v>320</v>
      </c>
      <c r="IH2122" t="s">
        <v>322</v>
      </c>
      <c r="IK2122">
        <v>-2</v>
      </c>
      <c r="IL2122" t="s">
        <v>278</v>
      </c>
      <c r="IM2122" t="s">
        <v>279</v>
      </c>
      <c r="IN2122" t="s">
        <v>484</v>
      </c>
      <c r="IP2122" t="s">
        <v>488</v>
      </c>
    </row>
    <row r="2123" spans="1:250" x14ac:dyDescent="0.35">
      <c r="A2123">
        <v>15577</v>
      </c>
      <c r="B2123">
        <v>-922729984</v>
      </c>
      <c r="C2123">
        <v>1837</v>
      </c>
      <c r="D2123" t="s">
        <v>272</v>
      </c>
      <c r="E2123" t="s">
        <v>273</v>
      </c>
      <c r="F2123">
        <v>19011</v>
      </c>
      <c r="G2123" t="s">
        <v>318</v>
      </c>
      <c r="H2123" t="s">
        <v>319</v>
      </c>
      <c r="I2123">
        <v>523</v>
      </c>
      <c r="J2123" t="s">
        <v>537</v>
      </c>
      <c r="K2123" t="s">
        <v>538</v>
      </c>
      <c r="L2123">
        <v>19213</v>
      </c>
      <c r="M2123" t="s">
        <v>320</v>
      </c>
      <c r="N2123" t="s">
        <v>321</v>
      </c>
      <c r="O2123">
        <v>19213</v>
      </c>
      <c r="P2123" t="s">
        <v>320</v>
      </c>
      <c r="Q2123" t="s">
        <v>321</v>
      </c>
      <c r="R2123" t="s">
        <v>552</v>
      </c>
      <c r="S2123" s="43">
        <v>0</v>
      </c>
      <c r="U2123" s="43">
        <v>19</v>
      </c>
      <c r="IF2123">
        <v>19213</v>
      </c>
      <c r="IG2123" t="s">
        <v>320</v>
      </c>
      <c r="IH2123" t="s">
        <v>322</v>
      </c>
      <c r="IK2123">
        <v>-2</v>
      </c>
      <c r="IL2123" t="s">
        <v>278</v>
      </c>
      <c r="IM2123" t="s">
        <v>279</v>
      </c>
      <c r="IN2123" t="s">
        <v>484</v>
      </c>
      <c r="IP2123" t="s">
        <v>488</v>
      </c>
    </row>
    <row r="2124" spans="1:250" x14ac:dyDescent="0.35">
      <c r="A2124">
        <v>15578</v>
      </c>
      <c r="B2124">
        <v>-922729984</v>
      </c>
      <c r="C2124">
        <v>1837</v>
      </c>
      <c r="D2124" t="s">
        <v>272</v>
      </c>
      <c r="E2124" t="s">
        <v>273</v>
      </c>
      <c r="F2124">
        <v>19011</v>
      </c>
      <c r="G2124" t="s">
        <v>318</v>
      </c>
      <c r="H2124" t="s">
        <v>319</v>
      </c>
      <c r="I2124">
        <v>521</v>
      </c>
      <c r="J2124" t="s">
        <v>539</v>
      </c>
      <c r="K2124" t="s">
        <v>540</v>
      </c>
      <c r="L2124">
        <v>19213</v>
      </c>
      <c r="M2124" t="s">
        <v>320</v>
      </c>
      <c r="N2124" t="s">
        <v>321</v>
      </c>
      <c r="O2124">
        <v>19213</v>
      </c>
      <c r="P2124" t="s">
        <v>320</v>
      </c>
      <c r="Q2124" t="s">
        <v>321</v>
      </c>
      <c r="R2124" t="s">
        <v>552</v>
      </c>
      <c r="S2124" s="43">
        <v>0</v>
      </c>
      <c r="U2124" s="43">
        <v>19</v>
      </c>
      <c r="IF2124">
        <v>19213</v>
      </c>
      <c r="IG2124" t="s">
        <v>320</v>
      </c>
      <c r="IH2124" t="s">
        <v>322</v>
      </c>
      <c r="IK2124">
        <v>-2</v>
      </c>
      <c r="IL2124" t="s">
        <v>278</v>
      </c>
      <c r="IM2124" t="s">
        <v>279</v>
      </c>
      <c r="IN2124" t="s">
        <v>484</v>
      </c>
      <c r="IP2124" t="s">
        <v>488</v>
      </c>
    </row>
    <row r="2125" spans="1:250" x14ac:dyDescent="0.35">
      <c r="A2125">
        <v>15579</v>
      </c>
      <c r="B2125">
        <v>-922729984</v>
      </c>
      <c r="C2125">
        <v>1837</v>
      </c>
      <c r="D2125" t="s">
        <v>272</v>
      </c>
      <c r="E2125" t="s">
        <v>273</v>
      </c>
      <c r="F2125">
        <v>19011</v>
      </c>
      <c r="G2125" t="s">
        <v>318</v>
      </c>
      <c r="H2125" t="s">
        <v>319</v>
      </c>
      <c r="I2125">
        <v>519</v>
      </c>
      <c r="J2125" t="s">
        <v>541</v>
      </c>
      <c r="K2125" t="s">
        <v>542</v>
      </c>
      <c r="L2125">
        <v>19213</v>
      </c>
      <c r="M2125" t="s">
        <v>320</v>
      </c>
      <c r="N2125" t="s">
        <v>321</v>
      </c>
      <c r="O2125">
        <v>19213</v>
      </c>
      <c r="P2125" t="s">
        <v>320</v>
      </c>
      <c r="Q2125" t="s">
        <v>321</v>
      </c>
      <c r="R2125" t="s">
        <v>552</v>
      </c>
      <c r="S2125" s="43">
        <v>0</v>
      </c>
      <c r="U2125" s="43">
        <v>19</v>
      </c>
      <c r="IF2125">
        <v>19213</v>
      </c>
      <c r="IG2125" t="s">
        <v>320</v>
      </c>
      <c r="IH2125" t="s">
        <v>322</v>
      </c>
      <c r="IK2125">
        <v>-2</v>
      </c>
      <c r="IL2125" t="s">
        <v>278</v>
      </c>
      <c r="IM2125" t="s">
        <v>279</v>
      </c>
      <c r="IN2125" t="s">
        <v>484</v>
      </c>
      <c r="IP2125" t="s">
        <v>488</v>
      </c>
    </row>
    <row r="2126" spans="1:250" x14ac:dyDescent="0.35">
      <c r="A2126">
        <v>15580</v>
      </c>
      <c r="B2126">
        <v>-922729984</v>
      </c>
      <c r="C2126">
        <v>1837</v>
      </c>
      <c r="D2126" t="s">
        <v>272</v>
      </c>
      <c r="E2126" t="s">
        <v>273</v>
      </c>
      <c r="F2126">
        <v>9695</v>
      </c>
      <c r="G2126" t="s">
        <v>280</v>
      </c>
      <c r="H2126" t="s">
        <v>281</v>
      </c>
      <c r="I2126">
        <v>523</v>
      </c>
      <c r="J2126" t="s">
        <v>537</v>
      </c>
      <c r="K2126" t="s">
        <v>538</v>
      </c>
      <c r="L2126">
        <v>21324</v>
      </c>
      <c r="M2126" t="s">
        <v>282</v>
      </c>
      <c r="N2126" t="s">
        <v>283</v>
      </c>
      <c r="O2126">
        <v>21324</v>
      </c>
      <c r="P2126" t="s">
        <v>282</v>
      </c>
      <c r="Q2126" t="s">
        <v>283</v>
      </c>
      <c r="R2126" t="s">
        <v>552</v>
      </c>
      <c r="S2126" s="43">
        <v>0</v>
      </c>
      <c r="U2126" s="43">
        <v>19</v>
      </c>
      <c r="IF2126">
        <v>21324</v>
      </c>
      <c r="IG2126" t="s">
        <v>282</v>
      </c>
      <c r="IH2126" t="s">
        <v>284</v>
      </c>
      <c r="IK2126">
        <v>-2</v>
      </c>
      <c r="IL2126" t="s">
        <v>278</v>
      </c>
      <c r="IM2126" t="s">
        <v>279</v>
      </c>
      <c r="IN2126" t="s">
        <v>466</v>
      </c>
      <c r="IP2126" t="s">
        <v>489</v>
      </c>
    </row>
    <row r="2127" spans="1:250" x14ac:dyDescent="0.35">
      <c r="A2127">
        <v>15581</v>
      </c>
      <c r="B2127">
        <v>-922729984</v>
      </c>
      <c r="C2127">
        <v>1837</v>
      </c>
      <c r="D2127" t="s">
        <v>272</v>
      </c>
      <c r="E2127" t="s">
        <v>273</v>
      </c>
      <c r="F2127">
        <v>9695</v>
      </c>
      <c r="G2127" t="s">
        <v>280</v>
      </c>
      <c r="H2127" t="s">
        <v>281</v>
      </c>
      <c r="I2127">
        <v>521</v>
      </c>
      <c r="J2127" t="s">
        <v>539</v>
      </c>
      <c r="K2127" t="s">
        <v>540</v>
      </c>
      <c r="L2127">
        <v>21324</v>
      </c>
      <c r="M2127" t="s">
        <v>282</v>
      </c>
      <c r="N2127" t="s">
        <v>283</v>
      </c>
      <c r="O2127">
        <v>21324</v>
      </c>
      <c r="P2127" t="s">
        <v>282</v>
      </c>
      <c r="Q2127" t="s">
        <v>283</v>
      </c>
      <c r="R2127" t="s">
        <v>552</v>
      </c>
      <c r="S2127" s="43">
        <v>0</v>
      </c>
      <c r="U2127" s="43">
        <v>19</v>
      </c>
      <c r="IF2127">
        <v>21324</v>
      </c>
      <c r="IG2127" t="s">
        <v>282</v>
      </c>
      <c r="IH2127" t="s">
        <v>284</v>
      </c>
      <c r="IK2127">
        <v>-2</v>
      </c>
      <c r="IL2127" t="s">
        <v>278</v>
      </c>
      <c r="IM2127" t="s">
        <v>279</v>
      </c>
      <c r="IN2127" t="s">
        <v>466</v>
      </c>
      <c r="IP2127" t="s">
        <v>489</v>
      </c>
    </row>
    <row r="2128" spans="1:250" x14ac:dyDescent="0.35">
      <c r="A2128">
        <v>15582</v>
      </c>
      <c r="B2128">
        <v>-922729984</v>
      </c>
      <c r="C2128">
        <v>1837</v>
      </c>
      <c r="D2128" t="s">
        <v>272</v>
      </c>
      <c r="E2128" t="s">
        <v>273</v>
      </c>
      <c r="F2128">
        <v>9695</v>
      </c>
      <c r="G2128" t="s">
        <v>280</v>
      </c>
      <c r="H2128" t="s">
        <v>281</v>
      </c>
      <c r="I2128">
        <v>519</v>
      </c>
      <c r="J2128" t="s">
        <v>541</v>
      </c>
      <c r="K2128" t="s">
        <v>542</v>
      </c>
      <c r="L2128">
        <v>21324</v>
      </c>
      <c r="M2128" t="s">
        <v>282</v>
      </c>
      <c r="N2128" t="s">
        <v>283</v>
      </c>
      <c r="O2128">
        <v>21324</v>
      </c>
      <c r="P2128" t="s">
        <v>282</v>
      </c>
      <c r="Q2128" t="s">
        <v>283</v>
      </c>
      <c r="R2128" t="s">
        <v>552</v>
      </c>
      <c r="S2128" s="43">
        <v>0</v>
      </c>
      <c r="U2128" s="43">
        <v>19</v>
      </c>
      <c r="IF2128">
        <v>21324</v>
      </c>
      <c r="IG2128" t="s">
        <v>282</v>
      </c>
      <c r="IH2128" t="s">
        <v>284</v>
      </c>
      <c r="IK2128">
        <v>-2</v>
      </c>
      <c r="IL2128" t="s">
        <v>278</v>
      </c>
      <c r="IM2128" t="s">
        <v>279</v>
      </c>
      <c r="IN2128" t="s">
        <v>466</v>
      </c>
      <c r="IP2128" t="s">
        <v>489</v>
      </c>
    </row>
    <row r="2129" spans="1:250" x14ac:dyDescent="0.35">
      <c r="A2129">
        <v>15583</v>
      </c>
      <c r="B2129">
        <v>-922729984</v>
      </c>
      <c r="C2129">
        <v>1837</v>
      </c>
      <c r="D2129" t="s">
        <v>272</v>
      </c>
      <c r="E2129" t="s">
        <v>273</v>
      </c>
      <c r="F2129">
        <v>9695</v>
      </c>
      <c r="G2129" t="s">
        <v>280</v>
      </c>
      <c r="H2129" t="s">
        <v>281</v>
      </c>
      <c r="I2129">
        <v>515</v>
      </c>
      <c r="J2129" t="s">
        <v>543</v>
      </c>
      <c r="K2129" t="s">
        <v>544</v>
      </c>
      <c r="L2129">
        <v>21324</v>
      </c>
      <c r="M2129" t="s">
        <v>282</v>
      </c>
      <c r="N2129" t="s">
        <v>283</v>
      </c>
      <c r="O2129">
        <v>21324</v>
      </c>
      <c r="P2129" t="s">
        <v>282</v>
      </c>
      <c r="Q2129" t="s">
        <v>283</v>
      </c>
      <c r="R2129" t="s">
        <v>552</v>
      </c>
      <c r="S2129" s="43">
        <v>0</v>
      </c>
      <c r="U2129" s="43">
        <v>19</v>
      </c>
      <c r="IF2129">
        <v>21324</v>
      </c>
      <c r="IG2129" t="s">
        <v>282</v>
      </c>
      <c r="IH2129" t="s">
        <v>284</v>
      </c>
      <c r="IK2129">
        <v>-2</v>
      </c>
      <c r="IL2129" t="s">
        <v>278</v>
      </c>
      <c r="IM2129" t="s">
        <v>279</v>
      </c>
      <c r="IN2129" t="s">
        <v>466</v>
      </c>
      <c r="IP2129" t="s">
        <v>489</v>
      </c>
    </row>
    <row r="2130" spans="1:250" x14ac:dyDescent="0.35">
      <c r="A2130">
        <v>15584</v>
      </c>
      <c r="B2130">
        <v>-922729984</v>
      </c>
      <c r="C2130">
        <v>1837</v>
      </c>
      <c r="D2130" t="s">
        <v>272</v>
      </c>
      <c r="E2130" t="s">
        <v>273</v>
      </c>
      <c r="F2130">
        <v>9695</v>
      </c>
      <c r="G2130" t="s">
        <v>280</v>
      </c>
      <c r="H2130" t="s">
        <v>281</v>
      </c>
      <c r="I2130">
        <v>513</v>
      </c>
      <c r="J2130" t="s">
        <v>545</v>
      </c>
      <c r="K2130" t="s">
        <v>546</v>
      </c>
      <c r="L2130">
        <v>21324</v>
      </c>
      <c r="M2130" t="s">
        <v>282</v>
      </c>
      <c r="N2130" t="s">
        <v>283</v>
      </c>
      <c r="O2130">
        <v>21324</v>
      </c>
      <c r="P2130" t="s">
        <v>282</v>
      </c>
      <c r="Q2130" t="s">
        <v>283</v>
      </c>
      <c r="R2130" t="s">
        <v>552</v>
      </c>
      <c r="S2130" s="43">
        <v>0</v>
      </c>
      <c r="U2130" s="43">
        <v>19</v>
      </c>
      <c r="IF2130">
        <v>21324</v>
      </c>
      <c r="IG2130" t="s">
        <v>282</v>
      </c>
      <c r="IH2130" t="s">
        <v>284</v>
      </c>
      <c r="IK2130">
        <v>-2</v>
      </c>
      <c r="IL2130" t="s">
        <v>278</v>
      </c>
      <c r="IM2130" t="s">
        <v>279</v>
      </c>
      <c r="IN2130" t="s">
        <v>466</v>
      </c>
      <c r="IP2130" t="s">
        <v>489</v>
      </c>
    </row>
    <row r="2131" spans="1:250" x14ac:dyDescent="0.35">
      <c r="A2131">
        <v>15585</v>
      </c>
      <c r="B2131">
        <v>-922729984</v>
      </c>
      <c r="C2131">
        <v>1837</v>
      </c>
      <c r="D2131" t="s">
        <v>272</v>
      </c>
      <c r="E2131" t="s">
        <v>273</v>
      </c>
      <c r="F2131">
        <v>9695</v>
      </c>
      <c r="G2131" t="s">
        <v>280</v>
      </c>
      <c r="H2131" t="s">
        <v>281</v>
      </c>
      <c r="I2131">
        <v>509</v>
      </c>
      <c r="J2131" t="s">
        <v>547</v>
      </c>
      <c r="K2131" t="s">
        <v>548</v>
      </c>
      <c r="L2131">
        <v>21324</v>
      </c>
      <c r="M2131" t="s">
        <v>282</v>
      </c>
      <c r="N2131" t="s">
        <v>283</v>
      </c>
      <c r="O2131">
        <v>21324</v>
      </c>
      <c r="P2131" t="s">
        <v>282</v>
      </c>
      <c r="Q2131" t="s">
        <v>283</v>
      </c>
      <c r="R2131" t="s">
        <v>552</v>
      </c>
      <c r="S2131" s="43">
        <v>0</v>
      </c>
      <c r="U2131" s="43">
        <v>19</v>
      </c>
      <c r="IF2131">
        <v>21324</v>
      </c>
      <c r="IG2131" t="s">
        <v>282</v>
      </c>
      <c r="IH2131" t="s">
        <v>284</v>
      </c>
      <c r="IK2131">
        <v>-2</v>
      </c>
      <c r="IL2131" t="s">
        <v>278</v>
      </c>
      <c r="IM2131" t="s">
        <v>279</v>
      </c>
      <c r="IN2131" t="s">
        <v>466</v>
      </c>
      <c r="IP2131" t="s">
        <v>489</v>
      </c>
    </row>
    <row r="2132" spans="1:250" x14ac:dyDescent="0.35">
      <c r="A2132">
        <v>15586</v>
      </c>
      <c r="B2132">
        <v>-922729984</v>
      </c>
      <c r="C2132">
        <v>1837</v>
      </c>
      <c r="D2132" t="s">
        <v>272</v>
      </c>
      <c r="E2132" t="s">
        <v>273</v>
      </c>
      <c r="F2132">
        <v>13794</v>
      </c>
      <c r="G2132" t="s">
        <v>274</v>
      </c>
      <c r="H2132" t="s">
        <v>275</v>
      </c>
      <c r="I2132">
        <v>515</v>
      </c>
      <c r="J2132" t="s">
        <v>543</v>
      </c>
      <c r="K2132" t="s">
        <v>544</v>
      </c>
      <c r="L2132">
        <v>22128</v>
      </c>
      <c r="M2132" t="s">
        <v>276</v>
      </c>
      <c r="N2132" t="s">
        <v>277</v>
      </c>
      <c r="O2132">
        <v>22128</v>
      </c>
      <c r="P2132" t="s">
        <v>276</v>
      </c>
      <c r="Q2132" t="s">
        <v>277</v>
      </c>
      <c r="R2132" t="s">
        <v>552</v>
      </c>
      <c r="S2132" s="43">
        <v>0</v>
      </c>
      <c r="U2132" s="43">
        <v>19</v>
      </c>
      <c r="IF2132">
        <v>22128</v>
      </c>
      <c r="IG2132" t="s">
        <v>276</v>
      </c>
      <c r="IH2132" t="s">
        <v>311</v>
      </c>
      <c r="IK2132">
        <v>-2</v>
      </c>
      <c r="IL2132" t="s">
        <v>278</v>
      </c>
      <c r="IM2132" t="s">
        <v>279</v>
      </c>
      <c r="IN2132" t="s">
        <v>468</v>
      </c>
      <c r="IP2132" t="s">
        <v>490</v>
      </c>
    </row>
    <row r="2133" spans="1:250" x14ac:dyDescent="0.35">
      <c r="A2133">
        <v>15587</v>
      </c>
      <c r="B2133">
        <v>-922729984</v>
      </c>
      <c r="C2133">
        <v>1837</v>
      </c>
      <c r="D2133" t="s">
        <v>272</v>
      </c>
      <c r="E2133" t="s">
        <v>273</v>
      </c>
      <c r="F2133">
        <v>13794</v>
      </c>
      <c r="G2133" t="s">
        <v>274</v>
      </c>
      <c r="H2133" t="s">
        <v>275</v>
      </c>
      <c r="I2133">
        <v>513</v>
      </c>
      <c r="J2133" t="s">
        <v>545</v>
      </c>
      <c r="K2133" t="s">
        <v>546</v>
      </c>
      <c r="L2133">
        <v>22128</v>
      </c>
      <c r="M2133" t="s">
        <v>276</v>
      </c>
      <c r="N2133" t="s">
        <v>277</v>
      </c>
      <c r="O2133">
        <v>22128</v>
      </c>
      <c r="P2133" t="s">
        <v>276</v>
      </c>
      <c r="Q2133" t="s">
        <v>277</v>
      </c>
      <c r="R2133" t="s">
        <v>552</v>
      </c>
      <c r="S2133" s="43">
        <v>0</v>
      </c>
      <c r="U2133" s="43">
        <v>19</v>
      </c>
      <c r="IF2133">
        <v>22128</v>
      </c>
      <c r="IG2133" t="s">
        <v>276</v>
      </c>
      <c r="IH2133" t="s">
        <v>311</v>
      </c>
      <c r="IK2133">
        <v>-2</v>
      </c>
      <c r="IL2133" t="s">
        <v>278</v>
      </c>
      <c r="IM2133" t="s">
        <v>279</v>
      </c>
      <c r="IN2133" t="s">
        <v>468</v>
      </c>
      <c r="IP2133" t="s">
        <v>490</v>
      </c>
    </row>
    <row r="2134" spans="1:250" x14ac:dyDescent="0.35">
      <c r="A2134">
        <v>15588</v>
      </c>
      <c r="B2134">
        <v>-922729984</v>
      </c>
      <c r="C2134">
        <v>1837</v>
      </c>
      <c r="D2134" t="s">
        <v>272</v>
      </c>
      <c r="E2134" t="s">
        <v>273</v>
      </c>
      <c r="F2134">
        <v>13794</v>
      </c>
      <c r="G2134" t="s">
        <v>274</v>
      </c>
      <c r="H2134" t="s">
        <v>275</v>
      </c>
      <c r="I2134">
        <v>509</v>
      </c>
      <c r="J2134" t="s">
        <v>547</v>
      </c>
      <c r="K2134" t="s">
        <v>548</v>
      </c>
      <c r="L2134">
        <v>22128</v>
      </c>
      <c r="M2134" t="s">
        <v>276</v>
      </c>
      <c r="N2134" t="s">
        <v>277</v>
      </c>
      <c r="O2134">
        <v>22128</v>
      </c>
      <c r="P2134" t="s">
        <v>276</v>
      </c>
      <c r="Q2134" t="s">
        <v>277</v>
      </c>
      <c r="R2134" t="s">
        <v>552</v>
      </c>
      <c r="S2134" s="43">
        <v>0</v>
      </c>
      <c r="U2134" s="43">
        <v>19</v>
      </c>
      <c r="IF2134">
        <v>22128</v>
      </c>
      <c r="IG2134" t="s">
        <v>276</v>
      </c>
      <c r="IH2134" t="s">
        <v>311</v>
      </c>
      <c r="IK2134">
        <v>-2</v>
      </c>
      <c r="IL2134" t="s">
        <v>278</v>
      </c>
      <c r="IM2134" t="s">
        <v>279</v>
      </c>
      <c r="IN2134" t="s">
        <v>468</v>
      </c>
      <c r="IP2134" t="s">
        <v>490</v>
      </c>
    </row>
    <row r="2135" spans="1:250" x14ac:dyDescent="0.35">
      <c r="A2135">
        <v>15589</v>
      </c>
      <c r="B2135">
        <v>-922729984</v>
      </c>
      <c r="C2135">
        <v>1837</v>
      </c>
      <c r="D2135" t="s">
        <v>272</v>
      </c>
      <c r="E2135" t="s">
        <v>273</v>
      </c>
      <c r="F2135">
        <v>13794</v>
      </c>
      <c r="G2135" t="s">
        <v>274</v>
      </c>
      <c r="H2135" t="s">
        <v>275</v>
      </c>
      <c r="I2135">
        <v>507</v>
      </c>
      <c r="J2135" t="s">
        <v>549</v>
      </c>
      <c r="K2135" t="s">
        <v>550</v>
      </c>
      <c r="L2135">
        <v>22128</v>
      </c>
      <c r="M2135" t="s">
        <v>276</v>
      </c>
      <c r="N2135" t="s">
        <v>277</v>
      </c>
      <c r="O2135">
        <v>22128</v>
      </c>
      <c r="P2135" t="s">
        <v>276</v>
      </c>
      <c r="Q2135" t="s">
        <v>277</v>
      </c>
      <c r="R2135" t="s">
        <v>552</v>
      </c>
      <c r="S2135" s="43">
        <v>0</v>
      </c>
      <c r="U2135" s="43">
        <v>19</v>
      </c>
      <c r="IF2135">
        <v>22128</v>
      </c>
      <c r="IG2135" t="s">
        <v>276</v>
      </c>
      <c r="IH2135" t="s">
        <v>311</v>
      </c>
      <c r="IK2135">
        <v>-2</v>
      </c>
      <c r="IL2135" t="s">
        <v>278</v>
      </c>
      <c r="IM2135" t="s">
        <v>279</v>
      </c>
      <c r="IN2135" t="s">
        <v>468</v>
      </c>
      <c r="IP2135" t="s">
        <v>490</v>
      </c>
    </row>
    <row r="2136" spans="1:250" x14ac:dyDescent="0.35">
      <c r="A2136">
        <v>15590</v>
      </c>
      <c r="B2136">
        <v>-922729984</v>
      </c>
      <c r="C2136">
        <v>1837</v>
      </c>
      <c r="D2136" t="s">
        <v>272</v>
      </c>
      <c r="E2136" t="s">
        <v>273</v>
      </c>
      <c r="F2136">
        <v>9695</v>
      </c>
      <c r="G2136" t="s">
        <v>280</v>
      </c>
      <c r="H2136" t="s">
        <v>281</v>
      </c>
      <c r="I2136">
        <v>528</v>
      </c>
      <c r="J2136" t="s">
        <v>531</v>
      </c>
      <c r="K2136" t="s">
        <v>532</v>
      </c>
      <c r="L2136">
        <v>21324</v>
      </c>
      <c r="M2136" t="s">
        <v>282</v>
      </c>
      <c r="N2136" t="s">
        <v>283</v>
      </c>
      <c r="O2136">
        <v>21324</v>
      </c>
      <c r="P2136" t="s">
        <v>282</v>
      </c>
      <c r="Q2136" t="s">
        <v>283</v>
      </c>
      <c r="R2136" t="s">
        <v>552</v>
      </c>
      <c r="S2136" s="43">
        <v>0</v>
      </c>
      <c r="U2136" s="43">
        <v>19</v>
      </c>
      <c r="IF2136">
        <v>21324</v>
      </c>
      <c r="IG2136" t="s">
        <v>282</v>
      </c>
      <c r="IH2136" t="s">
        <v>284</v>
      </c>
      <c r="IK2136">
        <v>-2</v>
      </c>
      <c r="IL2136" t="s">
        <v>278</v>
      </c>
      <c r="IM2136" t="s">
        <v>279</v>
      </c>
      <c r="IN2136" t="s">
        <v>466</v>
      </c>
      <c r="IP2136" t="s">
        <v>489</v>
      </c>
    </row>
    <row r="2137" spans="1:250" x14ac:dyDescent="0.35">
      <c r="A2137">
        <v>15591</v>
      </c>
      <c r="B2137">
        <v>-922729984</v>
      </c>
      <c r="C2137">
        <v>1837</v>
      </c>
      <c r="D2137" t="s">
        <v>272</v>
      </c>
      <c r="E2137" t="s">
        <v>273</v>
      </c>
      <c r="F2137">
        <v>9695</v>
      </c>
      <c r="G2137" t="s">
        <v>280</v>
      </c>
      <c r="H2137" t="s">
        <v>281</v>
      </c>
      <c r="I2137">
        <v>527</v>
      </c>
      <c r="J2137" t="s">
        <v>535</v>
      </c>
      <c r="K2137" t="s">
        <v>536</v>
      </c>
      <c r="L2137">
        <v>21324</v>
      </c>
      <c r="M2137" t="s">
        <v>282</v>
      </c>
      <c r="N2137" t="s">
        <v>283</v>
      </c>
      <c r="O2137">
        <v>21324</v>
      </c>
      <c r="P2137" t="s">
        <v>282</v>
      </c>
      <c r="Q2137" t="s">
        <v>283</v>
      </c>
      <c r="R2137" t="s">
        <v>552</v>
      </c>
      <c r="S2137" s="43">
        <v>0</v>
      </c>
      <c r="U2137" s="43">
        <v>19</v>
      </c>
      <c r="IF2137">
        <v>21324</v>
      </c>
      <c r="IG2137" t="s">
        <v>282</v>
      </c>
      <c r="IH2137" t="s">
        <v>284</v>
      </c>
      <c r="IK2137">
        <v>-2</v>
      </c>
      <c r="IL2137" t="s">
        <v>278</v>
      </c>
      <c r="IM2137" t="s">
        <v>279</v>
      </c>
      <c r="IN2137" t="s">
        <v>466</v>
      </c>
      <c r="IP2137" t="s">
        <v>489</v>
      </c>
    </row>
    <row r="2138" spans="1:250" x14ac:dyDescent="0.35">
      <c r="A2138">
        <v>15592</v>
      </c>
      <c r="B2138">
        <v>-922729984</v>
      </c>
      <c r="C2138">
        <v>1837</v>
      </c>
      <c r="D2138" t="s">
        <v>272</v>
      </c>
      <c r="E2138" t="s">
        <v>273</v>
      </c>
      <c r="F2138">
        <v>1848</v>
      </c>
      <c r="G2138" t="s">
        <v>285</v>
      </c>
      <c r="H2138" t="s">
        <v>273</v>
      </c>
      <c r="I2138">
        <v>507</v>
      </c>
      <c r="J2138" t="s">
        <v>549</v>
      </c>
      <c r="K2138" t="s">
        <v>550</v>
      </c>
      <c r="L2138">
        <v>30192</v>
      </c>
      <c r="M2138" t="s">
        <v>344</v>
      </c>
      <c r="N2138" t="s">
        <v>345</v>
      </c>
      <c r="O2138">
        <v>30192</v>
      </c>
      <c r="P2138" t="s">
        <v>344</v>
      </c>
      <c r="Q2138" t="s">
        <v>345</v>
      </c>
      <c r="R2138" t="s">
        <v>552</v>
      </c>
      <c r="S2138" s="43">
        <v>0</v>
      </c>
      <c r="U2138" s="43">
        <v>19</v>
      </c>
      <c r="IF2138">
        <v>30192</v>
      </c>
      <c r="IG2138" t="s">
        <v>344</v>
      </c>
      <c r="IH2138" t="s">
        <v>287</v>
      </c>
      <c r="IK2138">
        <v>-2</v>
      </c>
      <c r="IL2138" t="s">
        <v>278</v>
      </c>
      <c r="IM2138" t="s">
        <v>279</v>
      </c>
      <c r="IN2138" t="s">
        <v>463</v>
      </c>
      <c r="IP2138" t="s">
        <v>491</v>
      </c>
    </row>
    <row r="2139" spans="1:250" x14ac:dyDescent="0.35">
      <c r="A2139">
        <v>15593</v>
      </c>
      <c r="B2139">
        <v>-922729984</v>
      </c>
      <c r="C2139">
        <v>1837</v>
      </c>
      <c r="D2139" t="s">
        <v>272</v>
      </c>
      <c r="E2139" t="s">
        <v>273</v>
      </c>
      <c r="F2139">
        <v>13794</v>
      </c>
      <c r="G2139" t="s">
        <v>274</v>
      </c>
      <c r="H2139" t="s">
        <v>275</v>
      </c>
      <c r="I2139">
        <v>528</v>
      </c>
      <c r="J2139" t="s">
        <v>531</v>
      </c>
      <c r="K2139" t="s">
        <v>532</v>
      </c>
      <c r="L2139">
        <v>22128</v>
      </c>
      <c r="M2139" t="s">
        <v>276</v>
      </c>
      <c r="N2139" t="s">
        <v>277</v>
      </c>
      <c r="O2139">
        <v>22128</v>
      </c>
      <c r="P2139" t="s">
        <v>276</v>
      </c>
      <c r="Q2139" t="s">
        <v>277</v>
      </c>
      <c r="R2139" t="s">
        <v>552</v>
      </c>
      <c r="S2139" s="43">
        <v>0</v>
      </c>
      <c r="U2139" s="43">
        <v>19</v>
      </c>
      <c r="IF2139">
        <v>22128</v>
      </c>
      <c r="IG2139" t="s">
        <v>276</v>
      </c>
      <c r="IH2139" t="s">
        <v>311</v>
      </c>
      <c r="IK2139">
        <v>-2</v>
      </c>
      <c r="IL2139" t="s">
        <v>278</v>
      </c>
      <c r="IM2139" t="s">
        <v>279</v>
      </c>
      <c r="IN2139" t="s">
        <v>468</v>
      </c>
      <c r="IP2139" t="s">
        <v>490</v>
      </c>
    </row>
    <row r="2140" spans="1:250" x14ac:dyDescent="0.35">
      <c r="A2140">
        <v>15594</v>
      </c>
      <c r="B2140">
        <v>-922729984</v>
      </c>
      <c r="C2140">
        <v>1837</v>
      </c>
      <c r="D2140" t="s">
        <v>272</v>
      </c>
      <c r="E2140" t="s">
        <v>273</v>
      </c>
      <c r="F2140">
        <v>13794</v>
      </c>
      <c r="G2140" t="s">
        <v>274</v>
      </c>
      <c r="H2140" t="s">
        <v>275</v>
      </c>
      <c r="I2140">
        <v>527</v>
      </c>
      <c r="J2140" t="s">
        <v>535</v>
      </c>
      <c r="K2140" t="s">
        <v>536</v>
      </c>
      <c r="L2140">
        <v>22128</v>
      </c>
      <c r="M2140" t="s">
        <v>276</v>
      </c>
      <c r="N2140" t="s">
        <v>277</v>
      </c>
      <c r="O2140">
        <v>22128</v>
      </c>
      <c r="P2140" t="s">
        <v>276</v>
      </c>
      <c r="Q2140" t="s">
        <v>277</v>
      </c>
      <c r="R2140" t="s">
        <v>552</v>
      </c>
      <c r="S2140" s="43">
        <v>0</v>
      </c>
      <c r="U2140" s="43">
        <v>19</v>
      </c>
      <c r="IF2140">
        <v>22128</v>
      </c>
      <c r="IG2140" t="s">
        <v>276</v>
      </c>
      <c r="IH2140" t="s">
        <v>311</v>
      </c>
      <c r="IK2140">
        <v>-2</v>
      </c>
      <c r="IL2140" t="s">
        <v>278</v>
      </c>
      <c r="IM2140" t="s">
        <v>279</v>
      </c>
      <c r="IN2140" t="s">
        <v>468</v>
      </c>
      <c r="IP2140" t="s">
        <v>490</v>
      </c>
    </row>
    <row r="2141" spans="1:250" x14ac:dyDescent="0.35">
      <c r="A2141">
        <v>15595</v>
      </c>
      <c r="B2141">
        <v>-922729984</v>
      </c>
      <c r="C2141">
        <v>1837</v>
      </c>
      <c r="D2141" t="s">
        <v>272</v>
      </c>
      <c r="E2141" t="s">
        <v>273</v>
      </c>
      <c r="F2141">
        <v>13794</v>
      </c>
      <c r="G2141" t="s">
        <v>274</v>
      </c>
      <c r="H2141" t="s">
        <v>275</v>
      </c>
      <c r="I2141">
        <v>523</v>
      </c>
      <c r="J2141" t="s">
        <v>537</v>
      </c>
      <c r="K2141" t="s">
        <v>538</v>
      </c>
      <c r="L2141">
        <v>22128</v>
      </c>
      <c r="M2141" t="s">
        <v>276</v>
      </c>
      <c r="N2141" t="s">
        <v>277</v>
      </c>
      <c r="O2141">
        <v>22128</v>
      </c>
      <c r="P2141" t="s">
        <v>276</v>
      </c>
      <c r="Q2141" t="s">
        <v>277</v>
      </c>
      <c r="R2141" t="s">
        <v>552</v>
      </c>
      <c r="S2141" s="43">
        <v>0</v>
      </c>
      <c r="U2141" s="43">
        <v>19</v>
      </c>
      <c r="IF2141">
        <v>22128</v>
      </c>
      <c r="IG2141" t="s">
        <v>276</v>
      </c>
      <c r="IH2141" t="s">
        <v>311</v>
      </c>
      <c r="IK2141">
        <v>-2</v>
      </c>
      <c r="IL2141" t="s">
        <v>278</v>
      </c>
      <c r="IM2141" t="s">
        <v>279</v>
      </c>
      <c r="IN2141" t="s">
        <v>468</v>
      </c>
      <c r="IP2141" t="s">
        <v>490</v>
      </c>
    </row>
    <row r="2142" spans="1:250" x14ac:dyDescent="0.35">
      <c r="A2142">
        <v>15596</v>
      </c>
      <c r="B2142">
        <v>-922729984</v>
      </c>
      <c r="C2142">
        <v>1837</v>
      </c>
      <c r="D2142" t="s">
        <v>272</v>
      </c>
      <c r="E2142" t="s">
        <v>273</v>
      </c>
      <c r="F2142">
        <v>13794</v>
      </c>
      <c r="G2142" t="s">
        <v>274</v>
      </c>
      <c r="H2142" t="s">
        <v>275</v>
      </c>
      <c r="I2142">
        <v>521</v>
      </c>
      <c r="J2142" t="s">
        <v>539</v>
      </c>
      <c r="K2142" t="s">
        <v>540</v>
      </c>
      <c r="L2142">
        <v>22128</v>
      </c>
      <c r="M2142" t="s">
        <v>276</v>
      </c>
      <c r="N2142" t="s">
        <v>277</v>
      </c>
      <c r="O2142">
        <v>22128</v>
      </c>
      <c r="P2142" t="s">
        <v>276</v>
      </c>
      <c r="Q2142" t="s">
        <v>277</v>
      </c>
      <c r="R2142" t="s">
        <v>552</v>
      </c>
      <c r="S2142" s="43">
        <v>0</v>
      </c>
      <c r="U2142" s="43">
        <v>19</v>
      </c>
      <c r="IF2142">
        <v>22128</v>
      </c>
      <c r="IG2142" t="s">
        <v>276</v>
      </c>
      <c r="IH2142" t="s">
        <v>311</v>
      </c>
      <c r="IK2142">
        <v>-2</v>
      </c>
      <c r="IL2142" t="s">
        <v>278</v>
      </c>
      <c r="IM2142" t="s">
        <v>279</v>
      </c>
      <c r="IN2142" t="s">
        <v>468</v>
      </c>
      <c r="IP2142" t="s">
        <v>490</v>
      </c>
    </row>
    <row r="2143" spans="1:250" x14ac:dyDescent="0.35">
      <c r="A2143">
        <v>15597</v>
      </c>
      <c r="B2143">
        <v>-922729984</v>
      </c>
      <c r="C2143">
        <v>1837</v>
      </c>
      <c r="D2143" t="s">
        <v>272</v>
      </c>
      <c r="E2143" t="s">
        <v>273</v>
      </c>
      <c r="F2143">
        <v>13794</v>
      </c>
      <c r="G2143" t="s">
        <v>274</v>
      </c>
      <c r="H2143" t="s">
        <v>275</v>
      </c>
      <c r="I2143">
        <v>519</v>
      </c>
      <c r="J2143" t="s">
        <v>541</v>
      </c>
      <c r="K2143" t="s">
        <v>542</v>
      </c>
      <c r="L2143">
        <v>22128</v>
      </c>
      <c r="M2143" t="s">
        <v>276</v>
      </c>
      <c r="N2143" t="s">
        <v>277</v>
      </c>
      <c r="O2143">
        <v>22128</v>
      </c>
      <c r="P2143" t="s">
        <v>276</v>
      </c>
      <c r="Q2143" t="s">
        <v>277</v>
      </c>
      <c r="R2143" t="s">
        <v>552</v>
      </c>
      <c r="S2143" s="43">
        <v>0</v>
      </c>
      <c r="U2143" s="43">
        <v>19</v>
      </c>
      <c r="IF2143">
        <v>22128</v>
      </c>
      <c r="IG2143" t="s">
        <v>276</v>
      </c>
      <c r="IH2143" t="s">
        <v>311</v>
      </c>
      <c r="IK2143">
        <v>-2</v>
      </c>
      <c r="IL2143" t="s">
        <v>278</v>
      </c>
      <c r="IM2143" t="s">
        <v>279</v>
      </c>
      <c r="IN2143" t="s">
        <v>468</v>
      </c>
      <c r="IP2143" t="s">
        <v>490</v>
      </c>
    </row>
    <row r="2144" spans="1:250" x14ac:dyDescent="0.35">
      <c r="A2144">
        <v>15598</v>
      </c>
      <c r="B2144">
        <v>-922729984</v>
      </c>
      <c r="C2144">
        <v>1837</v>
      </c>
      <c r="D2144" t="s">
        <v>272</v>
      </c>
      <c r="E2144" t="s">
        <v>273</v>
      </c>
      <c r="F2144">
        <v>1848</v>
      </c>
      <c r="G2144" t="s">
        <v>285</v>
      </c>
      <c r="H2144" t="s">
        <v>273</v>
      </c>
      <c r="I2144">
        <v>523</v>
      </c>
      <c r="J2144" t="s">
        <v>537</v>
      </c>
      <c r="K2144" t="s">
        <v>538</v>
      </c>
      <c r="L2144">
        <v>30192</v>
      </c>
      <c r="M2144" t="s">
        <v>344</v>
      </c>
      <c r="N2144" t="s">
        <v>345</v>
      </c>
      <c r="O2144">
        <v>30192</v>
      </c>
      <c r="P2144" t="s">
        <v>344</v>
      </c>
      <c r="Q2144" t="s">
        <v>345</v>
      </c>
      <c r="R2144" t="s">
        <v>552</v>
      </c>
      <c r="S2144" s="43">
        <v>1829.31</v>
      </c>
      <c r="U2144" s="43">
        <v>19</v>
      </c>
      <c r="IF2144">
        <v>30192</v>
      </c>
      <c r="IG2144" t="s">
        <v>344</v>
      </c>
      <c r="IH2144" t="s">
        <v>287</v>
      </c>
      <c r="IK2144">
        <v>-2</v>
      </c>
      <c r="IL2144" t="s">
        <v>278</v>
      </c>
      <c r="IM2144" t="s">
        <v>279</v>
      </c>
      <c r="IN2144" t="s">
        <v>463</v>
      </c>
      <c r="IP2144" t="s">
        <v>491</v>
      </c>
    </row>
    <row r="2145" spans="1:250" x14ac:dyDescent="0.35">
      <c r="A2145">
        <v>15599</v>
      </c>
      <c r="B2145">
        <v>-922729984</v>
      </c>
      <c r="C2145">
        <v>1837</v>
      </c>
      <c r="D2145" t="s">
        <v>272</v>
      </c>
      <c r="E2145" t="s">
        <v>273</v>
      </c>
      <c r="F2145">
        <v>1848</v>
      </c>
      <c r="G2145" t="s">
        <v>285</v>
      </c>
      <c r="H2145" t="s">
        <v>273</v>
      </c>
      <c r="I2145">
        <v>521</v>
      </c>
      <c r="J2145" t="s">
        <v>539</v>
      </c>
      <c r="K2145" t="s">
        <v>540</v>
      </c>
      <c r="L2145">
        <v>30192</v>
      </c>
      <c r="M2145" t="s">
        <v>344</v>
      </c>
      <c r="N2145" t="s">
        <v>345</v>
      </c>
      <c r="O2145">
        <v>30192</v>
      </c>
      <c r="P2145" t="s">
        <v>344</v>
      </c>
      <c r="Q2145" t="s">
        <v>345</v>
      </c>
      <c r="R2145" t="s">
        <v>552</v>
      </c>
      <c r="S2145" s="43">
        <v>0</v>
      </c>
      <c r="U2145" s="43">
        <v>19</v>
      </c>
      <c r="IF2145">
        <v>30192</v>
      </c>
      <c r="IG2145" t="s">
        <v>344</v>
      </c>
      <c r="IH2145" t="s">
        <v>287</v>
      </c>
      <c r="IK2145">
        <v>-2</v>
      </c>
      <c r="IL2145" t="s">
        <v>278</v>
      </c>
      <c r="IM2145" t="s">
        <v>279</v>
      </c>
      <c r="IN2145" t="s">
        <v>463</v>
      </c>
      <c r="IP2145" t="s">
        <v>491</v>
      </c>
    </row>
    <row r="2146" spans="1:250" x14ac:dyDescent="0.35">
      <c r="A2146">
        <v>15600</v>
      </c>
      <c r="B2146">
        <v>-922729984</v>
      </c>
      <c r="C2146">
        <v>1837</v>
      </c>
      <c r="D2146" t="s">
        <v>272</v>
      </c>
      <c r="E2146" t="s">
        <v>273</v>
      </c>
      <c r="F2146">
        <v>1848</v>
      </c>
      <c r="G2146" t="s">
        <v>285</v>
      </c>
      <c r="H2146" t="s">
        <v>273</v>
      </c>
      <c r="I2146">
        <v>519</v>
      </c>
      <c r="J2146" t="s">
        <v>541</v>
      </c>
      <c r="K2146" t="s">
        <v>542</v>
      </c>
      <c r="L2146">
        <v>30192</v>
      </c>
      <c r="M2146" t="s">
        <v>344</v>
      </c>
      <c r="N2146" t="s">
        <v>345</v>
      </c>
      <c r="O2146">
        <v>30192</v>
      </c>
      <c r="P2146" t="s">
        <v>344</v>
      </c>
      <c r="Q2146" t="s">
        <v>345</v>
      </c>
      <c r="R2146" t="s">
        <v>552</v>
      </c>
      <c r="S2146" s="43">
        <v>0</v>
      </c>
      <c r="U2146" s="43">
        <v>19</v>
      </c>
      <c r="IF2146">
        <v>30192</v>
      </c>
      <c r="IG2146" t="s">
        <v>344</v>
      </c>
      <c r="IH2146" t="s">
        <v>287</v>
      </c>
      <c r="IK2146">
        <v>-2</v>
      </c>
      <c r="IL2146" t="s">
        <v>278</v>
      </c>
      <c r="IM2146" t="s">
        <v>279</v>
      </c>
      <c r="IN2146" t="s">
        <v>463</v>
      </c>
      <c r="IP2146" t="s">
        <v>491</v>
      </c>
    </row>
    <row r="2147" spans="1:250" x14ac:dyDescent="0.35">
      <c r="A2147">
        <v>15601</v>
      </c>
      <c r="B2147">
        <v>-922729984</v>
      </c>
      <c r="C2147">
        <v>1837</v>
      </c>
      <c r="D2147" t="s">
        <v>272</v>
      </c>
      <c r="E2147" t="s">
        <v>273</v>
      </c>
      <c r="F2147">
        <v>1848</v>
      </c>
      <c r="G2147" t="s">
        <v>285</v>
      </c>
      <c r="H2147" t="s">
        <v>273</v>
      </c>
      <c r="I2147">
        <v>515</v>
      </c>
      <c r="J2147" t="s">
        <v>543</v>
      </c>
      <c r="K2147" t="s">
        <v>544</v>
      </c>
      <c r="L2147">
        <v>30192</v>
      </c>
      <c r="M2147" t="s">
        <v>344</v>
      </c>
      <c r="N2147" t="s">
        <v>345</v>
      </c>
      <c r="O2147">
        <v>30192</v>
      </c>
      <c r="P2147" t="s">
        <v>344</v>
      </c>
      <c r="Q2147" t="s">
        <v>345</v>
      </c>
      <c r="R2147" t="s">
        <v>552</v>
      </c>
      <c r="S2147" s="43">
        <v>0</v>
      </c>
      <c r="U2147" s="43">
        <v>19</v>
      </c>
      <c r="IF2147">
        <v>30192</v>
      </c>
      <c r="IG2147" t="s">
        <v>344</v>
      </c>
      <c r="IH2147" t="s">
        <v>287</v>
      </c>
      <c r="IK2147">
        <v>-2</v>
      </c>
      <c r="IL2147" t="s">
        <v>278</v>
      </c>
      <c r="IM2147" t="s">
        <v>279</v>
      </c>
      <c r="IN2147" t="s">
        <v>463</v>
      </c>
      <c r="IP2147" t="s">
        <v>491</v>
      </c>
    </row>
    <row r="2148" spans="1:250" x14ac:dyDescent="0.35">
      <c r="A2148">
        <v>15602</v>
      </c>
      <c r="B2148">
        <v>-922729984</v>
      </c>
      <c r="C2148">
        <v>1837</v>
      </c>
      <c r="D2148" t="s">
        <v>272</v>
      </c>
      <c r="E2148" t="s">
        <v>273</v>
      </c>
      <c r="F2148">
        <v>1848</v>
      </c>
      <c r="G2148" t="s">
        <v>285</v>
      </c>
      <c r="H2148" t="s">
        <v>273</v>
      </c>
      <c r="I2148">
        <v>513</v>
      </c>
      <c r="J2148" t="s">
        <v>545</v>
      </c>
      <c r="K2148" t="s">
        <v>546</v>
      </c>
      <c r="L2148">
        <v>30192</v>
      </c>
      <c r="M2148" t="s">
        <v>344</v>
      </c>
      <c r="N2148" t="s">
        <v>345</v>
      </c>
      <c r="O2148">
        <v>30192</v>
      </c>
      <c r="P2148" t="s">
        <v>344</v>
      </c>
      <c r="Q2148" t="s">
        <v>345</v>
      </c>
      <c r="R2148" t="s">
        <v>552</v>
      </c>
      <c r="S2148" s="43">
        <v>0</v>
      </c>
      <c r="U2148" s="43">
        <v>19</v>
      </c>
      <c r="IF2148">
        <v>30192</v>
      </c>
      <c r="IG2148" t="s">
        <v>344</v>
      </c>
      <c r="IH2148" t="s">
        <v>287</v>
      </c>
      <c r="IK2148">
        <v>-2</v>
      </c>
      <c r="IL2148" t="s">
        <v>278</v>
      </c>
      <c r="IM2148" t="s">
        <v>279</v>
      </c>
      <c r="IN2148" t="s">
        <v>463</v>
      </c>
      <c r="IP2148" t="s">
        <v>491</v>
      </c>
    </row>
    <row r="2149" spans="1:250" x14ac:dyDescent="0.35">
      <c r="A2149">
        <v>15603</v>
      </c>
      <c r="B2149">
        <v>-922729984</v>
      </c>
      <c r="C2149">
        <v>1837</v>
      </c>
      <c r="D2149" t="s">
        <v>272</v>
      </c>
      <c r="E2149" t="s">
        <v>273</v>
      </c>
      <c r="F2149">
        <v>1848</v>
      </c>
      <c r="G2149" t="s">
        <v>285</v>
      </c>
      <c r="H2149" t="s">
        <v>273</v>
      </c>
      <c r="I2149">
        <v>509</v>
      </c>
      <c r="J2149" t="s">
        <v>547</v>
      </c>
      <c r="K2149" t="s">
        <v>548</v>
      </c>
      <c r="L2149">
        <v>30192</v>
      </c>
      <c r="M2149" t="s">
        <v>344</v>
      </c>
      <c r="N2149" t="s">
        <v>345</v>
      </c>
      <c r="O2149">
        <v>30192</v>
      </c>
      <c r="P2149" t="s">
        <v>344</v>
      </c>
      <c r="Q2149" t="s">
        <v>345</v>
      </c>
      <c r="R2149" t="s">
        <v>552</v>
      </c>
      <c r="S2149" s="43">
        <v>0</v>
      </c>
      <c r="U2149" s="43">
        <v>19</v>
      </c>
      <c r="IF2149">
        <v>30192</v>
      </c>
      <c r="IG2149" t="s">
        <v>344</v>
      </c>
      <c r="IH2149" t="s">
        <v>287</v>
      </c>
      <c r="IK2149">
        <v>-2</v>
      </c>
      <c r="IL2149" t="s">
        <v>278</v>
      </c>
      <c r="IM2149" t="s">
        <v>279</v>
      </c>
      <c r="IN2149" t="s">
        <v>463</v>
      </c>
      <c r="IP2149" t="s">
        <v>491</v>
      </c>
    </row>
    <row r="2150" spans="1:250" x14ac:dyDescent="0.35">
      <c r="A2150">
        <v>15604</v>
      </c>
      <c r="B2150">
        <v>-922729984</v>
      </c>
      <c r="C2150">
        <v>1837</v>
      </c>
      <c r="D2150" t="s">
        <v>272</v>
      </c>
      <c r="E2150" t="s">
        <v>273</v>
      </c>
      <c r="F2150">
        <v>9695</v>
      </c>
      <c r="G2150" t="s">
        <v>280</v>
      </c>
      <c r="H2150" t="s">
        <v>281</v>
      </c>
      <c r="I2150">
        <v>515</v>
      </c>
      <c r="J2150" t="s">
        <v>543</v>
      </c>
      <c r="K2150" t="s">
        <v>544</v>
      </c>
      <c r="L2150">
        <v>30192</v>
      </c>
      <c r="M2150" t="s">
        <v>344</v>
      </c>
      <c r="N2150" t="s">
        <v>345</v>
      </c>
      <c r="O2150">
        <v>30192</v>
      </c>
      <c r="P2150" t="s">
        <v>344</v>
      </c>
      <c r="Q2150" t="s">
        <v>345</v>
      </c>
      <c r="R2150" t="s">
        <v>552</v>
      </c>
      <c r="S2150" s="43">
        <v>0</v>
      </c>
      <c r="U2150" s="43">
        <v>19</v>
      </c>
      <c r="IF2150">
        <v>30192</v>
      </c>
      <c r="IG2150" t="s">
        <v>344</v>
      </c>
      <c r="IH2150" t="s">
        <v>284</v>
      </c>
      <c r="IK2150">
        <v>-2</v>
      </c>
      <c r="IL2150" t="s">
        <v>278</v>
      </c>
      <c r="IM2150" t="s">
        <v>279</v>
      </c>
      <c r="IN2150" t="s">
        <v>466</v>
      </c>
      <c r="IP2150" t="s">
        <v>492</v>
      </c>
    </row>
    <row r="2151" spans="1:250" x14ac:dyDescent="0.35">
      <c r="A2151">
        <v>15605</v>
      </c>
      <c r="B2151">
        <v>-922729984</v>
      </c>
      <c r="C2151">
        <v>1837</v>
      </c>
      <c r="D2151" t="s">
        <v>272</v>
      </c>
      <c r="E2151" t="s">
        <v>273</v>
      </c>
      <c r="F2151">
        <v>9695</v>
      </c>
      <c r="G2151" t="s">
        <v>280</v>
      </c>
      <c r="H2151" t="s">
        <v>281</v>
      </c>
      <c r="I2151">
        <v>513</v>
      </c>
      <c r="J2151" t="s">
        <v>545</v>
      </c>
      <c r="K2151" t="s">
        <v>546</v>
      </c>
      <c r="L2151">
        <v>30192</v>
      </c>
      <c r="M2151" t="s">
        <v>344</v>
      </c>
      <c r="N2151" t="s">
        <v>345</v>
      </c>
      <c r="O2151">
        <v>30192</v>
      </c>
      <c r="P2151" t="s">
        <v>344</v>
      </c>
      <c r="Q2151" t="s">
        <v>345</v>
      </c>
      <c r="R2151" t="s">
        <v>552</v>
      </c>
      <c r="S2151" s="43">
        <v>0</v>
      </c>
      <c r="U2151" s="43">
        <v>19</v>
      </c>
      <c r="IF2151">
        <v>30192</v>
      </c>
      <c r="IG2151" t="s">
        <v>344</v>
      </c>
      <c r="IH2151" t="s">
        <v>284</v>
      </c>
      <c r="IK2151">
        <v>-2</v>
      </c>
      <c r="IL2151" t="s">
        <v>278</v>
      </c>
      <c r="IM2151" t="s">
        <v>279</v>
      </c>
      <c r="IN2151" t="s">
        <v>466</v>
      </c>
      <c r="IP2151" t="s">
        <v>492</v>
      </c>
    </row>
    <row r="2152" spans="1:250" x14ac:dyDescent="0.35">
      <c r="A2152">
        <v>15606</v>
      </c>
      <c r="B2152">
        <v>-922729984</v>
      </c>
      <c r="C2152">
        <v>1837</v>
      </c>
      <c r="D2152" t="s">
        <v>272</v>
      </c>
      <c r="E2152" t="s">
        <v>273</v>
      </c>
      <c r="F2152">
        <v>9695</v>
      </c>
      <c r="G2152" t="s">
        <v>280</v>
      </c>
      <c r="H2152" t="s">
        <v>281</v>
      </c>
      <c r="I2152">
        <v>509</v>
      </c>
      <c r="J2152" t="s">
        <v>547</v>
      </c>
      <c r="K2152" t="s">
        <v>548</v>
      </c>
      <c r="L2152">
        <v>30192</v>
      </c>
      <c r="M2152" t="s">
        <v>344</v>
      </c>
      <c r="N2152" t="s">
        <v>345</v>
      </c>
      <c r="O2152">
        <v>30192</v>
      </c>
      <c r="P2152" t="s">
        <v>344</v>
      </c>
      <c r="Q2152" t="s">
        <v>345</v>
      </c>
      <c r="R2152" t="s">
        <v>552</v>
      </c>
      <c r="S2152" s="43">
        <v>0</v>
      </c>
      <c r="U2152" s="43">
        <v>19</v>
      </c>
      <c r="IF2152">
        <v>30192</v>
      </c>
      <c r="IG2152" t="s">
        <v>344</v>
      </c>
      <c r="IH2152" t="s">
        <v>284</v>
      </c>
      <c r="IK2152">
        <v>-2</v>
      </c>
      <c r="IL2152" t="s">
        <v>278</v>
      </c>
      <c r="IM2152" t="s">
        <v>279</v>
      </c>
      <c r="IN2152" t="s">
        <v>466</v>
      </c>
      <c r="IP2152" t="s">
        <v>492</v>
      </c>
    </row>
    <row r="2153" spans="1:250" x14ac:dyDescent="0.35">
      <c r="A2153">
        <v>15607</v>
      </c>
      <c r="B2153">
        <v>-922729984</v>
      </c>
      <c r="C2153">
        <v>1837</v>
      </c>
      <c r="D2153" t="s">
        <v>272</v>
      </c>
      <c r="E2153" t="s">
        <v>273</v>
      </c>
      <c r="F2153">
        <v>9695</v>
      </c>
      <c r="G2153" t="s">
        <v>280</v>
      </c>
      <c r="H2153" t="s">
        <v>281</v>
      </c>
      <c r="I2153">
        <v>507</v>
      </c>
      <c r="J2153" t="s">
        <v>549</v>
      </c>
      <c r="K2153" t="s">
        <v>550</v>
      </c>
      <c r="L2153">
        <v>30192</v>
      </c>
      <c r="M2153" t="s">
        <v>344</v>
      </c>
      <c r="N2153" t="s">
        <v>345</v>
      </c>
      <c r="O2153">
        <v>30192</v>
      </c>
      <c r="P2153" t="s">
        <v>344</v>
      </c>
      <c r="Q2153" t="s">
        <v>345</v>
      </c>
      <c r="R2153" t="s">
        <v>552</v>
      </c>
      <c r="S2153" s="43">
        <v>0</v>
      </c>
      <c r="U2153" s="43">
        <v>19</v>
      </c>
      <c r="IF2153">
        <v>30192</v>
      </c>
      <c r="IG2153" t="s">
        <v>344</v>
      </c>
      <c r="IH2153" t="s">
        <v>284</v>
      </c>
      <c r="IK2153">
        <v>-2</v>
      </c>
      <c r="IL2153" t="s">
        <v>278</v>
      </c>
      <c r="IM2153" t="s">
        <v>279</v>
      </c>
      <c r="IN2153" t="s">
        <v>466</v>
      </c>
      <c r="IP2153" t="s">
        <v>492</v>
      </c>
    </row>
    <row r="2154" spans="1:250" x14ac:dyDescent="0.35">
      <c r="A2154">
        <v>15608</v>
      </c>
      <c r="B2154">
        <v>-922729984</v>
      </c>
      <c r="C2154">
        <v>1837</v>
      </c>
      <c r="D2154" t="s">
        <v>272</v>
      </c>
      <c r="E2154" t="s">
        <v>273</v>
      </c>
      <c r="F2154">
        <v>1848</v>
      </c>
      <c r="G2154" t="s">
        <v>285</v>
      </c>
      <c r="H2154" t="s">
        <v>273</v>
      </c>
      <c r="I2154">
        <v>528</v>
      </c>
      <c r="J2154" t="s">
        <v>531</v>
      </c>
      <c r="K2154" t="s">
        <v>532</v>
      </c>
      <c r="L2154">
        <v>30192</v>
      </c>
      <c r="M2154" t="s">
        <v>344</v>
      </c>
      <c r="N2154" t="s">
        <v>345</v>
      </c>
      <c r="O2154">
        <v>30192</v>
      </c>
      <c r="P2154" t="s">
        <v>344</v>
      </c>
      <c r="Q2154" t="s">
        <v>345</v>
      </c>
      <c r="R2154" t="s">
        <v>552</v>
      </c>
      <c r="S2154" s="43">
        <v>0</v>
      </c>
      <c r="U2154" s="43">
        <v>19</v>
      </c>
      <c r="IF2154">
        <v>30192</v>
      </c>
      <c r="IG2154" t="s">
        <v>344</v>
      </c>
      <c r="IH2154" t="s">
        <v>287</v>
      </c>
      <c r="IK2154">
        <v>-2</v>
      </c>
      <c r="IL2154" t="s">
        <v>278</v>
      </c>
      <c r="IM2154" t="s">
        <v>279</v>
      </c>
      <c r="IN2154" t="s">
        <v>463</v>
      </c>
      <c r="IP2154" t="s">
        <v>491</v>
      </c>
    </row>
    <row r="2155" spans="1:250" x14ac:dyDescent="0.35">
      <c r="A2155">
        <v>15609</v>
      </c>
      <c r="B2155">
        <v>-922729984</v>
      </c>
      <c r="C2155">
        <v>1837</v>
      </c>
      <c r="D2155" t="s">
        <v>272</v>
      </c>
      <c r="E2155" t="s">
        <v>273</v>
      </c>
      <c r="F2155">
        <v>1848</v>
      </c>
      <c r="G2155" t="s">
        <v>285</v>
      </c>
      <c r="H2155" t="s">
        <v>273</v>
      </c>
      <c r="I2155">
        <v>527</v>
      </c>
      <c r="J2155" t="s">
        <v>535</v>
      </c>
      <c r="K2155" t="s">
        <v>536</v>
      </c>
      <c r="L2155">
        <v>30192</v>
      </c>
      <c r="M2155" t="s">
        <v>344</v>
      </c>
      <c r="N2155" t="s">
        <v>345</v>
      </c>
      <c r="O2155">
        <v>30192</v>
      </c>
      <c r="P2155" t="s">
        <v>344</v>
      </c>
      <c r="Q2155" t="s">
        <v>345</v>
      </c>
      <c r="R2155" t="s">
        <v>552</v>
      </c>
      <c r="S2155" s="43">
        <v>-1829.31</v>
      </c>
      <c r="U2155" s="43">
        <v>19</v>
      </c>
      <c r="IF2155">
        <v>30192</v>
      </c>
      <c r="IG2155" t="s">
        <v>344</v>
      </c>
      <c r="IH2155" t="s">
        <v>287</v>
      </c>
      <c r="IK2155">
        <v>-2</v>
      </c>
      <c r="IL2155" t="s">
        <v>278</v>
      </c>
      <c r="IM2155" t="s">
        <v>279</v>
      </c>
      <c r="IN2155" t="s">
        <v>463</v>
      </c>
      <c r="IP2155" t="s">
        <v>491</v>
      </c>
    </row>
    <row r="2156" spans="1:250" x14ac:dyDescent="0.35">
      <c r="A2156">
        <v>15610</v>
      </c>
      <c r="B2156">
        <v>-922729984</v>
      </c>
      <c r="C2156">
        <v>1837</v>
      </c>
      <c r="D2156" t="s">
        <v>272</v>
      </c>
      <c r="E2156" t="s">
        <v>273</v>
      </c>
      <c r="F2156">
        <v>1848</v>
      </c>
      <c r="G2156" t="s">
        <v>285</v>
      </c>
      <c r="H2156" t="s">
        <v>273</v>
      </c>
      <c r="I2156">
        <v>507</v>
      </c>
      <c r="J2156" t="s">
        <v>549</v>
      </c>
      <c r="K2156" t="s">
        <v>550</v>
      </c>
      <c r="L2156">
        <v>30193</v>
      </c>
      <c r="M2156" t="s">
        <v>346</v>
      </c>
      <c r="N2156" t="s">
        <v>347</v>
      </c>
      <c r="O2156">
        <v>30193</v>
      </c>
      <c r="P2156" t="s">
        <v>346</v>
      </c>
      <c r="Q2156" t="s">
        <v>347</v>
      </c>
      <c r="R2156" t="s">
        <v>552</v>
      </c>
      <c r="S2156" s="43">
        <v>0</v>
      </c>
      <c r="U2156" s="43">
        <v>19</v>
      </c>
      <c r="IF2156">
        <v>30193</v>
      </c>
      <c r="IG2156" t="s">
        <v>346</v>
      </c>
      <c r="IH2156" t="s">
        <v>287</v>
      </c>
      <c r="IK2156">
        <v>-2</v>
      </c>
      <c r="IL2156" t="s">
        <v>278</v>
      </c>
      <c r="IM2156" t="s">
        <v>279</v>
      </c>
      <c r="IN2156" t="s">
        <v>463</v>
      </c>
      <c r="IP2156" t="s">
        <v>493</v>
      </c>
    </row>
    <row r="2157" spans="1:250" x14ac:dyDescent="0.35">
      <c r="A2157">
        <v>15611</v>
      </c>
      <c r="B2157">
        <v>-922729984</v>
      </c>
      <c r="C2157">
        <v>1837</v>
      </c>
      <c r="D2157" t="s">
        <v>272</v>
      </c>
      <c r="E2157" t="s">
        <v>273</v>
      </c>
      <c r="F2157">
        <v>9695</v>
      </c>
      <c r="G2157" t="s">
        <v>280</v>
      </c>
      <c r="H2157" t="s">
        <v>281</v>
      </c>
      <c r="I2157">
        <v>528</v>
      </c>
      <c r="J2157" t="s">
        <v>531</v>
      </c>
      <c r="K2157" t="s">
        <v>532</v>
      </c>
      <c r="L2157">
        <v>30192</v>
      </c>
      <c r="M2157" t="s">
        <v>344</v>
      </c>
      <c r="N2157" t="s">
        <v>345</v>
      </c>
      <c r="O2157">
        <v>30192</v>
      </c>
      <c r="P2157" t="s">
        <v>344</v>
      </c>
      <c r="Q2157" t="s">
        <v>345</v>
      </c>
      <c r="R2157" t="s">
        <v>552</v>
      </c>
      <c r="S2157" s="43">
        <v>0</v>
      </c>
      <c r="U2157" s="43">
        <v>19</v>
      </c>
      <c r="IF2157">
        <v>30192</v>
      </c>
      <c r="IG2157" t="s">
        <v>344</v>
      </c>
      <c r="IH2157" t="s">
        <v>284</v>
      </c>
      <c r="IK2157">
        <v>-2</v>
      </c>
      <c r="IL2157" t="s">
        <v>278</v>
      </c>
      <c r="IM2157" t="s">
        <v>279</v>
      </c>
      <c r="IN2157" t="s">
        <v>466</v>
      </c>
      <c r="IP2157" t="s">
        <v>492</v>
      </c>
    </row>
    <row r="2158" spans="1:250" x14ac:dyDescent="0.35">
      <c r="A2158">
        <v>15612</v>
      </c>
      <c r="B2158">
        <v>-922729984</v>
      </c>
      <c r="C2158">
        <v>1837</v>
      </c>
      <c r="D2158" t="s">
        <v>272</v>
      </c>
      <c r="E2158" t="s">
        <v>273</v>
      </c>
      <c r="F2158">
        <v>9695</v>
      </c>
      <c r="G2158" t="s">
        <v>280</v>
      </c>
      <c r="H2158" t="s">
        <v>281</v>
      </c>
      <c r="I2158">
        <v>527</v>
      </c>
      <c r="J2158" t="s">
        <v>535</v>
      </c>
      <c r="K2158" t="s">
        <v>536</v>
      </c>
      <c r="L2158">
        <v>30192</v>
      </c>
      <c r="M2158" t="s">
        <v>344</v>
      </c>
      <c r="N2158" t="s">
        <v>345</v>
      </c>
      <c r="O2158">
        <v>30192</v>
      </c>
      <c r="P2158" t="s">
        <v>344</v>
      </c>
      <c r="Q2158" t="s">
        <v>345</v>
      </c>
      <c r="R2158" t="s">
        <v>552</v>
      </c>
      <c r="S2158" s="43">
        <v>0</v>
      </c>
      <c r="U2158" s="43">
        <v>19</v>
      </c>
      <c r="IF2158">
        <v>30192</v>
      </c>
      <c r="IG2158" t="s">
        <v>344</v>
      </c>
      <c r="IH2158" t="s">
        <v>284</v>
      </c>
      <c r="IK2158">
        <v>-2</v>
      </c>
      <c r="IL2158" t="s">
        <v>278</v>
      </c>
      <c r="IM2158" t="s">
        <v>279</v>
      </c>
      <c r="IN2158" t="s">
        <v>466</v>
      </c>
      <c r="IP2158" t="s">
        <v>492</v>
      </c>
    </row>
    <row r="2159" spans="1:250" x14ac:dyDescent="0.35">
      <c r="A2159">
        <v>15613</v>
      </c>
      <c r="B2159">
        <v>-922729984</v>
      </c>
      <c r="C2159">
        <v>1837</v>
      </c>
      <c r="D2159" t="s">
        <v>272</v>
      </c>
      <c r="E2159" t="s">
        <v>273</v>
      </c>
      <c r="F2159">
        <v>9695</v>
      </c>
      <c r="G2159" t="s">
        <v>280</v>
      </c>
      <c r="H2159" t="s">
        <v>281</v>
      </c>
      <c r="I2159">
        <v>523</v>
      </c>
      <c r="J2159" t="s">
        <v>537</v>
      </c>
      <c r="K2159" t="s">
        <v>538</v>
      </c>
      <c r="L2159">
        <v>30192</v>
      </c>
      <c r="M2159" t="s">
        <v>344</v>
      </c>
      <c r="N2159" t="s">
        <v>345</v>
      </c>
      <c r="O2159">
        <v>30192</v>
      </c>
      <c r="P2159" t="s">
        <v>344</v>
      </c>
      <c r="Q2159" t="s">
        <v>345</v>
      </c>
      <c r="R2159" t="s">
        <v>552</v>
      </c>
      <c r="S2159" s="43">
        <v>0</v>
      </c>
      <c r="U2159" s="43">
        <v>19</v>
      </c>
      <c r="IF2159">
        <v>30192</v>
      </c>
      <c r="IG2159" t="s">
        <v>344</v>
      </c>
      <c r="IH2159" t="s">
        <v>284</v>
      </c>
      <c r="IK2159">
        <v>-2</v>
      </c>
      <c r="IL2159" t="s">
        <v>278</v>
      </c>
      <c r="IM2159" t="s">
        <v>279</v>
      </c>
      <c r="IN2159" t="s">
        <v>466</v>
      </c>
      <c r="IP2159" t="s">
        <v>492</v>
      </c>
    </row>
    <row r="2160" spans="1:250" x14ac:dyDescent="0.35">
      <c r="A2160">
        <v>15614</v>
      </c>
      <c r="B2160">
        <v>-922729984</v>
      </c>
      <c r="C2160">
        <v>1837</v>
      </c>
      <c r="D2160" t="s">
        <v>272</v>
      </c>
      <c r="E2160" t="s">
        <v>273</v>
      </c>
      <c r="F2160">
        <v>9695</v>
      </c>
      <c r="G2160" t="s">
        <v>280</v>
      </c>
      <c r="H2160" t="s">
        <v>281</v>
      </c>
      <c r="I2160">
        <v>521</v>
      </c>
      <c r="J2160" t="s">
        <v>539</v>
      </c>
      <c r="K2160" t="s">
        <v>540</v>
      </c>
      <c r="L2160">
        <v>30192</v>
      </c>
      <c r="M2160" t="s">
        <v>344</v>
      </c>
      <c r="N2160" t="s">
        <v>345</v>
      </c>
      <c r="O2160">
        <v>30192</v>
      </c>
      <c r="P2160" t="s">
        <v>344</v>
      </c>
      <c r="Q2160" t="s">
        <v>345</v>
      </c>
      <c r="R2160" t="s">
        <v>552</v>
      </c>
      <c r="S2160" s="43">
        <v>0</v>
      </c>
      <c r="U2160" s="43">
        <v>19</v>
      </c>
      <c r="IF2160">
        <v>30192</v>
      </c>
      <c r="IG2160" t="s">
        <v>344</v>
      </c>
      <c r="IH2160" t="s">
        <v>284</v>
      </c>
      <c r="IK2160">
        <v>-2</v>
      </c>
      <c r="IL2160" t="s">
        <v>278</v>
      </c>
      <c r="IM2160" t="s">
        <v>279</v>
      </c>
      <c r="IN2160" t="s">
        <v>466</v>
      </c>
      <c r="IP2160" t="s">
        <v>492</v>
      </c>
    </row>
    <row r="2161" spans="1:250" x14ac:dyDescent="0.35">
      <c r="A2161">
        <v>15615</v>
      </c>
      <c r="B2161">
        <v>-922729984</v>
      </c>
      <c r="C2161">
        <v>1837</v>
      </c>
      <c r="D2161" t="s">
        <v>272</v>
      </c>
      <c r="E2161" t="s">
        <v>273</v>
      </c>
      <c r="F2161">
        <v>9695</v>
      </c>
      <c r="G2161" t="s">
        <v>280</v>
      </c>
      <c r="H2161" t="s">
        <v>281</v>
      </c>
      <c r="I2161">
        <v>519</v>
      </c>
      <c r="J2161" t="s">
        <v>541</v>
      </c>
      <c r="K2161" t="s">
        <v>542</v>
      </c>
      <c r="L2161">
        <v>30192</v>
      </c>
      <c r="M2161" t="s">
        <v>344</v>
      </c>
      <c r="N2161" t="s">
        <v>345</v>
      </c>
      <c r="O2161">
        <v>30192</v>
      </c>
      <c r="P2161" t="s">
        <v>344</v>
      </c>
      <c r="Q2161" t="s">
        <v>345</v>
      </c>
      <c r="R2161" t="s">
        <v>552</v>
      </c>
      <c r="S2161" s="43">
        <v>0</v>
      </c>
      <c r="U2161" s="43">
        <v>19</v>
      </c>
      <c r="IF2161">
        <v>30192</v>
      </c>
      <c r="IG2161" t="s">
        <v>344</v>
      </c>
      <c r="IH2161" t="s">
        <v>284</v>
      </c>
      <c r="IK2161">
        <v>-2</v>
      </c>
      <c r="IL2161" t="s">
        <v>278</v>
      </c>
      <c r="IM2161" t="s">
        <v>279</v>
      </c>
      <c r="IN2161" t="s">
        <v>466</v>
      </c>
      <c r="IP2161" t="s">
        <v>492</v>
      </c>
    </row>
    <row r="2162" spans="1:250" x14ac:dyDescent="0.35">
      <c r="A2162">
        <v>15616</v>
      </c>
      <c r="B2162">
        <v>-922729984</v>
      </c>
      <c r="C2162">
        <v>1837</v>
      </c>
      <c r="D2162" t="s">
        <v>272</v>
      </c>
      <c r="E2162" t="s">
        <v>273</v>
      </c>
      <c r="F2162">
        <v>1848</v>
      </c>
      <c r="G2162" t="s">
        <v>285</v>
      </c>
      <c r="H2162" t="s">
        <v>273</v>
      </c>
      <c r="I2162">
        <v>523</v>
      </c>
      <c r="J2162" t="s">
        <v>537</v>
      </c>
      <c r="K2162" t="s">
        <v>538</v>
      </c>
      <c r="L2162">
        <v>30193</v>
      </c>
      <c r="M2162" t="s">
        <v>346</v>
      </c>
      <c r="N2162" t="s">
        <v>347</v>
      </c>
      <c r="O2162">
        <v>30193</v>
      </c>
      <c r="P2162" t="s">
        <v>346</v>
      </c>
      <c r="Q2162" t="s">
        <v>347</v>
      </c>
      <c r="R2162" t="s">
        <v>552</v>
      </c>
      <c r="S2162" s="43">
        <v>384.88</v>
      </c>
      <c r="U2162" s="43">
        <v>19</v>
      </c>
      <c r="IF2162">
        <v>30193</v>
      </c>
      <c r="IG2162" t="s">
        <v>346</v>
      </c>
      <c r="IH2162" t="s">
        <v>287</v>
      </c>
      <c r="IK2162">
        <v>-2</v>
      </c>
      <c r="IL2162" t="s">
        <v>278</v>
      </c>
      <c r="IM2162" t="s">
        <v>279</v>
      </c>
      <c r="IN2162" t="s">
        <v>463</v>
      </c>
      <c r="IP2162" t="s">
        <v>493</v>
      </c>
    </row>
    <row r="2163" spans="1:250" x14ac:dyDescent="0.35">
      <c r="A2163">
        <v>15617</v>
      </c>
      <c r="B2163">
        <v>-922729984</v>
      </c>
      <c r="C2163">
        <v>1837</v>
      </c>
      <c r="D2163" t="s">
        <v>272</v>
      </c>
      <c r="E2163" t="s">
        <v>273</v>
      </c>
      <c r="F2163">
        <v>1848</v>
      </c>
      <c r="G2163" t="s">
        <v>285</v>
      </c>
      <c r="H2163" t="s">
        <v>273</v>
      </c>
      <c r="I2163">
        <v>521</v>
      </c>
      <c r="J2163" t="s">
        <v>539</v>
      </c>
      <c r="K2163" t="s">
        <v>540</v>
      </c>
      <c r="L2163">
        <v>30193</v>
      </c>
      <c r="M2163" t="s">
        <v>346</v>
      </c>
      <c r="N2163" t="s">
        <v>347</v>
      </c>
      <c r="O2163">
        <v>30193</v>
      </c>
      <c r="P2163" t="s">
        <v>346</v>
      </c>
      <c r="Q2163" t="s">
        <v>347</v>
      </c>
      <c r="R2163" t="s">
        <v>552</v>
      </c>
      <c r="S2163" s="43">
        <v>0</v>
      </c>
      <c r="U2163" s="43">
        <v>19</v>
      </c>
      <c r="IF2163">
        <v>30193</v>
      </c>
      <c r="IG2163" t="s">
        <v>346</v>
      </c>
      <c r="IH2163" t="s">
        <v>287</v>
      </c>
      <c r="IK2163">
        <v>-2</v>
      </c>
      <c r="IL2163" t="s">
        <v>278</v>
      </c>
      <c r="IM2163" t="s">
        <v>279</v>
      </c>
      <c r="IN2163" t="s">
        <v>463</v>
      </c>
      <c r="IP2163" t="s">
        <v>493</v>
      </c>
    </row>
    <row r="2164" spans="1:250" x14ac:dyDescent="0.35">
      <c r="A2164">
        <v>15618</v>
      </c>
      <c r="B2164">
        <v>-922729984</v>
      </c>
      <c r="C2164">
        <v>1837</v>
      </c>
      <c r="D2164" t="s">
        <v>272</v>
      </c>
      <c r="E2164" t="s">
        <v>273</v>
      </c>
      <c r="F2164">
        <v>1848</v>
      </c>
      <c r="G2164" t="s">
        <v>285</v>
      </c>
      <c r="H2164" t="s">
        <v>273</v>
      </c>
      <c r="I2164">
        <v>519</v>
      </c>
      <c r="J2164" t="s">
        <v>541</v>
      </c>
      <c r="K2164" t="s">
        <v>542</v>
      </c>
      <c r="L2164">
        <v>30193</v>
      </c>
      <c r="M2164" t="s">
        <v>346</v>
      </c>
      <c r="N2164" t="s">
        <v>347</v>
      </c>
      <c r="O2164">
        <v>30193</v>
      </c>
      <c r="P2164" t="s">
        <v>346</v>
      </c>
      <c r="Q2164" t="s">
        <v>347</v>
      </c>
      <c r="R2164" t="s">
        <v>552</v>
      </c>
      <c r="S2164" s="43">
        <v>0</v>
      </c>
      <c r="U2164" s="43">
        <v>19</v>
      </c>
      <c r="IF2164">
        <v>30193</v>
      </c>
      <c r="IG2164" t="s">
        <v>346</v>
      </c>
      <c r="IH2164" t="s">
        <v>287</v>
      </c>
      <c r="IK2164">
        <v>-2</v>
      </c>
      <c r="IL2164" t="s">
        <v>278</v>
      </c>
      <c r="IM2164" t="s">
        <v>279</v>
      </c>
      <c r="IN2164" t="s">
        <v>463</v>
      </c>
      <c r="IP2164" t="s">
        <v>493</v>
      </c>
    </row>
    <row r="2165" spans="1:250" x14ac:dyDescent="0.35">
      <c r="A2165">
        <v>15619</v>
      </c>
      <c r="B2165">
        <v>-922729984</v>
      </c>
      <c r="C2165">
        <v>1837</v>
      </c>
      <c r="D2165" t="s">
        <v>272</v>
      </c>
      <c r="E2165" t="s">
        <v>273</v>
      </c>
      <c r="F2165">
        <v>1848</v>
      </c>
      <c r="G2165" t="s">
        <v>285</v>
      </c>
      <c r="H2165" t="s">
        <v>273</v>
      </c>
      <c r="I2165">
        <v>515</v>
      </c>
      <c r="J2165" t="s">
        <v>543</v>
      </c>
      <c r="K2165" t="s">
        <v>544</v>
      </c>
      <c r="L2165">
        <v>30193</v>
      </c>
      <c r="M2165" t="s">
        <v>346</v>
      </c>
      <c r="N2165" t="s">
        <v>347</v>
      </c>
      <c r="O2165">
        <v>30193</v>
      </c>
      <c r="P2165" t="s">
        <v>346</v>
      </c>
      <c r="Q2165" t="s">
        <v>347</v>
      </c>
      <c r="R2165" t="s">
        <v>552</v>
      </c>
      <c r="S2165" s="43">
        <v>0</v>
      </c>
      <c r="U2165" s="43">
        <v>19</v>
      </c>
      <c r="IF2165">
        <v>30193</v>
      </c>
      <c r="IG2165" t="s">
        <v>346</v>
      </c>
      <c r="IH2165" t="s">
        <v>287</v>
      </c>
      <c r="IK2165">
        <v>-2</v>
      </c>
      <c r="IL2165" t="s">
        <v>278</v>
      </c>
      <c r="IM2165" t="s">
        <v>279</v>
      </c>
      <c r="IN2165" t="s">
        <v>463</v>
      </c>
      <c r="IP2165" t="s">
        <v>493</v>
      </c>
    </row>
    <row r="2166" spans="1:250" x14ac:dyDescent="0.35">
      <c r="A2166">
        <v>15620</v>
      </c>
      <c r="B2166">
        <v>-922729984</v>
      </c>
      <c r="C2166">
        <v>1837</v>
      </c>
      <c r="D2166" t="s">
        <v>272</v>
      </c>
      <c r="E2166" t="s">
        <v>273</v>
      </c>
      <c r="F2166">
        <v>1848</v>
      </c>
      <c r="G2166" t="s">
        <v>285</v>
      </c>
      <c r="H2166" t="s">
        <v>273</v>
      </c>
      <c r="I2166">
        <v>513</v>
      </c>
      <c r="J2166" t="s">
        <v>545</v>
      </c>
      <c r="K2166" t="s">
        <v>546</v>
      </c>
      <c r="L2166">
        <v>30193</v>
      </c>
      <c r="M2166" t="s">
        <v>346</v>
      </c>
      <c r="N2166" t="s">
        <v>347</v>
      </c>
      <c r="O2166">
        <v>30193</v>
      </c>
      <c r="P2166" t="s">
        <v>346</v>
      </c>
      <c r="Q2166" t="s">
        <v>347</v>
      </c>
      <c r="R2166" t="s">
        <v>552</v>
      </c>
      <c r="S2166" s="43">
        <v>0</v>
      </c>
      <c r="U2166" s="43">
        <v>19</v>
      </c>
      <c r="IF2166">
        <v>30193</v>
      </c>
      <c r="IG2166" t="s">
        <v>346</v>
      </c>
      <c r="IH2166" t="s">
        <v>287</v>
      </c>
      <c r="IK2166">
        <v>-2</v>
      </c>
      <c r="IL2166" t="s">
        <v>278</v>
      </c>
      <c r="IM2166" t="s">
        <v>279</v>
      </c>
      <c r="IN2166" t="s">
        <v>463</v>
      </c>
      <c r="IP2166" t="s">
        <v>493</v>
      </c>
    </row>
    <row r="2167" spans="1:250" x14ac:dyDescent="0.35">
      <c r="A2167">
        <v>15621</v>
      </c>
      <c r="B2167">
        <v>-922729984</v>
      </c>
      <c r="C2167">
        <v>1837</v>
      </c>
      <c r="D2167" t="s">
        <v>272</v>
      </c>
      <c r="E2167" t="s">
        <v>273</v>
      </c>
      <c r="F2167">
        <v>1848</v>
      </c>
      <c r="G2167" t="s">
        <v>285</v>
      </c>
      <c r="H2167" t="s">
        <v>273</v>
      </c>
      <c r="I2167">
        <v>509</v>
      </c>
      <c r="J2167" t="s">
        <v>547</v>
      </c>
      <c r="K2167" t="s">
        <v>548</v>
      </c>
      <c r="L2167">
        <v>30193</v>
      </c>
      <c r="M2167" t="s">
        <v>346</v>
      </c>
      <c r="N2167" t="s">
        <v>347</v>
      </c>
      <c r="O2167">
        <v>30193</v>
      </c>
      <c r="P2167" t="s">
        <v>346</v>
      </c>
      <c r="Q2167" t="s">
        <v>347</v>
      </c>
      <c r="R2167" t="s">
        <v>552</v>
      </c>
      <c r="S2167" s="43">
        <v>0</v>
      </c>
      <c r="U2167" s="43">
        <v>19</v>
      </c>
      <c r="IF2167">
        <v>30193</v>
      </c>
      <c r="IG2167" t="s">
        <v>346</v>
      </c>
      <c r="IH2167" t="s">
        <v>287</v>
      </c>
      <c r="IK2167">
        <v>-2</v>
      </c>
      <c r="IL2167" t="s">
        <v>278</v>
      </c>
      <c r="IM2167" t="s">
        <v>279</v>
      </c>
      <c r="IN2167" t="s">
        <v>463</v>
      </c>
      <c r="IP2167" t="s">
        <v>493</v>
      </c>
    </row>
    <row r="2168" spans="1:250" x14ac:dyDescent="0.35">
      <c r="A2168">
        <v>15622</v>
      </c>
      <c r="B2168">
        <v>-922729984</v>
      </c>
      <c r="C2168">
        <v>1837</v>
      </c>
      <c r="D2168" t="s">
        <v>272</v>
      </c>
      <c r="E2168" t="s">
        <v>273</v>
      </c>
      <c r="F2168">
        <v>9695</v>
      </c>
      <c r="G2168" t="s">
        <v>280</v>
      </c>
      <c r="H2168" t="s">
        <v>281</v>
      </c>
      <c r="I2168">
        <v>515</v>
      </c>
      <c r="J2168" t="s">
        <v>543</v>
      </c>
      <c r="K2168" t="s">
        <v>544</v>
      </c>
      <c r="L2168">
        <v>30193</v>
      </c>
      <c r="M2168" t="s">
        <v>346</v>
      </c>
      <c r="N2168" t="s">
        <v>347</v>
      </c>
      <c r="O2168">
        <v>30193</v>
      </c>
      <c r="P2168" t="s">
        <v>346</v>
      </c>
      <c r="Q2168" t="s">
        <v>347</v>
      </c>
      <c r="R2168" t="s">
        <v>552</v>
      </c>
      <c r="S2168" s="43">
        <v>0</v>
      </c>
      <c r="U2168" s="43">
        <v>19</v>
      </c>
      <c r="IF2168">
        <v>30193</v>
      </c>
      <c r="IG2168" t="s">
        <v>346</v>
      </c>
      <c r="IH2168" t="s">
        <v>284</v>
      </c>
      <c r="IK2168">
        <v>-2</v>
      </c>
      <c r="IL2168" t="s">
        <v>278</v>
      </c>
      <c r="IM2168" t="s">
        <v>279</v>
      </c>
      <c r="IN2168" t="s">
        <v>466</v>
      </c>
      <c r="IP2168" t="s">
        <v>494</v>
      </c>
    </row>
    <row r="2169" spans="1:250" x14ac:dyDescent="0.35">
      <c r="A2169">
        <v>15623</v>
      </c>
      <c r="B2169">
        <v>-922729984</v>
      </c>
      <c r="C2169">
        <v>1837</v>
      </c>
      <c r="D2169" t="s">
        <v>272</v>
      </c>
      <c r="E2169" t="s">
        <v>273</v>
      </c>
      <c r="F2169">
        <v>9695</v>
      </c>
      <c r="G2169" t="s">
        <v>280</v>
      </c>
      <c r="H2169" t="s">
        <v>281</v>
      </c>
      <c r="I2169">
        <v>513</v>
      </c>
      <c r="J2169" t="s">
        <v>545</v>
      </c>
      <c r="K2169" t="s">
        <v>546</v>
      </c>
      <c r="L2169">
        <v>30193</v>
      </c>
      <c r="M2169" t="s">
        <v>346</v>
      </c>
      <c r="N2169" t="s">
        <v>347</v>
      </c>
      <c r="O2169">
        <v>30193</v>
      </c>
      <c r="P2169" t="s">
        <v>346</v>
      </c>
      <c r="Q2169" t="s">
        <v>347</v>
      </c>
      <c r="R2169" t="s">
        <v>552</v>
      </c>
      <c r="S2169" s="43">
        <v>0</v>
      </c>
      <c r="U2169" s="43">
        <v>19</v>
      </c>
      <c r="IF2169">
        <v>30193</v>
      </c>
      <c r="IG2169" t="s">
        <v>346</v>
      </c>
      <c r="IH2169" t="s">
        <v>284</v>
      </c>
      <c r="IK2169">
        <v>-2</v>
      </c>
      <c r="IL2169" t="s">
        <v>278</v>
      </c>
      <c r="IM2169" t="s">
        <v>279</v>
      </c>
      <c r="IN2169" t="s">
        <v>466</v>
      </c>
      <c r="IP2169" t="s">
        <v>494</v>
      </c>
    </row>
    <row r="2170" spans="1:250" x14ac:dyDescent="0.35">
      <c r="A2170">
        <v>15624</v>
      </c>
      <c r="B2170">
        <v>-922729984</v>
      </c>
      <c r="C2170">
        <v>1837</v>
      </c>
      <c r="D2170" t="s">
        <v>272</v>
      </c>
      <c r="E2170" t="s">
        <v>273</v>
      </c>
      <c r="F2170">
        <v>9695</v>
      </c>
      <c r="G2170" t="s">
        <v>280</v>
      </c>
      <c r="H2170" t="s">
        <v>281</v>
      </c>
      <c r="I2170">
        <v>509</v>
      </c>
      <c r="J2170" t="s">
        <v>547</v>
      </c>
      <c r="K2170" t="s">
        <v>548</v>
      </c>
      <c r="L2170">
        <v>30193</v>
      </c>
      <c r="M2170" t="s">
        <v>346</v>
      </c>
      <c r="N2170" t="s">
        <v>347</v>
      </c>
      <c r="O2170">
        <v>30193</v>
      </c>
      <c r="P2170" t="s">
        <v>346</v>
      </c>
      <c r="Q2170" t="s">
        <v>347</v>
      </c>
      <c r="R2170" t="s">
        <v>552</v>
      </c>
      <c r="S2170" s="43">
        <v>0</v>
      </c>
      <c r="U2170" s="43">
        <v>19</v>
      </c>
      <c r="IF2170">
        <v>30193</v>
      </c>
      <c r="IG2170" t="s">
        <v>346</v>
      </c>
      <c r="IH2170" t="s">
        <v>284</v>
      </c>
      <c r="IK2170">
        <v>-2</v>
      </c>
      <c r="IL2170" t="s">
        <v>278</v>
      </c>
      <c r="IM2170" t="s">
        <v>279</v>
      </c>
      <c r="IN2170" t="s">
        <v>466</v>
      </c>
      <c r="IP2170" t="s">
        <v>494</v>
      </c>
    </row>
    <row r="2171" spans="1:250" x14ac:dyDescent="0.35">
      <c r="A2171">
        <v>15625</v>
      </c>
      <c r="B2171">
        <v>-922729984</v>
      </c>
      <c r="C2171">
        <v>1837</v>
      </c>
      <c r="D2171" t="s">
        <v>272</v>
      </c>
      <c r="E2171" t="s">
        <v>273</v>
      </c>
      <c r="F2171">
        <v>9695</v>
      </c>
      <c r="G2171" t="s">
        <v>280</v>
      </c>
      <c r="H2171" t="s">
        <v>281</v>
      </c>
      <c r="I2171">
        <v>507</v>
      </c>
      <c r="J2171" t="s">
        <v>549</v>
      </c>
      <c r="K2171" t="s">
        <v>550</v>
      </c>
      <c r="L2171">
        <v>30193</v>
      </c>
      <c r="M2171" t="s">
        <v>346</v>
      </c>
      <c r="N2171" t="s">
        <v>347</v>
      </c>
      <c r="O2171">
        <v>30193</v>
      </c>
      <c r="P2171" t="s">
        <v>346</v>
      </c>
      <c r="Q2171" t="s">
        <v>347</v>
      </c>
      <c r="R2171" t="s">
        <v>552</v>
      </c>
      <c r="S2171" s="43">
        <v>0</v>
      </c>
      <c r="U2171" s="43">
        <v>19</v>
      </c>
      <c r="IF2171">
        <v>30193</v>
      </c>
      <c r="IG2171" t="s">
        <v>346</v>
      </c>
      <c r="IH2171" t="s">
        <v>284</v>
      </c>
      <c r="IK2171">
        <v>-2</v>
      </c>
      <c r="IL2171" t="s">
        <v>278</v>
      </c>
      <c r="IM2171" t="s">
        <v>279</v>
      </c>
      <c r="IN2171" t="s">
        <v>466</v>
      </c>
      <c r="IP2171" t="s">
        <v>494</v>
      </c>
    </row>
    <row r="2172" spans="1:250" x14ac:dyDescent="0.35">
      <c r="A2172">
        <v>15626</v>
      </c>
      <c r="B2172">
        <v>-922729984</v>
      </c>
      <c r="C2172">
        <v>1837</v>
      </c>
      <c r="D2172" t="s">
        <v>272</v>
      </c>
      <c r="E2172" t="s">
        <v>273</v>
      </c>
      <c r="F2172">
        <v>1848</v>
      </c>
      <c r="G2172" t="s">
        <v>285</v>
      </c>
      <c r="H2172" t="s">
        <v>273</v>
      </c>
      <c r="I2172">
        <v>528</v>
      </c>
      <c r="J2172" t="s">
        <v>531</v>
      </c>
      <c r="K2172" t="s">
        <v>532</v>
      </c>
      <c r="L2172">
        <v>30193</v>
      </c>
      <c r="M2172" t="s">
        <v>346</v>
      </c>
      <c r="N2172" t="s">
        <v>347</v>
      </c>
      <c r="O2172">
        <v>30193</v>
      </c>
      <c r="P2172" t="s">
        <v>346</v>
      </c>
      <c r="Q2172" t="s">
        <v>347</v>
      </c>
      <c r="R2172" t="s">
        <v>552</v>
      </c>
      <c r="S2172" s="43">
        <v>0</v>
      </c>
      <c r="U2172" s="43">
        <v>19</v>
      </c>
      <c r="IF2172">
        <v>30193</v>
      </c>
      <c r="IG2172" t="s">
        <v>346</v>
      </c>
      <c r="IH2172" t="s">
        <v>287</v>
      </c>
      <c r="IK2172">
        <v>-2</v>
      </c>
      <c r="IL2172" t="s">
        <v>278</v>
      </c>
      <c r="IM2172" t="s">
        <v>279</v>
      </c>
      <c r="IN2172" t="s">
        <v>463</v>
      </c>
      <c r="IP2172" t="s">
        <v>493</v>
      </c>
    </row>
    <row r="2173" spans="1:250" x14ac:dyDescent="0.35">
      <c r="A2173">
        <v>15627</v>
      </c>
      <c r="B2173">
        <v>-922729984</v>
      </c>
      <c r="C2173">
        <v>1837</v>
      </c>
      <c r="D2173" t="s">
        <v>272</v>
      </c>
      <c r="E2173" t="s">
        <v>273</v>
      </c>
      <c r="F2173">
        <v>1848</v>
      </c>
      <c r="G2173" t="s">
        <v>285</v>
      </c>
      <c r="H2173" t="s">
        <v>273</v>
      </c>
      <c r="I2173">
        <v>527</v>
      </c>
      <c r="J2173" t="s">
        <v>535</v>
      </c>
      <c r="K2173" t="s">
        <v>536</v>
      </c>
      <c r="L2173">
        <v>30193</v>
      </c>
      <c r="M2173" t="s">
        <v>346</v>
      </c>
      <c r="N2173" t="s">
        <v>347</v>
      </c>
      <c r="O2173">
        <v>30193</v>
      </c>
      <c r="P2173" t="s">
        <v>346</v>
      </c>
      <c r="Q2173" t="s">
        <v>347</v>
      </c>
      <c r="R2173" t="s">
        <v>552</v>
      </c>
      <c r="S2173" s="43">
        <v>-384.88</v>
      </c>
      <c r="U2173" s="43">
        <v>19</v>
      </c>
      <c r="IF2173">
        <v>30193</v>
      </c>
      <c r="IG2173" t="s">
        <v>346</v>
      </c>
      <c r="IH2173" t="s">
        <v>287</v>
      </c>
      <c r="IK2173">
        <v>-2</v>
      </c>
      <c r="IL2173" t="s">
        <v>278</v>
      </c>
      <c r="IM2173" t="s">
        <v>279</v>
      </c>
      <c r="IN2173" t="s">
        <v>463</v>
      </c>
      <c r="IP2173" t="s">
        <v>493</v>
      </c>
    </row>
    <row r="2174" spans="1:250" x14ac:dyDescent="0.35">
      <c r="A2174">
        <v>15628</v>
      </c>
      <c r="B2174">
        <v>-922729984</v>
      </c>
      <c r="C2174">
        <v>1837</v>
      </c>
      <c r="D2174" t="s">
        <v>272</v>
      </c>
      <c r="E2174" t="s">
        <v>273</v>
      </c>
      <c r="F2174">
        <v>13794</v>
      </c>
      <c r="G2174" t="s">
        <v>274</v>
      </c>
      <c r="H2174" t="s">
        <v>275</v>
      </c>
      <c r="I2174">
        <v>507</v>
      </c>
      <c r="J2174" t="s">
        <v>549</v>
      </c>
      <c r="K2174" t="s">
        <v>550</v>
      </c>
      <c r="L2174">
        <v>31601</v>
      </c>
      <c r="M2174" t="s">
        <v>348</v>
      </c>
      <c r="N2174" t="s">
        <v>349</v>
      </c>
      <c r="O2174">
        <v>31601</v>
      </c>
      <c r="P2174" t="s">
        <v>348</v>
      </c>
      <c r="Q2174" t="s">
        <v>349</v>
      </c>
      <c r="R2174" t="s">
        <v>552</v>
      </c>
      <c r="S2174" s="43">
        <v>0</v>
      </c>
      <c r="U2174" s="43">
        <v>19</v>
      </c>
      <c r="IF2174">
        <v>31601</v>
      </c>
      <c r="IG2174" t="s">
        <v>348</v>
      </c>
      <c r="IH2174" t="s">
        <v>311</v>
      </c>
      <c r="IK2174">
        <v>-2</v>
      </c>
      <c r="IL2174" t="s">
        <v>278</v>
      </c>
      <c r="IM2174" t="s">
        <v>279</v>
      </c>
      <c r="IN2174" t="s">
        <v>468</v>
      </c>
      <c r="IP2174" t="s">
        <v>495</v>
      </c>
    </row>
    <row r="2175" spans="1:250" x14ac:dyDescent="0.35">
      <c r="A2175">
        <v>15629</v>
      </c>
      <c r="B2175">
        <v>-922729984</v>
      </c>
      <c r="C2175">
        <v>1837</v>
      </c>
      <c r="D2175" t="s">
        <v>272</v>
      </c>
      <c r="E2175" t="s">
        <v>273</v>
      </c>
      <c r="F2175">
        <v>9695</v>
      </c>
      <c r="G2175" t="s">
        <v>280</v>
      </c>
      <c r="H2175" t="s">
        <v>281</v>
      </c>
      <c r="I2175">
        <v>528</v>
      </c>
      <c r="J2175" t="s">
        <v>531</v>
      </c>
      <c r="K2175" t="s">
        <v>532</v>
      </c>
      <c r="L2175">
        <v>30193</v>
      </c>
      <c r="M2175" t="s">
        <v>346</v>
      </c>
      <c r="N2175" t="s">
        <v>347</v>
      </c>
      <c r="O2175">
        <v>30193</v>
      </c>
      <c r="P2175" t="s">
        <v>346</v>
      </c>
      <c r="Q2175" t="s">
        <v>347</v>
      </c>
      <c r="R2175" t="s">
        <v>552</v>
      </c>
      <c r="S2175" s="43">
        <v>0</v>
      </c>
      <c r="U2175" s="43">
        <v>19</v>
      </c>
      <c r="IF2175">
        <v>30193</v>
      </c>
      <c r="IG2175" t="s">
        <v>346</v>
      </c>
      <c r="IH2175" t="s">
        <v>284</v>
      </c>
      <c r="IK2175">
        <v>-2</v>
      </c>
      <c r="IL2175" t="s">
        <v>278</v>
      </c>
      <c r="IM2175" t="s">
        <v>279</v>
      </c>
      <c r="IN2175" t="s">
        <v>466</v>
      </c>
      <c r="IP2175" t="s">
        <v>494</v>
      </c>
    </row>
    <row r="2176" spans="1:250" x14ac:dyDescent="0.35">
      <c r="A2176">
        <v>15630</v>
      </c>
      <c r="B2176">
        <v>-922729984</v>
      </c>
      <c r="C2176">
        <v>1837</v>
      </c>
      <c r="D2176" t="s">
        <v>272</v>
      </c>
      <c r="E2176" t="s">
        <v>273</v>
      </c>
      <c r="F2176">
        <v>9695</v>
      </c>
      <c r="G2176" t="s">
        <v>280</v>
      </c>
      <c r="H2176" t="s">
        <v>281</v>
      </c>
      <c r="I2176">
        <v>527</v>
      </c>
      <c r="J2176" t="s">
        <v>535</v>
      </c>
      <c r="K2176" t="s">
        <v>536</v>
      </c>
      <c r="L2176">
        <v>30193</v>
      </c>
      <c r="M2176" t="s">
        <v>346</v>
      </c>
      <c r="N2176" t="s">
        <v>347</v>
      </c>
      <c r="O2176">
        <v>30193</v>
      </c>
      <c r="P2176" t="s">
        <v>346</v>
      </c>
      <c r="Q2176" t="s">
        <v>347</v>
      </c>
      <c r="R2176" t="s">
        <v>552</v>
      </c>
      <c r="S2176" s="43">
        <v>0</v>
      </c>
      <c r="U2176" s="43">
        <v>19</v>
      </c>
      <c r="IF2176">
        <v>30193</v>
      </c>
      <c r="IG2176" t="s">
        <v>346</v>
      </c>
      <c r="IH2176" t="s">
        <v>284</v>
      </c>
      <c r="IK2176">
        <v>-2</v>
      </c>
      <c r="IL2176" t="s">
        <v>278</v>
      </c>
      <c r="IM2176" t="s">
        <v>279</v>
      </c>
      <c r="IN2176" t="s">
        <v>466</v>
      </c>
      <c r="IP2176" t="s">
        <v>494</v>
      </c>
    </row>
    <row r="2177" spans="1:250" x14ac:dyDescent="0.35">
      <c r="A2177">
        <v>15631</v>
      </c>
      <c r="B2177">
        <v>-922729984</v>
      </c>
      <c r="C2177">
        <v>1837</v>
      </c>
      <c r="D2177" t="s">
        <v>272</v>
      </c>
      <c r="E2177" t="s">
        <v>273</v>
      </c>
      <c r="F2177">
        <v>9695</v>
      </c>
      <c r="G2177" t="s">
        <v>280</v>
      </c>
      <c r="H2177" t="s">
        <v>281</v>
      </c>
      <c r="I2177">
        <v>523</v>
      </c>
      <c r="J2177" t="s">
        <v>537</v>
      </c>
      <c r="K2177" t="s">
        <v>538</v>
      </c>
      <c r="L2177">
        <v>30193</v>
      </c>
      <c r="M2177" t="s">
        <v>346</v>
      </c>
      <c r="N2177" t="s">
        <v>347</v>
      </c>
      <c r="O2177">
        <v>30193</v>
      </c>
      <c r="P2177" t="s">
        <v>346</v>
      </c>
      <c r="Q2177" t="s">
        <v>347</v>
      </c>
      <c r="R2177" t="s">
        <v>552</v>
      </c>
      <c r="S2177" s="43">
        <v>0</v>
      </c>
      <c r="U2177" s="43">
        <v>19</v>
      </c>
      <c r="IF2177">
        <v>30193</v>
      </c>
      <c r="IG2177" t="s">
        <v>346</v>
      </c>
      <c r="IH2177" t="s">
        <v>284</v>
      </c>
      <c r="IK2177">
        <v>-2</v>
      </c>
      <c r="IL2177" t="s">
        <v>278</v>
      </c>
      <c r="IM2177" t="s">
        <v>279</v>
      </c>
      <c r="IN2177" t="s">
        <v>466</v>
      </c>
      <c r="IP2177" t="s">
        <v>494</v>
      </c>
    </row>
    <row r="2178" spans="1:250" x14ac:dyDescent="0.35">
      <c r="A2178">
        <v>15632</v>
      </c>
      <c r="B2178">
        <v>-922729984</v>
      </c>
      <c r="C2178">
        <v>1837</v>
      </c>
      <c r="D2178" t="s">
        <v>272</v>
      </c>
      <c r="E2178" t="s">
        <v>273</v>
      </c>
      <c r="F2178">
        <v>9695</v>
      </c>
      <c r="G2178" t="s">
        <v>280</v>
      </c>
      <c r="H2178" t="s">
        <v>281</v>
      </c>
      <c r="I2178">
        <v>521</v>
      </c>
      <c r="J2178" t="s">
        <v>539</v>
      </c>
      <c r="K2178" t="s">
        <v>540</v>
      </c>
      <c r="L2178">
        <v>30193</v>
      </c>
      <c r="M2178" t="s">
        <v>346</v>
      </c>
      <c r="N2178" t="s">
        <v>347</v>
      </c>
      <c r="O2178">
        <v>30193</v>
      </c>
      <c r="P2178" t="s">
        <v>346</v>
      </c>
      <c r="Q2178" t="s">
        <v>347</v>
      </c>
      <c r="R2178" t="s">
        <v>552</v>
      </c>
      <c r="S2178" s="43">
        <v>0</v>
      </c>
      <c r="U2178" s="43">
        <v>19</v>
      </c>
      <c r="IF2178">
        <v>30193</v>
      </c>
      <c r="IG2178" t="s">
        <v>346</v>
      </c>
      <c r="IH2178" t="s">
        <v>284</v>
      </c>
      <c r="IK2178">
        <v>-2</v>
      </c>
      <c r="IL2178" t="s">
        <v>278</v>
      </c>
      <c r="IM2178" t="s">
        <v>279</v>
      </c>
      <c r="IN2178" t="s">
        <v>466</v>
      </c>
      <c r="IP2178" t="s">
        <v>494</v>
      </c>
    </row>
    <row r="2179" spans="1:250" x14ac:dyDescent="0.35">
      <c r="A2179">
        <v>15633</v>
      </c>
      <c r="B2179">
        <v>-922729984</v>
      </c>
      <c r="C2179">
        <v>1837</v>
      </c>
      <c r="D2179" t="s">
        <v>272</v>
      </c>
      <c r="E2179" t="s">
        <v>273</v>
      </c>
      <c r="F2179">
        <v>9695</v>
      </c>
      <c r="G2179" t="s">
        <v>280</v>
      </c>
      <c r="H2179" t="s">
        <v>281</v>
      </c>
      <c r="I2179">
        <v>519</v>
      </c>
      <c r="J2179" t="s">
        <v>541</v>
      </c>
      <c r="K2179" t="s">
        <v>542</v>
      </c>
      <c r="L2179">
        <v>30193</v>
      </c>
      <c r="M2179" t="s">
        <v>346</v>
      </c>
      <c r="N2179" t="s">
        <v>347</v>
      </c>
      <c r="O2179">
        <v>30193</v>
      </c>
      <c r="P2179" t="s">
        <v>346</v>
      </c>
      <c r="Q2179" t="s">
        <v>347</v>
      </c>
      <c r="R2179" t="s">
        <v>552</v>
      </c>
      <c r="S2179" s="43">
        <v>0</v>
      </c>
      <c r="U2179" s="43">
        <v>19</v>
      </c>
      <c r="IF2179">
        <v>30193</v>
      </c>
      <c r="IG2179" t="s">
        <v>346</v>
      </c>
      <c r="IH2179" t="s">
        <v>284</v>
      </c>
      <c r="IK2179">
        <v>-2</v>
      </c>
      <c r="IL2179" t="s">
        <v>278</v>
      </c>
      <c r="IM2179" t="s">
        <v>279</v>
      </c>
      <c r="IN2179" t="s">
        <v>466</v>
      </c>
      <c r="IP2179" t="s">
        <v>494</v>
      </c>
    </row>
    <row r="2180" spans="1:250" x14ac:dyDescent="0.35">
      <c r="A2180">
        <v>15634</v>
      </c>
      <c r="B2180">
        <v>-922729984</v>
      </c>
      <c r="C2180">
        <v>1837</v>
      </c>
      <c r="D2180" t="s">
        <v>272</v>
      </c>
      <c r="E2180" t="s">
        <v>273</v>
      </c>
      <c r="F2180">
        <v>13794</v>
      </c>
      <c r="G2180" t="s">
        <v>274</v>
      </c>
      <c r="H2180" t="s">
        <v>275</v>
      </c>
      <c r="I2180">
        <v>523</v>
      </c>
      <c r="J2180" t="s">
        <v>537</v>
      </c>
      <c r="K2180" t="s">
        <v>538</v>
      </c>
      <c r="L2180">
        <v>31601</v>
      </c>
      <c r="M2180" t="s">
        <v>348</v>
      </c>
      <c r="N2180" t="s">
        <v>349</v>
      </c>
      <c r="O2180">
        <v>31601</v>
      </c>
      <c r="P2180" t="s">
        <v>348</v>
      </c>
      <c r="Q2180" t="s">
        <v>349</v>
      </c>
      <c r="R2180" t="s">
        <v>552</v>
      </c>
      <c r="S2180" s="43">
        <v>0</v>
      </c>
      <c r="U2180" s="43">
        <v>19</v>
      </c>
      <c r="IF2180">
        <v>31601</v>
      </c>
      <c r="IG2180" t="s">
        <v>348</v>
      </c>
      <c r="IH2180" t="s">
        <v>311</v>
      </c>
      <c r="IK2180">
        <v>-2</v>
      </c>
      <c r="IL2180" t="s">
        <v>278</v>
      </c>
      <c r="IM2180" t="s">
        <v>279</v>
      </c>
      <c r="IN2180" t="s">
        <v>468</v>
      </c>
      <c r="IP2180" t="s">
        <v>495</v>
      </c>
    </row>
    <row r="2181" spans="1:250" x14ac:dyDescent="0.35">
      <c r="A2181">
        <v>15635</v>
      </c>
      <c r="B2181">
        <v>-922729984</v>
      </c>
      <c r="C2181">
        <v>1837</v>
      </c>
      <c r="D2181" t="s">
        <v>272</v>
      </c>
      <c r="E2181" t="s">
        <v>273</v>
      </c>
      <c r="F2181">
        <v>13794</v>
      </c>
      <c r="G2181" t="s">
        <v>274</v>
      </c>
      <c r="H2181" t="s">
        <v>275</v>
      </c>
      <c r="I2181">
        <v>521</v>
      </c>
      <c r="J2181" t="s">
        <v>539</v>
      </c>
      <c r="K2181" t="s">
        <v>540</v>
      </c>
      <c r="L2181">
        <v>31601</v>
      </c>
      <c r="M2181" t="s">
        <v>348</v>
      </c>
      <c r="N2181" t="s">
        <v>349</v>
      </c>
      <c r="O2181">
        <v>31601</v>
      </c>
      <c r="P2181" t="s">
        <v>348</v>
      </c>
      <c r="Q2181" t="s">
        <v>349</v>
      </c>
      <c r="R2181" t="s">
        <v>552</v>
      </c>
      <c r="S2181" s="43">
        <v>0</v>
      </c>
      <c r="U2181" s="43">
        <v>19</v>
      </c>
      <c r="IF2181">
        <v>31601</v>
      </c>
      <c r="IG2181" t="s">
        <v>348</v>
      </c>
      <c r="IH2181" t="s">
        <v>311</v>
      </c>
      <c r="IK2181">
        <v>-2</v>
      </c>
      <c r="IL2181" t="s">
        <v>278</v>
      </c>
      <c r="IM2181" t="s">
        <v>279</v>
      </c>
      <c r="IN2181" t="s">
        <v>468</v>
      </c>
      <c r="IP2181" t="s">
        <v>495</v>
      </c>
    </row>
    <row r="2182" spans="1:250" x14ac:dyDescent="0.35">
      <c r="A2182">
        <v>15636</v>
      </c>
      <c r="B2182">
        <v>-922729984</v>
      </c>
      <c r="C2182">
        <v>1837</v>
      </c>
      <c r="D2182" t="s">
        <v>272</v>
      </c>
      <c r="E2182" t="s">
        <v>273</v>
      </c>
      <c r="F2182">
        <v>13794</v>
      </c>
      <c r="G2182" t="s">
        <v>274</v>
      </c>
      <c r="H2182" t="s">
        <v>275</v>
      </c>
      <c r="I2182">
        <v>519</v>
      </c>
      <c r="J2182" t="s">
        <v>541</v>
      </c>
      <c r="K2182" t="s">
        <v>542</v>
      </c>
      <c r="L2182">
        <v>31601</v>
      </c>
      <c r="M2182" t="s">
        <v>348</v>
      </c>
      <c r="N2182" t="s">
        <v>349</v>
      </c>
      <c r="O2182">
        <v>31601</v>
      </c>
      <c r="P2182" t="s">
        <v>348</v>
      </c>
      <c r="Q2182" t="s">
        <v>349</v>
      </c>
      <c r="R2182" t="s">
        <v>552</v>
      </c>
      <c r="S2182" s="43">
        <v>0</v>
      </c>
      <c r="U2182" s="43">
        <v>19</v>
      </c>
      <c r="IF2182">
        <v>31601</v>
      </c>
      <c r="IG2182" t="s">
        <v>348</v>
      </c>
      <c r="IH2182" t="s">
        <v>311</v>
      </c>
      <c r="IK2182">
        <v>-2</v>
      </c>
      <c r="IL2182" t="s">
        <v>278</v>
      </c>
      <c r="IM2182" t="s">
        <v>279</v>
      </c>
      <c r="IN2182" t="s">
        <v>468</v>
      </c>
      <c r="IP2182" t="s">
        <v>495</v>
      </c>
    </row>
    <row r="2183" spans="1:250" x14ac:dyDescent="0.35">
      <c r="A2183">
        <v>15637</v>
      </c>
      <c r="B2183">
        <v>-922729984</v>
      </c>
      <c r="C2183">
        <v>1837</v>
      </c>
      <c r="D2183" t="s">
        <v>272</v>
      </c>
      <c r="E2183" t="s">
        <v>273</v>
      </c>
      <c r="F2183">
        <v>13794</v>
      </c>
      <c r="G2183" t="s">
        <v>274</v>
      </c>
      <c r="H2183" t="s">
        <v>275</v>
      </c>
      <c r="I2183">
        <v>515</v>
      </c>
      <c r="J2183" t="s">
        <v>543</v>
      </c>
      <c r="K2183" t="s">
        <v>544</v>
      </c>
      <c r="L2183">
        <v>31601</v>
      </c>
      <c r="M2183" t="s">
        <v>348</v>
      </c>
      <c r="N2183" t="s">
        <v>349</v>
      </c>
      <c r="O2183">
        <v>31601</v>
      </c>
      <c r="P2183" t="s">
        <v>348</v>
      </c>
      <c r="Q2183" t="s">
        <v>349</v>
      </c>
      <c r="R2183" t="s">
        <v>552</v>
      </c>
      <c r="S2183" s="43">
        <v>0</v>
      </c>
      <c r="U2183" s="43">
        <v>19</v>
      </c>
      <c r="IF2183">
        <v>31601</v>
      </c>
      <c r="IG2183" t="s">
        <v>348</v>
      </c>
      <c r="IH2183" t="s">
        <v>311</v>
      </c>
      <c r="IK2183">
        <v>-2</v>
      </c>
      <c r="IL2183" t="s">
        <v>278</v>
      </c>
      <c r="IM2183" t="s">
        <v>279</v>
      </c>
      <c r="IN2183" t="s">
        <v>468</v>
      </c>
      <c r="IP2183" t="s">
        <v>495</v>
      </c>
    </row>
    <row r="2184" spans="1:250" x14ac:dyDescent="0.35">
      <c r="A2184">
        <v>15638</v>
      </c>
      <c r="B2184">
        <v>-922729984</v>
      </c>
      <c r="C2184">
        <v>1837</v>
      </c>
      <c r="D2184" t="s">
        <v>272</v>
      </c>
      <c r="E2184" t="s">
        <v>273</v>
      </c>
      <c r="F2184">
        <v>13794</v>
      </c>
      <c r="G2184" t="s">
        <v>274</v>
      </c>
      <c r="H2184" t="s">
        <v>275</v>
      </c>
      <c r="I2184">
        <v>513</v>
      </c>
      <c r="J2184" t="s">
        <v>545</v>
      </c>
      <c r="K2184" t="s">
        <v>546</v>
      </c>
      <c r="L2184">
        <v>31601</v>
      </c>
      <c r="M2184" t="s">
        <v>348</v>
      </c>
      <c r="N2184" t="s">
        <v>349</v>
      </c>
      <c r="O2184">
        <v>31601</v>
      </c>
      <c r="P2184" t="s">
        <v>348</v>
      </c>
      <c r="Q2184" t="s">
        <v>349</v>
      </c>
      <c r="R2184" t="s">
        <v>552</v>
      </c>
      <c r="S2184" s="43">
        <v>0</v>
      </c>
      <c r="U2184" s="43">
        <v>19</v>
      </c>
      <c r="IF2184">
        <v>31601</v>
      </c>
      <c r="IG2184" t="s">
        <v>348</v>
      </c>
      <c r="IH2184" t="s">
        <v>311</v>
      </c>
      <c r="IK2184">
        <v>-2</v>
      </c>
      <c r="IL2184" t="s">
        <v>278</v>
      </c>
      <c r="IM2184" t="s">
        <v>279</v>
      </c>
      <c r="IN2184" t="s">
        <v>468</v>
      </c>
      <c r="IP2184" t="s">
        <v>495</v>
      </c>
    </row>
    <row r="2185" spans="1:250" x14ac:dyDescent="0.35">
      <c r="A2185">
        <v>15639</v>
      </c>
      <c r="B2185">
        <v>-922729984</v>
      </c>
      <c r="C2185">
        <v>1837</v>
      </c>
      <c r="D2185" t="s">
        <v>272</v>
      </c>
      <c r="E2185" t="s">
        <v>273</v>
      </c>
      <c r="F2185">
        <v>13794</v>
      </c>
      <c r="G2185" t="s">
        <v>274</v>
      </c>
      <c r="H2185" t="s">
        <v>275</v>
      </c>
      <c r="I2185">
        <v>509</v>
      </c>
      <c r="J2185" t="s">
        <v>547</v>
      </c>
      <c r="K2185" t="s">
        <v>548</v>
      </c>
      <c r="L2185">
        <v>31601</v>
      </c>
      <c r="M2185" t="s">
        <v>348</v>
      </c>
      <c r="N2185" t="s">
        <v>349</v>
      </c>
      <c r="O2185">
        <v>31601</v>
      </c>
      <c r="P2185" t="s">
        <v>348</v>
      </c>
      <c r="Q2185" t="s">
        <v>349</v>
      </c>
      <c r="R2185" t="s">
        <v>552</v>
      </c>
      <c r="S2185" s="43">
        <v>0</v>
      </c>
      <c r="U2185" s="43">
        <v>19</v>
      </c>
      <c r="IF2185">
        <v>31601</v>
      </c>
      <c r="IG2185" t="s">
        <v>348</v>
      </c>
      <c r="IH2185" t="s">
        <v>311</v>
      </c>
      <c r="IK2185">
        <v>-2</v>
      </c>
      <c r="IL2185" t="s">
        <v>278</v>
      </c>
      <c r="IM2185" t="s">
        <v>279</v>
      </c>
      <c r="IN2185" t="s">
        <v>468</v>
      </c>
      <c r="IP2185" t="s">
        <v>495</v>
      </c>
    </row>
    <row r="2186" spans="1:250" x14ac:dyDescent="0.35">
      <c r="A2186">
        <v>15640</v>
      </c>
      <c r="B2186">
        <v>-922729984</v>
      </c>
      <c r="C2186">
        <v>1837</v>
      </c>
      <c r="D2186" t="s">
        <v>272</v>
      </c>
      <c r="E2186" t="s">
        <v>273</v>
      </c>
      <c r="F2186">
        <v>31620</v>
      </c>
      <c r="G2186" t="s">
        <v>350</v>
      </c>
      <c r="H2186" t="s">
        <v>351</v>
      </c>
      <c r="I2186">
        <v>515</v>
      </c>
      <c r="J2186" t="s">
        <v>543</v>
      </c>
      <c r="K2186" t="s">
        <v>544</v>
      </c>
      <c r="L2186">
        <v>31663</v>
      </c>
      <c r="M2186" t="s">
        <v>352</v>
      </c>
      <c r="N2186" t="s">
        <v>353</v>
      </c>
      <c r="O2186">
        <v>31663</v>
      </c>
      <c r="P2186" t="s">
        <v>352</v>
      </c>
      <c r="Q2186" t="s">
        <v>353</v>
      </c>
      <c r="R2186" t="s">
        <v>552</v>
      </c>
      <c r="S2186" s="43">
        <v>0</v>
      </c>
      <c r="U2186" s="43">
        <v>19</v>
      </c>
      <c r="IF2186">
        <v>31663</v>
      </c>
      <c r="IG2186" t="s">
        <v>352</v>
      </c>
      <c r="IH2186" t="s">
        <v>354</v>
      </c>
      <c r="IK2186">
        <v>-2</v>
      </c>
      <c r="IL2186" t="s">
        <v>278</v>
      </c>
      <c r="IM2186" t="s">
        <v>279</v>
      </c>
      <c r="IN2186" t="s">
        <v>496</v>
      </c>
      <c r="IP2186" t="s">
        <v>497</v>
      </c>
    </row>
    <row r="2187" spans="1:250" x14ac:dyDescent="0.35">
      <c r="A2187">
        <v>15641</v>
      </c>
      <c r="B2187">
        <v>-922729984</v>
      </c>
      <c r="C2187">
        <v>1837</v>
      </c>
      <c r="D2187" t="s">
        <v>272</v>
      </c>
      <c r="E2187" t="s">
        <v>273</v>
      </c>
      <c r="F2187">
        <v>31620</v>
      </c>
      <c r="G2187" t="s">
        <v>350</v>
      </c>
      <c r="H2187" t="s">
        <v>351</v>
      </c>
      <c r="I2187">
        <v>513</v>
      </c>
      <c r="J2187" t="s">
        <v>545</v>
      </c>
      <c r="K2187" t="s">
        <v>546</v>
      </c>
      <c r="L2187">
        <v>31663</v>
      </c>
      <c r="M2187" t="s">
        <v>352</v>
      </c>
      <c r="N2187" t="s">
        <v>353</v>
      </c>
      <c r="O2187">
        <v>31663</v>
      </c>
      <c r="P2187" t="s">
        <v>352</v>
      </c>
      <c r="Q2187" t="s">
        <v>353</v>
      </c>
      <c r="R2187" t="s">
        <v>552</v>
      </c>
      <c r="S2187" s="43">
        <v>0</v>
      </c>
      <c r="U2187" s="43">
        <v>19</v>
      </c>
      <c r="IF2187">
        <v>31663</v>
      </c>
      <c r="IG2187" t="s">
        <v>352</v>
      </c>
      <c r="IH2187" t="s">
        <v>354</v>
      </c>
      <c r="IK2187">
        <v>-2</v>
      </c>
      <c r="IL2187" t="s">
        <v>278</v>
      </c>
      <c r="IM2187" t="s">
        <v>279</v>
      </c>
      <c r="IN2187" t="s">
        <v>496</v>
      </c>
      <c r="IP2187" t="s">
        <v>497</v>
      </c>
    </row>
    <row r="2188" spans="1:250" x14ac:dyDescent="0.35">
      <c r="A2188">
        <v>15642</v>
      </c>
      <c r="B2188">
        <v>-922729984</v>
      </c>
      <c r="C2188">
        <v>1837</v>
      </c>
      <c r="D2188" t="s">
        <v>272</v>
      </c>
      <c r="E2188" t="s">
        <v>273</v>
      </c>
      <c r="F2188">
        <v>31620</v>
      </c>
      <c r="G2188" t="s">
        <v>350</v>
      </c>
      <c r="H2188" t="s">
        <v>351</v>
      </c>
      <c r="I2188">
        <v>509</v>
      </c>
      <c r="J2188" t="s">
        <v>547</v>
      </c>
      <c r="K2188" t="s">
        <v>548</v>
      </c>
      <c r="L2188">
        <v>31663</v>
      </c>
      <c r="M2188" t="s">
        <v>352</v>
      </c>
      <c r="N2188" t="s">
        <v>353</v>
      </c>
      <c r="O2188">
        <v>31663</v>
      </c>
      <c r="P2188" t="s">
        <v>352</v>
      </c>
      <c r="Q2188" t="s">
        <v>353</v>
      </c>
      <c r="R2188" t="s">
        <v>552</v>
      </c>
      <c r="S2188" s="43">
        <v>0</v>
      </c>
      <c r="U2188" s="43">
        <v>19</v>
      </c>
      <c r="IF2188">
        <v>31663</v>
      </c>
      <c r="IG2188" t="s">
        <v>352</v>
      </c>
      <c r="IH2188" t="s">
        <v>354</v>
      </c>
      <c r="IK2188">
        <v>-2</v>
      </c>
      <c r="IL2188" t="s">
        <v>278</v>
      </c>
      <c r="IM2188" t="s">
        <v>279</v>
      </c>
      <c r="IN2188" t="s">
        <v>496</v>
      </c>
      <c r="IP2188" t="s">
        <v>497</v>
      </c>
    </row>
    <row r="2189" spans="1:250" x14ac:dyDescent="0.35">
      <c r="A2189">
        <v>15643</v>
      </c>
      <c r="B2189">
        <v>-922729984</v>
      </c>
      <c r="C2189">
        <v>1837</v>
      </c>
      <c r="D2189" t="s">
        <v>272</v>
      </c>
      <c r="E2189" t="s">
        <v>273</v>
      </c>
      <c r="F2189">
        <v>31620</v>
      </c>
      <c r="G2189" t="s">
        <v>350</v>
      </c>
      <c r="H2189" t="s">
        <v>351</v>
      </c>
      <c r="I2189">
        <v>507</v>
      </c>
      <c r="J2189" t="s">
        <v>549</v>
      </c>
      <c r="K2189" t="s">
        <v>550</v>
      </c>
      <c r="L2189">
        <v>31663</v>
      </c>
      <c r="M2189" t="s">
        <v>352</v>
      </c>
      <c r="N2189" t="s">
        <v>353</v>
      </c>
      <c r="O2189">
        <v>31663</v>
      </c>
      <c r="P2189" t="s">
        <v>352</v>
      </c>
      <c r="Q2189" t="s">
        <v>353</v>
      </c>
      <c r="R2189" t="s">
        <v>552</v>
      </c>
      <c r="S2189" s="43">
        <v>0</v>
      </c>
      <c r="U2189" s="43">
        <v>19</v>
      </c>
      <c r="IF2189">
        <v>31663</v>
      </c>
      <c r="IG2189" t="s">
        <v>352</v>
      </c>
      <c r="IH2189" t="s">
        <v>354</v>
      </c>
      <c r="IK2189">
        <v>-2</v>
      </c>
      <c r="IL2189" t="s">
        <v>278</v>
      </c>
      <c r="IM2189" t="s">
        <v>279</v>
      </c>
      <c r="IN2189" t="s">
        <v>496</v>
      </c>
      <c r="IP2189" t="s">
        <v>497</v>
      </c>
    </row>
    <row r="2190" spans="1:250" x14ac:dyDescent="0.35">
      <c r="A2190">
        <v>15644</v>
      </c>
      <c r="B2190">
        <v>-922729984</v>
      </c>
      <c r="C2190">
        <v>1837</v>
      </c>
      <c r="D2190" t="s">
        <v>272</v>
      </c>
      <c r="E2190" t="s">
        <v>273</v>
      </c>
      <c r="F2190">
        <v>13794</v>
      </c>
      <c r="G2190" t="s">
        <v>274</v>
      </c>
      <c r="H2190" t="s">
        <v>275</v>
      </c>
      <c r="I2190">
        <v>528</v>
      </c>
      <c r="J2190" t="s">
        <v>531</v>
      </c>
      <c r="K2190" t="s">
        <v>532</v>
      </c>
      <c r="L2190">
        <v>31601</v>
      </c>
      <c r="M2190" t="s">
        <v>348</v>
      </c>
      <c r="N2190" t="s">
        <v>349</v>
      </c>
      <c r="O2190">
        <v>31601</v>
      </c>
      <c r="P2190" t="s">
        <v>348</v>
      </c>
      <c r="Q2190" t="s">
        <v>349</v>
      </c>
      <c r="R2190" t="s">
        <v>552</v>
      </c>
      <c r="S2190" s="43">
        <v>0</v>
      </c>
      <c r="U2190" s="43">
        <v>19</v>
      </c>
      <c r="IF2190">
        <v>31601</v>
      </c>
      <c r="IG2190" t="s">
        <v>348</v>
      </c>
      <c r="IH2190" t="s">
        <v>311</v>
      </c>
      <c r="IK2190">
        <v>-2</v>
      </c>
      <c r="IL2190" t="s">
        <v>278</v>
      </c>
      <c r="IM2190" t="s">
        <v>279</v>
      </c>
      <c r="IN2190" t="s">
        <v>468</v>
      </c>
      <c r="IP2190" t="s">
        <v>495</v>
      </c>
    </row>
    <row r="2191" spans="1:250" x14ac:dyDescent="0.35">
      <c r="A2191">
        <v>15645</v>
      </c>
      <c r="B2191">
        <v>-922729984</v>
      </c>
      <c r="C2191">
        <v>1837</v>
      </c>
      <c r="D2191" t="s">
        <v>272</v>
      </c>
      <c r="E2191" t="s">
        <v>273</v>
      </c>
      <c r="F2191">
        <v>13794</v>
      </c>
      <c r="G2191" t="s">
        <v>274</v>
      </c>
      <c r="H2191" t="s">
        <v>275</v>
      </c>
      <c r="I2191">
        <v>527</v>
      </c>
      <c r="J2191" t="s">
        <v>535</v>
      </c>
      <c r="K2191" t="s">
        <v>536</v>
      </c>
      <c r="L2191">
        <v>31601</v>
      </c>
      <c r="M2191" t="s">
        <v>348</v>
      </c>
      <c r="N2191" t="s">
        <v>349</v>
      </c>
      <c r="O2191">
        <v>31601</v>
      </c>
      <c r="P2191" t="s">
        <v>348</v>
      </c>
      <c r="Q2191" t="s">
        <v>349</v>
      </c>
      <c r="R2191" t="s">
        <v>552</v>
      </c>
      <c r="S2191" s="43">
        <v>0</v>
      </c>
      <c r="U2191" s="43">
        <v>19</v>
      </c>
      <c r="IF2191">
        <v>31601</v>
      </c>
      <c r="IG2191" t="s">
        <v>348</v>
      </c>
      <c r="IH2191" t="s">
        <v>311</v>
      </c>
      <c r="IK2191">
        <v>-2</v>
      </c>
      <c r="IL2191" t="s">
        <v>278</v>
      </c>
      <c r="IM2191" t="s">
        <v>279</v>
      </c>
      <c r="IN2191" t="s">
        <v>468</v>
      </c>
      <c r="IP2191" t="s">
        <v>495</v>
      </c>
    </row>
    <row r="2192" spans="1:250" x14ac:dyDescent="0.35">
      <c r="A2192">
        <v>15646</v>
      </c>
      <c r="B2192">
        <v>-922729984</v>
      </c>
      <c r="C2192">
        <v>1837</v>
      </c>
      <c r="D2192" t="s">
        <v>272</v>
      </c>
      <c r="E2192" t="s">
        <v>273</v>
      </c>
      <c r="F2192">
        <v>13794</v>
      </c>
      <c r="G2192" t="s">
        <v>274</v>
      </c>
      <c r="H2192" t="s">
        <v>275</v>
      </c>
      <c r="I2192">
        <v>507</v>
      </c>
      <c r="J2192" t="s">
        <v>549</v>
      </c>
      <c r="K2192" t="s">
        <v>550</v>
      </c>
      <c r="L2192">
        <v>34667</v>
      </c>
      <c r="M2192" t="s">
        <v>355</v>
      </c>
      <c r="N2192" t="s">
        <v>356</v>
      </c>
      <c r="O2192">
        <v>34667</v>
      </c>
      <c r="P2192" t="s">
        <v>355</v>
      </c>
      <c r="Q2192" t="s">
        <v>356</v>
      </c>
      <c r="R2192" t="s">
        <v>552</v>
      </c>
      <c r="S2192" s="43">
        <v>0</v>
      </c>
      <c r="U2192" s="43">
        <v>19</v>
      </c>
      <c r="IF2192">
        <v>34667</v>
      </c>
      <c r="IG2192" t="s">
        <v>355</v>
      </c>
      <c r="IH2192" t="s">
        <v>311</v>
      </c>
      <c r="IK2192">
        <v>-2</v>
      </c>
      <c r="IL2192" t="s">
        <v>278</v>
      </c>
      <c r="IM2192" t="s">
        <v>279</v>
      </c>
      <c r="IN2192" t="s">
        <v>468</v>
      </c>
      <c r="IP2192" t="s">
        <v>498</v>
      </c>
    </row>
    <row r="2193" spans="1:250" x14ac:dyDescent="0.35">
      <c r="A2193">
        <v>15647</v>
      </c>
      <c r="B2193">
        <v>-922729984</v>
      </c>
      <c r="C2193">
        <v>1837</v>
      </c>
      <c r="D2193" t="s">
        <v>272</v>
      </c>
      <c r="E2193" t="s">
        <v>273</v>
      </c>
      <c r="F2193">
        <v>31620</v>
      </c>
      <c r="G2193" t="s">
        <v>350</v>
      </c>
      <c r="H2193" t="s">
        <v>351</v>
      </c>
      <c r="I2193">
        <v>528</v>
      </c>
      <c r="J2193" t="s">
        <v>531</v>
      </c>
      <c r="K2193" t="s">
        <v>532</v>
      </c>
      <c r="L2193">
        <v>31663</v>
      </c>
      <c r="M2193" t="s">
        <v>352</v>
      </c>
      <c r="N2193" t="s">
        <v>353</v>
      </c>
      <c r="O2193">
        <v>31663</v>
      </c>
      <c r="P2193" t="s">
        <v>352</v>
      </c>
      <c r="Q2193" t="s">
        <v>353</v>
      </c>
      <c r="R2193" t="s">
        <v>552</v>
      </c>
      <c r="S2193" s="43">
        <v>0</v>
      </c>
      <c r="U2193" s="43">
        <v>19</v>
      </c>
      <c r="IF2193">
        <v>31663</v>
      </c>
      <c r="IG2193" t="s">
        <v>352</v>
      </c>
      <c r="IH2193" t="s">
        <v>354</v>
      </c>
      <c r="IK2193">
        <v>-2</v>
      </c>
      <c r="IL2193" t="s">
        <v>278</v>
      </c>
      <c r="IM2193" t="s">
        <v>279</v>
      </c>
      <c r="IN2193" t="s">
        <v>496</v>
      </c>
      <c r="IP2193" t="s">
        <v>497</v>
      </c>
    </row>
    <row r="2194" spans="1:250" x14ac:dyDescent="0.35">
      <c r="A2194">
        <v>15648</v>
      </c>
      <c r="B2194">
        <v>-922729984</v>
      </c>
      <c r="C2194">
        <v>1837</v>
      </c>
      <c r="D2194" t="s">
        <v>272</v>
      </c>
      <c r="E2194" t="s">
        <v>273</v>
      </c>
      <c r="F2194">
        <v>31620</v>
      </c>
      <c r="G2194" t="s">
        <v>350</v>
      </c>
      <c r="H2194" t="s">
        <v>351</v>
      </c>
      <c r="I2194">
        <v>527</v>
      </c>
      <c r="J2194" t="s">
        <v>535</v>
      </c>
      <c r="K2194" t="s">
        <v>536</v>
      </c>
      <c r="L2194">
        <v>31663</v>
      </c>
      <c r="M2194" t="s">
        <v>352</v>
      </c>
      <c r="N2194" t="s">
        <v>353</v>
      </c>
      <c r="O2194">
        <v>31663</v>
      </c>
      <c r="P2194" t="s">
        <v>352</v>
      </c>
      <c r="Q2194" t="s">
        <v>353</v>
      </c>
      <c r="R2194" t="s">
        <v>552</v>
      </c>
      <c r="S2194" s="43">
        <v>0</v>
      </c>
      <c r="U2194" s="43">
        <v>19</v>
      </c>
      <c r="IF2194">
        <v>31663</v>
      </c>
      <c r="IG2194" t="s">
        <v>352</v>
      </c>
      <c r="IH2194" t="s">
        <v>354</v>
      </c>
      <c r="IK2194">
        <v>-2</v>
      </c>
      <c r="IL2194" t="s">
        <v>278</v>
      </c>
      <c r="IM2194" t="s">
        <v>279</v>
      </c>
      <c r="IN2194" t="s">
        <v>496</v>
      </c>
      <c r="IP2194" t="s">
        <v>497</v>
      </c>
    </row>
    <row r="2195" spans="1:250" x14ac:dyDescent="0.35">
      <c r="A2195">
        <v>15649</v>
      </c>
      <c r="B2195">
        <v>-922729984</v>
      </c>
      <c r="C2195">
        <v>1837</v>
      </c>
      <c r="D2195" t="s">
        <v>272</v>
      </c>
      <c r="E2195" t="s">
        <v>273</v>
      </c>
      <c r="F2195">
        <v>31620</v>
      </c>
      <c r="G2195" t="s">
        <v>350</v>
      </c>
      <c r="H2195" t="s">
        <v>351</v>
      </c>
      <c r="I2195">
        <v>523</v>
      </c>
      <c r="J2195" t="s">
        <v>537</v>
      </c>
      <c r="K2195" t="s">
        <v>538</v>
      </c>
      <c r="L2195">
        <v>31663</v>
      </c>
      <c r="M2195" t="s">
        <v>352</v>
      </c>
      <c r="N2195" t="s">
        <v>353</v>
      </c>
      <c r="O2195">
        <v>31663</v>
      </c>
      <c r="P2195" t="s">
        <v>352</v>
      </c>
      <c r="Q2195" t="s">
        <v>353</v>
      </c>
      <c r="R2195" t="s">
        <v>552</v>
      </c>
      <c r="S2195" s="43">
        <v>0</v>
      </c>
      <c r="U2195" s="43">
        <v>19</v>
      </c>
      <c r="IF2195">
        <v>31663</v>
      </c>
      <c r="IG2195" t="s">
        <v>352</v>
      </c>
      <c r="IH2195" t="s">
        <v>354</v>
      </c>
      <c r="IK2195">
        <v>-2</v>
      </c>
      <c r="IL2195" t="s">
        <v>278</v>
      </c>
      <c r="IM2195" t="s">
        <v>279</v>
      </c>
      <c r="IN2195" t="s">
        <v>496</v>
      </c>
      <c r="IP2195" t="s">
        <v>497</v>
      </c>
    </row>
    <row r="2196" spans="1:250" x14ac:dyDescent="0.35">
      <c r="A2196">
        <v>15650</v>
      </c>
      <c r="B2196">
        <v>-922729984</v>
      </c>
      <c r="C2196">
        <v>1837</v>
      </c>
      <c r="D2196" t="s">
        <v>272</v>
      </c>
      <c r="E2196" t="s">
        <v>273</v>
      </c>
      <c r="F2196">
        <v>31620</v>
      </c>
      <c r="G2196" t="s">
        <v>350</v>
      </c>
      <c r="H2196" t="s">
        <v>351</v>
      </c>
      <c r="I2196">
        <v>521</v>
      </c>
      <c r="J2196" t="s">
        <v>539</v>
      </c>
      <c r="K2196" t="s">
        <v>540</v>
      </c>
      <c r="L2196">
        <v>31663</v>
      </c>
      <c r="M2196" t="s">
        <v>352</v>
      </c>
      <c r="N2196" t="s">
        <v>353</v>
      </c>
      <c r="O2196">
        <v>31663</v>
      </c>
      <c r="P2196" t="s">
        <v>352</v>
      </c>
      <c r="Q2196" t="s">
        <v>353</v>
      </c>
      <c r="R2196" t="s">
        <v>552</v>
      </c>
      <c r="S2196" s="43">
        <v>0</v>
      </c>
      <c r="U2196" s="43">
        <v>19</v>
      </c>
      <c r="IF2196">
        <v>31663</v>
      </c>
      <c r="IG2196" t="s">
        <v>352</v>
      </c>
      <c r="IH2196" t="s">
        <v>354</v>
      </c>
      <c r="IK2196">
        <v>-2</v>
      </c>
      <c r="IL2196" t="s">
        <v>278</v>
      </c>
      <c r="IM2196" t="s">
        <v>279</v>
      </c>
      <c r="IN2196" t="s">
        <v>496</v>
      </c>
      <c r="IP2196" t="s">
        <v>497</v>
      </c>
    </row>
    <row r="2197" spans="1:250" x14ac:dyDescent="0.35">
      <c r="A2197">
        <v>15651</v>
      </c>
      <c r="B2197">
        <v>-922729984</v>
      </c>
      <c r="C2197">
        <v>1837</v>
      </c>
      <c r="D2197" t="s">
        <v>272</v>
      </c>
      <c r="E2197" t="s">
        <v>273</v>
      </c>
      <c r="F2197">
        <v>31620</v>
      </c>
      <c r="G2197" t="s">
        <v>350</v>
      </c>
      <c r="H2197" t="s">
        <v>351</v>
      </c>
      <c r="I2197">
        <v>519</v>
      </c>
      <c r="J2197" t="s">
        <v>541</v>
      </c>
      <c r="K2197" t="s">
        <v>542</v>
      </c>
      <c r="L2197">
        <v>31663</v>
      </c>
      <c r="M2197" t="s">
        <v>352</v>
      </c>
      <c r="N2197" t="s">
        <v>353</v>
      </c>
      <c r="O2197">
        <v>31663</v>
      </c>
      <c r="P2197" t="s">
        <v>352</v>
      </c>
      <c r="Q2197" t="s">
        <v>353</v>
      </c>
      <c r="R2197" t="s">
        <v>552</v>
      </c>
      <c r="S2197" s="43">
        <v>0</v>
      </c>
      <c r="U2197" s="43">
        <v>19</v>
      </c>
      <c r="IF2197">
        <v>31663</v>
      </c>
      <c r="IG2197" t="s">
        <v>352</v>
      </c>
      <c r="IH2197" t="s">
        <v>354</v>
      </c>
      <c r="IK2197">
        <v>-2</v>
      </c>
      <c r="IL2197" t="s">
        <v>278</v>
      </c>
      <c r="IM2197" t="s">
        <v>279</v>
      </c>
      <c r="IN2197" t="s">
        <v>496</v>
      </c>
      <c r="IP2197" t="s">
        <v>497</v>
      </c>
    </row>
    <row r="2198" spans="1:250" x14ac:dyDescent="0.35">
      <c r="A2198">
        <v>15652</v>
      </c>
      <c r="B2198">
        <v>-922729984</v>
      </c>
      <c r="C2198">
        <v>1837</v>
      </c>
      <c r="D2198" t="s">
        <v>272</v>
      </c>
      <c r="E2198" t="s">
        <v>273</v>
      </c>
      <c r="F2198">
        <v>13794</v>
      </c>
      <c r="G2198" t="s">
        <v>274</v>
      </c>
      <c r="H2198" t="s">
        <v>275</v>
      </c>
      <c r="I2198">
        <v>523</v>
      </c>
      <c r="J2198" t="s">
        <v>537</v>
      </c>
      <c r="K2198" t="s">
        <v>538</v>
      </c>
      <c r="L2198">
        <v>34667</v>
      </c>
      <c r="M2198" t="s">
        <v>355</v>
      </c>
      <c r="N2198" t="s">
        <v>356</v>
      </c>
      <c r="O2198">
        <v>34667</v>
      </c>
      <c r="P2198" t="s">
        <v>355</v>
      </c>
      <c r="Q2198" t="s">
        <v>356</v>
      </c>
      <c r="R2198" t="s">
        <v>552</v>
      </c>
      <c r="S2198" s="43">
        <v>0</v>
      </c>
      <c r="U2198" s="43">
        <v>19</v>
      </c>
      <c r="IF2198">
        <v>34667</v>
      </c>
      <c r="IG2198" t="s">
        <v>355</v>
      </c>
      <c r="IH2198" t="s">
        <v>311</v>
      </c>
      <c r="IK2198">
        <v>-2</v>
      </c>
      <c r="IL2198" t="s">
        <v>278</v>
      </c>
      <c r="IM2198" t="s">
        <v>279</v>
      </c>
      <c r="IN2198" t="s">
        <v>468</v>
      </c>
      <c r="IP2198" t="s">
        <v>498</v>
      </c>
    </row>
    <row r="2199" spans="1:250" x14ac:dyDescent="0.35">
      <c r="A2199">
        <v>15653</v>
      </c>
      <c r="B2199">
        <v>-922729984</v>
      </c>
      <c r="C2199">
        <v>1837</v>
      </c>
      <c r="D2199" t="s">
        <v>272</v>
      </c>
      <c r="E2199" t="s">
        <v>273</v>
      </c>
      <c r="F2199">
        <v>13794</v>
      </c>
      <c r="G2199" t="s">
        <v>274</v>
      </c>
      <c r="H2199" t="s">
        <v>275</v>
      </c>
      <c r="I2199">
        <v>521</v>
      </c>
      <c r="J2199" t="s">
        <v>539</v>
      </c>
      <c r="K2199" t="s">
        <v>540</v>
      </c>
      <c r="L2199">
        <v>34667</v>
      </c>
      <c r="M2199" t="s">
        <v>355</v>
      </c>
      <c r="N2199" t="s">
        <v>356</v>
      </c>
      <c r="O2199">
        <v>34667</v>
      </c>
      <c r="P2199" t="s">
        <v>355</v>
      </c>
      <c r="Q2199" t="s">
        <v>356</v>
      </c>
      <c r="R2199" t="s">
        <v>552</v>
      </c>
      <c r="S2199" s="43">
        <v>0</v>
      </c>
      <c r="U2199" s="43">
        <v>19</v>
      </c>
      <c r="IF2199">
        <v>34667</v>
      </c>
      <c r="IG2199" t="s">
        <v>355</v>
      </c>
      <c r="IH2199" t="s">
        <v>311</v>
      </c>
      <c r="IK2199">
        <v>-2</v>
      </c>
      <c r="IL2199" t="s">
        <v>278</v>
      </c>
      <c r="IM2199" t="s">
        <v>279</v>
      </c>
      <c r="IN2199" t="s">
        <v>468</v>
      </c>
      <c r="IP2199" t="s">
        <v>498</v>
      </c>
    </row>
    <row r="2200" spans="1:250" x14ac:dyDescent="0.35">
      <c r="A2200">
        <v>15654</v>
      </c>
      <c r="B2200">
        <v>-922729984</v>
      </c>
      <c r="C2200">
        <v>1837</v>
      </c>
      <c r="D2200" t="s">
        <v>272</v>
      </c>
      <c r="E2200" t="s">
        <v>273</v>
      </c>
      <c r="F2200">
        <v>13794</v>
      </c>
      <c r="G2200" t="s">
        <v>274</v>
      </c>
      <c r="H2200" t="s">
        <v>275</v>
      </c>
      <c r="I2200">
        <v>519</v>
      </c>
      <c r="J2200" t="s">
        <v>541</v>
      </c>
      <c r="K2200" t="s">
        <v>542</v>
      </c>
      <c r="L2200">
        <v>34667</v>
      </c>
      <c r="M2200" t="s">
        <v>355</v>
      </c>
      <c r="N2200" t="s">
        <v>356</v>
      </c>
      <c r="O2200">
        <v>34667</v>
      </c>
      <c r="P2200" t="s">
        <v>355</v>
      </c>
      <c r="Q2200" t="s">
        <v>356</v>
      </c>
      <c r="R2200" t="s">
        <v>552</v>
      </c>
      <c r="S2200" s="43">
        <v>0</v>
      </c>
      <c r="U2200" s="43">
        <v>19</v>
      </c>
      <c r="IF2200">
        <v>34667</v>
      </c>
      <c r="IG2200" t="s">
        <v>355</v>
      </c>
      <c r="IH2200" t="s">
        <v>311</v>
      </c>
      <c r="IK2200">
        <v>-2</v>
      </c>
      <c r="IL2200" t="s">
        <v>278</v>
      </c>
      <c r="IM2200" t="s">
        <v>279</v>
      </c>
      <c r="IN2200" t="s">
        <v>468</v>
      </c>
      <c r="IP2200" t="s">
        <v>498</v>
      </c>
    </row>
    <row r="2201" spans="1:250" x14ac:dyDescent="0.35">
      <c r="A2201">
        <v>15655</v>
      </c>
      <c r="B2201">
        <v>-922729984</v>
      </c>
      <c r="C2201">
        <v>1837</v>
      </c>
      <c r="D2201" t="s">
        <v>272</v>
      </c>
      <c r="E2201" t="s">
        <v>273</v>
      </c>
      <c r="F2201">
        <v>13794</v>
      </c>
      <c r="G2201" t="s">
        <v>274</v>
      </c>
      <c r="H2201" t="s">
        <v>275</v>
      </c>
      <c r="I2201">
        <v>515</v>
      </c>
      <c r="J2201" t="s">
        <v>543</v>
      </c>
      <c r="K2201" t="s">
        <v>544</v>
      </c>
      <c r="L2201">
        <v>34667</v>
      </c>
      <c r="M2201" t="s">
        <v>355</v>
      </c>
      <c r="N2201" t="s">
        <v>356</v>
      </c>
      <c r="O2201">
        <v>34667</v>
      </c>
      <c r="P2201" t="s">
        <v>355</v>
      </c>
      <c r="Q2201" t="s">
        <v>356</v>
      </c>
      <c r="R2201" t="s">
        <v>552</v>
      </c>
      <c r="S2201" s="43">
        <v>0</v>
      </c>
      <c r="U2201" s="43">
        <v>19</v>
      </c>
      <c r="IF2201">
        <v>34667</v>
      </c>
      <c r="IG2201" t="s">
        <v>355</v>
      </c>
      <c r="IH2201" t="s">
        <v>311</v>
      </c>
      <c r="IK2201">
        <v>-2</v>
      </c>
      <c r="IL2201" t="s">
        <v>278</v>
      </c>
      <c r="IM2201" t="s">
        <v>279</v>
      </c>
      <c r="IN2201" t="s">
        <v>468</v>
      </c>
      <c r="IP2201" t="s">
        <v>498</v>
      </c>
    </row>
    <row r="2202" spans="1:250" x14ac:dyDescent="0.35">
      <c r="A2202">
        <v>15656</v>
      </c>
      <c r="B2202">
        <v>-922729984</v>
      </c>
      <c r="C2202">
        <v>1837</v>
      </c>
      <c r="D2202" t="s">
        <v>272</v>
      </c>
      <c r="E2202" t="s">
        <v>273</v>
      </c>
      <c r="F2202">
        <v>13794</v>
      </c>
      <c r="G2202" t="s">
        <v>274</v>
      </c>
      <c r="H2202" t="s">
        <v>275</v>
      </c>
      <c r="I2202">
        <v>513</v>
      </c>
      <c r="J2202" t="s">
        <v>545</v>
      </c>
      <c r="K2202" t="s">
        <v>546</v>
      </c>
      <c r="L2202">
        <v>34667</v>
      </c>
      <c r="M2202" t="s">
        <v>355</v>
      </c>
      <c r="N2202" t="s">
        <v>356</v>
      </c>
      <c r="O2202">
        <v>34667</v>
      </c>
      <c r="P2202" t="s">
        <v>355</v>
      </c>
      <c r="Q2202" t="s">
        <v>356</v>
      </c>
      <c r="R2202" t="s">
        <v>552</v>
      </c>
      <c r="S2202" s="43">
        <v>0</v>
      </c>
      <c r="U2202" s="43">
        <v>19</v>
      </c>
      <c r="IF2202">
        <v>34667</v>
      </c>
      <c r="IG2202" t="s">
        <v>355</v>
      </c>
      <c r="IH2202" t="s">
        <v>311</v>
      </c>
      <c r="IK2202">
        <v>-2</v>
      </c>
      <c r="IL2202" t="s">
        <v>278</v>
      </c>
      <c r="IM2202" t="s">
        <v>279</v>
      </c>
      <c r="IN2202" t="s">
        <v>468</v>
      </c>
      <c r="IP2202" t="s">
        <v>498</v>
      </c>
    </row>
    <row r="2203" spans="1:250" x14ac:dyDescent="0.35">
      <c r="A2203">
        <v>15657</v>
      </c>
      <c r="B2203">
        <v>-922729984</v>
      </c>
      <c r="C2203">
        <v>1837</v>
      </c>
      <c r="D2203" t="s">
        <v>272</v>
      </c>
      <c r="E2203" t="s">
        <v>273</v>
      </c>
      <c r="F2203">
        <v>13794</v>
      </c>
      <c r="G2203" t="s">
        <v>274</v>
      </c>
      <c r="H2203" t="s">
        <v>275</v>
      </c>
      <c r="I2203">
        <v>509</v>
      </c>
      <c r="J2203" t="s">
        <v>547</v>
      </c>
      <c r="K2203" t="s">
        <v>548</v>
      </c>
      <c r="L2203">
        <v>34667</v>
      </c>
      <c r="M2203" t="s">
        <v>355</v>
      </c>
      <c r="N2203" t="s">
        <v>356</v>
      </c>
      <c r="O2203">
        <v>34667</v>
      </c>
      <c r="P2203" t="s">
        <v>355</v>
      </c>
      <c r="Q2203" t="s">
        <v>356</v>
      </c>
      <c r="R2203" t="s">
        <v>552</v>
      </c>
      <c r="S2203" s="43">
        <v>0</v>
      </c>
      <c r="U2203" s="43">
        <v>19</v>
      </c>
      <c r="IF2203">
        <v>34667</v>
      </c>
      <c r="IG2203" t="s">
        <v>355</v>
      </c>
      <c r="IH2203" t="s">
        <v>311</v>
      </c>
      <c r="IK2203">
        <v>-2</v>
      </c>
      <c r="IL2203" t="s">
        <v>278</v>
      </c>
      <c r="IM2203" t="s">
        <v>279</v>
      </c>
      <c r="IN2203" t="s">
        <v>468</v>
      </c>
      <c r="IP2203" t="s">
        <v>498</v>
      </c>
    </row>
    <row r="2204" spans="1:250" x14ac:dyDescent="0.35">
      <c r="A2204">
        <v>15658</v>
      </c>
      <c r="B2204">
        <v>-922729984</v>
      </c>
      <c r="C2204">
        <v>1837</v>
      </c>
      <c r="D2204" t="s">
        <v>272</v>
      </c>
      <c r="E2204" t="s">
        <v>273</v>
      </c>
      <c r="F2204">
        <v>7057</v>
      </c>
      <c r="G2204" t="s">
        <v>290</v>
      </c>
      <c r="H2204" t="s">
        <v>291</v>
      </c>
      <c r="I2204">
        <v>515</v>
      </c>
      <c r="J2204" t="s">
        <v>543</v>
      </c>
      <c r="K2204" t="s">
        <v>544</v>
      </c>
      <c r="L2204">
        <v>35455</v>
      </c>
      <c r="M2204" t="s">
        <v>342</v>
      </c>
      <c r="N2204" t="s">
        <v>343</v>
      </c>
      <c r="O2204">
        <v>35455</v>
      </c>
      <c r="P2204" t="s">
        <v>342</v>
      </c>
      <c r="Q2204" t="s">
        <v>343</v>
      </c>
      <c r="R2204" t="s">
        <v>552</v>
      </c>
      <c r="S2204" s="43">
        <v>0</v>
      </c>
      <c r="U2204" s="43">
        <v>19</v>
      </c>
      <c r="IF2204">
        <v>35455</v>
      </c>
      <c r="IG2204" t="s">
        <v>342</v>
      </c>
      <c r="IH2204" t="s">
        <v>292</v>
      </c>
      <c r="IK2204">
        <v>-2</v>
      </c>
      <c r="IL2204" t="s">
        <v>278</v>
      </c>
      <c r="IM2204" t="s">
        <v>279</v>
      </c>
      <c r="IN2204" t="s">
        <v>471</v>
      </c>
      <c r="IP2204" t="s">
        <v>499</v>
      </c>
    </row>
    <row r="2205" spans="1:250" x14ac:dyDescent="0.35">
      <c r="A2205">
        <v>15659</v>
      </c>
      <c r="B2205">
        <v>-922729984</v>
      </c>
      <c r="C2205">
        <v>1837</v>
      </c>
      <c r="D2205" t="s">
        <v>272</v>
      </c>
      <c r="E2205" t="s">
        <v>273</v>
      </c>
      <c r="F2205">
        <v>7057</v>
      </c>
      <c r="G2205" t="s">
        <v>290</v>
      </c>
      <c r="H2205" t="s">
        <v>291</v>
      </c>
      <c r="I2205">
        <v>513</v>
      </c>
      <c r="J2205" t="s">
        <v>545</v>
      </c>
      <c r="K2205" t="s">
        <v>546</v>
      </c>
      <c r="L2205">
        <v>35455</v>
      </c>
      <c r="M2205" t="s">
        <v>342</v>
      </c>
      <c r="N2205" t="s">
        <v>343</v>
      </c>
      <c r="O2205">
        <v>35455</v>
      </c>
      <c r="P2205" t="s">
        <v>342</v>
      </c>
      <c r="Q2205" t="s">
        <v>343</v>
      </c>
      <c r="R2205" t="s">
        <v>552</v>
      </c>
      <c r="S2205" s="43">
        <v>0</v>
      </c>
      <c r="U2205" s="43">
        <v>19</v>
      </c>
      <c r="IF2205">
        <v>35455</v>
      </c>
      <c r="IG2205" t="s">
        <v>342</v>
      </c>
      <c r="IH2205" t="s">
        <v>292</v>
      </c>
      <c r="IK2205">
        <v>-2</v>
      </c>
      <c r="IL2205" t="s">
        <v>278</v>
      </c>
      <c r="IM2205" t="s">
        <v>279</v>
      </c>
      <c r="IN2205" t="s">
        <v>471</v>
      </c>
      <c r="IP2205" t="s">
        <v>499</v>
      </c>
    </row>
    <row r="2206" spans="1:250" x14ac:dyDescent="0.35">
      <c r="A2206">
        <v>15660</v>
      </c>
      <c r="B2206">
        <v>-922729984</v>
      </c>
      <c r="C2206">
        <v>1837</v>
      </c>
      <c r="D2206" t="s">
        <v>272</v>
      </c>
      <c r="E2206" t="s">
        <v>273</v>
      </c>
      <c r="F2206">
        <v>7057</v>
      </c>
      <c r="G2206" t="s">
        <v>290</v>
      </c>
      <c r="H2206" t="s">
        <v>291</v>
      </c>
      <c r="I2206">
        <v>509</v>
      </c>
      <c r="J2206" t="s">
        <v>547</v>
      </c>
      <c r="K2206" t="s">
        <v>548</v>
      </c>
      <c r="L2206">
        <v>35455</v>
      </c>
      <c r="M2206" t="s">
        <v>342</v>
      </c>
      <c r="N2206" t="s">
        <v>343</v>
      </c>
      <c r="O2206">
        <v>35455</v>
      </c>
      <c r="P2206" t="s">
        <v>342</v>
      </c>
      <c r="Q2206" t="s">
        <v>343</v>
      </c>
      <c r="R2206" t="s">
        <v>552</v>
      </c>
      <c r="S2206" s="43">
        <v>56</v>
      </c>
      <c r="U2206" s="43">
        <v>19</v>
      </c>
      <c r="IF2206">
        <v>35455</v>
      </c>
      <c r="IG2206" t="s">
        <v>342</v>
      </c>
      <c r="IH2206" t="s">
        <v>292</v>
      </c>
      <c r="IK2206">
        <v>-2</v>
      </c>
      <c r="IL2206" t="s">
        <v>278</v>
      </c>
      <c r="IM2206" t="s">
        <v>279</v>
      </c>
      <c r="IN2206" t="s">
        <v>471</v>
      </c>
      <c r="IP2206" t="s">
        <v>499</v>
      </c>
    </row>
    <row r="2207" spans="1:250" x14ac:dyDescent="0.35">
      <c r="A2207">
        <v>15661</v>
      </c>
      <c r="B2207">
        <v>-922729984</v>
      </c>
      <c r="C2207">
        <v>1837</v>
      </c>
      <c r="D2207" t="s">
        <v>272</v>
      </c>
      <c r="E2207" t="s">
        <v>273</v>
      </c>
      <c r="F2207">
        <v>7057</v>
      </c>
      <c r="G2207" t="s">
        <v>290</v>
      </c>
      <c r="H2207" t="s">
        <v>291</v>
      </c>
      <c r="I2207">
        <v>507</v>
      </c>
      <c r="J2207" t="s">
        <v>549</v>
      </c>
      <c r="K2207" t="s">
        <v>550</v>
      </c>
      <c r="L2207">
        <v>35455</v>
      </c>
      <c r="M2207" t="s">
        <v>342</v>
      </c>
      <c r="N2207" t="s">
        <v>343</v>
      </c>
      <c r="O2207">
        <v>35455</v>
      </c>
      <c r="P2207" t="s">
        <v>342</v>
      </c>
      <c r="Q2207" t="s">
        <v>343</v>
      </c>
      <c r="R2207" t="s">
        <v>552</v>
      </c>
      <c r="S2207" s="43">
        <v>0</v>
      </c>
      <c r="U2207" s="43">
        <v>19</v>
      </c>
      <c r="IF2207">
        <v>35455</v>
      </c>
      <c r="IG2207" t="s">
        <v>342</v>
      </c>
      <c r="IH2207" t="s">
        <v>292</v>
      </c>
      <c r="IK2207">
        <v>-2</v>
      </c>
      <c r="IL2207" t="s">
        <v>278</v>
      </c>
      <c r="IM2207" t="s">
        <v>279</v>
      </c>
      <c r="IN2207" t="s">
        <v>471</v>
      </c>
      <c r="IP2207" t="s">
        <v>499</v>
      </c>
    </row>
    <row r="2208" spans="1:250" x14ac:dyDescent="0.35">
      <c r="A2208">
        <v>15662</v>
      </c>
      <c r="B2208">
        <v>-922729984</v>
      </c>
      <c r="C2208">
        <v>1837</v>
      </c>
      <c r="D2208" t="s">
        <v>272</v>
      </c>
      <c r="E2208" t="s">
        <v>273</v>
      </c>
      <c r="F2208">
        <v>13794</v>
      </c>
      <c r="G2208" t="s">
        <v>274</v>
      </c>
      <c r="H2208" t="s">
        <v>275</v>
      </c>
      <c r="I2208">
        <v>528</v>
      </c>
      <c r="J2208" t="s">
        <v>531</v>
      </c>
      <c r="K2208" t="s">
        <v>532</v>
      </c>
      <c r="L2208">
        <v>34667</v>
      </c>
      <c r="M2208" t="s">
        <v>355</v>
      </c>
      <c r="N2208" t="s">
        <v>356</v>
      </c>
      <c r="O2208">
        <v>34667</v>
      </c>
      <c r="P2208" t="s">
        <v>355</v>
      </c>
      <c r="Q2208" t="s">
        <v>356</v>
      </c>
      <c r="R2208" t="s">
        <v>552</v>
      </c>
      <c r="S2208" s="43">
        <v>0</v>
      </c>
      <c r="U2208" s="43">
        <v>19</v>
      </c>
      <c r="IF2208">
        <v>34667</v>
      </c>
      <c r="IG2208" t="s">
        <v>355</v>
      </c>
      <c r="IH2208" t="s">
        <v>311</v>
      </c>
      <c r="IK2208">
        <v>-2</v>
      </c>
      <c r="IL2208" t="s">
        <v>278</v>
      </c>
      <c r="IM2208" t="s">
        <v>279</v>
      </c>
      <c r="IN2208" t="s">
        <v>468</v>
      </c>
      <c r="IP2208" t="s">
        <v>498</v>
      </c>
    </row>
    <row r="2209" spans="1:250" x14ac:dyDescent="0.35">
      <c r="A2209">
        <v>15663</v>
      </c>
      <c r="B2209">
        <v>-922729984</v>
      </c>
      <c r="C2209">
        <v>1837</v>
      </c>
      <c r="D2209" t="s">
        <v>272</v>
      </c>
      <c r="E2209" t="s">
        <v>273</v>
      </c>
      <c r="F2209">
        <v>13794</v>
      </c>
      <c r="G2209" t="s">
        <v>274</v>
      </c>
      <c r="H2209" t="s">
        <v>275</v>
      </c>
      <c r="I2209">
        <v>527</v>
      </c>
      <c r="J2209" t="s">
        <v>535</v>
      </c>
      <c r="K2209" t="s">
        <v>536</v>
      </c>
      <c r="L2209">
        <v>34667</v>
      </c>
      <c r="M2209" t="s">
        <v>355</v>
      </c>
      <c r="N2209" t="s">
        <v>356</v>
      </c>
      <c r="O2209">
        <v>34667</v>
      </c>
      <c r="P2209" t="s">
        <v>355</v>
      </c>
      <c r="Q2209" t="s">
        <v>356</v>
      </c>
      <c r="R2209" t="s">
        <v>552</v>
      </c>
      <c r="S2209" s="43">
        <v>0</v>
      </c>
      <c r="U2209" s="43">
        <v>19</v>
      </c>
      <c r="IF2209">
        <v>34667</v>
      </c>
      <c r="IG2209" t="s">
        <v>355</v>
      </c>
      <c r="IH2209" t="s">
        <v>311</v>
      </c>
      <c r="IK2209">
        <v>-2</v>
      </c>
      <c r="IL2209" t="s">
        <v>278</v>
      </c>
      <c r="IM2209" t="s">
        <v>279</v>
      </c>
      <c r="IN2209" t="s">
        <v>468</v>
      </c>
      <c r="IP2209" t="s">
        <v>498</v>
      </c>
    </row>
    <row r="2210" spans="1:250" x14ac:dyDescent="0.35">
      <c r="A2210">
        <v>15664</v>
      </c>
      <c r="B2210">
        <v>-922729984</v>
      </c>
      <c r="C2210">
        <v>1837</v>
      </c>
      <c r="D2210" t="s">
        <v>272</v>
      </c>
      <c r="E2210" t="s">
        <v>273</v>
      </c>
      <c r="F2210">
        <v>35467</v>
      </c>
      <c r="G2210" t="s">
        <v>337</v>
      </c>
      <c r="H2210" t="s">
        <v>338</v>
      </c>
      <c r="I2210">
        <v>507</v>
      </c>
      <c r="J2210" t="s">
        <v>549</v>
      </c>
      <c r="K2210" t="s">
        <v>550</v>
      </c>
      <c r="L2210">
        <v>35556</v>
      </c>
      <c r="M2210" t="s">
        <v>339</v>
      </c>
      <c r="N2210" t="s">
        <v>340</v>
      </c>
      <c r="O2210">
        <v>35556</v>
      </c>
      <c r="P2210" t="s">
        <v>339</v>
      </c>
      <c r="Q2210" t="s">
        <v>340</v>
      </c>
      <c r="R2210" t="s">
        <v>552</v>
      </c>
      <c r="S2210" s="43">
        <v>0</v>
      </c>
      <c r="U2210" s="43">
        <v>19</v>
      </c>
      <c r="IF2210">
        <v>35556</v>
      </c>
      <c r="IG2210" t="s">
        <v>339</v>
      </c>
      <c r="IH2210" t="s">
        <v>341</v>
      </c>
      <c r="IK2210">
        <v>-2</v>
      </c>
      <c r="IL2210" t="s">
        <v>278</v>
      </c>
      <c r="IM2210" t="s">
        <v>279</v>
      </c>
      <c r="IN2210" t="s">
        <v>500</v>
      </c>
      <c r="IP2210" t="s">
        <v>501</v>
      </c>
    </row>
    <row r="2211" spans="1:250" x14ac:dyDescent="0.35">
      <c r="A2211">
        <v>15665</v>
      </c>
      <c r="B2211">
        <v>-922729984</v>
      </c>
      <c r="C2211">
        <v>1837</v>
      </c>
      <c r="D2211" t="s">
        <v>272</v>
      </c>
      <c r="E2211" t="s">
        <v>273</v>
      </c>
      <c r="F2211">
        <v>7057</v>
      </c>
      <c r="G2211" t="s">
        <v>290</v>
      </c>
      <c r="H2211" t="s">
        <v>291</v>
      </c>
      <c r="I2211">
        <v>528</v>
      </c>
      <c r="J2211" t="s">
        <v>531</v>
      </c>
      <c r="K2211" t="s">
        <v>532</v>
      </c>
      <c r="L2211">
        <v>35455</v>
      </c>
      <c r="M2211" t="s">
        <v>342</v>
      </c>
      <c r="N2211" t="s">
        <v>343</v>
      </c>
      <c r="O2211">
        <v>35455</v>
      </c>
      <c r="P2211" t="s">
        <v>342</v>
      </c>
      <c r="Q2211" t="s">
        <v>343</v>
      </c>
      <c r="R2211" t="s">
        <v>552</v>
      </c>
      <c r="S2211" s="43">
        <v>18.8</v>
      </c>
      <c r="U2211" s="43">
        <v>19</v>
      </c>
      <c r="IF2211">
        <v>35455</v>
      </c>
      <c r="IG2211" t="s">
        <v>342</v>
      </c>
      <c r="IH2211" t="s">
        <v>292</v>
      </c>
      <c r="IK2211">
        <v>-2</v>
      </c>
      <c r="IL2211" t="s">
        <v>278</v>
      </c>
      <c r="IM2211" t="s">
        <v>279</v>
      </c>
      <c r="IN2211" t="s">
        <v>471</v>
      </c>
      <c r="IP2211" t="s">
        <v>499</v>
      </c>
    </row>
    <row r="2212" spans="1:250" x14ac:dyDescent="0.35">
      <c r="A2212">
        <v>15666</v>
      </c>
      <c r="B2212">
        <v>-922729984</v>
      </c>
      <c r="C2212">
        <v>1837</v>
      </c>
      <c r="D2212" t="s">
        <v>272</v>
      </c>
      <c r="E2212" t="s">
        <v>273</v>
      </c>
      <c r="F2212">
        <v>7057</v>
      </c>
      <c r="G2212" t="s">
        <v>290</v>
      </c>
      <c r="H2212" t="s">
        <v>291</v>
      </c>
      <c r="I2212">
        <v>527</v>
      </c>
      <c r="J2212" t="s">
        <v>535</v>
      </c>
      <c r="K2212" t="s">
        <v>536</v>
      </c>
      <c r="L2212">
        <v>35455</v>
      </c>
      <c r="M2212" t="s">
        <v>342</v>
      </c>
      <c r="N2212" t="s">
        <v>343</v>
      </c>
      <c r="O2212">
        <v>35455</v>
      </c>
      <c r="P2212" t="s">
        <v>342</v>
      </c>
      <c r="Q2212" t="s">
        <v>343</v>
      </c>
      <c r="R2212" t="s">
        <v>552</v>
      </c>
      <c r="S2212" s="43">
        <v>13.16</v>
      </c>
      <c r="U2212" s="43">
        <v>19</v>
      </c>
      <c r="IF2212">
        <v>35455</v>
      </c>
      <c r="IG2212" t="s">
        <v>342</v>
      </c>
      <c r="IH2212" t="s">
        <v>292</v>
      </c>
      <c r="IK2212">
        <v>-2</v>
      </c>
      <c r="IL2212" t="s">
        <v>278</v>
      </c>
      <c r="IM2212" t="s">
        <v>279</v>
      </c>
      <c r="IN2212" t="s">
        <v>471</v>
      </c>
      <c r="IP2212" t="s">
        <v>499</v>
      </c>
    </row>
    <row r="2213" spans="1:250" x14ac:dyDescent="0.35">
      <c r="A2213">
        <v>15667</v>
      </c>
      <c r="B2213">
        <v>-922729984</v>
      </c>
      <c r="C2213">
        <v>1837</v>
      </c>
      <c r="D2213" t="s">
        <v>272</v>
      </c>
      <c r="E2213" t="s">
        <v>273</v>
      </c>
      <c r="F2213">
        <v>7057</v>
      </c>
      <c r="G2213" t="s">
        <v>290</v>
      </c>
      <c r="H2213" t="s">
        <v>291</v>
      </c>
      <c r="I2213">
        <v>523</v>
      </c>
      <c r="J2213" t="s">
        <v>537</v>
      </c>
      <c r="K2213" t="s">
        <v>538</v>
      </c>
      <c r="L2213">
        <v>35455</v>
      </c>
      <c r="M2213" t="s">
        <v>342</v>
      </c>
      <c r="N2213" t="s">
        <v>343</v>
      </c>
      <c r="O2213">
        <v>35455</v>
      </c>
      <c r="P2213" t="s">
        <v>342</v>
      </c>
      <c r="Q2213" t="s">
        <v>343</v>
      </c>
      <c r="R2213" t="s">
        <v>552</v>
      </c>
      <c r="S2213" s="43">
        <v>0</v>
      </c>
      <c r="U2213" s="43">
        <v>19</v>
      </c>
      <c r="IF2213">
        <v>35455</v>
      </c>
      <c r="IG2213" t="s">
        <v>342</v>
      </c>
      <c r="IH2213" t="s">
        <v>292</v>
      </c>
      <c r="IK2213">
        <v>-2</v>
      </c>
      <c r="IL2213" t="s">
        <v>278</v>
      </c>
      <c r="IM2213" t="s">
        <v>279</v>
      </c>
      <c r="IN2213" t="s">
        <v>471</v>
      </c>
      <c r="IP2213" t="s">
        <v>499</v>
      </c>
    </row>
    <row r="2214" spans="1:250" x14ac:dyDescent="0.35">
      <c r="A2214">
        <v>15668</v>
      </c>
      <c r="B2214">
        <v>-922729984</v>
      </c>
      <c r="C2214">
        <v>1837</v>
      </c>
      <c r="D2214" t="s">
        <v>272</v>
      </c>
      <c r="E2214" t="s">
        <v>273</v>
      </c>
      <c r="F2214">
        <v>7057</v>
      </c>
      <c r="G2214" t="s">
        <v>290</v>
      </c>
      <c r="H2214" t="s">
        <v>291</v>
      </c>
      <c r="I2214">
        <v>521</v>
      </c>
      <c r="J2214" t="s">
        <v>539</v>
      </c>
      <c r="K2214" t="s">
        <v>540</v>
      </c>
      <c r="L2214">
        <v>35455</v>
      </c>
      <c r="M2214" t="s">
        <v>342</v>
      </c>
      <c r="N2214" t="s">
        <v>343</v>
      </c>
      <c r="O2214">
        <v>35455</v>
      </c>
      <c r="P2214" t="s">
        <v>342</v>
      </c>
      <c r="Q2214" t="s">
        <v>343</v>
      </c>
      <c r="R2214" t="s">
        <v>552</v>
      </c>
      <c r="S2214" s="43">
        <v>0</v>
      </c>
      <c r="U2214" s="43">
        <v>19</v>
      </c>
      <c r="IF2214">
        <v>35455</v>
      </c>
      <c r="IG2214" t="s">
        <v>342</v>
      </c>
      <c r="IH2214" t="s">
        <v>292</v>
      </c>
      <c r="IK2214">
        <v>-2</v>
      </c>
      <c r="IL2214" t="s">
        <v>278</v>
      </c>
      <c r="IM2214" t="s">
        <v>279</v>
      </c>
      <c r="IN2214" t="s">
        <v>471</v>
      </c>
      <c r="IP2214" t="s">
        <v>499</v>
      </c>
    </row>
    <row r="2215" spans="1:250" x14ac:dyDescent="0.35">
      <c r="A2215">
        <v>15669</v>
      </c>
      <c r="B2215">
        <v>-922729984</v>
      </c>
      <c r="C2215">
        <v>1837</v>
      </c>
      <c r="D2215" t="s">
        <v>272</v>
      </c>
      <c r="E2215" t="s">
        <v>273</v>
      </c>
      <c r="F2215">
        <v>7057</v>
      </c>
      <c r="G2215" t="s">
        <v>290</v>
      </c>
      <c r="H2215" t="s">
        <v>291</v>
      </c>
      <c r="I2215">
        <v>519</v>
      </c>
      <c r="J2215" t="s">
        <v>541</v>
      </c>
      <c r="K2215" t="s">
        <v>542</v>
      </c>
      <c r="L2215">
        <v>35455</v>
      </c>
      <c r="M2215" t="s">
        <v>342</v>
      </c>
      <c r="N2215" t="s">
        <v>343</v>
      </c>
      <c r="O2215">
        <v>35455</v>
      </c>
      <c r="P2215" t="s">
        <v>342</v>
      </c>
      <c r="Q2215" t="s">
        <v>343</v>
      </c>
      <c r="R2215" t="s">
        <v>552</v>
      </c>
      <c r="S2215" s="43">
        <v>0</v>
      </c>
      <c r="U2215" s="43">
        <v>19</v>
      </c>
      <c r="IF2215">
        <v>35455</v>
      </c>
      <c r="IG2215" t="s">
        <v>342</v>
      </c>
      <c r="IH2215" t="s">
        <v>292</v>
      </c>
      <c r="IK2215">
        <v>-2</v>
      </c>
      <c r="IL2215" t="s">
        <v>278</v>
      </c>
      <c r="IM2215" t="s">
        <v>279</v>
      </c>
      <c r="IN2215" t="s">
        <v>471</v>
      </c>
      <c r="IP2215" t="s">
        <v>499</v>
      </c>
    </row>
    <row r="2216" spans="1:250" x14ac:dyDescent="0.35">
      <c r="A2216">
        <v>15670</v>
      </c>
      <c r="B2216">
        <v>-922729984</v>
      </c>
      <c r="C2216">
        <v>1837</v>
      </c>
      <c r="D2216" t="s">
        <v>272</v>
      </c>
      <c r="E2216" t="s">
        <v>273</v>
      </c>
      <c r="F2216">
        <v>35467</v>
      </c>
      <c r="G2216" t="s">
        <v>337</v>
      </c>
      <c r="H2216" t="s">
        <v>338</v>
      </c>
      <c r="I2216">
        <v>523</v>
      </c>
      <c r="J2216" t="s">
        <v>537</v>
      </c>
      <c r="K2216" t="s">
        <v>538</v>
      </c>
      <c r="L2216">
        <v>35556</v>
      </c>
      <c r="M2216" t="s">
        <v>339</v>
      </c>
      <c r="N2216" t="s">
        <v>340</v>
      </c>
      <c r="O2216">
        <v>35556</v>
      </c>
      <c r="P2216" t="s">
        <v>339</v>
      </c>
      <c r="Q2216" t="s">
        <v>340</v>
      </c>
      <c r="R2216" t="s">
        <v>552</v>
      </c>
      <c r="S2216" s="43">
        <v>0</v>
      </c>
      <c r="U2216" s="43">
        <v>19</v>
      </c>
      <c r="IF2216">
        <v>35556</v>
      </c>
      <c r="IG2216" t="s">
        <v>339</v>
      </c>
      <c r="IH2216" t="s">
        <v>341</v>
      </c>
      <c r="IK2216">
        <v>-2</v>
      </c>
      <c r="IL2216" t="s">
        <v>278</v>
      </c>
      <c r="IM2216" t="s">
        <v>279</v>
      </c>
      <c r="IN2216" t="s">
        <v>500</v>
      </c>
      <c r="IP2216" t="s">
        <v>501</v>
      </c>
    </row>
    <row r="2217" spans="1:250" x14ac:dyDescent="0.35">
      <c r="A2217">
        <v>15671</v>
      </c>
      <c r="B2217">
        <v>-922729984</v>
      </c>
      <c r="C2217">
        <v>1837</v>
      </c>
      <c r="D2217" t="s">
        <v>272</v>
      </c>
      <c r="E2217" t="s">
        <v>273</v>
      </c>
      <c r="F2217">
        <v>35467</v>
      </c>
      <c r="G2217" t="s">
        <v>337</v>
      </c>
      <c r="H2217" t="s">
        <v>338</v>
      </c>
      <c r="I2217">
        <v>521</v>
      </c>
      <c r="J2217" t="s">
        <v>539</v>
      </c>
      <c r="K2217" t="s">
        <v>540</v>
      </c>
      <c r="L2217">
        <v>35556</v>
      </c>
      <c r="M2217" t="s">
        <v>339</v>
      </c>
      <c r="N2217" t="s">
        <v>340</v>
      </c>
      <c r="O2217">
        <v>35556</v>
      </c>
      <c r="P2217" t="s">
        <v>339</v>
      </c>
      <c r="Q2217" t="s">
        <v>340</v>
      </c>
      <c r="R2217" t="s">
        <v>552</v>
      </c>
      <c r="S2217" s="43">
        <v>0</v>
      </c>
      <c r="U2217" s="43">
        <v>19</v>
      </c>
      <c r="IF2217">
        <v>35556</v>
      </c>
      <c r="IG2217" t="s">
        <v>339</v>
      </c>
      <c r="IH2217" t="s">
        <v>341</v>
      </c>
      <c r="IK2217">
        <v>-2</v>
      </c>
      <c r="IL2217" t="s">
        <v>278</v>
      </c>
      <c r="IM2217" t="s">
        <v>279</v>
      </c>
      <c r="IN2217" t="s">
        <v>500</v>
      </c>
      <c r="IP2217" t="s">
        <v>501</v>
      </c>
    </row>
    <row r="2218" spans="1:250" x14ac:dyDescent="0.35">
      <c r="A2218">
        <v>15672</v>
      </c>
      <c r="B2218">
        <v>-922729984</v>
      </c>
      <c r="C2218">
        <v>1837</v>
      </c>
      <c r="D2218" t="s">
        <v>272</v>
      </c>
      <c r="E2218" t="s">
        <v>273</v>
      </c>
      <c r="F2218">
        <v>35467</v>
      </c>
      <c r="G2218" t="s">
        <v>337</v>
      </c>
      <c r="H2218" t="s">
        <v>338</v>
      </c>
      <c r="I2218">
        <v>519</v>
      </c>
      <c r="J2218" t="s">
        <v>541</v>
      </c>
      <c r="K2218" t="s">
        <v>542</v>
      </c>
      <c r="L2218">
        <v>35556</v>
      </c>
      <c r="M2218" t="s">
        <v>339</v>
      </c>
      <c r="N2218" t="s">
        <v>340</v>
      </c>
      <c r="O2218">
        <v>35556</v>
      </c>
      <c r="P2218" t="s">
        <v>339</v>
      </c>
      <c r="Q2218" t="s">
        <v>340</v>
      </c>
      <c r="R2218" t="s">
        <v>552</v>
      </c>
      <c r="S2218" s="43">
        <v>0</v>
      </c>
      <c r="U2218" s="43">
        <v>19</v>
      </c>
      <c r="IF2218">
        <v>35556</v>
      </c>
      <c r="IG2218" t="s">
        <v>339</v>
      </c>
      <c r="IH2218" t="s">
        <v>341</v>
      </c>
      <c r="IK2218">
        <v>-2</v>
      </c>
      <c r="IL2218" t="s">
        <v>278</v>
      </c>
      <c r="IM2218" t="s">
        <v>279</v>
      </c>
      <c r="IN2218" t="s">
        <v>500</v>
      </c>
      <c r="IP2218" t="s">
        <v>501</v>
      </c>
    </row>
    <row r="2219" spans="1:250" x14ac:dyDescent="0.35">
      <c r="A2219">
        <v>15673</v>
      </c>
      <c r="B2219">
        <v>-922729984</v>
      </c>
      <c r="C2219">
        <v>1837</v>
      </c>
      <c r="D2219" t="s">
        <v>272</v>
      </c>
      <c r="E2219" t="s">
        <v>273</v>
      </c>
      <c r="F2219">
        <v>35467</v>
      </c>
      <c r="G2219" t="s">
        <v>337</v>
      </c>
      <c r="H2219" t="s">
        <v>338</v>
      </c>
      <c r="I2219">
        <v>515</v>
      </c>
      <c r="J2219" t="s">
        <v>543</v>
      </c>
      <c r="K2219" t="s">
        <v>544</v>
      </c>
      <c r="L2219">
        <v>35556</v>
      </c>
      <c r="M2219" t="s">
        <v>339</v>
      </c>
      <c r="N2219" t="s">
        <v>340</v>
      </c>
      <c r="O2219">
        <v>35556</v>
      </c>
      <c r="P2219" t="s">
        <v>339</v>
      </c>
      <c r="Q2219" t="s">
        <v>340</v>
      </c>
      <c r="R2219" t="s">
        <v>552</v>
      </c>
      <c r="S2219" s="43">
        <v>0</v>
      </c>
      <c r="U2219" s="43">
        <v>19</v>
      </c>
      <c r="IF2219">
        <v>35556</v>
      </c>
      <c r="IG2219" t="s">
        <v>339</v>
      </c>
      <c r="IH2219" t="s">
        <v>341</v>
      </c>
      <c r="IK2219">
        <v>-2</v>
      </c>
      <c r="IL2219" t="s">
        <v>278</v>
      </c>
      <c r="IM2219" t="s">
        <v>279</v>
      </c>
      <c r="IN2219" t="s">
        <v>500</v>
      </c>
      <c r="IP2219" t="s">
        <v>501</v>
      </c>
    </row>
    <row r="2220" spans="1:250" x14ac:dyDescent="0.35">
      <c r="A2220">
        <v>15674</v>
      </c>
      <c r="B2220">
        <v>-922729984</v>
      </c>
      <c r="C2220">
        <v>1837</v>
      </c>
      <c r="D2220" t="s">
        <v>272</v>
      </c>
      <c r="E2220" t="s">
        <v>273</v>
      </c>
      <c r="F2220">
        <v>35467</v>
      </c>
      <c r="G2220" t="s">
        <v>337</v>
      </c>
      <c r="H2220" t="s">
        <v>338</v>
      </c>
      <c r="I2220">
        <v>513</v>
      </c>
      <c r="J2220" t="s">
        <v>545</v>
      </c>
      <c r="K2220" t="s">
        <v>546</v>
      </c>
      <c r="L2220">
        <v>35556</v>
      </c>
      <c r="M2220" t="s">
        <v>339</v>
      </c>
      <c r="N2220" t="s">
        <v>340</v>
      </c>
      <c r="O2220">
        <v>35556</v>
      </c>
      <c r="P2220" t="s">
        <v>339</v>
      </c>
      <c r="Q2220" t="s">
        <v>340</v>
      </c>
      <c r="R2220" t="s">
        <v>552</v>
      </c>
      <c r="S2220" s="43">
        <v>0</v>
      </c>
      <c r="U2220" s="43">
        <v>19</v>
      </c>
      <c r="IF2220">
        <v>35556</v>
      </c>
      <c r="IG2220" t="s">
        <v>339</v>
      </c>
      <c r="IH2220" t="s">
        <v>341</v>
      </c>
      <c r="IK2220">
        <v>-2</v>
      </c>
      <c r="IL2220" t="s">
        <v>278</v>
      </c>
      <c r="IM2220" t="s">
        <v>279</v>
      </c>
      <c r="IN2220" t="s">
        <v>500</v>
      </c>
      <c r="IP2220" t="s">
        <v>501</v>
      </c>
    </row>
    <row r="2221" spans="1:250" x14ac:dyDescent="0.35">
      <c r="A2221">
        <v>15675</v>
      </c>
      <c r="B2221">
        <v>-922729984</v>
      </c>
      <c r="C2221">
        <v>1837</v>
      </c>
      <c r="D2221" t="s">
        <v>272</v>
      </c>
      <c r="E2221" t="s">
        <v>273</v>
      </c>
      <c r="F2221">
        <v>35467</v>
      </c>
      <c r="G2221" t="s">
        <v>337</v>
      </c>
      <c r="H2221" t="s">
        <v>338</v>
      </c>
      <c r="I2221">
        <v>509</v>
      </c>
      <c r="J2221" t="s">
        <v>547</v>
      </c>
      <c r="K2221" t="s">
        <v>548</v>
      </c>
      <c r="L2221">
        <v>35556</v>
      </c>
      <c r="M2221" t="s">
        <v>339</v>
      </c>
      <c r="N2221" t="s">
        <v>340</v>
      </c>
      <c r="O2221">
        <v>35556</v>
      </c>
      <c r="P2221" t="s">
        <v>339</v>
      </c>
      <c r="Q2221" t="s">
        <v>340</v>
      </c>
      <c r="R2221" t="s">
        <v>552</v>
      </c>
      <c r="S2221" s="43">
        <v>0</v>
      </c>
      <c r="U2221" s="43">
        <v>19</v>
      </c>
      <c r="IF2221">
        <v>35556</v>
      </c>
      <c r="IG2221" t="s">
        <v>339</v>
      </c>
      <c r="IH2221" t="s">
        <v>341</v>
      </c>
      <c r="IK2221">
        <v>-2</v>
      </c>
      <c r="IL2221" t="s">
        <v>278</v>
      </c>
      <c r="IM2221" t="s">
        <v>279</v>
      </c>
      <c r="IN2221" t="s">
        <v>500</v>
      </c>
      <c r="IP2221" t="s">
        <v>501</v>
      </c>
    </row>
    <row r="2222" spans="1:250" x14ac:dyDescent="0.35">
      <c r="A2222">
        <v>15676</v>
      </c>
      <c r="B2222">
        <v>-922729984</v>
      </c>
      <c r="C2222">
        <v>1837</v>
      </c>
      <c r="D2222" t="s">
        <v>272</v>
      </c>
      <c r="E2222" t="s">
        <v>273</v>
      </c>
      <c r="F2222">
        <v>13794</v>
      </c>
      <c r="G2222" t="s">
        <v>274</v>
      </c>
      <c r="H2222" t="s">
        <v>275</v>
      </c>
      <c r="I2222">
        <v>515</v>
      </c>
      <c r="J2222" t="s">
        <v>543</v>
      </c>
      <c r="K2222" t="s">
        <v>544</v>
      </c>
      <c r="L2222">
        <v>38311</v>
      </c>
      <c r="M2222" t="s">
        <v>358</v>
      </c>
      <c r="N2222" t="s">
        <v>359</v>
      </c>
      <c r="O2222">
        <v>38311</v>
      </c>
      <c r="P2222" t="s">
        <v>358</v>
      </c>
      <c r="Q2222" t="s">
        <v>359</v>
      </c>
      <c r="R2222" t="s">
        <v>552</v>
      </c>
      <c r="S2222" s="43">
        <v>0</v>
      </c>
      <c r="U2222" s="43">
        <v>19</v>
      </c>
      <c r="IF2222">
        <v>38311</v>
      </c>
      <c r="IG2222" t="s">
        <v>358</v>
      </c>
      <c r="IH2222" t="s">
        <v>311</v>
      </c>
      <c r="IK2222">
        <v>-2</v>
      </c>
      <c r="IL2222" t="s">
        <v>278</v>
      </c>
      <c r="IM2222" t="s">
        <v>279</v>
      </c>
      <c r="IN2222" t="s">
        <v>468</v>
      </c>
      <c r="IP2222" t="s">
        <v>503</v>
      </c>
    </row>
    <row r="2223" spans="1:250" x14ac:dyDescent="0.35">
      <c r="A2223">
        <v>15677</v>
      </c>
      <c r="B2223">
        <v>-922729984</v>
      </c>
      <c r="C2223">
        <v>1837</v>
      </c>
      <c r="D2223" t="s">
        <v>272</v>
      </c>
      <c r="E2223" t="s">
        <v>273</v>
      </c>
      <c r="F2223">
        <v>13794</v>
      </c>
      <c r="G2223" t="s">
        <v>274</v>
      </c>
      <c r="H2223" t="s">
        <v>275</v>
      </c>
      <c r="I2223">
        <v>513</v>
      </c>
      <c r="J2223" t="s">
        <v>545</v>
      </c>
      <c r="K2223" t="s">
        <v>546</v>
      </c>
      <c r="L2223">
        <v>38311</v>
      </c>
      <c r="M2223" t="s">
        <v>358</v>
      </c>
      <c r="N2223" t="s">
        <v>359</v>
      </c>
      <c r="O2223">
        <v>38311</v>
      </c>
      <c r="P2223" t="s">
        <v>358</v>
      </c>
      <c r="Q2223" t="s">
        <v>359</v>
      </c>
      <c r="R2223" t="s">
        <v>552</v>
      </c>
      <c r="S2223" s="43">
        <v>0</v>
      </c>
      <c r="U2223" s="43">
        <v>19</v>
      </c>
      <c r="IF2223">
        <v>38311</v>
      </c>
      <c r="IG2223" t="s">
        <v>358</v>
      </c>
      <c r="IH2223" t="s">
        <v>311</v>
      </c>
      <c r="IK2223">
        <v>-2</v>
      </c>
      <c r="IL2223" t="s">
        <v>278</v>
      </c>
      <c r="IM2223" t="s">
        <v>279</v>
      </c>
      <c r="IN2223" t="s">
        <v>468</v>
      </c>
      <c r="IP2223" t="s">
        <v>503</v>
      </c>
    </row>
    <row r="2224" spans="1:250" x14ac:dyDescent="0.35">
      <c r="A2224">
        <v>15678</v>
      </c>
      <c r="B2224">
        <v>-922729984</v>
      </c>
      <c r="C2224">
        <v>1837</v>
      </c>
      <c r="D2224" t="s">
        <v>272</v>
      </c>
      <c r="E2224" t="s">
        <v>273</v>
      </c>
      <c r="F2224">
        <v>13794</v>
      </c>
      <c r="G2224" t="s">
        <v>274</v>
      </c>
      <c r="H2224" t="s">
        <v>275</v>
      </c>
      <c r="I2224">
        <v>509</v>
      </c>
      <c r="J2224" t="s">
        <v>547</v>
      </c>
      <c r="K2224" t="s">
        <v>548</v>
      </c>
      <c r="L2224">
        <v>38311</v>
      </c>
      <c r="M2224" t="s">
        <v>358</v>
      </c>
      <c r="N2224" t="s">
        <v>359</v>
      </c>
      <c r="O2224">
        <v>38311</v>
      </c>
      <c r="P2224" t="s">
        <v>358</v>
      </c>
      <c r="Q2224" t="s">
        <v>359</v>
      </c>
      <c r="R2224" t="s">
        <v>552</v>
      </c>
      <c r="S2224" s="43">
        <v>0</v>
      </c>
      <c r="U2224" s="43">
        <v>19</v>
      </c>
      <c r="IF2224">
        <v>38311</v>
      </c>
      <c r="IG2224" t="s">
        <v>358</v>
      </c>
      <c r="IH2224" t="s">
        <v>311</v>
      </c>
      <c r="IK2224">
        <v>-2</v>
      </c>
      <c r="IL2224" t="s">
        <v>278</v>
      </c>
      <c r="IM2224" t="s">
        <v>279</v>
      </c>
      <c r="IN2224" t="s">
        <v>468</v>
      </c>
      <c r="IP2224" t="s">
        <v>503</v>
      </c>
    </row>
    <row r="2225" spans="1:250" x14ac:dyDescent="0.35">
      <c r="A2225">
        <v>15679</v>
      </c>
      <c r="B2225">
        <v>-922729984</v>
      </c>
      <c r="C2225">
        <v>1837</v>
      </c>
      <c r="D2225" t="s">
        <v>272</v>
      </c>
      <c r="E2225" t="s">
        <v>273</v>
      </c>
      <c r="F2225">
        <v>13794</v>
      </c>
      <c r="G2225" t="s">
        <v>274</v>
      </c>
      <c r="H2225" t="s">
        <v>275</v>
      </c>
      <c r="I2225">
        <v>507</v>
      </c>
      <c r="J2225" t="s">
        <v>549</v>
      </c>
      <c r="K2225" t="s">
        <v>550</v>
      </c>
      <c r="L2225">
        <v>38311</v>
      </c>
      <c r="M2225" t="s">
        <v>358</v>
      </c>
      <c r="N2225" t="s">
        <v>359</v>
      </c>
      <c r="O2225">
        <v>38311</v>
      </c>
      <c r="P2225" t="s">
        <v>358</v>
      </c>
      <c r="Q2225" t="s">
        <v>359</v>
      </c>
      <c r="R2225" t="s">
        <v>552</v>
      </c>
      <c r="S2225" s="43">
        <v>0</v>
      </c>
      <c r="U2225" s="43">
        <v>19</v>
      </c>
      <c r="IF2225">
        <v>38311</v>
      </c>
      <c r="IG2225" t="s">
        <v>358</v>
      </c>
      <c r="IH2225" t="s">
        <v>311</v>
      </c>
      <c r="IK2225">
        <v>-2</v>
      </c>
      <c r="IL2225" t="s">
        <v>278</v>
      </c>
      <c r="IM2225" t="s">
        <v>279</v>
      </c>
      <c r="IN2225" t="s">
        <v>468</v>
      </c>
      <c r="IP2225" t="s">
        <v>503</v>
      </c>
    </row>
    <row r="2226" spans="1:250" x14ac:dyDescent="0.35">
      <c r="A2226">
        <v>15680</v>
      </c>
      <c r="B2226">
        <v>-922729984</v>
      </c>
      <c r="C2226">
        <v>1837</v>
      </c>
      <c r="D2226" t="s">
        <v>272</v>
      </c>
      <c r="E2226" t="s">
        <v>273</v>
      </c>
      <c r="F2226">
        <v>35467</v>
      </c>
      <c r="G2226" t="s">
        <v>337</v>
      </c>
      <c r="H2226" t="s">
        <v>338</v>
      </c>
      <c r="I2226">
        <v>528</v>
      </c>
      <c r="J2226" t="s">
        <v>531</v>
      </c>
      <c r="K2226" t="s">
        <v>532</v>
      </c>
      <c r="L2226">
        <v>35556</v>
      </c>
      <c r="M2226" t="s">
        <v>339</v>
      </c>
      <c r="N2226" t="s">
        <v>340</v>
      </c>
      <c r="O2226">
        <v>35556</v>
      </c>
      <c r="P2226" t="s">
        <v>339</v>
      </c>
      <c r="Q2226" t="s">
        <v>340</v>
      </c>
      <c r="R2226" t="s">
        <v>552</v>
      </c>
      <c r="S2226" s="43">
        <v>0</v>
      </c>
      <c r="U2226" s="43">
        <v>19</v>
      </c>
      <c r="IF2226">
        <v>35556</v>
      </c>
      <c r="IG2226" t="s">
        <v>339</v>
      </c>
      <c r="IH2226" t="s">
        <v>341</v>
      </c>
      <c r="IK2226">
        <v>-2</v>
      </c>
      <c r="IL2226" t="s">
        <v>278</v>
      </c>
      <c r="IM2226" t="s">
        <v>279</v>
      </c>
      <c r="IN2226" t="s">
        <v>500</v>
      </c>
      <c r="IP2226" t="s">
        <v>501</v>
      </c>
    </row>
    <row r="2227" spans="1:250" x14ac:dyDescent="0.35">
      <c r="A2227">
        <v>15681</v>
      </c>
      <c r="B2227">
        <v>-922729984</v>
      </c>
      <c r="C2227">
        <v>1837</v>
      </c>
      <c r="D2227" t="s">
        <v>272</v>
      </c>
      <c r="E2227" t="s">
        <v>273</v>
      </c>
      <c r="F2227">
        <v>35467</v>
      </c>
      <c r="G2227" t="s">
        <v>337</v>
      </c>
      <c r="H2227" t="s">
        <v>338</v>
      </c>
      <c r="I2227">
        <v>527</v>
      </c>
      <c r="J2227" t="s">
        <v>535</v>
      </c>
      <c r="K2227" t="s">
        <v>536</v>
      </c>
      <c r="L2227">
        <v>35556</v>
      </c>
      <c r="M2227" t="s">
        <v>339</v>
      </c>
      <c r="N2227" t="s">
        <v>340</v>
      </c>
      <c r="O2227">
        <v>35556</v>
      </c>
      <c r="P2227" t="s">
        <v>339</v>
      </c>
      <c r="Q2227" t="s">
        <v>340</v>
      </c>
      <c r="R2227" t="s">
        <v>552</v>
      </c>
      <c r="S2227" s="43">
        <v>0</v>
      </c>
      <c r="U2227" s="43">
        <v>19</v>
      </c>
      <c r="IF2227">
        <v>35556</v>
      </c>
      <c r="IG2227" t="s">
        <v>339</v>
      </c>
      <c r="IH2227" t="s">
        <v>341</v>
      </c>
      <c r="IK2227">
        <v>-2</v>
      </c>
      <c r="IL2227" t="s">
        <v>278</v>
      </c>
      <c r="IM2227" t="s">
        <v>279</v>
      </c>
      <c r="IN2227" t="s">
        <v>500</v>
      </c>
      <c r="IP2227" t="s">
        <v>501</v>
      </c>
    </row>
    <row r="2228" spans="1:250" x14ac:dyDescent="0.35">
      <c r="A2228">
        <v>15682</v>
      </c>
      <c r="B2228">
        <v>-922729984</v>
      </c>
      <c r="C2228">
        <v>1837</v>
      </c>
      <c r="D2228" t="s">
        <v>272</v>
      </c>
      <c r="E2228" t="s">
        <v>273</v>
      </c>
      <c r="F2228">
        <v>19011</v>
      </c>
      <c r="G2228" t="s">
        <v>318</v>
      </c>
      <c r="H2228" t="s">
        <v>319</v>
      </c>
      <c r="I2228">
        <v>507</v>
      </c>
      <c r="J2228" t="s">
        <v>549</v>
      </c>
      <c r="K2228" t="s">
        <v>550</v>
      </c>
      <c r="L2228">
        <v>38311</v>
      </c>
      <c r="M2228" t="s">
        <v>358</v>
      </c>
      <c r="N2228" t="s">
        <v>359</v>
      </c>
      <c r="O2228">
        <v>38311</v>
      </c>
      <c r="P2228" t="s">
        <v>358</v>
      </c>
      <c r="Q2228" t="s">
        <v>359</v>
      </c>
      <c r="R2228" t="s">
        <v>552</v>
      </c>
      <c r="S2228" s="43">
        <v>0</v>
      </c>
      <c r="U2228" s="43">
        <v>19</v>
      </c>
      <c r="IF2228">
        <v>38311</v>
      </c>
      <c r="IG2228" t="s">
        <v>358</v>
      </c>
      <c r="IH2228" t="s">
        <v>322</v>
      </c>
      <c r="IK2228">
        <v>-2</v>
      </c>
      <c r="IL2228" t="s">
        <v>278</v>
      </c>
      <c r="IM2228" t="s">
        <v>279</v>
      </c>
      <c r="IN2228" t="s">
        <v>484</v>
      </c>
      <c r="IP2228" t="s">
        <v>502</v>
      </c>
    </row>
    <row r="2229" spans="1:250" x14ac:dyDescent="0.35">
      <c r="A2229">
        <v>15683</v>
      </c>
      <c r="B2229">
        <v>-922729984</v>
      </c>
      <c r="C2229">
        <v>1837</v>
      </c>
      <c r="D2229" t="s">
        <v>272</v>
      </c>
      <c r="E2229" t="s">
        <v>273</v>
      </c>
      <c r="F2229">
        <v>13794</v>
      </c>
      <c r="G2229" t="s">
        <v>274</v>
      </c>
      <c r="H2229" t="s">
        <v>275</v>
      </c>
      <c r="I2229">
        <v>528</v>
      </c>
      <c r="J2229" t="s">
        <v>531</v>
      </c>
      <c r="K2229" t="s">
        <v>532</v>
      </c>
      <c r="L2229">
        <v>38311</v>
      </c>
      <c r="M2229" t="s">
        <v>358</v>
      </c>
      <c r="N2229" t="s">
        <v>359</v>
      </c>
      <c r="O2229">
        <v>38311</v>
      </c>
      <c r="P2229" t="s">
        <v>358</v>
      </c>
      <c r="Q2229" t="s">
        <v>359</v>
      </c>
      <c r="R2229" t="s">
        <v>552</v>
      </c>
      <c r="S2229" s="43">
        <v>0</v>
      </c>
      <c r="U2229" s="43">
        <v>19</v>
      </c>
      <c r="IF2229">
        <v>38311</v>
      </c>
      <c r="IG2229" t="s">
        <v>358</v>
      </c>
      <c r="IH2229" t="s">
        <v>311</v>
      </c>
      <c r="IK2229">
        <v>-2</v>
      </c>
      <c r="IL2229" t="s">
        <v>278</v>
      </c>
      <c r="IM2229" t="s">
        <v>279</v>
      </c>
      <c r="IN2229" t="s">
        <v>468</v>
      </c>
      <c r="IP2229" t="s">
        <v>503</v>
      </c>
    </row>
    <row r="2230" spans="1:250" x14ac:dyDescent="0.35">
      <c r="A2230">
        <v>15684</v>
      </c>
      <c r="B2230">
        <v>-922729984</v>
      </c>
      <c r="C2230">
        <v>1837</v>
      </c>
      <c r="D2230" t="s">
        <v>272</v>
      </c>
      <c r="E2230" t="s">
        <v>273</v>
      </c>
      <c r="F2230">
        <v>13794</v>
      </c>
      <c r="G2230" t="s">
        <v>274</v>
      </c>
      <c r="H2230" t="s">
        <v>275</v>
      </c>
      <c r="I2230">
        <v>527</v>
      </c>
      <c r="J2230" t="s">
        <v>535</v>
      </c>
      <c r="K2230" t="s">
        <v>536</v>
      </c>
      <c r="L2230">
        <v>38311</v>
      </c>
      <c r="M2230" t="s">
        <v>358</v>
      </c>
      <c r="N2230" t="s">
        <v>359</v>
      </c>
      <c r="O2230">
        <v>38311</v>
      </c>
      <c r="P2230" t="s">
        <v>358</v>
      </c>
      <c r="Q2230" t="s">
        <v>359</v>
      </c>
      <c r="R2230" t="s">
        <v>552</v>
      </c>
      <c r="S2230" s="43">
        <v>0</v>
      </c>
      <c r="U2230" s="43">
        <v>19</v>
      </c>
      <c r="IF2230">
        <v>38311</v>
      </c>
      <c r="IG2230" t="s">
        <v>358</v>
      </c>
      <c r="IH2230" t="s">
        <v>311</v>
      </c>
      <c r="IK2230">
        <v>-2</v>
      </c>
      <c r="IL2230" t="s">
        <v>278</v>
      </c>
      <c r="IM2230" t="s">
        <v>279</v>
      </c>
      <c r="IN2230" t="s">
        <v>468</v>
      </c>
      <c r="IP2230" t="s">
        <v>503</v>
      </c>
    </row>
    <row r="2231" spans="1:250" x14ac:dyDescent="0.35">
      <c r="A2231">
        <v>15685</v>
      </c>
      <c r="B2231">
        <v>-922729984</v>
      </c>
      <c r="C2231">
        <v>1837</v>
      </c>
      <c r="D2231" t="s">
        <v>272</v>
      </c>
      <c r="E2231" t="s">
        <v>273</v>
      </c>
      <c r="F2231">
        <v>13794</v>
      </c>
      <c r="G2231" t="s">
        <v>274</v>
      </c>
      <c r="H2231" t="s">
        <v>275</v>
      </c>
      <c r="I2231">
        <v>523</v>
      </c>
      <c r="J2231" t="s">
        <v>537</v>
      </c>
      <c r="K2231" t="s">
        <v>538</v>
      </c>
      <c r="L2231">
        <v>38311</v>
      </c>
      <c r="M2231" t="s">
        <v>358</v>
      </c>
      <c r="N2231" t="s">
        <v>359</v>
      </c>
      <c r="O2231">
        <v>38311</v>
      </c>
      <c r="P2231" t="s">
        <v>358</v>
      </c>
      <c r="Q2231" t="s">
        <v>359</v>
      </c>
      <c r="R2231" t="s">
        <v>552</v>
      </c>
      <c r="S2231" s="43">
        <v>0</v>
      </c>
      <c r="U2231" s="43">
        <v>19</v>
      </c>
      <c r="IF2231">
        <v>38311</v>
      </c>
      <c r="IG2231" t="s">
        <v>358</v>
      </c>
      <c r="IH2231" t="s">
        <v>311</v>
      </c>
      <c r="IK2231">
        <v>-2</v>
      </c>
      <c r="IL2231" t="s">
        <v>278</v>
      </c>
      <c r="IM2231" t="s">
        <v>279</v>
      </c>
      <c r="IN2231" t="s">
        <v>468</v>
      </c>
      <c r="IP2231" t="s">
        <v>503</v>
      </c>
    </row>
    <row r="2232" spans="1:250" x14ac:dyDescent="0.35">
      <c r="A2232">
        <v>15686</v>
      </c>
      <c r="B2232">
        <v>-922729984</v>
      </c>
      <c r="C2232">
        <v>1837</v>
      </c>
      <c r="D2232" t="s">
        <v>272</v>
      </c>
      <c r="E2232" t="s">
        <v>273</v>
      </c>
      <c r="F2232">
        <v>13794</v>
      </c>
      <c r="G2232" t="s">
        <v>274</v>
      </c>
      <c r="H2232" t="s">
        <v>275</v>
      </c>
      <c r="I2232">
        <v>521</v>
      </c>
      <c r="J2232" t="s">
        <v>539</v>
      </c>
      <c r="K2232" t="s">
        <v>540</v>
      </c>
      <c r="L2232">
        <v>38311</v>
      </c>
      <c r="M2232" t="s">
        <v>358</v>
      </c>
      <c r="N2232" t="s">
        <v>359</v>
      </c>
      <c r="O2232">
        <v>38311</v>
      </c>
      <c r="P2232" t="s">
        <v>358</v>
      </c>
      <c r="Q2232" t="s">
        <v>359</v>
      </c>
      <c r="R2232" t="s">
        <v>552</v>
      </c>
      <c r="S2232" s="43">
        <v>0</v>
      </c>
      <c r="U2232" s="43">
        <v>19</v>
      </c>
      <c r="IF2232">
        <v>38311</v>
      </c>
      <c r="IG2232" t="s">
        <v>358</v>
      </c>
      <c r="IH2232" t="s">
        <v>311</v>
      </c>
      <c r="IK2232">
        <v>-2</v>
      </c>
      <c r="IL2232" t="s">
        <v>278</v>
      </c>
      <c r="IM2232" t="s">
        <v>279</v>
      </c>
      <c r="IN2232" t="s">
        <v>468</v>
      </c>
      <c r="IP2232" t="s">
        <v>503</v>
      </c>
    </row>
    <row r="2233" spans="1:250" x14ac:dyDescent="0.35">
      <c r="A2233">
        <v>15687</v>
      </c>
      <c r="B2233">
        <v>-922729984</v>
      </c>
      <c r="C2233">
        <v>1837</v>
      </c>
      <c r="D2233" t="s">
        <v>272</v>
      </c>
      <c r="E2233" t="s">
        <v>273</v>
      </c>
      <c r="F2233">
        <v>13794</v>
      </c>
      <c r="G2233" t="s">
        <v>274</v>
      </c>
      <c r="H2233" t="s">
        <v>275</v>
      </c>
      <c r="I2233">
        <v>519</v>
      </c>
      <c r="J2233" t="s">
        <v>541</v>
      </c>
      <c r="K2233" t="s">
        <v>542</v>
      </c>
      <c r="L2233">
        <v>38311</v>
      </c>
      <c r="M2233" t="s">
        <v>358</v>
      </c>
      <c r="N2233" t="s">
        <v>359</v>
      </c>
      <c r="O2233">
        <v>38311</v>
      </c>
      <c r="P2233" t="s">
        <v>358</v>
      </c>
      <c r="Q2233" t="s">
        <v>359</v>
      </c>
      <c r="R2233" t="s">
        <v>552</v>
      </c>
      <c r="S2233" s="43">
        <v>0</v>
      </c>
      <c r="U2233" s="43">
        <v>19</v>
      </c>
      <c r="IF2233">
        <v>38311</v>
      </c>
      <c r="IG2233" t="s">
        <v>358</v>
      </c>
      <c r="IH2233" t="s">
        <v>311</v>
      </c>
      <c r="IK2233">
        <v>-2</v>
      </c>
      <c r="IL2233" t="s">
        <v>278</v>
      </c>
      <c r="IM2233" t="s">
        <v>279</v>
      </c>
      <c r="IN2233" t="s">
        <v>468</v>
      </c>
      <c r="IP2233" t="s">
        <v>503</v>
      </c>
    </row>
    <row r="2234" spans="1:250" x14ac:dyDescent="0.35">
      <c r="A2234">
        <v>15688</v>
      </c>
      <c r="B2234">
        <v>-922729984</v>
      </c>
      <c r="C2234">
        <v>1837</v>
      </c>
      <c r="D2234" t="s">
        <v>272</v>
      </c>
      <c r="E2234" t="s">
        <v>273</v>
      </c>
      <c r="F2234">
        <v>19011</v>
      </c>
      <c r="G2234" t="s">
        <v>318</v>
      </c>
      <c r="H2234" t="s">
        <v>319</v>
      </c>
      <c r="I2234">
        <v>523</v>
      </c>
      <c r="J2234" t="s">
        <v>537</v>
      </c>
      <c r="K2234" t="s">
        <v>538</v>
      </c>
      <c r="L2234">
        <v>38311</v>
      </c>
      <c r="M2234" t="s">
        <v>358</v>
      </c>
      <c r="N2234" t="s">
        <v>359</v>
      </c>
      <c r="O2234">
        <v>38311</v>
      </c>
      <c r="P2234" t="s">
        <v>358</v>
      </c>
      <c r="Q2234" t="s">
        <v>359</v>
      </c>
      <c r="R2234" t="s">
        <v>552</v>
      </c>
      <c r="S2234" s="43">
        <v>0</v>
      </c>
      <c r="U2234" s="43">
        <v>19</v>
      </c>
      <c r="IF2234">
        <v>38311</v>
      </c>
      <c r="IG2234" t="s">
        <v>358</v>
      </c>
      <c r="IH2234" t="s">
        <v>322</v>
      </c>
      <c r="IK2234">
        <v>-2</v>
      </c>
      <c r="IL2234" t="s">
        <v>278</v>
      </c>
      <c r="IM2234" t="s">
        <v>279</v>
      </c>
      <c r="IN2234" t="s">
        <v>484</v>
      </c>
      <c r="IP2234" t="s">
        <v>502</v>
      </c>
    </row>
    <row r="2235" spans="1:250" x14ac:dyDescent="0.35">
      <c r="A2235">
        <v>15689</v>
      </c>
      <c r="B2235">
        <v>-922729984</v>
      </c>
      <c r="C2235">
        <v>1837</v>
      </c>
      <c r="D2235" t="s">
        <v>272</v>
      </c>
      <c r="E2235" t="s">
        <v>273</v>
      </c>
      <c r="F2235">
        <v>19011</v>
      </c>
      <c r="G2235" t="s">
        <v>318</v>
      </c>
      <c r="H2235" t="s">
        <v>319</v>
      </c>
      <c r="I2235">
        <v>521</v>
      </c>
      <c r="J2235" t="s">
        <v>539</v>
      </c>
      <c r="K2235" t="s">
        <v>540</v>
      </c>
      <c r="L2235">
        <v>38311</v>
      </c>
      <c r="M2235" t="s">
        <v>358</v>
      </c>
      <c r="N2235" t="s">
        <v>359</v>
      </c>
      <c r="O2235">
        <v>38311</v>
      </c>
      <c r="P2235" t="s">
        <v>358</v>
      </c>
      <c r="Q2235" t="s">
        <v>359</v>
      </c>
      <c r="R2235" t="s">
        <v>552</v>
      </c>
      <c r="S2235" s="43">
        <v>0</v>
      </c>
      <c r="U2235" s="43">
        <v>19</v>
      </c>
      <c r="IF2235">
        <v>38311</v>
      </c>
      <c r="IG2235" t="s">
        <v>358</v>
      </c>
      <c r="IH2235" t="s">
        <v>322</v>
      </c>
      <c r="IK2235">
        <v>-2</v>
      </c>
      <c r="IL2235" t="s">
        <v>278</v>
      </c>
      <c r="IM2235" t="s">
        <v>279</v>
      </c>
      <c r="IN2235" t="s">
        <v>484</v>
      </c>
      <c r="IP2235" t="s">
        <v>502</v>
      </c>
    </row>
    <row r="2236" spans="1:250" x14ac:dyDescent="0.35">
      <c r="A2236">
        <v>15690</v>
      </c>
      <c r="B2236">
        <v>-922729984</v>
      </c>
      <c r="C2236">
        <v>1837</v>
      </c>
      <c r="D2236" t="s">
        <v>272</v>
      </c>
      <c r="E2236" t="s">
        <v>273</v>
      </c>
      <c r="F2236">
        <v>19011</v>
      </c>
      <c r="G2236" t="s">
        <v>318</v>
      </c>
      <c r="H2236" t="s">
        <v>319</v>
      </c>
      <c r="I2236">
        <v>519</v>
      </c>
      <c r="J2236" t="s">
        <v>541</v>
      </c>
      <c r="K2236" t="s">
        <v>542</v>
      </c>
      <c r="L2236">
        <v>38311</v>
      </c>
      <c r="M2236" t="s">
        <v>358</v>
      </c>
      <c r="N2236" t="s">
        <v>359</v>
      </c>
      <c r="O2236">
        <v>38311</v>
      </c>
      <c r="P2236" t="s">
        <v>358</v>
      </c>
      <c r="Q2236" t="s">
        <v>359</v>
      </c>
      <c r="R2236" t="s">
        <v>552</v>
      </c>
      <c r="S2236" s="43">
        <v>0</v>
      </c>
      <c r="U2236" s="43">
        <v>19</v>
      </c>
      <c r="IF2236">
        <v>38311</v>
      </c>
      <c r="IG2236" t="s">
        <v>358</v>
      </c>
      <c r="IH2236" t="s">
        <v>322</v>
      </c>
      <c r="IK2236">
        <v>-2</v>
      </c>
      <c r="IL2236" t="s">
        <v>278</v>
      </c>
      <c r="IM2236" t="s">
        <v>279</v>
      </c>
      <c r="IN2236" t="s">
        <v>484</v>
      </c>
      <c r="IP2236" t="s">
        <v>502</v>
      </c>
    </row>
    <row r="2237" spans="1:250" x14ac:dyDescent="0.35">
      <c r="A2237">
        <v>15691</v>
      </c>
      <c r="B2237">
        <v>-922729984</v>
      </c>
      <c r="C2237">
        <v>1837</v>
      </c>
      <c r="D2237" t="s">
        <v>272</v>
      </c>
      <c r="E2237" t="s">
        <v>273</v>
      </c>
      <c r="F2237">
        <v>19011</v>
      </c>
      <c r="G2237" t="s">
        <v>318</v>
      </c>
      <c r="H2237" t="s">
        <v>319</v>
      </c>
      <c r="I2237">
        <v>515</v>
      </c>
      <c r="J2237" t="s">
        <v>543</v>
      </c>
      <c r="K2237" t="s">
        <v>544</v>
      </c>
      <c r="L2237">
        <v>38311</v>
      </c>
      <c r="M2237" t="s">
        <v>358</v>
      </c>
      <c r="N2237" t="s">
        <v>359</v>
      </c>
      <c r="O2237">
        <v>38311</v>
      </c>
      <c r="P2237" t="s">
        <v>358</v>
      </c>
      <c r="Q2237" t="s">
        <v>359</v>
      </c>
      <c r="R2237" t="s">
        <v>552</v>
      </c>
      <c r="S2237" s="43">
        <v>0</v>
      </c>
      <c r="U2237" s="43">
        <v>19</v>
      </c>
      <c r="IF2237">
        <v>38311</v>
      </c>
      <c r="IG2237" t="s">
        <v>358</v>
      </c>
      <c r="IH2237" t="s">
        <v>322</v>
      </c>
      <c r="IK2237">
        <v>-2</v>
      </c>
      <c r="IL2237" t="s">
        <v>278</v>
      </c>
      <c r="IM2237" t="s">
        <v>279</v>
      </c>
      <c r="IN2237" t="s">
        <v>484</v>
      </c>
      <c r="IP2237" t="s">
        <v>502</v>
      </c>
    </row>
    <row r="2238" spans="1:250" x14ac:dyDescent="0.35">
      <c r="A2238">
        <v>15692</v>
      </c>
      <c r="B2238">
        <v>-922729984</v>
      </c>
      <c r="C2238">
        <v>1837</v>
      </c>
      <c r="D2238" t="s">
        <v>272</v>
      </c>
      <c r="E2238" t="s">
        <v>273</v>
      </c>
      <c r="F2238">
        <v>19011</v>
      </c>
      <c r="G2238" t="s">
        <v>318</v>
      </c>
      <c r="H2238" t="s">
        <v>319</v>
      </c>
      <c r="I2238">
        <v>513</v>
      </c>
      <c r="J2238" t="s">
        <v>545</v>
      </c>
      <c r="K2238" t="s">
        <v>546</v>
      </c>
      <c r="L2238">
        <v>38311</v>
      </c>
      <c r="M2238" t="s">
        <v>358</v>
      </c>
      <c r="N2238" t="s">
        <v>359</v>
      </c>
      <c r="O2238">
        <v>38311</v>
      </c>
      <c r="P2238" t="s">
        <v>358</v>
      </c>
      <c r="Q2238" t="s">
        <v>359</v>
      </c>
      <c r="R2238" t="s">
        <v>552</v>
      </c>
      <c r="S2238" s="43">
        <v>0</v>
      </c>
      <c r="U2238" s="43">
        <v>19</v>
      </c>
      <c r="IF2238">
        <v>38311</v>
      </c>
      <c r="IG2238" t="s">
        <v>358</v>
      </c>
      <c r="IH2238" t="s">
        <v>322</v>
      </c>
      <c r="IK2238">
        <v>-2</v>
      </c>
      <c r="IL2238" t="s">
        <v>278</v>
      </c>
      <c r="IM2238" t="s">
        <v>279</v>
      </c>
      <c r="IN2238" t="s">
        <v>484</v>
      </c>
      <c r="IP2238" t="s">
        <v>502</v>
      </c>
    </row>
    <row r="2239" spans="1:250" x14ac:dyDescent="0.35">
      <c r="A2239">
        <v>15693</v>
      </c>
      <c r="B2239">
        <v>-922729984</v>
      </c>
      <c r="C2239">
        <v>1837</v>
      </c>
      <c r="D2239" t="s">
        <v>272</v>
      </c>
      <c r="E2239" t="s">
        <v>273</v>
      </c>
      <c r="F2239">
        <v>19011</v>
      </c>
      <c r="G2239" t="s">
        <v>318</v>
      </c>
      <c r="H2239" t="s">
        <v>319</v>
      </c>
      <c r="I2239">
        <v>509</v>
      </c>
      <c r="J2239" t="s">
        <v>547</v>
      </c>
      <c r="K2239" t="s">
        <v>548</v>
      </c>
      <c r="L2239">
        <v>38311</v>
      </c>
      <c r="M2239" t="s">
        <v>358</v>
      </c>
      <c r="N2239" t="s">
        <v>359</v>
      </c>
      <c r="O2239">
        <v>38311</v>
      </c>
      <c r="P2239" t="s">
        <v>358</v>
      </c>
      <c r="Q2239" t="s">
        <v>359</v>
      </c>
      <c r="R2239" t="s">
        <v>552</v>
      </c>
      <c r="S2239" s="43">
        <v>0</v>
      </c>
      <c r="U2239" s="43">
        <v>19</v>
      </c>
      <c r="IF2239">
        <v>38311</v>
      </c>
      <c r="IG2239" t="s">
        <v>358</v>
      </c>
      <c r="IH2239" t="s">
        <v>322</v>
      </c>
      <c r="IK2239">
        <v>-2</v>
      </c>
      <c r="IL2239" t="s">
        <v>278</v>
      </c>
      <c r="IM2239" t="s">
        <v>279</v>
      </c>
      <c r="IN2239" t="s">
        <v>484</v>
      </c>
      <c r="IP2239" t="s">
        <v>502</v>
      </c>
    </row>
    <row r="2240" spans="1:250" x14ac:dyDescent="0.35">
      <c r="A2240">
        <v>15694</v>
      </c>
      <c r="B2240">
        <v>-922729984</v>
      </c>
      <c r="C2240">
        <v>1837</v>
      </c>
      <c r="D2240" t="s">
        <v>272</v>
      </c>
      <c r="E2240" t="s">
        <v>273</v>
      </c>
      <c r="F2240">
        <v>13794</v>
      </c>
      <c r="G2240" t="s">
        <v>274</v>
      </c>
      <c r="H2240" t="s">
        <v>275</v>
      </c>
      <c r="I2240">
        <v>515</v>
      </c>
      <c r="J2240" t="s">
        <v>543</v>
      </c>
      <c r="K2240" t="s">
        <v>544</v>
      </c>
      <c r="L2240">
        <v>39215</v>
      </c>
      <c r="M2240" t="s">
        <v>374</v>
      </c>
      <c r="N2240" t="s">
        <v>375</v>
      </c>
      <c r="O2240">
        <v>39215</v>
      </c>
      <c r="P2240" t="s">
        <v>374</v>
      </c>
      <c r="Q2240" t="s">
        <v>375</v>
      </c>
      <c r="R2240" t="s">
        <v>552</v>
      </c>
      <c r="S2240" s="43">
        <v>0</v>
      </c>
      <c r="U2240" s="43">
        <v>19</v>
      </c>
      <c r="IF2240">
        <v>39215</v>
      </c>
      <c r="IG2240" t="s">
        <v>374</v>
      </c>
      <c r="IH2240" t="s">
        <v>311</v>
      </c>
      <c r="IK2240">
        <v>-2</v>
      </c>
      <c r="IL2240" t="s">
        <v>278</v>
      </c>
      <c r="IM2240" t="s">
        <v>279</v>
      </c>
      <c r="IN2240" t="s">
        <v>468</v>
      </c>
      <c r="IP2240" t="s">
        <v>504</v>
      </c>
    </row>
    <row r="2241" spans="1:250" x14ac:dyDescent="0.35">
      <c r="A2241">
        <v>15695</v>
      </c>
      <c r="B2241">
        <v>-922729984</v>
      </c>
      <c r="C2241">
        <v>1837</v>
      </c>
      <c r="D2241" t="s">
        <v>272</v>
      </c>
      <c r="E2241" t="s">
        <v>273</v>
      </c>
      <c r="F2241">
        <v>13794</v>
      </c>
      <c r="G2241" t="s">
        <v>274</v>
      </c>
      <c r="H2241" t="s">
        <v>275</v>
      </c>
      <c r="I2241">
        <v>513</v>
      </c>
      <c r="J2241" t="s">
        <v>545</v>
      </c>
      <c r="K2241" t="s">
        <v>546</v>
      </c>
      <c r="L2241">
        <v>39215</v>
      </c>
      <c r="M2241" t="s">
        <v>374</v>
      </c>
      <c r="N2241" t="s">
        <v>375</v>
      </c>
      <c r="O2241">
        <v>39215</v>
      </c>
      <c r="P2241" t="s">
        <v>374</v>
      </c>
      <c r="Q2241" t="s">
        <v>375</v>
      </c>
      <c r="R2241" t="s">
        <v>552</v>
      </c>
      <c r="S2241" s="43">
        <v>0</v>
      </c>
      <c r="U2241" s="43">
        <v>19</v>
      </c>
      <c r="IF2241">
        <v>39215</v>
      </c>
      <c r="IG2241" t="s">
        <v>374</v>
      </c>
      <c r="IH2241" t="s">
        <v>311</v>
      </c>
      <c r="IK2241">
        <v>-2</v>
      </c>
      <c r="IL2241" t="s">
        <v>278</v>
      </c>
      <c r="IM2241" t="s">
        <v>279</v>
      </c>
      <c r="IN2241" t="s">
        <v>468</v>
      </c>
      <c r="IP2241" t="s">
        <v>504</v>
      </c>
    </row>
    <row r="2242" spans="1:250" x14ac:dyDescent="0.35">
      <c r="A2242">
        <v>15696</v>
      </c>
      <c r="B2242">
        <v>-922729984</v>
      </c>
      <c r="C2242">
        <v>1837</v>
      </c>
      <c r="D2242" t="s">
        <v>272</v>
      </c>
      <c r="E2242" t="s">
        <v>273</v>
      </c>
      <c r="F2242">
        <v>13794</v>
      </c>
      <c r="G2242" t="s">
        <v>274</v>
      </c>
      <c r="H2242" t="s">
        <v>275</v>
      </c>
      <c r="I2242">
        <v>509</v>
      </c>
      <c r="J2242" t="s">
        <v>547</v>
      </c>
      <c r="K2242" t="s">
        <v>548</v>
      </c>
      <c r="L2242">
        <v>39215</v>
      </c>
      <c r="M2242" t="s">
        <v>374</v>
      </c>
      <c r="N2242" t="s">
        <v>375</v>
      </c>
      <c r="O2242">
        <v>39215</v>
      </c>
      <c r="P2242" t="s">
        <v>374</v>
      </c>
      <c r="Q2242" t="s">
        <v>375</v>
      </c>
      <c r="R2242" t="s">
        <v>552</v>
      </c>
      <c r="S2242" s="43">
        <v>0</v>
      </c>
      <c r="U2242" s="43">
        <v>19</v>
      </c>
      <c r="IF2242">
        <v>39215</v>
      </c>
      <c r="IG2242" t="s">
        <v>374</v>
      </c>
      <c r="IH2242" t="s">
        <v>311</v>
      </c>
      <c r="IK2242">
        <v>-2</v>
      </c>
      <c r="IL2242" t="s">
        <v>278</v>
      </c>
      <c r="IM2242" t="s">
        <v>279</v>
      </c>
      <c r="IN2242" t="s">
        <v>468</v>
      </c>
      <c r="IP2242" t="s">
        <v>504</v>
      </c>
    </row>
    <row r="2243" spans="1:250" x14ac:dyDescent="0.35">
      <c r="A2243">
        <v>15697</v>
      </c>
      <c r="B2243">
        <v>-922729984</v>
      </c>
      <c r="C2243">
        <v>1837</v>
      </c>
      <c r="D2243" t="s">
        <v>272</v>
      </c>
      <c r="E2243" t="s">
        <v>273</v>
      </c>
      <c r="F2243">
        <v>13794</v>
      </c>
      <c r="G2243" t="s">
        <v>274</v>
      </c>
      <c r="H2243" t="s">
        <v>275</v>
      </c>
      <c r="I2243">
        <v>507</v>
      </c>
      <c r="J2243" t="s">
        <v>549</v>
      </c>
      <c r="K2243" t="s">
        <v>550</v>
      </c>
      <c r="L2243">
        <v>39215</v>
      </c>
      <c r="M2243" t="s">
        <v>374</v>
      </c>
      <c r="N2243" t="s">
        <v>375</v>
      </c>
      <c r="O2243">
        <v>39215</v>
      </c>
      <c r="P2243" t="s">
        <v>374</v>
      </c>
      <c r="Q2243" t="s">
        <v>375</v>
      </c>
      <c r="R2243" t="s">
        <v>552</v>
      </c>
      <c r="S2243" s="43">
        <v>0</v>
      </c>
      <c r="U2243" s="43">
        <v>19</v>
      </c>
      <c r="IF2243">
        <v>39215</v>
      </c>
      <c r="IG2243" t="s">
        <v>374</v>
      </c>
      <c r="IH2243" t="s">
        <v>311</v>
      </c>
      <c r="IK2243">
        <v>-2</v>
      </c>
      <c r="IL2243" t="s">
        <v>278</v>
      </c>
      <c r="IM2243" t="s">
        <v>279</v>
      </c>
      <c r="IN2243" t="s">
        <v>468</v>
      </c>
      <c r="IP2243" t="s">
        <v>504</v>
      </c>
    </row>
    <row r="2244" spans="1:250" x14ac:dyDescent="0.35">
      <c r="A2244">
        <v>15698</v>
      </c>
      <c r="B2244">
        <v>-922729984</v>
      </c>
      <c r="C2244">
        <v>1837</v>
      </c>
      <c r="D2244" t="s">
        <v>272</v>
      </c>
      <c r="E2244" t="s">
        <v>273</v>
      </c>
      <c r="F2244">
        <v>19011</v>
      </c>
      <c r="G2244" t="s">
        <v>318</v>
      </c>
      <c r="H2244" t="s">
        <v>319</v>
      </c>
      <c r="I2244">
        <v>528</v>
      </c>
      <c r="J2244" t="s">
        <v>531</v>
      </c>
      <c r="K2244" t="s">
        <v>532</v>
      </c>
      <c r="L2244">
        <v>38311</v>
      </c>
      <c r="M2244" t="s">
        <v>358</v>
      </c>
      <c r="N2244" t="s">
        <v>359</v>
      </c>
      <c r="O2244">
        <v>38311</v>
      </c>
      <c r="P2244" t="s">
        <v>358</v>
      </c>
      <c r="Q2244" t="s">
        <v>359</v>
      </c>
      <c r="R2244" t="s">
        <v>552</v>
      </c>
      <c r="S2244" s="43">
        <v>0</v>
      </c>
      <c r="U2244" s="43">
        <v>19</v>
      </c>
      <c r="IF2244">
        <v>38311</v>
      </c>
      <c r="IG2244" t="s">
        <v>358</v>
      </c>
      <c r="IH2244" t="s">
        <v>322</v>
      </c>
      <c r="IK2244">
        <v>-2</v>
      </c>
      <c r="IL2244" t="s">
        <v>278</v>
      </c>
      <c r="IM2244" t="s">
        <v>279</v>
      </c>
      <c r="IN2244" t="s">
        <v>484</v>
      </c>
      <c r="IP2244" t="s">
        <v>502</v>
      </c>
    </row>
    <row r="2245" spans="1:250" x14ac:dyDescent="0.35">
      <c r="A2245">
        <v>15699</v>
      </c>
      <c r="B2245">
        <v>-922729984</v>
      </c>
      <c r="C2245">
        <v>1837</v>
      </c>
      <c r="D2245" t="s">
        <v>272</v>
      </c>
      <c r="E2245" t="s">
        <v>273</v>
      </c>
      <c r="F2245">
        <v>19011</v>
      </c>
      <c r="G2245" t="s">
        <v>318</v>
      </c>
      <c r="H2245" t="s">
        <v>319</v>
      </c>
      <c r="I2245">
        <v>527</v>
      </c>
      <c r="J2245" t="s">
        <v>535</v>
      </c>
      <c r="K2245" t="s">
        <v>536</v>
      </c>
      <c r="L2245">
        <v>38311</v>
      </c>
      <c r="M2245" t="s">
        <v>358</v>
      </c>
      <c r="N2245" t="s">
        <v>359</v>
      </c>
      <c r="O2245">
        <v>38311</v>
      </c>
      <c r="P2245" t="s">
        <v>358</v>
      </c>
      <c r="Q2245" t="s">
        <v>359</v>
      </c>
      <c r="R2245" t="s">
        <v>552</v>
      </c>
      <c r="S2245" s="43">
        <v>0</v>
      </c>
      <c r="U2245" s="43">
        <v>19</v>
      </c>
      <c r="IF2245">
        <v>38311</v>
      </c>
      <c r="IG2245" t="s">
        <v>358</v>
      </c>
      <c r="IH2245" t="s">
        <v>322</v>
      </c>
      <c r="IK2245">
        <v>-2</v>
      </c>
      <c r="IL2245" t="s">
        <v>278</v>
      </c>
      <c r="IM2245" t="s">
        <v>279</v>
      </c>
      <c r="IN2245" t="s">
        <v>484</v>
      </c>
      <c r="IP2245" t="s">
        <v>502</v>
      </c>
    </row>
    <row r="2246" spans="1:250" x14ac:dyDescent="0.35">
      <c r="A2246">
        <v>15700</v>
      </c>
      <c r="B2246">
        <v>-922729984</v>
      </c>
      <c r="C2246">
        <v>1837</v>
      </c>
      <c r="D2246" t="s">
        <v>272</v>
      </c>
      <c r="E2246" t="s">
        <v>273</v>
      </c>
      <c r="F2246">
        <v>1848</v>
      </c>
      <c r="G2246" t="s">
        <v>285</v>
      </c>
      <c r="H2246" t="s">
        <v>273</v>
      </c>
      <c r="I2246">
        <v>507</v>
      </c>
      <c r="J2246" t="s">
        <v>549</v>
      </c>
      <c r="K2246" t="s">
        <v>550</v>
      </c>
      <c r="L2246">
        <v>41235</v>
      </c>
      <c r="M2246" t="s">
        <v>378</v>
      </c>
      <c r="N2246" t="s">
        <v>379</v>
      </c>
      <c r="O2246">
        <v>41235</v>
      </c>
      <c r="P2246" t="s">
        <v>378</v>
      </c>
      <c r="Q2246" t="s">
        <v>379</v>
      </c>
      <c r="R2246" t="s">
        <v>552</v>
      </c>
      <c r="S2246" s="43">
        <v>0</v>
      </c>
      <c r="U2246" s="43">
        <v>19</v>
      </c>
      <c r="IF2246">
        <v>41235</v>
      </c>
      <c r="IG2246" t="s">
        <v>378</v>
      </c>
      <c r="IH2246" t="s">
        <v>287</v>
      </c>
      <c r="IK2246">
        <v>-2</v>
      </c>
      <c r="IL2246" t="s">
        <v>278</v>
      </c>
      <c r="IM2246" t="s">
        <v>279</v>
      </c>
      <c r="IN2246" t="s">
        <v>505</v>
      </c>
      <c r="IP2246" t="s">
        <v>512</v>
      </c>
    </row>
    <row r="2247" spans="1:250" x14ac:dyDescent="0.35">
      <c r="A2247">
        <v>15701</v>
      </c>
      <c r="B2247">
        <v>-922729984</v>
      </c>
      <c r="C2247">
        <v>1837</v>
      </c>
      <c r="D2247" t="s">
        <v>272</v>
      </c>
      <c r="E2247" t="s">
        <v>273</v>
      </c>
      <c r="F2247">
        <v>13794</v>
      </c>
      <c r="G2247" t="s">
        <v>274</v>
      </c>
      <c r="H2247" t="s">
        <v>275</v>
      </c>
      <c r="I2247">
        <v>528</v>
      </c>
      <c r="J2247" t="s">
        <v>531</v>
      </c>
      <c r="K2247" t="s">
        <v>532</v>
      </c>
      <c r="L2247">
        <v>39215</v>
      </c>
      <c r="M2247" t="s">
        <v>374</v>
      </c>
      <c r="N2247" t="s">
        <v>375</v>
      </c>
      <c r="O2247">
        <v>39215</v>
      </c>
      <c r="P2247" t="s">
        <v>374</v>
      </c>
      <c r="Q2247" t="s">
        <v>375</v>
      </c>
      <c r="R2247" t="s">
        <v>552</v>
      </c>
      <c r="S2247" s="43">
        <v>0</v>
      </c>
      <c r="U2247" s="43">
        <v>19</v>
      </c>
      <c r="IF2247">
        <v>39215</v>
      </c>
      <c r="IG2247" t="s">
        <v>374</v>
      </c>
      <c r="IH2247" t="s">
        <v>311</v>
      </c>
      <c r="IK2247">
        <v>-2</v>
      </c>
      <c r="IL2247" t="s">
        <v>278</v>
      </c>
      <c r="IM2247" t="s">
        <v>279</v>
      </c>
      <c r="IN2247" t="s">
        <v>468</v>
      </c>
      <c r="IP2247" t="s">
        <v>504</v>
      </c>
    </row>
    <row r="2248" spans="1:250" x14ac:dyDescent="0.35">
      <c r="A2248">
        <v>15702</v>
      </c>
      <c r="B2248">
        <v>-922729984</v>
      </c>
      <c r="C2248">
        <v>1837</v>
      </c>
      <c r="D2248" t="s">
        <v>272</v>
      </c>
      <c r="E2248" t="s">
        <v>273</v>
      </c>
      <c r="F2248">
        <v>13794</v>
      </c>
      <c r="G2248" t="s">
        <v>274</v>
      </c>
      <c r="H2248" t="s">
        <v>275</v>
      </c>
      <c r="I2248">
        <v>527</v>
      </c>
      <c r="J2248" t="s">
        <v>535</v>
      </c>
      <c r="K2248" t="s">
        <v>536</v>
      </c>
      <c r="L2248">
        <v>39215</v>
      </c>
      <c r="M2248" t="s">
        <v>374</v>
      </c>
      <c r="N2248" t="s">
        <v>375</v>
      </c>
      <c r="O2248">
        <v>39215</v>
      </c>
      <c r="P2248" t="s">
        <v>374</v>
      </c>
      <c r="Q2248" t="s">
        <v>375</v>
      </c>
      <c r="R2248" t="s">
        <v>552</v>
      </c>
      <c r="S2248" s="43">
        <v>0</v>
      </c>
      <c r="U2248" s="43">
        <v>19</v>
      </c>
      <c r="IF2248">
        <v>39215</v>
      </c>
      <c r="IG2248" t="s">
        <v>374</v>
      </c>
      <c r="IH2248" t="s">
        <v>311</v>
      </c>
      <c r="IK2248">
        <v>-2</v>
      </c>
      <c r="IL2248" t="s">
        <v>278</v>
      </c>
      <c r="IM2248" t="s">
        <v>279</v>
      </c>
      <c r="IN2248" t="s">
        <v>468</v>
      </c>
      <c r="IP2248" t="s">
        <v>504</v>
      </c>
    </row>
    <row r="2249" spans="1:250" x14ac:dyDescent="0.35">
      <c r="A2249">
        <v>15703</v>
      </c>
      <c r="B2249">
        <v>-922729984</v>
      </c>
      <c r="C2249">
        <v>1837</v>
      </c>
      <c r="D2249" t="s">
        <v>272</v>
      </c>
      <c r="E2249" t="s">
        <v>273</v>
      </c>
      <c r="F2249">
        <v>13794</v>
      </c>
      <c r="G2249" t="s">
        <v>274</v>
      </c>
      <c r="H2249" t="s">
        <v>275</v>
      </c>
      <c r="I2249">
        <v>523</v>
      </c>
      <c r="J2249" t="s">
        <v>537</v>
      </c>
      <c r="K2249" t="s">
        <v>538</v>
      </c>
      <c r="L2249">
        <v>39215</v>
      </c>
      <c r="M2249" t="s">
        <v>374</v>
      </c>
      <c r="N2249" t="s">
        <v>375</v>
      </c>
      <c r="O2249">
        <v>39215</v>
      </c>
      <c r="P2249" t="s">
        <v>374</v>
      </c>
      <c r="Q2249" t="s">
        <v>375</v>
      </c>
      <c r="R2249" t="s">
        <v>552</v>
      </c>
      <c r="S2249" s="43">
        <v>0</v>
      </c>
      <c r="U2249" s="43">
        <v>19</v>
      </c>
      <c r="IF2249">
        <v>39215</v>
      </c>
      <c r="IG2249" t="s">
        <v>374</v>
      </c>
      <c r="IH2249" t="s">
        <v>311</v>
      </c>
      <c r="IK2249">
        <v>-2</v>
      </c>
      <c r="IL2249" t="s">
        <v>278</v>
      </c>
      <c r="IM2249" t="s">
        <v>279</v>
      </c>
      <c r="IN2249" t="s">
        <v>468</v>
      </c>
      <c r="IP2249" t="s">
        <v>504</v>
      </c>
    </row>
    <row r="2250" spans="1:250" x14ac:dyDescent="0.35">
      <c r="A2250">
        <v>15704</v>
      </c>
      <c r="B2250">
        <v>-922729984</v>
      </c>
      <c r="C2250">
        <v>1837</v>
      </c>
      <c r="D2250" t="s">
        <v>272</v>
      </c>
      <c r="E2250" t="s">
        <v>273</v>
      </c>
      <c r="F2250">
        <v>13794</v>
      </c>
      <c r="G2250" t="s">
        <v>274</v>
      </c>
      <c r="H2250" t="s">
        <v>275</v>
      </c>
      <c r="I2250">
        <v>521</v>
      </c>
      <c r="J2250" t="s">
        <v>539</v>
      </c>
      <c r="K2250" t="s">
        <v>540</v>
      </c>
      <c r="L2250">
        <v>39215</v>
      </c>
      <c r="M2250" t="s">
        <v>374</v>
      </c>
      <c r="N2250" t="s">
        <v>375</v>
      </c>
      <c r="O2250">
        <v>39215</v>
      </c>
      <c r="P2250" t="s">
        <v>374</v>
      </c>
      <c r="Q2250" t="s">
        <v>375</v>
      </c>
      <c r="R2250" t="s">
        <v>552</v>
      </c>
      <c r="S2250" s="43">
        <v>0</v>
      </c>
      <c r="U2250" s="43">
        <v>19</v>
      </c>
      <c r="IF2250">
        <v>39215</v>
      </c>
      <c r="IG2250" t="s">
        <v>374</v>
      </c>
      <c r="IH2250" t="s">
        <v>311</v>
      </c>
      <c r="IK2250">
        <v>-2</v>
      </c>
      <c r="IL2250" t="s">
        <v>278</v>
      </c>
      <c r="IM2250" t="s">
        <v>279</v>
      </c>
      <c r="IN2250" t="s">
        <v>468</v>
      </c>
      <c r="IP2250" t="s">
        <v>504</v>
      </c>
    </row>
    <row r="2251" spans="1:250" x14ac:dyDescent="0.35">
      <c r="A2251">
        <v>15705</v>
      </c>
      <c r="B2251">
        <v>-922729984</v>
      </c>
      <c r="C2251">
        <v>1837</v>
      </c>
      <c r="D2251" t="s">
        <v>272</v>
      </c>
      <c r="E2251" t="s">
        <v>273</v>
      </c>
      <c r="F2251">
        <v>13794</v>
      </c>
      <c r="G2251" t="s">
        <v>274</v>
      </c>
      <c r="H2251" t="s">
        <v>275</v>
      </c>
      <c r="I2251">
        <v>519</v>
      </c>
      <c r="J2251" t="s">
        <v>541</v>
      </c>
      <c r="K2251" t="s">
        <v>542</v>
      </c>
      <c r="L2251">
        <v>39215</v>
      </c>
      <c r="M2251" t="s">
        <v>374</v>
      </c>
      <c r="N2251" t="s">
        <v>375</v>
      </c>
      <c r="O2251">
        <v>39215</v>
      </c>
      <c r="P2251" t="s">
        <v>374</v>
      </c>
      <c r="Q2251" t="s">
        <v>375</v>
      </c>
      <c r="R2251" t="s">
        <v>552</v>
      </c>
      <c r="S2251" s="43">
        <v>0</v>
      </c>
      <c r="U2251" s="43">
        <v>19</v>
      </c>
      <c r="IF2251">
        <v>39215</v>
      </c>
      <c r="IG2251" t="s">
        <v>374</v>
      </c>
      <c r="IH2251" t="s">
        <v>311</v>
      </c>
      <c r="IK2251">
        <v>-2</v>
      </c>
      <c r="IL2251" t="s">
        <v>278</v>
      </c>
      <c r="IM2251" t="s">
        <v>279</v>
      </c>
      <c r="IN2251" t="s">
        <v>468</v>
      </c>
      <c r="IP2251" t="s">
        <v>504</v>
      </c>
    </row>
    <row r="2252" spans="1:250" x14ac:dyDescent="0.35">
      <c r="A2252">
        <v>15706</v>
      </c>
      <c r="B2252">
        <v>-922729984</v>
      </c>
      <c r="C2252">
        <v>1837</v>
      </c>
      <c r="D2252" t="s">
        <v>272</v>
      </c>
      <c r="E2252" t="s">
        <v>273</v>
      </c>
      <c r="F2252">
        <v>1848</v>
      </c>
      <c r="G2252" t="s">
        <v>285</v>
      </c>
      <c r="H2252" t="s">
        <v>273</v>
      </c>
      <c r="I2252">
        <v>523</v>
      </c>
      <c r="J2252" t="s">
        <v>537</v>
      </c>
      <c r="K2252" t="s">
        <v>538</v>
      </c>
      <c r="L2252">
        <v>41235</v>
      </c>
      <c r="M2252" t="s">
        <v>378</v>
      </c>
      <c r="N2252" t="s">
        <v>379</v>
      </c>
      <c r="O2252">
        <v>41235</v>
      </c>
      <c r="P2252" t="s">
        <v>378</v>
      </c>
      <c r="Q2252" t="s">
        <v>379</v>
      </c>
      <c r="R2252" t="s">
        <v>552</v>
      </c>
      <c r="S2252" s="43">
        <v>6780.95</v>
      </c>
      <c r="U2252" s="43">
        <v>19</v>
      </c>
      <c r="IF2252">
        <v>41235</v>
      </c>
      <c r="IG2252" t="s">
        <v>378</v>
      </c>
      <c r="IH2252" t="s">
        <v>287</v>
      </c>
      <c r="IK2252">
        <v>-2</v>
      </c>
      <c r="IL2252" t="s">
        <v>278</v>
      </c>
      <c r="IM2252" t="s">
        <v>279</v>
      </c>
      <c r="IN2252" t="s">
        <v>505</v>
      </c>
      <c r="IP2252" t="s">
        <v>512</v>
      </c>
    </row>
    <row r="2253" spans="1:250" x14ac:dyDescent="0.35">
      <c r="A2253">
        <v>15707</v>
      </c>
      <c r="B2253">
        <v>-922729984</v>
      </c>
      <c r="C2253">
        <v>1837</v>
      </c>
      <c r="D2253" t="s">
        <v>272</v>
      </c>
      <c r="E2253" t="s">
        <v>273</v>
      </c>
      <c r="F2253">
        <v>1848</v>
      </c>
      <c r="G2253" t="s">
        <v>285</v>
      </c>
      <c r="H2253" t="s">
        <v>273</v>
      </c>
      <c r="I2253">
        <v>521</v>
      </c>
      <c r="J2253" t="s">
        <v>539</v>
      </c>
      <c r="K2253" t="s">
        <v>540</v>
      </c>
      <c r="L2253">
        <v>41235</v>
      </c>
      <c r="M2253" t="s">
        <v>378</v>
      </c>
      <c r="N2253" t="s">
        <v>379</v>
      </c>
      <c r="O2253">
        <v>41235</v>
      </c>
      <c r="P2253" t="s">
        <v>378</v>
      </c>
      <c r="Q2253" t="s">
        <v>379</v>
      </c>
      <c r="R2253" t="s">
        <v>552</v>
      </c>
      <c r="S2253" s="43">
        <v>0</v>
      </c>
      <c r="U2253" s="43">
        <v>19</v>
      </c>
      <c r="IF2253">
        <v>41235</v>
      </c>
      <c r="IG2253" t="s">
        <v>378</v>
      </c>
      <c r="IH2253" t="s">
        <v>287</v>
      </c>
      <c r="IK2253">
        <v>-2</v>
      </c>
      <c r="IL2253" t="s">
        <v>278</v>
      </c>
      <c r="IM2253" t="s">
        <v>279</v>
      </c>
      <c r="IN2253" t="s">
        <v>505</v>
      </c>
      <c r="IP2253" t="s">
        <v>512</v>
      </c>
    </row>
    <row r="2254" spans="1:250" x14ac:dyDescent="0.35">
      <c r="A2254">
        <v>15708</v>
      </c>
      <c r="B2254">
        <v>-922729984</v>
      </c>
      <c r="C2254">
        <v>1837</v>
      </c>
      <c r="D2254" t="s">
        <v>272</v>
      </c>
      <c r="E2254" t="s">
        <v>273</v>
      </c>
      <c r="F2254">
        <v>1848</v>
      </c>
      <c r="G2254" t="s">
        <v>285</v>
      </c>
      <c r="H2254" t="s">
        <v>273</v>
      </c>
      <c r="I2254">
        <v>519</v>
      </c>
      <c r="J2254" t="s">
        <v>541</v>
      </c>
      <c r="K2254" t="s">
        <v>542</v>
      </c>
      <c r="L2254">
        <v>41235</v>
      </c>
      <c r="M2254" t="s">
        <v>378</v>
      </c>
      <c r="N2254" t="s">
        <v>379</v>
      </c>
      <c r="O2254">
        <v>41235</v>
      </c>
      <c r="P2254" t="s">
        <v>378</v>
      </c>
      <c r="Q2254" t="s">
        <v>379</v>
      </c>
      <c r="R2254" t="s">
        <v>552</v>
      </c>
      <c r="S2254" s="43">
        <v>0</v>
      </c>
      <c r="U2254" s="43">
        <v>19</v>
      </c>
      <c r="IF2254">
        <v>41235</v>
      </c>
      <c r="IG2254" t="s">
        <v>378</v>
      </c>
      <c r="IH2254" t="s">
        <v>287</v>
      </c>
      <c r="IK2254">
        <v>-2</v>
      </c>
      <c r="IL2254" t="s">
        <v>278</v>
      </c>
      <c r="IM2254" t="s">
        <v>279</v>
      </c>
      <c r="IN2254" t="s">
        <v>505</v>
      </c>
      <c r="IP2254" t="s">
        <v>512</v>
      </c>
    </row>
    <row r="2255" spans="1:250" x14ac:dyDescent="0.35">
      <c r="A2255">
        <v>15709</v>
      </c>
      <c r="B2255">
        <v>-922729984</v>
      </c>
      <c r="C2255">
        <v>1837</v>
      </c>
      <c r="D2255" t="s">
        <v>272</v>
      </c>
      <c r="E2255" t="s">
        <v>273</v>
      </c>
      <c r="F2255">
        <v>1848</v>
      </c>
      <c r="G2255" t="s">
        <v>285</v>
      </c>
      <c r="H2255" t="s">
        <v>273</v>
      </c>
      <c r="I2255">
        <v>515</v>
      </c>
      <c r="J2255" t="s">
        <v>543</v>
      </c>
      <c r="K2255" t="s">
        <v>544</v>
      </c>
      <c r="L2255">
        <v>41235</v>
      </c>
      <c r="M2255" t="s">
        <v>378</v>
      </c>
      <c r="N2255" t="s">
        <v>379</v>
      </c>
      <c r="O2255">
        <v>41235</v>
      </c>
      <c r="P2255" t="s">
        <v>378</v>
      </c>
      <c r="Q2255" t="s">
        <v>379</v>
      </c>
      <c r="R2255" t="s">
        <v>552</v>
      </c>
      <c r="S2255" s="43">
        <v>0</v>
      </c>
      <c r="U2255" s="43">
        <v>19</v>
      </c>
      <c r="IF2255">
        <v>41235</v>
      </c>
      <c r="IG2255" t="s">
        <v>378</v>
      </c>
      <c r="IH2255" t="s">
        <v>287</v>
      </c>
      <c r="IK2255">
        <v>-2</v>
      </c>
      <c r="IL2255" t="s">
        <v>278</v>
      </c>
      <c r="IM2255" t="s">
        <v>279</v>
      </c>
      <c r="IN2255" t="s">
        <v>505</v>
      </c>
      <c r="IP2255" t="s">
        <v>512</v>
      </c>
    </row>
    <row r="2256" spans="1:250" x14ac:dyDescent="0.35">
      <c r="A2256">
        <v>15710</v>
      </c>
      <c r="B2256">
        <v>-922729984</v>
      </c>
      <c r="C2256">
        <v>1837</v>
      </c>
      <c r="D2256" t="s">
        <v>272</v>
      </c>
      <c r="E2256" t="s">
        <v>273</v>
      </c>
      <c r="F2256">
        <v>1848</v>
      </c>
      <c r="G2256" t="s">
        <v>285</v>
      </c>
      <c r="H2256" t="s">
        <v>273</v>
      </c>
      <c r="I2256">
        <v>513</v>
      </c>
      <c r="J2256" t="s">
        <v>545</v>
      </c>
      <c r="K2256" t="s">
        <v>546</v>
      </c>
      <c r="L2256">
        <v>41235</v>
      </c>
      <c r="M2256" t="s">
        <v>378</v>
      </c>
      <c r="N2256" t="s">
        <v>379</v>
      </c>
      <c r="O2256">
        <v>41235</v>
      </c>
      <c r="P2256" t="s">
        <v>378</v>
      </c>
      <c r="Q2256" t="s">
        <v>379</v>
      </c>
      <c r="R2256" t="s">
        <v>552</v>
      </c>
      <c r="S2256" s="43">
        <v>0</v>
      </c>
      <c r="U2256" s="43">
        <v>19</v>
      </c>
      <c r="IF2256">
        <v>41235</v>
      </c>
      <c r="IG2256" t="s">
        <v>378</v>
      </c>
      <c r="IH2256" t="s">
        <v>287</v>
      </c>
      <c r="IK2256">
        <v>-2</v>
      </c>
      <c r="IL2256" t="s">
        <v>278</v>
      </c>
      <c r="IM2256" t="s">
        <v>279</v>
      </c>
      <c r="IN2256" t="s">
        <v>505</v>
      </c>
      <c r="IP2256" t="s">
        <v>512</v>
      </c>
    </row>
    <row r="2257" spans="1:250" x14ac:dyDescent="0.35">
      <c r="A2257">
        <v>15711</v>
      </c>
      <c r="B2257">
        <v>-922729984</v>
      </c>
      <c r="C2257">
        <v>1837</v>
      </c>
      <c r="D2257" t="s">
        <v>272</v>
      </c>
      <c r="E2257" t="s">
        <v>273</v>
      </c>
      <c r="F2257">
        <v>1848</v>
      </c>
      <c r="G2257" t="s">
        <v>285</v>
      </c>
      <c r="H2257" t="s">
        <v>273</v>
      </c>
      <c r="I2257">
        <v>509</v>
      </c>
      <c r="J2257" t="s">
        <v>547</v>
      </c>
      <c r="K2257" t="s">
        <v>548</v>
      </c>
      <c r="L2257">
        <v>41235</v>
      </c>
      <c r="M2257" t="s">
        <v>378</v>
      </c>
      <c r="N2257" t="s">
        <v>379</v>
      </c>
      <c r="O2257">
        <v>41235</v>
      </c>
      <c r="P2257" t="s">
        <v>378</v>
      </c>
      <c r="Q2257" t="s">
        <v>379</v>
      </c>
      <c r="R2257" t="s">
        <v>552</v>
      </c>
      <c r="S2257" s="43">
        <v>0</v>
      </c>
      <c r="U2257" s="43">
        <v>19</v>
      </c>
      <c r="IF2257">
        <v>41235</v>
      </c>
      <c r="IG2257" t="s">
        <v>378</v>
      </c>
      <c r="IH2257" t="s">
        <v>287</v>
      </c>
      <c r="IK2257">
        <v>-2</v>
      </c>
      <c r="IL2257" t="s">
        <v>278</v>
      </c>
      <c r="IM2257" t="s">
        <v>279</v>
      </c>
      <c r="IN2257" t="s">
        <v>505</v>
      </c>
      <c r="IP2257" t="s">
        <v>512</v>
      </c>
    </row>
    <row r="2258" spans="1:250" x14ac:dyDescent="0.35">
      <c r="A2258">
        <v>15712</v>
      </c>
      <c r="B2258">
        <v>-922729984</v>
      </c>
      <c r="C2258">
        <v>1837</v>
      </c>
      <c r="D2258" t="s">
        <v>272</v>
      </c>
      <c r="E2258" t="s">
        <v>273</v>
      </c>
      <c r="F2258">
        <v>7057</v>
      </c>
      <c r="G2258" t="s">
        <v>290</v>
      </c>
      <c r="H2258" t="s">
        <v>291</v>
      </c>
      <c r="I2258">
        <v>515</v>
      </c>
      <c r="J2258" t="s">
        <v>543</v>
      </c>
      <c r="K2258" t="s">
        <v>544</v>
      </c>
      <c r="L2258">
        <v>45709</v>
      </c>
      <c r="M2258" t="s">
        <v>508</v>
      </c>
      <c r="N2258" t="s">
        <v>509</v>
      </c>
      <c r="O2258">
        <v>45709</v>
      </c>
      <c r="P2258" t="s">
        <v>508</v>
      </c>
      <c r="Q2258" t="s">
        <v>509</v>
      </c>
      <c r="R2258" t="s">
        <v>552</v>
      </c>
      <c r="S2258" s="43">
        <v>0</v>
      </c>
      <c r="U2258" s="43">
        <v>19</v>
      </c>
      <c r="IF2258">
        <v>45709</v>
      </c>
      <c r="IG2258" t="s">
        <v>508</v>
      </c>
      <c r="IH2258" t="s">
        <v>292</v>
      </c>
      <c r="IK2258">
        <v>-2</v>
      </c>
      <c r="IL2258" t="s">
        <v>278</v>
      </c>
      <c r="IM2258" t="s">
        <v>279</v>
      </c>
      <c r="IN2258" t="s">
        <v>471</v>
      </c>
      <c r="IP2258" t="s">
        <v>510</v>
      </c>
    </row>
    <row r="2259" spans="1:250" x14ac:dyDescent="0.35">
      <c r="A2259">
        <v>15713</v>
      </c>
      <c r="B2259">
        <v>-922729984</v>
      </c>
      <c r="C2259">
        <v>1837</v>
      </c>
      <c r="D2259" t="s">
        <v>272</v>
      </c>
      <c r="E2259" t="s">
        <v>273</v>
      </c>
      <c r="F2259">
        <v>7057</v>
      </c>
      <c r="G2259" t="s">
        <v>290</v>
      </c>
      <c r="H2259" t="s">
        <v>291</v>
      </c>
      <c r="I2259">
        <v>513</v>
      </c>
      <c r="J2259" t="s">
        <v>545</v>
      </c>
      <c r="K2259" t="s">
        <v>546</v>
      </c>
      <c r="L2259">
        <v>45709</v>
      </c>
      <c r="M2259" t="s">
        <v>508</v>
      </c>
      <c r="N2259" t="s">
        <v>509</v>
      </c>
      <c r="O2259">
        <v>45709</v>
      </c>
      <c r="P2259" t="s">
        <v>508</v>
      </c>
      <c r="Q2259" t="s">
        <v>509</v>
      </c>
      <c r="R2259" t="s">
        <v>552</v>
      </c>
      <c r="S2259" s="43">
        <v>0</v>
      </c>
      <c r="U2259" s="43">
        <v>19</v>
      </c>
      <c r="IF2259">
        <v>45709</v>
      </c>
      <c r="IG2259" t="s">
        <v>508</v>
      </c>
      <c r="IH2259" t="s">
        <v>292</v>
      </c>
      <c r="IK2259">
        <v>-2</v>
      </c>
      <c r="IL2259" t="s">
        <v>278</v>
      </c>
      <c r="IM2259" t="s">
        <v>279</v>
      </c>
      <c r="IN2259" t="s">
        <v>471</v>
      </c>
      <c r="IP2259" t="s">
        <v>510</v>
      </c>
    </row>
    <row r="2260" spans="1:250" x14ac:dyDescent="0.35">
      <c r="A2260">
        <v>15714</v>
      </c>
      <c r="B2260">
        <v>-922729984</v>
      </c>
      <c r="C2260">
        <v>1837</v>
      </c>
      <c r="D2260" t="s">
        <v>272</v>
      </c>
      <c r="E2260" t="s">
        <v>273</v>
      </c>
      <c r="F2260">
        <v>7057</v>
      </c>
      <c r="G2260" t="s">
        <v>290</v>
      </c>
      <c r="H2260" t="s">
        <v>291</v>
      </c>
      <c r="I2260">
        <v>509</v>
      </c>
      <c r="J2260" t="s">
        <v>547</v>
      </c>
      <c r="K2260" t="s">
        <v>548</v>
      </c>
      <c r="L2260">
        <v>45709</v>
      </c>
      <c r="M2260" t="s">
        <v>508</v>
      </c>
      <c r="N2260" t="s">
        <v>509</v>
      </c>
      <c r="O2260">
        <v>45709</v>
      </c>
      <c r="P2260" t="s">
        <v>508</v>
      </c>
      <c r="Q2260" t="s">
        <v>509</v>
      </c>
      <c r="R2260" t="s">
        <v>552</v>
      </c>
      <c r="S2260" s="43">
        <v>0</v>
      </c>
      <c r="U2260" s="43">
        <v>19</v>
      </c>
      <c r="IF2260">
        <v>45709</v>
      </c>
      <c r="IG2260" t="s">
        <v>508</v>
      </c>
      <c r="IH2260" t="s">
        <v>292</v>
      </c>
      <c r="IK2260">
        <v>-2</v>
      </c>
      <c r="IL2260" t="s">
        <v>278</v>
      </c>
      <c r="IM2260" t="s">
        <v>279</v>
      </c>
      <c r="IN2260" t="s">
        <v>471</v>
      </c>
      <c r="IP2260" t="s">
        <v>510</v>
      </c>
    </row>
    <row r="2261" spans="1:250" x14ac:dyDescent="0.35">
      <c r="A2261">
        <v>15715</v>
      </c>
      <c r="B2261">
        <v>-922729984</v>
      </c>
      <c r="C2261">
        <v>1837</v>
      </c>
      <c r="D2261" t="s">
        <v>272</v>
      </c>
      <c r="E2261" t="s">
        <v>273</v>
      </c>
      <c r="F2261">
        <v>7057</v>
      </c>
      <c r="G2261" t="s">
        <v>290</v>
      </c>
      <c r="H2261" t="s">
        <v>291</v>
      </c>
      <c r="I2261">
        <v>507</v>
      </c>
      <c r="J2261" t="s">
        <v>549</v>
      </c>
      <c r="K2261" t="s">
        <v>550</v>
      </c>
      <c r="L2261">
        <v>45709</v>
      </c>
      <c r="M2261" t="s">
        <v>508</v>
      </c>
      <c r="N2261" t="s">
        <v>509</v>
      </c>
      <c r="O2261">
        <v>45709</v>
      </c>
      <c r="P2261" t="s">
        <v>508</v>
      </c>
      <c r="Q2261" t="s">
        <v>509</v>
      </c>
      <c r="R2261" t="s">
        <v>552</v>
      </c>
      <c r="S2261" s="43">
        <v>0</v>
      </c>
      <c r="U2261" s="43">
        <v>19</v>
      </c>
      <c r="IF2261">
        <v>45709</v>
      </c>
      <c r="IG2261" t="s">
        <v>508</v>
      </c>
      <c r="IH2261" t="s">
        <v>292</v>
      </c>
      <c r="IK2261">
        <v>-2</v>
      </c>
      <c r="IL2261" t="s">
        <v>278</v>
      </c>
      <c r="IM2261" t="s">
        <v>279</v>
      </c>
      <c r="IN2261" t="s">
        <v>471</v>
      </c>
      <c r="IP2261" t="s">
        <v>510</v>
      </c>
    </row>
    <row r="2262" spans="1:250" x14ac:dyDescent="0.35">
      <c r="A2262">
        <v>15716</v>
      </c>
      <c r="B2262">
        <v>-922729984</v>
      </c>
      <c r="C2262">
        <v>1837</v>
      </c>
      <c r="D2262" t="s">
        <v>272</v>
      </c>
      <c r="E2262" t="s">
        <v>273</v>
      </c>
      <c r="F2262">
        <v>1848</v>
      </c>
      <c r="G2262" t="s">
        <v>285</v>
      </c>
      <c r="H2262" t="s">
        <v>273</v>
      </c>
      <c r="I2262">
        <v>528</v>
      </c>
      <c r="J2262" t="s">
        <v>531</v>
      </c>
      <c r="K2262" t="s">
        <v>532</v>
      </c>
      <c r="L2262">
        <v>41235</v>
      </c>
      <c r="M2262" t="s">
        <v>378</v>
      </c>
      <c r="N2262" t="s">
        <v>379</v>
      </c>
      <c r="O2262">
        <v>41235</v>
      </c>
      <c r="P2262" t="s">
        <v>378</v>
      </c>
      <c r="Q2262" t="s">
        <v>379</v>
      </c>
      <c r="R2262" t="s">
        <v>552</v>
      </c>
      <c r="S2262" s="43">
        <v>0</v>
      </c>
      <c r="U2262" s="43">
        <v>19</v>
      </c>
      <c r="IF2262">
        <v>41235</v>
      </c>
      <c r="IG2262" t="s">
        <v>378</v>
      </c>
      <c r="IH2262" t="s">
        <v>287</v>
      </c>
      <c r="IK2262">
        <v>-2</v>
      </c>
      <c r="IL2262" t="s">
        <v>278</v>
      </c>
      <c r="IM2262" t="s">
        <v>279</v>
      </c>
      <c r="IN2262" t="s">
        <v>505</v>
      </c>
      <c r="IP2262" t="s">
        <v>512</v>
      </c>
    </row>
    <row r="2263" spans="1:250" x14ac:dyDescent="0.35">
      <c r="A2263">
        <v>15717</v>
      </c>
      <c r="B2263">
        <v>-922729984</v>
      </c>
      <c r="C2263">
        <v>1837</v>
      </c>
      <c r="D2263" t="s">
        <v>272</v>
      </c>
      <c r="E2263" t="s">
        <v>273</v>
      </c>
      <c r="F2263">
        <v>1848</v>
      </c>
      <c r="G2263" t="s">
        <v>285</v>
      </c>
      <c r="H2263" t="s">
        <v>273</v>
      </c>
      <c r="I2263">
        <v>527</v>
      </c>
      <c r="J2263" t="s">
        <v>535</v>
      </c>
      <c r="K2263" t="s">
        <v>536</v>
      </c>
      <c r="L2263">
        <v>41235</v>
      </c>
      <c r="M2263" t="s">
        <v>378</v>
      </c>
      <c r="N2263" t="s">
        <v>379</v>
      </c>
      <c r="O2263">
        <v>41235</v>
      </c>
      <c r="P2263" t="s">
        <v>378</v>
      </c>
      <c r="Q2263" t="s">
        <v>379</v>
      </c>
      <c r="R2263" t="s">
        <v>552</v>
      </c>
      <c r="S2263" s="43">
        <v>-6780.95</v>
      </c>
      <c r="U2263" s="43">
        <v>19</v>
      </c>
      <c r="IF2263">
        <v>41235</v>
      </c>
      <c r="IG2263" t="s">
        <v>378</v>
      </c>
      <c r="IH2263" t="s">
        <v>287</v>
      </c>
      <c r="IK2263">
        <v>-2</v>
      </c>
      <c r="IL2263" t="s">
        <v>278</v>
      </c>
      <c r="IM2263" t="s">
        <v>279</v>
      </c>
      <c r="IN2263" t="s">
        <v>505</v>
      </c>
      <c r="IP2263" t="s">
        <v>512</v>
      </c>
    </row>
    <row r="2264" spans="1:250" x14ac:dyDescent="0.35">
      <c r="A2264">
        <v>15718</v>
      </c>
      <c r="B2264">
        <v>-922729984</v>
      </c>
      <c r="C2264">
        <v>1837</v>
      </c>
      <c r="D2264" t="s">
        <v>272</v>
      </c>
      <c r="E2264" t="s">
        <v>273</v>
      </c>
      <c r="F2264">
        <v>7057</v>
      </c>
      <c r="G2264" t="s">
        <v>290</v>
      </c>
      <c r="H2264" t="s">
        <v>291</v>
      </c>
      <c r="I2264">
        <v>507</v>
      </c>
      <c r="J2264" t="s">
        <v>549</v>
      </c>
      <c r="K2264" t="s">
        <v>550</v>
      </c>
      <c r="L2264">
        <v>49627</v>
      </c>
      <c r="M2264" t="s">
        <v>514</v>
      </c>
      <c r="N2264" t="s">
        <v>515</v>
      </c>
      <c r="O2264">
        <v>49627</v>
      </c>
      <c r="P2264" t="s">
        <v>514</v>
      </c>
      <c r="Q2264" t="s">
        <v>515</v>
      </c>
      <c r="R2264" t="s">
        <v>552</v>
      </c>
      <c r="S2264" s="43">
        <v>0</v>
      </c>
      <c r="U2264" s="43">
        <v>19</v>
      </c>
      <c r="IF2264">
        <v>49627</v>
      </c>
      <c r="IG2264" t="s">
        <v>514</v>
      </c>
      <c r="IH2264" t="s">
        <v>292</v>
      </c>
      <c r="IK2264">
        <v>-2</v>
      </c>
      <c r="IL2264" t="s">
        <v>278</v>
      </c>
      <c r="IM2264" t="s">
        <v>279</v>
      </c>
      <c r="IN2264" t="s">
        <v>471</v>
      </c>
      <c r="IP2264" t="s">
        <v>514</v>
      </c>
    </row>
    <row r="2265" spans="1:250" x14ac:dyDescent="0.35">
      <c r="A2265">
        <v>15719</v>
      </c>
      <c r="B2265">
        <v>-922729984</v>
      </c>
      <c r="C2265">
        <v>1837</v>
      </c>
      <c r="D2265" t="s">
        <v>272</v>
      </c>
      <c r="E2265" t="s">
        <v>273</v>
      </c>
      <c r="F2265">
        <v>7057</v>
      </c>
      <c r="G2265" t="s">
        <v>290</v>
      </c>
      <c r="H2265" t="s">
        <v>291</v>
      </c>
      <c r="I2265">
        <v>528</v>
      </c>
      <c r="J2265" t="s">
        <v>531</v>
      </c>
      <c r="K2265" t="s">
        <v>532</v>
      </c>
      <c r="L2265">
        <v>45709</v>
      </c>
      <c r="M2265" t="s">
        <v>508</v>
      </c>
      <c r="N2265" t="s">
        <v>509</v>
      </c>
      <c r="O2265">
        <v>45709</v>
      </c>
      <c r="P2265" t="s">
        <v>508</v>
      </c>
      <c r="Q2265" t="s">
        <v>509</v>
      </c>
      <c r="R2265" t="s">
        <v>552</v>
      </c>
      <c r="S2265" s="43">
        <v>0</v>
      </c>
      <c r="U2265" s="43">
        <v>19</v>
      </c>
      <c r="IF2265">
        <v>45709</v>
      </c>
      <c r="IG2265" t="s">
        <v>508</v>
      </c>
      <c r="IH2265" t="s">
        <v>292</v>
      </c>
      <c r="IK2265">
        <v>-2</v>
      </c>
      <c r="IL2265" t="s">
        <v>278</v>
      </c>
      <c r="IM2265" t="s">
        <v>279</v>
      </c>
      <c r="IN2265" t="s">
        <v>471</v>
      </c>
      <c r="IP2265" t="s">
        <v>510</v>
      </c>
    </row>
    <row r="2266" spans="1:250" x14ac:dyDescent="0.35">
      <c r="A2266">
        <v>15720</v>
      </c>
      <c r="B2266">
        <v>-922729984</v>
      </c>
      <c r="C2266">
        <v>1837</v>
      </c>
      <c r="D2266" t="s">
        <v>272</v>
      </c>
      <c r="E2266" t="s">
        <v>273</v>
      </c>
      <c r="F2266">
        <v>7057</v>
      </c>
      <c r="G2266" t="s">
        <v>290</v>
      </c>
      <c r="H2266" t="s">
        <v>291</v>
      </c>
      <c r="I2266">
        <v>527</v>
      </c>
      <c r="J2266" t="s">
        <v>535</v>
      </c>
      <c r="K2266" t="s">
        <v>536</v>
      </c>
      <c r="L2266">
        <v>45709</v>
      </c>
      <c r="M2266" t="s">
        <v>508</v>
      </c>
      <c r="N2266" t="s">
        <v>509</v>
      </c>
      <c r="O2266">
        <v>45709</v>
      </c>
      <c r="P2266" t="s">
        <v>508</v>
      </c>
      <c r="Q2266" t="s">
        <v>509</v>
      </c>
      <c r="R2266" t="s">
        <v>552</v>
      </c>
      <c r="S2266" s="43">
        <v>0</v>
      </c>
      <c r="U2266" s="43">
        <v>19</v>
      </c>
      <c r="IF2266">
        <v>45709</v>
      </c>
      <c r="IG2266" t="s">
        <v>508</v>
      </c>
      <c r="IH2266" t="s">
        <v>292</v>
      </c>
      <c r="IK2266">
        <v>-2</v>
      </c>
      <c r="IL2266" t="s">
        <v>278</v>
      </c>
      <c r="IM2266" t="s">
        <v>279</v>
      </c>
      <c r="IN2266" t="s">
        <v>471</v>
      </c>
      <c r="IP2266" t="s">
        <v>510</v>
      </c>
    </row>
    <row r="2267" spans="1:250" x14ac:dyDescent="0.35">
      <c r="A2267">
        <v>15721</v>
      </c>
      <c r="B2267">
        <v>-922729984</v>
      </c>
      <c r="C2267">
        <v>1837</v>
      </c>
      <c r="D2267" t="s">
        <v>272</v>
      </c>
      <c r="E2267" t="s">
        <v>273</v>
      </c>
      <c r="F2267">
        <v>7057</v>
      </c>
      <c r="G2267" t="s">
        <v>290</v>
      </c>
      <c r="H2267" t="s">
        <v>291</v>
      </c>
      <c r="I2267">
        <v>523</v>
      </c>
      <c r="J2267" t="s">
        <v>537</v>
      </c>
      <c r="K2267" t="s">
        <v>538</v>
      </c>
      <c r="L2267">
        <v>45709</v>
      </c>
      <c r="M2267" t="s">
        <v>508</v>
      </c>
      <c r="N2267" t="s">
        <v>509</v>
      </c>
      <c r="O2267">
        <v>45709</v>
      </c>
      <c r="P2267" t="s">
        <v>508</v>
      </c>
      <c r="Q2267" t="s">
        <v>509</v>
      </c>
      <c r="R2267" t="s">
        <v>552</v>
      </c>
      <c r="S2267" s="43">
        <v>0</v>
      </c>
      <c r="U2267" s="43">
        <v>19</v>
      </c>
      <c r="IF2267">
        <v>45709</v>
      </c>
      <c r="IG2267" t="s">
        <v>508</v>
      </c>
      <c r="IH2267" t="s">
        <v>292</v>
      </c>
      <c r="IK2267">
        <v>-2</v>
      </c>
      <c r="IL2267" t="s">
        <v>278</v>
      </c>
      <c r="IM2267" t="s">
        <v>279</v>
      </c>
      <c r="IN2267" t="s">
        <v>471</v>
      </c>
      <c r="IP2267" t="s">
        <v>510</v>
      </c>
    </row>
    <row r="2268" spans="1:250" x14ac:dyDescent="0.35">
      <c r="A2268">
        <v>15722</v>
      </c>
      <c r="B2268">
        <v>-922729984</v>
      </c>
      <c r="C2268">
        <v>1837</v>
      </c>
      <c r="D2268" t="s">
        <v>272</v>
      </c>
      <c r="E2268" t="s">
        <v>273</v>
      </c>
      <c r="F2268">
        <v>7057</v>
      </c>
      <c r="G2268" t="s">
        <v>290</v>
      </c>
      <c r="H2268" t="s">
        <v>291</v>
      </c>
      <c r="I2268">
        <v>521</v>
      </c>
      <c r="J2268" t="s">
        <v>539</v>
      </c>
      <c r="K2268" t="s">
        <v>540</v>
      </c>
      <c r="L2268">
        <v>45709</v>
      </c>
      <c r="M2268" t="s">
        <v>508</v>
      </c>
      <c r="N2268" t="s">
        <v>509</v>
      </c>
      <c r="O2268">
        <v>45709</v>
      </c>
      <c r="P2268" t="s">
        <v>508</v>
      </c>
      <c r="Q2268" t="s">
        <v>509</v>
      </c>
      <c r="R2268" t="s">
        <v>552</v>
      </c>
      <c r="S2268" s="43">
        <v>0</v>
      </c>
      <c r="U2268" s="43">
        <v>19</v>
      </c>
      <c r="IF2268">
        <v>45709</v>
      </c>
      <c r="IG2268" t="s">
        <v>508</v>
      </c>
      <c r="IH2268" t="s">
        <v>292</v>
      </c>
      <c r="IK2268">
        <v>-2</v>
      </c>
      <c r="IL2268" t="s">
        <v>278</v>
      </c>
      <c r="IM2268" t="s">
        <v>279</v>
      </c>
      <c r="IN2268" t="s">
        <v>471</v>
      </c>
      <c r="IP2268" t="s">
        <v>510</v>
      </c>
    </row>
    <row r="2269" spans="1:250" x14ac:dyDescent="0.35">
      <c r="A2269">
        <v>15723</v>
      </c>
      <c r="B2269">
        <v>-922729984</v>
      </c>
      <c r="C2269">
        <v>1837</v>
      </c>
      <c r="D2269" t="s">
        <v>272</v>
      </c>
      <c r="E2269" t="s">
        <v>273</v>
      </c>
      <c r="F2269">
        <v>7057</v>
      </c>
      <c r="G2269" t="s">
        <v>290</v>
      </c>
      <c r="H2269" t="s">
        <v>291</v>
      </c>
      <c r="I2269">
        <v>519</v>
      </c>
      <c r="J2269" t="s">
        <v>541</v>
      </c>
      <c r="K2269" t="s">
        <v>542</v>
      </c>
      <c r="L2269">
        <v>45709</v>
      </c>
      <c r="M2269" t="s">
        <v>508</v>
      </c>
      <c r="N2269" t="s">
        <v>509</v>
      </c>
      <c r="O2269">
        <v>45709</v>
      </c>
      <c r="P2269" t="s">
        <v>508</v>
      </c>
      <c r="Q2269" t="s">
        <v>509</v>
      </c>
      <c r="R2269" t="s">
        <v>552</v>
      </c>
      <c r="S2269" s="43">
        <v>0</v>
      </c>
      <c r="U2269" s="43">
        <v>19</v>
      </c>
      <c r="IF2269">
        <v>45709</v>
      </c>
      <c r="IG2269" t="s">
        <v>508</v>
      </c>
      <c r="IH2269" t="s">
        <v>292</v>
      </c>
      <c r="IK2269">
        <v>-2</v>
      </c>
      <c r="IL2269" t="s">
        <v>278</v>
      </c>
      <c r="IM2269" t="s">
        <v>279</v>
      </c>
      <c r="IN2269" t="s">
        <v>471</v>
      </c>
      <c r="IP2269" t="s">
        <v>510</v>
      </c>
    </row>
    <row r="2270" spans="1:250" x14ac:dyDescent="0.35">
      <c r="A2270">
        <v>15724</v>
      </c>
      <c r="B2270">
        <v>-922729984</v>
      </c>
      <c r="C2270">
        <v>1837</v>
      </c>
      <c r="D2270" t="s">
        <v>272</v>
      </c>
      <c r="E2270" t="s">
        <v>273</v>
      </c>
      <c r="F2270">
        <v>7057</v>
      </c>
      <c r="G2270" t="s">
        <v>290</v>
      </c>
      <c r="H2270" t="s">
        <v>291</v>
      </c>
      <c r="I2270">
        <v>523</v>
      </c>
      <c r="J2270" t="s">
        <v>537</v>
      </c>
      <c r="K2270" t="s">
        <v>538</v>
      </c>
      <c r="L2270">
        <v>49627</v>
      </c>
      <c r="M2270" t="s">
        <v>514</v>
      </c>
      <c r="N2270" t="s">
        <v>515</v>
      </c>
      <c r="O2270">
        <v>49627</v>
      </c>
      <c r="P2270" t="s">
        <v>514</v>
      </c>
      <c r="Q2270" t="s">
        <v>515</v>
      </c>
      <c r="R2270" t="s">
        <v>552</v>
      </c>
      <c r="S2270" s="43">
        <v>0</v>
      </c>
      <c r="U2270" s="43">
        <v>19</v>
      </c>
      <c r="IF2270">
        <v>49627</v>
      </c>
      <c r="IG2270" t="s">
        <v>514</v>
      </c>
      <c r="IH2270" t="s">
        <v>292</v>
      </c>
      <c r="IK2270">
        <v>-2</v>
      </c>
      <c r="IL2270" t="s">
        <v>278</v>
      </c>
      <c r="IM2270" t="s">
        <v>279</v>
      </c>
      <c r="IN2270" t="s">
        <v>471</v>
      </c>
      <c r="IP2270" t="s">
        <v>514</v>
      </c>
    </row>
    <row r="2271" spans="1:250" x14ac:dyDescent="0.35">
      <c r="A2271">
        <v>15725</v>
      </c>
      <c r="B2271">
        <v>-922729984</v>
      </c>
      <c r="C2271">
        <v>1837</v>
      </c>
      <c r="D2271" t="s">
        <v>272</v>
      </c>
      <c r="E2271" t="s">
        <v>273</v>
      </c>
      <c r="F2271">
        <v>7057</v>
      </c>
      <c r="G2271" t="s">
        <v>290</v>
      </c>
      <c r="H2271" t="s">
        <v>291</v>
      </c>
      <c r="I2271">
        <v>521</v>
      </c>
      <c r="J2271" t="s">
        <v>539</v>
      </c>
      <c r="K2271" t="s">
        <v>540</v>
      </c>
      <c r="L2271">
        <v>49627</v>
      </c>
      <c r="M2271" t="s">
        <v>514</v>
      </c>
      <c r="N2271" t="s">
        <v>515</v>
      </c>
      <c r="O2271">
        <v>49627</v>
      </c>
      <c r="P2271" t="s">
        <v>514</v>
      </c>
      <c r="Q2271" t="s">
        <v>515</v>
      </c>
      <c r="R2271" t="s">
        <v>552</v>
      </c>
      <c r="S2271" s="43">
        <v>0</v>
      </c>
      <c r="U2271" s="43">
        <v>19</v>
      </c>
      <c r="IF2271">
        <v>49627</v>
      </c>
      <c r="IG2271" t="s">
        <v>514</v>
      </c>
      <c r="IH2271" t="s">
        <v>292</v>
      </c>
      <c r="IK2271">
        <v>-2</v>
      </c>
      <c r="IL2271" t="s">
        <v>278</v>
      </c>
      <c r="IM2271" t="s">
        <v>279</v>
      </c>
      <c r="IN2271" t="s">
        <v>471</v>
      </c>
      <c r="IP2271" t="s">
        <v>514</v>
      </c>
    </row>
    <row r="2272" spans="1:250" x14ac:dyDescent="0.35">
      <c r="A2272">
        <v>15726</v>
      </c>
      <c r="B2272">
        <v>-922729984</v>
      </c>
      <c r="C2272">
        <v>1837</v>
      </c>
      <c r="D2272" t="s">
        <v>272</v>
      </c>
      <c r="E2272" t="s">
        <v>273</v>
      </c>
      <c r="F2272">
        <v>7057</v>
      </c>
      <c r="G2272" t="s">
        <v>290</v>
      </c>
      <c r="H2272" t="s">
        <v>291</v>
      </c>
      <c r="I2272">
        <v>519</v>
      </c>
      <c r="J2272" t="s">
        <v>541</v>
      </c>
      <c r="K2272" t="s">
        <v>542</v>
      </c>
      <c r="L2272">
        <v>49627</v>
      </c>
      <c r="M2272" t="s">
        <v>514</v>
      </c>
      <c r="N2272" t="s">
        <v>515</v>
      </c>
      <c r="O2272">
        <v>49627</v>
      </c>
      <c r="P2272" t="s">
        <v>514</v>
      </c>
      <c r="Q2272" t="s">
        <v>515</v>
      </c>
      <c r="R2272" t="s">
        <v>552</v>
      </c>
      <c r="S2272" s="43">
        <v>0</v>
      </c>
      <c r="U2272" s="43">
        <v>19</v>
      </c>
      <c r="IF2272">
        <v>49627</v>
      </c>
      <c r="IG2272" t="s">
        <v>514</v>
      </c>
      <c r="IH2272" t="s">
        <v>292</v>
      </c>
      <c r="IK2272">
        <v>-2</v>
      </c>
      <c r="IL2272" t="s">
        <v>278</v>
      </c>
      <c r="IM2272" t="s">
        <v>279</v>
      </c>
      <c r="IN2272" t="s">
        <v>471</v>
      </c>
      <c r="IP2272" t="s">
        <v>514</v>
      </c>
    </row>
    <row r="2273" spans="1:250" x14ac:dyDescent="0.35">
      <c r="A2273">
        <v>15727</v>
      </c>
      <c r="B2273">
        <v>-922729984</v>
      </c>
      <c r="C2273">
        <v>1837</v>
      </c>
      <c r="D2273" t="s">
        <v>272</v>
      </c>
      <c r="E2273" t="s">
        <v>273</v>
      </c>
      <c r="F2273">
        <v>7057</v>
      </c>
      <c r="G2273" t="s">
        <v>290</v>
      </c>
      <c r="H2273" t="s">
        <v>291</v>
      </c>
      <c r="I2273">
        <v>515</v>
      </c>
      <c r="J2273" t="s">
        <v>543</v>
      </c>
      <c r="K2273" t="s">
        <v>544</v>
      </c>
      <c r="L2273">
        <v>49627</v>
      </c>
      <c r="M2273" t="s">
        <v>514</v>
      </c>
      <c r="N2273" t="s">
        <v>515</v>
      </c>
      <c r="O2273">
        <v>49627</v>
      </c>
      <c r="P2273" t="s">
        <v>514</v>
      </c>
      <c r="Q2273" t="s">
        <v>515</v>
      </c>
      <c r="R2273" t="s">
        <v>552</v>
      </c>
      <c r="S2273" s="43">
        <v>0</v>
      </c>
      <c r="U2273" s="43">
        <v>19</v>
      </c>
      <c r="IF2273">
        <v>49627</v>
      </c>
      <c r="IG2273" t="s">
        <v>514</v>
      </c>
      <c r="IH2273" t="s">
        <v>292</v>
      </c>
      <c r="IK2273">
        <v>-2</v>
      </c>
      <c r="IL2273" t="s">
        <v>278</v>
      </c>
      <c r="IM2273" t="s">
        <v>279</v>
      </c>
      <c r="IN2273" t="s">
        <v>471</v>
      </c>
      <c r="IP2273" t="s">
        <v>514</v>
      </c>
    </row>
    <row r="2274" spans="1:250" x14ac:dyDescent="0.35">
      <c r="A2274">
        <v>15728</v>
      </c>
      <c r="B2274">
        <v>-922729984</v>
      </c>
      <c r="C2274">
        <v>1837</v>
      </c>
      <c r="D2274" t="s">
        <v>272</v>
      </c>
      <c r="E2274" t="s">
        <v>273</v>
      </c>
      <c r="F2274">
        <v>7057</v>
      </c>
      <c r="G2274" t="s">
        <v>290</v>
      </c>
      <c r="H2274" t="s">
        <v>291</v>
      </c>
      <c r="I2274">
        <v>513</v>
      </c>
      <c r="J2274" t="s">
        <v>545</v>
      </c>
      <c r="K2274" t="s">
        <v>546</v>
      </c>
      <c r="L2274">
        <v>49627</v>
      </c>
      <c r="M2274" t="s">
        <v>514</v>
      </c>
      <c r="N2274" t="s">
        <v>515</v>
      </c>
      <c r="O2274">
        <v>49627</v>
      </c>
      <c r="P2274" t="s">
        <v>514</v>
      </c>
      <c r="Q2274" t="s">
        <v>515</v>
      </c>
      <c r="R2274" t="s">
        <v>552</v>
      </c>
      <c r="S2274" s="43">
        <v>0</v>
      </c>
      <c r="U2274" s="43">
        <v>19</v>
      </c>
      <c r="IF2274">
        <v>49627</v>
      </c>
      <c r="IG2274" t="s">
        <v>514</v>
      </c>
      <c r="IH2274" t="s">
        <v>292</v>
      </c>
      <c r="IK2274">
        <v>-2</v>
      </c>
      <c r="IL2274" t="s">
        <v>278</v>
      </c>
      <c r="IM2274" t="s">
        <v>279</v>
      </c>
      <c r="IN2274" t="s">
        <v>471</v>
      </c>
      <c r="IP2274" t="s">
        <v>514</v>
      </c>
    </row>
    <row r="2275" spans="1:250" x14ac:dyDescent="0.35">
      <c r="A2275">
        <v>15729</v>
      </c>
      <c r="B2275">
        <v>-922729984</v>
      </c>
      <c r="C2275">
        <v>1837</v>
      </c>
      <c r="D2275" t="s">
        <v>272</v>
      </c>
      <c r="E2275" t="s">
        <v>273</v>
      </c>
      <c r="F2275">
        <v>7057</v>
      </c>
      <c r="G2275" t="s">
        <v>290</v>
      </c>
      <c r="H2275" t="s">
        <v>291</v>
      </c>
      <c r="I2275">
        <v>509</v>
      </c>
      <c r="J2275" t="s">
        <v>547</v>
      </c>
      <c r="K2275" t="s">
        <v>548</v>
      </c>
      <c r="L2275">
        <v>49627</v>
      </c>
      <c r="M2275" t="s">
        <v>514</v>
      </c>
      <c r="N2275" t="s">
        <v>515</v>
      </c>
      <c r="O2275">
        <v>49627</v>
      </c>
      <c r="P2275" t="s">
        <v>514</v>
      </c>
      <c r="Q2275" t="s">
        <v>515</v>
      </c>
      <c r="R2275" t="s">
        <v>552</v>
      </c>
      <c r="S2275" s="43">
        <v>55.58</v>
      </c>
      <c r="U2275" s="43">
        <v>19</v>
      </c>
      <c r="IF2275">
        <v>49627</v>
      </c>
      <c r="IG2275" t="s">
        <v>514</v>
      </c>
      <c r="IH2275" t="s">
        <v>292</v>
      </c>
      <c r="IK2275">
        <v>-2</v>
      </c>
      <c r="IL2275" t="s">
        <v>278</v>
      </c>
      <c r="IM2275" t="s">
        <v>279</v>
      </c>
      <c r="IN2275" t="s">
        <v>471</v>
      </c>
      <c r="IP2275" t="s">
        <v>514</v>
      </c>
    </row>
    <row r="2276" spans="1:250" x14ac:dyDescent="0.35">
      <c r="A2276">
        <v>15730</v>
      </c>
      <c r="B2276">
        <v>-922729984</v>
      </c>
      <c r="C2276">
        <v>1837</v>
      </c>
      <c r="D2276" t="s">
        <v>272</v>
      </c>
      <c r="E2276" t="s">
        <v>273</v>
      </c>
      <c r="F2276">
        <v>9695</v>
      </c>
      <c r="G2276" t="s">
        <v>280</v>
      </c>
      <c r="H2276" t="s">
        <v>281</v>
      </c>
      <c r="I2276">
        <v>515</v>
      </c>
      <c r="J2276" t="s">
        <v>543</v>
      </c>
      <c r="K2276" t="s">
        <v>544</v>
      </c>
      <c r="L2276">
        <v>61310</v>
      </c>
      <c r="M2276" t="s">
        <v>521</v>
      </c>
      <c r="N2276" t="s">
        <v>522</v>
      </c>
      <c r="O2276">
        <v>61310</v>
      </c>
      <c r="P2276" t="s">
        <v>521</v>
      </c>
      <c r="Q2276" t="s">
        <v>522</v>
      </c>
      <c r="R2276" t="s">
        <v>552</v>
      </c>
      <c r="S2276" s="43">
        <v>0</v>
      </c>
      <c r="U2276" s="43">
        <v>19</v>
      </c>
      <c r="IF2276">
        <v>61310</v>
      </c>
      <c r="IG2276" t="s">
        <v>521</v>
      </c>
      <c r="IH2276" t="s">
        <v>284</v>
      </c>
      <c r="IK2276">
        <v>-2</v>
      </c>
      <c r="IL2276" t="s">
        <v>278</v>
      </c>
      <c r="IM2276" t="s">
        <v>279</v>
      </c>
      <c r="IN2276" t="s">
        <v>466</v>
      </c>
      <c r="IP2276" t="s">
        <v>521</v>
      </c>
    </row>
    <row r="2277" spans="1:250" x14ac:dyDescent="0.35">
      <c r="A2277">
        <v>15731</v>
      </c>
      <c r="B2277">
        <v>-922729984</v>
      </c>
      <c r="C2277">
        <v>1837</v>
      </c>
      <c r="D2277" t="s">
        <v>272</v>
      </c>
      <c r="E2277" t="s">
        <v>273</v>
      </c>
      <c r="F2277">
        <v>9695</v>
      </c>
      <c r="G2277" t="s">
        <v>280</v>
      </c>
      <c r="H2277" t="s">
        <v>281</v>
      </c>
      <c r="I2277">
        <v>513</v>
      </c>
      <c r="J2277" t="s">
        <v>545</v>
      </c>
      <c r="K2277" t="s">
        <v>546</v>
      </c>
      <c r="L2277">
        <v>61310</v>
      </c>
      <c r="M2277" t="s">
        <v>521</v>
      </c>
      <c r="N2277" t="s">
        <v>522</v>
      </c>
      <c r="O2277">
        <v>61310</v>
      </c>
      <c r="P2277" t="s">
        <v>521</v>
      </c>
      <c r="Q2277" t="s">
        <v>522</v>
      </c>
      <c r="R2277" t="s">
        <v>552</v>
      </c>
      <c r="S2277" s="43">
        <v>0</v>
      </c>
      <c r="U2277" s="43">
        <v>19</v>
      </c>
      <c r="IF2277">
        <v>61310</v>
      </c>
      <c r="IG2277" t="s">
        <v>521</v>
      </c>
      <c r="IH2277" t="s">
        <v>284</v>
      </c>
      <c r="IK2277">
        <v>-2</v>
      </c>
      <c r="IL2277" t="s">
        <v>278</v>
      </c>
      <c r="IM2277" t="s">
        <v>279</v>
      </c>
      <c r="IN2277" t="s">
        <v>466</v>
      </c>
      <c r="IP2277" t="s">
        <v>521</v>
      </c>
    </row>
    <row r="2278" spans="1:250" x14ac:dyDescent="0.35">
      <c r="A2278">
        <v>15732</v>
      </c>
      <c r="B2278">
        <v>-922729984</v>
      </c>
      <c r="C2278">
        <v>1837</v>
      </c>
      <c r="D2278" t="s">
        <v>272</v>
      </c>
      <c r="E2278" t="s">
        <v>273</v>
      </c>
      <c r="F2278">
        <v>9695</v>
      </c>
      <c r="G2278" t="s">
        <v>280</v>
      </c>
      <c r="H2278" t="s">
        <v>281</v>
      </c>
      <c r="I2278">
        <v>509</v>
      </c>
      <c r="J2278" t="s">
        <v>547</v>
      </c>
      <c r="K2278" t="s">
        <v>548</v>
      </c>
      <c r="L2278">
        <v>61310</v>
      </c>
      <c r="M2278" t="s">
        <v>521</v>
      </c>
      <c r="N2278" t="s">
        <v>522</v>
      </c>
      <c r="O2278">
        <v>61310</v>
      </c>
      <c r="P2278" t="s">
        <v>521</v>
      </c>
      <c r="Q2278" t="s">
        <v>522</v>
      </c>
      <c r="R2278" t="s">
        <v>552</v>
      </c>
      <c r="S2278" s="43">
        <v>0</v>
      </c>
      <c r="U2278" s="43">
        <v>19</v>
      </c>
      <c r="IF2278">
        <v>61310</v>
      </c>
      <c r="IG2278" t="s">
        <v>521</v>
      </c>
      <c r="IH2278" t="s">
        <v>284</v>
      </c>
      <c r="IK2278">
        <v>-2</v>
      </c>
      <c r="IL2278" t="s">
        <v>278</v>
      </c>
      <c r="IM2278" t="s">
        <v>279</v>
      </c>
      <c r="IN2278" t="s">
        <v>466</v>
      </c>
      <c r="IP2278" t="s">
        <v>521</v>
      </c>
    </row>
    <row r="2279" spans="1:250" x14ac:dyDescent="0.35">
      <c r="A2279">
        <v>15733</v>
      </c>
      <c r="B2279">
        <v>-922729984</v>
      </c>
      <c r="C2279">
        <v>1837</v>
      </c>
      <c r="D2279" t="s">
        <v>272</v>
      </c>
      <c r="E2279" t="s">
        <v>273</v>
      </c>
      <c r="F2279">
        <v>9695</v>
      </c>
      <c r="G2279" t="s">
        <v>280</v>
      </c>
      <c r="H2279" t="s">
        <v>281</v>
      </c>
      <c r="I2279">
        <v>507</v>
      </c>
      <c r="J2279" t="s">
        <v>549</v>
      </c>
      <c r="K2279" t="s">
        <v>550</v>
      </c>
      <c r="L2279">
        <v>61310</v>
      </c>
      <c r="M2279" t="s">
        <v>521</v>
      </c>
      <c r="N2279" t="s">
        <v>522</v>
      </c>
      <c r="O2279">
        <v>61310</v>
      </c>
      <c r="P2279" t="s">
        <v>521</v>
      </c>
      <c r="Q2279" t="s">
        <v>522</v>
      </c>
      <c r="R2279" t="s">
        <v>552</v>
      </c>
      <c r="S2279" s="43">
        <v>0</v>
      </c>
      <c r="U2279" s="43">
        <v>19</v>
      </c>
      <c r="IF2279">
        <v>61310</v>
      </c>
      <c r="IG2279" t="s">
        <v>521</v>
      </c>
      <c r="IH2279" t="s">
        <v>284</v>
      </c>
      <c r="IK2279">
        <v>-2</v>
      </c>
      <c r="IL2279" t="s">
        <v>278</v>
      </c>
      <c r="IM2279" t="s">
        <v>279</v>
      </c>
      <c r="IN2279" t="s">
        <v>466</v>
      </c>
      <c r="IP2279" t="s">
        <v>521</v>
      </c>
    </row>
    <row r="2280" spans="1:250" x14ac:dyDescent="0.35">
      <c r="A2280">
        <v>15734</v>
      </c>
      <c r="B2280">
        <v>-922729984</v>
      </c>
      <c r="C2280">
        <v>1837</v>
      </c>
      <c r="D2280" t="s">
        <v>272</v>
      </c>
      <c r="E2280" t="s">
        <v>273</v>
      </c>
      <c r="F2280">
        <v>7057</v>
      </c>
      <c r="G2280" t="s">
        <v>290</v>
      </c>
      <c r="H2280" t="s">
        <v>291</v>
      </c>
      <c r="I2280">
        <v>528</v>
      </c>
      <c r="J2280" t="s">
        <v>531</v>
      </c>
      <c r="K2280" t="s">
        <v>532</v>
      </c>
      <c r="L2280">
        <v>49627</v>
      </c>
      <c r="M2280" t="s">
        <v>514</v>
      </c>
      <c r="N2280" t="s">
        <v>515</v>
      </c>
      <c r="O2280">
        <v>49627</v>
      </c>
      <c r="P2280" t="s">
        <v>514</v>
      </c>
      <c r="Q2280" t="s">
        <v>515</v>
      </c>
      <c r="R2280" t="s">
        <v>552</v>
      </c>
      <c r="S2280" s="43">
        <v>44.6</v>
      </c>
      <c r="U2280" s="43">
        <v>19</v>
      </c>
      <c r="IF2280">
        <v>49627</v>
      </c>
      <c r="IG2280" t="s">
        <v>514</v>
      </c>
      <c r="IH2280" t="s">
        <v>292</v>
      </c>
      <c r="IK2280">
        <v>-2</v>
      </c>
      <c r="IL2280" t="s">
        <v>278</v>
      </c>
      <c r="IM2280" t="s">
        <v>279</v>
      </c>
      <c r="IN2280" t="s">
        <v>471</v>
      </c>
      <c r="IP2280" t="s">
        <v>514</v>
      </c>
    </row>
    <row r="2281" spans="1:250" x14ac:dyDescent="0.35">
      <c r="A2281">
        <v>15735</v>
      </c>
      <c r="B2281">
        <v>-922729984</v>
      </c>
      <c r="C2281">
        <v>1837</v>
      </c>
      <c r="D2281" t="s">
        <v>272</v>
      </c>
      <c r="E2281" t="s">
        <v>273</v>
      </c>
      <c r="F2281">
        <v>7057</v>
      </c>
      <c r="G2281" t="s">
        <v>290</v>
      </c>
      <c r="H2281" t="s">
        <v>291</v>
      </c>
      <c r="I2281">
        <v>527</v>
      </c>
      <c r="J2281" t="s">
        <v>535</v>
      </c>
      <c r="K2281" t="s">
        <v>536</v>
      </c>
      <c r="L2281">
        <v>49627</v>
      </c>
      <c r="M2281" t="s">
        <v>514</v>
      </c>
      <c r="N2281" t="s">
        <v>515</v>
      </c>
      <c r="O2281">
        <v>49627</v>
      </c>
      <c r="P2281" t="s">
        <v>514</v>
      </c>
      <c r="Q2281" t="s">
        <v>515</v>
      </c>
      <c r="R2281" t="s">
        <v>552</v>
      </c>
      <c r="S2281" s="43">
        <v>31.22</v>
      </c>
      <c r="U2281" s="43">
        <v>19</v>
      </c>
      <c r="IF2281">
        <v>49627</v>
      </c>
      <c r="IG2281" t="s">
        <v>514</v>
      </c>
      <c r="IH2281" t="s">
        <v>292</v>
      </c>
      <c r="IK2281">
        <v>-2</v>
      </c>
      <c r="IL2281" t="s">
        <v>278</v>
      </c>
      <c r="IM2281" t="s">
        <v>279</v>
      </c>
      <c r="IN2281" t="s">
        <v>471</v>
      </c>
      <c r="IP2281" t="s">
        <v>514</v>
      </c>
    </row>
    <row r="2282" spans="1:250" x14ac:dyDescent="0.35">
      <c r="A2282">
        <v>15736</v>
      </c>
      <c r="B2282">
        <v>-922729984</v>
      </c>
      <c r="C2282">
        <v>1837</v>
      </c>
      <c r="D2282" t="s">
        <v>272</v>
      </c>
      <c r="E2282" t="s">
        <v>273</v>
      </c>
      <c r="F2282">
        <v>9695</v>
      </c>
      <c r="G2282" t="s">
        <v>280</v>
      </c>
      <c r="H2282" t="s">
        <v>281</v>
      </c>
      <c r="I2282">
        <v>507</v>
      </c>
      <c r="J2282" t="s">
        <v>549</v>
      </c>
      <c r="K2282" t="s">
        <v>550</v>
      </c>
      <c r="L2282">
        <v>62264</v>
      </c>
      <c r="M2282" t="s">
        <v>523</v>
      </c>
      <c r="N2282" t="s">
        <v>524</v>
      </c>
      <c r="O2282">
        <v>62264</v>
      </c>
      <c r="P2282" t="s">
        <v>523</v>
      </c>
      <c r="Q2282" t="s">
        <v>524</v>
      </c>
      <c r="R2282" t="s">
        <v>552</v>
      </c>
      <c r="S2282" s="43">
        <v>0</v>
      </c>
      <c r="U2282" s="43">
        <v>19</v>
      </c>
      <c r="IF2282">
        <v>62264</v>
      </c>
      <c r="IG2282" t="s">
        <v>523</v>
      </c>
      <c r="IH2282" t="s">
        <v>284</v>
      </c>
      <c r="IK2282">
        <v>-2</v>
      </c>
      <c r="IL2282" t="s">
        <v>278</v>
      </c>
      <c r="IM2282" t="s">
        <v>279</v>
      </c>
      <c r="IN2282" t="s">
        <v>466</v>
      </c>
      <c r="IP2282" t="s">
        <v>523</v>
      </c>
    </row>
    <row r="2283" spans="1:250" x14ac:dyDescent="0.35">
      <c r="A2283">
        <v>15737</v>
      </c>
      <c r="B2283">
        <v>-922729984</v>
      </c>
      <c r="C2283">
        <v>1837</v>
      </c>
      <c r="D2283" t="s">
        <v>272</v>
      </c>
      <c r="E2283" t="s">
        <v>273</v>
      </c>
      <c r="F2283">
        <v>9695</v>
      </c>
      <c r="G2283" t="s">
        <v>280</v>
      </c>
      <c r="H2283" t="s">
        <v>281</v>
      </c>
      <c r="I2283">
        <v>528</v>
      </c>
      <c r="J2283" t="s">
        <v>531</v>
      </c>
      <c r="K2283" t="s">
        <v>532</v>
      </c>
      <c r="L2283">
        <v>61310</v>
      </c>
      <c r="M2283" t="s">
        <v>521</v>
      </c>
      <c r="N2283" t="s">
        <v>522</v>
      </c>
      <c r="O2283">
        <v>61310</v>
      </c>
      <c r="P2283" t="s">
        <v>521</v>
      </c>
      <c r="Q2283" t="s">
        <v>522</v>
      </c>
      <c r="R2283" t="s">
        <v>552</v>
      </c>
      <c r="S2283" s="43">
        <v>0</v>
      </c>
      <c r="U2283" s="43">
        <v>19</v>
      </c>
      <c r="IF2283">
        <v>61310</v>
      </c>
      <c r="IG2283" t="s">
        <v>521</v>
      </c>
      <c r="IH2283" t="s">
        <v>284</v>
      </c>
      <c r="IK2283">
        <v>-2</v>
      </c>
      <c r="IL2283" t="s">
        <v>278</v>
      </c>
      <c r="IM2283" t="s">
        <v>279</v>
      </c>
      <c r="IN2283" t="s">
        <v>466</v>
      </c>
      <c r="IP2283" t="s">
        <v>521</v>
      </c>
    </row>
    <row r="2284" spans="1:250" x14ac:dyDescent="0.35">
      <c r="A2284">
        <v>15738</v>
      </c>
      <c r="B2284">
        <v>-922729984</v>
      </c>
      <c r="C2284">
        <v>1837</v>
      </c>
      <c r="D2284" t="s">
        <v>272</v>
      </c>
      <c r="E2284" t="s">
        <v>273</v>
      </c>
      <c r="F2284">
        <v>9695</v>
      </c>
      <c r="G2284" t="s">
        <v>280</v>
      </c>
      <c r="H2284" t="s">
        <v>281</v>
      </c>
      <c r="I2284">
        <v>527</v>
      </c>
      <c r="J2284" t="s">
        <v>535</v>
      </c>
      <c r="K2284" t="s">
        <v>536</v>
      </c>
      <c r="L2284">
        <v>61310</v>
      </c>
      <c r="M2284" t="s">
        <v>521</v>
      </c>
      <c r="N2284" t="s">
        <v>522</v>
      </c>
      <c r="O2284">
        <v>61310</v>
      </c>
      <c r="P2284" t="s">
        <v>521</v>
      </c>
      <c r="Q2284" t="s">
        <v>522</v>
      </c>
      <c r="R2284" t="s">
        <v>552</v>
      </c>
      <c r="S2284" s="43">
        <v>0</v>
      </c>
      <c r="U2284" s="43">
        <v>19</v>
      </c>
      <c r="IF2284">
        <v>61310</v>
      </c>
      <c r="IG2284" t="s">
        <v>521</v>
      </c>
      <c r="IH2284" t="s">
        <v>284</v>
      </c>
      <c r="IK2284">
        <v>-2</v>
      </c>
      <c r="IL2284" t="s">
        <v>278</v>
      </c>
      <c r="IM2284" t="s">
        <v>279</v>
      </c>
      <c r="IN2284" t="s">
        <v>466</v>
      </c>
      <c r="IP2284" t="s">
        <v>521</v>
      </c>
    </row>
    <row r="2285" spans="1:250" x14ac:dyDescent="0.35">
      <c r="A2285">
        <v>15739</v>
      </c>
      <c r="B2285">
        <v>-922729984</v>
      </c>
      <c r="C2285">
        <v>1837</v>
      </c>
      <c r="D2285" t="s">
        <v>272</v>
      </c>
      <c r="E2285" t="s">
        <v>273</v>
      </c>
      <c r="F2285">
        <v>9695</v>
      </c>
      <c r="G2285" t="s">
        <v>280</v>
      </c>
      <c r="H2285" t="s">
        <v>281</v>
      </c>
      <c r="I2285">
        <v>523</v>
      </c>
      <c r="J2285" t="s">
        <v>537</v>
      </c>
      <c r="K2285" t="s">
        <v>538</v>
      </c>
      <c r="L2285">
        <v>61310</v>
      </c>
      <c r="M2285" t="s">
        <v>521</v>
      </c>
      <c r="N2285" t="s">
        <v>522</v>
      </c>
      <c r="O2285">
        <v>61310</v>
      </c>
      <c r="P2285" t="s">
        <v>521</v>
      </c>
      <c r="Q2285" t="s">
        <v>522</v>
      </c>
      <c r="R2285" t="s">
        <v>552</v>
      </c>
      <c r="S2285" s="43">
        <v>0</v>
      </c>
      <c r="U2285" s="43">
        <v>19</v>
      </c>
      <c r="IF2285">
        <v>61310</v>
      </c>
      <c r="IG2285" t="s">
        <v>521</v>
      </c>
      <c r="IH2285" t="s">
        <v>284</v>
      </c>
      <c r="IK2285">
        <v>-2</v>
      </c>
      <c r="IL2285" t="s">
        <v>278</v>
      </c>
      <c r="IM2285" t="s">
        <v>279</v>
      </c>
      <c r="IN2285" t="s">
        <v>466</v>
      </c>
      <c r="IP2285" t="s">
        <v>521</v>
      </c>
    </row>
    <row r="2286" spans="1:250" x14ac:dyDescent="0.35">
      <c r="A2286">
        <v>15740</v>
      </c>
      <c r="B2286">
        <v>-922729984</v>
      </c>
      <c r="C2286">
        <v>1837</v>
      </c>
      <c r="D2286" t="s">
        <v>272</v>
      </c>
      <c r="E2286" t="s">
        <v>273</v>
      </c>
      <c r="F2286">
        <v>9695</v>
      </c>
      <c r="G2286" t="s">
        <v>280</v>
      </c>
      <c r="H2286" t="s">
        <v>281</v>
      </c>
      <c r="I2286">
        <v>521</v>
      </c>
      <c r="J2286" t="s">
        <v>539</v>
      </c>
      <c r="K2286" t="s">
        <v>540</v>
      </c>
      <c r="L2286">
        <v>61310</v>
      </c>
      <c r="M2286" t="s">
        <v>521</v>
      </c>
      <c r="N2286" t="s">
        <v>522</v>
      </c>
      <c r="O2286">
        <v>61310</v>
      </c>
      <c r="P2286" t="s">
        <v>521</v>
      </c>
      <c r="Q2286" t="s">
        <v>522</v>
      </c>
      <c r="R2286" t="s">
        <v>552</v>
      </c>
      <c r="S2286" s="43">
        <v>0</v>
      </c>
      <c r="U2286" s="43">
        <v>19</v>
      </c>
      <c r="IF2286">
        <v>61310</v>
      </c>
      <c r="IG2286" t="s">
        <v>521</v>
      </c>
      <c r="IH2286" t="s">
        <v>284</v>
      </c>
      <c r="IK2286">
        <v>-2</v>
      </c>
      <c r="IL2286" t="s">
        <v>278</v>
      </c>
      <c r="IM2286" t="s">
        <v>279</v>
      </c>
      <c r="IN2286" t="s">
        <v>466</v>
      </c>
      <c r="IP2286" t="s">
        <v>521</v>
      </c>
    </row>
    <row r="2287" spans="1:250" x14ac:dyDescent="0.35">
      <c r="A2287">
        <v>15741</v>
      </c>
      <c r="B2287">
        <v>-922729984</v>
      </c>
      <c r="C2287">
        <v>1837</v>
      </c>
      <c r="D2287" t="s">
        <v>272</v>
      </c>
      <c r="E2287" t="s">
        <v>273</v>
      </c>
      <c r="F2287">
        <v>9695</v>
      </c>
      <c r="G2287" t="s">
        <v>280</v>
      </c>
      <c r="H2287" t="s">
        <v>281</v>
      </c>
      <c r="I2287">
        <v>519</v>
      </c>
      <c r="J2287" t="s">
        <v>541</v>
      </c>
      <c r="K2287" t="s">
        <v>542</v>
      </c>
      <c r="L2287">
        <v>61310</v>
      </c>
      <c r="M2287" t="s">
        <v>521</v>
      </c>
      <c r="N2287" t="s">
        <v>522</v>
      </c>
      <c r="O2287">
        <v>61310</v>
      </c>
      <c r="P2287" t="s">
        <v>521</v>
      </c>
      <c r="Q2287" t="s">
        <v>522</v>
      </c>
      <c r="R2287" t="s">
        <v>552</v>
      </c>
      <c r="S2287" s="43">
        <v>0</v>
      </c>
      <c r="U2287" s="43">
        <v>19</v>
      </c>
      <c r="IF2287">
        <v>61310</v>
      </c>
      <c r="IG2287" t="s">
        <v>521</v>
      </c>
      <c r="IH2287" t="s">
        <v>284</v>
      </c>
      <c r="IK2287">
        <v>-2</v>
      </c>
      <c r="IL2287" t="s">
        <v>278</v>
      </c>
      <c r="IM2287" t="s">
        <v>279</v>
      </c>
      <c r="IN2287" t="s">
        <v>466</v>
      </c>
      <c r="IP2287" t="s">
        <v>521</v>
      </c>
    </row>
    <row r="2288" spans="1:250" x14ac:dyDescent="0.35">
      <c r="A2288">
        <v>15742</v>
      </c>
      <c r="B2288">
        <v>-922729984</v>
      </c>
      <c r="C2288">
        <v>1837</v>
      </c>
      <c r="D2288" t="s">
        <v>272</v>
      </c>
      <c r="E2288" t="s">
        <v>273</v>
      </c>
      <c r="F2288">
        <v>9695</v>
      </c>
      <c r="G2288" t="s">
        <v>280</v>
      </c>
      <c r="H2288" t="s">
        <v>281</v>
      </c>
      <c r="I2288">
        <v>523</v>
      </c>
      <c r="J2288" t="s">
        <v>537</v>
      </c>
      <c r="K2288" t="s">
        <v>538</v>
      </c>
      <c r="L2288">
        <v>62264</v>
      </c>
      <c r="M2288" t="s">
        <v>523</v>
      </c>
      <c r="N2288" t="s">
        <v>524</v>
      </c>
      <c r="O2288">
        <v>62264</v>
      </c>
      <c r="P2288" t="s">
        <v>523</v>
      </c>
      <c r="Q2288" t="s">
        <v>524</v>
      </c>
      <c r="R2288" t="s">
        <v>552</v>
      </c>
      <c r="S2288" s="43">
        <v>0</v>
      </c>
      <c r="U2288" s="43">
        <v>19</v>
      </c>
      <c r="IF2288">
        <v>62264</v>
      </c>
      <c r="IG2288" t="s">
        <v>523</v>
      </c>
      <c r="IH2288" t="s">
        <v>284</v>
      </c>
      <c r="IK2288">
        <v>-2</v>
      </c>
      <c r="IL2288" t="s">
        <v>278</v>
      </c>
      <c r="IM2288" t="s">
        <v>279</v>
      </c>
      <c r="IN2288" t="s">
        <v>466</v>
      </c>
      <c r="IP2288" t="s">
        <v>523</v>
      </c>
    </row>
    <row r="2289" spans="1:250" x14ac:dyDescent="0.35">
      <c r="A2289">
        <v>15743</v>
      </c>
      <c r="B2289">
        <v>-922729984</v>
      </c>
      <c r="C2289">
        <v>1837</v>
      </c>
      <c r="D2289" t="s">
        <v>272</v>
      </c>
      <c r="E2289" t="s">
        <v>273</v>
      </c>
      <c r="F2289">
        <v>9695</v>
      </c>
      <c r="G2289" t="s">
        <v>280</v>
      </c>
      <c r="H2289" t="s">
        <v>281</v>
      </c>
      <c r="I2289">
        <v>521</v>
      </c>
      <c r="J2289" t="s">
        <v>539</v>
      </c>
      <c r="K2289" t="s">
        <v>540</v>
      </c>
      <c r="L2289">
        <v>62264</v>
      </c>
      <c r="M2289" t="s">
        <v>523</v>
      </c>
      <c r="N2289" t="s">
        <v>524</v>
      </c>
      <c r="O2289">
        <v>62264</v>
      </c>
      <c r="P2289" t="s">
        <v>523</v>
      </c>
      <c r="Q2289" t="s">
        <v>524</v>
      </c>
      <c r="R2289" t="s">
        <v>552</v>
      </c>
      <c r="S2289" s="43">
        <v>0</v>
      </c>
      <c r="U2289" s="43">
        <v>19</v>
      </c>
      <c r="IF2289">
        <v>62264</v>
      </c>
      <c r="IG2289" t="s">
        <v>523</v>
      </c>
      <c r="IH2289" t="s">
        <v>284</v>
      </c>
      <c r="IK2289">
        <v>-2</v>
      </c>
      <c r="IL2289" t="s">
        <v>278</v>
      </c>
      <c r="IM2289" t="s">
        <v>279</v>
      </c>
      <c r="IN2289" t="s">
        <v>466</v>
      </c>
      <c r="IP2289" t="s">
        <v>523</v>
      </c>
    </row>
    <row r="2290" spans="1:250" x14ac:dyDescent="0.35">
      <c r="A2290">
        <v>15744</v>
      </c>
      <c r="B2290">
        <v>-922729984</v>
      </c>
      <c r="C2290">
        <v>1837</v>
      </c>
      <c r="D2290" t="s">
        <v>272</v>
      </c>
      <c r="E2290" t="s">
        <v>273</v>
      </c>
      <c r="F2290">
        <v>9695</v>
      </c>
      <c r="G2290" t="s">
        <v>280</v>
      </c>
      <c r="H2290" t="s">
        <v>281</v>
      </c>
      <c r="I2290">
        <v>519</v>
      </c>
      <c r="J2290" t="s">
        <v>541</v>
      </c>
      <c r="K2290" t="s">
        <v>542</v>
      </c>
      <c r="L2290">
        <v>62264</v>
      </c>
      <c r="M2290" t="s">
        <v>523</v>
      </c>
      <c r="N2290" t="s">
        <v>524</v>
      </c>
      <c r="O2290">
        <v>62264</v>
      </c>
      <c r="P2290" t="s">
        <v>523</v>
      </c>
      <c r="Q2290" t="s">
        <v>524</v>
      </c>
      <c r="R2290" t="s">
        <v>552</v>
      </c>
      <c r="S2290" s="43">
        <v>0</v>
      </c>
      <c r="U2290" s="43">
        <v>19</v>
      </c>
      <c r="IF2290">
        <v>62264</v>
      </c>
      <c r="IG2290" t="s">
        <v>523</v>
      </c>
      <c r="IH2290" t="s">
        <v>284</v>
      </c>
      <c r="IK2290">
        <v>-2</v>
      </c>
      <c r="IL2290" t="s">
        <v>278</v>
      </c>
      <c r="IM2290" t="s">
        <v>279</v>
      </c>
      <c r="IN2290" t="s">
        <v>466</v>
      </c>
      <c r="IP2290" t="s">
        <v>523</v>
      </c>
    </row>
    <row r="2291" spans="1:250" x14ac:dyDescent="0.35">
      <c r="A2291">
        <v>15745</v>
      </c>
      <c r="B2291">
        <v>-922729984</v>
      </c>
      <c r="C2291">
        <v>1837</v>
      </c>
      <c r="D2291" t="s">
        <v>272</v>
      </c>
      <c r="E2291" t="s">
        <v>273</v>
      </c>
      <c r="F2291">
        <v>9695</v>
      </c>
      <c r="G2291" t="s">
        <v>280</v>
      </c>
      <c r="H2291" t="s">
        <v>281</v>
      </c>
      <c r="I2291">
        <v>515</v>
      </c>
      <c r="J2291" t="s">
        <v>543</v>
      </c>
      <c r="K2291" t="s">
        <v>544</v>
      </c>
      <c r="L2291">
        <v>62264</v>
      </c>
      <c r="M2291" t="s">
        <v>523</v>
      </c>
      <c r="N2291" t="s">
        <v>524</v>
      </c>
      <c r="O2291">
        <v>62264</v>
      </c>
      <c r="P2291" t="s">
        <v>523</v>
      </c>
      <c r="Q2291" t="s">
        <v>524</v>
      </c>
      <c r="R2291" t="s">
        <v>552</v>
      </c>
      <c r="S2291" s="43">
        <v>0</v>
      </c>
      <c r="U2291" s="43">
        <v>19</v>
      </c>
      <c r="IF2291">
        <v>62264</v>
      </c>
      <c r="IG2291" t="s">
        <v>523</v>
      </c>
      <c r="IH2291" t="s">
        <v>284</v>
      </c>
      <c r="IK2291">
        <v>-2</v>
      </c>
      <c r="IL2291" t="s">
        <v>278</v>
      </c>
      <c r="IM2291" t="s">
        <v>279</v>
      </c>
      <c r="IN2291" t="s">
        <v>466</v>
      </c>
      <c r="IP2291" t="s">
        <v>523</v>
      </c>
    </row>
    <row r="2292" spans="1:250" x14ac:dyDescent="0.35">
      <c r="A2292">
        <v>15746</v>
      </c>
      <c r="B2292">
        <v>-922729984</v>
      </c>
      <c r="C2292">
        <v>1837</v>
      </c>
      <c r="D2292" t="s">
        <v>272</v>
      </c>
      <c r="E2292" t="s">
        <v>273</v>
      </c>
      <c r="F2292">
        <v>9695</v>
      </c>
      <c r="G2292" t="s">
        <v>280</v>
      </c>
      <c r="H2292" t="s">
        <v>281</v>
      </c>
      <c r="I2292">
        <v>513</v>
      </c>
      <c r="J2292" t="s">
        <v>545</v>
      </c>
      <c r="K2292" t="s">
        <v>546</v>
      </c>
      <c r="L2292">
        <v>62264</v>
      </c>
      <c r="M2292" t="s">
        <v>523</v>
      </c>
      <c r="N2292" t="s">
        <v>524</v>
      </c>
      <c r="O2292">
        <v>62264</v>
      </c>
      <c r="P2292" t="s">
        <v>523</v>
      </c>
      <c r="Q2292" t="s">
        <v>524</v>
      </c>
      <c r="R2292" t="s">
        <v>552</v>
      </c>
      <c r="S2292" s="43">
        <v>0</v>
      </c>
      <c r="U2292" s="43">
        <v>19</v>
      </c>
      <c r="IF2292">
        <v>62264</v>
      </c>
      <c r="IG2292" t="s">
        <v>523</v>
      </c>
      <c r="IH2292" t="s">
        <v>284</v>
      </c>
      <c r="IK2292">
        <v>-2</v>
      </c>
      <c r="IL2292" t="s">
        <v>278</v>
      </c>
      <c r="IM2292" t="s">
        <v>279</v>
      </c>
      <c r="IN2292" t="s">
        <v>466</v>
      </c>
      <c r="IP2292" t="s">
        <v>523</v>
      </c>
    </row>
    <row r="2293" spans="1:250" x14ac:dyDescent="0.35">
      <c r="A2293">
        <v>15747</v>
      </c>
      <c r="B2293">
        <v>-922729984</v>
      </c>
      <c r="C2293">
        <v>1837</v>
      </c>
      <c r="D2293" t="s">
        <v>272</v>
      </c>
      <c r="E2293" t="s">
        <v>273</v>
      </c>
      <c r="F2293">
        <v>9695</v>
      </c>
      <c r="G2293" t="s">
        <v>280</v>
      </c>
      <c r="H2293" t="s">
        <v>281</v>
      </c>
      <c r="I2293">
        <v>509</v>
      </c>
      <c r="J2293" t="s">
        <v>547</v>
      </c>
      <c r="K2293" t="s">
        <v>548</v>
      </c>
      <c r="L2293">
        <v>62264</v>
      </c>
      <c r="M2293" t="s">
        <v>523</v>
      </c>
      <c r="N2293" t="s">
        <v>524</v>
      </c>
      <c r="O2293">
        <v>62264</v>
      </c>
      <c r="P2293" t="s">
        <v>523</v>
      </c>
      <c r="Q2293" t="s">
        <v>524</v>
      </c>
      <c r="R2293" t="s">
        <v>552</v>
      </c>
      <c r="S2293" s="43">
        <v>0</v>
      </c>
      <c r="U2293" s="43">
        <v>19</v>
      </c>
      <c r="IF2293">
        <v>62264</v>
      </c>
      <c r="IG2293" t="s">
        <v>523</v>
      </c>
      <c r="IH2293" t="s">
        <v>284</v>
      </c>
      <c r="IK2293">
        <v>-2</v>
      </c>
      <c r="IL2293" t="s">
        <v>278</v>
      </c>
      <c r="IM2293" t="s">
        <v>279</v>
      </c>
      <c r="IN2293" t="s">
        <v>466</v>
      </c>
      <c r="IP2293" t="s">
        <v>523</v>
      </c>
    </row>
    <row r="2294" spans="1:250" x14ac:dyDescent="0.35">
      <c r="A2294">
        <v>15748</v>
      </c>
      <c r="B2294">
        <v>-922729984</v>
      </c>
      <c r="C2294">
        <v>1837</v>
      </c>
      <c r="D2294" t="s">
        <v>272</v>
      </c>
      <c r="E2294" t="s">
        <v>273</v>
      </c>
      <c r="F2294">
        <v>9695</v>
      </c>
      <c r="G2294" t="s">
        <v>280</v>
      </c>
      <c r="H2294" t="s">
        <v>281</v>
      </c>
      <c r="I2294">
        <v>515</v>
      </c>
      <c r="J2294" t="s">
        <v>543</v>
      </c>
      <c r="K2294" t="s">
        <v>544</v>
      </c>
      <c r="L2294">
        <v>70481</v>
      </c>
      <c r="M2294" t="s">
        <v>526</v>
      </c>
      <c r="N2294" t="s">
        <v>525</v>
      </c>
      <c r="O2294">
        <v>70481</v>
      </c>
      <c r="P2294" t="s">
        <v>526</v>
      </c>
      <c r="Q2294" t="s">
        <v>525</v>
      </c>
      <c r="R2294" t="s">
        <v>552</v>
      </c>
      <c r="S2294" s="43">
        <v>0</v>
      </c>
      <c r="U2294" s="43">
        <v>19</v>
      </c>
      <c r="IF2294">
        <v>70481</v>
      </c>
      <c r="IG2294" t="s">
        <v>526</v>
      </c>
      <c r="IH2294" t="s">
        <v>284</v>
      </c>
      <c r="IK2294">
        <v>-2</v>
      </c>
      <c r="IL2294" t="s">
        <v>278</v>
      </c>
      <c r="IM2294" t="s">
        <v>279</v>
      </c>
      <c r="IN2294" t="s">
        <v>466</v>
      </c>
      <c r="IP2294" t="s">
        <v>526</v>
      </c>
    </row>
    <row r="2295" spans="1:250" x14ac:dyDescent="0.35">
      <c r="A2295">
        <v>15749</v>
      </c>
      <c r="B2295">
        <v>-922729984</v>
      </c>
      <c r="C2295">
        <v>1837</v>
      </c>
      <c r="D2295" t="s">
        <v>272</v>
      </c>
      <c r="E2295" t="s">
        <v>273</v>
      </c>
      <c r="F2295">
        <v>9695</v>
      </c>
      <c r="G2295" t="s">
        <v>280</v>
      </c>
      <c r="H2295" t="s">
        <v>281</v>
      </c>
      <c r="I2295">
        <v>513</v>
      </c>
      <c r="J2295" t="s">
        <v>545</v>
      </c>
      <c r="K2295" t="s">
        <v>546</v>
      </c>
      <c r="L2295">
        <v>70481</v>
      </c>
      <c r="M2295" t="s">
        <v>526</v>
      </c>
      <c r="N2295" t="s">
        <v>525</v>
      </c>
      <c r="O2295">
        <v>70481</v>
      </c>
      <c r="P2295" t="s">
        <v>526</v>
      </c>
      <c r="Q2295" t="s">
        <v>525</v>
      </c>
      <c r="R2295" t="s">
        <v>552</v>
      </c>
      <c r="S2295" s="43">
        <v>0</v>
      </c>
      <c r="U2295" s="43">
        <v>19</v>
      </c>
      <c r="IF2295">
        <v>70481</v>
      </c>
      <c r="IG2295" t="s">
        <v>526</v>
      </c>
      <c r="IH2295" t="s">
        <v>284</v>
      </c>
      <c r="IK2295">
        <v>-2</v>
      </c>
      <c r="IL2295" t="s">
        <v>278</v>
      </c>
      <c r="IM2295" t="s">
        <v>279</v>
      </c>
      <c r="IN2295" t="s">
        <v>466</v>
      </c>
      <c r="IP2295" t="s">
        <v>526</v>
      </c>
    </row>
    <row r="2296" spans="1:250" x14ac:dyDescent="0.35">
      <c r="A2296">
        <v>15750</v>
      </c>
      <c r="B2296">
        <v>-922729984</v>
      </c>
      <c r="C2296">
        <v>1837</v>
      </c>
      <c r="D2296" t="s">
        <v>272</v>
      </c>
      <c r="E2296" t="s">
        <v>273</v>
      </c>
      <c r="F2296">
        <v>9695</v>
      </c>
      <c r="G2296" t="s">
        <v>280</v>
      </c>
      <c r="H2296" t="s">
        <v>281</v>
      </c>
      <c r="I2296">
        <v>509</v>
      </c>
      <c r="J2296" t="s">
        <v>547</v>
      </c>
      <c r="K2296" t="s">
        <v>548</v>
      </c>
      <c r="L2296">
        <v>70481</v>
      </c>
      <c r="M2296" t="s">
        <v>526</v>
      </c>
      <c r="N2296" t="s">
        <v>525</v>
      </c>
      <c r="O2296">
        <v>70481</v>
      </c>
      <c r="P2296" t="s">
        <v>526</v>
      </c>
      <c r="Q2296" t="s">
        <v>525</v>
      </c>
      <c r="R2296" t="s">
        <v>552</v>
      </c>
      <c r="S2296" s="43">
        <v>0</v>
      </c>
      <c r="U2296" s="43">
        <v>19</v>
      </c>
      <c r="IF2296">
        <v>70481</v>
      </c>
      <c r="IG2296" t="s">
        <v>526</v>
      </c>
      <c r="IH2296" t="s">
        <v>284</v>
      </c>
      <c r="IK2296">
        <v>-2</v>
      </c>
      <c r="IL2296" t="s">
        <v>278</v>
      </c>
      <c r="IM2296" t="s">
        <v>279</v>
      </c>
      <c r="IN2296" t="s">
        <v>466</v>
      </c>
      <c r="IP2296" t="s">
        <v>526</v>
      </c>
    </row>
    <row r="2297" spans="1:250" x14ac:dyDescent="0.35">
      <c r="A2297">
        <v>15751</v>
      </c>
      <c r="B2297">
        <v>-922729984</v>
      </c>
      <c r="C2297">
        <v>1837</v>
      </c>
      <c r="D2297" t="s">
        <v>272</v>
      </c>
      <c r="E2297" t="s">
        <v>273</v>
      </c>
      <c r="F2297">
        <v>9695</v>
      </c>
      <c r="G2297" t="s">
        <v>280</v>
      </c>
      <c r="H2297" t="s">
        <v>281</v>
      </c>
      <c r="I2297">
        <v>507</v>
      </c>
      <c r="J2297" t="s">
        <v>549</v>
      </c>
      <c r="K2297" t="s">
        <v>550</v>
      </c>
      <c r="L2297">
        <v>70481</v>
      </c>
      <c r="M2297" t="s">
        <v>526</v>
      </c>
      <c r="N2297" t="s">
        <v>525</v>
      </c>
      <c r="O2297">
        <v>70481</v>
      </c>
      <c r="P2297" t="s">
        <v>526</v>
      </c>
      <c r="Q2297" t="s">
        <v>525</v>
      </c>
      <c r="R2297" t="s">
        <v>552</v>
      </c>
      <c r="S2297" s="43">
        <v>0</v>
      </c>
      <c r="U2297" s="43">
        <v>19</v>
      </c>
      <c r="IF2297">
        <v>70481</v>
      </c>
      <c r="IG2297" t="s">
        <v>526</v>
      </c>
      <c r="IH2297" t="s">
        <v>284</v>
      </c>
      <c r="IK2297">
        <v>-2</v>
      </c>
      <c r="IL2297" t="s">
        <v>278</v>
      </c>
      <c r="IM2297" t="s">
        <v>279</v>
      </c>
      <c r="IN2297" t="s">
        <v>466</v>
      </c>
      <c r="IP2297" t="s">
        <v>526</v>
      </c>
    </row>
    <row r="2298" spans="1:250" x14ac:dyDescent="0.35">
      <c r="A2298">
        <v>15752</v>
      </c>
      <c r="B2298">
        <v>-922729984</v>
      </c>
      <c r="C2298">
        <v>1837</v>
      </c>
      <c r="D2298" t="s">
        <v>272</v>
      </c>
      <c r="E2298" t="s">
        <v>273</v>
      </c>
      <c r="F2298">
        <v>9695</v>
      </c>
      <c r="G2298" t="s">
        <v>280</v>
      </c>
      <c r="H2298" t="s">
        <v>281</v>
      </c>
      <c r="I2298">
        <v>528</v>
      </c>
      <c r="J2298" t="s">
        <v>531</v>
      </c>
      <c r="K2298" t="s">
        <v>532</v>
      </c>
      <c r="L2298">
        <v>62264</v>
      </c>
      <c r="M2298" t="s">
        <v>523</v>
      </c>
      <c r="N2298" t="s">
        <v>524</v>
      </c>
      <c r="O2298">
        <v>62264</v>
      </c>
      <c r="P2298" t="s">
        <v>523</v>
      </c>
      <c r="Q2298" t="s">
        <v>524</v>
      </c>
      <c r="R2298" t="s">
        <v>552</v>
      </c>
      <c r="S2298" s="43">
        <v>0</v>
      </c>
      <c r="U2298" s="43">
        <v>19</v>
      </c>
      <c r="IF2298">
        <v>62264</v>
      </c>
      <c r="IG2298" t="s">
        <v>523</v>
      </c>
      <c r="IH2298" t="s">
        <v>284</v>
      </c>
      <c r="IK2298">
        <v>-2</v>
      </c>
      <c r="IL2298" t="s">
        <v>278</v>
      </c>
      <c r="IM2298" t="s">
        <v>279</v>
      </c>
      <c r="IN2298" t="s">
        <v>466</v>
      </c>
      <c r="IP2298" t="s">
        <v>523</v>
      </c>
    </row>
    <row r="2299" spans="1:250" x14ac:dyDescent="0.35">
      <c r="A2299">
        <v>15753</v>
      </c>
      <c r="B2299">
        <v>-922729984</v>
      </c>
      <c r="C2299">
        <v>1837</v>
      </c>
      <c r="D2299" t="s">
        <v>272</v>
      </c>
      <c r="E2299" t="s">
        <v>273</v>
      </c>
      <c r="F2299">
        <v>9695</v>
      </c>
      <c r="G2299" t="s">
        <v>280</v>
      </c>
      <c r="H2299" t="s">
        <v>281</v>
      </c>
      <c r="I2299">
        <v>527</v>
      </c>
      <c r="J2299" t="s">
        <v>535</v>
      </c>
      <c r="K2299" t="s">
        <v>536</v>
      </c>
      <c r="L2299">
        <v>62264</v>
      </c>
      <c r="M2299" t="s">
        <v>523</v>
      </c>
      <c r="N2299" t="s">
        <v>524</v>
      </c>
      <c r="O2299">
        <v>62264</v>
      </c>
      <c r="P2299" t="s">
        <v>523</v>
      </c>
      <c r="Q2299" t="s">
        <v>524</v>
      </c>
      <c r="R2299" t="s">
        <v>552</v>
      </c>
      <c r="S2299" s="43">
        <v>0</v>
      </c>
      <c r="U2299" s="43">
        <v>19</v>
      </c>
      <c r="IF2299">
        <v>62264</v>
      </c>
      <c r="IG2299" t="s">
        <v>523</v>
      </c>
      <c r="IH2299" t="s">
        <v>284</v>
      </c>
      <c r="IK2299">
        <v>-2</v>
      </c>
      <c r="IL2299" t="s">
        <v>278</v>
      </c>
      <c r="IM2299" t="s">
        <v>279</v>
      </c>
      <c r="IN2299" t="s">
        <v>466</v>
      </c>
      <c r="IP2299" t="s">
        <v>523</v>
      </c>
    </row>
    <row r="2300" spans="1:250" x14ac:dyDescent="0.35">
      <c r="A2300">
        <v>15754</v>
      </c>
      <c r="B2300">
        <v>-922729984</v>
      </c>
      <c r="C2300">
        <v>1837</v>
      </c>
      <c r="D2300" t="s">
        <v>272</v>
      </c>
      <c r="E2300" t="s">
        <v>273</v>
      </c>
      <c r="F2300">
        <v>9695</v>
      </c>
      <c r="G2300" t="s">
        <v>280</v>
      </c>
      <c r="H2300" t="s">
        <v>281</v>
      </c>
      <c r="I2300">
        <v>507</v>
      </c>
      <c r="J2300" t="s">
        <v>549</v>
      </c>
      <c r="K2300" t="s">
        <v>550</v>
      </c>
      <c r="L2300">
        <v>78012</v>
      </c>
      <c r="M2300" t="s">
        <v>527</v>
      </c>
      <c r="N2300" t="s">
        <v>528</v>
      </c>
      <c r="O2300">
        <v>78012</v>
      </c>
      <c r="P2300" t="s">
        <v>527</v>
      </c>
      <c r="Q2300" t="s">
        <v>528</v>
      </c>
      <c r="R2300" t="s">
        <v>552</v>
      </c>
      <c r="S2300" s="43">
        <v>0</v>
      </c>
      <c r="U2300" s="43">
        <v>19</v>
      </c>
      <c r="IF2300">
        <v>78012</v>
      </c>
      <c r="IG2300" t="s">
        <v>527</v>
      </c>
      <c r="IH2300" t="s">
        <v>284</v>
      </c>
      <c r="IK2300">
        <v>-2</v>
      </c>
      <c r="IL2300" t="s">
        <v>278</v>
      </c>
      <c r="IM2300" t="s">
        <v>279</v>
      </c>
      <c r="IN2300" t="s">
        <v>466</v>
      </c>
      <c r="IP2300" t="s">
        <v>527</v>
      </c>
    </row>
    <row r="2301" spans="1:250" x14ac:dyDescent="0.35">
      <c r="A2301">
        <v>15755</v>
      </c>
      <c r="B2301">
        <v>-922729984</v>
      </c>
      <c r="C2301">
        <v>1837</v>
      </c>
      <c r="D2301" t="s">
        <v>272</v>
      </c>
      <c r="E2301" t="s">
        <v>273</v>
      </c>
      <c r="F2301">
        <v>9695</v>
      </c>
      <c r="G2301" t="s">
        <v>280</v>
      </c>
      <c r="H2301" t="s">
        <v>281</v>
      </c>
      <c r="I2301">
        <v>528</v>
      </c>
      <c r="J2301" t="s">
        <v>531</v>
      </c>
      <c r="K2301" t="s">
        <v>532</v>
      </c>
      <c r="L2301">
        <v>70481</v>
      </c>
      <c r="M2301" t="s">
        <v>526</v>
      </c>
      <c r="N2301" t="s">
        <v>525</v>
      </c>
      <c r="O2301">
        <v>70481</v>
      </c>
      <c r="P2301" t="s">
        <v>526</v>
      </c>
      <c r="Q2301" t="s">
        <v>525</v>
      </c>
      <c r="R2301" t="s">
        <v>552</v>
      </c>
      <c r="S2301" s="43">
        <v>0</v>
      </c>
      <c r="U2301" s="43">
        <v>19</v>
      </c>
      <c r="IF2301">
        <v>70481</v>
      </c>
      <c r="IG2301" t="s">
        <v>526</v>
      </c>
      <c r="IH2301" t="s">
        <v>284</v>
      </c>
      <c r="IK2301">
        <v>-2</v>
      </c>
      <c r="IL2301" t="s">
        <v>278</v>
      </c>
      <c r="IM2301" t="s">
        <v>279</v>
      </c>
      <c r="IN2301" t="s">
        <v>466</v>
      </c>
      <c r="IP2301" t="s">
        <v>526</v>
      </c>
    </row>
    <row r="2302" spans="1:250" x14ac:dyDescent="0.35">
      <c r="A2302">
        <v>15756</v>
      </c>
      <c r="B2302">
        <v>-922729984</v>
      </c>
      <c r="C2302">
        <v>1837</v>
      </c>
      <c r="D2302" t="s">
        <v>272</v>
      </c>
      <c r="E2302" t="s">
        <v>273</v>
      </c>
      <c r="F2302">
        <v>9695</v>
      </c>
      <c r="G2302" t="s">
        <v>280</v>
      </c>
      <c r="H2302" t="s">
        <v>281</v>
      </c>
      <c r="I2302">
        <v>527</v>
      </c>
      <c r="J2302" t="s">
        <v>535</v>
      </c>
      <c r="K2302" t="s">
        <v>536</v>
      </c>
      <c r="L2302">
        <v>70481</v>
      </c>
      <c r="M2302" t="s">
        <v>526</v>
      </c>
      <c r="N2302" t="s">
        <v>525</v>
      </c>
      <c r="O2302">
        <v>70481</v>
      </c>
      <c r="P2302" t="s">
        <v>526</v>
      </c>
      <c r="Q2302" t="s">
        <v>525</v>
      </c>
      <c r="R2302" t="s">
        <v>552</v>
      </c>
      <c r="S2302" s="43">
        <v>0</v>
      </c>
      <c r="U2302" s="43">
        <v>19</v>
      </c>
      <c r="IF2302">
        <v>70481</v>
      </c>
      <c r="IG2302" t="s">
        <v>526</v>
      </c>
      <c r="IH2302" t="s">
        <v>284</v>
      </c>
      <c r="IK2302">
        <v>-2</v>
      </c>
      <c r="IL2302" t="s">
        <v>278</v>
      </c>
      <c r="IM2302" t="s">
        <v>279</v>
      </c>
      <c r="IN2302" t="s">
        <v>466</v>
      </c>
      <c r="IP2302" t="s">
        <v>526</v>
      </c>
    </row>
    <row r="2303" spans="1:250" x14ac:dyDescent="0.35">
      <c r="A2303">
        <v>15757</v>
      </c>
      <c r="B2303">
        <v>-922729984</v>
      </c>
      <c r="C2303">
        <v>1837</v>
      </c>
      <c r="D2303" t="s">
        <v>272</v>
      </c>
      <c r="E2303" t="s">
        <v>273</v>
      </c>
      <c r="F2303">
        <v>9695</v>
      </c>
      <c r="G2303" t="s">
        <v>280</v>
      </c>
      <c r="H2303" t="s">
        <v>281</v>
      </c>
      <c r="I2303">
        <v>523</v>
      </c>
      <c r="J2303" t="s">
        <v>537</v>
      </c>
      <c r="K2303" t="s">
        <v>538</v>
      </c>
      <c r="L2303">
        <v>70481</v>
      </c>
      <c r="M2303" t="s">
        <v>526</v>
      </c>
      <c r="N2303" t="s">
        <v>525</v>
      </c>
      <c r="O2303">
        <v>70481</v>
      </c>
      <c r="P2303" t="s">
        <v>526</v>
      </c>
      <c r="Q2303" t="s">
        <v>525</v>
      </c>
      <c r="R2303" t="s">
        <v>552</v>
      </c>
      <c r="S2303" s="43">
        <v>0</v>
      </c>
      <c r="U2303" s="43">
        <v>19</v>
      </c>
      <c r="IF2303">
        <v>70481</v>
      </c>
      <c r="IG2303" t="s">
        <v>526</v>
      </c>
      <c r="IH2303" t="s">
        <v>284</v>
      </c>
      <c r="IK2303">
        <v>-2</v>
      </c>
      <c r="IL2303" t="s">
        <v>278</v>
      </c>
      <c r="IM2303" t="s">
        <v>279</v>
      </c>
      <c r="IN2303" t="s">
        <v>466</v>
      </c>
      <c r="IP2303" t="s">
        <v>526</v>
      </c>
    </row>
    <row r="2304" spans="1:250" x14ac:dyDescent="0.35">
      <c r="A2304">
        <v>15758</v>
      </c>
      <c r="B2304">
        <v>-922729984</v>
      </c>
      <c r="C2304">
        <v>1837</v>
      </c>
      <c r="D2304" t="s">
        <v>272</v>
      </c>
      <c r="E2304" t="s">
        <v>273</v>
      </c>
      <c r="F2304">
        <v>9695</v>
      </c>
      <c r="G2304" t="s">
        <v>280</v>
      </c>
      <c r="H2304" t="s">
        <v>281</v>
      </c>
      <c r="I2304">
        <v>521</v>
      </c>
      <c r="J2304" t="s">
        <v>539</v>
      </c>
      <c r="K2304" t="s">
        <v>540</v>
      </c>
      <c r="L2304">
        <v>70481</v>
      </c>
      <c r="M2304" t="s">
        <v>526</v>
      </c>
      <c r="N2304" t="s">
        <v>525</v>
      </c>
      <c r="O2304">
        <v>70481</v>
      </c>
      <c r="P2304" t="s">
        <v>526</v>
      </c>
      <c r="Q2304" t="s">
        <v>525</v>
      </c>
      <c r="R2304" t="s">
        <v>552</v>
      </c>
      <c r="S2304" s="43">
        <v>0</v>
      </c>
      <c r="U2304" s="43">
        <v>19</v>
      </c>
      <c r="IF2304">
        <v>70481</v>
      </c>
      <c r="IG2304" t="s">
        <v>526</v>
      </c>
      <c r="IH2304" t="s">
        <v>284</v>
      </c>
      <c r="IK2304">
        <v>-2</v>
      </c>
      <c r="IL2304" t="s">
        <v>278</v>
      </c>
      <c r="IM2304" t="s">
        <v>279</v>
      </c>
      <c r="IN2304" t="s">
        <v>466</v>
      </c>
      <c r="IP2304" t="s">
        <v>526</v>
      </c>
    </row>
    <row r="2305" spans="1:250" x14ac:dyDescent="0.35">
      <c r="A2305">
        <v>15759</v>
      </c>
      <c r="B2305">
        <v>-922729984</v>
      </c>
      <c r="C2305">
        <v>1837</v>
      </c>
      <c r="D2305" t="s">
        <v>272</v>
      </c>
      <c r="E2305" t="s">
        <v>273</v>
      </c>
      <c r="F2305">
        <v>9695</v>
      </c>
      <c r="G2305" t="s">
        <v>280</v>
      </c>
      <c r="H2305" t="s">
        <v>281</v>
      </c>
      <c r="I2305">
        <v>519</v>
      </c>
      <c r="J2305" t="s">
        <v>541</v>
      </c>
      <c r="K2305" t="s">
        <v>542</v>
      </c>
      <c r="L2305">
        <v>70481</v>
      </c>
      <c r="M2305" t="s">
        <v>526</v>
      </c>
      <c r="N2305" t="s">
        <v>525</v>
      </c>
      <c r="O2305">
        <v>70481</v>
      </c>
      <c r="P2305" t="s">
        <v>526</v>
      </c>
      <c r="Q2305" t="s">
        <v>525</v>
      </c>
      <c r="R2305" t="s">
        <v>552</v>
      </c>
      <c r="S2305" s="43">
        <v>0</v>
      </c>
      <c r="U2305" s="43">
        <v>19</v>
      </c>
      <c r="IF2305">
        <v>70481</v>
      </c>
      <c r="IG2305" t="s">
        <v>526</v>
      </c>
      <c r="IH2305" t="s">
        <v>284</v>
      </c>
      <c r="IK2305">
        <v>-2</v>
      </c>
      <c r="IL2305" t="s">
        <v>278</v>
      </c>
      <c r="IM2305" t="s">
        <v>279</v>
      </c>
      <c r="IN2305" t="s">
        <v>466</v>
      </c>
      <c r="IP2305" t="s">
        <v>526</v>
      </c>
    </row>
    <row r="2306" spans="1:250" x14ac:dyDescent="0.35">
      <c r="A2306">
        <v>15760</v>
      </c>
      <c r="B2306">
        <v>-922729984</v>
      </c>
      <c r="C2306">
        <v>1837</v>
      </c>
      <c r="D2306" t="s">
        <v>272</v>
      </c>
      <c r="E2306" t="s">
        <v>273</v>
      </c>
      <c r="F2306">
        <v>9695</v>
      </c>
      <c r="G2306" t="s">
        <v>280</v>
      </c>
      <c r="H2306" t="s">
        <v>281</v>
      </c>
      <c r="I2306">
        <v>523</v>
      </c>
      <c r="J2306" t="s">
        <v>537</v>
      </c>
      <c r="K2306" t="s">
        <v>538</v>
      </c>
      <c r="L2306">
        <v>78012</v>
      </c>
      <c r="M2306" t="s">
        <v>527</v>
      </c>
      <c r="N2306" t="s">
        <v>528</v>
      </c>
      <c r="O2306">
        <v>78012</v>
      </c>
      <c r="P2306" t="s">
        <v>527</v>
      </c>
      <c r="Q2306" t="s">
        <v>528</v>
      </c>
      <c r="R2306" t="s">
        <v>552</v>
      </c>
      <c r="S2306" s="43">
        <v>0</v>
      </c>
      <c r="U2306" s="43">
        <v>19</v>
      </c>
      <c r="IF2306">
        <v>78012</v>
      </c>
      <c r="IG2306" t="s">
        <v>527</v>
      </c>
      <c r="IH2306" t="s">
        <v>284</v>
      </c>
      <c r="IK2306">
        <v>-2</v>
      </c>
      <c r="IL2306" t="s">
        <v>278</v>
      </c>
      <c r="IM2306" t="s">
        <v>279</v>
      </c>
      <c r="IN2306" t="s">
        <v>466</v>
      </c>
      <c r="IP2306" t="s">
        <v>527</v>
      </c>
    </row>
    <row r="2307" spans="1:250" x14ac:dyDescent="0.35">
      <c r="A2307">
        <v>15761</v>
      </c>
      <c r="B2307">
        <v>-922729984</v>
      </c>
      <c r="C2307">
        <v>1837</v>
      </c>
      <c r="D2307" t="s">
        <v>272</v>
      </c>
      <c r="E2307" t="s">
        <v>273</v>
      </c>
      <c r="F2307">
        <v>9695</v>
      </c>
      <c r="G2307" t="s">
        <v>280</v>
      </c>
      <c r="H2307" t="s">
        <v>281</v>
      </c>
      <c r="I2307">
        <v>521</v>
      </c>
      <c r="J2307" t="s">
        <v>539</v>
      </c>
      <c r="K2307" t="s">
        <v>540</v>
      </c>
      <c r="L2307">
        <v>78012</v>
      </c>
      <c r="M2307" t="s">
        <v>527</v>
      </c>
      <c r="N2307" t="s">
        <v>528</v>
      </c>
      <c r="O2307">
        <v>78012</v>
      </c>
      <c r="P2307" t="s">
        <v>527</v>
      </c>
      <c r="Q2307" t="s">
        <v>528</v>
      </c>
      <c r="R2307" t="s">
        <v>552</v>
      </c>
      <c r="S2307" s="43">
        <v>0</v>
      </c>
      <c r="U2307" s="43">
        <v>19</v>
      </c>
      <c r="IF2307">
        <v>78012</v>
      </c>
      <c r="IG2307" t="s">
        <v>527</v>
      </c>
      <c r="IH2307" t="s">
        <v>284</v>
      </c>
      <c r="IK2307">
        <v>-2</v>
      </c>
      <c r="IL2307" t="s">
        <v>278</v>
      </c>
      <c r="IM2307" t="s">
        <v>279</v>
      </c>
      <c r="IN2307" t="s">
        <v>466</v>
      </c>
      <c r="IP2307" t="s">
        <v>527</v>
      </c>
    </row>
    <row r="2308" spans="1:250" x14ac:dyDescent="0.35">
      <c r="A2308">
        <v>15762</v>
      </c>
      <c r="B2308">
        <v>-922729984</v>
      </c>
      <c r="C2308">
        <v>1837</v>
      </c>
      <c r="D2308" t="s">
        <v>272</v>
      </c>
      <c r="E2308" t="s">
        <v>273</v>
      </c>
      <c r="F2308">
        <v>9695</v>
      </c>
      <c r="G2308" t="s">
        <v>280</v>
      </c>
      <c r="H2308" t="s">
        <v>281</v>
      </c>
      <c r="I2308">
        <v>519</v>
      </c>
      <c r="J2308" t="s">
        <v>541</v>
      </c>
      <c r="K2308" t="s">
        <v>542</v>
      </c>
      <c r="L2308">
        <v>78012</v>
      </c>
      <c r="M2308" t="s">
        <v>527</v>
      </c>
      <c r="N2308" t="s">
        <v>528</v>
      </c>
      <c r="O2308">
        <v>78012</v>
      </c>
      <c r="P2308" t="s">
        <v>527</v>
      </c>
      <c r="Q2308" t="s">
        <v>528</v>
      </c>
      <c r="R2308" t="s">
        <v>552</v>
      </c>
      <c r="S2308" s="43">
        <v>0</v>
      </c>
      <c r="U2308" s="43">
        <v>19</v>
      </c>
      <c r="IF2308">
        <v>78012</v>
      </c>
      <c r="IG2308" t="s">
        <v>527</v>
      </c>
      <c r="IH2308" t="s">
        <v>284</v>
      </c>
      <c r="IK2308">
        <v>-2</v>
      </c>
      <c r="IL2308" t="s">
        <v>278</v>
      </c>
      <c r="IM2308" t="s">
        <v>279</v>
      </c>
      <c r="IN2308" t="s">
        <v>466</v>
      </c>
      <c r="IP2308" t="s">
        <v>527</v>
      </c>
    </row>
    <row r="2309" spans="1:250" x14ac:dyDescent="0.35">
      <c r="A2309">
        <v>15763</v>
      </c>
      <c r="B2309">
        <v>-922729984</v>
      </c>
      <c r="C2309">
        <v>1837</v>
      </c>
      <c r="D2309" t="s">
        <v>272</v>
      </c>
      <c r="E2309" t="s">
        <v>273</v>
      </c>
      <c r="F2309">
        <v>9695</v>
      </c>
      <c r="G2309" t="s">
        <v>280</v>
      </c>
      <c r="H2309" t="s">
        <v>281</v>
      </c>
      <c r="I2309">
        <v>515</v>
      </c>
      <c r="J2309" t="s">
        <v>543</v>
      </c>
      <c r="K2309" t="s">
        <v>544</v>
      </c>
      <c r="L2309">
        <v>78012</v>
      </c>
      <c r="M2309" t="s">
        <v>527</v>
      </c>
      <c r="N2309" t="s">
        <v>528</v>
      </c>
      <c r="O2309">
        <v>78012</v>
      </c>
      <c r="P2309" t="s">
        <v>527</v>
      </c>
      <c r="Q2309" t="s">
        <v>528</v>
      </c>
      <c r="R2309" t="s">
        <v>552</v>
      </c>
      <c r="S2309" s="43">
        <v>0</v>
      </c>
      <c r="U2309" s="43">
        <v>19</v>
      </c>
      <c r="IF2309">
        <v>78012</v>
      </c>
      <c r="IG2309" t="s">
        <v>527</v>
      </c>
      <c r="IH2309" t="s">
        <v>284</v>
      </c>
      <c r="IK2309">
        <v>-2</v>
      </c>
      <c r="IL2309" t="s">
        <v>278</v>
      </c>
      <c r="IM2309" t="s">
        <v>279</v>
      </c>
      <c r="IN2309" t="s">
        <v>466</v>
      </c>
      <c r="IP2309" t="s">
        <v>527</v>
      </c>
    </row>
    <row r="2310" spans="1:250" x14ac:dyDescent="0.35">
      <c r="A2310">
        <v>15764</v>
      </c>
      <c r="B2310">
        <v>-922729984</v>
      </c>
      <c r="C2310">
        <v>1837</v>
      </c>
      <c r="D2310" t="s">
        <v>272</v>
      </c>
      <c r="E2310" t="s">
        <v>273</v>
      </c>
      <c r="F2310">
        <v>9695</v>
      </c>
      <c r="G2310" t="s">
        <v>280</v>
      </c>
      <c r="H2310" t="s">
        <v>281</v>
      </c>
      <c r="I2310">
        <v>513</v>
      </c>
      <c r="J2310" t="s">
        <v>545</v>
      </c>
      <c r="K2310" t="s">
        <v>546</v>
      </c>
      <c r="L2310">
        <v>78012</v>
      </c>
      <c r="M2310" t="s">
        <v>527</v>
      </c>
      <c r="N2310" t="s">
        <v>528</v>
      </c>
      <c r="O2310">
        <v>78012</v>
      </c>
      <c r="P2310" t="s">
        <v>527</v>
      </c>
      <c r="Q2310" t="s">
        <v>528</v>
      </c>
      <c r="R2310" t="s">
        <v>552</v>
      </c>
      <c r="S2310" s="43">
        <v>0</v>
      </c>
      <c r="U2310" s="43">
        <v>19</v>
      </c>
      <c r="IF2310">
        <v>78012</v>
      </c>
      <c r="IG2310" t="s">
        <v>527</v>
      </c>
      <c r="IH2310" t="s">
        <v>284</v>
      </c>
      <c r="IK2310">
        <v>-2</v>
      </c>
      <c r="IL2310" t="s">
        <v>278</v>
      </c>
      <c r="IM2310" t="s">
        <v>279</v>
      </c>
      <c r="IN2310" t="s">
        <v>466</v>
      </c>
      <c r="IP2310" t="s">
        <v>527</v>
      </c>
    </row>
    <row r="2311" spans="1:250" x14ac:dyDescent="0.35">
      <c r="A2311">
        <v>15765</v>
      </c>
      <c r="B2311">
        <v>-922729984</v>
      </c>
      <c r="C2311">
        <v>1837</v>
      </c>
      <c r="D2311" t="s">
        <v>272</v>
      </c>
      <c r="E2311" t="s">
        <v>273</v>
      </c>
      <c r="F2311">
        <v>9695</v>
      </c>
      <c r="G2311" t="s">
        <v>280</v>
      </c>
      <c r="H2311" t="s">
        <v>281</v>
      </c>
      <c r="I2311">
        <v>509</v>
      </c>
      <c r="J2311" t="s">
        <v>547</v>
      </c>
      <c r="K2311" t="s">
        <v>548</v>
      </c>
      <c r="L2311">
        <v>78012</v>
      </c>
      <c r="M2311" t="s">
        <v>527</v>
      </c>
      <c r="N2311" t="s">
        <v>528</v>
      </c>
      <c r="O2311">
        <v>78012</v>
      </c>
      <c r="P2311" t="s">
        <v>527</v>
      </c>
      <c r="Q2311" t="s">
        <v>528</v>
      </c>
      <c r="R2311" t="s">
        <v>552</v>
      </c>
      <c r="S2311" s="43">
        <v>0</v>
      </c>
      <c r="U2311" s="43">
        <v>19</v>
      </c>
      <c r="IF2311">
        <v>78012</v>
      </c>
      <c r="IG2311" t="s">
        <v>527</v>
      </c>
      <c r="IH2311" t="s">
        <v>284</v>
      </c>
      <c r="IK2311">
        <v>-2</v>
      </c>
      <c r="IL2311" t="s">
        <v>278</v>
      </c>
      <c r="IM2311" t="s">
        <v>279</v>
      </c>
      <c r="IN2311" t="s">
        <v>466</v>
      </c>
      <c r="IP2311" t="s">
        <v>527</v>
      </c>
    </row>
    <row r="2312" spans="1:250" x14ac:dyDescent="0.35">
      <c r="A2312">
        <v>15766</v>
      </c>
      <c r="B2312">
        <v>-922729984</v>
      </c>
      <c r="C2312">
        <v>1837</v>
      </c>
      <c r="D2312" t="s">
        <v>272</v>
      </c>
      <c r="E2312" t="s">
        <v>273</v>
      </c>
      <c r="F2312">
        <v>19011</v>
      </c>
      <c r="G2312" t="s">
        <v>318</v>
      </c>
      <c r="H2312" t="s">
        <v>319</v>
      </c>
      <c r="I2312">
        <v>515</v>
      </c>
      <c r="J2312" t="s">
        <v>543</v>
      </c>
      <c r="K2312" t="s">
        <v>544</v>
      </c>
      <c r="L2312">
        <v>79525</v>
      </c>
      <c r="M2312" t="s">
        <v>551</v>
      </c>
      <c r="N2312" t="s">
        <v>529</v>
      </c>
      <c r="O2312">
        <v>79525</v>
      </c>
      <c r="P2312" t="s">
        <v>551</v>
      </c>
      <c r="Q2312" t="s">
        <v>529</v>
      </c>
      <c r="R2312" t="s">
        <v>552</v>
      </c>
      <c r="S2312" s="43">
        <v>0</v>
      </c>
      <c r="U2312" s="43">
        <v>19</v>
      </c>
      <c r="IF2312">
        <v>79525</v>
      </c>
      <c r="IG2312" t="s">
        <v>551</v>
      </c>
      <c r="IH2312" t="s">
        <v>322</v>
      </c>
      <c r="IK2312">
        <v>-2</v>
      </c>
      <c r="IL2312" t="s">
        <v>278</v>
      </c>
      <c r="IM2312" t="s">
        <v>279</v>
      </c>
      <c r="IN2312" t="s">
        <v>484</v>
      </c>
      <c r="IP2312" t="s">
        <v>551</v>
      </c>
    </row>
    <row r="2313" spans="1:250" x14ac:dyDescent="0.35">
      <c r="A2313">
        <v>15767</v>
      </c>
      <c r="B2313">
        <v>-922729984</v>
      </c>
      <c r="C2313">
        <v>1837</v>
      </c>
      <c r="D2313" t="s">
        <v>272</v>
      </c>
      <c r="E2313" t="s">
        <v>273</v>
      </c>
      <c r="F2313">
        <v>19011</v>
      </c>
      <c r="G2313" t="s">
        <v>318</v>
      </c>
      <c r="H2313" t="s">
        <v>319</v>
      </c>
      <c r="I2313">
        <v>513</v>
      </c>
      <c r="J2313" t="s">
        <v>545</v>
      </c>
      <c r="K2313" t="s">
        <v>546</v>
      </c>
      <c r="L2313">
        <v>79525</v>
      </c>
      <c r="M2313" t="s">
        <v>551</v>
      </c>
      <c r="N2313" t="s">
        <v>529</v>
      </c>
      <c r="O2313">
        <v>79525</v>
      </c>
      <c r="P2313" t="s">
        <v>551</v>
      </c>
      <c r="Q2313" t="s">
        <v>529</v>
      </c>
      <c r="R2313" t="s">
        <v>552</v>
      </c>
      <c r="S2313" s="43">
        <v>0</v>
      </c>
      <c r="U2313" s="43">
        <v>19</v>
      </c>
      <c r="IF2313">
        <v>79525</v>
      </c>
      <c r="IG2313" t="s">
        <v>551</v>
      </c>
      <c r="IH2313" t="s">
        <v>322</v>
      </c>
      <c r="IK2313">
        <v>-2</v>
      </c>
      <c r="IL2313" t="s">
        <v>278</v>
      </c>
      <c r="IM2313" t="s">
        <v>279</v>
      </c>
      <c r="IN2313" t="s">
        <v>484</v>
      </c>
      <c r="IP2313" t="s">
        <v>551</v>
      </c>
    </row>
    <row r="2314" spans="1:250" x14ac:dyDescent="0.35">
      <c r="A2314">
        <v>15768</v>
      </c>
      <c r="B2314">
        <v>-922729984</v>
      </c>
      <c r="C2314">
        <v>1837</v>
      </c>
      <c r="D2314" t="s">
        <v>272</v>
      </c>
      <c r="E2314" t="s">
        <v>273</v>
      </c>
      <c r="F2314">
        <v>19011</v>
      </c>
      <c r="G2314" t="s">
        <v>318</v>
      </c>
      <c r="H2314" t="s">
        <v>319</v>
      </c>
      <c r="I2314">
        <v>509</v>
      </c>
      <c r="J2314" t="s">
        <v>547</v>
      </c>
      <c r="K2314" t="s">
        <v>548</v>
      </c>
      <c r="L2314">
        <v>79525</v>
      </c>
      <c r="M2314" t="s">
        <v>551</v>
      </c>
      <c r="N2314" t="s">
        <v>529</v>
      </c>
      <c r="O2314">
        <v>79525</v>
      </c>
      <c r="P2314" t="s">
        <v>551</v>
      </c>
      <c r="Q2314" t="s">
        <v>529</v>
      </c>
      <c r="R2314" t="s">
        <v>552</v>
      </c>
      <c r="S2314" s="43">
        <v>0</v>
      </c>
      <c r="U2314" s="43">
        <v>19</v>
      </c>
      <c r="IF2314">
        <v>79525</v>
      </c>
      <c r="IG2314" t="s">
        <v>551</v>
      </c>
      <c r="IH2314" t="s">
        <v>322</v>
      </c>
      <c r="IK2314">
        <v>-2</v>
      </c>
      <c r="IL2314" t="s">
        <v>278</v>
      </c>
      <c r="IM2314" t="s">
        <v>279</v>
      </c>
      <c r="IN2314" t="s">
        <v>484</v>
      </c>
      <c r="IP2314" t="s">
        <v>551</v>
      </c>
    </row>
    <row r="2315" spans="1:250" x14ac:dyDescent="0.35">
      <c r="A2315">
        <v>15769</v>
      </c>
      <c r="B2315">
        <v>-922729984</v>
      </c>
      <c r="C2315">
        <v>1837</v>
      </c>
      <c r="D2315" t="s">
        <v>272</v>
      </c>
      <c r="E2315" t="s">
        <v>273</v>
      </c>
      <c r="F2315">
        <v>19011</v>
      </c>
      <c r="G2315" t="s">
        <v>318</v>
      </c>
      <c r="H2315" t="s">
        <v>319</v>
      </c>
      <c r="I2315">
        <v>507</v>
      </c>
      <c r="J2315" t="s">
        <v>549</v>
      </c>
      <c r="K2315" t="s">
        <v>550</v>
      </c>
      <c r="L2315">
        <v>79525</v>
      </c>
      <c r="M2315" t="s">
        <v>551</v>
      </c>
      <c r="N2315" t="s">
        <v>529</v>
      </c>
      <c r="O2315">
        <v>79525</v>
      </c>
      <c r="P2315" t="s">
        <v>551</v>
      </c>
      <c r="Q2315" t="s">
        <v>529</v>
      </c>
      <c r="R2315" t="s">
        <v>552</v>
      </c>
      <c r="S2315" s="43">
        <v>0</v>
      </c>
      <c r="U2315" s="43">
        <v>19</v>
      </c>
      <c r="IF2315">
        <v>79525</v>
      </c>
      <c r="IG2315" t="s">
        <v>551</v>
      </c>
      <c r="IH2315" t="s">
        <v>322</v>
      </c>
      <c r="IK2315">
        <v>-2</v>
      </c>
      <c r="IL2315" t="s">
        <v>278</v>
      </c>
      <c r="IM2315" t="s">
        <v>279</v>
      </c>
      <c r="IN2315" t="s">
        <v>484</v>
      </c>
      <c r="IP2315" t="s">
        <v>551</v>
      </c>
    </row>
    <row r="2316" spans="1:250" x14ac:dyDescent="0.35">
      <c r="A2316">
        <v>15770</v>
      </c>
      <c r="B2316">
        <v>-922729984</v>
      </c>
      <c r="C2316">
        <v>1837</v>
      </c>
      <c r="D2316" t="s">
        <v>272</v>
      </c>
      <c r="E2316" t="s">
        <v>273</v>
      </c>
      <c r="F2316">
        <v>9695</v>
      </c>
      <c r="G2316" t="s">
        <v>280</v>
      </c>
      <c r="H2316" t="s">
        <v>281</v>
      </c>
      <c r="I2316">
        <v>528</v>
      </c>
      <c r="J2316" t="s">
        <v>531</v>
      </c>
      <c r="K2316" t="s">
        <v>532</v>
      </c>
      <c r="L2316">
        <v>78012</v>
      </c>
      <c r="M2316" t="s">
        <v>527</v>
      </c>
      <c r="N2316" t="s">
        <v>528</v>
      </c>
      <c r="O2316">
        <v>78012</v>
      </c>
      <c r="P2316" t="s">
        <v>527</v>
      </c>
      <c r="Q2316" t="s">
        <v>528</v>
      </c>
      <c r="R2316" t="s">
        <v>552</v>
      </c>
      <c r="S2316" s="43">
        <v>0</v>
      </c>
      <c r="U2316" s="43">
        <v>19</v>
      </c>
      <c r="IF2316">
        <v>78012</v>
      </c>
      <c r="IG2316" t="s">
        <v>527</v>
      </c>
      <c r="IH2316" t="s">
        <v>284</v>
      </c>
      <c r="IK2316">
        <v>-2</v>
      </c>
      <c r="IL2316" t="s">
        <v>278</v>
      </c>
      <c r="IM2316" t="s">
        <v>279</v>
      </c>
      <c r="IN2316" t="s">
        <v>466</v>
      </c>
      <c r="IP2316" t="s">
        <v>527</v>
      </c>
    </row>
    <row r="2317" spans="1:250" x14ac:dyDescent="0.35">
      <c r="A2317">
        <v>15771</v>
      </c>
      <c r="B2317">
        <v>-922729984</v>
      </c>
      <c r="C2317">
        <v>1837</v>
      </c>
      <c r="D2317" t="s">
        <v>272</v>
      </c>
      <c r="E2317" t="s">
        <v>273</v>
      </c>
      <c r="F2317">
        <v>9695</v>
      </c>
      <c r="G2317" t="s">
        <v>280</v>
      </c>
      <c r="H2317" t="s">
        <v>281</v>
      </c>
      <c r="I2317">
        <v>527</v>
      </c>
      <c r="J2317" t="s">
        <v>535</v>
      </c>
      <c r="K2317" t="s">
        <v>536</v>
      </c>
      <c r="L2317">
        <v>78012</v>
      </c>
      <c r="M2317" t="s">
        <v>527</v>
      </c>
      <c r="N2317" t="s">
        <v>528</v>
      </c>
      <c r="O2317">
        <v>78012</v>
      </c>
      <c r="P2317" t="s">
        <v>527</v>
      </c>
      <c r="Q2317" t="s">
        <v>528</v>
      </c>
      <c r="R2317" t="s">
        <v>552</v>
      </c>
      <c r="S2317" s="43">
        <v>0</v>
      </c>
      <c r="U2317" s="43">
        <v>19</v>
      </c>
      <c r="IF2317">
        <v>78012</v>
      </c>
      <c r="IG2317" t="s">
        <v>527</v>
      </c>
      <c r="IH2317" t="s">
        <v>284</v>
      </c>
      <c r="IK2317">
        <v>-2</v>
      </c>
      <c r="IL2317" t="s">
        <v>278</v>
      </c>
      <c r="IM2317" t="s">
        <v>279</v>
      </c>
      <c r="IN2317" t="s">
        <v>466</v>
      </c>
      <c r="IP2317" t="s">
        <v>527</v>
      </c>
    </row>
    <row r="2318" spans="1:250" x14ac:dyDescent="0.35">
      <c r="A2318">
        <v>15772</v>
      </c>
      <c r="B2318">
        <v>-922729984</v>
      </c>
      <c r="C2318">
        <v>1837</v>
      </c>
      <c r="D2318" t="s">
        <v>272</v>
      </c>
      <c r="E2318" t="s">
        <v>273</v>
      </c>
      <c r="F2318">
        <v>13794</v>
      </c>
      <c r="G2318" t="s">
        <v>274</v>
      </c>
      <c r="H2318" t="s">
        <v>275</v>
      </c>
      <c r="I2318">
        <v>513</v>
      </c>
      <c r="J2318" t="s">
        <v>545</v>
      </c>
      <c r="K2318" t="s">
        <v>546</v>
      </c>
      <c r="L2318">
        <v>83250</v>
      </c>
      <c r="M2318" t="s">
        <v>533</v>
      </c>
      <c r="N2318" t="s">
        <v>534</v>
      </c>
      <c r="O2318">
        <v>83250</v>
      </c>
      <c r="P2318" t="s">
        <v>533</v>
      </c>
      <c r="Q2318" t="s">
        <v>534</v>
      </c>
      <c r="R2318" t="s">
        <v>552</v>
      </c>
      <c r="S2318" s="43">
        <v>0</v>
      </c>
      <c r="U2318" s="43">
        <v>19</v>
      </c>
      <c r="IF2318">
        <v>83250</v>
      </c>
      <c r="IG2318" t="s">
        <v>533</v>
      </c>
      <c r="IH2318" t="s">
        <v>311</v>
      </c>
      <c r="IK2318">
        <v>-2</v>
      </c>
      <c r="IL2318" t="s">
        <v>278</v>
      </c>
      <c r="IM2318" t="s">
        <v>279</v>
      </c>
      <c r="IN2318" t="s">
        <v>468</v>
      </c>
      <c r="IP2318" t="s">
        <v>533</v>
      </c>
    </row>
    <row r="2319" spans="1:250" x14ac:dyDescent="0.35">
      <c r="A2319">
        <v>15773</v>
      </c>
      <c r="B2319">
        <v>-922729984</v>
      </c>
      <c r="C2319">
        <v>1837</v>
      </c>
      <c r="D2319" t="s">
        <v>272</v>
      </c>
      <c r="E2319" t="s">
        <v>273</v>
      </c>
      <c r="F2319">
        <v>19011</v>
      </c>
      <c r="G2319" t="s">
        <v>318</v>
      </c>
      <c r="H2319" t="s">
        <v>319</v>
      </c>
      <c r="I2319">
        <v>528</v>
      </c>
      <c r="J2319" t="s">
        <v>531</v>
      </c>
      <c r="K2319" t="s">
        <v>532</v>
      </c>
      <c r="L2319">
        <v>79525</v>
      </c>
      <c r="M2319" t="s">
        <v>551</v>
      </c>
      <c r="N2319" t="s">
        <v>529</v>
      </c>
      <c r="O2319">
        <v>79525</v>
      </c>
      <c r="P2319" t="s">
        <v>551</v>
      </c>
      <c r="Q2319" t="s">
        <v>529</v>
      </c>
      <c r="R2319" t="s">
        <v>552</v>
      </c>
      <c r="S2319" s="43">
        <v>0</v>
      </c>
      <c r="U2319" s="43">
        <v>19</v>
      </c>
      <c r="IF2319">
        <v>79525</v>
      </c>
      <c r="IG2319" t="s">
        <v>551</v>
      </c>
      <c r="IH2319" t="s">
        <v>322</v>
      </c>
      <c r="IK2319">
        <v>-2</v>
      </c>
      <c r="IL2319" t="s">
        <v>278</v>
      </c>
      <c r="IM2319" t="s">
        <v>279</v>
      </c>
      <c r="IN2319" t="s">
        <v>484</v>
      </c>
      <c r="IP2319" t="s">
        <v>551</v>
      </c>
    </row>
    <row r="2320" spans="1:250" x14ac:dyDescent="0.35">
      <c r="A2320">
        <v>15774</v>
      </c>
      <c r="B2320">
        <v>-922729984</v>
      </c>
      <c r="C2320">
        <v>1837</v>
      </c>
      <c r="D2320" t="s">
        <v>272</v>
      </c>
      <c r="E2320" t="s">
        <v>273</v>
      </c>
      <c r="F2320">
        <v>19011</v>
      </c>
      <c r="G2320" t="s">
        <v>318</v>
      </c>
      <c r="H2320" t="s">
        <v>319</v>
      </c>
      <c r="I2320">
        <v>527</v>
      </c>
      <c r="J2320" t="s">
        <v>535</v>
      </c>
      <c r="K2320" t="s">
        <v>536</v>
      </c>
      <c r="L2320">
        <v>79525</v>
      </c>
      <c r="M2320" t="s">
        <v>551</v>
      </c>
      <c r="N2320" t="s">
        <v>529</v>
      </c>
      <c r="O2320">
        <v>79525</v>
      </c>
      <c r="P2320" t="s">
        <v>551</v>
      </c>
      <c r="Q2320" t="s">
        <v>529</v>
      </c>
      <c r="R2320" t="s">
        <v>552</v>
      </c>
      <c r="S2320" s="43">
        <v>0</v>
      </c>
      <c r="U2320" s="43">
        <v>19</v>
      </c>
      <c r="IF2320">
        <v>79525</v>
      </c>
      <c r="IG2320" t="s">
        <v>551</v>
      </c>
      <c r="IH2320" t="s">
        <v>322</v>
      </c>
      <c r="IK2320">
        <v>-2</v>
      </c>
      <c r="IL2320" t="s">
        <v>278</v>
      </c>
      <c r="IM2320" t="s">
        <v>279</v>
      </c>
      <c r="IN2320" t="s">
        <v>484</v>
      </c>
      <c r="IP2320" t="s">
        <v>551</v>
      </c>
    </row>
    <row r="2321" spans="1:250" x14ac:dyDescent="0.35">
      <c r="A2321">
        <v>15775</v>
      </c>
      <c r="B2321">
        <v>-922729984</v>
      </c>
      <c r="C2321">
        <v>1837</v>
      </c>
      <c r="D2321" t="s">
        <v>272</v>
      </c>
      <c r="E2321" t="s">
        <v>273</v>
      </c>
      <c r="F2321">
        <v>19011</v>
      </c>
      <c r="G2321" t="s">
        <v>318</v>
      </c>
      <c r="H2321" t="s">
        <v>319</v>
      </c>
      <c r="I2321">
        <v>523</v>
      </c>
      <c r="J2321" t="s">
        <v>537</v>
      </c>
      <c r="K2321" t="s">
        <v>538</v>
      </c>
      <c r="L2321">
        <v>79525</v>
      </c>
      <c r="M2321" t="s">
        <v>551</v>
      </c>
      <c r="N2321" t="s">
        <v>529</v>
      </c>
      <c r="O2321">
        <v>79525</v>
      </c>
      <c r="P2321" t="s">
        <v>551</v>
      </c>
      <c r="Q2321" t="s">
        <v>529</v>
      </c>
      <c r="R2321" t="s">
        <v>552</v>
      </c>
      <c r="S2321" s="43">
        <v>0</v>
      </c>
      <c r="U2321" s="43">
        <v>19</v>
      </c>
      <c r="IF2321">
        <v>79525</v>
      </c>
      <c r="IG2321" t="s">
        <v>551</v>
      </c>
      <c r="IH2321" t="s">
        <v>322</v>
      </c>
      <c r="IK2321">
        <v>-2</v>
      </c>
      <c r="IL2321" t="s">
        <v>278</v>
      </c>
      <c r="IM2321" t="s">
        <v>279</v>
      </c>
      <c r="IN2321" t="s">
        <v>484</v>
      </c>
      <c r="IP2321" t="s">
        <v>551</v>
      </c>
    </row>
    <row r="2322" spans="1:250" x14ac:dyDescent="0.35">
      <c r="A2322">
        <v>15776</v>
      </c>
      <c r="B2322">
        <v>-922729984</v>
      </c>
      <c r="C2322">
        <v>1837</v>
      </c>
      <c r="D2322" t="s">
        <v>272</v>
      </c>
      <c r="E2322" t="s">
        <v>273</v>
      </c>
      <c r="F2322">
        <v>19011</v>
      </c>
      <c r="G2322" t="s">
        <v>318</v>
      </c>
      <c r="H2322" t="s">
        <v>319</v>
      </c>
      <c r="I2322">
        <v>521</v>
      </c>
      <c r="J2322" t="s">
        <v>539</v>
      </c>
      <c r="K2322" t="s">
        <v>540</v>
      </c>
      <c r="L2322">
        <v>79525</v>
      </c>
      <c r="M2322" t="s">
        <v>551</v>
      </c>
      <c r="N2322" t="s">
        <v>529</v>
      </c>
      <c r="O2322">
        <v>79525</v>
      </c>
      <c r="P2322" t="s">
        <v>551</v>
      </c>
      <c r="Q2322" t="s">
        <v>529</v>
      </c>
      <c r="R2322" t="s">
        <v>552</v>
      </c>
      <c r="S2322" s="43">
        <v>0</v>
      </c>
      <c r="U2322" s="43">
        <v>19</v>
      </c>
      <c r="IF2322">
        <v>79525</v>
      </c>
      <c r="IG2322" t="s">
        <v>551</v>
      </c>
      <c r="IH2322" t="s">
        <v>322</v>
      </c>
      <c r="IK2322">
        <v>-2</v>
      </c>
      <c r="IL2322" t="s">
        <v>278</v>
      </c>
      <c r="IM2322" t="s">
        <v>279</v>
      </c>
      <c r="IN2322" t="s">
        <v>484</v>
      </c>
      <c r="IP2322" t="s">
        <v>551</v>
      </c>
    </row>
    <row r="2323" spans="1:250" x14ac:dyDescent="0.35">
      <c r="A2323">
        <v>15777</v>
      </c>
      <c r="B2323">
        <v>-922729984</v>
      </c>
      <c r="C2323">
        <v>1837</v>
      </c>
      <c r="D2323" t="s">
        <v>272</v>
      </c>
      <c r="E2323" t="s">
        <v>273</v>
      </c>
      <c r="F2323">
        <v>19011</v>
      </c>
      <c r="G2323" t="s">
        <v>318</v>
      </c>
      <c r="H2323" t="s">
        <v>319</v>
      </c>
      <c r="I2323">
        <v>519</v>
      </c>
      <c r="J2323" t="s">
        <v>541</v>
      </c>
      <c r="K2323" t="s">
        <v>542</v>
      </c>
      <c r="L2323">
        <v>79525</v>
      </c>
      <c r="M2323" t="s">
        <v>551</v>
      </c>
      <c r="N2323" t="s">
        <v>529</v>
      </c>
      <c r="O2323">
        <v>79525</v>
      </c>
      <c r="P2323" t="s">
        <v>551</v>
      </c>
      <c r="Q2323" t="s">
        <v>529</v>
      </c>
      <c r="R2323" t="s">
        <v>552</v>
      </c>
      <c r="S2323" s="43">
        <v>0</v>
      </c>
      <c r="U2323" s="43">
        <v>19</v>
      </c>
      <c r="IF2323">
        <v>79525</v>
      </c>
      <c r="IG2323" t="s">
        <v>551</v>
      </c>
      <c r="IH2323" t="s">
        <v>322</v>
      </c>
      <c r="IK2323">
        <v>-2</v>
      </c>
      <c r="IL2323" t="s">
        <v>278</v>
      </c>
      <c r="IM2323" t="s">
        <v>279</v>
      </c>
      <c r="IN2323" t="s">
        <v>484</v>
      </c>
      <c r="IP2323" t="s">
        <v>551</v>
      </c>
    </row>
    <row r="2324" spans="1:250" x14ac:dyDescent="0.35">
      <c r="A2324">
        <v>15778</v>
      </c>
      <c r="B2324">
        <v>-922729984</v>
      </c>
      <c r="C2324">
        <v>1837</v>
      </c>
      <c r="D2324" t="s">
        <v>272</v>
      </c>
      <c r="E2324" t="s">
        <v>273</v>
      </c>
      <c r="F2324">
        <v>13794</v>
      </c>
      <c r="G2324" t="s">
        <v>274</v>
      </c>
      <c r="H2324" t="s">
        <v>275</v>
      </c>
      <c r="I2324">
        <v>528</v>
      </c>
      <c r="J2324" t="s">
        <v>531</v>
      </c>
      <c r="K2324" t="s">
        <v>532</v>
      </c>
      <c r="L2324">
        <v>83250</v>
      </c>
      <c r="M2324" t="s">
        <v>533</v>
      </c>
      <c r="N2324" t="s">
        <v>534</v>
      </c>
      <c r="O2324">
        <v>83250</v>
      </c>
      <c r="P2324" t="s">
        <v>533</v>
      </c>
      <c r="Q2324" t="s">
        <v>534</v>
      </c>
      <c r="R2324" t="s">
        <v>553</v>
      </c>
      <c r="S2324" s="43">
        <v>0</v>
      </c>
      <c r="U2324" s="43">
        <v>20</v>
      </c>
      <c r="IF2324">
        <v>83250</v>
      </c>
      <c r="IG2324" t="s">
        <v>533</v>
      </c>
      <c r="IH2324" t="s">
        <v>311</v>
      </c>
      <c r="IK2324">
        <v>-2</v>
      </c>
      <c r="IL2324" t="s">
        <v>278</v>
      </c>
      <c r="IM2324" t="s">
        <v>279</v>
      </c>
      <c r="IN2324" t="s">
        <v>468</v>
      </c>
      <c r="IP2324" t="s">
        <v>533</v>
      </c>
    </row>
    <row r="2325" spans="1:250" x14ac:dyDescent="0.35">
      <c r="A2325">
        <v>15779</v>
      </c>
      <c r="B2325">
        <v>-922729984</v>
      </c>
      <c r="C2325">
        <v>1837</v>
      </c>
      <c r="D2325" t="s">
        <v>272</v>
      </c>
      <c r="E2325" t="s">
        <v>273</v>
      </c>
      <c r="F2325">
        <v>13794</v>
      </c>
      <c r="G2325" t="s">
        <v>274</v>
      </c>
      <c r="H2325" t="s">
        <v>275</v>
      </c>
      <c r="I2325">
        <v>527</v>
      </c>
      <c r="J2325" t="s">
        <v>535</v>
      </c>
      <c r="K2325" t="s">
        <v>536</v>
      </c>
      <c r="L2325">
        <v>83250</v>
      </c>
      <c r="M2325" t="s">
        <v>533</v>
      </c>
      <c r="N2325" t="s">
        <v>534</v>
      </c>
      <c r="O2325">
        <v>83250</v>
      </c>
      <c r="P2325" t="s">
        <v>533</v>
      </c>
      <c r="Q2325" t="s">
        <v>534</v>
      </c>
      <c r="R2325" t="s">
        <v>553</v>
      </c>
      <c r="S2325" s="43">
        <v>0</v>
      </c>
      <c r="U2325" s="43">
        <v>20</v>
      </c>
      <c r="IF2325">
        <v>83250</v>
      </c>
      <c r="IG2325" t="s">
        <v>533</v>
      </c>
      <c r="IH2325" t="s">
        <v>311</v>
      </c>
      <c r="IK2325">
        <v>-2</v>
      </c>
      <c r="IL2325" t="s">
        <v>278</v>
      </c>
      <c r="IM2325" t="s">
        <v>279</v>
      </c>
      <c r="IN2325" t="s">
        <v>468</v>
      </c>
      <c r="IP2325" t="s">
        <v>533</v>
      </c>
    </row>
    <row r="2326" spans="1:250" x14ac:dyDescent="0.35">
      <c r="A2326">
        <v>15780</v>
      </c>
      <c r="B2326">
        <v>-922729984</v>
      </c>
      <c r="C2326">
        <v>1837</v>
      </c>
      <c r="D2326" t="s">
        <v>272</v>
      </c>
      <c r="E2326" t="s">
        <v>273</v>
      </c>
      <c r="F2326">
        <v>13794</v>
      </c>
      <c r="G2326" t="s">
        <v>274</v>
      </c>
      <c r="H2326" t="s">
        <v>275</v>
      </c>
      <c r="I2326">
        <v>523</v>
      </c>
      <c r="J2326" t="s">
        <v>537</v>
      </c>
      <c r="K2326" t="s">
        <v>538</v>
      </c>
      <c r="L2326">
        <v>83250</v>
      </c>
      <c r="M2326" t="s">
        <v>533</v>
      </c>
      <c r="N2326" t="s">
        <v>534</v>
      </c>
      <c r="O2326">
        <v>83250</v>
      </c>
      <c r="P2326" t="s">
        <v>533</v>
      </c>
      <c r="Q2326" t="s">
        <v>534</v>
      </c>
      <c r="R2326" t="s">
        <v>553</v>
      </c>
      <c r="S2326" s="43">
        <v>0</v>
      </c>
      <c r="U2326" s="43">
        <v>20</v>
      </c>
      <c r="IF2326">
        <v>83250</v>
      </c>
      <c r="IG2326" t="s">
        <v>533</v>
      </c>
      <c r="IH2326" t="s">
        <v>311</v>
      </c>
      <c r="IK2326">
        <v>-2</v>
      </c>
      <c r="IL2326" t="s">
        <v>278</v>
      </c>
      <c r="IM2326" t="s">
        <v>279</v>
      </c>
      <c r="IN2326" t="s">
        <v>468</v>
      </c>
      <c r="IP2326" t="s">
        <v>533</v>
      </c>
    </row>
    <row r="2327" spans="1:250" x14ac:dyDescent="0.35">
      <c r="A2327">
        <v>15781</v>
      </c>
      <c r="B2327">
        <v>-922729984</v>
      </c>
      <c r="C2327">
        <v>1837</v>
      </c>
      <c r="D2327" t="s">
        <v>272</v>
      </c>
      <c r="E2327" t="s">
        <v>273</v>
      </c>
      <c r="F2327">
        <v>13794</v>
      </c>
      <c r="G2327" t="s">
        <v>274</v>
      </c>
      <c r="H2327" t="s">
        <v>275</v>
      </c>
      <c r="I2327">
        <v>521</v>
      </c>
      <c r="J2327" t="s">
        <v>539</v>
      </c>
      <c r="K2327" t="s">
        <v>540</v>
      </c>
      <c r="L2327">
        <v>83250</v>
      </c>
      <c r="M2327" t="s">
        <v>533</v>
      </c>
      <c r="N2327" t="s">
        <v>534</v>
      </c>
      <c r="O2327">
        <v>83250</v>
      </c>
      <c r="P2327" t="s">
        <v>533</v>
      </c>
      <c r="Q2327" t="s">
        <v>534</v>
      </c>
      <c r="R2327" t="s">
        <v>553</v>
      </c>
      <c r="S2327" s="43">
        <v>0</v>
      </c>
      <c r="U2327" s="43">
        <v>20</v>
      </c>
      <c r="IF2327">
        <v>83250</v>
      </c>
      <c r="IG2327" t="s">
        <v>533</v>
      </c>
      <c r="IH2327" t="s">
        <v>311</v>
      </c>
      <c r="IK2327">
        <v>-2</v>
      </c>
      <c r="IL2327" t="s">
        <v>278</v>
      </c>
      <c r="IM2327" t="s">
        <v>279</v>
      </c>
      <c r="IN2327" t="s">
        <v>468</v>
      </c>
      <c r="IP2327" t="s">
        <v>533</v>
      </c>
    </row>
    <row r="2328" spans="1:250" x14ac:dyDescent="0.35">
      <c r="A2328">
        <v>15782</v>
      </c>
      <c r="B2328">
        <v>-922729984</v>
      </c>
      <c r="C2328">
        <v>1837</v>
      </c>
      <c r="D2328" t="s">
        <v>272</v>
      </c>
      <c r="E2328" t="s">
        <v>273</v>
      </c>
      <c r="F2328">
        <v>13794</v>
      </c>
      <c r="G2328" t="s">
        <v>274</v>
      </c>
      <c r="H2328" t="s">
        <v>275</v>
      </c>
      <c r="I2328">
        <v>519</v>
      </c>
      <c r="J2328" t="s">
        <v>541</v>
      </c>
      <c r="K2328" t="s">
        <v>542</v>
      </c>
      <c r="L2328">
        <v>83250</v>
      </c>
      <c r="M2328" t="s">
        <v>533</v>
      </c>
      <c r="N2328" t="s">
        <v>534</v>
      </c>
      <c r="O2328">
        <v>83250</v>
      </c>
      <c r="P2328" t="s">
        <v>533</v>
      </c>
      <c r="Q2328" t="s">
        <v>534</v>
      </c>
      <c r="R2328" t="s">
        <v>553</v>
      </c>
      <c r="S2328" s="43">
        <v>0</v>
      </c>
      <c r="U2328" s="43">
        <v>20</v>
      </c>
      <c r="IF2328">
        <v>83250</v>
      </c>
      <c r="IG2328" t="s">
        <v>533</v>
      </c>
      <c r="IH2328" t="s">
        <v>311</v>
      </c>
      <c r="IK2328">
        <v>-2</v>
      </c>
      <c r="IL2328" t="s">
        <v>278</v>
      </c>
      <c r="IM2328" t="s">
        <v>279</v>
      </c>
      <c r="IN2328" t="s">
        <v>468</v>
      </c>
      <c r="IP2328" t="s">
        <v>533</v>
      </c>
    </row>
    <row r="2329" spans="1:250" x14ac:dyDescent="0.35">
      <c r="A2329">
        <v>15783</v>
      </c>
      <c r="B2329">
        <v>-922729984</v>
      </c>
      <c r="C2329">
        <v>1837</v>
      </c>
      <c r="D2329" t="s">
        <v>272</v>
      </c>
      <c r="E2329" t="s">
        <v>273</v>
      </c>
      <c r="F2329">
        <v>13794</v>
      </c>
      <c r="G2329" t="s">
        <v>274</v>
      </c>
      <c r="H2329" t="s">
        <v>275</v>
      </c>
      <c r="I2329">
        <v>515</v>
      </c>
      <c r="J2329" t="s">
        <v>543</v>
      </c>
      <c r="K2329" t="s">
        <v>544</v>
      </c>
      <c r="L2329">
        <v>83250</v>
      </c>
      <c r="M2329" t="s">
        <v>533</v>
      </c>
      <c r="N2329" t="s">
        <v>534</v>
      </c>
      <c r="O2329">
        <v>83250</v>
      </c>
      <c r="P2329" t="s">
        <v>533</v>
      </c>
      <c r="Q2329" t="s">
        <v>534</v>
      </c>
      <c r="R2329" t="s">
        <v>553</v>
      </c>
      <c r="S2329" s="43">
        <v>0</v>
      </c>
      <c r="U2329" s="43">
        <v>20</v>
      </c>
      <c r="IF2329">
        <v>83250</v>
      </c>
      <c r="IG2329" t="s">
        <v>533</v>
      </c>
      <c r="IH2329" t="s">
        <v>311</v>
      </c>
      <c r="IK2329">
        <v>-2</v>
      </c>
      <c r="IL2329" t="s">
        <v>278</v>
      </c>
      <c r="IM2329" t="s">
        <v>279</v>
      </c>
      <c r="IN2329" t="s">
        <v>468</v>
      </c>
      <c r="IP2329" t="s">
        <v>533</v>
      </c>
    </row>
    <row r="2330" spans="1:250" x14ac:dyDescent="0.35">
      <c r="A2330">
        <v>15784</v>
      </c>
      <c r="B2330">
        <v>-922729984</v>
      </c>
      <c r="C2330">
        <v>1837</v>
      </c>
      <c r="D2330" t="s">
        <v>272</v>
      </c>
      <c r="E2330" t="s">
        <v>273</v>
      </c>
      <c r="F2330">
        <v>1848</v>
      </c>
      <c r="G2330" t="s">
        <v>285</v>
      </c>
      <c r="H2330" t="s">
        <v>273</v>
      </c>
      <c r="I2330">
        <v>513</v>
      </c>
      <c r="J2330" t="s">
        <v>545</v>
      </c>
      <c r="K2330" t="s">
        <v>546</v>
      </c>
      <c r="L2330">
        <v>1946</v>
      </c>
      <c r="M2330" t="s">
        <v>286</v>
      </c>
      <c r="N2330" t="s">
        <v>14</v>
      </c>
      <c r="O2330">
        <v>1946</v>
      </c>
      <c r="P2330" t="s">
        <v>286</v>
      </c>
      <c r="Q2330" t="s">
        <v>14</v>
      </c>
      <c r="R2330" t="s">
        <v>553</v>
      </c>
      <c r="S2330" s="43">
        <v>0</v>
      </c>
      <c r="U2330" s="43">
        <v>20</v>
      </c>
      <c r="IF2330">
        <v>1946</v>
      </c>
      <c r="IG2330" t="s">
        <v>286</v>
      </c>
      <c r="IH2330" t="s">
        <v>287</v>
      </c>
      <c r="IK2330">
        <v>-2</v>
      </c>
      <c r="IL2330" t="s">
        <v>278</v>
      </c>
      <c r="IM2330" t="s">
        <v>279</v>
      </c>
      <c r="IN2330" t="s">
        <v>463</v>
      </c>
      <c r="IP2330" t="s">
        <v>464</v>
      </c>
    </row>
    <row r="2331" spans="1:250" x14ac:dyDescent="0.35">
      <c r="A2331">
        <v>15785</v>
      </c>
      <c r="B2331">
        <v>-922729984</v>
      </c>
      <c r="C2331">
        <v>1837</v>
      </c>
      <c r="D2331" t="s">
        <v>272</v>
      </c>
      <c r="E2331" t="s">
        <v>273</v>
      </c>
      <c r="F2331">
        <v>1848</v>
      </c>
      <c r="G2331" t="s">
        <v>285</v>
      </c>
      <c r="H2331" t="s">
        <v>273</v>
      </c>
      <c r="I2331">
        <v>509</v>
      </c>
      <c r="J2331" t="s">
        <v>547</v>
      </c>
      <c r="K2331" t="s">
        <v>548</v>
      </c>
      <c r="L2331">
        <v>1946</v>
      </c>
      <c r="M2331" t="s">
        <v>286</v>
      </c>
      <c r="N2331" t="s">
        <v>14</v>
      </c>
      <c r="O2331">
        <v>1946</v>
      </c>
      <c r="P2331" t="s">
        <v>286</v>
      </c>
      <c r="Q2331" t="s">
        <v>14</v>
      </c>
      <c r="R2331" t="s">
        <v>553</v>
      </c>
      <c r="S2331" s="43">
        <v>0</v>
      </c>
      <c r="U2331" s="43">
        <v>20</v>
      </c>
      <c r="IF2331">
        <v>1946</v>
      </c>
      <c r="IG2331" t="s">
        <v>286</v>
      </c>
      <c r="IH2331" t="s">
        <v>287</v>
      </c>
      <c r="IK2331">
        <v>-2</v>
      </c>
      <c r="IL2331" t="s">
        <v>278</v>
      </c>
      <c r="IM2331" t="s">
        <v>279</v>
      </c>
      <c r="IN2331" t="s">
        <v>463</v>
      </c>
      <c r="IP2331" t="s">
        <v>464</v>
      </c>
    </row>
    <row r="2332" spans="1:250" x14ac:dyDescent="0.35">
      <c r="A2332">
        <v>15786</v>
      </c>
      <c r="B2332">
        <v>-922729984</v>
      </c>
      <c r="C2332">
        <v>1837</v>
      </c>
      <c r="D2332" t="s">
        <v>272</v>
      </c>
      <c r="E2332" t="s">
        <v>273</v>
      </c>
      <c r="F2332">
        <v>1848</v>
      </c>
      <c r="G2332" t="s">
        <v>285</v>
      </c>
      <c r="H2332" t="s">
        <v>273</v>
      </c>
      <c r="I2332">
        <v>507</v>
      </c>
      <c r="J2332" t="s">
        <v>549</v>
      </c>
      <c r="K2332" t="s">
        <v>550</v>
      </c>
      <c r="L2332">
        <v>1946</v>
      </c>
      <c r="M2332" t="s">
        <v>286</v>
      </c>
      <c r="N2332" t="s">
        <v>14</v>
      </c>
      <c r="O2332">
        <v>1946</v>
      </c>
      <c r="P2332" t="s">
        <v>286</v>
      </c>
      <c r="Q2332" t="s">
        <v>14</v>
      </c>
      <c r="R2332" t="s">
        <v>553</v>
      </c>
      <c r="S2332" s="43">
        <v>0</v>
      </c>
      <c r="U2332" s="43">
        <v>20</v>
      </c>
      <c r="IF2332">
        <v>1946</v>
      </c>
      <c r="IG2332" t="s">
        <v>286</v>
      </c>
      <c r="IH2332" t="s">
        <v>287</v>
      </c>
      <c r="IK2332">
        <v>-2</v>
      </c>
      <c r="IL2332" t="s">
        <v>278</v>
      </c>
      <c r="IM2332" t="s">
        <v>279</v>
      </c>
      <c r="IN2332" t="s">
        <v>463</v>
      </c>
      <c r="IP2332" t="s">
        <v>464</v>
      </c>
    </row>
    <row r="2333" spans="1:250" x14ac:dyDescent="0.35">
      <c r="A2333">
        <v>15787</v>
      </c>
      <c r="B2333">
        <v>-922729984</v>
      </c>
      <c r="C2333">
        <v>1837</v>
      </c>
      <c r="D2333" t="s">
        <v>272</v>
      </c>
      <c r="E2333" t="s">
        <v>273</v>
      </c>
      <c r="F2333">
        <v>1848</v>
      </c>
      <c r="G2333" t="s">
        <v>285</v>
      </c>
      <c r="H2333" t="s">
        <v>273</v>
      </c>
      <c r="I2333">
        <v>528</v>
      </c>
      <c r="J2333" t="s">
        <v>531</v>
      </c>
      <c r="K2333" t="s">
        <v>532</v>
      </c>
      <c r="L2333">
        <v>1946</v>
      </c>
      <c r="M2333" t="s">
        <v>286</v>
      </c>
      <c r="N2333" t="s">
        <v>14</v>
      </c>
      <c r="O2333">
        <v>1946</v>
      </c>
      <c r="P2333" t="s">
        <v>286</v>
      </c>
      <c r="Q2333" t="s">
        <v>14</v>
      </c>
      <c r="R2333" t="s">
        <v>553</v>
      </c>
      <c r="S2333" s="43">
        <v>0</v>
      </c>
      <c r="U2333" s="43">
        <v>20</v>
      </c>
      <c r="IF2333">
        <v>1946</v>
      </c>
      <c r="IG2333" t="s">
        <v>286</v>
      </c>
      <c r="IH2333" t="s">
        <v>287</v>
      </c>
      <c r="IK2333">
        <v>-2</v>
      </c>
      <c r="IL2333" t="s">
        <v>278</v>
      </c>
      <c r="IM2333" t="s">
        <v>279</v>
      </c>
      <c r="IN2333" t="s">
        <v>463</v>
      </c>
      <c r="IP2333" t="s">
        <v>464</v>
      </c>
    </row>
    <row r="2334" spans="1:250" x14ac:dyDescent="0.35">
      <c r="A2334">
        <v>15788</v>
      </c>
      <c r="B2334">
        <v>-922729984</v>
      </c>
      <c r="C2334">
        <v>1837</v>
      </c>
      <c r="D2334" t="s">
        <v>272</v>
      </c>
      <c r="E2334" t="s">
        <v>273</v>
      </c>
      <c r="F2334">
        <v>1848</v>
      </c>
      <c r="G2334" t="s">
        <v>285</v>
      </c>
      <c r="H2334" t="s">
        <v>273</v>
      </c>
      <c r="I2334">
        <v>527</v>
      </c>
      <c r="J2334" t="s">
        <v>535</v>
      </c>
      <c r="K2334" t="s">
        <v>536</v>
      </c>
      <c r="L2334">
        <v>1946</v>
      </c>
      <c r="M2334" t="s">
        <v>286</v>
      </c>
      <c r="N2334" t="s">
        <v>14</v>
      </c>
      <c r="O2334">
        <v>1946</v>
      </c>
      <c r="P2334" t="s">
        <v>286</v>
      </c>
      <c r="Q2334" t="s">
        <v>14</v>
      </c>
      <c r="R2334" t="s">
        <v>553</v>
      </c>
      <c r="S2334" s="43">
        <v>0</v>
      </c>
      <c r="U2334" s="43">
        <v>20</v>
      </c>
      <c r="IF2334">
        <v>1946</v>
      </c>
      <c r="IG2334" t="s">
        <v>286</v>
      </c>
      <c r="IH2334" t="s">
        <v>287</v>
      </c>
      <c r="IK2334">
        <v>-2</v>
      </c>
      <c r="IL2334" t="s">
        <v>278</v>
      </c>
      <c r="IM2334" t="s">
        <v>279</v>
      </c>
      <c r="IN2334" t="s">
        <v>463</v>
      </c>
      <c r="IP2334" t="s">
        <v>464</v>
      </c>
    </row>
    <row r="2335" spans="1:250" x14ac:dyDescent="0.35">
      <c r="A2335">
        <v>15789</v>
      </c>
      <c r="B2335">
        <v>-922729984</v>
      </c>
      <c r="C2335">
        <v>1837</v>
      </c>
      <c r="D2335" t="s">
        <v>272</v>
      </c>
      <c r="E2335" t="s">
        <v>273</v>
      </c>
      <c r="F2335">
        <v>1848</v>
      </c>
      <c r="G2335" t="s">
        <v>285</v>
      </c>
      <c r="H2335" t="s">
        <v>273</v>
      </c>
      <c r="I2335">
        <v>523</v>
      </c>
      <c r="J2335" t="s">
        <v>537</v>
      </c>
      <c r="K2335" t="s">
        <v>538</v>
      </c>
      <c r="L2335">
        <v>1946</v>
      </c>
      <c r="M2335" t="s">
        <v>286</v>
      </c>
      <c r="N2335" t="s">
        <v>14</v>
      </c>
      <c r="O2335">
        <v>1946</v>
      </c>
      <c r="P2335" t="s">
        <v>286</v>
      </c>
      <c r="Q2335" t="s">
        <v>14</v>
      </c>
      <c r="R2335" t="s">
        <v>553</v>
      </c>
      <c r="S2335" s="43">
        <v>0</v>
      </c>
      <c r="U2335" s="43">
        <v>20</v>
      </c>
      <c r="IF2335">
        <v>1946</v>
      </c>
      <c r="IG2335" t="s">
        <v>286</v>
      </c>
      <c r="IH2335" t="s">
        <v>287</v>
      </c>
      <c r="IK2335">
        <v>-2</v>
      </c>
      <c r="IL2335" t="s">
        <v>278</v>
      </c>
      <c r="IM2335" t="s">
        <v>279</v>
      </c>
      <c r="IN2335" t="s">
        <v>463</v>
      </c>
      <c r="IP2335" t="s">
        <v>464</v>
      </c>
    </row>
    <row r="2336" spans="1:250" x14ac:dyDescent="0.35">
      <c r="A2336">
        <v>15790</v>
      </c>
      <c r="B2336">
        <v>-922729984</v>
      </c>
      <c r="C2336">
        <v>1837</v>
      </c>
      <c r="D2336" t="s">
        <v>272</v>
      </c>
      <c r="E2336" t="s">
        <v>273</v>
      </c>
      <c r="F2336">
        <v>1848</v>
      </c>
      <c r="G2336" t="s">
        <v>285</v>
      </c>
      <c r="H2336" t="s">
        <v>273</v>
      </c>
      <c r="I2336">
        <v>521</v>
      </c>
      <c r="J2336" t="s">
        <v>539</v>
      </c>
      <c r="K2336" t="s">
        <v>540</v>
      </c>
      <c r="L2336">
        <v>1946</v>
      </c>
      <c r="M2336" t="s">
        <v>286</v>
      </c>
      <c r="N2336" t="s">
        <v>14</v>
      </c>
      <c r="O2336">
        <v>1946</v>
      </c>
      <c r="P2336" t="s">
        <v>286</v>
      </c>
      <c r="Q2336" t="s">
        <v>14</v>
      </c>
      <c r="R2336" t="s">
        <v>553</v>
      </c>
      <c r="S2336" s="43">
        <v>0</v>
      </c>
      <c r="U2336" s="43">
        <v>20</v>
      </c>
      <c r="IF2336">
        <v>1946</v>
      </c>
      <c r="IG2336" t="s">
        <v>286</v>
      </c>
      <c r="IH2336" t="s">
        <v>287</v>
      </c>
      <c r="IK2336">
        <v>-2</v>
      </c>
      <c r="IL2336" t="s">
        <v>278</v>
      </c>
      <c r="IM2336" t="s">
        <v>279</v>
      </c>
      <c r="IN2336" t="s">
        <v>463</v>
      </c>
      <c r="IP2336" t="s">
        <v>464</v>
      </c>
    </row>
    <row r="2337" spans="1:250" x14ac:dyDescent="0.35">
      <c r="A2337">
        <v>15791</v>
      </c>
      <c r="B2337">
        <v>-922729984</v>
      </c>
      <c r="C2337">
        <v>1837</v>
      </c>
      <c r="D2337" t="s">
        <v>272</v>
      </c>
      <c r="E2337" t="s">
        <v>273</v>
      </c>
      <c r="F2337">
        <v>1848</v>
      </c>
      <c r="G2337" t="s">
        <v>285</v>
      </c>
      <c r="H2337" t="s">
        <v>273</v>
      </c>
      <c r="I2337">
        <v>519</v>
      </c>
      <c r="J2337" t="s">
        <v>541</v>
      </c>
      <c r="K2337" t="s">
        <v>542</v>
      </c>
      <c r="L2337">
        <v>1946</v>
      </c>
      <c r="M2337" t="s">
        <v>286</v>
      </c>
      <c r="N2337" t="s">
        <v>14</v>
      </c>
      <c r="O2337">
        <v>1946</v>
      </c>
      <c r="P2337" t="s">
        <v>286</v>
      </c>
      <c r="Q2337" t="s">
        <v>14</v>
      </c>
      <c r="R2337" t="s">
        <v>553</v>
      </c>
      <c r="S2337" s="43">
        <v>0</v>
      </c>
      <c r="U2337" s="43">
        <v>20</v>
      </c>
      <c r="IF2337">
        <v>1946</v>
      </c>
      <c r="IG2337" t="s">
        <v>286</v>
      </c>
      <c r="IH2337" t="s">
        <v>287</v>
      </c>
      <c r="IK2337">
        <v>-2</v>
      </c>
      <c r="IL2337" t="s">
        <v>278</v>
      </c>
      <c r="IM2337" t="s">
        <v>279</v>
      </c>
      <c r="IN2337" t="s">
        <v>463</v>
      </c>
      <c r="IP2337" t="s">
        <v>464</v>
      </c>
    </row>
    <row r="2338" spans="1:250" x14ac:dyDescent="0.35">
      <c r="A2338">
        <v>15792</v>
      </c>
      <c r="B2338">
        <v>-922729984</v>
      </c>
      <c r="C2338">
        <v>1837</v>
      </c>
      <c r="D2338" t="s">
        <v>272</v>
      </c>
      <c r="E2338" t="s">
        <v>273</v>
      </c>
      <c r="F2338">
        <v>1848</v>
      </c>
      <c r="G2338" t="s">
        <v>285</v>
      </c>
      <c r="H2338" t="s">
        <v>273</v>
      </c>
      <c r="I2338">
        <v>515</v>
      </c>
      <c r="J2338" t="s">
        <v>543</v>
      </c>
      <c r="K2338" t="s">
        <v>544</v>
      </c>
      <c r="L2338">
        <v>1946</v>
      </c>
      <c r="M2338" t="s">
        <v>286</v>
      </c>
      <c r="N2338" t="s">
        <v>14</v>
      </c>
      <c r="O2338">
        <v>1946</v>
      </c>
      <c r="P2338" t="s">
        <v>286</v>
      </c>
      <c r="Q2338" t="s">
        <v>14</v>
      </c>
      <c r="R2338" t="s">
        <v>553</v>
      </c>
      <c r="S2338" s="43">
        <v>0</v>
      </c>
      <c r="U2338" s="43">
        <v>20</v>
      </c>
      <c r="IF2338">
        <v>1946</v>
      </c>
      <c r="IG2338" t="s">
        <v>286</v>
      </c>
      <c r="IH2338" t="s">
        <v>287</v>
      </c>
      <c r="IK2338">
        <v>-2</v>
      </c>
      <c r="IL2338" t="s">
        <v>278</v>
      </c>
      <c r="IM2338" t="s">
        <v>279</v>
      </c>
      <c r="IN2338" t="s">
        <v>463</v>
      </c>
      <c r="IP2338" t="s">
        <v>464</v>
      </c>
    </row>
    <row r="2339" spans="1:250" x14ac:dyDescent="0.35">
      <c r="A2339">
        <v>15793</v>
      </c>
      <c r="B2339">
        <v>-922729984</v>
      </c>
      <c r="C2339">
        <v>1837</v>
      </c>
      <c r="D2339" t="s">
        <v>272</v>
      </c>
      <c r="E2339" t="s">
        <v>273</v>
      </c>
      <c r="F2339">
        <v>1848</v>
      </c>
      <c r="G2339" t="s">
        <v>285</v>
      </c>
      <c r="H2339" t="s">
        <v>273</v>
      </c>
      <c r="I2339">
        <v>521</v>
      </c>
      <c r="J2339" t="s">
        <v>539</v>
      </c>
      <c r="K2339" t="s">
        <v>540</v>
      </c>
      <c r="L2339">
        <v>2024</v>
      </c>
      <c r="M2339" t="s">
        <v>288</v>
      </c>
      <c r="N2339" t="s">
        <v>15</v>
      </c>
      <c r="O2339">
        <v>2024</v>
      </c>
      <c r="P2339" t="s">
        <v>288</v>
      </c>
      <c r="Q2339" t="s">
        <v>15</v>
      </c>
      <c r="R2339" t="s">
        <v>553</v>
      </c>
      <c r="S2339" s="43">
        <v>0</v>
      </c>
      <c r="U2339" s="43">
        <v>20</v>
      </c>
      <c r="IF2339">
        <v>2024</v>
      </c>
      <c r="IG2339" t="s">
        <v>288</v>
      </c>
      <c r="IH2339" t="s">
        <v>287</v>
      </c>
      <c r="IK2339">
        <v>-2</v>
      </c>
      <c r="IL2339" t="s">
        <v>278</v>
      </c>
      <c r="IM2339" t="s">
        <v>279</v>
      </c>
      <c r="IN2339" t="s">
        <v>463</v>
      </c>
      <c r="IP2339" t="s">
        <v>465</v>
      </c>
    </row>
    <row r="2340" spans="1:250" x14ac:dyDescent="0.35">
      <c r="A2340">
        <v>15794</v>
      </c>
      <c r="B2340">
        <v>-922729984</v>
      </c>
      <c r="C2340">
        <v>1837</v>
      </c>
      <c r="D2340" t="s">
        <v>272</v>
      </c>
      <c r="E2340" t="s">
        <v>273</v>
      </c>
      <c r="F2340">
        <v>1848</v>
      </c>
      <c r="G2340" t="s">
        <v>285</v>
      </c>
      <c r="H2340" t="s">
        <v>273</v>
      </c>
      <c r="I2340">
        <v>519</v>
      </c>
      <c r="J2340" t="s">
        <v>541</v>
      </c>
      <c r="K2340" t="s">
        <v>542</v>
      </c>
      <c r="L2340">
        <v>2024</v>
      </c>
      <c r="M2340" t="s">
        <v>288</v>
      </c>
      <c r="N2340" t="s">
        <v>15</v>
      </c>
      <c r="O2340">
        <v>2024</v>
      </c>
      <c r="P2340" t="s">
        <v>288</v>
      </c>
      <c r="Q2340" t="s">
        <v>15</v>
      </c>
      <c r="R2340" t="s">
        <v>553</v>
      </c>
      <c r="S2340" s="43">
        <v>0</v>
      </c>
      <c r="U2340" s="43">
        <v>20</v>
      </c>
      <c r="IF2340">
        <v>2024</v>
      </c>
      <c r="IG2340" t="s">
        <v>288</v>
      </c>
      <c r="IH2340" t="s">
        <v>287</v>
      </c>
      <c r="IK2340">
        <v>-2</v>
      </c>
      <c r="IL2340" t="s">
        <v>278</v>
      </c>
      <c r="IM2340" t="s">
        <v>279</v>
      </c>
      <c r="IN2340" t="s">
        <v>463</v>
      </c>
      <c r="IP2340" t="s">
        <v>465</v>
      </c>
    </row>
    <row r="2341" spans="1:250" x14ac:dyDescent="0.35">
      <c r="A2341">
        <v>15795</v>
      </c>
      <c r="B2341">
        <v>-922729984</v>
      </c>
      <c r="C2341">
        <v>1837</v>
      </c>
      <c r="D2341" t="s">
        <v>272</v>
      </c>
      <c r="E2341" t="s">
        <v>273</v>
      </c>
      <c r="F2341">
        <v>1848</v>
      </c>
      <c r="G2341" t="s">
        <v>285</v>
      </c>
      <c r="H2341" t="s">
        <v>273</v>
      </c>
      <c r="I2341">
        <v>515</v>
      </c>
      <c r="J2341" t="s">
        <v>543</v>
      </c>
      <c r="K2341" t="s">
        <v>544</v>
      </c>
      <c r="L2341">
        <v>2024</v>
      </c>
      <c r="M2341" t="s">
        <v>288</v>
      </c>
      <c r="N2341" t="s">
        <v>15</v>
      </c>
      <c r="O2341">
        <v>2024</v>
      </c>
      <c r="P2341" t="s">
        <v>288</v>
      </c>
      <c r="Q2341" t="s">
        <v>15</v>
      </c>
      <c r="R2341" t="s">
        <v>553</v>
      </c>
      <c r="S2341" s="43">
        <v>0</v>
      </c>
      <c r="U2341" s="43">
        <v>20</v>
      </c>
      <c r="IF2341">
        <v>2024</v>
      </c>
      <c r="IG2341" t="s">
        <v>288</v>
      </c>
      <c r="IH2341" t="s">
        <v>287</v>
      </c>
      <c r="IK2341">
        <v>-2</v>
      </c>
      <c r="IL2341" t="s">
        <v>278</v>
      </c>
      <c r="IM2341" t="s">
        <v>279</v>
      </c>
      <c r="IN2341" t="s">
        <v>463</v>
      </c>
      <c r="IP2341" t="s">
        <v>465</v>
      </c>
    </row>
    <row r="2342" spans="1:250" x14ac:dyDescent="0.35">
      <c r="A2342">
        <v>15796</v>
      </c>
      <c r="B2342">
        <v>-922729984</v>
      </c>
      <c r="C2342">
        <v>1837</v>
      </c>
      <c r="D2342" t="s">
        <v>272</v>
      </c>
      <c r="E2342" t="s">
        <v>273</v>
      </c>
      <c r="F2342">
        <v>1848</v>
      </c>
      <c r="G2342" t="s">
        <v>285</v>
      </c>
      <c r="H2342" t="s">
        <v>273</v>
      </c>
      <c r="I2342">
        <v>513</v>
      </c>
      <c r="J2342" t="s">
        <v>545</v>
      </c>
      <c r="K2342" t="s">
        <v>546</v>
      </c>
      <c r="L2342">
        <v>2024</v>
      </c>
      <c r="M2342" t="s">
        <v>288</v>
      </c>
      <c r="N2342" t="s">
        <v>15</v>
      </c>
      <c r="O2342">
        <v>2024</v>
      </c>
      <c r="P2342" t="s">
        <v>288</v>
      </c>
      <c r="Q2342" t="s">
        <v>15</v>
      </c>
      <c r="R2342" t="s">
        <v>553</v>
      </c>
      <c r="S2342" s="43">
        <v>0</v>
      </c>
      <c r="U2342" s="43">
        <v>20</v>
      </c>
      <c r="IF2342">
        <v>2024</v>
      </c>
      <c r="IG2342" t="s">
        <v>288</v>
      </c>
      <c r="IH2342" t="s">
        <v>287</v>
      </c>
      <c r="IK2342">
        <v>-2</v>
      </c>
      <c r="IL2342" t="s">
        <v>278</v>
      </c>
      <c r="IM2342" t="s">
        <v>279</v>
      </c>
      <c r="IN2342" t="s">
        <v>463</v>
      </c>
      <c r="IP2342" t="s">
        <v>465</v>
      </c>
    </row>
    <row r="2343" spans="1:250" x14ac:dyDescent="0.35">
      <c r="A2343">
        <v>15797</v>
      </c>
      <c r="B2343">
        <v>-922729984</v>
      </c>
      <c r="C2343">
        <v>1837</v>
      </c>
      <c r="D2343" t="s">
        <v>272</v>
      </c>
      <c r="E2343" t="s">
        <v>273</v>
      </c>
      <c r="F2343">
        <v>1848</v>
      </c>
      <c r="G2343" t="s">
        <v>285</v>
      </c>
      <c r="H2343" t="s">
        <v>273</v>
      </c>
      <c r="I2343">
        <v>509</v>
      </c>
      <c r="J2343" t="s">
        <v>547</v>
      </c>
      <c r="K2343" t="s">
        <v>548</v>
      </c>
      <c r="L2343">
        <v>2024</v>
      </c>
      <c r="M2343" t="s">
        <v>288</v>
      </c>
      <c r="N2343" t="s">
        <v>15</v>
      </c>
      <c r="O2343">
        <v>2024</v>
      </c>
      <c r="P2343" t="s">
        <v>288</v>
      </c>
      <c r="Q2343" t="s">
        <v>15</v>
      </c>
      <c r="R2343" t="s">
        <v>553</v>
      </c>
      <c r="S2343" s="43">
        <v>0</v>
      </c>
      <c r="U2343" s="43">
        <v>20</v>
      </c>
      <c r="IF2343">
        <v>2024</v>
      </c>
      <c r="IG2343" t="s">
        <v>288</v>
      </c>
      <c r="IH2343" t="s">
        <v>287</v>
      </c>
      <c r="IK2343">
        <v>-2</v>
      </c>
      <c r="IL2343" t="s">
        <v>278</v>
      </c>
      <c r="IM2343" t="s">
        <v>279</v>
      </c>
      <c r="IN2343" t="s">
        <v>463</v>
      </c>
      <c r="IP2343" t="s">
        <v>465</v>
      </c>
    </row>
    <row r="2344" spans="1:250" x14ac:dyDescent="0.35">
      <c r="A2344">
        <v>15798</v>
      </c>
      <c r="B2344">
        <v>-922729984</v>
      </c>
      <c r="C2344">
        <v>1837</v>
      </c>
      <c r="D2344" t="s">
        <v>272</v>
      </c>
      <c r="E2344" t="s">
        <v>273</v>
      </c>
      <c r="F2344">
        <v>1848</v>
      </c>
      <c r="G2344" t="s">
        <v>285</v>
      </c>
      <c r="H2344" t="s">
        <v>273</v>
      </c>
      <c r="I2344">
        <v>507</v>
      </c>
      <c r="J2344" t="s">
        <v>549</v>
      </c>
      <c r="K2344" t="s">
        <v>550</v>
      </c>
      <c r="L2344">
        <v>2024</v>
      </c>
      <c r="M2344" t="s">
        <v>288</v>
      </c>
      <c r="N2344" t="s">
        <v>15</v>
      </c>
      <c r="O2344">
        <v>2024</v>
      </c>
      <c r="P2344" t="s">
        <v>288</v>
      </c>
      <c r="Q2344" t="s">
        <v>15</v>
      </c>
      <c r="R2344" t="s">
        <v>553</v>
      </c>
      <c r="S2344" s="43">
        <v>0</v>
      </c>
      <c r="U2344" s="43">
        <v>20</v>
      </c>
      <c r="IF2344">
        <v>2024</v>
      </c>
      <c r="IG2344" t="s">
        <v>288</v>
      </c>
      <c r="IH2344" t="s">
        <v>287</v>
      </c>
      <c r="IK2344">
        <v>-2</v>
      </c>
      <c r="IL2344" t="s">
        <v>278</v>
      </c>
      <c r="IM2344" t="s">
        <v>279</v>
      </c>
      <c r="IN2344" t="s">
        <v>463</v>
      </c>
      <c r="IP2344" t="s">
        <v>465</v>
      </c>
    </row>
    <row r="2345" spans="1:250" x14ac:dyDescent="0.35">
      <c r="A2345">
        <v>15799</v>
      </c>
      <c r="B2345">
        <v>-922729984</v>
      </c>
      <c r="C2345">
        <v>1837</v>
      </c>
      <c r="D2345" t="s">
        <v>272</v>
      </c>
      <c r="E2345" t="s">
        <v>273</v>
      </c>
      <c r="F2345">
        <v>9695</v>
      </c>
      <c r="G2345" t="s">
        <v>280</v>
      </c>
      <c r="H2345" t="s">
        <v>281</v>
      </c>
      <c r="I2345">
        <v>513</v>
      </c>
      <c r="J2345" t="s">
        <v>545</v>
      </c>
      <c r="K2345" t="s">
        <v>546</v>
      </c>
      <c r="L2345">
        <v>2024</v>
      </c>
      <c r="M2345" t="s">
        <v>288</v>
      </c>
      <c r="N2345" t="s">
        <v>15</v>
      </c>
      <c r="O2345">
        <v>2024</v>
      </c>
      <c r="P2345" t="s">
        <v>288</v>
      </c>
      <c r="Q2345" t="s">
        <v>15</v>
      </c>
      <c r="R2345" t="s">
        <v>553</v>
      </c>
      <c r="S2345" s="43">
        <v>0</v>
      </c>
      <c r="U2345" s="43">
        <v>20</v>
      </c>
      <c r="IF2345">
        <v>2024</v>
      </c>
      <c r="IG2345" t="s">
        <v>288</v>
      </c>
      <c r="IH2345" t="s">
        <v>284</v>
      </c>
      <c r="IK2345">
        <v>-2</v>
      </c>
      <c r="IL2345" t="s">
        <v>278</v>
      </c>
      <c r="IM2345" t="s">
        <v>279</v>
      </c>
      <c r="IN2345" t="s">
        <v>466</v>
      </c>
      <c r="IP2345" t="s">
        <v>467</v>
      </c>
    </row>
    <row r="2346" spans="1:250" x14ac:dyDescent="0.35">
      <c r="A2346">
        <v>15800</v>
      </c>
      <c r="B2346">
        <v>-922729984</v>
      </c>
      <c r="C2346">
        <v>1837</v>
      </c>
      <c r="D2346" t="s">
        <v>272</v>
      </c>
      <c r="E2346" t="s">
        <v>273</v>
      </c>
      <c r="F2346">
        <v>9695</v>
      </c>
      <c r="G2346" t="s">
        <v>280</v>
      </c>
      <c r="H2346" t="s">
        <v>281</v>
      </c>
      <c r="I2346">
        <v>509</v>
      </c>
      <c r="J2346" t="s">
        <v>547</v>
      </c>
      <c r="K2346" t="s">
        <v>548</v>
      </c>
      <c r="L2346">
        <v>2024</v>
      </c>
      <c r="M2346" t="s">
        <v>288</v>
      </c>
      <c r="N2346" t="s">
        <v>15</v>
      </c>
      <c r="O2346">
        <v>2024</v>
      </c>
      <c r="P2346" t="s">
        <v>288</v>
      </c>
      <c r="Q2346" t="s">
        <v>15</v>
      </c>
      <c r="R2346" t="s">
        <v>553</v>
      </c>
      <c r="S2346" s="43">
        <v>0</v>
      </c>
      <c r="U2346" s="43">
        <v>20</v>
      </c>
      <c r="IF2346">
        <v>2024</v>
      </c>
      <c r="IG2346" t="s">
        <v>288</v>
      </c>
      <c r="IH2346" t="s">
        <v>284</v>
      </c>
      <c r="IK2346">
        <v>-2</v>
      </c>
      <c r="IL2346" t="s">
        <v>278</v>
      </c>
      <c r="IM2346" t="s">
        <v>279</v>
      </c>
      <c r="IN2346" t="s">
        <v>466</v>
      </c>
      <c r="IP2346" t="s">
        <v>467</v>
      </c>
    </row>
    <row r="2347" spans="1:250" x14ac:dyDescent="0.35">
      <c r="A2347">
        <v>15801</v>
      </c>
      <c r="B2347">
        <v>-922729984</v>
      </c>
      <c r="C2347">
        <v>1837</v>
      </c>
      <c r="D2347" t="s">
        <v>272</v>
      </c>
      <c r="E2347" t="s">
        <v>273</v>
      </c>
      <c r="F2347">
        <v>9695</v>
      </c>
      <c r="G2347" t="s">
        <v>280</v>
      </c>
      <c r="H2347" t="s">
        <v>281</v>
      </c>
      <c r="I2347">
        <v>507</v>
      </c>
      <c r="J2347" t="s">
        <v>549</v>
      </c>
      <c r="K2347" t="s">
        <v>550</v>
      </c>
      <c r="L2347">
        <v>2024</v>
      </c>
      <c r="M2347" t="s">
        <v>288</v>
      </c>
      <c r="N2347" t="s">
        <v>15</v>
      </c>
      <c r="O2347">
        <v>2024</v>
      </c>
      <c r="P2347" t="s">
        <v>288</v>
      </c>
      <c r="Q2347" t="s">
        <v>15</v>
      </c>
      <c r="R2347" t="s">
        <v>553</v>
      </c>
      <c r="S2347" s="43">
        <v>0</v>
      </c>
      <c r="U2347" s="43">
        <v>20</v>
      </c>
      <c r="IF2347">
        <v>2024</v>
      </c>
      <c r="IG2347" t="s">
        <v>288</v>
      </c>
      <c r="IH2347" t="s">
        <v>284</v>
      </c>
      <c r="IK2347">
        <v>-2</v>
      </c>
      <c r="IL2347" t="s">
        <v>278</v>
      </c>
      <c r="IM2347" t="s">
        <v>279</v>
      </c>
      <c r="IN2347" t="s">
        <v>466</v>
      </c>
      <c r="IP2347" t="s">
        <v>467</v>
      </c>
    </row>
    <row r="2348" spans="1:250" x14ac:dyDescent="0.35">
      <c r="A2348">
        <v>15802</v>
      </c>
      <c r="B2348">
        <v>-922729984</v>
      </c>
      <c r="C2348">
        <v>1837</v>
      </c>
      <c r="D2348" t="s">
        <v>272</v>
      </c>
      <c r="E2348" t="s">
        <v>273</v>
      </c>
      <c r="F2348">
        <v>1848</v>
      </c>
      <c r="G2348" t="s">
        <v>285</v>
      </c>
      <c r="H2348" t="s">
        <v>273</v>
      </c>
      <c r="I2348">
        <v>528</v>
      </c>
      <c r="J2348" t="s">
        <v>531</v>
      </c>
      <c r="K2348" t="s">
        <v>532</v>
      </c>
      <c r="L2348">
        <v>2024</v>
      </c>
      <c r="M2348" t="s">
        <v>288</v>
      </c>
      <c r="N2348" t="s">
        <v>15</v>
      </c>
      <c r="O2348">
        <v>2024</v>
      </c>
      <c r="P2348" t="s">
        <v>288</v>
      </c>
      <c r="Q2348" t="s">
        <v>15</v>
      </c>
      <c r="R2348" t="s">
        <v>553</v>
      </c>
      <c r="S2348" s="43">
        <v>0</v>
      </c>
      <c r="U2348" s="43">
        <v>20</v>
      </c>
      <c r="IF2348">
        <v>2024</v>
      </c>
      <c r="IG2348" t="s">
        <v>288</v>
      </c>
      <c r="IH2348" t="s">
        <v>287</v>
      </c>
      <c r="IK2348">
        <v>-2</v>
      </c>
      <c r="IL2348" t="s">
        <v>278</v>
      </c>
      <c r="IM2348" t="s">
        <v>279</v>
      </c>
      <c r="IN2348" t="s">
        <v>463</v>
      </c>
      <c r="IP2348" t="s">
        <v>465</v>
      </c>
    </row>
    <row r="2349" spans="1:250" x14ac:dyDescent="0.35">
      <c r="A2349">
        <v>15803</v>
      </c>
      <c r="B2349">
        <v>-922729984</v>
      </c>
      <c r="C2349">
        <v>1837</v>
      </c>
      <c r="D2349" t="s">
        <v>272</v>
      </c>
      <c r="E2349" t="s">
        <v>273</v>
      </c>
      <c r="F2349">
        <v>1848</v>
      </c>
      <c r="G2349" t="s">
        <v>285</v>
      </c>
      <c r="H2349" t="s">
        <v>273</v>
      </c>
      <c r="I2349">
        <v>527</v>
      </c>
      <c r="J2349" t="s">
        <v>535</v>
      </c>
      <c r="K2349" t="s">
        <v>536</v>
      </c>
      <c r="L2349">
        <v>2024</v>
      </c>
      <c r="M2349" t="s">
        <v>288</v>
      </c>
      <c r="N2349" t="s">
        <v>15</v>
      </c>
      <c r="O2349">
        <v>2024</v>
      </c>
      <c r="P2349" t="s">
        <v>288</v>
      </c>
      <c r="Q2349" t="s">
        <v>15</v>
      </c>
      <c r="R2349" t="s">
        <v>553</v>
      </c>
      <c r="S2349" s="43">
        <v>0</v>
      </c>
      <c r="U2349" s="43">
        <v>20</v>
      </c>
      <c r="IF2349">
        <v>2024</v>
      </c>
      <c r="IG2349" t="s">
        <v>288</v>
      </c>
      <c r="IH2349" t="s">
        <v>287</v>
      </c>
      <c r="IK2349">
        <v>-2</v>
      </c>
      <c r="IL2349" t="s">
        <v>278</v>
      </c>
      <c r="IM2349" t="s">
        <v>279</v>
      </c>
      <c r="IN2349" t="s">
        <v>463</v>
      </c>
      <c r="IP2349" t="s">
        <v>465</v>
      </c>
    </row>
    <row r="2350" spans="1:250" x14ac:dyDescent="0.35">
      <c r="A2350">
        <v>15804</v>
      </c>
      <c r="B2350">
        <v>-922729984</v>
      </c>
      <c r="C2350">
        <v>1837</v>
      </c>
      <c r="D2350" t="s">
        <v>272</v>
      </c>
      <c r="E2350" t="s">
        <v>273</v>
      </c>
      <c r="F2350">
        <v>1848</v>
      </c>
      <c r="G2350" t="s">
        <v>285</v>
      </c>
      <c r="H2350" t="s">
        <v>273</v>
      </c>
      <c r="I2350">
        <v>523</v>
      </c>
      <c r="J2350" t="s">
        <v>537</v>
      </c>
      <c r="K2350" t="s">
        <v>538</v>
      </c>
      <c r="L2350">
        <v>2024</v>
      </c>
      <c r="M2350" t="s">
        <v>288</v>
      </c>
      <c r="N2350" t="s">
        <v>15</v>
      </c>
      <c r="O2350">
        <v>2024</v>
      </c>
      <c r="P2350" t="s">
        <v>288</v>
      </c>
      <c r="Q2350" t="s">
        <v>15</v>
      </c>
      <c r="R2350" t="s">
        <v>553</v>
      </c>
      <c r="S2350" s="43">
        <v>0</v>
      </c>
      <c r="U2350" s="43">
        <v>20</v>
      </c>
      <c r="IF2350">
        <v>2024</v>
      </c>
      <c r="IG2350" t="s">
        <v>288</v>
      </c>
      <c r="IH2350" t="s">
        <v>287</v>
      </c>
      <c r="IK2350">
        <v>-2</v>
      </c>
      <c r="IL2350" t="s">
        <v>278</v>
      </c>
      <c r="IM2350" t="s">
        <v>279</v>
      </c>
      <c r="IN2350" t="s">
        <v>463</v>
      </c>
      <c r="IP2350" t="s">
        <v>465</v>
      </c>
    </row>
    <row r="2351" spans="1:250" x14ac:dyDescent="0.35">
      <c r="A2351">
        <v>15805</v>
      </c>
      <c r="B2351">
        <v>-922729984</v>
      </c>
      <c r="C2351">
        <v>1837</v>
      </c>
      <c r="D2351" t="s">
        <v>272</v>
      </c>
      <c r="E2351" t="s">
        <v>273</v>
      </c>
      <c r="F2351">
        <v>9695</v>
      </c>
      <c r="G2351" t="s">
        <v>280</v>
      </c>
      <c r="H2351" t="s">
        <v>281</v>
      </c>
      <c r="I2351">
        <v>528</v>
      </c>
      <c r="J2351" t="s">
        <v>531</v>
      </c>
      <c r="K2351" t="s">
        <v>532</v>
      </c>
      <c r="L2351">
        <v>2024</v>
      </c>
      <c r="M2351" t="s">
        <v>288</v>
      </c>
      <c r="N2351" t="s">
        <v>15</v>
      </c>
      <c r="O2351">
        <v>2024</v>
      </c>
      <c r="P2351" t="s">
        <v>288</v>
      </c>
      <c r="Q2351" t="s">
        <v>15</v>
      </c>
      <c r="R2351" t="s">
        <v>553</v>
      </c>
      <c r="S2351" s="43">
        <v>0</v>
      </c>
      <c r="U2351" s="43">
        <v>20</v>
      </c>
      <c r="IF2351">
        <v>2024</v>
      </c>
      <c r="IG2351" t="s">
        <v>288</v>
      </c>
      <c r="IH2351" t="s">
        <v>284</v>
      </c>
      <c r="IK2351">
        <v>-2</v>
      </c>
      <c r="IL2351" t="s">
        <v>278</v>
      </c>
      <c r="IM2351" t="s">
        <v>279</v>
      </c>
      <c r="IN2351" t="s">
        <v>466</v>
      </c>
      <c r="IP2351" t="s">
        <v>467</v>
      </c>
    </row>
    <row r="2352" spans="1:250" x14ac:dyDescent="0.35">
      <c r="A2352">
        <v>15806</v>
      </c>
      <c r="B2352">
        <v>-922729984</v>
      </c>
      <c r="C2352">
        <v>1837</v>
      </c>
      <c r="D2352" t="s">
        <v>272</v>
      </c>
      <c r="E2352" t="s">
        <v>273</v>
      </c>
      <c r="F2352">
        <v>9695</v>
      </c>
      <c r="G2352" t="s">
        <v>280</v>
      </c>
      <c r="H2352" t="s">
        <v>281</v>
      </c>
      <c r="I2352">
        <v>527</v>
      </c>
      <c r="J2352" t="s">
        <v>535</v>
      </c>
      <c r="K2352" t="s">
        <v>536</v>
      </c>
      <c r="L2352">
        <v>2024</v>
      </c>
      <c r="M2352" t="s">
        <v>288</v>
      </c>
      <c r="N2352" t="s">
        <v>15</v>
      </c>
      <c r="O2352">
        <v>2024</v>
      </c>
      <c r="P2352" t="s">
        <v>288</v>
      </c>
      <c r="Q2352" t="s">
        <v>15</v>
      </c>
      <c r="R2352" t="s">
        <v>553</v>
      </c>
      <c r="S2352" s="43">
        <v>0</v>
      </c>
      <c r="U2352" s="43">
        <v>20</v>
      </c>
      <c r="IF2352">
        <v>2024</v>
      </c>
      <c r="IG2352" t="s">
        <v>288</v>
      </c>
      <c r="IH2352" t="s">
        <v>284</v>
      </c>
      <c r="IK2352">
        <v>-2</v>
      </c>
      <c r="IL2352" t="s">
        <v>278</v>
      </c>
      <c r="IM2352" t="s">
        <v>279</v>
      </c>
      <c r="IN2352" t="s">
        <v>466</v>
      </c>
      <c r="IP2352" t="s">
        <v>467</v>
      </c>
    </row>
    <row r="2353" spans="1:250" x14ac:dyDescent="0.35">
      <c r="A2353">
        <v>15807</v>
      </c>
      <c r="B2353">
        <v>-922729984</v>
      </c>
      <c r="C2353">
        <v>1837</v>
      </c>
      <c r="D2353" t="s">
        <v>272</v>
      </c>
      <c r="E2353" t="s">
        <v>273</v>
      </c>
      <c r="F2353">
        <v>9695</v>
      </c>
      <c r="G2353" t="s">
        <v>280</v>
      </c>
      <c r="H2353" t="s">
        <v>281</v>
      </c>
      <c r="I2353">
        <v>523</v>
      </c>
      <c r="J2353" t="s">
        <v>537</v>
      </c>
      <c r="K2353" t="s">
        <v>538</v>
      </c>
      <c r="L2353">
        <v>2024</v>
      </c>
      <c r="M2353" t="s">
        <v>288</v>
      </c>
      <c r="N2353" t="s">
        <v>15</v>
      </c>
      <c r="O2353">
        <v>2024</v>
      </c>
      <c r="P2353" t="s">
        <v>288</v>
      </c>
      <c r="Q2353" t="s">
        <v>15</v>
      </c>
      <c r="R2353" t="s">
        <v>553</v>
      </c>
      <c r="S2353" s="43">
        <v>0</v>
      </c>
      <c r="U2353" s="43">
        <v>20</v>
      </c>
      <c r="IF2353">
        <v>2024</v>
      </c>
      <c r="IG2353" t="s">
        <v>288</v>
      </c>
      <c r="IH2353" t="s">
        <v>284</v>
      </c>
      <c r="IK2353">
        <v>-2</v>
      </c>
      <c r="IL2353" t="s">
        <v>278</v>
      </c>
      <c r="IM2353" t="s">
        <v>279</v>
      </c>
      <c r="IN2353" t="s">
        <v>466</v>
      </c>
      <c r="IP2353" t="s">
        <v>467</v>
      </c>
    </row>
    <row r="2354" spans="1:250" x14ac:dyDescent="0.35">
      <c r="A2354">
        <v>15808</v>
      </c>
      <c r="B2354">
        <v>-922729984</v>
      </c>
      <c r="C2354">
        <v>1837</v>
      </c>
      <c r="D2354" t="s">
        <v>272</v>
      </c>
      <c r="E2354" t="s">
        <v>273</v>
      </c>
      <c r="F2354">
        <v>9695</v>
      </c>
      <c r="G2354" t="s">
        <v>280</v>
      </c>
      <c r="H2354" t="s">
        <v>281</v>
      </c>
      <c r="I2354">
        <v>521</v>
      </c>
      <c r="J2354" t="s">
        <v>539</v>
      </c>
      <c r="K2354" t="s">
        <v>540</v>
      </c>
      <c r="L2354">
        <v>2024</v>
      </c>
      <c r="M2354" t="s">
        <v>288</v>
      </c>
      <c r="N2354" t="s">
        <v>15</v>
      </c>
      <c r="O2354">
        <v>2024</v>
      </c>
      <c r="P2354" t="s">
        <v>288</v>
      </c>
      <c r="Q2354" t="s">
        <v>15</v>
      </c>
      <c r="R2354" t="s">
        <v>553</v>
      </c>
      <c r="S2354" s="43">
        <v>0</v>
      </c>
      <c r="U2354" s="43">
        <v>20</v>
      </c>
      <c r="IF2354">
        <v>2024</v>
      </c>
      <c r="IG2354" t="s">
        <v>288</v>
      </c>
      <c r="IH2354" t="s">
        <v>284</v>
      </c>
      <c r="IK2354">
        <v>-2</v>
      </c>
      <c r="IL2354" t="s">
        <v>278</v>
      </c>
      <c r="IM2354" t="s">
        <v>279</v>
      </c>
      <c r="IN2354" t="s">
        <v>466</v>
      </c>
      <c r="IP2354" t="s">
        <v>467</v>
      </c>
    </row>
    <row r="2355" spans="1:250" x14ac:dyDescent="0.35">
      <c r="A2355">
        <v>15809</v>
      </c>
      <c r="B2355">
        <v>-922729984</v>
      </c>
      <c r="C2355">
        <v>1837</v>
      </c>
      <c r="D2355" t="s">
        <v>272</v>
      </c>
      <c r="E2355" t="s">
        <v>273</v>
      </c>
      <c r="F2355">
        <v>9695</v>
      </c>
      <c r="G2355" t="s">
        <v>280</v>
      </c>
      <c r="H2355" t="s">
        <v>281</v>
      </c>
      <c r="I2355">
        <v>519</v>
      </c>
      <c r="J2355" t="s">
        <v>541</v>
      </c>
      <c r="K2355" t="s">
        <v>542</v>
      </c>
      <c r="L2355">
        <v>2024</v>
      </c>
      <c r="M2355" t="s">
        <v>288</v>
      </c>
      <c r="N2355" t="s">
        <v>15</v>
      </c>
      <c r="O2355">
        <v>2024</v>
      </c>
      <c r="P2355" t="s">
        <v>288</v>
      </c>
      <c r="Q2355" t="s">
        <v>15</v>
      </c>
      <c r="R2355" t="s">
        <v>553</v>
      </c>
      <c r="S2355" s="43">
        <v>0</v>
      </c>
      <c r="U2355" s="43">
        <v>20</v>
      </c>
      <c r="IF2355">
        <v>2024</v>
      </c>
      <c r="IG2355" t="s">
        <v>288</v>
      </c>
      <c r="IH2355" t="s">
        <v>284</v>
      </c>
      <c r="IK2355">
        <v>-2</v>
      </c>
      <c r="IL2355" t="s">
        <v>278</v>
      </c>
      <c r="IM2355" t="s">
        <v>279</v>
      </c>
      <c r="IN2355" t="s">
        <v>466</v>
      </c>
      <c r="IP2355" t="s">
        <v>467</v>
      </c>
    </row>
    <row r="2356" spans="1:250" x14ac:dyDescent="0.35">
      <c r="A2356">
        <v>15810</v>
      </c>
      <c r="B2356">
        <v>-922729984</v>
      </c>
      <c r="C2356">
        <v>1837</v>
      </c>
      <c r="D2356" t="s">
        <v>272</v>
      </c>
      <c r="E2356" t="s">
        <v>273</v>
      </c>
      <c r="F2356">
        <v>9695</v>
      </c>
      <c r="G2356" t="s">
        <v>280</v>
      </c>
      <c r="H2356" t="s">
        <v>281</v>
      </c>
      <c r="I2356">
        <v>515</v>
      </c>
      <c r="J2356" t="s">
        <v>543</v>
      </c>
      <c r="K2356" t="s">
        <v>544</v>
      </c>
      <c r="L2356">
        <v>2024</v>
      </c>
      <c r="M2356" t="s">
        <v>288</v>
      </c>
      <c r="N2356" t="s">
        <v>15</v>
      </c>
      <c r="O2356">
        <v>2024</v>
      </c>
      <c r="P2356" t="s">
        <v>288</v>
      </c>
      <c r="Q2356" t="s">
        <v>15</v>
      </c>
      <c r="R2356" t="s">
        <v>553</v>
      </c>
      <c r="S2356" s="43">
        <v>0</v>
      </c>
      <c r="U2356" s="43">
        <v>20</v>
      </c>
      <c r="IF2356">
        <v>2024</v>
      </c>
      <c r="IG2356" t="s">
        <v>288</v>
      </c>
      <c r="IH2356" t="s">
        <v>284</v>
      </c>
      <c r="IK2356">
        <v>-2</v>
      </c>
      <c r="IL2356" t="s">
        <v>278</v>
      </c>
      <c r="IM2356" t="s">
        <v>279</v>
      </c>
      <c r="IN2356" t="s">
        <v>466</v>
      </c>
      <c r="IP2356" t="s">
        <v>467</v>
      </c>
    </row>
    <row r="2357" spans="1:250" x14ac:dyDescent="0.35">
      <c r="A2357">
        <v>15811</v>
      </c>
      <c r="B2357">
        <v>-922729984</v>
      </c>
      <c r="C2357">
        <v>1837</v>
      </c>
      <c r="D2357" t="s">
        <v>272</v>
      </c>
      <c r="E2357" t="s">
        <v>273</v>
      </c>
      <c r="F2357">
        <v>13794</v>
      </c>
      <c r="G2357" t="s">
        <v>274</v>
      </c>
      <c r="H2357" t="s">
        <v>275</v>
      </c>
      <c r="I2357">
        <v>521</v>
      </c>
      <c r="J2357" t="s">
        <v>539</v>
      </c>
      <c r="K2357" t="s">
        <v>540</v>
      </c>
      <c r="L2357">
        <v>2024</v>
      </c>
      <c r="M2357" t="s">
        <v>288</v>
      </c>
      <c r="N2357" t="s">
        <v>15</v>
      </c>
      <c r="O2357">
        <v>2024</v>
      </c>
      <c r="P2357" t="s">
        <v>288</v>
      </c>
      <c r="Q2357" t="s">
        <v>15</v>
      </c>
      <c r="R2357" t="s">
        <v>553</v>
      </c>
      <c r="S2357" s="43">
        <v>0</v>
      </c>
      <c r="U2357" s="43">
        <v>20</v>
      </c>
      <c r="IF2357">
        <v>2024</v>
      </c>
      <c r="IG2357" t="s">
        <v>288</v>
      </c>
      <c r="IH2357" t="s">
        <v>311</v>
      </c>
      <c r="IK2357">
        <v>-2</v>
      </c>
      <c r="IL2357" t="s">
        <v>278</v>
      </c>
      <c r="IM2357" t="s">
        <v>279</v>
      </c>
      <c r="IN2357" t="s">
        <v>468</v>
      </c>
      <c r="IP2357" t="s">
        <v>469</v>
      </c>
    </row>
    <row r="2358" spans="1:250" x14ac:dyDescent="0.35">
      <c r="A2358">
        <v>15812</v>
      </c>
      <c r="B2358">
        <v>-922729984</v>
      </c>
      <c r="C2358">
        <v>1837</v>
      </c>
      <c r="D2358" t="s">
        <v>272</v>
      </c>
      <c r="E2358" t="s">
        <v>273</v>
      </c>
      <c r="F2358">
        <v>13794</v>
      </c>
      <c r="G2358" t="s">
        <v>274</v>
      </c>
      <c r="H2358" t="s">
        <v>275</v>
      </c>
      <c r="I2358">
        <v>519</v>
      </c>
      <c r="J2358" t="s">
        <v>541</v>
      </c>
      <c r="K2358" t="s">
        <v>542</v>
      </c>
      <c r="L2358">
        <v>2024</v>
      </c>
      <c r="M2358" t="s">
        <v>288</v>
      </c>
      <c r="N2358" t="s">
        <v>15</v>
      </c>
      <c r="O2358">
        <v>2024</v>
      </c>
      <c r="P2358" t="s">
        <v>288</v>
      </c>
      <c r="Q2358" t="s">
        <v>15</v>
      </c>
      <c r="R2358" t="s">
        <v>553</v>
      </c>
      <c r="S2358" s="43">
        <v>0</v>
      </c>
      <c r="U2358" s="43">
        <v>20</v>
      </c>
      <c r="IF2358">
        <v>2024</v>
      </c>
      <c r="IG2358" t="s">
        <v>288</v>
      </c>
      <c r="IH2358" t="s">
        <v>311</v>
      </c>
      <c r="IK2358">
        <v>-2</v>
      </c>
      <c r="IL2358" t="s">
        <v>278</v>
      </c>
      <c r="IM2358" t="s">
        <v>279</v>
      </c>
      <c r="IN2358" t="s">
        <v>468</v>
      </c>
      <c r="IP2358" t="s">
        <v>469</v>
      </c>
    </row>
    <row r="2359" spans="1:250" x14ac:dyDescent="0.35">
      <c r="A2359">
        <v>15813</v>
      </c>
      <c r="B2359">
        <v>-922729984</v>
      </c>
      <c r="C2359">
        <v>1837</v>
      </c>
      <c r="D2359" t="s">
        <v>272</v>
      </c>
      <c r="E2359" t="s">
        <v>273</v>
      </c>
      <c r="F2359">
        <v>13794</v>
      </c>
      <c r="G2359" t="s">
        <v>274</v>
      </c>
      <c r="H2359" t="s">
        <v>275</v>
      </c>
      <c r="I2359">
        <v>515</v>
      </c>
      <c r="J2359" t="s">
        <v>543</v>
      </c>
      <c r="K2359" t="s">
        <v>544</v>
      </c>
      <c r="L2359">
        <v>2024</v>
      </c>
      <c r="M2359" t="s">
        <v>288</v>
      </c>
      <c r="N2359" t="s">
        <v>15</v>
      </c>
      <c r="O2359">
        <v>2024</v>
      </c>
      <c r="P2359" t="s">
        <v>288</v>
      </c>
      <c r="Q2359" t="s">
        <v>15</v>
      </c>
      <c r="R2359" t="s">
        <v>553</v>
      </c>
      <c r="S2359" s="43">
        <v>0</v>
      </c>
      <c r="U2359" s="43">
        <v>20</v>
      </c>
      <c r="IF2359">
        <v>2024</v>
      </c>
      <c r="IG2359" t="s">
        <v>288</v>
      </c>
      <c r="IH2359" t="s">
        <v>311</v>
      </c>
      <c r="IK2359">
        <v>-2</v>
      </c>
      <c r="IL2359" t="s">
        <v>278</v>
      </c>
      <c r="IM2359" t="s">
        <v>279</v>
      </c>
      <c r="IN2359" t="s">
        <v>468</v>
      </c>
      <c r="IP2359" t="s">
        <v>469</v>
      </c>
    </row>
    <row r="2360" spans="1:250" x14ac:dyDescent="0.35">
      <c r="A2360">
        <v>15814</v>
      </c>
      <c r="B2360">
        <v>-922729984</v>
      </c>
      <c r="C2360">
        <v>1837</v>
      </c>
      <c r="D2360" t="s">
        <v>272</v>
      </c>
      <c r="E2360" t="s">
        <v>273</v>
      </c>
      <c r="F2360">
        <v>13794</v>
      </c>
      <c r="G2360" t="s">
        <v>274</v>
      </c>
      <c r="H2360" t="s">
        <v>275</v>
      </c>
      <c r="I2360">
        <v>513</v>
      </c>
      <c r="J2360" t="s">
        <v>545</v>
      </c>
      <c r="K2360" t="s">
        <v>546</v>
      </c>
      <c r="L2360">
        <v>2024</v>
      </c>
      <c r="M2360" t="s">
        <v>288</v>
      </c>
      <c r="N2360" t="s">
        <v>15</v>
      </c>
      <c r="O2360">
        <v>2024</v>
      </c>
      <c r="P2360" t="s">
        <v>288</v>
      </c>
      <c r="Q2360" t="s">
        <v>15</v>
      </c>
      <c r="R2360" t="s">
        <v>553</v>
      </c>
      <c r="S2360" s="43">
        <v>0</v>
      </c>
      <c r="U2360" s="43">
        <v>20</v>
      </c>
      <c r="IF2360">
        <v>2024</v>
      </c>
      <c r="IG2360" t="s">
        <v>288</v>
      </c>
      <c r="IH2360" t="s">
        <v>311</v>
      </c>
      <c r="IK2360">
        <v>-2</v>
      </c>
      <c r="IL2360" t="s">
        <v>278</v>
      </c>
      <c r="IM2360" t="s">
        <v>279</v>
      </c>
      <c r="IN2360" t="s">
        <v>468</v>
      </c>
      <c r="IP2360" t="s">
        <v>469</v>
      </c>
    </row>
    <row r="2361" spans="1:250" x14ac:dyDescent="0.35">
      <c r="A2361">
        <v>15815</v>
      </c>
      <c r="B2361">
        <v>-922729984</v>
      </c>
      <c r="C2361">
        <v>1837</v>
      </c>
      <c r="D2361" t="s">
        <v>272</v>
      </c>
      <c r="E2361" t="s">
        <v>273</v>
      </c>
      <c r="F2361">
        <v>13794</v>
      </c>
      <c r="G2361" t="s">
        <v>274</v>
      </c>
      <c r="H2361" t="s">
        <v>275</v>
      </c>
      <c r="I2361">
        <v>509</v>
      </c>
      <c r="J2361" t="s">
        <v>547</v>
      </c>
      <c r="K2361" t="s">
        <v>548</v>
      </c>
      <c r="L2361">
        <v>2024</v>
      </c>
      <c r="M2361" t="s">
        <v>288</v>
      </c>
      <c r="N2361" t="s">
        <v>15</v>
      </c>
      <c r="O2361">
        <v>2024</v>
      </c>
      <c r="P2361" t="s">
        <v>288</v>
      </c>
      <c r="Q2361" t="s">
        <v>15</v>
      </c>
      <c r="R2361" t="s">
        <v>553</v>
      </c>
      <c r="S2361" s="43">
        <v>0</v>
      </c>
      <c r="U2361" s="43">
        <v>20</v>
      </c>
      <c r="IF2361">
        <v>2024</v>
      </c>
      <c r="IG2361" t="s">
        <v>288</v>
      </c>
      <c r="IH2361" t="s">
        <v>311</v>
      </c>
      <c r="IK2361">
        <v>-2</v>
      </c>
      <c r="IL2361" t="s">
        <v>278</v>
      </c>
      <c r="IM2361" t="s">
        <v>279</v>
      </c>
      <c r="IN2361" t="s">
        <v>468</v>
      </c>
      <c r="IP2361" t="s">
        <v>469</v>
      </c>
    </row>
    <row r="2362" spans="1:250" x14ac:dyDescent="0.35">
      <c r="A2362">
        <v>15816</v>
      </c>
      <c r="B2362">
        <v>-922729984</v>
      </c>
      <c r="C2362">
        <v>1837</v>
      </c>
      <c r="D2362" t="s">
        <v>272</v>
      </c>
      <c r="E2362" t="s">
        <v>273</v>
      </c>
      <c r="F2362">
        <v>13794</v>
      </c>
      <c r="G2362" t="s">
        <v>274</v>
      </c>
      <c r="H2362" t="s">
        <v>275</v>
      </c>
      <c r="I2362">
        <v>507</v>
      </c>
      <c r="J2362" t="s">
        <v>549</v>
      </c>
      <c r="K2362" t="s">
        <v>550</v>
      </c>
      <c r="L2362">
        <v>2024</v>
      </c>
      <c r="M2362" t="s">
        <v>288</v>
      </c>
      <c r="N2362" t="s">
        <v>15</v>
      </c>
      <c r="O2362">
        <v>2024</v>
      </c>
      <c r="P2362" t="s">
        <v>288</v>
      </c>
      <c r="Q2362" t="s">
        <v>15</v>
      </c>
      <c r="R2362" t="s">
        <v>553</v>
      </c>
      <c r="S2362" s="43">
        <v>0</v>
      </c>
      <c r="U2362" s="43">
        <v>20</v>
      </c>
      <c r="IF2362">
        <v>2024</v>
      </c>
      <c r="IG2362" t="s">
        <v>288</v>
      </c>
      <c r="IH2362" t="s">
        <v>311</v>
      </c>
      <c r="IK2362">
        <v>-2</v>
      </c>
      <c r="IL2362" t="s">
        <v>278</v>
      </c>
      <c r="IM2362" t="s">
        <v>279</v>
      </c>
      <c r="IN2362" t="s">
        <v>468</v>
      </c>
      <c r="IP2362" t="s">
        <v>469</v>
      </c>
    </row>
    <row r="2363" spans="1:250" x14ac:dyDescent="0.35">
      <c r="A2363">
        <v>15817</v>
      </c>
      <c r="B2363">
        <v>-922729984</v>
      </c>
      <c r="C2363">
        <v>1837</v>
      </c>
      <c r="D2363" t="s">
        <v>272</v>
      </c>
      <c r="E2363" t="s">
        <v>273</v>
      </c>
      <c r="F2363">
        <v>1848</v>
      </c>
      <c r="G2363" t="s">
        <v>285</v>
      </c>
      <c r="H2363" t="s">
        <v>273</v>
      </c>
      <c r="I2363">
        <v>513</v>
      </c>
      <c r="J2363" t="s">
        <v>545</v>
      </c>
      <c r="K2363" t="s">
        <v>546</v>
      </c>
      <c r="L2363">
        <v>3549</v>
      </c>
      <c r="M2363" t="s">
        <v>289</v>
      </c>
      <c r="N2363" t="s">
        <v>17</v>
      </c>
      <c r="O2363">
        <v>3549</v>
      </c>
      <c r="P2363" t="s">
        <v>289</v>
      </c>
      <c r="Q2363" t="s">
        <v>17</v>
      </c>
      <c r="R2363" t="s">
        <v>553</v>
      </c>
      <c r="S2363" s="43">
        <v>0</v>
      </c>
      <c r="U2363" s="43">
        <v>20</v>
      </c>
      <c r="IF2363">
        <v>3549</v>
      </c>
      <c r="IG2363" t="s">
        <v>289</v>
      </c>
      <c r="IH2363" t="s">
        <v>287</v>
      </c>
      <c r="IK2363">
        <v>-2</v>
      </c>
      <c r="IL2363" t="s">
        <v>278</v>
      </c>
      <c r="IM2363" t="s">
        <v>279</v>
      </c>
      <c r="IN2363" t="s">
        <v>463</v>
      </c>
      <c r="IP2363" t="s">
        <v>470</v>
      </c>
    </row>
    <row r="2364" spans="1:250" x14ac:dyDescent="0.35">
      <c r="A2364">
        <v>15818</v>
      </c>
      <c r="B2364">
        <v>-922729984</v>
      </c>
      <c r="C2364">
        <v>1837</v>
      </c>
      <c r="D2364" t="s">
        <v>272</v>
      </c>
      <c r="E2364" t="s">
        <v>273</v>
      </c>
      <c r="F2364">
        <v>1848</v>
      </c>
      <c r="G2364" t="s">
        <v>285</v>
      </c>
      <c r="H2364" t="s">
        <v>273</v>
      </c>
      <c r="I2364">
        <v>509</v>
      </c>
      <c r="J2364" t="s">
        <v>547</v>
      </c>
      <c r="K2364" t="s">
        <v>548</v>
      </c>
      <c r="L2364">
        <v>3549</v>
      </c>
      <c r="M2364" t="s">
        <v>289</v>
      </c>
      <c r="N2364" t="s">
        <v>17</v>
      </c>
      <c r="O2364">
        <v>3549</v>
      </c>
      <c r="P2364" t="s">
        <v>289</v>
      </c>
      <c r="Q2364" t="s">
        <v>17</v>
      </c>
      <c r="R2364" t="s">
        <v>553</v>
      </c>
      <c r="S2364" s="43">
        <v>0</v>
      </c>
      <c r="U2364" s="43">
        <v>20</v>
      </c>
      <c r="IF2364">
        <v>3549</v>
      </c>
      <c r="IG2364" t="s">
        <v>289</v>
      </c>
      <c r="IH2364" t="s">
        <v>287</v>
      </c>
      <c r="IK2364">
        <v>-2</v>
      </c>
      <c r="IL2364" t="s">
        <v>278</v>
      </c>
      <c r="IM2364" t="s">
        <v>279</v>
      </c>
      <c r="IN2364" t="s">
        <v>463</v>
      </c>
      <c r="IP2364" t="s">
        <v>470</v>
      </c>
    </row>
    <row r="2365" spans="1:250" x14ac:dyDescent="0.35">
      <c r="A2365">
        <v>15819</v>
      </c>
      <c r="B2365">
        <v>-922729984</v>
      </c>
      <c r="C2365">
        <v>1837</v>
      </c>
      <c r="D2365" t="s">
        <v>272</v>
      </c>
      <c r="E2365" t="s">
        <v>273</v>
      </c>
      <c r="F2365">
        <v>1848</v>
      </c>
      <c r="G2365" t="s">
        <v>285</v>
      </c>
      <c r="H2365" t="s">
        <v>273</v>
      </c>
      <c r="I2365">
        <v>507</v>
      </c>
      <c r="J2365" t="s">
        <v>549</v>
      </c>
      <c r="K2365" t="s">
        <v>550</v>
      </c>
      <c r="L2365">
        <v>3549</v>
      </c>
      <c r="M2365" t="s">
        <v>289</v>
      </c>
      <c r="N2365" t="s">
        <v>17</v>
      </c>
      <c r="O2365">
        <v>3549</v>
      </c>
      <c r="P2365" t="s">
        <v>289</v>
      </c>
      <c r="Q2365" t="s">
        <v>17</v>
      </c>
      <c r="R2365" t="s">
        <v>553</v>
      </c>
      <c r="S2365" s="43">
        <v>0</v>
      </c>
      <c r="U2365" s="43">
        <v>20</v>
      </c>
      <c r="IF2365">
        <v>3549</v>
      </c>
      <c r="IG2365" t="s">
        <v>289</v>
      </c>
      <c r="IH2365" t="s">
        <v>287</v>
      </c>
      <c r="IK2365">
        <v>-2</v>
      </c>
      <c r="IL2365" t="s">
        <v>278</v>
      </c>
      <c r="IM2365" t="s">
        <v>279</v>
      </c>
      <c r="IN2365" t="s">
        <v>463</v>
      </c>
      <c r="IP2365" t="s">
        <v>470</v>
      </c>
    </row>
    <row r="2366" spans="1:250" x14ac:dyDescent="0.35">
      <c r="A2366">
        <v>15820</v>
      </c>
      <c r="B2366">
        <v>-922729984</v>
      </c>
      <c r="C2366">
        <v>1837</v>
      </c>
      <c r="D2366" t="s">
        <v>272</v>
      </c>
      <c r="E2366" t="s">
        <v>273</v>
      </c>
      <c r="F2366">
        <v>13794</v>
      </c>
      <c r="G2366" t="s">
        <v>274</v>
      </c>
      <c r="H2366" t="s">
        <v>275</v>
      </c>
      <c r="I2366">
        <v>528</v>
      </c>
      <c r="J2366" t="s">
        <v>531</v>
      </c>
      <c r="K2366" t="s">
        <v>532</v>
      </c>
      <c r="L2366">
        <v>2024</v>
      </c>
      <c r="M2366" t="s">
        <v>288</v>
      </c>
      <c r="N2366" t="s">
        <v>15</v>
      </c>
      <c r="O2366">
        <v>2024</v>
      </c>
      <c r="P2366" t="s">
        <v>288</v>
      </c>
      <c r="Q2366" t="s">
        <v>15</v>
      </c>
      <c r="R2366" t="s">
        <v>553</v>
      </c>
      <c r="S2366" s="43">
        <v>0</v>
      </c>
      <c r="U2366" s="43">
        <v>20</v>
      </c>
      <c r="IF2366">
        <v>2024</v>
      </c>
      <c r="IG2366" t="s">
        <v>288</v>
      </c>
      <c r="IH2366" t="s">
        <v>311</v>
      </c>
      <c r="IK2366">
        <v>-2</v>
      </c>
      <c r="IL2366" t="s">
        <v>278</v>
      </c>
      <c r="IM2366" t="s">
        <v>279</v>
      </c>
      <c r="IN2366" t="s">
        <v>468</v>
      </c>
      <c r="IP2366" t="s">
        <v>469</v>
      </c>
    </row>
    <row r="2367" spans="1:250" x14ac:dyDescent="0.35">
      <c r="A2367">
        <v>15821</v>
      </c>
      <c r="B2367">
        <v>-922729984</v>
      </c>
      <c r="C2367">
        <v>1837</v>
      </c>
      <c r="D2367" t="s">
        <v>272</v>
      </c>
      <c r="E2367" t="s">
        <v>273</v>
      </c>
      <c r="F2367">
        <v>13794</v>
      </c>
      <c r="G2367" t="s">
        <v>274</v>
      </c>
      <c r="H2367" t="s">
        <v>275</v>
      </c>
      <c r="I2367">
        <v>527</v>
      </c>
      <c r="J2367" t="s">
        <v>535</v>
      </c>
      <c r="K2367" t="s">
        <v>536</v>
      </c>
      <c r="L2367">
        <v>2024</v>
      </c>
      <c r="M2367" t="s">
        <v>288</v>
      </c>
      <c r="N2367" t="s">
        <v>15</v>
      </c>
      <c r="O2367">
        <v>2024</v>
      </c>
      <c r="P2367" t="s">
        <v>288</v>
      </c>
      <c r="Q2367" t="s">
        <v>15</v>
      </c>
      <c r="R2367" t="s">
        <v>553</v>
      </c>
      <c r="S2367" s="43">
        <v>0</v>
      </c>
      <c r="U2367" s="43">
        <v>20</v>
      </c>
      <c r="IF2367">
        <v>2024</v>
      </c>
      <c r="IG2367" t="s">
        <v>288</v>
      </c>
      <c r="IH2367" t="s">
        <v>311</v>
      </c>
      <c r="IK2367">
        <v>-2</v>
      </c>
      <c r="IL2367" t="s">
        <v>278</v>
      </c>
      <c r="IM2367" t="s">
        <v>279</v>
      </c>
      <c r="IN2367" t="s">
        <v>468</v>
      </c>
      <c r="IP2367" t="s">
        <v>469</v>
      </c>
    </row>
    <row r="2368" spans="1:250" x14ac:dyDescent="0.35">
      <c r="A2368">
        <v>15822</v>
      </c>
      <c r="B2368">
        <v>-922729984</v>
      </c>
      <c r="C2368">
        <v>1837</v>
      </c>
      <c r="D2368" t="s">
        <v>272</v>
      </c>
      <c r="E2368" t="s">
        <v>273</v>
      </c>
      <c r="F2368">
        <v>13794</v>
      </c>
      <c r="G2368" t="s">
        <v>274</v>
      </c>
      <c r="H2368" t="s">
        <v>275</v>
      </c>
      <c r="I2368">
        <v>523</v>
      </c>
      <c r="J2368" t="s">
        <v>537</v>
      </c>
      <c r="K2368" t="s">
        <v>538</v>
      </c>
      <c r="L2368">
        <v>2024</v>
      </c>
      <c r="M2368" t="s">
        <v>288</v>
      </c>
      <c r="N2368" t="s">
        <v>15</v>
      </c>
      <c r="O2368">
        <v>2024</v>
      </c>
      <c r="P2368" t="s">
        <v>288</v>
      </c>
      <c r="Q2368" t="s">
        <v>15</v>
      </c>
      <c r="R2368" t="s">
        <v>553</v>
      </c>
      <c r="S2368" s="43">
        <v>0</v>
      </c>
      <c r="U2368" s="43">
        <v>20</v>
      </c>
      <c r="IF2368">
        <v>2024</v>
      </c>
      <c r="IG2368" t="s">
        <v>288</v>
      </c>
      <c r="IH2368" t="s">
        <v>311</v>
      </c>
      <c r="IK2368">
        <v>-2</v>
      </c>
      <c r="IL2368" t="s">
        <v>278</v>
      </c>
      <c r="IM2368" t="s">
        <v>279</v>
      </c>
      <c r="IN2368" t="s">
        <v>468</v>
      </c>
      <c r="IP2368" t="s">
        <v>469</v>
      </c>
    </row>
    <row r="2369" spans="1:250" x14ac:dyDescent="0.35">
      <c r="A2369">
        <v>15823</v>
      </c>
      <c r="B2369">
        <v>-922729984</v>
      </c>
      <c r="C2369">
        <v>1837</v>
      </c>
      <c r="D2369" t="s">
        <v>272</v>
      </c>
      <c r="E2369" t="s">
        <v>273</v>
      </c>
      <c r="F2369">
        <v>1848</v>
      </c>
      <c r="G2369" t="s">
        <v>285</v>
      </c>
      <c r="H2369" t="s">
        <v>273</v>
      </c>
      <c r="I2369">
        <v>528</v>
      </c>
      <c r="J2369" t="s">
        <v>531</v>
      </c>
      <c r="K2369" t="s">
        <v>532</v>
      </c>
      <c r="L2369">
        <v>3549</v>
      </c>
      <c r="M2369" t="s">
        <v>289</v>
      </c>
      <c r="N2369" t="s">
        <v>17</v>
      </c>
      <c r="O2369">
        <v>3549</v>
      </c>
      <c r="P2369" t="s">
        <v>289</v>
      </c>
      <c r="Q2369" t="s">
        <v>17</v>
      </c>
      <c r="R2369" t="s">
        <v>553</v>
      </c>
      <c r="S2369" s="43">
        <v>0</v>
      </c>
      <c r="U2369" s="43">
        <v>20</v>
      </c>
      <c r="IF2369">
        <v>3549</v>
      </c>
      <c r="IG2369" t="s">
        <v>289</v>
      </c>
      <c r="IH2369" t="s">
        <v>287</v>
      </c>
      <c r="IK2369">
        <v>-2</v>
      </c>
      <c r="IL2369" t="s">
        <v>278</v>
      </c>
      <c r="IM2369" t="s">
        <v>279</v>
      </c>
      <c r="IN2369" t="s">
        <v>463</v>
      </c>
      <c r="IP2369" t="s">
        <v>470</v>
      </c>
    </row>
    <row r="2370" spans="1:250" x14ac:dyDescent="0.35">
      <c r="A2370">
        <v>15824</v>
      </c>
      <c r="B2370">
        <v>-922729984</v>
      </c>
      <c r="C2370">
        <v>1837</v>
      </c>
      <c r="D2370" t="s">
        <v>272</v>
      </c>
      <c r="E2370" t="s">
        <v>273</v>
      </c>
      <c r="F2370">
        <v>1848</v>
      </c>
      <c r="G2370" t="s">
        <v>285</v>
      </c>
      <c r="H2370" t="s">
        <v>273</v>
      </c>
      <c r="I2370">
        <v>527</v>
      </c>
      <c r="J2370" t="s">
        <v>535</v>
      </c>
      <c r="K2370" t="s">
        <v>536</v>
      </c>
      <c r="L2370">
        <v>3549</v>
      </c>
      <c r="M2370" t="s">
        <v>289</v>
      </c>
      <c r="N2370" t="s">
        <v>17</v>
      </c>
      <c r="O2370">
        <v>3549</v>
      </c>
      <c r="P2370" t="s">
        <v>289</v>
      </c>
      <c r="Q2370" t="s">
        <v>17</v>
      </c>
      <c r="R2370" t="s">
        <v>553</v>
      </c>
      <c r="S2370" s="43">
        <v>0</v>
      </c>
      <c r="U2370" s="43">
        <v>20</v>
      </c>
      <c r="IF2370">
        <v>3549</v>
      </c>
      <c r="IG2370" t="s">
        <v>289</v>
      </c>
      <c r="IH2370" t="s">
        <v>287</v>
      </c>
      <c r="IK2370">
        <v>-2</v>
      </c>
      <c r="IL2370" t="s">
        <v>278</v>
      </c>
      <c r="IM2370" t="s">
        <v>279</v>
      </c>
      <c r="IN2370" t="s">
        <v>463</v>
      </c>
      <c r="IP2370" t="s">
        <v>470</v>
      </c>
    </row>
    <row r="2371" spans="1:250" x14ac:dyDescent="0.35">
      <c r="A2371">
        <v>15825</v>
      </c>
      <c r="B2371">
        <v>-922729984</v>
      </c>
      <c r="C2371">
        <v>1837</v>
      </c>
      <c r="D2371" t="s">
        <v>272</v>
      </c>
      <c r="E2371" t="s">
        <v>273</v>
      </c>
      <c r="F2371">
        <v>1848</v>
      </c>
      <c r="G2371" t="s">
        <v>285</v>
      </c>
      <c r="H2371" t="s">
        <v>273</v>
      </c>
      <c r="I2371">
        <v>523</v>
      </c>
      <c r="J2371" t="s">
        <v>537</v>
      </c>
      <c r="K2371" t="s">
        <v>538</v>
      </c>
      <c r="L2371">
        <v>3549</v>
      </c>
      <c r="M2371" t="s">
        <v>289</v>
      </c>
      <c r="N2371" t="s">
        <v>17</v>
      </c>
      <c r="O2371">
        <v>3549</v>
      </c>
      <c r="P2371" t="s">
        <v>289</v>
      </c>
      <c r="Q2371" t="s">
        <v>17</v>
      </c>
      <c r="R2371" t="s">
        <v>553</v>
      </c>
      <c r="S2371" s="43">
        <v>0</v>
      </c>
      <c r="U2371" s="43">
        <v>20</v>
      </c>
      <c r="IF2371">
        <v>3549</v>
      </c>
      <c r="IG2371" t="s">
        <v>289</v>
      </c>
      <c r="IH2371" t="s">
        <v>287</v>
      </c>
      <c r="IK2371">
        <v>-2</v>
      </c>
      <c r="IL2371" t="s">
        <v>278</v>
      </c>
      <c r="IM2371" t="s">
        <v>279</v>
      </c>
      <c r="IN2371" t="s">
        <v>463</v>
      </c>
      <c r="IP2371" t="s">
        <v>470</v>
      </c>
    </row>
    <row r="2372" spans="1:250" x14ac:dyDescent="0.35">
      <c r="A2372">
        <v>15826</v>
      </c>
      <c r="B2372">
        <v>-922729984</v>
      </c>
      <c r="C2372">
        <v>1837</v>
      </c>
      <c r="D2372" t="s">
        <v>272</v>
      </c>
      <c r="E2372" t="s">
        <v>273</v>
      </c>
      <c r="F2372">
        <v>1848</v>
      </c>
      <c r="G2372" t="s">
        <v>285</v>
      </c>
      <c r="H2372" t="s">
        <v>273</v>
      </c>
      <c r="I2372">
        <v>521</v>
      </c>
      <c r="J2372" t="s">
        <v>539</v>
      </c>
      <c r="K2372" t="s">
        <v>540</v>
      </c>
      <c r="L2372">
        <v>3549</v>
      </c>
      <c r="M2372" t="s">
        <v>289</v>
      </c>
      <c r="N2372" t="s">
        <v>17</v>
      </c>
      <c r="O2372">
        <v>3549</v>
      </c>
      <c r="P2372" t="s">
        <v>289</v>
      </c>
      <c r="Q2372" t="s">
        <v>17</v>
      </c>
      <c r="R2372" t="s">
        <v>553</v>
      </c>
      <c r="S2372" s="43">
        <v>0</v>
      </c>
      <c r="U2372" s="43">
        <v>20</v>
      </c>
      <c r="IF2372">
        <v>3549</v>
      </c>
      <c r="IG2372" t="s">
        <v>289</v>
      </c>
      <c r="IH2372" t="s">
        <v>287</v>
      </c>
      <c r="IK2372">
        <v>-2</v>
      </c>
      <c r="IL2372" t="s">
        <v>278</v>
      </c>
      <c r="IM2372" t="s">
        <v>279</v>
      </c>
      <c r="IN2372" t="s">
        <v>463</v>
      </c>
      <c r="IP2372" t="s">
        <v>470</v>
      </c>
    </row>
    <row r="2373" spans="1:250" x14ac:dyDescent="0.35">
      <c r="A2373">
        <v>15827</v>
      </c>
      <c r="B2373">
        <v>-922729984</v>
      </c>
      <c r="C2373">
        <v>1837</v>
      </c>
      <c r="D2373" t="s">
        <v>272</v>
      </c>
      <c r="E2373" t="s">
        <v>273</v>
      </c>
      <c r="F2373">
        <v>1848</v>
      </c>
      <c r="G2373" t="s">
        <v>285</v>
      </c>
      <c r="H2373" t="s">
        <v>273</v>
      </c>
      <c r="I2373">
        <v>519</v>
      </c>
      <c r="J2373" t="s">
        <v>541</v>
      </c>
      <c r="K2373" t="s">
        <v>542</v>
      </c>
      <c r="L2373">
        <v>3549</v>
      </c>
      <c r="M2373" t="s">
        <v>289</v>
      </c>
      <c r="N2373" t="s">
        <v>17</v>
      </c>
      <c r="O2373">
        <v>3549</v>
      </c>
      <c r="P2373" t="s">
        <v>289</v>
      </c>
      <c r="Q2373" t="s">
        <v>17</v>
      </c>
      <c r="R2373" t="s">
        <v>553</v>
      </c>
      <c r="S2373" s="43">
        <v>0</v>
      </c>
      <c r="U2373" s="43">
        <v>20</v>
      </c>
      <c r="IF2373">
        <v>3549</v>
      </c>
      <c r="IG2373" t="s">
        <v>289</v>
      </c>
      <c r="IH2373" t="s">
        <v>287</v>
      </c>
      <c r="IK2373">
        <v>-2</v>
      </c>
      <c r="IL2373" t="s">
        <v>278</v>
      </c>
      <c r="IM2373" t="s">
        <v>279</v>
      </c>
      <c r="IN2373" t="s">
        <v>463</v>
      </c>
      <c r="IP2373" t="s">
        <v>470</v>
      </c>
    </row>
    <row r="2374" spans="1:250" x14ac:dyDescent="0.35">
      <c r="A2374">
        <v>15828</v>
      </c>
      <c r="B2374">
        <v>-922729984</v>
      </c>
      <c r="C2374">
        <v>1837</v>
      </c>
      <c r="D2374" t="s">
        <v>272</v>
      </c>
      <c r="E2374" t="s">
        <v>273</v>
      </c>
      <c r="F2374">
        <v>1848</v>
      </c>
      <c r="G2374" t="s">
        <v>285</v>
      </c>
      <c r="H2374" t="s">
        <v>273</v>
      </c>
      <c r="I2374">
        <v>515</v>
      </c>
      <c r="J2374" t="s">
        <v>543</v>
      </c>
      <c r="K2374" t="s">
        <v>544</v>
      </c>
      <c r="L2374">
        <v>3549</v>
      </c>
      <c r="M2374" t="s">
        <v>289</v>
      </c>
      <c r="N2374" t="s">
        <v>17</v>
      </c>
      <c r="O2374">
        <v>3549</v>
      </c>
      <c r="P2374" t="s">
        <v>289</v>
      </c>
      <c r="Q2374" t="s">
        <v>17</v>
      </c>
      <c r="R2374" t="s">
        <v>553</v>
      </c>
      <c r="S2374" s="43">
        <v>0</v>
      </c>
      <c r="U2374" s="43">
        <v>20</v>
      </c>
      <c r="IF2374">
        <v>3549</v>
      </c>
      <c r="IG2374" t="s">
        <v>289</v>
      </c>
      <c r="IH2374" t="s">
        <v>287</v>
      </c>
      <c r="IK2374">
        <v>-2</v>
      </c>
      <c r="IL2374" t="s">
        <v>278</v>
      </c>
      <c r="IM2374" t="s">
        <v>279</v>
      </c>
      <c r="IN2374" t="s">
        <v>463</v>
      </c>
      <c r="IP2374" t="s">
        <v>470</v>
      </c>
    </row>
    <row r="2375" spans="1:250" x14ac:dyDescent="0.35">
      <c r="A2375">
        <v>15829</v>
      </c>
      <c r="B2375">
        <v>-922729984</v>
      </c>
      <c r="C2375">
        <v>1837</v>
      </c>
      <c r="D2375" t="s">
        <v>272</v>
      </c>
      <c r="E2375" t="s">
        <v>273</v>
      </c>
      <c r="F2375">
        <v>7057</v>
      </c>
      <c r="G2375" t="s">
        <v>290</v>
      </c>
      <c r="H2375" t="s">
        <v>291</v>
      </c>
      <c r="I2375">
        <v>521</v>
      </c>
      <c r="J2375" t="s">
        <v>539</v>
      </c>
      <c r="K2375" t="s">
        <v>540</v>
      </c>
      <c r="L2375">
        <v>3549</v>
      </c>
      <c r="M2375" t="s">
        <v>289</v>
      </c>
      <c r="N2375" t="s">
        <v>17</v>
      </c>
      <c r="O2375">
        <v>3549</v>
      </c>
      <c r="P2375" t="s">
        <v>289</v>
      </c>
      <c r="Q2375" t="s">
        <v>17</v>
      </c>
      <c r="R2375" t="s">
        <v>553</v>
      </c>
      <c r="S2375" s="43">
        <v>0</v>
      </c>
      <c r="U2375" s="43">
        <v>20</v>
      </c>
      <c r="IF2375">
        <v>3549</v>
      </c>
      <c r="IG2375" t="s">
        <v>289</v>
      </c>
      <c r="IH2375" t="s">
        <v>292</v>
      </c>
      <c r="IK2375">
        <v>-2</v>
      </c>
      <c r="IL2375" t="s">
        <v>278</v>
      </c>
      <c r="IM2375" t="s">
        <v>279</v>
      </c>
      <c r="IN2375" t="s">
        <v>471</v>
      </c>
      <c r="IP2375" t="s">
        <v>472</v>
      </c>
    </row>
    <row r="2376" spans="1:250" x14ac:dyDescent="0.35">
      <c r="A2376">
        <v>15830</v>
      </c>
      <c r="B2376">
        <v>-922729984</v>
      </c>
      <c r="C2376">
        <v>1837</v>
      </c>
      <c r="D2376" t="s">
        <v>272</v>
      </c>
      <c r="E2376" t="s">
        <v>273</v>
      </c>
      <c r="F2376">
        <v>7057</v>
      </c>
      <c r="G2376" t="s">
        <v>290</v>
      </c>
      <c r="H2376" t="s">
        <v>291</v>
      </c>
      <c r="I2376">
        <v>519</v>
      </c>
      <c r="J2376" t="s">
        <v>541</v>
      </c>
      <c r="K2376" t="s">
        <v>542</v>
      </c>
      <c r="L2376">
        <v>3549</v>
      </c>
      <c r="M2376" t="s">
        <v>289</v>
      </c>
      <c r="N2376" t="s">
        <v>17</v>
      </c>
      <c r="O2376">
        <v>3549</v>
      </c>
      <c r="P2376" t="s">
        <v>289</v>
      </c>
      <c r="Q2376" t="s">
        <v>17</v>
      </c>
      <c r="R2376" t="s">
        <v>553</v>
      </c>
      <c r="S2376" s="43">
        <v>0</v>
      </c>
      <c r="U2376" s="43">
        <v>20</v>
      </c>
      <c r="IF2376">
        <v>3549</v>
      </c>
      <c r="IG2376" t="s">
        <v>289</v>
      </c>
      <c r="IH2376" t="s">
        <v>292</v>
      </c>
      <c r="IK2376">
        <v>-2</v>
      </c>
      <c r="IL2376" t="s">
        <v>278</v>
      </c>
      <c r="IM2376" t="s">
        <v>279</v>
      </c>
      <c r="IN2376" t="s">
        <v>471</v>
      </c>
      <c r="IP2376" t="s">
        <v>472</v>
      </c>
    </row>
    <row r="2377" spans="1:250" x14ac:dyDescent="0.35">
      <c r="A2377">
        <v>15831</v>
      </c>
      <c r="B2377">
        <v>-922729984</v>
      </c>
      <c r="C2377">
        <v>1837</v>
      </c>
      <c r="D2377" t="s">
        <v>272</v>
      </c>
      <c r="E2377" t="s">
        <v>273</v>
      </c>
      <c r="F2377">
        <v>7057</v>
      </c>
      <c r="G2377" t="s">
        <v>290</v>
      </c>
      <c r="H2377" t="s">
        <v>291</v>
      </c>
      <c r="I2377">
        <v>515</v>
      </c>
      <c r="J2377" t="s">
        <v>543</v>
      </c>
      <c r="K2377" t="s">
        <v>544</v>
      </c>
      <c r="L2377">
        <v>3549</v>
      </c>
      <c r="M2377" t="s">
        <v>289</v>
      </c>
      <c r="N2377" t="s">
        <v>17</v>
      </c>
      <c r="O2377">
        <v>3549</v>
      </c>
      <c r="P2377" t="s">
        <v>289</v>
      </c>
      <c r="Q2377" t="s">
        <v>17</v>
      </c>
      <c r="R2377" t="s">
        <v>553</v>
      </c>
      <c r="S2377" s="43">
        <v>0</v>
      </c>
      <c r="U2377" s="43">
        <v>20</v>
      </c>
      <c r="IF2377">
        <v>3549</v>
      </c>
      <c r="IG2377" t="s">
        <v>289</v>
      </c>
      <c r="IH2377" t="s">
        <v>292</v>
      </c>
      <c r="IK2377">
        <v>-2</v>
      </c>
      <c r="IL2377" t="s">
        <v>278</v>
      </c>
      <c r="IM2377" t="s">
        <v>279</v>
      </c>
      <c r="IN2377" t="s">
        <v>471</v>
      </c>
      <c r="IP2377" t="s">
        <v>472</v>
      </c>
    </row>
    <row r="2378" spans="1:250" x14ac:dyDescent="0.35">
      <c r="A2378">
        <v>15832</v>
      </c>
      <c r="B2378">
        <v>-922729984</v>
      </c>
      <c r="C2378">
        <v>1837</v>
      </c>
      <c r="D2378" t="s">
        <v>272</v>
      </c>
      <c r="E2378" t="s">
        <v>273</v>
      </c>
      <c r="F2378">
        <v>7057</v>
      </c>
      <c r="G2378" t="s">
        <v>290</v>
      </c>
      <c r="H2378" t="s">
        <v>291</v>
      </c>
      <c r="I2378">
        <v>513</v>
      </c>
      <c r="J2378" t="s">
        <v>545</v>
      </c>
      <c r="K2378" t="s">
        <v>546</v>
      </c>
      <c r="L2378">
        <v>3549</v>
      </c>
      <c r="M2378" t="s">
        <v>289</v>
      </c>
      <c r="N2378" t="s">
        <v>17</v>
      </c>
      <c r="O2378">
        <v>3549</v>
      </c>
      <c r="P2378" t="s">
        <v>289</v>
      </c>
      <c r="Q2378" t="s">
        <v>17</v>
      </c>
      <c r="R2378" t="s">
        <v>553</v>
      </c>
      <c r="S2378" s="43">
        <v>0</v>
      </c>
      <c r="U2378" s="43">
        <v>20</v>
      </c>
      <c r="IF2378">
        <v>3549</v>
      </c>
      <c r="IG2378" t="s">
        <v>289</v>
      </c>
      <c r="IH2378" t="s">
        <v>292</v>
      </c>
      <c r="IK2378">
        <v>-2</v>
      </c>
      <c r="IL2378" t="s">
        <v>278</v>
      </c>
      <c r="IM2378" t="s">
        <v>279</v>
      </c>
      <c r="IN2378" t="s">
        <v>471</v>
      </c>
      <c r="IP2378" t="s">
        <v>472</v>
      </c>
    </row>
    <row r="2379" spans="1:250" x14ac:dyDescent="0.35">
      <c r="A2379">
        <v>15833</v>
      </c>
      <c r="B2379">
        <v>-922729984</v>
      </c>
      <c r="C2379">
        <v>1837</v>
      </c>
      <c r="D2379" t="s">
        <v>272</v>
      </c>
      <c r="E2379" t="s">
        <v>273</v>
      </c>
      <c r="F2379">
        <v>7057</v>
      </c>
      <c r="G2379" t="s">
        <v>290</v>
      </c>
      <c r="H2379" t="s">
        <v>291</v>
      </c>
      <c r="I2379">
        <v>509</v>
      </c>
      <c r="J2379" t="s">
        <v>547</v>
      </c>
      <c r="K2379" t="s">
        <v>548</v>
      </c>
      <c r="L2379">
        <v>3549</v>
      </c>
      <c r="M2379" t="s">
        <v>289</v>
      </c>
      <c r="N2379" t="s">
        <v>17</v>
      </c>
      <c r="O2379">
        <v>3549</v>
      </c>
      <c r="P2379" t="s">
        <v>289</v>
      </c>
      <c r="Q2379" t="s">
        <v>17</v>
      </c>
      <c r="R2379" t="s">
        <v>553</v>
      </c>
      <c r="S2379" s="43">
        <v>0</v>
      </c>
      <c r="U2379" s="43">
        <v>20</v>
      </c>
      <c r="IF2379">
        <v>3549</v>
      </c>
      <c r="IG2379" t="s">
        <v>289</v>
      </c>
      <c r="IH2379" t="s">
        <v>292</v>
      </c>
      <c r="IK2379">
        <v>-2</v>
      </c>
      <c r="IL2379" t="s">
        <v>278</v>
      </c>
      <c r="IM2379" t="s">
        <v>279</v>
      </c>
      <c r="IN2379" t="s">
        <v>471</v>
      </c>
      <c r="IP2379" t="s">
        <v>472</v>
      </c>
    </row>
    <row r="2380" spans="1:250" x14ac:dyDescent="0.35">
      <c r="A2380">
        <v>15834</v>
      </c>
      <c r="B2380">
        <v>-922729984</v>
      </c>
      <c r="C2380">
        <v>1837</v>
      </c>
      <c r="D2380" t="s">
        <v>272</v>
      </c>
      <c r="E2380" t="s">
        <v>273</v>
      </c>
      <c r="F2380">
        <v>7057</v>
      </c>
      <c r="G2380" t="s">
        <v>290</v>
      </c>
      <c r="H2380" t="s">
        <v>291</v>
      </c>
      <c r="I2380">
        <v>507</v>
      </c>
      <c r="J2380" t="s">
        <v>549</v>
      </c>
      <c r="K2380" t="s">
        <v>550</v>
      </c>
      <c r="L2380">
        <v>3549</v>
      </c>
      <c r="M2380" t="s">
        <v>289</v>
      </c>
      <c r="N2380" t="s">
        <v>17</v>
      </c>
      <c r="O2380">
        <v>3549</v>
      </c>
      <c r="P2380" t="s">
        <v>289</v>
      </c>
      <c r="Q2380" t="s">
        <v>17</v>
      </c>
      <c r="R2380" t="s">
        <v>553</v>
      </c>
      <c r="S2380" s="43">
        <v>0</v>
      </c>
      <c r="U2380" s="43">
        <v>20</v>
      </c>
      <c r="IF2380">
        <v>3549</v>
      </c>
      <c r="IG2380" t="s">
        <v>289</v>
      </c>
      <c r="IH2380" t="s">
        <v>292</v>
      </c>
      <c r="IK2380">
        <v>-2</v>
      </c>
      <c r="IL2380" t="s">
        <v>278</v>
      </c>
      <c r="IM2380" t="s">
        <v>279</v>
      </c>
      <c r="IN2380" t="s">
        <v>471</v>
      </c>
      <c r="IP2380" t="s">
        <v>472</v>
      </c>
    </row>
    <row r="2381" spans="1:250" x14ac:dyDescent="0.35">
      <c r="A2381">
        <v>15835</v>
      </c>
      <c r="B2381">
        <v>-922729984</v>
      </c>
      <c r="C2381">
        <v>1837</v>
      </c>
      <c r="D2381" t="s">
        <v>272</v>
      </c>
      <c r="E2381" t="s">
        <v>273</v>
      </c>
      <c r="F2381">
        <v>1848</v>
      </c>
      <c r="G2381" t="s">
        <v>285</v>
      </c>
      <c r="H2381" t="s">
        <v>273</v>
      </c>
      <c r="I2381">
        <v>513</v>
      </c>
      <c r="J2381" t="s">
        <v>545</v>
      </c>
      <c r="K2381" t="s">
        <v>546</v>
      </c>
      <c r="L2381">
        <v>4070</v>
      </c>
      <c r="M2381" t="s">
        <v>293</v>
      </c>
      <c r="N2381" t="s">
        <v>18</v>
      </c>
      <c r="O2381">
        <v>4070</v>
      </c>
      <c r="P2381" t="s">
        <v>293</v>
      </c>
      <c r="Q2381" t="s">
        <v>18</v>
      </c>
      <c r="R2381" t="s">
        <v>553</v>
      </c>
      <c r="S2381" s="43">
        <v>0</v>
      </c>
      <c r="U2381" s="43">
        <v>20</v>
      </c>
      <c r="IF2381">
        <v>4070</v>
      </c>
      <c r="IG2381" t="s">
        <v>293</v>
      </c>
      <c r="IH2381" t="s">
        <v>287</v>
      </c>
      <c r="IK2381">
        <v>-2</v>
      </c>
      <c r="IL2381" t="s">
        <v>278</v>
      </c>
      <c r="IM2381" t="s">
        <v>279</v>
      </c>
      <c r="IN2381" t="s">
        <v>463</v>
      </c>
      <c r="IP2381" t="s">
        <v>473</v>
      </c>
    </row>
    <row r="2382" spans="1:250" x14ac:dyDescent="0.35">
      <c r="A2382">
        <v>15836</v>
      </c>
      <c r="B2382">
        <v>-922729984</v>
      </c>
      <c r="C2382">
        <v>1837</v>
      </c>
      <c r="D2382" t="s">
        <v>272</v>
      </c>
      <c r="E2382" t="s">
        <v>273</v>
      </c>
      <c r="F2382">
        <v>1848</v>
      </c>
      <c r="G2382" t="s">
        <v>285</v>
      </c>
      <c r="H2382" t="s">
        <v>273</v>
      </c>
      <c r="I2382">
        <v>509</v>
      </c>
      <c r="J2382" t="s">
        <v>547</v>
      </c>
      <c r="K2382" t="s">
        <v>548</v>
      </c>
      <c r="L2382">
        <v>4070</v>
      </c>
      <c r="M2382" t="s">
        <v>293</v>
      </c>
      <c r="N2382" t="s">
        <v>18</v>
      </c>
      <c r="O2382">
        <v>4070</v>
      </c>
      <c r="P2382" t="s">
        <v>293</v>
      </c>
      <c r="Q2382" t="s">
        <v>18</v>
      </c>
      <c r="R2382" t="s">
        <v>553</v>
      </c>
      <c r="S2382" s="43">
        <v>0</v>
      </c>
      <c r="U2382" s="43">
        <v>20</v>
      </c>
      <c r="IF2382">
        <v>4070</v>
      </c>
      <c r="IG2382" t="s">
        <v>293</v>
      </c>
      <c r="IH2382" t="s">
        <v>287</v>
      </c>
      <c r="IK2382">
        <v>-2</v>
      </c>
      <c r="IL2382" t="s">
        <v>278</v>
      </c>
      <c r="IM2382" t="s">
        <v>279</v>
      </c>
      <c r="IN2382" t="s">
        <v>463</v>
      </c>
      <c r="IP2382" t="s">
        <v>473</v>
      </c>
    </row>
    <row r="2383" spans="1:250" x14ac:dyDescent="0.35">
      <c r="A2383">
        <v>15837</v>
      </c>
      <c r="B2383">
        <v>-922729984</v>
      </c>
      <c r="C2383">
        <v>1837</v>
      </c>
      <c r="D2383" t="s">
        <v>272</v>
      </c>
      <c r="E2383" t="s">
        <v>273</v>
      </c>
      <c r="F2383">
        <v>1848</v>
      </c>
      <c r="G2383" t="s">
        <v>285</v>
      </c>
      <c r="H2383" t="s">
        <v>273</v>
      </c>
      <c r="I2383">
        <v>507</v>
      </c>
      <c r="J2383" t="s">
        <v>549</v>
      </c>
      <c r="K2383" t="s">
        <v>550</v>
      </c>
      <c r="L2383">
        <v>4070</v>
      </c>
      <c r="M2383" t="s">
        <v>293</v>
      </c>
      <c r="N2383" t="s">
        <v>18</v>
      </c>
      <c r="O2383">
        <v>4070</v>
      </c>
      <c r="P2383" t="s">
        <v>293</v>
      </c>
      <c r="Q2383" t="s">
        <v>18</v>
      </c>
      <c r="R2383" t="s">
        <v>553</v>
      </c>
      <c r="S2383" s="43">
        <v>0</v>
      </c>
      <c r="U2383" s="43">
        <v>20</v>
      </c>
      <c r="IF2383">
        <v>4070</v>
      </c>
      <c r="IG2383" t="s">
        <v>293</v>
      </c>
      <c r="IH2383" t="s">
        <v>287</v>
      </c>
      <c r="IK2383">
        <v>-2</v>
      </c>
      <c r="IL2383" t="s">
        <v>278</v>
      </c>
      <c r="IM2383" t="s">
        <v>279</v>
      </c>
      <c r="IN2383" t="s">
        <v>463</v>
      </c>
      <c r="IP2383" t="s">
        <v>473</v>
      </c>
    </row>
    <row r="2384" spans="1:250" x14ac:dyDescent="0.35">
      <c r="A2384">
        <v>15838</v>
      </c>
      <c r="B2384">
        <v>-922729984</v>
      </c>
      <c r="C2384">
        <v>1837</v>
      </c>
      <c r="D2384" t="s">
        <v>272</v>
      </c>
      <c r="E2384" t="s">
        <v>273</v>
      </c>
      <c r="F2384">
        <v>7057</v>
      </c>
      <c r="G2384" t="s">
        <v>290</v>
      </c>
      <c r="H2384" t="s">
        <v>291</v>
      </c>
      <c r="I2384">
        <v>528</v>
      </c>
      <c r="J2384" t="s">
        <v>531</v>
      </c>
      <c r="K2384" t="s">
        <v>532</v>
      </c>
      <c r="L2384">
        <v>3549</v>
      </c>
      <c r="M2384" t="s">
        <v>289</v>
      </c>
      <c r="N2384" t="s">
        <v>17</v>
      </c>
      <c r="O2384">
        <v>3549</v>
      </c>
      <c r="P2384" t="s">
        <v>289</v>
      </c>
      <c r="Q2384" t="s">
        <v>17</v>
      </c>
      <c r="R2384" t="s">
        <v>553</v>
      </c>
      <c r="S2384" s="43">
        <v>0</v>
      </c>
      <c r="U2384" s="43">
        <v>20</v>
      </c>
      <c r="IF2384">
        <v>3549</v>
      </c>
      <c r="IG2384" t="s">
        <v>289</v>
      </c>
      <c r="IH2384" t="s">
        <v>292</v>
      </c>
      <c r="IK2384">
        <v>-2</v>
      </c>
      <c r="IL2384" t="s">
        <v>278</v>
      </c>
      <c r="IM2384" t="s">
        <v>279</v>
      </c>
      <c r="IN2384" t="s">
        <v>471</v>
      </c>
      <c r="IP2384" t="s">
        <v>472</v>
      </c>
    </row>
    <row r="2385" spans="1:250" x14ac:dyDescent="0.35">
      <c r="A2385">
        <v>15839</v>
      </c>
      <c r="B2385">
        <v>-922729984</v>
      </c>
      <c r="C2385">
        <v>1837</v>
      </c>
      <c r="D2385" t="s">
        <v>272</v>
      </c>
      <c r="E2385" t="s">
        <v>273</v>
      </c>
      <c r="F2385">
        <v>7057</v>
      </c>
      <c r="G2385" t="s">
        <v>290</v>
      </c>
      <c r="H2385" t="s">
        <v>291</v>
      </c>
      <c r="I2385">
        <v>527</v>
      </c>
      <c r="J2385" t="s">
        <v>535</v>
      </c>
      <c r="K2385" t="s">
        <v>536</v>
      </c>
      <c r="L2385">
        <v>3549</v>
      </c>
      <c r="M2385" t="s">
        <v>289</v>
      </c>
      <c r="N2385" t="s">
        <v>17</v>
      </c>
      <c r="O2385">
        <v>3549</v>
      </c>
      <c r="P2385" t="s">
        <v>289</v>
      </c>
      <c r="Q2385" t="s">
        <v>17</v>
      </c>
      <c r="R2385" t="s">
        <v>553</v>
      </c>
      <c r="S2385" s="43">
        <v>0</v>
      </c>
      <c r="U2385" s="43">
        <v>20</v>
      </c>
      <c r="IF2385">
        <v>3549</v>
      </c>
      <c r="IG2385" t="s">
        <v>289</v>
      </c>
      <c r="IH2385" t="s">
        <v>292</v>
      </c>
      <c r="IK2385">
        <v>-2</v>
      </c>
      <c r="IL2385" t="s">
        <v>278</v>
      </c>
      <c r="IM2385" t="s">
        <v>279</v>
      </c>
      <c r="IN2385" t="s">
        <v>471</v>
      </c>
      <c r="IP2385" t="s">
        <v>472</v>
      </c>
    </row>
    <row r="2386" spans="1:250" x14ac:dyDescent="0.35">
      <c r="A2386">
        <v>15840</v>
      </c>
      <c r="B2386">
        <v>-922729984</v>
      </c>
      <c r="C2386">
        <v>1837</v>
      </c>
      <c r="D2386" t="s">
        <v>272</v>
      </c>
      <c r="E2386" t="s">
        <v>273</v>
      </c>
      <c r="F2386">
        <v>7057</v>
      </c>
      <c r="G2386" t="s">
        <v>290</v>
      </c>
      <c r="H2386" t="s">
        <v>291</v>
      </c>
      <c r="I2386">
        <v>523</v>
      </c>
      <c r="J2386" t="s">
        <v>537</v>
      </c>
      <c r="K2386" t="s">
        <v>538</v>
      </c>
      <c r="L2386">
        <v>3549</v>
      </c>
      <c r="M2386" t="s">
        <v>289</v>
      </c>
      <c r="N2386" t="s">
        <v>17</v>
      </c>
      <c r="O2386">
        <v>3549</v>
      </c>
      <c r="P2386" t="s">
        <v>289</v>
      </c>
      <c r="Q2386" t="s">
        <v>17</v>
      </c>
      <c r="R2386" t="s">
        <v>553</v>
      </c>
      <c r="S2386" s="43">
        <v>0</v>
      </c>
      <c r="U2386" s="43">
        <v>20</v>
      </c>
      <c r="IF2386">
        <v>3549</v>
      </c>
      <c r="IG2386" t="s">
        <v>289</v>
      </c>
      <c r="IH2386" t="s">
        <v>292</v>
      </c>
      <c r="IK2386">
        <v>-2</v>
      </c>
      <c r="IL2386" t="s">
        <v>278</v>
      </c>
      <c r="IM2386" t="s">
        <v>279</v>
      </c>
      <c r="IN2386" t="s">
        <v>471</v>
      </c>
      <c r="IP2386" t="s">
        <v>472</v>
      </c>
    </row>
    <row r="2387" spans="1:250" x14ac:dyDescent="0.35">
      <c r="A2387">
        <v>15841</v>
      </c>
      <c r="B2387">
        <v>-922729984</v>
      </c>
      <c r="C2387">
        <v>1837</v>
      </c>
      <c r="D2387" t="s">
        <v>272</v>
      </c>
      <c r="E2387" t="s">
        <v>273</v>
      </c>
      <c r="F2387">
        <v>1848</v>
      </c>
      <c r="G2387" t="s">
        <v>285</v>
      </c>
      <c r="H2387" t="s">
        <v>273</v>
      </c>
      <c r="I2387">
        <v>528</v>
      </c>
      <c r="J2387" t="s">
        <v>531</v>
      </c>
      <c r="K2387" t="s">
        <v>532</v>
      </c>
      <c r="L2387">
        <v>4070</v>
      </c>
      <c r="M2387" t="s">
        <v>293</v>
      </c>
      <c r="N2387" t="s">
        <v>18</v>
      </c>
      <c r="O2387">
        <v>4070</v>
      </c>
      <c r="P2387" t="s">
        <v>293</v>
      </c>
      <c r="Q2387" t="s">
        <v>18</v>
      </c>
      <c r="R2387" t="s">
        <v>553</v>
      </c>
      <c r="S2387" s="43">
        <v>0</v>
      </c>
      <c r="U2387" s="43">
        <v>20</v>
      </c>
      <c r="IF2387">
        <v>4070</v>
      </c>
      <c r="IG2387" t="s">
        <v>293</v>
      </c>
      <c r="IH2387" t="s">
        <v>287</v>
      </c>
      <c r="IK2387">
        <v>-2</v>
      </c>
      <c r="IL2387" t="s">
        <v>278</v>
      </c>
      <c r="IM2387" t="s">
        <v>279</v>
      </c>
      <c r="IN2387" t="s">
        <v>463</v>
      </c>
      <c r="IP2387" t="s">
        <v>473</v>
      </c>
    </row>
    <row r="2388" spans="1:250" x14ac:dyDescent="0.35">
      <c r="A2388">
        <v>15842</v>
      </c>
      <c r="B2388">
        <v>-922729984</v>
      </c>
      <c r="C2388">
        <v>1837</v>
      </c>
      <c r="D2388" t="s">
        <v>272</v>
      </c>
      <c r="E2388" t="s">
        <v>273</v>
      </c>
      <c r="F2388">
        <v>1848</v>
      </c>
      <c r="G2388" t="s">
        <v>285</v>
      </c>
      <c r="H2388" t="s">
        <v>273</v>
      </c>
      <c r="I2388">
        <v>527</v>
      </c>
      <c r="J2388" t="s">
        <v>535</v>
      </c>
      <c r="K2388" t="s">
        <v>536</v>
      </c>
      <c r="L2388">
        <v>4070</v>
      </c>
      <c r="M2388" t="s">
        <v>293</v>
      </c>
      <c r="N2388" t="s">
        <v>18</v>
      </c>
      <c r="O2388">
        <v>4070</v>
      </c>
      <c r="P2388" t="s">
        <v>293</v>
      </c>
      <c r="Q2388" t="s">
        <v>18</v>
      </c>
      <c r="R2388" t="s">
        <v>553</v>
      </c>
      <c r="S2388" s="43">
        <v>0</v>
      </c>
      <c r="U2388" s="43">
        <v>20</v>
      </c>
      <c r="IF2388">
        <v>4070</v>
      </c>
      <c r="IG2388" t="s">
        <v>293</v>
      </c>
      <c r="IH2388" t="s">
        <v>287</v>
      </c>
      <c r="IK2388">
        <v>-2</v>
      </c>
      <c r="IL2388" t="s">
        <v>278</v>
      </c>
      <c r="IM2388" t="s">
        <v>279</v>
      </c>
      <c r="IN2388" t="s">
        <v>463</v>
      </c>
      <c r="IP2388" t="s">
        <v>473</v>
      </c>
    </row>
    <row r="2389" spans="1:250" x14ac:dyDescent="0.35">
      <c r="A2389">
        <v>15843</v>
      </c>
      <c r="B2389">
        <v>-922729984</v>
      </c>
      <c r="C2389">
        <v>1837</v>
      </c>
      <c r="D2389" t="s">
        <v>272</v>
      </c>
      <c r="E2389" t="s">
        <v>273</v>
      </c>
      <c r="F2389">
        <v>1848</v>
      </c>
      <c r="G2389" t="s">
        <v>285</v>
      </c>
      <c r="H2389" t="s">
        <v>273</v>
      </c>
      <c r="I2389">
        <v>523</v>
      </c>
      <c r="J2389" t="s">
        <v>537</v>
      </c>
      <c r="K2389" t="s">
        <v>538</v>
      </c>
      <c r="L2389">
        <v>4070</v>
      </c>
      <c r="M2389" t="s">
        <v>293</v>
      </c>
      <c r="N2389" t="s">
        <v>18</v>
      </c>
      <c r="O2389">
        <v>4070</v>
      </c>
      <c r="P2389" t="s">
        <v>293</v>
      </c>
      <c r="Q2389" t="s">
        <v>18</v>
      </c>
      <c r="R2389" t="s">
        <v>553</v>
      </c>
      <c r="S2389" s="43">
        <v>0</v>
      </c>
      <c r="U2389" s="43">
        <v>20</v>
      </c>
      <c r="IF2389">
        <v>4070</v>
      </c>
      <c r="IG2389" t="s">
        <v>293</v>
      </c>
      <c r="IH2389" t="s">
        <v>287</v>
      </c>
      <c r="IK2389">
        <v>-2</v>
      </c>
      <c r="IL2389" t="s">
        <v>278</v>
      </c>
      <c r="IM2389" t="s">
        <v>279</v>
      </c>
      <c r="IN2389" t="s">
        <v>463</v>
      </c>
      <c r="IP2389" t="s">
        <v>473</v>
      </c>
    </row>
    <row r="2390" spans="1:250" x14ac:dyDescent="0.35">
      <c r="A2390">
        <v>15844</v>
      </c>
      <c r="B2390">
        <v>-922729984</v>
      </c>
      <c r="C2390">
        <v>1837</v>
      </c>
      <c r="D2390" t="s">
        <v>272</v>
      </c>
      <c r="E2390" t="s">
        <v>273</v>
      </c>
      <c r="F2390">
        <v>1848</v>
      </c>
      <c r="G2390" t="s">
        <v>285</v>
      </c>
      <c r="H2390" t="s">
        <v>273</v>
      </c>
      <c r="I2390">
        <v>521</v>
      </c>
      <c r="J2390" t="s">
        <v>539</v>
      </c>
      <c r="K2390" t="s">
        <v>540</v>
      </c>
      <c r="L2390">
        <v>4070</v>
      </c>
      <c r="M2390" t="s">
        <v>293</v>
      </c>
      <c r="N2390" t="s">
        <v>18</v>
      </c>
      <c r="O2390">
        <v>4070</v>
      </c>
      <c r="P2390" t="s">
        <v>293</v>
      </c>
      <c r="Q2390" t="s">
        <v>18</v>
      </c>
      <c r="R2390" t="s">
        <v>553</v>
      </c>
      <c r="S2390" s="43">
        <v>0</v>
      </c>
      <c r="U2390" s="43">
        <v>20</v>
      </c>
      <c r="IF2390">
        <v>4070</v>
      </c>
      <c r="IG2390" t="s">
        <v>293</v>
      </c>
      <c r="IH2390" t="s">
        <v>287</v>
      </c>
      <c r="IK2390">
        <v>-2</v>
      </c>
      <c r="IL2390" t="s">
        <v>278</v>
      </c>
      <c r="IM2390" t="s">
        <v>279</v>
      </c>
      <c r="IN2390" t="s">
        <v>463</v>
      </c>
      <c r="IP2390" t="s">
        <v>473</v>
      </c>
    </row>
    <row r="2391" spans="1:250" x14ac:dyDescent="0.35">
      <c r="A2391">
        <v>15845</v>
      </c>
      <c r="B2391">
        <v>-922729984</v>
      </c>
      <c r="C2391">
        <v>1837</v>
      </c>
      <c r="D2391" t="s">
        <v>272</v>
      </c>
      <c r="E2391" t="s">
        <v>273</v>
      </c>
      <c r="F2391">
        <v>1848</v>
      </c>
      <c r="G2391" t="s">
        <v>285</v>
      </c>
      <c r="H2391" t="s">
        <v>273</v>
      </c>
      <c r="I2391">
        <v>519</v>
      </c>
      <c r="J2391" t="s">
        <v>541</v>
      </c>
      <c r="K2391" t="s">
        <v>542</v>
      </c>
      <c r="L2391">
        <v>4070</v>
      </c>
      <c r="M2391" t="s">
        <v>293</v>
      </c>
      <c r="N2391" t="s">
        <v>18</v>
      </c>
      <c r="O2391">
        <v>4070</v>
      </c>
      <c r="P2391" t="s">
        <v>293</v>
      </c>
      <c r="Q2391" t="s">
        <v>18</v>
      </c>
      <c r="R2391" t="s">
        <v>553</v>
      </c>
      <c r="S2391" s="43">
        <v>0</v>
      </c>
      <c r="U2391" s="43">
        <v>20</v>
      </c>
      <c r="IF2391">
        <v>4070</v>
      </c>
      <c r="IG2391" t="s">
        <v>293</v>
      </c>
      <c r="IH2391" t="s">
        <v>287</v>
      </c>
      <c r="IK2391">
        <v>-2</v>
      </c>
      <c r="IL2391" t="s">
        <v>278</v>
      </c>
      <c r="IM2391" t="s">
        <v>279</v>
      </c>
      <c r="IN2391" t="s">
        <v>463</v>
      </c>
      <c r="IP2391" t="s">
        <v>473</v>
      </c>
    </row>
    <row r="2392" spans="1:250" x14ac:dyDescent="0.35">
      <c r="A2392">
        <v>15846</v>
      </c>
      <c r="B2392">
        <v>-922729984</v>
      </c>
      <c r="C2392">
        <v>1837</v>
      </c>
      <c r="D2392" t="s">
        <v>272</v>
      </c>
      <c r="E2392" t="s">
        <v>273</v>
      </c>
      <c r="F2392">
        <v>1848</v>
      </c>
      <c r="G2392" t="s">
        <v>285</v>
      </c>
      <c r="H2392" t="s">
        <v>273</v>
      </c>
      <c r="I2392">
        <v>515</v>
      </c>
      <c r="J2392" t="s">
        <v>543</v>
      </c>
      <c r="K2392" t="s">
        <v>544</v>
      </c>
      <c r="L2392">
        <v>4070</v>
      </c>
      <c r="M2392" t="s">
        <v>293</v>
      </c>
      <c r="N2392" t="s">
        <v>18</v>
      </c>
      <c r="O2392">
        <v>4070</v>
      </c>
      <c r="P2392" t="s">
        <v>293</v>
      </c>
      <c r="Q2392" t="s">
        <v>18</v>
      </c>
      <c r="R2392" t="s">
        <v>553</v>
      </c>
      <c r="S2392" s="43">
        <v>0</v>
      </c>
      <c r="U2392" s="43">
        <v>20</v>
      </c>
      <c r="IF2392">
        <v>4070</v>
      </c>
      <c r="IG2392" t="s">
        <v>293</v>
      </c>
      <c r="IH2392" t="s">
        <v>287</v>
      </c>
      <c r="IK2392">
        <v>-2</v>
      </c>
      <c r="IL2392" t="s">
        <v>278</v>
      </c>
      <c r="IM2392" t="s">
        <v>279</v>
      </c>
      <c r="IN2392" t="s">
        <v>463</v>
      </c>
      <c r="IP2392" t="s">
        <v>473</v>
      </c>
    </row>
    <row r="2393" spans="1:250" x14ac:dyDescent="0.35">
      <c r="A2393">
        <v>15847</v>
      </c>
      <c r="B2393">
        <v>-922729984</v>
      </c>
      <c r="C2393">
        <v>1837</v>
      </c>
      <c r="D2393" t="s">
        <v>272</v>
      </c>
      <c r="E2393" t="s">
        <v>273</v>
      </c>
      <c r="F2393">
        <v>5062</v>
      </c>
      <c r="G2393" t="s">
        <v>294</v>
      </c>
      <c r="H2393" t="s">
        <v>295</v>
      </c>
      <c r="I2393">
        <v>521</v>
      </c>
      <c r="J2393" t="s">
        <v>539</v>
      </c>
      <c r="K2393" t="s">
        <v>540</v>
      </c>
      <c r="L2393">
        <v>4994</v>
      </c>
      <c r="M2393" t="s">
        <v>296</v>
      </c>
      <c r="N2393" t="s">
        <v>297</v>
      </c>
      <c r="O2393">
        <v>4994</v>
      </c>
      <c r="P2393" t="s">
        <v>296</v>
      </c>
      <c r="Q2393" t="s">
        <v>297</v>
      </c>
      <c r="R2393" t="s">
        <v>553</v>
      </c>
      <c r="S2393" s="43">
        <v>0</v>
      </c>
      <c r="U2393" s="43">
        <v>20</v>
      </c>
      <c r="IF2393">
        <v>4994</v>
      </c>
      <c r="IG2393" t="s">
        <v>296</v>
      </c>
      <c r="IH2393" t="s">
        <v>298</v>
      </c>
      <c r="IK2393">
        <v>-2</v>
      </c>
      <c r="IL2393" t="s">
        <v>278</v>
      </c>
      <c r="IM2393" t="s">
        <v>279</v>
      </c>
      <c r="IN2393" t="s">
        <v>474</v>
      </c>
      <c r="IP2393" t="s">
        <v>475</v>
      </c>
    </row>
    <row r="2394" spans="1:250" x14ac:dyDescent="0.35">
      <c r="A2394">
        <v>15848</v>
      </c>
      <c r="B2394">
        <v>-922729984</v>
      </c>
      <c r="C2394">
        <v>1837</v>
      </c>
      <c r="D2394" t="s">
        <v>272</v>
      </c>
      <c r="E2394" t="s">
        <v>273</v>
      </c>
      <c r="F2394">
        <v>5062</v>
      </c>
      <c r="G2394" t="s">
        <v>294</v>
      </c>
      <c r="H2394" t="s">
        <v>295</v>
      </c>
      <c r="I2394">
        <v>519</v>
      </c>
      <c r="J2394" t="s">
        <v>541</v>
      </c>
      <c r="K2394" t="s">
        <v>542</v>
      </c>
      <c r="L2394">
        <v>4994</v>
      </c>
      <c r="M2394" t="s">
        <v>296</v>
      </c>
      <c r="N2394" t="s">
        <v>297</v>
      </c>
      <c r="O2394">
        <v>4994</v>
      </c>
      <c r="P2394" t="s">
        <v>296</v>
      </c>
      <c r="Q2394" t="s">
        <v>297</v>
      </c>
      <c r="R2394" t="s">
        <v>553</v>
      </c>
      <c r="S2394" s="43">
        <v>0</v>
      </c>
      <c r="U2394" s="43">
        <v>20</v>
      </c>
      <c r="IF2394">
        <v>4994</v>
      </c>
      <c r="IG2394" t="s">
        <v>296</v>
      </c>
      <c r="IH2394" t="s">
        <v>298</v>
      </c>
      <c r="IK2394">
        <v>-2</v>
      </c>
      <c r="IL2394" t="s">
        <v>278</v>
      </c>
      <c r="IM2394" t="s">
        <v>279</v>
      </c>
      <c r="IN2394" t="s">
        <v>474</v>
      </c>
      <c r="IP2394" t="s">
        <v>475</v>
      </c>
    </row>
    <row r="2395" spans="1:250" x14ac:dyDescent="0.35">
      <c r="A2395">
        <v>15849</v>
      </c>
      <c r="B2395">
        <v>-922729984</v>
      </c>
      <c r="C2395">
        <v>1837</v>
      </c>
      <c r="D2395" t="s">
        <v>272</v>
      </c>
      <c r="E2395" t="s">
        <v>273</v>
      </c>
      <c r="F2395">
        <v>5062</v>
      </c>
      <c r="G2395" t="s">
        <v>294</v>
      </c>
      <c r="H2395" t="s">
        <v>295</v>
      </c>
      <c r="I2395">
        <v>515</v>
      </c>
      <c r="J2395" t="s">
        <v>543</v>
      </c>
      <c r="K2395" t="s">
        <v>544</v>
      </c>
      <c r="L2395">
        <v>4994</v>
      </c>
      <c r="M2395" t="s">
        <v>296</v>
      </c>
      <c r="N2395" t="s">
        <v>297</v>
      </c>
      <c r="O2395">
        <v>4994</v>
      </c>
      <c r="P2395" t="s">
        <v>296</v>
      </c>
      <c r="Q2395" t="s">
        <v>297</v>
      </c>
      <c r="R2395" t="s">
        <v>553</v>
      </c>
      <c r="S2395" s="43">
        <v>0</v>
      </c>
      <c r="U2395" s="43">
        <v>20</v>
      </c>
      <c r="IF2395">
        <v>4994</v>
      </c>
      <c r="IG2395" t="s">
        <v>296</v>
      </c>
      <c r="IH2395" t="s">
        <v>298</v>
      </c>
      <c r="IK2395">
        <v>-2</v>
      </c>
      <c r="IL2395" t="s">
        <v>278</v>
      </c>
      <c r="IM2395" t="s">
        <v>279</v>
      </c>
      <c r="IN2395" t="s">
        <v>474</v>
      </c>
      <c r="IP2395" t="s">
        <v>475</v>
      </c>
    </row>
    <row r="2396" spans="1:250" x14ac:dyDescent="0.35">
      <c r="A2396">
        <v>15850</v>
      </c>
      <c r="B2396">
        <v>-922729984</v>
      </c>
      <c r="C2396">
        <v>1837</v>
      </c>
      <c r="D2396" t="s">
        <v>272</v>
      </c>
      <c r="E2396" t="s">
        <v>273</v>
      </c>
      <c r="F2396">
        <v>5062</v>
      </c>
      <c r="G2396" t="s">
        <v>294</v>
      </c>
      <c r="H2396" t="s">
        <v>295</v>
      </c>
      <c r="I2396">
        <v>513</v>
      </c>
      <c r="J2396" t="s">
        <v>545</v>
      </c>
      <c r="K2396" t="s">
        <v>546</v>
      </c>
      <c r="L2396">
        <v>4994</v>
      </c>
      <c r="M2396" t="s">
        <v>296</v>
      </c>
      <c r="N2396" t="s">
        <v>297</v>
      </c>
      <c r="O2396">
        <v>4994</v>
      </c>
      <c r="P2396" t="s">
        <v>296</v>
      </c>
      <c r="Q2396" t="s">
        <v>297</v>
      </c>
      <c r="R2396" t="s">
        <v>553</v>
      </c>
      <c r="S2396" s="43">
        <v>0</v>
      </c>
      <c r="U2396" s="43">
        <v>20</v>
      </c>
      <c r="IF2396">
        <v>4994</v>
      </c>
      <c r="IG2396" t="s">
        <v>296</v>
      </c>
      <c r="IH2396" t="s">
        <v>298</v>
      </c>
      <c r="IK2396">
        <v>-2</v>
      </c>
      <c r="IL2396" t="s">
        <v>278</v>
      </c>
      <c r="IM2396" t="s">
        <v>279</v>
      </c>
      <c r="IN2396" t="s">
        <v>474</v>
      </c>
      <c r="IP2396" t="s">
        <v>475</v>
      </c>
    </row>
    <row r="2397" spans="1:250" x14ac:dyDescent="0.35">
      <c r="A2397">
        <v>15851</v>
      </c>
      <c r="B2397">
        <v>-922729984</v>
      </c>
      <c r="C2397">
        <v>1837</v>
      </c>
      <c r="D2397" t="s">
        <v>272</v>
      </c>
      <c r="E2397" t="s">
        <v>273</v>
      </c>
      <c r="F2397">
        <v>5062</v>
      </c>
      <c r="G2397" t="s">
        <v>294</v>
      </c>
      <c r="H2397" t="s">
        <v>295</v>
      </c>
      <c r="I2397">
        <v>509</v>
      </c>
      <c r="J2397" t="s">
        <v>547</v>
      </c>
      <c r="K2397" t="s">
        <v>548</v>
      </c>
      <c r="L2397">
        <v>4994</v>
      </c>
      <c r="M2397" t="s">
        <v>296</v>
      </c>
      <c r="N2397" t="s">
        <v>297</v>
      </c>
      <c r="O2397">
        <v>4994</v>
      </c>
      <c r="P2397" t="s">
        <v>296</v>
      </c>
      <c r="Q2397" t="s">
        <v>297</v>
      </c>
      <c r="R2397" t="s">
        <v>553</v>
      </c>
      <c r="S2397" s="43">
        <v>0</v>
      </c>
      <c r="U2397" s="43">
        <v>20</v>
      </c>
      <c r="IF2397">
        <v>4994</v>
      </c>
      <c r="IG2397" t="s">
        <v>296</v>
      </c>
      <c r="IH2397" t="s">
        <v>298</v>
      </c>
      <c r="IK2397">
        <v>-2</v>
      </c>
      <c r="IL2397" t="s">
        <v>278</v>
      </c>
      <c r="IM2397" t="s">
        <v>279</v>
      </c>
      <c r="IN2397" t="s">
        <v>474</v>
      </c>
      <c r="IP2397" t="s">
        <v>475</v>
      </c>
    </row>
    <row r="2398" spans="1:250" x14ac:dyDescent="0.35">
      <c r="A2398">
        <v>15852</v>
      </c>
      <c r="B2398">
        <v>-922729984</v>
      </c>
      <c r="C2398">
        <v>1837</v>
      </c>
      <c r="D2398" t="s">
        <v>272</v>
      </c>
      <c r="E2398" t="s">
        <v>273</v>
      </c>
      <c r="F2398">
        <v>5062</v>
      </c>
      <c r="G2398" t="s">
        <v>294</v>
      </c>
      <c r="H2398" t="s">
        <v>295</v>
      </c>
      <c r="I2398">
        <v>507</v>
      </c>
      <c r="J2398" t="s">
        <v>549</v>
      </c>
      <c r="K2398" t="s">
        <v>550</v>
      </c>
      <c r="L2398">
        <v>4994</v>
      </c>
      <c r="M2398" t="s">
        <v>296</v>
      </c>
      <c r="N2398" t="s">
        <v>297</v>
      </c>
      <c r="O2398">
        <v>4994</v>
      </c>
      <c r="P2398" t="s">
        <v>296</v>
      </c>
      <c r="Q2398" t="s">
        <v>297</v>
      </c>
      <c r="R2398" t="s">
        <v>553</v>
      </c>
      <c r="S2398" s="43">
        <v>0</v>
      </c>
      <c r="U2398" s="43">
        <v>20</v>
      </c>
      <c r="IF2398">
        <v>4994</v>
      </c>
      <c r="IG2398" t="s">
        <v>296</v>
      </c>
      <c r="IH2398" t="s">
        <v>298</v>
      </c>
      <c r="IK2398">
        <v>-2</v>
      </c>
      <c r="IL2398" t="s">
        <v>278</v>
      </c>
      <c r="IM2398" t="s">
        <v>279</v>
      </c>
      <c r="IN2398" t="s">
        <v>474</v>
      </c>
      <c r="IP2398" t="s">
        <v>475</v>
      </c>
    </row>
    <row r="2399" spans="1:250" x14ac:dyDescent="0.35">
      <c r="A2399">
        <v>15853</v>
      </c>
      <c r="B2399">
        <v>-922729984</v>
      </c>
      <c r="C2399">
        <v>1837</v>
      </c>
      <c r="D2399" t="s">
        <v>272</v>
      </c>
      <c r="E2399" t="s">
        <v>273</v>
      </c>
      <c r="F2399">
        <v>7057</v>
      </c>
      <c r="G2399" t="s">
        <v>290</v>
      </c>
      <c r="H2399" t="s">
        <v>291</v>
      </c>
      <c r="I2399">
        <v>513</v>
      </c>
      <c r="J2399" t="s">
        <v>545</v>
      </c>
      <c r="K2399" t="s">
        <v>546</v>
      </c>
      <c r="L2399">
        <v>4994</v>
      </c>
      <c r="M2399" t="s">
        <v>296</v>
      </c>
      <c r="N2399" t="s">
        <v>297</v>
      </c>
      <c r="O2399">
        <v>4994</v>
      </c>
      <c r="P2399" t="s">
        <v>296</v>
      </c>
      <c r="Q2399" t="s">
        <v>297</v>
      </c>
      <c r="R2399" t="s">
        <v>553</v>
      </c>
      <c r="S2399" s="43">
        <v>0</v>
      </c>
      <c r="U2399" s="43">
        <v>20</v>
      </c>
      <c r="IF2399">
        <v>4994</v>
      </c>
      <c r="IG2399" t="s">
        <v>296</v>
      </c>
      <c r="IH2399" t="s">
        <v>292</v>
      </c>
      <c r="IK2399">
        <v>-2</v>
      </c>
      <c r="IL2399" t="s">
        <v>278</v>
      </c>
      <c r="IM2399" t="s">
        <v>279</v>
      </c>
      <c r="IN2399" t="s">
        <v>471</v>
      </c>
      <c r="IP2399" t="s">
        <v>476</v>
      </c>
    </row>
    <row r="2400" spans="1:250" x14ac:dyDescent="0.35">
      <c r="A2400">
        <v>15854</v>
      </c>
      <c r="B2400">
        <v>-922729984</v>
      </c>
      <c r="C2400">
        <v>1837</v>
      </c>
      <c r="D2400" t="s">
        <v>272</v>
      </c>
      <c r="E2400" t="s">
        <v>273</v>
      </c>
      <c r="F2400">
        <v>7057</v>
      </c>
      <c r="G2400" t="s">
        <v>290</v>
      </c>
      <c r="H2400" t="s">
        <v>291</v>
      </c>
      <c r="I2400">
        <v>509</v>
      </c>
      <c r="J2400" t="s">
        <v>547</v>
      </c>
      <c r="K2400" t="s">
        <v>548</v>
      </c>
      <c r="L2400">
        <v>4994</v>
      </c>
      <c r="M2400" t="s">
        <v>296</v>
      </c>
      <c r="N2400" t="s">
        <v>297</v>
      </c>
      <c r="O2400">
        <v>4994</v>
      </c>
      <c r="P2400" t="s">
        <v>296</v>
      </c>
      <c r="Q2400" t="s">
        <v>297</v>
      </c>
      <c r="R2400" t="s">
        <v>553</v>
      </c>
      <c r="S2400" s="43">
        <v>0</v>
      </c>
      <c r="U2400" s="43">
        <v>20</v>
      </c>
      <c r="IF2400">
        <v>4994</v>
      </c>
      <c r="IG2400" t="s">
        <v>296</v>
      </c>
      <c r="IH2400" t="s">
        <v>292</v>
      </c>
      <c r="IK2400">
        <v>-2</v>
      </c>
      <c r="IL2400" t="s">
        <v>278</v>
      </c>
      <c r="IM2400" t="s">
        <v>279</v>
      </c>
      <c r="IN2400" t="s">
        <v>471</v>
      </c>
      <c r="IP2400" t="s">
        <v>476</v>
      </c>
    </row>
    <row r="2401" spans="1:250" x14ac:dyDescent="0.35">
      <c r="A2401">
        <v>15855</v>
      </c>
      <c r="B2401">
        <v>-922729984</v>
      </c>
      <c r="C2401">
        <v>1837</v>
      </c>
      <c r="D2401" t="s">
        <v>272</v>
      </c>
      <c r="E2401" t="s">
        <v>273</v>
      </c>
      <c r="F2401">
        <v>7057</v>
      </c>
      <c r="G2401" t="s">
        <v>290</v>
      </c>
      <c r="H2401" t="s">
        <v>291</v>
      </c>
      <c r="I2401">
        <v>507</v>
      </c>
      <c r="J2401" t="s">
        <v>549</v>
      </c>
      <c r="K2401" t="s">
        <v>550</v>
      </c>
      <c r="L2401">
        <v>4994</v>
      </c>
      <c r="M2401" t="s">
        <v>296</v>
      </c>
      <c r="N2401" t="s">
        <v>297</v>
      </c>
      <c r="O2401">
        <v>4994</v>
      </c>
      <c r="P2401" t="s">
        <v>296</v>
      </c>
      <c r="Q2401" t="s">
        <v>297</v>
      </c>
      <c r="R2401" t="s">
        <v>553</v>
      </c>
      <c r="S2401" s="43">
        <v>0</v>
      </c>
      <c r="U2401" s="43">
        <v>20</v>
      </c>
      <c r="IF2401">
        <v>4994</v>
      </c>
      <c r="IG2401" t="s">
        <v>296</v>
      </c>
      <c r="IH2401" t="s">
        <v>292</v>
      </c>
      <c r="IK2401">
        <v>-2</v>
      </c>
      <c r="IL2401" t="s">
        <v>278</v>
      </c>
      <c r="IM2401" t="s">
        <v>279</v>
      </c>
      <c r="IN2401" t="s">
        <v>471</v>
      </c>
      <c r="IP2401" t="s">
        <v>476</v>
      </c>
    </row>
    <row r="2402" spans="1:250" x14ac:dyDescent="0.35">
      <c r="A2402">
        <v>15856</v>
      </c>
      <c r="B2402">
        <v>-922729984</v>
      </c>
      <c r="C2402">
        <v>1837</v>
      </c>
      <c r="D2402" t="s">
        <v>272</v>
      </c>
      <c r="E2402" t="s">
        <v>273</v>
      </c>
      <c r="F2402">
        <v>5062</v>
      </c>
      <c r="G2402" t="s">
        <v>294</v>
      </c>
      <c r="H2402" t="s">
        <v>295</v>
      </c>
      <c r="I2402">
        <v>528</v>
      </c>
      <c r="J2402" t="s">
        <v>531</v>
      </c>
      <c r="K2402" t="s">
        <v>532</v>
      </c>
      <c r="L2402">
        <v>4994</v>
      </c>
      <c r="M2402" t="s">
        <v>296</v>
      </c>
      <c r="N2402" t="s">
        <v>297</v>
      </c>
      <c r="O2402">
        <v>4994</v>
      </c>
      <c r="P2402" t="s">
        <v>296</v>
      </c>
      <c r="Q2402" t="s">
        <v>297</v>
      </c>
      <c r="R2402" t="s">
        <v>553</v>
      </c>
      <c r="S2402" s="43">
        <v>0</v>
      </c>
      <c r="U2402" s="43">
        <v>20</v>
      </c>
      <c r="IF2402">
        <v>4994</v>
      </c>
      <c r="IG2402" t="s">
        <v>296</v>
      </c>
      <c r="IH2402" t="s">
        <v>298</v>
      </c>
      <c r="IK2402">
        <v>-2</v>
      </c>
      <c r="IL2402" t="s">
        <v>278</v>
      </c>
      <c r="IM2402" t="s">
        <v>279</v>
      </c>
      <c r="IN2402" t="s">
        <v>474</v>
      </c>
      <c r="IP2402" t="s">
        <v>475</v>
      </c>
    </row>
    <row r="2403" spans="1:250" x14ac:dyDescent="0.35">
      <c r="A2403">
        <v>15857</v>
      </c>
      <c r="B2403">
        <v>-922729984</v>
      </c>
      <c r="C2403">
        <v>1837</v>
      </c>
      <c r="D2403" t="s">
        <v>272</v>
      </c>
      <c r="E2403" t="s">
        <v>273</v>
      </c>
      <c r="F2403">
        <v>5062</v>
      </c>
      <c r="G2403" t="s">
        <v>294</v>
      </c>
      <c r="H2403" t="s">
        <v>295</v>
      </c>
      <c r="I2403">
        <v>527</v>
      </c>
      <c r="J2403" t="s">
        <v>535</v>
      </c>
      <c r="K2403" t="s">
        <v>536</v>
      </c>
      <c r="L2403">
        <v>4994</v>
      </c>
      <c r="M2403" t="s">
        <v>296</v>
      </c>
      <c r="N2403" t="s">
        <v>297</v>
      </c>
      <c r="O2403">
        <v>4994</v>
      </c>
      <c r="P2403" t="s">
        <v>296</v>
      </c>
      <c r="Q2403" t="s">
        <v>297</v>
      </c>
      <c r="R2403" t="s">
        <v>553</v>
      </c>
      <c r="S2403" s="43">
        <v>0</v>
      </c>
      <c r="U2403" s="43">
        <v>20</v>
      </c>
      <c r="IF2403">
        <v>4994</v>
      </c>
      <c r="IG2403" t="s">
        <v>296</v>
      </c>
      <c r="IH2403" t="s">
        <v>298</v>
      </c>
      <c r="IK2403">
        <v>-2</v>
      </c>
      <c r="IL2403" t="s">
        <v>278</v>
      </c>
      <c r="IM2403" t="s">
        <v>279</v>
      </c>
      <c r="IN2403" t="s">
        <v>474</v>
      </c>
      <c r="IP2403" t="s">
        <v>475</v>
      </c>
    </row>
    <row r="2404" spans="1:250" x14ac:dyDescent="0.35">
      <c r="A2404">
        <v>15858</v>
      </c>
      <c r="B2404">
        <v>-922729984</v>
      </c>
      <c r="C2404">
        <v>1837</v>
      </c>
      <c r="D2404" t="s">
        <v>272</v>
      </c>
      <c r="E2404" t="s">
        <v>273</v>
      </c>
      <c r="F2404">
        <v>5062</v>
      </c>
      <c r="G2404" t="s">
        <v>294</v>
      </c>
      <c r="H2404" t="s">
        <v>295</v>
      </c>
      <c r="I2404">
        <v>523</v>
      </c>
      <c r="J2404" t="s">
        <v>537</v>
      </c>
      <c r="K2404" t="s">
        <v>538</v>
      </c>
      <c r="L2404">
        <v>4994</v>
      </c>
      <c r="M2404" t="s">
        <v>296</v>
      </c>
      <c r="N2404" t="s">
        <v>297</v>
      </c>
      <c r="O2404">
        <v>4994</v>
      </c>
      <c r="P2404" t="s">
        <v>296</v>
      </c>
      <c r="Q2404" t="s">
        <v>297</v>
      </c>
      <c r="R2404" t="s">
        <v>553</v>
      </c>
      <c r="S2404" s="43">
        <v>0</v>
      </c>
      <c r="U2404" s="43">
        <v>20</v>
      </c>
      <c r="IF2404">
        <v>4994</v>
      </c>
      <c r="IG2404" t="s">
        <v>296</v>
      </c>
      <c r="IH2404" t="s">
        <v>298</v>
      </c>
      <c r="IK2404">
        <v>-2</v>
      </c>
      <c r="IL2404" t="s">
        <v>278</v>
      </c>
      <c r="IM2404" t="s">
        <v>279</v>
      </c>
      <c r="IN2404" t="s">
        <v>474</v>
      </c>
      <c r="IP2404" t="s">
        <v>475</v>
      </c>
    </row>
    <row r="2405" spans="1:250" x14ac:dyDescent="0.35">
      <c r="A2405">
        <v>15859</v>
      </c>
      <c r="B2405">
        <v>-922729984</v>
      </c>
      <c r="C2405">
        <v>1837</v>
      </c>
      <c r="D2405" t="s">
        <v>272</v>
      </c>
      <c r="E2405" t="s">
        <v>273</v>
      </c>
      <c r="F2405">
        <v>7057</v>
      </c>
      <c r="G2405" t="s">
        <v>290</v>
      </c>
      <c r="H2405" t="s">
        <v>291</v>
      </c>
      <c r="I2405">
        <v>528</v>
      </c>
      <c r="J2405" t="s">
        <v>531</v>
      </c>
      <c r="K2405" t="s">
        <v>532</v>
      </c>
      <c r="L2405">
        <v>4994</v>
      </c>
      <c r="M2405" t="s">
        <v>296</v>
      </c>
      <c r="N2405" t="s">
        <v>297</v>
      </c>
      <c r="O2405">
        <v>4994</v>
      </c>
      <c r="P2405" t="s">
        <v>296</v>
      </c>
      <c r="Q2405" t="s">
        <v>297</v>
      </c>
      <c r="R2405" t="s">
        <v>553</v>
      </c>
      <c r="S2405" s="43">
        <v>0</v>
      </c>
      <c r="U2405" s="43">
        <v>20</v>
      </c>
      <c r="IF2405">
        <v>4994</v>
      </c>
      <c r="IG2405" t="s">
        <v>296</v>
      </c>
      <c r="IH2405" t="s">
        <v>292</v>
      </c>
      <c r="IK2405">
        <v>-2</v>
      </c>
      <c r="IL2405" t="s">
        <v>278</v>
      </c>
      <c r="IM2405" t="s">
        <v>279</v>
      </c>
      <c r="IN2405" t="s">
        <v>471</v>
      </c>
      <c r="IP2405" t="s">
        <v>476</v>
      </c>
    </row>
    <row r="2406" spans="1:250" x14ac:dyDescent="0.35">
      <c r="A2406">
        <v>15860</v>
      </c>
      <c r="B2406">
        <v>-922729984</v>
      </c>
      <c r="C2406">
        <v>1837</v>
      </c>
      <c r="D2406" t="s">
        <v>272</v>
      </c>
      <c r="E2406" t="s">
        <v>273</v>
      </c>
      <c r="F2406">
        <v>7057</v>
      </c>
      <c r="G2406" t="s">
        <v>290</v>
      </c>
      <c r="H2406" t="s">
        <v>291</v>
      </c>
      <c r="I2406">
        <v>527</v>
      </c>
      <c r="J2406" t="s">
        <v>535</v>
      </c>
      <c r="K2406" t="s">
        <v>536</v>
      </c>
      <c r="L2406">
        <v>4994</v>
      </c>
      <c r="M2406" t="s">
        <v>296</v>
      </c>
      <c r="N2406" t="s">
        <v>297</v>
      </c>
      <c r="O2406">
        <v>4994</v>
      </c>
      <c r="P2406" t="s">
        <v>296</v>
      </c>
      <c r="Q2406" t="s">
        <v>297</v>
      </c>
      <c r="R2406" t="s">
        <v>553</v>
      </c>
      <c r="S2406" s="43">
        <v>0</v>
      </c>
      <c r="U2406" s="43">
        <v>20</v>
      </c>
      <c r="IF2406">
        <v>4994</v>
      </c>
      <c r="IG2406" t="s">
        <v>296</v>
      </c>
      <c r="IH2406" t="s">
        <v>292</v>
      </c>
      <c r="IK2406">
        <v>-2</v>
      </c>
      <c r="IL2406" t="s">
        <v>278</v>
      </c>
      <c r="IM2406" t="s">
        <v>279</v>
      </c>
      <c r="IN2406" t="s">
        <v>471</v>
      </c>
      <c r="IP2406" t="s">
        <v>476</v>
      </c>
    </row>
    <row r="2407" spans="1:250" x14ac:dyDescent="0.35">
      <c r="A2407">
        <v>15861</v>
      </c>
      <c r="B2407">
        <v>-922729984</v>
      </c>
      <c r="C2407">
        <v>1837</v>
      </c>
      <c r="D2407" t="s">
        <v>272</v>
      </c>
      <c r="E2407" t="s">
        <v>273</v>
      </c>
      <c r="F2407">
        <v>7057</v>
      </c>
      <c r="G2407" t="s">
        <v>290</v>
      </c>
      <c r="H2407" t="s">
        <v>291</v>
      </c>
      <c r="I2407">
        <v>523</v>
      </c>
      <c r="J2407" t="s">
        <v>537</v>
      </c>
      <c r="K2407" t="s">
        <v>538</v>
      </c>
      <c r="L2407">
        <v>4994</v>
      </c>
      <c r="M2407" t="s">
        <v>296</v>
      </c>
      <c r="N2407" t="s">
        <v>297</v>
      </c>
      <c r="O2407">
        <v>4994</v>
      </c>
      <c r="P2407" t="s">
        <v>296</v>
      </c>
      <c r="Q2407" t="s">
        <v>297</v>
      </c>
      <c r="R2407" t="s">
        <v>553</v>
      </c>
      <c r="S2407" s="43">
        <v>0</v>
      </c>
      <c r="U2407" s="43">
        <v>20</v>
      </c>
      <c r="IF2407">
        <v>4994</v>
      </c>
      <c r="IG2407" t="s">
        <v>296</v>
      </c>
      <c r="IH2407" t="s">
        <v>292</v>
      </c>
      <c r="IK2407">
        <v>-2</v>
      </c>
      <c r="IL2407" t="s">
        <v>278</v>
      </c>
      <c r="IM2407" t="s">
        <v>279</v>
      </c>
      <c r="IN2407" t="s">
        <v>471</v>
      </c>
      <c r="IP2407" t="s">
        <v>476</v>
      </c>
    </row>
    <row r="2408" spans="1:250" x14ac:dyDescent="0.35">
      <c r="A2408">
        <v>15862</v>
      </c>
      <c r="B2408">
        <v>-922729984</v>
      </c>
      <c r="C2408">
        <v>1837</v>
      </c>
      <c r="D2408" t="s">
        <v>272</v>
      </c>
      <c r="E2408" t="s">
        <v>273</v>
      </c>
      <c r="F2408">
        <v>7057</v>
      </c>
      <c r="G2408" t="s">
        <v>290</v>
      </c>
      <c r="H2408" t="s">
        <v>291</v>
      </c>
      <c r="I2408">
        <v>521</v>
      </c>
      <c r="J2408" t="s">
        <v>539</v>
      </c>
      <c r="K2408" t="s">
        <v>540</v>
      </c>
      <c r="L2408">
        <v>4994</v>
      </c>
      <c r="M2408" t="s">
        <v>296</v>
      </c>
      <c r="N2408" t="s">
        <v>297</v>
      </c>
      <c r="O2408">
        <v>4994</v>
      </c>
      <c r="P2408" t="s">
        <v>296</v>
      </c>
      <c r="Q2408" t="s">
        <v>297</v>
      </c>
      <c r="R2408" t="s">
        <v>553</v>
      </c>
      <c r="S2408" s="43">
        <v>0</v>
      </c>
      <c r="U2408" s="43">
        <v>20</v>
      </c>
      <c r="IF2408">
        <v>4994</v>
      </c>
      <c r="IG2408" t="s">
        <v>296</v>
      </c>
      <c r="IH2408" t="s">
        <v>292</v>
      </c>
      <c r="IK2408">
        <v>-2</v>
      </c>
      <c r="IL2408" t="s">
        <v>278</v>
      </c>
      <c r="IM2408" t="s">
        <v>279</v>
      </c>
      <c r="IN2408" t="s">
        <v>471</v>
      </c>
      <c r="IP2408" t="s">
        <v>476</v>
      </c>
    </row>
    <row r="2409" spans="1:250" x14ac:dyDescent="0.35">
      <c r="A2409">
        <v>15863</v>
      </c>
      <c r="B2409">
        <v>-922729984</v>
      </c>
      <c r="C2409">
        <v>1837</v>
      </c>
      <c r="D2409" t="s">
        <v>272</v>
      </c>
      <c r="E2409" t="s">
        <v>273</v>
      </c>
      <c r="F2409">
        <v>7057</v>
      </c>
      <c r="G2409" t="s">
        <v>290</v>
      </c>
      <c r="H2409" t="s">
        <v>291</v>
      </c>
      <c r="I2409">
        <v>519</v>
      </c>
      <c r="J2409" t="s">
        <v>541</v>
      </c>
      <c r="K2409" t="s">
        <v>542</v>
      </c>
      <c r="L2409">
        <v>4994</v>
      </c>
      <c r="M2409" t="s">
        <v>296</v>
      </c>
      <c r="N2409" t="s">
        <v>297</v>
      </c>
      <c r="O2409">
        <v>4994</v>
      </c>
      <c r="P2409" t="s">
        <v>296</v>
      </c>
      <c r="Q2409" t="s">
        <v>297</v>
      </c>
      <c r="R2409" t="s">
        <v>553</v>
      </c>
      <c r="S2409" s="43">
        <v>0</v>
      </c>
      <c r="U2409" s="43">
        <v>20</v>
      </c>
      <c r="IF2409">
        <v>4994</v>
      </c>
      <c r="IG2409" t="s">
        <v>296</v>
      </c>
      <c r="IH2409" t="s">
        <v>292</v>
      </c>
      <c r="IK2409">
        <v>-2</v>
      </c>
      <c r="IL2409" t="s">
        <v>278</v>
      </c>
      <c r="IM2409" t="s">
        <v>279</v>
      </c>
      <c r="IN2409" t="s">
        <v>471</v>
      </c>
      <c r="IP2409" t="s">
        <v>476</v>
      </c>
    </row>
    <row r="2410" spans="1:250" x14ac:dyDescent="0.35">
      <c r="A2410">
        <v>15864</v>
      </c>
      <c r="B2410">
        <v>-922729984</v>
      </c>
      <c r="C2410">
        <v>1837</v>
      </c>
      <c r="D2410" t="s">
        <v>272</v>
      </c>
      <c r="E2410" t="s">
        <v>273</v>
      </c>
      <c r="F2410">
        <v>7057</v>
      </c>
      <c r="G2410" t="s">
        <v>290</v>
      </c>
      <c r="H2410" t="s">
        <v>291</v>
      </c>
      <c r="I2410">
        <v>515</v>
      </c>
      <c r="J2410" t="s">
        <v>543</v>
      </c>
      <c r="K2410" t="s">
        <v>544</v>
      </c>
      <c r="L2410">
        <v>4994</v>
      </c>
      <c r="M2410" t="s">
        <v>296</v>
      </c>
      <c r="N2410" t="s">
        <v>297</v>
      </c>
      <c r="O2410">
        <v>4994</v>
      </c>
      <c r="P2410" t="s">
        <v>296</v>
      </c>
      <c r="Q2410" t="s">
        <v>297</v>
      </c>
      <c r="R2410" t="s">
        <v>553</v>
      </c>
      <c r="S2410" s="43">
        <v>0</v>
      </c>
      <c r="U2410" s="43">
        <v>20</v>
      </c>
      <c r="IF2410">
        <v>4994</v>
      </c>
      <c r="IG2410" t="s">
        <v>296</v>
      </c>
      <c r="IH2410" t="s">
        <v>292</v>
      </c>
      <c r="IK2410">
        <v>-2</v>
      </c>
      <c r="IL2410" t="s">
        <v>278</v>
      </c>
      <c r="IM2410" t="s">
        <v>279</v>
      </c>
      <c r="IN2410" t="s">
        <v>471</v>
      </c>
      <c r="IP2410" t="s">
        <v>476</v>
      </c>
    </row>
    <row r="2411" spans="1:250" x14ac:dyDescent="0.35">
      <c r="A2411">
        <v>15865</v>
      </c>
      <c r="B2411">
        <v>-922729984</v>
      </c>
      <c r="C2411">
        <v>1837</v>
      </c>
      <c r="D2411" t="s">
        <v>272</v>
      </c>
      <c r="E2411" t="s">
        <v>273</v>
      </c>
      <c r="F2411">
        <v>5062</v>
      </c>
      <c r="G2411" t="s">
        <v>294</v>
      </c>
      <c r="H2411" t="s">
        <v>295</v>
      </c>
      <c r="I2411">
        <v>521</v>
      </c>
      <c r="J2411" t="s">
        <v>539</v>
      </c>
      <c r="K2411" t="s">
        <v>540</v>
      </c>
      <c r="L2411">
        <v>7999</v>
      </c>
      <c r="M2411" t="s">
        <v>299</v>
      </c>
      <c r="N2411" t="s">
        <v>300</v>
      </c>
      <c r="O2411">
        <v>7999</v>
      </c>
      <c r="P2411" t="s">
        <v>299</v>
      </c>
      <c r="Q2411" t="s">
        <v>300</v>
      </c>
      <c r="R2411" t="s">
        <v>553</v>
      </c>
      <c r="S2411" s="43">
        <v>0</v>
      </c>
      <c r="U2411" s="43">
        <v>20</v>
      </c>
      <c r="IF2411">
        <v>7999</v>
      </c>
      <c r="IG2411" t="s">
        <v>299</v>
      </c>
      <c r="IH2411" t="s">
        <v>298</v>
      </c>
      <c r="IK2411">
        <v>-2</v>
      </c>
      <c r="IL2411" t="s">
        <v>278</v>
      </c>
      <c r="IM2411" t="s">
        <v>279</v>
      </c>
      <c r="IN2411" t="s">
        <v>474</v>
      </c>
      <c r="IP2411" t="s">
        <v>477</v>
      </c>
    </row>
    <row r="2412" spans="1:250" x14ac:dyDescent="0.35">
      <c r="A2412">
        <v>15866</v>
      </c>
      <c r="B2412">
        <v>-922729984</v>
      </c>
      <c r="C2412">
        <v>1837</v>
      </c>
      <c r="D2412" t="s">
        <v>272</v>
      </c>
      <c r="E2412" t="s">
        <v>273</v>
      </c>
      <c r="F2412">
        <v>5062</v>
      </c>
      <c r="G2412" t="s">
        <v>294</v>
      </c>
      <c r="H2412" t="s">
        <v>295</v>
      </c>
      <c r="I2412">
        <v>519</v>
      </c>
      <c r="J2412" t="s">
        <v>541</v>
      </c>
      <c r="K2412" t="s">
        <v>542</v>
      </c>
      <c r="L2412">
        <v>7999</v>
      </c>
      <c r="M2412" t="s">
        <v>299</v>
      </c>
      <c r="N2412" t="s">
        <v>300</v>
      </c>
      <c r="O2412">
        <v>7999</v>
      </c>
      <c r="P2412" t="s">
        <v>299</v>
      </c>
      <c r="Q2412" t="s">
        <v>300</v>
      </c>
      <c r="R2412" t="s">
        <v>553</v>
      </c>
      <c r="S2412" s="43">
        <v>0</v>
      </c>
      <c r="U2412" s="43">
        <v>20</v>
      </c>
      <c r="IF2412">
        <v>7999</v>
      </c>
      <c r="IG2412" t="s">
        <v>299</v>
      </c>
      <c r="IH2412" t="s">
        <v>298</v>
      </c>
      <c r="IK2412">
        <v>-2</v>
      </c>
      <c r="IL2412" t="s">
        <v>278</v>
      </c>
      <c r="IM2412" t="s">
        <v>279</v>
      </c>
      <c r="IN2412" t="s">
        <v>474</v>
      </c>
      <c r="IP2412" t="s">
        <v>477</v>
      </c>
    </row>
    <row r="2413" spans="1:250" x14ac:dyDescent="0.35">
      <c r="A2413">
        <v>15867</v>
      </c>
      <c r="B2413">
        <v>-922729984</v>
      </c>
      <c r="C2413">
        <v>1837</v>
      </c>
      <c r="D2413" t="s">
        <v>272</v>
      </c>
      <c r="E2413" t="s">
        <v>273</v>
      </c>
      <c r="F2413">
        <v>5062</v>
      </c>
      <c r="G2413" t="s">
        <v>294</v>
      </c>
      <c r="H2413" t="s">
        <v>295</v>
      </c>
      <c r="I2413">
        <v>515</v>
      </c>
      <c r="J2413" t="s">
        <v>543</v>
      </c>
      <c r="K2413" t="s">
        <v>544</v>
      </c>
      <c r="L2413">
        <v>7999</v>
      </c>
      <c r="M2413" t="s">
        <v>299</v>
      </c>
      <c r="N2413" t="s">
        <v>300</v>
      </c>
      <c r="O2413">
        <v>7999</v>
      </c>
      <c r="P2413" t="s">
        <v>299</v>
      </c>
      <c r="Q2413" t="s">
        <v>300</v>
      </c>
      <c r="R2413" t="s">
        <v>553</v>
      </c>
      <c r="S2413" s="43">
        <v>0</v>
      </c>
      <c r="U2413" s="43">
        <v>20</v>
      </c>
      <c r="IF2413">
        <v>7999</v>
      </c>
      <c r="IG2413" t="s">
        <v>299</v>
      </c>
      <c r="IH2413" t="s">
        <v>298</v>
      </c>
      <c r="IK2413">
        <v>-2</v>
      </c>
      <c r="IL2413" t="s">
        <v>278</v>
      </c>
      <c r="IM2413" t="s">
        <v>279</v>
      </c>
      <c r="IN2413" t="s">
        <v>474</v>
      </c>
      <c r="IP2413" t="s">
        <v>477</v>
      </c>
    </row>
    <row r="2414" spans="1:250" x14ac:dyDescent="0.35">
      <c r="A2414">
        <v>15868</v>
      </c>
      <c r="B2414">
        <v>-922729984</v>
      </c>
      <c r="C2414">
        <v>1837</v>
      </c>
      <c r="D2414" t="s">
        <v>272</v>
      </c>
      <c r="E2414" t="s">
        <v>273</v>
      </c>
      <c r="F2414">
        <v>5062</v>
      </c>
      <c r="G2414" t="s">
        <v>294</v>
      </c>
      <c r="H2414" t="s">
        <v>295</v>
      </c>
      <c r="I2414">
        <v>513</v>
      </c>
      <c r="J2414" t="s">
        <v>545</v>
      </c>
      <c r="K2414" t="s">
        <v>546</v>
      </c>
      <c r="L2414">
        <v>7999</v>
      </c>
      <c r="M2414" t="s">
        <v>299</v>
      </c>
      <c r="N2414" t="s">
        <v>300</v>
      </c>
      <c r="O2414">
        <v>7999</v>
      </c>
      <c r="P2414" t="s">
        <v>299</v>
      </c>
      <c r="Q2414" t="s">
        <v>300</v>
      </c>
      <c r="R2414" t="s">
        <v>553</v>
      </c>
      <c r="S2414" s="43">
        <v>0</v>
      </c>
      <c r="U2414" s="43">
        <v>20</v>
      </c>
      <c r="IF2414">
        <v>7999</v>
      </c>
      <c r="IG2414" t="s">
        <v>299</v>
      </c>
      <c r="IH2414" t="s">
        <v>298</v>
      </c>
      <c r="IK2414">
        <v>-2</v>
      </c>
      <c r="IL2414" t="s">
        <v>278</v>
      </c>
      <c r="IM2414" t="s">
        <v>279</v>
      </c>
      <c r="IN2414" t="s">
        <v>474</v>
      </c>
      <c r="IP2414" t="s">
        <v>477</v>
      </c>
    </row>
    <row r="2415" spans="1:250" x14ac:dyDescent="0.35">
      <c r="A2415">
        <v>15869</v>
      </c>
      <c r="B2415">
        <v>-922729984</v>
      </c>
      <c r="C2415">
        <v>1837</v>
      </c>
      <c r="D2415" t="s">
        <v>272</v>
      </c>
      <c r="E2415" t="s">
        <v>273</v>
      </c>
      <c r="F2415">
        <v>5062</v>
      </c>
      <c r="G2415" t="s">
        <v>294</v>
      </c>
      <c r="H2415" t="s">
        <v>295</v>
      </c>
      <c r="I2415">
        <v>509</v>
      </c>
      <c r="J2415" t="s">
        <v>547</v>
      </c>
      <c r="K2415" t="s">
        <v>548</v>
      </c>
      <c r="L2415">
        <v>7999</v>
      </c>
      <c r="M2415" t="s">
        <v>299</v>
      </c>
      <c r="N2415" t="s">
        <v>300</v>
      </c>
      <c r="O2415">
        <v>7999</v>
      </c>
      <c r="P2415" t="s">
        <v>299</v>
      </c>
      <c r="Q2415" t="s">
        <v>300</v>
      </c>
      <c r="R2415" t="s">
        <v>553</v>
      </c>
      <c r="S2415" s="43">
        <v>0</v>
      </c>
      <c r="U2415" s="43">
        <v>20</v>
      </c>
      <c r="IF2415">
        <v>7999</v>
      </c>
      <c r="IG2415" t="s">
        <v>299</v>
      </c>
      <c r="IH2415" t="s">
        <v>298</v>
      </c>
      <c r="IK2415">
        <v>-2</v>
      </c>
      <c r="IL2415" t="s">
        <v>278</v>
      </c>
      <c r="IM2415" t="s">
        <v>279</v>
      </c>
      <c r="IN2415" t="s">
        <v>474</v>
      </c>
      <c r="IP2415" t="s">
        <v>477</v>
      </c>
    </row>
    <row r="2416" spans="1:250" x14ac:dyDescent="0.35">
      <c r="A2416">
        <v>15870</v>
      </c>
      <c r="B2416">
        <v>-922729984</v>
      </c>
      <c r="C2416">
        <v>1837</v>
      </c>
      <c r="D2416" t="s">
        <v>272</v>
      </c>
      <c r="E2416" t="s">
        <v>273</v>
      </c>
      <c r="F2416">
        <v>5062</v>
      </c>
      <c r="G2416" t="s">
        <v>294</v>
      </c>
      <c r="H2416" t="s">
        <v>295</v>
      </c>
      <c r="I2416">
        <v>507</v>
      </c>
      <c r="J2416" t="s">
        <v>549</v>
      </c>
      <c r="K2416" t="s">
        <v>550</v>
      </c>
      <c r="L2416">
        <v>7999</v>
      </c>
      <c r="M2416" t="s">
        <v>299</v>
      </c>
      <c r="N2416" t="s">
        <v>300</v>
      </c>
      <c r="O2416">
        <v>7999</v>
      </c>
      <c r="P2416" t="s">
        <v>299</v>
      </c>
      <c r="Q2416" t="s">
        <v>300</v>
      </c>
      <c r="R2416" t="s">
        <v>553</v>
      </c>
      <c r="S2416" s="43">
        <v>0</v>
      </c>
      <c r="U2416" s="43">
        <v>20</v>
      </c>
      <c r="IF2416">
        <v>7999</v>
      </c>
      <c r="IG2416" t="s">
        <v>299</v>
      </c>
      <c r="IH2416" t="s">
        <v>298</v>
      </c>
      <c r="IK2416">
        <v>-2</v>
      </c>
      <c r="IL2416" t="s">
        <v>278</v>
      </c>
      <c r="IM2416" t="s">
        <v>279</v>
      </c>
      <c r="IN2416" t="s">
        <v>474</v>
      </c>
      <c r="IP2416" t="s">
        <v>477</v>
      </c>
    </row>
    <row r="2417" spans="1:250" x14ac:dyDescent="0.35">
      <c r="A2417">
        <v>15871</v>
      </c>
      <c r="B2417">
        <v>-922729984</v>
      </c>
      <c r="C2417">
        <v>1837</v>
      </c>
      <c r="D2417" t="s">
        <v>272</v>
      </c>
      <c r="E2417" t="s">
        <v>273</v>
      </c>
      <c r="F2417">
        <v>7057</v>
      </c>
      <c r="G2417" t="s">
        <v>290</v>
      </c>
      <c r="H2417" t="s">
        <v>291</v>
      </c>
      <c r="I2417">
        <v>513</v>
      </c>
      <c r="J2417" t="s">
        <v>545</v>
      </c>
      <c r="K2417" t="s">
        <v>546</v>
      </c>
      <c r="L2417">
        <v>7999</v>
      </c>
      <c r="M2417" t="s">
        <v>299</v>
      </c>
      <c r="N2417" t="s">
        <v>300</v>
      </c>
      <c r="O2417">
        <v>7999</v>
      </c>
      <c r="P2417" t="s">
        <v>299</v>
      </c>
      <c r="Q2417" t="s">
        <v>300</v>
      </c>
      <c r="R2417" t="s">
        <v>553</v>
      </c>
      <c r="S2417" s="43">
        <v>0</v>
      </c>
      <c r="U2417" s="43">
        <v>20</v>
      </c>
      <c r="IF2417">
        <v>7999</v>
      </c>
      <c r="IG2417" t="s">
        <v>299</v>
      </c>
      <c r="IH2417" t="s">
        <v>292</v>
      </c>
      <c r="IK2417">
        <v>-2</v>
      </c>
      <c r="IL2417" t="s">
        <v>278</v>
      </c>
      <c r="IM2417" t="s">
        <v>279</v>
      </c>
      <c r="IN2417" t="s">
        <v>471</v>
      </c>
      <c r="IP2417" t="s">
        <v>478</v>
      </c>
    </row>
    <row r="2418" spans="1:250" x14ac:dyDescent="0.35">
      <c r="A2418">
        <v>15872</v>
      </c>
      <c r="B2418">
        <v>-922729984</v>
      </c>
      <c r="C2418">
        <v>1837</v>
      </c>
      <c r="D2418" t="s">
        <v>272</v>
      </c>
      <c r="E2418" t="s">
        <v>273</v>
      </c>
      <c r="F2418">
        <v>7057</v>
      </c>
      <c r="G2418" t="s">
        <v>290</v>
      </c>
      <c r="H2418" t="s">
        <v>291</v>
      </c>
      <c r="I2418">
        <v>509</v>
      </c>
      <c r="J2418" t="s">
        <v>547</v>
      </c>
      <c r="K2418" t="s">
        <v>548</v>
      </c>
      <c r="L2418">
        <v>7999</v>
      </c>
      <c r="M2418" t="s">
        <v>299</v>
      </c>
      <c r="N2418" t="s">
        <v>300</v>
      </c>
      <c r="O2418">
        <v>7999</v>
      </c>
      <c r="P2418" t="s">
        <v>299</v>
      </c>
      <c r="Q2418" t="s">
        <v>300</v>
      </c>
      <c r="R2418" t="s">
        <v>553</v>
      </c>
      <c r="S2418" s="43">
        <v>0</v>
      </c>
      <c r="U2418" s="43">
        <v>20</v>
      </c>
      <c r="IF2418">
        <v>7999</v>
      </c>
      <c r="IG2418" t="s">
        <v>299</v>
      </c>
      <c r="IH2418" t="s">
        <v>292</v>
      </c>
      <c r="IK2418">
        <v>-2</v>
      </c>
      <c r="IL2418" t="s">
        <v>278</v>
      </c>
      <c r="IM2418" t="s">
        <v>279</v>
      </c>
      <c r="IN2418" t="s">
        <v>471</v>
      </c>
      <c r="IP2418" t="s">
        <v>478</v>
      </c>
    </row>
    <row r="2419" spans="1:250" x14ac:dyDescent="0.35">
      <c r="A2419">
        <v>15873</v>
      </c>
      <c r="B2419">
        <v>-922729984</v>
      </c>
      <c r="C2419">
        <v>1837</v>
      </c>
      <c r="D2419" t="s">
        <v>272</v>
      </c>
      <c r="E2419" t="s">
        <v>273</v>
      </c>
      <c r="F2419">
        <v>7057</v>
      </c>
      <c r="G2419" t="s">
        <v>290</v>
      </c>
      <c r="H2419" t="s">
        <v>291</v>
      </c>
      <c r="I2419">
        <v>507</v>
      </c>
      <c r="J2419" t="s">
        <v>549</v>
      </c>
      <c r="K2419" t="s">
        <v>550</v>
      </c>
      <c r="L2419">
        <v>7999</v>
      </c>
      <c r="M2419" t="s">
        <v>299</v>
      </c>
      <c r="N2419" t="s">
        <v>300</v>
      </c>
      <c r="O2419">
        <v>7999</v>
      </c>
      <c r="P2419" t="s">
        <v>299</v>
      </c>
      <c r="Q2419" t="s">
        <v>300</v>
      </c>
      <c r="R2419" t="s">
        <v>553</v>
      </c>
      <c r="S2419" s="43">
        <v>0</v>
      </c>
      <c r="U2419" s="43">
        <v>20</v>
      </c>
      <c r="IF2419">
        <v>7999</v>
      </c>
      <c r="IG2419" t="s">
        <v>299</v>
      </c>
      <c r="IH2419" t="s">
        <v>292</v>
      </c>
      <c r="IK2419">
        <v>-2</v>
      </c>
      <c r="IL2419" t="s">
        <v>278</v>
      </c>
      <c r="IM2419" t="s">
        <v>279</v>
      </c>
      <c r="IN2419" t="s">
        <v>471</v>
      </c>
      <c r="IP2419" t="s">
        <v>478</v>
      </c>
    </row>
    <row r="2420" spans="1:250" x14ac:dyDescent="0.35">
      <c r="A2420">
        <v>15874</v>
      </c>
      <c r="B2420">
        <v>-922729984</v>
      </c>
      <c r="C2420">
        <v>1837</v>
      </c>
      <c r="D2420" t="s">
        <v>272</v>
      </c>
      <c r="E2420" t="s">
        <v>273</v>
      </c>
      <c r="F2420">
        <v>5062</v>
      </c>
      <c r="G2420" t="s">
        <v>294</v>
      </c>
      <c r="H2420" t="s">
        <v>295</v>
      </c>
      <c r="I2420">
        <v>528</v>
      </c>
      <c r="J2420" t="s">
        <v>531</v>
      </c>
      <c r="K2420" t="s">
        <v>532</v>
      </c>
      <c r="L2420">
        <v>7999</v>
      </c>
      <c r="M2420" t="s">
        <v>299</v>
      </c>
      <c r="N2420" t="s">
        <v>300</v>
      </c>
      <c r="O2420">
        <v>7999</v>
      </c>
      <c r="P2420" t="s">
        <v>299</v>
      </c>
      <c r="Q2420" t="s">
        <v>300</v>
      </c>
      <c r="R2420" t="s">
        <v>553</v>
      </c>
      <c r="S2420" s="43">
        <v>0</v>
      </c>
      <c r="U2420" s="43">
        <v>20</v>
      </c>
      <c r="IF2420">
        <v>7999</v>
      </c>
      <c r="IG2420" t="s">
        <v>299</v>
      </c>
      <c r="IH2420" t="s">
        <v>298</v>
      </c>
      <c r="IK2420">
        <v>-2</v>
      </c>
      <c r="IL2420" t="s">
        <v>278</v>
      </c>
      <c r="IM2420" t="s">
        <v>279</v>
      </c>
      <c r="IN2420" t="s">
        <v>474</v>
      </c>
      <c r="IP2420" t="s">
        <v>477</v>
      </c>
    </row>
    <row r="2421" spans="1:250" x14ac:dyDescent="0.35">
      <c r="A2421">
        <v>15875</v>
      </c>
      <c r="B2421">
        <v>-922729984</v>
      </c>
      <c r="C2421">
        <v>1837</v>
      </c>
      <c r="D2421" t="s">
        <v>272</v>
      </c>
      <c r="E2421" t="s">
        <v>273</v>
      </c>
      <c r="F2421">
        <v>5062</v>
      </c>
      <c r="G2421" t="s">
        <v>294</v>
      </c>
      <c r="H2421" t="s">
        <v>295</v>
      </c>
      <c r="I2421">
        <v>527</v>
      </c>
      <c r="J2421" t="s">
        <v>535</v>
      </c>
      <c r="K2421" t="s">
        <v>536</v>
      </c>
      <c r="L2421">
        <v>7999</v>
      </c>
      <c r="M2421" t="s">
        <v>299</v>
      </c>
      <c r="N2421" t="s">
        <v>300</v>
      </c>
      <c r="O2421">
        <v>7999</v>
      </c>
      <c r="P2421" t="s">
        <v>299</v>
      </c>
      <c r="Q2421" t="s">
        <v>300</v>
      </c>
      <c r="R2421" t="s">
        <v>553</v>
      </c>
      <c r="S2421" s="43">
        <v>0</v>
      </c>
      <c r="U2421" s="43">
        <v>20</v>
      </c>
      <c r="IF2421">
        <v>7999</v>
      </c>
      <c r="IG2421" t="s">
        <v>299</v>
      </c>
      <c r="IH2421" t="s">
        <v>298</v>
      </c>
      <c r="IK2421">
        <v>-2</v>
      </c>
      <c r="IL2421" t="s">
        <v>278</v>
      </c>
      <c r="IM2421" t="s">
        <v>279</v>
      </c>
      <c r="IN2421" t="s">
        <v>474</v>
      </c>
      <c r="IP2421" t="s">
        <v>477</v>
      </c>
    </row>
    <row r="2422" spans="1:250" x14ac:dyDescent="0.35">
      <c r="A2422">
        <v>15876</v>
      </c>
      <c r="B2422">
        <v>-922729984</v>
      </c>
      <c r="C2422">
        <v>1837</v>
      </c>
      <c r="D2422" t="s">
        <v>272</v>
      </c>
      <c r="E2422" t="s">
        <v>273</v>
      </c>
      <c r="F2422">
        <v>5062</v>
      </c>
      <c r="G2422" t="s">
        <v>294</v>
      </c>
      <c r="H2422" t="s">
        <v>295</v>
      </c>
      <c r="I2422">
        <v>523</v>
      </c>
      <c r="J2422" t="s">
        <v>537</v>
      </c>
      <c r="K2422" t="s">
        <v>538</v>
      </c>
      <c r="L2422">
        <v>7999</v>
      </c>
      <c r="M2422" t="s">
        <v>299</v>
      </c>
      <c r="N2422" t="s">
        <v>300</v>
      </c>
      <c r="O2422">
        <v>7999</v>
      </c>
      <c r="P2422" t="s">
        <v>299</v>
      </c>
      <c r="Q2422" t="s">
        <v>300</v>
      </c>
      <c r="R2422" t="s">
        <v>553</v>
      </c>
      <c r="S2422" s="43">
        <v>0</v>
      </c>
      <c r="U2422" s="43">
        <v>20</v>
      </c>
      <c r="IF2422">
        <v>7999</v>
      </c>
      <c r="IG2422" t="s">
        <v>299</v>
      </c>
      <c r="IH2422" t="s">
        <v>298</v>
      </c>
      <c r="IK2422">
        <v>-2</v>
      </c>
      <c r="IL2422" t="s">
        <v>278</v>
      </c>
      <c r="IM2422" t="s">
        <v>279</v>
      </c>
      <c r="IN2422" t="s">
        <v>474</v>
      </c>
      <c r="IP2422" t="s">
        <v>477</v>
      </c>
    </row>
    <row r="2423" spans="1:250" x14ac:dyDescent="0.35">
      <c r="A2423">
        <v>15877</v>
      </c>
      <c r="B2423">
        <v>-922729984</v>
      </c>
      <c r="C2423">
        <v>1837</v>
      </c>
      <c r="D2423" t="s">
        <v>272</v>
      </c>
      <c r="E2423" t="s">
        <v>273</v>
      </c>
      <c r="F2423">
        <v>7057</v>
      </c>
      <c r="G2423" t="s">
        <v>290</v>
      </c>
      <c r="H2423" t="s">
        <v>291</v>
      </c>
      <c r="I2423">
        <v>528</v>
      </c>
      <c r="J2423" t="s">
        <v>531</v>
      </c>
      <c r="K2423" t="s">
        <v>532</v>
      </c>
      <c r="L2423">
        <v>7999</v>
      </c>
      <c r="M2423" t="s">
        <v>299</v>
      </c>
      <c r="N2423" t="s">
        <v>300</v>
      </c>
      <c r="O2423">
        <v>7999</v>
      </c>
      <c r="P2423" t="s">
        <v>299</v>
      </c>
      <c r="Q2423" t="s">
        <v>300</v>
      </c>
      <c r="R2423" t="s">
        <v>553</v>
      </c>
      <c r="S2423" s="43">
        <v>0</v>
      </c>
      <c r="U2423" s="43">
        <v>20</v>
      </c>
      <c r="IF2423">
        <v>7999</v>
      </c>
      <c r="IG2423" t="s">
        <v>299</v>
      </c>
      <c r="IH2423" t="s">
        <v>292</v>
      </c>
      <c r="IK2423">
        <v>-2</v>
      </c>
      <c r="IL2423" t="s">
        <v>278</v>
      </c>
      <c r="IM2423" t="s">
        <v>279</v>
      </c>
      <c r="IN2423" t="s">
        <v>471</v>
      </c>
      <c r="IP2423" t="s">
        <v>478</v>
      </c>
    </row>
    <row r="2424" spans="1:250" x14ac:dyDescent="0.35">
      <c r="A2424">
        <v>15878</v>
      </c>
      <c r="B2424">
        <v>-922729984</v>
      </c>
      <c r="C2424">
        <v>1837</v>
      </c>
      <c r="D2424" t="s">
        <v>272</v>
      </c>
      <c r="E2424" t="s">
        <v>273</v>
      </c>
      <c r="F2424">
        <v>7057</v>
      </c>
      <c r="G2424" t="s">
        <v>290</v>
      </c>
      <c r="H2424" t="s">
        <v>291</v>
      </c>
      <c r="I2424">
        <v>527</v>
      </c>
      <c r="J2424" t="s">
        <v>535</v>
      </c>
      <c r="K2424" t="s">
        <v>536</v>
      </c>
      <c r="L2424">
        <v>7999</v>
      </c>
      <c r="M2424" t="s">
        <v>299</v>
      </c>
      <c r="N2424" t="s">
        <v>300</v>
      </c>
      <c r="O2424">
        <v>7999</v>
      </c>
      <c r="P2424" t="s">
        <v>299</v>
      </c>
      <c r="Q2424" t="s">
        <v>300</v>
      </c>
      <c r="R2424" t="s">
        <v>553</v>
      </c>
      <c r="S2424" s="43">
        <v>0</v>
      </c>
      <c r="U2424" s="43">
        <v>20</v>
      </c>
      <c r="IF2424">
        <v>7999</v>
      </c>
      <c r="IG2424" t="s">
        <v>299</v>
      </c>
      <c r="IH2424" t="s">
        <v>292</v>
      </c>
      <c r="IK2424">
        <v>-2</v>
      </c>
      <c r="IL2424" t="s">
        <v>278</v>
      </c>
      <c r="IM2424" t="s">
        <v>279</v>
      </c>
      <c r="IN2424" t="s">
        <v>471</v>
      </c>
      <c r="IP2424" t="s">
        <v>478</v>
      </c>
    </row>
    <row r="2425" spans="1:250" x14ac:dyDescent="0.35">
      <c r="A2425">
        <v>15879</v>
      </c>
      <c r="B2425">
        <v>-922729984</v>
      </c>
      <c r="C2425">
        <v>1837</v>
      </c>
      <c r="D2425" t="s">
        <v>272</v>
      </c>
      <c r="E2425" t="s">
        <v>273</v>
      </c>
      <c r="F2425">
        <v>7057</v>
      </c>
      <c r="G2425" t="s">
        <v>290</v>
      </c>
      <c r="H2425" t="s">
        <v>291</v>
      </c>
      <c r="I2425">
        <v>523</v>
      </c>
      <c r="J2425" t="s">
        <v>537</v>
      </c>
      <c r="K2425" t="s">
        <v>538</v>
      </c>
      <c r="L2425">
        <v>7999</v>
      </c>
      <c r="M2425" t="s">
        <v>299</v>
      </c>
      <c r="N2425" t="s">
        <v>300</v>
      </c>
      <c r="O2425">
        <v>7999</v>
      </c>
      <c r="P2425" t="s">
        <v>299</v>
      </c>
      <c r="Q2425" t="s">
        <v>300</v>
      </c>
      <c r="R2425" t="s">
        <v>553</v>
      </c>
      <c r="S2425" s="43">
        <v>0</v>
      </c>
      <c r="U2425" s="43">
        <v>20</v>
      </c>
      <c r="IF2425">
        <v>7999</v>
      </c>
      <c r="IG2425" t="s">
        <v>299</v>
      </c>
      <c r="IH2425" t="s">
        <v>292</v>
      </c>
      <c r="IK2425">
        <v>-2</v>
      </c>
      <c r="IL2425" t="s">
        <v>278</v>
      </c>
      <c r="IM2425" t="s">
        <v>279</v>
      </c>
      <c r="IN2425" t="s">
        <v>471</v>
      </c>
      <c r="IP2425" t="s">
        <v>478</v>
      </c>
    </row>
    <row r="2426" spans="1:250" x14ac:dyDescent="0.35">
      <c r="A2426">
        <v>15880</v>
      </c>
      <c r="B2426">
        <v>-922729984</v>
      </c>
      <c r="C2426">
        <v>1837</v>
      </c>
      <c r="D2426" t="s">
        <v>272</v>
      </c>
      <c r="E2426" t="s">
        <v>273</v>
      </c>
      <c r="F2426">
        <v>7057</v>
      </c>
      <c r="G2426" t="s">
        <v>290</v>
      </c>
      <c r="H2426" t="s">
        <v>291</v>
      </c>
      <c r="I2426">
        <v>521</v>
      </c>
      <c r="J2426" t="s">
        <v>539</v>
      </c>
      <c r="K2426" t="s">
        <v>540</v>
      </c>
      <c r="L2426">
        <v>7999</v>
      </c>
      <c r="M2426" t="s">
        <v>299</v>
      </c>
      <c r="N2426" t="s">
        <v>300</v>
      </c>
      <c r="O2426">
        <v>7999</v>
      </c>
      <c r="P2426" t="s">
        <v>299</v>
      </c>
      <c r="Q2426" t="s">
        <v>300</v>
      </c>
      <c r="R2426" t="s">
        <v>553</v>
      </c>
      <c r="S2426" s="43">
        <v>0</v>
      </c>
      <c r="U2426" s="43">
        <v>20</v>
      </c>
      <c r="IF2426">
        <v>7999</v>
      </c>
      <c r="IG2426" t="s">
        <v>299</v>
      </c>
      <c r="IH2426" t="s">
        <v>292</v>
      </c>
      <c r="IK2426">
        <v>-2</v>
      </c>
      <c r="IL2426" t="s">
        <v>278</v>
      </c>
      <c r="IM2426" t="s">
        <v>279</v>
      </c>
      <c r="IN2426" t="s">
        <v>471</v>
      </c>
      <c r="IP2426" t="s">
        <v>478</v>
      </c>
    </row>
    <row r="2427" spans="1:250" x14ac:dyDescent="0.35">
      <c r="A2427">
        <v>15881</v>
      </c>
      <c r="B2427">
        <v>-922729984</v>
      </c>
      <c r="C2427">
        <v>1837</v>
      </c>
      <c r="D2427" t="s">
        <v>272</v>
      </c>
      <c r="E2427" t="s">
        <v>273</v>
      </c>
      <c r="F2427">
        <v>7057</v>
      </c>
      <c r="G2427" t="s">
        <v>290</v>
      </c>
      <c r="H2427" t="s">
        <v>291</v>
      </c>
      <c r="I2427">
        <v>519</v>
      </c>
      <c r="J2427" t="s">
        <v>541</v>
      </c>
      <c r="K2427" t="s">
        <v>542</v>
      </c>
      <c r="L2427">
        <v>7999</v>
      </c>
      <c r="M2427" t="s">
        <v>299</v>
      </c>
      <c r="N2427" t="s">
        <v>300</v>
      </c>
      <c r="O2427">
        <v>7999</v>
      </c>
      <c r="P2427" t="s">
        <v>299</v>
      </c>
      <c r="Q2427" t="s">
        <v>300</v>
      </c>
      <c r="R2427" t="s">
        <v>553</v>
      </c>
      <c r="S2427" s="43">
        <v>0</v>
      </c>
      <c r="U2427" s="43">
        <v>20</v>
      </c>
      <c r="IF2427">
        <v>7999</v>
      </c>
      <c r="IG2427" t="s">
        <v>299</v>
      </c>
      <c r="IH2427" t="s">
        <v>292</v>
      </c>
      <c r="IK2427">
        <v>-2</v>
      </c>
      <c r="IL2427" t="s">
        <v>278</v>
      </c>
      <c r="IM2427" t="s">
        <v>279</v>
      </c>
      <c r="IN2427" t="s">
        <v>471</v>
      </c>
      <c r="IP2427" t="s">
        <v>478</v>
      </c>
    </row>
    <row r="2428" spans="1:250" x14ac:dyDescent="0.35">
      <c r="A2428">
        <v>15882</v>
      </c>
      <c r="B2428">
        <v>-922729984</v>
      </c>
      <c r="C2428">
        <v>1837</v>
      </c>
      <c r="D2428" t="s">
        <v>272</v>
      </c>
      <c r="E2428" t="s">
        <v>273</v>
      </c>
      <c r="F2428">
        <v>7057</v>
      </c>
      <c r="G2428" t="s">
        <v>290</v>
      </c>
      <c r="H2428" t="s">
        <v>291</v>
      </c>
      <c r="I2428">
        <v>515</v>
      </c>
      <c r="J2428" t="s">
        <v>543</v>
      </c>
      <c r="K2428" t="s">
        <v>544</v>
      </c>
      <c r="L2428">
        <v>7999</v>
      </c>
      <c r="M2428" t="s">
        <v>299</v>
      </c>
      <c r="N2428" t="s">
        <v>300</v>
      </c>
      <c r="O2428">
        <v>7999</v>
      </c>
      <c r="P2428" t="s">
        <v>299</v>
      </c>
      <c r="Q2428" t="s">
        <v>300</v>
      </c>
      <c r="R2428" t="s">
        <v>553</v>
      </c>
      <c r="S2428" s="43">
        <v>0</v>
      </c>
      <c r="U2428" s="43">
        <v>20</v>
      </c>
      <c r="IF2428">
        <v>7999</v>
      </c>
      <c r="IG2428" t="s">
        <v>299</v>
      </c>
      <c r="IH2428" t="s">
        <v>292</v>
      </c>
      <c r="IK2428">
        <v>-2</v>
      </c>
      <c r="IL2428" t="s">
        <v>278</v>
      </c>
      <c r="IM2428" t="s">
        <v>279</v>
      </c>
      <c r="IN2428" t="s">
        <v>471</v>
      </c>
      <c r="IP2428" t="s">
        <v>478</v>
      </c>
    </row>
    <row r="2429" spans="1:250" x14ac:dyDescent="0.35">
      <c r="A2429">
        <v>15883</v>
      </c>
      <c r="B2429">
        <v>-922729984</v>
      </c>
      <c r="C2429">
        <v>1837</v>
      </c>
      <c r="D2429" t="s">
        <v>272</v>
      </c>
      <c r="E2429" t="s">
        <v>273</v>
      </c>
      <c r="F2429">
        <v>19011</v>
      </c>
      <c r="G2429" t="s">
        <v>318</v>
      </c>
      <c r="H2429" t="s">
        <v>319</v>
      </c>
      <c r="I2429">
        <v>515</v>
      </c>
      <c r="J2429" t="s">
        <v>543</v>
      </c>
      <c r="K2429" t="s">
        <v>544</v>
      </c>
      <c r="L2429">
        <v>12391</v>
      </c>
      <c r="M2429" t="s">
        <v>303</v>
      </c>
      <c r="N2429" t="s">
        <v>304</v>
      </c>
      <c r="O2429">
        <v>12391</v>
      </c>
      <c r="P2429" t="s">
        <v>303</v>
      </c>
      <c r="Q2429" t="s">
        <v>304</v>
      </c>
      <c r="R2429" t="s">
        <v>553</v>
      </c>
      <c r="S2429" s="43">
        <v>0</v>
      </c>
      <c r="U2429" s="43">
        <v>20</v>
      </c>
      <c r="IF2429">
        <v>12391</v>
      </c>
      <c r="IG2429" t="s">
        <v>303</v>
      </c>
      <c r="IH2429" t="s">
        <v>322</v>
      </c>
      <c r="IK2429">
        <v>-2</v>
      </c>
      <c r="IL2429" t="s">
        <v>278</v>
      </c>
      <c r="IM2429" t="s">
        <v>279</v>
      </c>
      <c r="IN2429" t="s">
        <v>484</v>
      </c>
      <c r="IP2429" t="s">
        <v>511</v>
      </c>
    </row>
    <row r="2430" spans="1:250" x14ac:dyDescent="0.35">
      <c r="A2430">
        <v>15884</v>
      </c>
      <c r="B2430">
        <v>-922729984</v>
      </c>
      <c r="C2430">
        <v>1837</v>
      </c>
      <c r="D2430" t="s">
        <v>272</v>
      </c>
      <c r="E2430" t="s">
        <v>273</v>
      </c>
      <c r="F2430">
        <v>19011</v>
      </c>
      <c r="G2430" t="s">
        <v>318</v>
      </c>
      <c r="H2430" t="s">
        <v>319</v>
      </c>
      <c r="I2430">
        <v>513</v>
      </c>
      <c r="J2430" t="s">
        <v>545</v>
      </c>
      <c r="K2430" t="s">
        <v>546</v>
      </c>
      <c r="L2430">
        <v>12391</v>
      </c>
      <c r="M2430" t="s">
        <v>303</v>
      </c>
      <c r="N2430" t="s">
        <v>304</v>
      </c>
      <c r="O2430">
        <v>12391</v>
      </c>
      <c r="P2430" t="s">
        <v>303</v>
      </c>
      <c r="Q2430" t="s">
        <v>304</v>
      </c>
      <c r="R2430" t="s">
        <v>553</v>
      </c>
      <c r="S2430" s="43">
        <v>0</v>
      </c>
      <c r="U2430" s="43">
        <v>20</v>
      </c>
      <c r="IF2430">
        <v>12391</v>
      </c>
      <c r="IG2430" t="s">
        <v>303</v>
      </c>
      <c r="IH2430" t="s">
        <v>322</v>
      </c>
      <c r="IK2430">
        <v>-2</v>
      </c>
      <c r="IL2430" t="s">
        <v>278</v>
      </c>
      <c r="IM2430" t="s">
        <v>279</v>
      </c>
      <c r="IN2430" t="s">
        <v>484</v>
      </c>
      <c r="IP2430" t="s">
        <v>511</v>
      </c>
    </row>
    <row r="2431" spans="1:250" x14ac:dyDescent="0.35">
      <c r="A2431">
        <v>15885</v>
      </c>
      <c r="B2431">
        <v>-922729984</v>
      </c>
      <c r="C2431">
        <v>1837</v>
      </c>
      <c r="D2431" t="s">
        <v>272</v>
      </c>
      <c r="E2431" t="s">
        <v>273</v>
      </c>
      <c r="F2431">
        <v>19011</v>
      </c>
      <c r="G2431" t="s">
        <v>318</v>
      </c>
      <c r="H2431" t="s">
        <v>319</v>
      </c>
      <c r="I2431">
        <v>509</v>
      </c>
      <c r="J2431" t="s">
        <v>547</v>
      </c>
      <c r="K2431" t="s">
        <v>548</v>
      </c>
      <c r="L2431">
        <v>12391</v>
      </c>
      <c r="M2431" t="s">
        <v>303</v>
      </c>
      <c r="N2431" t="s">
        <v>304</v>
      </c>
      <c r="O2431">
        <v>12391</v>
      </c>
      <c r="P2431" t="s">
        <v>303</v>
      </c>
      <c r="Q2431" t="s">
        <v>304</v>
      </c>
      <c r="R2431" t="s">
        <v>553</v>
      </c>
      <c r="S2431" s="43">
        <v>0</v>
      </c>
      <c r="U2431" s="43">
        <v>20</v>
      </c>
      <c r="IF2431">
        <v>12391</v>
      </c>
      <c r="IG2431" t="s">
        <v>303</v>
      </c>
      <c r="IH2431" t="s">
        <v>322</v>
      </c>
      <c r="IK2431">
        <v>-2</v>
      </c>
      <c r="IL2431" t="s">
        <v>278</v>
      </c>
      <c r="IM2431" t="s">
        <v>279</v>
      </c>
      <c r="IN2431" t="s">
        <v>484</v>
      </c>
      <c r="IP2431" t="s">
        <v>511</v>
      </c>
    </row>
    <row r="2432" spans="1:250" x14ac:dyDescent="0.35">
      <c r="A2432">
        <v>15886</v>
      </c>
      <c r="B2432">
        <v>-922729984</v>
      </c>
      <c r="C2432">
        <v>1837</v>
      </c>
      <c r="D2432" t="s">
        <v>272</v>
      </c>
      <c r="E2432" t="s">
        <v>273</v>
      </c>
      <c r="F2432">
        <v>19011</v>
      </c>
      <c r="G2432" t="s">
        <v>318</v>
      </c>
      <c r="H2432" t="s">
        <v>319</v>
      </c>
      <c r="I2432">
        <v>507</v>
      </c>
      <c r="J2432" t="s">
        <v>549</v>
      </c>
      <c r="K2432" t="s">
        <v>550</v>
      </c>
      <c r="L2432">
        <v>12391</v>
      </c>
      <c r="M2432" t="s">
        <v>303</v>
      </c>
      <c r="N2432" t="s">
        <v>304</v>
      </c>
      <c r="O2432">
        <v>12391</v>
      </c>
      <c r="P2432" t="s">
        <v>303</v>
      </c>
      <c r="Q2432" t="s">
        <v>304</v>
      </c>
      <c r="R2432" t="s">
        <v>553</v>
      </c>
      <c r="S2432" s="43">
        <v>0</v>
      </c>
      <c r="U2432" s="43">
        <v>20</v>
      </c>
      <c r="IF2432">
        <v>12391</v>
      </c>
      <c r="IG2432" t="s">
        <v>303</v>
      </c>
      <c r="IH2432" t="s">
        <v>322</v>
      </c>
      <c r="IK2432">
        <v>-2</v>
      </c>
      <c r="IL2432" t="s">
        <v>278</v>
      </c>
      <c r="IM2432" t="s">
        <v>279</v>
      </c>
      <c r="IN2432" t="s">
        <v>484</v>
      </c>
      <c r="IP2432" t="s">
        <v>511</v>
      </c>
    </row>
    <row r="2433" spans="1:250" x14ac:dyDescent="0.35">
      <c r="A2433">
        <v>15887</v>
      </c>
      <c r="B2433">
        <v>-922729984</v>
      </c>
      <c r="C2433">
        <v>1837</v>
      </c>
      <c r="D2433" t="s">
        <v>272</v>
      </c>
      <c r="E2433" t="s">
        <v>273</v>
      </c>
      <c r="F2433">
        <v>7057</v>
      </c>
      <c r="G2433" t="s">
        <v>290</v>
      </c>
      <c r="H2433" t="s">
        <v>291</v>
      </c>
      <c r="I2433">
        <v>509</v>
      </c>
      <c r="J2433" t="s">
        <v>547</v>
      </c>
      <c r="K2433" t="s">
        <v>548</v>
      </c>
      <c r="L2433">
        <v>12390</v>
      </c>
      <c r="M2433" t="s">
        <v>301</v>
      </c>
      <c r="N2433" t="s">
        <v>302</v>
      </c>
      <c r="O2433">
        <v>12390</v>
      </c>
      <c r="P2433" t="s">
        <v>301</v>
      </c>
      <c r="Q2433" t="s">
        <v>302</v>
      </c>
      <c r="R2433" t="s">
        <v>553</v>
      </c>
      <c r="S2433" s="43">
        <v>0</v>
      </c>
      <c r="U2433" s="43">
        <v>20</v>
      </c>
      <c r="IF2433">
        <v>12390</v>
      </c>
      <c r="IG2433" t="s">
        <v>301</v>
      </c>
      <c r="IH2433" t="s">
        <v>292</v>
      </c>
      <c r="IK2433">
        <v>-2</v>
      </c>
      <c r="IL2433" t="s">
        <v>278</v>
      </c>
      <c r="IM2433" t="s">
        <v>279</v>
      </c>
      <c r="IN2433" t="s">
        <v>471</v>
      </c>
      <c r="IP2433" t="s">
        <v>479</v>
      </c>
    </row>
    <row r="2434" spans="1:250" x14ac:dyDescent="0.35">
      <c r="A2434">
        <v>15888</v>
      </c>
      <c r="B2434">
        <v>-922729984</v>
      </c>
      <c r="C2434">
        <v>1837</v>
      </c>
      <c r="D2434" t="s">
        <v>272</v>
      </c>
      <c r="E2434" t="s">
        <v>273</v>
      </c>
      <c r="F2434">
        <v>7057</v>
      </c>
      <c r="G2434" t="s">
        <v>290</v>
      </c>
      <c r="H2434" t="s">
        <v>291</v>
      </c>
      <c r="I2434">
        <v>507</v>
      </c>
      <c r="J2434" t="s">
        <v>549</v>
      </c>
      <c r="K2434" t="s">
        <v>550</v>
      </c>
      <c r="L2434">
        <v>12390</v>
      </c>
      <c r="M2434" t="s">
        <v>301</v>
      </c>
      <c r="N2434" t="s">
        <v>302</v>
      </c>
      <c r="O2434">
        <v>12390</v>
      </c>
      <c r="P2434" t="s">
        <v>301</v>
      </c>
      <c r="Q2434" t="s">
        <v>302</v>
      </c>
      <c r="R2434" t="s">
        <v>553</v>
      </c>
      <c r="S2434" s="43">
        <v>0</v>
      </c>
      <c r="U2434" s="43">
        <v>20</v>
      </c>
      <c r="IF2434">
        <v>12390</v>
      </c>
      <c r="IG2434" t="s">
        <v>301</v>
      </c>
      <c r="IH2434" t="s">
        <v>292</v>
      </c>
      <c r="IK2434">
        <v>-2</v>
      </c>
      <c r="IL2434" t="s">
        <v>278</v>
      </c>
      <c r="IM2434" t="s">
        <v>279</v>
      </c>
      <c r="IN2434" t="s">
        <v>471</v>
      </c>
      <c r="IP2434" t="s">
        <v>479</v>
      </c>
    </row>
    <row r="2435" spans="1:250" x14ac:dyDescent="0.35">
      <c r="A2435">
        <v>15889</v>
      </c>
      <c r="B2435">
        <v>-922729984</v>
      </c>
      <c r="C2435">
        <v>1837</v>
      </c>
      <c r="D2435" t="s">
        <v>272</v>
      </c>
      <c r="E2435" t="s">
        <v>273</v>
      </c>
      <c r="F2435">
        <v>1848</v>
      </c>
      <c r="G2435" t="s">
        <v>285</v>
      </c>
      <c r="H2435" t="s">
        <v>273</v>
      </c>
      <c r="I2435">
        <v>507</v>
      </c>
      <c r="J2435" t="s">
        <v>549</v>
      </c>
      <c r="K2435" t="s">
        <v>550</v>
      </c>
      <c r="L2435">
        <v>12392</v>
      </c>
      <c r="M2435" t="s">
        <v>305</v>
      </c>
      <c r="N2435" t="s">
        <v>306</v>
      </c>
      <c r="O2435">
        <v>12392</v>
      </c>
      <c r="P2435" t="s">
        <v>305</v>
      </c>
      <c r="Q2435" t="s">
        <v>306</v>
      </c>
      <c r="R2435" t="s">
        <v>553</v>
      </c>
      <c r="S2435" s="43">
        <v>0</v>
      </c>
      <c r="U2435" s="43">
        <v>20</v>
      </c>
      <c r="IF2435">
        <v>12392</v>
      </c>
      <c r="IG2435" t="s">
        <v>305</v>
      </c>
      <c r="IH2435" t="s">
        <v>287</v>
      </c>
      <c r="IK2435">
        <v>-2</v>
      </c>
      <c r="IL2435" t="s">
        <v>278</v>
      </c>
      <c r="IM2435" t="s">
        <v>279</v>
      </c>
      <c r="IN2435" t="s">
        <v>463</v>
      </c>
      <c r="IP2435" t="s">
        <v>480</v>
      </c>
    </row>
    <row r="2436" spans="1:250" x14ac:dyDescent="0.35">
      <c r="A2436">
        <v>15890</v>
      </c>
      <c r="B2436">
        <v>-922729984</v>
      </c>
      <c r="C2436">
        <v>1837</v>
      </c>
      <c r="D2436" t="s">
        <v>272</v>
      </c>
      <c r="E2436" t="s">
        <v>273</v>
      </c>
      <c r="F2436">
        <v>19011</v>
      </c>
      <c r="G2436" t="s">
        <v>318</v>
      </c>
      <c r="H2436" t="s">
        <v>319</v>
      </c>
      <c r="I2436">
        <v>528</v>
      </c>
      <c r="J2436" t="s">
        <v>531</v>
      </c>
      <c r="K2436" t="s">
        <v>532</v>
      </c>
      <c r="L2436">
        <v>12391</v>
      </c>
      <c r="M2436" t="s">
        <v>303</v>
      </c>
      <c r="N2436" t="s">
        <v>304</v>
      </c>
      <c r="O2436">
        <v>12391</v>
      </c>
      <c r="P2436" t="s">
        <v>303</v>
      </c>
      <c r="Q2436" t="s">
        <v>304</v>
      </c>
      <c r="R2436" t="s">
        <v>553</v>
      </c>
      <c r="S2436" s="43">
        <v>0</v>
      </c>
      <c r="U2436" s="43">
        <v>20</v>
      </c>
      <c r="IF2436">
        <v>12391</v>
      </c>
      <c r="IG2436" t="s">
        <v>303</v>
      </c>
      <c r="IH2436" t="s">
        <v>322</v>
      </c>
      <c r="IK2436">
        <v>-2</v>
      </c>
      <c r="IL2436" t="s">
        <v>278</v>
      </c>
      <c r="IM2436" t="s">
        <v>279</v>
      </c>
      <c r="IN2436" t="s">
        <v>484</v>
      </c>
      <c r="IP2436" t="s">
        <v>511</v>
      </c>
    </row>
    <row r="2437" spans="1:250" x14ac:dyDescent="0.35">
      <c r="A2437">
        <v>15891</v>
      </c>
      <c r="B2437">
        <v>-922729984</v>
      </c>
      <c r="C2437">
        <v>1837</v>
      </c>
      <c r="D2437" t="s">
        <v>272</v>
      </c>
      <c r="E2437" t="s">
        <v>273</v>
      </c>
      <c r="F2437">
        <v>19011</v>
      </c>
      <c r="G2437" t="s">
        <v>318</v>
      </c>
      <c r="H2437" t="s">
        <v>319</v>
      </c>
      <c r="I2437">
        <v>527</v>
      </c>
      <c r="J2437" t="s">
        <v>535</v>
      </c>
      <c r="K2437" t="s">
        <v>536</v>
      </c>
      <c r="L2437">
        <v>12391</v>
      </c>
      <c r="M2437" t="s">
        <v>303</v>
      </c>
      <c r="N2437" t="s">
        <v>304</v>
      </c>
      <c r="O2437">
        <v>12391</v>
      </c>
      <c r="P2437" t="s">
        <v>303</v>
      </c>
      <c r="Q2437" t="s">
        <v>304</v>
      </c>
      <c r="R2437" t="s">
        <v>553</v>
      </c>
      <c r="S2437" s="43">
        <v>0</v>
      </c>
      <c r="U2437" s="43">
        <v>20</v>
      </c>
      <c r="IF2437">
        <v>12391</v>
      </c>
      <c r="IG2437" t="s">
        <v>303</v>
      </c>
      <c r="IH2437" t="s">
        <v>322</v>
      </c>
      <c r="IK2437">
        <v>-2</v>
      </c>
      <c r="IL2437" t="s">
        <v>278</v>
      </c>
      <c r="IM2437" t="s">
        <v>279</v>
      </c>
      <c r="IN2437" t="s">
        <v>484</v>
      </c>
      <c r="IP2437" t="s">
        <v>511</v>
      </c>
    </row>
    <row r="2438" spans="1:250" x14ac:dyDescent="0.35">
      <c r="A2438">
        <v>15892</v>
      </c>
      <c r="B2438">
        <v>-922729984</v>
      </c>
      <c r="C2438">
        <v>1837</v>
      </c>
      <c r="D2438" t="s">
        <v>272</v>
      </c>
      <c r="E2438" t="s">
        <v>273</v>
      </c>
      <c r="F2438">
        <v>19011</v>
      </c>
      <c r="G2438" t="s">
        <v>318</v>
      </c>
      <c r="H2438" t="s">
        <v>319</v>
      </c>
      <c r="I2438">
        <v>523</v>
      </c>
      <c r="J2438" t="s">
        <v>537</v>
      </c>
      <c r="K2438" t="s">
        <v>538</v>
      </c>
      <c r="L2438">
        <v>12391</v>
      </c>
      <c r="M2438" t="s">
        <v>303</v>
      </c>
      <c r="N2438" t="s">
        <v>304</v>
      </c>
      <c r="O2438">
        <v>12391</v>
      </c>
      <c r="P2438" t="s">
        <v>303</v>
      </c>
      <c r="Q2438" t="s">
        <v>304</v>
      </c>
      <c r="R2438" t="s">
        <v>553</v>
      </c>
      <c r="S2438" s="43">
        <v>0</v>
      </c>
      <c r="U2438" s="43">
        <v>20</v>
      </c>
      <c r="IF2438">
        <v>12391</v>
      </c>
      <c r="IG2438" t="s">
        <v>303</v>
      </c>
      <c r="IH2438" t="s">
        <v>322</v>
      </c>
      <c r="IK2438">
        <v>-2</v>
      </c>
      <c r="IL2438" t="s">
        <v>278</v>
      </c>
      <c r="IM2438" t="s">
        <v>279</v>
      </c>
      <c r="IN2438" t="s">
        <v>484</v>
      </c>
      <c r="IP2438" t="s">
        <v>511</v>
      </c>
    </row>
    <row r="2439" spans="1:250" x14ac:dyDescent="0.35">
      <c r="A2439">
        <v>15893</v>
      </c>
      <c r="B2439">
        <v>-922729984</v>
      </c>
      <c r="C2439">
        <v>1837</v>
      </c>
      <c r="D2439" t="s">
        <v>272</v>
      </c>
      <c r="E2439" t="s">
        <v>273</v>
      </c>
      <c r="F2439">
        <v>19011</v>
      </c>
      <c r="G2439" t="s">
        <v>318</v>
      </c>
      <c r="H2439" t="s">
        <v>319</v>
      </c>
      <c r="I2439">
        <v>521</v>
      </c>
      <c r="J2439" t="s">
        <v>539</v>
      </c>
      <c r="K2439" t="s">
        <v>540</v>
      </c>
      <c r="L2439">
        <v>12391</v>
      </c>
      <c r="M2439" t="s">
        <v>303</v>
      </c>
      <c r="N2439" t="s">
        <v>304</v>
      </c>
      <c r="O2439">
        <v>12391</v>
      </c>
      <c r="P2439" t="s">
        <v>303</v>
      </c>
      <c r="Q2439" t="s">
        <v>304</v>
      </c>
      <c r="R2439" t="s">
        <v>553</v>
      </c>
      <c r="S2439" s="43">
        <v>0</v>
      </c>
      <c r="U2439" s="43">
        <v>20</v>
      </c>
      <c r="IF2439">
        <v>12391</v>
      </c>
      <c r="IG2439" t="s">
        <v>303</v>
      </c>
      <c r="IH2439" t="s">
        <v>322</v>
      </c>
      <c r="IK2439">
        <v>-2</v>
      </c>
      <c r="IL2439" t="s">
        <v>278</v>
      </c>
      <c r="IM2439" t="s">
        <v>279</v>
      </c>
      <c r="IN2439" t="s">
        <v>484</v>
      </c>
      <c r="IP2439" t="s">
        <v>511</v>
      </c>
    </row>
    <row r="2440" spans="1:250" x14ac:dyDescent="0.35">
      <c r="A2440">
        <v>15894</v>
      </c>
      <c r="B2440">
        <v>-922729984</v>
      </c>
      <c r="C2440">
        <v>1837</v>
      </c>
      <c r="D2440" t="s">
        <v>272</v>
      </c>
      <c r="E2440" t="s">
        <v>273</v>
      </c>
      <c r="F2440">
        <v>19011</v>
      </c>
      <c r="G2440" t="s">
        <v>318</v>
      </c>
      <c r="H2440" t="s">
        <v>319</v>
      </c>
      <c r="I2440">
        <v>519</v>
      </c>
      <c r="J2440" t="s">
        <v>541</v>
      </c>
      <c r="K2440" t="s">
        <v>542</v>
      </c>
      <c r="L2440">
        <v>12391</v>
      </c>
      <c r="M2440" t="s">
        <v>303</v>
      </c>
      <c r="N2440" t="s">
        <v>304</v>
      </c>
      <c r="O2440">
        <v>12391</v>
      </c>
      <c r="P2440" t="s">
        <v>303</v>
      </c>
      <c r="Q2440" t="s">
        <v>304</v>
      </c>
      <c r="R2440" t="s">
        <v>553</v>
      </c>
      <c r="S2440" s="43">
        <v>0</v>
      </c>
      <c r="U2440" s="43">
        <v>20</v>
      </c>
      <c r="IF2440">
        <v>12391</v>
      </c>
      <c r="IG2440" t="s">
        <v>303</v>
      </c>
      <c r="IH2440" t="s">
        <v>322</v>
      </c>
      <c r="IK2440">
        <v>-2</v>
      </c>
      <c r="IL2440" t="s">
        <v>278</v>
      </c>
      <c r="IM2440" t="s">
        <v>279</v>
      </c>
      <c r="IN2440" t="s">
        <v>484</v>
      </c>
      <c r="IP2440" t="s">
        <v>511</v>
      </c>
    </row>
    <row r="2441" spans="1:250" x14ac:dyDescent="0.35">
      <c r="A2441">
        <v>15895</v>
      </c>
      <c r="B2441">
        <v>-922729984</v>
      </c>
      <c r="C2441">
        <v>1837</v>
      </c>
      <c r="D2441" t="s">
        <v>272</v>
      </c>
      <c r="E2441" t="s">
        <v>273</v>
      </c>
      <c r="F2441">
        <v>1848</v>
      </c>
      <c r="G2441" t="s">
        <v>285</v>
      </c>
      <c r="H2441" t="s">
        <v>273</v>
      </c>
      <c r="I2441">
        <v>523</v>
      </c>
      <c r="J2441" t="s">
        <v>537</v>
      </c>
      <c r="K2441" t="s">
        <v>538</v>
      </c>
      <c r="L2441">
        <v>12392</v>
      </c>
      <c r="M2441" t="s">
        <v>305</v>
      </c>
      <c r="N2441" t="s">
        <v>306</v>
      </c>
      <c r="O2441">
        <v>12392</v>
      </c>
      <c r="P2441" t="s">
        <v>305</v>
      </c>
      <c r="Q2441" t="s">
        <v>306</v>
      </c>
      <c r="R2441" t="s">
        <v>553</v>
      </c>
      <c r="S2441" s="43">
        <v>0</v>
      </c>
      <c r="U2441" s="43">
        <v>20</v>
      </c>
      <c r="IF2441">
        <v>12392</v>
      </c>
      <c r="IG2441" t="s">
        <v>305</v>
      </c>
      <c r="IH2441" t="s">
        <v>287</v>
      </c>
      <c r="IK2441">
        <v>-2</v>
      </c>
      <c r="IL2441" t="s">
        <v>278</v>
      </c>
      <c r="IM2441" t="s">
        <v>279</v>
      </c>
      <c r="IN2441" t="s">
        <v>463</v>
      </c>
      <c r="IP2441" t="s">
        <v>480</v>
      </c>
    </row>
    <row r="2442" spans="1:250" x14ac:dyDescent="0.35">
      <c r="A2442">
        <v>15896</v>
      </c>
      <c r="B2442">
        <v>-922729984</v>
      </c>
      <c r="C2442">
        <v>1837</v>
      </c>
      <c r="D2442" t="s">
        <v>272</v>
      </c>
      <c r="E2442" t="s">
        <v>273</v>
      </c>
      <c r="F2442">
        <v>1848</v>
      </c>
      <c r="G2442" t="s">
        <v>285</v>
      </c>
      <c r="H2442" t="s">
        <v>273</v>
      </c>
      <c r="I2442">
        <v>521</v>
      </c>
      <c r="J2442" t="s">
        <v>539</v>
      </c>
      <c r="K2442" t="s">
        <v>540</v>
      </c>
      <c r="L2442">
        <v>12392</v>
      </c>
      <c r="M2442" t="s">
        <v>305</v>
      </c>
      <c r="N2442" t="s">
        <v>306</v>
      </c>
      <c r="O2442">
        <v>12392</v>
      </c>
      <c r="P2442" t="s">
        <v>305</v>
      </c>
      <c r="Q2442" t="s">
        <v>306</v>
      </c>
      <c r="R2442" t="s">
        <v>553</v>
      </c>
      <c r="S2442" s="43">
        <v>0</v>
      </c>
      <c r="U2442" s="43">
        <v>20</v>
      </c>
      <c r="IF2442">
        <v>12392</v>
      </c>
      <c r="IG2442" t="s">
        <v>305</v>
      </c>
      <c r="IH2442" t="s">
        <v>287</v>
      </c>
      <c r="IK2442">
        <v>-2</v>
      </c>
      <c r="IL2442" t="s">
        <v>278</v>
      </c>
      <c r="IM2442" t="s">
        <v>279</v>
      </c>
      <c r="IN2442" t="s">
        <v>463</v>
      </c>
      <c r="IP2442" t="s">
        <v>480</v>
      </c>
    </row>
    <row r="2443" spans="1:250" x14ac:dyDescent="0.35">
      <c r="A2443">
        <v>15897</v>
      </c>
      <c r="B2443">
        <v>-922729984</v>
      </c>
      <c r="C2443">
        <v>1837</v>
      </c>
      <c r="D2443" t="s">
        <v>272</v>
      </c>
      <c r="E2443" t="s">
        <v>273</v>
      </c>
      <c r="F2443">
        <v>1848</v>
      </c>
      <c r="G2443" t="s">
        <v>285</v>
      </c>
      <c r="H2443" t="s">
        <v>273</v>
      </c>
      <c r="I2443">
        <v>519</v>
      </c>
      <c r="J2443" t="s">
        <v>541</v>
      </c>
      <c r="K2443" t="s">
        <v>542</v>
      </c>
      <c r="L2443">
        <v>12392</v>
      </c>
      <c r="M2443" t="s">
        <v>305</v>
      </c>
      <c r="N2443" t="s">
        <v>306</v>
      </c>
      <c r="O2443">
        <v>12392</v>
      </c>
      <c r="P2443" t="s">
        <v>305</v>
      </c>
      <c r="Q2443" t="s">
        <v>306</v>
      </c>
      <c r="R2443" t="s">
        <v>553</v>
      </c>
      <c r="S2443" s="43">
        <v>0</v>
      </c>
      <c r="U2443" s="43">
        <v>20</v>
      </c>
      <c r="IF2443">
        <v>12392</v>
      </c>
      <c r="IG2443" t="s">
        <v>305</v>
      </c>
      <c r="IH2443" t="s">
        <v>287</v>
      </c>
      <c r="IK2443">
        <v>-2</v>
      </c>
      <c r="IL2443" t="s">
        <v>278</v>
      </c>
      <c r="IM2443" t="s">
        <v>279</v>
      </c>
      <c r="IN2443" t="s">
        <v>463</v>
      </c>
      <c r="IP2443" t="s">
        <v>480</v>
      </c>
    </row>
    <row r="2444" spans="1:250" x14ac:dyDescent="0.35">
      <c r="A2444">
        <v>15898</v>
      </c>
      <c r="B2444">
        <v>-922729984</v>
      </c>
      <c r="C2444">
        <v>1837</v>
      </c>
      <c r="D2444" t="s">
        <v>272</v>
      </c>
      <c r="E2444" t="s">
        <v>273</v>
      </c>
      <c r="F2444">
        <v>1848</v>
      </c>
      <c r="G2444" t="s">
        <v>285</v>
      </c>
      <c r="H2444" t="s">
        <v>273</v>
      </c>
      <c r="I2444">
        <v>515</v>
      </c>
      <c r="J2444" t="s">
        <v>543</v>
      </c>
      <c r="K2444" t="s">
        <v>544</v>
      </c>
      <c r="L2444">
        <v>12392</v>
      </c>
      <c r="M2444" t="s">
        <v>305</v>
      </c>
      <c r="N2444" t="s">
        <v>306</v>
      </c>
      <c r="O2444">
        <v>12392</v>
      </c>
      <c r="P2444" t="s">
        <v>305</v>
      </c>
      <c r="Q2444" t="s">
        <v>306</v>
      </c>
      <c r="R2444" t="s">
        <v>553</v>
      </c>
      <c r="S2444" s="43">
        <v>0</v>
      </c>
      <c r="U2444" s="43">
        <v>20</v>
      </c>
      <c r="IF2444">
        <v>12392</v>
      </c>
      <c r="IG2444" t="s">
        <v>305</v>
      </c>
      <c r="IH2444" t="s">
        <v>287</v>
      </c>
      <c r="IK2444">
        <v>-2</v>
      </c>
      <c r="IL2444" t="s">
        <v>278</v>
      </c>
      <c r="IM2444" t="s">
        <v>279</v>
      </c>
      <c r="IN2444" t="s">
        <v>463</v>
      </c>
      <c r="IP2444" t="s">
        <v>480</v>
      </c>
    </row>
    <row r="2445" spans="1:250" x14ac:dyDescent="0.35">
      <c r="A2445">
        <v>15899</v>
      </c>
      <c r="B2445">
        <v>-922729984</v>
      </c>
      <c r="C2445">
        <v>1837</v>
      </c>
      <c r="D2445" t="s">
        <v>272</v>
      </c>
      <c r="E2445" t="s">
        <v>273</v>
      </c>
      <c r="F2445">
        <v>1848</v>
      </c>
      <c r="G2445" t="s">
        <v>285</v>
      </c>
      <c r="H2445" t="s">
        <v>273</v>
      </c>
      <c r="I2445">
        <v>513</v>
      </c>
      <c r="J2445" t="s">
        <v>545</v>
      </c>
      <c r="K2445" t="s">
        <v>546</v>
      </c>
      <c r="L2445">
        <v>12392</v>
      </c>
      <c r="M2445" t="s">
        <v>305</v>
      </c>
      <c r="N2445" t="s">
        <v>306</v>
      </c>
      <c r="O2445">
        <v>12392</v>
      </c>
      <c r="P2445" t="s">
        <v>305</v>
      </c>
      <c r="Q2445" t="s">
        <v>306</v>
      </c>
      <c r="R2445" t="s">
        <v>553</v>
      </c>
      <c r="S2445" s="43">
        <v>0</v>
      </c>
      <c r="U2445" s="43">
        <v>20</v>
      </c>
      <c r="IF2445">
        <v>12392</v>
      </c>
      <c r="IG2445" t="s">
        <v>305</v>
      </c>
      <c r="IH2445" t="s">
        <v>287</v>
      </c>
      <c r="IK2445">
        <v>-2</v>
      </c>
      <c r="IL2445" t="s">
        <v>278</v>
      </c>
      <c r="IM2445" t="s">
        <v>279</v>
      </c>
      <c r="IN2445" t="s">
        <v>463</v>
      </c>
      <c r="IP2445" t="s">
        <v>480</v>
      </c>
    </row>
    <row r="2446" spans="1:250" x14ac:dyDescent="0.35">
      <c r="A2446">
        <v>15900</v>
      </c>
      <c r="B2446">
        <v>-922729984</v>
      </c>
      <c r="C2446">
        <v>1837</v>
      </c>
      <c r="D2446" t="s">
        <v>272</v>
      </c>
      <c r="E2446" t="s">
        <v>273</v>
      </c>
      <c r="F2446">
        <v>1848</v>
      </c>
      <c r="G2446" t="s">
        <v>285</v>
      </c>
      <c r="H2446" t="s">
        <v>273</v>
      </c>
      <c r="I2446">
        <v>509</v>
      </c>
      <c r="J2446" t="s">
        <v>547</v>
      </c>
      <c r="K2446" t="s">
        <v>548</v>
      </c>
      <c r="L2446">
        <v>12392</v>
      </c>
      <c r="M2446" t="s">
        <v>305</v>
      </c>
      <c r="N2446" t="s">
        <v>306</v>
      </c>
      <c r="O2446">
        <v>12392</v>
      </c>
      <c r="P2446" t="s">
        <v>305</v>
      </c>
      <c r="Q2446" t="s">
        <v>306</v>
      </c>
      <c r="R2446" t="s">
        <v>553</v>
      </c>
      <c r="S2446" s="43">
        <v>0</v>
      </c>
      <c r="U2446" s="43">
        <v>20</v>
      </c>
      <c r="IF2446">
        <v>12392</v>
      </c>
      <c r="IG2446" t="s">
        <v>305</v>
      </c>
      <c r="IH2446" t="s">
        <v>287</v>
      </c>
      <c r="IK2446">
        <v>-2</v>
      </c>
      <c r="IL2446" t="s">
        <v>278</v>
      </c>
      <c r="IM2446" t="s">
        <v>279</v>
      </c>
      <c r="IN2446" t="s">
        <v>463</v>
      </c>
      <c r="IP2446" t="s">
        <v>480</v>
      </c>
    </row>
    <row r="2447" spans="1:250" x14ac:dyDescent="0.35">
      <c r="A2447">
        <v>15901</v>
      </c>
      <c r="B2447">
        <v>-922729984</v>
      </c>
      <c r="C2447">
        <v>1837</v>
      </c>
      <c r="D2447" t="s">
        <v>272</v>
      </c>
      <c r="E2447" t="s">
        <v>273</v>
      </c>
      <c r="F2447">
        <v>1848</v>
      </c>
      <c r="G2447" t="s">
        <v>285</v>
      </c>
      <c r="H2447" t="s">
        <v>273</v>
      </c>
      <c r="I2447">
        <v>515</v>
      </c>
      <c r="J2447" t="s">
        <v>543</v>
      </c>
      <c r="K2447" t="s">
        <v>544</v>
      </c>
      <c r="L2447">
        <v>12394</v>
      </c>
      <c r="M2447" t="s">
        <v>307</v>
      </c>
      <c r="N2447" t="s">
        <v>308</v>
      </c>
      <c r="O2447">
        <v>12394</v>
      </c>
      <c r="P2447" t="s">
        <v>307</v>
      </c>
      <c r="Q2447" t="s">
        <v>308</v>
      </c>
      <c r="R2447" t="s">
        <v>553</v>
      </c>
      <c r="S2447" s="43">
        <v>0</v>
      </c>
      <c r="U2447" s="43">
        <v>20</v>
      </c>
      <c r="IF2447">
        <v>12394</v>
      </c>
      <c r="IG2447" t="s">
        <v>307</v>
      </c>
      <c r="IH2447" t="s">
        <v>287</v>
      </c>
      <c r="IK2447">
        <v>-2</v>
      </c>
      <c r="IL2447" t="s">
        <v>278</v>
      </c>
      <c r="IM2447" t="s">
        <v>279</v>
      </c>
      <c r="IN2447" t="s">
        <v>463</v>
      </c>
      <c r="IP2447" t="s">
        <v>481</v>
      </c>
    </row>
    <row r="2448" spans="1:250" x14ac:dyDescent="0.35">
      <c r="A2448">
        <v>15902</v>
      </c>
      <c r="B2448">
        <v>-922729984</v>
      </c>
      <c r="C2448">
        <v>1837</v>
      </c>
      <c r="D2448" t="s">
        <v>272</v>
      </c>
      <c r="E2448" t="s">
        <v>273</v>
      </c>
      <c r="F2448">
        <v>1848</v>
      </c>
      <c r="G2448" t="s">
        <v>285</v>
      </c>
      <c r="H2448" t="s">
        <v>273</v>
      </c>
      <c r="I2448">
        <v>513</v>
      </c>
      <c r="J2448" t="s">
        <v>545</v>
      </c>
      <c r="K2448" t="s">
        <v>546</v>
      </c>
      <c r="L2448">
        <v>12394</v>
      </c>
      <c r="M2448" t="s">
        <v>307</v>
      </c>
      <c r="N2448" t="s">
        <v>308</v>
      </c>
      <c r="O2448">
        <v>12394</v>
      </c>
      <c r="P2448" t="s">
        <v>307</v>
      </c>
      <c r="Q2448" t="s">
        <v>308</v>
      </c>
      <c r="R2448" t="s">
        <v>553</v>
      </c>
      <c r="S2448" s="43">
        <v>0</v>
      </c>
      <c r="U2448" s="43">
        <v>20</v>
      </c>
      <c r="IF2448">
        <v>12394</v>
      </c>
      <c r="IG2448" t="s">
        <v>307</v>
      </c>
      <c r="IH2448" t="s">
        <v>287</v>
      </c>
      <c r="IK2448">
        <v>-2</v>
      </c>
      <c r="IL2448" t="s">
        <v>278</v>
      </c>
      <c r="IM2448" t="s">
        <v>279</v>
      </c>
      <c r="IN2448" t="s">
        <v>463</v>
      </c>
      <c r="IP2448" t="s">
        <v>481</v>
      </c>
    </row>
    <row r="2449" spans="1:250" x14ac:dyDescent="0.35">
      <c r="A2449">
        <v>15903</v>
      </c>
      <c r="B2449">
        <v>-922729984</v>
      </c>
      <c r="C2449">
        <v>1837</v>
      </c>
      <c r="D2449" t="s">
        <v>272</v>
      </c>
      <c r="E2449" t="s">
        <v>273</v>
      </c>
      <c r="F2449">
        <v>1848</v>
      </c>
      <c r="G2449" t="s">
        <v>285</v>
      </c>
      <c r="H2449" t="s">
        <v>273</v>
      </c>
      <c r="I2449">
        <v>509</v>
      </c>
      <c r="J2449" t="s">
        <v>547</v>
      </c>
      <c r="K2449" t="s">
        <v>548</v>
      </c>
      <c r="L2449">
        <v>12394</v>
      </c>
      <c r="M2449" t="s">
        <v>307</v>
      </c>
      <c r="N2449" t="s">
        <v>308</v>
      </c>
      <c r="O2449">
        <v>12394</v>
      </c>
      <c r="P2449" t="s">
        <v>307</v>
      </c>
      <c r="Q2449" t="s">
        <v>308</v>
      </c>
      <c r="R2449" t="s">
        <v>553</v>
      </c>
      <c r="S2449" s="43">
        <v>0</v>
      </c>
      <c r="U2449" s="43">
        <v>20</v>
      </c>
      <c r="IF2449">
        <v>12394</v>
      </c>
      <c r="IG2449" t="s">
        <v>307</v>
      </c>
      <c r="IH2449" t="s">
        <v>287</v>
      </c>
      <c r="IK2449">
        <v>-2</v>
      </c>
      <c r="IL2449" t="s">
        <v>278</v>
      </c>
      <c r="IM2449" t="s">
        <v>279</v>
      </c>
      <c r="IN2449" t="s">
        <v>463</v>
      </c>
      <c r="IP2449" t="s">
        <v>481</v>
      </c>
    </row>
    <row r="2450" spans="1:250" x14ac:dyDescent="0.35">
      <c r="A2450">
        <v>15904</v>
      </c>
      <c r="B2450">
        <v>-922729984</v>
      </c>
      <c r="C2450">
        <v>1837</v>
      </c>
      <c r="D2450" t="s">
        <v>272</v>
      </c>
      <c r="E2450" t="s">
        <v>273</v>
      </c>
      <c r="F2450">
        <v>1848</v>
      </c>
      <c r="G2450" t="s">
        <v>285</v>
      </c>
      <c r="H2450" t="s">
        <v>273</v>
      </c>
      <c r="I2450">
        <v>507</v>
      </c>
      <c r="J2450" t="s">
        <v>549</v>
      </c>
      <c r="K2450" t="s">
        <v>550</v>
      </c>
      <c r="L2450">
        <v>12394</v>
      </c>
      <c r="M2450" t="s">
        <v>307</v>
      </c>
      <c r="N2450" t="s">
        <v>308</v>
      </c>
      <c r="O2450">
        <v>12394</v>
      </c>
      <c r="P2450" t="s">
        <v>307</v>
      </c>
      <c r="Q2450" t="s">
        <v>308</v>
      </c>
      <c r="R2450" t="s">
        <v>553</v>
      </c>
      <c r="S2450" s="43">
        <v>0</v>
      </c>
      <c r="U2450" s="43">
        <v>20</v>
      </c>
      <c r="IF2450">
        <v>12394</v>
      </c>
      <c r="IG2450" t="s">
        <v>307</v>
      </c>
      <c r="IH2450" t="s">
        <v>287</v>
      </c>
      <c r="IK2450">
        <v>-2</v>
      </c>
      <c r="IL2450" t="s">
        <v>278</v>
      </c>
      <c r="IM2450" t="s">
        <v>279</v>
      </c>
      <c r="IN2450" t="s">
        <v>463</v>
      </c>
      <c r="IP2450" t="s">
        <v>481</v>
      </c>
    </row>
    <row r="2451" spans="1:250" x14ac:dyDescent="0.35">
      <c r="A2451">
        <v>15905</v>
      </c>
      <c r="B2451">
        <v>-922729984</v>
      </c>
      <c r="C2451">
        <v>1837</v>
      </c>
      <c r="D2451" t="s">
        <v>272</v>
      </c>
      <c r="E2451" t="s">
        <v>273</v>
      </c>
      <c r="F2451">
        <v>1848</v>
      </c>
      <c r="G2451" t="s">
        <v>285</v>
      </c>
      <c r="H2451" t="s">
        <v>273</v>
      </c>
      <c r="I2451">
        <v>528</v>
      </c>
      <c r="J2451" t="s">
        <v>531</v>
      </c>
      <c r="K2451" t="s">
        <v>532</v>
      </c>
      <c r="L2451">
        <v>12392</v>
      </c>
      <c r="M2451" t="s">
        <v>305</v>
      </c>
      <c r="N2451" t="s">
        <v>306</v>
      </c>
      <c r="O2451">
        <v>12392</v>
      </c>
      <c r="P2451" t="s">
        <v>305</v>
      </c>
      <c r="Q2451" t="s">
        <v>306</v>
      </c>
      <c r="R2451" t="s">
        <v>553</v>
      </c>
      <c r="S2451" s="43">
        <v>0</v>
      </c>
      <c r="U2451" s="43">
        <v>20</v>
      </c>
      <c r="IF2451">
        <v>12392</v>
      </c>
      <c r="IG2451" t="s">
        <v>305</v>
      </c>
      <c r="IH2451" t="s">
        <v>287</v>
      </c>
      <c r="IK2451">
        <v>-2</v>
      </c>
      <c r="IL2451" t="s">
        <v>278</v>
      </c>
      <c r="IM2451" t="s">
        <v>279</v>
      </c>
      <c r="IN2451" t="s">
        <v>463</v>
      </c>
      <c r="IP2451" t="s">
        <v>480</v>
      </c>
    </row>
    <row r="2452" spans="1:250" x14ac:dyDescent="0.35">
      <c r="A2452">
        <v>15906</v>
      </c>
      <c r="B2452">
        <v>-922729984</v>
      </c>
      <c r="C2452">
        <v>1837</v>
      </c>
      <c r="D2452" t="s">
        <v>272</v>
      </c>
      <c r="E2452" t="s">
        <v>273</v>
      </c>
      <c r="F2452">
        <v>1848</v>
      </c>
      <c r="G2452" t="s">
        <v>285</v>
      </c>
      <c r="H2452" t="s">
        <v>273</v>
      </c>
      <c r="I2452">
        <v>527</v>
      </c>
      <c r="J2452" t="s">
        <v>535</v>
      </c>
      <c r="K2452" t="s">
        <v>536</v>
      </c>
      <c r="L2452">
        <v>12392</v>
      </c>
      <c r="M2452" t="s">
        <v>305</v>
      </c>
      <c r="N2452" t="s">
        <v>306</v>
      </c>
      <c r="O2452">
        <v>12392</v>
      </c>
      <c r="P2452" t="s">
        <v>305</v>
      </c>
      <c r="Q2452" t="s">
        <v>306</v>
      </c>
      <c r="R2452" t="s">
        <v>553</v>
      </c>
      <c r="S2452" s="43">
        <v>0</v>
      </c>
      <c r="U2452" s="43">
        <v>20</v>
      </c>
      <c r="IF2452">
        <v>12392</v>
      </c>
      <c r="IG2452" t="s">
        <v>305</v>
      </c>
      <c r="IH2452" t="s">
        <v>287</v>
      </c>
      <c r="IK2452">
        <v>-2</v>
      </c>
      <c r="IL2452" t="s">
        <v>278</v>
      </c>
      <c r="IM2452" t="s">
        <v>279</v>
      </c>
      <c r="IN2452" t="s">
        <v>463</v>
      </c>
      <c r="IP2452" t="s">
        <v>480</v>
      </c>
    </row>
    <row r="2453" spans="1:250" x14ac:dyDescent="0.35">
      <c r="A2453">
        <v>15907</v>
      </c>
      <c r="B2453">
        <v>-922729984</v>
      </c>
      <c r="C2453">
        <v>1837</v>
      </c>
      <c r="D2453" t="s">
        <v>272</v>
      </c>
      <c r="E2453" t="s">
        <v>273</v>
      </c>
      <c r="F2453">
        <v>13794</v>
      </c>
      <c r="G2453" t="s">
        <v>274</v>
      </c>
      <c r="H2453" t="s">
        <v>275</v>
      </c>
      <c r="I2453">
        <v>507</v>
      </c>
      <c r="J2453" t="s">
        <v>549</v>
      </c>
      <c r="K2453" t="s">
        <v>550</v>
      </c>
      <c r="L2453">
        <v>13917</v>
      </c>
      <c r="M2453" t="s">
        <v>309</v>
      </c>
      <c r="N2453" t="s">
        <v>310</v>
      </c>
      <c r="O2453">
        <v>13917</v>
      </c>
      <c r="P2453" t="s">
        <v>309</v>
      </c>
      <c r="Q2453" t="s">
        <v>310</v>
      </c>
      <c r="R2453" t="s">
        <v>553</v>
      </c>
      <c r="S2453" s="43">
        <v>0</v>
      </c>
      <c r="U2453" s="43">
        <v>20</v>
      </c>
      <c r="IF2453">
        <v>13917</v>
      </c>
      <c r="IG2453" t="s">
        <v>309</v>
      </c>
      <c r="IH2453" t="s">
        <v>311</v>
      </c>
      <c r="IK2453">
        <v>-2</v>
      </c>
      <c r="IL2453" t="s">
        <v>278</v>
      </c>
      <c r="IM2453" t="s">
        <v>279</v>
      </c>
      <c r="IN2453" t="s">
        <v>468</v>
      </c>
      <c r="IP2453" t="s">
        <v>482</v>
      </c>
    </row>
    <row r="2454" spans="1:250" x14ac:dyDescent="0.35">
      <c r="A2454">
        <v>15908</v>
      </c>
      <c r="B2454">
        <v>-922729984</v>
      </c>
      <c r="C2454">
        <v>1837</v>
      </c>
      <c r="D2454" t="s">
        <v>272</v>
      </c>
      <c r="E2454" t="s">
        <v>273</v>
      </c>
      <c r="F2454">
        <v>1848</v>
      </c>
      <c r="G2454" t="s">
        <v>285</v>
      </c>
      <c r="H2454" t="s">
        <v>273</v>
      </c>
      <c r="I2454">
        <v>528</v>
      </c>
      <c r="J2454" t="s">
        <v>531</v>
      </c>
      <c r="K2454" t="s">
        <v>532</v>
      </c>
      <c r="L2454">
        <v>12394</v>
      </c>
      <c r="M2454" t="s">
        <v>307</v>
      </c>
      <c r="N2454" t="s">
        <v>308</v>
      </c>
      <c r="O2454">
        <v>12394</v>
      </c>
      <c r="P2454" t="s">
        <v>307</v>
      </c>
      <c r="Q2454" t="s">
        <v>308</v>
      </c>
      <c r="R2454" t="s">
        <v>553</v>
      </c>
      <c r="S2454" s="43">
        <v>0</v>
      </c>
      <c r="U2454" s="43">
        <v>20</v>
      </c>
      <c r="IF2454">
        <v>12394</v>
      </c>
      <c r="IG2454" t="s">
        <v>307</v>
      </c>
      <c r="IH2454" t="s">
        <v>287</v>
      </c>
      <c r="IK2454">
        <v>-2</v>
      </c>
      <c r="IL2454" t="s">
        <v>278</v>
      </c>
      <c r="IM2454" t="s">
        <v>279</v>
      </c>
      <c r="IN2454" t="s">
        <v>463</v>
      </c>
      <c r="IP2454" t="s">
        <v>481</v>
      </c>
    </row>
    <row r="2455" spans="1:250" x14ac:dyDescent="0.35">
      <c r="A2455">
        <v>15909</v>
      </c>
      <c r="B2455">
        <v>-922729984</v>
      </c>
      <c r="C2455">
        <v>1837</v>
      </c>
      <c r="D2455" t="s">
        <v>272</v>
      </c>
      <c r="E2455" t="s">
        <v>273</v>
      </c>
      <c r="F2455">
        <v>1848</v>
      </c>
      <c r="G2455" t="s">
        <v>285</v>
      </c>
      <c r="H2455" t="s">
        <v>273</v>
      </c>
      <c r="I2455">
        <v>527</v>
      </c>
      <c r="J2455" t="s">
        <v>535</v>
      </c>
      <c r="K2455" t="s">
        <v>536</v>
      </c>
      <c r="L2455">
        <v>12394</v>
      </c>
      <c r="M2455" t="s">
        <v>307</v>
      </c>
      <c r="N2455" t="s">
        <v>308</v>
      </c>
      <c r="O2455">
        <v>12394</v>
      </c>
      <c r="P2455" t="s">
        <v>307</v>
      </c>
      <c r="Q2455" t="s">
        <v>308</v>
      </c>
      <c r="R2455" t="s">
        <v>553</v>
      </c>
      <c r="S2455" s="43">
        <v>0</v>
      </c>
      <c r="U2455" s="43">
        <v>20</v>
      </c>
      <c r="IF2455">
        <v>12394</v>
      </c>
      <c r="IG2455" t="s">
        <v>307</v>
      </c>
      <c r="IH2455" t="s">
        <v>287</v>
      </c>
      <c r="IK2455">
        <v>-2</v>
      </c>
      <c r="IL2455" t="s">
        <v>278</v>
      </c>
      <c r="IM2455" t="s">
        <v>279</v>
      </c>
      <c r="IN2455" t="s">
        <v>463</v>
      </c>
      <c r="IP2455" t="s">
        <v>481</v>
      </c>
    </row>
    <row r="2456" spans="1:250" x14ac:dyDescent="0.35">
      <c r="A2456">
        <v>15910</v>
      </c>
      <c r="B2456">
        <v>-922729984</v>
      </c>
      <c r="C2456">
        <v>1837</v>
      </c>
      <c r="D2456" t="s">
        <v>272</v>
      </c>
      <c r="E2456" t="s">
        <v>273</v>
      </c>
      <c r="F2456">
        <v>1848</v>
      </c>
      <c r="G2456" t="s">
        <v>285</v>
      </c>
      <c r="H2456" t="s">
        <v>273</v>
      </c>
      <c r="I2456">
        <v>523</v>
      </c>
      <c r="J2456" t="s">
        <v>537</v>
      </c>
      <c r="K2456" t="s">
        <v>538</v>
      </c>
      <c r="L2456">
        <v>12394</v>
      </c>
      <c r="M2456" t="s">
        <v>307</v>
      </c>
      <c r="N2456" t="s">
        <v>308</v>
      </c>
      <c r="O2456">
        <v>12394</v>
      </c>
      <c r="P2456" t="s">
        <v>307</v>
      </c>
      <c r="Q2456" t="s">
        <v>308</v>
      </c>
      <c r="R2456" t="s">
        <v>553</v>
      </c>
      <c r="S2456" s="43">
        <v>0</v>
      </c>
      <c r="U2456" s="43">
        <v>20</v>
      </c>
      <c r="IF2456">
        <v>12394</v>
      </c>
      <c r="IG2456" t="s">
        <v>307</v>
      </c>
      <c r="IH2456" t="s">
        <v>287</v>
      </c>
      <c r="IK2456">
        <v>-2</v>
      </c>
      <c r="IL2456" t="s">
        <v>278</v>
      </c>
      <c r="IM2456" t="s">
        <v>279</v>
      </c>
      <c r="IN2456" t="s">
        <v>463</v>
      </c>
      <c r="IP2456" t="s">
        <v>481</v>
      </c>
    </row>
    <row r="2457" spans="1:250" x14ac:dyDescent="0.35">
      <c r="A2457">
        <v>15911</v>
      </c>
      <c r="B2457">
        <v>-922729984</v>
      </c>
      <c r="C2457">
        <v>1837</v>
      </c>
      <c r="D2457" t="s">
        <v>272</v>
      </c>
      <c r="E2457" t="s">
        <v>273</v>
      </c>
      <c r="F2457">
        <v>1848</v>
      </c>
      <c r="G2457" t="s">
        <v>285</v>
      </c>
      <c r="H2457" t="s">
        <v>273</v>
      </c>
      <c r="I2457">
        <v>521</v>
      </c>
      <c r="J2457" t="s">
        <v>539</v>
      </c>
      <c r="K2457" t="s">
        <v>540</v>
      </c>
      <c r="L2457">
        <v>12394</v>
      </c>
      <c r="M2457" t="s">
        <v>307</v>
      </c>
      <c r="N2457" t="s">
        <v>308</v>
      </c>
      <c r="O2457">
        <v>12394</v>
      </c>
      <c r="P2457" t="s">
        <v>307</v>
      </c>
      <c r="Q2457" t="s">
        <v>308</v>
      </c>
      <c r="R2457" t="s">
        <v>553</v>
      </c>
      <c r="S2457" s="43">
        <v>0</v>
      </c>
      <c r="U2457" s="43">
        <v>20</v>
      </c>
      <c r="IF2457">
        <v>12394</v>
      </c>
      <c r="IG2457" t="s">
        <v>307</v>
      </c>
      <c r="IH2457" t="s">
        <v>287</v>
      </c>
      <c r="IK2457">
        <v>-2</v>
      </c>
      <c r="IL2457" t="s">
        <v>278</v>
      </c>
      <c r="IM2457" t="s">
        <v>279</v>
      </c>
      <c r="IN2457" t="s">
        <v>463</v>
      </c>
      <c r="IP2457" t="s">
        <v>481</v>
      </c>
    </row>
    <row r="2458" spans="1:250" x14ac:dyDescent="0.35">
      <c r="A2458">
        <v>15912</v>
      </c>
      <c r="B2458">
        <v>-922729984</v>
      </c>
      <c r="C2458">
        <v>1837</v>
      </c>
      <c r="D2458" t="s">
        <v>272</v>
      </c>
      <c r="E2458" t="s">
        <v>273</v>
      </c>
      <c r="F2458">
        <v>1848</v>
      </c>
      <c r="G2458" t="s">
        <v>285</v>
      </c>
      <c r="H2458" t="s">
        <v>273</v>
      </c>
      <c r="I2458">
        <v>519</v>
      </c>
      <c r="J2458" t="s">
        <v>541</v>
      </c>
      <c r="K2458" t="s">
        <v>542</v>
      </c>
      <c r="L2458">
        <v>12394</v>
      </c>
      <c r="M2458" t="s">
        <v>307</v>
      </c>
      <c r="N2458" t="s">
        <v>308</v>
      </c>
      <c r="O2458">
        <v>12394</v>
      </c>
      <c r="P2458" t="s">
        <v>307</v>
      </c>
      <c r="Q2458" t="s">
        <v>308</v>
      </c>
      <c r="R2458" t="s">
        <v>553</v>
      </c>
      <c r="S2458" s="43">
        <v>0</v>
      </c>
      <c r="U2458" s="43">
        <v>20</v>
      </c>
      <c r="IF2458">
        <v>12394</v>
      </c>
      <c r="IG2458" t="s">
        <v>307</v>
      </c>
      <c r="IH2458" t="s">
        <v>287</v>
      </c>
      <c r="IK2458">
        <v>-2</v>
      </c>
      <c r="IL2458" t="s">
        <v>278</v>
      </c>
      <c r="IM2458" t="s">
        <v>279</v>
      </c>
      <c r="IN2458" t="s">
        <v>463</v>
      </c>
      <c r="IP2458" t="s">
        <v>481</v>
      </c>
    </row>
    <row r="2459" spans="1:250" x14ac:dyDescent="0.35">
      <c r="A2459">
        <v>15913</v>
      </c>
      <c r="B2459">
        <v>-922729984</v>
      </c>
      <c r="C2459">
        <v>1837</v>
      </c>
      <c r="D2459" t="s">
        <v>272</v>
      </c>
      <c r="E2459" t="s">
        <v>273</v>
      </c>
      <c r="F2459">
        <v>13794</v>
      </c>
      <c r="G2459" t="s">
        <v>274</v>
      </c>
      <c r="H2459" t="s">
        <v>275</v>
      </c>
      <c r="I2459">
        <v>523</v>
      </c>
      <c r="J2459" t="s">
        <v>537</v>
      </c>
      <c r="K2459" t="s">
        <v>538</v>
      </c>
      <c r="L2459">
        <v>13917</v>
      </c>
      <c r="M2459" t="s">
        <v>309</v>
      </c>
      <c r="N2459" t="s">
        <v>310</v>
      </c>
      <c r="O2459">
        <v>13917</v>
      </c>
      <c r="P2459" t="s">
        <v>309</v>
      </c>
      <c r="Q2459" t="s">
        <v>310</v>
      </c>
      <c r="R2459" t="s">
        <v>553</v>
      </c>
      <c r="S2459" s="43">
        <v>0</v>
      </c>
      <c r="U2459" s="43">
        <v>20</v>
      </c>
      <c r="IF2459">
        <v>13917</v>
      </c>
      <c r="IG2459" t="s">
        <v>309</v>
      </c>
      <c r="IH2459" t="s">
        <v>311</v>
      </c>
      <c r="IK2459">
        <v>-2</v>
      </c>
      <c r="IL2459" t="s">
        <v>278</v>
      </c>
      <c r="IM2459" t="s">
        <v>279</v>
      </c>
      <c r="IN2459" t="s">
        <v>468</v>
      </c>
      <c r="IP2459" t="s">
        <v>482</v>
      </c>
    </row>
    <row r="2460" spans="1:250" x14ac:dyDescent="0.35">
      <c r="A2460">
        <v>15914</v>
      </c>
      <c r="B2460">
        <v>-922729984</v>
      </c>
      <c r="C2460">
        <v>1837</v>
      </c>
      <c r="D2460" t="s">
        <v>272</v>
      </c>
      <c r="E2460" t="s">
        <v>273</v>
      </c>
      <c r="F2460">
        <v>13794</v>
      </c>
      <c r="G2460" t="s">
        <v>274</v>
      </c>
      <c r="H2460" t="s">
        <v>275</v>
      </c>
      <c r="I2460">
        <v>521</v>
      </c>
      <c r="J2460" t="s">
        <v>539</v>
      </c>
      <c r="K2460" t="s">
        <v>540</v>
      </c>
      <c r="L2460">
        <v>13917</v>
      </c>
      <c r="M2460" t="s">
        <v>309</v>
      </c>
      <c r="N2460" t="s">
        <v>310</v>
      </c>
      <c r="O2460">
        <v>13917</v>
      </c>
      <c r="P2460" t="s">
        <v>309</v>
      </c>
      <c r="Q2460" t="s">
        <v>310</v>
      </c>
      <c r="R2460" t="s">
        <v>553</v>
      </c>
      <c r="S2460" s="43">
        <v>0</v>
      </c>
      <c r="U2460" s="43">
        <v>20</v>
      </c>
      <c r="IF2460">
        <v>13917</v>
      </c>
      <c r="IG2460" t="s">
        <v>309</v>
      </c>
      <c r="IH2460" t="s">
        <v>311</v>
      </c>
      <c r="IK2460">
        <v>-2</v>
      </c>
      <c r="IL2460" t="s">
        <v>278</v>
      </c>
      <c r="IM2460" t="s">
        <v>279</v>
      </c>
      <c r="IN2460" t="s">
        <v>468</v>
      </c>
      <c r="IP2460" t="s">
        <v>482</v>
      </c>
    </row>
    <row r="2461" spans="1:250" x14ac:dyDescent="0.35">
      <c r="A2461">
        <v>15915</v>
      </c>
      <c r="B2461">
        <v>-922729984</v>
      </c>
      <c r="C2461">
        <v>1837</v>
      </c>
      <c r="D2461" t="s">
        <v>272</v>
      </c>
      <c r="E2461" t="s">
        <v>273</v>
      </c>
      <c r="F2461">
        <v>13794</v>
      </c>
      <c r="G2461" t="s">
        <v>274</v>
      </c>
      <c r="H2461" t="s">
        <v>275</v>
      </c>
      <c r="I2461">
        <v>519</v>
      </c>
      <c r="J2461" t="s">
        <v>541</v>
      </c>
      <c r="K2461" t="s">
        <v>542</v>
      </c>
      <c r="L2461">
        <v>13917</v>
      </c>
      <c r="M2461" t="s">
        <v>309</v>
      </c>
      <c r="N2461" t="s">
        <v>310</v>
      </c>
      <c r="O2461">
        <v>13917</v>
      </c>
      <c r="P2461" t="s">
        <v>309</v>
      </c>
      <c r="Q2461" t="s">
        <v>310</v>
      </c>
      <c r="R2461" t="s">
        <v>553</v>
      </c>
      <c r="S2461" s="43">
        <v>0</v>
      </c>
      <c r="U2461" s="43">
        <v>20</v>
      </c>
      <c r="IF2461">
        <v>13917</v>
      </c>
      <c r="IG2461" t="s">
        <v>309</v>
      </c>
      <c r="IH2461" t="s">
        <v>311</v>
      </c>
      <c r="IK2461">
        <v>-2</v>
      </c>
      <c r="IL2461" t="s">
        <v>278</v>
      </c>
      <c r="IM2461" t="s">
        <v>279</v>
      </c>
      <c r="IN2461" t="s">
        <v>468</v>
      </c>
      <c r="IP2461" t="s">
        <v>482</v>
      </c>
    </row>
    <row r="2462" spans="1:250" x14ac:dyDescent="0.35">
      <c r="A2462">
        <v>15916</v>
      </c>
      <c r="B2462">
        <v>-922729984</v>
      </c>
      <c r="C2462">
        <v>1837</v>
      </c>
      <c r="D2462" t="s">
        <v>272</v>
      </c>
      <c r="E2462" t="s">
        <v>273</v>
      </c>
      <c r="F2462">
        <v>13794</v>
      </c>
      <c r="G2462" t="s">
        <v>274</v>
      </c>
      <c r="H2462" t="s">
        <v>275</v>
      </c>
      <c r="I2462">
        <v>515</v>
      </c>
      <c r="J2462" t="s">
        <v>543</v>
      </c>
      <c r="K2462" t="s">
        <v>544</v>
      </c>
      <c r="L2462">
        <v>13917</v>
      </c>
      <c r="M2462" t="s">
        <v>309</v>
      </c>
      <c r="N2462" t="s">
        <v>310</v>
      </c>
      <c r="O2462">
        <v>13917</v>
      </c>
      <c r="P2462" t="s">
        <v>309</v>
      </c>
      <c r="Q2462" t="s">
        <v>310</v>
      </c>
      <c r="R2462" t="s">
        <v>553</v>
      </c>
      <c r="S2462" s="43">
        <v>0</v>
      </c>
      <c r="U2462" s="43">
        <v>20</v>
      </c>
      <c r="IF2462">
        <v>13917</v>
      </c>
      <c r="IG2462" t="s">
        <v>309</v>
      </c>
      <c r="IH2462" t="s">
        <v>311</v>
      </c>
      <c r="IK2462">
        <v>-2</v>
      </c>
      <c r="IL2462" t="s">
        <v>278</v>
      </c>
      <c r="IM2462" t="s">
        <v>279</v>
      </c>
      <c r="IN2462" t="s">
        <v>468</v>
      </c>
      <c r="IP2462" t="s">
        <v>482</v>
      </c>
    </row>
    <row r="2463" spans="1:250" x14ac:dyDescent="0.35">
      <c r="A2463">
        <v>15917</v>
      </c>
      <c r="B2463">
        <v>-922729984</v>
      </c>
      <c r="C2463">
        <v>1837</v>
      </c>
      <c r="D2463" t="s">
        <v>272</v>
      </c>
      <c r="E2463" t="s">
        <v>273</v>
      </c>
      <c r="F2463">
        <v>13794</v>
      </c>
      <c r="G2463" t="s">
        <v>274</v>
      </c>
      <c r="H2463" t="s">
        <v>275</v>
      </c>
      <c r="I2463">
        <v>513</v>
      </c>
      <c r="J2463" t="s">
        <v>545</v>
      </c>
      <c r="K2463" t="s">
        <v>546</v>
      </c>
      <c r="L2463">
        <v>13917</v>
      </c>
      <c r="M2463" t="s">
        <v>309</v>
      </c>
      <c r="N2463" t="s">
        <v>310</v>
      </c>
      <c r="O2463">
        <v>13917</v>
      </c>
      <c r="P2463" t="s">
        <v>309</v>
      </c>
      <c r="Q2463" t="s">
        <v>310</v>
      </c>
      <c r="R2463" t="s">
        <v>553</v>
      </c>
      <c r="S2463" s="43">
        <v>0</v>
      </c>
      <c r="U2463" s="43">
        <v>20</v>
      </c>
      <c r="IF2463">
        <v>13917</v>
      </c>
      <c r="IG2463" t="s">
        <v>309</v>
      </c>
      <c r="IH2463" t="s">
        <v>311</v>
      </c>
      <c r="IK2463">
        <v>-2</v>
      </c>
      <c r="IL2463" t="s">
        <v>278</v>
      </c>
      <c r="IM2463" t="s">
        <v>279</v>
      </c>
      <c r="IN2463" t="s">
        <v>468</v>
      </c>
      <c r="IP2463" t="s">
        <v>482</v>
      </c>
    </row>
    <row r="2464" spans="1:250" x14ac:dyDescent="0.35">
      <c r="A2464">
        <v>15918</v>
      </c>
      <c r="B2464">
        <v>-922729984</v>
      </c>
      <c r="C2464">
        <v>1837</v>
      </c>
      <c r="D2464" t="s">
        <v>272</v>
      </c>
      <c r="E2464" t="s">
        <v>273</v>
      </c>
      <c r="F2464">
        <v>13794</v>
      </c>
      <c r="G2464" t="s">
        <v>274</v>
      </c>
      <c r="H2464" t="s">
        <v>275</v>
      </c>
      <c r="I2464">
        <v>509</v>
      </c>
      <c r="J2464" t="s">
        <v>547</v>
      </c>
      <c r="K2464" t="s">
        <v>548</v>
      </c>
      <c r="L2464">
        <v>13917</v>
      </c>
      <c r="M2464" t="s">
        <v>309</v>
      </c>
      <c r="N2464" t="s">
        <v>310</v>
      </c>
      <c r="O2464">
        <v>13917</v>
      </c>
      <c r="P2464" t="s">
        <v>309</v>
      </c>
      <c r="Q2464" t="s">
        <v>310</v>
      </c>
      <c r="R2464" t="s">
        <v>553</v>
      </c>
      <c r="S2464" s="43">
        <v>0</v>
      </c>
      <c r="U2464" s="43">
        <v>20</v>
      </c>
      <c r="IF2464">
        <v>13917</v>
      </c>
      <c r="IG2464" t="s">
        <v>309</v>
      </c>
      <c r="IH2464" t="s">
        <v>311</v>
      </c>
      <c r="IK2464">
        <v>-2</v>
      </c>
      <c r="IL2464" t="s">
        <v>278</v>
      </c>
      <c r="IM2464" t="s">
        <v>279</v>
      </c>
      <c r="IN2464" t="s">
        <v>468</v>
      </c>
      <c r="IP2464" t="s">
        <v>482</v>
      </c>
    </row>
    <row r="2465" spans="1:250" x14ac:dyDescent="0.35">
      <c r="A2465">
        <v>15919</v>
      </c>
      <c r="B2465">
        <v>-922729984</v>
      </c>
      <c r="C2465">
        <v>1837</v>
      </c>
      <c r="D2465" t="s">
        <v>272</v>
      </c>
      <c r="E2465" t="s">
        <v>273</v>
      </c>
      <c r="F2465">
        <v>13794</v>
      </c>
      <c r="G2465" t="s">
        <v>274</v>
      </c>
      <c r="H2465" t="s">
        <v>275</v>
      </c>
      <c r="I2465">
        <v>515</v>
      </c>
      <c r="J2465" t="s">
        <v>543</v>
      </c>
      <c r="K2465" t="s">
        <v>544</v>
      </c>
      <c r="L2465">
        <v>15189</v>
      </c>
      <c r="M2465" t="s">
        <v>312</v>
      </c>
      <c r="N2465" t="s">
        <v>313</v>
      </c>
      <c r="O2465">
        <v>15189</v>
      </c>
      <c r="P2465" t="s">
        <v>312</v>
      </c>
      <c r="Q2465" t="s">
        <v>313</v>
      </c>
      <c r="R2465" t="s">
        <v>553</v>
      </c>
      <c r="S2465" s="43">
        <v>0</v>
      </c>
      <c r="U2465" s="43">
        <v>20</v>
      </c>
      <c r="IF2465">
        <v>15189</v>
      </c>
      <c r="IG2465" t="s">
        <v>312</v>
      </c>
      <c r="IH2465" t="s">
        <v>311</v>
      </c>
      <c r="IK2465">
        <v>-2</v>
      </c>
      <c r="IL2465" t="s">
        <v>278</v>
      </c>
      <c r="IM2465" t="s">
        <v>279</v>
      </c>
      <c r="IN2465" t="s">
        <v>468</v>
      </c>
      <c r="IP2465" t="s">
        <v>483</v>
      </c>
    </row>
    <row r="2466" spans="1:250" x14ac:dyDescent="0.35">
      <c r="A2466">
        <v>15920</v>
      </c>
      <c r="B2466">
        <v>-922729984</v>
      </c>
      <c r="C2466">
        <v>1837</v>
      </c>
      <c r="D2466" t="s">
        <v>272</v>
      </c>
      <c r="E2466" t="s">
        <v>273</v>
      </c>
      <c r="F2466">
        <v>13794</v>
      </c>
      <c r="G2466" t="s">
        <v>274</v>
      </c>
      <c r="H2466" t="s">
        <v>275</v>
      </c>
      <c r="I2466">
        <v>513</v>
      </c>
      <c r="J2466" t="s">
        <v>545</v>
      </c>
      <c r="K2466" t="s">
        <v>546</v>
      </c>
      <c r="L2466">
        <v>15189</v>
      </c>
      <c r="M2466" t="s">
        <v>312</v>
      </c>
      <c r="N2466" t="s">
        <v>313</v>
      </c>
      <c r="O2466">
        <v>15189</v>
      </c>
      <c r="P2466" t="s">
        <v>312</v>
      </c>
      <c r="Q2466" t="s">
        <v>313</v>
      </c>
      <c r="R2466" t="s">
        <v>553</v>
      </c>
      <c r="S2466" s="43">
        <v>0</v>
      </c>
      <c r="U2466" s="43">
        <v>20</v>
      </c>
      <c r="IF2466">
        <v>15189</v>
      </c>
      <c r="IG2466" t="s">
        <v>312</v>
      </c>
      <c r="IH2466" t="s">
        <v>311</v>
      </c>
      <c r="IK2466">
        <v>-2</v>
      </c>
      <c r="IL2466" t="s">
        <v>278</v>
      </c>
      <c r="IM2466" t="s">
        <v>279</v>
      </c>
      <c r="IN2466" t="s">
        <v>468</v>
      </c>
      <c r="IP2466" t="s">
        <v>483</v>
      </c>
    </row>
    <row r="2467" spans="1:250" x14ac:dyDescent="0.35">
      <c r="A2467">
        <v>15921</v>
      </c>
      <c r="B2467">
        <v>-922729984</v>
      </c>
      <c r="C2467">
        <v>1837</v>
      </c>
      <c r="D2467" t="s">
        <v>272</v>
      </c>
      <c r="E2467" t="s">
        <v>273</v>
      </c>
      <c r="F2467">
        <v>13794</v>
      </c>
      <c r="G2467" t="s">
        <v>274</v>
      </c>
      <c r="H2467" t="s">
        <v>275</v>
      </c>
      <c r="I2467">
        <v>509</v>
      </c>
      <c r="J2467" t="s">
        <v>547</v>
      </c>
      <c r="K2467" t="s">
        <v>548</v>
      </c>
      <c r="L2467">
        <v>15189</v>
      </c>
      <c r="M2467" t="s">
        <v>312</v>
      </c>
      <c r="N2467" t="s">
        <v>313</v>
      </c>
      <c r="O2467">
        <v>15189</v>
      </c>
      <c r="P2467" t="s">
        <v>312</v>
      </c>
      <c r="Q2467" t="s">
        <v>313</v>
      </c>
      <c r="R2467" t="s">
        <v>553</v>
      </c>
      <c r="S2467" s="43">
        <v>0</v>
      </c>
      <c r="U2467" s="43">
        <v>20</v>
      </c>
      <c r="IF2467">
        <v>15189</v>
      </c>
      <c r="IG2467" t="s">
        <v>312</v>
      </c>
      <c r="IH2467" t="s">
        <v>311</v>
      </c>
      <c r="IK2467">
        <v>-2</v>
      </c>
      <c r="IL2467" t="s">
        <v>278</v>
      </c>
      <c r="IM2467" t="s">
        <v>279</v>
      </c>
      <c r="IN2467" t="s">
        <v>468</v>
      </c>
      <c r="IP2467" t="s">
        <v>483</v>
      </c>
    </row>
    <row r="2468" spans="1:250" x14ac:dyDescent="0.35">
      <c r="A2468">
        <v>15922</v>
      </c>
      <c r="B2468">
        <v>-922729984</v>
      </c>
      <c r="C2468">
        <v>1837</v>
      </c>
      <c r="D2468" t="s">
        <v>272</v>
      </c>
      <c r="E2468" t="s">
        <v>273</v>
      </c>
      <c r="F2468">
        <v>13794</v>
      </c>
      <c r="G2468" t="s">
        <v>274</v>
      </c>
      <c r="H2468" t="s">
        <v>275</v>
      </c>
      <c r="I2468">
        <v>507</v>
      </c>
      <c r="J2468" t="s">
        <v>549</v>
      </c>
      <c r="K2468" t="s">
        <v>550</v>
      </c>
      <c r="L2468">
        <v>15189</v>
      </c>
      <c r="M2468" t="s">
        <v>312</v>
      </c>
      <c r="N2468" t="s">
        <v>313</v>
      </c>
      <c r="O2468">
        <v>15189</v>
      </c>
      <c r="P2468" t="s">
        <v>312</v>
      </c>
      <c r="Q2468" t="s">
        <v>313</v>
      </c>
      <c r="R2468" t="s">
        <v>553</v>
      </c>
      <c r="S2468" s="43">
        <v>0</v>
      </c>
      <c r="U2468" s="43">
        <v>20</v>
      </c>
      <c r="IF2468">
        <v>15189</v>
      </c>
      <c r="IG2468" t="s">
        <v>312</v>
      </c>
      <c r="IH2468" t="s">
        <v>311</v>
      </c>
      <c r="IK2468">
        <v>-2</v>
      </c>
      <c r="IL2468" t="s">
        <v>278</v>
      </c>
      <c r="IM2468" t="s">
        <v>279</v>
      </c>
      <c r="IN2468" t="s">
        <v>468</v>
      </c>
      <c r="IP2468" t="s">
        <v>483</v>
      </c>
    </row>
    <row r="2469" spans="1:250" x14ac:dyDescent="0.35">
      <c r="A2469">
        <v>15923</v>
      </c>
      <c r="B2469">
        <v>-922729984</v>
      </c>
      <c r="C2469">
        <v>1837</v>
      </c>
      <c r="D2469" t="s">
        <v>272</v>
      </c>
      <c r="E2469" t="s">
        <v>273</v>
      </c>
      <c r="F2469">
        <v>13794</v>
      </c>
      <c r="G2469" t="s">
        <v>274</v>
      </c>
      <c r="H2469" t="s">
        <v>275</v>
      </c>
      <c r="I2469">
        <v>528</v>
      </c>
      <c r="J2469" t="s">
        <v>531</v>
      </c>
      <c r="K2469" t="s">
        <v>532</v>
      </c>
      <c r="L2469">
        <v>13917</v>
      </c>
      <c r="M2469" t="s">
        <v>309</v>
      </c>
      <c r="N2469" t="s">
        <v>310</v>
      </c>
      <c r="O2469">
        <v>13917</v>
      </c>
      <c r="P2469" t="s">
        <v>309</v>
      </c>
      <c r="Q2469" t="s">
        <v>310</v>
      </c>
      <c r="R2469" t="s">
        <v>553</v>
      </c>
      <c r="S2469" s="43">
        <v>0</v>
      </c>
      <c r="U2469" s="43">
        <v>20</v>
      </c>
      <c r="IF2469">
        <v>13917</v>
      </c>
      <c r="IG2469" t="s">
        <v>309</v>
      </c>
      <c r="IH2469" t="s">
        <v>311</v>
      </c>
      <c r="IK2469">
        <v>-2</v>
      </c>
      <c r="IL2469" t="s">
        <v>278</v>
      </c>
      <c r="IM2469" t="s">
        <v>279</v>
      </c>
      <c r="IN2469" t="s">
        <v>468</v>
      </c>
      <c r="IP2469" t="s">
        <v>482</v>
      </c>
    </row>
    <row r="2470" spans="1:250" x14ac:dyDescent="0.35">
      <c r="A2470">
        <v>15924</v>
      </c>
      <c r="B2470">
        <v>-922729984</v>
      </c>
      <c r="C2470">
        <v>1837</v>
      </c>
      <c r="D2470" t="s">
        <v>272</v>
      </c>
      <c r="E2470" t="s">
        <v>273</v>
      </c>
      <c r="F2470">
        <v>13794</v>
      </c>
      <c r="G2470" t="s">
        <v>274</v>
      </c>
      <c r="H2470" t="s">
        <v>275</v>
      </c>
      <c r="I2470">
        <v>527</v>
      </c>
      <c r="J2470" t="s">
        <v>535</v>
      </c>
      <c r="K2470" t="s">
        <v>536</v>
      </c>
      <c r="L2470">
        <v>13917</v>
      </c>
      <c r="M2470" t="s">
        <v>309</v>
      </c>
      <c r="N2470" t="s">
        <v>310</v>
      </c>
      <c r="O2470">
        <v>13917</v>
      </c>
      <c r="P2470" t="s">
        <v>309</v>
      </c>
      <c r="Q2470" t="s">
        <v>310</v>
      </c>
      <c r="R2470" t="s">
        <v>553</v>
      </c>
      <c r="S2470" s="43">
        <v>0</v>
      </c>
      <c r="U2470" s="43">
        <v>20</v>
      </c>
      <c r="IF2470">
        <v>13917</v>
      </c>
      <c r="IG2470" t="s">
        <v>309</v>
      </c>
      <c r="IH2470" t="s">
        <v>311</v>
      </c>
      <c r="IK2470">
        <v>-2</v>
      </c>
      <c r="IL2470" t="s">
        <v>278</v>
      </c>
      <c r="IM2470" t="s">
        <v>279</v>
      </c>
      <c r="IN2470" t="s">
        <v>468</v>
      </c>
      <c r="IP2470" t="s">
        <v>482</v>
      </c>
    </row>
    <row r="2471" spans="1:250" x14ac:dyDescent="0.35">
      <c r="A2471">
        <v>15925</v>
      </c>
      <c r="B2471">
        <v>-922729984</v>
      </c>
      <c r="C2471">
        <v>1837</v>
      </c>
      <c r="D2471" t="s">
        <v>272</v>
      </c>
      <c r="E2471" t="s">
        <v>273</v>
      </c>
      <c r="F2471">
        <v>19011</v>
      </c>
      <c r="G2471" t="s">
        <v>318</v>
      </c>
      <c r="H2471" t="s">
        <v>319</v>
      </c>
      <c r="I2471">
        <v>507</v>
      </c>
      <c r="J2471" t="s">
        <v>549</v>
      </c>
      <c r="K2471" t="s">
        <v>550</v>
      </c>
      <c r="L2471">
        <v>15189</v>
      </c>
      <c r="M2471" t="s">
        <v>312</v>
      </c>
      <c r="N2471" t="s">
        <v>313</v>
      </c>
      <c r="O2471">
        <v>15189</v>
      </c>
      <c r="P2471" t="s">
        <v>312</v>
      </c>
      <c r="Q2471" t="s">
        <v>313</v>
      </c>
      <c r="R2471" t="s">
        <v>553</v>
      </c>
      <c r="S2471" s="43">
        <v>0</v>
      </c>
      <c r="U2471" s="43">
        <v>20</v>
      </c>
      <c r="IF2471">
        <v>15189</v>
      </c>
      <c r="IG2471" t="s">
        <v>312</v>
      </c>
      <c r="IH2471" t="s">
        <v>322</v>
      </c>
      <c r="IK2471">
        <v>-2</v>
      </c>
      <c r="IL2471" t="s">
        <v>278</v>
      </c>
      <c r="IM2471" t="s">
        <v>279</v>
      </c>
      <c r="IN2471" t="s">
        <v>484</v>
      </c>
      <c r="IP2471" t="s">
        <v>485</v>
      </c>
    </row>
    <row r="2472" spans="1:250" x14ac:dyDescent="0.35">
      <c r="A2472">
        <v>15926</v>
      </c>
      <c r="B2472">
        <v>-922729984</v>
      </c>
      <c r="C2472">
        <v>1837</v>
      </c>
      <c r="D2472" t="s">
        <v>272</v>
      </c>
      <c r="E2472" t="s">
        <v>273</v>
      </c>
      <c r="F2472">
        <v>13794</v>
      </c>
      <c r="G2472" t="s">
        <v>274</v>
      </c>
      <c r="H2472" t="s">
        <v>275</v>
      </c>
      <c r="I2472">
        <v>528</v>
      </c>
      <c r="J2472" t="s">
        <v>531</v>
      </c>
      <c r="K2472" t="s">
        <v>532</v>
      </c>
      <c r="L2472">
        <v>15189</v>
      </c>
      <c r="M2472" t="s">
        <v>312</v>
      </c>
      <c r="N2472" t="s">
        <v>313</v>
      </c>
      <c r="O2472">
        <v>15189</v>
      </c>
      <c r="P2472" t="s">
        <v>312</v>
      </c>
      <c r="Q2472" t="s">
        <v>313</v>
      </c>
      <c r="R2472" t="s">
        <v>553</v>
      </c>
      <c r="S2472" s="43">
        <v>0</v>
      </c>
      <c r="U2472" s="43">
        <v>20</v>
      </c>
      <c r="IF2472">
        <v>15189</v>
      </c>
      <c r="IG2472" t="s">
        <v>312</v>
      </c>
      <c r="IH2472" t="s">
        <v>311</v>
      </c>
      <c r="IK2472">
        <v>-2</v>
      </c>
      <c r="IL2472" t="s">
        <v>278</v>
      </c>
      <c r="IM2472" t="s">
        <v>279</v>
      </c>
      <c r="IN2472" t="s">
        <v>468</v>
      </c>
      <c r="IP2472" t="s">
        <v>483</v>
      </c>
    </row>
    <row r="2473" spans="1:250" x14ac:dyDescent="0.35">
      <c r="A2473">
        <v>15927</v>
      </c>
      <c r="B2473">
        <v>-922729984</v>
      </c>
      <c r="C2473">
        <v>1837</v>
      </c>
      <c r="D2473" t="s">
        <v>272</v>
      </c>
      <c r="E2473" t="s">
        <v>273</v>
      </c>
      <c r="F2473">
        <v>13794</v>
      </c>
      <c r="G2473" t="s">
        <v>274</v>
      </c>
      <c r="H2473" t="s">
        <v>275</v>
      </c>
      <c r="I2473">
        <v>527</v>
      </c>
      <c r="J2473" t="s">
        <v>535</v>
      </c>
      <c r="K2473" t="s">
        <v>536</v>
      </c>
      <c r="L2473">
        <v>15189</v>
      </c>
      <c r="M2473" t="s">
        <v>312</v>
      </c>
      <c r="N2473" t="s">
        <v>313</v>
      </c>
      <c r="O2473">
        <v>15189</v>
      </c>
      <c r="P2473" t="s">
        <v>312</v>
      </c>
      <c r="Q2473" t="s">
        <v>313</v>
      </c>
      <c r="R2473" t="s">
        <v>553</v>
      </c>
      <c r="S2473" s="43">
        <v>0</v>
      </c>
      <c r="U2473" s="43">
        <v>20</v>
      </c>
      <c r="IF2473">
        <v>15189</v>
      </c>
      <c r="IG2473" t="s">
        <v>312</v>
      </c>
      <c r="IH2473" t="s">
        <v>311</v>
      </c>
      <c r="IK2473">
        <v>-2</v>
      </c>
      <c r="IL2473" t="s">
        <v>278</v>
      </c>
      <c r="IM2473" t="s">
        <v>279</v>
      </c>
      <c r="IN2473" t="s">
        <v>468</v>
      </c>
      <c r="IP2473" t="s">
        <v>483</v>
      </c>
    </row>
    <row r="2474" spans="1:250" x14ac:dyDescent="0.35">
      <c r="A2474">
        <v>15928</v>
      </c>
      <c r="B2474">
        <v>-922729984</v>
      </c>
      <c r="C2474">
        <v>1837</v>
      </c>
      <c r="D2474" t="s">
        <v>272</v>
      </c>
      <c r="E2474" t="s">
        <v>273</v>
      </c>
      <c r="F2474">
        <v>13794</v>
      </c>
      <c r="G2474" t="s">
        <v>274</v>
      </c>
      <c r="H2474" t="s">
        <v>275</v>
      </c>
      <c r="I2474">
        <v>523</v>
      </c>
      <c r="J2474" t="s">
        <v>537</v>
      </c>
      <c r="K2474" t="s">
        <v>538</v>
      </c>
      <c r="L2474">
        <v>15189</v>
      </c>
      <c r="M2474" t="s">
        <v>312</v>
      </c>
      <c r="N2474" t="s">
        <v>313</v>
      </c>
      <c r="O2474">
        <v>15189</v>
      </c>
      <c r="P2474" t="s">
        <v>312</v>
      </c>
      <c r="Q2474" t="s">
        <v>313</v>
      </c>
      <c r="R2474" t="s">
        <v>553</v>
      </c>
      <c r="S2474" s="43">
        <v>0</v>
      </c>
      <c r="U2474" s="43">
        <v>20</v>
      </c>
      <c r="IF2474">
        <v>15189</v>
      </c>
      <c r="IG2474" t="s">
        <v>312</v>
      </c>
      <c r="IH2474" t="s">
        <v>311</v>
      </c>
      <c r="IK2474">
        <v>-2</v>
      </c>
      <c r="IL2474" t="s">
        <v>278</v>
      </c>
      <c r="IM2474" t="s">
        <v>279</v>
      </c>
      <c r="IN2474" t="s">
        <v>468</v>
      </c>
      <c r="IP2474" t="s">
        <v>483</v>
      </c>
    </row>
    <row r="2475" spans="1:250" x14ac:dyDescent="0.35">
      <c r="A2475">
        <v>15929</v>
      </c>
      <c r="B2475">
        <v>-922729984</v>
      </c>
      <c r="C2475">
        <v>1837</v>
      </c>
      <c r="D2475" t="s">
        <v>272</v>
      </c>
      <c r="E2475" t="s">
        <v>273</v>
      </c>
      <c r="F2475">
        <v>13794</v>
      </c>
      <c r="G2475" t="s">
        <v>274</v>
      </c>
      <c r="H2475" t="s">
        <v>275</v>
      </c>
      <c r="I2475">
        <v>521</v>
      </c>
      <c r="J2475" t="s">
        <v>539</v>
      </c>
      <c r="K2475" t="s">
        <v>540</v>
      </c>
      <c r="L2475">
        <v>15189</v>
      </c>
      <c r="M2475" t="s">
        <v>312</v>
      </c>
      <c r="N2475" t="s">
        <v>313</v>
      </c>
      <c r="O2475">
        <v>15189</v>
      </c>
      <c r="P2475" t="s">
        <v>312</v>
      </c>
      <c r="Q2475" t="s">
        <v>313</v>
      </c>
      <c r="R2475" t="s">
        <v>553</v>
      </c>
      <c r="S2475" s="43">
        <v>0</v>
      </c>
      <c r="U2475" s="43">
        <v>20</v>
      </c>
      <c r="IF2475">
        <v>15189</v>
      </c>
      <c r="IG2475" t="s">
        <v>312</v>
      </c>
      <c r="IH2475" t="s">
        <v>311</v>
      </c>
      <c r="IK2475">
        <v>-2</v>
      </c>
      <c r="IL2475" t="s">
        <v>278</v>
      </c>
      <c r="IM2475" t="s">
        <v>279</v>
      </c>
      <c r="IN2475" t="s">
        <v>468</v>
      </c>
      <c r="IP2475" t="s">
        <v>483</v>
      </c>
    </row>
    <row r="2476" spans="1:250" x14ac:dyDescent="0.35">
      <c r="A2476">
        <v>15930</v>
      </c>
      <c r="B2476">
        <v>-922729984</v>
      </c>
      <c r="C2476">
        <v>1837</v>
      </c>
      <c r="D2476" t="s">
        <v>272</v>
      </c>
      <c r="E2476" t="s">
        <v>273</v>
      </c>
      <c r="F2476">
        <v>13794</v>
      </c>
      <c r="G2476" t="s">
        <v>274</v>
      </c>
      <c r="H2476" t="s">
        <v>275</v>
      </c>
      <c r="I2476">
        <v>519</v>
      </c>
      <c r="J2476" t="s">
        <v>541</v>
      </c>
      <c r="K2476" t="s">
        <v>542</v>
      </c>
      <c r="L2476">
        <v>15189</v>
      </c>
      <c r="M2476" t="s">
        <v>312</v>
      </c>
      <c r="N2476" t="s">
        <v>313</v>
      </c>
      <c r="O2476">
        <v>15189</v>
      </c>
      <c r="P2476" t="s">
        <v>312</v>
      </c>
      <c r="Q2476" t="s">
        <v>313</v>
      </c>
      <c r="R2476" t="s">
        <v>553</v>
      </c>
      <c r="S2476" s="43">
        <v>0</v>
      </c>
      <c r="U2476" s="43">
        <v>20</v>
      </c>
      <c r="IF2476">
        <v>15189</v>
      </c>
      <c r="IG2476" t="s">
        <v>312</v>
      </c>
      <c r="IH2476" t="s">
        <v>311</v>
      </c>
      <c r="IK2476">
        <v>-2</v>
      </c>
      <c r="IL2476" t="s">
        <v>278</v>
      </c>
      <c r="IM2476" t="s">
        <v>279</v>
      </c>
      <c r="IN2476" t="s">
        <v>468</v>
      </c>
      <c r="IP2476" t="s">
        <v>483</v>
      </c>
    </row>
    <row r="2477" spans="1:250" x14ac:dyDescent="0.35">
      <c r="A2477">
        <v>15931</v>
      </c>
      <c r="B2477">
        <v>-922729984</v>
      </c>
      <c r="C2477">
        <v>1837</v>
      </c>
      <c r="D2477" t="s">
        <v>272</v>
      </c>
      <c r="E2477" t="s">
        <v>273</v>
      </c>
      <c r="F2477">
        <v>19011</v>
      </c>
      <c r="G2477" t="s">
        <v>318</v>
      </c>
      <c r="H2477" t="s">
        <v>319</v>
      </c>
      <c r="I2477">
        <v>523</v>
      </c>
      <c r="J2477" t="s">
        <v>537</v>
      </c>
      <c r="K2477" t="s">
        <v>538</v>
      </c>
      <c r="L2477">
        <v>15189</v>
      </c>
      <c r="M2477" t="s">
        <v>312</v>
      </c>
      <c r="N2477" t="s">
        <v>313</v>
      </c>
      <c r="O2477">
        <v>15189</v>
      </c>
      <c r="P2477" t="s">
        <v>312</v>
      </c>
      <c r="Q2477" t="s">
        <v>313</v>
      </c>
      <c r="R2477" t="s">
        <v>553</v>
      </c>
      <c r="S2477" s="43">
        <v>0</v>
      </c>
      <c r="U2477" s="43">
        <v>20</v>
      </c>
      <c r="IF2477">
        <v>15189</v>
      </c>
      <c r="IG2477" t="s">
        <v>312</v>
      </c>
      <c r="IH2477" t="s">
        <v>322</v>
      </c>
      <c r="IK2477">
        <v>-2</v>
      </c>
      <c r="IL2477" t="s">
        <v>278</v>
      </c>
      <c r="IM2477" t="s">
        <v>279</v>
      </c>
      <c r="IN2477" t="s">
        <v>484</v>
      </c>
      <c r="IP2477" t="s">
        <v>485</v>
      </c>
    </row>
    <row r="2478" spans="1:250" x14ac:dyDescent="0.35">
      <c r="A2478">
        <v>15932</v>
      </c>
      <c r="B2478">
        <v>-922729984</v>
      </c>
      <c r="C2478">
        <v>1837</v>
      </c>
      <c r="D2478" t="s">
        <v>272</v>
      </c>
      <c r="E2478" t="s">
        <v>273</v>
      </c>
      <c r="F2478">
        <v>19011</v>
      </c>
      <c r="G2478" t="s">
        <v>318</v>
      </c>
      <c r="H2478" t="s">
        <v>319</v>
      </c>
      <c r="I2478">
        <v>521</v>
      </c>
      <c r="J2478" t="s">
        <v>539</v>
      </c>
      <c r="K2478" t="s">
        <v>540</v>
      </c>
      <c r="L2478">
        <v>15189</v>
      </c>
      <c r="M2478" t="s">
        <v>312</v>
      </c>
      <c r="N2478" t="s">
        <v>313</v>
      </c>
      <c r="O2478">
        <v>15189</v>
      </c>
      <c r="P2478" t="s">
        <v>312</v>
      </c>
      <c r="Q2478" t="s">
        <v>313</v>
      </c>
      <c r="R2478" t="s">
        <v>553</v>
      </c>
      <c r="S2478" s="43">
        <v>0</v>
      </c>
      <c r="U2478" s="43">
        <v>20</v>
      </c>
      <c r="IF2478">
        <v>15189</v>
      </c>
      <c r="IG2478" t="s">
        <v>312</v>
      </c>
      <c r="IH2478" t="s">
        <v>322</v>
      </c>
      <c r="IK2478">
        <v>-2</v>
      </c>
      <c r="IL2478" t="s">
        <v>278</v>
      </c>
      <c r="IM2478" t="s">
        <v>279</v>
      </c>
      <c r="IN2478" t="s">
        <v>484</v>
      </c>
      <c r="IP2478" t="s">
        <v>485</v>
      </c>
    </row>
    <row r="2479" spans="1:250" x14ac:dyDescent="0.35">
      <c r="A2479">
        <v>15933</v>
      </c>
      <c r="B2479">
        <v>-922729984</v>
      </c>
      <c r="C2479">
        <v>1837</v>
      </c>
      <c r="D2479" t="s">
        <v>272</v>
      </c>
      <c r="E2479" t="s">
        <v>273</v>
      </c>
      <c r="F2479">
        <v>19011</v>
      </c>
      <c r="G2479" t="s">
        <v>318</v>
      </c>
      <c r="H2479" t="s">
        <v>319</v>
      </c>
      <c r="I2479">
        <v>519</v>
      </c>
      <c r="J2479" t="s">
        <v>541</v>
      </c>
      <c r="K2479" t="s">
        <v>542</v>
      </c>
      <c r="L2479">
        <v>15189</v>
      </c>
      <c r="M2479" t="s">
        <v>312</v>
      </c>
      <c r="N2479" t="s">
        <v>313</v>
      </c>
      <c r="O2479">
        <v>15189</v>
      </c>
      <c r="P2479" t="s">
        <v>312</v>
      </c>
      <c r="Q2479" t="s">
        <v>313</v>
      </c>
      <c r="R2479" t="s">
        <v>553</v>
      </c>
      <c r="S2479" s="43">
        <v>0</v>
      </c>
      <c r="U2479" s="43">
        <v>20</v>
      </c>
      <c r="IF2479">
        <v>15189</v>
      </c>
      <c r="IG2479" t="s">
        <v>312</v>
      </c>
      <c r="IH2479" t="s">
        <v>322</v>
      </c>
      <c r="IK2479">
        <v>-2</v>
      </c>
      <c r="IL2479" t="s">
        <v>278</v>
      </c>
      <c r="IM2479" t="s">
        <v>279</v>
      </c>
      <c r="IN2479" t="s">
        <v>484</v>
      </c>
      <c r="IP2479" t="s">
        <v>485</v>
      </c>
    </row>
    <row r="2480" spans="1:250" x14ac:dyDescent="0.35">
      <c r="A2480">
        <v>15934</v>
      </c>
      <c r="B2480">
        <v>-922729984</v>
      </c>
      <c r="C2480">
        <v>1837</v>
      </c>
      <c r="D2480" t="s">
        <v>272</v>
      </c>
      <c r="E2480" t="s">
        <v>273</v>
      </c>
      <c r="F2480">
        <v>19011</v>
      </c>
      <c r="G2480" t="s">
        <v>318</v>
      </c>
      <c r="H2480" t="s">
        <v>319</v>
      </c>
      <c r="I2480">
        <v>515</v>
      </c>
      <c r="J2480" t="s">
        <v>543</v>
      </c>
      <c r="K2480" t="s">
        <v>544</v>
      </c>
      <c r="L2480">
        <v>15189</v>
      </c>
      <c r="M2480" t="s">
        <v>312</v>
      </c>
      <c r="N2480" t="s">
        <v>313</v>
      </c>
      <c r="O2480">
        <v>15189</v>
      </c>
      <c r="P2480" t="s">
        <v>312</v>
      </c>
      <c r="Q2480" t="s">
        <v>313</v>
      </c>
      <c r="R2480" t="s">
        <v>553</v>
      </c>
      <c r="S2480" s="43">
        <v>0</v>
      </c>
      <c r="U2480" s="43">
        <v>20</v>
      </c>
      <c r="IF2480">
        <v>15189</v>
      </c>
      <c r="IG2480" t="s">
        <v>312</v>
      </c>
      <c r="IH2480" t="s">
        <v>322</v>
      </c>
      <c r="IK2480">
        <v>-2</v>
      </c>
      <c r="IL2480" t="s">
        <v>278</v>
      </c>
      <c r="IM2480" t="s">
        <v>279</v>
      </c>
      <c r="IN2480" t="s">
        <v>484</v>
      </c>
      <c r="IP2480" t="s">
        <v>485</v>
      </c>
    </row>
    <row r="2481" spans="1:250" x14ac:dyDescent="0.35">
      <c r="A2481">
        <v>15935</v>
      </c>
      <c r="B2481">
        <v>-922729984</v>
      </c>
      <c r="C2481">
        <v>1837</v>
      </c>
      <c r="D2481" t="s">
        <v>272</v>
      </c>
      <c r="E2481" t="s">
        <v>273</v>
      </c>
      <c r="F2481">
        <v>19011</v>
      </c>
      <c r="G2481" t="s">
        <v>318</v>
      </c>
      <c r="H2481" t="s">
        <v>319</v>
      </c>
      <c r="I2481">
        <v>513</v>
      </c>
      <c r="J2481" t="s">
        <v>545</v>
      </c>
      <c r="K2481" t="s">
        <v>546</v>
      </c>
      <c r="L2481">
        <v>15189</v>
      </c>
      <c r="M2481" t="s">
        <v>312</v>
      </c>
      <c r="N2481" t="s">
        <v>313</v>
      </c>
      <c r="O2481">
        <v>15189</v>
      </c>
      <c r="P2481" t="s">
        <v>312</v>
      </c>
      <c r="Q2481" t="s">
        <v>313</v>
      </c>
      <c r="R2481" t="s">
        <v>553</v>
      </c>
      <c r="S2481" s="43">
        <v>0</v>
      </c>
      <c r="U2481" s="43">
        <v>20</v>
      </c>
      <c r="IF2481">
        <v>15189</v>
      </c>
      <c r="IG2481" t="s">
        <v>312</v>
      </c>
      <c r="IH2481" t="s">
        <v>322</v>
      </c>
      <c r="IK2481">
        <v>-2</v>
      </c>
      <c r="IL2481" t="s">
        <v>278</v>
      </c>
      <c r="IM2481" t="s">
        <v>279</v>
      </c>
      <c r="IN2481" t="s">
        <v>484</v>
      </c>
      <c r="IP2481" t="s">
        <v>485</v>
      </c>
    </row>
    <row r="2482" spans="1:250" x14ac:dyDescent="0.35">
      <c r="A2482">
        <v>15936</v>
      </c>
      <c r="B2482">
        <v>-922729984</v>
      </c>
      <c r="C2482">
        <v>1837</v>
      </c>
      <c r="D2482" t="s">
        <v>272</v>
      </c>
      <c r="E2482" t="s">
        <v>273</v>
      </c>
      <c r="F2482">
        <v>19011</v>
      </c>
      <c r="G2482" t="s">
        <v>318</v>
      </c>
      <c r="H2482" t="s">
        <v>319</v>
      </c>
      <c r="I2482">
        <v>509</v>
      </c>
      <c r="J2482" t="s">
        <v>547</v>
      </c>
      <c r="K2482" t="s">
        <v>548</v>
      </c>
      <c r="L2482">
        <v>15189</v>
      </c>
      <c r="M2482" t="s">
        <v>312</v>
      </c>
      <c r="N2482" t="s">
        <v>313</v>
      </c>
      <c r="O2482">
        <v>15189</v>
      </c>
      <c r="P2482" t="s">
        <v>312</v>
      </c>
      <c r="Q2482" t="s">
        <v>313</v>
      </c>
      <c r="R2482" t="s">
        <v>553</v>
      </c>
      <c r="S2482" s="43">
        <v>0</v>
      </c>
      <c r="U2482" s="43">
        <v>20</v>
      </c>
      <c r="IF2482">
        <v>15189</v>
      </c>
      <c r="IG2482" t="s">
        <v>312</v>
      </c>
      <c r="IH2482" t="s">
        <v>322</v>
      </c>
      <c r="IK2482">
        <v>-2</v>
      </c>
      <c r="IL2482" t="s">
        <v>278</v>
      </c>
      <c r="IM2482" t="s">
        <v>279</v>
      </c>
      <c r="IN2482" t="s">
        <v>484</v>
      </c>
      <c r="IP2482" t="s">
        <v>485</v>
      </c>
    </row>
    <row r="2483" spans="1:250" x14ac:dyDescent="0.35">
      <c r="A2483">
        <v>15937</v>
      </c>
      <c r="B2483">
        <v>-922729984</v>
      </c>
      <c r="C2483">
        <v>1837</v>
      </c>
      <c r="D2483" t="s">
        <v>272</v>
      </c>
      <c r="E2483" t="s">
        <v>273</v>
      </c>
      <c r="F2483">
        <v>13794</v>
      </c>
      <c r="G2483" t="s">
        <v>274</v>
      </c>
      <c r="H2483" t="s">
        <v>275</v>
      </c>
      <c r="I2483">
        <v>515</v>
      </c>
      <c r="J2483" t="s">
        <v>543</v>
      </c>
      <c r="K2483" t="s">
        <v>544</v>
      </c>
      <c r="L2483">
        <v>17005</v>
      </c>
      <c r="M2483" t="s">
        <v>314</v>
      </c>
      <c r="N2483" t="s">
        <v>315</v>
      </c>
      <c r="O2483">
        <v>17005</v>
      </c>
      <c r="P2483" t="s">
        <v>314</v>
      </c>
      <c r="Q2483" t="s">
        <v>315</v>
      </c>
      <c r="R2483" t="s">
        <v>553</v>
      </c>
      <c r="S2483" s="43">
        <v>0</v>
      </c>
      <c r="U2483" s="43">
        <v>20</v>
      </c>
      <c r="IF2483">
        <v>17005</v>
      </c>
      <c r="IG2483" t="s">
        <v>314</v>
      </c>
      <c r="IH2483" t="s">
        <v>311</v>
      </c>
      <c r="IK2483">
        <v>-2</v>
      </c>
      <c r="IL2483" t="s">
        <v>278</v>
      </c>
      <c r="IM2483" t="s">
        <v>279</v>
      </c>
      <c r="IN2483" t="s">
        <v>468</v>
      </c>
      <c r="IP2483" t="s">
        <v>486</v>
      </c>
    </row>
    <row r="2484" spans="1:250" x14ac:dyDescent="0.35">
      <c r="A2484">
        <v>15938</v>
      </c>
      <c r="B2484">
        <v>-922729984</v>
      </c>
      <c r="C2484">
        <v>1837</v>
      </c>
      <c r="D2484" t="s">
        <v>272</v>
      </c>
      <c r="E2484" t="s">
        <v>273</v>
      </c>
      <c r="F2484">
        <v>13794</v>
      </c>
      <c r="G2484" t="s">
        <v>274</v>
      </c>
      <c r="H2484" t="s">
        <v>275</v>
      </c>
      <c r="I2484">
        <v>513</v>
      </c>
      <c r="J2484" t="s">
        <v>545</v>
      </c>
      <c r="K2484" t="s">
        <v>546</v>
      </c>
      <c r="L2484">
        <v>17005</v>
      </c>
      <c r="M2484" t="s">
        <v>314</v>
      </c>
      <c r="N2484" t="s">
        <v>315</v>
      </c>
      <c r="O2484">
        <v>17005</v>
      </c>
      <c r="P2484" t="s">
        <v>314</v>
      </c>
      <c r="Q2484" t="s">
        <v>315</v>
      </c>
      <c r="R2484" t="s">
        <v>553</v>
      </c>
      <c r="S2484" s="43">
        <v>0</v>
      </c>
      <c r="U2484" s="43">
        <v>20</v>
      </c>
      <c r="IF2484">
        <v>17005</v>
      </c>
      <c r="IG2484" t="s">
        <v>314</v>
      </c>
      <c r="IH2484" t="s">
        <v>311</v>
      </c>
      <c r="IK2484">
        <v>-2</v>
      </c>
      <c r="IL2484" t="s">
        <v>278</v>
      </c>
      <c r="IM2484" t="s">
        <v>279</v>
      </c>
      <c r="IN2484" t="s">
        <v>468</v>
      </c>
      <c r="IP2484" t="s">
        <v>486</v>
      </c>
    </row>
    <row r="2485" spans="1:250" x14ac:dyDescent="0.35">
      <c r="A2485">
        <v>15939</v>
      </c>
      <c r="B2485">
        <v>-922729984</v>
      </c>
      <c r="C2485">
        <v>1837</v>
      </c>
      <c r="D2485" t="s">
        <v>272</v>
      </c>
      <c r="E2485" t="s">
        <v>273</v>
      </c>
      <c r="F2485">
        <v>13794</v>
      </c>
      <c r="G2485" t="s">
        <v>274</v>
      </c>
      <c r="H2485" t="s">
        <v>275</v>
      </c>
      <c r="I2485">
        <v>509</v>
      </c>
      <c r="J2485" t="s">
        <v>547</v>
      </c>
      <c r="K2485" t="s">
        <v>548</v>
      </c>
      <c r="L2485">
        <v>17005</v>
      </c>
      <c r="M2485" t="s">
        <v>314</v>
      </c>
      <c r="N2485" t="s">
        <v>315</v>
      </c>
      <c r="O2485">
        <v>17005</v>
      </c>
      <c r="P2485" t="s">
        <v>314</v>
      </c>
      <c r="Q2485" t="s">
        <v>315</v>
      </c>
      <c r="R2485" t="s">
        <v>553</v>
      </c>
      <c r="S2485" s="43">
        <v>0</v>
      </c>
      <c r="U2485" s="43">
        <v>20</v>
      </c>
      <c r="IF2485">
        <v>17005</v>
      </c>
      <c r="IG2485" t="s">
        <v>314</v>
      </c>
      <c r="IH2485" t="s">
        <v>311</v>
      </c>
      <c r="IK2485">
        <v>-2</v>
      </c>
      <c r="IL2485" t="s">
        <v>278</v>
      </c>
      <c r="IM2485" t="s">
        <v>279</v>
      </c>
      <c r="IN2485" t="s">
        <v>468</v>
      </c>
      <c r="IP2485" t="s">
        <v>486</v>
      </c>
    </row>
    <row r="2486" spans="1:250" x14ac:dyDescent="0.35">
      <c r="A2486">
        <v>15940</v>
      </c>
      <c r="B2486">
        <v>-922729984</v>
      </c>
      <c r="C2486">
        <v>1837</v>
      </c>
      <c r="D2486" t="s">
        <v>272</v>
      </c>
      <c r="E2486" t="s">
        <v>273</v>
      </c>
      <c r="F2486">
        <v>13794</v>
      </c>
      <c r="G2486" t="s">
        <v>274</v>
      </c>
      <c r="H2486" t="s">
        <v>275</v>
      </c>
      <c r="I2486">
        <v>507</v>
      </c>
      <c r="J2486" t="s">
        <v>549</v>
      </c>
      <c r="K2486" t="s">
        <v>550</v>
      </c>
      <c r="L2486">
        <v>17005</v>
      </c>
      <c r="M2486" t="s">
        <v>314</v>
      </c>
      <c r="N2486" t="s">
        <v>315</v>
      </c>
      <c r="O2486">
        <v>17005</v>
      </c>
      <c r="P2486" t="s">
        <v>314</v>
      </c>
      <c r="Q2486" t="s">
        <v>315</v>
      </c>
      <c r="R2486" t="s">
        <v>553</v>
      </c>
      <c r="S2486" s="43">
        <v>0</v>
      </c>
      <c r="U2486" s="43">
        <v>20</v>
      </c>
      <c r="IF2486">
        <v>17005</v>
      </c>
      <c r="IG2486" t="s">
        <v>314</v>
      </c>
      <c r="IH2486" t="s">
        <v>311</v>
      </c>
      <c r="IK2486">
        <v>-2</v>
      </c>
      <c r="IL2486" t="s">
        <v>278</v>
      </c>
      <c r="IM2486" t="s">
        <v>279</v>
      </c>
      <c r="IN2486" t="s">
        <v>468</v>
      </c>
      <c r="IP2486" t="s">
        <v>486</v>
      </c>
    </row>
    <row r="2487" spans="1:250" x14ac:dyDescent="0.35">
      <c r="A2487">
        <v>15941</v>
      </c>
      <c r="B2487">
        <v>-922729984</v>
      </c>
      <c r="C2487">
        <v>1837</v>
      </c>
      <c r="D2487" t="s">
        <v>272</v>
      </c>
      <c r="E2487" t="s">
        <v>273</v>
      </c>
      <c r="F2487">
        <v>19011</v>
      </c>
      <c r="G2487" t="s">
        <v>318</v>
      </c>
      <c r="H2487" t="s">
        <v>319</v>
      </c>
      <c r="I2487">
        <v>528</v>
      </c>
      <c r="J2487" t="s">
        <v>531</v>
      </c>
      <c r="K2487" t="s">
        <v>532</v>
      </c>
      <c r="L2487">
        <v>15189</v>
      </c>
      <c r="M2487" t="s">
        <v>312</v>
      </c>
      <c r="N2487" t="s">
        <v>313</v>
      </c>
      <c r="O2487">
        <v>15189</v>
      </c>
      <c r="P2487" t="s">
        <v>312</v>
      </c>
      <c r="Q2487" t="s">
        <v>313</v>
      </c>
      <c r="R2487" t="s">
        <v>553</v>
      </c>
      <c r="S2487" s="43">
        <v>0</v>
      </c>
      <c r="U2487" s="43">
        <v>20</v>
      </c>
      <c r="IF2487">
        <v>15189</v>
      </c>
      <c r="IG2487" t="s">
        <v>312</v>
      </c>
      <c r="IH2487" t="s">
        <v>322</v>
      </c>
      <c r="IK2487">
        <v>-2</v>
      </c>
      <c r="IL2487" t="s">
        <v>278</v>
      </c>
      <c r="IM2487" t="s">
        <v>279</v>
      </c>
      <c r="IN2487" t="s">
        <v>484</v>
      </c>
      <c r="IP2487" t="s">
        <v>485</v>
      </c>
    </row>
    <row r="2488" spans="1:250" x14ac:dyDescent="0.35">
      <c r="A2488">
        <v>15942</v>
      </c>
      <c r="B2488">
        <v>-922729984</v>
      </c>
      <c r="C2488">
        <v>1837</v>
      </c>
      <c r="D2488" t="s">
        <v>272</v>
      </c>
      <c r="E2488" t="s">
        <v>273</v>
      </c>
      <c r="F2488">
        <v>19011</v>
      </c>
      <c r="G2488" t="s">
        <v>318</v>
      </c>
      <c r="H2488" t="s">
        <v>319</v>
      </c>
      <c r="I2488">
        <v>527</v>
      </c>
      <c r="J2488" t="s">
        <v>535</v>
      </c>
      <c r="K2488" t="s">
        <v>536</v>
      </c>
      <c r="L2488">
        <v>15189</v>
      </c>
      <c r="M2488" t="s">
        <v>312</v>
      </c>
      <c r="N2488" t="s">
        <v>313</v>
      </c>
      <c r="O2488">
        <v>15189</v>
      </c>
      <c r="P2488" t="s">
        <v>312</v>
      </c>
      <c r="Q2488" t="s">
        <v>313</v>
      </c>
      <c r="R2488" t="s">
        <v>553</v>
      </c>
      <c r="S2488" s="43">
        <v>0</v>
      </c>
      <c r="U2488" s="43">
        <v>20</v>
      </c>
      <c r="IF2488">
        <v>15189</v>
      </c>
      <c r="IG2488" t="s">
        <v>312</v>
      </c>
      <c r="IH2488" t="s">
        <v>322</v>
      </c>
      <c r="IK2488">
        <v>-2</v>
      </c>
      <c r="IL2488" t="s">
        <v>278</v>
      </c>
      <c r="IM2488" t="s">
        <v>279</v>
      </c>
      <c r="IN2488" t="s">
        <v>484</v>
      </c>
      <c r="IP2488" t="s">
        <v>485</v>
      </c>
    </row>
    <row r="2489" spans="1:250" x14ac:dyDescent="0.35">
      <c r="A2489">
        <v>15943</v>
      </c>
      <c r="B2489">
        <v>-922729984</v>
      </c>
      <c r="C2489">
        <v>1837</v>
      </c>
      <c r="D2489" t="s">
        <v>272</v>
      </c>
      <c r="E2489" t="s">
        <v>273</v>
      </c>
      <c r="F2489">
        <v>13794</v>
      </c>
      <c r="G2489" t="s">
        <v>274</v>
      </c>
      <c r="H2489" t="s">
        <v>275</v>
      </c>
      <c r="I2489">
        <v>507</v>
      </c>
      <c r="J2489" t="s">
        <v>549</v>
      </c>
      <c r="K2489" t="s">
        <v>550</v>
      </c>
      <c r="L2489">
        <v>17006</v>
      </c>
      <c r="M2489" t="s">
        <v>316</v>
      </c>
      <c r="N2489" t="s">
        <v>317</v>
      </c>
      <c r="O2489">
        <v>17006</v>
      </c>
      <c r="P2489" t="s">
        <v>316</v>
      </c>
      <c r="Q2489" t="s">
        <v>317</v>
      </c>
      <c r="R2489" t="s">
        <v>553</v>
      </c>
      <c r="S2489" s="43">
        <v>0</v>
      </c>
      <c r="U2489" s="43">
        <v>20</v>
      </c>
      <c r="IF2489">
        <v>17006</v>
      </c>
      <c r="IG2489" t="s">
        <v>316</v>
      </c>
      <c r="IH2489" t="s">
        <v>311</v>
      </c>
      <c r="IK2489">
        <v>-2</v>
      </c>
      <c r="IL2489" t="s">
        <v>278</v>
      </c>
      <c r="IM2489" t="s">
        <v>279</v>
      </c>
      <c r="IN2489" t="s">
        <v>468</v>
      </c>
      <c r="IP2489" t="s">
        <v>487</v>
      </c>
    </row>
    <row r="2490" spans="1:250" x14ac:dyDescent="0.35">
      <c r="A2490">
        <v>15944</v>
      </c>
      <c r="B2490">
        <v>-922729984</v>
      </c>
      <c r="C2490">
        <v>1837</v>
      </c>
      <c r="D2490" t="s">
        <v>272</v>
      </c>
      <c r="E2490" t="s">
        <v>273</v>
      </c>
      <c r="F2490">
        <v>13794</v>
      </c>
      <c r="G2490" t="s">
        <v>274</v>
      </c>
      <c r="H2490" t="s">
        <v>275</v>
      </c>
      <c r="I2490">
        <v>528</v>
      </c>
      <c r="J2490" t="s">
        <v>531</v>
      </c>
      <c r="K2490" t="s">
        <v>532</v>
      </c>
      <c r="L2490">
        <v>17005</v>
      </c>
      <c r="M2490" t="s">
        <v>314</v>
      </c>
      <c r="N2490" t="s">
        <v>315</v>
      </c>
      <c r="O2490">
        <v>17005</v>
      </c>
      <c r="P2490" t="s">
        <v>314</v>
      </c>
      <c r="Q2490" t="s">
        <v>315</v>
      </c>
      <c r="R2490" t="s">
        <v>553</v>
      </c>
      <c r="S2490" s="43">
        <v>0</v>
      </c>
      <c r="U2490" s="43">
        <v>20</v>
      </c>
      <c r="IF2490">
        <v>17005</v>
      </c>
      <c r="IG2490" t="s">
        <v>314</v>
      </c>
      <c r="IH2490" t="s">
        <v>311</v>
      </c>
      <c r="IK2490">
        <v>-2</v>
      </c>
      <c r="IL2490" t="s">
        <v>278</v>
      </c>
      <c r="IM2490" t="s">
        <v>279</v>
      </c>
      <c r="IN2490" t="s">
        <v>468</v>
      </c>
      <c r="IP2490" t="s">
        <v>486</v>
      </c>
    </row>
    <row r="2491" spans="1:250" x14ac:dyDescent="0.35">
      <c r="A2491">
        <v>15945</v>
      </c>
      <c r="B2491">
        <v>-922729984</v>
      </c>
      <c r="C2491">
        <v>1837</v>
      </c>
      <c r="D2491" t="s">
        <v>272</v>
      </c>
      <c r="E2491" t="s">
        <v>273</v>
      </c>
      <c r="F2491">
        <v>13794</v>
      </c>
      <c r="G2491" t="s">
        <v>274</v>
      </c>
      <c r="H2491" t="s">
        <v>275</v>
      </c>
      <c r="I2491">
        <v>527</v>
      </c>
      <c r="J2491" t="s">
        <v>535</v>
      </c>
      <c r="K2491" t="s">
        <v>536</v>
      </c>
      <c r="L2491">
        <v>17005</v>
      </c>
      <c r="M2491" t="s">
        <v>314</v>
      </c>
      <c r="N2491" t="s">
        <v>315</v>
      </c>
      <c r="O2491">
        <v>17005</v>
      </c>
      <c r="P2491" t="s">
        <v>314</v>
      </c>
      <c r="Q2491" t="s">
        <v>315</v>
      </c>
      <c r="R2491" t="s">
        <v>553</v>
      </c>
      <c r="S2491" s="43">
        <v>0</v>
      </c>
      <c r="U2491" s="43">
        <v>20</v>
      </c>
      <c r="IF2491">
        <v>17005</v>
      </c>
      <c r="IG2491" t="s">
        <v>314</v>
      </c>
      <c r="IH2491" t="s">
        <v>311</v>
      </c>
      <c r="IK2491">
        <v>-2</v>
      </c>
      <c r="IL2491" t="s">
        <v>278</v>
      </c>
      <c r="IM2491" t="s">
        <v>279</v>
      </c>
      <c r="IN2491" t="s">
        <v>468</v>
      </c>
      <c r="IP2491" t="s">
        <v>486</v>
      </c>
    </row>
    <row r="2492" spans="1:250" x14ac:dyDescent="0.35">
      <c r="A2492">
        <v>15946</v>
      </c>
      <c r="B2492">
        <v>-922729984</v>
      </c>
      <c r="C2492">
        <v>1837</v>
      </c>
      <c r="D2492" t="s">
        <v>272</v>
      </c>
      <c r="E2492" t="s">
        <v>273</v>
      </c>
      <c r="F2492">
        <v>13794</v>
      </c>
      <c r="G2492" t="s">
        <v>274</v>
      </c>
      <c r="H2492" t="s">
        <v>275</v>
      </c>
      <c r="I2492">
        <v>523</v>
      </c>
      <c r="J2492" t="s">
        <v>537</v>
      </c>
      <c r="K2492" t="s">
        <v>538</v>
      </c>
      <c r="L2492">
        <v>17005</v>
      </c>
      <c r="M2492" t="s">
        <v>314</v>
      </c>
      <c r="N2492" t="s">
        <v>315</v>
      </c>
      <c r="O2492">
        <v>17005</v>
      </c>
      <c r="P2492" t="s">
        <v>314</v>
      </c>
      <c r="Q2492" t="s">
        <v>315</v>
      </c>
      <c r="R2492" t="s">
        <v>553</v>
      </c>
      <c r="S2492" s="43">
        <v>0</v>
      </c>
      <c r="U2492" s="43">
        <v>20</v>
      </c>
      <c r="IF2492">
        <v>17005</v>
      </c>
      <c r="IG2492" t="s">
        <v>314</v>
      </c>
      <c r="IH2492" t="s">
        <v>311</v>
      </c>
      <c r="IK2492">
        <v>-2</v>
      </c>
      <c r="IL2492" t="s">
        <v>278</v>
      </c>
      <c r="IM2492" t="s">
        <v>279</v>
      </c>
      <c r="IN2492" t="s">
        <v>468</v>
      </c>
      <c r="IP2492" t="s">
        <v>486</v>
      </c>
    </row>
    <row r="2493" spans="1:250" x14ac:dyDescent="0.35">
      <c r="A2493">
        <v>15947</v>
      </c>
      <c r="B2493">
        <v>-922729984</v>
      </c>
      <c r="C2493">
        <v>1837</v>
      </c>
      <c r="D2493" t="s">
        <v>272</v>
      </c>
      <c r="E2493" t="s">
        <v>273</v>
      </c>
      <c r="F2493">
        <v>13794</v>
      </c>
      <c r="G2493" t="s">
        <v>274</v>
      </c>
      <c r="H2493" t="s">
        <v>275</v>
      </c>
      <c r="I2493">
        <v>521</v>
      </c>
      <c r="J2493" t="s">
        <v>539</v>
      </c>
      <c r="K2493" t="s">
        <v>540</v>
      </c>
      <c r="L2493">
        <v>17005</v>
      </c>
      <c r="M2493" t="s">
        <v>314</v>
      </c>
      <c r="N2493" t="s">
        <v>315</v>
      </c>
      <c r="O2493">
        <v>17005</v>
      </c>
      <c r="P2493" t="s">
        <v>314</v>
      </c>
      <c r="Q2493" t="s">
        <v>315</v>
      </c>
      <c r="R2493" t="s">
        <v>553</v>
      </c>
      <c r="S2493" s="43">
        <v>0</v>
      </c>
      <c r="U2493" s="43">
        <v>20</v>
      </c>
      <c r="IF2493">
        <v>17005</v>
      </c>
      <c r="IG2493" t="s">
        <v>314</v>
      </c>
      <c r="IH2493" t="s">
        <v>311</v>
      </c>
      <c r="IK2493">
        <v>-2</v>
      </c>
      <c r="IL2493" t="s">
        <v>278</v>
      </c>
      <c r="IM2493" t="s">
        <v>279</v>
      </c>
      <c r="IN2493" t="s">
        <v>468</v>
      </c>
      <c r="IP2493" t="s">
        <v>486</v>
      </c>
    </row>
    <row r="2494" spans="1:250" x14ac:dyDescent="0.35">
      <c r="A2494">
        <v>15948</v>
      </c>
      <c r="B2494">
        <v>-922729984</v>
      </c>
      <c r="C2494">
        <v>1837</v>
      </c>
      <c r="D2494" t="s">
        <v>272</v>
      </c>
      <c r="E2494" t="s">
        <v>273</v>
      </c>
      <c r="F2494">
        <v>13794</v>
      </c>
      <c r="G2494" t="s">
        <v>274</v>
      </c>
      <c r="H2494" t="s">
        <v>275</v>
      </c>
      <c r="I2494">
        <v>519</v>
      </c>
      <c r="J2494" t="s">
        <v>541</v>
      </c>
      <c r="K2494" t="s">
        <v>542</v>
      </c>
      <c r="L2494">
        <v>17005</v>
      </c>
      <c r="M2494" t="s">
        <v>314</v>
      </c>
      <c r="N2494" t="s">
        <v>315</v>
      </c>
      <c r="O2494">
        <v>17005</v>
      </c>
      <c r="P2494" t="s">
        <v>314</v>
      </c>
      <c r="Q2494" t="s">
        <v>315</v>
      </c>
      <c r="R2494" t="s">
        <v>553</v>
      </c>
      <c r="S2494" s="43">
        <v>0</v>
      </c>
      <c r="U2494" s="43">
        <v>20</v>
      </c>
      <c r="IF2494">
        <v>17005</v>
      </c>
      <c r="IG2494" t="s">
        <v>314</v>
      </c>
      <c r="IH2494" t="s">
        <v>311</v>
      </c>
      <c r="IK2494">
        <v>-2</v>
      </c>
      <c r="IL2494" t="s">
        <v>278</v>
      </c>
      <c r="IM2494" t="s">
        <v>279</v>
      </c>
      <c r="IN2494" t="s">
        <v>468</v>
      </c>
      <c r="IP2494" t="s">
        <v>486</v>
      </c>
    </row>
    <row r="2495" spans="1:250" x14ac:dyDescent="0.35">
      <c r="A2495">
        <v>15949</v>
      </c>
      <c r="B2495">
        <v>-922729984</v>
      </c>
      <c r="C2495">
        <v>1837</v>
      </c>
      <c r="D2495" t="s">
        <v>272</v>
      </c>
      <c r="E2495" t="s">
        <v>273</v>
      </c>
      <c r="F2495">
        <v>13794</v>
      </c>
      <c r="G2495" t="s">
        <v>274</v>
      </c>
      <c r="H2495" t="s">
        <v>275</v>
      </c>
      <c r="I2495">
        <v>523</v>
      </c>
      <c r="J2495" t="s">
        <v>537</v>
      </c>
      <c r="K2495" t="s">
        <v>538</v>
      </c>
      <c r="L2495">
        <v>17006</v>
      </c>
      <c r="M2495" t="s">
        <v>316</v>
      </c>
      <c r="N2495" t="s">
        <v>317</v>
      </c>
      <c r="O2495">
        <v>17006</v>
      </c>
      <c r="P2495" t="s">
        <v>316</v>
      </c>
      <c r="Q2495" t="s">
        <v>317</v>
      </c>
      <c r="R2495" t="s">
        <v>553</v>
      </c>
      <c r="S2495" s="43">
        <v>0</v>
      </c>
      <c r="U2495" s="43">
        <v>20</v>
      </c>
      <c r="IF2495">
        <v>17006</v>
      </c>
      <c r="IG2495" t="s">
        <v>316</v>
      </c>
      <c r="IH2495" t="s">
        <v>311</v>
      </c>
      <c r="IK2495">
        <v>-2</v>
      </c>
      <c r="IL2495" t="s">
        <v>278</v>
      </c>
      <c r="IM2495" t="s">
        <v>279</v>
      </c>
      <c r="IN2495" t="s">
        <v>468</v>
      </c>
      <c r="IP2495" t="s">
        <v>487</v>
      </c>
    </row>
    <row r="2496" spans="1:250" x14ac:dyDescent="0.35">
      <c r="A2496">
        <v>15950</v>
      </c>
      <c r="B2496">
        <v>-922729984</v>
      </c>
      <c r="C2496">
        <v>1837</v>
      </c>
      <c r="D2496" t="s">
        <v>272</v>
      </c>
      <c r="E2496" t="s">
        <v>273</v>
      </c>
      <c r="F2496">
        <v>13794</v>
      </c>
      <c r="G2496" t="s">
        <v>274</v>
      </c>
      <c r="H2496" t="s">
        <v>275</v>
      </c>
      <c r="I2496">
        <v>521</v>
      </c>
      <c r="J2496" t="s">
        <v>539</v>
      </c>
      <c r="K2496" t="s">
        <v>540</v>
      </c>
      <c r="L2496">
        <v>17006</v>
      </c>
      <c r="M2496" t="s">
        <v>316</v>
      </c>
      <c r="N2496" t="s">
        <v>317</v>
      </c>
      <c r="O2496">
        <v>17006</v>
      </c>
      <c r="P2496" t="s">
        <v>316</v>
      </c>
      <c r="Q2496" t="s">
        <v>317</v>
      </c>
      <c r="R2496" t="s">
        <v>553</v>
      </c>
      <c r="S2496" s="43">
        <v>0</v>
      </c>
      <c r="U2496" s="43">
        <v>20</v>
      </c>
      <c r="IF2496">
        <v>17006</v>
      </c>
      <c r="IG2496" t="s">
        <v>316</v>
      </c>
      <c r="IH2496" t="s">
        <v>311</v>
      </c>
      <c r="IK2496">
        <v>-2</v>
      </c>
      <c r="IL2496" t="s">
        <v>278</v>
      </c>
      <c r="IM2496" t="s">
        <v>279</v>
      </c>
      <c r="IN2496" t="s">
        <v>468</v>
      </c>
      <c r="IP2496" t="s">
        <v>487</v>
      </c>
    </row>
    <row r="2497" spans="1:250" x14ac:dyDescent="0.35">
      <c r="A2497">
        <v>15951</v>
      </c>
      <c r="B2497">
        <v>-922729984</v>
      </c>
      <c r="C2497">
        <v>1837</v>
      </c>
      <c r="D2497" t="s">
        <v>272</v>
      </c>
      <c r="E2497" t="s">
        <v>273</v>
      </c>
      <c r="F2497">
        <v>13794</v>
      </c>
      <c r="G2497" t="s">
        <v>274</v>
      </c>
      <c r="H2497" t="s">
        <v>275</v>
      </c>
      <c r="I2497">
        <v>519</v>
      </c>
      <c r="J2497" t="s">
        <v>541</v>
      </c>
      <c r="K2497" t="s">
        <v>542</v>
      </c>
      <c r="L2497">
        <v>17006</v>
      </c>
      <c r="M2497" t="s">
        <v>316</v>
      </c>
      <c r="N2497" t="s">
        <v>317</v>
      </c>
      <c r="O2497">
        <v>17006</v>
      </c>
      <c r="P2497" t="s">
        <v>316</v>
      </c>
      <c r="Q2497" t="s">
        <v>317</v>
      </c>
      <c r="R2497" t="s">
        <v>553</v>
      </c>
      <c r="S2497" s="43">
        <v>0</v>
      </c>
      <c r="U2497" s="43">
        <v>20</v>
      </c>
      <c r="IF2497">
        <v>17006</v>
      </c>
      <c r="IG2497" t="s">
        <v>316</v>
      </c>
      <c r="IH2497" t="s">
        <v>311</v>
      </c>
      <c r="IK2497">
        <v>-2</v>
      </c>
      <c r="IL2497" t="s">
        <v>278</v>
      </c>
      <c r="IM2497" t="s">
        <v>279</v>
      </c>
      <c r="IN2497" t="s">
        <v>468</v>
      </c>
      <c r="IP2497" t="s">
        <v>487</v>
      </c>
    </row>
    <row r="2498" spans="1:250" x14ac:dyDescent="0.35">
      <c r="A2498">
        <v>15952</v>
      </c>
      <c r="B2498">
        <v>-922729984</v>
      </c>
      <c r="C2498">
        <v>1837</v>
      </c>
      <c r="D2498" t="s">
        <v>272</v>
      </c>
      <c r="E2498" t="s">
        <v>273</v>
      </c>
      <c r="F2498">
        <v>13794</v>
      </c>
      <c r="G2498" t="s">
        <v>274</v>
      </c>
      <c r="H2498" t="s">
        <v>275</v>
      </c>
      <c r="I2498">
        <v>515</v>
      </c>
      <c r="J2498" t="s">
        <v>543</v>
      </c>
      <c r="K2498" t="s">
        <v>544</v>
      </c>
      <c r="L2498">
        <v>17006</v>
      </c>
      <c r="M2498" t="s">
        <v>316</v>
      </c>
      <c r="N2498" t="s">
        <v>317</v>
      </c>
      <c r="O2498">
        <v>17006</v>
      </c>
      <c r="P2498" t="s">
        <v>316</v>
      </c>
      <c r="Q2498" t="s">
        <v>317</v>
      </c>
      <c r="R2498" t="s">
        <v>553</v>
      </c>
      <c r="S2498" s="43">
        <v>0</v>
      </c>
      <c r="U2498" s="43">
        <v>20</v>
      </c>
      <c r="IF2498">
        <v>17006</v>
      </c>
      <c r="IG2498" t="s">
        <v>316</v>
      </c>
      <c r="IH2498" t="s">
        <v>311</v>
      </c>
      <c r="IK2498">
        <v>-2</v>
      </c>
      <c r="IL2498" t="s">
        <v>278</v>
      </c>
      <c r="IM2498" t="s">
        <v>279</v>
      </c>
      <c r="IN2498" t="s">
        <v>468</v>
      </c>
      <c r="IP2498" t="s">
        <v>487</v>
      </c>
    </row>
    <row r="2499" spans="1:250" x14ac:dyDescent="0.35">
      <c r="A2499">
        <v>15953</v>
      </c>
      <c r="B2499">
        <v>-922729984</v>
      </c>
      <c r="C2499">
        <v>1837</v>
      </c>
      <c r="D2499" t="s">
        <v>272</v>
      </c>
      <c r="E2499" t="s">
        <v>273</v>
      </c>
      <c r="F2499">
        <v>13794</v>
      </c>
      <c r="G2499" t="s">
        <v>274</v>
      </c>
      <c r="H2499" t="s">
        <v>275</v>
      </c>
      <c r="I2499">
        <v>513</v>
      </c>
      <c r="J2499" t="s">
        <v>545</v>
      </c>
      <c r="K2499" t="s">
        <v>546</v>
      </c>
      <c r="L2499">
        <v>17006</v>
      </c>
      <c r="M2499" t="s">
        <v>316</v>
      </c>
      <c r="N2499" t="s">
        <v>317</v>
      </c>
      <c r="O2499">
        <v>17006</v>
      </c>
      <c r="P2499" t="s">
        <v>316</v>
      </c>
      <c r="Q2499" t="s">
        <v>317</v>
      </c>
      <c r="R2499" t="s">
        <v>553</v>
      </c>
      <c r="S2499" s="43">
        <v>0</v>
      </c>
      <c r="U2499" s="43">
        <v>20</v>
      </c>
      <c r="IF2499">
        <v>17006</v>
      </c>
      <c r="IG2499" t="s">
        <v>316</v>
      </c>
      <c r="IH2499" t="s">
        <v>311</v>
      </c>
      <c r="IK2499">
        <v>-2</v>
      </c>
      <c r="IL2499" t="s">
        <v>278</v>
      </c>
      <c r="IM2499" t="s">
        <v>279</v>
      </c>
      <c r="IN2499" t="s">
        <v>468</v>
      </c>
      <c r="IP2499" t="s">
        <v>487</v>
      </c>
    </row>
    <row r="2500" spans="1:250" x14ac:dyDescent="0.35">
      <c r="A2500">
        <v>15954</v>
      </c>
      <c r="B2500">
        <v>-922729984</v>
      </c>
      <c r="C2500">
        <v>1837</v>
      </c>
      <c r="D2500" t="s">
        <v>272</v>
      </c>
      <c r="E2500" t="s">
        <v>273</v>
      </c>
      <c r="F2500">
        <v>13794</v>
      </c>
      <c r="G2500" t="s">
        <v>274</v>
      </c>
      <c r="H2500" t="s">
        <v>275</v>
      </c>
      <c r="I2500">
        <v>509</v>
      </c>
      <c r="J2500" t="s">
        <v>547</v>
      </c>
      <c r="K2500" t="s">
        <v>548</v>
      </c>
      <c r="L2500">
        <v>17006</v>
      </c>
      <c r="M2500" t="s">
        <v>316</v>
      </c>
      <c r="N2500" t="s">
        <v>317</v>
      </c>
      <c r="O2500">
        <v>17006</v>
      </c>
      <c r="P2500" t="s">
        <v>316</v>
      </c>
      <c r="Q2500" t="s">
        <v>317</v>
      </c>
      <c r="R2500" t="s">
        <v>553</v>
      </c>
      <c r="S2500" s="43">
        <v>0</v>
      </c>
      <c r="U2500" s="43">
        <v>20</v>
      </c>
      <c r="IF2500">
        <v>17006</v>
      </c>
      <c r="IG2500" t="s">
        <v>316</v>
      </c>
      <c r="IH2500" t="s">
        <v>311</v>
      </c>
      <c r="IK2500">
        <v>-2</v>
      </c>
      <c r="IL2500" t="s">
        <v>278</v>
      </c>
      <c r="IM2500" t="s">
        <v>279</v>
      </c>
      <c r="IN2500" t="s">
        <v>468</v>
      </c>
      <c r="IP2500" t="s">
        <v>487</v>
      </c>
    </row>
    <row r="2501" spans="1:250" x14ac:dyDescent="0.35">
      <c r="A2501">
        <v>15955</v>
      </c>
      <c r="B2501">
        <v>-922729984</v>
      </c>
      <c r="C2501">
        <v>1837</v>
      </c>
      <c r="D2501" t="s">
        <v>272</v>
      </c>
      <c r="E2501" t="s">
        <v>273</v>
      </c>
      <c r="F2501">
        <v>19011</v>
      </c>
      <c r="G2501" t="s">
        <v>318</v>
      </c>
      <c r="H2501" t="s">
        <v>319</v>
      </c>
      <c r="I2501">
        <v>515</v>
      </c>
      <c r="J2501" t="s">
        <v>543</v>
      </c>
      <c r="K2501" t="s">
        <v>544</v>
      </c>
      <c r="L2501">
        <v>19213</v>
      </c>
      <c r="M2501" t="s">
        <v>320</v>
      </c>
      <c r="N2501" t="s">
        <v>321</v>
      </c>
      <c r="O2501">
        <v>19213</v>
      </c>
      <c r="P2501" t="s">
        <v>320</v>
      </c>
      <c r="Q2501" t="s">
        <v>321</v>
      </c>
      <c r="R2501" t="s">
        <v>553</v>
      </c>
      <c r="S2501" s="43">
        <v>0</v>
      </c>
      <c r="U2501" s="43">
        <v>20</v>
      </c>
      <c r="IF2501">
        <v>19213</v>
      </c>
      <c r="IG2501" t="s">
        <v>320</v>
      </c>
      <c r="IH2501" t="s">
        <v>322</v>
      </c>
      <c r="IK2501">
        <v>-2</v>
      </c>
      <c r="IL2501" t="s">
        <v>278</v>
      </c>
      <c r="IM2501" t="s">
        <v>279</v>
      </c>
      <c r="IN2501" t="s">
        <v>484</v>
      </c>
      <c r="IP2501" t="s">
        <v>488</v>
      </c>
    </row>
    <row r="2502" spans="1:250" x14ac:dyDescent="0.35">
      <c r="A2502">
        <v>15956</v>
      </c>
      <c r="B2502">
        <v>-922729984</v>
      </c>
      <c r="C2502">
        <v>1837</v>
      </c>
      <c r="D2502" t="s">
        <v>272</v>
      </c>
      <c r="E2502" t="s">
        <v>273</v>
      </c>
      <c r="F2502">
        <v>19011</v>
      </c>
      <c r="G2502" t="s">
        <v>318</v>
      </c>
      <c r="H2502" t="s">
        <v>319</v>
      </c>
      <c r="I2502">
        <v>513</v>
      </c>
      <c r="J2502" t="s">
        <v>545</v>
      </c>
      <c r="K2502" t="s">
        <v>546</v>
      </c>
      <c r="L2502">
        <v>19213</v>
      </c>
      <c r="M2502" t="s">
        <v>320</v>
      </c>
      <c r="N2502" t="s">
        <v>321</v>
      </c>
      <c r="O2502">
        <v>19213</v>
      </c>
      <c r="P2502" t="s">
        <v>320</v>
      </c>
      <c r="Q2502" t="s">
        <v>321</v>
      </c>
      <c r="R2502" t="s">
        <v>553</v>
      </c>
      <c r="S2502" s="43">
        <v>0</v>
      </c>
      <c r="U2502" s="43">
        <v>20</v>
      </c>
      <c r="IF2502">
        <v>19213</v>
      </c>
      <c r="IG2502" t="s">
        <v>320</v>
      </c>
      <c r="IH2502" t="s">
        <v>322</v>
      </c>
      <c r="IK2502">
        <v>-2</v>
      </c>
      <c r="IL2502" t="s">
        <v>278</v>
      </c>
      <c r="IM2502" t="s">
        <v>279</v>
      </c>
      <c r="IN2502" t="s">
        <v>484</v>
      </c>
      <c r="IP2502" t="s">
        <v>488</v>
      </c>
    </row>
    <row r="2503" spans="1:250" x14ac:dyDescent="0.35">
      <c r="A2503">
        <v>15957</v>
      </c>
      <c r="B2503">
        <v>-922729984</v>
      </c>
      <c r="C2503">
        <v>1837</v>
      </c>
      <c r="D2503" t="s">
        <v>272</v>
      </c>
      <c r="E2503" t="s">
        <v>273</v>
      </c>
      <c r="F2503">
        <v>19011</v>
      </c>
      <c r="G2503" t="s">
        <v>318</v>
      </c>
      <c r="H2503" t="s">
        <v>319</v>
      </c>
      <c r="I2503">
        <v>509</v>
      </c>
      <c r="J2503" t="s">
        <v>547</v>
      </c>
      <c r="K2503" t="s">
        <v>548</v>
      </c>
      <c r="L2503">
        <v>19213</v>
      </c>
      <c r="M2503" t="s">
        <v>320</v>
      </c>
      <c r="N2503" t="s">
        <v>321</v>
      </c>
      <c r="O2503">
        <v>19213</v>
      </c>
      <c r="P2503" t="s">
        <v>320</v>
      </c>
      <c r="Q2503" t="s">
        <v>321</v>
      </c>
      <c r="R2503" t="s">
        <v>553</v>
      </c>
      <c r="S2503" s="43">
        <v>0</v>
      </c>
      <c r="U2503" s="43">
        <v>20</v>
      </c>
      <c r="IF2503">
        <v>19213</v>
      </c>
      <c r="IG2503" t="s">
        <v>320</v>
      </c>
      <c r="IH2503" t="s">
        <v>322</v>
      </c>
      <c r="IK2503">
        <v>-2</v>
      </c>
      <c r="IL2503" t="s">
        <v>278</v>
      </c>
      <c r="IM2503" t="s">
        <v>279</v>
      </c>
      <c r="IN2503" t="s">
        <v>484</v>
      </c>
      <c r="IP2503" t="s">
        <v>488</v>
      </c>
    </row>
    <row r="2504" spans="1:250" x14ac:dyDescent="0.35">
      <c r="A2504">
        <v>15958</v>
      </c>
      <c r="B2504">
        <v>-922729984</v>
      </c>
      <c r="C2504">
        <v>1837</v>
      </c>
      <c r="D2504" t="s">
        <v>272</v>
      </c>
      <c r="E2504" t="s">
        <v>273</v>
      </c>
      <c r="F2504">
        <v>19011</v>
      </c>
      <c r="G2504" t="s">
        <v>318</v>
      </c>
      <c r="H2504" t="s">
        <v>319</v>
      </c>
      <c r="I2504">
        <v>507</v>
      </c>
      <c r="J2504" t="s">
        <v>549</v>
      </c>
      <c r="K2504" t="s">
        <v>550</v>
      </c>
      <c r="L2504">
        <v>19213</v>
      </c>
      <c r="M2504" t="s">
        <v>320</v>
      </c>
      <c r="N2504" t="s">
        <v>321</v>
      </c>
      <c r="O2504">
        <v>19213</v>
      </c>
      <c r="P2504" t="s">
        <v>320</v>
      </c>
      <c r="Q2504" t="s">
        <v>321</v>
      </c>
      <c r="R2504" t="s">
        <v>553</v>
      </c>
      <c r="S2504" s="43">
        <v>0</v>
      </c>
      <c r="U2504" s="43">
        <v>20</v>
      </c>
      <c r="IF2504">
        <v>19213</v>
      </c>
      <c r="IG2504" t="s">
        <v>320</v>
      </c>
      <c r="IH2504" t="s">
        <v>322</v>
      </c>
      <c r="IK2504">
        <v>-2</v>
      </c>
      <c r="IL2504" t="s">
        <v>278</v>
      </c>
      <c r="IM2504" t="s">
        <v>279</v>
      </c>
      <c r="IN2504" t="s">
        <v>484</v>
      </c>
      <c r="IP2504" t="s">
        <v>488</v>
      </c>
    </row>
    <row r="2505" spans="1:250" x14ac:dyDescent="0.35">
      <c r="A2505">
        <v>15959</v>
      </c>
      <c r="B2505">
        <v>-922729984</v>
      </c>
      <c r="C2505">
        <v>1837</v>
      </c>
      <c r="D2505" t="s">
        <v>272</v>
      </c>
      <c r="E2505" t="s">
        <v>273</v>
      </c>
      <c r="F2505">
        <v>13794</v>
      </c>
      <c r="G2505" t="s">
        <v>274</v>
      </c>
      <c r="H2505" t="s">
        <v>275</v>
      </c>
      <c r="I2505">
        <v>528</v>
      </c>
      <c r="J2505" t="s">
        <v>531</v>
      </c>
      <c r="K2505" t="s">
        <v>532</v>
      </c>
      <c r="L2505">
        <v>17006</v>
      </c>
      <c r="M2505" t="s">
        <v>316</v>
      </c>
      <c r="N2505" t="s">
        <v>317</v>
      </c>
      <c r="O2505">
        <v>17006</v>
      </c>
      <c r="P2505" t="s">
        <v>316</v>
      </c>
      <c r="Q2505" t="s">
        <v>317</v>
      </c>
      <c r="R2505" t="s">
        <v>553</v>
      </c>
      <c r="S2505" s="43">
        <v>0</v>
      </c>
      <c r="U2505" s="43">
        <v>20</v>
      </c>
      <c r="IF2505">
        <v>17006</v>
      </c>
      <c r="IG2505" t="s">
        <v>316</v>
      </c>
      <c r="IH2505" t="s">
        <v>311</v>
      </c>
      <c r="IK2505">
        <v>-2</v>
      </c>
      <c r="IL2505" t="s">
        <v>278</v>
      </c>
      <c r="IM2505" t="s">
        <v>279</v>
      </c>
      <c r="IN2505" t="s">
        <v>468</v>
      </c>
      <c r="IP2505" t="s">
        <v>487</v>
      </c>
    </row>
    <row r="2506" spans="1:250" x14ac:dyDescent="0.35">
      <c r="A2506">
        <v>15960</v>
      </c>
      <c r="B2506">
        <v>-922729984</v>
      </c>
      <c r="C2506">
        <v>1837</v>
      </c>
      <c r="D2506" t="s">
        <v>272</v>
      </c>
      <c r="E2506" t="s">
        <v>273</v>
      </c>
      <c r="F2506">
        <v>13794</v>
      </c>
      <c r="G2506" t="s">
        <v>274</v>
      </c>
      <c r="H2506" t="s">
        <v>275</v>
      </c>
      <c r="I2506">
        <v>527</v>
      </c>
      <c r="J2506" t="s">
        <v>535</v>
      </c>
      <c r="K2506" t="s">
        <v>536</v>
      </c>
      <c r="L2506">
        <v>17006</v>
      </c>
      <c r="M2506" t="s">
        <v>316</v>
      </c>
      <c r="N2506" t="s">
        <v>317</v>
      </c>
      <c r="O2506">
        <v>17006</v>
      </c>
      <c r="P2506" t="s">
        <v>316</v>
      </c>
      <c r="Q2506" t="s">
        <v>317</v>
      </c>
      <c r="R2506" t="s">
        <v>553</v>
      </c>
      <c r="S2506" s="43">
        <v>0</v>
      </c>
      <c r="U2506" s="43">
        <v>20</v>
      </c>
      <c r="IF2506">
        <v>17006</v>
      </c>
      <c r="IG2506" t="s">
        <v>316</v>
      </c>
      <c r="IH2506" t="s">
        <v>311</v>
      </c>
      <c r="IK2506">
        <v>-2</v>
      </c>
      <c r="IL2506" t="s">
        <v>278</v>
      </c>
      <c r="IM2506" t="s">
        <v>279</v>
      </c>
      <c r="IN2506" t="s">
        <v>468</v>
      </c>
      <c r="IP2506" t="s">
        <v>487</v>
      </c>
    </row>
    <row r="2507" spans="1:250" x14ac:dyDescent="0.35">
      <c r="A2507">
        <v>15961</v>
      </c>
      <c r="B2507">
        <v>-922729984</v>
      </c>
      <c r="C2507">
        <v>1837</v>
      </c>
      <c r="D2507" t="s">
        <v>272</v>
      </c>
      <c r="E2507" t="s">
        <v>273</v>
      </c>
      <c r="F2507">
        <v>9695</v>
      </c>
      <c r="G2507" t="s">
        <v>280</v>
      </c>
      <c r="H2507" t="s">
        <v>281</v>
      </c>
      <c r="I2507">
        <v>507</v>
      </c>
      <c r="J2507" t="s">
        <v>549</v>
      </c>
      <c r="K2507" t="s">
        <v>550</v>
      </c>
      <c r="L2507">
        <v>21324</v>
      </c>
      <c r="M2507" t="s">
        <v>282</v>
      </c>
      <c r="N2507" t="s">
        <v>283</v>
      </c>
      <c r="O2507">
        <v>21324</v>
      </c>
      <c r="P2507" t="s">
        <v>282</v>
      </c>
      <c r="Q2507" t="s">
        <v>283</v>
      </c>
      <c r="R2507" t="s">
        <v>553</v>
      </c>
      <c r="S2507" s="43">
        <v>0</v>
      </c>
      <c r="U2507" s="43">
        <v>20</v>
      </c>
      <c r="IF2507">
        <v>21324</v>
      </c>
      <c r="IG2507" t="s">
        <v>282</v>
      </c>
      <c r="IH2507" t="s">
        <v>284</v>
      </c>
      <c r="IK2507">
        <v>-2</v>
      </c>
      <c r="IL2507" t="s">
        <v>278</v>
      </c>
      <c r="IM2507" t="s">
        <v>279</v>
      </c>
      <c r="IN2507" t="s">
        <v>466</v>
      </c>
      <c r="IP2507" t="s">
        <v>489</v>
      </c>
    </row>
    <row r="2508" spans="1:250" x14ac:dyDescent="0.35">
      <c r="A2508">
        <v>15962</v>
      </c>
      <c r="B2508">
        <v>-922729984</v>
      </c>
      <c r="C2508">
        <v>1837</v>
      </c>
      <c r="D2508" t="s">
        <v>272</v>
      </c>
      <c r="E2508" t="s">
        <v>273</v>
      </c>
      <c r="F2508">
        <v>19011</v>
      </c>
      <c r="G2508" t="s">
        <v>318</v>
      </c>
      <c r="H2508" t="s">
        <v>319</v>
      </c>
      <c r="I2508">
        <v>528</v>
      </c>
      <c r="J2508" t="s">
        <v>531</v>
      </c>
      <c r="K2508" t="s">
        <v>532</v>
      </c>
      <c r="L2508">
        <v>19213</v>
      </c>
      <c r="M2508" t="s">
        <v>320</v>
      </c>
      <c r="N2508" t="s">
        <v>321</v>
      </c>
      <c r="O2508">
        <v>19213</v>
      </c>
      <c r="P2508" t="s">
        <v>320</v>
      </c>
      <c r="Q2508" t="s">
        <v>321</v>
      </c>
      <c r="R2508" t="s">
        <v>553</v>
      </c>
      <c r="S2508" s="43">
        <v>0</v>
      </c>
      <c r="U2508" s="43">
        <v>20</v>
      </c>
      <c r="IF2508">
        <v>19213</v>
      </c>
      <c r="IG2508" t="s">
        <v>320</v>
      </c>
      <c r="IH2508" t="s">
        <v>322</v>
      </c>
      <c r="IK2508">
        <v>-2</v>
      </c>
      <c r="IL2508" t="s">
        <v>278</v>
      </c>
      <c r="IM2508" t="s">
        <v>279</v>
      </c>
      <c r="IN2508" t="s">
        <v>484</v>
      </c>
      <c r="IP2508" t="s">
        <v>488</v>
      </c>
    </row>
    <row r="2509" spans="1:250" x14ac:dyDescent="0.35">
      <c r="A2509">
        <v>15963</v>
      </c>
      <c r="B2509">
        <v>-922729984</v>
      </c>
      <c r="C2509">
        <v>1837</v>
      </c>
      <c r="D2509" t="s">
        <v>272</v>
      </c>
      <c r="E2509" t="s">
        <v>273</v>
      </c>
      <c r="F2509">
        <v>19011</v>
      </c>
      <c r="G2509" t="s">
        <v>318</v>
      </c>
      <c r="H2509" t="s">
        <v>319</v>
      </c>
      <c r="I2509">
        <v>527</v>
      </c>
      <c r="J2509" t="s">
        <v>535</v>
      </c>
      <c r="K2509" t="s">
        <v>536</v>
      </c>
      <c r="L2509">
        <v>19213</v>
      </c>
      <c r="M2509" t="s">
        <v>320</v>
      </c>
      <c r="N2509" t="s">
        <v>321</v>
      </c>
      <c r="O2509">
        <v>19213</v>
      </c>
      <c r="P2509" t="s">
        <v>320</v>
      </c>
      <c r="Q2509" t="s">
        <v>321</v>
      </c>
      <c r="R2509" t="s">
        <v>553</v>
      </c>
      <c r="S2509" s="43">
        <v>0</v>
      </c>
      <c r="U2509" s="43">
        <v>20</v>
      </c>
      <c r="IF2509">
        <v>19213</v>
      </c>
      <c r="IG2509" t="s">
        <v>320</v>
      </c>
      <c r="IH2509" t="s">
        <v>322</v>
      </c>
      <c r="IK2509">
        <v>-2</v>
      </c>
      <c r="IL2509" t="s">
        <v>278</v>
      </c>
      <c r="IM2509" t="s">
        <v>279</v>
      </c>
      <c r="IN2509" t="s">
        <v>484</v>
      </c>
      <c r="IP2509" t="s">
        <v>488</v>
      </c>
    </row>
    <row r="2510" spans="1:250" x14ac:dyDescent="0.35">
      <c r="A2510">
        <v>15964</v>
      </c>
      <c r="B2510">
        <v>-922729984</v>
      </c>
      <c r="C2510">
        <v>1837</v>
      </c>
      <c r="D2510" t="s">
        <v>272</v>
      </c>
      <c r="E2510" t="s">
        <v>273</v>
      </c>
      <c r="F2510">
        <v>19011</v>
      </c>
      <c r="G2510" t="s">
        <v>318</v>
      </c>
      <c r="H2510" t="s">
        <v>319</v>
      </c>
      <c r="I2510">
        <v>523</v>
      </c>
      <c r="J2510" t="s">
        <v>537</v>
      </c>
      <c r="K2510" t="s">
        <v>538</v>
      </c>
      <c r="L2510">
        <v>19213</v>
      </c>
      <c r="M2510" t="s">
        <v>320</v>
      </c>
      <c r="N2510" t="s">
        <v>321</v>
      </c>
      <c r="O2510">
        <v>19213</v>
      </c>
      <c r="P2510" t="s">
        <v>320</v>
      </c>
      <c r="Q2510" t="s">
        <v>321</v>
      </c>
      <c r="R2510" t="s">
        <v>553</v>
      </c>
      <c r="S2510" s="43">
        <v>0</v>
      </c>
      <c r="U2510" s="43">
        <v>20</v>
      </c>
      <c r="IF2510">
        <v>19213</v>
      </c>
      <c r="IG2510" t="s">
        <v>320</v>
      </c>
      <c r="IH2510" t="s">
        <v>322</v>
      </c>
      <c r="IK2510">
        <v>-2</v>
      </c>
      <c r="IL2510" t="s">
        <v>278</v>
      </c>
      <c r="IM2510" t="s">
        <v>279</v>
      </c>
      <c r="IN2510" t="s">
        <v>484</v>
      </c>
      <c r="IP2510" t="s">
        <v>488</v>
      </c>
    </row>
    <row r="2511" spans="1:250" x14ac:dyDescent="0.35">
      <c r="A2511">
        <v>15965</v>
      </c>
      <c r="B2511">
        <v>-922729984</v>
      </c>
      <c r="C2511">
        <v>1837</v>
      </c>
      <c r="D2511" t="s">
        <v>272</v>
      </c>
      <c r="E2511" t="s">
        <v>273</v>
      </c>
      <c r="F2511">
        <v>19011</v>
      </c>
      <c r="G2511" t="s">
        <v>318</v>
      </c>
      <c r="H2511" t="s">
        <v>319</v>
      </c>
      <c r="I2511">
        <v>521</v>
      </c>
      <c r="J2511" t="s">
        <v>539</v>
      </c>
      <c r="K2511" t="s">
        <v>540</v>
      </c>
      <c r="L2511">
        <v>19213</v>
      </c>
      <c r="M2511" t="s">
        <v>320</v>
      </c>
      <c r="N2511" t="s">
        <v>321</v>
      </c>
      <c r="O2511">
        <v>19213</v>
      </c>
      <c r="P2511" t="s">
        <v>320</v>
      </c>
      <c r="Q2511" t="s">
        <v>321</v>
      </c>
      <c r="R2511" t="s">
        <v>553</v>
      </c>
      <c r="S2511" s="43">
        <v>0</v>
      </c>
      <c r="U2511" s="43">
        <v>20</v>
      </c>
      <c r="IF2511">
        <v>19213</v>
      </c>
      <c r="IG2511" t="s">
        <v>320</v>
      </c>
      <c r="IH2511" t="s">
        <v>322</v>
      </c>
      <c r="IK2511">
        <v>-2</v>
      </c>
      <c r="IL2511" t="s">
        <v>278</v>
      </c>
      <c r="IM2511" t="s">
        <v>279</v>
      </c>
      <c r="IN2511" t="s">
        <v>484</v>
      </c>
      <c r="IP2511" t="s">
        <v>488</v>
      </c>
    </row>
    <row r="2512" spans="1:250" x14ac:dyDescent="0.35">
      <c r="A2512">
        <v>15966</v>
      </c>
      <c r="B2512">
        <v>-922729984</v>
      </c>
      <c r="C2512">
        <v>1837</v>
      </c>
      <c r="D2512" t="s">
        <v>272</v>
      </c>
      <c r="E2512" t="s">
        <v>273</v>
      </c>
      <c r="F2512">
        <v>19011</v>
      </c>
      <c r="G2512" t="s">
        <v>318</v>
      </c>
      <c r="H2512" t="s">
        <v>319</v>
      </c>
      <c r="I2512">
        <v>519</v>
      </c>
      <c r="J2512" t="s">
        <v>541</v>
      </c>
      <c r="K2512" t="s">
        <v>542</v>
      </c>
      <c r="L2512">
        <v>19213</v>
      </c>
      <c r="M2512" t="s">
        <v>320</v>
      </c>
      <c r="N2512" t="s">
        <v>321</v>
      </c>
      <c r="O2512">
        <v>19213</v>
      </c>
      <c r="P2512" t="s">
        <v>320</v>
      </c>
      <c r="Q2512" t="s">
        <v>321</v>
      </c>
      <c r="R2512" t="s">
        <v>553</v>
      </c>
      <c r="S2512" s="43">
        <v>0</v>
      </c>
      <c r="U2512" s="43">
        <v>20</v>
      </c>
      <c r="IF2512">
        <v>19213</v>
      </c>
      <c r="IG2512" t="s">
        <v>320</v>
      </c>
      <c r="IH2512" t="s">
        <v>322</v>
      </c>
      <c r="IK2512">
        <v>-2</v>
      </c>
      <c r="IL2512" t="s">
        <v>278</v>
      </c>
      <c r="IM2512" t="s">
        <v>279</v>
      </c>
      <c r="IN2512" t="s">
        <v>484</v>
      </c>
      <c r="IP2512" t="s">
        <v>488</v>
      </c>
    </row>
    <row r="2513" spans="1:250" x14ac:dyDescent="0.35">
      <c r="A2513">
        <v>15967</v>
      </c>
      <c r="B2513">
        <v>-922729984</v>
      </c>
      <c r="C2513">
        <v>1837</v>
      </c>
      <c r="D2513" t="s">
        <v>272</v>
      </c>
      <c r="E2513" t="s">
        <v>273</v>
      </c>
      <c r="F2513">
        <v>9695</v>
      </c>
      <c r="G2513" t="s">
        <v>280</v>
      </c>
      <c r="H2513" t="s">
        <v>281</v>
      </c>
      <c r="I2513">
        <v>523</v>
      </c>
      <c r="J2513" t="s">
        <v>537</v>
      </c>
      <c r="K2513" t="s">
        <v>538</v>
      </c>
      <c r="L2513">
        <v>21324</v>
      </c>
      <c r="M2513" t="s">
        <v>282</v>
      </c>
      <c r="N2513" t="s">
        <v>283</v>
      </c>
      <c r="O2513">
        <v>21324</v>
      </c>
      <c r="P2513" t="s">
        <v>282</v>
      </c>
      <c r="Q2513" t="s">
        <v>283</v>
      </c>
      <c r="R2513" t="s">
        <v>553</v>
      </c>
      <c r="S2513" s="43">
        <v>0</v>
      </c>
      <c r="U2513" s="43">
        <v>20</v>
      </c>
      <c r="IF2513">
        <v>21324</v>
      </c>
      <c r="IG2513" t="s">
        <v>282</v>
      </c>
      <c r="IH2513" t="s">
        <v>284</v>
      </c>
      <c r="IK2513">
        <v>-2</v>
      </c>
      <c r="IL2513" t="s">
        <v>278</v>
      </c>
      <c r="IM2513" t="s">
        <v>279</v>
      </c>
      <c r="IN2513" t="s">
        <v>466</v>
      </c>
      <c r="IP2513" t="s">
        <v>489</v>
      </c>
    </row>
    <row r="2514" spans="1:250" x14ac:dyDescent="0.35">
      <c r="A2514">
        <v>15968</v>
      </c>
      <c r="B2514">
        <v>-922729984</v>
      </c>
      <c r="C2514">
        <v>1837</v>
      </c>
      <c r="D2514" t="s">
        <v>272</v>
      </c>
      <c r="E2514" t="s">
        <v>273</v>
      </c>
      <c r="F2514">
        <v>9695</v>
      </c>
      <c r="G2514" t="s">
        <v>280</v>
      </c>
      <c r="H2514" t="s">
        <v>281</v>
      </c>
      <c r="I2514">
        <v>521</v>
      </c>
      <c r="J2514" t="s">
        <v>539</v>
      </c>
      <c r="K2514" t="s">
        <v>540</v>
      </c>
      <c r="L2514">
        <v>21324</v>
      </c>
      <c r="M2514" t="s">
        <v>282</v>
      </c>
      <c r="N2514" t="s">
        <v>283</v>
      </c>
      <c r="O2514">
        <v>21324</v>
      </c>
      <c r="P2514" t="s">
        <v>282</v>
      </c>
      <c r="Q2514" t="s">
        <v>283</v>
      </c>
      <c r="R2514" t="s">
        <v>553</v>
      </c>
      <c r="S2514" s="43">
        <v>0</v>
      </c>
      <c r="U2514" s="43">
        <v>20</v>
      </c>
      <c r="IF2514">
        <v>21324</v>
      </c>
      <c r="IG2514" t="s">
        <v>282</v>
      </c>
      <c r="IH2514" t="s">
        <v>284</v>
      </c>
      <c r="IK2514">
        <v>-2</v>
      </c>
      <c r="IL2514" t="s">
        <v>278</v>
      </c>
      <c r="IM2514" t="s">
        <v>279</v>
      </c>
      <c r="IN2514" t="s">
        <v>466</v>
      </c>
      <c r="IP2514" t="s">
        <v>489</v>
      </c>
    </row>
    <row r="2515" spans="1:250" x14ac:dyDescent="0.35">
      <c r="A2515">
        <v>15969</v>
      </c>
      <c r="B2515">
        <v>-922729984</v>
      </c>
      <c r="C2515">
        <v>1837</v>
      </c>
      <c r="D2515" t="s">
        <v>272</v>
      </c>
      <c r="E2515" t="s">
        <v>273</v>
      </c>
      <c r="F2515">
        <v>9695</v>
      </c>
      <c r="G2515" t="s">
        <v>280</v>
      </c>
      <c r="H2515" t="s">
        <v>281</v>
      </c>
      <c r="I2515">
        <v>519</v>
      </c>
      <c r="J2515" t="s">
        <v>541</v>
      </c>
      <c r="K2515" t="s">
        <v>542</v>
      </c>
      <c r="L2515">
        <v>21324</v>
      </c>
      <c r="M2515" t="s">
        <v>282</v>
      </c>
      <c r="N2515" t="s">
        <v>283</v>
      </c>
      <c r="O2515">
        <v>21324</v>
      </c>
      <c r="P2515" t="s">
        <v>282</v>
      </c>
      <c r="Q2515" t="s">
        <v>283</v>
      </c>
      <c r="R2515" t="s">
        <v>553</v>
      </c>
      <c r="S2515" s="43">
        <v>0</v>
      </c>
      <c r="U2515" s="43">
        <v>20</v>
      </c>
      <c r="IF2515">
        <v>21324</v>
      </c>
      <c r="IG2515" t="s">
        <v>282</v>
      </c>
      <c r="IH2515" t="s">
        <v>284</v>
      </c>
      <c r="IK2515">
        <v>-2</v>
      </c>
      <c r="IL2515" t="s">
        <v>278</v>
      </c>
      <c r="IM2515" t="s">
        <v>279</v>
      </c>
      <c r="IN2515" t="s">
        <v>466</v>
      </c>
      <c r="IP2515" t="s">
        <v>489</v>
      </c>
    </row>
    <row r="2516" spans="1:250" x14ac:dyDescent="0.35">
      <c r="A2516">
        <v>15970</v>
      </c>
      <c r="B2516">
        <v>-922729984</v>
      </c>
      <c r="C2516">
        <v>1837</v>
      </c>
      <c r="D2516" t="s">
        <v>272</v>
      </c>
      <c r="E2516" t="s">
        <v>273</v>
      </c>
      <c r="F2516">
        <v>9695</v>
      </c>
      <c r="G2516" t="s">
        <v>280</v>
      </c>
      <c r="H2516" t="s">
        <v>281</v>
      </c>
      <c r="I2516">
        <v>515</v>
      </c>
      <c r="J2516" t="s">
        <v>543</v>
      </c>
      <c r="K2516" t="s">
        <v>544</v>
      </c>
      <c r="L2516">
        <v>21324</v>
      </c>
      <c r="M2516" t="s">
        <v>282</v>
      </c>
      <c r="N2516" t="s">
        <v>283</v>
      </c>
      <c r="O2516">
        <v>21324</v>
      </c>
      <c r="P2516" t="s">
        <v>282</v>
      </c>
      <c r="Q2516" t="s">
        <v>283</v>
      </c>
      <c r="R2516" t="s">
        <v>553</v>
      </c>
      <c r="S2516" s="43">
        <v>0</v>
      </c>
      <c r="U2516" s="43">
        <v>20</v>
      </c>
      <c r="IF2516">
        <v>21324</v>
      </c>
      <c r="IG2516" t="s">
        <v>282</v>
      </c>
      <c r="IH2516" t="s">
        <v>284</v>
      </c>
      <c r="IK2516">
        <v>-2</v>
      </c>
      <c r="IL2516" t="s">
        <v>278</v>
      </c>
      <c r="IM2516" t="s">
        <v>279</v>
      </c>
      <c r="IN2516" t="s">
        <v>466</v>
      </c>
      <c r="IP2516" t="s">
        <v>489</v>
      </c>
    </row>
    <row r="2517" spans="1:250" x14ac:dyDescent="0.35">
      <c r="A2517">
        <v>15971</v>
      </c>
      <c r="B2517">
        <v>-922729984</v>
      </c>
      <c r="C2517">
        <v>1837</v>
      </c>
      <c r="D2517" t="s">
        <v>272</v>
      </c>
      <c r="E2517" t="s">
        <v>273</v>
      </c>
      <c r="F2517">
        <v>9695</v>
      </c>
      <c r="G2517" t="s">
        <v>280</v>
      </c>
      <c r="H2517" t="s">
        <v>281</v>
      </c>
      <c r="I2517">
        <v>513</v>
      </c>
      <c r="J2517" t="s">
        <v>545</v>
      </c>
      <c r="K2517" t="s">
        <v>546</v>
      </c>
      <c r="L2517">
        <v>21324</v>
      </c>
      <c r="M2517" t="s">
        <v>282</v>
      </c>
      <c r="N2517" t="s">
        <v>283</v>
      </c>
      <c r="O2517">
        <v>21324</v>
      </c>
      <c r="P2517" t="s">
        <v>282</v>
      </c>
      <c r="Q2517" t="s">
        <v>283</v>
      </c>
      <c r="R2517" t="s">
        <v>553</v>
      </c>
      <c r="S2517" s="43">
        <v>0</v>
      </c>
      <c r="U2517" s="43">
        <v>20</v>
      </c>
      <c r="IF2517">
        <v>21324</v>
      </c>
      <c r="IG2517" t="s">
        <v>282</v>
      </c>
      <c r="IH2517" t="s">
        <v>284</v>
      </c>
      <c r="IK2517">
        <v>-2</v>
      </c>
      <c r="IL2517" t="s">
        <v>278</v>
      </c>
      <c r="IM2517" t="s">
        <v>279</v>
      </c>
      <c r="IN2517" t="s">
        <v>466</v>
      </c>
      <c r="IP2517" t="s">
        <v>489</v>
      </c>
    </row>
    <row r="2518" spans="1:250" x14ac:dyDescent="0.35">
      <c r="A2518">
        <v>15972</v>
      </c>
      <c r="B2518">
        <v>-922729984</v>
      </c>
      <c r="C2518">
        <v>1837</v>
      </c>
      <c r="D2518" t="s">
        <v>272</v>
      </c>
      <c r="E2518" t="s">
        <v>273</v>
      </c>
      <c r="F2518">
        <v>9695</v>
      </c>
      <c r="G2518" t="s">
        <v>280</v>
      </c>
      <c r="H2518" t="s">
        <v>281</v>
      </c>
      <c r="I2518">
        <v>509</v>
      </c>
      <c r="J2518" t="s">
        <v>547</v>
      </c>
      <c r="K2518" t="s">
        <v>548</v>
      </c>
      <c r="L2518">
        <v>21324</v>
      </c>
      <c r="M2518" t="s">
        <v>282</v>
      </c>
      <c r="N2518" t="s">
        <v>283</v>
      </c>
      <c r="O2518">
        <v>21324</v>
      </c>
      <c r="P2518" t="s">
        <v>282</v>
      </c>
      <c r="Q2518" t="s">
        <v>283</v>
      </c>
      <c r="R2518" t="s">
        <v>553</v>
      </c>
      <c r="S2518" s="43">
        <v>0</v>
      </c>
      <c r="U2518" s="43">
        <v>20</v>
      </c>
      <c r="IF2518">
        <v>21324</v>
      </c>
      <c r="IG2518" t="s">
        <v>282</v>
      </c>
      <c r="IH2518" t="s">
        <v>284</v>
      </c>
      <c r="IK2518">
        <v>-2</v>
      </c>
      <c r="IL2518" t="s">
        <v>278</v>
      </c>
      <c r="IM2518" t="s">
        <v>279</v>
      </c>
      <c r="IN2518" t="s">
        <v>466</v>
      </c>
      <c r="IP2518" t="s">
        <v>489</v>
      </c>
    </row>
    <row r="2519" spans="1:250" x14ac:dyDescent="0.35">
      <c r="A2519">
        <v>15973</v>
      </c>
      <c r="B2519">
        <v>-922729984</v>
      </c>
      <c r="C2519">
        <v>1837</v>
      </c>
      <c r="D2519" t="s">
        <v>272</v>
      </c>
      <c r="E2519" t="s">
        <v>273</v>
      </c>
      <c r="F2519">
        <v>13794</v>
      </c>
      <c r="G2519" t="s">
        <v>274</v>
      </c>
      <c r="H2519" t="s">
        <v>275</v>
      </c>
      <c r="I2519">
        <v>515</v>
      </c>
      <c r="J2519" t="s">
        <v>543</v>
      </c>
      <c r="K2519" t="s">
        <v>544</v>
      </c>
      <c r="L2519">
        <v>22128</v>
      </c>
      <c r="M2519" t="s">
        <v>276</v>
      </c>
      <c r="N2519" t="s">
        <v>277</v>
      </c>
      <c r="O2519">
        <v>22128</v>
      </c>
      <c r="P2519" t="s">
        <v>276</v>
      </c>
      <c r="Q2519" t="s">
        <v>277</v>
      </c>
      <c r="R2519" t="s">
        <v>553</v>
      </c>
      <c r="S2519" s="43">
        <v>0</v>
      </c>
      <c r="U2519" s="43">
        <v>20</v>
      </c>
      <c r="IF2519">
        <v>22128</v>
      </c>
      <c r="IG2519" t="s">
        <v>276</v>
      </c>
      <c r="IH2519" t="s">
        <v>311</v>
      </c>
      <c r="IK2519">
        <v>-2</v>
      </c>
      <c r="IL2519" t="s">
        <v>278</v>
      </c>
      <c r="IM2519" t="s">
        <v>279</v>
      </c>
      <c r="IN2519" t="s">
        <v>468</v>
      </c>
      <c r="IP2519" t="s">
        <v>490</v>
      </c>
    </row>
    <row r="2520" spans="1:250" x14ac:dyDescent="0.35">
      <c r="A2520">
        <v>15974</v>
      </c>
      <c r="B2520">
        <v>-922729984</v>
      </c>
      <c r="C2520">
        <v>1837</v>
      </c>
      <c r="D2520" t="s">
        <v>272</v>
      </c>
      <c r="E2520" t="s">
        <v>273</v>
      </c>
      <c r="F2520">
        <v>13794</v>
      </c>
      <c r="G2520" t="s">
        <v>274</v>
      </c>
      <c r="H2520" t="s">
        <v>275</v>
      </c>
      <c r="I2520">
        <v>513</v>
      </c>
      <c r="J2520" t="s">
        <v>545</v>
      </c>
      <c r="K2520" t="s">
        <v>546</v>
      </c>
      <c r="L2520">
        <v>22128</v>
      </c>
      <c r="M2520" t="s">
        <v>276</v>
      </c>
      <c r="N2520" t="s">
        <v>277</v>
      </c>
      <c r="O2520">
        <v>22128</v>
      </c>
      <c r="P2520" t="s">
        <v>276</v>
      </c>
      <c r="Q2520" t="s">
        <v>277</v>
      </c>
      <c r="R2520" t="s">
        <v>553</v>
      </c>
      <c r="S2520" s="43">
        <v>0</v>
      </c>
      <c r="U2520" s="43">
        <v>20</v>
      </c>
      <c r="IF2520">
        <v>22128</v>
      </c>
      <c r="IG2520" t="s">
        <v>276</v>
      </c>
      <c r="IH2520" t="s">
        <v>311</v>
      </c>
      <c r="IK2520">
        <v>-2</v>
      </c>
      <c r="IL2520" t="s">
        <v>278</v>
      </c>
      <c r="IM2520" t="s">
        <v>279</v>
      </c>
      <c r="IN2520" t="s">
        <v>468</v>
      </c>
      <c r="IP2520" t="s">
        <v>490</v>
      </c>
    </row>
    <row r="2521" spans="1:250" x14ac:dyDescent="0.35">
      <c r="A2521">
        <v>15975</v>
      </c>
      <c r="B2521">
        <v>-922729984</v>
      </c>
      <c r="C2521">
        <v>1837</v>
      </c>
      <c r="D2521" t="s">
        <v>272</v>
      </c>
      <c r="E2521" t="s">
        <v>273</v>
      </c>
      <c r="F2521">
        <v>13794</v>
      </c>
      <c r="G2521" t="s">
        <v>274</v>
      </c>
      <c r="H2521" t="s">
        <v>275</v>
      </c>
      <c r="I2521">
        <v>509</v>
      </c>
      <c r="J2521" t="s">
        <v>547</v>
      </c>
      <c r="K2521" t="s">
        <v>548</v>
      </c>
      <c r="L2521">
        <v>22128</v>
      </c>
      <c r="M2521" t="s">
        <v>276</v>
      </c>
      <c r="N2521" t="s">
        <v>277</v>
      </c>
      <c r="O2521">
        <v>22128</v>
      </c>
      <c r="P2521" t="s">
        <v>276</v>
      </c>
      <c r="Q2521" t="s">
        <v>277</v>
      </c>
      <c r="R2521" t="s">
        <v>553</v>
      </c>
      <c r="S2521" s="43">
        <v>0</v>
      </c>
      <c r="U2521" s="43">
        <v>20</v>
      </c>
      <c r="IF2521">
        <v>22128</v>
      </c>
      <c r="IG2521" t="s">
        <v>276</v>
      </c>
      <c r="IH2521" t="s">
        <v>311</v>
      </c>
      <c r="IK2521">
        <v>-2</v>
      </c>
      <c r="IL2521" t="s">
        <v>278</v>
      </c>
      <c r="IM2521" t="s">
        <v>279</v>
      </c>
      <c r="IN2521" t="s">
        <v>468</v>
      </c>
      <c r="IP2521" t="s">
        <v>490</v>
      </c>
    </row>
    <row r="2522" spans="1:250" x14ac:dyDescent="0.35">
      <c r="A2522">
        <v>15976</v>
      </c>
      <c r="B2522">
        <v>-922729984</v>
      </c>
      <c r="C2522">
        <v>1837</v>
      </c>
      <c r="D2522" t="s">
        <v>272</v>
      </c>
      <c r="E2522" t="s">
        <v>273</v>
      </c>
      <c r="F2522">
        <v>13794</v>
      </c>
      <c r="G2522" t="s">
        <v>274</v>
      </c>
      <c r="H2522" t="s">
        <v>275</v>
      </c>
      <c r="I2522">
        <v>507</v>
      </c>
      <c r="J2522" t="s">
        <v>549</v>
      </c>
      <c r="K2522" t="s">
        <v>550</v>
      </c>
      <c r="L2522">
        <v>22128</v>
      </c>
      <c r="M2522" t="s">
        <v>276</v>
      </c>
      <c r="N2522" t="s">
        <v>277</v>
      </c>
      <c r="O2522">
        <v>22128</v>
      </c>
      <c r="P2522" t="s">
        <v>276</v>
      </c>
      <c r="Q2522" t="s">
        <v>277</v>
      </c>
      <c r="R2522" t="s">
        <v>553</v>
      </c>
      <c r="S2522" s="43">
        <v>0</v>
      </c>
      <c r="U2522" s="43">
        <v>20</v>
      </c>
      <c r="IF2522">
        <v>22128</v>
      </c>
      <c r="IG2522" t="s">
        <v>276</v>
      </c>
      <c r="IH2522" t="s">
        <v>311</v>
      </c>
      <c r="IK2522">
        <v>-2</v>
      </c>
      <c r="IL2522" t="s">
        <v>278</v>
      </c>
      <c r="IM2522" t="s">
        <v>279</v>
      </c>
      <c r="IN2522" t="s">
        <v>468</v>
      </c>
      <c r="IP2522" t="s">
        <v>490</v>
      </c>
    </row>
    <row r="2523" spans="1:250" x14ac:dyDescent="0.35">
      <c r="A2523">
        <v>15977</v>
      </c>
      <c r="B2523">
        <v>-922729984</v>
      </c>
      <c r="C2523">
        <v>1837</v>
      </c>
      <c r="D2523" t="s">
        <v>272</v>
      </c>
      <c r="E2523" t="s">
        <v>273</v>
      </c>
      <c r="F2523">
        <v>9695</v>
      </c>
      <c r="G2523" t="s">
        <v>280</v>
      </c>
      <c r="H2523" t="s">
        <v>281</v>
      </c>
      <c r="I2523">
        <v>528</v>
      </c>
      <c r="J2523" t="s">
        <v>531</v>
      </c>
      <c r="K2523" t="s">
        <v>532</v>
      </c>
      <c r="L2523">
        <v>21324</v>
      </c>
      <c r="M2523" t="s">
        <v>282</v>
      </c>
      <c r="N2523" t="s">
        <v>283</v>
      </c>
      <c r="O2523">
        <v>21324</v>
      </c>
      <c r="P2523" t="s">
        <v>282</v>
      </c>
      <c r="Q2523" t="s">
        <v>283</v>
      </c>
      <c r="R2523" t="s">
        <v>553</v>
      </c>
      <c r="S2523" s="43">
        <v>0</v>
      </c>
      <c r="U2523" s="43">
        <v>20</v>
      </c>
      <c r="IF2523">
        <v>21324</v>
      </c>
      <c r="IG2523" t="s">
        <v>282</v>
      </c>
      <c r="IH2523" t="s">
        <v>284</v>
      </c>
      <c r="IK2523">
        <v>-2</v>
      </c>
      <c r="IL2523" t="s">
        <v>278</v>
      </c>
      <c r="IM2523" t="s">
        <v>279</v>
      </c>
      <c r="IN2523" t="s">
        <v>466</v>
      </c>
      <c r="IP2523" t="s">
        <v>489</v>
      </c>
    </row>
    <row r="2524" spans="1:250" x14ac:dyDescent="0.35">
      <c r="A2524">
        <v>15978</v>
      </c>
      <c r="B2524">
        <v>-922729984</v>
      </c>
      <c r="C2524">
        <v>1837</v>
      </c>
      <c r="D2524" t="s">
        <v>272</v>
      </c>
      <c r="E2524" t="s">
        <v>273</v>
      </c>
      <c r="F2524">
        <v>9695</v>
      </c>
      <c r="G2524" t="s">
        <v>280</v>
      </c>
      <c r="H2524" t="s">
        <v>281</v>
      </c>
      <c r="I2524">
        <v>527</v>
      </c>
      <c r="J2524" t="s">
        <v>535</v>
      </c>
      <c r="K2524" t="s">
        <v>536</v>
      </c>
      <c r="L2524">
        <v>21324</v>
      </c>
      <c r="M2524" t="s">
        <v>282</v>
      </c>
      <c r="N2524" t="s">
        <v>283</v>
      </c>
      <c r="O2524">
        <v>21324</v>
      </c>
      <c r="P2524" t="s">
        <v>282</v>
      </c>
      <c r="Q2524" t="s">
        <v>283</v>
      </c>
      <c r="R2524" t="s">
        <v>553</v>
      </c>
      <c r="S2524" s="43">
        <v>0</v>
      </c>
      <c r="U2524" s="43">
        <v>20</v>
      </c>
      <c r="IF2524">
        <v>21324</v>
      </c>
      <c r="IG2524" t="s">
        <v>282</v>
      </c>
      <c r="IH2524" t="s">
        <v>284</v>
      </c>
      <c r="IK2524">
        <v>-2</v>
      </c>
      <c r="IL2524" t="s">
        <v>278</v>
      </c>
      <c r="IM2524" t="s">
        <v>279</v>
      </c>
      <c r="IN2524" t="s">
        <v>466</v>
      </c>
      <c r="IP2524" t="s">
        <v>489</v>
      </c>
    </row>
    <row r="2525" spans="1:250" x14ac:dyDescent="0.35">
      <c r="A2525">
        <v>15979</v>
      </c>
      <c r="B2525">
        <v>-922729984</v>
      </c>
      <c r="C2525">
        <v>1837</v>
      </c>
      <c r="D2525" t="s">
        <v>272</v>
      </c>
      <c r="E2525" t="s">
        <v>273</v>
      </c>
      <c r="F2525">
        <v>1848</v>
      </c>
      <c r="G2525" t="s">
        <v>285</v>
      </c>
      <c r="H2525" t="s">
        <v>273</v>
      </c>
      <c r="I2525">
        <v>507</v>
      </c>
      <c r="J2525" t="s">
        <v>549</v>
      </c>
      <c r="K2525" t="s">
        <v>550</v>
      </c>
      <c r="L2525">
        <v>30192</v>
      </c>
      <c r="M2525" t="s">
        <v>344</v>
      </c>
      <c r="N2525" t="s">
        <v>345</v>
      </c>
      <c r="O2525">
        <v>30192</v>
      </c>
      <c r="P2525" t="s">
        <v>344</v>
      </c>
      <c r="Q2525" t="s">
        <v>345</v>
      </c>
      <c r="R2525" t="s">
        <v>553</v>
      </c>
      <c r="S2525" s="43">
        <v>0</v>
      </c>
      <c r="U2525" s="43">
        <v>20</v>
      </c>
      <c r="IF2525">
        <v>30192</v>
      </c>
      <c r="IG2525" t="s">
        <v>344</v>
      </c>
      <c r="IH2525" t="s">
        <v>287</v>
      </c>
      <c r="IK2525">
        <v>-2</v>
      </c>
      <c r="IL2525" t="s">
        <v>278</v>
      </c>
      <c r="IM2525" t="s">
        <v>279</v>
      </c>
      <c r="IN2525" t="s">
        <v>463</v>
      </c>
      <c r="IP2525" t="s">
        <v>491</v>
      </c>
    </row>
    <row r="2526" spans="1:250" x14ac:dyDescent="0.35">
      <c r="A2526">
        <v>15980</v>
      </c>
      <c r="B2526">
        <v>-922729984</v>
      </c>
      <c r="C2526">
        <v>1837</v>
      </c>
      <c r="D2526" t="s">
        <v>272</v>
      </c>
      <c r="E2526" t="s">
        <v>273</v>
      </c>
      <c r="F2526">
        <v>13794</v>
      </c>
      <c r="G2526" t="s">
        <v>274</v>
      </c>
      <c r="H2526" t="s">
        <v>275</v>
      </c>
      <c r="I2526">
        <v>528</v>
      </c>
      <c r="J2526" t="s">
        <v>531</v>
      </c>
      <c r="K2526" t="s">
        <v>532</v>
      </c>
      <c r="L2526">
        <v>22128</v>
      </c>
      <c r="M2526" t="s">
        <v>276</v>
      </c>
      <c r="N2526" t="s">
        <v>277</v>
      </c>
      <c r="O2526">
        <v>22128</v>
      </c>
      <c r="P2526" t="s">
        <v>276</v>
      </c>
      <c r="Q2526" t="s">
        <v>277</v>
      </c>
      <c r="R2526" t="s">
        <v>553</v>
      </c>
      <c r="S2526" s="43">
        <v>0</v>
      </c>
      <c r="U2526" s="43">
        <v>20</v>
      </c>
      <c r="IF2526">
        <v>22128</v>
      </c>
      <c r="IG2526" t="s">
        <v>276</v>
      </c>
      <c r="IH2526" t="s">
        <v>311</v>
      </c>
      <c r="IK2526">
        <v>-2</v>
      </c>
      <c r="IL2526" t="s">
        <v>278</v>
      </c>
      <c r="IM2526" t="s">
        <v>279</v>
      </c>
      <c r="IN2526" t="s">
        <v>468</v>
      </c>
      <c r="IP2526" t="s">
        <v>490</v>
      </c>
    </row>
    <row r="2527" spans="1:250" x14ac:dyDescent="0.35">
      <c r="A2527">
        <v>15981</v>
      </c>
      <c r="B2527">
        <v>-922729984</v>
      </c>
      <c r="C2527">
        <v>1837</v>
      </c>
      <c r="D2527" t="s">
        <v>272</v>
      </c>
      <c r="E2527" t="s">
        <v>273</v>
      </c>
      <c r="F2527">
        <v>13794</v>
      </c>
      <c r="G2527" t="s">
        <v>274</v>
      </c>
      <c r="H2527" t="s">
        <v>275</v>
      </c>
      <c r="I2527">
        <v>527</v>
      </c>
      <c r="J2527" t="s">
        <v>535</v>
      </c>
      <c r="K2527" t="s">
        <v>536</v>
      </c>
      <c r="L2527">
        <v>22128</v>
      </c>
      <c r="M2527" t="s">
        <v>276</v>
      </c>
      <c r="N2527" t="s">
        <v>277</v>
      </c>
      <c r="O2527">
        <v>22128</v>
      </c>
      <c r="P2527" t="s">
        <v>276</v>
      </c>
      <c r="Q2527" t="s">
        <v>277</v>
      </c>
      <c r="R2527" t="s">
        <v>553</v>
      </c>
      <c r="S2527" s="43">
        <v>0</v>
      </c>
      <c r="U2527" s="43">
        <v>20</v>
      </c>
      <c r="IF2527">
        <v>22128</v>
      </c>
      <c r="IG2527" t="s">
        <v>276</v>
      </c>
      <c r="IH2527" t="s">
        <v>311</v>
      </c>
      <c r="IK2527">
        <v>-2</v>
      </c>
      <c r="IL2527" t="s">
        <v>278</v>
      </c>
      <c r="IM2527" t="s">
        <v>279</v>
      </c>
      <c r="IN2527" t="s">
        <v>468</v>
      </c>
      <c r="IP2527" t="s">
        <v>490</v>
      </c>
    </row>
    <row r="2528" spans="1:250" x14ac:dyDescent="0.35">
      <c r="A2528">
        <v>15982</v>
      </c>
      <c r="B2528">
        <v>-922729984</v>
      </c>
      <c r="C2528">
        <v>1837</v>
      </c>
      <c r="D2528" t="s">
        <v>272</v>
      </c>
      <c r="E2528" t="s">
        <v>273</v>
      </c>
      <c r="F2528">
        <v>13794</v>
      </c>
      <c r="G2528" t="s">
        <v>274</v>
      </c>
      <c r="H2528" t="s">
        <v>275</v>
      </c>
      <c r="I2528">
        <v>523</v>
      </c>
      <c r="J2528" t="s">
        <v>537</v>
      </c>
      <c r="K2528" t="s">
        <v>538</v>
      </c>
      <c r="L2528">
        <v>22128</v>
      </c>
      <c r="M2528" t="s">
        <v>276</v>
      </c>
      <c r="N2528" t="s">
        <v>277</v>
      </c>
      <c r="O2528">
        <v>22128</v>
      </c>
      <c r="P2528" t="s">
        <v>276</v>
      </c>
      <c r="Q2528" t="s">
        <v>277</v>
      </c>
      <c r="R2528" t="s">
        <v>553</v>
      </c>
      <c r="S2528" s="43">
        <v>0</v>
      </c>
      <c r="U2528" s="43">
        <v>20</v>
      </c>
      <c r="IF2528">
        <v>22128</v>
      </c>
      <c r="IG2528" t="s">
        <v>276</v>
      </c>
      <c r="IH2528" t="s">
        <v>311</v>
      </c>
      <c r="IK2528">
        <v>-2</v>
      </c>
      <c r="IL2528" t="s">
        <v>278</v>
      </c>
      <c r="IM2528" t="s">
        <v>279</v>
      </c>
      <c r="IN2528" t="s">
        <v>468</v>
      </c>
      <c r="IP2528" t="s">
        <v>490</v>
      </c>
    </row>
    <row r="2529" spans="1:250" x14ac:dyDescent="0.35">
      <c r="A2529">
        <v>15983</v>
      </c>
      <c r="B2529">
        <v>-922729984</v>
      </c>
      <c r="C2529">
        <v>1837</v>
      </c>
      <c r="D2529" t="s">
        <v>272</v>
      </c>
      <c r="E2529" t="s">
        <v>273</v>
      </c>
      <c r="F2529">
        <v>13794</v>
      </c>
      <c r="G2529" t="s">
        <v>274</v>
      </c>
      <c r="H2529" t="s">
        <v>275</v>
      </c>
      <c r="I2529">
        <v>521</v>
      </c>
      <c r="J2529" t="s">
        <v>539</v>
      </c>
      <c r="K2529" t="s">
        <v>540</v>
      </c>
      <c r="L2529">
        <v>22128</v>
      </c>
      <c r="M2529" t="s">
        <v>276</v>
      </c>
      <c r="N2529" t="s">
        <v>277</v>
      </c>
      <c r="O2529">
        <v>22128</v>
      </c>
      <c r="P2529" t="s">
        <v>276</v>
      </c>
      <c r="Q2529" t="s">
        <v>277</v>
      </c>
      <c r="R2529" t="s">
        <v>553</v>
      </c>
      <c r="S2529" s="43">
        <v>0</v>
      </c>
      <c r="U2529" s="43">
        <v>20</v>
      </c>
      <c r="IF2529">
        <v>22128</v>
      </c>
      <c r="IG2529" t="s">
        <v>276</v>
      </c>
      <c r="IH2529" t="s">
        <v>311</v>
      </c>
      <c r="IK2529">
        <v>-2</v>
      </c>
      <c r="IL2529" t="s">
        <v>278</v>
      </c>
      <c r="IM2529" t="s">
        <v>279</v>
      </c>
      <c r="IN2529" t="s">
        <v>468</v>
      </c>
      <c r="IP2529" t="s">
        <v>490</v>
      </c>
    </row>
    <row r="2530" spans="1:250" x14ac:dyDescent="0.35">
      <c r="A2530">
        <v>15984</v>
      </c>
      <c r="B2530">
        <v>-922729984</v>
      </c>
      <c r="C2530">
        <v>1837</v>
      </c>
      <c r="D2530" t="s">
        <v>272</v>
      </c>
      <c r="E2530" t="s">
        <v>273</v>
      </c>
      <c r="F2530">
        <v>13794</v>
      </c>
      <c r="G2530" t="s">
        <v>274</v>
      </c>
      <c r="H2530" t="s">
        <v>275</v>
      </c>
      <c r="I2530">
        <v>519</v>
      </c>
      <c r="J2530" t="s">
        <v>541</v>
      </c>
      <c r="K2530" t="s">
        <v>542</v>
      </c>
      <c r="L2530">
        <v>22128</v>
      </c>
      <c r="M2530" t="s">
        <v>276</v>
      </c>
      <c r="N2530" t="s">
        <v>277</v>
      </c>
      <c r="O2530">
        <v>22128</v>
      </c>
      <c r="P2530" t="s">
        <v>276</v>
      </c>
      <c r="Q2530" t="s">
        <v>277</v>
      </c>
      <c r="R2530" t="s">
        <v>553</v>
      </c>
      <c r="S2530" s="43">
        <v>0</v>
      </c>
      <c r="U2530" s="43">
        <v>20</v>
      </c>
      <c r="IF2530">
        <v>22128</v>
      </c>
      <c r="IG2530" t="s">
        <v>276</v>
      </c>
      <c r="IH2530" t="s">
        <v>311</v>
      </c>
      <c r="IK2530">
        <v>-2</v>
      </c>
      <c r="IL2530" t="s">
        <v>278</v>
      </c>
      <c r="IM2530" t="s">
        <v>279</v>
      </c>
      <c r="IN2530" t="s">
        <v>468</v>
      </c>
      <c r="IP2530" t="s">
        <v>490</v>
      </c>
    </row>
    <row r="2531" spans="1:250" x14ac:dyDescent="0.35">
      <c r="A2531">
        <v>15985</v>
      </c>
      <c r="B2531">
        <v>-922729984</v>
      </c>
      <c r="C2531">
        <v>1837</v>
      </c>
      <c r="D2531" t="s">
        <v>272</v>
      </c>
      <c r="E2531" t="s">
        <v>273</v>
      </c>
      <c r="F2531">
        <v>1848</v>
      </c>
      <c r="G2531" t="s">
        <v>285</v>
      </c>
      <c r="H2531" t="s">
        <v>273</v>
      </c>
      <c r="I2531">
        <v>523</v>
      </c>
      <c r="J2531" t="s">
        <v>537</v>
      </c>
      <c r="K2531" t="s">
        <v>538</v>
      </c>
      <c r="L2531">
        <v>30192</v>
      </c>
      <c r="M2531" t="s">
        <v>344</v>
      </c>
      <c r="N2531" t="s">
        <v>345</v>
      </c>
      <c r="O2531">
        <v>30192</v>
      </c>
      <c r="P2531" t="s">
        <v>344</v>
      </c>
      <c r="Q2531" t="s">
        <v>345</v>
      </c>
      <c r="R2531" t="s">
        <v>553</v>
      </c>
      <c r="S2531" s="43">
        <v>0</v>
      </c>
      <c r="U2531" s="43">
        <v>20</v>
      </c>
      <c r="IF2531">
        <v>30192</v>
      </c>
      <c r="IG2531" t="s">
        <v>344</v>
      </c>
      <c r="IH2531" t="s">
        <v>287</v>
      </c>
      <c r="IK2531">
        <v>-2</v>
      </c>
      <c r="IL2531" t="s">
        <v>278</v>
      </c>
      <c r="IM2531" t="s">
        <v>279</v>
      </c>
      <c r="IN2531" t="s">
        <v>463</v>
      </c>
      <c r="IP2531" t="s">
        <v>491</v>
      </c>
    </row>
    <row r="2532" spans="1:250" x14ac:dyDescent="0.35">
      <c r="A2532">
        <v>15986</v>
      </c>
      <c r="B2532">
        <v>-922729984</v>
      </c>
      <c r="C2532">
        <v>1837</v>
      </c>
      <c r="D2532" t="s">
        <v>272</v>
      </c>
      <c r="E2532" t="s">
        <v>273</v>
      </c>
      <c r="F2532">
        <v>1848</v>
      </c>
      <c r="G2532" t="s">
        <v>285</v>
      </c>
      <c r="H2532" t="s">
        <v>273</v>
      </c>
      <c r="I2532">
        <v>521</v>
      </c>
      <c r="J2532" t="s">
        <v>539</v>
      </c>
      <c r="K2532" t="s">
        <v>540</v>
      </c>
      <c r="L2532">
        <v>30192</v>
      </c>
      <c r="M2532" t="s">
        <v>344</v>
      </c>
      <c r="N2532" t="s">
        <v>345</v>
      </c>
      <c r="O2532">
        <v>30192</v>
      </c>
      <c r="P2532" t="s">
        <v>344</v>
      </c>
      <c r="Q2532" t="s">
        <v>345</v>
      </c>
      <c r="R2532" t="s">
        <v>553</v>
      </c>
      <c r="S2532" s="43">
        <v>0</v>
      </c>
      <c r="U2532" s="43">
        <v>20</v>
      </c>
      <c r="IF2532">
        <v>30192</v>
      </c>
      <c r="IG2532" t="s">
        <v>344</v>
      </c>
      <c r="IH2532" t="s">
        <v>287</v>
      </c>
      <c r="IK2532">
        <v>-2</v>
      </c>
      <c r="IL2532" t="s">
        <v>278</v>
      </c>
      <c r="IM2532" t="s">
        <v>279</v>
      </c>
      <c r="IN2532" t="s">
        <v>463</v>
      </c>
      <c r="IP2532" t="s">
        <v>491</v>
      </c>
    </row>
    <row r="2533" spans="1:250" x14ac:dyDescent="0.35">
      <c r="A2533">
        <v>15987</v>
      </c>
      <c r="B2533">
        <v>-922729984</v>
      </c>
      <c r="C2533">
        <v>1837</v>
      </c>
      <c r="D2533" t="s">
        <v>272</v>
      </c>
      <c r="E2533" t="s">
        <v>273</v>
      </c>
      <c r="F2533">
        <v>1848</v>
      </c>
      <c r="G2533" t="s">
        <v>285</v>
      </c>
      <c r="H2533" t="s">
        <v>273</v>
      </c>
      <c r="I2533">
        <v>519</v>
      </c>
      <c r="J2533" t="s">
        <v>541</v>
      </c>
      <c r="K2533" t="s">
        <v>542</v>
      </c>
      <c r="L2533">
        <v>30192</v>
      </c>
      <c r="M2533" t="s">
        <v>344</v>
      </c>
      <c r="N2533" t="s">
        <v>345</v>
      </c>
      <c r="O2533">
        <v>30192</v>
      </c>
      <c r="P2533" t="s">
        <v>344</v>
      </c>
      <c r="Q2533" t="s">
        <v>345</v>
      </c>
      <c r="R2533" t="s">
        <v>553</v>
      </c>
      <c r="S2533" s="43">
        <v>0</v>
      </c>
      <c r="U2533" s="43">
        <v>20</v>
      </c>
      <c r="IF2533">
        <v>30192</v>
      </c>
      <c r="IG2533" t="s">
        <v>344</v>
      </c>
      <c r="IH2533" t="s">
        <v>287</v>
      </c>
      <c r="IK2533">
        <v>-2</v>
      </c>
      <c r="IL2533" t="s">
        <v>278</v>
      </c>
      <c r="IM2533" t="s">
        <v>279</v>
      </c>
      <c r="IN2533" t="s">
        <v>463</v>
      </c>
      <c r="IP2533" t="s">
        <v>491</v>
      </c>
    </row>
    <row r="2534" spans="1:250" x14ac:dyDescent="0.35">
      <c r="A2534">
        <v>15988</v>
      </c>
      <c r="B2534">
        <v>-922729984</v>
      </c>
      <c r="C2534">
        <v>1837</v>
      </c>
      <c r="D2534" t="s">
        <v>272</v>
      </c>
      <c r="E2534" t="s">
        <v>273</v>
      </c>
      <c r="F2534">
        <v>1848</v>
      </c>
      <c r="G2534" t="s">
        <v>285</v>
      </c>
      <c r="H2534" t="s">
        <v>273</v>
      </c>
      <c r="I2534">
        <v>515</v>
      </c>
      <c r="J2534" t="s">
        <v>543</v>
      </c>
      <c r="K2534" t="s">
        <v>544</v>
      </c>
      <c r="L2534">
        <v>30192</v>
      </c>
      <c r="M2534" t="s">
        <v>344</v>
      </c>
      <c r="N2534" t="s">
        <v>345</v>
      </c>
      <c r="O2534">
        <v>30192</v>
      </c>
      <c r="P2534" t="s">
        <v>344</v>
      </c>
      <c r="Q2534" t="s">
        <v>345</v>
      </c>
      <c r="R2534" t="s">
        <v>553</v>
      </c>
      <c r="S2534" s="43">
        <v>0</v>
      </c>
      <c r="U2534" s="43">
        <v>20</v>
      </c>
      <c r="IF2534">
        <v>30192</v>
      </c>
      <c r="IG2534" t="s">
        <v>344</v>
      </c>
      <c r="IH2534" t="s">
        <v>287</v>
      </c>
      <c r="IK2534">
        <v>-2</v>
      </c>
      <c r="IL2534" t="s">
        <v>278</v>
      </c>
      <c r="IM2534" t="s">
        <v>279</v>
      </c>
      <c r="IN2534" t="s">
        <v>463</v>
      </c>
      <c r="IP2534" t="s">
        <v>491</v>
      </c>
    </row>
    <row r="2535" spans="1:250" x14ac:dyDescent="0.35">
      <c r="A2535">
        <v>15989</v>
      </c>
      <c r="B2535">
        <v>-922729984</v>
      </c>
      <c r="C2535">
        <v>1837</v>
      </c>
      <c r="D2535" t="s">
        <v>272</v>
      </c>
      <c r="E2535" t="s">
        <v>273</v>
      </c>
      <c r="F2535">
        <v>1848</v>
      </c>
      <c r="G2535" t="s">
        <v>285</v>
      </c>
      <c r="H2535" t="s">
        <v>273</v>
      </c>
      <c r="I2535">
        <v>513</v>
      </c>
      <c r="J2535" t="s">
        <v>545</v>
      </c>
      <c r="K2535" t="s">
        <v>546</v>
      </c>
      <c r="L2535">
        <v>30192</v>
      </c>
      <c r="M2535" t="s">
        <v>344</v>
      </c>
      <c r="N2535" t="s">
        <v>345</v>
      </c>
      <c r="O2535">
        <v>30192</v>
      </c>
      <c r="P2535" t="s">
        <v>344</v>
      </c>
      <c r="Q2535" t="s">
        <v>345</v>
      </c>
      <c r="R2535" t="s">
        <v>553</v>
      </c>
      <c r="S2535" s="43">
        <v>0</v>
      </c>
      <c r="U2535" s="43">
        <v>20</v>
      </c>
      <c r="IF2535">
        <v>30192</v>
      </c>
      <c r="IG2535" t="s">
        <v>344</v>
      </c>
      <c r="IH2535" t="s">
        <v>287</v>
      </c>
      <c r="IK2535">
        <v>-2</v>
      </c>
      <c r="IL2535" t="s">
        <v>278</v>
      </c>
      <c r="IM2535" t="s">
        <v>279</v>
      </c>
      <c r="IN2535" t="s">
        <v>463</v>
      </c>
      <c r="IP2535" t="s">
        <v>491</v>
      </c>
    </row>
    <row r="2536" spans="1:250" x14ac:dyDescent="0.35">
      <c r="A2536">
        <v>15990</v>
      </c>
      <c r="B2536">
        <v>-922729984</v>
      </c>
      <c r="C2536">
        <v>1837</v>
      </c>
      <c r="D2536" t="s">
        <v>272</v>
      </c>
      <c r="E2536" t="s">
        <v>273</v>
      </c>
      <c r="F2536">
        <v>1848</v>
      </c>
      <c r="G2536" t="s">
        <v>285</v>
      </c>
      <c r="H2536" t="s">
        <v>273</v>
      </c>
      <c r="I2536">
        <v>509</v>
      </c>
      <c r="J2536" t="s">
        <v>547</v>
      </c>
      <c r="K2536" t="s">
        <v>548</v>
      </c>
      <c r="L2536">
        <v>30192</v>
      </c>
      <c r="M2536" t="s">
        <v>344</v>
      </c>
      <c r="N2536" t="s">
        <v>345</v>
      </c>
      <c r="O2536">
        <v>30192</v>
      </c>
      <c r="P2536" t="s">
        <v>344</v>
      </c>
      <c r="Q2536" t="s">
        <v>345</v>
      </c>
      <c r="R2536" t="s">
        <v>553</v>
      </c>
      <c r="S2536" s="43">
        <v>0</v>
      </c>
      <c r="U2536" s="43">
        <v>20</v>
      </c>
      <c r="IF2536">
        <v>30192</v>
      </c>
      <c r="IG2536" t="s">
        <v>344</v>
      </c>
      <c r="IH2536" t="s">
        <v>287</v>
      </c>
      <c r="IK2536">
        <v>-2</v>
      </c>
      <c r="IL2536" t="s">
        <v>278</v>
      </c>
      <c r="IM2536" t="s">
        <v>279</v>
      </c>
      <c r="IN2536" t="s">
        <v>463</v>
      </c>
      <c r="IP2536" t="s">
        <v>491</v>
      </c>
    </row>
    <row r="2537" spans="1:250" x14ac:dyDescent="0.35">
      <c r="A2537">
        <v>15991</v>
      </c>
      <c r="B2537">
        <v>-922729984</v>
      </c>
      <c r="C2537">
        <v>1837</v>
      </c>
      <c r="D2537" t="s">
        <v>272</v>
      </c>
      <c r="E2537" t="s">
        <v>273</v>
      </c>
      <c r="F2537">
        <v>9695</v>
      </c>
      <c r="G2537" t="s">
        <v>280</v>
      </c>
      <c r="H2537" t="s">
        <v>281</v>
      </c>
      <c r="I2537">
        <v>515</v>
      </c>
      <c r="J2537" t="s">
        <v>543</v>
      </c>
      <c r="K2537" t="s">
        <v>544</v>
      </c>
      <c r="L2537">
        <v>30192</v>
      </c>
      <c r="M2537" t="s">
        <v>344</v>
      </c>
      <c r="N2537" t="s">
        <v>345</v>
      </c>
      <c r="O2537">
        <v>30192</v>
      </c>
      <c r="P2537" t="s">
        <v>344</v>
      </c>
      <c r="Q2537" t="s">
        <v>345</v>
      </c>
      <c r="R2537" t="s">
        <v>553</v>
      </c>
      <c r="S2537" s="43">
        <v>0</v>
      </c>
      <c r="U2537" s="43">
        <v>20</v>
      </c>
      <c r="IF2537">
        <v>30192</v>
      </c>
      <c r="IG2537" t="s">
        <v>344</v>
      </c>
      <c r="IH2537" t="s">
        <v>284</v>
      </c>
      <c r="IK2537">
        <v>-2</v>
      </c>
      <c r="IL2537" t="s">
        <v>278</v>
      </c>
      <c r="IM2537" t="s">
        <v>279</v>
      </c>
      <c r="IN2537" t="s">
        <v>466</v>
      </c>
      <c r="IP2537" t="s">
        <v>492</v>
      </c>
    </row>
    <row r="2538" spans="1:250" x14ac:dyDescent="0.35">
      <c r="A2538">
        <v>15992</v>
      </c>
      <c r="B2538">
        <v>-922729984</v>
      </c>
      <c r="C2538">
        <v>1837</v>
      </c>
      <c r="D2538" t="s">
        <v>272</v>
      </c>
      <c r="E2538" t="s">
        <v>273</v>
      </c>
      <c r="F2538">
        <v>9695</v>
      </c>
      <c r="G2538" t="s">
        <v>280</v>
      </c>
      <c r="H2538" t="s">
        <v>281</v>
      </c>
      <c r="I2538">
        <v>513</v>
      </c>
      <c r="J2538" t="s">
        <v>545</v>
      </c>
      <c r="K2538" t="s">
        <v>546</v>
      </c>
      <c r="L2538">
        <v>30192</v>
      </c>
      <c r="M2538" t="s">
        <v>344</v>
      </c>
      <c r="N2538" t="s">
        <v>345</v>
      </c>
      <c r="O2538">
        <v>30192</v>
      </c>
      <c r="P2538" t="s">
        <v>344</v>
      </c>
      <c r="Q2538" t="s">
        <v>345</v>
      </c>
      <c r="R2538" t="s">
        <v>553</v>
      </c>
      <c r="S2538" s="43">
        <v>0</v>
      </c>
      <c r="U2538" s="43">
        <v>20</v>
      </c>
      <c r="IF2538">
        <v>30192</v>
      </c>
      <c r="IG2538" t="s">
        <v>344</v>
      </c>
      <c r="IH2538" t="s">
        <v>284</v>
      </c>
      <c r="IK2538">
        <v>-2</v>
      </c>
      <c r="IL2538" t="s">
        <v>278</v>
      </c>
      <c r="IM2538" t="s">
        <v>279</v>
      </c>
      <c r="IN2538" t="s">
        <v>466</v>
      </c>
      <c r="IP2538" t="s">
        <v>492</v>
      </c>
    </row>
    <row r="2539" spans="1:250" x14ac:dyDescent="0.35">
      <c r="A2539">
        <v>15993</v>
      </c>
      <c r="B2539">
        <v>-922729984</v>
      </c>
      <c r="C2539">
        <v>1837</v>
      </c>
      <c r="D2539" t="s">
        <v>272</v>
      </c>
      <c r="E2539" t="s">
        <v>273</v>
      </c>
      <c r="F2539">
        <v>9695</v>
      </c>
      <c r="G2539" t="s">
        <v>280</v>
      </c>
      <c r="H2539" t="s">
        <v>281</v>
      </c>
      <c r="I2539">
        <v>509</v>
      </c>
      <c r="J2539" t="s">
        <v>547</v>
      </c>
      <c r="K2539" t="s">
        <v>548</v>
      </c>
      <c r="L2539">
        <v>30192</v>
      </c>
      <c r="M2539" t="s">
        <v>344</v>
      </c>
      <c r="N2539" t="s">
        <v>345</v>
      </c>
      <c r="O2539">
        <v>30192</v>
      </c>
      <c r="P2539" t="s">
        <v>344</v>
      </c>
      <c r="Q2539" t="s">
        <v>345</v>
      </c>
      <c r="R2539" t="s">
        <v>553</v>
      </c>
      <c r="S2539" s="43">
        <v>0</v>
      </c>
      <c r="U2539" s="43">
        <v>20</v>
      </c>
      <c r="IF2539">
        <v>30192</v>
      </c>
      <c r="IG2539" t="s">
        <v>344</v>
      </c>
      <c r="IH2539" t="s">
        <v>284</v>
      </c>
      <c r="IK2539">
        <v>-2</v>
      </c>
      <c r="IL2539" t="s">
        <v>278</v>
      </c>
      <c r="IM2539" t="s">
        <v>279</v>
      </c>
      <c r="IN2539" t="s">
        <v>466</v>
      </c>
      <c r="IP2539" t="s">
        <v>492</v>
      </c>
    </row>
    <row r="2540" spans="1:250" x14ac:dyDescent="0.35">
      <c r="A2540">
        <v>15994</v>
      </c>
      <c r="B2540">
        <v>-922729984</v>
      </c>
      <c r="C2540">
        <v>1837</v>
      </c>
      <c r="D2540" t="s">
        <v>272</v>
      </c>
      <c r="E2540" t="s">
        <v>273</v>
      </c>
      <c r="F2540">
        <v>9695</v>
      </c>
      <c r="G2540" t="s">
        <v>280</v>
      </c>
      <c r="H2540" t="s">
        <v>281</v>
      </c>
      <c r="I2540">
        <v>507</v>
      </c>
      <c r="J2540" t="s">
        <v>549</v>
      </c>
      <c r="K2540" t="s">
        <v>550</v>
      </c>
      <c r="L2540">
        <v>30192</v>
      </c>
      <c r="M2540" t="s">
        <v>344</v>
      </c>
      <c r="N2540" t="s">
        <v>345</v>
      </c>
      <c r="O2540">
        <v>30192</v>
      </c>
      <c r="P2540" t="s">
        <v>344</v>
      </c>
      <c r="Q2540" t="s">
        <v>345</v>
      </c>
      <c r="R2540" t="s">
        <v>553</v>
      </c>
      <c r="S2540" s="43">
        <v>0</v>
      </c>
      <c r="U2540" s="43">
        <v>20</v>
      </c>
      <c r="IF2540">
        <v>30192</v>
      </c>
      <c r="IG2540" t="s">
        <v>344</v>
      </c>
      <c r="IH2540" t="s">
        <v>284</v>
      </c>
      <c r="IK2540">
        <v>-2</v>
      </c>
      <c r="IL2540" t="s">
        <v>278</v>
      </c>
      <c r="IM2540" t="s">
        <v>279</v>
      </c>
      <c r="IN2540" t="s">
        <v>466</v>
      </c>
      <c r="IP2540" t="s">
        <v>492</v>
      </c>
    </row>
    <row r="2541" spans="1:250" x14ac:dyDescent="0.35">
      <c r="A2541">
        <v>15995</v>
      </c>
      <c r="B2541">
        <v>-922729984</v>
      </c>
      <c r="C2541">
        <v>1837</v>
      </c>
      <c r="D2541" t="s">
        <v>272</v>
      </c>
      <c r="E2541" t="s">
        <v>273</v>
      </c>
      <c r="F2541">
        <v>1848</v>
      </c>
      <c r="G2541" t="s">
        <v>285</v>
      </c>
      <c r="H2541" t="s">
        <v>273</v>
      </c>
      <c r="I2541">
        <v>528</v>
      </c>
      <c r="J2541" t="s">
        <v>531</v>
      </c>
      <c r="K2541" t="s">
        <v>532</v>
      </c>
      <c r="L2541">
        <v>30192</v>
      </c>
      <c r="M2541" t="s">
        <v>344</v>
      </c>
      <c r="N2541" t="s">
        <v>345</v>
      </c>
      <c r="O2541">
        <v>30192</v>
      </c>
      <c r="P2541" t="s">
        <v>344</v>
      </c>
      <c r="Q2541" t="s">
        <v>345</v>
      </c>
      <c r="R2541" t="s">
        <v>553</v>
      </c>
      <c r="S2541" s="43">
        <v>0</v>
      </c>
      <c r="U2541" s="43">
        <v>20</v>
      </c>
      <c r="IF2541">
        <v>30192</v>
      </c>
      <c r="IG2541" t="s">
        <v>344</v>
      </c>
      <c r="IH2541" t="s">
        <v>287</v>
      </c>
      <c r="IK2541">
        <v>-2</v>
      </c>
      <c r="IL2541" t="s">
        <v>278</v>
      </c>
      <c r="IM2541" t="s">
        <v>279</v>
      </c>
      <c r="IN2541" t="s">
        <v>463</v>
      </c>
      <c r="IP2541" t="s">
        <v>491</v>
      </c>
    </row>
    <row r="2542" spans="1:250" x14ac:dyDescent="0.35">
      <c r="A2542">
        <v>15996</v>
      </c>
      <c r="B2542">
        <v>-922729984</v>
      </c>
      <c r="C2542">
        <v>1837</v>
      </c>
      <c r="D2542" t="s">
        <v>272</v>
      </c>
      <c r="E2542" t="s">
        <v>273</v>
      </c>
      <c r="F2542">
        <v>1848</v>
      </c>
      <c r="G2542" t="s">
        <v>285</v>
      </c>
      <c r="H2542" t="s">
        <v>273</v>
      </c>
      <c r="I2542">
        <v>527</v>
      </c>
      <c r="J2542" t="s">
        <v>535</v>
      </c>
      <c r="K2542" t="s">
        <v>536</v>
      </c>
      <c r="L2542">
        <v>30192</v>
      </c>
      <c r="M2542" t="s">
        <v>344</v>
      </c>
      <c r="N2542" t="s">
        <v>345</v>
      </c>
      <c r="O2542">
        <v>30192</v>
      </c>
      <c r="P2542" t="s">
        <v>344</v>
      </c>
      <c r="Q2542" t="s">
        <v>345</v>
      </c>
      <c r="R2542" t="s">
        <v>553</v>
      </c>
      <c r="S2542" s="43">
        <v>0</v>
      </c>
      <c r="U2542" s="43">
        <v>20</v>
      </c>
      <c r="IF2542">
        <v>30192</v>
      </c>
      <c r="IG2542" t="s">
        <v>344</v>
      </c>
      <c r="IH2542" t="s">
        <v>287</v>
      </c>
      <c r="IK2542">
        <v>-2</v>
      </c>
      <c r="IL2542" t="s">
        <v>278</v>
      </c>
      <c r="IM2542" t="s">
        <v>279</v>
      </c>
      <c r="IN2542" t="s">
        <v>463</v>
      </c>
      <c r="IP2542" t="s">
        <v>491</v>
      </c>
    </row>
    <row r="2543" spans="1:250" x14ac:dyDescent="0.35">
      <c r="A2543">
        <v>15997</v>
      </c>
      <c r="B2543">
        <v>-922729984</v>
      </c>
      <c r="C2543">
        <v>1837</v>
      </c>
      <c r="D2543" t="s">
        <v>272</v>
      </c>
      <c r="E2543" t="s">
        <v>273</v>
      </c>
      <c r="F2543">
        <v>1848</v>
      </c>
      <c r="G2543" t="s">
        <v>285</v>
      </c>
      <c r="H2543" t="s">
        <v>273</v>
      </c>
      <c r="I2543">
        <v>507</v>
      </c>
      <c r="J2543" t="s">
        <v>549</v>
      </c>
      <c r="K2543" t="s">
        <v>550</v>
      </c>
      <c r="L2543">
        <v>30193</v>
      </c>
      <c r="M2543" t="s">
        <v>346</v>
      </c>
      <c r="N2543" t="s">
        <v>347</v>
      </c>
      <c r="O2543">
        <v>30193</v>
      </c>
      <c r="P2543" t="s">
        <v>346</v>
      </c>
      <c r="Q2543" t="s">
        <v>347</v>
      </c>
      <c r="R2543" t="s">
        <v>553</v>
      </c>
      <c r="S2543" s="43">
        <v>0</v>
      </c>
      <c r="U2543" s="43">
        <v>20</v>
      </c>
      <c r="IF2543">
        <v>30193</v>
      </c>
      <c r="IG2543" t="s">
        <v>346</v>
      </c>
      <c r="IH2543" t="s">
        <v>287</v>
      </c>
      <c r="IK2543">
        <v>-2</v>
      </c>
      <c r="IL2543" t="s">
        <v>278</v>
      </c>
      <c r="IM2543" t="s">
        <v>279</v>
      </c>
      <c r="IN2543" t="s">
        <v>463</v>
      </c>
      <c r="IP2543" t="s">
        <v>493</v>
      </c>
    </row>
    <row r="2544" spans="1:250" x14ac:dyDescent="0.35">
      <c r="A2544">
        <v>15998</v>
      </c>
      <c r="B2544">
        <v>-922729984</v>
      </c>
      <c r="C2544">
        <v>1837</v>
      </c>
      <c r="D2544" t="s">
        <v>272</v>
      </c>
      <c r="E2544" t="s">
        <v>273</v>
      </c>
      <c r="F2544">
        <v>9695</v>
      </c>
      <c r="G2544" t="s">
        <v>280</v>
      </c>
      <c r="H2544" t="s">
        <v>281</v>
      </c>
      <c r="I2544">
        <v>528</v>
      </c>
      <c r="J2544" t="s">
        <v>531</v>
      </c>
      <c r="K2544" t="s">
        <v>532</v>
      </c>
      <c r="L2544">
        <v>30192</v>
      </c>
      <c r="M2544" t="s">
        <v>344</v>
      </c>
      <c r="N2544" t="s">
        <v>345</v>
      </c>
      <c r="O2544">
        <v>30192</v>
      </c>
      <c r="P2544" t="s">
        <v>344</v>
      </c>
      <c r="Q2544" t="s">
        <v>345</v>
      </c>
      <c r="R2544" t="s">
        <v>553</v>
      </c>
      <c r="S2544" s="43">
        <v>0</v>
      </c>
      <c r="U2544" s="43">
        <v>20</v>
      </c>
      <c r="IF2544">
        <v>30192</v>
      </c>
      <c r="IG2544" t="s">
        <v>344</v>
      </c>
      <c r="IH2544" t="s">
        <v>284</v>
      </c>
      <c r="IK2544">
        <v>-2</v>
      </c>
      <c r="IL2544" t="s">
        <v>278</v>
      </c>
      <c r="IM2544" t="s">
        <v>279</v>
      </c>
      <c r="IN2544" t="s">
        <v>466</v>
      </c>
      <c r="IP2544" t="s">
        <v>492</v>
      </c>
    </row>
    <row r="2545" spans="1:250" x14ac:dyDescent="0.35">
      <c r="A2545">
        <v>15999</v>
      </c>
      <c r="B2545">
        <v>-922729984</v>
      </c>
      <c r="C2545">
        <v>1837</v>
      </c>
      <c r="D2545" t="s">
        <v>272</v>
      </c>
      <c r="E2545" t="s">
        <v>273</v>
      </c>
      <c r="F2545">
        <v>9695</v>
      </c>
      <c r="G2545" t="s">
        <v>280</v>
      </c>
      <c r="H2545" t="s">
        <v>281</v>
      </c>
      <c r="I2545">
        <v>527</v>
      </c>
      <c r="J2545" t="s">
        <v>535</v>
      </c>
      <c r="K2545" t="s">
        <v>536</v>
      </c>
      <c r="L2545">
        <v>30192</v>
      </c>
      <c r="M2545" t="s">
        <v>344</v>
      </c>
      <c r="N2545" t="s">
        <v>345</v>
      </c>
      <c r="O2545">
        <v>30192</v>
      </c>
      <c r="P2545" t="s">
        <v>344</v>
      </c>
      <c r="Q2545" t="s">
        <v>345</v>
      </c>
      <c r="R2545" t="s">
        <v>553</v>
      </c>
      <c r="S2545" s="43">
        <v>0</v>
      </c>
      <c r="U2545" s="43">
        <v>20</v>
      </c>
      <c r="IF2545">
        <v>30192</v>
      </c>
      <c r="IG2545" t="s">
        <v>344</v>
      </c>
      <c r="IH2545" t="s">
        <v>284</v>
      </c>
      <c r="IK2545">
        <v>-2</v>
      </c>
      <c r="IL2545" t="s">
        <v>278</v>
      </c>
      <c r="IM2545" t="s">
        <v>279</v>
      </c>
      <c r="IN2545" t="s">
        <v>466</v>
      </c>
      <c r="IP2545" t="s">
        <v>492</v>
      </c>
    </row>
    <row r="2546" spans="1:250" x14ac:dyDescent="0.35">
      <c r="A2546">
        <v>16000</v>
      </c>
      <c r="B2546">
        <v>-922729984</v>
      </c>
      <c r="C2546">
        <v>1837</v>
      </c>
      <c r="D2546" t="s">
        <v>272</v>
      </c>
      <c r="E2546" t="s">
        <v>273</v>
      </c>
      <c r="F2546">
        <v>9695</v>
      </c>
      <c r="G2546" t="s">
        <v>280</v>
      </c>
      <c r="H2546" t="s">
        <v>281</v>
      </c>
      <c r="I2546">
        <v>523</v>
      </c>
      <c r="J2546" t="s">
        <v>537</v>
      </c>
      <c r="K2546" t="s">
        <v>538</v>
      </c>
      <c r="L2546">
        <v>30192</v>
      </c>
      <c r="M2546" t="s">
        <v>344</v>
      </c>
      <c r="N2546" t="s">
        <v>345</v>
      </c>
      <c r="O2546">
        <v>30192</v>
      </c>
      <c r="P2546" t="s">
        <v>344</v>
      </c>
      <c r="Q2546" t="s">
        <v>345</v>
      </c>
      <c r="R2546" t="s">
        <v>553</v>
      </c>
      <c r="S2546" s="43">
        <v>0</v>
      </c>
      <c r="U2546" s="43">
        <v>20</v>
      </c>
      <c r="IF2546">
        <v>30192</v>
      </c>
      <c r="IG2546" t="s">
        <v>344</v>
      </c>
      <c r="IH2546" t="s">
        <v>284</v>
      </c>
      <c r="IK2546">
        <v>-2</v>
      </c>
      <c r="IL2546" t="s">
        <v>278</v>
      </c>
      <c r="IM2546" t="s">
        <v>279</v>
      </c>
      <c r="IN2546" t="s">
        <v>466</v>
      </c>
      <c r="IP2546" t="s">
        <v>492</v>
      </c>
    </row>
    <row r="2547" spans="1:250" x14ac:dyDescent="0.35">
      <c r="A2547">
        <v>16001</v>
      </c>
      <c r="B2547">
        <v>-922729984</v>
      </c>
      <c r="C2547">
        <v>1837</v>
      </c>
      <c r="D2547" t="s">
        <v>272</v>
      </c>
      <c r="E2547" t="s">
        <v>273</v>
      </c>
      <c r="F2547">
        <v>9695</v>
      </c>
      <c r="G2547" t="s">
        <v>280</v>
      </c>
      <c r="H2547" t="s">
        <v>281</v>
      </c>
      <c r="I2547">
        <v>521</v>
      </c>
      <c r="J2547" t="s">
        <v>539</v>
      </c>
      <c r="K2547" t="s">
        <v>540</v>
      </c>
      <c r="L2547">
        <v>30192</v>
      </c>
      <c r="M2547" t="s">
        <v>344</v>
      </c>
      <c r="N2547" t="s">
        <v>345</v>
      </c>
      <c r="O2547">
        <v>30192</v>
      </c>
      <c r="P2547" t="s">
        <v>344</v>
      </c>
      <c r="Q2547" t="s">
        <v>345</v>
      </c>
      <c r="R2547" t="s">
        <v>553</v>
      </c>
      <c r="S2547" s="43">
        <v>0</v>
      </c>
      <c r="U2547" s="43">
        <v>20</v>
      </c>
      <c r="IF2547">
        <v>30192</v>
      </c>
      <c r="IG2547" t="s">
        <v>344</v>
      </c>
      <c r="IH2547" t="s">
        <v>284</v>
      </c>
      <c r="IK2547">
        <v>-2</v>
      </c>
      <c r="IL2547" t="s">
        <v>278</v>
      </c>
      <c r="IM2547" t="s">
        <v>279</v>
      </c>
      <c r="IN2547" t="s">
        <v>466</v>
      </c>
      <c r="IP2547" t="s">
        <v>492</v>
      </c>
    </row>
    <row r="2548" spans="1:250" x14ac:dyDescent="0.35">
      <c r="A2548">
        <v>16002</v>
      </c>
      <c r="B2548">
        <v>-922729984</v>
      </c>
      <c r="C2548">
        <v>1837</v>
      </c>
      <c r="D2548" t="s">
        <v>272</v>
      </c>
      <c r="E2548" t="s">
        <v>273</v>
      </c>
      <c r="F2548">
        <v>9695</v>
      </c>
      <c r="G2548" t="s">
        <v>280</v>
      </c>
      <c r="H2548" t="s">
        <v>281</v>
      </c>
      <c r="I2548">
        <v>519</v>
      </c>
      <c r="J2548" t="s">
        <v>541</v>
      </c>
      <c r="K2548" t="s">
        <v>542</v>
      </c>
      <c r="L2548">
        <v>30192</v>
      </c>
      <c r="M2548" t="s">
        <v>344</v>
      </c>
      <c r="N2548" t="s">
        <v>345</v>
      </c>
      <c r="O2548">
        <v>30192</v>
      </c>
      <c r="P2548" t="s">
        <v>344</v>
      </c>
      <c r="Q2548" t="s">
        <v>345</v>
      </c>
      <c r="R2548" t="s">
        <v>553</v>
      </c>
      <c r="S2548" s="43">
        <v>0</v>
      </c>
      <c r="U2548" s="43">
        <v>20</v>
      </c>
      <c r="IF2548">
        <v>30192</v>
      </c>
      <c r="IG2548" t="s">
        <v>344</v>
      </c>
      <c r="IH2548" t="s">
        <v>284</v>
      </c>
      <c r="IK2548">
        <v>-2</v>
      </c>
      <c r="IL2548" t="s">
        <v>278</v>
      </c>
      <c r="IM2548" t="s">
        <v>279</v>
      </c>
      <c r="IN2548" t="s">
        <v>466</v>
      </c>
      <c r="IP2548" t="s">
        <v>492</v>
      </c>
    </row>
    <row r="2549" spans="1:250" x14ac:dyDescent="0.35">
      <c r="A2549">
        <v>16003</v>
      </c>
      <c r="B2549">
        <v>-922729984</v>
      </c>
      <c r="C2549">
        <v>1837</v>
      </c>
      <c r="D2549" t="s">
        <v>272</v>
      </c>
      <c r="E2549" t="s">
        <v>273</v>
      </c>
      <c r="F2549">
        <v>1848</v>
      </c>
      <c r="G2549" t="s">
        <v>285</v>
      </c>
      <c r="H2549" t="s">
        <v>273</v>
      </c>
      <c r="I2549">
        <v>523</v>
      </c>
      <c r="J2549" t="s">
        <v>537</v>
      </c>
      <c r="K2549" t="s">
        <v>538</v>
      </c>
      <c r="L2549">
        <v>30193</v>
      </c>
      <c r="M2549" t="s">
        <v>346</v>
      </c>
      <c r="N2549" t="s">
        <v>347</v>
      </c>
      <c r="O2549">
        <v>30193</v>
      </c>
      <c r="P2549" t="s">
        <v>346</v>
      </c>
      <c r="Q2549" t="s">
        <v>347</v>
      </c>
      <c r="R2549" t="s">
        <v>553</v>
      </c>
      <c r="S2549" s="43">
        <v>0</v>
      </c>
      <c r="U2549" s="43">
        <v>20</v>
      </c>
      <c r="IF2549">
        <v>30193</v>
      </c>
      <c r="IG2549" t="s">
        <v>346</v>
      </c>
      <c r="IH2549" t="s">
        <v>287</v>
      </c>
      <c r="IK2549">
        <v>-2</v>
      </c>
      <c r="IL2549" t="s">
        <v>278</v>
      </c>
      <c r="IM2549" t="s">
        <v>279</v>
      </c>
      <c r="IN2549" t="s">
        <v>463</v>
      </c>
      <c r="IP2549" t="s">
        <v>493</v>
      </c>
    </row>
    <row r="2550" spans="1:250" x14ac:dyDescent="0.35">
      <c r="A2550">
        <v>16004</v>
      </c>
      <c r="B2550">
        <v>-922729984</v>
      </c>
      <c r="C2550">
        <v>1837</v>
      </c>
      <c r="D2550" t="s">
        <v>272</v>
      </c>
      <c r="E2550" t="s">
        <v>273</v>
      </c>
      <c r="F2550">
        <v>1848</v>
      </c>
      <c r="G2550" t="s">
        <v>285</v>
      </c>
      <c r="H2550" t="s">
        <v>273</v>
      </c>
      <c r="I2550">
        <v>521</v>
      </c>
      <c r="J2550" t="s">
        <v>539</v>
      </c>
      <c r="K2550" t="s">
        <v>540</v>
      </c>
      <c r="L2550">
        <v>30193</v>
      </c>
      <c r="M2550" t="s">
        <v>346</v>
      </c>
      <c r="N2550" t="s">
        <v>347</v>
      </c>
      <c r="O2550">
        <v>30193</v>
      </c>
      <c r="P2550" t="s">
        <v>346</v>
      </c>
      <c r="Q2550" t="s">
        <v>347</v>
      </c>
      <c r="R2550" t="s">
        <v>553</v>
      </c>
      <c r="S2550" s="43">
        <v>0</v>
      </c>
      <c r="U2550" s="43">
        <v>20</v>
      </c>
      <c r="IF2550">
        <v>30193</v>
      </c>
      <c r="IG2550" t="s">
        <v>346</v>
      </c>
      <c r="IH2550" t="s">
        <v>287</v>
      </c>
      <c r="IK2550">
        <v>-2</v>
      </c>
      <c r="IL2550" t="s">
        <v>278</v>
      </c>
      <c r="IM2550" t="s">
        <v>279</v>
      </c>
      <c r="IN2550" t="s">
        <v>463</v>
      </c>
      <c r="IP2550" t="s">
        <v>493</v>
      </c>
    </row>
    <row r="2551" spans="1:250" x14ac:dyDescent="0.35">
      <c r="A2551">
        <v>16005</v>
      </c>
      <c r="B2551">
        <v>-922729984</v>
      </c>
      <c r="C2551">
        <v>1837</v>
      </c>
      <c r="D2551" t="s">
        <v>272</v>
      </c>
      <c r="E2551" t="s">
        <v>273</v>
      </c>
      <c r="F2551">
        <v>1848</v>
      </c>
      <c r="G2551" t="s">
        <v>285</v>
      </c>
      <c r="H2551" t="s">
        <v>273</v>
      </c>
      <c r="I2551">
        <v>519</v>
      </c>
      <c r="J2551" t="s">
        <v>541</v>
      </c>
      <c r="K2551" t="s">
        <v>542</v>
      </c>
      <c r="L2551">
        <v>30193</v>
      </c>
      <c r="M2551" t="s">
        <v>346</v>
      </c>
      <c r="N2551" t="s">
        <v>347</v>
      </c>
      <c r="O2551">
        <v>30193</v>
      </c>
      <c r="P2551" t="s">
        <v>346</v>
      </c>
      <c r="Q2551" t="s">
        <v>347</v>
      </c>
      <c r="R2551" t="s">
        <v>553</v>
      </c>
      <c r="S2551" s="43">
        <v>0</v>
      </c>
      <c r="U2551" s="43">
        <v>20</v>
      </c>
      <c r="IF2551">
        <v>30193</v>
      </c>
      <c r="IG2551" t="s">
        <v>346</v>
      </c>
      <c r="IH2551" t="s">
        <v>287</v>
      </c>
      <c r="IK2551">
        <v>-2</v>
      </c>
      <c r="IL2551" t="s">
        <v>278</v>
      </c>
      <c r="IM2551" t="s">
        <v>279</v>
      </c>
      <c r="IN2551" t="s">
        <v>463</v>
      </c>
      <c r="IP2551" t="s">
        <v>493</v>
      </c>
    </row>
    <row r="2552" spans="1:250" x14ac:dyDescent="0.35">
      <c r="A2552">
        <v>16006</v>
      </c>
      <c r="B2552">
        <v>-922729984</v>
      </c>
      <c r="C2552">
        <v>1837</v>
      </c>
      <c r="D2552" t="s">
        <v>272</v>
      </c>
      <c r="E2552" t="s">
        <v>273</v>
      </c>
      <c r="F2552">
        <v>1848</v>
      </c>
      <c r="G2552" t="s">
        <v>285</v>
      </c>
      <c r="H2552" t="s">
        <v>273</v>
      </c>
      <c r="I2552">
        <v>515</v>
      </c>
      <c r="J2552" t="s">
        <v>543</v>
      </c>
      <c r="K2552" t="s">
        <v>544</v>
      </c>
      <c r="L2552">
        <v>30193</v>
      </c>
      <c r="M2552" t="s">
        <v>346</v>
      </c>
      <c r="N2552" t="s">
        <v>347</v>
      </c>
      <c r="O2552">
        <v>30193</v>
      </c>
      <c r="P2552" t="s">
        <v>346</v>
      </c>
      <c r="Q2552" t="s">
        <v>347</v>
      </c>
      <c r="R2552" t="s">
        <v>553</v>
      </c>
      <c r="S2552" s="43">
        <v>0</v>
      </c>
      <c r="U2552" s="43">
        <v>20</v>
      </c>
      <c r="IF2552">
        <v>30193</v>
      </c>
      <c r="IG2552" t="s">
        <v>346</v>
      </c>
      <c r="IH2552" t="s">
        <v>287</v>
      </c>
      <c r="IK2552">
        <v>-2</v>
      </c>
      <c r="IL2552" t="s">
        <v>278</v>
      </c>
      <c r="IM2552" t="s">
        <v>279</v>
      </c>
      <c r="IN2552" t="s">
        <v>463</v>
      </c>
      <c r="IP2552" t="s">
        <v>493</v>
      </c>
    </row>
    <row r="2553" spans="1:250" x14ac:dyDescent="0.35">
      <c r="A2553">
        <v>16007</v>
      </c>
      <c r="B2553">
        <v>-922729984</v>
      </c>
      <c r="C2553">
        <v>1837</v>
      </c>
      <c r="D2553" t="s">
        <v>272</v>
      </c>
      <c r="E2553" t="s">
        <v>273</v>
      </c>
      <c r="F2553">
        <v>1848</v>
      </c>
      <c r="G2553" t="s">
        <v>285</v>
      </c>
      <c r="H2553" t="s">
        <v>273</v>
      </c>
      <c r="I2553">
        <v>513</v>
      </c>
      <c r="J2553" t="s">
        <v>545</v>
      </c>
      <c r="K2553" t="s">
        <v>546</v>
      </c>
      <c r="L2553">
        <v>30193</v>
      </c>
      <c r="M2553" t="s">
        <v>346</v>
      </c>
      <c r="N2553" t="s">
        <v>347</v>
      </c>
      <c r="O2553">
        <v>30193</v>
      </c>
      <c r="P2553" t="s">
        <v>346</v>
      </c>
      <c r="Q2553" t="s">
        <v>347</v>
      </c>
      <c r="R2553" t="s">
        <v>553</v>
      </c>
      <c r="S2553" s="43">
        <v>0</v>
      </c>
      <c r="U2553" s="43">
        <v>20</v>
      </c>
      <c r="IF2553">
        <v>30193</v>
      </c>
      <c r="IG2553" t="s">
        <v>346</v>
      </c>
      <c r="IH2553" t="s">
        <v>287</v>
      </c>
      <c r="IK2553">
        <v>-2</v>
      </c>
      <c r="IL2553" t="s">
        <v>278</v>
      </c>
      <c r="IM2553" t="s">
        <v>279</v>
      </c>
      <c r="IN2553" t="s">
        <v>463</v>
      </c>
      <c r="IP2553" t="s">
        <v>493</v>
      </c>
    </row>
    <row r="2554" spans="1:250" x14ac:dyDescent="0.35">
      <c r="A2554">
        <v>16008</v>
      </c>
      <c r="B2554">
        <v>-922729984</v>
      </c>
      <c r="C2554">
        <v>1837</v>
      </c>
      <c r="D2554" t="s">
        <v>272</v>
      </c>
      <c r="E2554" t="s">
        <v>273</v>
      </c>
      <c r="F2554">
        <v>1848</v>
      </c>
      <c r="G2554" t="s">
        <v>285</v>
      </c>
      <c r="H2554" t="s">
        <v>273</v>
      </c>
      <c r="I2554">
        <v>509</v>
      </c>
      <c r="J2554" t="s">
        <v>547</v>
      </c>
      <c r="K2554" t="s">
        <v>548</v>
      </c>
      <c r="L2554">
        <v>30193</v>
      </c>
      <c r="M2554" t="s">
        <v>346</v>
      </c>
      <c r="N2554" t="s">
        <v>347</v>
      </c>
      <c r="O2554">
        <v>30193</v>
      </c>
      <c r="P2554" t="s">
        <v>346</v>
      </c>
      <c r="Q2554" t="s">
        <v>347</v>
      </c>
      <c r="R2554" t="s">
        <v>553</v>
      </c>
      <c r="S2554" s="43">
        <v>0</v>
      </c>
      <c r="U2554" s="43">
        <v>20</v>
      </c>
      <c r="IF2554">
        <v>30193</v>
      </c>
      <c r="IG2554" t="s">
        <v>346</v>
      </c>
      <c r="IH2554" t="s">
        <v>287</v>
      </c>
      <c r="IK2554">
        <v>-2</v>
      </c>
      <c r="IL2554" t="s">
        <v>278</v>
      </c>
      <c r="IM2554" t="s">
        <v>279</v>
      </c>
      <c r="IN2554" t="s">
        <v>463</v>
      </c>
      <c r="IP2554" t="s">
        <v>493</v>
      </c>
    </row>
    <row r="2555" spans="1:250" x14ac:dyDescent="0.35">
      <c r="A2555">
        <v>16009</v>
      </c>
      <c r="B2555">
        <v>-922729984</v>
      </c>
      <c r="C2555">
        <v>1837</v>
      </c>
      <c r="D2555" t="s">
        <v>272</v>
      </c>
      <c r="E2555" t="s">
        <v>273</v>
      </c>
      <c r="F2555">
        <v>9695</v>
      </c>
      <c r="G2555" t="s">
        <v>280</v>
      </c>
      <c r="H2555" t="s">
        <v>281</v>
      </c>
      <c r="I2555">
        <v>515</v>
      </c>
      <c r="J2555" t="s">
        <v>543</v>
      </c>
      <c r="K2555" t="s">
        <v>544</v>
      </c>
      <c r="L2555">
        <v>30193</v>
      </c>
      <c r="M2555" t="s">
        <v>346</v>
      </c>
      <c r="N2555" t="s">
        <v>347</v>
      </c>
      <c r="O2555">
        <v>30193</v>
      </c>
      <c r="P2555" t="s">
        <v>346</v>
      </c>
      <c r="Q2555" t="s">
        <v>347</v>
      </c>
      <c r="R2555" t="s">
        <v>553</v>
      </c>
      <c r="S2555" s="43">
        <v>0</v>
      </c>
      <c r="U2555" s="43">
        <v>20</v>
      </c>
      <c r="IF2555">
        <v>30193</v>
      </c>
      <c r="IG2555" t="s">
        <v>346</v>
      </c>
      <c r="IH2555" t="s">
        <v>284</v>
      </c>
      <c r="IK2555">
        <v>-2</v>
      </c>
      <c r="IL2555" t="s">
        <v>278</v>
      </c>
      <c r="IM2555" t="s">
        <v>279</v>
      </c>
      <c r="IN2555" t="s">
        <v>466</v>
      </c>
      <c r="IP2555" t="s">
        <v>494</v>
      </c>
    </row>
    <row r="2556" spans="1:250" x14ac:dyDescent="0.35">
      <c r="A2556">
        <v>16010</v>
      </c>
      <c r="B2556">
        <v>-922729984</v>
      </c>
      <c r="C2556">
        <v>1837</v>
      </c>
      <c r="D2556" t="s">
        <v>272</v>
      </c>
      <c r="E2556" t="s">
        <v>273</v>
      </c>
      <c r="F2556">
        <v>9695</v>
      </c>
      <c r="G2556" t="s">
        <v>280</v>
      </c>
      <c r="H2556" t="s">
        <v>281</v>
      </c>
      <c r="I2556">
        <v>513</v>
      </c>
      <c r="J2556" t="s">
        <v>545</v>
      </c>
      <c r="K2556" t="s">
        <v>546</v>
      </c>
      <c r="L2556">
        <v>30193</v>
      </c>
      <c r="M2556" t="s">
        <v>346</v>
      </c>
      <c r="N2556" t="s">
        <v>347</v>
      </c>
      <c r="O2556">
        <v>30193</v>
      </c>
      <c r="P2556" t="s">
        <v>346</v>
      </c>
      <c r="Q2556" t="s">
        <v>347</v>
      </c>
      <c r="R2556" t="s">
        <v>553</v>
      </c>
      <c r="S2556" s="43">
        <v>0</v>
      </c>
      <c r="U2556" s="43">
        <v>20</v>
      </c>
      <c r="IF2556">
        <v>30193</v>
      </c>
      <c r="IG2556" t="s">
        <v>346</v>
      </c>
      <c r="IH2556" t="s">
        <v>284</v>
      </c>
      <c r="IK2556">
        <v>-2</v>
      </c>
      <c r="IL2556" t="s">
        <v>278</v>
      </c>
      <c r="IM2556" t="s">
        <v>279</v>
      </c>
      <c r="IN2556" t="s">
        <v>466</v>
      </c>
      <c r="IP2556" t="s">
        <v>494</v>
      </c>
    </row>
    <row r="2557" spans="1:250" x14ac:dyDescent="0.35">
      <c r="A2557">
        <v>16011</v>
      </c>
      <c r="B2557">
        <v>-922729984</v>
      </c>
      <c r="C2557">
        <v>1837</v>
      </c>
      <c r="D2557" t="s">
        <v>272</v>
      </c>
      <c r="E2557" t="s">
        <v>273</v>
      </c>
      <c r="F2557">
        <v>9695</v>
      </c>
      <c r="G2557" t="s">
        <v>280</v>
      </c>
      <c r="H2557" t="s">
        <v>281</v>
      </c>
      <c r="I2557">
        <v>509</v>
      </c>
      <c r="J2557" t="s">
        <v>547</v>
      </c>
      <c r="K2557" t="s">
        <v>548</v>
      </c>
      <c r="L2557">
        <v>30193</v>
      </c>
      <c r="M2557" t="s">
        <v>346</v>
      </c>
      <c r="N2557" t="s">
        <v>347</v>
      </c>
      <c r="O2557">
        <v>30193</v>
      </c>
      <c r="P2557" t="s">
        <v>346</v>
      </c>
      <c r="Q2557" t="s">
        <v>347</v>
      </c>
      <c r="R2557" t="s">
        <v>553</v>
      </c>
      <c r="S2557" s="43">
        <v>0</v>
      </c>
      <c r="U2557" s="43">
        <v>20</v>
      </c>
      <c r="IF2557">
        <v>30193</v>
      </c>
      <c r="IG2557" t="s">
        <v>346</v>
      </c>
      <c r="IH2557" t="s">
        <v>284</v>
      </c>
      <c r="IK2557">
        <v>-2</v>
      </c>
      <c r="IL2557" t="s">
        <v>278</v>
      </c>
      <c r="IM2557" t="s">
        <v>279</v>
      </c>
      <c r="IN2557" t="s">
        <v>466</v>
      </c>
      <c r="IP2557" t="s">
        <v>494</v>
      </c>
    </row>
    <row r="2558" spans="1:250" x14ac:dyDescent="0.35">
      <c r="A2558">
        <v>16012</v>
      </c>
      <c r="B2558">
        <v>-922729984</v>
      </c>
      <c r="C2558">
        <v>1837</v>
      </c>
      <c r="D2558" t="s">
        <v>272</v>
      </c>
      <c r="E2558" t="s">
        <v>273</v>
      </c>
      <c r="F2558">
        <v>9695</v>
      </c>
      <c r="G2558" t="s">
        <v>280</v>
      </c>
      <c r="H2558" t="s">
        <v>281</v>
      </c>
      <c r="I2558">
        <v>507</v>
      </c>
      <c r="J2558" t="s">
        <v>549</v>
      </c>
      <c r="K2558" t="s">
        <v>550</v>
      </c>
      <c r="L2558">
        <v>30193</v>
      </c>
      <c r="M2558" t="s">
        <v>346</v>
      </c>
      <c r="N2558" t="s">
        <v>347</v>
      </c>
      <c r="O2558">
        <v>30193</v>
      </c>
      <c r="P2558" t="s">
        <v>346</v>
      </c>
      <c r="Q2558" t="s">
        <v>347</v>
      </c>
      <c r="R2558" t="s">
        <v>553</v>
      </c>
      <c r="S2558" s="43">
        <v>0</v>
      </c>
      <c r="U2558" s="43">
        <v>20</v>
      </c>
      <c r="IF2558">
        <v>30193</v>
      </c>
      <c r="IG2558" t="s">
        <v>346</v>
      </c>
      <c r="IH2558" t="s">
        <v>284</v>
      </c>
      <c r="IK2558">
        <v>-2</v>
      </c>
      <c r="IL2558" t="s">
        <v>278</v>
      </c>
      <c r="IM2558" t="s">
        <v>279</v>
      </c>
      <c r="IN2558" t="s">
        <v>466</v>
      </c>
      <c r="IP2558" t="s">
        <v>494</v>
      </c>
    </row>
    <row r="2559" spans="1:250" x14ac:dyDescent="0.35">
      <c r="A2559">
        <v>16013</v>
      </c>
      <c r="B2559">
        <v>-922729984</v>
      </c>
      <c r="C2559">
        <v>1837</v>
      </c>
      <c r="D2559" t="s">
        <v>272</v>
      </c>
      <c r="E2559" t="s">
        <v>273</v>
      </c>
      <c r="F2559">
        <v>1848</v>
      </c>
      <c r="G2559" t="s">
        <v>285</v>
      </c>
      <c r="H2559" t="s">
        <v>273</v>
      </c>
      <c r="I2559">
        <v>528</v>
      </c>
      <c r="J2559" t="s">
        <v>531</v>
      </c>
      <c r="K2559" t="s">
        <v>532</v>
      </c>
      <c r="L2559">
        <v>30193</v>
      </c>
      <c r="M2559" t="s">
        <v>346</v>
      </c>
      <c r="N2559" t="s">
        <v>347</v>
      </c>
      <c r="O2559">
        <v>30193</v>
      </c>
      <c r="P2559" t="s">
        <v>346</v>
      </c>
      <c r="Q2559" t="s">
        <v>347</v>
      </c>
      <c r="R2559" t="s">
        <v>553</v>
      </c>
      <c r="S2559" s="43">
        <v>0</v>
      </c>
      <c r="U2559" s="43">
        <v>20</v>
      </c>
      <c r="IF2559">
        <v>30193</v>
      </c>
      <c r="IG2559" t="s">
        <v>346</v>
      </c>
      <c r="IH2559" t="s">
        <v>287</v>
      </c>
      <c r="IK2559">
        <v>-2</v>
      </c>
      <c r="IL2559" t="s">
        <v>278</v>
      </c>
      <c r="IM2559" t="s">
        <v>279</v>
      </c>
      <c r="IN2559" t="s">
        <v>463</v>
      </c>
      <c r="IP2559" t="s">
        <v>493</v>
      </c>
    </row>
    <row r="2560" spans="1:250" x14ac:dyDescent="0.35">
      <c r="A2560">
        <v>16014</v>
      </c>
      <c r="B2560">
        <v>-922729984</v>
      </c>
      <c r="C2560">
        <v>1837</v>
      </c>
      <c r="D2560" t="s">
        <v>272</v>
      </c>
      <c r="E2560" t="s">
        <v>273</v>
      </c>
      <c r="F2560">
        <v>1848</v>
      </c>
      <c r="G2560" t="s">
        <v>285</v>
      </c>
      <c r="H2560" t="s">
        <v>273</v>
      </c>
      <c r="I2560">
        <v>527</v>
      </c>
      <c r="J2560" t="s">
        <v>535</v>
      </c>
      <c r="K2560" t="s">
        <v>536</v>
      </c>
      <c r="L2560">
        <v>30193</v>
      </c>
      <c r="M2560" t="s">
        <v>346</v>
      </c>
      <c r="N2560" t="s">
        <v>347</v>
      </c>
      <c r="O2560">
        <v>30193</v>
      </c>
      <c r="P2560" t="s">
        <v>346</v>
      </c>
      <c r="Q2560" t="s">
        <v>347</v>
      </c>
      <c r="R2560" t="s">
        <v>553</v>
      </c>
      <c r="S2560" s="43">
        <v>0</v>
      </c>
      <c r="U2560" s="43">
        <v>20</v>
      </c>
      <c r="IF2560">
        <v>30193</v>
      </c>
      <c r="IG2560" t="s">
        <v>346</v>
      </c>
      <c r="IH2560" t="s">
        <v>287</v>
      </c>
      <c r="IK2560">
        <v>-2</v>
      </c>
      <c r="IL2560" t="s">
        <v>278</v>
      </c>
      <c r="IM2560" t="s">
        <v>279</v>
      </c>
      <c r="IN2560" t="s">
        <v>463</v>
      </c>
      <c r="IP2560" t="s">
        <v>493</v>
      </c>
    </row>
    <row r="2561" spans="1:250" x14ac:dyDescent="0.35">
      <c r="A2561">
        <v>16015</v>
      </c>
      <c r="B2561">
        <v>-922729984</v>
      </c>
      <c r="C2561">
        <v>1837</v>
      </c>
      <c r="D2561" t="s">
        <v>272</v>
      </c>
      <c r="E2561" t="s">
        <v>273</v>
      </c>
      <c r="F2561">
        <v>13794</v>
      </c>
      <c r="G2561" t="s">
        <v>274</v>
      </c>
      <c r="H2561" t="s">
        <v>275</v>
      </c>
      <c r="I2561">
        <v>507</v>
      </c>
      <c r="J2561" t="s">
        <v>549</v>
      </c>
      <c r="K2561" t="s">
        <v>550</v>
      </c>
      <c r="L2561">
        <v>31601</v>
      </c>
      <c r="M2561" t="s">
        <v>348</v>
      </c>
      <c r="N2561" t="s">
        <v>349</v>
      </c>
      <c r="O2561">
        <v>31601</v>
      </c>
      <c r="P2561" t="s">
        <v>348</v>
      </c>
      <c r="Q2561" t="s">
        <v>349</v>
      </c>
      <c r="R2561" t="s">
        <v>553</v>
      </c>
      <c r="S2561" s="43">
        <v>0</v>
      </c>
      <c r="U2561" s="43">
        <v>20</v>
      </c>
      <c r="IF2561">
        <v>31601</v>
      </c>
      <c r="IG2561" t="s">
        <v>348</v>
      </c>
      <c r="IH2561" t="s">
        <v>311</v>
      </c>
      <c r="IK2561">
        <v>-2</v>
      </c>
      <c r="IL2561" t="s">
        <v>278</v>
      </c>
      <c r="IM2561" t="s">
        <v>279</v>
      </c>
      <c r="IN2561" t="s">
        <v>468</v>
      </c>
      <c r="IP2561" t="s">
        <v>495</v>
      </c>
    </row>
    <row r="2562" spans="1:250" x14ac:dyDescent="0.35">
      <c r="A2562">
        <v>16016</v>
      </c>
      <c r="B2562">
        <v>-922729984</v>
      </c>
      <c r="C2562">
        <v>1837</v>
      </c>
      <c r="D2562" t="s">
        <v>272</v>
      </c>
      <c r="E2562" t="s">
        <v>273</v>
      </c>
      <c r="F2562">
        <v>9695</v>
      </c>
      <c r="G2562" t="s">
        <v>280</v>
      </c>
      <c r="H2562" t="s">
        <v>281</v>
      </c>
      <c r="I2562">
        <v>528</v>
      </c>
      <c r="J2562" t="s">
        <v>531</v>
      </c>
      <c r="K2562" t="s">
        <v>532</v>
      </c>
      <c r="L2562">
        <v>30193</v>
      </c>
      <c r="M2562" t="s">
        <v>346</v>
      </c>
      <c r="N2562" t="s">
        <v>347</v>
      </c>
      <c r="O2562">
        <v>30193</v>
      </c>
      <c r="P2562" t="s">
        <v>346</v>
      </c>
      <c r="Q2562" t="s">
        <v>347</v>
      </c>
      <c r="R2562" t="s">
        <v>553</v>
      </c>
      <c r="S2562" s="43">
        <v>0</v>
      </c>
      <c r="U2562" s="43">
        <v>20</v>
      </c>
      <c r="IF2562">
        <v>30193</v>
      </c>
      <c r="IG2562" t="s">
        <v>346</v>
      </c>
      <c r="IH2562" t="s">
        <v>284</v>
      </c>
      <c r="IK2562">
        <v>-2</v>
      </c>
      <c r="IL2562" t="s">
        <v>278</v>
      </c>
      <c r="IM2562" t="s">
        <v>279</v>
      </c>
      <c r="IN2562" t="s">
        <v>466</v>
      </c>
      <c r="IP2562" t="s">
        <v>494</v>
      </c>
    </row>
    <row r="2563" spans="1:250" x14ac:dyDescent="0.35">
      <c r="A2563">
        <v>16017</v>
      </c>
      <c r="B2563">
        <v>-922729984</v>
      </c>
      <c r="C2563">
        <v>1837</v>
      </c>
      <c r="D2563" t="s">
        <v>272</v>
      </c>
      <c r="E2563" t="s">
        <v>273</v>
      </c>
      <c r="F2563">
        <v>9695</v>
      </c>
      <c r="G2563" t="s">
        <v>280</v>
      </c>
      <c r="H2563" t="s">
        <v>281</v>
      </c>
      <c r="I2563">
        <v>527</v>
      </c>
      <c r="J2563" t="s">
        <v>535</v>
      </c>
      <c r="K2563" t="s">
        <v>536</v>
      </c>
      <c r="L2563">
        <v>30193</v>
      </c>
      <c r="M2563" t="s">
        <v>346</v>
      </c>
      <c r="N2563" t="s">
        <v>347</v>
      </c>
      <c r="O2563">
        <v>30193</v>
      </c>
      <c r="P2563" t="s">
        <v>346</v>
      </c>
      <c r="Q2563" t="s">
        <v>347</v>
      </c>
      <c r="R2563" t="s">
        <v>553</v>
      </c>
      <c r="S2563" s="43">
        <v>0</v>
      </c>
      <c r="U2563" s="43">
        <v>20</v>
      </c>
      <c r="IF2563">
        <v>30193</v>
      </c>
      <c r="IG2563" t="s">
        <v>346</v>
      </c>
      <c r="IH2563" t="s">
        <v>284</v>
      </c>
      <c r="IK2563">
        <v>-2</v>
      </c>
      <c r="IL2563" t="s">
        <v>278</v>
      </c>
      <c r="IM2563" t="s">
        <v>279</v>
      </c>
      <c r="IN2563" t="s">
        <v>466</v>
      </c>
      <c r="IP2563" t="s">
        <v>494</v>
      </c>
    </row>
    <row r="2564" spans="1:250" x14ac:dyDescent="0.35">
      <c r="A2564">
        <v>16018</v>
      </c>
      <c r="B2564">
        <v>-922729984</v>
      </c>
      <c r="C2564">
        <v>1837</v>
      </c>
      <c r="D2564" t="s">
        <v>272</v>
      </c>
      <c r="E2564" t="s">
        <v>273</v>
      </c>
      <c r="F2564">
        <v>9695</v>
      </c>
      <c r="G2564" t="s">
        <v>280</v>
      </c>
      <c r="H2564" t="s">
        <v>281</v>
      </c>
      <c r="I2564">
        <v>523</v>
      </c>
      <c r="J2564" t="s">
        <v>537</v>
      </c>
      <c r="K2564" t="s">
        <v>538</v>
      </c>
      <c r="L2564">
        <v>30193</v>
      </c>
      <c r="M2564" t="s">
        <v>346</v>
      </c>
      <c r="N2564" t="s">
        <v>347</v>
      </c>
      <c r="O2564">
        <v>30193</v>
      </c>
      <c r="P2564" t="s">
        <v>346</v>
      </c>
      <c r="Q2564" t="s">
        <v>347</v>
      </c>
      <c r="R2564" t="s">
        <v>553</v>
      </c>
      <c r="S2564" s="43">
        <v>0</v>
      </c>
      <c r="U2564" s="43">
        <v>20</v>
      </c>
      <c r="IF2564">
        <v>30193</v>
      </c>
      <c r="IG2564" t="s">
        <v>346</v>
      </c>
      <c r="IH2564" t="s">
        <v>284</v>
      </c>
      <c r="IK2564">
        <v>-2</v>
      </c>
      <c r="IL2564" t="s">
        <v>278</v>
      </c>
      <c r="IM2564" t="s">
        <v>279</v>
      </c>
      <c r="IN2564" t="s">
        <v>466</v>
      </c>
      <c r="IP2564" t="s">
        <v>494</v>
      </c>
    </row>
    <row r="2565" spans="1:250" x14ac:dyDescent="0.35">
      <c r="A2565">
        <v>16019</v>
      </c>
      <c r="B2565">
        <v>-922729984</v>
      </c>
      <c r="C2565">
        <v>1837</v>
      </c>
      <c r="D2565" t="s">
        <v>272</v>
      </c>
      <c r="E2565" t="s">
        <v>273</v>
      </c>
      <c r="F2565">
        <v>9695</v>
      </c>
      <c r="G2565" t="s">
        <v>280</v>
      </c>
      <c r="H2565" t="s">
        <v>281</v>
      </c>
      <c r="I2565">
        <v>521</v>
      </c>
      <c r="J2565" t="s">
        <v>539</v>
      </c>
      <c r="K2565" t="s">
        <v>540</v>
      </c>
      <c r="L2565">
        <v>30193</v>
      </c>
      <c r="M2565" t="s">
        <v>346</v>
      </c>
      <c r="N2565" t="s">
        <v>347</v>
      </c>
      <c r="O2565">
        <v>30193</v>
      </c>
      <c r="P2565" t="s">
        <v>346</v>
      </c>
      <c r="Q2565" t="s">
        <v>347</v>
      </c>
      <c r="R2565" t="s">
        <v>553</v>
      </c>
      <c r="S2565" s="43">
        <v>0</v>
      </c>
      <c r="U2565" s="43">
        <v>20</v>
      </c>
      <c r="IF2565">
        <v>30193</v>
      </c>
      <c r="IG2565" t="s">
        <v>346</v>
      </c>
      <c r="IH2565" t="s">
        <v>284</v>
      </c>
      <c r="IK2565">
        <v>-2</v>
      </c>
      <c r="IL2565" t="s">
        <v>278</v>
      </c>
      <c r="IM2565" t="s">
        <v>279</v>
      </c>
      <c r="IN2565" t="s">
        <v>466</v>
      </c>
      <c r="IP2565" t="s">
        <v>494</v>
      </c>
    </row>
    <row r="2566" spans="1:250" x14ac:dyDescent="0.35">
      <c r="A2566">
        <v>16020</v>
      </c>
      <c r="B2566">
        <v>-922729984</v>
      </c>
      <c r="C2566">
        <v>1837</v>
      </c>
      <c r="D2566" t="s">
        <v>272</v>
      </c>
      <c r="E2566" t="s">
        <v>273</v>
      </c>
      <c r="F2566">
        <v>9695</v>
      </c>
      <c r="G2566" t="s">
        <v>280</v>
      </c>
      <c r="H2566" t="s">
        <v>281</v>
      </c>
      <c r="I2566">
        <v>519</v>
      </c>
      <c r="J2566" t="s">
        <v>541</v>
      </c>
      <c r="K2566" t="s">
        <v>542</v>
      </c>
      <c r="L2566">
        <v>30193</v>
      </c>
      <c r="M2566" t="s">
        <v>346</v>
      </c>
      <c r="N2566" t="s">
        <v>347</v>
      </c>
      <c r="O2566">
        <v>30193</v>
      </c>
      <c r="P2566" t="s">
        <v>346</v>
      </c>
      <c r="Q2566" t="s">
        <v>347</v>
      </c>
      <c r="R2566" t="s">
        <v>553</v>
      </c>
      <c r="S2566" s="43">
        <v>0</v>
      </c>
      <c r="U2566" s="43">
        <v>20</v>
      </c>
      <c r="IF2566">
        <v>30193</v>
      </c>
      <c r="IG2566" t="s">
        <v>346</v>
      </c>
      <c r="IH2566" t="s">
        <v>284</v>
      </c>
      <c r="IK2566">
        <v>-2</v>
      </c>
      <c r="IL2566" t="s">
        <v>278</v>
      </c>
      <c r="IM2566" t="s">
        <v>279</v>
      </c>
      <c r="IN2566" t="s">
        <v>466</v>
      </c>
      <c r="IP2566" t="s">
        <v>494</v>
      </c>
    </row>
    <row r="2567" spans="1:250" x14ac:dyDescent="0.35">
      <c r="A2567">
        <v>16021</v>
      </c>
      <c r="B2567">
        <v>-922729984</v>
      </c>
      <c r="C2567">
        <v>1837</v>
      </c>
      <c r="D2567" t="s">
        <v>272</v>
      </c>
      <c r="E2567" t="s">
        <v>273</v>
      </c>
      <c r="F2567">
        <v>13794</v>
      </c>
      <c r="G2567" t="s">
        <v>274</v>
      </c>
      <c r="H2567" t="s">
        <v>275</v>
      </c>
      <c r="I2567">
        <v>523</v>
      </c>
      <c r="J2567" t="s">
        <v>537</v>
      </c>
      <c r="K2567" t="s">
        <v>538</v>
      </c>
      <c r="L2567">
        <v>31601</v>
      </c>
      <c r="M2567" t="s">
        <v>348</v>
      </c>
      <c r="N2567" t="s">
        <v>349</v>
      </c>
      <c r="O2567">
        <v>31601</v>
      </c>
      <c r="P2567" t="s">
        <v>348</v>
      </c>
      <c r="Q2567" t="s">
        <v>349</v>
      </c>
      <c r="R2567" t="s">
        <v>553</v>
      </c>
      <c r="S2567" s="43">
        <v>0</v>
      </c>
      <c r="U2567" s="43">
        <v>20</v>
      </c>
      <c r="IF2567">
        <v>31601</v>
      </c>
      <c r="IG2567" t="s">
        <v>348</v>
      </c>
      <c r="IH2567" t="s">
        <v>311</v>
      </c>
      <c r="IK2567">
        <v>-2</v>
      </c>
      <c r="IL2567" t="s">
        <v>278</v>
      </c>
      <c r="IM2567" t="s">
        <v>279</v>
      </c>
      <c r="IN2567" t="s">
        <v>468</v>
      </c>
      <c r="IP2567" t="s">
        <v>495</v>
      </c>
    </row>
    <row r="2568" spans="1:250" x14ac:dyDescent="0.35">
      <c r="A2568">
        <v>16022</v>
      </c>
      <c r="B2568">
        <v>-922729984</v>
      </c>
      <c r="C2568">
        <v>1837</v>
      </c>
      <c r="D2568" t="s">
        <v>272</v>
      </c>
      <c r="E2568" t="s">
        <v>273</v>
      </c>
      <c r="F2568">
        <v>13794</v>
      </c>
      <c r="G2568" t="s">
        <v>274</v>
      </c>
      <c r="H2568" t="s">
        <v>275</v>
      </c>
      <c r="I2568">
        <v>521</v>
      </c>
      <c r="J2568" t="s">
        <v>539</v>
      </c>
      <c r="K2568" t="s">
        <v>540</v>
      </c>
      <c r="L2568">
        <v>31601</v>
      </c>
      <c r="M2568" t="s">
        <v>348</v>
      </c>
      <c r="N2568" t="s">
        <v>349</v>
      </c>
      <c r="O2568">
        <v>31601</v>
      </c>
      <c r="P2568" t="s">
        <v>348</v>
      </c>
      <c r="Q2568" t="s">
        <v>349</v>
      </c>
      <c r="R2568" t="s">
        <v>553</v>
      </c>
      <c r="S2568" s="43">
        <v>0</v>
      </c>
      <c r="U2568" s="43">
        <v>20</v>
      </c>
      <c r="IF2568">
        <v>31601</v>
      </c>
      <c r="IG2568" t="s">
        <v>348</v>
      </c>
      <c r="IH2568" t="s">
        <v>311</v>
      </c>
      <c r="IK2568">
        <v>-2</v>
      </c>
      <c r="IL2568" t="s">
        <v>278</v>
      </c>
      <c r="IM2568" t="s">
        <v>279</v>
      </c>
      <c r="IN2568" t="s">
        <v>468</v>
      </c>
      <c r="IP2568" t="s">
        <v>495</v>
      </c>
    </row>
    <row r="2569" spans="1:250" x14ac:dyDescent="0.35">
      <c r="A2569">
        <v>16023</v>
      </c>
      <c r="B2569">
        <v>-922729984</v>
      </c>
      <c r="C2569">
        <v>1837</v>
      </c>
      <c r="D2569" t="s">
        <v>272</v>
      </c>
      <c r="E2569" t="s">
        <v>273</v>
      </c>
      <c r="F2569">
        <v>13794</v>
      </c>
      <c r="G2569" t="s">
        <v>274</v>
      </c>
      <c r="H2569" t="s">
        <v>275</v>
      </c>
      <c r="I2569">
        <v>519</v>
      </c>
      <c r="J2569" t="s">
        <v>541</v>
      </c>
      <c r="K2569" t="s">
        <v>542</v>
      </c>
      <c r="L2569">
        <v>31601</v>
      </c>
      <c r="M2569" t="s">
        <v>348</v>
      </c>
      <c r="N2569" t="s">
        <v>349</v>
      </c>
      <c r="O2569">
        <v>31601</v>
      </c>
      <c r="P2569" t="s">
        <v>348</v>
      </c>
      <c r="Q2569" t="s">
        <v>349</v>
      </c>
      <c r="R2569" t="s">
        <v>553</v>
      </c>
      <c r="S2569" s="43">
        <v>0</v>
      </c>
      <c r="U2569" s="43">
        <v>20</v>
      </c>
      <c r="IF2569">
        <v>31601</v>
      </c>
      <c r="IG2569" t="s">
        <v>348</v>
      </c>
      <c r="IH2569" t="s">
        <v>311</v>
      </c>
      <c r="IK2569">
        <v>-2</v>
      </c>
      <c r="IL2569" t="s">
        <v>278</v>
      </c>
      <c r="IM2569" t="s">
        <v>279</v>
      </c>
      <c r="IN2569" t="s">
        <v>468</v>
      </c>
      <c r="IP2569" t="s">
        <v>495</v>
      </c>
    </row>
    <row r="2570" spans="1:250" x14ac:dyDescent="0.35">
      <c r="A2570">
        <v>16024</v>
      </c>
      <c r="B2570">
        <v>-922729984</v>
      </c>
      <c r="C2570">
        <v>1837</v>
      </c>
      <c r="D2570" t="s">
        <v>272</v>
      </c>
      <c r="E2570" t="s">
        <v>273</v>
      </c>
      <c r="F2570">
        <v>13794</v>
      </c>
      <c r="G2570" t="s">
        <v>274</v>
      </c>
      <c r="H2570" t="s">
        <v>275</v>
      </c>
      <c r="I2570">
        <v>515</v>
      </c>
      <c r="J2570" t="s">
        <v>543</v>
      </c>
      <c r="K2570" t="s">
        <v>544</v>
      </c>
      <c r="L2570">
        <v>31601</v>
      </c>
      <c r="M2570" t="s">
        <v>348</v>
      </c>
      <c r="N2570" t="s">
        <v>349</v>
      </c>
      <c r="O2570">
        <v>31601</v>
      </c>
      <c r="P2570" t="s">
        <v>348</v>
      </c>
      <c r="Q2570" t="s">
        <v>349</v>
      </c>
      <c r="R2570" t="s">
        <v>553</v>
      </c>
      <c r="S2570" s="43">
        <v>0</v>
      </c>
      <c r="U2570" s="43">
        <v>20</v>
      </c>
      <c r="IF2570">
        <v>31601</v>
      </c>
      <c r="IG2570" t="s">
        <v>348</v>
      </c>
      <c r="IH2570" t="s">
        <v>311</v>
      </c>
      <c r="IK2570">
        <v>-2</v>
      </c>
      <c r="IL2570" t="s">
        <v>278</v>
      </c>
      <c r="IM2570" t="s">
        <v>279</v>
      </c>
      <c r="IN2570" t="s">
        <v>468</v>
      </c>
      <c r="IP2570" t="s">
        <v>495</v>
      </c>
    </row>
    <row r="2571" spans="1:250" x14ac:dyDescent="0.35">
      <c r="A2571">
        <v>16025</v>
      </c>
      <c r="B2571">
        <v>-922729984</v>
      </c>
      <c r="C2571">
        <v>1837</v>
      </c>
      <c r="D2571" t="s">
        <v>272</v>
      </c>
      <c r="E2571" t="s">
        <v>273</v>
      </c>
      <c r="F2571">
        <v>13794</v>
      </c>
      <c r="G2571" t="s">
        <v>274</v>
      </c>
      <c r="H2571" t="s">
        <v>275</v>
      </c>
      <c r="I2571">
        <v>513</v>
      </c>
      <c r="J2571" t="s">
        <v>545</v>
      </c>
      <c r="K2571" t="s">
        <v>546</v>
      </c>
      <c r="L2571">
        <v>31601</v>
      </c>
      <c r="M2571" t="s">
        <v>348</v>
      </c>
      <c r="N2571" t="s">
        <v>349</v>
      </c>
      <c r="O2571">
        <v>31601</v>
      </c>
      <c r="P2571" t="s">
        <v>348</v>
      </c>
      <c r="Q2571" t="s">
        <v>349</v>
      </c>
      <c r="R2571" t="s">
        <v>553</v>
      </c>
      <c r="S2571" s="43">
        <v>0</v>
      </c>
      <c r="U2571" s="43">
        <v>20</v>
      </c>
      <c r="IF2571">
        <v>31601</v>
      </c>
      <c r="IG2571" t="s">
        <v>348</v>
      </c>
      <c r="IH2571" t="s">
        <v>311</v>
      </c>
      <c r="IK2571">
        <v>-2</v>
      </c>
      <c r="IL2571" t="s">
        <v>278</v>
      </c>
      <c r="IM2571" t="s">
        <v>279</v>
      </c>
      <c r="IN2571" t="s">
        <v>468</v>
      </c>
      <c r="IP2571" t="s">
        <v>495</v>
      </c>
    </row>
    <row r="2572" spans="1:250" x14ac:dyDescent="0.35">
      <c r="A2572">
        <v>16026</v>
      </c>
      <c r="B2572">
        <v>-922729984</v>
      </c>
      <c r="C2572">
        <v>1837</v>
      </c>
      <c r="D2572" t="s">
        <v>272</v>
      </c>
      <c r="E2572" t="s">
        <v>273</v>
      </c>
      <c r="F2572">
        <v>13794</v>
      </c>
      <c r="G2572" t="s">
        <v>274</v>
      </c>
      <c r="H2572" t="s">
        <v>275</v>
      </c>
      <c r="I2572">
        <v>509</v>
      </c>
      <c r="J2572" t="s">
        <v>547</v>
      </c>
      <c r="K2572" t="s">
        <v>548</v>
      </c>
      <c r="L2572">
        <v>31601</v>
      </c>
      <c r="M2572" t="s">
        <v>348</v>
      </c>
      <c r="N2572" t="s">
        <v>349</v>
      </c>
      <c r="O2572">
        <v>31601</v>
      </c>
      <c r="P2572" t="s">
        <v>348</v>
      </c>
      <c r="Q2572" t="s">
        <v>349</v>
      </c>
      <c r="R2572" t="s">
        <v>553</v>
      </c>
      <c r="S2572" s="43">
        <v>0</v>
      </c>
      <c r="U2572" s="43">
        <v>20</v>
      </c>
      <c r="IF2572">
        <v>31601</v>
      </c>
      <c r="IG2572" t="s">
        <v>348</v>
      </c>
      <c r="IH2572" t="s">
        <v>311</v>
      </c>
      <c r="IK2572">
        <v>-2</v>
      </c>
      <c r="IL2572" t="s">
        <v>278</v>
      </c>
      <c r="IM2572" t="s">
        <v>279</v>
      </c>
      <c r="IN2572" t="s">
        <v>468</v>
      </c>
      <c r="IP2572" t="s">
        <v>495</v>
      </c>
    </row>
    <row r="2573" spans="1:250" x14ac:dyDescent="0.35">
      <c r="A2573">
        <v>16027</v>
      </c>
      <c r="B2573">
        <v>-922729984</v>
      </c>
      <c r="C2573">
        <v>1837</v>
      </c>
      <c r="D2573" t="s">
        <v>272</v>
      </c>
      <c r="E2573" t="s">
        <v>273</v>
      </c>
      <c r="F2573">
        <v>31620</v>
      </c>
      <c r="G2573" t="s">
        <v>350</v>
      </c>
      <c r="H2573" t="s">
        <v>351</v>
      </c>
      <c r="I2573">
        <v>515</v>
      </c>
      <c r="J2573" t="s">
        <v>543</v>
      </c>
      <c r="K2573" t="s">
        <v>544</v>
      </c>
      <c r="L2573">
        <v>31663</v>
      </c>
      <c r="M2573" t="s">
        <v>352</v>
      </c>
      <c r="N2573" t="s">
        <v>353</v>
      </c>
      <c r="O2573">
        <v>31663</v>
      </c>
      <c r="P2573" t="s">
        <v>352</v>
      </c>
      <c r="Q2573" t="s">
        <v>353</v>
      </c>
      <c r="R2573" t="s">
        <v>553</v>
      </c>
      <c r="S2573" s="43">
        <v>0</v>
      </c>
      <c r="U2573" s="43">
        <v>20</v>
      </c>
      <c r="IF2573">
        <v>31663</v>
      </c>
      <c r="IG2573" t="s">
        <v>352</v>
      </c>
      <c r="IH2573" t="s">
        <v>354</v>
      </c>
      <c r="IK2573">
        <v>-2</v>
      </c>
      <c r="IL2573" t="s">
        <v>278</v>
      </c>
      <c r="IM2573" t="s">
        <v>279</v>
      </c>
      <c r="IN2573" t="s">
        <v>496</v>
      </c>
      <c r="IP2573" t="s">
        <v>497</v>
      </c>
    </row>
    <row r="2574" spans="1:250" x14ac:dyDescent="0.35">
      <c r="A2574">
        <v>16028</v>
      </c>
      <c r="B2574">
        <v>-922729984</v>
      </c>
      <c r="C2574">
        <v>1837</v>
      </c>
      <c r="D2574" t="s">
        <v>272</v>
      </c>
      <c r="E2574" t="s">
        <v>273</v>
      </c>
      <c r="F2574">
        <v>31620</v>
      </c>
      <c r="G2574" t="s">
        <v>350</v>
      </c>
      <c r="H2574" t="s">
        <v>351</v>
      </c>
      <c r="I2574">
        <v>513</v>
      </c>
      <c r="J2574" t="s">
        <v>545</v>
      </c>
      <c r="K2574" t="s">
        <v>546</v>
      </c>
      <c r="L2574">
        <v>31663</v>
      </c>
      <c r="M2574" t="s">
        <v>352</v>
      </c>
      <c r="N2574" t="s">
        <v>353</v>
      </c>
      <c r="O2574">
        <v>31663</v>
      </c>
      <c r="P2574" t="s">
        <v>352</v>
      </c>
      <c r="Q2574" t="s">
        <v>353</v>
      </c>
      <c r="R2574" t="s">
        <v>553</v>
      </c>
      <c r="S2574" s="43">
        <v>0</v>
      </c>
      <c r="U2574" s="43">
        <v>20</v>
      </c>
      <c r="IF2574">
        <v>31663</v>
      </c>
      <c r="IG2574" t="s">
        <v>352</v>
      </c>
      <c r="IH2574" t="s">
        <v>354</v>
      </c>
      <c r="IK2574">
        <v>-2</v>
      </c>
      <c r="IL2574" t="s">
        <v>278</v>
      </c>
      <c r="IM2574" t="s">
        <v>279</v>
      </c>
      <c r="IN2574" t="s">
        <v>496</v>
      </c>
      <c r="IP2574" t="s">
        <v>497</v>
      </c>
    </row>
    <row r="2575" spans="1:250" x14ac:dyDescent="0.35">
      <c r="A2575">
        <v>16029</v>
      </c>
      <c r="B2575">
        <v>-922729984</v>
      </c>
      <c r="C2575">
        <v>1837</v>
      </c>
      <c r="D2575" t="s">
        <v>272</v>
      </c>
      <c r="E2575" t="s">
        <v>273</v>
      </c>
      <c r="F2575">
        <v>31620</v>
      </c>
      <c r="G2575" t="s">
        <v>350</v>
      </c>
      <c r="H2575" t="s">
        <v>351</v>
      </c>
      <c r="I2575">
        <v>509</v>
      </c>
      <c r="J2575" t="s">
        <v>547</v>
      </c>
      <c r="K2575" t="s">
        <v>548</v>
      </c>
      <c r="L2575">
        <v>31663</v>
      </c>
      <c r="M2575" t="s">
        <v>352</v>
      </c>
      <c r="N2575" t="s">
        <v>353</v>
      </c>
      <c r="O2575">
        <v>31663</v>
      </c>
      <c r="P2575" t="s">
        <v>352</v>
      </c>
      <c r="Q2575" t="s">
        <v>353</v>
      </c>
      <c r="R2575" t="s">
        <v>553</v>
      </c>
      <c r="S2575" s="43">
        <v>0</v>
      </c>
      <c r="U2575" s="43">
        <v>20</v>
      </c>
      <c r="IF2575">
        <v>31663</v>
      </c>
      <c r="IG2575" t="s">
        <v>352</v>
      </c>
      <c r="IH2575" t="s">
        <v>354</v>
      </c>
      <c r="IK2575">
        <v>-2</v>
      </c>
      <c r="IL2575" t="s">
        <v>278</v>
      </c>
      <c r="IM2575" t="s">
        <v>279</v>
      </c>
      <c r="IN2575" t="s">
        <v>496</v>
      </c>
      <c r="IP2575" t="s">
        <v>497</v>
      </c>
    </row>
    <row r="2576" spans="1:250" x14ac:dyDescent="0.35">
      <c r="A2576">
        <v>16030</v>
      </c>
      <c r="B2576">
        <v>-922729984</v>
      </c>
      <c r="C2576">
        <v>1837</v>
      </c>
      <c r="D2576" t="s">
        <v>272</v>
      </c>
      <c r="E2576" t="s">
        <v>273</v>
      </c>
      <c r="F2576">
        <v>31620</v>
      </c>
      <c r="G2576" t="s">
        <v>350</v>
      </c>
      <c r="H2576" t="s">
        <v>351</v>
      </c>
      <c r="I2576">
        <v>507</v>
      </c>
      <c r="J2576" t="s">
        <v>549</v>
      </c>
      <c r="K2576" t="s">
        <v>550</v>
      </c>
      <c r="L2576">
        <v>31663</v>
      </c>
      <c r="M2576" t="s">
        <v>352</v>
      </c>
      <c r="N2576" t="s">
        <v>353</v>
      </c>
      <c r="O2576">
        <v>31663</v>
      </c>
      <c r="P2576" t="s">
        <v>352</v>
      </c>
      <c r="Q2576" t="s">
        <v>353</v>
      </c>
      <c r="R2576" t="s">
        <v>553</v>
      </c>
      <c r="S2576" s="43">
        <v>0</v>
      </c>
      <c r="U2576" s="43">
        <v>20</v>
      </c>
      <c r="IF2576">
        <v>31663</v>
      </c>
      <c r="IG2576" t="s">
        <v>352</v>
      </c>
      <c r="IH2576" t="s">
        <v>354</v>
      </c>
      <c r="IK2576">
        <v>-2</v>
      </c>
      <c r="IL2576" t="s">
        <v>278</v>
      </c>
      <c r="IM2576" t="s">
        <v>279</v>
      </c>
      <c r="IN2576" t="s">
        <v>496</v>
      </c>
      <c r="IP2576" t="s">
        <v>497</v>
      </c>
    </row>
    <row r="2577" spans="1:250" x14ac:dyDescent="0.35">
      <c r="A2577">
        <v>16031</v>
      </c>
      <c r="B2577">
        <v>-922729984</v>
      </c>
      <c r="C2577">
        <v>1837</v>
      </c>
      <c r="D2577" t="s">
        <v>272</v>
      </c>
      <c r="E2577" t="s">
        <v>273</v>
      </c>
      <c r="F2577">
        <v>13794</v>
      </c>
      <c r="G2577" t="s">
        <v>274</v>
      </c>
      <c r="H2577" t="s">
        <v>275</v>
      </c>
      <c r="I2577">
        <v>528</v>
      </c>
      <c r="J2577" t="s">
        <v>531</v>
      </c>
      <c r="K2577" t="s">
        <v>532</v>
      </c>
      <c r="L2577">
        <v>31601</v>
      </c>
      <c r="M2577" t="s">
        <v>348</v>
      </c>
      <c r="N2577" t="s">
        <v>349</v>
      </c>
      <c r="O2577">
        <v>31601</v>
      </c>
      <c r="P2577" t="s">
        <v>348</v>
      </c>
      <c r="Q2577" t="s">
        <v>349</v>
      </c>
      <c r="R2577" t="s">
        <v>553</v>
      </c>
      <c r="S2577" s="43">
        <v>0</v>
      </c>
      <c r="U2577" s="43">
        <v>20</v>
      </c>
      <c r="IF2577">
        <v>31601</v>
      </c>
      <c r="IG2577" t="s">
        <v>348</v>
      </c>
      <c r="IH2577" t="s">
        <v>311</v>
      </c>
      <c r="IK2577">
        <v>-2</v>
      </c>
      <c r="IL2577" t="s">
        <v>278</v>
      </c>
      <c r="IM2577" t="s">
        <v>279</v>
      </c>
      <c r="IN2577" t="s">
        <v>468</v>
      </c>
      <c r="IP2577" t="s">
        <v>495</v>
      </c>
    </row>
    <row r="2578" spans="1:250" x14ac:dyDescent="0.35">
      <c r="A2578">
        <v>16032</v>
      </c>
      <c r="B2578">
        <v>-922729984</v>
      </c>
      <c r="C2578">
        <v>1837</v>
      </c>
      <c r="D2578" t="s">
        <v>272</v>
      </c>
      <c r="E2578" t="s">
        <v>273</v>
      </c>
      <c r="F2578">
        <v>13794</v>
      </c>
      <c r="G2578" t="s">
        <v>274</v>
      </c>
      <c r="H2578" t="s">
        <v>275</v>
      </c>
      <c r="I2578">
        <v>527</v>
      </c>
      <c r="J2578" t="s">
        <v>535</v>
      </c>
      <c r="K2578" t="s">
        <v>536</v>
      </c>
      <c r="L2578">
        <v>31601</v>
      </c>
      <c r="M2578" t="s">
        <v>348</v>
      </c>
      <c r="N2578" t="s">
        <v>349</v>
      </c>
      <c r="O2578">
        <v>31601</v>
      </c>
      <c r="P2578" t="s">
        <v>348</v>
      </c>
      <c r="Q2578" t="s">
        <v>349</v>
      </c>
      <c r="R2578" t="s">
        <v>553</v>
      </c>
      <c r="S2578" s="43">
        <v>0</v>
      </c>
      <c r="U2578" s="43">
        <v>20</v>
      </c>
      <c r="IF2578">
        <v>31601</v>
      </c>
      <c r="IG2578" t="s">
        <v>348</v>
      </c>
      <c r="IH2578" t="s">
        <v>311</v>
      </c>
      <c r="IK2578">
        <v>-2</v>
      </c>
      <c r="IL2578" t="s">
        <v>278</v>
      </c>
      <c r="IM2578" t="s">
        <v>279</v>
      </c>
      <c r="IN2578" t="s">
        <v>468</v>
      </c>
      <c r="IP2578" t="s">
        <v>495</v>
      </c>
    </row>
    <row r="2579" spans="1:250" x14ac:dyDescent="0.35">
      <c r="A2579">
        <v>16033</v>
      </c>
      <c r="B2579">
        <v>-922729984</v>
      </c>
      <c r="C2579">
        <v>1837</v>
      </c>
      <c r="D2579" t="s">
        <v>272</v>
      </c>
      <c r="E2579" t="s">
        <v>273</v>
      </c>
      <c r="F2579">
        <v>13794</v>
      </c>
      <c r="G2579" t="s">
        <v>274</v>
      </c>
      <c r="H2579" t="s">
        <v>275</v>
      </c>
      <c r="I2579">
        <v>507</v>
      </c>
      <c r="J2579" t="s">
        <v>549</v>
      </c>
      <c r="K2579" t="s">
        <v>550</v>
      </c>
      <c r="L2579">
        <v>34667</v>
      </c>
      <c r="M2579" t="s">
        <v>355</v>
      </c>
      <c r="N2579" t="s">
        <v>356</v>
      </c>
      <c r="O2579">
        <v>34667</v>
      </c>
      <c r="P2579" t="s">
        <v>355</v>
      </c>
      <c r="Q2579" t="s">
        <v>356</v>
      </c>
      <c r="R2579" t="s">
        <v>553</v>
      </c>
      <c r="S2579" s="43">
        <v>0</v>
      </c>
      <c r="U2579" s="43">
        <v>20</v>
      </c>
      <c r="IF2579">
        <v>34667</v>
      </c>
      <c r="IG2579" t="s">
        <v>355</v>
      </c>
      <c r="IH2579" t="s">
        <v>311</v>
      </c>
      <c r="IK2579">
        <v>-2</v>
      </c>
      <c r="IL2579" t="s">
        <v>278</v>
      </c>
      <c r="IM2579" t="s">
        <v>279</v>
      </c>
      <c r="IN2579" t="s">
        <v>468</v>
      </c>
      <c r="IP2579" t="s">
        <v>498</v>
      </c>
    </row>
    <row r="2580" spans="1:250" x14ac:dyDescent="0.35">
      <c r="A2580">
        <v>16034</v>
      </c>
      <c r="B2580">
        <v>-922729984</v>
      </c>
      <c r="C2580">
        <v>1837</v>
      </c>
      <c r="D2580" t="s">
        <v>272</v>
      </c>
      <c r="E2580" t="s">
        <v>273</v>
      </c>
      <c r="F2580">
        <v>31620</v>
      </c>
      <c r="G2580" t="s">
        <v>350</v>
      </c>
      <c r="H2580" t="s">
        <v>351</v>
      </c>
      <c r="I2580">
        <v>528</v>
      </c>
      <c r="J2580" t="s">
        <v>531</v>
      </c>
      <c r="K2580" t="s">
        <v>532</v>
      </c>
      <c r="L2580">
        <v>31663</v>
      </c>
      <c r="M2580" t="s">
        <v>352</v>
      </c>
      <c r="N2580" t="s">
        <v>353</v>
      </c>
      <c r="O2580">
        <v>31663</v>
      </c>
      <c r="P2580" t="s">
        <v>352</v>
      </c>
      <c r="Q2580" t="s">
        <v>353</v>
      </c>
      <c r="R2580" t="s">
        <v>553</v>
      </c>
      <c r="S2580" s="43">
        <v>0</v>
      </c>
      <c r="U2580" s="43">
        <v>20</v>
      </c>
      <c r="IF2580">
        <v>31663</v>
      </c>
      <c r="IG2580" t="s">
        <v>352</v>
      </c>
      <c r="IH2580" t="s">
        <v>354</v>
      </c>
      <c r="IK2580">
        <v>-2</v>
      </c>
      <c r="IL2580" t="s">
        <v>278</v>
      </c>
      <c r="IM2580" t="s">
        <v>279</v>
      </c>
      <c r="IN2580" t="s">
        <v>496</v>
      </c>
      <c r="IP2580" t="s">
        <v>497</v>
      </c>
    </row>
    <row r="2581" spans="1:250" x14ac:dyDescent="0.35">
      <c r="A2581">
        <v>16035</v>
      </c>
      <c r="B2581">
        <v>-922729984</v>
      </c>
      <c r="C2581">
        <v>1837</v>
      </c>
      <c r="D2581" t="s">
        <v>272</v>
      </c>
      <c r="E2581" t="s">
        <v>273</v>
      </c>
      <c r="F2581">
        <v>31620</v>
      </c>
      <c r="G2581" t="s">
        <v>350</v>
      </c>
      <c r="H2581" t="s">
        <v>351</v>
      </c>
      <c r="I2581">
        <v>527</v>
      </c>
      <c r="J2581" t="s">
        <v>535</v>
      </c>
      <c r="K2581" t="s">
        <v>536</v>
      </c>
      <c r="L2581">
        <v>31663</v>
      </c>
      <c r="M2581" t="s">
        <v>352</v>
      </c>
      <c r="N2581" t="s">
        <v>353</v>
      </c>
      <c r="O2581">
        <v>31663</v>
      </c>
      <c r="P2581" t="s">
        <v>352</v>
      </c>
      <c r="Q2581" t="s">
        <v>353</v>
      </c>
      <c r="R2581" t="s">
        <v>553</v>
      </c>
      <c r="S2581" s="43">
        <v>0</v>
      </c>
      <c r="U2581" s="43">
        <v>20</v>
      </c>
      <c r="IF2581">
        <v>31663</v>
      </c>
      <c r="IG2581" t="s">
        <v>352</v>
      </c>
      <c r="IH2581" t="s">
        <v>354</v>
      </c>
      <c r="IK2581">
        <v>-2</v>
      </c>
      <c r="IL2581" t="s">
        <v>278</v>
      </c>
      <c r="IM2581" t="s">
        <v>279</v>
      </c>
      <c r="IN2581" t="s">
        <v>496</v>
      </c>
      <c r="IP2581" t="s">
        <v>497</v>
      </c>
    </row>
    <row r="2582" spans="1:250" x14ac:dyDescent="0.35">
      <c r="A2582">
        <v>16036</v>
      </c>
      <c r="B2582">
        <v>-922729984</v>
      </c>
      <c r="C2582">
        <v>1837</v>
      </c>
      <c r="D2582" t="s">
        <v>272</v>
      </c>
      <c r="E2582" t="s">
        <v>273</v>
      </c>
      <c r="F2582">
        <v>31620</v>
      </c>
      <c r="G2582" t="s">
        <v>350</v>
      </c>
      <c r="H2582" t="s">
        <v>351</v>
      </c>
      <c r="I2582">
        <v>523</v>
      </c>
      <c r="J2582" t="s">
        <v>537</v>
      </c>
      <c r="K2582" t="s">
        <v>538</v>
      </c>
      <c r="L2582">
        <v>31663</v>
      </c>
      <c r="M2582" t="s">
        <v>352</v>
      </c>
      <c r="N2582" t="s">
        <v>353</v>
      </c>
      <c r="O2582">
        <v>31663</v>
      </c>
      <c r="P2582" t="s">
        <v>352</v>
      </c>
      <c r="Q2582" t="s">
        <v>353</v>
      </c>
      <c r="R2582" t="s">
        <v>553</v>
      </c>
      <c r="S2582" s="43">
        <v>0</v>
      </c>
      <c r="U2582" s="43">
        <v>20</v>
      </c>
      <c r="IF2582">
        <v>31663</v>
      </c>
      <c r="IG2582" t="s">
        <v>352</v>
      </c>
      <c r="IH2582" t="s">
        <v>354</v>
      </c>
      <c r="IK2582">
        <v>-2</v>
      </c>
      <c r="IL2582" t="s">
        <v>278</v>
      </c>
      <c r="IM2582" t="s">
        <v>279</v>
      </c>
      <c r="IN2582" t="s">
        <v>496</v>
      </c>
      <c r="IP2582" t="s">
        <v>497</v>
      </c>
    </row>
    <row r="2583" spans="1:250" x14ac:dyDescent="0.35">
      <c r="A2583">
        <v>16037</v>
      </c>
      <c r="B2583">
        <v>-922729984</v>
      </c>
      <c r="C2583">
        <v>1837</v>
      </c>
      <c r="D2583" t="s">
        <v>272</v>
      </c>
      <c r="E2583" t="s">
        <v>273</v>
      </c>
      <c r="F2583">
        <v>31620</v>
      </c>
      <c r="G2583" t="s">
        <v>350</v>
      </c>
      <c r="H2583" t="s">
        <v>351</v>
      </c>
      <c r="I2583">
        <v>521</v>
      </c>
      <c r="J2583" t="s">
        <v>539</v>
      </c>
      <c r="K2583" t="s">
        <v>540</v>
      </c>
      <c r="L2583">
        <v>31663</v>
      </c>
      <c r="M2583" t="s">
        <v>352</v>
      </c>
      <c r="N2583" t="s">
        <v>353</v>
      </c>
      <c r="O2583">
        <v>31663</v>
      </c>
      <c r="P2583" t="s">
        <v>352</v>
      </c>
      <c r="Q2583" t="s">
        <v>353</v>
      </c>
      <c r="R2583" t="s">
        <v>553</v>
      </c>
      <c r="S2583" s="43">
        <v>0</v>
      </c>
      <c r="U2583" s="43">
        <v>20</v>
      </c>
      <c r="IF2583">
        <v>31663</v>
      </c>
      <c r="IG2583" t="s">
        <v>352</v>
      </c>
      <c r="IH2583" t="s">
        <v>354</v>
      </c>
      <c r="IK2583">
        <v>-2</v>
      </c>
      <c r="IL2583" t="s">
        <v>278</v>
      </c>
      <c r="IM2583" t="s">
        <v>279</v>
      </c>
      <c r="IN2583" t="s">
        <v>496</v>
      </c>
      <c r="IP2583" t="s">
        <v>497</v>
      </c>
    </row>
    <row r="2584" spans="1:250" x14ac:dyDescent="0.35">
      <c r="A2584">
        <v>16038</v>
      </c>
      <c r="B2584">
        <v>-922729984</v>
      </c>
      <c r="C2584">
        <v>1837</v>
      </c>
      <c r="D2584" t="s">
        <v>272</v>
      </c>
      <c r="E2584" t="s">
        <v>273</v>
      </c>
      <c r="F2584">
        <v>31620</v>
      </c>
      <c r="G2584" t="s">
        <v>350</v>
      </c>
      <c r="H2584" t="s">
        <v>351</v>
      </c>
      <c r="I2584">
        <v>519</v>
      </c>
      <c r="J2584" t="s">
        <v>541</v>
      </c>
      <c r="K2584" t="s">
        <v>542</v>
      </c>
      <c r="L2584">
        <v>31663</v>
      </c>
      <c r="M2584" t="s">
        <v>352</v>
      </c>
      <c r="N2584" t="s">
        <v>353</v>
      </c>
      <c r="O2584">
        <v>31663</v>
      </c>
      <c r="P2584" t="s">
        <v>352</v>
      </c>
      <c r="Q2584" t="s">
        <v>353</v>
      </c>
      <c r="R2584" t="s">
        <v>553</v>
      </c>
      <c r="S2584" s="43">
        <v>0</v>
      </c>
      <c r="U2584" s="43">
        <v>20</v>
      </c>
      <c r="IF2584">
        <v>31663</v>
      </c>
      <c r="IG2584" t="s">
        <v>352</v>
      </c>
      <c r="IH2584" t="s">
        <v>354</v>
      </c>
      <c r="IK2584">
        <v>-2</v>
      </c>
      <c r="IL2584" t="s">
        <v>278</v>
      </c>
      <c r="IM2584" t="s">
        <v>279</v>
      </c>
      <c r="IN2584" t="s">
        <v>496</v>
      </c>
      <c r="IP2584" t="s">
        <v>497</v>
      </c>
    </row>
    <row r="2585" spans="1:250" x14ac:dyDescent="0.35">
      <c r="A2585">
        <v>16039</v>
      </c>
      <c r="B2585">
        <v>-922729984</v>
      </c>
      <c r="C2585">
        <v>1837</v>
      </c>
      <c r="D2585" t="s">
        <v>272</v>
      </c>
      <c r="E2585" t="s">
        <v>273</v>
      </c>
      <c r="F2585">
        <v>13794</v>
      </c>
      <c r="G2585" t="s">
        <v>274</v>
      </c>
      <c r="H2585" t="s">
        <v>275</v>
      </c>
      <c r="I2585">
        <v>523</v>
      </c>
      <c r="J2585" t="s">
        <v>537</v>
      </c>
      <c r="K2585" t="s">
        <v>538</v>
      </c>
      <c r="L2585">
        <v>34667</v>
      </c>
      <c r="M2585" t="s">
        <v>355</v>
      </c>
      <c r="N2585" t="s">
        <v>356</v>
      </c>
      <c r="O2585">
        <v>34667</v>
      </c>
      <c r="P2585" t="s">
        <v>355</v>
      </c>
      <c r="Q2585" t="s">
        <v>356</v>
      </c>
      <c r="R2585" t="s">
        <v>553</v>
      </c>
      <c r="S2585" s="43">
        <v>0</v>
      </c>
      <c r="U2585" s="43">
        <v>20</v>
      </c>
      <c r="IF2585">
        <v>34667</v>
      </c>
      <c r="IG2585" t="s">
        <v>355</v>
      </c>
      <c r="IH2585" t="s">
        <v>311</v>
      </c>
      <c r="IK2585">
        <v>-2</v>
      </c>
      <c r="IL2585" t="s">
        <v>278</v>
      </c>
      <c r="IM2585" t="s">
        <v>279</v>
      </c>
      <c r="IN2585" t="s">
        <v>468</v>
      </c>
      <c r="IP2585" t="s">
        <v>498</v>
      </c>
    </row>
    <row r="2586" spans="1:250" x14ac:dyDescent="0.35">
      <c r="A2586">
        <v>16040</v>
      </c>
      <c r="B2586">
        <v>-922729984</v>
      </c>
      <c r="C2586">
        <v>1837</v>
      </c>
      <c r="D2586" t="s">
        <v>272</v>
      </c>
      <c r="E2586" t="s">
        <v>273</v>
      </c>
      <c r="F2586">
        <v>13794</v>
      </c>
      <c r="G2586" t="s">
        <v>274</v>
      </c>
      <c r="H2586" t="s">
        <v>275</v>
      </c>
      <c r="I2586">
        <v>521</v>
      </c>
      <c r="J2586" t="s">
        <v>539</v>
      </c>
      <c r="K2586" t="s">
        <v>540</v>
      </c>
      <c r="L2586">
        <v>34667</v>
      </c>
      <c r="M2586" t="s">
        <v>355</v>
      </c>
      <c r="N2586" t="s">
        <v>356</v>
      </c>
      <c r="O2586">
        <v>34667</v>
      </c>
      <c r="P2586" t="s">
        <v>355</v>
      </c>
      <c r="Q2586" t="s">
        <v>356</v>
      </c>
      <c r="R2586" t="s">
        <v>553</v>
      </c>
      <c r="S2586" s="43">
        <v>0</v>
      </c>
      <c r="U2586" s="43">
        <v>20</v>
      </c>
      <c r="IF2586">
        <v>34667</v>
      </c>
      <c r="IG2586" t="s">
        <v>355</v>
      </c>
      <c r="IH2586" t="s">
        <v>311</v>
      </c>
      <c r="IK2586">
        <v>-2</v>
      </c>
      <c r="IL2586" t="s">
        <v>278</v>
      </c>
      <c r="IM2586" t="s">
        <v>279</v>
      </c>
      <c r="IN2586" t="s">
        <v>468</v>
      </c>
      <c r="IP2586" t="s">
        <v>498</v>
      </c>
    </row>
    <row r="2587" spans="1:250" x14ac:dyDescent="0.35">
      <c r="A2587">
        <v>16041</v>
      </c>
      <c r="B2587">
        <v>-922729984</v>
      </c>
      <c r="C2587">
        <v>1837</v>
      </c>
      <c r="D2587" t="s">
        <v>272</v>
      </c>
      <c r="E2587" t="s">
        <v>273</v>
      </c>
      <c r="F2587">
        <v>13794</v>
      </c>
      <c r="G2587" t="s">
        <v>274</v>
      </c>
      <c r="H2587" t="s">
        <v>275</v>
      </c>
      <c r="I2587">
        <v>519</v>
      </c>
      <c r="J2587" t="s">
        <v>541</v>
      </c>
      <c r="K2587" t="s">
        <v>542</v>
      </c>
      <c r="L2587">
        <v>34667</v>
      </c>
      <c r="M2587" t="s">
        <v>355</v>
      </c>
      <c r="N2587" t="s">
        <v>356</v>
      </c>
      <c r="O2587">
        <v>34667</v>
      </c>
      <c r="P2587" t="s">
        <v>355</v>
      </c>
      <c r="Q2587" t="s">
        <v>356</v>
      </c>
      <c r="R2587" t="s">
        <v>553</v>
      </c>
      <c r="S2587" s="43">
        <v>0</v>
      </c>
      <c r="U2587" s="43">
        <v>20</v>
      </c>
      <c r="IF2587">
        <v>34667</v>
      </c>
      <c r="IG2587" t="s">
        <v>355</v>
      </c>
      <c r="IH2587" t="s">
        <v>311</v>
      </c>
      <c r="IK2587">
        <v>-2</v>
      </c>
      <c r="IL2587" t="s">
        <v>278</v>
      </c>
      <c r="IM2587" t="s">
        <v>279</v>
      </c>
      <c r="IN2587" t="s">
        <v>468</v>
      </c>
      <c r="IP2587" t="s">
        <v>498</v>
      </c>
    </row>
    <row r="2588" spans="1:250" x14ac:dyDescent="0.35">
      <c r="A2588">
        <v>16042</v>
      </c>
      <c r="B2588">
        <v>-922729984</v>
      </c>
      <c r="C2588">
        <v>1837</v>
      </c>
      <c r="D2588" t="s">
        <v>272</v>
      </c>
      <c r="E2588" t="s">
        <v>273</v>
      </c>
      <c r="F2588">
        <v>13794</v>
      </c>
      <c r="G2588" t="s">
        <v>274</v>
      </c>
      <c r="H2588" t="s">
        <v>275</v>
      </c>
      <c r="I2588">
        <v>515</v>
      </c>
      <c r="J2588" t="s">
        <v>543</v>
      </c>
      <c r="K2588" t="s">
        <v>544</v>
      </c>
      <c r="L2588">
        <v>34667</v>
      </c>
      <c r="M2588" t="s">
        <v>355</v>
      </c>
      <c r="N2588" t="s">
        <v>356</v>
      </c>
      <c r="O2588">
        <v>34667</v>
      </c>
      <c r="P2588" t="s">
        <v>355</v>
      </c>
      <c r="Q2588" t="s">
        <v>356</v>
      </c>
      <c r="R2588" t="s">
        <v>553</v>
      </c>
      <c r="S2588" s="43">
        <v>0</v>
      </c>
      <c r="U2588" s="43">
        <v>20</v>
      </c>
      <c r="IF2588">
        <v>34667</v>
      </c>
      <c r="IG2588" t="s">
        <v>355</v>
      </c>
      <c r="IH2588" t="s">
        <v>311</v>
      </c>
      <c r="IK2588">
        <v>-2</v>
      </c>
      <c r="IL2588" t="s">
        <v>278</v>
      </c>
      <c r="IM2588" t="s">
        <v>279</v>
      </c>
      <c r="IN2588" t="s">
        <v>468</v>
      </c>
      <c r="IP2588" t="s">
        <v>498</v>
      </c>
    </row>
    <row r="2589" spans="1:250" x14ac:dyDescent="0.35">
      <c r="A2589">
        <v>16043</v>
      </c>
      <c r="B2589">
        <v>-922729984</v>
      </c>
      <c r="C2589">
        <v>1837</v>
      </c>
      <c r="D2589" t="s">
        <v>272</v>
      </c>
      <c r="E2589" t="s">
        <v>273</v>
      </c>
      <c r="F2589">
        <v>13794</v>
      </c>
      <c r="G2589" t="s">
        <v>274</v>
      </c>
      <c r="H2589" t="s">
        <v>275</v>
      </c>
      <c r="I2589">
        <v>513</v>
      </c>
      <c r="J2589" t="s">
        <v>545</v>
      </c>
      <c r="K2589" t="s">
        <v>546</v>
      </c>
      <c r="L2589">
        <v>34667</v>
      </c>
      <c r="M2589" t="s">
        <v>355</v>
      </c>
      <c r="N2589" t="s">
        <v>356</v>
      </c>
      <c r="O2589">
        <v>34667</v>
      </c>
      <c r="P2589" t="s">
        <v>355</v>
      </c>
      <c r="Q2589" t="s">
        <v>356</v>
      </c>
      <c r="R2589" t="s">
        <v>553</v>
      </c>
      <c r="S2589" s="43">
        <v>0</v>
      </c>
      <c r="U2589" s="43">
        <v>20</v>
      </c>
      <c r="IF2589">
        <v>34667</v>
      </c>
      <c r="IG2589" t="s">
        <v>355</v>
      </c>
      <c r="IH2589" t="s">
        <v>311</v>
      </c>
      <c r="IK2589">
        <v>-2</v>
      </c>
      <c r="IL2589" t="s">
        <v>278</v>
      </c>
      <c r="IM2589" t="s">
        <v>279</v>
      </c>
      <c r="IN2589" t="s">
        <v>468</v>
      </c>
      <c r="IP2589" t="s">
        <v>498</v>
      </c>
    </row>
    <row r="2590" spans="1:250" x14ac:dyDescent="0.35">
      <c r="A2590">
        <v>16044</v>
      </c>
      <c r="B2590">
        <v>-922729984</v>
      </c>
      <c r="C2590">
        <v>1837</v>
      </c>
      <c r="D2590" t="s">
        <v>272</v>
      </c>
      <c r="E2590" t="s">
        <v>273</v>
      </c>
      <c r="F2590">
        <v>13794</v>
      </c>
      <c r="G2590" t="s">
        <v>274</v>
      </c>
      <c r="H2590" t="s">
        <v>275</v>
      </c>
      <c r="I2590">
        <v>509</v>
      </c>
      <c r="J2590" t="s">
        <v>547</v>
      </c>
      <c r="K2590" t="s">
        <v>548</v>
      </c>
      <c r="L2590">
        <v>34667</v>
      </c>
      <c r="M2590" t="s">
        <v>355</v>
      </c>
      <c r="N2590" t="s">
        <v>356</v>
      </c>
      <c r="O2590">
        <v>34667</v>
      </c>
      <c r="P2590" t="s">
        <v>355</v>
      </c>
      <c r="Q2590" t="s">
        <v>356</v>
      </c>
      <c r="R2590" t="s">
        <v>553</v>
      </c>
      <c r="S2590" s="43">
        <v>0</v>
      </c>
      <c r="U2590" s="43">
        <v>20</v>
      </c>
      <c r="IF2590">
        <v>34667</v>
      </c>
      <c r="IG2590" t="s">
        <v>355</v>
      </c>
      <c r="IH2590" t="s">
        <v>311</v>
      </c>
      <c r="IK2590">
        <v>-2</v>
      </c>
      <c r="IL2590" t="s">
        <v>278</v>
      </c>
      <c r="IM2590" t="s">
        <v>279</v>
      </c>
      <c r="IN2590" t="s">
        <v>468</v>
      </c>
      <c r="IP2590" t="s">
        <v>498</v>
      </c>
    </row>
    <row r="2591" spans="1:250" x14ac:dyDescent="0.35">
      <c r="A2591">
        <v>16045</v>
      </c>
      <c r="B2591">
        <v>-922729984</v>
      </c>
      <c r="C2591">
        <v>1837</v>
      </c>
      <c r="D2591" t="s">
        <v>272</v>
      </c>
      <c r="E2591" t="s">
        <v>273</v>
      </c>
      <c r="F2591">
        <v>7057</v>
      </c>
      <c r="G2591" t="s">
        <v>290</v>
      </c>
      <c r="H2591" t="s">
        <v>291</v>
      </c>
      <c r="I2591">
        <v>515</v>
      </c>
      <c r="J2591" t="s">
        <v>543</v>
      </c>
      <c r="K2591" t="s">
        <v>544</v>
      </c>
      <c r="L2591">
        <v>35455</v>
      </c>
      <c r="M2591" t="s">
        <v>342</v>
      </c>
      <c r="N2591" t="s">
        <v>343</v>
      </c>
      <c r="O2591">
        <v>35455</v>
      </c>
      <c r="P2591" t="s">
        <v>342</v>
      </c>
      <c r="Q2591" t="s">
        <v>343</v>
      </c>
      <c r="R2591" t="s">
        <v>553</v>
      </c>
      <c r="S2591" s="43">
        <v>0</v>
      </c>
      <c r="U2591" s="43">
        <v>20</v>
      </c>
      <c r="IF2591">
        <v>35455</v>
      </c>
      <c r="IG2591" t="s">
        <v>342</v>
      </c>
      <c r="IH2591" t="s">
        <v>292</v>
      </c>
      <c r="IK2591">
        <v>-2</v>
      </c>
      <c r="IL2591" t="s">
        <v>278</v>
      </c>
      <c r="IM2591" t="s">
        <v>279</v>
      </c>
      <c r="IN2591" t="s">
        <v>471</v>
      </c>
      <c r="IP2591" t="s">
        <v>499</v>
      </c>
    </row>
    <row r="2592" spans="1:250" x14ac:dyDescent="0.35">
      <c r="A2592">
        <v>16046</v>
      </c>
      <c r="B2592">
        <v>-922729984</v>
      </c>
      <c r="C2592">
        <v>1837</v>
      </c>
      <c r="D2592" t="s">
        <v>272</v>
      </c>
      <c r="E2592" t="s">
        <v>273</v>
      </c>
      <c r="F2592">
        <v>7057</v>
      </c>
      <c r="G2592" t="s">
        <v>290</v>
      </c>
      <c r="H2592" t="s">
        <v>291</v>
      </c>
      <c r="I2592">
        <v>513</v>
      </c>
      <c r="J2592" t="s">
        <v>545</v>
      </c>
      <c r="K2592" t="s">
        <v>546</v>
      </c>
      <c r="L2592">
        <v>35455</v>
      </c>
      <c r="M2592" t="s">
        <v>342</v>
      </c>
      <c r="N2592" t="s">
        <v>343</v>
      </c>
      <c r="O2592">
        <v>35455</v>
      </c>
      <c r="P2592" t="s">
        <v>342</v>
      </c>
      <c r="Q2592" t="s">
        <v>343</v>
      </c>
      <c r="R2592" t="s">
        <v>553</v>
      </c>
      <c r="S2592" s="43">
        <v>0</v>
      </c>
      <c r="U2592" s="43">
        <v>20</v>
      </c>
      <c r="IF2592">
        <v>35455</v>
      </c>
      <c r="IG2592" t="s">
        <v>342</v>
      </c>
      <c r="IH2592" t="s">
        <v>292</v>
      </c>
      <c r="IK2592">
        <v>-2</v>
      </c>
      <c r="IL2592" t="s">
        <v>278</v>
      </c>
      <c r="IM2592" t="s">
        <v>279</v>
      </c>
      <c r="IN2592" t="s">
        <v>471</v>
      </c>
      <c r="IP2592" t="s">
        <v>499</v>
      </c>
    </row>
    <row r="2593" spans="1:250" x14ac:dyDescent="0.35">
      <c r="A2593">
        <v>16047</v>
      </c>
      <c r="B2593">
        <v>-922729984</v>
      </c>
      <c r="C2593">
        <v>1837</v>
      </c>
      <c r="D2593" t="s">
        <v>272</v>
      </c>
      <c r="E2593" t="s">
        <v>273</v>
      </c>
      <c r="F2593">
        <v>7057</v>
      </c>
      <c r="G2593" t="s">
        <v>290</v>
      </c>
      <c r="H2593" t="s">
        <v>291</v>
      </c>
      <c r="I2593">
        <v>509</v>
      </c>
      <c r="J2593" t="s">
        <v>547</v>
      </c>
      <c r="K2593" t="s">
        <v>548</v>
      </c>
      <c r="L2593">
        <v>35455</v>
      </c>
      <c r="M2593" t="s">
        <v>342</v>
      </c>
      <c r="N2593" t="s">
        <v>343</v>
      </c>
      <c r="O2593">
        <v>35455</v>
      </c>
      <c r="P2593" t="s">
        <v>342</v>
      </c>
      <c r="Q2593" t="s">
        <v>343</v>
      </c>
      <c r="R2593" t="s">
        <v>553</v>
      </c>
      <c r="S2593" s="43">
        <v>0</v>
      </c>
      <c r="U2593" s="43">
        <v>20</v>
      </c>
      <c r="IF2593">
        <v>35455</v>
      </c>
      <c r="IG2593" t="s">
        <v>342</v>
      </c>
      <c r="IH2593" t="s">
        <v>292</v>
      </c>
      <c r="IK2593">
        <v>-2</v>
      </c>
      <c r="IL2593" t="s">
        <v>278</v>
      </c>
      <c r="IM2593" t="s">
        <v>279</v>
      </c>
      <c r="IN2593" t="s">
        <v>471</v>
      </c>
      <c r="IP2593" t="s">
        <v>499</v>
      </c>
    </row>
    <row r="2594" spans="1:250" x14ac:dyDescent="0.35">
      <c r="A2594">
        <v>16048</v>
      </c>
      <c r="B2594">
        <v>-922729984</v>
      </c>
      <c r="C2594">
        <v>1837</v>
      </c>
      <c r="D2594" t="s">
        <v>272</v>
      </c>
      <c r="E2594" t="s">
        <v>273</v>
      </c>
      <c r="F2594">
        <v>7057</v>
      </c>
      <c r="G2594" t="s">
        <v>290</v>
      </c>
      <c r="H2594" t="s">
        <v>291</v>
      </c>
      <c r="I2594">
        <v>507</v>
      </c>
      <c r="J2594" t="s">
        <v>549</v>
      </c>
      <c r="K2594" t="s">
        <v>550</v>
      </c>
      <c r="L2594">
        <v>35455</v>
      </c>
      <c r="M2594" t="s">
        <v>342</v>
      </c>
      <c r="N2594" t="s">
        <v>343</v>
      </c>
      <c r="O2594">
        <v>35455</v>
      </c>
      <c r="P2594" t="s">
        <v>342</v>
      </c>
      <c r="Q2594" t="s">
        <v>343</v>
      </c>
      <c r="R2594" t="s">
        <v>553</v>
      </c>
      <c r="S2594" s="43">
        <v>0</v>
      </c>
      <c r="U2594" s="43">
        <v>20</v>
      </c>
      <c r="IF2594">
        <v>35455</v>
      </c>
      <c r="IG2594" t="s">
        <v>342</v>
      </c>
      <c r="IH2594" t="s">
        <v>292</v>
      </c>
      <c r="IK2594">
        <v>-2</v>
      </c>
      <c r="IL2594" t="s">
        <v>278</v>
      </c>
      <c r="IM2594" t="s">
        <v>279</v>
      </c>
      <c r="IN2594" t="s">
        <v>471</v>
      </c>
      <c r="IP2594" t="s">
        <v>499</v>
      </c>
    </row>
    <row r="2595" spans="1:250" x14ac:dyDescent="0.35">
      <c r="A2595">
        <v>16049</v>
      </c>
      <c r="B2595">
        <v>-922729984</v>
      </c>
      <c r="C2595">
        <v>1837</v>
      </c>
      <c r="D2595" t="s">
        <v>272</v>
      </c>
      <c r="E2595" t="s">
        <v>273</v>
      </c>
      <c r="F2595">
        <v>13794</v>
      </c>
      <c r="G2595" t="s">
        <v>274</v>
      </c>
      <c r="H2595" t="s">
        <v>275</v>
      </c>
      <c r="I2595">
        <v>528</v>
      </c>
      <c r="J2595" t="s">
        <v>531</v>
      </c>
      <c r="K2595" t="s">
        <v>532</v>
      </c>
      <c r="L2595">
        <v>34667</v>
      </c>
      <c r="M2595" t="s">
        <v>355</v>
      </c>
      <c r="N2595" t="s">
        <v>356</v>
      </c>
      <c r="O2595">
        <v>34667</v>
      </c>
      <c r="P2595" t="s">
        <v>355</v>
      </c>
      <c r="Q2595" t="s">
        <v>356</v>
      </c>
      <c r="R2595" t="s">
        <v>553</v>
      </c>
      <c r="S2595" s="43">
        <v>0</v>
      </c>
      <c r="U2595" s="43">
        <v>20</v>
      </c>
      <c r="IF2595">
        <v>34667</v>
      </c>
      <c r="IG2595" t="s">
        <v>355</v>
      </c>
      <c r="IH2595" t="s">
        <v>311</v>
      </c>
      <c r="IK2595">
        <v>-2</v>
      </c>
      <c r="IL2595" t="s">
        <v>278</v>
      </c>
      <c r="IM2595" t="s">
        <v>279</v>
      </c>
      <c r="IN2595" t="s">
        <v>468</v>
      </c>
      <c r="IP2595" t="s">
        <v>498</v>
      </c>
    </row>
    <row r="2596" spans="1:250" x14ac:dyDescent="0.35">
      <c r="A2596">
        <v>16050</v>
      </c>
      <c r="B2596">
        <v>-922729984</v>
      </c>
      <c r="C2596">
        <v>1837</v>
      </c>
      <c r="D2596" t="s">
        <v>272</v>
      </c>
      <c r="E2596" t="s">
        <v>273</v>
      </c>
      <c r="F2596">
        <v>13794</v>
      </c>
      <c r="G2596" t="s">
        <v>274</v>
      </c>
      <c r="H2596" t="s">
        <v>275</v>
      </c>
      <c r="I2596">
        <v>527</v>
      </c>
      <c r="J2596" t="s">
        <v>535</v>
      </c>
      <c r="K2596" t="s">
        <v>536</v>
      </c>
      <c r="L2596">
        <v>34667</v>
      </c>
      <c r="M2596" t="s">
        <v>355</v>
      </c>
      <c r="N2596" t="s">
        <v>356</v>
      </c>
      <c r="O2596">
        <v>34667</v>
      </c>
      <c r="P2596" t="s">
        <v>355</v>
      </c>
      <c r="Q2596" t="s">
        <v>356</v>
      </c>
      <c r="R2596" t="s">
        <v>553</v>
      </c>
      <c r="S2596" s="43">
        <v>0</v>
      </c>
      <c r="U2596" s="43">
        <v>20</v>
      </c>
      <c r="IF2596">
        <v>34667</v>
      </c>
      <c r="IG2596" t="s">
        <v>355</v>
      </c>
      <c r="IH2596" t="s">
        <v>311</v>
      </c>
      <c r="IK2596">
        <v>-2</v>
      </c>
      <c r="IL2596" t="s">
        <v>278</v>
      </c>
      <c r="IM2596" t="s">
        <v>279</v>
      </c>
      <c r="IN2596" t="s">
        <v>468</v>
      </c>
      <c r="IP2596" t="s">
        <v>498</v>
      </c>
    </row>
    <row r="2597" spans="1:250" x14ac:dyDescent="0.35">
      <c r="A2597">
        <v>16051</v>
      </c>
      <c r="B2597">
        <v>-922729984</v>
      </c>
      <c r="C2597">
        <v>1837</v>
      </c>
      <c r="D2597" t="s">
        <v>272</v>
      </c>
      <c r="E2597" t="s">
        <v>273</v>
      </c>
      <c r="F2597">
        <v>35467</v>
      </c>
      <c r="G2597" t="s">
        <v>337</v>
      </c>
      <c r="H2597" t="s">
        <v>338</v>
      </c>
      <c r="I2597">
        <v>507</v>
      </c>
      <c r="J2597" t="s">
        <v>549</v>
      </c>
      <c r="K2597" t="s">
        <v>550</v>
      </c>
      <c r="L2597">
        <v>35556</v>
      </c>
      <c r="M2597" t="s">
        <v>339</v>
      </c>
      <c r="N2597" t="s">
        <v>340</v>
      </c>
      <c r="O2597">
        <v>35556</v>
      </c>
      <c r="P2597" t="s">
        <v>339</v>
      </c>
      <c r="Q2597" t="s">
        <v>340</v>
      </c>
      <c r="R2597" t="s">
        <v>553</v>
      </c>
      <c r="S2597" s="43">
        <v>0</v>
      </c>
      <c r="U2597" s="43">
        <v>20</v>
      </c>
      <c r="IF2597">
        <v>35556</v>
      </c>
      <c r="IG2597" t="s">
        <v>339</v>
      </c>
      <c r="IH2597" t="s">
        <v>341</v>
      </c>
      <c r="IK2597">
        <v>-2</v>
      </c>
      <c r="IL2597" t="s">
        <v>278</v>
      </c>
      <c r="IM2597" t="s">
        <v>279</v>
      </c>
      <c r="IN2597" t="s">
        <v>500</v>
      </c>
      <c r="IP2597" t="s">
        <v>501</v>
      </c>
    </row>
    <row r="2598" spans="1:250" x14ac:dyDescent="0.35">
      <c r="A2598">
        <v>16052</v>
      </c>
      <c r="B2598">
        <v>-922729984</v>
      </c>
      <c r="C2598">
        <v>1837</v>
      </c>
      <c r="D2598" t="s">
        <v>272</v>
      </c>
      <c r="E2598" t="s">
        <v>273</v>
      </c>
      <c r="F2598">
        <v>7057</v>
      </c>
      <c r="G2598" t="s">
        <v>290</v>
      </c>
      <c r="H2598" t="s">
        <v>291</v>
      </c>
      <c r="I2598">
        <v>528</v>
      </c>
      <c r="J2598" t="s">
        <v>531</v>
      </c>
      <c r="K2598" t="s">
        <v>532</v>
      </c>
      <c r="L2598">
        <v>35455</v>
      </c>
      <c r="M2598" t="s">
        <v>342</v>
      </c>
      <c r="N2598" t="s">
        <v>343</v>
      </c>
      <c r="O2598">
        <v>35455</v>
      </c>
      <c r="P2598" t="s">
        <v>342</v>
      </c>
      <c r="Q2598" t="s">
        <v>343</v>
      </c>
      <c r="R2598" t="s">
        <v>553</v>
      </c>
      <c r="S2598" s="43">
        <v>0</v>
      </c>
      <c r="U2598" s="43">
        <v>20</v>
      </c>
      <c r="IF2598">
        <v>35455</v>
      </c>
      <c r="IG2598" t="s">
        <v>342</v>
      </c>
      <c r="IH2598" t="s">
        <v>292</v>
      </c>
      <c r="IK2598">
        <v>-2</v>
      </c>
      <c r="IL2598" t="s">
        <v>278</v>
      </c>
      <c r="IM2598" t="s">
        <v>279</v>
      </c>
      <c r="IN2598" t="s">
        <v>471</v>
      </c>
      <c r="IP2598" t="s">
        <v>499</v>
      </c>
    </row>
    <row r="2599" spans="1:250" x14ac:dyDescent="0.35">
      <c r="A2599">
        <v>16053</v>
      </c>
      <c r="B2599">
        <v>-922729984</v>
      </c>
      <c r="C2599">
        <v>1837</v>
      </c>
      <c r="D2599" t="s">
        <v>272</v>
      </c>
      <c r="E2599" t="s">
        <v>273</v>
      </c>
      <c r="F2599">
        <v>7057</v>
      </c>
      <c r="G2599" t="s">
        <v>290</v>
      </c>
      <c r="H2599" t="s">
        <v>291</v>
      </c>
      <c r="I2599">
        <v>527</v>
      </c>
      <c r="J2599" t="s">
        <v>535</v>
      </c>
      <c r="K2599" t="s">
        <v>536</v>
      </c>
      <c r="L2599">
        <v>35455</v>
      </c>
      <c r="M2599" t="s">
        <v>342</v>
      </c>
      <c r="N2599" t="s">
        <v>343</v>
      </c>
      <c r="O2599">
        <v>35455</v>
      </c>
      <c r="P2599" t="s">
        <v>342</v>
      </c>
      <c r="Q2599" t="s">
        <v>343</v>
      </c>
      <c r="R2599" t="s">
        <v>553</v>
      </c>
      <c r="S2599" s="43">
        <v>0</v>
      </c>
      <c r="U2599" s="43">
        <v>20</v>
      </c>
      <c r="IF2599">
        <v>35455</v>
      </c>
      <c r="IG2599" t="s">
        <v>342</v>
      </c>
      <c r="IH2599" t="s">
        <v>292</v>
      </c>
      <c r="IK2599">
        <v>-2</v>
      </c>
      <c r="IL2599" t="s">
        <v>278</v>
      </c>
      <c r="IM2599" t="s">
        <v>279</v>
      </c>
      <c r="IN2599" t="s">
        <v>471</v>
      </c>
      <c r="IP2599" t="s">
        <v>499</v>
      </c>
    </row>
    <row r="2600" spans="1:250" x14ac:dyDescent="0.35">
      <c r="A2600">
        <v>16054</v>
      </c>
      <c r="B2600">
        <v>-922729984</v>
      </c>
      <c r="C2600">
        <v>1837</v>
      </c>
      <c r="D2600" t="s">
        <v>272</v>
      </c>
      <c r="E2600" t="s">
        <v>273</v>
      </c>
      <c r="F2600">
        <v>7057</v>
      </c>
      <c r="G2600" t="s">
        <v>290</v>
      </c>
      <c r="H2600" t="s">
        <v>291</v>
      </c>
      <c r="I2600">
        <v>523</v>
      </c>
      <c r="J2600" t="s">
        <v>537</v>
      </c>
      <c r="K2600" t="s">
        <v>538</v>
      </c>
      <c r="L2600">
        <v>35455</v>
      </c>
      <c r="M2600" t="s">
        <v>342</v>
      </c>
      <c r="N2600" t="s">
        <v>343</v>
      </c>
      <c r="O2600">
        <v>35455</v>
      </c>
      <c r="P2600" t="s">
        <v>342</v>
      </c>
      <c r="Q2600" t="s">
        <v>343</v>
      </c>
      <c r="R2600" t="s">
        <v>553</v>
      </c>
      <c r="S2600" s="43">
        <v>0</v>
      </c>
      <c r="U2600" s="43">
        <v>20</v>
      </c>
      <c r="IF2600">
        <v>35455</v>
      </c>
      <c r="IG2600" t="s">
        <v>342</v>
      </c>
      <c r="IH2600" t="s">
        <v>292</v>
      </c>
      <c r="IK2600">
        <v>-2</v>
      </c>
      <c r="IL2600" t="s">
        <v>278</v>
      </c>
      <c r="IM2600" t="s">
        <v>279</v>
      </c>
      <c r="IN2600" t="s">
        <v>471</v>
      </c>
      <c r="IP2600" t="s">
        <v>499</v>
      </c>
    </row>
    <row r="2601" spans="1:250" x14ac:dyDescent="0.35">
      <c r="A2601">
        <v>16055</v>
      </c>
      <c r="B2601">
        <v>-922729984</v>
      </c>
      <c r="C2601">
        <v>1837</v>
      </c>
      <c r="D2601" t="s">
        <v>272</v>
      </c>
      <c r="E2601" t="s">
        <v>273</v>
      </c>
      <c r="F2601">
        <v>7057</v>
      </c>
      <c r="G2601" t="s">
        <v>290</v>
      </c>
      <c r="H2601" t="s">
        <v>291</v>
      </c>
      <c r="I2601">
        <v>521</v>
      </c>
      <c r="J2601" t="s">
        <v>539</v>
      </c>
      <c r="K2601" t="s">
        <v>540</v>
      </c>
      <c r="L2601">
        <v>35455</v>
      </c>
      <c r="M2601" t="s">
        <v>342</v>
      </c>
      <c r="N2601" t="s">
        <v>343</v>
      </c>
      <c r="O2601">
        <v>35455</v>
      </c>
      <c r="P2601" t="s">
        <v>342</v>
      </c>
      <c r="Q2601" t="s">
        <v>343</v>
      </c>
      <c r="R2601" t="s">
        <v>553</v>
      </c>
      <c r="S2601" s="43">
        <v>0</v>
      </c>
      <c r="U2601" s="43">
        <v>20</v>
      </c>
      <c r="IF2601">
        <v>35455</v>
      </c>
      <c r="IG2601" t="s">
        <v>342</v>
      </c>
      <c r="IH2601" t="s">
        <v>292</v>
      </c>
      <c r="IK2601">
        <v>-2</v>
      </c>
      <c r="IL2601" t="s">
        <v>278</v>
      </c>
      <c r="IM2601" t="s">
        <v>279</v>
      </c>
      <c r="IN2601" t="s">
        <v>471</v>
      </c>
      <c r="IP2601" t="s">
        <v>499</v>
      </c>
    </row>
    <row r="2602" spans="1:250" x14ac:dyDescent="0.35">
      <c r="A2602">
        <v>16056</v>
      </c>
      <c r="B2602">
        <v>-922729984</v>
      </c>
      <c r="C2602">
        <v>1837</v>
      </c>
      <c r="D2602" t="s">
        <v>272</v>
      </c>
      <c r="E2602" t="s">
        <v>273</v>
      </c>
      <c r="F2602">
        <v>7057</v>
      </c>
      <c r="G2602" t="s">
        <v>290</v>
      </c>
      <c r="H2602" t="s">
        <v>291</v>
      </c>
      <c r="I2602">
        <v>519</v>
      </c>
      <c r="J2602" t="s">
        <v>541</v>
      </c>
      <c r="K2602" t="s">
        <v>542</v>
      </c>
      <c r="L2602">
        <v>35455</v>
      </c>
      <c r="M2602" t="s">
        <v>342</v>
      </c>
      <c r="N2602" t="s">
        <v>343</v>
      </c>
      <c r="O2602">
        <v>35455</v>
      </c>
      <c r="P2602" t="s">
        <v>342</v>
      </c>
      <c r="Q2602" t="s">
        <v>343</v>
      </c>
      <c r="R2602" t="s">
        <v>553</v>
      </c>
      <c r="S2602" s="43">
        <v>0</v>
      </c>
      <c r="U2602" s="43">
        <v>20</v>
      </c>
      <c r="IF2602">
        <v>35455</v>
      </c>
      <c r="IG2602" t="s">
        <v>342</v>
      </c>
      <c r="IH2602" t="s">
        <v>292</v>
      </c>
      <c r="IK2602">
        <v>-2</v>
      </c>
      <c r="IL2602" t="s">
        <v>278</v>
      </c>
      <c r="IM2602" t="s">
        <v>279</v>
      </c>
      <c r="IN2602" t="s">
        <v>471</v>
      </c>
      <c r="IP2602" t="s">
        <v>499</v>
      </c>
    </row>
    <row r="2603" spans="1:250" x14ac:dyDescent="0.35">
      <c r="A2603">
        <v>16057</v>
      </c>
      <c r="B2603">
        <v>-922729984</v>
      </c>
      <c r="C2603">
        <v>1837</v>
      </c>
      <c r="D2603" t="s">
        <v>272</v>
      </c>
      <c r="E2603" t="s">
        <v>273</v>
      </c>
      <c r="F2603">
        <v>35467</v>
      </c>
      <c r="G2603" t="s">
        <v>337</v>
      </c>
      <c r="H2603" t="s">
        <v>338</v>
      </c>
      <c r="I2603">
        <v>523</v>
      </c>
      <c r="J2603" t="s">
        <v>537</v>
      </c>
      <c r="K2603" t="s">
        <v>538</v>
      </c>
      <c r="L2603">
        <v>35556</v>
      </c>
      <c r="M2603" t="s">
        <v>339</v>
      </c>
      <c r="N2603" t="s">
        <v>340</v>
      </c>
      <c r="O2603">
        <v>35556</v>
      </c>
      <c r="P2603" t="s">
        <v>339</v>
      </c>
      <c r="Q2603" t="s">
        <v>340</v>
      </c>
      <c r="R2603" t="s">
        <v>553</v>
      </c>
      <c r="S2603" s="43">
        <v>0</v>
      </c>
      <c r="U2603" s="43">
        <v>20</v>
      </c>
      <c r="IF2603">
        <v>35556</v>
      </c>
      <c r="IG2603" t="s">
        <v>339</v>
      </c>
      <c r="IH2603" t="s">
        <v>341</v>
      </c>
      <c r="IK2603">
        <v>-2</v>
      </c>
      <c r="IL2603" t="s">
        <v>278</v>
      </c>
      <c r="IM2603" t="s">
        <v>279</v>
      </c>
      <c r="IN2603" t="s">
        <v>500</v>
      </c>
      <c r="IP2603" t="s">
        <v>501</v>
      </c>
    </row>
    <row r="2604" spans="1:250" x14ac:dyDescent="0.35">
      <c r="A2604">
        <v>16058</v>
      </c>
      <c r="B2604">
        <v>-922729984</v>
      </c>
      <c r="C2604">
        <v>1837</v>
      </c>
      <c r="D2604" t="s">
        <v>272</v>
      </c>
      <c r="E2604" t="s">
        <v>273</v>
      </c>
      <c r="F2604">
        <v>35467</v>
      </c>
      <c r="G2604" t="s">
        <v>337</v>
      </c>
      <c r="H2604" t="s">
        <v>338</v>
      </c>
      <c r="I2604">
        <v>521</v>
      </c>
      <c r="J2604" t="s">
        <v>539</v>
      </c>
      <c r="K2604" t="s">
        <v>540</v>
      </c>
      <c r="L2604">
        <v>35556</v>
      </c>
      <c r="M2604" t="s">
        <v>339</v>
      </c>
      <c r="N2604" t="s">
        <v>340</v>
      </c>
      <c r="O2604">
        <v>35556</v>
      </c>
      <c r="P2604" t="s">
        <v>339</v>
      </c>
      <c r="Q2604" t="s">
        <v>340</v>
      </c>
      <c r="R2604" t="s">
        <v>553</v>
      </c>
      <c r="S2604" s="43">
        <v>0</v>
      </c>
      <c r="U2604" s="43">
        <v>20</v>
      </c>
      <c r="IF2604">
        <v>35556</v>
      </c>
      <c r="IG2604" t="s">
        <v>339</v>
      </c>
      <c r="IH2604" t="s">
        <v>341</v>
      </c>
      <c r="IK2604">
        <v>-2</v>
      </c>
      <c r="IL2604" t="s">
        <v>278</v>
      </c>
      <c r="IM2604" t="s">
        <v>279</v>
      </c>
      <c r="IN2604" t="s">
        <v>500</v>
      </c>
      <c r="IP2604" t="s">
        <v>501</v>
      </c>
    </row>
    <row r="2605" spans="1:250" x14ac:dyDescent="0.35">
      <c r="A2605">
        <v>16059</v>
      </c>
      <c r="B2605">
        <v>-922729984</v>
      </c>
      <c r="C2605">
        <v>1837</v>
      </c>
      <c r="D2605" t="s">
        <v>272</v>
      </c>
      <c r="E2605" t="s">
        <v>273</v>
      </c>
      <c r="F2605">
        <v>35467</v>
      </c>
      <c r="G2605" t="s">
        <v>337</v>
      </c>
      <c r="H2605" t="s">
        <v>338</v>
      </c>
      <c r="I2605">
        <v>519</v>
      </c>
      <c r="J2605" t="s">
        <v>541</v>
      </c>
      <c r="K2605" t="s">
        <v>542</v>
      </c>
      <c r="L2605">
        <v>35556</v>
      </c>
      <c r="M2605" t="s">
        <v>339</v>
      </c>
      <c r="N2605" t="s">
        <v>340</v>
      </c>
      <c r="O2605">
        <v>35556</v>
      </c>
      <c r="P2605" t="s">
        <v>339</v>
      </c>
      <c r="Q2605" t="s">
        <v>340</v>
      </c>
      <c r="R2605" t="s">
        <v>553</v>
      </c>
      <c r="S2605" s="43">
        <v>0</v>
      </c>
      <c r="U2605" s="43">
        <v>20</v>
      </c>
      <c r="IF2605">
        <v>35556</v>
      </c>
      <c r="IG2605" t="s">
        <v>339</v>
      </c>
      <c r="IH2605" t="s">
        <v>341</v>
      </c>
      <c r="IK2605">
        <v>-2</v>
      </c>
      <c r="IL2605" t="s">
        <v>278</v>
      </c>
      <c r="IM2605" t="s">
        <v>279</v>
      </c>
      <c r="IN2605" t="s">
        <v>500</v>
      </c>
      <c r="IP2605" t="s">
        <v>501</v>
      </c>
    </row>
    <row r="2606" spans="1:250" x14ac:dyDescent="0.35">
      <c r="A2606">
        <v>16060</v>
      </c>
      <c r="B2606">
        <v>-922729984</v>
      </c>
      <c r="C2606">
        <v>1837</v>
      </c>
      <c r="D2606" t="s">
        <v>272</v>
      </c>
      <c r="E2606" t="s">
        <v>273</v>
      </c>
      <c r="F2606">
        <v>35467</v>
      </c>
      <c r="G2606" t="s">
        <v>337</v>
      </c>
      <c r="H2606" t="s">
        <v>338</v>
      </c>
      <c r="I2606">
        <v>515</v>
      </c>
      <c r="J2606" t="s">
        <v>543</v>
      </c>
      <c r="K2606" t="s">
        <v>544</v>
      </c>
      <c r="L2606">
        <v>35556</v>
      </c>
      <c r="M2606" t="s">
        <v>339</v>
      </c>
      <c r="N2606" t="s">
        <v>340</v>
      </c>
      <c r="O2606">
        <v>35556</v>
      </c>
      <c r="P2606" t="s">
        <v>339</v>
      </c>
      <c r="Q2606" t="s">
        <v>340</v>
      </c>
      <c r="R2606" t="s">
        <v>553</v>
      </c>
      <c r="S2606" s="43">
        <v>0</v>
      </c>
      <c r="U2606" s="43">
        <v>20</v>
      </c>
      <c r="IF2606">
        <v>35556</v>
      </c>
      <c r="IG2606" t="s">
        <v>339</v>
      </c>
      <c r="IH2606" t="s">
        <v>341</v>
      </c>
      <c r="IK2606">
        <v>-2</v>
      </c>
      <c r="IL2606" t="s">
        <v>278</v>
      </c>
      <c r="IM2606" t="s">
        <v>279</v>
      </c>
      <c r="IN2606" t="s">
        <v>500</v>
      </c>
      <c r="IP2606" t="s">
        <v>501</v>
      </c>
    </row>
    <row r="2607" spans="1:250" x14ac:dyDescent="0.35">
      <c r="A2607">
        <v>16061</v>
      </c>
      <c r="B2607">
        <v>-922729984</v>
      </c>
      <c r="C2607">
        <v>1837</v>
      </c>
      <c r="D2607" t="s">
        <v>272</v>
      </c>
      <c r="E2607" t="s">
        <v>273</v>
      </c>
      <c r="F2607">
        <v>35467</v>
      </c>
      <c r="G2607" t="s">
        <v>337</v>
      </c>
      <c r="H2607" t="s">
        <v>338</v>
      </c>
      <c r="I2607">
        <v>513</v>
      </c>
      <c r="J2607" t="s">
        <v>545</v>
      </c>
      <c r="K2607" t="s">
        <v>546</v>
      </c>
      <c r="L2607">
        <v>35556</v>
      </c>
      <c r="M2607" t="s">
        <v>339</v>
      </c>
      <c r="N2607" t="s">
        <v>340</v>
      </c>
      <c r="O2607">
        <v>35556</v>
      </c>
      <c r="P2607" t="s">
        <v>339</v>
      </c>
      <c r="Q2607" t="s">
        <v>340</v>
      </c>
      <c r="R2607" t="s">
        <v>553</v>
      </c>
      <c r="S2607" s="43">
        <v>0</v>
      </c>
      <c r="U2607" s="43">
        <v>20</v>
      </c>
      <c r="IF2607">
        <v>35556</v>
      </c>
      <c r="IG2607" t="s">
        <v>339</v>
      </c>
      <c r="IH2607" t="s">
        <v>341</v>
      </c>
      <c r="IK2607">
        <v>-2</v>
      </c>
      <c r="IL2607" t="s">
        <v>278</v>
      </c>
      <c r="IM2607" t="s">
        <v>279</v>
      </c>
      <c r="IN2607" t="s">
        <v>500</v>
      </c>
      <c r="IP2607" t="s">
        <v>501</v>
      </c>
    </row>
    <row r="2608" spans="1:250" x14ac:dyDescent="0.35">
      <c r="A2608">
        <v>16062</v>
      </c>
      <c r="B2608">
        <v>-922729984</v>
      </c>
      <c r="C2608">
        <v>1837</v>
      </c>
      <c r="D2608" t="s">
        <v>272</v>
      </c>
      <c r="E2608" t="s">
        <v>273</v>
      </c>
      <c r="F2608">
        <v>35467</v>
      </c>
      <c r="G2608" t="s">
        <v>337</v>
      </c>
      <c r="H2608" t="s">
        <v>338</v>
      </c>
      <c r="I2608">
        <v>509</v>
      </c>
      <c r="J2608" t="s">
        <v>547</v>
      </c>
      <c r="K2608" t="s">
        <v>548</v>
      </c>
      <c r="L2608">
        <v>35556</v>
      </c>
      <c r="M2608" t="s">
        <v>339</v>
      </c>
      <c r="N2608" t="s">
        <v>340</v>
      </c>
      <c r="O2608">
        <v>35556</v>
      </c>
      <c r="P2608" t="s">
        <v>339</v>
      </c>
      <c r="Q2608" t="s">
        <v>340</v>
      </c>
      <c r="R2608" t="s">
        <v>553</v>
      </c>
      <c r="S2608" s="43">
        <v>0</v>
      </c>
      <c r="U2608" s="43">
        <v>20</v>
      </c>
      <c r="IF2608">
        <v>35556</v>
      </c>
      <c r="IG2608" t="s">
        <v>339</v>
      </c>
      <c r="IH2608" t="s">
        <v>341</v>
      </c>
      <c r="IK2608">
        <v>-2</v>
      </c>
      <c r="IL2608" t="s">
        <v>278</v>
      </c>
      <c r="IM2608" t="s">
        <v>279</v>
      </c>
      <c r="IN2608" t="s">
        <v>500</v>
      </c>
      <c r="IP2608" t="s">
        <v>501</v>
      </c>
    </row>
    <row r="2609" spans="1:250" x14ac:dyDescent="0.35">
      <c r="A2609">
        <v>16063</v>
      </c>
      <c r="B2609">
        <v>-922729984</v>
      </c>
      <c r="C2609">
        <v>1837</v>
      </c>
      <c r="D2609" t="s">
        <v>272</v>
      </c>
      <c r="E2609" t="s">
        <v>273</v>
      </c>
      <c r="F2609">
        <v>13794</v>
      </c>
      <c r="G2609" t="s">
        <v>274</v>
      </c>
      <c r="H2609" t="s">
        <v>275</v>
      </c>
      <c r="I2609">
        <v>515</v>
      </c>
      <c r="J2609" t="s">
        <v>543</v>
      </c>
      <c r="K2609" t="s">
        <v>544</v>
      </c>
      <c r="L2609">
        <v>38311</v>
      </c>
      <c r="M2609" t="s">
        <v>358</v>
      </c>
      <c r="N2609" t="s">
        <v>359</v>
      </c>
      <c r="O2609">
        <v>38311</v>
      </c>
      <c r="P2609" t="s">
        <v>358</v>
      </c>
      <c r="Q2609" t="s">
        <v>359</v>
      </c>
      <c r="R2609" t="s">
        <v>553</v>
      </c>
      <c r="S2609" s="43">
        <v>0</v>
      </c>
      <c r="U2609" s="43">
        <v>20</v>
      </c>
      <c r="IF2609">
        <v>38311</v>
      </c>
      <c r="IG2609" t="s">
        <v>358</v>
      </c>
      <c r="IH2609" t="s">
        <v>311</v>
      </c>
      <c r="IK2609">
        <v>-2</v>
      </c>
      <c r="IL2609" t="s">
        <v>278</v>
      </c>
      <c r="IM2609" t="s">
        <v>279</v>
      </c>
      <c r="IN2609" t="s">
        <v>468</v>
      </c>
      <c r="IP2609" t="s">
        <v>503</v>
      </c>
    </row>
    <row r="2610" spans="1:250" x14ac:dyDescent="0.35">
      <c r="A2610">
        <v>16064</v>
      </c>
      <c r="B2610">
        <v>-922729984</v>
      </c>
      <c r="C2610">
        <v>1837</v>
      </c>
      <c r="D2610" t="s">
        <v>272</v>
      </c>
      <c r="E2610" t="s">
        <v>273</v>
      </c>
      <c r="F2610">
        <v>13794</v>
      </c>
      <c r="G2610" t="s">
        <v>274</v>
      </c>
      <c r="H2610" t="s">
        <v>275</v>
      </c>
      <c r="I2610">
        <v>513</v>
      </c>
      <c r="J2610" t="s">
        <v>545</v>
      </c>
      <c r="K2610" t="s">
        <v>546</v>
      </c>
      <c r="L2610">
        <v>38311</v>
      </c>
      <c r="M2610" t="s">
        <v>358</v>
      </c>
      <c r="N2610" t="s">
        <v>359</v>
      </c>
      <c r="O2610">
        <v>38311</v>
      </c>
      <c r="P2610" t="s">
        <v>358</v>
      </c>
      <c r="Q2610" t="s">
        <v>359</v>
      </c>
      <c r="R2610" t="s">
        <v>553</v>
      </c>
      <c r="S2610" s="43">
        <v>0</v>
      </c>
      <c r="U2610" s="43">
        <v>20</v>
      </c>
      <c r="IF2610">
        <v>38311</v>
      </c>
      <c r="IG2610" t="s">
        <v>358</v>
      </c>
      <c r="IH2610" t="s">
        <v>311</v>
      </c>
      <c r="IK2610">
        <v>-2</v>
      </c>
      <c r="IL2610" t="s">
        <v>278</v>
      </c>
      <c r="IM2610" t="s">
        <v>279</v>
      </c>
      <c r="IN2610" t="s">
        <v>468</v>
      </c>
      <c r="IP2610" t="s">
        <v>503</v>
      </c>
    </row>
    <row r="2611" spans="1:250" x14ac:dyDescent="0.35">
      <c r="A2611">
        <v>16065</v>
      </c>
      <c r="B2611">
        <v>-922729984</v>
      </c>
      <c r="C2611">
        <v>1837</v>
      </c>
      <c r="D2611" t="s">
        <v>272</v>
      </c>
      <c r="E2611" t="s">
        <v>273</v>
      </c>
      <c r="F2611">
        <v>13794</v>
      </c>
      <c r="G2611" t="s">
        <v>274</v>
      </c>
      <c r="H2611" t="s">
        <v>275</v>
      </c>
      <c r="I2611">
        <v>509</v>
      </c>
      <c r="J2611" t="s">
        <v>547</v>
      </c>
      <c r="K2611" t="s">
        <v>548</v>
      </c>
      <c r="L2611">
        <v>38311</v>
      </c>
      <c r="M2611" t="s">
        <v>358</v>
      </c>
      <c r="N2611" t="s">
        <v>359</v>
      </c>
      <c r="O2611">
        <v>38311</v>
      </c>
      <c r="P2611" t="s">
        <v>358</v>
      </c>
      <c r="Q2611" t="s">
        <v>359</v>
      </c>
      <c r="R2611" t="s">
        <v>553</v>
      </c>
      <c r="S2611" s="43">
        <v>0</v>
      </c>
      <c r="U2611" s="43">
        <v>20</v>
      </c>
      <c r="IF2611">
        <v>38311</v>
      </c>
      <c r="IG2611" t="s">
        <v>358</v>
      </c>
      <c r="IH2611" t="s">
        <v>311</v>
      </c>
      <c r="IK2611">
        <v>-2</v>
      </c>
      <c r="IL2611" t="s">
        <v>278</v>
      </c>
      <c r="IM2611" t="s">
        <v>279</v>
      </c>
      <c r="IN2611" t="s">
        <v>468</v>
      </c>
      <c r="IP2611" t="s">
        <v>503</v>
      </c>
    </row>
    <row r="2612" spans="1:250" x14ac:dyDescent="0.35">
      <c r="A2612">
        <v>16066</v>
      </c>
      <c r="B2612">
        <v>-922729984</v>
      </c>
      <c r="C2612">
        <v>1837</v>
      </c>
      <c r="D2612" t="s">
        <v>272</v>
      </c>
      <c r="E2612" t="s">
        <v>273</v>
      </c>
      <c r="F2612">
        <v>13794</v>
      </c>
      <c r="G2612" t="s">
        <v>274</v>
      </c>
      <c r="H2612" t="s">
        <v>275</v>
      </c>
      <c r="I2612">
        <v>507</v>
      </c>
      <c r="J2612" t="s">
        <v>549</v>
      </c>
      <c r="K2612" t="s">
        <v>550</v>
      </c>
      <c r="L2612">
        <v>38311</v>
      </c>
      <c r="M2612" t="s">
        <v>358</v>
      </c>
      <c r="N2612" t="s">
        <v>359</v>
      </c>
      <c r="O2612">
        <v>38311</v>
      </c>
      <c r="P2612" t="s">
        <v>358</v>
      </c>
      <c r="Q2612" t="s">
        <v>359</v>
      </c>
      <c r="R2612" t="s">
        <v>553</v>
      </c>
      <c r="S2612" s="43">
        <v>0</v>
      </c>
      <c r="U2612" s="43">
        <v>20</v>
      </c>
      <c r="IF2612">
        <v>38311</v>
      </c>
      <c r="IG2612" t="s">
        <v>358</v>
      </c>
      <c r="IH2612" t="s">
        <v>311</v>
      </c>
      <c r="IK2612">
        <v>-2</v>
      </c>
      <c r="IL2612" t="s">
        <v>278</v>
      </c>
      <c r="IM2612" t="s">
        <v>279</v>
      </c>
      <c r="IN2612" t="s">
        <v>468</v>
      </c>
      <c r="IP2612" t="s">
        <v>503</v>
      </c>
    </row>
    <row r="2613" spans="1:250" x14ac:dyDescent="0.35">
      <c r="A2613">
        <v>16067</v>
      </c>
      <c r="B2613">
        <v>-922729984</v>
      </c>
      <c r="C2613">
        <v>1837</v>
      </c>
      <c r="D2613" t="s">
        <v>272</v>
      </c>
      <c r="E2613" t="s">
        <v>273</v>
      </c>
      <c r="F2613">
        <v>35467</v>
      </c>
      <c r="G2613" t="s">
        <v>337</v>
      </c>
      <c r="H2613" t="s">
        <v>338</v>
      </c>
      <c r="I2613">
        <v>528</v>
      </c>
      <c r="J2613" t="s">
        <v>531</v>
      </c>
      <c r="K2613" t="s">
        <v>532</v>
      </c>
      <c r="L2613">
        <v>35556</v>
      </c>
      <c r="M2613" t="s">
        <v>339</v>
      </c>
      <c r="N2613" t="s">
        <v>340</v>
      </c>
      <c r="O2613">
        <v>35556</v>
      </c>
      <c r="P2613" t="s">
        <v>339</v>
      </c>
      <c r="Q2613" t="s">
        <v>340</v>
      </c>
      <c r="R2613" t="s">
        <v>553</v>
      </c>
      <c r="S2613" s="43">
        <v>0</v>
      </c>
      <c r="U2613" s="43">
        <v>20</v>
      </c>
      <c r="IF2613">
        <v>35556</v>
      </c>
      <c r="IG2613" t="s">
        <v>339</v>
      </c>
      <c r="IH2613" t="s">
        <v>341</v>
      </c>
      <c r="IK2613">
        <v>-2</v>
      </c>
      <c r="IL2613" t="s">
        <v>278</v>
      </c>
      <c r="IM2613" t="s">
        <v>279</v>
      </c>
      <c r="IN2613" t="s">
        <v>500</v>
      </c>
      <c r="IP2613" t="s">
        <v>501</v>
      </c>
    </row>
    <row r="2614" spans="1:250" x14ac:dyDescent="0.35">
      <c r="A2614">
        <v>16068</v>
      </c>
      <c r="B2614">
        <v>-922729984</v>
      </c>
      <c r="C2614">
        <v>1837</v>
      </c>
      <c r="D2614" t="s">
        <v>272</v>
      </c>
      <c r="E2614" t="s">
        <v>273</v>
      </c>
      <c r="F2614">
        <v>35467</v>
      </c>
      <c r="G2614" t="s">
        <v>337</v>
      </c>
      <c r="H2614" t="s">
        <v>338</v>
      </c>
      <c r="I2614">
        <v>527</v>
      </c>
      <c r="J2614" t="s">
        <v>535</v>
      </c>
      <c r="K2614" t="s">
        <v>536</v>
      </c>
      <c r="L2614">
        <v>35556</v>
      </c>
      <c r="M2614" t="s">
        <v>339</v>
      </c>
      <c r="N2614" t="s">
        <v>340</v>
      </c>
      <c r="O2614">
        <v>35556</v>
      </c>
      <c r="P2614" t="s">
        <v>339</v>
      </c>
      <c r="Q2614" t="s">
        <v>340</v>
      </c>
      <c r="R2614" t="s">
        <v>553</v>
      </c>
      <c r="S2614" s="43">
        <v>0</v>
      </c>
      <c r="U2614" s="43">
        <v>20</v>
      </c>
      <c r="IF2614">
        <v>35556</v>
      </c>
      <c r="IG2614" t="s">
        <v>339</v>
      </c>
      <c r="IH2614" t="s">
        <v>341</v>
      </c>
      <c r="IK2614">
        <v>-2</v>
      </c>
      <c r="IL2614" t="s">
        <v>278</v>
      </c>
      <c r="IM2614" t="s">
        <v>279</v>
      </c>
      <c r="IN2614" t="s">
        <v>500</v>
      </c>
      <c r="IP2614" t="s">
        <v>501</v>
      </c>
    </row>
    <row r="2615" spans="1:250" x14ac:dyDescent="0.35">
      <c r="A2615">
        <v>16069</v>
      </c>
      <c r="B2615">
        <v>-922729984</v>
      </c>
      <c r="C2615">
        <v>1837</v>
      </c>
      <c r="D2615" t="s">
        <v>272</v>
      </c>
      <c r="E2615" t="s">
        <v>273</v>
      </c>
      <c r="F2615">
        <v>19011</v>
      </c>
      <c r="G2615" t="s">
        <v>318</v>
      </c>
      <c r="H2615" t="s">
        <v>319</v>
      </c>
      <c r="I2615">
        <v>507</v>
      </c>
      <c r="J2615" t="s">
        <v>549</v>
      </c>
      <c r="K2615" t="s">
        <v>550</v>
      </c>
      <c r="L2615">
        <v>38311</v>
      </c>
      <c r="M2615" t="s">
        <v>358</v>
      </c>
      <c r="N2615" t="s">
        <v>359</v>
      </c>
      <c r="O2615">
        <v>38311</v>
      </c>
      <c r="P2615" t="s">
        <v>358</v>
      </c>
      <c r="Q2615" t="s">
        <v>359</v>
      </c>
      <c r="R2615" t="s">
        <v>553</v>
      </c>
      <c r="S2615" s="43">
        <v>0</v>
      </c>
      <c r="U2615" s="43">
        <v>20</v>
      </c>
      <c r="IF2615">
        <v>38311</v>
      </c>
      <c r="IG2615" t="s">
        <v>358</v>
      </c>
      <c r="IH2615" t="s">
        <v>322</v>
      </c>
      <c r="IK2615">
        <v>-2</v>
      </c>
      <c r="IL2615" t="s">
        <v>278</v>
      </c>
      <c r="IM2615" t="s">
        <v>279</v>
      </c>
      <c r="IN2615" t="s">
        <v>484</v>
      </c>
      <c r="IP2615" t="s">
        <v>502</v>
      </c>
    </row>
    <row r="2616" spans="1:250" x14ac:dyDescent="0.35">
      <c r="A2616">
        <v>16070</v>
      </c>
      <c r="B2616">
        <v>-922729984</v>
      </c>
      <c r="C2616">
        <v>1837</v>
      </c>
      <c r="D2616" t="s">
        <v>272</v>
      </c>
      <c r="E2616" t="s">
        <v>273</v>
      </c>
      <c r="F2616">
        <v>13794</v>
      </c>
      <c r="G2616" t="s">
        <v>274</v>
      </c>
      <c r="H2616" t="s">
        <v>275</v>
      </c>
      <c r="I2616">
        <v>528</v>
      </c>
      <c r="J2616" t="s">
        <v>531</v>
      </c>
      <c r="K2616" t="s">
        <v>532</v>
      </c>
      <c r="L2616">
        <v>38311</v>
      </c>
      <c r="M2616" t="s">
        <v>358</v>
      </c>
      <c r="N2616" t="s">
        <v>359</v>
      </c>
      <c r="O2616">
        <v>38311</v>
      </c>
      <c r="P2616" t="s">
        <v>358</v>
      </c>
      <c r="Q2616" t="s">
        <v>359</v>
      </c>
      <c r="R2616" t="s">
        <v>553</v>
      </c>
      <c r="S2616" s="43">
        <v>0</v>
      </c>
      <c r="U2616" s="43">
        <v>20</v>
      </c>
      <c r="IF2616">
        <v>38311</v>
      </c>
      <c r="IG2616" t="s">
        <v>358</v>
      </c>
      <c r="IH2616" t="s">
        <v>311</v>
      </c>
      <c r="IK2616">
        <v>-2</v>
      </c>
      <c r="IL2616" t="s">
        <v>278</v>
      </c>
      <c r="IM2616" t="s">
        <v>279</v>
      </c>
      <c r="IN2616" t="s">
        <v>468</v>
      </c>
      <c r="IP2616" t="s">
        <v>503</v>
      </c>
    </row>
    <row r="2617" spans="1:250" x14ac:dyDescent="0.35">
      <c r="A2617">
        <v>16071</v>
      </c>
      <c r="B2617">
        <v>-922729984</v>
      </c>
      <c r="C2617">
        <v>1837</v>
      </c>
      <c r="D2617" t="s">
        <v>272</v>
      </c>
      <c r="E2617" t="s">
        <v>273</v>
      </c>
      <c r="F2617">
        <v>13794</v>
      </c>
      <c r="G2617" t="s">
        <v>274</v>
      </c>
      <c r="H2617" t="s">
        <v>275</v>
      </c>
      <c r="I2617">
        <v>527</v>
      </c>
      <c r="J2617" t="s">
        <v>535</v>
      </c>
      <c r="K2617" t="s">
        <v>536</v>
      </c>
      <c r="L2617">
        <v>38311</v>
      </c>
      <c r="M2617" t="s">
        <v>358</v>
      </c>
      <c r="N2617" t="s">
        <v>359</v>
      </c>
      <c r="O2617">
        <v>38311</v>
      </c>
      <c r="P2617" t="s">
        <v>358</v>
      </c>
      <c r="Q2617" t="s">
        <v>359</v>
      </c>
      <c r="R2617" t="s">
        <v>553</v>
      </c>
      <c r="S2617" s="43">
        <v>0</v>
      </c>
      <c r="U2617" s="43">
        <v>20</v>
      </c>
      <c r="IF2617">
        <v>38311</v>
      </c>
      <c r="IG2617" t="s">
        <v>358</v>
      </c>
      <c r="IH2617" t="s">
        <v>311</v>
      </c>
      <c r="IK2617">
        <v>-2</v>
      </c>
      <c r="IL2617" t="s">
        <v>278</v>
      </c>
      <c r="IM2617" t="s">
        <v>279</v>
      </c>
      <c r="IN2617" t="s">
        <v>468</v>
      </c>
      <c r="IP2617" t="s">
        <v>503</v>
      </c>
    </row>
    <row r="2618" spans="1:250" x14ac:dyDescent="0.35">
      <c r="A2618">
        <v>16072</v>
      </c>
      <c r="B2618">
        <v>-922729984</v>
      </c>
      <c r="C2618">
        <v>1837</v>
      </c>
      <c r="D2618" t="s">
        <v>272</v>
      </c>
      <c r="E2618" t="s">
        <v>273</v>
      </c>
      <c r="F2618">
        <v>13794</v>
      </c>
      <c r="G2618" t="s">
        <v>274</v>
      </c>
      <c r="H2618" t="s">
        <v>275</v>
      </c>
      <c r="I2618">
        <v>523</v>
      </c>
      <c r="J2618" t="s">
        <v>537</v>
      </c>
      <c r="K2618" t="s">
        <v>538</v>
      </c>
      <c r="L2618">
        <v>38311</v>
      </c>
      <c r="M2618" t="s">
        <v>358</v>
      </c>
      <c r="N2618" t="s">
        <v>359</v>
      </c>
      <c r="O2618">
        <v>38311</v>
      </c>
      <c r="P2618" t="s">
        <v>358</v>
      </c>
      <c r="Q2618" t="s">
        <v>359</v>
      </c>
      <c r="R2618" t="s">
        <v>553</v>
      </c>
      <c r="S2618" s="43">
        <v>0</v>
      </c>
      <c r="U2618" s="43">
        <v>20</v>
      </c>
      <c r="IF2618">
        <v>38311</v>
      </c>
      <c r="IG2618" t="s">
        <v>358</v>
      </c>
      <c r="IH2618" t="s">
        <v>311</v>
      </c>
      <c r="IK2618">
        <v>-2</v>
      </c>
      <c r="IL2618" t="s">
        <v>278</v>
      </c>
      <c r="IM2618" t="s">
        <v>279</v>
      </c>
      <c r="IN2618" t="s">
        <v>468</v>
      </c>
      <c r="IP2618" t="s">
        <v>503</v>
      </c>
    </row>
    <row r="2619" spans="1:250" x14ac:dyDescent="0.35">
      <c r="A2619">
        <v>16073</v>
      </c>
      <c r="B2619">
        <v>-922729984</v>
      </c>
      <c r="C2619">
        <v>1837</v>
      </c>
      <c r="D2619" t="s">
        <v>272</v>
      </c>
      <c r="E2619" t="s">
        <v>273</v>
      </c>
      <c r="F2619">
        <v>13794</v>
      </c>
      <c r="G2619" t="s">
        <v>274</v>
      </c>
      <c r="H2619" t="s">
        <v>275</v>
      </c>
      <c r="I2619">
        <v>521</v>
      </c>
      <c r="J2619" t="s">
        <v>539</v>
      </c>
      <c r="K2619" t="s">
        <v>540</v>
      </c>
      <c r="L2619">
        <v>38311</v>
      </c>
      <c r="M2619" t="s">
        <v>358</v>
      </c>
      <c r="N2619" t="s">
        <v>359</v>
      </c>
      <c r="O2619">
        <v>38311</v>
      </c>
      <c r="P2619" t="s">
        <v>358</v>
      </c>
      <c r="Q2619" t="s">
        <v>359</v>
      </c>
      <c r="R2619" t="s">
        <v>553</v>
      </c>
      <c r="S2619" s="43">
        <v>0</v>
      </c>
      <c r="U2619" s="43">
        <v>20</v>
      </c>
      <c r="IF2619">
        <v>38311</v>
      </c>
      <c r="IG2619" t="s">
        <v>358</v>
      </c>
      <c r="IH2619" t="s">
        <v>311</v>
      </c>
      <c r="IK2619">
        <v>-2</v>
      </c>
      <c r="IL2619" t="s">
        <v>278</v>
      </c>
      <c r="IM2619" t="s">
        <v>279</v>
      </c>
      <c r="IN2619" t="s">
        <v>468</v>
      </c>
      <c r="IP2619" t="s">
        <v>503</v>
      </c>
    </row>
    <row r="2620" spans="1:250" x14ac:dyDescent="0.35">
      <c r="A2620">
        <v>16074</v>
      </c>
      <c r="B2620">
        <v>-922729984</v>
      </c>
      <c r="C2620">
        <v>1837</v>
      </c>
      <c r="D2620" t="s">
        <v>272</v>
      </c>
      <c r="E2620" t="s">
        <v>273</v>
      </c>
      <c r="F2620">
        <v>13794</v>
      </c>
      <c r="G2620" t="s">
        <v>274</v>
      </c>
      <c r="H2620" t="s">
        <v>275</v>
      </c>
      <c r="I2620">
        <v>519</v>
      </c>
      <c r="J2620" t="s">
        <v>541</v>
      </c>
      <c r="K2620" t="s">
        <v>542</v>
      </c>
      <c r="L2620">
        <v>38311</v>
      </c>
      <c r="M2620" t="s">
        <v>358</v>
      </c>
      <c r="N2620" t="s">
        <v>359</v>
      </c>
      <c r="O2620">
        <v>38311</v>
      </c>
      <c r="P2620" t="s">
        <v>358</v>
      </c>
      <c r="Q2620" t="s">
        <v>359</v>
      </c>
      <c r="R2620" t="s">
        <v>553</v>
      </c>
      <c r="S2620" s="43">
        <v>0</v>
      </c>
      <c r="U2620" s="43">
        <v>20</v>
      </c>
      <c r="IF2620">
        <v>38311</v>
      </c>
      <c r="IG2620" t="s">
        <v>358</v>
      </c>
      <c r="IH2620" t="s">
        <v>311</v>
      </c>
      <c r="IK2620">
        <v>-2</v>
      </c>
      <c r="IL2620" t="s">
        <v>278</v>
      </c>
      <c r="IM2620" t="s">
        <v>279</v>
      </c>
      <c r="IN2620" t="s">
        <v>468</v>
      </c>
      <c r="IP2620" t="s">
        <v>503</v>
      </c>
    </row>
    <row r="2621" spans="1:250" x14ac:dyDescent="0.35">
      <c r="A2621">
        <v>16075</v>
      </c>
      <c r="B2621">
        <v>-922729984</v>
      </c>
      <c r="C2621">
        <v>1837</v>
      </c>
      <c r="D2621" t="s">
        <v>272</v>
      </c>
      <c r="E2621" t="s">
        <v>273</v>
      </c>
      <c r="F2621">
        <v>19011</v>
      </c>
      <c r="G2621" t="s">
        <v>318</v>
      </c>
      <c r="H2621" t="s">
        <v>319</v>
      </c>
      <c r="I2621">
        <v>523</v>
      </c>
      <c r="J2621" t="s">
        <v>537</v>
      </c>
      <c r="K2621" t="s">
        <v>538</v>
      </c>
      <c r="L2621">
        <v>38311</v>
      </c>
      <c r="M2621" t="s">
        <v>358</v>
      </c>
      <c r="N2621" t="s">
        <v>359</v>
      </c>
      <c r="O2621">
        <v>38311</v>
      </c>
      <c r="P2621" t="s">
        <v>358</v>
      </c>
      <c r="Q2621" t="s">
        <v>359</v>
      </c>
      <c r="R2621" t="s">
        <v>553</v>
      </c>
      <c r="S2621" s="43">
        <v>0</v>
      </c>
      <c r="U2621" s="43">
        <v>20</v>
      </c>
      <c r="IF2621">
        <v>38311</v>
      </c>
      <c r="IG2621" t="s">
        <v>358</v>
      </c>
      <c r="IH2621" t="s">
        <v>322</v>
      </c>
      <c r="IK2621">
        <v>-2</v>
      </c>
      <c r="IL2621" t="s">
        <v>278</v>
      </c>
      <c r="IM2621" t="s">
        <v>279</v>
      </c>
      <c r="IN2621" t="s">
        <v>484</v>
      </c>
      <c r="IP2621" t="s">
        <v>502</v>
      </c>
    </row>
    <row r="2622" spans="1:250" x14ac:dyDescent="0.35">
      <c r="A2622">
        <v>16076</v>
      </c>
      <c r="B2622">
        <v>-922729984</v>
      </c>
      <c r="C2622">
        <v>1837</v>
      </c>
      <c r="D2622" t="s">
        <v>272</v>
      </c>
      <c r="E2622" t="s">
        <v>273</v>
      </c>
      <c r="F2622">
        <v>19011</v>
      </c>
      <c r="G2622" t="s">
        <v>318</v>
      </c>
      <c r="H2622" t="s">
        <v>319</v>
      </c>
      <c r="I2622">
        <v>521</v>
      </c>
      <c r="J2622" t="s">
        <v>539</v>
      </c>
      <c r="K2622" t="s">
        <v>540</v>
      </c>
      <c r="L2622">
        <v>38311</v>
      </c>
      <c r="M2622" t="s">
        <v>358</v>
      </c>
      <c r="N2622" t="s">
        <v>359</v>
      </c>
      <c r="O2622">
        <v>38311</v>
      </c>
      <c r="P2622" t="s">
        <v>358</v>
      </c>
      <c r="Q2622" t="s">
        <v>359</v>
      </c>
      <c r="R2622" t="s">
        <v>553</v>
      </c>
      <c r="S2622" s="43">
        <v>0</v>
      </c>
      <c r="U2622" s="43">
        <v>20</v>
      </c>
      <c r="IF2622">
        <v>38311</v>
      </c>
      <c r="IG2622" t="s">
        <v>358</v>
      </c>
      <c r="IH2622" t="s">
        <v>322</v>
      </c>
      <c r="IK2622">
        <v>-2</v>
      </c>
      <c r="IL2622" t="s">
        <v>278</v>
      </c>
      <c r="IM2622" t="s">
        <v>279</v>
      </c>
      <c r="IN2622" t="s">
        <v>484</v>
      </c>
      <c r="IP2622" t="s">
        <v>502</v>
      </c>
    </row>
    <row r="2623" spans="1:250" x14ac:dyDescent="0.35">
      <c r="A2623">
        <v>16077</v>
      </c>
      <c r="B2623">
        <v>-922729984</v>
      </c>
      <c r="C2623">
        <v>1837</v>
      </c>
      <c r="D2623" t="s">
        <v>272</v>
      </c>
      <c r="E2623" t="s">
        <v>273</v>
      </c>
      <c r="F2623">
        <v>19011</v>
      </c>
      <c r="G2623" t="s">
        <v>318</v>
      </c>
      <c r="H2623" t="s">
        <v>319</v>
      </c>
      <c r="I2623">
        <v>519</v>
      </c>
      <c r="J2623" t="s">
        <v>541</v>
      </c>
      <c r="K2623" t="s">
        <v>542</v>
      </c>
      <c r="L2623">
        <v>38311</v>
      </c>
      <c r="M2623" t="s">
        <v>358</v>
      </c>
      <c r="N2623" t="s">
        <v>359</v>
      </c>
      <c r="O2623">
        <v>38311</v>
      </c>
      <c r="P2623" t="s">
        <v>358</v>
      </c>
      <c r="Q2623" t="s">
        <v>359</v>
      </c>
      <c r="R2623" t="s">
        <v>553</v>
      </c>
      <c r="S2623" s="43">
        <v>0</v>
      </c>
      <c r="U2623" s="43">
        <v>20</v>
      </c>
      <c r="IF2623">
        <v>38311</v>
      </c>
      <c r="IG2623" t="s">
        <v>358</v>
      </c>
      <c r="IH2623" t="s">
        <v>322</v>
      </c>
      <c r="IK2623">
        <v>-2</v>
      </c>
      <c r="IL2623" t="s">
        <v>278</v>
      </c>
      <c r="IM2623" t="s">
        <v>279</v>
      </c>
      <c r="IN2623" t="s">
        <v>484</v>
      </c>
      <c r="IP2623" t="s">
        <v>502</v>
      </c>
    </row>
    <row r="2624" spans="1:250" x14ac:dyDescent="0.35">
      <c r="A2624">
        <v>16078</v>
      </c>
      <c r="B2624">
        <v>-922729984</v>
      </c>
      <c r="C2624">
        <v>1837</v>
      </c>
      <c r="D2624" t="s">
        <v>272</v>
      </c>
      <c r="E2624" t="s">
        <v>273</v>
      </c>
      <c r="F2624">
        <v>19011</v>
      </c>
      <c r="G2624" t="s">
        <v>318</v>
      </c>
      <c r="H2624" t="s">
        <v>319</v>
      </c>
      <c r="I2624">
        <v>515</v>
      </c>
      <c r="J2624" t="s">
        <v>543</v>
      </c>
      <c r="K2624" t="s">
        <v>544</v>
      </c>
      <c r="L2624">
        <v>38311</v>
      </c>
      <c r="M2624" t="s">
        <v>358</v>
      </c>
      <c r="N2624" t="s">
        <v>359</v>
      </c>
      <c r="O2624">
        <v>38311</v>
      </c>
      <c r="P2624" t="s">
        <v>358</v>
      </c>
      <c r="Q2624" t="s">
        <v>359</v>
      </c>
      <c r="R2624" t="s">
        <v>553</v>
      </c>
      <c r="S2624" s="43">
        <v>0</v>
      </c>
      <c r="U2624" s="43">
        <v>20</v>
      </c>
      <c r="IF2624">
        <v>38311</v>
      </c>
      <c r="IG2624" t="s">
        <v>358</v>
      </c>
      <c r="IH2624" t="s">
        <v>322</v>
      </c>
      <c r="IK2624">
        <v>-2</v>
      </c>
      <c r="IL2624" t="s">
        <v>278</v>
      </c>
      <c r="IM2624" t="s">
        <v>279</v>
      </c>
      <c r="IN2624" t="s">
        <v>484</v>
      </c>
      <c r="IP2624" t="s">
        <v>502</v>
      </c>
    </row>
    <row r="2625" spans="1:250" x14ac:dyDescent="0.35">
      <c r="A2625">
        <v>16079</v>
      </c>
      <c r="B2625">
        <v>-922729984</v>
      </c>
      <c r="C2625">
        <v>1837</v>
      </c>
      <c r="D2625" t="s">
        <v>272</v>
      </c>
      <c r="E2625" t="s">
        <v>273</v>
      </c>
      <c r="F2625">
        <v>19011</v>
      </c>
      <c r="G2625" t="s">
        <v>318</v>
      </c>
      <c r="H2625" t="s">
        <v>319</v>
      </c>
      <c r="I2625">
        <v>513</v>
      </c>
      <c r="J2625" t="s">
        <v>545</v>
      </c>
      <c r="K2625" t="s">
        <v>546</v>
      </c>
      <c r="L2625">
        <v>38311</v>
      </c>
      <c r="M2625" t="s">
        <v>358</v>
      </c>
      <c r="N2625" t="s">
        <v>359</v>
      </c>
      <c r="O2625">
        <v>38311</v>
      </c>
      <c r="P2625" t="s">
        <v>358</v>
      </c>
      <c r="Q2625" t="s">
        <v>359</v>
      </c>
      <c r="R2625" t="s">
        <v>553</v>
      </c>
      <c r="S2625" s="43">
        <v>0</v>
      </c>
      <c r="U2625" s="43">
        <v>20</v>
      </c>
      <c r="IF2625">
        <v>38311</v>
      </c>
      <c r="IG2625" t="s">
        <v>358</v>
      </c>
      <c r="IH2625" t="s">
        <v>322</v>
      </c>
      <c r="IK2625">
        <v>-2</v>
      </c>
      <c r="IL2625" t="s">
        <v>278</v>
      </c>
      <c r="IM2625" t="s">
        <v>279</v>
      </c>
      <c r="IN2625" t="s">
        <v>484</v>
      </c>
      <c r="IP2625" t="s">
        <v>502</v>
      </c>
    </row>
    <row r="2626" spans="1:250" x14ac:dyDescent="0.35">
      <c r="A2626">
        <v>16080</v>
      </c>
      <c r="B2626">
        <v>-922729984</v>
      </c>
      <c r="C2626">
        <v>1837</v>
      </c>
      <c r="D2626" t="s">
        <v>272</v>
      </c>
      <c r="E2626" t="s">
        <v>273</v>
      </c>
      <c r="F2626">
        <v>19011</v>
      </c>
      <c r="G2626" t="s">
        <v>318</v>
      </c>
      <c r="H2626" t="s">
        <v>319</v>
      </c>
      <c r="I2626">
        <v>509</v>
      </c>
      <c r="J2626" t="s">
        <v>547</v>
      </c>
      <c r="K2626" t="s">
        <v>548</v>
      </c>
      <c r="L2626">
        <v>38311</v>
      </c>
      <c r="M2626" t="s">
        <v>358</v>
      </c>
      <c r="N2626" t="s">
        <v>359</v>
      </c>
      <c r="O2626">
        <v>38311</v>
      </c>
      <c r="P2626" t="s">
        <v>358</v>
      </c>
      <c r="Q2626" t="s">
        <v>359</v>
      </c>
      <c r="R2626" t="s">
        <v>553</v>
      </c>
      <c r="S2626" s="43">
        <v>0</v>
      </c>
      <c r="U2626" s="43">
        <v>20</v>
      </c>
      <c r="IF2626">
        <v>38311</v>
      </c>
      <c r="IG2626" t="s">
        <v>358</v>
      </c>
      <c r="IH2626" t="s">
        <v>322</v>
      </c>
      <c r="IK2626">
        <v>-2</v>
      </c>
      <c r="IL2626" t="s">
        <v>278</v>
      </c>
      <c r="IM2626" t="s">
        <v>279</v>
      </c>
      <c r="IN2626" t="s">
        <v>484</v>
      </c>
      <c r="IP2626" t="s">
        <v>502</v>
      </c>
    </row>
    <row r="2627" spans="1:250" x14ac:dyDescent="0.35">
      <c r="A2627">
        <v>16081</v>
      </c>
      <c r="B2627">
        <v>-922729984</v>
      </c>
      <c r="C2627">
        <v>1837</v>
      </c>
      <c r="D2627" t="s">
        <v>272</v>
      </c>
      <c r="E2627" t="s">
        <v>273</v>
      </c>
      <c r="F2627">
        <v>13794</v>
      </c>
      <c r="G2627" t="s">
        <v>274</v>
      </c>
      <c r="H2627" t="s">
        <v>275</v>
      </c>
      <c r="I2627">
        <v>515</v>
      </c>
      <c r="J2627" t="s">
        <v>543</v>
      </c>
      <c r="K2627" t="s">
        <v>544</v>
      </c>
      <c r="L2627">
        <v>39215</v>
      </c>
      <c r="M2627" t="s">
        <v>374</v>
      </c>
      <c r="N2627" t="s">
        <v>375</v>
      </c>
      <c r="O2627">
        <v>39215</v>
      </c>
      <c r="P2627" t="s">
        <v>374</v>
      </c>
      <c r="Q2627" t="s">
        <v>375</v>
      </c>
      <c r="R2627" t="s">
        <v>553</v>
      </c>
      <c r="S2627" s="43">
        <v>0</v>
      </c>
      <c r="U2627" s="43">
        <v>20</v>
      </c>
      <c r="IF2627">
        <v>39215</v>
      </c>
      <c r="IG2627" t="s">
        <v>374</v>
      </c>
      <c r="IH2627" t="s">
        <v>311</v>
      </c>
      <c r="IK2627">
        <v>-2</v>
      </c>
      <c r="IL2627" t="s">
        <v>278</v>
      </c>
      <c r="IM2627" t="s">
        <v>279</v>
      </c>
      <c r="IN2627" t="s">
        <v>468</v>
      </c>
      <c r="IP2627" t="s">
        <v>504</v>
      </c>
    </row>
    <row r="2628" spans="1:250" x14ac:dyDescent="0.35">
      <c r="A2628">
        <v>16082</v>
      </c>
      <c r="B2628">
        <v>-922729984</v>
      </c>
      <c r="C2628">
        <v>1837</v>
      </c>
      <c r="D2628" t="s">
        <v>272</v>
      </c>
      <c r="E2628" t="s">
        <v>273</v>
      </c>
      <c r="F2628">
        <v>13794</v>
      </c>
      <c r="G2628" t="s">
        <v>274</v>
      </c>
      <c r="H2628" t="s">
        <v>275</v>
      </c>
      <c r="I2628">
        <v>513</v>
      </c>
      <c r="J2628" t="s">
        <v>545</v>
      </c>
      <c r="K2628" t="s">
        <v>546</v>
      </c>
      <c r="L2628">
        <v>39215</v>
      </c>
      <c r="M2628" t="s">
        <v>374</v>
      </c>
      <c r="N2628" t="s">
        <v>375</v>
      </c>
      <c r="O2628">
        <v>39215</v>
      </c>
      <c r="P2628" t="s">
        <v>374</v>
      </c>
      <c r="Q2628" t="s">
        <v>375</v>
      </c>
      <c r="R2628" t="s">
        <v>553</v>
      </c>
      <c r="S2628" s="43">
        <v>0</v>
      </c>
      <c r="U2628" s="43">
        <v>20</v>
      </c>
      <c r="IF2628">
        <v>39215</v>
      </c>
      <c r="IG2628" t="s">
        <v>374</v>
      </c>
      <c r="IH2628" t="s">
        <v>311</v>
      </c>
      <c r="IK2628">
        <v>-2</v>
      </c>
      <c r="IL2628" t="s">
        <v>278</v>
      </c>
      <c r="IM2628" t="s">
        <v>279</v>
      </c>
      <c r="IN2628" t="s">
        <v>468</v>
      </c>
      <c r="IP2628" t="s">
        <v>504</v>
      </c>
    </row>
    <row r="2629" spans="1:250" x14ac:dyDescent="0.35">
      <c r="A2629">
        <v>16083</v>
      </c>
      <c r="B2629">
        <v>-922729984</v>
      </c>
      <c r="C2629">
        <v>1837</v>
      </c>
      <c r="D2629" t="s">
        <v>272</v>
      </c>
      <c r="E2629" t="s">
        <v>273</v>
      </c>
      <c r="F2629">
        <v>13794</v>
      </c>
      <c r="G2629" t="s">
        <v>274</v>
      </c>
      <c r="H2629" t="s">
        <v>275</v>
      </c>
      <c r="I2629">
        <v>509</v>
      </c>
      <c r="J2629" t="s">
        <v>547</v>
      </c>
      <c r="K2629" t="s">
        <v>548</v>
      </c>
      <c r="L2629">
        <v>39215</v>
      </c>
      <c r="M2629" t="s">
        <v>374</v>
      </c>
      <c r="N2629" t="s">
        <v>375</v>
      </c>
      <c r="O2629">
        <v>39215</v>
      </c>
      <c r="P2629" t="s">
        <v>374</v>
      </c>
      <c r="Q2629" t="s">
        <v>375</v>
      </c>
      <c r="R2629" t="s">
        <v>553</v>
      </c>
      <c r="S2629" s="43">
        <v>0</v>
      </c>
      <c r="U2629" s="43">
        <v>20</v>
      </c>
      <c r="IF2629">
        <v>39215</v>
      </c>
      <c r="IG2629" t="s">
        <v>374</v>
      </c>
      <c r="IH2629" t="s">
        <v>311</v>
      </c>
      <c r="IK2629">
        <v>-2</v>
      </c>
      <c r="IL2629" t="s">
        <v>278</v>
      </c>
      <c r="IM2629" t="s">
        <v>279</v>
      </c>
      <c r="IN2629" t="s">
        <v>468</v>
      </c>
      <c r="IP2629" t="s">
        <v>504</v>
      </c>
    </row>
    <row r="2630" spans="1:250" x14ac:dyDescent="0.35">
      <c r="A2630">
        <v>16084</v>
      </c>
      <c r="B2630">
        <v>-922729984</v>
      </c>
      <c r="C2630">
        <v>1837</v>
      </c>
      <c r="D2630" t="s">
        <v>272</v>
      </c>
      <c r="E2630" t="s">
        <v>273</v>
      </c>
      <c r="F2630">
        <v>13794</v>
      </c>
      <c r="G2630" t="s">
        <v>274</v>
      </c>
      <c r="H2630" t="s">
        <v>275</v>
      </c>
      <c r="I2630">
        <v>507</v>
      </c>
      <c r="J2630" t="s">
        <v>549</v>
      </c>
      <c r="K2630" t="s">
        <v>550</v>
      </c>
      <c r="L2630">
        <v>39215</v>
      </c>
      <c r="M2630" t="s">
        <v>374</v>
      </c>
      <c r="N2630" t="s">
        <v>375</v>
      </c>
      <c r="O2630">
        <v>39215</v>
      </c>
      <c r="P2630" t="s">
        <v>374</v>
      </c>
      <c r="Q2630" t="s">
        <v>375</v>
      </c>
      <c r="R2630" t="s">
        <v>553</v>
      </c>
      <c r="S2630" s="43">
        <v>0</v>
      </c>
      <c r="U2630" s="43">
        <v>20</v>
      </c>
      <c r="IF2630">
        <v>39215</v>
      </c>
      <c r="IG2630" t="s">
        <v>374</v>
      </c>
      <c r="IH2630" t="s">
        <v>311</v>
      </c>
      <c r="IK2630">
        <v>-2</v>
      </c>
      <c r="IL2630" t="s">
        <v>278</v>
      </c>
      <c r="IM2630" t="s">
        <v>279</v>
      </c>
      <c r="IN2630" t="s">
        <v>468</v>
      </c>
      <c r="IP2630" t="s">
        <v>504</v>
      </c>
    </row>
    <row r="2631" spans="1:250" x14ac:dyDescent="0.35">
      <c r="A2631">
        <v>16085</v>
      </c>
      <c r="B2631">
        <v>-922729984</v>
      </c>
      <c r="C2631">
        <v>1837</v>
      </c>
      <c r="D2631" t="s">
        <v>272</v>
      </c>
      <c r="E2631" t="s">
        <v>273</v>
      </c>
      <c r="F2631">
        <v>19011</v>
      </c>
      <c r="G2631" t="s">
        <v>318</v>
      </c>
      <c r="H2631" t="s">
        <v>319</v>
      </c>
      <c r="I2631">
        <v>528</v>
      </c>
      <c r="J2631" t="s">
        <v>531</v>
      </c>
      <c r="K2631" t="s">
        <v>532</v>
      </c>
      <c r="L2631">
        <v>38311</v>
      </c>
      <c r="M2631" t="s">
        <v>358</v>
      </c>
      <c r="N2631" t="s">
        <v>359</v>
      </c>
      <c r="O2631">
        <v>38311</v>
      </c>
      <c r="P2631" t="s">
        <v>358</v>
      </c>
      <c r="Q2631" t="s">
        <v>359</v>
      </c>
      <c r="R2631" t="s">
        <v>553</v>
      </c>
      <c r="S2631" s="43">
        <v>0</v>
      </c>
      <c r="U2631" s="43">
        <v>20</v>
      </c>
      <c r="IF2631">
        <v>38311</v>
      </c>
      <c r="IG2631" t="s">
        <v>358</v>
      </c>
      <c r="IH2631" t="s">
        <v>322</v>
      </c>
      <c r="IK2631">
        <v>-2</v>
      </c>
      <c r="IL2631" t="s">
        <v>278</v>
      </c>
      <c r="IM2631" t="s">
        <v>279</v>
      </c>
      <c r="IN2631" t="s">
        <v>484</v>
      </c>
      <c r="IP2631" t="s">
        <v>502</v>
      </c>
    </row>
    <row r="2632" spans="1:250" x14ac:dyDescent="0.35">
      <c r="A2632">
        <v>16086</v>
      </c>
      <c r="B2632">
        <v>-922729984</v>
      </c>
      <c r="C2632">
        <v>1837</v>
      </c>
      <c r="D2632" t="s">
        <v>272</v>
      </c>
      <c r="E2632" t="s">
        <v>273</v>
      </c>
      <c r="F2632">
        <v>19011</v>
      </c>
      <c r="G2632" t="s">
        <v>318</v>
      </c>
      <c r="H2632" t="s">
        <v>319</v>
      </c>
      <c r="I2632">
        <v>527</v>
      </c>
      <c r="J2632" t="s">
        <v>535</v>
      </c>
      <c r="K2632" t="s">
        <v>536</v>
      </c>
      <c r="L2632">
        <v>38311</v>
      </c>
      <c r="M2632" t="s">
        <v>358</v>
      </c>
      <c r="N2632" t="s">
        <v>359</v>
      </c>
      <c r="O2632">
        <v>38311</v>
      </c>
      <c r="P2632" t="s">
        <v>358</v>
      </c>
      <c r="Q2632" t="s">
        <v>359</v>
      </c>
      <c r="R2632" t="s">
        <v>553</v>
      </c>
      <c r="S2632" s="43">
        <v>0</v>
      </c>
      <c r="U2632" s="43">
        <v>20</v>
      </c>
      <c r="IF2632">
        <v>38311</v>
      </c>
      <c r="IG2632" t="s">
        <v>358</v>
      </c>
      <c r="IH2632" t="s">
        <v>322</v>
      </c>
      <c r="IK2632">
        <v>-2</v>
      </c>
      <c r="IL2632" t="s">
        <v>278</v>
      </c>
      <c r="IM2632" t="s">
        <v>279</v>
      </c>
      <c r="IN2632" t="s">
        <v>484</v>
      </c>
      <c r="IP2632" t="s">
        <v>502</v>
      </c>
    </row>
    <row r="2633" spans="1:250" x14ac:dyDescent="0.35">
      <c r="A2633">
        <v>16087</v>
      </c>
      <c r="B2633">
        <v>-922729984</v>
      </c>
      <c r="C2633">
        <v>1837</v>
      </c>
      <c r="D2633" t="s">
        <v>272</v>
      </c>
      <c r="E2633" t="s">
        <v>273</v>
      </c>
      <c r="F2633">
        <v>1848</v>
      </c>
      <c r="G2633" t="s">
        <v>285</v>
      </c>
      <c r="H2633" t="s">
        <v>273</v>
      </c>
      <c r="I2633">
        <v>507</v>
      </c>
      <c r="J2633" t="s">
        <v>549</v>
      </c>
      <c r="K2633" t="s">
        <v>550</v>
      </c>
      <c r="L2633">
        <v>41235</v>
      </c>
      <c r="M2633" t="s">
        <v>378</v>
      </c>
      <c r="N2633" t="s">
        <v>379</v>
      </c>
      <c r="O2633">
        <v>41235</v>
      </c>
      <c r="P2633" t="s">
        <v>378</v>
      </c>
      <c r="Q2633" t="s">
        <v>379</v>
      </c>
      <c r="R2633" t="s">
        <v>553</v>
      </c>
      <c r="S2633" s="43">
        <v>0</v>
      </c>
      <c r="U2633" s="43">
        <v>20</v>
      </c>
      <c r="IF2633">
        <v>41235</v>
      </c>
      <c r="IG2633" t="s">
        <v>378</v>
      </c>
      <c r="IH2633" t="s">
        <v>287</v>
      </c>
      <c r="IK2633">
        <v>-2</v>
      </c>
      <c r="IL2633" t="s">
        <v>278</v>
      </c>
      <c r="IM2633" t="s">
        <v>279</v>
      </c>
      <c r="IN2633" t="s">
        <v>505</v>
      </c>
      <c r="IP2633" t="s">
        <v>512</v>
      </c>
    </row>
    <row r="2634" spans="1:250" x14ac:dyDescent="0.35">
      <c r="A2634">
        <v>16088</v>
      </c>
      <c r="B2634">
        <v>-922729984</v>
      </c>
      <c r="C2634">
        <v>1837</v>
      </c>
      <c r="D2634" t="s">
        <v>272</v>
      </c>
      <c r="E2634" t="s">
        <v>273</v>
      </c>
      <c r="F2634">
        <v>13794</v>
      </c>
      <c r="G2634" t="s">
        <v>274</v>
      </c>
      <c r="H2634" t="s">
        <v>275</v>
      </c>
      <c r="I2634">
        <v>528</v>
      </c>
      <c r="J2634" t="s">
        <v>531</v>
      </c>
      <c r="K2634" t="s">
        <v>532</v>
      </c>
      <c r="L2634">
        <v>39215</v>
      </c>
      <c r="M2634" t="s">
        <v>374</v>
      </c>
      <c r="N2634" t="s">
        <v>375</v>
      </c>
      <c r="O2634">
        <v>39215</v>
      </c>
      <c r="P2634" t="s">
        <v>374</v>
      </c>
      <c r="Q2634" t="s">
        <v>375</v>
      </c>
      <c r="R2634" t="s">
        <v>553</v>
      </c>
      <c r="S2634" s="43">
        <v>0</v>
      </c>
      <c r="U2634" s="43">
        <v>20</v>
      </c>
      <c r="IF2634">
        <v>39215</v>
      </c>
      <c r="IG2634" t="s">
        <v>374</v>
      </c>
      <c r="IH2634" t="s">
        <v>311</v>
      </c>
      <c r="IK2634">
        <v>-2</v>
      </c>
      <c r="IL2634" t="s">
        <v>278</v>
      </c>
      <c r="IM2634" t="s">
        <v>279</v>
      </c>
      <c r="IN2634" t="s">
        <v>468</v>
      </c>
      <c r="IP2634" t="s">
        <v>504</v>
      </c>
    </row>
    <row r="2635" spans="1:250" x14ac:dyDescent="0.35">
      <c r="A2635">
        <v>16089</v>
      </c>
      <c r="B2635">
        <v>-922729984</v>
      </c>
      <c r="C2635">
        <v>1837</v>
      </c>
      <c r="D2635" t="s">
        <v>272</v>
      </c>
      <c r="E2635" t="s">
        <v>273</v>
      </c>
      <c r="F2635">
        <v>13794</v>
      </c>
      <c r="G2635" t="s">
        <v>274</v>
      </c>
      <c r="H2635" t="s">
        <v>275</v>
      </c>
      <c r="I2635">
        <v>527</v>
      </c>
      <c r="J2635" t="s">
        <v>535</v>
      </c>
      <c r="K2635" t="s">
        <v>536</v>
      </c>
      <c r="L2635">
        <v>39215</v>
      </c>
      <c r="M2635" t="s">
        <v>374</v>
      </c>
      <c r="N2635" t="s">
        <v>375</v>
      </c>
      <c r="O2635">
        <v>39215</v>
      </c>
      <c r="P2635" t="s">
        <v>374</v>
      </c>
      <c r="Q2635" t="s">
        <v>375</v>
      </c>
      <c r="R2635" t="s">
        <v>553</v>
      </c>
      <c r="S2635" s="43">
        <v>0</v>
      </c>
      <c r="U2635" s="43">
        <v>20</v>
      </c>
      <c r="IF2635">
        <v>39215</v>
      </c>
      <c r="IG2635" t="s">
        <v>374</v>
      </c>
      <c r="IH2635" t="s">
        <v>311</v>
      </c>
      <c r="IK2635">
        <v>-2</v>
      </c>
      <c r="IL2635" t="s">
        <v>278</v>
      </c>
      <c r="IM2635" t="s">
        <v>279</v>
      </c>
      <c r="IN2635" t="s">
        <v>468</v>
      </c>
      <c r="IP2635" t="s">
        <v>504</v>
      </c>
    </row>
    <row r="2636" spans="1:250" x14ac:dyDescent="0.35">
      <c r="A2636">
        <v>16090</v>
      </c>
      <c r="B2636">
        <v>-922729984</v>
      </c>
      <c r="C2636">
        <v>1837</v>
      </c>
      <c r="D2636" t="s">
        <v>272</v>
      </c>
      <c r="E2636" t="s">
        <v>273</v>
      </c>
      <c r="F2636">
        <v>13794</v>
      </c>
      <c r="G2636" t="s">
        <v>274</v>
      </c>
      <c r="H2636" t="s">
        <v>275</v>
      </c>
      <c r="I2636">
        <v>523</v>
      </c>
      <c r="J2636" t="s">
        <v>537</v>
      </c>
      <c r="K2636" t="s">
        <v>538</v>
      </c>
      <c r="L2636">
        <v>39215</v>
      </c>
      <c r="M2636" t="s">
        <v>374</v>
      </c>
      <c r="N2636" t="s">
        <v>375</v>
      </c>
      <c r="O2636">
        <v>39215</v>
      </c>
      <c r="P2636" t="s">
        <v>374</v>
      </c>
      <c r="Q2636" t="s">
        <v>375</v>
      </c>
      <c r="R2636" t="s">
        <v>553</v>
      </c>
      <c r="S2636" s="43">
        <v>0</v>
      </c>
      <c r="U2636" s="43">
        <v>20</v>
      </c>
      <c r="IF2636">
        <v>39215</v>
      </c>
      <c r="IG2636" t="s">
        <v>374</v>
      </c>
      <c r="IH2636" t="s">
        <v>311</v>
      </c>
      <c r="IK2636">
        <v>-2</v>
      </c>
      <c r="IL2636" t="s">
        <v>278</v>
      </c>
      <c r="IM2636" t="s">
        <v>279</v>
      </c>
      <c r="IN2636" t="s">
        <v>468</v>
      </c>
      <c r="IP2636" t="s">
        <v>504</v>
      </c>
    </row>
    <row r="2637" spans="1:250" x14ac:dyDescent="0.35">
      <c r="A2637">
        <v>16091</v>
      </c>
      <c r="B2637">
        <v>-922729984</v>
      </c>
      <c r="C2637">
        <v>1837</v>
      </c>
      <c r="D2637" t="s">
        <v>272</v>
      </c>
      <c r="E2637" t="s">
        <v>273</v>
      </c>
      <c r="F2637">
        <v>13794</v>
      </c>
      <c r="G2637" t="s">
        <v>274</v>
      </c>
      <c r="H2637" t="s">
        <v>275</v>
      </c>
      <c r="I2637">
        <v>521</v>
      </c>
      <c r="J2637" t="s">
        <v>539</v>
      </c>
      <c r="K2637" t="s">
        <v>540</v>
      </c>
      <c r="L2637">
        <v>39215</v>
      </c>
      <c r="M2637" t="s">
        <v>374</v>
      </c>
      <c r="N2637" t="s">
        <v>375</v>
      </c>
      <c r="O2637">
        <v>39215</v>
      </c>
      <c r="P2637" t="s">
        <v>374</v>
      </c>
      <c r="Q2637" t="s">
        <v>375</v>
      </c>
      <c r="R2637" t="s">
        <v>553</v>
      </c>
      <c r="S2637" s="43">
        <v>0</v>
      </c>
      <c r="U2637" s="43">
        <v>20</v>
      </c>
      <c r="IF2637">
        <v>39215</v>
      </c>
      <c r="IG2637" t="s">
        <v>374</v>
      </c>
      <c r="IH2637" t="s">
        <v>311</v>
      </c>
      <c r="IK2637">
        <v>-2</v>
      </c>
      <c r="IL2637" t="s">
        <v>278</v>
      </c>
      <c r="IM2637" t="s">
        <v>279</v>
      </c>
      <c r="IN2637" t="s">
        <v>468</v>
      </c>
      <c r="IP2637" t="s">
        <v>504</v>
      </c>
    </row>
    <row r="2638" spans="1:250" x14ac:dyDescent="0.35">
      <c r="A2638">
        <v>16092</v>
      </c>
      <c r="B2638">
        <v>-922729984</v>
      </c>
      <c r="C2638">
        <v>1837</v>
      </c>
      <c r="D2638" t="s">
        <v>272</v>
      </c>
      <c r="E2638" t="s">
        <v>273</v>
      </c>
      <c r="F2638">
        <v>13794</v>
      </c>
      <c r="G2638" t="s">
        <v>274</v>
      </c>
      <c r="H2638" t="s">
        <v>275</v>
      </c>
      <c r="I2638">
        <v>519</v>
      </c>
      <c r="J2638" t="s">
        <v>541</v>
      </c>
      <c r="K2638" t="s">
        <v>542</v>
      </c>
      <c r="L2638">
        <v>39215</v>
      </c>
      <c r="M2638" t="s">
        <v>374</v>
      </c>
      <c r="N2638" t="s">
        <v>375</v>
      </c>
      <c r="O2638">
        <v>39215</v>
      </c>
      <c r="P2638" t="s">
        <v>374</v>
      </c>
      <c r="Q2638" t="s">
        <v>375</v>
      </c>
      <c r="R2638" t="s">
        <v>553</v>
      </c>
      <c r="S2638" s="43">
        <v>0</v>
      </c>
      <c r="U2638" s="43">
        <v>20</v>
      </c>
      <c r="IF2638">
        <v>39215</v>
      </c>
      <c r="IG2638" t="s">
        <v>374</v>
      </c>
      <c r="IH2638" t="s">
        <v>311</v>
      </c>
      <c r="IK2638">
        <v>-2</v>
      </c>
      <c r="IL2638" t="s">
        <v>278</v>
      </c>
      <c r="IM2638" t="s">
        <v>279</v>
      </c>
      <c r="IN2638" t="s">
        <v>468</v>
      </c>
      <c r="IP2638" t="s">
        <v>504</v>
      </c>
    </row>
    <row r="2639" spans="1:250" x14ac:dyDescent="0.35">
      <c r="A2639">
        <v>16093</v>
      </c>
      <c r="B2639">
        <v>-922729984</v>
      </c>
      <c r="C2639">
        <v>1837</v>
      </c>
      <c r="D2639" t="s">
        <v>272</v>
      </c>
      <c r="E2639" t="s">
        <v>273</v>
      </c>
      <c r="F2639">
        <v>1848</v>
      </c>
      <c r="G2639" t="s">
        <v>285</v>
      </c>
      <c r="H2639" t="s">
        <v>273</v>
      </c>
      <c r="I2639">
        <v>523</v>
      </c>
      <c r="J2639" t="s">
        <v>537</v>
      </c>
      <c r="K2639" t="s">
        <v>538</v>
      </c>
      <c r="L2639">
        <v>41235</v>
      </c>
      <c r="M2639" t="s">
        <v>378</v>
      </c>
      <c r="N2639" t="s">
        <v>379</v>
      </c>
      <c r="O2639">
        <v>41235</v>
      </c>
      <c r="P2639" t="s">
        <v>378</v>
      </c>
      <c r="Q2639" t="s">
        <v>379</v>
      </c>
      <c r="R2639" t="s">
        <v>553</v>
      </c>
      <c r="S2639" s="43">
        <v>0</v>
      </c>
      <c r="U2639" s="43">
        <v>20</v>
      </c>
      <c r="IF2639">
        <v>41235</v>
      </c>
      <c r="IG2639" t="s">
        <v>378</v>
      </c>
      <c r="IH2639" t="s">
        <v>287</v>
      </c>
      <c r="IK2639">
        <v>-2</v>
      </c>
      <c r="IL2639" t="s">
        <v>278</v>
      </c>
      <c r="IM2639" t="s">
        <v>279</v>
      </c>
      <c r="IN2639" t="s">
        <v>505</v>
      </c>
      <c r="IP2639" t="s">
        <v>512</v>
      </c>
    </row>
    <row r="2640" spans="1:250" x14ac:dyDescent="0.35">
      <c r="A2640">
        <v>16094</v>
      </c>
      <c r="B2640">
        <v>-922729984</v>
      </c>
      <c r="C2640">
        <v>1837</v>
      </c>
      <c r="D2640" t="s">
        <v>272</v>
      </c>
      <c r="E2640" t="s">
        <v>273</v>
      </c>
      <c r="F2640">
        <v>1848</v>
      </c>
      <c r="G2640" t="s">
        <v>285</v>
      </c>
      <c r="H2640" t="s">
        <v>273</v>
      </c>
      <c r="I2640">
        <v>521</v>
      </c>
      <c r="J2640" t="s">
        <v>539</v>
      </c>
      <c r="K2640" t="s">
        <v>540</v>
      </c>
      <c r="L2640">
        <v>41235</v>
      </c>
      <c r="M2640" t="s">
        <v>378</v>
      </c>
      <c r="N2640" t="s">
        <v>379</v>
      </c>
      <c r="O2640">
        <v>41235</v>
      </c>
      <c r="P2640" t="s">
        <v>378</v>
      </c>
      <c r="Q2640" t="s">
        <v>379</v>
      </c>
      <c r="R2640" t="s">
        <v>553</v>
      </c>
      <c r="S2640" s="43">
        <v>0</v>
      </c>
      <c r="U2640" s="43">
        <v>20</v>
      </c>
      <c r="IF2640">
        <v>41235</v>
      </c>
      <c r="IG2640" t="s">
        <v>378</v>
      </c>
      <c r="IH2640" t="s">
        <v>287</v>
      </c>
      <c r="IK2640">
        <v>-2</v>
      </c>
      <c r="IL2640" t="s">
        <v>278</v>
      </c>
      <c r="IM2640" t="s">
        <v>279</v>
      </c>
      <c r="IN2640" t="s">
        <v>505</v>
      </c>
      <c r="IP2640" t="s">
        <v>512</v>
      </c>
    </row>
    <row r="2641" spans="1:250" x14ac:dyDescent="0.35">
      <c r="A2641">
        <v>16095</v>
      </c>
      <c r="B2641">
        <v>-922729984</v>
      </c>
      <c r="C2641">
        <v>1837</v>
      </c>
      <c r="D2641" t="s">
        <v>272</v>
      </c>
      <c r="E2641" t="s">
        <v>273</v>
      </c>
      <c r="F2641">
        <v>1848</v>
      </c>
      <c r="G2641" t="s">
        <v>285</v>
      </c>
      <c r="H2641" t="s">
        <v>273</v>
      </c>
      <c r="I2641">
        <v>519</v>
      </c>
      <c r="J2641" t="s">
        <v>541</v>
      </c>
      <c r="K2641" t="s">
        <v>542</v>
      </c>
      <c r="L2641">
        <v>41235</v>
      </c>
      <c r="M2641" t="s">
        <v>378</v>
      </c>
      <c r="N2641" t="s">
        <v>379</v>
      </c>
      <c r="O2641">
        <v>41235</v>
      </c>
      <c r="P2641" t="s">
        <v>378</v>
      </c>
      <c r="Q2641" t="s">
        <v>379</v>
      </c>
      <c r="R2641" t="s">
        <v>553</v>
      </c>
      <c r="S2641" s="43">
        <v>0</v>
      </c>
      <c r="U2641" s="43">
        <v>20</v>
      </c>
      <c r="IF2641">
        <v>41235</v>
      </c>
      <c r="IG2641" t="s">
        <v>378</v>
      </c>
      <c r="IH2641" t="s">
        <v>287</v>
      </c>
      <c r="IK2641">
        <v>-2</v>
      </c>
      <c r="IL2641" t="s">
        <v>278</v>
      </c>
      <c r="IM2641" t="s">
        <v>279</v>
      </c>
      <c r="IN2641" t="s">
        <v>505</v>
      </c>
      <c r="IP2641" t="s">
        <v>512</v>
      </c>
    </row>
    <row r="2642" spans="1:250" x14ac:dyDescent="0.35">
      <c r="A2642">
        <v>16096</v>
      </c>
      <c r="B2642">
        <v>-922729984</v>
      </c>
      <c r="C2642">
        <v>1837</v>
      </c>
      <c r="D2642" t="s">
        <v>272</v>
      </c>
      <c r="E2642" t="s">
        <v>273</v>
      </c>
      <c r="F2642">
        <v>1848</v>
      </c>
      <c r="G2642" t="s">
        <v>285</v>
      </c>
      <c r="H2642" t="s">
        <v>273</v>
      </c>
      <c r="I2642">
        <v>515</v>
      </c>
      <c r="J2642" t="s">
        <v>543</v>
      </c>
      <c r="K2642" t="s">
        <v>544</v>
      </c>
      <c r="L2642">
        <v>41235</v>
      </c>
      <c r="M2642" t="s">
        <v>378</v>
      </c>
      <c r="N2642" t="s">
        <v>379</v>
      </c>
      <c r="O2642">
        <v>41235</v>
      </c>
      <c r="P2642" t="s">
        <v>378</v>
      </c>
      <c r="Q2642" t="s">
        <v>379</v>
      </c>
      <c r="R2642" t="s">
        <v>553</v>
      </c>
      <c r="S2642" s="43">
        <v>0</v>
      </c>
      <c r="U2642" s="43">
        <v>20</v>
      </c>
      <c r="IF2642">
        <v>41235</v>
      </c>
      <c r="IG2642" t="s">
        <v>378</v>
      </c>
      <c r="IH2642" t="s">
        <v>287</v>
      </c>
      <c r="IK2642">
        <v>-2</v>
      </c>
      <c r="IL2642" t="s">
        <v>278</v>
      </c>
      <c r="IM2642" t="s">
        <v>279</v>
      </c>
      <c r="IN2642" t="s">
        <v>505</v>
      </c>
      <c r="IP2642" t="s">
        <v>512</v>
      </c>
    </row>
    <row r="2643" spans="1:250" x14ac:dyDescent="0.35">
      <c r="A2643">
        <v>16097</v>
      </c>
      <c r="B2643">
        <v>-922729984</v>
      </c>
      <c r="C2643">
        <v>1837</v>
      </c>
      <c r="D2643" t="s">
        <v>272</v>
      </c>
      <c r="E2643" t="s">
        <v>273</v>
      </c>
      <c r="F2643">
        <v>1848</v>
      </c>
      <c r="G2643" t="s">
        <v>285</v>
      </c>
      <c r="H2643" t="s">
        <v>273</v>
      </c>
      <c r="I2643">
        <v>513</v>
      </c>
      <c r="J2643" t="s">
        <v>545</v>
      </c>
      <c r="K2643" t="s">
        <v>546</v>
      </c>
      <c r="L2643">
        <v>41235</v>
      </c>
      <c r="M2643" t="s">
        <v>378</v>
      </c>
      <c r="N2643" t="s">
        <v>379</v>
      </c>
      <c r="O2643">
        <v>41235</v>
      </c>
      <c r="P2643" t="s">
        <v>378</v>
      </c>
      <c r="Q2643" t="s">
        <v>379</v>
      </c>
      <c r="R2643" t="s">
        <v>553</v>
      </c>
      <c r="S2643" s="43">
        <v>0</v>
      </c>
      <c r="U2643" s="43">
        <v>20</v>
      </c>
      <c r="IF2643">
        <v>41235</v>
      </c>
      <c r="IG2643" t="s">
        <v>378</v>
      </c>
      <c r="IH2643" t="s">
        <v>287</v>
      </c>
      <c r="IK2643">
        <v>-2</v>
      </c>
      <c r="IL2643" t="s">
        <v>278</v>
      </c>
      <c r="IM2643" t="s">
        <v>279</v>
      </c>
      <c r="IN2643" t="s">
        <v>505</v>
      </c>
      <c r="IP2643" t="s">
        <v>512</v>
      </c>
    </row>
    <row r="2644" spans="1:250" x14ac:dyDescent="0.35">
      <c r="A2644">
        <v>16098</v>
      </c>
      <c r="B2644">
        <v>-922729984</v>
      </c>
      <c r="C2644">
        <v>1837</v>
      </c>
      <c r="D2644" t="s">
        <v>272</v>
      </c>
      <c r="E2644" t="s">
        <v>273</v>
      </c>
      <c r="F2644">
        <v>1848</v>
      </c>
      <c r="G2644" t="s">
        <v>285</v>
      </c>
      <c r="H2644" t="s">
        <v>273</v>
      </c>
      <c r="I2644">
        <v>509</v>
      </c>
      <c r="J2644" t="s">
        <v>547</v>
      </c>
      <c r="K2644" t="s">
        <v>548</v>
      </c>
      <c r="L2644">
        <v>41235</v>
      </c>
      <c r="M2644" t="s">
        <v>378</v>
      </c>
      <c r="N2644" t="s">
        <v>379</v>
      </c>
      <c r="O2644">
        <v>41235</v>
      </c>
      <c r="P2644" t="s">
        <v>378</v>
      </c>
      <c r="Q2644" t="s">
        <v>379</v>
      </c>
      <c r="R2644" t="s">
        <v>553</v>
      </c>
      <c r="S2644" s="43">
        <v>0</v>
      </c>
      <c r="U2644" s="43">
        <v>20</v>
      </c>
      <c r="IF2644">
        <v>41235</v>
      </c>
      <c r="IG2644" t="s">
        <v>378</v>
      </c>
      <c r="IH2644" t="s">
        <v>287</v>
      </c>
      <c r="IK2644">
        <v>-2</v>
      </c>
      <c r="IL2644" t="s">
        <v>278</v>
      </c>
      <c r="IM2644" t="s">
        <v>279</v>
      </c>
      <c r="IN2644" t="s">
        <v>505</v>
      </c>
      <c r="IP2644" t="s">
        <v>512</v>
      </c>
    </row>
    <row r="2645" spans="1:250" x14ac:dyDescent="0.35">
      <c r="A2645">
        <v>16099</v>
      </c>
      <c r="B2645">
        <v>-922729984</v>
      </c>
      <c r="C2645">
        <v>1837</v>
      </c>
      <c r="D2645" t="s">
        <v>272</v>
      </c>
      <c r="E2645" t="s">
        <v>273</v>
      </c>
      <c r="F2645">
        <v>7057</v>
      </c>
      <c r="G2645" t="s">
        <v>290</v>
      </c>
      <c r="H2645" t="s">
        <v>291</v>
      </c>
      <c r="I2645">
        <v>515</v>
      </c>
      <c r="J2645" t="s">
        <v>543</v>
      </c>
      <c r="K2645" t="s">
        <v>544</v>
      </c>
      <c r="L2645">
        <v>45709</v>
      </c>
      <c r="M2645" t="s">
        <v>508</v>
      </c>
      <c r="N2645" t="s">
        <v>509</v>
      </c>
      <c r="O2645">
        <v>45709</v>
      </c>
      <c r="P2645" t="s">
        <v>508</v>
      </c>
      <c r="Q2645" t="s">
        <v>509</v>
      </c>
      <c r="R2645" t="s">
        <v>553</v>
      </c>
      <c r="S2645" s="43">
        <v>0</v>
      </c>
      <c r="U2645" s="43">
        <v>20</v>
      </c>
      <c r="IF2645">
        <v>45709</v>
      </c>
      <c r="IG2645" t="s">
        <v>508</v>
      </c>
      <c r="IH2645" t="s">
        <v>292</v>
      </c>
      <c r="IK2645">
        <v>-2</v>
      </c>
      <c r="IL2645" t="s">
        <v>278</v>
      </c>
      <c r="IM2645" t="s">
        <v>279</v>
      </c>
      <c r="IN2645" t="s">
        <v>471</v>
      </c>
      <c r="IP2645" t="s">
        <v>510</v>
      </c>
    </row>
    <row r="2646" spans="1:250" x14ac:dyDescent="0.35">
      <c r="A2646">
        <v>16100</v>
      </c>
      <c r="B2646">
        <v>-922729984</v>
      </c>
      <c r="C2646">
        <v>1837</v>
      </c>
      <c r="D2646" t="s">
        <v>272</v>
      </c>
      <c r="E2646" t="s">
        <v>273</v>
      </c>
      <c r="F2646">
        <v>7057</v>
      </c>
      <c r="G2646" t="s">
        <v>290</v>
      </c>
      <c r="H2646" t="s">
        <v>291</v>
      </c>
      <c r="I2646">
        <v>513</v>
      </c>
      <c r="J2646" t="s">
        <v>545</v>
      </c>
      <c r="K2646" t="s">
        <v>546</v>
      </c>
      <c r="L2646">
        <v>45709</v>
      </c>
      <c r="M2646" t="s">
        <v>508</v>
      </c>
      <c r="N2646" t="s">
        <v>509</v>
      </c>
      <c r="O2646">
        <v>45709</v>
      </c>
      <c r="P2646" t="s">
        <v>508</v>
      </c>
      <c r="Q2646" t="s">
        <v>509</v>
      </c>
      <c r="R2646" t="s">
        <v>553</v>
      </c>
      <c r="S2646" s="43">
        <v>0</v>
      </c>
      <c r="U2646" s="43">
        <v>20</v>
      </c>
      <c r="IF2646">
        <v>45709</v>
      </c>
      <c r="IG2646" t="s">
        <v>508</v>
      </c>
      <c r="IH2646" t="s">
        <v>292</v>
      </c>
      <c r="IK2646">
        <v>-2</v>
      </c>
      <c r="IL2646" t="s">
        <v>278</v>
      </c>
      <c r="IM2646" t="s">
        <v>279</v>
      </c>
      <c r="IN2646" t="s">
        <v>471</v>
      </c>
      <c r="IP2646" t="s">
        <v>510</v>
      </c>
    </row>
    <row r="2647" spans="1:250" x14ac:dyDescent="0.35">
      <c r="A2647">
        <v>16101</v>
      </c>
      <c r="B2647">
        <v>-922729984</v>
      </c>
      <c r="C2647">
        <v>1837</v>
      </c>
      <c r="D2647" t="s">
        <v>272</v>
      </c>
      <c r="E2647" t="s">
        <v>273</v>
      </c>
      <c r="F2647">
        <v>7057</v>
      </c>
      <c r="G2647" t="s">
        <v>290</v>
      </c>
      <c r="H2647" t="s">
        <v>291</v>
      </c>
      <c r="I2647">
        <v>509</v>
      </c>
      <c r="J2647" t="s">
        <v>547</v>
      </c>
      <c r="K2647" t="s">
        <v>548</v>
      </c>
      <c r="L2647">
        <v>45709</v>
      </c>
      <c r="M2647" t="s">
        <v>508</v>
      </c>
      <c r="N2647" t="s">
        <v>509</v>
      </c>
      <c r="O2647">
        <v>45709</v>
      </c>
      <c r="P2647" t="s">
        <v>508</v>
      </c>
      <c r="Q2647" t="s">
        <v>509</v>
      </c>
      <c r="R2647" t="s">
        <v>553</v>
      </c>
      <c r="S2647" s="43">
        <v>-574.91</v>
      </c>
      <c r="U2647" s="43">
        <v>20</v>
      </c>
      <c r="IF2647">
        <v>45709</v>
      </c>
      <c r="IG2647" t="s">
        <v>508</v>
      </c>
      <c r="IH2647" t="s">
        <v>292</v>
      </c>
      <c r="IK2647">
        <v>-2</v>
      </c>
      <c r="IL2647" t="s">
        <v>278</v>
      </c>
      <c r="IM2647" t="s">
        <v>279</v>
      </c>
      <c r="IN2647" t="s">
        <v>471</v>
      </c>
      <c r="IP2647" t="s">
        <v>510</v>
      </c>
    </row>
    <row r="2648" spans="1:250" x14ac:dyDescent="0.35">
      <c r="A2648">
        <v>16102</v>
      </c>
      <c r="B2648">
        <v>-922729984</v>
      </c>
      <c r="C2648">
        <v>1837</v>
      </c>
      <c r="D2648" t="s">
        <v>272</v>
      </c>
      <c r="E2648" t="s">
        <v>273</v>
      </c>
      <c r="F2648">
        <v>7057</v>
      </c>
      <c r="G2648" t="s">
        <v>290</v>
      </c>
      <c r="H2648" t="s">
        <v>291</v>
      </c>
      <c r="I2648">
        <v>507</v>
      </c>
      <c r="J2648" t="s">
        <v>549</v>
      </c>
      <c r="K2648" t="s">
        <v>550</v>
      </c>
      <c r="L2648">
        <v>45709</v>
      </c>
      <c r="M2648" t="s">
        <v>508</v>
      </c>
      <c r="N2648" t="s">
        <v>509</v>
      </c>
      <c r="O2648">
        <v>45709</v>
      </c>
      <c r="P2648" t="s">
        <v>508</v>
      </c>
      <c r="Q2648" t="s">
        <v>509</v>
      </c>
      <c r="R2648" t="s">
        <v>553</v>
      </c>
      <c r="S2648" s="43">
        <v>0</v>
      </c>
      <c r="U2648" s="43">
        <v>20</v>
      </c>
      <c r="IF2648">
        <v>45709</v>
      </c>
      <c r="IG2648" t="s">
        <v>508</v>
      </c>
      <c r="IH2648" t="s">
        <v>292</v>
      </c>
      <c r="IK2648">
        <v>-2</v>
      </c>
      <c r="IL2648" t="s">
        <v>278</v>
      </c>
      <c r="IM2648" t="s">
        <v>279</v>
      </c>
      <c r="IN2648" t="s">
        <v>471</v>
      </c>
      <c r="IP2648" t="s">
        <v>510</v>
      </c>
    </row>
    <row r="2649" spans="1:250" x14ac:dyDescent="0.35">
      <c r="A2649">
        <v>16103</v>
      </c>
      <c r="B2649">
        <v>-922729984</v>
      </c>
      <c r="C2649">
        <v>1837</v>
      </c>
      <c r="D2649" t="s">
        <v>272</v>
      </c>
      <c r="E2649" t="s">
        <v>273</v>
      </c>
      <c r="F2649">
        <v>1848</v>
      </c>
      <c r="G2649" t="s">
        <v>285</v>
      </c>
      <c r="H2649" t="s">
        <v>273</v>
      </c>
      <c r="I2649">
        <v>528</v>
      </c>
      <c r="J2649" t="s">
        <v>531</v>
      </c>
      <c r="K2649" t="s">
        <v>532</v>
      </c>
      <c r="L2649">
        <v>41235</v>
      </c>
      <c r="M2649" t="s">
        <v>378</v>
      </c>
      <c r="N2649" t="s">
        <v>379</v>
      </c>
      <c r="O2649">
        <v>41235</v>
      </c>
      <c r="P2649" t="s">
        <v>378</v>
      </c>
      <c r="Q2649" t="s">
        <v>379</v>
      </c>
      <c r="R2649" t="s">
        <v>553</v>
      </c>
      <c r="S2649" s="43">
        <v>0</v>
      </c>
      <c r="U2649" s="43">
        <v>20</v>
      </c>
      <c r="IF2649">
        <v>41235</v>
      </c>
      <c r="IG2649" t="s">
        <v>378</v>
      </c>
      <c r="IH2649" t="s">
        <v>287</v>
      </c>
      <c r="IK2649">
        <v>-2</v>
      </c>
      <c r="IL2649" t="s">
        <v>278</v>
      </c>
      <c r="IM2649" t="s">
        <v>279</v>
      </c>
      <c r="IN2649" t="s">
        <v>505</v>
      </c>
      <c r="IP2649" t="s">
        <v>512</v>
      </c>
    </row>
    <row r="2650" spans="1:250" x14ac:dyDescent="0.35">
      <c r="A2650">
        <v>16104</v>
      </c>
      <c r="B2650">
        <v>-922729984</v>
      </c>
      <c r="C2650">
        <v>1837</v>
      </c>
      <c r="D2650" t="s">
        <v>272</v>
      </c>
      <c r="E2650" t="s">
        <v>273</v>
      </c>
      <c r="F2650">
        <v>1848</v>
      </c>
      <c r="G2650" t="s">
        <v>285</v>
      </c>
      <c r="H2650" t="s">
        <v>273</v>
      </c>
      <c r="I2650">
        <v>527</v>
      </c>
      <c r="J2650" t="s">
        <v>535</v>
      </c>
      <c r="K2650" t="s">
        <v>536</v>
      </c>
      <c r="L2650">
        <v>41235</v>
      </c>
      <c r="M2650" t="s">
        <v>378</v>
      </c>
      <c r="N2650" t="s">
        <v>379</v>
      </c>
      <c r="O2650">
        <v>41235</v>
      </c>
      <c r="P2650" t="s">
        <v>378</v>
      </c>
      <c r="Q2650" t="s">
        <v>379</v>
      </c>
      <c r="R2650" t="s">
        <v>553</v>
      </c>
      <c r="S2650" s="43">
        <v>0</v>
      </c>
      <c r="U2650" s="43">
        <v>20</v>
      </c>
      <c r="IF2650">
        <v>41235</v>
      </c>
      <c r="IG2650" t="s">
        <v>378</v>
      </c>
      <c r="IH2650" t="s">
        <v>287</v>
      </c>
      <c r="IK2650">
        <v>-2</v>
      </c>
      <c r="IL2650" t="s">
        <v>278</v>
      </c>
      <c r="IM2650" t="s">
        <v>279</v>
      </c>
      <c r="IN2650" t="s">
        <v>505</v>
      </c>
      <c r="IP2650" t="s">
        <v>512</v>
      </c>
    </row>
    <row r="2651" spans="1:250" x14ac:dyDescent="0.35">
      <c r="A2651">
        <v>16105</v>
      </c>
      <c r="B2651">
        <v>-922729984</v>
      </c>
      <c r="C2651">
        <v>1837</v>
      </c>
      <c r="D2651" t="s">
        <v>272</v>
      </c>
      <c r="E2651" t="s">
        <v>273</v>
      </c>
      <c r="F2651">
        <v>7057</v>
      </c>
      <c r="G2651" t="s">
        <v>290</v>
      </c>
      <c r="H2651" t="s">
        <v>291</v>
      </c>
      <c r="I2651">
        <v>507</v>
      </c>
      <c r="J2651" t="s">
        <v>549</v>
      </c>
      <c r="K2651" t="s">
        <v>550</v>
      </c>
      <c r="L2651">
        <v>49627</v>
      </c>
      <c r="M2651" t="s">
        <v>514</v>
      </c>
      <c r="N2651" t="s">
        <v>515</v>
      </c>
      <c r="O2651">
        <v>49627</v>
      </c>
      <c r="P2651" t="s">
        <v>514</v>
      </c>
      <c r="Q2651" t="s">
        <v>515</v>
      </c>
      <c r="R2651" t="s">
        <v>553</v>
      </c>
      <c r="S2651" s="43">
        <v>0</v>
      </c>
      <c r="U2651" s="43">
        <v>20</v>
      </c>
      <c r="IF2651">
        <v>49627</v>
      </c>
      <c r="IG2651" t="s">
        <v>514</v>
      </c>
      <c r="IH2651" t="s">
        <v>292</v>
      </c>
      <c r="IK2651">
        <v>-2</v>
      </c>
      <c r="IL2651" t="s">
        <v>278</v>
      </c>
      <c r="IM2651" t="s">
        <v>279</v>
      </c>
      <c r="IN2651" t="s">
        <v>471</v>
      </c>
      <c r="IP2651" t="s">
        <v>514</v>
      </c>
    </row>
    <row r="2652" spans="1:250" x14ac:dyDescent="0.35">
      <c r="A2652">
        <v>16106</v>
      </c>
      <c r="B2652">
        <v>-922729984</v>
      </c>
      <c r="C2652">
        <v>1837</v>
      </c>
      <c r="D2652" t="s">
        <v>272</v>
      </c>
      <c r="E2652" t="s">
        <v>273</v>
      </c>
      <c r="F2652">
        <v>7057</v>
      </c>
      <c r="G2652" t="s">
        <v>290</v>
      </c>
      <c r="H2652" t="s">
        <v>291</v>
      </c>
      <c r="I2652">
        <v>528</v>
      </c>
      <c r="J2652" t="s">
        <v>531</v>
      </c>
      <c r="K2652" t="s">
        <v>532</v>
      </c>
      <c r="L2652">
        <v>45709</v>
      </c>
      <c r="M2652" t="s">
        <v>508</v>
      </c>
      <c r="N2652" t="s">
        <v>509</v>
      </c>
      <c r="O2652">
        <v>45709</v>
      </c>
      <c r="P2652" t="s">
        <v>508</v>
      </c>
      <c r="Q2652" t="s">
        <v>509</v>
      </c>
      <c r="R2652" t="s">
        <v>553</v>
      </c>
      <c r="S2652" s="43">
        <v>-219</v>
      </c>
      <c r="U2652" s="43">
        <v>20</v>
      </c>
      <c r="IF2652">
        <v>45709</v>
      </c>
      <c r="IG2652" t="s">
        <v>508</v>
      </c>
      <c r="IH2652" t="s">
        <v>292</v>
      </c>
      <c r="IK2652">
        <v>-2</v>
      </c>
      <c r="IL2652" t="s">
        <v>278</v>
      </c>
      <c r="IM2652" t="s">
        <v>279</v>
      </c>
      <c r="IN2652" t="s">
        <v>471</v>
      </c>
      <c r="IP2652" t="s">
        <v>510</v>
      </c>
    </row>
    <row r="2653" spans="1:250" x14ac:dyDescent="0.35">
      <c r="A2653">
        <v>16107</v>
      </c>
      <c r="B2653">
        <v>-922729984</v>
      </c>
      <c r="C2653">
        <v>1837</v>
      </c>
      <c r="D2653" t="s">
        <v>272</v>
      </c>
      <c r="E2653" t="s">
        <v>273</v>
      </c>
      <c r="F2653">
        <v>7057</v>
      </c>
      <c r="G2653" t="s">
        <v>290</v>
      </c>
      <c r="H2653" t="s">
        <v>291</v>
      </c>
      <c r="I2653">
        <v>527</v>
      </c>
      <c r="J2653" t="s">
        <v>535</v>
      </c>
      <c r="K2653" t="s">
        <v>536</v>
      </c>
      <c r="L2653">
        <v>45709</v>
      </c>
      <c r="M2653" t="s">
        <v>508</v>
      </c>
      <c r="N2653" t="s">
        <v>509</v>
      </c>
      <c r="O2653">
        <v>45709</v>
      </c>
      <c r="P2653" t="s">
        <v>508</v>
      </c>
      <c r="Q2653" t="s">
        <v>509</v>
      </c>
      <c r="R2653" t="s">
        <v>553</v>
      </c>
      <c r="S2653" s="43">
        <v>-153.30000000000001</v>
      </c>
      <c r="U2653" s="43">
        <v>20</v>
      </c>
      <c r="IF2653">
        <v>45709</v>
      </c>
      <c r="IG2653" t="s">
        <v>508</v>
      </c>
      <c r="IH2653" t="s">
        <v>292</v>
      </c>
      <c r="IK2653">
        <v>-2</v>
      </c>
      <c r="IL2653" t="s">
        <v>278</v>
      </c>
      <c r="IM2653" t="s">
        <v>279</v>
      </c>
      <c r="IN2653" t="s">
        <v>471</v>
      </c>
      <c r="IP2653" t="s">
        <v>510</v>
      </c>
    </row>
    <row r="2654" spans="1:250" x14ac:dyDescent="0.35">
      <c r="A2654">
        <v>16108</v>
      </c>
      <c r="B2654">
        <v>-922729984</v>
      </c>
      <c r="C2654">
        <v>1837</v>
      </c>
      <c r="D2654" t="s">
        <v>272</v>
      </c>
      <c r="E2654" t="s">
        <v>273</v>
      </c>
      <c r="F2654">
        <v>7057</v>
      </c>
      <c r="G2654" t="s">
        <v>290</v>
      </c>
      <c r="H2654" t="s">
        <v>291</v>
      </c>
      <c r="I2654">
        <v>523</v>
      </c>
      <c r="J2654" t="s">
        <v>537</v>
      </c>
      <c r="K2654" t="s">
        <v>538</v>
      </c>
      <c r="L2654">
        <v>45709</v>
      </c>
      <c r="M2654" t="s">
        <v>508</v>
      </c>
      <c r="N2654" t="s">
        <v>509</v>
      </c>
      <c r="O2654">
        <v>45709</v>
      </c>
      <c r="P2654" t="s">
        <v>508</v>
      </c>
      <c r="Q2654" t="s">
        <v>509</v>
      </c>
      <c r="R2654" t="s">
        <v>553</v>
      </c>
      <c r="S2654" s="43">
        <v>0</v>
      </c>
      <c r="U2654" s="43">
        <v>20</v>
      </c>
      <c r="IF2654">
        <v>45709</v>
      </c>
      <c r="IG2654" t="s">
        <v>508</v>
      </c>
      <c r="IH2654" t="s">
        <v>292</v>
      </c>
      <c r="IK2654">
        <v>-2</v>
      </c>
      <c r="IL2654" t="s">
        <v>278</v>
      </c>
      <c r="IM2654" t="s">
        <v>279</v>
      </c>
      <c r="IN2654" t="s">
        <v>471</v>
      </c>
      <c r="IP2654" t="s">
        <v>510</v>
      </c>
    </row>
    <row r="2655" spans="1:250" x14ac:dyDescent="0.35">
      <c r="A2655">
        <v>16109</v>
      </c>
      <c r="B2655">
        <v>-922729984</v>
      </c>
      <c r="C2655">
        <v>1837</v>
      </c>
      <c r="D2655" t="s">
        <v>272</v>
      </c>
      <c r="E2655" t="s">
        <v>273</v>
      </c>
      <c r="F2655">
        <v>7057</v>
      </c>
      <c r="G2655" t="s">
        <v>290</v>
      </c>
      <c r="H2655" t="s">
        <v>291</v>
      </c>
      <c r="I2655">
        <v>521</v>
      </c>
      <c r="J2655" t="s">
        <v>539</v>
      </c>
      <c r="K2655" t="s">
        <v>540</v>
      </c>
      <c r="L2655">
        <v>45709</v>
      </c>
      <c r="M2655" t="s">
        <v>508</v>
      </c>
      <c r="N2655" t="s">
        <v>509</v>
      </c>
      <c r="O2655">
        <v>45709</v>
      </c>
      <c r="P2655" t="s">
        <v>508</v>
      </c>
      <c r="Q2655" t="s">
        <v>509</v>
      </c>
      <c r="R2655" t="s">
        <v>553</v>
      </c>
      <c r="S2655" s="43">
        <v>0</v>
      </c>
      <c r="U2655" s="43">
        <v>20</v>
      </c>
      <c r="IF2655">
        <v>45709</v>
      </c>
      <c r="IG2655" t="s">
        <v>508</v>
      </c>
      <c r="IH2655" t="s">
        <v>292</v>
      </c>
      <c r="IK2655">
        <v>-2</v>
      </c>
      <c r="IL2655" t="s">
        <v>278</v>
      </c>
      <c r="IM2655" t="s">
        <v>279</v>
      </c>
      <c r="IN2655" t="s">
        <v>471</v>
      </c>
      <c r="IP2655" t="s">
        <v>510</v>
      </c>
    </row>
    <row r="2656" spans="1:250" x14ac:dyDescent="0.35">
      <c r="A2656">
        <v>16110</v>
      </c>
      <c r="B2656">
        <v>-922729984</v>
      </c>
      <c r="C2656">
        <v>1837</v>
      </c>
      <c r="D2656" t="s">
        <v>272</v>
      </c>
      <c r="E2656" t="s">
        <v>273</v>
      </c>
      <c r="F2656">
        <v>7057</v>
      </c>
      <c r="G2656" t="s">
        <v>290</v>
      </c>
      <c r="H2656" t="s">
        <v>291</v>
      </c>
      <c r="I2656">
        <v>519</v>
      </c>
      <c r="J2656" t="s">
        <v>541</v>
      </c>
      <c r="K2656" t="s">
        <v>542</v>
      </c>
      <c r="L2656">
        <v>45709</v>
      </c>
      <c r="M2656" t="s">
        <v>508</v>
      </c>
      <c r="N2656" t="s">
        <v>509</v>
      </c>
      <c r="O2656">
        <v>45709</v>
      </c>
      <c r="P2656" t="s">
        <v>508</v>
      </c>
      <c r="Q2656" t="s">
        <v>509</v>
      </c>
      <c r="R2656" t="s">
        <v>553</v>
      </c>
      <c r="S2656" s="43">
        <v>0</v>
      </c>
      <c r="U2656" s="43">
        <v>20</v>
      </c>
      <c r="IF2656">
        <v>45709</v>
      </c>
      <c r="IG2656" t="s">
        <v>508</v>
      </c>
      <c r="IH2656" t="s">
        <v>292</v>
      </c>
      <c r="IK2656">
        <v>-2</v>
      </c>
      <c r="IL2656" t="s">
        <v>278</v>
      </c>
      <c r="IM2656" t="s">
        <v>279</v>
      </c>
      <c r="IN2656" t="s">
        <v>471</v>
      </c>
      <c r="IP2656" t="s">
        <v>510</v>
      </c>
    </row>
    <row r="2657" spans="1:250" x14ac:dyDescent="0.35">
      <c r="A2657">
        <v>16111</v>
      </c>
      <c r="B2657">
        <v>-922729984</v>
      </c>
      <c r="C2657">
        <v>1837</v>
      </c>
      <c r="D2657" t="s">
        <v>272</v>
      </c>
      <c r="E2657" t="s">
        <v>273</v>
      </c>
      <c r="F2657">
        <v>7057</v>
      </c>
      <c r="G2657" t="s">
        <v>290</v>
      </c>
      <c r="H2657" t="s">
        <v>291</v>
      </c>
      <c r="I2657">
        <v>523</v>
      </c>
      <c r="J2657" t="s">
        <v>537</v>
      </c>
      <c r="K2657" t="s">
        <v>538</v>
      </c>
      <c r="L2657">
        <v>49627</v>
      </c>
      <c r="M2657" t="s">
        <v>514</v>
      </c>
      <c r="N2657" t="s">
        <v>515</v>
      </c>
      <c r="O2657">
        <v>49627</v>
      </c>
      <c r="P2657" t="s">
        <v>514</v>
      </c>
      <c r="Q2657" t="s">
        <v>515</v>
      </c>
      <c r="R2657" t="s">
        <v>553</v>
      </c>
      <c r="S2657" s="43">
        <v>0</v>
      </c>
      <c r="U2657" s="43">
        <v>20</v>
      </c>
      <c r="IF2657">
        <v>49627</v>
      </c>
      <c r="IG2657" t="s">
        <v>514</v>
      </c>
      <c r="IH2657" t="s">
        <v>292</v>
      </c>
      <c r="IK2657">
        <v>-2</v>
      </c>
      <c r="IL2657" t="s">
        <v>278</v>
      </c>
      <c r="IM2657" t="s">
        <v>279</v>
      </c>
      <c r="IN2657" t="s">
        <v>471</v>
      </c>
      <c r="IP2657" t="s">
        <v>514</v>
      </c>
    </row>
    <row r="2658" spans="1:250" x14ac:dyDescent="0.35">
      <c r="A2658">
        <v>16112</v>
      </c>
      <c r="B2658">
        <v>-922729984</v>
      </c>
      <c r="C2658">
        <v>1837</v>
      </c>
      <c r="D2658" t="s">
        <v>272</v>
      </c>
      <c r="E2658" t="s">
        <v>273</v>
      </c>
      <c r="F2658">
        <v>7057</v>
      </c>
      <c r="G2658" t="s">
        <v>290</v>
      </c>
      <c r="H2658" t="s">
        <v>291</v>
      </c>
      <c r="I2658">
        <v>521</v>
      </c>
      <c r="J2658" t="s">
        <v>539</v>
      </c>
      <c r="K2658" t="s">
        <v>540</v>
      </c>
      <c r="L2658">
        <v>49627</v>
      </c>
      <c r="M2658" t="s">
        <v>514</v>
      </c>
      <c r="N2658" t="s">
        <v>515</v>
      </c>
      <c r="O2658">
        <v>49627</v>
      </c>
      <c r="P2658" t="s">
        <v>514</v>
      </c>
      <c r="Q2658" t="s">
        <v>515</v>
      </c>
      <c r="R2658" t="s">
        <v>553</v>
      </c>
      <c r="S2658" s="43">
        <v>0</v>
      </c>
      <c r="U2658" s="43">
        <v>20</v>
      </c>
      <c r="IF2658">
        <v>49627</v>
      </c>
      <c r="IG2658" t="s">
        <v>514</v>
      </c>
      <c r="IH2658" t="s">
        <v>292</v>
      </c>
      <c r="IK2658">
        <v>-2</v>
      </c>
      <c r="IL2658" t="s">
        <v>278</v>
      </c>
      <c r="IM2658" t="s">
        <v>279</v>
      </c>
      <c r="IN2658" t="s">
        <v>471</v>
      </c>
      <c r="IP2658" t="s">
        <v>514</v>
      </c>
    </row>
    <row r="2659" spans="1:250" x14ac:dyDescent="0.35">
      <c r="A2659">
        <v>16113</v>
      </c>
      <c r="B2659">
        <v>-922729984</v>
      </c>
      <c r="C2659">
        <v>1837</v>
      </c>
      <c r="D2659" t="s">
        <v>272</v>
      </c>
      <c r="E2659" t="s">
        <v>273</v>
      </c>
      <c r="F2659">
        <v>7057</v>
      </c>
      <c r="G2659" t="s">
        <v>290</v>
      </c>
      <c r="H2659" t="s">
        <v>291</v>
      </c>
      <c r="I2659">
        <v>519</v>
      </c>
      <c r="J2659" t="s">
        <v>541</v>
      </c>
      <c r="K2659" t="s">
        <v>542</v>
      </c>
      <c r="L2659">
        <v>49627</v>
      </c>
      <c r="M2659" t="s">
        <v>514</v>
      </c>
      <c r="N2659" t="s">
        <v>515</v>
      </c>
      <c r="O2659">
        <v>49627</v>
      </c>
      <c r="P2659" t="s">
        <v>514</v>
      </c>
      <c r="Q2659" t="s">
        <v>515</v>
      </c>
      <c r="R2659" t="s">
        <v>553</v>
      </c>
      <c r="S2659" s="43">
        <v>0</v>
      </c>
      <c r="U2659" s="43">
        <v>20</v>
      </c>
      <c r="IF2659">
        <v>49627</v>
      </c>
      <c r="IG2659" t="s">
        <v>514</v>
      </c>
      <c r="IH2659" t="s">
        <v>292</v>
      </c>
      <c r="IK2659">
        <v>-2</v>
      </c>
      <c r="IL2659" t="s">
        <v>278</v>
      </c>
      <c r="IM2659" t="s">
        <v>279</v>
      </c>
      <c r="IN2659" t="s">
        <v>471</v>
      </c>
      <c r="IP2659" t="s">
        <v>514</v>
      </c>
    </row>
    <row r="2660" spans="1:250" x14ac:dyDescent="0.35">
      <c r="A2660">
        <v>16114</v>
      </c>
      <c r="B2660">
        <v>-922729984</v>
      </c>
      <c r="C2660">
        <v>1837</v>
      </c>
      <c r="D2660" t="s">
        <v>272</v>
      </c>
      <c r="E2660" t="s">
        <v>273</v>
      </c>
      <c r="F2660">
        <v>7057</v>
      </c>
      <c r="G2660" t="s">
        <v>290</v>
      </c>
      <c r="H2660" t="s">
        <v>291</v>
      </c>
      <c r="I2660">
        <v>515</v>
      </c>
      <c r="J2660" t="s">
        <v>543</v>
      </c>
      <c r="K2660" t="s">
        <v>544</v>
      </c>
      <c r="L2660">
        <v>49627</v>
      </c>
      <c r="M2660" t="s">
        <v>514</v>
      </c>
      <c r="N2660" t="s">
        <v>515</v>
      </c>
      <c r="O2660">
        <v>49627</v>
      </c>
      <c r="P2660" t="s">
        <v>514</v>
      </c>
      <c r="Q2660" t="s">
        <v>515</v>
      </c>
      <c r="R2660" t="s">
        <v>553</v>
      </c>
      <c r="S2660" s="43">
        <v>0</v>
      </c>
      <c r="U2660" s="43">
        <v>20</v>
      </c>
      <c r="IF2660">
        <v>49627</v>
      </c>
      <c r="IG2660" t="s">
        <v>514</v>
      </c>
      <c r="IH2660" t="s">
        <v>292</v>
      </c>
      <c r="IK2660">
        <v>-2</v>
      </c>
      <c r="IL2660" t="s">
        <v>278</v>
      </c>
      <c r="IM2660" t="s">
        <v>279</v>
      </c>
      <c r="IN2660" t="s">
        <v>471</v>
      </c>
      <c r="IP2660" t="s">
        <v>514</v>
      </c>
    </row>
    <row r="2661" spans="1:250" x14ac:dyDescent="0.35">
      <c r="A2661">
        <v>16115</v>
      </c>
      <c r="B2661">
        <v>-922729984</v>
      </c>
      <c r="C2661">
        <v>1837</v>
      </c>
      <c r="D2661" t="s">
        <v>272</v>
      </c>
      <c r="E2661" t="s">
        <v>273</v>
      </c>
      <c r="F2661">
        <v>7057</v>
      </c>
      <c r="G2661" t="s">
        <v>290</v>
      </c>
      <c r="H2661" t="s">
        <v>291</v>
      </c>
      <c r="I2661">
        <v>513</v>
      </c>
      <c r="J2661" t="s">
        <v>545</v>
      </c>
      <c r="K2661" t="s">
        <v>546</v>
      </c>
      <c r="L2661">
        <v>49627</v>
      </c>
      <c r="M2661" t="s">
        <v>514</v>
      </c>
      <c r="N2661" t="s">
        <v>515</v>
      </c>
      <c r="O2661">
        <v>49627</v>
      </c>
      <c r="P2661" t="s">
        <v>514</v>
      </c>
      <c r="Q2661" t="s">
        <v>515</v>
      </c>
      <c r="R2661" t="s">
        <v>553</v>
      </c>
      <c r="S2661" s="43">
        <v>0</v>
      </c>
      <c r="U2661" s="43">
        <v>20</v>
      </c>
      <c r="IF2661">
        <v>49627</v>
      </c>
      <c r="IG2661" t="s">
        <v>514</v>
      </c>
      <c r="IH2661" t="s">
        <v>292</v>
      </c>
      <c r="IK2661">
        <v>-2</v>
      </c>
      <c r="IL2661" t="s">
        <v>278</v>
      </c>
      <c r="IM2661" t="s">
        <v>279</v>
      </c>
      <c r="IN2661" t="s">
        <v>471</v>
      </c>
      <c r="IP2661" t="s">
        <v>514</v>
      </c>
    </row>
    <row r="2662" spans="1:250" x14ac:dyDescent="0.35">
      <c r="A2662">
        <v>16116</v>
      </c>
      <c r="B2662">
        <v>-922729984</v>
      </c>
      <c r="C2662">
        <v>1837</v>
      </c>
      <c r="D2662" t="s">
        <v>272</v>
      </c>
      <c r="E2662" t="s">
        <v>273</v>
      </c>
      <c r="F2662">
        <v>7057</v>
      </c>
      <c r="G2662" t="s">
        <v>290</v>
      </c>
      <c r="H2662" t="s">
        <v>291</v>
      </c>
      <c r="I2662">
        <v>509</v>
      </c>
      <c r="J2662" t="s">
        <v>547</v>
      </c>
      <c r="K2662" t="s">
        <v>548</v>
      </c>
      <c r="L2662">
        <v>49627</v>
      </c>
      <c r="M2662" t="s">
        <v>514</v>
      </c>
      <c r="N2662" t="s">
        <v>515</v>
      </c>
      <c r="O2662">
        <v>49627</v>
      </c>
      <c r="P2662" t="s">
        <v>514</v>
      </c>
      <c r="Q2662" t="s">
        <v>515</v>
      </c>
      <c r="R2662" t="s">
        <v>553</v>
      </c>
      <c r="S2662" s="43">
        <v>0</v>
      </c>
      <c r="U2662" s="43">
        <v>20</v>
      </c>
      <c r="IF2662">
        <v>49627</v>
      </c>
      <c r="IG2662" t="s">
        <v>514</v>
      </c>
      <c r="IH2662" t="s">
        <v>292</v>
      </c>
      <c r="IK2662">
        <v>-2</v>
      </c>
      <c r="IL2662" t="s">
        <v>278</v>
      </c>
      <c r="IM2662" t="s">
        <v>279</v>
      </c>
      <c r="IN2662" t="s">
        <v>471</v>
      </c>
      <c r="IP2662" t="s">
        <v>514</v>
      </c>
    </row>
    <row r="2663" spans="1:250" x14ac:dyDescent="0.35">
      <c r="A2663">
        <v>16117</v>
      </c>
      <c r="B2663">
        <v>-922729984</v>
      </c>
      <c r="C2663">
        <v>1837</v>
      </c>
      <c r="D2663" t="s">
        <v>272</v>
      </c>
      <c r="E2663" t="s">
        <v>273</v>
      </c>
      <c r="F2663">
        <v>9695</v>
      </c>
      <c r="G2663" t="s">
        <v>280</v>
      </c>
      <c r="H2663" t="s">
        <v>281</v>
      </c>
      <c r="I2663">
        <v>515</v>
      </c>
      <c r="J2663" t="s">
        <v>543</v>
      </c>
      <c r="K2663" t="s">
        <v>544</v>
      </c>
      <c r="L2663">
        <v>61310</v>
      </c>
      <c r="M2663" t="s">
        <v>521</v>
      </c>
      <c r="N2663" t="s">
        <v>522</v>
      </c>
      <c r="O2663">
        <v>61310</v>
      </c>
      <c r="P2663" t="s">
        <v>521</v>
      </c>
      <c r="Q2663" t="s">
        <v>522</v>
      </c>
      <c r="R2663" t="s">
        <v>553</v>
      </c>
      <c r="S2663" s="43">
        <v>0</v>
      </c>
      <c r="U2663" s="43">
        <v>20</v>
      </c>
      <c r="IF2663">
        <v>61310</v>
      </c>
      <c r="IG2663" t="s">
        <v>521</v>
      </c>
      <c r="IH2663" t="s">
        <v>284</v>
      </c>
      <c r="IK2663">
        <v>-2</v>
      </c>
      <c r="IL2663" t="s">
        <v>278</v>
      </c>
      <c r="IM2663" t="s">
        <v>279</v>
      </c>
      <c r="IN2663" t="s">
        <v>466</v>
      </c>
      <c r="IP2663" t="s">
        <v>521</v>
      </c>
    </row>
    <row r="2664" spans="1:250" x14ac:dyDescent="0.35">
      <c r="A2664">
        <v>16118</v>
      </c>
      <c r="B2664">
        <v>-922729984</v>
      </c>
      <c r="C2664">
        <v>1837</v>
      </c>
      <c r="D2664" t="s">
        <v>272</v>
      </c>
      <c r="E2664" t="s">
        <v>273</v>
      </c>
      <c r="F2664">
        <v>9695</v>
      </c>
      <c r="G2664" t="s">
        <v>280</v>
      </c>
      <c r="H2664" t="s">
        <v>281</v>
      </c>
      <c r="I2664">
        <v>513</v>
      </c>
      <c r="J2664" t="s">
        <v>545</v>
      </c>
      <c r="K2664" t="s">
        <v>546</v>
      </c>
      <c r="L2664">
        <v>61310</v>
      </c>
      <c r="M2664" t="s">
        <v>521</v>
      </c>
      <c r="N2664" t="s">
        <v>522</v>
      </c>
      <c r="O2664">
        <v>61310</v>
      </c>
      <c r="P2664" t="s">
        <v>521</v>
      </c>
      <c r="Q2664" t="s">
        <v>522</v>
      </c>
      <c r="R2664" t="s">
        <v>553</v>
      </c>
      <c r="S2664" s="43">
        <v>0</v>
      </c>
      <c r="U2664" s="43">
        <v>20</v>
      </c>
      <c r="IF2664">
        <v>61310</v>
      </c>
      <c r="IG2664" t="s">
        <v>521</v>
      </c>
      <c r="IH2664" t="s">
        <v>284</v>
      </c>
      <c r="IK2664">
        <v>-2</v>
      </c>
      <c r="IL2664" t="s">
        <v>278</v>
      </c>
      <c r="IM2664" t="s">
        <v>279</v>
      </c>
      <c r="IN2664" t="s">
        <v>466</v>
      </c>
      <c r="IP2664" t="s">
        <v>521</v>
      </c>
    </row>
    <row r="2665" spans="1:250" x14ac:dyDescent="0.35">
      <c r="A2665">
        <v>16119</v>
      </c>
      <c r="B2665">
        <v>-922729984</v>
      </c>
      <c r="C2665">
        <v>1837</v>
      </c>
      <c r="D2665" t="s">
        <v>272</v>
      </c>
      <c r="E2665" t="s">
        <v>273</v>
      </c>
      <c r="F2665">
        <v>9695</v>
      </c>
      <c r="G2665" t="s">
        <v>280</v>
      </c>
      <c r="H2665" t="s">
        <v>281</v>
      </c>
      <c r="I2665">
        <v>509</v>
      </c>
      <c r="J2665" t="s">
        <v>547</v>
      </c>
      <c r="K2665" t="s">
        <v>548</v>
      </c>
      <c r="L2665">
        <v>61310</v>
      </c>
      <c r="M2665" t="s">
        <v>521</v>
      </c>
      <c r="N2665" t="s">
        <v>522</v>
      </c>
      <c r="O2665">
        <v>61310</v>
      </c>
      <c r="P2665" t="s">
        <v>521</v>
      </c>
      <c r="Q2665" t="s">
        <v>522</v>
      </c>
      <c r="R2665" t="s">
        <v>553</v>
      </c>
      <c r="S2665" s="43">
        <v>0</v>
      </c>
      <c r="U2665" s="43">
        <v>20</v>
      </c>
      <c r="IF2665">
        <v>61310</v>
      </c>
      <c r="IG2665" t="s">
        <v>521</v>
      </c>
      <c r="IH2665" t="s">
        <v>284</v>
      </c>
      <c r="IK2665">
        <v>-2</v>
      </c>
      <c r="IL2665" t="s">
        <v>278</v>
      </c>
      <c r="IM2665" t="s">
        <v>279</v>
      </c>
      <c r="IN2665" t="s">
        <v>466</v>
      </c>
      <c r="IP2665" t="s">
        <v>521</v>
      </c>
    </row>
    <row r="2666" spans="1:250" x14ac:dyDescent="0.35">
      <c r="A2666">
        <v>16120</v>
      </c>
      <c r="B2666">
        <v>-922729984</v>
      </c>
      <c r="C2666">
        <v>1837</v>
      </c>
      <c r="D2666" t="s">
        <v>272</v>
      </c>
      <c r="E2666" t="s">
        <v>273</v>
      </c>
      <c r="F2666">
        <v>9695</v>
      </c>
      <c r="G2666" t="s">
        <v>280</v>
      </c>
      <c r="H2666" t="s">
        <v>281</v>
      </c>
      <c r="I2666">
        <v>507</v>
      </c>
      <c r="J2666" t="s">
        <v>549</v>
      </c>
      <c r="K2666" t="s">
        <v>550</v>
      </c>
      <c r="L2666">
        <v>61310</v>
      </c>
      <c r="M2666" t="s">
        <v>521</v>
      </c>
      <c r="N2666" t="s">
        <v>522</v>
      </c>
      <c r="O2666">
        <v>61310</v>
      </c>
      <c r="P2666" t="s">
        <v>521</v>
      </c>
      <c r="Q2666" t="s">
        <v>522</v>
      </c>
      <c r="R2666" t="s">
        <v>553</v>
      </c>
      <c r="S2666" s="43">
        <v>0</v>
      </c>
      <c r="U2666" s="43">
        <v>20</v>
      </c>
      <c r="IF2666">
        <v>61310</v>
      </c>
      <c r="IG2666" t="s">
        <v>521</v>
      </c>
      <c r="IH2666" t="s">
        <v>284</v>
      </c>
      <c r="IK2666">
        <v>-2</v>
      </c>
      <c r="IL2666" t="s">
        <v>278</v>
      </c>
      <c r="IM2666" t="s">
        <v>279</v>
      </c>
      <c r="IN2666" t="s">
        <v>466</v>
      </c>
      <c r="IP2666" t="s">
        <v>521</v>
      </c>
    </row>
    <row r="2667" spans="1:250" x14ac:dyDescent="0.35">
      <c r="A2667">
        <v>16121</v>
      </c>
      <c r="B2667">
        <v>-922729984</v>
      </c>
      <c r="C2667">
        <v>1837</v>
      </c>
      <c r="D2667" t="s">
        <v>272</v>
      </c>
      <c r="E2667" t="s">
        <v>273</v>
      </c>
      <c r="F2667">
        <v>7057</v>
      </c>
      <c r="G2667" t="s">
        <v>290</v>
      </c>
      <c r="H2667" t="s">
        <v>291</v>
      </c>
      <c r="I2667">
        <v>528</v>
      </c>
      <c r="J2667" t="s">
        <v>531</v>
      </c>
      <c r="K2667" t="s">
        <v>532</v>
      </c>
      <c r="L2667">
        <v>49627</v>
      </c>
      <c r="M2667" t="s">
        <v>514</v>
      </c>
      <c r="N2667" t="s">
        <v>515</v>
      </c>
      <c r="O2667">
        <v>49627</v>
      </c>
      <c r="P2667" t="s">
        <v>514</v>
      </c>
      <c r="Q2667" t="s">
        <v>515</v>
      </c>
      <c r="R2667" t="s">
        <v>553</v>
      </c>
      <c r="S2667" s="43">
        <v>0</v>
      </c>
      <c r="U2667" s="43">
        <v>20</v>
      </c>
      <c r="IF2667">
        <v>49627</v>
      </c>
      <c r="IG2667" t="s">
        <v>514</v>
      </c>
      <c r="IH2667" t="s">
        <v>292</v>
      </c>
      <c r="IK2667">
        <v>-2</v>
      </c>
      <c r="IL2667" t="s">
        <v>278</v>
      </c>
      <c r="IM2667" t="s">
        <v>279</v>
      </c>
      <c r="IN2667" t="s">
        <v>471</v>
      </c>
      <c r="IP2667" t="s">
        <v>514</v>
      </c>
    </row>
    <row r="2668" spans="1:250" x14ac:dyDescent="0.35">
      <c r="A2668">
        <v>16122</v>
      </c>
      <c r="B2668">
        <v>-922729984</v>
      </c>
      <c r="C2668">
        <v>1837</v>
      </c>
      <c r="D2668" t="s">
        <v>272</v>
      </c>
      <c r="E2668" t="s">
        <v>273</v>
      </c>
      <c r="F2668">
        <v>7057</v>
      </c>
      <c r="G2668" t="s">
        <v>290</v>
      </c>
      <c r="H2668" t="s">
        <v>291</v>
      </c>
      <c r="I2668">
        <v>527</v>
      </c>
      <c r="J2668" t="s">
        <v>535</v>
      </c>
      <c r="K2668" t="s">
        <v>536</v>
      </c>
      <c r="L2668">
        <v>49627</v>
      </c>
      <c r="M2668" t="s">
        <v>514</v>
      </c>
      <c r="N2668" t="s">
        <v>515</v>
      </c>
      <c r="O2668">
        <v>49627</v>
      </c>
      <c r="P2668" t="s">
        <v>514</v>
      </c>
      <c r="Q2668" t="s">
        <v>515</v>
      </c>
      <c r="R2668" t="s">
        <v>553</v>
      </c>
      <c r="S2668" s="43">
        <v>0</v>
      </c>
      <c r="U2668" s="43">
        <v>20</v>
      </c>
      <c r="IF2668">
        <v>49627</v>
      </c>
      <c r="IG2668" t="s">
        <v>514</v>
      </c>
      <c r="IH2668" t="s">
        <v>292</v>
      </c>
      <c r="IK2668">
        <v>-2</v>
      </c>
      <c r="IL2668" t="s">
        <v>278</v>
      </c>
      <c r="IM2668" t="s">
        <v>279</v>
      </c>
      <c r="IN2668" t="s">
        <v>471</v>
      </c>
      <c r="IP2668" t="s">
        <v>514</v>
      </c>
    </row>
    <row r="2669" spans="1:250" x14ac:dyDescent="0.35">
      <c r="A2669">
        <v>16123</v>
      </c>
      <c r="B2669">
        <v>-922729984</v>
      </c>
      <c r="C2669">
        <v>1837</v>
      </c>
      <c r="D2669" t="s">
        <v>272</v>
      </c>
      <c r="E2669" t="s">
        <v>273</v>
      </c>
      <c r="F2669">
        <v>9695</v>
      </c>
      <c r="G2669" t="s">
        <v>280</v>
      </c>
      <c r="H2669" t="s">
        <v>281</v>
      </c>
      <c r="I2669">
        <v>507</v>
      </c>
      <c r="J2669" t="s">
        <v>549</v>
      </c>
      <c r="K2669" t="s">
        <v>550</v>
      </c>
      <c r="L2669">
        <v>62264</v>
      </c>
      <c r="M2669" t="s">
        <v>523</v>
      </c>
      <c r="N2669" t="s">
        <v>524</v>
      </c>
      <c r="O2669">
        <v>62264</v>
      </c>
      <c r="P2669" t="s">
        <v>523</v>
      </c>
      <c r="Q2669" t="s">
        <v>524</v>
      </c>
      <c r="R2669" t="s">
        <v>553</v>
      </c>
      <c r="S2669" s="43">
        <v>0</v>
      </c>
      <c r="U2669" s="43">
        <v>20</v>
      </c>
      <c r="IF2669">
        <v>62264</v>
      </c>
      <c r="IG2669" t="s">
        <v>523</v>
      </c>
      <c r="IH2669" t="s">
        <v>284</v>
      </c>
      <c r="IK2669">
        <v>-2</v>
      </c>
      <c r="IL2669" t="s">
        <v>278</v>
      </c>
      <c r="IM2669" t="s">
        <v>279</v>
      </c>
      <c r="IN2669" t="s">
        <v>466</v>
      </c>
      <c r="IP2669" t="s">
        <v>523</v>
      </c>
    </row>
    <row r="2670" spans="1:250" x14ac:dyDescent="0.35">
      <c r="A2670">
        <v>16124</v>
      </c>
      <c r="B2670">
        <v>-922729984</v>
      </c>
      <c r="C2670">
        <v>1837</v>
      </c>
      <c r="D2670" t="s">
        <v>272</v>
      </c>
      <c r="E2670" t="s">
        <v>273</v>
      </c>
      <c r="F2670">
        <v>9695</v>
      </c>
      <c r="G2670" t="s">
        <v>280</v>
      </c>
      <c r="H2670" t="s">
        <v>281</v>
      </c>
      <c r="I2670">
        <v>528</v>
      </c>
      <c r="J2670" t="s">
        <v>531</v>
      </c>
      <c r="K2670" t="s">
        <v>532</v>
      </c>
      <c r="L2670">
        <v>61310</v>
      </c>
      <c r="M2670" t="s">
        <v>521</v>
      </c>
      <c r="N2670" t="s">
        <v>522</v>
      </c>
      <c r="O2670">
        <v>61310</v>
      </c>
      <c r="P2670" t="s">
        <v>521</v>
      </c>
      <c r="Q2670" t="s">
        <v>522</v>
      </c>
      <c r="R2670" t="s">
        <v>553</v>
      </c>
      <c r="S2670" s="43">
        <v>0</v>
      </c>
      <c r="U2670" s="43">
        <v>20</v>
      </c>
      <c r="IF2670">
        <v>61310</v>
      </c>
      <c r="IG2670" t="s">
        <v>521</v>
      </c>
      <c r="IH2670" t="s">
        <v>284</v>
      </c>
      <c r="IK2670">
        <v>-2</v>
      </c>
      <c r="IL2670" t="s">
        <v>278</v>
      </c>
      <c r="IM2670" t="s">
        <v>279</v>
      </c>
      <c r="IN2670" t="s">
        <v>466</v>
      </c>
      <c r="IP2670" t="s">
        <v>521</v>
      </c>
    </row>
    <row r="2671" spans="1:250" x14ac:dyDescent="0.35">
      <c r="A2671">
        <v>16125</v>
      </c>
      <c r="B2671">
        <v>-922729984</v>
      </c>
      <c r="C2671">
        <v>1837</v>
      </c>
      <c r="D2671" t="s">
        <v>272</v>
      </c>
      <c r="E2671" t="s">
        <v>273</v>
      </c>
      <c r="F2671">
        <v>9695</v>
      </c>
      <c r="G2671" t="s">
        <v>280</v>
      </c>
      <c r="H2671" t="s">
        <v>281</v>
      </c>
      <c r="I2671">
        <v>527</v>
      </c>
      <c r="J2671" t="s">
        <v>535</v>
      </c>
      <c r="K2671" t="s">
        <v>536</v>
      </c>
      <c r="L2671">
        <v>61310</v>
      </c>
      <c r="M2671" t="s">
        <v>521</v>
      </c>
      <c r="N2671" t="s">
        <v>522</v>
      </c>
      <c r="O2671">
        <v>61310</v>
      </c>
      <c r="P2671" t="s">
        <v>521</v>
      </c>
      <c r="Q2671" t="s">
        <v>522</v>
      </c>
      <c r="R2671" t="s">
        <v>553</v>
      </c>
      <c r="S2671" s="43">
        <v>0</v>
      </c>
      <c r="U2671" s="43">
        <v>20</v>
      </c>
      <c r="IF2671">
        <v>61310</v>
      </c>
      <c r="IG2671" t="s">
        <v>521</v>
      </c>
      <c r="IH2671" t="s">
        <v>284</v>
      </c>
      <c r="IK2671">
        <v>-2</v>
      </c>
      <c r="IL2671" t="s">
        <v>278</v>
      </c>
      <c r="IM2671" t="s">
        <v>279</v>
      </c>
      <c r="IN2671" t="s">
        <v>466</v>
      </c>
      <c r="IP2671" t="s">
        <v>521</v>
      </c>
    </row>
    <row r="2672" spans="1:250" x14ac:dyDescent="0.35">
      <c r="A2672">
        <v>16126</v>
      </c>
      <c r="B2672">
        <v>-922729984</v>
      </c>
      <c r="C2672">
        <v>1837</v>
      </c>
      <c r="D2672" t="s">
        <v>272</v>
      </c>
      <c r="E2672" t="s">
        <v>273</v>
      </c>
      <c r="F2672">
        <v>9695</v>
      </c>
      <c r="G2672" t="s">
        <v>280</v>
      </c>
      <c r="H2672" t="s">
        <v>281</v>
      </c>
      <c r="I2672">
        <v>523</v>
      </c>
      <c r="J2672" t="s">
        <v>537</v>
      </c>
      <c r="K2672" t="s">
        <v>538</v>
      </c>
      <c r="L2672">
        <v>61310</v>
      </c>
      <c r="M2672" t="s">
        <v>521</v>
      </c>
      <c r="N2672" t="s">
        <v>522</v>
      </c>
      <c r="O2672">
        <v>61310</v>
      </c>
      <c r="P2672" t="s">
        <v>521</v>
      </c>
      <c r="Q2672" t="s">
        <v>522</v>
      </c>
      <c r="R2672" t="s">
        <v>553</v>
      </c>
      <c r="S2672" s="43">
        <v>0</v>
      </c>
      <c r="U2672" s="43">
        <v>20</v>
      </c>
      <c r="IF2672">
        <v>61310</v>
      </c>
      <c r="IG2672" t="s">
        <v>521</v>
      </c>
      <c r="IH2672" t="s">
        <v>284</v>
      </c>
      <c r="IK2672">
        <v>-2</v>
      </c>
      <c r="IL2672" t="s">
        <v>278</v>
      </c>
      <c r="IM2672" t="s">
        <v>279</v>
      </c>
      <c r="IN2672" t="s">
        <v>466</v>
      </c>
      <c r="IP2672" t="s">
        <v>521</v>
      </c>
    </row>
    <row r="2673" spans="1:250" x14ac:dyDescent="0.35">
      <c r="A2673">
        <v>16127</v>
      </c>
      <c r="B2673">
        <v>-922729984</v>
      </c>
      <c r="C2673">
        <v>1837</v>
      </c>
      <c r="D2673" t="s">
        <v>272</v>
      </c>
      <c r="E2673" t="s">
        <v>273</v>
      </c>
      <c r="F2673">
        <v>9695</v>
      </c>
      <c r="G2673" t="s">
        <v>280</v>
      </c>
      <c r="H2673" t="s">
        <v>281</v>
      </c>
      <c r="I2673">
        <v>521</v>
      </c>
      <c r="J2673" t="s">
        <v>539</v>
      </c>
      <c r="K2673" t="s">
        <v>540</v>
      </c>
      <c r="L2673">
        <v>61310</v>
      </c>
      <c r="M2673" t="s">
        <v>521</v>
      </c>
      <c r="N2673" t="s">
        <v>522</v>
      </c>
      <c r="O2673">
        <v>61310</v>
      </c>
      <c r="P2673" t="s">
        <v>521</v>
      </c>
      <c r="Q2673" t="s">
        <v>522</v>
      </c>
      <c r="R2673" t="s">
        <v>553</v>
      </c>
      <c r="S2673" s="43">
        <v>0</v>
      </c>
      <c r="U2673" s="43">
        <v>20</v>
      </c>
      <c r="IF2673">
        <v>61310</v>
      </c>
      <c r="IG2673" t="s">
        <v>521</v>
      </c>
      <c r="IH2673" t="s">
        <v>284</v>
      </c>
      <c r="IK2673">
        <v>-2</v>
      </c>
      <c r="IL2673" t="s">
        <v>278</v>
      </c>
      <c r="IM2673" t="s">
        <v>279</v>
      </c>
      <c r="IN2673" t="s">
        <v>466</v>
      </c>
      <c r="IP2673" t="s">
        <v>521</v>
      </c>
    </row>
    <row r="2674" spans="1:250" x14ac:dyDescent="0.35">
      <c r="A2674">
        <v>16128</v>
      </c>
      <c r="B2674">
        <v>-922729984</v>
      </c>
      <c r="C2674">
        <v>1837</v>
      </c>
      <c r="D2674" t="s">
        <v>272</v>
      </c>
      <c r="E2674" t="s">
        <v>273</v>
      </c>
      <c r="F2674">
        <v>9695</v>
      </c>
      <c r="G2674" t="s">
        <v>280</v>
      </c>
      <c r="H2674" t="s">
        <v>281</v>
      </c>
      <c r="I2674">
        <v>519</v>
      </c>
      <c r="J2674" t="s">
        <v>541</v>
      </c>
      <c r="K2674" t="s">
        <v>542</v>
      </c>
      <c r="L2674">
        <v>61310</v>
      </c>
      <c r="M2674" t="s">
        <v>521</v>
      </c>
      <c r="N2674" t="s">
        <v>522</v>
      </c>
      <c r="O2674">
        <v>61310</v>
      </c>
      <c r="P2674" t="s">
        <v>521</v>
      </c>
      <c r="Q2674" t="s">
        <v>522</v>
      </c>
      <c r="R2674" t="s">
        <v>553</v>
      </c>
      <c r="S2674" s="43">
        <v>0</v>
      </c>
      <c r="U2674" s="43">
        <v>20</v>
      </c>
      <c r="IF2674">
        <v>61310</v>
      </c>
      <c r="IG2674" t="s">
        <v>521</v>
      </c>
      <c r="IH2674" t="s">
        <v>284</v>
      </c>
      <c r="IK2674">
        <v>-2</v>
      </c>
      <c r="IL2674" t="s">
        <v>278</v>
      </c>
      <c r="IM2674" t="s">
        <v>279</v>
      </c>
      <c r="IN2674" t="s">
        <v>466</v>
      </c>
      <c r="IP2674" t="s">
        <v>521</v>
      </c>
    </row>
    <row r="2675" spans="1:250" x14ac:dyDescent="0.35">
      <c r="A2675">
        <v>16129</v>
      </c>
      <c r="B2675">
        <v>-922729984</v>
      </c>
      <c r="C2675">
        <v>1837</v>
      </c>
      <c r="D2675" t="s">
        <v>272</v>
      </c>
      <c r="E2675" t="s">
        <v>273</v>
      </c>
      <c r="F2675">
        <v>9695</v>
      </c>
      <c r="G2675" t="s">
        <v>280</v>
      </c>
      <c r="H2675" t="s">
        <v>281</v>
      </c>
      <c r="I2675">
        <v>523</v>
      </c>
      <c r="J2675" t="s">
        <v>537</v>
      </c>
      <c r="K2675" t="s">
        <v>538</v>
      </c>
      <c r="L2675">
        <v>62264</v>
      </c>
      <c r="M2675" t="s">
        <v>523</v>
      </c>
      <c r="N2675" t="s">
        <v>524</v>
      </c>
      <c r="O2675">
        <v>62264</v>
      </c>
      <c r="P2675" t="s">
        <v>523</v>
      </c>
      <c r="Q2675" t="s">
        <v>524</v>
      </c>
      <c r="R2675" t="s">
        <v>553</v>
      </c>
      <c r="S2675" s="43">
        <v>0</v>
      </c>
      <c r="U2675" s="43">
        <v>20</v>
      </c>
      <c r="IF2675">
        <v>62264</v>
      </c>
      <c r="IG2675" t="s">
        <v>523</v>
      </c>
      <c r="IH2675" t="s">
        <v>284</v>
      </c>
      <c r="IK2675">
        <v>-2</v>
      </c>
      <c r="IL2675" t="s">
        <v>278</v>
      </c>
      <c r="IM2675" t="s">
        <v>279</v>
      </c>
      <c r="IN2675" t="s">
        <v>466</v>
      </c>
      <c r="IP2675" t="s">
        <v>523</v>
      </c>
    </row>
    <row r="2676" spans="1:250" x14ac:dyDescent="0.35">
      <c r="A2676">
        <v>16130</v>
      </c>
      <c r="B2676">
        <v>-922729984</v>
      </c>
      <c r="C2676">
        <v>1837</v>
      </c>
      <c r="D2676" t="s">
        <v>272</v>
      </c>
      <c r="E2676" t="s">
        <v>273</v>
      </c>
      <c r="F2676">
        <v>9695</v>
      </c>
      <c r="G2676" t="s">
        <v>280</v>
      </c>
      <c r="H2676" t="s">
        <v>281</v>
      </c>
      <c r="I2676">
        <v>521</v>
      </c>
      <c r="J2676" t="s">
        <v>539</v>
      </c>
      <c r="K2676" t="s">
        <v>540</v>
      </c>
      <c r="L2676">
        <v>62264</v>
      </c>
      <c r="M2676" t="s">
        <v>523</v>
      </c>
      <c r="N2676" t="s">
        <v>524</v>
      </c>
      <c r="O2676">
        <v>62264</v>
      </c>
      <c r="P2676" t="s">
        <v>523</v>
      </c>
      <c r="Q2676" t="s">
        <v>524</v>
      </c>
      <c r="R2676" t="s">
        <v>553</v>
      </c>
      <c r="S2676" s="43">
        <v>0</v>
      </c>
      <c r="U2676" s="43">
        <v>20</v>
      </c>
      <c r="IF2676">
        <v>62264</v>
      </c>
      <c r="IG2676" t="s">
        <v>523</v>
      </c>
      <c r="IH2676" t="s">
        <v>284</v>
      </c>
      <c r="IK2676">
        <v>-2</v>
      </c>
      <c r="IL2676" t="s">
        <v>278</v>
      </c>
      <c r="IM2676" t="s">
        <v>279</v>
      </c>
      <c r="IN2676" t="s">
        <v>466</v>
      </c>
      <c r="IP2676" t="s">
        <v>523</v>
      </c>
    </row>
    <row r="2677" spans="1:250" x14ac:dyDescent="0.35">
      <c r="A2677">
        <v>16131</v>
      </c>
      <c r="B2677">
        <v>-922729984</v>
      </c>
      <c r="C2677">
        <v>1837</v>
      </c>
      <c r="D2677" t="s">
        <v>272</v>
      </c>
      <c r="E2677" t="s">
        <v>273</v>
      </c>
      <c r="F2677">
        <v>9695</v>
      </c>
      <c r="G2677" t="s">
        <v>280</v>
      </c>
      <c r="H2677" t="s">
        <v>281</v>
      </c>
      <c r="I2677">
        <v>519</v>
      </c>
      <c r="J2677" t="s">
        <v>541</v>
      </c>
      <c r="K2677" t="s">
        <v>542</v>
      </c>
      <c r="L2677">
        <v>62264</v>
      </c>
      <c r="M2677" t="s">
        <v>523</v>
      </c>
      <c r="N2677" t="s">
        <v>524</v>
      </c>
      <c r="O2677">
        <v>62264</v>
      </c>
      <c r="P2677" t="s">
        <v>523</v>
      </c>
      <c r="Q2677" t="s">
        <v>524</v>
      </c>
      <c r="R2677" t="s">
        <v>553</v>
      </c>
      <c r="S2677" s="43">
        <v>0</v>
      </c>
      <c r="U2677" s="43">
        <v>20</v>
      </c>
      <c r="IF2677">
        <v>62264</v>
      </c>
      <c r="IG2677" t="s">
        <v>523</v>
      </c>
      <c r="IH2677" t="s">
        <v>284</v>
      </c>
      <c r="IK2677">
        <v>-2</v>
      </c>
      <c r="IL2677" t="s">
        <v>278</v>
      </c>
      <c r="IM2677" t="s">
        <v>279</v>
      </c>
      <c r="IN2677" t="s">
        <v>466</v>
      </c>
      <c r="IP2677" t="s">
        <v>523</v>
      </c>
    </row>
    <row r="2678" spans="1:250" x14ac:dyDescent="0.35">
      <c r="A2678">
        <v>16132</v>
      </c>
      <c r="B2678">
        <v>-922729984</v>
      </c>
      <c r="C2678">
        <v>1837</v>
      </c>
      <c r="D2678" t="s">
        <v>272</v>
      </c>
      <c r="E2678" t="s">
        <v>273</v>
      </c>
      <c r="F2678">
        <v>9695</v>
      </c>
      <c r="G2678" t="s">
        <v>280</v>
      </c>
      <c r="H2678" t="s">
        <v>281</v>
      </c>
      <c r="I2678">
        <v>515</v>
      </c>
      <c r="J2678" t="s">
        <v>543</v>
      </c>
      <c r="K2678" t="s">
        <v>544</v>
      </c>
      <c r="L2678">
        <v>62264</v>
      </c>
      <c r="M2678" t="s">
        <v>523</v>
      </c>
      <c r="N2678" t="s">
        <v>524</v>
      </c>
      <c r="O2678">
        <v>62264</v>
      </c>
      <c r="P2678" t="s">
        <v>523</v>
      </c>
      <c r="Q2678" t="s">
        <v>524</v>
      </c>
      <c r="R2678" t="s">
        <v>553</v>
      </c>
      <c r="S2678" s="43">
        <v>0</v>
      </c>
      <c r="U2678" s="43">
        <v>20</v>
      </c>
      <c r="IF2678">
        <v>62264</v>
      </c>
      <c r="IG2678" t="s">
        <v>523</v>
      </c>
      <c r="IH2678" t="s">
        <v>284</v>
      </c>
      <c r="IK2678">
        <v>-2</v>
      </c>
      <c r="IL2678" t="s">
        <v>278</v>
      </c>
      <c r="IM2678" t="s">
        <v>279</v>
      </c>
      <c r="IN2678" t="s">
        <v>466</v>
      </c>
      <c r="IP2678" t="s">
        <v>523</v>
      </c>
    </row>
    <row r="2679" spans="1:250" x14ac:dyDescent="0.35">
      <c r="A2679">
        <v>16133</v>
      </c>
      <c r="B2679">
        <v>-922729984</v>
      </c>
      <c r="C2679">
        <v>1837</v>
      </c>
      <c r="D2679" t="s">
        <v>272</v>
      </c>
      <c r="E2679" t="s">
        <v>273</v>
      </c>
      <c r="F2679">
        <v>9695</v>
      </c>
      <c r="G2679" t="s">
        <v>280</v>
      </c>
      <c r="H2679" t="s">
        <v>281</v>
      </c>
      <c r="I2679">
        <v>513</v>
      </c>
      <c r="J2679" t="s">
        <v>545</v>
      </c>
      <c r="K2679" t="s">
        <v>546</v>
      </c>
      <c r="L2679">
        <v>62264</v>
      </c>
      <c r="M2679" t="s">
        <v>523</v>
      </c>
      <c r="N2679" t="s">
        <v>524</v>
      </c>
      <c r="O2679">
        <v>62264</v>
      </c>
      <c r="P2679" t="s">
        <v>523</v>
      </c>
      <c r="Q2679" t="s">
        <v>524</v>
      </c>
      <c r="R2679" t="s">
        <v>553</v>
      </c>
      <c r="S2679" s="43">
        <v>0</v>
      </c>
      <c r="U2679" s="43">
        <v>20</v>
      </c>
      <c r="IF2679">
        <v>62264</v>
      </c>
      <c r="IG2679" t="s">
        <v>523</v>
      </c>
      <c r="IH2679" t="s">
        <v>284</v>
      </c>
      <c r="IK2679">
        <v>-2</v>
      </c>
      <c r="IL2679" t="s">
        <v>278</v>
      </c>
      <c r="IM2679" t="s">
        <v>279</v>
      </c>
      <c r="IN2679" t="s">
        <v>466</v>
      </c>
      <c r="IP2679" t="s">
        <v>523</v>
      </c>
    </row>
    <row r="2680" spans="1:250" x14ac:dyDescent="0.35">
      <c r="A2680">
        <v>16134</v>
      </c>
      <c r="B2680">
        <v>-922729984</v>
      </c>
      <c r="C2680">
        <v>1837</v>
      </c>
      <c r="D2680" t="s">
        <v>272</v>
      </c>
      <c r="E2680" t="s">
        <v>273</v>
      </c>
      <c r="F2680">
        <v>9695</v>
      </c>
      <c r="G2680" t="s">
        <v>280</v>
      </c>
      <c r="H2680" t="s">
        <v>281</v>
      </c>
      <c r="I2680">
        <v>509</v>
      </c>
      <c r="J2680" t="s">
        <v>547</v>
      </c>
      <c r="K2680" t="s">
        <v>548</v>
      </c>
      <c r="L2680">
        <v>62264</v>
      </c>
      <c r="M2680" t="s">
        <v>523</v>
      </c>
      <c r="N2680" t="s">
        <v>524</v>
      </c>
      <c r="O2680">
        <v>62264</v>
      </c>
      <c r="P2680" t="s">
        <v>523</v>
      </c>
      <c r="Q2680" t="s">
        <v>524</v>
      </c>
      <c r="R2680" t="s">
        <v>553</v>
      </c>
      <c r="S2680" s="43">
        <v>0</v>
      </c>
      <c r="U2680" s="43">
        <v>20</v>
      </c>
      <c r="IF2680">
        <v>62264</v>
      </c>
      <c r="IG2680" t="s">
        <v>523</v>
      </c>
      <c r="IH2680" t="s">
        <v>284</v>
      </c>
      <c r="IK2680">
        <v>-2</v>
      </c>
      <c r="IL2680" t="s">
        <v>278</v>
      </c>
      <c r="IM2680" t="s">
        <v>279</v>
      </c>
      <c r="IN2680" t="s">
        <v>466</v>
      </c>
      <c r="IP2680" t="s">
        <v>523</v>
      </c>
    </row>
    <row r="2681" spans="1:250" x14ac:dyDescent="0.35">
      <c r="A2681">
        <v>16135</v>
      </c>
      <c r="B2681">
        <v>-922729984</v>
      </c>
      <c r="C2681">
        <v>1837</v>
      </c>
      <c r="D2681" t="s">
        <v>272</v>
      </c>
      <c r="E2681" t="s">
        <v>273</v>
      </c>
      <c r="F2681">
        <v>9695</v>
      </c>
      <c r="G2681" t="s">
        <v>280</v>
      </c>
      <c r="H2681" t="s">
        <v>281</v>
      </c>
      <c r="I2681">
        <v>515</v>
      </c>
      <c r="J2681" t="s">
        <v>543</v>
      </c>
      <c r="K2681" t="s">
        <v>544</v>
      </c>
      <c r="L2681">
        <v>70481</v>
      </c>
      <c r="M2681" t="s">
        <v>526</v>
      </c>
      <c r="N2681" t="s">
        <v>525</v>
      </c>
      <c r="O2681">
        <v>70481</v>
      </c>
      <c r="P2681" t="s">
        <v>526</v>
      </c>
      <c r="Q2681" t="s">
        <v>525</v>
      </c>
      <c r="R2681" t="s">
        <v>553</v>
      </c>
      <c r="S2681" s="43">
        <v>0</v>
      </c>
      <c r="U2681" s="43">
        <v>20</v>
      </c>
      <c r="IF2681">
        <v>70481</v>
      </c>
      <c r="IG2681" t="s">
        <v>526</v>
      </c>
      <c r="IH2681" t="s">
        <v>284</v>
      </c>
      <c r="IK2681">
        <v>-2</v>
      </c>
      <c r="IL2681" t="s">
        <v>278</v>
      </c>
      <c r="IM2681" t="s">
        <v>279</v>
      </c>
      <c r="IN2681" t="s">
        <v>466</v>
      </c>
      <c r="IP2681" t="s">
        <v>526</v>
      </c>
    </row>
    <row r="2682" spans="1:250" x14ac:dyDescent="0.35">
      <c r="A2682">
        <v>16136</v>
      </c>
      <c r="B2682">
        <v>-922729984</v>
      </c>
      <c r="C2682">
        <v>1837</v>
      </c>
      <c r="D2682" t="s">
        <v>272</v>
      </c>
      <c r="E2682" t="s">
        <v>273</v>
      </c>
      <c r="F2682">
        <v>9695</v>
      </c>
      <c r="G2682" t="s">
        <v>280</v>
      </c>
      <c r="H2682" t="s">
        <v>281</v>
      </c>
      <c r="I2682">
        <v>513</v>
      </c>
      <c r="J2682" t="s">
        <v>545</v>
      </c>
      <c r="K2682" t="s">
        <v>546</v>
      </c>
      <c r="L2682">
        <v>70481</v>
      </c>
      <c r="M2682" t="s">
        <v>526</v>
      </c>
      <c r="N2682" t="s">
        <v>525</v>
      </c>
      <c r="O2682">
        <v>70481</v>
      </c>
      <c r="P2682" t="s">
        <v>526</v>
      </c>
      <c r="Q2682" t="s">
        <v>525</v>
      </c>
      <c r="R2682" t="s">
        <v>553</v>
      </c>
      <c r="S2682" s="43">
        <v>0</v>
      </c>
      <c r="U2682" s="43">
        <v>20</v>
      </c>
      <c r="IF2682">
        <v>70481</v>
      </c>
      <c r="IG2682" t="s">
        <v>526</v>
      </c>
      <c r="IH2682" t="s">
        <v>284</v>
      </c>
      <c r="IK2682">
        <v>-2</v>
      </c>
      <c r="IL2682" t="s">
        <v>278</v>
      </c>
      <c r="IM2682" t="s">
        <v>279</v>
      </c>
      <c r="IN2682" t="s">
        <v>466</v>
      </c>
      <c r="IP2682" t="s">
        <v>526</v>
      </c>
    </row>
    <row r="2683" spans="1:250" x14ac:dyDescent="0.35">
      <c r="A2683">
        <v>16137</v>
      </c>
      <c r="B2683">
        <v>-922729984</v>
      </c>
      <c r="C2683">
        <v>1837</v>
      </c>
      <c r="D2683" t="s">
        <v>272</v>
      </c>
      <c r="E2683" t="s">
        <v>273</v>
      </c>
      <c r="F2683">
        <v>9695</v>
      </c>
      <c r="G2683" t="s">
        <v>280</v>
      </c>
      <c r="H2683" t="s">
        <v>281</v>
      </c>
      <c r="I2683">
        <v>509</v>
      </c>
      <c r="J2683" t="s">
        <v>547</v>
      </c>
      <c r="K2683" t="s">
        <v>548</v>
      </c>
      <c r="L2683">
        <v>70481</v>
      </c>
      <c r="M2683" t="s">
        <v>526</v>
      </c>
      <c r="N2683" t="s">
        <v>525</v>
      </c>
      <c r="O2683">
        <v>70481</v>
      </c>
      <c r="P2683" t="s">
        <v>526</v>
      </c>
      <c r="Q2683" t="s">
        <v>525</v>
      </c>
      <c r="R2683" t="s">
        <v>553</v>
      </c>
      <c r="S2683" s="43">
        <v>0</v>
      </c>
      <c r="U2683" s="43">
        <v>20</v>
      </c>
      <c r="IF2683">
        <v>70481</v>
      </c>
      <c r="IG2683" t="s">
        <v>526</v>
      </c>
      <c r="IH2683" t="s">
        <v>284</v>
      </c>
      <c r="IK2683">
        <v>-2</v>
      </c>
      <c r="IL2683" t="s">
        <v>278</v>
      </c>
      <c r="IM2683" t="s">
        <v>279</v>
      </c>
      <c r="IN2683" t="s">
        <v>466</v>
      </c>
      <c r="IP2683" t="s">
        <v>526</v>
      </c>
    </row>
    <row r="2684" spans="1:250" x14ac:dyDescent="0.35">
      <c r="A2684">
        <v>16138</v>
      </c>
      <c r="B2684">
        <v>-922729984</v>
      </c>
      <c r="C2684">
        <v>1837</v>
      </c>
      <c r="D2684" t="s">
        <v>272</v>
      </c>
      <c r="E2684" t="s">
        <v>273</v>
      </c>
      <c r="F2684">
        <v>9695</v>
      </c>
      <c r="G2684" t="s">
        <v>280</v>
      </c>
      <c r="H2684" t="s">
        <v>281</v>
      </c>
      <c r="I2684">
        <v>507</v>
      </c>
      <c r="J2684" t="s">
        <v>549</v>
      </c>
      <c r="K2684" t="s">
        <v>550</v>
      </c>
      <c r="L2684">
        <v>70481</v>
      </c>
      <c r="M2684" t="s">
        <v>526</v>
      </c>
      <c r="N2684" t="s">
        <v>525</v>
      </c>
      <c r="O2684">
        <v>70481</v>
      </c>
      <c r="P2684" t="s">
        <v>526</v>
      </c>
      <c r="Q2684" t="s">
        <v>525</v>
      </c>
      <c r="R2684" t="s">
        <v>553</v>
      </c>
      <c r="S2684" s="43">
        <v>0</v>
      </c>
      <c r="U2684" s="43">
        <v>20</v>
      </c>
      <c r="IF2684">
        <v>70481</v>
      </c>
      <c r="IG2684" t="s">
        <v>526</v>
      </c>
      <c r="IH2684" t="s">
        <v>284</v>
      </c>
      <c r="IK2684">
        <v>-2</v>
      </c>
      <c r="IL2684" t="s">
        <v>278</v>
      </c>
      <c r="IM2684" t="s">
        <v>279</v>
      </c>
      <c r="IN2684" t="s">
        <v>466</v>
      </c>
      <c r="IP2684" t="s">
        <v>526</v>
      </c>
    </row>
    <row r="2685" spans="1:250" x14ac:dyDescent="0.35">
      <c r="A2685">
        <v>16139</v>
      </c>
      <c r="B2685">
        <v>-922729984</v>
      </c>
      <c r="C2685">
        <v>1837</v>
      </c>
      <c r="D2685" t="s">
        <v>272</v>
      </c>
      <c r="E2685" t="s">
        <v>273</v>
      </c>
      <c r="F2685">
        <v>9695</v>
      </c>
      <c r="G2685" t="s">
        <v>280</v>
      </c>
      <c r="H2685" t="s">
        <v>281</v>
      </c>
      <c r="I2685">
        <v>528</v>
      </c>
      <c r="J2685" t="s">
        <v>531</v>
      </c>
      <c r="K2685" t="s">
        <v>532</v>
      </c>
      <c r="L2685">
        <v>62264</v>
      </c>
      <c r="M2685" t="s">
        <v>523</v>
      </c>
      <c r="N2685" t="s">
        <v>524</v>
      </c>
      <c r="O2685">
        <v>62264</v>
      </c>
      <c r="P2685" t="s">
        <v>523</v>
      </c>
      <c r="Q2685" t="s">
        <v>524</v>
      </c>
      <c r="R2685" t="s">
        <v>553</v>
      </c>
      <c r="S2685" s="43">
        <v>0</v>
      </c>
      <c r="U2685" s="43">
        <v>20</v>
      </c>
      <c r="IF2685">
        <v>62264</v>
      </c>
      <c r="IG2685" t="s">
        <v>523</v>
      </c>
      <c r="IH2685" t="s">
        <v>284</v>
      </c>
      <c r="IK2685">
        <v>-2</v>
      </c>
      <c r="IL2685" t="s">
        <v>278</v>
      </c>
      <c r="IM2685" t="s">
        <v>279</v>
      </c>
      <c r="IN2685" t="s">
        <v>466</v>
      </c>
      <c r="IP2685" t="s">
        <v>523</v>
      </c>
    </row>
    <row r="2686" spans="1:250" x14ac:dyDescent="0.35">
      <c r="A2686">
        <v>16140</v>
      </c>
      <c r="B2686">
        <v>-922729984</v>
      </c>
      <c r="C2686">
        <v>1837</v>
      </c>
      <c r="D2686" t="s">
        <v>272</v>
      </c>
      <c r="E2686" t="s">
        <v>273</v>
      </c>
      <c r="F2686">
        <v>9695</v>
      </c>
      <c r="G2686" t="s">
        <v>280</v>
      </c>
      <c r="H2686" t="s">
        <v>281</v>
      </c>
      <c r="I2686">
        <v>527</v>
      </c>
      <c r="J2686" t="s">
        <v>535</v>
      </c>
      <c r="K2686" t="s">
        <v>536</v>
      </c>
      <c r="L2686">
        <v>62264</v>
      </c>
      <c r="M2686" t="s">
        <v>523</v>
      </c>
      <c r="N2686" t="s">
        <v>524</v>
      </c>
      <c r="O2686">
        <v>62264</v>
      </c>
      <c r="P2686" t="s">
        <v>523</v>
      </c>
      <c r="Q2686" t="s">
        <v>524</v>
      </c>
      <c r="R2686" t="s">
        <v>553</v>
      </c>
      <c r="S2686" s="43">
        <v>0</v>
      </c>
      <c r="U2686" s="43">
        <v>20</v>
      </c>
      <c r="IF2686">
        <v>62264</v>
      </c>
      <c r="IG2686" t="s">
        <v>523</v>
      </c>
      <c r="IH2686" t="s">
        <v>284</v>
      </c>
      <c r="IK2686">
        <v>-2</v>
      </c>
      <c r="IL2686" t="s">
        <v>278</v>
      </c>
      <c r="IM2686" t="s">
        <v>279</v>
      </c>
      <c r="IN2686" t="s">
        <v>466</v>
      </c>
      <c r="IP2686" t="s">
        <v>523</v>
      </c>
    </row>
    <row r="2687" spans="1:250" x14ac:dyDescent="0.35">
      <c r="A2687">
        <v>16141</v>
      </c>
      <c r="B2687">
        <v>-922729984</v>
      </c>
      <c r="C2687">
        <v>1837</v>
      </c>
      <c r="D2687" t="s">
        <v>272</v>
      </c>
      <c r="E2687" t="s">
        <v>273</v>
      </c>
      <c r="F2687">
        <v>9695</v>
      </c>
      <c r="G2687" t="s">
        <v>280</v>
      </c>
      <c r="H2687" t="s">
        <v>281</v>
      </c>
      <c r="I2687">
        <v>507</v>
      </c>
      <c r="J2687" t="s">
        <v>549</v>
      </c>
      <c r="K2687" t="s">
        <v>550</v>
      </c>
      <c r="L2687">
        <v>78012</v>
      </c>
      <c r="M2687" t="s">
        <v>527</v>
      </c>
      <c r="N2687" t="s">
        <v>528</v>
      </c>
      <c r="O2687">
        <v>78012</v>
      </c>
      <c r="P2687" t="s">
        <v>527</v>
      </c>
      <c r="Q2687" t="s">
        <v>528</v>
      </c>
      <c r="R2687" t="s">
        <v>553</v>
      </c>
      <c r="S2687" s="43">
        <v>0</v>
      </c>
      <c r="U2687" s="43">
        <v>20</v>
      </c>
      <c r="IF2687">
        <v>78012</v>
      </c>
      <c r="IG2687" t="s">
        <v>527</v>
      </c>
      <c r="IH2687" t="s">
        <v>284</v>
      </c>
      <c r="IK2687">
        <v>-2</v>
      </c>
      <c r="IL2687" t="s">
        <v>278</v>
      </c>
      <c r="IM2687" t="s">
        <v>279</v>
      </c>
      <c r="IN2687" t="s">
        <v>466</v>
      </c>
      <c r="IP2687" t="s">
        <v>527</v>
      </c>
    </row>
    <row r="2688" spans="1:250" x14ac:dyDescent="0.35">
      <c r="A2688">
        <v>16142</v>
      </c>
      <c r="B2688">
        <v>-922729984</v>
      </c>
      <c r="C2688">
        <v>1837</v>
      </c>
      <c r="D2688" t="s">
        <v>272</v>
      </c>
      <c r="E2688" t="s">
        <v>273</v>
      </c>
      <c r="F2688">
        <v>9695</v>
      </c>
      <c r="G2688" t="s">
        <v>280</v>
      </c>
      <c r="H2688" t="s">
        <v>281</v>
      </c>
      <c r="I2688">
        <v>528</v>
      </c>
      <c r="J2688" t="s">
        <v>531</v>
      </c>
      <c r="K2688" t="s">
        <v>532</v>
      </c>
      <c r="L2688">
        <v>70481</v>
      </c>
      <c r="M2688" t="s">
        <v>526</v>
      </c>
      <c r="N2688" t="s">
        <v>525</v>
      </c>
      <c r="O2688">
        <v>70481</v>
      </c>
      <c r="P2688" t="s">
        <v>526</v>
      </c>
      <c r="Q2688" t="s">
        <v>525</v>
      </c>
      <c r="R2688" t="s">
        <v>553</v>
      </c>
      <c r="S2688" s="43">
        <v>0</v>
      </c>
      <c r="U2688" s="43">
        <v>20</v>
      </c>
      <c r="IF2688">
        <v>70481</v>
      </c>
      <c r="IG2688" t="s">
        <v>526</v>
      </c>
      <c r="IH2688" t="s">
        <v>284</v>
      </c>
      <c r="IK2688">
        <v>-2</v>
      </c>
      <c r="IL2688" t="s">
        <v>278</v>
      </c>
      <c r="IM2688" t="s">
        <v>279</v>
      </c>
      <c r="IN2688" t="s">
        <v>466</v>
      </c>
      <c r="IP2688" t="s">
        <v>526</v>
      </c>
    </row>
    <row r="2689" spans="1:250" x14ac:dyDescent="0.35">
      <c r="A2689">
        <v>16143</v>
      </c>
      <c r="B2689">
        <v>-922729984</v>
      </c>
      <c r="C2689">
        <v>1837</v>
      </c>
      <c r="D2689" t="s">
        <v>272</v>
      </c>
      <c r="E2689" t="s">
        <v>273</v>
      </c>
      <c r="F2689">
        <v>9695</v>
      </c>
      <c r="G2689" t="s">
        <v>280</v>
      </c>
      <c r="H2689" t="s">
        <v>281</v>
      </c>
      <c r="I2689">
        <v>527</v>
      </c>
      <c r="J2689" t="s">
        <v>535</v>
      </c>
      <c r="K2689" t="s">
        <v>536</v>
      </c>
      <c r="L2689">
        <v>70481</v>
      </c>
      <c r="M2689" t="s">
        <v>526</v>
      </c>
      <c r="N2689" t="s">
        <v>525</v>
      </c>
      <c r="O2689">
        <v>70481</v>
      </c>
      <c r="P2689" t="s">
        <v>526</v>
      </c>
      <c r="Q2689" t="s">
        <v>525</v>
      </c>
      <c r="R2689" t="s">
        <v>553</v>
      </c>
      <c r="S2689" s="43">
        <v>0</v>
      </c>
      <c r="U2689" s="43">
        <v>20</v>
      </c>
      <c r="IF2689">
        <v>70481</v>
      </c>
      <c r="IG2689" t="s">
        <v>526</v>
      </c>
      <c r="IH2689" t="s">
        <v>284</v>
      </c>
      <c r="IK2689">
        <v>-2</v>
      </c>
      <c r="IL2689" t="s">
        <v>278</v>
      </c>
      <c r="IM2689" t="s">
        <v>279</v>
      </c>
      <c r="IN2689" t="s">
        <v>466</v>
      </c>
      <c r="IP2689" t="s">
        <v>526</v>
      </c>
    </row>
    <row r="2690" spans="1:250" x14ac:dyDescent="0.35">
      <c r="A2690">
        <v>16144</v>
      </c>
      <c r="B2690">
        <v>-922729984</v>
      </c>
      <c r="C2690">
        <v>1837</v>
      </c>
      <c r="D2690" t="s">
        <v>272</v>
      </c>
      <c r="E2690" t="s">
        <v>273</v>
      </c>
      <c r="F2690">
        <v>9695</v>
      </c>
      <c r="G2690" t="s">
        <v>280</v>
      </c>
      <c r="H2690" t="s">
        <v>281</v>
      </c>
      <c r="I2690">
        <v>523</v>
      </c>
      <c r="J2690" t="s">
        <v>537</v>
      </c>
      <c r="K2690" t="s">
        <v>538</v>
      </c>
      <c r="L2690">
        <v>70481</v>
      </c>
      <c r="M2690" t="s">
        <v>526</v>
      </c>
      <c r="N2690" t="s">
        <v>525</v>
      </c>
      <c r="O2690">
        <v>70481</v>
      </c>
      <c r="P2690" t="s">
        <v>526</v>
      </c>
      <c r="Q2690" t="s">
        <v>525</v>
      </c>
      <c r="R2690" t="s">
        <v>553</v>
      </c>
      <c r="S2690" s="43">
        <v>0</v>
      </c>
      <c r="U2690" s="43">
        <v>20</v>
      </c>
      <c r="IF2690">
        <v>70481</v>
      </c>
      <c r="IG2690" t="s">
        <v>526</v>
      </c>
      <c r="IH2690" t="s">
        <v>284</v>
      </c>
      <c r="IK2690">
        <v>-2</v>
      </c>
      <c r="IL2690" t="s">
        <v>278</v>
      </c>
      <c r="IM2690" t="s">
        <v>279</v>
      </c>
      <c r="IN2690" t="s">
        <v>466</v>
      </c>
      <c r="IP2690" t="s">
        <v>526</v>
      </c>
    </row>
    <row r="2691" spans="1:250" x14ac:dyDescent="0.35">
      <c r="A2691">
        <v>16145</v>
      </c>
      <c r="B2691">
        <v>-922729984</v>
      </c>
      <c r="C2691">
        <v>1837</v>
      </c>
      <c r="D2691" t="s">
        <v>272</v>
      </c>
      <c r="E2691" t="s">
        <v>273</v>
      </c>
      <c r="F2691">
        <v>9695</v>
      </c>
      <c r="G2691" t="s">
        <v>280</v>
      </c>
      <c r="H2691" t="s">
        <v>281</v>
      </c>
      <c r="I2691">
        <v>521</v>
      </c>
      <c r="J2691" t="s">
        <v>539</v>
      </c>
      <c r="K2691" t="s">
        <v>540</v>
      </c>
      <c r="L2691">
        <v>70481</v>
      </c>
      <c r="M2691" t="s">
        <v>526</v>
      </c>
      <c r="N2691" t="s">
        <v>525</v>
      </c>
      <c r="O2691">
        <v>70481</v>
      </c>
      <c r="P2691" t="s">
        <v>526</v>
      </c>
      <c r="Q2691" t="s">
        <v>525</v>
      </c>
      <c r="R2691" t="s">
        <v>553</v>
      </c>
      <c r="S2691" s="43">
        <v>0</v>
      </c>
      <c r="U2691" s="43">
        <v>20</v>
      </c>
      <c r="IF2691">
        <v>70481</v>
      </c>
      <c r="IG2691" t="s">
        <v>526</v>
      </c>
      <c r="IH2691" t="s">
        <v>284</v>
      </c>
      <c r="IK2691">
        <v>-2</v>
      </c>
      <c r="IL2691" t="s">
        <v>278</v>
      </c>
      <c r="IM2691" t="s">
        <v>279</v>
      </c>
      <c r="IN2691" t="s">
        <v>466</v>
      </c>
      <c r="IP2691" t="s">
        <v>526</v>
      </c>
    </row>
    <row r="2692" spans="1:250" x14ac:dyDescent="0.35">
      <c r="A2692">
        <v>16146</v>
      </c>
      <c r="B2692">
        <v>-922729984</v>
      </c>
      <c r="C2692">
        <v>1837</v>
      </c>
      <c r="D2692" t="s">
        <v>272</v>
      </c>
      <c r="E2692" t="s">
        <v>273</v>
      </c>
      <c r="F2692">
        <v>9695</v>
      </c>
      <c r="G2692" t="s">
        <v>280</v>
      </c>
      <c r="H2692" t="s">
        <v>281</v>
      </c>
      <c r="I2692">
        <v>519</v>
      </c>
      <c r="J2692" t="s">
        <v>541</v>
      </c>
      <c r="K2692" t="s">
        <v>542</v>
      </c>
      <c r="L2692">
        <v>70481</v>
      </c>
      <c r="M2692" t="s">
        <v>526</v>
      </c>
      <c r="N2692" t="s">
        <v>525</v>
      </c>
      <c r="O2692">
        <v>70481</v>
      </c>
      <c r="P2692" t="s">
        <v>526</v>
      </c>
      <c r="Q2692" t="s">
        <v>525</v>
      </c>
      <c r="R2692" t="s">
        <v>553</v>
      </c>
      <c r="S2692" s="43">
        <v>0</v>
      </c>
      <c r="U2692" s="43">
        <v>20</v>
      </c>
      <c r="IF2692">
        <v>70481</v>
      </c>
      <c r="IG2692" t="s">
        <v>526</v>
      </c>
      <c r="IH2692" t="s">
        <v>284</v>
      </c>
      <c r="IK2692">
        <v>-2</v>
      </c>
      <c r="IL2692" t="s">
        <v>278</v>
      </c>
      <c r="IM2692" t="s">
        <v>279</v>
      </c>
      <c r="IN2692" t="s">
        <v>466</v>
      </c>
      <c r="IP2692" t="s">
        <v>526</v>
      </c>
    </row>
    <row r="2693" spans="1:250" x14ac:dyDescent="0.35">
      <c r="A2693">
        <v>16147</v>
      </c>
      <c r="B2693">
        <v>-922729984</v>
      </c>
      <c r="C2693">
        <v>1837</v>
      </c>
      <c r="D2693" t="s">
        <v>272</v>
      </c>
      <c r="E2693" t="s">
        <v>273</v>
      </c>
      <c r="F2693">
        <v>9695</v>
      </c>
      <c r="G2693" t="s">
        <v>280</v>
      </c>
      <c r="H2693" t="s">
        <v>281</v>
      </c>
      <c r="I2693">
        <v>523</v>
      </c>
      <c r="J2693" t="s">
        <v>537</v>
      </c>
      <c r="K2693" t="s">
        <v>538</v>
      </c>
      <c r="L2693">
        <v>78012</v>
      </c>
      <c r="M2693" t="s">
        <v>527</v>
      </c>
      <c r="N2693" t="s">
        <v>528</v>
      </c>
      <c r="O2693">
        <v>78012</v>
      </c>
      <c r="P2693" t="s">
        <v>527</v>
      </c>
      <c r="Q2693" t="s">
        <v>528</v>
      </c>
      <c r="R2693" t="s">
        <v>553</v>
      </c>
      <c r="S2693" s="43">
        <v>0</v>
      </c>
      <c r="U2693" s="43">
        <v>20</v>
      </c>
      <c r="IF2693">
        <v>78012</v>
      </c>
      <c r="IG2693" t="s">
        <v>527</v>
      </c>
      <c r="IH2693" t="s">
        <v>284</v>
      </c>
      <c r="IK2693">
        <v>-2</v>
      </c>
      <c r="IL2693" t="s">
        <v>278</v>
      </c>
      <c r="IM2693" t="s">
        <v>279</v>
      </c>
      <c r="IN2693" t="s">
        <v>466</v>
      </c>
      <c r="IP2693" t="s">
        <v>527</v>
      </c>
    </row>
    <row r="2694" spans="1:250" x14ac:dyDescent="0.35">
      <c r="A2694">
        <v>16148</v>
      </c>
      <c r="B2694">
        <v>-922729984</v>
      </c>
      <c r="C2694">
        <v>1837</v>
      </c>
      <c r="D2694" t="s">
        <v>272</v>
      </c>
      <c r="E2694" t="s">
        <v>273</v>
      </c>
      <c r="F2694">
        <v>9695</v>
      </c>
      <c r="G2694" t="s">
        <v>280</v>
      </c>
      <c r="H2694" t="s">
        <v>281</v>
      </c>
      <c r="I2694">
        <v>521</v>
      </c>
      <c r="J2694" t="s">
        <v>539</v>
      </c>
      <c r="K2694" t="s">
        <v>540</v>
      </c>
      <c r="L2694">
        <v>78012</v>
      </c>
      <c r="M2694" t="s">
        <v>527</v>
      </c>
      <c r="N2694" t="s">
        <v>528</v>
      </c>
      <c r="O2694">
        <v>78012</v>
      </c>
      <c r="P2694" t="s">
        <v>527</v>
      </c>
      <c r="Q2694" t="s">
        <v>528</v>
      </c>
      <c r="R2694" t="s">
        <v>553</v>
      </c>
      <c r="S2694" s="43">
        <v>0</v>
      </c>
      <c r="U2694" s="43">
        <v>20</v>
      </c>
      <c r="IF2694">
        <v>78012</v>
      </c>
      <c r="IG2694" t="s">
        <v>527</v>
      </c>
      <c r="IH2694" t="s">
        <v>284</v>
      </c>
      <c r="IK2694">
        <v>-2</v>
      </c>
      <c r="IL2694" t="s">
        <v>278</v>
      </c>
      <c r="IM2694" t="s">
        <v>279</v>
      </c>
      <c r="IN2694" t="s">
        <v>466</v>
      </c>
      <c r="IP2694" t="s">
        <v>527</v>
      </c>
    </row>
    <row r="2695" spans="1:250" x14ac:dyDescent="0.35">
      <c r="A2695">
        <v>16149</v>
      </c>
      <c r="B2695">
        <v>-922729984</v>
      </c>
      <c r="C2695">
        <v>1837</v>
      </c>
      <c r="D2695" t="s">
        <v>272</v>
      </c>
      <c r="E2695" t="s">
        <v>273</v>
      </c>
      <c r="F2695">
        <v>9695</v>
      </c>
      <c r="G2695" t="s">
        <v>280</v>
      </c>
      <c r="H2695" t="s">
        <v>281</v>
      </c>
      <c r="I2695">
        <v>519</v>
      </c>
      <c r="J2695" t="s">
        <v>541</v>
      </c>
      <c r="K2695" t="s">
        <v>542</v>
      </c>
      <c r="L2695">
        <v>78012</v>
      </c>
      <c r="M2695" t="s">
        <v>527</v>
      </c>
      <c r="N2695" t="s">
        <v>528</v>
      </c>
      <c r="O2695">
        <v>78012</v>
      </c>
      <c r="P2695" t="s">
        <v>527</v>
      </c>
      <c r="Q2695" t="s">
        <v>528</v>
      </c>
      <c r="R2695" t="s">
        <v>553</v>
      </c>
      <c r="S2695" s="43">
        <v>0</v>
      </c>
      <c r="U2695" s="43">
        <v>20</v>
      </c>
      <c r="IF2695">
        <v>78012</v>
      </c>
      <c r="IG2695" t="s">
        <v>527</v>
      </c>
      <c r="IH2695" t="s">
        <v>284</v>
      </c>
      <c r="IK2695">
        <v>-2</v>
      </c>
      <c r="IL2695" t="s">
        <v>278</v>
      </c>
      <c r="IM2695" t="s">
        <v>279</v>
      </c>
      <c r="IN2695" t="s">
        <v>466</v>
      </c>
      <c r="IP2695" t="s">
        <v>527</v>
      </c>
    </row>
    <row r="2696" spans="1:250" x14ac:dyDescent="0.35">
      <c r="A2696">
        <v>16150</v>
      </c>
      <c r="B2696">
        <v>-922729984</v>
      </c>
      <c r="C2696">
        <v>1837</v>
      </c>
      <c r="D2696" t="s">
        <v>272</v>
      </c>
      <c r="E2696" t="s">
        <v>273</v>
      </c>
      <c r="F2696">
        <v>9695</v>
      </c>
      <c r="G2696" t="s">
        <v>280</v>
      </c>
      <c r="H2696" t="s">
        <v>281</v>
      </c>
      <c r="I2696">
        <v>515</v>
      </c>
      <c r="J2696" t="s">
        <v>543</v>
      </c>
      <c r="K2696" t="s">
        <v>544</v>
      </c>
      <c r="L2696">
        <v>78012</v>
      </c>
      <c r="M2696" t="s">
        <v>527</v>
      </c>
      <c r="N2696" t="s">
        <v>528</v>
      </c>
      <c r="O2696">
        <v>78012</v>
      </c>
      <c r="P2696" t="s">
        <v>527</v>
      </c>
      <c r="Q2696" t="s">
        <v>528</v>
      </c>
      <c r="R2696" t="s">
        <v>553</v>
      </c>
      <c r="S2696" s="43">
        <v>0</v>
      </c>
      <c r="U2696" s="43">
        <v>20</v>
      </c>
      <c r="IF2696">
        <v>78012</v>
      </c>
      <c r="IG2696" t="s">
        <v>527</v>
      </c>
      <c r="IH2696" t="s">
        <v>284</v>
      </c>
      <c r="IK2696">
        <v>-2</v>
      </c>
      <c r="IL2696" t="s">
        <v>278</v>
      </c>
      <c r="IM2696" t="s">
        <v>279</v>
      </c>
      <c r="IN2696" t="s">
        <v>466</v>
      </c>
      <c r="IP2696" t="s">
        <v>527</v>
      </c>
    </row>
    <row r="2697" spans="1:250" x14ac:dyDescent="0.35">
      <c r="A2697">
        <v>16151</v>
      </c>
      <c r="B2697">
        <v>-922729984</v>
      </c>
      <c r="C2697">
        <v>1837</v>
      </c>
      <c r="D2697" t="s">
        <v>272</v>
      </c>
      <c r="E2697" t="s">
        <v>273</v>
      </c>
      <c r="F2697">
        <v>9695</v>
      </c>
      <c r="G2697" t="s">
        <v>280</v>
      </c>
      <c r="H2697" t="s">
        <v>281</v>
      </c>
      <c r="I2697">
        <v>513</v>
      </c>
      <c r="J2697" t="s">
        <v>545</v>
      </c>
      <c r="K2697" t="s">
        <v>546</v>
      </c>
      <c r="L2697">
        <v>78012</v>
      </c>
      <c r="M2697" t="s">
        <v>527</v>
      </c>
      <c r="N2697" t="s">
        <v>528</v>
      </c>
      <c r="O2697">
        <v>78012</v>
      </c>
      <c r="P2697" t="s">
        <v>527</v>
      </c>
      <c r="Q2697" t="s">
        <v>528</v>
      </c>
      <c r="R2697" t="s">
        <v>553</v>
      </c>
      <c r="S2697" s="43">
        <v>0</v>
      </c>
      <c r="U2697" s="43">
        <v>20</v>
      </c>
      <c r="IF2697">
        <v>78012</v>
      </c>
      <c r="IG2697" t="s">
        <v>527</v>
      </c>
      <c r="IH2697" t="s">
        <v>284</v>
      </c>
      <c r="IK2697">
        <v>-2</v>
      </c>
      <c r="IL2697" t="s">
        <v>278</v>
      </c>
      <c r="IM2697" t="s">
        <v>279</v>
      </c>
      <c r="IN2697" t="s">
        <v>466</v>
      </c>
      <c r="IP2697" t="s">
        <v>527</v>
      </c>
    </row>
    <row r="2698" spans="1:250" x14ac:dyDescent="0.35">
      <c r="A2698">
        <v>16152</v>
      </c>
      <c r="B2698">
        <v>-922729984</v>
      </c>
      <c r="C2698">
        <v>1837</v>
      </c>
      <c r="D2698" t="s">
        <v>272</v>
      </c>
      <c r="E2698" t="s">
        <v>273</v>
      </c>
      <c r="F2698">
        <v>9695</v>
      </c>
      <c r="G2698" t="s">
        <v>280</v>
      </c>
      <c r="H2698" t="s">
        <v>281</v>
      </c>
      <c r="I2698">
        <v>509</v>
      </c>
      <c r="J2698" t="s">
        <v>547</v>
      </c>
      <c r="K2698" t="s">
        <v>548</v>
      </c>
      <c r="L2698">
        <v>78012</v>
      </c>
      <c r="M2698" t="s">
        <v>527</v>
      </c>
      <c r="N2698" t="s">
        <v>528</v>
      </c>
      <c r="O2698">
        <v>78012</v>
      </c>
      <c r="P2698" t="s">
        <v>527</v>
      </c>
      <c r="Q2698" t="s">
        <v>528</v>
      </c>
      <c r="R2698" t="s">
        <v>553</v>
      </c>
      <c r="S2698" s="43">
        <v>0</v>
      </c>
      <c r="U2698" s="43">
        <v>20</v>
      </c>
      <c r="IF2698">
        <v>78012</v>
      </c>
      <c r="IG2698" t="s">
        <v>527</v>
      </c>
      <c r="IH2698" t="s">
        <v>284</v>
      </c>
      <c r="IK2698">
        <v>-2</v>
      </c>
      <c r="IL2698" t="s">
        <v>278</v>
      </c>
      <c r="IM2698" t="s">
        <v>279</v>
      </c>
      <c r="IN2698" t="s">
        <v>466</v>
      </c>
      <c r="IP2698" t="s">
        <v>527</v>
      </c>
    </row>
    <row r="2699" spans="1:250" x14ac:dyDescent="0.35">
      <c r="A2699">
        <v>16153</v>
      </c>
      <c r="B2699">
        <v>-922729984</v>
      </c>
      <c r="C2699">
        <v>1837</v>
      </c>
      <c r="D2699" t="s">
        <v>272</v>
      </c>
      <c r="E2699" t="s">
        <v>273</v>
      </c>
      <c r="F2699">
        <v>19011</v>
      </c>
      <c r="G2699" t="s">
        <v>318</v>
      </c>
      <c r="H2699" t="s">
        <v>319</v>
      </c>
      <c r="I2699">
        <v>515</v>
      </c>
      <c r="J2699" t="s">
        <v>543</v>
      </c>
      <c r="K2699" t="s">
        <v>544</v>
      </c>
      <c r="L2699">
        <v>79525</v>
      </c>
      <c r="M2699" t="s">
        <v>551</v>
      </c>
      <c r="N2699" t="s">
        <v>529</v>
      </c>
      <c r="O2699">
        <v>79525</v>
      </c>
      <c r="P2699" t="s">
        <v>551</v>
      </c>
      <c r="Q2699" t="s">
        <v>529</v>
      </c>
      <c r="R2699" t="s">
        <v>553</v>
      </c>
      <c r="S2699" s="43">
        <v>0</v>
      </c>
      <c r="U2699" s="43">
        <v>20</v>
      </c>
      <c r="IF2699">
        <v>79525</v>
      </c>
      <c r="IG2699" t="s">
        <v>551</v>
      </c>
      <c r="IH2699" t="s">
        <v>322</v>
      </c>
      <c r="IK2699">
        <v>-2</v>
      </c>
      <c r="IL2699" t="s">
        <v>278</v>
      </c>
      <c r="IM2699" t="s">
        <v>279</v>
      </c>
      <c r="IN2699" t="s">
        <v>484</v>
      </c>
      <c r="IP2699" t="s">
        <v>551</v>
      </c>
    </row>
    <row r="2700" spans="1:250" x14ac:dyDescent="0.35">
      <c r="A2700">
        <v>16154</v>
      </c>
      <c r="B2700">
        <v>-922729984</v>
      </c>
      <c r="C2700">
        <v>1837</v>
      </c>
      <c r="D2700" t="s">
        <v>272</v>
      </c>
      <c r="E2700" t="s">
        <v>273</v>
      </c>
      <c r="F2700">
        <v>19011</v>
      </c>
      <c r="G2700" t="s">
        <v>318</v>
      </c>
      <c r="H2700" t="s">
        <v>319</v>
      </c>
      <c r="I2700">
        <v>513</v>
      </c>
      <c r="J2700" t="s">
        <v>545</v>
      </c>
      <c r="K2700" t="s">
        <v>546</v>
      </c>
      <c r="L2700">
        <v>79525</v>
      </c>
      <c r="M2700" t="s">
        <v>551</v>
      </c>
      <c r="N2700" t="s">
        <v>529</v>
      </c>
      <c r="O2700">
        <v>79525</v>
      </c>
      <c r="P2700" t="s">
        <v>551</v>
      </c>
      <c r="Q2700" t="s">
        <v>529</v>
      </c>
      <c r="R2700" t="s">
        <v>553</v>
      </c>
      <c r="S2700" s="43">
        <v>0</v>
      </c>
      <c r="U2700" s="43">
        <v>20</v>
      </c>
      <c r="IF2700">
        <v>79525</v>
      </c>
      <c r="IG2700" t="s">
        <v>551</v>
      </c>
      <c r="IH2700" t="s">
        <v>322</v>
      </c>
      <c r="IK2700">
        <v>-2</v>
      </c>
      <c r="IL2700" t="s">
        <v>278</v>
      </c>
      <c r="IM2700" t="s">
        <v>279</v>
      </c>
      <c r="IN2700" t="s">
        <v>484</v>
      </c>
      <c r="IP2700" t="s">
        <v>551</v>
      </c>
    </row>
    <row r="2701" spans="1:250" x14ac:dyDescent="0.35">
      <c r="A2701">
        <v>16155</v>
      </c>
      <c r="B2701">
        <v>-922729984</v>
      </c>
      <c r="C2701">
        <v>1837</v>
      </c>
      <c r="D2701" t="s">
        <v>272</v>
      </c>
      <c r="E2701" t="s">
        <v>273</v>
      </c>
      <c r="F2701">
        <v>19011</v>
      </c>
      <c r="G2701" t="s">
        <v>318</v>
      </c>
      <c r="H2701" t="s">
        <v>319</v>
      </c>
      <c r="I2701">
        <v>509</v>
      </c>
      <c r="J2701" t="s">
        <v>547</v>
      </c>
      <c r="K2701" t="s">
        <v>548</v>
      </c>
      <c r="L2701">
        <v>79525</v>
      </c>
      <c r="M2701" t="s">
        <v>551</v>
      </c>
      <c r="N2701" t="s">
        <v>529</v>
      </c>
      <c r="O2701">
        <v>79525</v>
      </c>
      <c r="P2701" t="s">
        <v>551</v>
      </c>
      <c r="Q2701" t="s">
        <v>529</v>
      </c>
      <c r="R2701" t="s">
        <v>553</v>
      </c>
      <c r="S2701" s="43">
        <v>0</v>
      </c>
      <c r="U2701" s="43">
        <v>20</v>
      </c>
      <c r="IF2701">
        <v>79525</v>
      </c>
      <c r="IG2701" t="s">
        <v>551</v>
      </c>
      <c r="IH2701" t="s">
        <v>322</v>
      </c>
      <c r="IK2701">
        <v>-2</v>
      </c>
      <c r="IL2701" t="s">
        <v>278</v>
      </c>
      <c r="IM2701" t="s">
        <v>279</v>
      </c>
      <c r="IN2701" t="s">
        <v>484</v>
      </c>
      <c r="IP2701" t="s">
        <v>551</v>
      </c>
    </row>
    <row r="2702" spans="1:250" x14ac:dyDescent="0.35">
      <c r="A2702">
        <v>16156</v>
      </c>
      <c r="B2702">
        <v>-922729984</v>
      </c>
      <c r="C2702">
        <v>1837</v>
      </c>
      <c r="D2702" t="s">
        <v>272</v>
      </c>
      <c r="E2702" t="s">
        <v>273</v>
      </c>
      <c r="F2702">
        <v>19011</v>
      </c>
      <c r="G2702" t="s">
        <v>318</v>
      </c>
      <c r="H2702" t="s">
        <v>319</v>
      </c>
      <c r="I2702">
        <v>507</v>
      </c>
      <c r="J2702" t="s">
        <v>549</v>
      </c>
      <c r="K2702" t="s">
        <v>550</v>
      </c>
      <c r="L2702">
        <v>79525</v>
      </c>
      <c r="M2702" t="s">
        <v>551</v>
      </c>
      <c r="N2702" t="s">
        <v>529</v>
      </c>
      <c r="O2702">
        <v>79525</v>
      </c>
      <c r="P2702" t="s">
        <v>551</v>
      </c>
      <c r="Q2702" t="s">
        <v>529</v>
      </c>
      <c r="R2702" t="s">
        <v>553</v>
      </c>
      <c r="S2702" s="43">
        <v>0</v>
      </c>
      <c r="U2702" s="43">
        <v>20</v>
      </c>
      <c r="IF2702">
        <v>79525</v>
      </c>
      <c r="IG2702" t="s">
        <v>551</v>
      </c>
      <c r="IH2702" t="s">
        <v>322</v>
      </c>
      <c r="IK2702">
        <v>-2</v>
      </c>
      <c r="IL2702" t="s">
        <v>278</v>
      </c>
      <c r="IM2702" t="s">
        <v>279</v>
      </c>
      <c r="IN2702" t="s">
        <v>484</v>
      </c>
      <c r="IP2702" t="s">
        <v>551</v>
      </c>
    </row>
    <row r="2703" spans="1:250" x14ac:dyDescent="0.35">
      <c r="A2703">
        <v>16157</v>
      </c>
      <c r="B2703">
        <v>-922729984</v>
      </c>
      <c r="C2703">
        <v>1837</v>
      </c>
      <c r="D2703" t="s">
        <v>272</v>
      </c>
      <c r="E2703" t="s">
        <v>273</v>
      </c>
      <c r="F2703">
        <v>9695</v>
      </c>
      <c r="G2703" t="s">
        <v>280</v>
      </c>
      <c r="H2703" t="s">
        <v>281</v>
      </c>
      <c r="I2703">
        <v>528</v>
      </c>
      <c r="J2703" t="s">
        <v>531</v>
      </c>
      <c r="K2703" t="s">
        <v>532</v>
      </c>
      <c r="L2703">
        <v>78012</v>
      </c>
      <c r="M2703" t="s">
        <v>527</v>
      </c>
      <c r="N2703" t="s">
        <v>528</v>
      </c>
      <c r="O2703">
        <v>78012</v>
      </c>
      <c r="P2703" t="s">
        <v>527</v>
      </c>
      <c r="Q2703" t="s">
        <v>528</v>
      </c>
      <c r="R2703" t="s">
        <v>553</v>
      </c>
      <c r="S2703" s="43">
        <v>0</v>
      </c>
      <c r="U2703" s="43">
        <v>20</v>
      </c>
      <c r="IF2703">
        <v>78012</v>
      </c>
      <c r="IG2703" t="s">
        <v>527</v>
      </c>
      <c r="IH2703" t="s">
        <v>284</v>
      </c>
      <c r="IK2703">
        <v>-2</v>
      </c>
      <c r="IL2703" t="s">
        <v>278</v>
      </c>
      <c r="IM2703" t="s">
        <v>279</v>
      </c>
      <c r="IN2703" t="s">
        <v>466</v>
      </c>
      <c r="IP2703" t="s">
        <v>527</v>
      </c>
    </row>
    <row r="2704" spans="1:250" x14ac:dyDescent="0.35">
      <c r="A2704">
        <v>16158</v>
      </c>
      <c r="B2704">
        <v>-922729984</v>
      </c>
      <c r="C2704">
        <v>1837</v>
      </c>
      <c r="D2704" t="s">
        <v>272</v>
      </c>
      <c r="E2704" t="s">
        <v>273</v>
      </c>
      <c r="F2704">
        <v>9695</v>
      </c>
      <c r="G2704" t="s">
        <v>280</v>
      </c>
      <c r="H2704" t="s">
        <v>281</v>
      </c>
      <c r="I2704">
        <v>527</v>
      </c>
      <c r="J2704" t="s">
        <v>535</v>
      </c>
      <c r="K2704" t="s">
        <v>536</v>
      </c>
      <c r="L2704">
        <v>78012</v>
      </c>
      <c r="M2704" t="s">
        <v>527</v>
      </c>
      <c r="N2704" t="s">
        <v>528</v>
      </c>
      <c r="O2704">
        <v>78012</v>
      </c>
      <c r="P2704" t="s">
        <v>527</v>
      </c>
      <c r="Q2704" t="s">
        <v>528</v>
      </c>
      <c r="R2704" t="s">
        <v>553</v>
      </c>
      <c r="S2704" s="43">
        <v>0</v>
      </c>
      <c r="U2704" s="43">
        <v>20</v>
      </c>
      <c r="IF2704">
        <v>78012</v>
      </c>
      <c r="IG2704" t="s">
        <v>527</v>
      </c>
      <c r="IH2704" t="s">
        <v>284</v>
      </c>
      <c r="IK2704">
        <v>-2</v>
      </c>
      <c r="IL2704" t="s">
        <v>278</v>
      </c>
      <c r="IM2704" t="s">
        <v>279</v>
      </c>
      <c r="IN2704" t="s">
        <v>466</v>
      </c>
      <c r="IP2704" t="s">
        <v>527</v>
      </c>
    </row>
    <row r="2705" spans="1:250" x14ac:dyDescent="0.35">
      <c r="A2705">
        <v>16159</v>
      </c>
      <c r="B2705">
        <v>-922729984</v>
      </c>
      <c r="C2705">
        <v>1837</v>
      </c>
      <c r="D2705" t="s">
        <v>272</v>
      </c>
      <c r="E2705" t="s">
        <v>273</v>
      </c>
      <c r="F2705">
        <v>13794</v>
      </c>
      <c r="G2705" t="s">
        <v>274</v>
      </c>
      <c r="H2705" t="s">
        <v>275</v>
      </c>
      <c r="I2705">
        <v>513</v>
      </c>
      <c r="J2705" t="s">
        <v>545</v>
      </c>
      <c r="K2705" t="s">
        <v>546</v>
      </c>
      <c r="L2705">
        <v>83250</v>
      </c>
      <c r="M2705" t="s">
        <v>533</v>
      </c>
      <c r="N2705" t="s">
        <v>534</v>
      </c>
      <c r="O2705">
        <v>83250</v>
      </c>
      <c r="P2705" t="s">
        <v>533</v>
      </c>
      <c r="Q2705" t="s">
        <v>534</v>
      </c>
      <c r="R2705" t="s">
        <v>553</v>
      </c>
      <c r="S2705" s="43">
        <v>0</v>
      </c>
      <c r="U2705" s="43">
        <v>20</v>
      </c>
      <c r="IF2705">
        <v>83250</v>
      </c>
      <c r="IG2705" t="s">
        <v>533</v>
      </c>
      <c r="IH2705" t="s">
        <v>311</v>
      </c>
      <c r="IK2705">
        <v>-2</v>
      </c>
      <c r="IL2705" t="s">
        <v>278</v>
      </c>
      <c r="IM2705" t="s">
        <v>279</v>
      </c>
      <c r="IN2705" t="s">
        <v>468</v>
      </c>
      <c r="IP2705" t="s">
        <v>533</v>
      </c>
    </row>
    <row r="2706" spans="1:250" x14ac:dyDescent="0.35">
      <c r="A2706">
        <v>16160</v>
      </c>
      <c r="B2706">
        <v>-922729984</v>
      </c>
      <c r="C2706">
        <v>1837</v>
      </c>
      <c r="D2706" t="s">
        <v>272</v>
      </c>
      <c r="E2706" t="s">
        <v>273</v>
      </c>
      <c r="F2706">
        <v>19011</v>
      </c>
      <c r="G2706" t="s">
        <v>318</v>
      </c>
      <c r="H2706" t="s">
        <v>319</v>
      </c>
      <c r="I2706">
        <v>528</v>
      </c>
      <c r="J2706" t="s">
        <v>531</v>
      </c>
      <c r="K2706" t="s">
        <v>532</v>
      </c>
      <c r="L2706">
        <v>79525</v>
      </c>
      <c r="M2706" t="s">
        <v>551</v>
      </c>
      <c r="N2706" t="s">
        <v>529</v>
      </c>
      <c r="O2706">
        <v>79525</v>
      </c>
      <c r="P2706" t="s">
        <v>551</v>
      </c>
      <c r="Q2706" t="s">
        <v>529</v>
      </c>
      <c r="R2706" t="s">
        <v>553</v>
      </c>
      <c r="S2706" s="43">
        <v>0</v>
      </c>
      <c r="U2706" s="43">
        <v>20</v>
      </c>
      <c r="IF2706">
        <v>79525</v>
      </c>
      <c r="IG2706" t="s">
        <v>551</v>
      </c>
      <c r="IH2706" t="s">
        <v>322</v>
      </c>
      <c r="IK2706">
        <v>-2</v>
      </c>
      <c r="IL2706" t="s">
        <v>278</v>
      </c>
      <c r="IM2706" t="s">
        <v>279</v>
      </c>
      <c r="IN2706" t="s">
        <v>484</v>
      </c>
      <c r="IP2706" t="s">
        <v>551</v>
      </c>
    </row>
    <row r="2707" spans="1:250" x14ac:dyDescent="0.35">
      <c r="A2707">
        <v>16161</v>
      </c>
      <c r="B2707">
        <v>-922729984</v>
      </c>
      <c r="C2707">
        <v>1837</v>
      </c>
      <c r="D2707" t="s">
        <v>272</v>
      </c>
      <c r="E2707" t="s">
        <v>273</v>
      </c>
      <c r="F2707">
        <v>19011</v>
      </c>
      <c r="G2707" t="s">
        <v>318</v>
      </c>
      <c r="H2707" t="s">
        <v>319</v>
      </c>
      <c r="I2707">
        <v>527</v>
      </c>
      <c r="J2707" t="s">
        <v>535</v>
      </c>
      <c r="K2707" t="s">
        <v>536</v>
      </c>
      <c r="L2707">
        <v>79525</v>
      </c>
      <c r="M2707" t="s">
        <v>551</v>
      </c>
      <c r="N2707" t="s">
        <v>529</v>
      </c>
      <c r="O2707">
        <v>79525</v>
      </c>
      <c r="P2707" t="s">
        <v>551</v>
      </c>
      <c r="Q2707" t="s">
        <v>529</v>
      </c>
      <c r="R2707" t="s">
        <v>553</v>
      </c>
      <c r="S2707" s="43">
        <v>0</v>
      </c>
      <c r="U2707" s="43">
        <v>20</v>
      </c>
      <c r="IF2707">
        <v>79525</v>
      </c>
      <c r="IG2707" t="s">
        <v>551</v>
      </c>
      <c r="IH2707" t="s">
        <v>322</v>
      </c>
      <c r="IK2707">
        <v>-2</v>
      </c>
      <c r="IL2707" t="s">
        <v>278</v>
      </c>
      <c r="IM2707" t="s">
        <v>279</v>
      </c>
      <c r="IN2707" t="s">
        <v>484</v>
      </c>
      <c r="IP2707" t="s">
        <v>551</v>
      </c>
    </row>
    <row r="2708" spans="1:250" x14ac:dyDescent="0.35">
      <c r="A2708">
        <v>16162</v>
      </c>
      <c r="B2708">
        <v>-922729984</v>
      </c>
      <c r="C2708">
        <v>1837</v>
      </c>
      <c r="D2708" t="s">
        <v>272</v>
      </c>
      <c r="E2708" t="s">
        <v>273</v>
      </c>
      <c r="F2708">
        <v>19011</v>
      </c>
      <c r="G2708" t="s">
        <v>318</v>
      </c>
      <c r="H2708" t="s">
        <v>319</v>
      </c>
      <c r="I2708">
        <v>523</v>
      </c>
      <c r="J2708" t="s">
        <v>537</v>
      </c>
      <c r="K2708" t="s">
        <v>538</v>
      </c>
      <c r="L2708">
        <v>79525</v>
      </c>
      <c r="M2708" t="s">
        <v>551</v>
      </c>
      <c r="N2708" t="s">
        <v>529</v>
      </c>
      <c r="O2708">
        <v>79525</v>
      </c>
      <c r="P2708" t="s">
        <v>551</v>
      </c>
      <c r="Q2708" t="s">
        <v>529</v>
      </c>
      <c r="R2708" t="s">
        <v>553</v>
      </c>
      <c r="S2708" s="43">
        <v>0</v>
      </c>
      <c r="U2708" s="43">
        <v>20</v>
      </c>
      <c r="IF2708">
        <v>79525</v>
      </c>
      <c r="IG2708" t="s">
        <v>551</v>
      </c>
      <c r="IH2708" t="s">
        <v>322</v>
      </c>
      <c r="IK2708">
        <v>-2</v>
      </c>
      <c r="IL2708" t="s">
        <v>278</v>
      </c>
      <c r="IM2708" t="s">
        <v>279</v>
      </c>
      <c r="IN2708" t="s">
        <v>484</v>
      </c>
      <c r="IP2708" t="s">
        <v>551</v>
      </c>
    </row>
    <row r="2709" spans="1:250" x14ac:dyDescent="0.35">
      <c r="A2709">
        <v>16163</v>
      </c>
      <c r="B2709">
        <v>-922729984</v>
      </c>
      <c r="C2709">
        <v>1837</v>
      </c>
      <c r="D2709" t="s">
        <v>272</v>
      </c>
      <c r="E2709" t="s">
        <v>273</v>
      </c>
      <c r="F2709">
        <v>19011</v>
      </c>
      <c r="G2709" t="s">
        <v>318</v>
      </c>
      <c r="H2709" t="s">
        <v>319</v>
      </c>
      <c r="I2709">
        <v>521</v>
      </c>
      <c r="J2709" t="s">
        <v>539</v>
      </c>
      <c r="K2709" t="s">
        <v>540</v>
      </c>
      <c r="L2709">
        <v>79525</v>
      </c>
      <c r="M2709" t="s">
        <v>551</v>
      </c>
      <c r="N2709" t="s">
        <v>529</v>
      </c>
      <c r="O2709">
        <v>79525</v>
      </c>
      <c r="P2709" t="s">
        <v>551</v>
      </c>
      <c r="Q2709" t="s">
        <v>529</v>
      </c>
      <c r="R2709" t="s">
        <v>553</v>
      </c>
      <c r="S2709" s="43">
        <v>0</v>
      </c>
      <c r="U2709" s="43">
        <v>20</v>
      </c>
      <c r="IF2709">
        <v>79525</v>
      </c>
      <c r="IG2709" t="s">
        <v>551</v>
      </c>
      <c r="IH2709" t="s">
        <v>322</v>
      </c>
      <c r="IK2709">
        <v>-2</v>
      </c>
      <c r="IL2709" t="s">
        <v>278</v>
      </c>
      <c r="IM2709" t="s">
        <v>279</v>
      </c>
      <c r="IN2709" t="s">
        <v>484</v>
      </c>
      <c r="IP2709" t="s">
        <v>551</v>
      </c>
    </row>
    <row r="2710" spans="1:250" x14ac:dyDescent="0.35">
      <c r="A2710">
        <v>16164</v>
      </c>
      <c r="B2710">
        <v>-922729984</v>
      </c>
      <c r="C2710">
        <v>1837</v>
      </c>
      <c r="D2710" t="s">
        <v>272</v>
      </c>
      <c r="E2710" t="s">
        <v>273</v>
      </c>
      <c r="F2710">
        <v>19011</v>
      </c>
      <c r="G2710" t="s">
        <v>318</v>
      </c>
      <c r="H2710" t="s">
        <v>319</v>
      </c>
      <c r="I2710">
        <v>519</v>
      </c>
      <c r="J2710" t="s">
        <v>541</v>
      </c>
      <c r="K2710" t="s">
        <v>542</v>
      </c>
      <c r="L2710">
        <v>79525</v>
      </c>
      <c r="M2710" t="s">
        <v>551</v>
      </c>
      <c r="N2710" t="s">
        <v>529</v>
      </c>
      <c r="O2710">
        <v>79525</v>
      </c>
      <c r="P2710" t="s">
        <v>551</v>
      </c>
      <c r="Q2710" t="s">
        <v>529</v>
      </c>
      <c r="R2710" t="s">
        <v>553</v>
      </c>
      <c r="S2710" s="43">
        <v>0</v>
      </c>
      <c r="U2710" s="43">
        <v>20</v>
      </c>
      <c r="IF2710">
        <v>79525</v>
      </c>
      <c r="IG2710" t="s">
        <v>551</v>
      </c>
      <c r="IH2710" t="s">
        <v>322</v>
      </c>
      <c r="IK2710">
        <v>-2</v>
      </c>
      <c r="IL2710" t="s">
        <v>278</v>
      </c>
      <c r="IM2710" t="s">
        <v>279</v>
      </c>
      <c r="IN2710" t="s">
        <v>484</v>
      </c>
      <c r="IP2710" t="s">
        <v>551</v>
      </c>
    </row>
    <row r="2711" spans="1:250" x14ac:dyDescent="0.35">
      <c r="S2711" s="43"/>
      <c r="U2711" s="43"/>
    </row>
    <row r="2712" spans="1:250" x14ac:dyDescent="0.35">
      <c r="S2712" s="43"/>
      <c r="U2712" s="43"/>
    </row>
    <row r="2713" spans="1:250" x14ac:dyDescent="0.35">
      <c r="S2713" s="43"/>
      <c r="U2713" s="43"/>
    </row>
    <row r="2714" spans="1:250" x14ac:dyDescent="0.35">
      <c r="S2714" s="43"/>
      <c r="U2714" s="43"/>
    </row>
    <row r="2715" spans="1:250" x14ac:dyDescent="0.35">
      <c r="S2715" s="43"/>
      <c r="U2715" s="43"/>
    </row>
    <row r="2716" spans="1:250" x14ac:dyDescent="0.35">
      <c r="S2716" s="43"/>
      <c r="U2716" s="43"/>
    </row>
    <row r="2717" spans="1:250" x14ac:dyDescent="0.35">
      <c r="S2717" s="43"/>
      <c r="U2717" s="43"/>
    </row>
    <row r="2718" spans="1:250" x14ac:dyDescent="0.35">
      <c r="S2718" s="43"/>
      <c r="U2718" s="43"/>
    </row>
    <row r="2719" spans="1:250" x14ac:dyDescent="0.35">
      <c r="S2719" s="43"/>
      <c r="U2719" s="43"/>
    </row>
    <row r="2720" spans="1:250" x14ac:dyDescent="0.35">
      <c r="S2720" s="43"/>
      <c r="U2720" s="43"/>
    </row>
    <row r="2721" spans="19:21" x14ac:dyDescent="0.35">
      <c r="S2721" s="43"/>
      <c r="U2721" s="43"/>
    </row>
    <row r="2722" spans="19:21" x14ac:dyDescent="0.35">
      <c r="S2722" s="43"/>
      <c r="U2722" s="43"/>
    </row>
    <row r="2723" spans="19:21" x14ac:dyDescent="0.35">
      <c r="S2723" s="43"/>
      <c r="U2723" s="43"/>
    </row>
    <row r="2724" spans="19:21" x14ac:dyDescent="0.35">
      <c r="S2724" s="43"/>
      <c r="U2724" s="43"/>
    </row>
    <row r="2725" spans="19:21" x14ac:dyDescent="0.35">
      <c r="S2725" s="43"/>
      <c r="U2725" s="43"/>
    </row>
    <row r="2726" spans="19:21" x14ac:dyDescent="0.35">
      <c r="S2726" s="43"/>
      <c r="U2726" s="43"/>
    </row>
    <row r="2727" spans="19:21" x14ac:dyDescent="0.35">
      <c r="S2727" s="43"/>
      <c r="U2727" s="43"/>
    </row>
    <row r="2728" spans="19:21" x14ac:dyDescent="0.35">
      <c r="S2728" s="43"/>
      <c r="U2728" s="43"/>
    </row>
    <row r="2729" spans="19:21" x14ac:dyDescent="0.35">
      <c r="S2729" s="43"/>
      <c r="U2729" s="43"/>
    </row>
    <row r="2730" spans="19:21" x14ac:dyDescent="0.35">
      <c r="S2730" s="43"/>
      <c r="U2730" s="43"/>
    </row>
    <row r="2731" spans="19:21" x14ac:dyDescent="0.35">
      <c r="S2731" s="43"/>
      <c r="U2731" s="43"/>
    </row>
    <row r="2732" spans="19:21" x14ac:dyDescent="0.35">
      <c r="S2732" s="43"/>
      <c r="U2732" s="43"/>
    </row>
    <row r="2733" spans="19:21" x14ac:dyDescent="0.35">
      <c r="S2733" s="43"/>
      <c r="U2733" s="43"/>
    </row>
    <row r="2734" spans="19:21" x14ac:dyDescent="0.35">
      <c r="S2734" s="43"/>
      <c r="U2734" s="43"/>
    </row>
    <row r="2735" spans="19:21" x14ac:dyDescent="0.35">
      <c r="S2735" s="43"/>
      <c r="U2735" s="43"/>
    </row>
    <row r="2736" spans="19:21" x14ac:dyDescent="0.35">
      <c r="S2736" s="43"/>
      <c r="U2736" s="43"/>
    </row>
    <row r="2737" spans="19:21" x14ac:dyDescent="0.35">
      <c r="S2737" s="43"/>
      <c r="U2737" s="43"/>
    </row>
    <row r="2738" spans="19:21" x14ac:dyDescent="0.35">
      <c r="S2738" s="43"/>
      <c r="U2738" s="43"/>
    </row>
    <row r="2739" spans="19:21" x14ac:dyDescent="0.35">
      <c r="S2739" s="43"/>
      <c r="U2739" s="43"/>
    </row>
    <row r="2740" spans="19:21" x14ac:dyDescent="0.35">
      <c r="S2740" s="43"/>
      <c r="U2740" s="43"/>
    </row>
    <row r="2741" spans="19:21" x14ac:dyDescent="0.35">
      <c r="S2741" s="43"/>
      <c r="U2741" s="43"/>
    </row>
    <row r="2742" spans="19:21" x14ac:dyDescent="0.35">
      <c r="S2742" s="43"/>
      <c r="U2742" s="43"/>
    </row>
    <row r="2743" spans="19:21" x14ac:dyDescent="0.35">
      <c r="S2743" s="43"/>
      <c r="U2743" s="43"/>
    </row>
    <row r="2744" spans="19:21" x14ac:dyDescent="0.35">
      <c r="S2744" s="43"/>
      <c r="U2744" s="43"/>
    </row>
    <row r="2745" spans="19:21" x14ac:dyDescent="0.35">
      <c r="S2745" s="43"/>
      <c r="U2745" s="43"/>
    </row>
    <row r="2746" spans="19:21" x14ac:dyDescent="0.35">
      <c r="S2746" s="43"/>
      <c r="U2746" s="43"/>
    </row>
    <row r="2747" spans="19:21" x14ac:dyDescent="0.35">
      <c r="S2747" s="43"/>
      <c r="U2747" s="43"/>
    </row>
    <row r="2748" spans="19:21" x14ac:dyDescent="0.35">
      <c r="S2748" s="43"/>
      <c r="U2748" s="43"/>
    </row>
    <row r="2749" spans="19:21" x14ac:dyDescent="0.35">
      <c r="S2749" s="43"/>
      <c r="U2749" s="43"/>
    </row>
    <row r="2750" spans="19:21" x14ac:dyDescent="0.35">
      <c r="S2750" s="43"/>
      <c r="U2750" s="43"/>
    </row>
    <row r="2751" spans="19:21" x14ac:dyDescent="0.35">
      <c r="S2751" s="43"/>
      <c r="U2751" s="43"/>
    </row>
    <row r="2752" spans="19:21" x14ac:dyDescent="0.35">
      <c r="S2752" s="43"/>
      <c r="U2752" s="43"/>
    </row>
    <row r="2753" spans="19:21" x14ac:dyDescent="0.35">
      <c r="S2753" s="43"/>
      <c r="U2753" s="43"/>
    </row>
    <row r="2754" spans="19:21" x14ac:dyDescent="0.35">
      <c r="S2754" s="43"/>
      <c r="U2754" s="43"/>
    </row>
    <row r="2755" spans="19:21" x14ac:dyDescent="0.35">
      <c r="S2755" s="43"/>
      <c r="U2755" s="43"/>
    </row>
    <row r="2756" spans="19:21" x14ac:dyDescent="0.35">
      <c r="S2756" s="43"/>
      <c r="U2756" s="43"/>
    </row>
    <row r="2757" spans="19:21" x14ac:dyDescent="0.35">
      <c r="S2757" s="43"/>
      <c r="U2757" s="43"/>
    </row>
    <row r="2758" spans="19:21" x14ac:dyDescent="0.35">
      <c r="S2758" s="43"/>
      <c r="U2758" s="43"/>
    </row>
    <row r="2759" spans="19:21" x14ac:dyDescent="0.35">
      <c r="S2759" s="43"/>
      <c r="U2759" s="43"/>
    </row>
    <row r="2760" spans="19:21" x14ac:dyDescent="0.35">
      <c r="S2760" s="43"/>
      <c r="U2760" s="43"/>
    </row>
    <row r="2761" spans="19:21" x14ac:dyDescent="0.35">
      <c r="S2761" s="43"/>
      <c r="U2761" s="43"/>
    </row>
    <row r="2762" spans="19:21" x14ac:dyDescent="0.35">
      <c r="S2762" s="43"/>
      <c r="U2762" s="43"/>
    </row>
    <row r="2763" spans="19:21" x14ac:dyDescent="0.35">
      <c r="S2763" s="43"/>
      <c r="U2763" s="43"/>
    </row>
    <row r="2764" spans="19:21" x14ac:dyDescent="0.35">
      <c r="S2764" s="43"/>
      <c r="U2764" s="43"/>
    </row>
    <row r="2765" spans="19:21" x14ac:dyDescent="0.35">
      <c r="S2765" s="43"/>
      <c r="U2765" s="43"/>
    </row>
    <row r="2766" spans="19:21" x14ac:dyDescent="0.35">
      <c r="S2766" s="43"/>
      <c r="U2766" s="43"/>
    </row>
    <row r="2767" spans="19:21" x14ac:dyDescent="0.35">
      <c r="S2767" s="43"/>
      <c r="U2767" s="43"/>
    </row>
    <row r="2768" spans="19:21" x14ac:dyDescent="0.35">
      <c r="S2768" s="43"/>
      <c r="U2768" s="43"/>
    </row>
    <row r="2769" spans="19:21" x14ac:dyDescent="0.35">
      <c r="S2769" s="43"/>
      <c r="U2769" s="43"/>
    </row>
    <row r="2770" spans="19:21" x14ac:dyDescent="0.35">
      <c r="S2770" s="43"/>
      <c r="U2770" s="43"/>
    </row>
    <row r="2771" spans="19:21" x14ac:dyDescent="0.35">
      <c r="S2771" s="43"/>
      <c r="U2771" s="43"/>
    </row>
    <row r="2772" spans="19:21" x14ac:dyDescent="0.35">
      <c r="S2772" s="43"/>
      <c r="U2772" s="43"/>
    </row>
    <row r="2773" spans="19:21" x14ac:dyDescent="0.35">
      <c r="S2773" s="43"/>
      <c r="U2773" s="43"/>
    </row>
    <row r="2774" spans="19:21" x14ac:dyDescent="0.35">
      <c r="S2774" s="43"/>
      <c r="U2774" s="43"/>
    </row>
    <row r="2775" spans="19:21" x14ac:dyDescent="0.35">
      <c r="S2775" s="43"/>
      <c r="U2775" s="43"/>
    </row>
    <row r="2776" spans="19:21" x14ac:dyDescent="0.35">
      <c r="S2776" s="43"/>
      <c r="U2776" s="43"/>
    </row>
    <row r="2777" spans="19:21" x14ac:dyDescent="0.35">
      <c r="S2777" s="43"/>
      <c r="U2777" s="43"/>
    </row>
    <row r="2778" spans="19:21" x14ac:dyDescent="0.35">
      <c r="S2778" s="43"/>
      <c r="U2778" s="43"/>
    </row>
    <row r="2779" spans="19:21" x14ac:dyDescent="0.35">
      <c r="S2779" s="43"/>
      <c r="U2779" s="43"/>
    </row>
    <row r="2780" spans="19:21" x14ac:dyDescent="0.35">
      <c r="S2780" s="43"/>
      <c r="U2780" s="43"/>
    </row>
    <row r="2781" spans="19:21" x14ac:dyDescent="0.35">
      <c r="S2781" s="43"/>
      <c r="U2781" s="43"/>
    </row>
    <row r="2782" spans="19:21" x14ac:dyDescent="0.35">
      <c r="S2782" s="43"/>
      <c r="U2782" s="43"/>
    </row>
    <row r="2783" spans="19:21" x14ac:dyDescent="0.35">
      <c r="S2783" s="43"/>
      <c r="U2783" s="43"/>
    </row>
    <row r="2784" spans="19:21" x14ac:dyDescent="0.35">
      <c r="S2784" s="43"/>
      <c r="U2784" s="43"/>
    </row>
    <row r="2785" spans="19:21" x14ac:dyDescent="0.35">
      <c r="S2785" s="43"/>
      <c r="U2785" s="43"/>
    </row>
    <row r="2786" spans="19:21" x14ac:dyDescent="0.35">
      <c r="S2786" s="43"/>
      <c r="U2786" s="43"/>
    </row>
    <row r="2787" spans="19:21" x14ac:dyDescent="0.35">
      <c r="S2787" s="43"/>
      <c r="U2787" s="43"/>
    </row>
    <row r="2788" spans="19:21" x14ac:dyDescent="0.35">
      <c r="S2788" s="43"/>
      <c r="U2788" s="43"/>
    </row>
    <row r="2789" spans="19:21" x14ac:dyDescent="0.35">
      <c r="S2789" s="43"/>
      <c r="U2789" s="43"/>
    </row>
    <row r="2790" spans="19:21" x14ac:dyDescent="0.35">
      <c r="S2790" s="43"/>
      <c r="U2790" s="43"/>
    </row>
    <row r="2791" spans="19:21" x14ac:dyDescent="0.35">
      <c r="S2791" s="43"/>
      <c r="U2791" s="43"/>
    </row>
    <row r="2792" spans="19:21" x14ac:dyDescent="0.35">
      <c r="S2792" s="43"/>
      <c r="U2792" s="43"/>
    </row>
    <row r="2793" spans="19:21" x14ac:dyDescent="0.35">
      <c r="S2793" s="43"/>
      <c r="U2793" s="43"/>
    </row>
    <row r="2794" spans="19:21" x14ac:dyDescent="0.35">
      <c r="S2794" s="43"/>
      <c r="U2794" s="43"/>
    </row>
    <row r="2795" spans="19:21" x14ac:dyDescent="0.35">
      <c r="S2795" s="43"/>
      <c r="U2795" s="43"/>
    </row>
    <row r="2796" spans="19:21" x14ac:dyDescent="0.35">
      <c r="S2796" s="43"/>
      <c r="U2796" s="43"/>
    </row>
    <row r="2797" spans="19:21" x14ac:dyDescent="0.35">
      <c r="S2797" s="43"/>
      <c r="U2797" s="43"/>
    </row>
    <row r="2798" spans="19:21" x14ac:dyDescent="0.35">
      <c r="S2798" s="43"/>
      <c r="U2798" s="43"/>
    </row>
    <row r="2799" spans="19:21" x14ac:dyDescent="0.35">
      <c r="S2799" s="43"/>
      <c r="U2799" s="43"/>
    </row>
    <row r="2800" spans="19:21" x14ac:dyDescent="0.35">
      <c r="S2800" s="43"/>
      <c r="U2800" s="43"/>
    </row>
    <row r="2801" spans="19:21" x14ac:dyDescent="0.35">
      <c r="S2801" s="43"/>
      <c r="U2801" s="43"/>
    </row>
    <row r="2802" spans="19:21" x14ac:dyDescent="0.35">
      <c r="S2802" s="43"/>
      <c r="U2802" s="43"/>
    </row>
    <row r="2803" spans="19:21" x14ac:dyDescent="0.35">
      <c r="S2803" s="43"/>
      <c r="U2803" s="43"/>
    </row>
    <row r="2804" spans="19:21" x14ac:dyDescent="0.35">
      <c r="S2804" s="43"/>
      <c r="U2804" s="43"/>
    </row>
    <row r="2805" spans="19:21" x14ac:dyDescent="0.35">
      <c r="S2805" s="43"/>
      <c r="U2805" s="43"/>
    </row>
    <row r="2806" spans="19:21" x14ac:dyDescent="0.35">
      <c r="S2806" s="43"/>
      <c r="U2806" s="43"/>
    </row>
    <row r="2807" spans="19:21" x14ac:dyDescent="0.35">
      <c r="S2807" s="43"/>
      <c r="U2807" s="43"/>
    </row>
    <row r="2808" spans="19:21" x14ac:dyDescent="0.35">
      <c r="S2808" s="43"/>
      <c r="U2808" s="43"/>
    </row>
    <row r="2809" spans="19:21" x14ac:dyDescent="0.35">
      <c r="S2809" s="43"/>
      <c r="U2809" s="43"/>
    </row>
    <row r="2810" spans="19:21" x14ac:dyDescent="0.35">
      <c r="S2810" s="43"/>
      <c r="U2810" s="43"/>
    </row>
    <row r="2811" spans="19:21" x14ac:dyDescent="0.35">
      <c r="S2811" s="43"/>
      <c r="U2811" s="43"/>
    </row>
    <row r="2812" spans="19:21" x14ac:dyDescent="0.35">
      <c r="S2812" s="43"/>
      <c r="U2812" s="43"/>
    </row>
    <row r="2813" spans="19:21" x14ac:dyDescent="0.35">
      <c r="S2813" s="43"/>
      <c r="U2813" s="43"/>
    </row>
    <row r="2814" spans="19:21" x14ac:dyDescent="0.35">
      <c r="S2814" s="43"/>
      <c r="U2814" s="43"/>
    </row>
    <row r="2815" spans="19:21" x14ac:dyDescent="0.35">
      <c r="S2815" s="43"/>
      <c r="U2815" s="43"/>
    </row>
    <row r="2816" spans="19:21" x14ac:dyDescent="0.35">
      <c r="S2816" s="43"/>
      <c r="U2816" s="43"/>
    </row>
    <row r="2817" spans="19:21" x14ac:dyDescent="0.35">
      <c r="S2817" s="43"/>
      <c r="U2817" s="43"/>
    </row>
    <row r="2818" spans="19:21" x14ac:dyDescent="0.35">
      <c r="S2818" s="43"/>
      <c r="U2818" s="43"/>
    </row>
    <row r="2819" spans="19:21" x14ac:dyDescent="0.35">
      <c r="S2819" s="43"/>
      <c r="U2819" s="43"/>
    </row>
    <row r="2820" spans="19:21" x14ac:dyDescent="0.35">
      <c r="S2820" s="43"/>
      <c r="U2820" s="43"/>
    </row>
    <row r="2821" spans="19:21" x14ac:dyDescent="0.35">
      <c r="S2821" s="43"/>
      <c r="U2821" s="43"/>
    </row>
    <row r="2822" spans="19:21" x14ac:dyDescent="0.35">
      <c r="S2822" s="43"/>
      <c r="U2822" s="43"/>
    </row>
    <row r="2823" spans="19:21" x14ac:dyDescent="0.35">
      <c r="S2823" s="43"/>
      <c r="U2823" s="43"/>
    </row>
    <row r="2824" spans="19:21" x14ac:dyDescent="0.35">
      <c r="S2824" s="43"/>
      <c r="U2824" s="43"/>
    </row>
    <row r="2825" spans="19:21" x14ac:dyDescent="0.35">
      <c r="S2825" s="43"/>
      <c r="U2825" s="43"/>
    </row>
    <row r="2826" spans="19:21" x14ac:dyDescent="0.35">
      <c r="S2826" s="43"/>
      <c r="U2826" s="43"/>
    </row>
    <row r="2827" spans="19:21" x14ac:dyDescent="0.35">
      <c r="S2827" s="43"/>
      <c r="U2827" s="43"/>
    </row>
    <row r="2828" spans="19:21" x14ac:dyDescent="0.35">
      <c r="S2828" s="43"/>
      <c r="U2828" s="43"/>
    </row>
    <row r="2829" spans="19:21" x14ac:dyDescent="0.35">
      <c r="S2829" s="43"/>
      <c r="U2829" s="43"/>
    </row>
    <row r="2830" spans="19:21" x14ac:dyDescent="0.35">
      <c r="S2830" s="43"/>
      <c r="U2830" s="43"/>
    </row>
    <row r="2831" spans="19:21" x14ac:dyDescent="0.35">
      <c r="S2831" s="43"/>
      <c r="U2831" s="43"/>
    </row>
    <row r="2832" spans="19:21" x14ac:dyDescent="0.35">
      <c r="S2832" s="43"/>
      <c r="U2832" s="43"/>
    </row>
    <row r="2833" spans="19:21" x14ac:dyDescent="0.35">
      <c r="S2833" s="43"/>
      <c r="U2833" s="43"/>
    </row>
    <row r="2834" spans="19:21" x14ac:dyDescent="0.35">
      <c r="S2834" s="43"/>
      <c r="U2834" s="43"/>
    </row>
    <row r="2835" spans="19:21" x14ac:dyDescent="0.35">
      <c r="S2835" s="43"/>
      <c r="U2835" s="43"/>
    </row>
    <row r="2836" spans="19:21" x14ac:dyDescent="0.35">
      <c r="S2836" s="43"/>
      <c r="U2836" s="43"/>
    </row>
    <row r="2837" spans="19:21" x14ac:dyDescent="0.35">
      <c r="S2837" s="43"/>
      <c r="U2837" s="43"/>
    </row>
    <row r="2838" spans="19:21" x14ac:dyDescent="0.35">
      <c r="S2838" s="43"/>
      <c r="U2838" s="43"/>
    </row>
    <row r="2839" spans="19:21" x14ac:dyDescent="0.35">
      <c r="S2839" s="43"/>
      <c r="U2839" s="43"/>
    </row>
    <row r="2840" spans="19:21" x14ac:dyDescent="0.35">
      <c r="S2840" s="43"/>
      <c r="U2840" s="43"/>
    </row>
    <row r="2841" spans="19:21" x14ac:dyDescent="0.35">
      <c r="S2841" s="43"/>
      <c r="U2841" s="43"/>
    </row>
    <row r="2842" spans="19:21" x14ac:dyDescent="0.35">
      <c r="S2842" s="43"/>
      <c r="U2842" s="43"/>
    </row>
    <row r="2843" spans="19:21" x14ac:dyDescent="0.35">
      <c r="S2843" s="43"/>
      <c r="U2843" s="43"/>
    </row>
    <row r="2844" spans="19:21" x14ac:dyDescent="0.35">
      <c r="S2844" s="43"/>
      <c r="U2844" s="43"/>
    </row>
    <row r="2845" spans="19:21" x14ac:dyDescent="0.35">
      <c r="S2845" s="43"/>
      <c r="U2845" s="43"/>
    </row>
    <row r="2846" spans="19:21" x14ac:dyDescent="0.35">
      <c r="S2846" s="43"/>
      <c r="U2846" s="43"/>
    </row>
    <row r="2847" spans="19:21" x14ac:dyDescent="0.35">
      <c r="S2847" s="43"/>
      <c r="U2847" s="43"/>
    </row>
    <row r="2848" spans="19:21" x14ac:dyDescent="0.35">
      <c r="S2848" s="43"/>
      <c r="U2848" s="43"/>
    </row>
    <row r="2849" spans="19:21" x14ac:dyDescent="0.35">
      <c r="S2849" s="43"/>
      <c r="U2849" s="43"/>
    </row>
    <row r="2850" spans="19:21" x14ac:dyDescent="0.35">
      <c r="S2850" s="43"/>
      <c r="U2850" s="43"/>
    </row>
    <row r="2851" spans="19:21" x14ac:dyDescent="0.35">
      <c r="S2851" s="43"/>
      <c r="U2851" s="43"/>
    </row>
    <row r="2852" spans="19:21" x14ac:dyDescent="0.35">
      <c r="S2852" s="43"/>
      <c r="U2852" s="43"/>
    </row>
    <row r="2853" spans="19:21" x14ac:dyDescent="0.35">
      <c r="S2853" s="43"/>
      <c r="U2853" s="43"/>
    </row>
    <row r="2854" spans="19:21" x14ac:dyDescent="0.35">
      <c r="S2854" s="43"/>
      <c r="U2854" s="43"/>
    </row>
    <row r="2855" spans="19:21" x14ac:dyDescent="0.35">
      <c r="S2855" s="43"/>
      <c r="U2855" s="43"/>
    </row>
    <row r="2856" spans="19:21" x14ac:dyDescent="0.35">
      <c r="S2856" s="43"/>
      <c r="U2856" s="43"/>
    </row>
    <row r="2857" spans="19:21" x14ac:dyDescent="0.35">
      <c r="S2857" s="43"/>
      <c r="U2857" s="43"/>
    </row>
    <row r="2858" spans="19:21" x14ac:dyDescent="0.35">
      <c r="S2858" s="43"/>
      <c r="U2858" s="43"/>
    </row>
    <row r="2859" spans="19:21" x14ac:dyDescent="0.35">
      <c r="S2859" s="43"/>
      <c r="U2859" s="43"/>
    </row>
    <row r="2860" spans="19:21" x14ac:dyDescent="0.35">
      <c r="S2860" s="43"/>
      <c r="U2860" s="43"/>
    </row>
    <row r="2861" spans="19:21" x14ac:dyDescent="0.35">
      <c r="S2861" s="43"/>
      <c r="U2861" s="43"/>
    </row>
    <row r="2862" spans="19:21" x14ac:dyDescent="0.35">
      <c r="S2862" s="43"/>
      <c r="U2862" s="43"/>
    </row>
    <row r="2863" spans="19:21" x14ac:dyDescent="0.35">
      <c r="S2863" s="43"/>
      <c r="U2863" s="43"/>
    </row>
    <row r="2864" spans="19:21" x14ac:dyDescent="0.35">
      <c r="S2864" s="43"/>
      <c r="U2864" s="43"/>
    </row>
    <row r="2865" spans="19:21" x14ac:dyDescent="0.35">
      <c r="S2865" s="43"/>
      <c r="U2865" s="43"/>
    </row>
    <row r="2866" spans="19:21" x14ac:dyDescent="0.35">
      <c r="S2866" s="43"/>
      <c r="U2866" s="43"/>
    </row>
    <row r="2867" spans="19:21" x14ac:dyDescent="0.35">
      <c r="S2867" s="43"/>
      <c r="U2867" s="43"/>
    </row>
    <row r="2868" spans="19:21" x14ac:dyDescent="0.35">
      <c r="S2868" s="43"/>
      <c r="U2868" s="43"/>
    </row>
    <row r="2869" spans="19:21" x14ac:dyDescent="0.35">
      <c r="S2869" s="43"/>
      <c r="U2869" s="43"/>
    </row>
    <row r="2870" spans="19:21" x14ac:dyDescent="0.35">
      <c r="S2870" s="43"/>
      <c r="U2870" s="43"/>
    </row>
    <row r="2871" spans="19:21" x14ac:dyDescent="0.35">
      <c r="S2871" s="43"/>
      <c r="U2871" s="43"/>
    </row>
    <row r="2872" spans="19:21" x14ac:dyDescent="0.35">
      <c r="S2872" s="43"/>
      <c r="U2872" s="43"/>
    </row>
    <row r="2873" spans="19:21" x14ac:dyDescent="0.35">
      <c r="S2873" s="43"/>
      <c r="U2873" s="43"/>
    </row>
    <row r="2874" spans="19:21" x14ac:dyDescent="0.35">
      <c r="S2874" s="43"/>
      <c r="U2874" s="43"/>
    </row>
    <row r="2875" spans="19:21" x14ac:dyDescent="0.35">
      <c r="S2875" s="43"/>
      <c r="U2875" s="43"/>
    </row>
    <row r="2876" spans="19:21" x14ac:dyDescent="0.35">
      <c r="S2876" s="43"/>
      <c r="U2876" s="43"/>
    </row>
    <row r="2877" spans="19:21" x14ac:dyDescent="0.35">
      <c r="S2877" s="43"/>
      <c r="U2877" s="43"/>
    </row>
    <row r="2878" spans="19:21" x14ac:dyDescent="0.35">
      <c r="S2878" s="43"/>
      <c r="U2878" s="43"/>
    </row>
    <row r="2879" spans="19:21" x14ac:dyDescent="0.35">
      <c r="S2879" s="43"/>
      <c r="U2879" s="43"/>
    </row>
    <row r="2880" spans="19:21" x14ac:dyDescent="0.35">
      <c r="S2880" s="43"/>
      <c r="U2880" s="43"/>
    </row>
    <row r="2881" spans="19:21" x14ac:dyDescent="0.35">
      <c r="S2881" s="43"/>
      <c r="U2881" s="43"/>
    </row>
    <row r="2882" spans="19:21" x14ac:dyDescent="0.35">
      <c r="S2882" s="43"/>
      <c r="U2882" s="43"/>
    </row>
    <row r="2883" spans="19:21" x14ac:dyDescent="0.35">
      <c r="S2883" s="43"/>
      <c r="U2883" s="43"/>
    </row>
    <row r="2884" spans="19:21" x14ac:dyDescent="0.35">
      <c r="S2884" s="43"/>
      <c r="U2884" s="43"/>
    </row>
    <row r="2885" spans="19:21" x14ac:dyDescent="0.35">
      <c r="S2885" s="43"/>
      <c r="U2885" s="43"/>
    </row>
    <row r="2886" spans="19:21" x14ac:dyDescent="0.35">
      <c r="S2886" s="43"/>
      <c r="U2886" s="43"/>
    </row>
    <row r="2887" spans="19:21" x14ac:dyDescent="0.35">
      <c r="S2887" s="43"/>
      <c r="U2887" s="43"/>
    </row>
    <row r="2888" spans="19:21" x14ac:dyDescent="0.35">
      <c r="S2888" s="43"/>
      <c r="U2888" s="43"/>
    </row>
    <row r="2889" spans="19:21" x14ac:dyDescent="0.35">
      <c r="S2889" s="43"/>
      <c r="U2889" s="43"/>
    </row>
    <row r="2890" spans="19:21" x14ac:dyDescent="0.35">
      <c r="S2890" s="43"/>
      <c r="U2890" s="43"/>
    </row>
    <row r="2891" spans="19:21" x14ac:dyDescent="0.35">
      <c r="S2891" s="43"/>
      <c r="U2891" s="43"/>
    </row>
    <row r="2892" spans="19:21" x14ac:dyDescent="0.35">
      <c r="S2892" s="43"/>
      <c r="U2892" s="43"/>
    </row>
    <row r="2893" spans="19:21" x14ac:dyDescent="0.35">
      <c r="S2893" s="43"/>
      <c r="U2893" s="43"/>
    </row>
    <row r="2894" spans="19:21" x14ac:dyDescent="0.35">
      <c r="S2894" s="43"/>
      <c r="U2894" s="43"/>
    </row>
    <row r="2895" spans="19:21" x14ac:dyDescent="0.35">
      <c r="S2895" s="43"/>
      <c r="U2895" s="43"/>
    </row>
    <row r="2896" spans="19:21" x14ac:dyDescent="0.35">
      <c r="S2896" s="43"/>
      <c r="U2896" s="43"/>
    </row>
    <row r="2897" spans="19:21" x14ac:dyDescent="0.35">
      <c r="S2897" s="43"/>
      <c r="U2897" s="43"/>
    </row>
    <row r="2898" spans="19:21" x14ac:dyDescent="0.35">
      <c r="S2898" s="43"/>
      <c r="U2898" s="43"/>
    </row>
    <row r="2899" spans="19:21" x14ac:dyDescent="0.35">
      <c r="S2899" s="43"/>
      <c r="U2899" s="43"/>
    </row>
    <row r="2900" spans="19:21" x14ac:dyDescent="0.35">
      <c r="S2900" s="43"/>
      <c r="U2900" s="43"/>
    </row>
    <row r="2901" spans="19:21" x14ac:dyDescent="0.35">
      <c r="S2901" s="43"/>
      <c r="U2901" s="43"/>
    </row>
    <row r="2902" spans="19:21" x14ac:dyDescent="0.35">
      <c r="S2902" s="43"/>
      <c r="U2902" s="43"/>
    </row>
    <row r="2903" spans="19:21" x14ac:dyDescent="0.35">
      <c r="S2903" s="43"/>
      <c r="U2903" s="43"/>
    </row>
    <row r="2904" spans="19:21" x14ac:dyDescent="0.35">
      <c r="S2904" s="43"/>
      <c r="U2904" s="43"/>
    </row>
    <row r="2905" spans="19:21" x14ac:dyDescent="0.35">
      <c r="S2905" s="43"/>
      <c r="U2905" s="43"/>
    </row>
    <row r="2906" spans="19:21" x14ac:dyDescent="0.35">
      <c r="S2906" s="43"/>
      <c r="U2906" s="43"/>
    </row>
    <row r="2907" spans="19:21" x14ac:dyDescent="0.35">
      <c r="S2907" s="43"/>
      <c r="U2907" s="43"/>
    </row>
    <row r="2908" spans="19:21" x14ac:dyDescent="0.35">
      <c r="S2908" s="43"/>
      <c r="U2908" s="43"/>
    </row>
    <row r="2909" spans="19:21" x14ac:dyDescent="0.35">
      <c r="S2909" s="43"/>
      <c r="U2909" s="43"/>
    </row>
    <row r="2910" spans="19:21" x14ac:dyDescent="0.35">
      <c r="S2910" s="43"/>
      <c r="U2910" s="43"/>
    </row>
    <row r="2911" spans="19:21" x14ac:dyDescent="0.35">
      <c r="S2911" s="43"/>
      <c r="U2911" s="43"/>
    </row>
    <row r="2912" spans="19:21" x14ac:dyDescent="0.35">
      <c r="S2912" s="43"/>
      <c r="U2912" s="43"/>
    </row>
    <row r="2913" spans="19:21" x14ac:dyDescent="0.35">
      <c r="S2913" s="43"/>
      <c r="U2913" s="43"/>
    </row>
    <row r="2914" spans="19:21" x14ac:dyDescent="0.35">
      <c r="S2914" s="43"/>
      <c r="U2914" s="43"/>
    </row>
    <row r="2915" spans="19:21" x14ac:dyDescent="0.35">
      <c r="S2915" s="43"/>
      <c r="U2915" s="43"/>
    </row>
    <row r="2916" spans="19:21" x14ac:dyDescent="0.35">
      <c r="S2916" s="43"/>
      <c r="U2916" s="43"/>
    </row>
    <row r="2917" spans="19:21" x14ac:dyDescent="0.35">
      <c r="S2917" s="43"/>
      <c r="U2917" s="43"/>
    </row>
    <row r="2918" spans="19:21" x14ac:dyDescent="0.35">
      <c r="S2918" s="43"/>
      <c r="U2918" s="43"/>
    </row>
    <row r="2919" spans="19:21" x14ac:dyDescent="0.35">
      <c r="S2919" s="43"/>
      <c r="U2919" s="43"/>
    </row>
    <row r="2920" spans="19:21" x14ac:dyDescent="0.35">
      <c r="S2920" s="43"/>
      <c r="U2920" s="43"/>
    </row>
    <row r="2921" spans="19:21" x14ac:dyDescent="0.35">
      <c r="S2921" s="43"/>
      <c r="U2921" s="43"/>
    </row>
    <row r="2922" spans="19:21" x14ac:dyDescent="0.35">
      <c r="S2922" s="43"/>
      <c r="U2922" s="43"/>
    </row>
    <row r="2923" spans="19:21" x14ac:dyDescent="0.35">
      <c r="S2923" s="43"/>
      <c r="U2923" s="43"/>
    </row>
    <row r="2924" spans="19:21" x14ac:dyDescent="0.35">
      <c r="S2924" s="43"/>
      <c r="U2924" s="43"/>
    </row>
    <row r="2925" spans="19:21" x14ac:dyDescent="0.35">
      <c r="S2925" s="43"/>
      <c r="U2925" s="43"/>
    </row>
    <row r="2926" spans="19:21" x14ac:dyDescent="0.35">
      <c r="S2926" s="43"/>
      <c r="U2926" s="43"/>
    </row>
    <row r="2927" spans="19:21" x14ac:dyDescent="0.35">
      <c r="S2927" s="43"/>
      <c r="U2927" s="43"/>
    </row>
    <row r="2928" spans="19:21" x14ac:dyDescent="0.35">
      <c r="S2928" s="43"/>
      <c r="U2928" s="43"/>
    </row>
    <row r="2929" spans="19:21" x14ac:dyDescent="0.35">
      <c r="S2929" s="43"/>
      <c r="U2929" s="43"/>
    </row>
    <row r="2930" spans="19:21" x14ac:dyDescent="0.35">
      <c r="S2930" s="43"/>
      <c r="U2930" s="43"/>
    </row>
    <row r="2931" spans="19:21" x14ac:dyDescent="0.35">
      <c r="S2931" s="43"/>
      <c r="U2931" s="43"/>
    </row>
    <row r="2932" spans="19:21" x14ac:dyDescent="0.35">
      <c r="S2932" s="43"/>
      <c r="U2932" s="43"/>
    </row>
    <row r="2933" spans="19:21" x14ac:dyDescent="0.35">
      <c r="S2933" s="43"/>
      <c r="U2933" s="43"/>
    </row>
    <row r="2934" spans="19:21" x14ac:dyDescent="0.35">
      <c r="S2934" s="43"/>
      <c r="U2934" s="43"/>
    </row>
    <row r="2935" spans="19:21" x14ac:dyDescent="0.35">
      <c r="S2935" s="43"/>
      <c r="U2935" s="43"/>
    </row>
    <row r="2936" spans="19:21" x14ac:dyDescent="0.35">
      <c r="S2936" s="43"/>
      <c r="U2936" s="43"/>
    </row>
    <row r="2937" spans="19:21" x14ac:dyDescent="0.35">
      <c r="S2937" s="43"/>
      <c r="U2937" s="43"/>
    </row>
    <row r="2938" spans="19:21" x14ac:dyDescent="0.35">
      <c r="S2938" s="43"/>
      <c r="U2938" s="43"/>
    </row>
    <row r="2939" spans="19:21" x14ac:dyDescent="0.35">
      <c r="S2939" s="43"/>
      <c r="U2939" s="43"/>
    </row>
    <row r="2940" spans="19:21" x14ac:dyDescent="0.35">
      <c r="S2940" s="43"/>
      <c r="U2940" s="43"/>
    </row>
    <row r="2941" spans="19:21" x14ac:dyDescent="0.35">
      <c r="S2941" s="43"/>
      <c r="U2941" s="43"/>
    </row>
    <row r="2942" spans="19:21" x14ac:dyDescent="0.35">
      <c r="S2942" s="43"/>
      <c r="U2942" s="43"/>
    </row>
    <row r="2943" spans="19:21" x14ac:dyDescent="0.35">
      <c r="S2943" s="43"/>
      <c r="U2943" s="43"/>
    </row>
    <row r="2944" spans="19:21" x14ac:dyDescent="0.35">
      <c r="S2944" s="43"/>
      <c r="U2944" s="43"/>
    </row>
    <row r="2945" spans="19:21" x14ac:dyDescent="0.35">
      <c r="S2945" s="43"/>
      <c r="U2945" s="43"/>
    </row>
    <row r="2946" spans="19:21" x14ac:dyDescent="0.35">
      <c r="S2946" s="43"/>
      <c r="U2946" s="43"/>
    </row>
    <row r="2947" spans="19:21" x14ac:dyDescent="0.35">
      <c r="S2947" s="43"/>
      <c r="U2947" s="43"/>
    </row>
    <row r="2948" spans="19:21" x14ac:dyDescent="0.35">
      <c r="S2948" s="43"/>
      <c r="U2948" s="43"/>
    </row>
    <row r="2949" spans="19:21" x14ac:dyDescent="0.35">
      <c r="S2949" s="43"/>
      <c r="U2949" s="43"/>
    </row>
    <row r="2950" spans="19:21" x14ac:dyDescent="0.35">
      <c r="S2950" s="43"/>
      <c r="U2950" s="43"/>
    </row>
    <row r="2951" spans="19:21" x14ac:dyDescent="0.35">
      <c r="S2951" s="43"/>
      <c r="U2951" s="43"/>
    </row>
    <row r="2952" spans="19:21" x14ac:dyDescent="0.35">
      <c r="S2952" s="43"/>
      <c r="U2952" s="43"/>
    </row>
    <row r="2953" spans="19:21" x14ac:dyDescent="0.35">
      <c r="S2953" s="43"/>
      <c r="U2953" s="43"/>
    </row>
    <row r="2954" spans="19:21" x14ac:dyDescent="0.35">
      <c r="S2954" s="43"/>
      <c r="U2954" s="43"/>
    </row>
    <row r="2955" spans="19:21" x14ac:dyDescent="0.35">
      <c r="S2955" s="43"/>
      <c r="U2955" s="43"/>
    </row>
    <row r="2956" spans="19:21" x14ac:dyDescent="0.35">
      <c r="S2956" s="43"/>
      <c r="U2956" s="43"/>
    </row>
    <row r="2957" spans="19:21" x14ac:dyDescent="0.35">
      <c r="S2957" s="43"/>
      <c r="U2957" s="43"/>
    </row>
    <row r="2958" spans="19:21" x14ac:dyDescent="0.35">
      <c r="S2958" s="43"/>
      <c r="U2958" s="43"/>
    </row>
    <row r="2959" spans="19:21" x14ac:dyDescent="0.35">
      <c r="S2959" s="43"/>
      <c r="U2959" s="43"/>
    </row>
    <row r="2960" spans="19:21" x14ac:dyDescent="0.35">
      <c r="S2960" s="43"/>
      <c r="U2960" s="43"/>
    </row>
    <row r="2961" spans="19:21" x14ac:dyDescent="0.35">
      <c r="S2961" s="43"/>
      <c r="U2961" s="43"/>
    </row>
    <row r="2962" spans="19:21" x14ac:dyDescent="0.35">
      <c r="S2962" s="43"/>
      <c r="U2962" s="43"/>
    </row>
    <row r="2963" spans="19:21" x14ac:dyDescent="0.35">
      <c r="S2963" s="43"/>
      <c r="U2963" s="43"/>
    </row>
    <row r="2964" spans="19:21" x14ac:dyDescent="0.35">
      <c r="S2964" s="43"/>
      <c r="U2964" s="43"/>
    </row>
    <row r="2965" spans="19:21" x14ac:dyDescent="0.35">
      <c r="S2965" s="43"/>
      <c r="U2965" s="43"/>
    </row>
    <row r="2966" spans="19:21" x14ac:dyDescent="0.35">
      <c r="S2966" s="43"/>
      <c r="U2966" s="43"/>
    </row>
    <row r="2967" spans="19:21" x14ac:dyDescent="0.35">
      <c r="S2967" s="43"/>
      <c r="U2967" s="43"/>
    </row>
    <row r="2968" spans="19:21" x14ac:dyDescent="0.35">
      <c r="S2968" s="43"/>
      <c r="U2968" s="43"/>
    </row>
    <row r="2969" spans="19:21" x14ac:dyDescent="0.35">
      <c r="S2969" s="43"/>
      <c r="U2969" s="43"/>
    </row>
    <row r="2970" spans="19:21" x14ac:dyDescent="0.35">
      <c r="S2970" s="43"/>
      <c r="U2970" s="43"/>
    </row>
    <row r="2971" spans="19:21" x14ac:dyDescent="0.35">
      <c r="S2971" s="43"/>
      <c r="U2971" s="43"/>
    </row>
    <row r="2972" spans="19:21" x14ac:dyDescent="0.35">
      <c r="S2972" s="43"/>
      <c r="U2972" s="43"/>
    </row>
    <row r="2973" spans="19:21" x14ac:dyDescent="0.35">
      <c r="S2973" s="43"/>
      <c r="U2973" s="43"/>
    </row>
    <row r="2974" spans="19:21" x14ac:dyDescent="0.35">
      <c r="S2974" s="43"/>
      <c r="U2974" s="43"/>
    </row>
    <row r="2975" spans="19:21" x14ac:dyDescent="0.35">
      <c r="S2975" s="43"/>
      <c r="U2975" s="43"/>
    </row>
    <row r="2976" spans="19:21" x14ac:dyDescent="0.35">
      <c r="S2976" s="43"/>
      <c r="U2976" s="43"/>
    </row>
    <row r="2977" spans="19:21" x14ac:dyDescent="0.35">
      <c r="S2977" s="43"/>
      <c r="U2977" s="43"/>
    </row>
    <row r="2978" spans="19:21" x14ac:dyDescent="0.35">
      <c r="S2978" s="43"/>
      <c r="U2978" s="43"/>
    </row>
    <row r="2979" spans="19:21" x14ac:dyDescent="0.35">
      <c r="S2979" s="43"/>
      <c r="U2979" s="43"/>
    </row>
    <row r="2980" spans="19:21" x14ac:dyDescent="0.35">
      <c r="S2980" s="43"/>
      <c r="U2980" s="43"/>
    </row>
    <row r="2981" spans="19:21" x14ac:dyDescent="0.35">
      <c r="S2981" s="43"/>
      <c r="U2981" s="43"/>
    </row>
    <row r="2982" spans="19:21" x14ac:dyDescent="0.35">
      <c r="S2982" s="43"/>
      <c r="U2982" s="43"/>
    </row>
    <row r="2983" spans="19:21" x14ac:dyDescent="0.35">
      <c r="S2983" s="43"/>
      <c r="U2983" s="43"/>
    </row>
    <row r="2984" spans="19:21" x14ac:dyDescent="0.35">
      <c r="S2984" s="43"/>
      <c r="U2984" s="43"/>
    </row>
    <row r="2985" spans="19:21" x14ac:dyDescent="0.35">
      <c r="S2985" s="43"/>
      <c r="U2985" s="43"/>
    </row>
    <row r="2986" spans="19:21" x14ac:dyDescent="0.35">
      <c r="S2986" s="43"/>
      <c r="U2986" s="43"/>
    </row>
    <row r="2987" spans="19:21" x14ac:dyDescent="0.35">
      <c r="S2987" s="43"/>
      <c r="U2987" s="43"/>
    </row>
    <row r="2988" spans="19:21" x14ac:dyDescent="0.35">
      <c r="S2988" s="43"/>
      <c r="U2988" s="43"/>
    </row>
    <row r="2989" spans="19:21" x14ac:dyDescent="0.35">
      <c r="S2989" s="43"/>
      <c r="U2989" s="43"/>
    </row>
    <row r="2990" spans="19:21" x14ac:dyDescent="0.35">
      <c r="S2990" s="43"/>
      <c r="U2990" s="43"/>
    </row>
    <row r="2991" spans="19:21" x14ac:dyDescent="0.35">
      <c r="S2991" s="43"/>
      <c r="U2991" s="43"/>
    </row>
    <row r="2992" spans="19:21" x14ac:dyDescent="0.35">
      <c r="S2992" s="43"/>
      <c r="U2992" s="43"/>
    </row>
    <row r="2993" spans="19:21" x14ac:dyDescent="0.35">
      <c r="S2993" s="43"/>
      <c r="U2993" s="43"/>
    </row>
    <row r="2994" spans="19:21" x14ac:dyDescent="0.35">
      <c r="S2994" s="43"/>
      <c r="U2994" s="43"/>
    </row>
    <row r="2995" spans="19:21" x14ac:dyDescent="0.35">
      <c r="S2995" s="43"/>
      <c r="U2995" s="43"/>
    </row>
    <row r="2996" spans="19:21" x14ac:dyDescent="0.35">
      <c r="S2996" s="43"/>
      <c r="U2996" s="43"/>
    </row>
    <row r="2997" spans="19:21" x14ac:dyDescent="0.35">
      <c r="S2997" s="43"/>
      <c r="U2997" s="43"/>
    </row>
    <row r="2998" spans="19:21" x14ac:dyDescent="0.35">
      <c r="S2998" s="43"/>
      <c r="U2998" s="43"/>
    </row>
    <row r="2999" spans="19:21" x14ac:dyDescent="0.35">
      <c r="S2999" s="43"/>
      <c r="U2999" s="43"/>
    </row>
    <row r="3000" spans="19:21" x14ac:dyDescent="0.35">
      <c r="S3000" s="43"/>
      <c r="U3000" s="43"/>
    </row>
    <row r="3001" spans="19:21" x14ac:dyDescent="0.35">
      <c r="S3001" s="43"/>
      <c r="U3001" s="43"/>
    </row>
    <row r="3002" spans="19:21" x14ac:dyDescent="0.35">
      <c r="S3002" s="43"/>
      <c r="U3002" s="43"/>
    </row>
    <row r="3003" spans="19:21" x14ac:dyDescent="0.35">
      <c r="S3003" s="43"/>
      <c r="U3003" s="43"/>
    </row>
    <row r="3004" spans="19:21" x14ac:dyDescent="0.35">
      <c r="S3004" s="43"/>
      <c r="U3004" s="43"/>
    </row>
    <row r="3005" spans="19:21" x14ac:dyDescent="0.35">
      <c r="S3005" s="43"/>
      <c r="U3005" s="43"/>
    </row>
    <row r="3006" spans="19:21" x14ac:dyDescent="0.35">
      <c r="S3006" s="43"/>
      <c r="U3006" s="43"/>
    </row>
    <row r="3007" spans="19:21" x14ac:dyDescent="0.35">
      <c r="S3007" s="43"/>
      <c r="U3007" s="43"/>
    </row>
    <row r="3008" spans="19:21" x14ac:dyDescent="0.35">
      <c r="S3008" s="43"/>
      <c r="U3008" s="43"/>
    </row>
    <row r="3009" spans="19:21" x14ac:dyDescent="0.35">
      <c r="S3009" s="43"/>
      <c r="U3009" s="43"/>
    </row>
    <row r="3010" spans="19:21" x14ac:dyDescent="0.35">
      <c r="S3010" s="43"/>
      <c r="U3010" s="43"/>
    </row>
    <row r="3011" spans="19:21" x14ac:dyDescent="0.35">
      <c r="S3011" s="43"/>
      <c r="U3011" s="43"/>
    </row>
    <row r="3012" spans="19:21" x14ac:dyDescent="0.35">
      <c r="S3012" s="43"/>
      <c r="U3012" s="43"/>
    </row>
    <row r="3013" spans="19:21" x14ac:dyDescent="0.35">
      <c r="S3013" s="43"/>
      <c r="U3013" s="43"/>
    </row>
    <row r="3014" spans="19:21" x14ac:dyDescent="0.35">
      <c r="S3014" s="43"/>
      <c r="U3014" s="43"/>
    </row>
    <row r="3015" spans="19:21" x14ac:dyDescent="0.35">
      <c r="S3015" s="43"/>
      <c r="U3015" s="43"/>
    </row>
    <row r="3016" spans="19:21" x14ac:dyDescent="0.35">
      <c r="S3016" s="43"/>
      <c r="U3016" s="43"/>
    </row>
    <row r="3017" spans="19:21" x14ac:dyDescent="0.35">
      <c r="S3017" s="43"/>
      <c r="U3017" s="43"/>
    </row>
    <row r="3018" spans="19:21" x14ac:dyDescent="0.35">
      <c r="S3018" s="43"/>
      <c r="U3018" s="43"/>
    </row>
    <row r="3019" spans="19:21" x14ac:dyDescent="0.35">
      <c r="S3019" s="43"/>
      <c r="U3019" s="43"/>
    </row>
    <row r="3020" spans="19:21" x14ac:dyDescent="0.35">
      <c r="S3020" s="43"/>
      <c r="U3020" s="43"/>
    </row>
    <row r="3021" spans="19:21" x14ac:dyDescent="0.35">
      <c r="S3021" s="43"/>
      <c r="U3021" s="43"/>
    </row>
    <row r="3022" spans="19:21" x14ac:dyDescent="0.35">
      <c r="S3022" s="43"/>
      <c r="U3022" s="43"/>
    </row>
    <row r="3023" spans="19:21" x14ac:dyDescent="0.35">
      <c r="S3023" s="43"/>
      <c r="U3023" s="43"/>
    </row>
    <row r="3024" spans="19:21" x14ac:dyDescent="0.35">
      <c r="S3024" s="43"/>
      <c r="U3024" s="43"/>
    </row>
    <row r="3025" spans="19:21" x14ac:dyDescent="0.35">
      <c r="S3025" s="43"/>
      <c r="U3025" s="43"/>
    </row>
    <row r="3026" spans="19:21" x14ac:dyDescent="0.35">
      <c r="S3026" s="43"/>
      <c r="U3026" s="43"/>
    </row>
    <row r="3027" spans="19:21" x14ac:dyDescent="0.35">
      <c r="S3027" s="43"/>
      <c r="U3027" s="43"/>
    </row>
    <row r="3028" spans="19:21" x14ac:dyDescent="0.35">
      <c r="S3028" s="43"/>
      <c r="U3028" s="43"/>
    </row>
    <row r="3029" spans="19:21" x14ac:dyDescent="0.35">
      <c r="S3029" s="43"/>
      <c r="U3029" s="43"/>
    </row>
    <row r="3030" spans="19:21" x14ac:dyDescent="0.35">
      <c r="S3030" s="43"/>
      <c r="U3030" s="43"/>
    </row>
    <row r="3031" spans="19:21" x14ac:dyDescent="0.35">
      <c r="S3031" s="43"/>
      <c r="U3031" s="43"/>
    </row>
    <row r="3032" spans="19:21" x14ac:dyDescent="0.35">
      <c r="S3032" s="43"/>
      <c r="U3032" s="43"/>
    </row>
    <row r="3033" spans="19:21" x14ac:dyDescent="0.35">
      <c r="S3033" s="43"/>
      <c r="U3033" s="43"/>
    </row>
    <row r="3034" spans="19:21" x14ac:dyDescent="0.35">
      <c r="S3034" s="43"/>
      <c r="U3034" s="43"/>
    </row>
    <row r="3035" spans="19:21" x14ac:dyDescent="0.35">
      <c r="S3035" s="43"/>
      <c r="U3035" s="43"/>
    </row>
    <row r="3036" spans="19:21" x14ac:dyDescent="0.35">
      <c r="S3036" s="43"/>
      <c r="U3036" s="43"/>
    </row>
    <row r="3037" spans="19:21" x14ac:dyDescent="0.35">
      <c r="S3037" s="43"/>
      <c r="U3037" s="43"/>
    </row>
    <row r="3038" spans="19:21" x14ac:dyDescent="0.35">
      <c r="S3038" s="43"/>
      <c r="U3038" s="43"/>
    </row>
    <row r="3039" spans="19:21" x14ac:dyDescent="0.35">
      <c r="S3039" s="43"/>
      <c r="U3039" s="43"/>
    </row>
    <row r="3040" spans="19:21" x14ac:dyDescent="0.35">
      <c r="S3040" s="43"/>
      <c r="U3040" s="43"/>
    </row>
    <row r="3041" spans="19:21" x14ac:dyDescent="0.35">
      <c r="S3041" s="43"/>
      <c r="U3041" s="43"/>
    </row>
    <row r="3042" spans="19:21" x14ac:dyDescent="0.35">
      <c r="S3042" s="43"/>
      <c r="U3042" s="43"/>
    </row>
    <row r="3043" spans="19:21" x14ac:dyDescent="0.35">
      <c r="S3043" s="43"/>
      <c r="U3043" s="43"/>
    </row>
    <row r="3044" spans="19:21" x14ac:dyDescent="0.35">
      <c r="S3044" s="43"/>
      <c r="U3044" s="43"/>
    </row>
    <row r="3045" spans="19:21" x14ac:dyDescent="0.35">
      <c r="S3045" s="43"/>
      <c r="U3045" s="43"/>
    </row>
    <row r="3046" spans="19:21" x14ac:dyDescent="0.35">
      <c r="S3046" s="43"/>
      <c r="U3046" s="43"/>
    </row>
    <row r="3047" spans="19:21" x14ac:dyDescent="0.35">
      <c r="S3047" s="43"/>
      <c r="U3047" s="43"/>
    </row>
    <row r="3048" spans="19:21" x14ac:dyDescent="0.35">
      <c r="S3048" s="43"/>
      <c r="U3048" s="43"/>
    </row>
    <row r="3049" spans="19:21" x14ac:dyDescent="0.35">
      <c r="S3049" s="43"/>
      <c r="U3049" s="43"/>
    </row>
    <row r="3050" spans="19:21" x14ac:dyDescent="0.35">
      <c r="S3050" s="43"/>
      <c r="U3050" s="43"/>
    </row>
    <row r="3051" spans="19:21" x14ac:dyDescent="0.35">
      <c r="S3051" s="43"/>
      <c r="U3051" s="43"/>
    </row>
    <row r="3052" spans="19:21" x14ac:dyDescent="0.35">
      <c r="S3052" s="43"/>
      <c r="U3052" s="43"/>
    </row>
    <row r="3053" spans="19:21" x14ac:dyDescent="0.35">
      <c r="S3053" s="43"/>
      <c r="U3053" s="43"/>
    </row>
    <row r="3054" spans="19:21" x14ac:dyDescent="0.35">
      <c r="S3054" s="43"/>
      <c r="U3054" s="43"/>
    </row>
    <row r="3055" spans="19:21" x14ac:dyDescent="0.35">
      <c r="S3055" s="43"/>
      <c r="U3055" s="43"/>
    </row>
    <row r="3056" spans="19:21" x14ac:dyDescent="0.35">
      <c r="S3056" s="43"/>
      <c r="U3056" s="43"/>
    </row>
    <row r="3057" spans="19:21" x14ac:dyDescent="0.35">
      <c r="S3057" s="43"/>
      <c r="U3057" s="43"/>
    </row>
    <row r="3058" spans="19:21" x14ac:dyDescent="0.35">
      <c r="S3058" s="43"/>
      <c r="U3058" s="43"/>
    </row>
    <row r="3059" spans="19:21" x14ac:dyDescent="0.35">
      <c r="S3059" s="43"/>
      <c r="U3059" s="43"/>
    </row>
    <row r="3060" spans="19:21" x14ac:dyDescent="0.35">
      <c r="S3060" s="43"/>
      <c r="U3060" s="43"/>
    </row>
    <row r="3061" spans="19:21" x14ac:dyDescent="0.35">
      <c r="S3061" s="43"/>
      <c r="U3061" s="43"/>
    </row>
    <row r="3062" spans="19:21" x14ac:dyDescent="0.35">
      <c r="S3062" s="43"/>
      <c r="U3062" s="43"/>
    </row>
    <row r="3063" spans="19:21" x14ac:dyDescent="0.35">
      <c r="S3063" s="43"/>
      <c r="U3063" s="43"/>
    </row>
    <row r="3064" spans="19:21" x14ac:dyDescent="0.35">
      <c r="S3064" s="43"/>
      <c r="U3064" s="43"/>
    </row>
    <row r="3065" spans="19:21" x14ac:dyDescent="0.35">
      <c r="S3065" s="43"/>
      <c r="U3065" s="43"/>
    </row>
    <row r="3066" spans="19:21" x14ac:dyDescent="0.35">
      <c r="S3066" s="43"/>
      <c r="U3066" s="43"/>
    </row>
    <row r="3067" spans="19:21" x14ac:dyDescent="0.35">
      <c r="S3067" s="43"/>
      <c r="U3067" s="43"/>
    </row>
    <row r="3068" spans="19:21" x14ac:dyDescent="0.35">
      <c r="S3068" s="43"/>
      <c r="U3068" s="43"/>
    </row>
    <row r="3069" spans="19:21" x14ac:dyDescent="0.35">
      <c r="S3069" s="43"/>
      <c r="U3069" s="43"/>
    </row>
    <row r="3070" spans="19:21" x14ac:dyDescent="0.35">
      <c r="S3070" s="43"/>
      <c r="U3070" s="43"/>
    </row>
    <row r="3071" spans="19:21" x14ac:dyDescent="0.35">
      <c r="S3071" s="43"/>
      <c r="U3071" s="43"/>
    </row>
    <row r="3072" spans="19:21" x14ac:dyDescent="0.35">
      <c r="S3072" s="43"/>
      <c r="U3072" s="43"/>
    </row>
    <row r="3073" spans="19:21" x14ac:dyDescent="0.35">
      <c r="S3073" s="43"/>
      <c r="U3073" s="43"/>
    </row>
    <row r="3074" spans="19:21" x14ac:dyDescent="0.35">
      <c r="S3074" s="43"/>
      <c r="U3074" s="43"/>
    </row>
    <row r="3075" spans="19:21" x14ac:dyDescent="0.35">
      <c r="S3075" s="43"/>
      <c r="U3075" s="43"/>
    </row>
    <row r="3076" spans="19:21" x14ac:dyDescent="0.35">
      <c r="S3076" s="43"/>
      <c r="U3076" s="43"/>
    </row>
    <row r="3077" spans="19:21" x14ac:dyDescent="0.35">
      <c r="S3077" s="43"/>
      <c r="U3077" s="43"/>
    </row>
    <row r="3078" spans="19:21" x14ac:dyDescent="0.35">
      <c r="S3078" s="43"/>
      <c r="U3078" s="43"/>
    </row>
    <row r="3079" spans="19:21" x14ac:dyDescent="0.35">
      <c r="S3079" s="43"/>
      <c r="U3079" s="43"/>
    </row>
    <row r="3080" spans="19:21" x14ac:dyDescent="0.35">
      <c r="S3080" s="43"/>
      <c r="U3080" s="43"/>
    </row>
    <row r="3081" spans="19:21" x14ac:dyDescent="0.35">
      <c r="S3081" s="43"/>
      <c r="U3081" s="43"/>
    </row>
    <row r="3082" spans="19:21" x14ac:dyDescent="0.35">
      <c r="S3082" s="43"/>
      <c r="U3082" s="43"/>
    </row>
    <row r="3083" spans="19:21" x14ac:dyDescent="0.35">
      <c r="S3083" s="43"/>
      <c r="U3083" s="43"/>
    </row>
    <row r="3084" spans="19:21" x14ac:dyDescent="0.35">
      <c r="S3084" s="43"/>
      <c r="U3084" s="43"/>
    </row>
    <row r="3085" spans="19:21" x14ac:dyDescent="0.35">
      <c r="S3085" s="43"/>
      <c r="U3085" s="43"/>
    </row>
    <row r="3086" spans="19:21" x14ac:dyDescent="0.35">
      <c r="S3086" s="43"/>
      <c r="U3086" s="43"/>
    </row>
    <row r="3087" spans="19:21" x14ac:dyDescent="0.35">
      <c r="S3087" s="43"/>
      <c r="U3087" s="43"/>
    </row>
    <row r="3088" spans="19:21" x14ac:dyDescent="0.35">
      <c r="S3088" s="43"/>
      <c r="U3088" s="43"/>
    </row>
    <row r="3089" spans="19:21" x14ac:dyDescent="0.35">
      <c r="S3089" s="43"/>
      <c r="U3089" s="43"/>
    </row>
    <row r="3090" spans="19:21" x14ac:dyDescent="0.35">
      <c r="S3090" s="43"/>
      <c r="U3090" s="43"/>
    </row>
    <row r="3091" spans="19:21" x14ac:dyDescent="0.35">
      <c r="S3091" s="43"/>
      <c r="U3091" s="43"/>
    </row>
    <row r="3092" spans="19:21" x14ac:dyDescent="0.35">
      <c r="S3092" s="43"/>
      <c r="U3092" s="43"/>
    </row>
    <row r="3093" spans="19:21" x14ac:dyDescent="0.35">
      <c r="S3093" s="43"/>
      <c r="U3093" s="43"/>
    </row>
    <row r="3094" spans="19:21" x14ac:dyDescent="0.35">
      <c r="S3094" s="43"/>
      <c r="U3094" s="43"/>
    </row>
    <row r="3095" spans="19:21" x14ac:dyDescent="0.35">
      <c r="S3095" s="43"/>
      <c r="U3095" s="43"/>
    </row>
    <row r="3096" spans="19:21" x14ac:dyDescent="0.35">
      <c r="S3096" s="43"/>
      <c r="U3096" s="43"/>
    </row>
    <row r="3097" spans="19:21" x14ac:dyDescent="0.35">
      <c r="S3097" s="43"/>
      <c r="U3097" s="43"/>
    </row>
    <row r="3098" spans="19:21" x14ac:dyDescent="0.35">
      <c r="S3098" s="43"/>
      <c r="U3098" s="43"/>
    </row>
    <row r="3099" spans="19:21" x14ac:dyDescent="0.35">
      <c r="S3099" s="43"/>
      <c r="U3099" s="43"/>
    </row>
    <row r="3100" spans="19:21" x14ac:dyDescent="0.35">
      <c r="S3100" s="43"/>
      <c r="U3100" s="43"/>
    </row>
    <row r="3101" spans="19:21" x14ac:dyDescent="0.35">
      <c r="S3101" s="43"/>
      <c r="U3101" s="43"/>
    </row>
    <row r="3102" spans="19:21" x14ac:dyDescent="0.35">
      <c r="S3102" s="43"/>
      <c r="U3102" s="43"/>
    </row>
    <row r="3103" spans="19:21" x14ac:dyDescent="0.35">
      <c r="S3103" s="43"/>
      <c r="U3103" s="43"/>
    </row>
    <row r="3104" spans="19:21" x14ac:dyDescent="0.35">
      <c r="S3104" s="43"/>
      <c r="U3104" s="43"/>
    </row>
    <row r="3105" spans="19:21" x14ac:dyDescent="0.35">
      <c r="S3105" s="43"/>
      <c r="U3105" s="43"/>
    </row>
    <row r="3106" spans="19:21" x14ac:dyDescent="0.35">
      <c r="S3106" s="43"/>
      <c r="U3106" s="43"/>
    </row>
    <row r="3107" spans="19:21" x14ac:dyDescent="0.35">
      <c r="S3107" s="43"/>
      <c r="U3107" s="43"/>
    </row>
    <row r="3108" spans="19:21" x14ac:dyDescent="0.35">
      <c r="S3108" s="43"/>
      <c r="U3108" s="43"/>
    </row>
    <row r="3109" spans="19:21" x14ac:dyDescent="0.35">
      <c r="S3109" s="43"/>
      <c r="U3109" s="43"/>
    </row>
    <row r="3110" spans="19:21" x14ac:dyDescent="0.35">
      <c r="S3110" s="43"/>
      <c r="U3110" s="43"/>
    </row>
    <row r="3111" spans="19:21" x14ac:dyDescent="0.35">
      <c r="S3111" s="43"/>
      <c r="U3111" s="43"/>
    </row>
    <row r="3112" spans="19:21" x14ac:dyDescent="0.35">
      <c r="S3112" s="43"/>
      <c r="U3112" s="43"/>
    </row>
    <row r="3113" spans="19:21" x14ac:dyDescent="0.35">
      <c r="S3113" s="43"/>
      <c r="U3113" s="43"/>
    </row>
    <row r="3114" spans="19:21" x14ac:dyDescent="0.35">
      <c r="S3114" s="43"/>
      <c r="U3114" s="43"/>
    </row>
    <row r="3115" spans="19:21" x14ac:dyDescent="0.35">
      <c r="S3115" s="43"/>
      <c r="U3115" s="43"/>
    </row>
    <row r="3116" spans="19:21" x14ac:dyDescent="0.35">
      <c r="S3116" s="43"/>
      <c r="U3116" s="43"/>
    </row>
    <row r="3117" spans="19:21" x14ac:dyDescent="0.35">
      <c r="S3117" s="43"/>
      <c r="U3117" s="43"/>
    </row>
    <row r="3118" spans="19:21" x14ac:dyDescent="0.35">
      <c r="S3118" s="43"/>
      <c r="U3118" s="43"/>
    </row>
    <row r="3119" spans="19:21" x14ac:dyDescent="0.35">
      <c r="S3119" s="43"/>
      <c r="U3119" s="43"/>
    </row>
    <row r="3120" spans="19:21" x14ac:dyDescent="0.35">
      <c r="S3120" s="43"/>
      <c r="U3120" s="43"/>
    </row>
    <row r="3121" spans="19:21" x14ac:dyDescent="0.35">
      <c r="S3121" s="43"/>
      <c r="U3121" s="43"/>
    </row>
    <row r="3122" spans="19:21" x14ac:dyDescent="0.35">
      <c r="S3122" s="43"/>
      <c r="U3122" s="43"/>
    </row>
    <row r="3123" spans="19:21" x14ac:dyDescent="0.35">
      <c r="S3123" s="43"/>
      <c r="U3123" s="43"/>
    </row>
    <row r="3124" spans="19:21" x14ac:dyDescent="0.35">
      <c r="S3124" s="43"/>
      <c r="U3124" s="43"/>
    </row>
    <row r="3125" spans="19:21" x14ac:dyDescent="0.35">
      <c r="S3125" s="43"/>
      <c r="U3125" s="43"/>
    </row>
    <row r="3126" spans="19:21" x14ac:dyDescent="0.35">
      <c r="S3126" s="43"/>
      <c r="U3126" s="43"/>
    </row>
    <row r="3127" spans="19:21" x14ac:dyDescent="0.35">
      <c r="S3127" s="43"/>
      <c r="U3127" s="43"/>
    </row>
    <row r="3128" spans="19:21" x14ac:dyDescent="0.35">
      <c r="S3128" s="43"/>
      <c r="U3128" s="43"/>
    </row>
    <row r="3129" spans="19:21" x14ac:dyDescent="0.35">
      <c r="S3129" s="43"/>
      <c r="U3129" s="43"/>
    </row>
    <row r="3130" spans="19:21" x14ac:dyDescent="0.35">
      <c r="S3130" s="43"/>
      <c r="U3130" s="43"/>
    </row>
    <row r="3131" spans="19:21" x14ac:dyDescent="0.35">
      <c r="S3131" s="43"/>
      <c r="U3131" s="43"/>
    </row>
    <row r="3132" spans="19:21" x14ac:dyDescent="0.35">
      <c r="S3132" s="43"/>
      <c r="U3132" s="43"/>
    </row>
    <row r="3133" spans="19:21" x14ac:dyDescent="0.35">
      <c r="S3133" s="43"/>
      <c r="U3133" s="43"/>
    </row>
    <row r="3134" spans="19:21" x14ac:dyDescent="0.35">
      <c r="S3134" s="43"/>
      <c r="U3134" s="43"/>
    </row>
    <row r="3135" spans="19:21" x14ac:dyDescent="0.35">
      <c r="S3135" s="43"/>
      <c r="U3135" s="43"/>
    </row>
    <row r="3136" spans="19:21" x14ac:dyDescent="0.35">
      <c r="S3136" s="43"/>
      <c r="U3136" s="43"/>
    </row>
    <row r="3137" spans="19:21" x14ac:dyDescent="0.35">
      <c r="S3137" s="43"/>
      <c r="U3137" s="43"/>
    </row>
    <row r="3138" spans="19:21" x14ac:dyDescent="0.35">
      <c r="S3138" s="43"/>
      <c r="U3138" s="43"/>
    </row>
    <row r="3139" spans="19:21" x14ac:dyDescent="0.35">
      <c r="S3139" s="43"/>
      <c r="U3139" s="43"/>
    </row>
    <row r="3140" spans="19:21" x14ac:dyDescent="0.35">
      <c r="S3140" s="43"/>
      <c r="U3140" s="43"/>
    </row>
    <row r="3141" spans="19:21" x14ac:dyDescent="0.35">
      <c r="S3141" s="43"/>
      <c r="U3141" s="43"/>
    </row>
    <row r="3142" spans="19:21" x14ac:dyDescent="0.35">
      <c r="S3142" s="43"/>
      <c r="U3142" s="43"/>
    </row>
    <row r="3143" spans="19:21" x14ac:dyDescent="0.35">
      <c r="S3143" s="43"/>
      <c r="U3143" s="43"/>
    </row>
    <row r="3144" spans="19:21" x14ac:dyDescent="0.35">
      <c r="S3144" s="43"/>
      <c r="U3144" s="43"/>
    </row>
    <row r="3145" spans="19:21" x14ac:dyDescent="0.35">
      <c r="S3145" s="43"/>
      <c r="U3145" s="43"/>
    </row>
    <row r="3146" spans="19:21" x14ac:dyDescent="0.35">
      <c r="S3146" s="43"/>
      <c r="U3146" s="43"/>
    </row>
    <row r="3147" spans="19:21" x14ac:dyDescent="0.35">
      <c r="S3147" s="43"/>
      <c r="U3147" s="43"/>
    </row>
    <row r="3148" spans="19:21" x14ac:dyDescent="0.35">
      <c r="S3148" s="43"/>
      <c r="U3148" s="43"/>
    </row>
    <row r="3149" spans="19:21" x14ac:dyDescent="0.35">
      <c r="S3149" s="43"/>
      <c r="U3149" s="43"/>
    </row>
    <row r="3150" spans="19:21" x14ac:dyDescent="0.35">
      <c r="S3150" s="43"/>
      <c r="U3150" s="43"/>
    </row>
    <row r="3151" spans="19:21" x14ac:dyDescent="0.35">
      <c r="S3151" s="43"/>
      <c r="U3151" s="43"/>
    </row>
    <row r="3152" spans="19:21" x14ac:dyDescent="0.35">
      <c r="S3152" s="43"/>
      <c r="U3152" s="43"/>
    </row>
    <row r="3153" spans="19:21" x14ac:dyDescent="0.35">
      <c r="S3153" s="43"/>
      <c r="U3153" s="43"/>
    </row>
    <row r="3154" spans="19:21" x14ac:dyDescent="0.35">
      <c r="S3154" s="43"/>
      <c r="U3154" s="43"/>
    </row>
    <row r="3155" spans="19:21" x14ac:dyDescent="0.35">
      <c r="S3155" s="43"/>
      <c r="U3155" s="43"/>
    </row>
    <row r="3156" spans="19:21" x14ac:dyDescent="0.35">
      <c r="S3156" s="43"/>
      <c r="U3156" s="43"/>
    </row>
    <row r="3157" spans="19:21" x14ac:dyDescent="0.35">
      <c r="S3157" s="43"/>
      <c r="U3157" s="43"/>
    </row>
    <row r="3158" spans="19:21" x14ac:dyDescent="0.35">
      <c r="S3158" s="43"/>
      <c r="U3158" s="43"/>
    </row>
    <row r="3159" spans="19:21" x14ac:dyDescent="0.35">
      <c r="S3159" s="43"/>
      <c r="U3159" s="43"/>
    </row>
    <row r="3160" spans="19:21" x14ac:dyDescent="0.35">
      <c r="S3160" s="43"/>
      <c r="U3160" s="43"/>
    </row>
    <row r="3161" spans="19:21" x14ac:dyDescent="0.35">
      <c r="S3161" s="43"/>
      <c r="U3161" s="43"/>
    </row>
    <row r="3162" spans="19:21" x14ac:dyDescent="0.35">
      <c r="S3162" s="43"/>
      <c r="U3162" s="43"/>
    </row>
    <row r="3163" spans="19:21" x14ac:dyDescent="0.35">
      <c r="S3163" s="43"/>
      <c r="U3163" s="43"/>
    </row>
    <row r="3164" spans="19:21" x14ac:dyDescent="0.35">
      <c r="S3164" s="43"/>
      <c r="U3164" s="43"/>
    </row>
    <row r="3165" spans="19:21" x14ac:dyDescent="0.35">
      <c r="S3165" s="43"/>
      <c r="U3165" s="43"/>
    </row>
    <row r="3166" spans="19:21" x14ac:dyDescent="0.35">
      <c r="S3166" s="43"/>
      <c r="U3166" s="43"/>
    </row>
    <row r="3167" spans="19:21" x14ac:dyDescent="0.35">
      <c r="S3167" s="43"/>
      <c r="U3167" s="43"/>
    </row>
    <row r="3168" spans="19:21" x14ac:dyDescent="0.35">
      <c r="S3168" s="43"/>
      <c r="U3168" s="43"/>
    </row>
    <row r="3169" spans="19:21" x14ac:dyDescent="0.35">
      <c r="S3169" s="43"/>
      <c r="U3169" s="43"/>
    </row>
    <row r="3170" spans="19:21" x14ac:dyDescent="0.35">
      <c r="S3170" s="43"/>
      <c r="U3170" s="43"/>
    </row>
    <row r="3171" spans="19:21" x14ac:dyDescent="0.35">
      <c r="S3171" s="43"/>
      <c r="U3171" s="43"/>
    </row>
    <row r="3172" spans="19:21" x14ac:dyDescent="0.35">
      <c r="S3172" s="43"/>
      <c r="U3172" s="43"/>
    </row>
    <row r="3173" spans="19:21" x14ac:dyDescent="0.35">
      <c r="S3173" s="43"/>
      <c r="U3173" s="43"/>
    </row>
    <row r="3174" spans="19:21" x14ac:dyDescent="0.35">
      <c r="S3174" s="43"/>
      <c r="U3174" s="43"/>
    </row>
    <row r="3175" spans="19:21" x14ac:dyDescent="0.35">
      <c r="S3175" s="43"/>
      <c r="U3175" s="43"/>
    </row>
    <row r="3176" spans="19:21" x14ac:dyDescent="0.35">
      <c r="S3176" s="43"/>
      <c r="U3176" s="43"/>
    </row>
    <row r="3177" spans="19:21" x14ac:dyDescent="0.35">
      <c r="S3177" s="43"/>
      <c r="U3177" s="43"/>
    </row>
    <row r="3178" spans="19:21" x14ac:dyDescent="0.35">
      <c r="S3178" s="43"/>
      <c r="U3178" s="43"/>
    </row>
    <row r="3179" spans="19:21" x14ac:dyDescent="0.35">
      <c r="S3179" s="43"/>
      <c r="U3179" s="43"/>
    </row>
    <row r="3180" spans="19:21" x14ac:dyDescent="0.35">
      <c r="S3180" s="43"/>
      <c r="U3180" s="43"/>
    </row>
    <row r="3181" spans="19:21" x14ac:dyDescent="0.35">
      <c r="S3181" s="43"/>
      <c r="U3181" s="43"/>
    </row>
    <row r="3182" spans="19:21" x14ac:dyDescent="0.35">
      <c r="S3182" s="43"/>
      <c r="U3182" s="43"/>
    </row>
    <row r="3183" spans="19:21" x14ac:dyDescent="0.35">
      <c r="S3183" s="43"/>
      <c r="U3183" s="43"/>
    </row>
    <row r="3184" spans="19:21" x14ac:dyDescent="0.35">
      <c r="S3184" s="43"/>
      <c r="U3184" s="43"/>
    </row>
    <row r="3185" spans="19:21" x14ac:dyDescent="0.35">
      <c r="S3185" s="43"/>
      <c r="U3185" s="43"/>
    </row>
    <row r="3186" spans="19:21" x14ac:dyDescent="0.35">
      <c r="S3186" s="43"/>
      <c r="U3186" s="43"/>
    </row>
    <row r="3187" spans="19:21" x14ac:dyDescent="0.35">
      <c r="S3187" s="43"/>
      <c r="U3187" s="43"/>
    </row>
    <row r="3188" spans="19:21" x14ac:dyDescent="0.35">
      <c r="S3188" s="43"/>
      <c r="U3188" s="43"/>
    </row>
    <row r="3189" spans="19:21" x14ac:dyDescent="0.35">
      <c r="S3189" s="43"/>
      <c r="U3189" s="43"/>
    </row>
    <row r="3190" spans="19:21" x14ac:dyDescent="0.35">
      <c r="S3190" s="43"/>
      <c r="U3190" s="43"/>
    </row>
    <row r="3191" spans="19:21" x14ac:dyDescent="0.35">
      <c r="S3191" s="43"/>
      <c r="U3191" s="43"/>
    </row>
    <row r="3192" spans="19:21" x14ac:dyDescent="0.35">
      <c r="S3192" s="43"/>
      <c r="U3192" s="43"/>
    </row>
    <row r="3193" spans="19:21" x14ac:dyDescent="0.35">
      <c r="S3193" s="43"/>
      <c r="U3193" s="43"/>
    </row>
    <row r="3194" spans="19:21" x14ac:dyDescent="0.35">
      <c r="S3194" s="43"/>
      <c r="U3194" s="43"/>
    </row>
    <row r="3195" spans="19:21" x14ac:dyDescent="0.35">
      <c r="S3195" s="43"/>
      <c r="U3195" s="43"/>
    </row>
    <row r="3196" spans="19:21" x14ac:dyDescent="0.35">
      <c r="S3196" s="43"/>
      <c r="U3196" s="43"/>
    </row>
    <row r="3197" spans="19:21" x14ac:dyDescent="0.35">
      <c r="S3197" s="43"/>
      <c r="U3197" s="43"/>
    </row>
    <row r="3198" spans="19:21" x14ac:dyDescent="0.35">
      <c r="S3198" s="43"/>
      <c r="U3198" s="43"/>
    </row>
    <row r="3199" spans="19:21" x14ac:dyDescent="0.35">
      <c r="S3199" s="43"/>
      <c r="U3199" s="43"/>
    </row>
    <row r="3200" spans="19:21" x14ac:dyDescent="0.35">
      <c r="S3200" s="43"/>
      <c r="U3200" s="43"/>
    </row>
    <row r="3201" spans="19:21" x14ac:dyDescent="0.35">
      <c r="S3201" s="43"/>
      <c r="U3201" s="43"/>
    </row>
    <row r="3202" spans="19:21" x14ac:dyDescent="0.35">
      <c r="S3202" s="43"/>
      <c r="U3202" s="43"/>
    </row>
    <row r="3203" spans="19:21" x14ac:dyDescent="0.35">
      <c r="S3203" s="43"/>
      <c r="U3203" s="43"/>
    </row>
    <row r="3204" spans="19:21" x14ac:dyDescent="0.35">
      <c r="S3204" s="43"/>
      <c r="U3204" s="43"/>
    </row>
    <row r="3205" spans="19:21" x14ac:dyDescent="0.35">
      <c r="S3205" s="43"/>
      <c r="U3205" s="43"/>
    </row>
    <row r="3206" spans="19:21" x14ac:dyDescent="0.35">
      <c r="S3206" s="43"/>
      <c r="U3206" s="43"/>
    </row>
    <row r="3207" spans="19:21" x14ac:dyDescent="0.35">
      <c r="S3207" s="43"/>
      <c r="U3207" s="43"/>
    </row>
    <row r="3208" spans="19:21" x14ac:dyDescent="0.35">
      <c r="S3208" s="43"/>
      <c r="U3208" s="43"/>
    </row>
    <row r="3209" spans="19:21" x14ac:dyDescent="0.35">
      <c r="S3209" s="43"/>
      <c r="U3209" s="43"/>
    </row>
    <row r="3210" spans="19:21" x14ac:dyDescent="0.35">
      <c r="S3210" s="43"/>
      <c r="U3210" s="43"/>
    </row>
    <row r="3211" spans="19:21" x14ac:dyDescent="0.35">
      <c r="S3211" s="43"/>
      <c r="U3211" s="43"/>
    </row>
    <row r="3212" spans="19:21" x14ac:dyDescent="0.35">
      <c r="S3212" s="43"/>
      <c r="U3212" s="43"/>
    </row>
    <row r="3213" spans="19:21" x14ac:dyDescent="0.35">
      <c r="S3213" s="43"/>
      <c r="U3213" s="43"/>
    </row>
    <row r="3214" spans="19:21" x14ac:dyDescent="0.35">
      <c r="S3214" s="43"/>
      <c r="U3214" s="43"/>
    </row>
    <row r="3215" spans="19:21" x14ac:dyDescent="0.35">
      <c r="S3215" s="43"/>
      <c r="U3215" s="43"/>
    </row>
    <row r="3216" spans="19:21" x14ac:dyDescent="0.35">
      <c r="S3216" s="43"/>
      <c r="U3216" s="43"/>
    </row>
    <row r="3217" spans="19:21" x14ac:dyDescent="0.35">
      <c r="S3217" s="43"/>
      <c r="U3217" s="43"/>
    </row>
    <row r="3218" spans="19:21" x14ac:dyDescent="0.35">
      <c r="S3218" s="43"/>
      <c r="U3218" s="43"/>
    </row>
    <row r="3219" spans="19:21" x14ac:dyDescent="0.35">
      <c r="S3219" s="43"/>
      <c r="U3219" s="43"/>
    </row>
    <row r="3220" spans="19:21" x14ac:dyDescent="0.35">
      <c r="S3220" s="43"/>
      <c r="U3220" s="43"/>
    </row>
    <row r="3221" spans="19:21" x14ac:dyDescent="0.35">
      <c r="S3221" s="43"/>
      <c r="U3221" s="43"/>
    </row>
    <row r="3222" spans="19:21" x14ac:dyDescent="0.35">
      <c r="S3222" s="43"/>
      <c r="U3222" s="43"/>
    </row>
    <row r="3223" spans="19:21" x14ac:dyDescent="0.35">
      <c r="S3223" s="43"/>
      <c r="U3223" s="43"/>
    </row>
    <row r="3224" spans="19:21" x14ac:dyDescent="0.35">
      <c r="S3224" s="43"/>
      <c r="U3224" s="43"/>
    </row>
    <row r="3225" spans="19:21" x14ac:dyDescent="0.35">
      <c r="S3225" s="43"/>
      <c r="U3225" s="43"/>
    </row>
    <row r="3226" spans="19:21" x14ac:dyDescent="0.35">
      <c r="S3226" s="43"/>
      <c r="U3226" s="43"/>
    </row>
    <row r="3227" spans="19:21" x14ac:dyDescent="0.35">
      <c r="S3227" s="43"/>
      <c r="U3227" s="43"/>
    </row>
    <row r="3228" spans="19:21" x14ac:dyDescent="0.35">
      <c r="S3228" s="43"/>
      <c r="U3228" s="43"/>
    </row>
    <row r="3229" spans="19:21" x14ac:dyDescent="0.35">
      <c r="S3229" s="43"/>
      <c r="U3229" s="43"/>
    </row>
    <row r="3230" spans="19:21" x14ac:dyDescent="0.35">
      <c r="S3230" s="43"/>
      <c r="U3230" s="43"/>
    </row>
    <row r="3231" spans="19:21" x14ac:dyDescent="0.35">
      <c r="S3231" s="43"/>
      <c r="U3231" s="43"/>
    </row>
    <row r="3232" spans="19:21" x14ac:dyDescent="0.35">
      <c r="S3232" s="43"/>
      <c r="U3232" s="43"/>
    </row>
    <row r="3233" spans="19:21" x14ac:dyDescent="0.35">
      <c r="S3233" s="43"/>
      <c r="U3233" s="43"/>
    </row>
    <row r="3234" spans="19:21" x14ac:dyDescent="0.35">
      <c r="S3234" s="43"/>
      <c r="U3234" s="43"/>
    </row>
    <row r="3235" spans="19:21" x14ac:dyDescent="0.35">
      <c r="S3235" s="43"/>
      <c r="U3235" s="43"/>
    </row>
    <row r="3236" spans="19:21" x14ac:dyDescent="0.35">
      <c r="S3236" s="43"/>
      <c r="U3236" s="43"/>
    </row>
    <row r="3237" spans="19:21" x14ac:dyDescent="0.35">
      <c r="S3237" s="43"/>
      <c r="U3237" s="43"/>
    </row>
    <row r="3238" spans="19:21" x14ac:dyDescent="0.35">
      <c r="S3238" s="43"/>
      <c r="U3238" s="43"/>
    </row>
    <row r="3239" spans="19:21" x14ac:dyDescent="0.35">
      <c r="S3239" s="43"/>
      <c r="U3239" s="43"/>
    </row>
    <row r="3240" spans="19:21" x14ac:dyDescent="0.35">
      <c r="S3240" s="43"/>
      <c r="U3240" s="43"/>
    </row>
    <row r="3241" spans="19:21" x14ac:dyDescent="0.35">
      <c r="S3241" s="43"/>
      <c r="U3241" s="43"/>
    </row>
    <row r="3242" spans="19:21" x14ac:dyDescent="0.35">
      <c r="S3242" s="43"/>
      <c r="U3242" s="43"/>
    </row>
    <row r="3243" spans="19:21" x14ac:dyDescent="0.35">
      <c r="S3243" s="43"/>
      <c r="U3243" s="43"/>
    </row>
    <row r="3244" spans="19:21" x14ac:dyDescent="0.35">
      <c r="S3244" s="43"/>
      <c r="U3244" s="43"/>
    </row>
    <row r="3245" spans="19:21" x14ac:dyDescent="0.35">
      <c r="S3245" s="43"/>
      <c r="U3245" s="43"/>
    </row>
    <row r="3246" spans="19:21" x14ac:dyDescent="0.35">
      <c r="S3246" s="43"/>
      <c r="U3246" s="43"/>
    </row>
    <row r="3247" spans="19:21" x14ac:dyDescent="0.35">
      <c r="S3247" s="43"/>
      <c r="U3247" s="43"/>
    </row>
    <row r="3248" spans="19:21" x14ac:dyDescent="0.35">
      <c r="S3248" s="43"/>
      <c r="U3248" s="43"/>
    </row>
    <row r="3249" spans="19:21" x14ac:dyDescent="0.35">
      <c r="S3249" s="43"/>
      <c r="U3249" s="43"/>
    </row>
    <row r="3250" spans="19:21" x14ac:dyDescent="0.35">
      <c r="S3250" s="43"/>
      <c r="U3250" s="43"/>
    </row>
    <row r="3251" spans="19:21" x14ac:dyDescent="0.35">
      <c r="S3251" s="43"/>
      <c r="U3251" s="43"/>
    </row>
    <row r="3252" spans="19:21" x14ac:dyDescent="0.35">
      <c r="S3252" s="43"/>
      <c r="U3252" s="43"/>
    </row>
    <row r="3253" spans="19:21" x14ac:dyDescent="0.35">
      <c r="S3253" s="43"/>
      <c r="U3253" s="43"/>
    </row>
    <row r="3254" spans="19:21" x14ac:dyDescent="0.35">
      <c r="S3254" s="43"/>
      <c r="U3254" s="43"/>
    </row>
    <row r="3255" spans="19:21" x14ac:dyDescent="0.35">
      <c r="S3255" s="43"/>
      <c r="U3255" s="43"/>
    </row>
    <row r="3256" spans="19:21" x14ac:dyDescent="0.35">
      <c r="S3256" s="43"/>
      <c r="U3256" s="43"/>
    </row>
    <row r="3257" spans="19:21" x14ac:dyDescent="0.35">
      <c r="S3257" s="43"/>
      <c r="U3257" s="43"/>
    </row>
    <row r="3258" spans="19:21" x14ac:dyDescent="0.35">
      <c r="S3258" s="43"/>
      <c r="U3258" s="43"/>
    </row>
    <row r="3259" spans="19:21" x14ac:dyDescent="0.35">
      <c r="S3259" s="43"/>
      <c r="U3259" s="43"/>
    </row>
    <row r="3260" spans="19:21" x14ac:dyDescent="0.35">
      <c r="S3260" s="43"/>
      <c r="U3260" s="43"/>
    </row>
    <row r="3261" spans="19:21" x14ac:dyDescent="0.35">
      <c r="S3261" s="43"/>
      <c r="U3261" s="43"/>
    </row>
    <row r="3262" spans="19:21" x14ac:dyDescent="0.35">
      <c r="S3262" s="43"/>
      <c r="U3262" s="43"/>
    </row>
    <row r="3263" spans="19:21" x14ac:dyDescent="0.35">
      <c r="S3263" s="43"/>
      <c r="U3263" s="43"/>
    </row>
    <row r="3264" spans="19:21" x14ac:dyDescent="0.35">
      <c r="S3264" s="43"/>
      <c r="U3264" s="43"/>
    </row>
    <row r="3265" spans="19:21" x14ac:dyDescent="0.35">
      <c r="S3265" s="43"/>
      <c r="U3265" s="43"/>
    </row>
    <row r="3266" spans="19:21" x14ac:dyDescent="0.35">
      <c r="S3266" s="43"/>
      <c r="U3266" s="43"/>
    </row>
    <row r="3267" spans="19:21" x14ac:dyDescent="0.35">
      <c r="S3267" s="43"/>
      <c r="U3267" s="43"/>
    </row>
    <row r="3268" spans="19:21" x14ac:dyDescent="0.35">
      <c r="S3268" s="43"/>
      <c r="U3268" s="43"/>
    </row>
    <row r="3269" spans="19:21" x14ac:dyDescent="0.35">
      <c r="S3269" s="43"/>
      <c r="U3269" s="43"/>
    </row>
    <row r="3270" spans="19:21" x14ac:dyDescent="0.35">
      <c r="S3270" s="43"/>
      <c r="U3270" s="43"/>
    </row>
    <row r="3271" spans="19:21" x14ac:dyDescent="0.35">
      <c r="S3271" s="43"/>
      <c r="U3271" s="43"/>
    </row>
    <row r="3272" spans="19:21" x14ac:dyDescent="0.35">
      <c r="S3272" s="43"/>
      <c r="U3272" s="43"/>
    </row>
    <row r="3273" spans="19:21" x14ac:dyDescent="0.35">
      <c r="S3273" s="43"/>
      <c r="U3273" s="43"/>
    </row>
    <row r="3274" spans="19:21" x14ac:dyDescent="0.35">
      <c r="S3274" s="43"/>
      <c r="U3274" s="43"/>
    </row>
    <row r="3275" spans="19:21" x14ac:dyDescent="0.35">
      <c r="S3275" s="43"/>
      <c r="U3275" s="43"/>
    </row>
    <row r="3276" spans="19:21" x14ac:dyDescent="0.35">
      <c r="S3276" s="43"/>
      <c r="U3276" s="43"/>
    </row>
    <row r="3277" spans="19:21" x14ac:dyDescent="0.35">
      <c r="S3277" s="43"/>
      <c r="U3277" s="43"/>
    </row>
    <row r="3278" spans="19:21" x14ac:dyDescent="0.35">
      <c r="S3278" s="43"/>
      <c r="U3278" s="43"/>
    </row>
    <row r="3279" spans="19:21" x14ac:dyDescent="0.35">
      <c r="S3279" s="43"/>
      <c r="U3279" s="43"/>
    </row>
    <row r="3280" spans="19:21" x14ac:dyDescent="0.35">
      <c r="S3280" s="43"/>
      <c r="U3280" s="43"/>
    </row>
    <row r="3281" spans="19:21" x14ac:dyDescent="0.35">
      <c r="S3281" s="43"/>
      <c r="U3281" s="43"/>
    </row>
    <row r="3282" spans="19:21" x14ac:dyDescent="0.35">
      <c r="S3282" s="43"/>
      <c r="U3282" s="43"/>
    </row>
    <row r="3283" spans="19:21" x14ac:dyDescent="0.35">
      <c r="S3283" s="43"/>
      <c r="U3283" s="43"/>
    </row>
    <row r="3284" spans="19:21" x14ac:dyDescent="0.35">
      <c r="S3284" s="43"/>
      <c r="U3284" s="43"/>
    </row>
    <row r="3285" spans="19:21" x14ac:dyDescent="0.35">
      <c r="S3285" s="43"/>
      <c r="U3285" s="43"/>
    </row>
    <row r="3286" spans="19:21" x14ac:dyDescent="0.35">
      <c r="S3286" s="43"/>
      <c r="U3286" s="43"/>
    </row>
    <row r="3287" spans="19:21" x14ac:dyDescent="0.35">
      <c r="S3287" s="43"/>
      <c r="U3287" s="43"/>
    </row>
    <row r="3288" spans="19:21" x14ac:dyDescent="0.35">
      <c r="S3288" s="43"/>
      <c r="U3288" s="43"/>
    </row>
    <row r="3289" spans="19:21" x14ac:dyDescent="0.35">
      <c r="S3289" s="43"/>
      <c r="U3289" s="43"/>
    </row>
    <row r="3290" spans="19:21" x14ac:dyDescent="0.35">
      <c r="S3290" s="43"/>
      <c r="U3290" s="43"/>
    </row>
    <row r="3291" spans="19:21" x14ac:dyDescent="0.35">
      <c r="S3291" s="43"/>
      <c r="U3291" s="43"/>
    </row>
    <row r="3292" spans="19:21" x14ac:dyDescent="0.35">
      <c r="S3292" s="43"/>
      <c r="U3292" s="43"/>
    </row>
    <row r="3293" spans="19:21" x14ac:dyDescent="0.35">
      <c r="S3293" s="43"/>
      <c r="U3293" s="43"/>
    </row>
    <row r="3294" spans="19:21" x14ac:dyDescent="0.35">
      <c r="S3294" s="43"/>
      <c r="U3294" s="43"/>
    </row>
    <row r="3295" spans="19:21" x14ac:dyDescent="0.35">
      <c r="S3295" s="43"/>
      <c r="U3295" s="43"/>
    </row>
    <row r="3296" spans="19:21" x14ac:dyDescent="0.35">
      <c r="S3296" s="43"/>
      <c r="U3296" s="43"/>
    </row>
    <row r="3297" spans="19:21" x14ac:dyDescent="0.35">
      <c r="S3297" s="43"/>
      <c r="U3297" s="43"/>
    </row>
    <row r="3298" spans="19:21" x14ac:dyDescent="0.35">
      <c r="S3298" s="43"/>
      <c r="U3298" s="43"/>
    </row>
    <row r="3299" spans="19:21" x14ac:dyDescent="0.35">
      <c r="S3299" s="43"/>
      <c r="U3299" s="43"/>
    </row>
    <row r="3300" spans="19:21" x14ac:dyDescent="0.35">
      <c r="S3300" s="43"/>
      <c r="U3300" s="43"/>
    </row>
    <row r="3301" spans="19:21" x14ac:dyDescent="0.35">
      <c r="S3301" s="43"/>
      <c r="U3301" s="43"/>
    </row>
    <row r="3302" spans="19:21" x14ac:dyDescent="0.35">
      <c r="S3302" s="43"/>
      <c r="U3302" s="43"/>
    </row>
    <row r="3303" spans="19:21" x14ac:dyDescent="0.35">
      <c r="S3303" s="43"/>
      <c r="U3303" s="43"/>
    </row>
    <row r="3304" spans="19:21" x14ac:dyDescent="0.35">
      <c r="S3304" s="43"/>
      <c r="U3304" s="43"/>
    </row>
    <row r="3305" spans="19:21" x14ac:dyDescent="0.35">
      <c r="S3305" s="43"/>
      <c r="U3305" s="43"/>
    </row>
    <row r="3306" spans="19:21" x14ac:dyDescent="0.35">
      <c r="S3306" s="43"/>
      <c r="U3306" s="43"/>
    </row>
    <row r="3307" spans="19:21" x14ac:dyDescent="0.35">
      <c r="S3307" s="43"/>
      <c r="U3307" s="43"/>
    </row>
    <row r="3308" spans="19:21" x14ac:dyDescent="0.35">
      <c r="S3308" s="43"/>
      <c r="U3308" s="43"/>
    </row>
    <row r="3309" spans="19:21" x14ac:dyDescent="0.35">
      <c r="S3309" s="43"/>
      <c r="U3309" s="43"/>
    </row>
    <row r="3310" spans="19:21" x14ac:dyDescent="0.35">
      <c r="S3310" s="43"/>
      <c r="U3310" s="43"/>
    </row>
    <row r="3311" spans="19:21" x14ac:dyDescent="0.35">
      <c r="S3311" s="43"/>
      <c r="U3311" s="43"/>
    </row>
    <row r="3312" spans="19:21" x14ac:dyDescent="0.35">
      <c r="S3312" s="43"/>
      <c r="U3312" s="43"/>
    </row>
    <row r="3313" spans="19:21" x14ac:dyDescent="0.35">
      <c r="S3313" s="43"/>
      <c r="U3313" s="43"/>
    </row>
    <row r="3314" spans="19:21" x14ac:dyDescent="0.35">
      <c r="S3314" s="43"/>
      <c r="U3314" s="43"/>
    </row>
    <row r="3315" spans="19:21" x14ac:dyDescent="0.35">
      <c r="S3315" s="43"/>
      <c r="U3315" s="43"/>
    </row>
    <row r="3316" spans="19:21" x14ac:dyDescent="0.35">
      <c r="S3316" s="43"/>
      <c r="U3316" s="43"/>
    </row>
    <row r="3317" spans="19:21" x14ac:dyDescent="0.35">
      <c r="S3317" s="43"/>
      <c r="U3317" s="43"/>
    </row>
    <row r="3318" spans="19:21" x14ac:dyDescent="0.35">
      <c r="S3318" s="43"/>
      <c r="U3318" s="43"/>
    </row>
    <row r="3319" spans="19:21" x14ac:dyDescent="0.35">
      <c r="S3319" s="43"/>
      <c r="U3319" s="43"/>
    </row>
    <row r="3320" spans="19:21" x14ac:dyDescent="0.35">
      <c r="S3320" s="43"/>
      <c r="U3320" s="43"/>
    </row>
    <row r="3321" spans="19:21" x14ac:dyDescent="0.35">
      <c r="S3321" s="43"/>
      <c r="U3321" s="43"/>
    </row>
    <row r="3322" spans="19:21" x14ac:dyDescent="0.35">
      <c r="S3322" s="43"/>
      <c r="U3322" s="43"/>
    </row>
    <row r="3323" spans="19:21" x14ac:dyDescent="0.35">
      <c r="S3323" s="43"/>
      <c r="U3323" s="43"/>
    </row>
    <row r="3324" spans="19:21" x14ac:dyDescent="0.35">
      <c r="S3324" s="43"/>
      <c r="U3324" s="43"/>
    </row>
    <row r="3325" spans="19:21" x14ac:dyDescent="0.35">
      <c r="S3325" s="43"/>
      <c r="U3325" s="43"/>
    </row>
    <row r="3326" spans="19:21" x14ac:dyDescent="0.35">
      <c r="S3326" s="43"/>
      <c r="U3326" s="43"/>
    </row>
    <row r="3327" spans="19:21" x14ac:dyDescent="0.35">
      <c r="S3327" s="43"/>
      <c r="U3327" s="43"/>
    </row>
    <row r="3328" spans="19:21" x14ac:dyDescent="0.35">
      <c r="S3328" s="43"/>
      <c r="U3328" s="43"/>
    </row>
    <row r="3329" spans="19:21" x14ac:dyDescent="0.35">
      <c r="S3329" s="43"/>
      <c r="U3329" s="43"/>
    </row>
    <row r="3330" spans="19:21" x14ac:dyDescent="0.35">
      <c r="S3330" s="43"/>
      <c r="U3330" s="43"/>
    </row>
    <row r="3331" spans="19:21" x14ac:dyDescent="0.35">
      <c r="S3331" s="43"/>
      <c r="U3331" s="43"/>
    </row>
    <row r="3332" spans="19:21" x14ac:dyDescent="0.35">
      <c r="S3332" s="43"/>
      <c r="U3332" s="43"/>
    </row>
    <row r="3333" spans="19:21" x14ac:dyDescent="0.35">
      <c r="S3333" s="43"/>
      <c r="U3333" s="43"/>
    </row>
    <row r="3334" spans="19:21" x14ac:dyDescent="0.35">
      <c r="S3334" s="43"/>
      <c r="U3334" s="43"/>
    </row>
    <row r="3335" spans="19:21" x14ac:dyDescent="0.35">
      <c r="S3335" s="43"/>
      <c r="U3335" s="43"/>
    </row>
    <row r="3336" spans="19:21" x14ac:dyDescent="0.35">
      <c r="S3336" s="43"/>
      <c r="U3336" s="43"/>
    </row>
    <row r="3337" spans="19:21" x14ac:dyDescent="0.35">
      <c r="S3337" s="43"/>
      <c r="U3337" s="43"/>
    </row>
    <row r="3338" spans="19:21" x14ac:dyDescent="0.35">
      <c r="S3338" s="43"/>
      <c r="U3338" s="43"/>
    </row>
    <row r="3339" spans="19:21" x14ac:dyDescent="0.35">
      <c r="S3339" s="43"/>
      <c r="U3339" s="43"/>
    </row>
    <row r="3340" spans="19:21" x14ac:dyDescent="0.35">
      <c r="S3340" s="43"/>
      <c r="U3340" s="43"/>
    </row>
    <row r="3341" spans="19:21" x14ac:dyDescent="0.35">
      <c r="S3341" s="43"/>
      <c r="U3341" s="43"/>
    </row>
    <row r="3342" spans="19:21" x14ac:dyDescent="0.35">
      <c r="S3342" s="43"/>
      <c r="U3342" s="43"/>
    </row>
    <row r="3343" spans="19:21" x14ac:dyDescent="0.35">
      <c r="S3343" s="43"/>
      <c r="U3343" s="43"/>
    </row>
    <row r="3344" spans="19:21" x14ac:dyDescent="0.35">
      <c r="S3344" s="43"/>
      <c r="U3344" s="43"/>
    </row>
    <row r="3345" spans="19:21" x14ac:dyDescent="0.35">
      <c r="S3345" s="43"/>
      <c r="U3345" s="43"/>
    </row>
    <row r="3346" spans="19:21" x14ac:dyDescent="0.35">
      <c r="S3346" s="43"/>
      <c r="U3346" s="43"/>
    </row>
    <row r="3347" spans="19:21" x14ac:dyDescent="0.35">
      <c r="S3347" s="43"/>
      <c r="U3347" s="43"/>
    </row>
    <row r="3348" spans="19:21" x14ac:dyDescent="0.35">
      <c r="S3348" s="43"/>
      <c r="U3348" s="43"/>
    </row>
    <row r="3349" spans="19:21" x14ac:dyDescent="0.35">
      <c r="S3349" s="43"/>
      <c r="U3349" s="43"/>
    </row>
    <row r="3350" spans="19:21" x14ac:dyDescent="0.35">
      <c r="S3350" s="43"/>
      <c r="U3350" s="43"/>
    </row>
    <row r="3351" spans="19:21" x14ac:dyDescent="0.35">
      <c r="S3351" s="43"/>
      <c r="U3351" s="43"/>
    </row>
    <row r="3352" spans="19:21" x14ac:dyDescent="0.35">
      <c r="S3352" s="43"/>
      <c r="U3352" s="43"/>
    </row>
    <row r="3353" spans="19:21" x14ac:dyDescent="0.35">
      <c r="S3353" s="43"/>
      <c r="U3353" s="43"/>
    </row>
    <row r="3354" spans="19:21" x14ac:dyDescent="0.35">
      <c r="S3354" s="43"/>
      <c r="U3354" s="43"/>
    </row>
    <row r="3355" spans="19:21" x14ac:dyDescent="0.35">
      <c r="S3355" s="43"/>
      <c r="U3355" s="43"/>
    </row>
    <row r="3356" spans="19:21" x14ac:dyDescent="0.35">
      <c r="S3356" s="43"/>
      <c r="U3356" s="43"/>
    </row>
    <row r="3357" spans="19:21" x14ac:dyDescent="0.35">
      <c r="S3357" s="43"/>
      <c r="U3357" s="43"/>
    </row>
    <row r="3358" spans="19:21" x14ac:dyDescent="0.35">
      <c r="S3358" s="43"/>
      <c r="U3358" s="43"/>
    </row>
    <row r="3359" spans="19:21" x14ac:dyDescent="0.35">
      <c r="S3359" s="43"/>
      <c r="U3359" s="43"/>
    </row>
    <row r="3360" spans="19:21" x14ac:dyDescent="0.35">
      <c r="S3360" s="43"/>
      <c r="U3360" s="43"/>
    </row>
    <row r="3361" spans="19:21" x14ac:dyDescent="0.35">
      <c r="S3361" s="43"/>
      <c r="U3361" s="43"/>
    </row>
    <row r="3362" spans="19:21" x14ac:dyDescent="0.35">
      <c r="S3362" s="43"/>
      <c r="U3362" s="43"/>
    </row>
    <row r="3363" spans="19:21" x14ac:dyDescent="0.35">
      <c r="S3363" s="43"/>
      <c r="U3363" s="43"/>
    </row>
    <row r="3364" spans="19:21" x14ac:dyDescent="0.35">
      <c r="S3364" s="43"/>
      <c r="U3364" s="43"/>
    </row>
    <row r="3365" spans="19:21" x14ac:dyDescent="0.35">
      <c r="S3365" s="43"/>
      <c r="U3365" s="43"/>
    </row>
    <row r="3366" spans="19:21" x14ac:dyDescent="0.35">
      <c r="S3366" s="43"/>
      <c r="U3366" s="43"/>
    </row>
    <row r="3367" spans="19:21" x14ac:dyDescent="0.35">
      <c r="S3367" s="43"/>
      <c r="U3367" s="43"/>
    </row>
    <row r="3368" spans="19:21" x14ac:dyDescent="0.35">
      <c r="S3368" s="43"/>
      <c r="U3368" s="43"/>
    </row>
    <row r="3369" spans="19:21" x14ac:dyDescent="0.35">
      <c r="S3369" s="43"/>
      <c r="U3369" s="43"/>
    </row>
    <row r="3370" spans="19:21" x14ac:dyDescent="0.35">
      <c r="S3370" s="43"/>
      <c r="U3370" s="43"/>
    </row>
    <row r="3371" spans="19:21" x14ac:dyDescent="0.35">
      <c r="S3371" s="43"/>
      <c r="U3371" s="43"/>
    </row>
    <row r="3372" spans="19:21" x14ac:dyDescent="0.35">
      <c r="S3372" s="43"/>
      <c r="U3372" s="43"/>
    </row>
    <row r="3373" spans="19:21" x14ac:dyDescent="0.35">
      <c r="S3373" s="43"/>
      <c r="U3373" s="43"/>
    </row>
    <row r="3374" spans="19:21" x14ac:dyDescent="0.35">
      <c r="S3374" s="43"/>
      <c r="U3374" s="43"/>
    </row>
    <row r="3375" spans="19:21" x14ac:dyDescent="0.35">
      <c r="S3375" s="43"/>
      <c r="U3375" s="43"/>
    </row>
    <row r="3376" spans="19:21" x14ac:dyDescent="0.35">
      <c r="S3376" s="43"/>
      <c r="U3376" s="43"/>
    </row>
    <row r="3377" spans="19:21" x14ac:dyDescent="0.35">
      <c r="S3377" s="43"/>
      <c r="U3377" s="43"/>
    </row>
    <row r="3378" spans="19:21" x14ac:dyDescent="0.35">
      <c r="S3378" s="43"/>
      <c r="U3378" s="43"/>
    </row>
    <row r="3379" spans="19:21" x14ac:dyDescent="0.35">
      <c r="S3379" s="43"/>
      <c r="U3379" s="43"/>
    </row>
    <row r="3380" spans="19:21" x14ac:dyDescent="0.35">
      <c r="S3380" s="43"/>
      <c r="U3380" s="43"/>
    </row>
    <row r="3381" spans="19:21" x14ac:dyDescent="0.35">
      <c r="S3381" s="43"/>
      <c r="U3381" s="43"/>
    </row>
    <row r="3382" spans="19:21" x14ac:dyDescent="0.35">
      <c r="S3382" s="43"/>
      <c r="U3382" s="43"/>
    </row>
    <row r="3383" spans="19:21" x14ac:dyDescent="0.35">
      <c r="S3383" s="43"/>
      <c r="U3383" s="43"/>
    </row>
    <row r="3384" spans="19:21" x14ac:dyDescent="0.35">
      <c r="S3384" s="43"/>
      <c r="U3384" s="43"/>
    </row>
    <row r="3385" spans="19:21" x14ac:dyDescent="0.35">
      <c r="S3385" s="43"/>
      <c r="U3385" s="43"/>
    </row>
    <row r="3386" spans="19:21" x14ac:dyDescent="0.35">
      <c r="S3386" s="43"/>
      <c r="U3386" s="43"/>
    </row>
    <row r="3387" spans="19:21" x14ac:dyDescent="0.35">
      <c r="S3387" s="43"/>
      <c r="U3387" s="43"/>
    </row>
    <row r="3388" spans="19:21" x14ac:dyDescent="0.35">
      <c r="S3388" s="43"/>
      <c r="U3388" s="43"/>
    </row>
    <row r="3389" spans="19:21" x14ac:dyDescent="0.35">
      <c r="S3389" s="43"/>
      <c r="U3389" s="43"/>
    </row>
    <row r="3390" spans="19:21" x14ac:dyDescent="0.35">
      <c r="S3390" s="43"/>
      <c r="U3390" s="43"/>
    </row>
    <row r="3391" spans="19:21" x14ac:dyDescent="0.35">
      <c r="S3391" s="43"/>
      <c r="U3391" s="43"/>
    </row>
    <row r="3392" spans="19:21" x14ac:dyDescent="0.35">
      <c r="S3392" s="43"/>
      <c r="U3392" s="43"/>
    </row>
    <row r="3393" spans="19:21" x14ac:dyDescent="0.35">
      <c r="S3393" s="43"/>
      <c r="U3393" s="43"/>
    </row>
    <row r="3394" spans="19:21" x14ac:dyDescent="0.35">
      <c r="S3394" s="43"/>
      <c r="U3394" s="43"/>
    </row>
    <row r="3395" spans="19:21" x14ac:dyDescent="0.35">
      <c r="S3395" s="43"/>
      <c r="U3395" s="43"/>
    </row>
    <row r="3396" spans="19:21" x14ac:dyDescent="0.35">
      <c r="S3396" s="43"/>
      <c r="U3396" s="43"/>
    </row>
    <row r="3397" spans="19:21" x14ac:dyDescent="0.35">
      <c r="S3397" s="43"/>
      <c r="U3397" s="43"/>
    </row>
    <row r="3398" spans="19:21" x14ac:dyDescent="0.35">
      <c r="S3398" s="43"/>
      <c r="U3398" s="43"/>
    </row>
    <row r="3399" spans="19:21" x14ac:dyDescent="0.35">
      <c r="S3399" s="43"/>
      <c r="U3399" s="43"/>
    </row>
    <row r="3400" spans="19:21" x14ac:dyDescent="0.35">
      <c r="S3400" s="43"/>
      <c r="U3400" s="43"/>
    </row>
    <row r="3401" spans="19:21" x14ac:dyDescent="0.35">
      <c r="S3401" s="43"/>
      <c r="U3401" s="43"/>
    </row>
    <row r="3402" spans="19:21" x14ac:dyDescent="0.35">
      <c r="S3402" s="43"/>
      <c r="U3402" s="43"/>
    </row>
    <row r="3403" spans="19:21" x14ac:dyDescent="0.35">
      <c r="S3403" s="43"/>
      <c r="U3403" s="43"/>
    </row>
    <row r="3404" spans="19:21" x14ac:dyDescent="0.35">
      <c r="S3404" s="43"/>
      <c r="U3404" s="43"/>
    </row>
    <row r="3405" spans="19:21" x14ac:dyDescent="0.35">
      <c r="S3405" s="43"/>
      <c r="U3405" s="43"/>
    </row>
    <row r="3406" spans="19:21" x14ac:dyDescent="0.35">
      <c r="S3406" s="43"/>
      <c r="U3406" s="43"/>
    </row>
    <row r="3407" spans="19:21" x14ac:dyDescent="0.35">
      <c r="S3407" s="43"/>
      <c r="U3407" s="43"/>
    </row>
    <row r="3408" spans="19:21" x14ac:dyDescent="0.35">
      <c r="S3408" s="43"/>
      <c r="U3408" s="43"/>
    </row>
    <row r="3409" spans="19:21" x14ac:dyDescent="0.35">
      <c r="S3409" s="43"/>
      <c r="U3409" s="43"/>
    </row>
    <row r="3410" spans="19:21" x14ac:dyDescent="0.35">
      <c r="S3410" s="43"/>
      <c r="U3410" s="43"/>
    </row>
    <row r="3411" spans="19:21" x14ac:dyDescent="0.35">
      <c r="S3411" s="43"/>
      <c r="U3411" s="43"/>
    </row>
    <row r="3412" spans="19:21" x14ac:dyDescent="0.35">
      <c r="S3412" s="43"/>
      <c r="U3412" s="43"/>
    </row>
    <row r="3413" spans="19:21" x14ac:dyDescent="0.35">
      <c r="S3413" s="43"/>
      <c r="U3413" s="43"/>
    </row>
    <row r="3414" spans="19:21" x14ac:dyDescent="0.35">
      <c r="S3414" s="43"/>
      <c r="U3414" s="43"/>
    </row>
    <row r="3415" spans="19:21" x14ac:dyDescent="0.35">
      <c r="S3415" s="43"/>
      <c r="U3415" s="43"/>
    </row>
    <row r="3416" spans="19:21" x14ac:dyDescent="0.35">
      <c r="S3416" s="43"/>
      <c r="U3416" s="43"/>
    </row>
    <row r="3417" spans="19:21" x14ac:dyDescent="0.35">
      <c r="S3417" s="43"/>
      <c r="U3417" s="43"/>
    </row>
    <row r="3418" spans="19:21" x14ac:dyDescent="0.35">
      <c r="S3418" s="43"/>
      <c r="U3418" s="43"/>
    </row>
    <row r="3419" spans="19:21" x14ac:dyDescent="0.35">
      <c r="S3419" s="43"/>
      <c r="U3419" s="43"/>
    </row>
    <row r="3420" spans="19:21" x14ac:dyDescent="0.35">
      <c r="S3420" s="43"/>
      <c r="U3420" s="43"/>
    </row>
    <row r="3421" spans="19:21" x14ac:dyDescent="0.35">
      <c r="S3421" s="43"/>
      <c r="U3421" s="43"/>
    </row>
    <row r="3422" spans="19:21" x14ac:dyDescent="0.35">
      <c r="S3422" s="43"/>
      <c r="U3422" s="43"/>
    </row>
    <row r="3423" spans="19:21" x14ac:dyDescent="0.35">
      <c r="S3423" s="43"/>
      <c r="U3423" s="43"/>
    </row>
    <row r="3424" spans="19:21" x14ac:dyDescent="0.35">
      <c r="S3424" s="43"/>
      <c r="U3424" s="43"/>
    </row>
    <row r="3425" spans="19:21" x14ac:dyDescent="0.35">
      <c r="S3425" s="43"/>
      <c r="U3425" s="43"/>
    </row>
    <row r="3426" spans="19:21" x14ac:dyDescent="0.35">
      <c r="S3426" s="43"/>
      <c r="U3426" s="43"/>
    </row>
    <row r="3427" spans="19:21" x14ac:dyDescent="0.35">
      <c r="S3427" s="43"/>
      <c r="U3427" s="43"/>
    </row>
    <row r="3428" spans="19:21" x14ac:dyDescent="0.35">
      <c r="S3428" s="43"/>
      <c r="U3428" s="43"/>
    </row>
    <row r="3429" spans="19:21" x14ac:dyDescent="0.35">
      <c r="S3429" s="43"/>
      <c r="U3429" s="43"/>
    </row>
    <row r="3430" spans="19:21" x14ac:dyDescent="0.35">
      <c r="S3430" s="43"/>
      <c r="U3430" s="43"/>
    </row>
    <row r="3431" spans="19:21" x14ac:dyDescent="0.35">
      <c r="S3431" s="43"/>
      <c r="U3431" s="43"/>
    </row>
    <row r="3432" spans="19:21" x14ac:dyDescent="0.35">
      <c r="S3432" s="43"/>
      <c r="U3432" s="43"/>
    </row>
    <row r="3433" spans="19:21" x14ac:dyDescent="0.35">
      <c r="S3433" s="43"/>
      <c r="U3433" s="43"/>
    </row>
    <row r="3434" spans="19:21" x14ac:dyDescent="0.35">
      <c r="S3434" s="43"/>
      <c r="U3434" s="43"/>
    </row>
    <row r="3435" spans="19:21" x14ac:dyDescent="0.35">
      <c r="S3435" s="43"/>
      <c r="U3435" s="43"/>
    </row>
    <row r="3436" spans="19:21" x14ac:dyDescent="0.35">
      <c r="S3436" s="43"/>
      <c r="U3436" s="43"/>
    </row>
    <row r="3437" spans="19:21" x14ac:dyDescent="0.35">
      <c r="S3437" s="43"/>
      <c r="U3437" s="43"/>
    </row>
    <row r="3438" spans="19:21" x14ac:dyDescent="0.35">
      <c r="S3438" s="43"/>
      <c r="U3438" s="43"/>
    </row>
    <row r="3439" spans="19:21" x14ac:dyDescent="0.35">
      <c r="S3439" s="43"/>
      <c r="U3439" s="43"/>
    </row>
    <row r="3440" spans="19:21" x14ac:dyDescent="0.35">
      <c r="S3440" s="43"/>
      <c r="U3440" s="43"/>
    </row>
    <row r="3441" spans="19:21" x14ac:dyDescent="0.35">
      <c r="S3441" s="43"/>
      <c r="U3441" s="43"/>
    </row>
    <row r="3442" spans="19:21" x14ac:dyDescent="0.35">
      <c r="S3442" s="43"/>
      <c r="U3442" s="43"/>
    </row>
    <row r="3443" spans="19:21" x14ac:dyDescent="0.35">
      <c r="S3443" s="43"/>
      <c r="U3443" s="43"/>
    </row>
    <row r="3444" spans="19:21" x14ac:dyDescent="0.35">
      <c r="S3444" s="43"/>
      <c r="U3444" s="43"/>
    </row>
    <row r="3445" spans="19:21" x14ac:dyDescent="0.35">
      <c r="S3445" s="43"/>
      <c r="U3445" s="43"/>
    </row>
    <row r="3446" spans="19:21" x14ac:dyDescent="0.35">
      <c r="S3446" s="43"/>
      <c r="U3446" s="43"/>
    </row>
    <row r="3447" spans="19:21" x14ac:dyDescent="0.35">
      <c r="S3447" s="43"/>
      <c r="U3447" s="43"/>
    </row>
    <row r="3448" spans="19:21" x14ac:dyDescent="0.35">
      <c r="S3448" s="43"/>
      <c r="U3448" s="43"/>
    </row>
    <row r="3449" spans="19:21" x14ac:dyDescent="0.35">
      <c r="S3449" s="43"/>
      <c r="U3449" s="43"/>
    </row>
    <row r="3450" spans="19:21" x14ac:dyDescent="0.35">
      <c r="S3450" s="43"/>
      <c r="U3450" s="43"/>
    </row>
    <row r="3451" spans="19:21" x14ac:dyDescent="0.35">
      <c r="S3451" s="43"/>
      <c r="U3451" s="43"/>
    </row>
    <row r="3452" spans="19:21" x14ac:dyDescent="0.35">
      <c r="S3452" s="43"/>
      <c r="U3452" s="43"/>
    </row>
    <row r="3453" spans="19:21" x14ac:dyDescent="0.35">
      <c r="S3453" s="43"/>
      <c r="U3453" s="43"/>
    </row>
    <row r="3454" spans="19:21" x14ac:dyDescent="0.35">
      <c r="S3454" s="43"/>
      <c r="U3454" s="43"/>
    </row>
    <row r="3455" spans="19:21" x14ac:dyDescent="0.35">
      <c r="S3455" s="43"/>
      <c r="U3455" s="43"/>
    </row>
    <row r="3456" spans="19:21" x14ac:dyDescent="0.35">
      <c r="S3456" s="43"/>
      <c r="U3456" s="43"/>
    </row>
    <row r="3457" spans="19:21" x14ac:dyDescent="0.35">
      <c r="S3457" s="43"/>
      <c r="U3457" s="43"/>
    </row>
    <row r="3458" spans="19:21" x14ac:dyDescent="0.35">
      <c r="S3458" s="43"/>
      <c r="U3458" s="43"/>
    </row>
    <row r="3459" spans="19:21" x14ac:dyDescent="0.35">
      <c r="S3459" s="43"/>
      <c r="U3459" s="43"/>
    </row>
    <row r="3460" spans="19:21" x14ac:dyDescent="0.35">
      <c r="S3460" s="43"/>
      <c r="U3460" s="43"/>
    </row>
    <row r="3461" spans="19:21" x14ac:dyDescent="0.35">
      <c r="S3461" s="43"/>
      <c r="U3461" s="43"/>
    </row>
    <row r="3462" spans="19:21" x14ac:dyDescent="0.35">
      <c r="S3462" s="43"/>
      <c r="U3462" s="43"/>
    </row>
    <row r="3463" spans="19:21" x14ac:dyDescent="0.35">
      <c r="S3463" s="43"/>
      <c r="U3463" s="43"/>
    </row>
    <row r="3464" spans="19:21" x14ac:dyDescent="0.35">
      <c r="S3464" s="43"/>
      <c r="U3464" s="43"/>
    </row>
    <row r="3465" spans="19:21" x14ac:dyDescent="0.35">
      <c r="S3465" s="43"/>
      <c r="U3465" s="43"/>
    </row>
    <row r="3466" spans="19:21" x14ac:dyDescent="0.35">
      <c r="S3466" s="43"/>
      <c r="U3466" s="43"/>
    </row>
    <row r="3467" spans="19:21" x14ac:dyDescent="0.35">
      <c r="S3467" s="43"/>
      <c r="U3467" s="43"/>
    </row>
    <row r="3468" spans="19:21" x14ac:dyDescent="0.35">
      <c r="S3468" s="43"/>
      <c r="U3468" s="43"/>
    </row>
    <row r="3469" spans="19:21" x14ac:dyDescent="0.35">
      <c r="S3469" s="43"/>
      <c r="U3469" s="43"/>
    </row>
    <row r="3470" spans="19:21" x14ac:dyDescent="0.35">
      <c r="S3470" s="43"/>
      <c r="U3470" s="43"/>
    </row>
    <row r="3471" spans="19:21" x14ac:dyDescent="0.35">
      <c r="S3471" s="43"/>
      <c r="U3471" s="43"/>
    </row>
    <row r="3472" spans="19:21" x14ac:dyDescent="0.35">
      <c r="S3472" s="43"/>
      <c r="U3472" s="43"/>
    </row>
    <row r="3473" spans="19:21" x14ac:dyDescent="0.35">
      <c r="S3473" s="43"/>
      <c r="U3473" s="43"/>
    </row>
    <row r="3474" spans="19:21" x14ac:dyDescent="0.35">
      <c r="S3474" s="43"/>
      <c r="U3474" s="43"/>
    </row>
    <row r="3475" spans="19:21" x14ac:dyDescent="0.35">
      <c r="S3475" s="43"/>
      <c r="U3475" s="43"/>
    </row>
    <row r="3476" spans="19:21" x14ac:dyDescent="0.35">
      <c r="S3476" s="43"/>
      <c r="U3476" s="43"/>
    </row>
    <row r="3477" spans="19:21" x14ac:dyDescent="0.35">
      <c r="S3477" s="43"/>
      <c r="U3477" s="43"/>
    </row>
    <row r="3478" spans="19:21" x14ac:dyDescent="0.35">
      <c r="S3478" s="43"/>
      <c r="U3478" s="43"/>
    </row>
    <row r="3479" spans="19:21" x14ac:dyDescent="0.35">
      <c r="S3479" s="43"/>
      <c r="U3479" s="43"/>
    </row>
    <row r="3480" spans="19:21" x14ac:dyDescent="0.35">
      <c r="S3480" s="43"/>
      <c r="U3480" s="43"/>
    </row>
    <row r="3481" spans="19:21" x14ac:dyDescent="0.35">
      <c r="S3481" s="43"/>
      <c r="U3481" s="43"/>
    </row>
    <row r="3482" spans="19:21" x14ac:dyDescent="0.35">
      <c r="S3482" s="43"/>
      <c r="U3482" s="43"/>
    </row>
    <row r="3483" spans="19:21" x14ac:dyDescent="0.35">
      <c r="S3483" s="43"/>
      <c r="U3483" s="43"/>
    </row>
    <row r="3484" spans="19:21" x14ac:dyDescent="0.35">
      <c r="S3484" s="43"/>
      <c r="U3484" s="43"/>
    </row>
    <row r="3485" spans="19:21" x14ac:dyDescent="0.35">
      <c r="S3485" s="43"/>
      <c r="U3485" s="43"/>
    </row>
    <row r="3486" spans="19:21" x14ac:dyDescent="0.35">
      <c r="S3486" s="43"/>
      <c r="U3486" s="43"/>
    </row>
    <row r="3487" spans="19:21" x14ac:dyDescent="0.35">
      <c r="S3487" s="43"/>
      <c r="U3487" s="43"/>
    </row>
    <row r="3488" spans="19:21" x14ac:dyDescent="0.35">
      <c r="S3488" s="43"/>
      <c r="U3488" s="43"/>
    </row>
    <row r="3489" spans="19:21" x14ac:dyDescent="0.35">
      <c r="S3489" s="43"/>
      <c r="U3489" s="43"/>
    </row>
    <row r="3490" spans="19:21" x14ac:dyDescent="0.35">
      <c r="S3490" s="43"/>
      <c r="U3490" s="43"/>
    </row>
    <row r="3491" spans="19:21" x14ac:dyDescent="0.35">
      <c r="S3491" s="43"/>
      <c r="U3491" s="43"/>
    </row>
    <row r="3492" spans="19:21" x14ac:dyDescent="0.35">
      <c r="S3492" s="43"/>
      <c r="U3492" s="43"/>
    </row>
    <row r="3493" spans="19:21" x14ac:dyDescent="0.35">
      <c r="S3493" s="43"/>
      <c r="U3493" s="43"/>
    </row>
    <row r="3494" spans="19:21" x14ac:dyDescent="0.35">
      <c r="S3494" s="43"/>
      <c r="U3494" s="43"/>
    </row>
    <row r="3495" spans="19:21" x14ac:dyDescent="0.35">
      <c r="S3495" s="43"/>
      <c r="U3495" s="43"/>
    </row>
    <row r="3496" spans="19:21" x14ac:dyDescent="0.35">
      <c r="S3496" s="43"/>
      <c r="U3496" s="43"/>
    </row>
    <row r="3497" spans="19:21" x14ac:dyDescent="0.35">
      <c r="S3497" s="43"/>
      <c r="U3497" s="43"/>
    </row>
    <row r="3498" spans="19:21" x14ac:dyDescent="0.35">
      <c r="S3498" s="43"/>
      <c r="U3498" s="43"/>
    </row>
    <row r="3499" spans="19:21" x14ac:dyDescent="0.35">
      <c r="S3499" s="43"/>
      <c r="U3499" s="43"/>
    </row>
    <row r="3500" spans="19:21" x14ac:dyDescent="0.35">
      <c r="S3500" s="43"/>
      <c r="U3500" s="43"/>
    </row>
    <row r="3501" spans="19:21" x14ac:dyDescent="0.35">
      <c r="S3501" s="43"/>
      <c r="U3501" s="43"/>
    </row>
    <row r="3502" spans="19:21" x14ac:dyDescent="0.35">
      <c r="S3502" s="43"/>
      <c r="U3502" s="43"/>
    </row>
    <row r="3503" spans="19:21" x14ac:dyDescent="0.35">
      <c r="S3503" s="43"/>
      <c r="U3503" s="43"/>
    </row>
    <row r="3504" spans="19:21" x14ac:dyDescent="0.35">
      <c r="S3504" s="43"/>
      <c r="U3504" s="43"/>
    </row>
    <row r="3505" spans="19:21" x14ac:dyDescent="0.35">
      <c r="S3505" s="43"/>
      <c r="U3505" s="43"/>
    </row>
    <row r="3506" spans="19:21" x14ac:dyDescent="0.35">
      <c r="S3506" s="43"/>
      <c r="U3506" s="43"/>
    </row>
    <row r="3507" spans="19:21" x14ac:dyDescent="0.35">
      <c r="S3507" s="43"/>
      <c r="U3507" s="43"/>
    </row>
    <row r="3508" spans="19:21" x14ac:dyDescent="0.35">
      <c r="S3508" s="43"/>
      <c r="U3508" s="43"/>
    </row>
    <row r="3509" spans="19:21" x14ac:dyDescent="0.35">
      <c r="S3509" s="43"/>
      <c r="U3509" s="43"/>
    </row>
    <row r="3510" spans="19:21" x14ac:dyDescent="0.35">
      <c r="S3510" s="43"/>
      <c r="U3510" s="43"/>
    </row>
    <row r="3511" spans="19:21" x14ac:dyDescent="0.35">
      <c r="S3511" s="43"/>
      <c r="U3511" s="43"/>
    </row>
    <row r="3512" spans="19:21" x14ac:dyDescent="0.35">
      <c r="S3512" s="43"/>
      <c r="U3512" s="43"/>
    </row>
    <row r="3513" spans="19:21" x14ac:dyDescent="0.35">
      <c r="S3513" s="43"/>
      <c r="U3513" s="43"/>
    </row>
    <row r="3514" spans="19:21" x14ac:dyDescent="0.35">
      <c r="S3514" s="43"/>
      <c r="U3514" s="43"/>
    </row>
    <row r="3515" spans="19:21" x14ac:dyDescent="0.35">
      <c r="S3515" s="43"/>
      <c r="U3515" s="43"/>
    </row>
    <row r="3516" spans="19:21" x14ac:dyDescent="0.35">
      <c r="S3516" s="43"/>
      <c r="U3516" s="43"/>
    </row>
    <row r="3517" spans="19:21" x14ac:dyDescent="0.35">
      <c r="S3517" s="43"/>
      <c r="U3517" s="43"/>
    </row>
    <row r="3518" spans="19:21" x14ac:dyDescent="0.35">
      <c r="S3518" s="43"/>
      <c r="U3518" s="43"/>
    </row>
    <row r="3519" spans="19:21" x14ac:dyDescent="0.35">
      <c r="S3519" s="43"/>
      <c r="U3519" s="43"/>
    </row>
    <row r="3520" spans="19:21" x14ac:dyDescent="0.35">
      <c r="S3520" s="43"/>
      <c r="U3520" s="43"/>
    </row>
    <row r="3521" spans="19:21" x14ac:dyDescent="0.35">
      <c r="S3521" s="43"/>
      <c r="U3521" s="43"/>
    </row>
    <row r="3522" spans="19:21" x14ac:dyDescent="0.35">
      <c r="S3522" s="43"/>
      <c r="U3522" s="43"/>
    </row>
    <row r="3523" spans="19:21" x14ac:dyDescent="0.35">
      <c r="S3523" s="43"/>
      <c r="U3523" s="43"/>
    </row>
    <row r="3524" spans="19:21" x14ac:dyDescent="0.35">
      <c r="S3524" s="43"/>
      <c r="U3524" s="43"/>
    </row>
    <row r="3525" spans="19:21" x14ac:dyDescent="0.35">
      <c r="S3525" s="43"/>
      <c r="U3525" s="43"/>
    </row>
    <row r="3526" spans="19:21" x14ac:dyDescent="0.35">
      <c r="S3526" s="43"/>
      <c r="U3526" s="43"/>
    </row>
    <row r="3527" spans="19:21" x14ac:dyDescent="0.35">
      <c r="S3527" s="43"/>
      <c r="U3527" s="43"/>
    </row>
    <row r="3528" spans="19:21" x14ac:dyDescent="0.35">
      <c r="S3528" s="43"/>
      <c r="U3528" s="43"/>
    </row>
    <row r="3529" spans="19:21" x14ac:dyDescent="0.35">
      <c r="S3529" s="43"/>
      <c r="U3529" s="43"/>
    </row>
    <row r="3530" spans="19:21" x14ac:dyDescent="0.35">
      <c r="S3530" s="43"/>
      <c r="U3530" s="43"/>
    </row>
    <row r="3531" spans="19:21" x14ac:dyDescent="0.35">
      <c r="S3531" s="43"/>
      <c r="U3531" s="43"/>
    </row>
    <row r="3532" spans="19:21" x14ac:dyDescent="0.35">
      <c r="S3532" s="43"/>
      <c r="U3532" s="43"/>
    </row>
    <row r="3533" spans="19:21" x14ac:dyDescent="0.35">
      <c r="S3533" s="43"/>
      <c r="U3533" s="43"/>
    </row>
    <row r="3534" spans="19:21" x14ac:dyDescent="0.35">
      <c r="S3534" s="43"/>
      <c r="U3534" s="43"/>
    </row>
    <row r="3535" spans="19:21" x14ac:dyDescent="0.35">
      <c r="S3535" s="43"/>
      <c r="U3535" s="43"/>
    </row>
    <row r="3536" spans="19:21" x14ac:dyDescent="0.35">
      <c r="S3536" s="43"/>
      <c r="U3536" s="43"/>
    </row>
    <row r="3537" spans="19:21" x14ac:dyDescent="0.35">
      <c r="S3537" s="43"/>
      <c r="U3537" s="43"/>
    </row>
    <row r="3538" spans="19:21" x14ac:dyDescent="0.35">
      <c r="S3538" s="43"/>
      <c r="U3538" s="43"/>
    </row>
    <row r="3539" spans="19:21" x14ac:dyDescent="0.35">
      <c r="S3539" s="43"/>
      <c r="U3539" s="43"/>
    </row>
    <row r="3540" spans="19:21" x14ac:dyDescent="0.35">
      <c r="S3540" s="43"/>
      <c r="U3540" s="43"/>
    </row>
    <row r="3541" spans="19:21" x14ac:dyDescent="0.35">
      <c r="S3541" s="43"/>
      <c r="U3541" s="43"/>
    </row>
    <row r="3542" spans="19:21" x14ac:dyDescent="0.35">
      <c r="S3542" s="43"/>
      <c r="U3542" s="43"/>
    </row>
    <row r="3543" spans="19:21" x14ac:dyDescent="0.35">
      <c r="S3543" s="43"/>
      <c r="U3543" s="43"/>
    </row>
    <row r="3544" spans="19:21" x14ac:dyDescent="0.35">
      <c r="S3544" s="43"/>
      <c r="U3544" s="43"/>
    </row>
    <row r="3545" spans="19:21" x14ac:dyDescent="0.35">
      <c r="S3545" s="43"/>
      <c r="U3545" s="43"/>
    </row>
    <row r="3546" spans="19:21" x14ac:dyDescent="0.35">
      <c r="S3546" s="43"/>
      <c r="U3546" s="43"/>
    </row>
    <row r="3547" spans="19:21" x14ac:dyDescent="0.35">
      <c r="S3547" s="43"/>
      <c r="U3547" s="43"/>
    </row>
    <row r="3548" spans="19:21" x14ac:dyDescent="0.35">
      <c r="S3548" s="43"/>
      <c r="U3548" s="43"/>
    </row>
    <row r="3549" spans="19:21" x14ac:dyDescent="0.35">
      <c r="S3549" s="43"/>
      <c r="U3549" s="43"/>
    </row>
    <row r="3550" spans="19:21" x14ac:dyDescent="0.35">
      <c r="S3550" s="43"/>
      <c r="U3550" s="43"/>
    </row>
    <row r="3551" spans="19:21" x14ac:dyDescent="0.35">
      <c r="S3551" s="43"/>
      <c r="U3551" s="43"/>
    </row>
    <row r="3552" spans="19:21" x14ac:dyDescent="0.35">
      <c r="S3552" s="43"/>
      <c r="U3552" s="43"/>
    </row>
    <row r="3553" spans="19:21" x14ac:dyDescent="0.35">
      <c r="S3553" s="43"/>
      <c r="U3553" s="43"/>
    </row>
    <row r="3554" spans="19:21" x14ac:dyDescent="0.35">
      <c r="S3554" s="43"/>
      <c r="U3554" s="43"/>
    </row>
    <row r="3555" spans="19:21" x14ac:dyDescent="0.35">
      <c r="S3555" s="43"/>
      <c r="U3555" s="43"/>
    </row>
    <row r="3556" spans="19:21" x14ac:dyDescent="0.35">
      <c r="S3556" s="43"/>
      <c r="U3556" s="43"/>
    </row>
    <row r="3557" spans="19:21" x14ac:dyDescent="0.35">
      <c r="S3557" s="43"/>
      <c r="U3557" s="43"/>
    </row>
    <row r="3558" spans="19:21" x14ac:dyDescent="0.35">
      <c r="S3558" s="43"/>
      <c r="U3558" s="43"/>
    </row>
    <row r="3559" spans="19:21" x14ac:dyDescent="0.35">
      <c r="S3559" s="43"/>
      <c r="U3559" s="43"/>
    </row>
    <row r="3560" spans="19:21" x14ac:dyDescent="0.35">
      <c r="S3560" s="43"/>
      <c r="U3560" s="43"/>
    </row>
    <row r="3561" spans="19:21" x14ac:dyDescent="0.35">
      <c r="S3561" s="43"/>
      <c r="U3561" s="43"/>
    </row>
    <row r="3562" spans="19:21" x14ac:dyDescent="0.35">
      <c r="S3562" s="43"/>
      <c r="U3562" s="43"/>
    </row>
    <row r="3563" spans="19:21" x14ac:dyDescent="0.35">
      <c r="S3563" s="43"/>
      <c r="U3563" s="43"/>
    </row>
    <row r="3564" spans="19:21" x14ac:dyDescent="0.35">
      <c r="S3564" s="43"/>
      <c r="U3564" s="43"/>
    </row>
    <row r="3565" spans="19:21" x14ac:dyDescent="0.35">
      <c r="S3565" s="43"/>
      <c r="U3565" s="43"/>
    </row>
    <row r="3566" spans="19:21" x14ac:dyDescent="0.35">
      <c r="S3566" s="43"/>
      <c r="U3566" s="43"/>
    </row>
    <row r="3567" spans="19:21" x14ac:dyDescent="0.35">
      <c r="S3567" s="43"/>
      <c r="U3567" s="43"/>
    </row>
    <row r="3568" spans="19:21" x14ac:dyDescent="0.35">
      <c r="S3568" s="43"/>
      <c r="U3568" s="43"/>
    </row>
    <row r="3569" spans="19:21" x14ac:dyDescent="0.35">
      <c r="S3569" s="43"/>
      <c r="U3569" s="43"/>
    </row>
    <row r="3570" spans="19:21" x14ac:dyDescent="0.35">
      <c r="S3570" s="43"/>
      <c r="U3570" s="43"/>
    </row>
    <row r="3571" spans="19:21" x14ac:dyDescent="0.35">
      <c r="S3571" s="43"/>
      <c r="U3571" s="43"/>
    </row>
    <row r="3572" spans="19:21" x14ac:dyDescent="0.35">
      <c r="S3572" s="43"/>
      <c r="U3572" s="43"/>
    </row>
    <row r="3573" spans="19:21" x14ac:dyDescent="0.35">
      <c r="S3573" s="43"/>
      <c r="U3573" s="43"/>
    </row>
    <row r="3574" spans="19:21" x14ac:dyDescent="0.35">
      <c r="S3574" s="43"/>
      <c r="U3574" s="43"/>
    </row>
    <row r="3575" spans="19:21" x14ac:dyDescent="0.35">
      <c r="S3575" s="43"/>
      <c r="U3575" s="43"/>
    </row>
    <row r="3576" spans="19:21" x14ac:dyDescent="0.35">
      <c r="S3576" s="43"/>
      <c r="U3576" s="43"/>
    </row>
    <row r="3577" spans="19:21" x14ac:dyDescent="0.35">
      <c r="S3577" s="43"/>
      <c r="U3577" s="43"/>
    </row>
    <row r="3578" spans="19:21" x14ac:dyDescent="0.35">
      <c r="S3578" s="43"/>
      <c r="U3578" s="43"/>
    </row>
    <row r="3579" spans="19:21" x14ac:dyDescent="0.35">
      <c r="S3579" s="43"/>
      <c r="U3579" s="43"/>
    </row>
    <row r="3580" spans="19:21" x14ac:dyDescent="0.35">
      <c r="S3580" s="43"/>
      <c r="U3580" s="43"/>
    </row>
    <row r="3581" spans="19:21" x14ac:dyDescent="0.35">
      <c r="S3581" s="43"/>
      <c r="U3581" s="43"/>
    </row>
    <row r="3582" spans="19:21" x14ac:dyDescent="0.35">
      <c r="S3582" s="43"/>
      <c r="U3582" s="43"/>
    </row>
    <row r="3583" spans="19:21" x14ac:dyDescent="0.35">
      <c r="S3583" s="43"/>
      <c r="U3583" s="43"/>
    </row>
    <row r="3584" spans="19:21" x14ac:dyDescent="0.35">
      <c r="S3584" s="43"/>
      <c r="U3584" s="43"/>
    </row>
    <row r="3585" spans="19:21" x14ac:dyDescent="0.35">
      <c r="S3585" s="43"/>
      <c r="U3585" s="43"/>
    </row>
    <row r="3586" spans="19:21" x14ac:dyDescent="0.35">
      <c r="S3586" s="43"/>
      <c r="U3586" s="43"/>
    </row>
    <row r="3587" spans="19:21" x14ac:dyDescent="0.35">
      <c r="S3587" s="43"/>
      <c r="U3587" s="43"/>
    </row>
    <row r="3588" spans="19:21" x14ac:dyDescent="0.35">
      <c r="S3588" s="43"/>
      <c r="U3588" s="43"/>
    </row>
    <row r="3589" spans="19:21" x14ac:dyDescent="0.35">
      <c r="S3589" s="43"/>
      <c r="U3589" s="43"/>
    </row>
    <row r="3590" spans="19:21" x14ac:dyDescent="0.35">
      <c r="S3590" s="43"/>
      <c r="U3590" s="43"/>
    </row>
    <row r="3591" spans="19:21" x14ac:dyDescent="0.35">
      <c r="S3591" s="43"/>
      <c r="U3591" s="43"/>
    </row>
    <row r="3592" spans="19:21" x14ac:dyDescent="0.35">
      <c r="S3592" s="43"/>
      <c r="U3592" s="43"/>
    </row>
    <row r="3593" spans="19:21" x14ac:dyDescent="0.35">
      <c r="S3593" s="43"/>
      <c r="U3593" s="43"/>
    </row>
    <row r="3594" spans="19:21" x14ac:dyDescent="0.35">
      <c r="S3594" s="43"/>
      <c r="U3594" s="43"/>
    </row>
    <row r="3595" spans="19:21" x14ac:dyDescent="0.35">
      <c r="S3595" s="43"/>
      <c r="U3595" s="43"/>
    </row>
    <row r="3596" spans="19:21" x14ac:dyDescent="0.35">
      <c r="S3596" s="43"/>
      <c r="U3596" s="43"/>
    </row>
    <row r="3597" spans="19:21" x14ac:dyDescent="0.35">
      <c r="S3597" s="43"/>
      <c r="U3597" s="43"/>
    </row>
    <row r="3598" spans="19:21" x14ac:dyDescent="0.35">
      <c r="S3598" s="43"/>
      <c r="U3598" s="43"/>
    </row>
    <row r="3599" spans="19:21" x14ac:dyDescent="0.35">
      <c r="S3599" s="43"/>
      <c r="U3599" s="43"/>
    </row>
    <row r="3600" spans="19:21" x14ac:dyDescent="0.35">
      <c r="S3600" s="43"/>
      <c r="U3600" s="43"/>
    </row>
    <row r="3601" spans="19:21" x14ac:dyDescent="0.35">
      <c r="S3601" s="43"/>
      <c r="U3601" s="43"/>
    </row>
    <row r="3602" spans="19:21" x14ac:dyDescent="0.35">
      <c r="S3602" s="43"/>
      <c r="U3602" s="43"/>
    </row>
    <row r="3603" spans="19:21" x14ac:dyDescent="0.35">
      <c r="S3603" s="43"/>
      <c r="U3603" s="43"/>
    </row>
    <row r="3604" spans="19:21" x14ac:dyDescent="0.35">
      <c r="S3604" s="43"/>
      <c r="U3604" s="43"/>
    </row>
    <row r="3605" spans="19:21" x14ac:dyDescent="0.35">
      <c r="S3605" s="43"/>
      <c r="U3605" s="43"/>
    </row>
    <row r="3606" spans="19:21" x14ac:dyDescent="0.35">
      <c r="S3606" s="43"/>
      <c r="U3606" s="43"/>
    </row>
    <row r="3607" spans="19:21" x14ac:dyDescent="0.35">
      <c r="S3607" s="43"/>
      <c r="U3607" s="43"/>
    </row>
    <row r="3608" spans="19:21" x14ac:dyDescent="0.35">
      <c r="S3608" s="43"/>
      <c r="U3608" s="43"/>
    </row>
    <row r="3609" spans="19:21" x14ac:dyDescent="0.35">
      <c r="S3609" s="43"/>
      <c r="U3609" s="43"/>
    </row>
    <row r="3610" spans="19:21" x14ac:dyDescent="0.35">
      <c r="S3610" s="43"/>
      <c r="U3610" s="43"/>
    </row>
    <row r="3611" spans="19:21" x14ac:dyDescent="0.35">
      <c r="S3611" s="43"/>
      <c r="U3611" s="43"/>
    </row>
    <row r="3612" spans="19:21" x14ac:dyDescent="0.35">
      <c r="S3612" s="43"/>
      <c r="U3612" s="43"/>
    </row>
    <row r="3613" spans="19:21" x14ac:dyDescent="0.35">
      <c r="S3613" s="43"/>
      <c r="U3613" s="43"/>
    </row>
    <row r="3614" spans="19:21" x14ac:dyDescent="0.35">
      <c r="S3614" s="43"/>
      <c r="U3614" s="43"/>
    </row>
    <row r="3615" spans="19:21" x14ac:dyDescent="0.35">
      <c r="S3615" s="43"/>
      <c r="U3615" s="43"/>
    </row>
    <row r="3616" spans="19:21" x14ac:dyDescent="0.35">
      <c r="S3616" s="43"/>
      <c r="U3616" s="43"/>
    </row>
    <row r="3617" spans="19:21" x14ac:dyDescent="0.35">
      <c r="S3617" s="43"/>
      <c r="U3617" s="43"/>
    </row>
    <row r="3618" spans="19:21" x14ac:dyDescent="0.35">
      <c r="S3618" s="43"/>
      <c r="U3618" s="43"/>
    </row>
    <row r="3619" spans="19:21" x14ac:dyDescent="0.35">
      <c r="S3619" s="43"/>
      <c r="U3619" s="43"/>
    </row>
    <row r="3620" spans="19:21" x14ac:dyDescent="0.35">
      <c r="S3620" s="43"/>
      <c r="U3620" s="43"/>
    </row>
    <row r="3621" spans="19:21" x14ac:dyDescent="0.35">
      <c r="S3621" s="43"/>
      <c r="U3621" s="43"/>
    </row>
    <row r="3622" spans="19:21" x14ac:dyDescent="0.35">
      <c r="S3622" s="43"/>
      <c r="U3622" s="43"/>
    </row>
    <row r="3623" spans="19:21" x14ac:dyDescent="0.35">
      <c r="S3623" s="43"/>
      <c r="U3623" s="43"/>
    </row>
    <row r="3624" spans="19:21" x14ac:dyDescent="0.35">
      <c r="S3624" s="43"/>
      <c r="U3624" s="43"/>
    </row>
    <row r="3625" spans="19:21" x14ac:dyDescent="0.35">
      <c r="S3625" s="43"/>
      <c r="U3625" s="43"/>
    </row>
    <row r="3626" spans="19:21" x14ac:dyDescent="0.35">
      <c r="S3626" s="43"/>
      <c r="U3626" s="43"/>
    </row>
    <row r="3627" spans="19:21" x14ac:dyDescent="0.35">
      <c r="S3627" s="43"/>
      <c r="U3627" s="43"/>
    </row>
    <row r="3628" spans="19:21" x14ac:dyDescent="0.35">
      <c r="S3628" s="43"/>
      <c r="U3628" s="43"/>
    </row>
    <row r="3629" spans="19:21" x14ac:dyDescent="0.35">
      <c r="S3629" s="43"/>
      <c r="U3629" s="43"/>
    </row>
    <row r="3630" spans="19:21" x14ac:dyDescent="0.35">
      <c r="S3630" s="43"/>
      <c r="U3630" s="43"/>
    </row>
    <row r="3631" spans="19:21" x14ac:dyDescent="0.35">
      <c r="S3631" s="43"/>
      <c r="U3631" s="43"/>
    </row>
    <row r="3632" spans="19:21" x14ac:dyDescent="0.35">
      <c r="S3632" s="43"/>
      <c r="U3632" s="43"/>
    </row>
    <row r="3633" spans="19:21" x14ac:dyDescent="0.35">
      <c r="S3633" s="43"/>
      <c r="U3633" s="43"/>
    </row>
    <row r="3634" spans="19:21" x14ac:dyDescent="0.35">
      <c r="S3634" s="43"/>
      <c r="U3634" s="43"/>
    </row>
    <row r="3635" spans="19:21" x14ac:dyDescent="0.35">
      <c r="S3635" s="43"/>
      <c r="U3635" s="43"/>
    </row>
    <row r="3636" spans="19:21" x14ac:dyDescent="0.35">
      <c r="S3636" s="43"/>
      <c r="U3636" s="43"/>
    </row>
    <row r="3637" spans="19:21" x14ac:dyDescent="0.35">
      <c r="S3637" s="43"/>
      <c r="U3637" s="43"/>
    </row>
    <row r="3638" spans="19:21" x14ac:dyDescent="0.35">
      <c r="S3638" s="43"/>
      <c r="U3638" s="43"/>
    </row>
    <row r="3639" spans="19:21" x14ac:dyDescent="0.35">
      <c r="S3639" s="43"/>
      <c r="U3639" s="43"/>
    </row>
    <row r="3640" spans="19:21" x14ac:dyDescent="0.35">
      <c r="S3640" s="43"/>
      <c r="U3640" s="43"/>
    </row>
    <row r="3641" spans="19:21" x14ac:dyDescent="0.35">
      <c r="S3641" s="43"/>
      <c r="U3641" s="43"/>
    </row>
    <row r="3642" spans="19:21" x14ac:dyDescent="0.35">
      <c r="S3642" s="43"/>
      <c r="U3642" s="43"/>
    </row>
    <row r="3643" spans="19:21" x14ac:dyDescent="0.35">
      <c r="S3643" s="43"/>
      <c r="U3643" s="43"/>
    </row>
    <row r="3644" spans="19:21" x14ac:dyDescent="0.35">
      <c r="S3644" s="43"/>
      <c r="U3644" s="43"/>
    </row>
    <row r="3645" spans="19:21" x14ac:dyDescent="0.35">
      <c r="S3645" s="43"/>
      <c r="U3645" s="43"/>
    </row>
    <row r="3646" spans="19:21" x14ac:dyDescent="0.35">
      <c r="S3646" s="43"/>
      <c r="U3646" s="43"/>
    </row>
    <row r="3647" spans="19:21" x14ac:dyDescent="0.35">
      <c r="S3647" s="43"/>
      <c r="U3647" s="43"/>
    </row>
    <row r="3648" spans="19:21" x14ac:dyDescent="0.35">
      <c r="S3648" s="43"/>
      <c r="U3648" s="43"/>
    </row>
    <row r="3649" spans="19:21" x14ac:dyDescent="0.35">
      <c r="S3649" s="43"/>
      <c r="U3649" s="43"/>
    </row>
    <row r="3650" spans="19:21" x14ac:dyDescent="0.35">
      <c r="S3650" s="43"/>
      <c r="U3650" s="43"/>
    </row>
    <row r="3651" spans="19:21" x14ac:dyDescent="0.35">
      <c r="S3651" s="43"/>
      <c r="U3651" s="43"/>
    </row>
    <row r="3652" spans="19:21" x14ac:dyDescent="0.35">
      <c r="S3652" s="43"/>
      <c r="U3652" s="43"/>
    </row>
    <row r="3653" spans="19:21" x14ac:dyDescent="0.35">
      <c r="S3653" s="43"/>
      <c r="U3653" s="43"/>
    </row>
    <row r="3654" spans="19:21" x14ac:dyDescent="0.35">
      <c r="S3654" s="43"/>
      <c r="U3654" s="43"/>
    </row>
    <row r="3655" spans="19:21" x14ac:dyDescent="0.35">
      <c r="S3655" s="43"/>
      <c r="U3655" s="43"/>
    </row>
    <row r="3656" spans="19:21" x14ac:dyDescent="0.35">
      <c r="S3656" s="43"/>
      <c r="U3656" s="43"/>
    </row>
    <row r="3657" spans="19:21" x14ac:dyDescent="0.35">
      <c r="S3657" s="43"/>
      <c r="U3657" s="43"/>
    </row>
    <row r="3658" spans="19:21" x14ac:dyDescent="0.35">
      <c r="S3658" s="43"/>
      <c r="U3658" s="43"/>
    </row>
    <row r="3659" spans="19:21" x14ac:dyDescent="0.35">
      <c r="S3659" s="43"/>
      <c r="U3659" s="43"/>
    </row>
    <row r="3660" spans="19:21" x14ac:dyDescent="0.35">
      <c r="S3660" s="43"/>
      <c r="U3660" s="43"/>
    </row>
    <row r="3661" spans="19:21" x14ac:dyDescent="0.35">
      <c r="S3661" s="43"/>
      <c r="U3661" s="43"/>
    </row>
    <row r="3662" spans="19:21" x14ac:dyDescent="0.35">
      <c r="S3662" s="43"/>
      <c r="U3662" s="43"/>
    </row>
    <row r="3663" spans="19:21" x14ac:dyDescent="0.35">
      <c r="S3663" s="43"/>
      <c r="U3663" s="43"/>
    </row>
    <row r="3664" spans="19:21" x14ac:dyDescent="0.35">
      <c r="S3664" s="43"/>
      <c r="U3664" s="43"/>
    </row>
    <row r="3665" spans="19:21" x14ac:dyDescent="0.35">
      <c r="S3665" s="43"/>
      <c r="U3665" s="43"/>
    </row>
    <row r="3666" spans="19:21" x14ac:dyDescent="0.35">
      <c r="S3666" s="43"/>
      <c r="U3666" s="43"/>
    </row>
    <row r="3667" spans="19:21" x14ac:dyDescent="0.35">
      <c r="S3667" s="43"/>
      <c r="U3667" s="43"/>
    </row>
    <row r="3668" spans="19:21" x14ac:dyDescent="0.35">
      <c r="S3668" s="43"/>
      <c r="U3668" s="43"/>
    </row>
    <row r="3669" spans="19:21" x14ac:dyDescent="0.35">
      <c r="S3669" s="43"/>
      <c r="U3669" s="43"/>
    </row>
    <row r="3670" spans="19:21" x14ac:dyDescent="0.35">
      <c r="S3670" s="43"/>
      <c r="U3670" s="43"/>
    </row>
    <row r="3671" spans="19:21" x14ac:dyDescent="0.35">
      <c r="S3671" s="43"/>
      <c r="U3671" s="43"/>
    </row>
    <row r="3672" spans="19:21" x14ac:dyDescent="0.35">
      <c r="S3672" s="43"/>
      <c r="U3672" s="43"/>
    </row>
    <row r="3673" spans="19:21" x14ac:dyDescent="0.35">
      <c r="S3673" s="43"/>
      <c r="U3673" s="43"/>
    </row>
    <row r="3674" spans="19:21" x14ac:dyDescent="0.35">
      <c r="S3674" s="43"/>
      <c r="U3674" s="43"/>
    </row>
    <row r="3675" spans="19:21" x14ac:dyDescent="0.35">
      <c r="S3675" s="43"/>
      <c r="U3675" s="43"/>
    </row>
    <row r="3676" spans="19:21" x14ac:dyDescent="0.35">
      <c r="S3676" s="43"/>
      <c r="U3676" s="43"/>
    </row>
    <row r="3677" spans="19:21" x14ac:dyDescent="0.35">
      <c r="S3677" s="43"/>
      <c r="U3677" s="43"/>
    </row>
    <row r="3678" spans="19:21" x14ac:dyDescent="0.35">
      <c r="S3678" s="43"/>
      <c r="U3678" s="43"/>
    </row>
    <row r="3679" spans="19:21" x14ac:dyDescent="0.35">
      <c r="S3679" s="43"/>
      <c r="U3679" s="43"/>
    </row>
    <row r="3680" spans="19:21" x14ac:dyDescent="0.35">
      <c r="S3680" s="43"/>
      <c r="U3680" s="43"/>
    </row>
    <row r="3681" spans="19:21" x14ac:dyDescent="0.35">
      <c r="S3681" s="43"/>
      <c r="U3681" s="43"/>
    </row>
    <row r="3682" spans="19:21" x14ac:dyDescent="0.35">
      <c r="S3682" s="43"/>
      <c r="U3682" s="43"/>
    </row>
    <row r="3683" spans="19:21" x14ac:dyDescent="0.35">
      <c r="S3683" s="43"/>
      <c r="U3683" s="43"/>
    </row>
    <row r="3684" spans="19:21" x14ac:dyDescent="0.35">
      <c r="S3684" s="43"/>
      <c r="U3684" s="43"/>
    </row>
    <row r="3685" spans="19:21" x14ac:dyDescent="0.35">
      <c r="S3685" s="43"/>
      <c r="U3685" s="43"/>
    </row>
    <row r="3686" spans="19:21" x14ac:dyDescent="0.35">
      <c r="S3686" s="43"/>
      <c r="U3686" s="43"/>
    </row>
    <row r="3687" spans="19:21" x14ac:dyDescent="0.35">
      <c r="S3687" s="43"/>
      <c r="U3687" s="43"/>
    </row>
    <row r="3688" spans="19:21" x14ac:dyDescent="0.35">
      <c r="S3688" s="43"/>
      <c r="U3688" s="43"/>
    </row>
    <row r="3689" spans="19:21" x14ac:dyDescent="0.35">
      <c r="S3689" s="43"/>
      <c r="U3689" s="43"/>
    </row>
    <row r="3690" spans="19:21" x14ac:dyDescent="0.35">
      <c r="S3690" s="43"/>
      <c r="U3690" s="43"/>
    </row>
    <row r="3691" spans="19:21" x14ac:dyDescent="0.35">
      <c r="S3691" s="43"/>
      <c r="U3691" s="43"/>
    </row>
    <row r="3692" spans="19:21" x14ac:dyDescent="0.35">
      <c r="S3692" s="43"/>
      <c r="U3692" s="43"/>
    </row>
    <row r="3693" spans="19:21" x14ac:dyDescent="0.35">
      <c r="S3693" s="43"/>
      <c r="U3693" s="43"/>
    </row>
    <row r="3694" spans="19:21" x14ac:dyDescent="0.35">
      <c r="S3694" s="43"/>
      <c r="U3694" s="43"/>
    </row>
    <row r="3695" spans="19:21" x14ac:dyDescent="0.35">
      <c r="S3695" s="43"/>
      <c r="U3695" s="43"/>
    </row>
    <row r="3696" spans="19:21" x14ac:dyDescent="0.35">
      <c r="S3696" s="43"/>
      <c r="U3696" s="43"/>
    </row>
    <row r="3697" spans="19:21" x14ac:dyDescent="0.35">
      <c r="S3697" s="43"/>
      <c r="U3697" s="43"/>
    </row>
    <row r="3698" spans="19:21" x14ac:dyDescent="0.35">
      <c r="S3698" s="43"/>
      <c r="U3698" s="43"/>
    </row>
    <row r="3699" spans="19:21" x14ac:dyDescent="0.35">
      <c r="S3699" s="43"/>
      <c r="U3699" s="43"/>
    </row>
    <row r="3700" spans="19:21" x14ac:dyDescent="0.35">
      <c r="S3700" s="43"/>
      <c r="U3700" s="43"/>
    </row>
    <row r="3701" spans="19:21" x14ac:dyDescent="0.35">
      <c r="S3701" s="43"/>
      <c r="U3701" s="43"/>
    </row>
    <row r="3702" spans="19:21" x14ac:dyDescent="0.35">
      <c r="S3702" s="43"/>
      <c r="U3702" s="43"/>
    </row>
    <row r="3703" spans="19:21" x14ac:dyDescent="0.35">
      <c r="S3703" s="43"/>
      <c r="U3703" s="43"/>
    </row>
    <row r="3704" spans="19:21" x14ac:dyDescent="0.35">
      <c r="S3704" s="43"/>
      <c r="U3704" s="43"/>
    </row>
    <row r="3705" spans="19:21" x14ac:dyDescent="0.35">
      <c r="S3705" s="43"/>
      <c r="U3705" s="43"/>
    </row>
    <row r="3706" spans="19:21" x14ac:dyDescent="0.35">
      <c r="S3706" s="43"/>
      <c r="U3706" s="43"/>
    </row>
    <row r="3707" spans="19:21" x14ac:dyDescent="0.35">
      <c r="S3707" s="43"/>
      <c r="U3707" s="43"/>
    </row>
    <row r="3708" spans="19:21" x14ac:dyDescent="0.35">
      <c r="S3708" s="43"/>
      <c r="U3708" s="43"/>
    </row>
    <row r="3709" spans="19:21" x14ac:dyDescent="0.35">
      <c r="S3709" s="43"/>
      <c r="U3709" s="43"/>
    </row>
    <row r="3710" spans="19:21" x14ac:dyDescent="0.35">
      <c r="S3710" s="43"/>
      <c r="U3710" s="43"/>
    </row>
    <row r="3711" spans="19:21" x14ac:dyDescent="0.35">
      <c r="S3711" s="43"/>
      <c r="U3711" s="43"/>
    </row>
    <row r="3712" spans="19:21" x14ac:dyDescent="0.35">
      <c r="S3712" s="43"/>
      <c r="U3712" s="43"/>
    </row>
    <row r="3713" spans="19:21" x14ac:dyDescent="0.35">
      <c r="S3713" s="43"/>
      <c r="U3713" s="43"/>
    </row>
    <row r="3714" spans="19:21" x14ac:dyDescent="0.35">
      <c r="S3714" s="43"/>
      <c r="U3714" s="43"/>
    </row>
    <row r="3715" spans="19:21" x14ac:dyDescent="0.35">
      <c r="S3715" s="43"/>
      <c r="U3715" s="43"/>
    </row>
    <row r="3716" spans="19:21" x14ac:dyDescent="0.35">
      <c r="S3716" s="43"/>
      <c r="U3716" s="43"/>
    </row>
    <row r="3717" spans="19:21" x14ac:dyDescent="0.35">
      <c r="S3717" s="43"/>
      <c r="U3717" s="43"/>
    </row>
    <row r="3718" spans="19:21" x14ac:dyDescent="0.35">
      <c r="S3718" s="43"/>
      <c r="U3718" s="43"/>
    </row>
    <row r="3719" spans="19:21" x14ac:dyDescent="0.35">
      <c r="S3719" s="43"/>
      <c r="U3719" s="43"/>
    </row>
    <row r="3720" spans="19:21" x14ac:dyDescent="0.35">
      <c r="S3720" s="43"/>
      <c r="U3720" s="43"/>
    </row>
    <row r="3721" spans="19:21" x14ac:dyDescent="0.35">
      <c r="S3721" s="43"/>
      <c r="U3721" s="43"/>
    </row>
    <row r="3722" spans="19:21" x14ac:dyDescent="0.35">
      <c r="S3722" s="43"/>
      <c r="U3722" s="43"/>
    </row>
    <row r="3723" spans="19:21" x14ac:dyDescent="0.35">
      <c r="S3723" s="43"/>
      <c r="U3723" s="43"/>
    </row>
    <row r="3724" spans="19:21" x14ac:dyDescent="0.35">
      <c r="S3724" s="43"/>
      <c r="U3724" s="43"/>
    </row>
    <row r="3725" spans="19:21" x14ac:dyDescent="0.35">
      <c r="S3725" s="43"/>
      <c r="U3725" s="43"/>
    </row>
    <row r="3726" spans="19:21" x14ac:dyDescent="0.35">
      <c r="S3726" s="43"/>
      <c r="U3726" s="43"/>
    </row>
    <row r="3727" spans="19:21" x14ac:dyDescent="0.35">
      <c r="S3727" s="43"/>
      <c r="U3727" s="43"/>
    </row>
    <row r="3728" spans="19:21" x14ac:dyDescent="0.35">
      <c r="S3728" s="43"/>
      <c r="U3728" s="43"/>
    </row>
    <row r="3729" spans="19:21" x14ac:dyDescent="0.35">
      <c r="S3729" s="43"/>
      <c r="U3729" s="43"/>
    </row>
    <row r="3730" spans="19:21" x14ac:dyDescent="0.35">
      <c r="S3730" s="43"/>
      <c r="U3730" s="43"/>
    </row>
    <row r="3731" spans="19:21" x14ac:dyDescent="0.35">
      <c r="S3731" s="43"/>
      <c r="U3731" s="43"/>
    </row>
    <row r="3732" spans="19:21" x14ac:dyDescent="0.35">
      <c r="S3732" s="43"/>
      <c r="U3732" s="43"/>
    </row>
    <row r="3733" spans="19:21" x14ac:dyDescent="0.35">
      <c r="S3733" s="43"/>
      <c r="U3733" s="43"/>
    </row>
    <row r="3734" spans="19:21" x14ac:dyDescent="0.35">
      <c r="S3734" s="43"/>
      <c r="U3734" s="43"/>
    </row>
    <row r="3735" spans="19:21" x14ac:dyDescent="0.35">
      <c r="S3735" s="43"/>
      <c r="U3735" s="43"/>
    </row>
    <row r="3736" spans="19:21" x14ac:dyDescent="0.35">
      <c r="S3736" s="43"/>
      <c r="U3736" s="43"/>
    </row>
    <row r="3737" spans="19:21" x14ac:dyDescent="0.35">
      <c r="S3737" s="43"/>
      <c r="U3737" s="43"/>
    </row>
    <row r="3738" spans="19:21" x14ac:dyDescent="0.35">
      <c r="S3738" s="43"/>
      <c r="U3738" s="43"/>
    </row>
    <row r="3739" spans="19:21" x14ac:dyDescent="0.35">
      <c r="S3739" s="43"/>
      <c r="U3739" s="43"/>
    </row>
    <row r="3740" spans="19:21" x14ac:dyDescent="0.35">
      <c r="S3740" s="43"/>
      <c r="U3740" s="43"/>
    </row>
    <row r="3741" spans="19:21" x14ac:dyDescent="0.35">
      <c r="S3741" s="43"/>
      <c r="U3741" s="43"/>
    </row>
    <row r="3742" spans="19:21" x14ac:dyDescent="0.35">
      <c r="S3742" s="43"/>
      <c r="U3742" s="43"/>
    </row>
    <row r="3743" spans="19:21" x14ac:dyDescent="0.35">
      <c r="S3743" s="43"/>
      <c r="U3743" s="43"/>
    </row>
    <row r="3744" spans="19:21" x14ac:dyDescent="0.35">
      <c r="S3744" s="43"/>
      <c r="U3744" s="43"/>
    </row>
    <row r="3745" spans="19:21" x14ac:dyDescent="0.35">
      <c r="S3745" s="43"/>
      <c r="U3745" s="43"/>
    </row>
    <row r="3746" spans="19:21" x14ac:dyDescent="0.35">
      <c r="S3746" s="43"/>
      <c r="U3746" s="43"/>
    </row>
    <row r="3747" spans="19:21" x14ac:dyDescent="0.35">
      <c r="S3747" s="43"/>
      <c r="U3747" s="43"/>
    </row>
    <row r="3748" spans="19:21" x14ac:dyDescent="0.35">
      <c r="S3748" s="43"/>
      <c r="U3748" s="43"/>
    </row>
    <row r="3749" spans="19:21" x14ac:dyDescent="0.35">
      <c r="S3749" s="43"/>
      <c r="U3749" s="43"/>
    </row>
    <row r="3750" spans="19:21" x14ac:dyDescent="0.35">
      <c r="S3750" s="43"/>
      <c r="U3750" s="43"/>
    </row>
    <row r="3751" spans="19:21" x14ac:dyDescent="0.35">
      <c r="S3751" s="43"/>
      <c r="U3751" s="43"/>
    </row>
    <row r="3752" spans="19:21" x14ac:dyDescent="0.35">
      <c r="S3752" s="43"/>
      <c r="U3752" s="43"/>
    </row>
    <row r="3753" spans="19:21" x14ac:dyDescent="0.35">
      <c r="S3753" s="43"/>
      <c r="U3753" s="43"/>
    </row>
    <row r="3754" spans="19:21" x14ac:dyDescent="0.35">
      <c r="S3754" s="43"/>
      <c r="U3754" s="43"/>
    </row>
    <row r="3755" spans="19:21" x14ac:dyDescent="0.35">
      <c r="S3755" s="43"/>
      <c r="U3755" s="43"/>
    </row>
    <row r="3756" spans="19:21" x14ac:dyDescent="0.35">
      <c r="S3756" s="43"/>
      <c r="U3756" s="43"/>
    </row>
    <row r="3757" spans="19:21" x14ac:dyDescent="0.35">
      <c r="S3757" s="43"/>
      <c r="U3757" s="43"/>
    </row>
    <row r="3758" spans="19:21" x14ac:dyDescent="0.35">
      <c r="S3758" s="43"/>
      <c r="U3758" s="43"/>
    </row>
    <row r="3759" spans="19:21" x14ac:dyDescent="0.35">
      <c r="S3759" s="43"/>
      <c r="U3759" s="43"/>
    </row>
    <row r="3760" spans="19:21" x14ac:dyDescent="0.35">
      <c r="S3760" s="43"/>
      <c r="U3760" s="43"/>
    </row>
    <row r="3761" spans="19:21" x14ac:dyDescent="0.35">
      <c r="S3761" s="43"/>
      <c r="U3761" s="43"/>
    </row>
    <row r="3762" spans="19:21" x14ac:dyDescent="0.35">
      <c r="S3762" s="43"/>
      <c r="U3762" s="43"/>
    </row>
    <row r="3763" spans="19:21" x14ac:dyDescent="0.35">
      <c r="S3763" s="43"/>
      <c r="U3763" s="43"/>
    </row>
    <row r="3764" spans="19:21" x14ac:dyDescent="0.35">
      <c r="S3764" s="43"/>
      <c r="U3764" s="43"/>
    </row>
    <row r="3765" spans="19:21" x14ac:dyDescent="0.35">
      <c r="S3765" s="43"/>
      <c r="U3765" s="43"/>
    </row>
    <row r="3766" spans="19:21" x14ac:dyDescent="0.35">
      <c r="S3766" s="43"/>
      <c r="U3766" s="43"/>
    </row>
    <row r="3767" spans="19:21" x14ac:dyDescent="0.35">
      <c r="S3767" s="43"/>
      <c r="U3767" s="43"/>
    </row>
    <row r="3768" spans="19:21" x14ac:dyDescent="0.35">
      <c r="S3768" s="43"/>
      <c r="U3768" s="43"/>
    </row>
    <row r="3769" spans="19:21" x14ac:dyDescent="0.35">
      <c r="S3769" s="43"/>
      <c r="U3769" s="43"/>
    </row>
    <row r="3770" spans="19:21" x14ac:dyDescent="0.35">
      <c r="S3770" s="43"/>
      <c r="U3770" s="43"/>
    </row>
    <row r="3771" spans="19:21" x14ac:dyDescent="0.35">
      <c r="S3771" s="43"/>
      <c r="U3771" s="43"/>
    </row>
    <row r="3772" spans="19:21" x14ac:dyDescent="0.35">
      <c r="S3772" s="43"/>
      <c r="U3772" s="43"/>
    </row>
    <row r="3773" spans="19:21" x14ac:dyDescent="0.35">
      <c r="S3773" s="43"/>
      <c r="U3773" s="43"/>
    </row>
    <row r="3774" spans="19:21" x14ac:dyDescent="0.35">
      <c r="S3774" s="43"/>
      <c r="U3774" s="43"/>
    </row>
    <row r="3775" spans="19:21" x14ac:dyDescent="0.35">
      <c r="S3775" s="43"/>
      <c r="U3775" s="43"/>
    </row>
    <row r="3776" spans="19:21" x14ac:dyDescent="0.35">
      <c r="S3776" s="43"/>
      <c r="U3776" s="43"/>
    </row>
    <row r="3777" spans="19:21" x14ac:dyDescent="0.35">
      <c r="S3777" s="43"/>
      <c r="U3777" s="43"/>
    </row>
    <row r="3778" spans="19:21" x14ac:dyDescent="0.35">
      <c r="S3778" s="43"/>
      <c r="U3778" s="43"/>
    </row>
    <row r="3779" spans="19:21" x14ac:dyDescent="0.35">
      <c r="S3779" s="43"/>
      <c r="U3779" s="43"/>
    </row>
    <row r="3780" spans="19:21" x14ac:dyDescent="0.35">
      <c r="S3780" s="43"/>
      <c r="U3780" s="43"/>
    </row>
    <row r="3781" spans="19:21" x14ac:dyDescent="0.35">
      <c r="S3781" s="43"/>
      <c r="U3781" s="43"/>
    </row>
    <row r="3782" spans="19:21" x14ac:dyDescent="0.35">
      <c r="S3782" s="43"/>
      <c r="U3782" s="43"/>
    </row>
    <row r="3783" spans="19:21" x14ac:dyDescent="0.35">
      <c r="S3783" s="43"/>
      <c r="U3783" s="43"/>
    </row>
    <row r="3784" spans="19:21" x14ac:dyDescent="0.35">
      <c r="S3784" s="43"/>
      <c r="U3784" s="43"/>
    </row>
    <row r="3785" spans="19:21" x14ac:dyDescent="0.35">
      <c r="S3785" s="43"/>
      <c r="U3785" s="43"/>
    </row>
    <row r="3786" spans="19:21" x14ac:dyDescent="0.35">
      <c r="S3786" s="43"/>
      <c r="U3786" s="43"/>
    </row>
    <row r="3787" spans="19:21" x14ac:dyDescent="0.35">
      <c r="S3787" s="43"/>
      <c r="U3787" s="43"/>
    </row>
    <row r="3788" spans="19:21" x14ac:dyDescent="0.35">
      <c r="S3788" s="43"/>
      <c r="U3788" s="43"/>
    </row>
    <row r="3789" spans="19:21" x14ac:dyDescent="0.35">
      <c r="S3789" s="43"/>
      <c r="U3789" s="43"/>
    </row>
    <row r="3790" spans="19:21" x14ac:dyDescent="0.35">
      <c r="S3790" s="43"/>
      <c r="U3790" s="43"/>
    </row>
    <row r="3791" spans="19:21" x14ac:dyDescent="0.35">
      <c r="S3791" s="43"/>
      <c r="U3791" s="43"/>
    </row>
    <row r="3792" spans="19:21" x14ac:dyDescent="0.35">
      <c r="S3792" s="43"/>
      <c r="U3792" s="43"/>
    </row>
    <row r="3793" spans="19:21" x14ac:dyDescent="0.35">
      <c r="S3793" s="43"/>
      <c r="U3793" s="43"/>
    </row>
    <row r="3794" spans="19:21" x14ac:dyDescent="0.35">
      <c r="S3794" s="43"/>
      <c r="U3794" s="43"/>
    </row>
    <row r="3795" spans="19:21" x14ac:dyDescent="0.35">
      <c r="S3795" s="43"/>
      <c r="U3795" s="43"/>
    </row>
    <row r="3796" spans="19:21" x14ac:dyDescent="0.35">
      <c r="S3796" s="43"/>
      <c r="U3796" s="43"/>
    </row>
    <row r="3797" spans="19:21" x14ac:dyDescent="0.35">
      <c r="S3797" s="43"/>
      <c r="U3797" s="43"/>
    </row>
    <row r="3798" spans="19:21" x14ac:dyDescent="0.35">
      <c r="S3798" s="43"/>
      <c r="U3798" s="43"/>
    </row>
    <row r="3799" spans="19:21" x14ac:dyDescent="0.35">
      <c r="S3799" s="43"/>
      <c r="U3799" s="43"/>
    </row>
    <row r="3800" spans="19:21" x14ac:dyDescent="0.35">
      <c r="S3800" s="43"/>
      <c r="U3800" s="43"/>
    </row>
    <row r="3801" spans="19:21" x14ac:dyDescent="0.35">
      <c r="S3801" s="43"/>
      <c r="U3801" s="43"/>
    </row>
    <row r="3802" spans="19:21" x14ac:dyDescent="0.35">
      <c r="S3802" s="43"/>
      <c r="U3802" s="43"/>
    </row>
    <row r="3803" spans="19:21" x14ac:dyDescent="0.35">
      <c r="S3803" s="43"/>
      <c r="U3803" s="43"/>
    </row>
    <row r="3804" spans="19:21" x14ac:dyDescent="0.35">
      <c r="S3804" s="43"/>
      <c r="U3804" s="43"/>
    </row>
    <row r="3805" spans="19:21" x14ac:dyDescent="0.35">
      <c r="S3805" s="43"/>
      <c r="U3805" s="43"/>
    </row>
    <row r="3806" spans="19:21" x14ac:dyDescent="0.35">
      <c r="S3806" s="43"/>
      <c r="U3806" s="43"/>
    </row>
    <row r="3807" spans="19:21" x14ac:dyDescent="0.35">
      <c r="S3807" s="43"/>
      <c r="U3807" s="43"/>
    </row>
    <row r="3808" spans="19:21" x14ac:dyDescent="0.35">
      <c r="S3808" s="43"/>
      <c r="U3808" s="43"/>
    </row>
    <row r="3809" spans="19:21" x14ac:dyDescent="0.35">
      <c r="S3809" s="43"/>
      <c r="U3809" s="43"/>
    </row>
    <row r="3810" spans="19:21" x14ac:dyDescent="0.35">
      <c r="S3810" s="43"/>
      <c r="U3810" s="43"/>
    </row>
    <row r="3811" spans="19:21" x14ac:dyDescent="0.35">
      <c r="S3811" s="43"/>
      <c r="U3811" s="43"/>
    </row>
    <row r="3812" spans="19:21" x14ac:dyDescent="0.35">
      <c r="S3812" s="43"/>
      <c r="U3812" s="43"/>
    </row>
    <row r="3813" spans="19:21" x14ac:dyDescent="0.35">
      <c r="S3813" s="43"/>
      <c r="U3813" s="43"/>
    </row>
    <row r="3814" spans="19:21" x14ac:dyDescent="0.35">
      <c r="S3814" s="43"/>
      <c r="U3814" s="43"/>
    </row>
    <row r="3815" spans="19:21" x14ac:dyDescent="0.35">
      <c r="S3815" s="43"/>
      <c r="U3815" s="43"/>
    </row>
    <row r="3816" spans="19:21" x14ac:dyDescent="0.35">
      <c r="S3816" s="43"/>
      <c r="U3816" s="43"/>
    </row>
    <row r="3817" spans="19:21" x14ac:dyDescent="0.35">
      <c r="S3817" s="43"/>
      <c r="U3817" s="43"/>
    </row>
    <row r="3818" spans="19:21" x14ac:dyDescent="0.35">
      <c r="S3818" s="43"/>
      <c r="U3818" s="43"/>
    </row>
    <row r="3819" spans="19:21" x14ac:dyDescent="0.35">
      <c r="S3819" s="43"/>
      <c r="U3819" s="43"/>
    </row>
    <row r="3820" spans="19:21" x14ac:dyDescent="0.35">
      <c r="S3820" s="43"/>
      <c r="U3820" s="43"/>
    </row>
    <row r="3821" spans="19:21" x14ac:dyDescent="0.35">
      <c r="S3821" s="43"/>
      <c r="U3821" s="43"/>
    </row>
    <row r="3822" spans="19:21" x14ac:dyDescent="0.35">
      <c r="S3822" s="43"/>
      <c r="U3822" s="43"/>
    </row>
    <row r="3823" spans="19:21" x14ac:dyDescent="0.35">
      <c r="S3823" s="43"/>
      <c r="U3823" s="43"/>
    </row>
    <row r="3824" spans="19:21" x14ac:dyDescent="0.35">
      <c r="S3824" s="43"/>
      <c r="U3824" s="43"/>
    </row>
    <row r="3825" spans="19:21" x14ac:dyDescent="0.35">
      <c r="S3825" s="43"/>
      <c r="U3825" s="43"/>
    </row>
    <row r="3826" spans="19:21" x14ac:dyDescent="0.35">
      <c r="S3826" s="43"/>
      <c r="U3826" s="43"/>
    </row>
    <row r="3827" spans="19:21" x14ac:dyDescent="0.35">
      <c r="S3827" s="43"/>
      <c r="U3827" s="43"/>
    </row>
    <row r="3828" spans="19:21" x14ac:dyDescent="0.35">
      <c r="S3828" s="43"/>
      <c r="U3828" s="43"/>
    </row>
    <row r="3829" spans="19:21" x14ac:dyDescent="0.35">
      <c r="S3829" s="43"/>
      <c r="U3829" s="43"/>
    </row>
    <row r="3830" spans="19:21" x14ac:dyDescent="0.35">
      <c r="S3830" s="43"/>
      <c r="U3830" s="43"/>
    </row>
    <row r="3831" spans="19:21" x14ac:dyDescent="0.35">
      <c r="S3831" s="43"/>
      <c r="U3831" s="43"/>
    </row>
    <row r="3832" spans="19:21" x14ac:dyDescent="0.35">
      <c r="S3832" s="43"/>
      <c r="U3832" s="43"/>
    </row>
    <row r="3833" spans="19:21" x14ac:dyDescent="0.35">
      <c r="S3833" s="43"/>
      <c r="U3833" s="43"/>
    </row>
    <row r="3834" spans="19:21" x14ac:dyDescent="0.35">
      <c r="S3834" s="43"/>
      <c r="U3834" s="43"/>
    </row>
    <row r="3835" spans="19:21" x14ac:dyDescent="0.35">
      <c r="S3835" s="43"/>
      <c r="U3835" s="43"/>
    </row>
    <row r="3836" spans="19:21" x14ac:dyDescent="0.35">
      <c r="S3836" s="43"/>
      <c r="U3836" s="43"/>
    </row>
    <row r="3837" spans="19:21" x14ac:dyDescent="0.35">
      <c r="S3837" s="43"/>
      <c r="U3837" s="43"/>
    </row>
    <row r="3838" spans="19:21" x14ac:dyDescent="0.35">
      <c r="S3838" s="43"/>
      <c r="U3838" s="43"/>
    </row>
    <row r="3839" spans="19:21" x14ac:dyDescent="0.35">
      <c r="S3839" s="43"/>
      <c r="U3839" s="43"/>
    </row>
    <row r="3840" spans="19:21" x14ac:dyDescent="0.35">
      <c r="S3840" s="43"/>
      <c r="U3840" s="43"/>
    </row>
    <row r="3841" spans="19:21" x14ac:dyDescent="0.35">
      <c r="S3841" s="43"/>
      <c r="U3841" s="43"/>
    </row>
    <row r="3842" spans="19:21" x14ac:dyDescent="0.35">
      <c r="S3842" s="43"/>
      <c r="U3842" s="43"/>
    </row>
    <row r="3843" spans="19:21" x14ac:dyDescent="0.35">
      <c r="S3843" s="43"/>
      <c r="U3843" s="43"/>
    </row>
    <row r="3844" spans="19:21" x14ac:dyDescent="0.35">
      <c r="S3844" s="43"/>
      <c r="U3844" s="43"/>
    </row>
    <row r="3845" spans="19:21" x14ac:dyDescent="0.35">
      <c r="S3845" s="43"/>
      <c r="U3845" s="43"/>
    </row>
    <row r="3846" spans="19:21" x14ac:dyDescent="0.35">
      <c r="S3846" s="43"/>
      <c r="U3846" s="43"/>
    </row>
    <row r="3847" spans="19:21" x14ac:dyDescent="0.35">
      <c r="S3847" s="43"/>
      <c r="U3847" s="43"/>
    </row>
    <row r="3848" spans="19:21" x14ac:dyDescent="0.35">
      <c r="S3848" s="43"/>
      <c r="U3848" s="43"/>
    </row>
    <row r="3849" spans="19:21" x14ac:dyDescent="0.35">
      <c r="S3849" s="43"/>
      <c r="U3849" s="43"/>
    </row>
    <row r="3850" spans="19:21" x14ac:dyDescent="0.35">
      <c r="S3850" s="43"/>
      <c r="U3850" s="43"/>
    </row>
    <row r="3851" spans="19:21" x14ac:dyDescent="0.35">
      <c r="S3851" s="43"/>
      <c r="U3851" s="43"/>
    </row>
    <row r="3852" spans="19:21" x14ac:dyDescent="0.35">
      <c r="S3852" s="43"/>
      <c r="U3852" s="43"/>
    </row>
    <row r="3853" spans="19:21" x14ac:dyDescent="0.35">
      <c r="S3853" s="43"/>
      <c r="U3853" s="43"/>
    </row>
    <row r="3854" spans="19:21" x14ac:dyDescent="0.35">
      <c r="S3854" s="43"/>
      <c r="U3854" s="43"/>
    </row>
    <row r="3855" spans="19:21" x14ac:dyDescent="0.35">
      <c r="S3855" s="43"/>
      <c r="U3855" s="43"/>
    </row>
    <row r="3856" spans="19:21" x14ac:dyDescent="0.35">
      <c r="S3856" s="43"/>
      <c r="U3856" s="43"/>
    </row>
    <row r="3857" spans="19:21" x14ac:dyDescent="0.35">
      <c r="S3857" s="43"/>
      <c r="U3857" s="43"/>
    </row>
    <row r="3858" spans="19:21" x14ac:dyDescent="0.35">
      <c r="S3858" s="43"/>
      <c r="U3858" s="43"/>
    </row>
    <row r="3859" spans="19:21" x14ac:dyDescent="0.35">
      <c r="S3859" s="43"/>
      <c r="U3859" s="43"/>
    </row>
    <row r="3860" spans="19:21" x14ac:dyDescent="0.35">
      <c r="S3860" s="43"/>
      <c r="U3860" s="43"/>
    </row>
    <row r="3861" spans="19:21" x14ac:dyDescent="0.35">
      <c r="S3861" s="43"/>
      <c r="U3861" s="43"/>
    </row>
    <row r="3862" spans="19:21" x14ac:dyDescent="0.35">
      <c r="S3862" s="43"/>
      <c r="U3862" s="43"/>
    </row>
    <row r="3863" spans="19:21" x14ac:dyDescent="0.35">
      <c r="S3863" s="43"/>
      <c r="U3863" s="43"/>
    </row>
    <row r="3864" spans="19:21" x14ac:dyDescent="0.35">
      <c r="S3864" s="43"/>
      <c r="U3864" s="43"/>
    </row>
    <row r="3865" spans="19:21" x14ac:dyDescent="0.35">
      <c r="S3865" s="43"/>
      <c r="U3865" s="43"/>
    </row>
    <row r="3866" spans="19:21" x14ac:dyDescent="0.35">
      <c r="S3866" s="43"/>
      <c r="U3866" s="43"/>
    </row>
    <row r="3867" spans="19:21" x14ac:dyDescent="0.35">
      <c r="S3867" s="43"/>
      <c r="U3867" s="43"/>
    </row>
    <row r="3868" spans="19:21" x14ac:dyDescent="0.35">
      <c r="S3868" s="43"/>
      <c r="U3868" s="43"/>
    </row>
    <row r="3869" spans="19:21" x14ac:dyDescent="0.35">
      <c r="S3869" s="43"/>
      <c r="U3869" s="43"/>
    </row>
    <row r="3870" spans="19:21" x14ac:dyDescent="0.35">
      <c r="S3870" s="43"/>
      <c r="U3870" s="43"/>
    </row>
    <row r="3871" spans="19:21" x14ac:dyDescent="0.35">
      <c r="S3871" s="43"/>
      <c r="U3871" s="43"/>
    </row>
    <row r="3872" spans="19:21" x14ac:dyDescent="0.35">
      <c r="S3872" s="43"/>
      <c r="U3872" s="43"/>
    </row>
    <row r="3873" spans="19:21" x14ac:dyDescent="0.35">
      <c r="S3873" s="43"/>
      <c r="U3873" s="43"/>
    </row>
    <row r="3874" spans="19:21" x14ac:dyDescent="0.35">
      <c r="S3874" s="43"/>
      <c r="U3874" s="43"/>
    </row>
    <row r="3875" spans="19:21" x14ac:dyDescent="0.35">
      <c r="S3875" s="43"/>
      <c r="U3875" s="43"/>
    </row>
    <row r="3876" spans="19:21" x14ac:dyDescent="0.35">
      <c r="S3876" s="43"/>
      <c r="U3876" s="43"/>
    </row>
    <row r="3877" spans="19:21" x14ac:dyDescent="0.35">
      <c r="S3877" s="43"/>
      <c r="U3877" s="43"/>
    </row>
    <row r="3878" spans="19:21" x14ac:dyDescent="0.35">
      <c r="S3878" s="43"/>
      <c r="U3878" s="43"/>
    </row>
    <row r="3879" spans="19:21" x14ac:dyDescent="0.35">
      <c r="S3879" s="43"/>
      <c r="U3879" s="43"/>
    </row>
    <row r="3880" spans="19:21" x14ac:dyDescent="0.35">
      <c r="S3880" s="43"/>
      <c r="U3880" s="43"/>
    </row>
    <row r="3881" spans="19:21" x14ac:dyDescent="0.35">
      <c r="S3881" s="43"/>
      <c r="U3881" s="43"/>
    </row>
    <row r="3882" spans="19:21" x14ac:dyDescent="0.35">
      <c r="S3882" s="43"/>
      <c r="U3882" s="43"/>
    </row>
    <row r="3883" spans="19:21" x14ac:dyDescent="0.35">
      <c r="S3883" s="43"/>
      <c r="U3883" s="43"/>
    </row>
    <row r="3884" spans="19:21" x14ac:dyDescent="0.35">
      <c r="S3884" s="43"/>
      <c r="U3884" s="43"/>
    </row>
    <row r="3885" spans="19:21" x14ac:dyDescent="0.35">
      <c r="S3885" s="43"/>
      <c r="U3885" s="43"/>
    </row>
    <row r="3886" spans="19:21" x14ac:dyDescent="0.35">
      <c r="S3886" s="43"/>
      <c r="U3886" s="43"/>
    </row>
    <row r="3887" spans="19:21" x14ac:dyDescent="0.35">
      <c r="S3887" s="43"/>
      <c r="U3887" s="43"/>
    </row>
    <row r="3888" spans="19:21" x14ac:dyDescent="0.35">
      <c r="S3888" s="43"/>
      <c r="U3888" s="43"/>
    </row>
    <row r="3889" spans="19:21" x14ac:dyDescent="0.35">
      <c r="S3889" s="43"/>
      <c r="U3889" s="43"/>
    </row>
    <row r="3890" spans="19:21" x14ac:dyDescent="0.35">
      <c r="S3890" s="43"/>
      <c r="U3890" s="43"/>
    </row>
    <row r="3891" spans="19:21" x14ac:dyDescent="0.35">
      <c r="S3891" s="43"/>
      <c r="U3891" s="43"/>
    </row>
    <row r="3892" spans="19:21" x14ac:dyDescent="0.35">
      <c r="S3892" s="43"/>
      <c r="U3892" s="43"/>
    </row>
    <row r="3893" spans="19:21" x14ac:dyDescent="0.35">
      <c r="S3893" s="43"/>
      <c r="U3893" s="43"/>
    </row>
    <row r="3894" spans="19:21" x14ac:dyDescent="0.35">
      <c r="S3894" s="43"/>
      <c r="U3894" s="43"/>
    </row>
    <row r="3895" spans="19:21" x14ac:dyDescent="0.35">
      <c r="S3895" s="43"/>
      <c r="U3895" s="43"/>
    </row>
    <row r="3896" spans="19:21" x14ac:dyDescent="0.35">
      <c r="S3896" s="43"/>
      <c r="U3896" s="43"/>
    </row>
    <row r="3897" spans="19:21" x14ac:dyDescent="0.35">
      <c r="S3897" s="43"/>
      <c r="U3897" s="43"/>
    </row>
    <row r="3898" spans="19:21" x14ac:dyDescent="0.35">
      <c r="S3898" s="43"/>
      <c r="U3898" s="43"/>
    </row>
    <row r="3899" spans="19:21" x14ac:dyDescent="0.35">
      <c r="S3899" s="43"/>
      <c r="U3899" s="43"/>
    </row>
    <row r="3900" spans="19:21" x14ac:dyDescent="0.35">
      <c r="S3900" s="43"/>
      <c r="U3900" s="43"/>
    </row>
    <row r="3901" spans="19:21" x14ac:dyDescent="0.35">
      <c r="S3901" s="43"/>
      <c r="U3901" s="43"/>
    </row>
    <row r="3902" spans="19:21" x14ac:dyDescent="0.35">
      <c r="S3902" s="43"/>
      <c r="U3902" s="43"/>
    </row>
    <row r="3903" spans="19:21" x14ac:dyDescent="0.35">
      <c r="S3903" s="43"/>
      <c r="U3903" s="43"/>
    </row>
    <row r="3904" spans="19:21" x14ac:dyDescent="0.35">
      <c r="S3904" s="43"/>
      <c r="U3904" s="43"/>
    </row>
    <row r="3905" spans="19:21" x14ac:dyDescent="0.35">
      <c r="S3905" s="43"/>
      <c r="U3905" s="43"/>
    </row>
    <row r="3906" spans="19:21" x14ac:dyDescent="0.35">
      <c r="S3906" s="43"/>
      <c r="U3906" s="43"/>
    </row>
    <row r="3907" spans="19:21" x14ac:dyDescent="0.35">
      <c r="S3907" s="43"/>
      <c r="U3907" s="43"/>
    </row>
    <row r="3908" spans="19:21" x14ac:dyDescent="0.35">
      <c r="S3908" s="43"/>
      <c r="U3908" s="43"/>
    </row>
    <row r="3909" spans="19:21" x14ac:dyDescent="0.35">
      <c r="S3909" s="43"/>
      <c r="U3909" s="43"/>
    </row>
    <row r="3910" spans="19:21" x14ac:dyDescent="0.35">
      <c r="S3910" s="43"/>
      <c r="U3910" s="43"/>
    </row>
    <row r="3911" spans="19:21" x14ac:dyDescent="0.35">
      <c r="S3911" s="43"/>
      <c r="U3911" s="43"/>
    </row>
    <row r="3912" spans="19:21" x14ac:dyDescent="0.35">
      <c r="S3912" s="43"/>
      <c r="U3912" s="43"/>
    </row>
    <row r="3913" spans="19:21" x14ac:dyDescent="0.35">
      <c r="S3913" s="43"/>
      <c r="U3913" s="43"/>
    </row>
    <row r="3914" spans="19:21" x14ac:dyDescent="0.35">
      <c r="S3914" s="43"/>
      <c r="U3914" s="43"/>
    </row>
    <row r="3915" spans="19:21" x14ac:dyDescent="0.35">
      <c r="S3915" s="43"/>
      <c r="U3915" s="43"/>
    </row>
    <row r="3916" spans="19:21" x14ac:dyDescent="0.35">
      <c r="S3916" s="43"/>
      <c r="U3916" s="43"/>
    </row>
    <row r="3917" spans="19:21" x14ac:dyDescent="0.35">
      <c r="S3917" s="43"/>
      <c r="U3917" s="43"/>
    </row>
    <row r="3918" spans="19:21" x14ac:dyDescent="0.35">
      <c r="S3918" s="43"/>
      <c r="U3918" s="43"/>
    </row>
    <row r="3919" spans="19:21" x14ac:dyDescent="0.35">
      <c r="S3919" s="43"/>
      <c r="U3919" s="43"/>
    </row>
    <row r="3920" spans="19:21" x14ac:dyDescent="0.35">
      <c r="S3920" s="43"/>
      <c r="U3920" s="43"/>
    </row>
    <row r="3921" spans="19:21" x14ac:dyDescent="0.35">
      <c r="S3921" s="43"/>
      <c r="U3921" s="43"/>
    </row>
    <row r="3922" spans="19:21" x14ac:dyDescent="0.35">
      <c r="S3922" s="43"/>
      <c r="U3922" s="43"/>
    </row>
    <row r="3923" spans="19:21" x14ac:dyDescent="0.35">
      <c r="S3923" s="43"/>
      <c r="U3923" s="43"/>
    </row>
    <row r="3924" spans="19:21" x14ac:dyDescent="0.35">
      <c r="S3924" s="43"/>
      <c r="U3924" s="43"/>
    </row>
    <row r="3925" spans="19:21" x14ac:dyDescent="0.35">
      <c r="S3925" s="43"/>
      <c r="U3925" s="43"/>
    </row>
    <row r="3926" spans="19:21" x14ac:dyDescent="0.35">
      <c r="S3926" s="43"/>
      <c r="U3926" s="43"/>
    </row>
    <row r="3927" spans="19:21" x14ac:dyDescent="0.35">
      <c r="S3927" s="43"/>
      <c r="U3927" s="43"/>
    </row>
    <row r="3928" spans="19:21" x14ac:dyDescent="0.35">
      <c r="S3928" s="43"/>
      <c r="U3928" s="43"/>
    </row>
    <row r="3929" spans="19:21" x14ac:dyDescent="0.35">
      <c r="S3929" s="43"/>
      <c r="U3929" s="43"/>
    </row>
    <row r="3930" spans="19:21" x14ac:dyDescent="0.35">
      <c r="S3930" s="43"/>
      <c r="U3930" s="43"/>
    </row>
    <row r="3931" spans="19:21" x14ac:dyDescent="0.35">
      <c r="S3931" s="43"/>
      <c r="U3931" s="43"/>
    </row>
    <row r="3932" spans="19:21" x14ac:dyDescent="0.35">
      <c r="S3932" s="43"/>
      <c r="U3932" s="43"/>
    </row>
    <row r="3933" spans="19:21" x14ac:dyDescent="0.35">
      <c r="S3933" s="43"/>
      <c r="U3933" s="43"/>
    </row>
    <row r="3934" spans="19:21" x14ac:dyDescent="0.35">
      <c r="S3934" s="43"/>
      <c r="U3934" s="43"/>
    </row>
    <row r="3935" spans="19:21" x14ac:dyDescent="0.35">
      <c r="S3935" s="43"/>
      <c r="U3935" s="43"/>
    </row>
    <row r="3936" spans="19:21" x14ac:dyDescent="0.35">
      <c r="S3936" s="43"/>
      <c r="U3936" s="43"/>
    </row>
    <row r="3937" spans="19:21" x14ac:dyDescent="0.35">
      <c r="S3937" s="43"/>
      <c r="U3937" s="43"/>
    </row>
    <row r="3938" spans="19:21" x14ac:dyDescent="0.35">
      <c r="S3938" s="43"/>
      <c r="U3938" s="43"/>
    </row>
    <row r="3939" spans="19:21" x14ac:dyDescent="0.35">
      <c r="S3939" s="43"/>
      <c r="U3939" s="43"/>
    </row>
    <row r="3940" spans="19:21" x14ac:dyDescent="0.35">
      <c r="S3940" s="43"/>
      <c r="U3940" s="43"/>
    </row>
    <row r="3941" spans="19:21" x14ac:dyDescent="0.35">
      <c r="S3941" s="43"/>
      <c r="U3941" s="43"/>
    </row>
    <row r="3942" spans="19:21" x14ac:dyDescent="0.35">
      <c r="S3942" s="43"/>
      <c r="U3942" s="43"/>
    </row>
    <row r="3943" spans="19:21" x14ac:dyDescent="0.35">
      <c r="S3943" s="43"/>
      <c r="U3943" s="43"/>
    </row>
    <row r="3944" spans="19:21" x14ac:dyDescent="0.35">
      <c r="S3944" s="43"/>
      <c r="U3944" s="43"/>
    </row>
    <row r="3945" spans="19:21" x14ac:dyDescent="0.35">
      <c r="S3945" s="43"/>
      <c r="U3945" s="43"/>
    </row>
    <row r="3946" spans="19:21" x14ac:dyDescent="0.35">
      <c r="S3946" s="43"/>
      <c r="U3946" s="43"/>
    </row>
    <row r="3947" spans="19:21" x14ac:dyDescent="0.35">
      <c r="S3947" s="43"/>
      <c r="U3947" s="43"/>
    </row>
    <row r="3948" spans="19:21" x14ac:dyDescent="0.35">
      <c r="S3948" s="43"/>
      <c r="U3948" s="43"/>
    </row>
    <row r="3949" spans="19:21" x14ac:dyDescent="0.35">
      <c r="S3949" s="43"/>
      <c r="U3949" s="43"/>
    </row>
    <row r="3950" spans="19:21" x14ac:dyDescent="0.35">
      <c r="S3950" s="43"/>
      <c r="U3950" s="43"/>
    </row>
    <row r="3951" spans="19:21" x14ac:dyDescent="0.35">
      <c r="S3951" s="43"/>
      <c r="U3951" s="43"/>
    </row>
    <row r="3952" spans="19:21" x14ac:dyDescent="0.35">
      <c r="S3952" s="43"/>
      <c r="U3952" s="43"/>
    </row>
    <row r="3953" spans="19:21" x14ac:dyDescent="0.35">
      <c r="S3953" s="43"/>
      <c r="U3953" s="43"/>
    </row>
    <row r="3954" spans="19:21" x14ac:dyDescent="0.35">
      <c r="S3954" s="43"/>
      <c r="U3954" s="43"/>
    </row>
    <row r="3955" spans="19:21" x14ac:dyDescent="0.35">
      <c r="S3955" s="43"/>
      <c r="U3955" s="43"/>
    </row>
    <row r="3956" spans="19:21" x14ac:dyDescent="0.35">
      <c r="S3956" s="43"/>
      <c r="U3956" s="43"/>
    </row>
    <row r="3957" spans="19:21" x14ac:dyDescent="0.35">
      <c r="S3957" s="43"/>
      <c r="U3957" s="43"/>
    </row>
    <row r="3958" spans="19:21" x14ac:dyDescent="0.35">
      <c r="S3958" s="43"/>
      <c r="U3958" s="43"/>
    </row>
    <row r="3959" spans="19:21" x14ac:dyDescent="0.35">
      <c r="S3959" s="43"/>
      <c r="U3959" s="43"/>
    </row>
    <row r="3960" spans="19:21" x14ac:dyDescent="0.35">
      <c r="S3960" s="43"/>
      <c r="U3960" s="43"/>
    </row>
    <row r="3961" spans="19:21" x14ac:dyDescent="0.35">
      <c r="S3961" s="43"/>
      <c r="U3961" s="43"/>
    </row>
    <row r="3962" spans="19:21" x14ac:dyDescent="0.35">
      <c r="S3962" s="43"/>
      <c r="U3962" s="43"/>
    </row>
    <row r="3963" spans="19:21" x14ac:dyDescent="0.35">
      <c r="S3963" s="43"/>
      <c r="U3963" s="43"/>
    </row>
    <row r="3964" spans="19:21" x14ac:dyDescent="0.35">
      <c r="S3964" s="43"/>
      <c r="U3964" s="43"/>
    </row>
    <row r="3965" spans="19:21" x14ac:dyDescent="0.35">
      <c r="S3965" s="43"/>
      <c r="U3965" s="43"/>
    </row>
    <row r="3966" spans="19:21" x14ac:dyDescent="0.35">
      <c r="S3966" s="43"/>
      <c r="U3966" s="43"/>
    </row>
    <row r="3967" spans="19:21" x14ac:dyDescent="0.35">
      <c r="S3967" s="43"/>
      <c r="U3967" s="43"/>
    </row>
    <row r="3968" spans="19:21" x14ac:dyDescent="0.35">
      <c r="S3968" s="43"/>
      <c r="U3968" s="43"/>
    </row>
    <row r="3969" spans="19:21" x14ac:dyDescent="0.35">
      <c r="S3969" s="43"/>
      <c r="U3969" s="43"/>
    </row>
    <row r="3970" spans="19:21" x14ac:dyDescent="0.35">
      <c r="S3970" s="43"/>
      <c r="U3970" s="43"/>
    </row>
    <row r="3971" spans="19:21" x14ac:dyDescent="0.35">
      <c r="S3971" s="43"/>
      <c r="U3971" s="43"/>
    </row>
    <row r="3972" spans="19:21" x14ac:dyDescent="0.35">
      <c r="S3972" s="43"/>
      <c r="U3972" s="43"/>
    </row>
    <row r="3973" spans="19:21" x14ac:dyDescent="0.35">
      <c r="S3973" s="43"/>
      <c r="U3973" s="43"/>
    </row>
    <row r="3974" spans="19:21" x14ac:dyDescent="0.35">
      <c r="S3974" s="43"/>
      <c r="U3974" s="43"/>
    </row>
    <row r="3975" spans="19:21" x14ac:dyDescent="0.35">
      <c r="S3975" s="43"/>
      <c r="U3975" s="43"/>
    </row>
    <row r="3976" spans="19:21" x14ac:dyDescent="0.35">
      <c r="S3976" s="43"/>
      <c r="U3976" s="43"/>
    </row>
    <row r="3977" spans="19:21" x14ac:dyDescent="0.35">
      <c r="S3977" s="43"/>
      <c r="U3977" s="43"/>
    </row>
    <row r="3978" spans="19:21" x14ac:dyDescent="0.35">
      <c r="S3978" s="43"/>
      <c r="U3978" s="43"/>
    </row>
    <row r="3979" spans="19:21" x14ac:dyDescent="0.35">
      <c r="S3979" s="43"/>
      <c r="U3979" s="43"/>
    </row>
    <row r="3980" spans="19:21" x14ac:dyDescent="0.35">
      <c r="S3980" s="43"/>
      <c r="U3980" s="43"/>
    </row>
    <row r="3981" spans="19:21" x14ac:dyDescent="0.35">
      <c r="S3981" s="43"/>
      <c r="U3981" s="43"/>
    </row>
    <row r="3982" spans="19:21" x14ac:dyDescent="0.35">
      <c r="S3982" s="43"/>
      <c r="U3982" s="43"/>
    </row>
    <row r="3983" spans="19:21" x14ac:dyDescent="0.35">
      <c r="S3983" s="43"/>
      <c r="U3983" s="43"/>
    </row>
    <row r="3984" spans="19:21" x14ac:dyDescent="0.35">
      <c r="S3984" s="43"/>
      <c r="U3984" s="43"/>
    </row>
    <row r="3985" spans="19:21" x14ac:dyDescent="0.35">
      <c r="S3985" s="43"/>
      <c r="U3985" s="43"/>
    </row>
    <row r="3986" spans="19:21" x14ac:dyDescent="0.35">
      <c r="S3986" s="43"/>
      <c r="U3986" s="43"/>
    </row>
    <row r="3987" spans="19:21" x14ac:dyDescent="0.35">
      <c r="S3987" s="43"/>
      <c r="U3987" s="43"/>
    </row>
    <row r="3988" spans="19:21" x14ac:dyDescent="0.35">
      <c r="S3988" s="43"/>
      <c r="U3988" s="43"/>
    </row>
    <row r="3989" spans="19:21" x14ac:dyDescent="0.35">
      <c r="S3989" s="43"/>
      <c r="U3989" s="43"/>
    </row>
    <row r="3990" spans="19:21" x14ac:dyDescent="0.35">
      <c r="S3990" s="43"/>
      <c r="U3990" s="43"/>
    </row>
    <row r="3991" spans="19:21" x14ac:dyDescent="0.35">
      <c r="S3991" s="43"/>
      <c r="U3991" s="43"/>
    </row>
    <row r="3992" spans="19:21" x14ac:dyDescent="0.35">
      <c r="S3992" s="43"/>
      <c r="U3992" s="43"/>
    </row>
    <row r="3993" spans="19:21" x14ac:dyDescent="0.35">
      <c r="S3993" s="43"/>
      <c r="U3993" s="43"/>
    </row>
    <row r="3994" spans="19:21" x14ac:dyDescent="0.35">
      <c r="S3994" s="43"/>
      <c r="U3994" s="43"/>
    </row>
    <row r="3995" spans="19:21" x14ac:dyDescent="0.35">
      <c r="S3995" s="43"/>
      <c r="U3995" s="43"/>
    </row>
    <row r="3996" spans="19:21" x14ac:dyDescent="0.35">
      <c r="S3996" s="43"/>
      <c r="U3996" s="43"/>
    </row>
    <row r="3997" spans="19:21" x14ac:dyDescent="0.35">
      <c r="S3997" s="43"/>
      <c r="U3997" s="43"/>
    </row>
    <row r="3998" spans="19:21" x14ac:dyDescent="0.35">
      <c r="S3998" s="43"/>
      <c r="U3998" s="43"/>
    </row>
    <row r="3999" spans="19:21" x14ac:dyDescent="0.35">
      <c r="S3999" s="43"/>
      <c r="U3999" s="43"/>
    </row>
    <row r="4000" spans="19:21" x14ac:dyDescent="0.35">
      <c r="S4000" s="43"/>
      <c r="U4000" s="43"/>
    </row>
    <row r="4001" spans="19:21" x14ac:dyDescent="0.35">
      <c r="S4001" s="43"/>
      <c r="U4001" s="43"/>
    </row>
    <row r="4002" spans="19:21" x14ac:dyDescent="0.35">
      <c r="S4002" s="43"/>
      <c r="U4002" s="43"/>
    </row>
    <row r="4003" spans="19:21" x14ac:dyDescent="0.35">
      <c r="S4003" s="43"/>
      <c r="U4003" s="43"/>
    </row>
    <row r="4004" spans="19:21" x14ac:dyDescent="0.35">
      <c r="S4004" s="43"/>
      <c r="U4004" s="43"/>
    </row>
    <row r="4005" spans="19:21" x14ac:dyDescent="0.35">
      <c r="S4005" s="43"/>
      <c r="U4005" s="43"/>
    </row>
    <row r="4006" spans="19:21" x14ac:dyDescent="0.35">
      <c r="S4006" s="43"/>
      <c r="U4006" s="43"/>
    </row>
    <row r="4007" spans="19:21" x14ac:dyDescent="0.35">
      <c r="S4007" s="43"/>
      <c r="U4007" s="43"/>
    </row>
    <row r="4008" spans="19:21" x14ac:dyDescent="0.35">
      <c r="S4008" s="43"/>
      <c r="U4008" s="43"/>
    </row>
    <row r="4009" spans="19:21" x14ac:dyDescent="0.35">
      <c r="S4009" s="43"/>
      <c r="U4009" s="43"/>
    </row>
    <row r="4010" spans="19:21" x14ac:dyDescent="0.35">
      <c r="S4010" s="43"/>
      <c r="U4010" s="43"/>
    </row>
    <row r="4011" spans="19:21" x14ac:dyDescent="0.35">
      <c r="S4011" s="43"/>
      <c r="U4011" s="43"/>
    </row>
    <row r="4012" spans="19:21" x14ac:dyDescent="0.35">
      <c r="S4012" s="43"/>
      <c r="U4012" s="43"/>
    </row>
    <row r="4013" spans="19:21" x14ac:dyDescent="0.35">
      <c r="S4013" s="43"/>
      <c r="U4013" s="43"/>
    </row>
    <row r="4014" spans="19:21" x14ac:dyDescent="0.35">
      <c r="S4014" s="43"/>
      <c r="U4014" s="43"/>
    </row>
    <row r="4015" spans="19:21" x14ac:dyDescent="0.35">
      <c r="S4015" s="43"/>
      <c r="U4015" s="43"/>
    </row>
    <row r="4016" spans="19:21" x14ac:dyDescent="0.35">
      <c r="S4016" s="43"/>
      <c r="U4016" s="43"/>
    </row>
    <row r="4017" spans="19:21" x14ac:dyDescent="0.35">
      <c r="S4017" s="43"/>
      <c r="U4017" s="43"/>
    </row>
    <row r="4018" spans="19:21" x14ac:dyDescent="0.35">
      <c r="S4018" s="43"/>
      <c r="U4018" s="43"/>
    </row>
    <row r="4019" spans="19:21" x14ac:dyDescent="0.35">
      <c r="S4019" s="43"/>
      <c r="U4019" s="43"/>
    </row>
    <row r="4020" spans="19:21" x14ac:dyDescent="0.35">
      <c r="S4020" s="43"/>
      <c r="U4020" s="43"/>
    </row>
    <row r="4021" spans="19:21" x14ac:dyDescent="0.35">
      <c r="S4021" s="43"/>
      <c r="U4021" s="43"/>
    </row>
    <row r="4022" spans="19:21" x14ac:dyDescent="0.35">
      <c r="S4022" s="43"/>
      <c r="U4022" s="43"/>
    </row>
    <row r="4023" spans="19:21" x14ac:dyDescent="0.35">
      <c r="S4023" s="43"/>
      <c r="U4023" s="43"/>
    </row>
    <row r="4024" spans="19:21" x14ac:dyDescent="0.35">
      <c r="S4024" s="43"/>
      <c r="U4024" s="43"/>
    </row>
    <row r="4025" spans="19:21" x14ac:dyDescent="0.35">
      <c r="S4025" s="43"/>
      <c r="U4025" s="43"/>
    </row>
    <row r="4026" spans="19:21" x14ac:dyDescent="0.35">
      <c r="S4026" s="43"/>
      <c r="U4026" s="43"/>
    </row>
    <row r="4027" spans="19:21" x14ac:dyDescent="0.35">
      <c r="S4027" s="43"/>
      <c r="U4027" s="43"/>
    </row>
    <row r="4028" spans="19:21" x14ac:dyDescent="0.35">
      <c r="S4028" s="43"/>
      <c r="U4028" s="43"/>
    </row>
    <row r="4029" spans="19:21" x14ac:dyDescent="0.35">
      <c r="S4029" s="43"/>
      <c r="U4029" s="43"/>
    </row>
    <row r="4030" spans="19:21" x14ac:dyDescent="0.35">
      <c r="S4030" s="43"/>
      <c r="U4030" s="43"/>
    </row>
    <row r="4031" spans="19:21" x14ac:dyDescent="0.35">
      <c r="S4031" s="43"/>
      <c r="U4031" s="43"/>
    </row>
    <row r="4032" spans="19:21" x14ac:dyDescent="0.35">
      <c r="S4032" s="43"/>
      <c r="U4032" s="43"/>
    </row>
    <row r="4033" spans="19:21" x14ac:dyDescent="0.35">
      <c r="S4033" s="43"/>
      <c r="U4033" s="43"/>
    </row>
    <row r="4034" spans="19:21" x14ac:dyDescent="0.35">
      <c r="S4034" s="43"/>
      <c r="U4034" s="43"/>
    </row>
    <row r="4035" spans="19:21" x14ac:dyDescent="0.35">
      <c r="S4035" s="43"/>
      <c r="U4035" s="43"/>
    </row>
    <row r="4036" spans="19:21" x14ac:dyDescent="0.35">
      <c r="S4036" s="43"/>
      <c r="U4036" s="43"/>
    </row>
    <row r="4037" spans="19:21" x14ac:dyDescent="0.35">
      <c r="S4037" s="43"/>
      <c r="U4037" s="43"/>
    </row>
    <row r="4038" spans="19:21" x14ac:dyDescent="0.35">
      <c r="S4038" s="43"/>
      <c r="U4038" s="43"/>
    </row>
    <row r="4039" spans="19:21" x14ac:dyDescent="0.35">
      <c r="S4039" s="43"/>
      <c r="U4039" s="43"/>
    </row>
    <row r="4040" spans="19:21" x14ac:dyDescent="0.35">
      <c r="S4040" s="43"/>
      <c r="U4040" s="43"/>
    </row>
    <row r="4041" spans="19:21" x14ac:dyDescent="0.35">
      <c r="S4041" s="43"/>
      <c r="U4041" s="43"/>
    </row>
    <row r="4042" spans="19:21" x14ac:dyDescent="0.35">
      <c r="S4042" s="43"/>
      <c r="U4042" s="43"/>
    </row>
    <row r="4043" spans="19:21" x14ac:dyDescent="0.35">
      <c r="S4043" s="43"/>
      <c r="U4043" s="43"/>
    </row>
    <row r="4044" spans="19:21" x14ac:dyDescent="0.35">
      <c r="S4044" s="43"/>
      <c r="U4044" s="43"/>
    </row>
    <row r="4045" spans="19:21" x14ac:dyDescent="0.35">
      <c r="S4045" s="43"/>
      <c r="U4045" s="43"/>
    </row>
    <row r="4046" spans="19:21" x14ac:dyDescent="0.35">
      <c r="S4046" s="43"/>
      <c r="U4046" s="43"/>
    </row>
    <row r="4047" spans="19:21" x14ac:dyDescent="0.35">
      <c r="S4047" s="43"/>
      <c r="U4047" s="43"/>
    </row>
    <row r="4048" spans="19:21" x14ac:dyDescent="0.35">
      <c r="S4048" s="43"/>
      <c r="U4048" s="43"/>
    </row>
    <row r="4049" spans="19:21" x14ac:dyDescent="0.35">
      <c r="S4049" s="43"/>
      <c r="U4049" s="43"/>
    </row>
    <row r="4050" spans="19:21" x14ac:dyDescent="0.35">
      <c r="S4050" s="43"/>
      <c r="U4050" s="43"/>
    </row>
    <row r="4051" spans="19:21" x14ac:dyDescent="0.35">
      <c r="S4051" s="43"/>
      <c r="U4051" s="43"/>
    </row>
    <row r="4052" spans="19:21" x14ac:dyDescent="0.35">
      <c r="S4052" s="43"/>
      <c r="U4052" s="43"/>
    </row>
    <row r="4053" spans="19:21" x14ac:dyDescent="0.35">
      <c r="S4053" s="43"/>
      <c r="U4053" s="43"/>
    </row>
    <row r="4054" spans="19:21" x14ac:dyDescent="0.35">
      <c r="S4054" s="43"/>
      <c r="U4054" s="43"/>
    </row>
    <row r="4055" spans="19:21" x14ac:dyDescent="0.35">
      <c r="S4055" s="43"/>
      <c r="U4055" s="43"/>
    </row>
    <row r="4056" spans="19:21" x14ac:dyDescent="0.35">
      <c r="S4056" s="43"/>
      <c r="U4056" s="43"/>
    </row>
    <row r="4057" spans="19:21" x14ac:dyDescent="0.35">
      <c r="S4057" s="43"/>
      <c r="U4057" s="43"/>
    </row>
    <row r="4058" spans="19:21" x14ac:dyDescent="0.35">
      <c r="S4058" s="43"/>
      <c r="U4058" s="43"/>
    </row>
    <row r="4059" spans="19:21" x14ac:dyDescent="0.35">
      <c r="S4059" s="43"/>
      <c r="U4059" s="43"/>
    </row>
    <row r="4060" spans="19:21" x14ac:dyDescent="0.35">
      <c r="S4060" s="43"/>
      <c r="U4060" s="43"/>
    </row>
    <row r="4061" spans="19:21" x14ac:dyDescent="0.35">
      <c r="S4061" s="43"/>
      <c r="U4061" s="43"/>
    </row>
    <row r="4062" spans="19:21" x14ac:dyDescent="0.35">
      <c r="S4062" s="43"/>
      <c r="U4062" s="43"/>
    </row>
    <row r="4063" spans="19:21" x14ac:dyDescent="0.35">
      <c r="S4063" s="43"/>
      <c r="U4063" s="43"/>
    </row>
    <row r="4064" spans="19:21" x14ac:dyDescent="0.35">
      <c r="S4064" s="43"/>
      <c r="U4064" s="43"/>
    </row>
    <row r="4065" spans="19:21" x14ac:dyDescent="0.35">
      <c r="S4065" s="43"/>
      <c r="U4065" s="43"/>
    </row>
    <row r="4066" spans="19:21" x14ac:dyDescent="0.35">
      <c r="S4066" s="43"/>
      <c r="U4066" s="43"/>
    </row>
    <row r="4067" spans="19:21" x14ac:dyDescent="0.35">
      <c r="S4067" s="43"/>
      <c r="U4067" s="43"/>
    </row>
    <row r="4068" spans="19:21" x14ac:dyDescent="0.35">
      <c r="S4068" s="43"/>
      <c r="U4068" s="43"/>
    </row>
    <row r="4069" spans="19:21" x14ac:dyDescent="0.35">
      <c r="S4069" s="43"/>
      <c r="U4069" s="43"/>
    </row>
    <row r="4070" spans="19:21" x14ac:dyDescent="0.35">
      <c r="S4070" s="43"/>
      <c r="U4070" s="43"/>
    </row>
    <row r="4071" spans="19:21" x14ac:dyDescent="0.35">
      <c r="S4071" s="43"/>
      <c r="U4071" s="43"/>
    </row>
    <row r="4072" spans="19:21" x14ac:dyDescent="0.35">
      <c r="S4072" s="43"/>
      <c r="U4072" s="43"/>
    </row>
    <row r="4073" spans="19:21" x14ac:dyDescent="0.35">
      <c r="S4073" s="43"/>
      <c r="U4073" s="43"/>
    </row>
    <row r="4074" spans="19:21" x14ac:dyDescent="0.35">
      <c r="S4074" s="43"/>
      <c r="U4074" s="43"/>
    </row>
    <row r="4075" spans="19:21" x14ac:dyDescent="0.35">
      <c r="S4075" s="43"/>
      <c r="U4075" s="43"/>
    </row>
    <row r="4076" spans="19:21" x14ac:dyDescent="0.35">
      <c r="S4076" s="43"/>
      <c r="U4076" s="43"/>
    </row>
    <row r="4077" spans="19:21" x14ac:dyDescent="0.35">
      <c r="S4077" s="43"/>
      <c r="U4077" s="43"/>
    </row>
    <row r="4078" spans="19:21" x14ac:dyDescent="0.35">
      <c r="S4078" s="43"/>
      <c r="U4078" s="43"/>
    </row>
    <row r="4079" spans="19:21" x14ac:dyDescent="0.35">
      <c r="S4079" s="43"/>
      <c r="U4079" s="43"/>
    </row>
    <row r="4080" spans="19:21" x14ac:dyDescent="0.35">
      <c r="S4080" s="43"/>
      <c r="U4080" s="43"/>
    </row>
    <row r="4081" spans="19:21" x14ac:dyDescent="0.35">
      <c r="S4081" s="43"/>
      <c r="U4081" s="43"/>
    </row>
    <row r="4082" spans="19:21" x14ac:dyDescent="0.35">
      <c r="S4082" s="43"/>
      <c r="U4082" s="43"/>
    </row>
    <row r="4083" spans="19:21" x14ac:dyDescent="0.35">
      <c r="S4083" s="43"/>
      <c r="U4083" s="43"/>
    </row>
    <row r="4084" spans="19:21" x14ac:dyDescent="0.35">
      <c r="S4084" s="43"/>
      <c r="U4084" s="43"/>
    </row>
    <row r="4085" spans="19:21" x14ac:dyDescent="0.35">
      <c r="S4085" s="43"/>
      <c r="U4085" s="43"/>
    </row>
    <row r="4086" spans="19:21" x14ac:dyDescent="0.35">
      <c r="S4086" s="43"/>
      <c r="U4086" s="43"/>
    </row>
    <row r="4087" spans="19:21" x14ac:dyDescent="0.35">
      <c r="S4087" s="43"/>
      <c r="U4087" s="43"/>
    </row>
    <row r="4088" spans="19:21" x14ac:dyDescent="0.35">
      <c r="S4088" s="43"/>
      <c r="U4088" s="43"/>
    </row>
    <row r="4089" spans="19:21" x14ac:dyDescent="0.35">
      <c r="S4089" s="43"/>
      <c r="U4089" s="43"/>
    </row>
    <row r="4090" spans="19:21" x14ac:dyDescent="0.35">
      <c r="S4090" s="43"/>
      <c r="U4090" s="43"/>
    </row>
    <row r="4091" spans="19:21" x14ac:dyDescent="0.35">
      <c r="S4091" s="43"/>
      <c r="U4091" s="43"/>
    </row>
    <row r="4092" spans="19:21" x14ac:dyDescent="0.35">
      <c r="S4092" s="43"/>
      <c r="U4092" s="43"/>
    </row>
    <row r="4093" spans="19:21" x14ac:dyDescent="0.35">
      <c r="S4093" s="43"/>
      <c r="U4093" s="43"/>
    </row>
    <row r="4094" spans="19:21" x14ac:dyDescent="0.35">
      <c r="S4094" s="43"/>
      <c r="U4094" s="43"/>
    </row>
    <row r="4095" spans="19:21" x14ac:dyDescent="0.35">
      <c r="S4095" s="43"/>
      <c r="U4095" s="43"/>
    </row>
    <row r="4096" spans="19:21" x14ac:dyDescent="0.35">
      <c r="S4096" s="43"/>
      <c r="U4096" s="43"/>
    </row>
    <row r="4097" spans="19:21" x14ac:dyDescent="0.35">
      <c r="S4097" s="43"/>
      <c r="U4097" s="43"/>
    </row>
    <row r="4098" spans="19:21" x14ac:dyDescent="0.35">
      <c r="S4098" s="43"/>
      <c r="U4098" s="43"/>
    </row>
    <row r="4099" spans="19:21" x14ac:dyDescent="0.35">
      <c r="S4099" s="43"/>
      <c r="U4099" s="43"/>
    </row>
    <row r="4100" spans="19:21" x14ac:dyDescent="0.35">
      <c r="S4100" s="43"/>
      <c r="U4100" s="43"/>
    </row>
    <row r="4101" spans="19:21" x14ac:dyDescent="0.35">
      <c r="S4101" s="43"/>
      <c r="U4101" s="43"/>
    </row>
    <row r="4102" spans="19:21" x14ac:dyDescent="0.35">
      <c r="S4102" s="43"/>
      <c r="U4102" s="43"/>
    </row>
    <row r="4103" spans="19:21" x14ac:dyDescent="0.35">
      <c r="S4103" s="43"/>
      <c r="U4103" s="43"/>
    </row>
    <row r="4104" spans="19:21" x14ac:dyDescent="0.35">
      <c r="S4104" s="43"/>
      <c r="U4104" s="43"/>
    </row>
    <row r="4105" spans="19:21" x14ac:dyDescent="0.35">
      <c r="S4105" s="43"/>
      <c r="U4105" s="43"/>
    </row>
    <row r="4106" spans="19:21" x14ac:dyDescent="0.35">
      <c r="S4106" s="43"/>
      <c r="U4106" s="43"/>
    </row>
    <row r="4107" spans="19:21" x14ac:dyDescent="0.35">
      <c r="S4107" s="43"/>
      <c r="U4107" s="43"/>
    </row>
    <row r="4108" spans="19:21" x14ac:dyDescent="0.35">
      <c r="S4108" s="43"/>
      <c r="U4108" s="43"/>
    </row>
    <row r="4109" spans="19:21" x14ac:dyDescent="0.35">
      <c r="S4109" s="43"/>
      <c r="U4109" s="43"/>
    </row>
    <row r="4110" spans="19:21" x14ac:dyDescent="0.35">
      <c r="S4110" s="43"/>
      <c r="U4110" s="43"/>
    </row>
    <row r="4111" spans="19:21" x14ac:dyDescent="0.35">
      <c r="S4111" s="43"/>
      <c r="U4111" s="43"/>
    </row>
    <row r="4112" spans="19:21" x14ac:dyDescent="0.35">
      <c r="S4112" s="43"/>
      <c r="U4112" s="43"/>
    </row>
    <row r="4113" spans="19:21" x14ac:dyDescent="0.35">
      <c r="S4113" s="43"/>
      <c r="U4113" s="43"/>
    </row>
    <row r="4114" spans="19:21" x14ac:dyDescent="0.35">
      <c r="S4114" s="43"/>
      <c r="U4114" s="43"/>
    </row>
    <row r="4115" spans="19:21" x14ac:dyDescent="0.35">
      <c r="S4115" s="43"/>
      <c r="U4115" s="43"/>
    </row>
    <row r="4116" spans="19:21" x14ac:dyDescent="0.35">
      <c r="S4116" s="43"/>
      <c r="U4116" s="43"/>
    </row>
    <row r="4117" spans="19:21" x14ac:dyDescent="0.35">
      <c r="S4117" s="43"/>
      <c r="U4117" s="43"/>
    </row>
    <row r="4118" spans="19:21" x14ac:dyDescent="0.35">
      <c r="S4118" s="43"/>
      <c r="U4118" s="43"/>
    </row>
    <row r="4119" spans="19:21" x14ac:dyDescent="0.35">
      <c r="S4119" s="43"/>
      <c r="U4119" s="43"/>
    </row>
    <row r="4120" spans="19:21" x14ac:dyDescent="0.35">
      <c r="S4120" s="43"/>
      <c r="U4120" s="43"/>
    </row>
    <row r="4121" spans="19:21" x14ac:dyDescent="0.35">
      <c r="S4121" s="43"/>
      <c r="U4121" s="43"/>
    </row>
    <row r="4122" spans="19:21" x14ac:dyDescent="0.35">
      <c r="S4122" s="43"/>
      <c r="U4122" s="43"/>
    </row>
    <row r="4123" spans="19:21" x14ac:dyDescent="0.35">
      <c r="S4123" s="43"/>
      <c r="U4123" s="43"/>
    </row>
    <row r="4124" spans="19:21" x14ac:dyDescent="0.35">
      <c r="S4124" s="43"/>
      <c r="U4124" s="43"/>
    </row>
    <row r="4125" spans="19:21" x14ac:dyDescent="0.35">
      <c r="S4125" s="43"/>
      <c r="U4125" s="43"/>
    </row>
    <row r="4126" spans="19:21" x14ac:dyDescent="0.35">
      <c r="S4126" s="43"/>
      <c r="U4126" s="43"/>
    </row>
    <row r="4127" spans="19:21" x14ac:dyDescent="0.35">
      <c r="S4127" s="43"/>
      <c r="U4127" s="43"/>
    </row>
    <row r="4128" spans="19:21" x14ac:dyDescent="0.35">
      <c r="S4128" s="43"/>
      <c r="U4128" s="43"/>
    </row>
    <row r="4129" spans="19:21" x14ac:dyDescent="0.35">
      <c r="S4129" s="43"/>
      <c r="U4129" s="43"/>
    </row>
    <row r="4130" spans="19:21" x14ac:dyDescent="0.35">
      <c r="S4130" s="43"/>
      <c r="U4130" s="43"/>
    </row>
    <row r="4131" spans="19:21" x14ac:dyDescent="0.35">
      <c r="S4131" s="43"/>
      <c r="U4131" s="43"/>
    </row>
    <row r="4132" spans="19:21" x14ac:dyDescent="0.35">
      <c r="S4132" s="43"/>
      <c r="U4132" s="43"/>
    </row>
    <row r="4133" spans="19:21" x14ac:dyDescent="0.35">
      <c r="S4133" s="43"/>
      <c r="U4133" s="43"/>
    </row>
    <row r="4134" spans="19:21" x14ac:dyDescent="0.35">
      <c r="S4134" s="43"/>
      <c r="U4134" s="43"/>
    </row>
    <row r="4135" spans="19:21" x14ac:dyDescent="0.35">
      <c r="S4135" s="43"/>
      <c r="U4135" s="43"/>
    </row>
    <row r="4136" spans="19:21" x14ac:dyDescent="0.35">
      <c r="S4136" s="43"/>
      <c r="U4136" s="43"/>
    </row>
    <row r="4137" spans="19:21" x14ac:dyDescent="0.35">
      <c r="S4137" s="43"/>
      <c r="U4137" s="43"/>
    </row>
    <row r="4138" spans="19:21" x14ac:dyDescent="0.35">
      <c r="S4138" s="43"/>
      <c r="U4138" s="43"/>
    </row>
    <row r="4139" spans="19:21" x14ac:dyDescent="0.35">
      <c r="S4139" s="43"/>
      <c r="U4139" s="43"/>
    </row>
    <row r="4140" spans="19:21" x14ac:dyDescent="0.35">
      <c r="S4140" s="43"/>
      <c r="U4140" s="43"/>
    </row>
    <row r="4141" spans="19:21" x14ac:dyDescent="0.35">
      <c r="S4141" s="43"/>
      <c r="U4141" s="43"/>
    </row>
    <row r="4142" spans="19:21" x14ac:dyDescent="0.35">
      <c r="S4142" s="43"/>
      <c r="U4142" s="43"/>
    </row>
    <row r="4143" spans="19:21" x14ac:dyDescent="0.35">
      <c r="S4143" s="43"/>
      <c r="U4143" s="43"/>
    </row>
    <row r="4144" spans="19:21" x14ac:dyDescent="0.35">
      <c r="S4144" s="43"/>
      <c r="U4144" s="43"/>
    </row>
    <row r="4145" spans="19:21" x14ac:dyDescent="0.35">
      <c r="S4145" s="43"/>
      <c r="U4145" s="43"/>
    </row>
    <row r="4146" spans="19:21" x14ac:dyDescent="0.35">
      <c r="S4146" s="43"/>
      <c r="U4146" s="43"/>
    </row>
    <row r="4147" spans="19:21" x14ac:dyDescent="0.35">
      <c r="S4147" s="43"/>
      <c r="U4147" s="43"/>
    </row>
    <row r="4148" spans="19:21" x14ac:dyDescent="0.35">
      <c r="S4148" s="43"/>
      <c r="U4148" s="43"/>
    </row>
    <row r="4149" spans="19:21" x14ac:dyDescent="0.35">
      <c r="S4149" s="43"/>
      <c r="U4149" s="43"/>
    </row>
    <row r="4150" spans="19:21" x14ac:dyDescent="0.35">
      <c r="S4150" s="43"/>
      <c r="U4150" s="43"/>
    </row>
    <row r="4151" spans="19:21" x14ac:dyDescent="0.35">
      <c r="S4151" s="43"/>
      <c r="U4151" s="43"/>
    </row>
    <row r="4152" spans="19:21" x14ac:dyDescent="0.35">
      <c r="S4152" s="43"/>
      <c r="U4152" s="43"/>
    </row>
    <row r="4153" spans="19:21" x14ac:dyDescent="0.35">
      <c r="S4153" s="43"/>
      <c r="U4153" s="43"/>
    </row>
    <row r="4154" spans="19:21" x14ac:dyDescent="0.35">
      <c r="S4154" s="43"/>
      <c r="U4154" s="43"/>
    </row>
    <row r="4155" spans="19:21" x14ac:dyDescent="0.35">
      <c r="S4155" s="43"/>
      <c r="U4155" s="43"/>
    </row>
    <row r="4156" spans="19:21" x14ac:dyDescent="0.35">
      <c r="S4156" s="43"/>
      <c r="U4156" s="43"/>
    </row>
    <row r="4157" spans="19:21" x14ac:dyDescent="0.35">
      <c r="S4157" s="43"/>
      <c r="U4157" s="43"/>
    </row>
    <row r="4158" spans="19:21" x14ac:dyDescent="0.35">
      <c r="S4158" s="43"/>
      <c r="U4158" s="43"/>
    </row>
    <row r="4159" spans="19:21" x14ac:dyDescent="0.35">
      <c r="S4159" s="43"/>
      <c r="U4159" s="43"/>
    </row>
    <row r="4160" spans="19:21" x14ac:dyDescent="0.35">
      <c r="S4160" s="43"/>
      <c r="U4160" s="43"/>
    </row>
    <row r="4161" spans="19:21" x14ac:dyDescent="0.35">
      <c r="S4161" s="43"/>
      <c r="U4161" s="43"/>
    </row>
    <row r="4162" spans="19:21" x14ac:dyDescent="0.35">
      <c r="S4162" s="43"/>
      <c r="U4162" s="43"/>
    </row>
    <row r="4163" spans="19:21" x14ac:dyDescent="0.35">
      <c r="S4163" s="43"/>
      <c r="U4163" s="43"/>
    </row>
    <row r="4164" spans="19:21" x14ac:dyDescent="0.35">
      <c r="S4164" s="43"/>
      <c r="U4164" s="43"/>
    </row>
    <row r="4165" spans="19:21" x14ac:dyDescent="0.35">
      <c r="S4165" s="43"/>
      <c r="U4165" s="43"/>
    </row>
    <row r="4166" spans="19:21" x14ac:dyDescent="0.35">
      <c r="S4166" s="43"/>
      <c r="U4166" s="43"/>
    </row>
    <row r="4167" spans="19:21" x14ac:dyDescent="0.35">
      <c r="S4167" s="43"/>
      <c r="U4167" s="43"/>
    </row>
    <row r="4168" spans="19:21" x14ac:dyDescent="0.35">
      <c r="S4168" s="43"/>
      <c r="U4168" s="43"/>
    </row>
    <row r="4169" spans="19:21" x14ac:dyDescent="0.35">
      <c r="S4169" s="43"/>
      <c r="U4169" s="43"/>
    </row>
    <row r="4170" spans="19:21" x14ac:dyDescent="0.35">
      <c r="S4170" s="43"/>
      <c r="U4170" s="43"/>
    </row>
    <row r="4171" spans="19:21" x14ac:dyDescent="0.35">
      <c r="S4171" s="43"/>
      <c r="U4171" s="43"/>
    </row>
    <row r="4172" spans="19:21" x14ac:dyDescent="0.35">
      <c r="S4172" s="43"/>
      <c r="U4172" s="43"/>
    </row>
    <row r="4173" spans="19:21" x14ac:dyDescent="0.35">
      <c r="S4173" s="43"/>
      <c r="U4173" s="43"/>
    </row>
    <row r="4174" spans="19:21" x14ac:dyDescent="0.35">
      <c r="S4174" s="43"/>
      <c r="U4174" s="43"/>
    </row>
    <row r="4175" spans="19:21" x14ac:dyDescent="0.35">
      <c r="S4175" s="43"/>
      <c r="U4175" s="43"/>
    </row>
    <row r="4176" spans="19:21" x14ac:dyDescent="0.35">
      <c r="S4176" s="43"/>
      <c r="U4176" s="43"/>
    </row>
    <row r="4177" spans="19:21" x14ac:dyDescent="0.35">
      <c r="S4177" s="43"/>
      <c r="U4177" s="43"/>
    </row>
    <row r="4178" spans="19:21" x14ac:dyDescent="0.35">
      <c r="S4178" s="43"/>
      <c r="U4178" s="43"/>
    </row>
    <row r="4179" spans="19:21" x14ac:dyDescent="0.35">
      <c r="S4179" s="43"/>
      <c r="U4179" s="43"/>
    </row>
    <row r="4180" spans="19:21" x14ac:dyDescent="0.35">
      <c r="S4180" s="43"/>
      <c r="U4180" s="43"/>
    </row>
    <row r="4181" spans="19:21" x14ac:dyDescent="0.35">
      <c r="S4181" s="43"/>
      <c r="U4181" s="43"/>
    </row>
    <row r="4182" spans="19:21" x14ac:dyDescent="0.35">
      <c r="S4182" s="43"/>
      <c r="U4182" s="43"/>
    </row>
    <row r="4183" spans="19:21" x14ac:dyDescent="0.35">
      <c r="S4183" s="43"/>
      <c r="U4183" s="43"/>
    </row>
    <row r="4184" spans="19:21" x14ac:dyDescent="0.35">
      <c r="S4184" s="43"/>
      <c r="U4184" s="43"/>
    </row>
    <row r="4185" spans="19:21" x14ac:dyDescent="0.35">
      <c r="S4185" s="43"/>
      <c r="U4185" s="43"/>
    </row>
    <row r="4186" spans="19:21" x14ac:dyDescent="0.35">
      <c r="S4186" s="43"/>
      <c r="U4186" s="43"/>
    </row>
    <row r="4187" spans="19:21" x14ac:dyDescent="0.35">
      <c r="S4187" s="43"/>
      <c r="U4187" s="43"/>
    </row>
    <row r="4188" spans="19:21" x14ac:dyDescent="0.35">
      <c r="S4188" s="43"/>
      <c r="U4188" s="43"/>
    </row>
    <row r="4189" spans="19:21" x14ac:dyDescent="0.35">
      <c r="S4189" s="43"/>
      <c r="U4189" s="43"/>
    </row>
    <row r="4190" spans="19:21" x14ac:dyDescent="0.35">
      <c r="S4190" s="43"/>
      <c r="U4190" s="43"/>
    </row>
    <row r="4191" spans="19:21" x14ac:dyDescent="0.35">
      <c r="S4191" s="43"/>
      <c r="U4191" s="43"/>
    </row>
    <row r="4192" spans="19:21" x14ac:dyDescent="0.35">
      <c r="S4192" s="43"/>
      <c r="U4192" s="43"/>
    </row>
    <row r="4193" spans="19:21" x14ac:dyDescent="0.35">
      <c r="S4193" s="43"/>
      <c r="U4193" s="43"/>
    </row>
    <row r="4194" spans="19:21" x14ac:dyDescent="0.35">
      <c r="S4194" s="43"/>
      <c r="U4194" s="43"/>
    </row>
    <row r="4195" spans="19:21" x14ac:dyDescent="0.35">
      <c r="S4195" s="43"/>
      <c r="U4195" s="43"/>
    </row>
    <row r="4196" spans="19:21" x14ac:dyDescent="0.35">
      <c r="S4196" s="43"/>
      <c r="U4196" s="43"/>
    </row>
    <row r="4197" spans="19:21" x14ac:dyDescent="0.35">
      <c r="S4197" s="43"/>
      <c r="U4197" s="43"/>
    </row>
    <row r="4198" spans="19:21" x14ac:dyDescent="0.35">
      <c r="S4198" s="43"/>
      <c r="U4198" s="43"/>
    </row>
    <row r="4199" spans="19:21" x14ac:dyDescent="0.35">
      <c r="S4199" s="43"/>
      <c r="U4199" s="43"/>
    </row>
    <row r="4200" spans="19:21" x14ac:dyDescent="0.35">
      <c r="S4200" s="43"/>
      <c r="U4200" s="43"/>
    </row>
    <row r="4201" spans="19:21" x14ac:dyDescent="0.35">
      <c r="S4201" s="43"/>
      <c r="U4201" s="43"/>
    </row>
    <row r="4202" spans="19:21" x14ac:dyDescent="0.35">
      <c r="S4202" s="43"/>
      <c r="U4202" s="43"/>
    </row>
    <row r="4203" spans="19:21" x14ac:dyDescent="0.35">
      <c r="S4203" s="43"/>
      <c r="U4203" s="43"/>
    </row>
    <row r="4204" spans="19:21" x14ac:dyDescent="0.35">
      <c r="S4204" s="43"/>
      <c r="U4204" s="43"/>
    </row>
    <row r="4205" spans="19:21" x14ac:dyDescent="0.35">
      <c r="S4205" s="43"/>
      <c r="U4205" s="43"/>
    </row>
    <row r="4206" spans="19:21" x14ac:dyDescent="0.35">
      <c r="S4206" s="43"/>
      <c r="U4206" s="43"/>
    </row>
    <row r="4207" spans="19:21" x14ac:dyDescent="0.35">
      <c r="S4207" s="43"/>
      <c r="U4207" s="43"/>
    </row>
    <row r="4208" spans="19:21" x14ac:dyDescent="0.35">
      <c r="S4208" s="43"/>
      <c r="U4208" s="43"/>
    </row>
    <row r="4209" spans="19:21" x14ac:dyDescent="0.35">
      <c r="S4209" s="43"/>
      <c r="U4209" s="43"/>
    </row>
    <row r="4210" spans="19:21" x14ac:dyDescent="0.35">
      <c r="S4210" s="43"/>
      <c r="U4210" s="43"/>
    </row>
    <row r="4211" spans="19:21" x14ac:dyDescent="0.35">
      <c r="S4211" s="43"/>
      <c r="U4211" s="43"/>
    </row>
    <row r="4212" spans="19:21" x14ac:dyDescent="0.35">
      <c r="S4212" s="43"/>
      <c r="U4212" s="43"/>
    </row>
    <row r="4213" spans="19:21" x14ac:dyDescent="0.35">
      <c r="S4213" s="43"/>
      <c r="U4213" s="43"/>
    </row>
    <row r="4214" spans="19:21" x14ac:dyDescent="0.35">
      <c r="S4214" s="43"/>
      <c r="U4214" s="43"/>
    </row>
    <row r="4215" spans="19:21" x14ac:dyDescent="0.35">
      <c r="S4215" s="43"/>
      <c r="U4215" s="43"/>
    </row>
    <row r="4216" spans="19:21" x14ac:dyDescent="0.35">
      <c r="S4216" s="43"/>
      <c r="U4216" s="43"/>
    </row>
    <row r="4217" spans="19:21" x14ac:dyDescent="0.35">
      <c r="S4217" s="43"/>
      <c r="U4217" s="43"/>
    </row>
    <row r="4218" spans="19:21" x14ac:dyDescent="0.35">
      <c r="S4218" s="43"/>
      <c r="U4218" s="43"/>
    </row>
    <row r="4219" spans="19:21" x14ac:dyDescent="0.35">
      <c r="S4219" s="43"/>
      <c r="U4219" s="43"/>
    </row>
    <row r="4220" spans="19:21" x14ac:dyDescent="0.35">
      <c r="S4220" s="43"/>
      <c r="U4220" s="43"/>
    </row>
    <row r="4221" spans="19:21" x14ac:dyDescent="0.35">
      <c r="S4221" s="43"/>
      <c r="U4221" s="43"/>
    </row>
    <row r="4222" spans="19:21" x14ac:dyDescent="0.35">
      <c r="S4222" s="43"/>
      <c r="U4222" s="43"/>
    </row>
    <row r="4223" spans="19:21" x14ac:dyDescent="0.35">
      <c r="S4223" s="43"/>
      <c r="U4223" s="43"/>
    </row>
    <row r="4224" spans="19:21" x14ac:dyDescent="0.35">
      <c r="S4224" s="43"/>
      <c r="U4224" s="43"/>
    </row>
    <row r="4225" spans="19:21" x14ac:dyDescent="0.35">
      <c r="S4225" s="43"/>
      <c r="U4225" s="43"/>
    </row>
    <row r="4226" spans="19:21" x14ac:dyDescent="0.35">
      <c r="S4226" s="43"/>
      <c r="U4226" s="43"/>
    </row>
    <row r="4227" spans="19:21" x14ac:dyDescent="0.35">
      <c r="S4227" s="43"/>
      <c r="U4227" s="43"/>
    </row>
    <row r="4228" spans="19:21" x14ac:dyDescent="0.35">
      <c r="S4228" s="43"/>
      <c r="U4228" s="43"/>
    </row>
    <row r="4229" spans="19:21" x14ac:dyDescent="0.35">
      <c r="S4229" s="43"/>
      <c r="U4229" s="43"/>
    </row>
    <row r="4230" spans="19:21" x14ac:dyDescent="0.35">
      <c r="S4230" s="43"/>
      <c r="U4230" s="43"/>
    </row>
    <row r="4231" spans="19:21" x14ac:dyDescent="0.35">
      <c r="S4231" s="43"/>
      <c r="U4231" s="43"/>
    </row>
    <row r="4232" spans="19:21" x14ac:dyDescent="0.35">
      <c r="S4232" s="43"/>
      <c r="U4232" s="43"/>
    </row>
    <row r="4233" spans="19:21" x14ac:dyDescent="0.35">
      <c r="S4233" s="43"/>
      <c r="U4233" s="43"/>
    </row>
    <row r="4234" spans="19:21" x14ac:dyDescent="0.35">
      <c r="S4234" s="43"/>
      <c r="U4234" s="43"/>
    </row>
    <row r="4235" spans="19:21" x14ac:dyDescent="0.35">
      <c r="S4235" s="43"/>
      <c r="U4235" s="43"/>
    </row>
    <row r="4236" spans="19:21" x14ac:dyDescent="0.35">
      <c r="S4236" s="43"/>
      <c r="U4236" s="43"/>
    </row>
    <row r="4237" spans="19:21" x14ac:dyDescent="0.35">
      <c r="S4237" s="43"/>
      <c r="U4237" s="43"/>
    </row>
    <row r="4238" spans="19:21" x14ac:dyDescent="0.35">
      <c r="S4238" s="43"/>
      <c r="U4238" s="43"/>
    </row>
    <row r="4239" spans="19:21" x14ac:dyDescent="0.35">
      <c r="S4239" s="43"/>
      <c r="U4239" s="43"/>
    </row>
    <row r="4240" spans="19:21" x14ac:dyDescent="0.35">
      <c r="S4240" s="43"/>
      <c r="U4240" s="43"/>
    </row>
    <row r="4241" spans="19:21" x14ac:dyDescent="0.35">
      <c r="S4241" s="43"/>
      <c r="U4241" s="43"/>
    </row>
    <row r="4242" spans="19:21" x14ac:dyDescent="0.35">
      <c r="S4242" s="43"/>
      <c r="U4242" s="43"/>
    </row>
    <row r="4243" spans="19:21" x14ac:dyDescent="0.35">
      <c r="S4243" s="43"/>
      <c r="U4243" s="43"/>
    </row>
    <row r="4244" spans="19:21" x14ac:dyDescent="0.35">
      <c r="S4244" s="43"/>
      <c r="U4244" s="43"/>
    </row>
    <row r="4245" spans="19:21" x14ac:dyDescent="0.35">
      <c r="S4245" s="43"/>
      <c r="U4245" s="43"/>
    </row>
    <row r="4246" spans="19:21" x14ac:dyDescent="0.35">
      <c r="S4246" s="43"/>
      <c r="U4246" s="43"/>
    </row>
    <row r="4247" spans="19:21" x14ac:dyDescent="0.35">
      <c r="S4247" s="43"/>
      <c r="U4247" s="43"/>
    </row>
    <row r="4248" spans="19:21" x14ac:dyDescent="0.35">
      <c r="S4248" s="43"/>
      <c r="U4248" s="43"/>
    </row>
    <row r="4249" spans="19:21" x14ac:dyDescent="0.35">
      <c r="S4249" s="43"/>
      <c r="U4249" s="43"/>
    </row>
    <row r="4250" spans="19:21" x14ac:dyDescent="0.35">
      <c r="S4250" s="43"/>
      <c r="U4250" s="43"/>
    </row>
    <row r="4251" spans="19:21" x14ac:dyDescent="0.35">
      <c r="S4251" s="43"/>
      <c r="U4251" s="43"/>
    </row>
    <row r="4252" spans="19:21" x14ac:dyDescent="0.35">
      <c r="S4252" s="43"/>
      <c r="U4252" s="43"/>
    </row>
    <row r="4253" spans="19:21" x14ac:dyDescent="0.35">
      <c r="S4253" s="43"/>
      <c r="U4253" s="43"/>
    </row>
    <row r="4254" spans="19:21" x14ac:dyDescent="0.35">
      <c r="S4254" s="43"/>
      <c r="U4254" s="43"/>
    </row>
    <row r="4255" spans="19:21" x14ac:dyDescent="0.35">
      <c r="S4255" s="43"/>
      <c r="U4255" s="43"/>
    </row>
    <row r="4256" spans="19:21" x14ac:dyDescent="0.35">
      <c r="S4256" s="43"/>
      <c r="U4256" s="43"/>
    </row>
    <row r="4257" spans="19:21" x14ac:dyDescent="0.35">
      <c r="S4257" s="43"/>
      <c r="U4257" s="43"/>
    </row>
    <row r="4258" spans="19:21" x14ac:dyDescent="0.35">
      <c r="S4258" s="43"/>
      <c r="U4258" s="43"/>
    </row>
    <row r="4259" spans="19:21" x14ac:dyDescent="0.35">
      <c r="S4259" s="43"/>
      <c r="U4259" s="43"/>
    </row>
    <row r="4260" spans="19:21" x14ac:dyDescent="0.35">
      <c r="S4260" s="43"/>
      <c r="U4260" s="43"/>
    </row>
    <row r="4261" spans="19:21" x14ac:dyDescent="0.35">
      <c r="S4261" s="43"/>
      <c r="U4261" s="43"/>
    </row>
    <row r="4262" spans="19:21" x14ac:dyDescent="0.35">
      <c r="S4262" s="43"/>
      <c r="U4262" s="43"/>
    </row>
    <row r="4263" spans="19:21" x14ac:dyDescent="0.35">
      <c r="S4263" s="43"/>
      <c r="U4263" s="43"/>
    </row>
    <row r="4264" spans="19:21" x14ac:dyDescent="0.35">
      <c r="S4264" s="43"/>
      <c r="U4264" s="43"/>
    </row>
    <row r="4265" spans="19:21" x14ac:dyDescent="0.35">
      <c r="S4265" s="43"/>
      <c r="U4265" s="43"/>
    </row>
    <row r="4266" spans="19:21" x14ac:dyDescent="0.35">
      <c r="S4266" s="43"/>
      <c r="U4266" s="43"/>
    </row>
    <row r="4267" spans="19:21" x14ac:dyDescent="0.35">
      <c r="S4267" s="43"/>
      <c r="U4267" s="43"/>
    </row>
    <row r="4268" spans="19:21" x14ac:dyDescent="0.35">
      <c r="S4268" s="43"/>
      <c r="U4268" s="43"/>
    </row>
    <row r="4269" spans="19:21" x14ac:dyDescent="0.35">
      <c r="S4269" s="43"/>
      <c r="U4269" s="43"/>
    </row>
    <row r="4270" spans="19:21" x14ac:dyDescent="0.35">
      <c r="S4270" s="43"/>
      <c r="U4270" s="43"/>
    </row>
    <row r="4271" spans="19:21" x14ac:dyDescent="0.35">
      <c r="S4271" s="43"/>
      <c r="U4271" s="43"/>
    </row>
    <row r="4272" spans="19:21" x14ac:dyDescent="0.35">
      <c r="S4272" s="43"/>
      <c r="U4272" s="43"/>
    </row>
    <row r="4273" spans="19:21" x14ac:dyDescent="0.35">
      <c r="S4273" s="43"/>
      <c r="U4273" s="43"/>
    </row>
    <row r="4274" spans="19:21" x14ac:dyDescent="0.35">
      <c r="S4274" s="43"/>
      <c r="U4274" s="43"/>
    </row>
    <row r="4275" spans="19:21" x14ac:dyDescent="0.35">
      <c r="S4275" s="43"/>
      <c r="U4275" s="43"/>
    </row>
    <row r="4276" spans="19:21" x14ac:dyDescent="0.35">
      <c r="S4276" s="43"/>
      <c r="U4276" s="43"/>
    </row>
    <row r="4277" spans="19:21" x14ac:dyDescent="0.35">
      <c r="S4277" s="43"/>
      <c r="U4277" s="43"/>
    </row>
    <row r="4278" spans="19:21" x14ac:dyDescent="0.35">
      <c r="S4278" s="43"/>
      <c r="U4278" s="43"/>
    </row>
    <row r="4279" spans="19:21" x14ac:dyDescent="0.35">
      <c r="S4279" s="43"/>
      <c r="U4279" s="43"/>
    </row>
    <row r="4280" spans="19:21" x14ac:dyDescent="0.35">
      <c r="S4280" s="43"/>
      <c r="U4280" s="43"/>
    </row>
    <row r="4281" spans="19:21" x14ac:dyDescent="0.35">
      <c r="S4281" s="43"/>
      <c r="U4281" s="43"/>
    </row>
    <row r="4282" spans="19:21" x14ac:dyDescent="0.35">
      <c r="S4282" s="43"/>
      <c r="U4282" s="43"/>
    </row>
    <row r="4283" spans="19:21" x14ac:dyDescent="0.35">
      <c r="S4283" s="43"/>
      <c r="U4283" s="43"/>
    </row>
    <row r="4284" spans="19:21" x14ac:dyDescent="0.35">
      <c r="S4284" s="43"/>
      <c r="U4284" s="43"/>
    </row>
    <row r="4285" spans="19:21" x14ac:dyDescent="0.35">
      <c r="S4285" s="43"/>
      <c r="U4285" s="43"/>
    </row>
    <row r="4286" spans="19:21" x14ac:dyDescent="0.35">
      <c r="S4286" s="43"/>
      <c r="U4286" s="43"/>
    </row>
    <row r="4287" spans="19:21" x14ac:dyDescent="0.35">
      <c r="S4287" s="43"/>
      <c r="U4287" s="43"/>
    </row>
    <row r="4288" spans="19:21" x14ac:dyDescent="0.35">
      <c r="S4288" s="43"/>
      <c r="U4288" s="43"/>
    </row>
    <row r="4289" spans="19:21" x14ac:dyDescent="0.35">
      <c r="S4289" s="43"/>
      <c r="U4289" s="43"/>
    </row>
    <row r="4290" spans="19:21" x14ac:dyDescent="0.35">
      <c r="S4290" s="43"/>
      <c r="U4290" s="43"/>
    </row>
    <row r="4291" spans="19:21" x14ac:dyDescent="0.35">
      <c r="S4291" s="43"/>
      <c r="U4291" s="43"/>
    </row>
    <row r="4292" spans="19:21" x14ac:dyDescent="0.35">
      <c r="S4292" s="43"/>
      <c r="U4292" s="43"/>
    </row>
    <row r="4293" spans="19:21" x14ac:dyDescent="0.35">
      <c r="S4293" s="43"/>
      <c r="U4293" s="43"/>
    </row>
    <row r="4294" spans="19:21" x14ac:dyDescent="0.35">
      <c r="S4294" s="43"/>
      <c r="U4294" s="43"/>
    </row>
    <row r="4295" spans="19:21" x14ac:dyDescent="0.35">
      <c r="S4295" s="43"/>
      <c r="U4295" s="43"/>
    </row>
    <row r="4296" spans="19:21" x14ac:dyDescent="0.35">
      <c r="S4296" s="43"/>
      <c r="U4296" s="43"/>
    </row>
    <row r="4297" spans="19:21" x14ac:dyDescent="0.35">
      <c r="S4297" s="43"/>
      <c r="U4297" s="43"/>
    </row>
    <row r="4298" spans="19:21" x14ac:dyDescent="0.35">
      <c r="S4298" s="43"/>
      <c r="U4298" s="43"/>
    </row>
    <row r="4299" spans="19:21" x14ac:dyDescent="0.35">
      <c r="S4299" s="43"/>
      <c r="U4299" s="43"/>
    </row>
    <row r="4300" spans="19:21" x14ac:dyDescent="0.35">
      <c r="S4300" s="43"/>
      <c r="U4300" s="43"/>
    </row>
    <row r="4301" spans="19:21" x14ac:dyDescent="0.35">
      <c r="S4301" s="43"/>
      <c r="U4301" s="43"/>
    </row>
    <row r="4302" spans="19:21" x14ac:dyDescent="0.35">
      <c r="S4302" s="43"/>
      <c r="U4302" s="43"/>
    </row>
    <row r="4303" spans="19:21" x14ac:dyDescent="0.35">
      <c r="S4303" s="43"/>
      <c r="U4303" s="43"/>
    </row>
    <row r="4304" spans="19:21" x14ac:dyDescent="0.35">
      <c r="S4304" s="43"/>
      <c r="U4304" s="43"/>
    </row>
    <row r="4305" spans="19:21" x14ac:dyDescent="0.35">
      <c r="S4305" s="43"/>
      <c r="U4305" s="43"/>
    </row>
    <row r="4306" spans="19:21" x14ac:dyDescent="0.35">
      <c r="S4306" s="43"/>
      <c r="U4306" s="43"/>
    </row>
    <row r="4307" spans="19:21" x14ac:dyDescent="0.35">
      <c r="S4307" s="43"/>
      <c r="U4307" s="43"/>
    </row>
    <row r="4308" spans="19:21" x14ac:dyDescent="0.35">
      <c r="S4308" s="43"/>
      <c r="U4308" s="43"/>
    </row>
    <row r="4309" spans="19:21" x14ac:dyDescent="0.35">
      <c r="S4309" s="43"/>
      <c r="U4309" s="43"/>
    </row>
    <row r="4310" spans="19:21" x14ac:dyDescent="0.35">
      <c r="S4310" s="43"/>
      <c r="U4310" s="43"/>
    </row>
    <row r="4311" spans="19:21" x14ac:dyDescent="0.35">
      <c r="S4311" s="43"/>
      <c r="U4311" s="43"/>
    </row>
    <row r="4312" spans="19:21" x14ac:dyDescent="0.35">
      <c r="S4312" s="43"/>
      <c r="U4312" s="43"/>
    </row>
    <row r="4313" spans="19:21" x14ac:dyDescent="0.35">
      <c r="S4313" s="43"/>
      <c r="U4313" s="43"/>
    </row>
    <row r="4314" spans="19:21" x14ac:dyDescent="0.35">
      <c r="S4314" s="43"/>
      <c r="U4314" s="43"/>
    </row>
    <row r="4315" spans="19:21" x14ac:dyDescent="0.35">
      <c r="S4315" s="43"/>
      <c r="U4315" s="43"/>
    </row>
    <row r="4316" spans="19:21" x14ac:dyDescent="0.35">
      <c r="S4316" s="43"/>
      <c r="U4316" s="43"/>
    </row>
    <row r="4317" spans="19:21" x14ac:dyDescent="0.35">
      <c r="S4317" s="43"/>
      <c r="U4317" s="43"/>
    </row>
    <row r="4318" spans="19:21" x14ac:dyDescent="0.35">
      <c r="S4318" s="43"/>
      <c r="U4318" s="43"/>
    </row>
    <row r="4319" spans="19:21" x14ac:dyDescent="0.35">
      <c r="S4319" s="43"/>
      <c r="U4319" s="43"/>
    </row>
    <row r="4320" spans="19:21" x14ac:dyDescent="0.35">
      <c r="S4320" s="43"/>
      <c r="U4320" s="43"/>
    </row>
    <row r="4321" spans="19:21" x14ac:dyDescent="0.35">
      <c r="S4321" s="43"/>
      <c r="U4321" s="43"/>
    </row>
    <row r="4322" spans="19:21" x14ac:dyDescent="0.35">
      <c r="S4322" s="43"/>
      <c r="U4322" s="43"/>
    </row>
    <row r="4323" spans="19:21" x14ac:dyDescent="0.35">
      <c r="S4323" s="43"/>
      <c r="U4323" s="43"/>
    </row>
    <row r="4324" spans="19:21" x14ac:dyDescent="0.35">
      <c r="S4324" s="43"/>
      <c r="U4324" s="43"/>
    </row>
    <row r="4325" spans="19:21" x14ac:dyDescent="0.35">
      <c r="S4325" s="43"/>
      <c r="U4325" s="43"/>
    </row>
    <row r="4326" spans="19:21" x14ac:dyDescent="0.35">
      <c r="S4326" s="43"/>
      <c r="U4326" s="43"/>
    </row>
    <row r="4327" spans="19:21" x14ac:dyDescent="0.35">
      <c r="S4327" s="43"/>
      <c r="U4327" s="43"/>
    </row>
    <row r="4328" spans="19:21" x14ac:dyDescent="0.35">
      <c r="S4328" s="43"/>
      <c r="U4328" s="43"/>
    </row>
    <row r="4329" spans="19:21" x14ac:dyDescent="0.35">
      <c r="S4329" s="43"/>
      <c r="U4329" s="43"/>
    </row>
    <row r="4330" spans="19:21" x14ac:dyDescent="0.35">
      <c r="S4330" s="43"/>
      <c r="U4330" s="43"/>
    </row>
    <row r="4331" spans="19:21" x14ac:dyDescent="0.35">
      <c r="S4331" s="43"/>
      <c r="U4331" s="43"/>
    </row>
    <row r="4332" spans="19:21" x14ac:dyDescent="0.35">
      <c r="S4332" s="43"/>
      <c r="U4332" s="43"/>
    </row>
    <row r="4333" spans="19:21" x14ac:dyDescent="0.35">
      <c r="S4333" s="43"/>
      <c r="U4333" s="43"/>
    </row>
    <row r="4334" spans="19:21" x14ac:dyDescent="0.35">
      <c r="S4334" s="43"/>
      <c r="U4334" s="43"/>
    </row>
    <row r="4335" spans="19:21" x14ac:dyDescent="0.35">
      <c r="S4335" s="43"/>
      <c r="U4335" s="43"/>
    </row>
    <row r="4336" spans="19:21" x14ac:dyDescent="0.35">
      <c r="S4336" s="43"/>
      <c r="U4336" s="43"/>
    </row>
    <row r="4337" spans="19:21" x14ac:dyDescent="0.35">
      <c r="S4337" s="43"/>
      <c r="U4337" s="43"/>
    </row>
    <row r="4338" spans="19:21" x14ac:dyDescent="0.35">
      <c r="S4338" s="43"/>
      <c r="U4338" s="43"/>
    </row>
    <row r="4339" spans="19:21" x14ac:dyDescent="0.35">
      <c r="S4339" s="43"/>
      <c r="U4339" s="43"/>
    </row>
    <row r="4340" spans="19:21" x14ac:dyDescent="0.35">
      <c r="S4340" s="43"/>
      <c r="U4340" s="43"/>
    </row>
    <row r="4341" spans="19:21" x14ac:dyDescent="0.35">
      <c r="S4341" s="43"/>
      <c r="U4341" s="43"/>
    </row>
    <row r="4342" spans="19:21" x14ac:dyDescent="0.35">
      <c r="S4342" s="43"/>
      <c r="U4342" s="43"/>
    </row>
    <row r="4343" spans="19:21" x14ac:dyDescent="0.35">
      <c r="S4343" s="43"/>
      <c r="U4343" s="43"/>
    </row>
    <row r="4344" spans="19:21" x14ac:dyDescent="0.35">
      <c r="S4344" s="43"/>
      <c r="U4344" s="43"/>
    </row>
    <row r="4345" spans="19:21" x14ac:dyDescent="0.35">
      <c r="S4345" s="43"/>
      <c r="U4345" s="43"/>
    </row>
    <row r="4346" spans="19:21" x14ac:dyDescent="0.35">
      <c r="S4346" s="43"/>
      <c r="U4346" s="43"/>
    </row>
    <row r="4347" spans="19:21" x14ac:dyDescent="0.35">
      <c r="S4347" s="43"/>
      <c r="U4347" s="43"/>
    </row>
    <row r="4348" spans="19:21" x14ac:dyDescent="0.35">
      <c r="S4348" s="43"/>
      <c r="U4348" s="43"/>
    </row>
    <row r="4349" spans="19:21" x14ac:dyDescent="0.35">
      <c r="S4349" s="43"/>
      <c r="U4349" s="43"/>
    </row>
    <row r="4350" spans="19:21" x14ac:dyDescent="0.35">
      <c r="S4350" s="43"/>
      <c r="U4350" s="43"/>
    </row>
    <row r="4351" spans="19:21" x14ac:dyDescent="0.35">
      <c r="S4351" s="43"/>
      <c r="U4351" s="43"/>
    </row>
    <row r="4352" spans="19:21" x14ac:dyDescent="0.35">
      <c r="S4352" s="43"/>
      <c r="U4352" s="43"/>
    </row>
    <row r="4353" spans="19:21" x14ac:dyDescent="0.35">
      <c r="S4353" s="43"/>
      <c r="U4353" s="43"/>
    </row>
    <row r="4354" spans="19:21" x14ac:dyDescent="0.35">
      <c r="S4354" s="43"/>
      <c r="U4354" s="43"/>
    </row>
    <row r="4355" spans="19:21" x14ac:dyDescent="0.35">
      <c r="S4355" s="43"/>
      <c r="U4355" s="43"/>
    </row>
    <row r="4356" spans="19:21" x14ac:dyDescent="0.35">
      <c r="S4356" s="43"/>
      <c r="U4356" s="43"/>
    </row>
    <row r="4357" spans="19:21" x14ac:dyDescent="0.35">
      <c r="S4357" s="43"/>
      <c r="U4357" s="43"/>
    </row>
    <row r="4358" spans="19:21" x14ac:dyDescent="0.35">
      <c r="S4358" s="43"/>
      <c r="U4358" s="43"/>
    </row>
    <row r="4359" spans="19:21" x14ac:dyDescent="0.35">
      <c r="S4359" s="43"/>
      <c r="U4359" s="43"/>
    </row>
    <row r="4360" spans="19:21" x14ac:dyDescent="0.35">
      <c r="S4360" s="43"/>
      <c r="U4360" s="43"/>
    </row>
    <row r="4361" spans="19:21" x14ac:dyDescent="0.35">
      <c r="S4361" s="43"/>
      <c r="U4361" s="43"/>
    </row>
    <row r="4362" spans="19:21" x14ac:dyDescent="0.35">
      <c r="S4362" s="43"/>
      <c r="U4362" s="43"/>
    </row>
    <row r="4363" spans="19:21" x14ac:dyDescent="0.35">
      <c r="S4363" s="43"/>
      <c r="U4363" s="43"/>
    </row>
    <row r="4364" spans="19:21" x14ac:dyDescent="0.35">
      <c r="S4364" s="43"/>
      <c r="U4364" s="43"/>
    </row>
    <row r="4365" spans="19:21" x14ac:dyDescent="0.35">
      <c r="S4365" s="43"/>
      <c r="U4365" s="43"/>
    </row>
    <row r="4366" spans="19:21" x14ac:dyDescent="0.35">
      <c r="S4366" s="43"/>
      <c r="U4366" s="43"/>
    </row>
    <row r="4367" spans="19:21" x14ac:dyDescent="0.35">
      <c r="S4367" s="43"/>
      <c r="U4367" s="43"/>
    </row>
    <row r="4368" spans="19:21" x14ac:dyDescent="0.35">
      <c r="S4368" s="43"/>
      <c r="U4368" s="43"/>
    </row>
    <row r="4369" spans="19:21" x14ac:dyDescent="0.35">
      <c r="S4369" s="43"/>
      <c r="U4369" s="43"/>
    </row>
    <row r="4370" spans="19:21" x14ac:dyDescent="0.35">
      <c r="S4370" s="43"/>
      <c r="U4370" s="43"/>
    </row>
    <row r="4371" spans="19:21" x14ac:dyDescent="0.35">
      <c r="S4371" s="43"/>
      <c r="U4371" s="43"/>
    </row>
    <row r="4372" spans="19:21" x14ac:dyDescent="0.35">
      <c r="S4372" s="43"/>
      <c r="U4372" s="43"/>
    </row>
    <row r="4373" spans="19:21" x14ac:dyDescent="0.35">
      <c r="S4373" s="43"/>
      <c r="U4373" s="43"/>
    </row>
    <row r="4374" spans="19:21" x14ac:dyDescent="0.35">
      <c r="S4374" s="43"/>
      <c r="U4374" s="43"/>
    </row>
    <row r="4375" spans="19:21" x14ac:dyDescent="0.35">
      <c r="S4375" s="43"/>
      <c r="U4375" s="43"/>
    </row>
    <row r="4376" spans="19:21" x14ac:dyDescent="0.35">
      <c r="S4376" s="43"/>
      <c r="U4376" s="43"/>
    </row>
    <row r="4377" spans="19:21" x14ac:dyDescent="0.35">
      <c r="S4377" s="43"/>
      <c r="U4377" s="43"/>
    </row>
    <row r="4378" spans="19:21" x14ac:dyDescent="0.35">
      <c r="S4378" s="43"/>
      <c r="U4378" s="43"/>
    </row>
    <row r="4379" spans="19:21" x14ac:dyDescent="0.35">
      <c r="S4379" s="43"/>
      <c r="U4379" s="43"/>
    </row>
    <row r="4380" spans="19:21" x14ac:dyDescent="0.35">
      <c r="S4380" s="43"/>
      <c r="U4380" s="43"/>
    </row>
    <row r="4381" spans="19:21" x14ac:dyDescent="0.35">
      <c r="S4381" s="43"/>
      <c r="U4381" s="43"/>
    </row>
    <row r="4382" spans="19:21" x14ac:dyDescent="0.35">
      <c r="S4382" s="43"/>
      <c r="U4382" s="43"/>
    </row>
    <row r="4383" spans="19:21" x14ac:dyDescent="0.35">
      <c r="S4383" s="43"/>
      <c r="U4383" s="43"/>
    </row>
    <row r="4384" spans="19:21" x14ac:dyDescent="0.35">
      <c r="S4384" s="43"/>
      <c r="U4384" s="43"/>
    </row>
    <row r="4385" spans="19:21" x14ac:dyDescent="0.35">
      <c r="S4385" s="43"/>
      <c r="U4385" s="43"/>
    </row>
    <row r="4386" spans="19:21" x14ac:dyDescent="0.35">
      <c r="S4386" s="43"/>
      <c r="U4386" s="43"/>
    </row>
    <row r="4387" spans="19:21" x14ac:dyDescent="0.35">
      <c r="S4387" s="43"/>
      <c r="U4387" s="43"/>
    </row>
    <row r="4388" spans="19:21" x14ac:dyDescent="0.35">
      <c r="S4388" s="43"/>
      <c r="U4388" s="43"/>
    </row>
    <row r="4389" spans="19:21" x14ac:dyDescent="0.35">
      <c r="S4389" s="43"/>
      <c r="U4389" s="43"/>
    </row>
    <row r="4390" spans="19:21" x14ac:dyDescent="0.35">
      <c r="S4390" s="43"/>
      <c r="U4390" s="43"/>
    </row>
    <row r="4391" spans="19:21" x14ac:dyDescent="0.35">
      <c r="S4391" s="43"/>
      <c r="U4391" s="43"/>
    </row>
    <row r="4392" spans="19:21" x14ac:dyDescent="0.35">
      <c r="S4392" s="43"/>
      <c r="U4392" s="43"/>
    </row>
    <row r="4393" spans="19:21" x14ac:dyDescent="0.35">
      <c r="S4393" s="43"/>
      <c r="U4393" s="43"/>
    </row>
    <row r="4394" spans="19:21" x14ac:dyDescent="0.35">
      <c r="S4394" s="43"/>
      <c r="U4394" s="43"/>
    </row>
    <row r="4395" spans="19:21" x14ac:dyDescent="0.35">
      <c r="S4395" s="43"/>
      <c r="U4395" s="43"/>
    </row>
    <row r="4396" spans="19:21" x14ac:dyDescent="0.35">
      <c r="S4396" s="43"/>
      <c r="U4396" s="43"/>
    </row>
    <row r="4397" spans="19:21" x14ac:dyDescent="0.35">
      <c r="S4397" s="43"/>
      <c r="U4397" s="43"/>
    </row>
    <row r="4398" spans="19:21" x14ac:dyDescent="0.35">
      <c r="S4398" s="43"/>
      <c r="U4398" s="43"/>
    </row>
    <row r="4399" spans="19:21" x14ac:dyDescent="0.35">
      <c r="S4399" s="43"/>
      <c r="U4399" s="43"/>
    </row>
    <row r="4400" spans="19:21" x14ac:dyDescent="0.35">
      <c r="S4400" s="43"/>
      <c r="U4400" s="43"/>
    </row>
    <row r="4401" spans="19:21" x14ac:dyDescent="0.35">
      <c r="S4401" s="43"/>
      <c r="U4401" s="43"/>
    </row>
    <row r="4402" spans="19:21" x14ac:dyDescent="0.35">
      <c r="S4402" s="43"/>
      <c r="U4402" s="43"/>
    </row>
    <row r="4403" spans="19:21" x14ac:dyDescent="0.35">
      <c r="S4403" s="43"/>
      <c r="U4403" s="43"/>
    </row>
    <row r="4404" spans="19:21" x14ac:dyDescent="0.35">
      <c r="S4404" s="43"/>
      <c r="U4404" s="43"/>
    </row>
    <row r="4405" spans="19:21" x14ac:dyDescent="0.35">
      <c r="S4405" s="43"/>
      <c r="U4405" s="43"/>
    </row>
    <row r="4406" spans="19:21" x14ac:dyDescent="0.35">
      <c r="S4406" s="43"/>
      <c r="U4406" s="43"/>
    </row>
    <row r="4407" spans="19:21" x14ac:dyDescent="0.35">
      <c r="S4407" s="43"/>
      <c r="U4407" s="43"/>
    </row>
    <row r="4408" spans="19:21" x14ac:dyDescent="0.35">
      <c r="S4408" s="43"/>
      <c r="U4408" s="43"/>
    </row>
    <row r="4409" spans="19:21" x14ac:dyDescent="0.35">
      <c r="S4409" s="43"/>
      <c r="U4409" s="43"/>
    </row>
    <row r="4410" spans="19:21" x14ac:dyDescent="0.35">
      <c r="S4410" s="43"/>
      <c r="U4410" s="43"/>
    </row>
    <row r="4411" spans="19:21" x14ac:dyDescent="0.35">
      <c r="S4411" s="43"/>
      <c r="U4411" s="43"/>
    </row>
    <row r="4412" spans="19:21" x14ac:dyDescent="0.35">
      <c r="S4412" s="43"/>
      <c r="U4412" s="43"/>
    </row>
    <row r="4413" spans="19:21" x14ac:dyDescent="0.35">
      <c r="S4413" s="43"/>
      <c r="U4413" s="43"/>
    </row>
    <row r="4414" spans="19:21" x14ac:dyDescent="0.35">
      <c r="S4414" s="43"/>
      <c r="U4414" s="43"/>
    </row>
    <row r="4415" spans="19:21" x14ac:dyDescent="0.35">
      <c r="S4415" s="43"/>
      <c r="U4415" s="43"/>
    </row>
    <row r="4416" spans="19:21" x14ac:dyDescent="0.35">
      <c r="S4416" s="43"/>
      <c r="U4416" s="43"/>
    </row>
    <row r="4417" spans="19:21" x14ac:dyDescent="0.35">
      <c r="S4417" s="43"/>
      <c r="U4417" s="43"/>
    </row>
    <row r="4418" spans="19:21" x14ac:dyDescent="0.35">
      <c r="S4418" s="43"/>
      <c r="U4418" s="43"/>
    </row>
    <row r="4419" spans="19:21" x14ac:dyDescent="0.35">
      <c r="S4419" s="43"/>
      <c r="U4419" s="43"/>
    </row>
    <row r="4420" spans="19:21" x14ac:dyDescent="0.35">
      <c r="S4420" s="43"/>
      <c r="U4420" s="43"/>
    </row>
    <row r="4421" spans="19:21" x14ac:dyDescent="0.35">
      <c r="S4421" s="43"/>
      <c r="U4421" s="43"/>
    </row>
    <row r="4422" spans="19:21" x14ac:dyDescent="0.35">
      <c r="S4422" s="43"/>
      <c r="U4422" s="43"/>
    </row>
    <row r="4423" spans="19:21" x14ac:dyDescent="0.35">
      <c r="S4423" s="43"/>
      <c r="U4423" s="43"/>
    </row>
    <row r="4424" spans="19:21" x14ac:dyDescent="0.35">
      <c r="S4424" s="43"/>
      <c r="U4424" s="43"/>
    </row>
    <row r="4425" spans="19:21" x14ac:dyDescent="0.35">
      <c r="S4425" s="43"/>
      <c r="U4425" s="43"/>
    </row>
    <row r="4426" spans="19:21" x14ac:dyDescent="0.35">
      <c r="S4426" s="43"/>
      <c r="U4426" s="43"/>
    </row>
    <row r="4427" spans="19:21" x14ac:dyDescent="0.35">
      <c r="S4427" s="43"/>
      <c r="U4427" s="43"/>
    </row>
    <row r="4428" spans="19:21" x14ac:dyDescent="0.35">
      <c r="S4428" s="43"/>
      <c r="U4428" s="43"/>
    </row>
    <row r="4429" spans="19:21" x14ac:dyDescent="0.35">
      <c r="S4429" s="43"/>
      <c r="U4429" s="43"/>
    </row>
    <row r="4430" spans="19:21" x14ac:dyDescent="0.35">
      <c r="S4430" s="43"/>
      <c r="U4430" s="43"/>
    </row>
    <row r="4431" spans="19:21" x14ac:dyDescent="0.35">
      <c r="S4431" s="43"/>
      <c r="U4431" s="43"/>
    </row>
    <row r="4432" spans="19:21" x14ac:dyDescent="0.35">
      <c r="S4432" s="43"/>
      <c r="U4432" s="43"/>
    </row>
    <row r="4433" spans="19:21" x14ac:dyDescent="0.35">
      <c r="S4433" s="43"/>
      <c r="U4433" s="43"/>
    </row>
    <row r="4434" spans="19:21" x14ac:dyDescent="0.35">
      <c r="S4434" s="43"/>
      <c r="U4434" s="43"/>
    </row>
    <row r="4435" spans="19:21" x14ac:dyDescent="0.35">
      <c r="S4435" s="43"/>
      <c r="U4435" s="43"/>
    </row>
    <row r="4436" spans="19:21" x14ac:dyDescent="0.35">
      <c r="S4436" s="43"/>
      <c r="U4436" s="43"/>
    </row>
    <row r="4437" spans="19:21" x14ac:dyDescent="0.35">
      <c r="S4437" s="43"/>
      <c r="U4437" s="43"/>
    </row>
    <row r="4438" spans="19:21" x14ac:dyDescent="0.35">
      <c r="S4438" s="43"/>
      <c r="U4438" s="43"/>
    </row>
    <row r="4439" spans="19:21" x14ac:dyDescent="0.35">
      <c r="S4439" s="43"/>
      <c r="U4439" s="43"/>
    </row>
    <row r="4440" spans="19:21" x14ac:dyDescent="0.35">
      <c r="S4440" s="43"/>
      <c r="U4440" s="43"/>
    </row>
    <row r="4441" spans="19:21" x14ac:dyDescent="0.35">
      <c r="S4441" s="43"/>
      <c r="U4441" s="43"/>
    </row>
    <row r="4442" spans="19:21" x14ac:dyDescent="0.35">
      <c r="S4442" s="43"/>
      <c r="U4442" s="43"/>
    </row>
    <row r="4443" spans="19:21" x14ac:dyDescent="0.35">
      <c r="S4443" s="43"/>
      <c r="U4443" s="43"/>
    </row>
    <row r="4444" spans="19:21" x14ac:dyDescent="0.35">
      <c r="S4444" s="43"/>
      <c r="U4444" s="43"/>
    </row>
    <row r="4445" spans="19:21" x14ac:dyDescent="0.35">
      <c r="S4445" s="43"/>
      <c r="U4445" s="43"/>
    </row>
    <row r="4446" spans="19:21" x14ac:dyDescent="0.35">
      <c r="S4446" s="43"/>
      <c r="U4446" s="43"/>
    </row>
    <row r="4447" spans="19:21" x14ac:dyDescent="0.35">
      <c r="S4447" s="43"/>
      <c r="U4447" s="43"/>
    </row>
    <row r="4448" spans="19:21" x14ac:dyDescent="0.35">
      <c r="S4448" s="43"/>
      <c r="U4448" s="43"/>
    </row>
    <row r="4449" spans="19:21" x14ac:dyDescent="0.35">
      <c r="S4449" s="43"/>
      <c r="U4449" s="43"/>
    </row>
    <row r="4450" spans="19:21" x14ac:dyDescent="0.35">
      <c r="S4450" s="43"/>
      <c r="U4450" s="43"/>
    </row>
    <row r="4451" spans="19:21" x14ac:dyDescent="0.35">
      <c r="S4451" s="43"/>
      <c r="U4451" s="43"/>
    </row>
    <row r="4452" spans="19:21" x14ac:dyDescent="0.35">
      <c r="S4452" s="43"/>
      <c r="U4452" s="43"/>
    </row>
    <row r="4453" spans="19:21" x14ac:dyDescent="0.35">
      <c r="S4453" s="43"/>
      <c r="U4453" s="43"/>
    </row>
    <row r="4454" spans="19:21" x14ac:dyDescent="0.35">
      <c r="S4454" s="43"/>
      <c r="U4454" s="43"/>
    </row>
    <row r="4455" spans="19:21" x14ac:dyDescent="0.35">
      <c r="S4455" s="43"/>
      <c r="U4455" s="43"/>
    </row>
    <row r="4456" spans="19:21" x14ac:dyDescent="0.35">
      <c r="S4456" s="43"/>
      <c r="U4456" s="43"/>
    </row>
    <row r="4457" spans="19:21" x14ac:dyDescent="0.35">
      <c r="S4457" s="43"/>
      <c r="U4457" s="43"/>
    </row>
    <row r="4458" spans="19:21" x14ac:dyDescent="0.35">
      <c r="S4458" s="43"/>
      <c r="U4458" s="43"/>
    </row>
    <row r="4459" spans="19:21" x14ac:dyDescent="0.35">
      <c r="S4459" s="43"/>
      <c r="U4459" s="43"/>
    </row>
    <row r="4460" spans="19:21" x14ac:dyDescent="0.35">
      <c r="S4460" s="43"/>
      <c r="U4460" s="43"/>
    </row>
    <row r="4461" spans="19:21" x14ac:dyDescent="0.35">
      <c r="S4461" s="43"/>
      <c r="U4461" s="43"/>
    </row>
    <row r="4462" spans="19:21" x14ac:dyDescent="0.35">
      <c r="S4462" s="43"/>
      <c r="U4462" s="43"/>
    </row>
    <row r="4463" spans="19:21" x14ac:dyDescent="0.35">
      <c r="S4463" s="43"/>
      <c r="U4463" s="43"/>
    </row>
    <row r="4464" spans="19:21" x14ac:dyDescent="0.35">
      <c r="S4464" s="43"/>
      <c r="U4464" s="43"/>
    </row>
    <row r="4465" spans="19:21" x14ac:dyDescent="0.35">
      <c r="S4465" s="43"/>
      <c r="U4465" s="43"/>
    </row>
    <row r="4466" spans="19:21" x14ac:dyDescent="0.35">
      <c r="S4466" s="43"/>
      <c r="U4466" s="43"/>
    </row>
    <row r="4467" spans="19:21" x14ac:dyDescent="0.35">
      <c r="S4467" s="43"/>
      <c r="U4467" s="43"/>
    </row>
    <row r="4468" spans="19:21" x14ac:dyDescent="0.35">
      <c r="S4468" s="43"/>
      <c r="U4468" s="43"/>
    </row>
    <row r="4469" spans="19:21" x14ac:dyDescent="0.35">
      <c r="S4469" s="43"/>
      <c r="U4469" s="43"/>
    </row>
    <row r="4470" spans="19:21" x14ac:dyDescent="0.35">
      <c r="S4470" s="43"/>
      <c r="U4470" s="43"/>
    </row>
    <row r="4471" spans="19:21" x14ac:dyDescent="0.35">
      <c r="S4471" s="43"/>
      <c r="U4471" s="43"/>
    </row>
    <row r="4472" spans="19:21" x14ac:dyDescent="0.35">
      <c r="S4472" s="43"/>
      <c r="U4472" s="43"/>
    </row>
    <row r="4473" spans="19:21" x14ac:dyDescent="0.35">
      <c r="S4473" s="43"/>
      <c r="U4473" s="43"/>
    </row>
    <row r="4474" spans="19:21" x14ac:dyDescent="0.35">
      <c r="S4474" s="43"/>
      <c r="U4474" s="43"/>
    </row>
    <row r="4475" spans="19:21" x14ac:dyDescent="0.35">
      <c r="S4475" s="43"/>
      <c r="U4475" s="43"/>
    </row>
    <row r="4476" spans="19:21" x14ac:dyDescent="0.35">
      <c r="S4476" s="43"/>
      <c r="U4476" s="43"/>
    </row>
    <row r="4477" spans="19:21" x14ac:dyDescent="0.35">
      <c r="S4477" s="43"/>
      <c r="U4477" s="43"/>
    </row>
    <row r="4478" spans="19:21" x14ac:dyDescent="0.35">
      <c r="S4478" s="43"/>
      <c r="U4478" s="43"/>
    </row>
    <row r="4479" spans="19:21" x14ac:dyDescent="0.35">
      <c r="S4479" s="43"/>
      <c r="U4479" s="43"/>
    </row>
    <row r="4480" spans="19:21" x14ac:dyDescent="0.35">
      <c r="S4480" s="43"/>
      <c r="U4480" s="43"/>
    </row>
    <row r="4481" spans="19:21" x14ac:dyDescent="0.35">
      <c r="S4481" s="43"/>
      <c r="U4481" s="43"/>
    </row>
    <row r="4482" spans="19:21" x14ac:dyDescent="0.35">
      <c r="S4482" s="43"/>
      <c r="U4482" s="43"/>
    </row>
    <row r="4483" spans="19:21" x14ac:dyDescent="0.35">
      <c r="S4483" s="43"/>
      <c r="U4483" s="43"/>
    </row>
    <row r="4484" spans="19:21" x14ac:dyDescent="0.35">
      <c r="S4484" s="43"/>
      <c r="U4484" s="43"/>
    </row>
    <row r="4485" spans="19:21" x14ac:dyDescent="0.35">
      <c r="S4485" s="43"/>
      <c r="U4485" s="43"/>
    </row>
    <row r="4486" spans="19:21" x14ac:dyDescent="0.35">
      <c r="S4486" s="43"/>
      <c r="U4486" s="43"/>
    </row>
    <row r="4487" spans="19:21" x14ac:dyDescent="0.35">
      <c r="S4487" s="43"/>
      <c r="U4487" s="43"/>
    </row>
    <row r="4488" spans="19:21" x14ac:dyDescent="0.35">
      <c r="S4488" s="43"/>
      <c r="U4488" s="43"/>
    </row>
    <row r="4489" spans="19:21" x14ac:dyDescent="0.35">
      <c r="S4489" s="43"/>
      <c r="U4489" s="43"/>
    </row>
    <row r="4490" spans="19:21" x14ac:dyDescent="0.35">
      <c r="S4490" s="43"/>
      <c r="U4490" s="43"/>
    </row>
    <row r="4491" spans="19:21" x14ac:dyDescent="0.35">
      <c r="S4491" s="43"/>
      <c r="U4491" s="43"/>
    </row>
    <row r="4492" spans="19:21" x14ac:dyDescent="0.35">
      <c r="S4492" s="43"/>
      <c r="U4492" s="43"/>
    </row>
    <row r="4493" spans="19:21" x14ac:dyDescent="0.35">
      <c r="S4493" s="43"/>
      <c r="U4493" s="43"/>
    </row>
    <row r="4494" spans="19:21" x14ac:dyDescent="0.35">
      <c r="S4494" s="43"/>
      <c r="U4494" s="43"/>
    </row>
    <row r="4495" spans="19:21" x14ac:dyDescent="0.35">
      <c r="S4495" s="43"/>
      <c r="U4495" s="43"/>
    </row>
    <row r="4496" spans="19:21" x14ac:dyDescent="0.35">
      <c r="S4496" s="43"/>
      <c r="U4496" s="43"/>
    </row>
    <row r="4497" spans="19:21" x14ac:dyDescent="0.35">
      <c r="S4497" s="43"/>
      <c r="U4497" s="43"/>
    </row>
    <row r="4498" spans="19:21" x14ac:dyDescent="0.35">
      <c r="S4498" s="43"/>
      <c r="U4498" s="43"/>
    </row>
    <row r="4499" spans="19:21" x14ac:dyDescent="0.35">
      <c r="S4499" s="43"/>
      <c r="U4499" s="43"/>
    </row>
    <row r="4500" spans="19:21" x14ac:dyDescent="0.35">
      <c r="S4500" s="43"/>
      <c r="U4500" s="43"/>
    </row>
    <row r="4501" spans="19:21" x14ac:dyDescent="0.35">
      <c r="S4501" s="43"/>
      <c r="U4501" s="43"/>
    </row>
    <row r="4502" spans="19:21" x14ac:dyDescent="0.35">
      <c r="S4502" s="43"/>
      <c r="U4502" s="43"/>
    </row>
    <row r="4503" spans="19:21" x14ac:dyDescent="0.35">
      <c r="S4503" s="43"/>
      <c r="U4503" s="43"/>
    </row>
    <row r="4504" spans="19:21" x14ac:dyDescent="0.35">
      <c r="S4504" s="43"/>
      <c r="U4504" s="43"/>
    </row>
    <row r="4505" spans="19:21" x14ac:dyDescent="0.35">
      <c r="S4505" s="43"/>
      <c r="U4505" s="43"/>
    </row>
    <row r="4506" spans="19:21" x14ac:dyDescent="0.35">
      <c r="S4506" s="43"/>
      <c r="U4506" s="43"/>
    </row>
    <row r="4507" spans="19:21" x14ac:dyDescent="0.35">
      <c r="S4507" s="43"/>
      <c r="U4507" s="43"/>
    </row>
    <row r="4508" spans="19:21" x14ac:dyDescent="0.35">
      <c r="S4508" s="43"/>
      <c r="U4508" s="43"/>
    </row>
    <row r="4509" spans="19:21" x14ac:dyDescent="0.35">
      <c r="S4509" s="43"/>
      <c r="U4509" s="43"/>
    </row>
    <row r="4510" spans="19:21" x14ac:dyDescent="0.35">
      <c r="S4510" s="43"/>
      <c r="U4510" s="43"/>
    </row>
    <row r="4511" spans="19:21" x14ac:dyDescent="0.35">
      <c r="S4511" s="43"/>
      <c r="U4511" s="43"/>
    </row>
    <row r="4512" spans="19:21" x14ac:dyDescent="0.35">
      <c r="S4512" s="43"/>
      <c r="U4512" s="43"/>
    </row>
    <row r="4513" spans="19:21" x14ac:dyDescent="0.35">
      <c r="S4513" s="43"/>
      <c r="U4513" s="43"/>
    </row>
    <row r="4514" spans="19:21" x14ac:dyDescent="0.35">
      <c r="S4514" s="43"/>
      <c r="U4514" s="43"/>
    </row>
    <row r="4515" spans="19:21" x14ac:dyDescent="0.35">
      <c r="S4515" s="43"/>
      <c r="U4515" s="43"/>
    </row>
    <row r="4516" spans="19:21" x14ac:dyDescent="0.35">
      <c r="S4516" s="43"/>
      <c r="U4516" s="43"/>
    </row>
    <row r="4517" spans="19:21" x14ac:dyDescent="0.35">
      <c r="S4517" s="43"/>
      <c r="U4517" s="43"/>
    </row>
    <row r="4518" spans="19:21" x14ac:dyDescent="0.35">
      <c r="S4518" s="43"/>
      <c r="U4518" s="43"/>
    </row>
    <row r="4519" spans="19:21" x14ac:dyDescent="0.35">
      <c r="S4519" s="43"/>
      <c r="U4519" s="43"/>
    </row>
    <row r="4520" spans="19:21" x14ac:dyDescent="0.35">
      <c r="S4520" s="43"/>
      <c r="U4520" s="43"/>
    </row>
    <row r="4521" spans="19:21" x14ac:dyDescent="0.35">
      <c r="S4521" s="43"/>
      <c r="U4521" s="43"/>
    </row>
    <row r="4522" spans="19:21" x14ac:dyDescent="0.35">
      <c r="S4522" s="43"/>
      <c r="U4522" s="43"/>
    </row>
    <row r="4523" spans="19:21" x14ac:dyDescent="0.35">
      <c r="S4523" s="43"/>
      <c r="U4523" s="43"/>
    </row>
    <row r="4524" spans="19:21" x14ac:dyDescent="0.35">
      <c r="S4524" s="43"/>
      <c r="U4524" s="43"/>
    </row>
    <row r="4525" spans="19:21" x14ac:dyDescent="0.35">
      <c r="S4525" s="43"/>
      <c r="U4525" s="43"/>
    </row>
    <row r="4526" spans="19:21" x14ac:dyDescent="0.35">
      <c r="S4526" s="43"/>
      <c r="U4526" s="43"/>
    </row>
    <row r="4527" spans="19:21" x14ac:dyDescent="0.35">
      <c r="S4527" s="43"/>
      <c r="U4527" s="43"/>
    </row>
    <row r="4528" spans="19:21" x14ac:dyDescent="0.35">
      <c r="S4528" s="43"/>
      <c r="U4528" s="43"/>
    </row>
    <row r="4529" spans="19:21" x14ac:dyDescent="0.35">
      <c r="S4529" s="43"/>
      <c r="U4529" s="43"/>
    </row>
    <row r="4530" spans="19:21" x14ac:dyDescent="0.35">
      <c r="S4530" s="43"/>
      <c r="U4530" s="43"/>
    </row>
    <row r="4531" spans="19:21" x14ac:dyDescent="0.35">
      <c r="S4531" s="43"/>
      <c r="U4531" s="43"/>
    </row>
    <row r="4532" spans="19:21" x14ac:dyDescent="0.35">
      <c r="S4532" s="43"/>
      <c r="U4532" s="43"/>
    </row>
    <row r="4533" spans="19:21" x14ac:dyDescent="0.35">
      <c r="S4533" s="43"/>
      <c r="U4533" s="43"/>
    </row>
    <row r="4534" spans="19:21" x14ac:dyDescent="0.35">
      <c r="S4534" s="43"/>
      <c r="U4534" s="43"/>
    </row>
    <row r="4535" spans="19:21" x14ac:dyDescent="0.35">
      <c r="S4535" s="43"/>
      <c r="U4535" s="43"/>
    </row>
    <row r="4536" spans="19:21" x14ac:dyDescent="0.35">
      <c r="S4536" s="43"/>
      <c r="U4536" s="43"/>
    </row>
    <row r="4537" spans="19:21" x14ac:dyDescent="0.35">
      <c r="S4537" s="43"/>
      <c r="U4537" s="43"/>
    </row>
    <row r="4538" spans="19:21" x14ac:dyDescent="0.35">
      <c r="S4538" s="43"/>
      <c r="U4538" s="43"/>
    </row>
    <row r="4539" spans="19:21" x14ac:dyDescent="0.35">
      <c r="S4539" s="43"/>
      <c r="U4539" s="43"/>
    </row>
    <row r="4540" spans="19:21" x14ac:dyDescent="0.35">
      <c r="S4540" s="43"/>
      <c r="U4540" s="43"/>
    </row>
    <row r="4541" spans="19:21" x14ac:dyDescent="0.35">
      <c r="S4541" s="43"/>
      <c r="U4541" s="43"/>
    </row>
    <row r="4542" spans="19:21" x14ac:dyDescent="0.35">
      <c r="S4542" s="43"/>
      <c r="U4542" s="43"/>
    </row>
    <row r="4543" spans="19:21" x14ac:dyDescent="0.35">
      <c r="S4543" s="43"/>
      <c r="U4543" s="43"/>
    </row>
    <row r="4544" spans="19:21" x14ac:dyDescent="0.35">
      <c r="S4544" s="43"/>
      <c r="U4544" s="43"/>
    </row>
    <row r="4545" spans="19:21" x14ac:dyDescent="0.35">
      <c r="S4545" s="43"/>
      <c r="U4545" s="43"/>
    </row>
    <row r="4546" spans="19:21" x14ac:dyDescent="0.35">
      <c r="S4546" s="43"/>
      <c r="U4546" s="43"/>
    </row>
    <row r="4547" spans="19:21" x14ac:dyDescent="0.35">
      <c r="S4547" s="43"/>
      <c r="U4547" s="43"/>
    </row>
    <row r="4548" spans="19:21" x14ac:dyDescent="0.35">
      <c r="S4548" s="43"/>
      <c r="U4548" s="43"/>
    </row>
    <row r="4549" spans="19:21" x14ac:dyDescent="0.35">
      <c r="S4549" s="43"/>
      <c r="U4549" s="43"/>
    </row>
    <row r="4550" spans="19:21" x14ac:dyDescent="0.35">
      <c r="S4550" s="43"/>
      <c r="U4550" s="43"/>
    </row>
    <row r="4551" spans="19:21" x14ac:dyDescent="0.35">
      <c r="S4551" s="43"/>
      <c r="U4551" s="43"/>
    </row>
    <row r="4552" spans="19:21" x14ac:dyDescent="0.35">
      <c r="S4552" s="43"/>
      <c r="U4552" s="43"/>
    </row>
    <row r="4553" spans="19:21" x14ac:dyDescent="0.35">
      <c r="S4553" s="43"/>
      <c r="U4553" s="43"/>
    </row>
    <row r="4554" spans="19:21" x14ac:dyDescent="0.35">
      <c r="S4554" s="43"/>
      <c r="U4554" s="43"/>
    </row>
    <row r="4555" spans="19:21" x14ac:dyDescent="0.35">
      <c r="S4555" s="43"/>
      <c r="U4555" s="43"/>
    </row>
    <row r="4556" spans="19:21" x14ac:dyDescent="0.35">
      <c r="S4556" s="43"/>
      <c r="U4556" s="43"/>
    </row>
    <row r="4557" spans="19:21" x14ac:dyDescent="0.35">
      <c r="S4557" s="43"/>
      <c r="U4557" s="43"/>
    </row>
    <row r="4558" spans="19:21" x14ac:dyDescent="0.35">
      <c r="S4558" s="43"/>
      <c r="U4558" s="43"/>
    </row>
    <row r="4559" spans="19:21" x14ac:dyDescent="0.35">
      <c r="S4559" s="43"/>
      <c r="U4559" s="43"/>
    </row>
    <row r="4560" spans="19:21" x14ac:dyDescent="0.35">
      <c r="S4560" s="43"/>
      <c r="U4560" s="43"/>
    </row>
    <row r="4561" spans="19:21" x14ac:dyDescent="0.35">
      <c r="S4561" s="43"/>
      <c r="U4561" s="43"/>
    </row>
    <row r="4562" spans="19:21" x14ac:dyDescent="0.35">
      <c r="S4562" s="43"/>
      <c r="U4562" s="43"/>
    </row>
    <row r="4563" spans="19:21" x14ac:dyDescent="0.35">
      <c r="S4563" s="43"/>
      <c r="U4563" s="43"/>
    </row>
    <row r="4564" spans="19:21" x14ac:dyDescent="0.35">
      <c r="S4564" s="43"/>
      <c r="U4564" s="43"/>
    </row>
    <row r="4565" spans="19:21" x14ac:dyDescent="0.35">
      <c r="S4565" s="43"/>
      <c r="U4565" s="43"/>
    </row>
    <row r="4566" spans="19:21" x14ac:dyDescent="0.35">
      <c r="S4566" s="43"/>
      <c r="U4566" s="43"/>
    </row>
    <row r="4567" spans="19:21" x14ac:dyDescent="0.35">
      <c r="S4567" s="43"/>
      <c r="U4567" s="43"/>
    </row>
    <row r="4568" spans="19:21" x14ac:dyDescent="0.35">
      <c r="S4568" s="43"/>
      <c r="U4568" s="43"/>
    </row>
    <row r="4569" spans="19:21" x14ac:dyDescent="0.35">
      <c r="S4569" s="43"/>
      <c r="U4569" s="43"/>
    </row>
    <row r="4570" spans="19:21" x14ac:dyDescent="0.35">
      <c r="S4570" s="43"/>
      <c r="U4570" s="43"/>
    </row>
    <row r="4571" spans="19:21" x14ac:dyDescent="0.35">
      <c r="S4571" s="43"/>
      <c r="U4571" s="43"/>
    </row>
    <row r="4572" spans="19:21" x14ac:dyDescent="0.35">
      <c r="S4572" s="43"/>
      <c r="U4572" s="43"/>
    </row>
    <row r="4573" spans="19:21" x14ac:dyDescent="0.35">
      <c r="S4573" s="43"/>
      <c r="U4573" s="43"/>
    </row>
    <row r="4574" spans="19:21" x14ac:dyDescent="0.35">
      <c r="S4574" s="43"/>
      <c r="U4574" s="43"/>
    </row>
    <row r="4575" spans="19:21" x14ac:dyDescent="0.35">
      <c r="S4575" s="43"/>
      <c r="U4575" s="43"/>
    </row>
    <row r="4576" spans="19:21" x14ac:dyDescent="0.35">
      <c r="S4576" s="43"/>
      <c r="U4576" s="43"/>
    </row>
    <row r="4577" spans="19:21" x14ac:dyDescent="0.35">
      <c r="S4577" s="43"/>
      <c r="U4577" s="43"/>
    </row>
    <row r="4578" spans="19:21" x14ac:dyDescent="0.35">
      <c r="S4578" s="43"/>
      <c r="U4578" s="43"/>
    </row>
    <row r="4579" spans="19:21" x14ac:dyDescent="0.35">
      <c r="S4579" s="43"/>
      <c r="U4579" s="43"/>
    </row>
    <row r="4580" spans="19:21" x14ac:dyDescent="0.35">
      <c r="S4580" s="43"/>
      <c r="U4580" s="43"/>
    </row>
    <row r="4581" spans="19:21" x14ac:dyDescent="0.35">
      <c r="S4581" s="43"/>
      <c r="U4581" s="43"/>
    </row>
    <row r="4582" spans="19:21" x14ac:dyDescent="0.35">
      <c r="S4582" s="43"/>
      <c r="U4582" s="43"/>
    </row>
    <row r="4583" spans="19:21" x14ac:dyDescent="0.35">
      <c r="S4583" s="43"/>
      <c r="U4583" s="43"/>
    </row>
    <row r="4584" spans="19:21" x14ac:dyDescent="0.35">
      <c r="S4584" s="43"/>
      <c r="U4584" s="43"/>
    </row>
    <row r="4585" spans="19:21" x14ac:dyDescent="0.35">
      <c r="S4585" s="43"/>
      <c r="U4585" s="43"/>
    </row>
    <row r="4586" spans="19:21" x14ac:dyDescent="0.35">
      <c r="S4586" s="43"/>
      <c r="U4586" s="43"/>
    </row>
    <row r="4587" spans="19:21" x14ac:dyDescent="0.35">
      <c r="S4587" s="43"/>
      <c r="U4587" s="43"/>
    </row>
    <row r="4588" spans="19:21" x14ac:dyDescent="0.35">
      <c r="S4588" s="43"/>
      <c r="U4588" s="43"/>
    </row>
    <row r="4589" spans="19:21" x14ac:dyDescent="0.35">
      <c r="S4589" s="43"/>
      <c r="U4589" s="43"/>
    </row>
    <row r="4590" spans="19:21" x14ac:dyDescent="0.35">
      <c r="S4590" s="43"/>
      <c r="U4590" s="43"/>
    </row>
    <row r="4591" spans="19:21" x14ac:dyDescent="0.35">
      <c r="S4591" s="43"/>
      <c r="U4591" s="43"/>
    </row>
    <row r="4592" spans="19:21" x14ac:dyDescent="0.35">
      <c r="S4592" s="43"/>
      <c r="U4592" s="43"/>
    </row>
    <row r="4593" spans="19:21" x14ac:dyDescent="0.35">
      <c r="S4593" s="43"/>
      <c r="U4593" s="43"/>
    </row>
    <row r="4594" spans="19:21" x14ac:dyDescent="0.35">
      <c r="S4594" s="43"/>
      <c r="U4594" s="43"/>
    </row>
    <row r="4595" spans="19:21" x14ac:dyDescent="0.35">
      <c r="S4595" s="43"/>
      <c r="U4595" s="43"/>
    </row>
    <row r="4596" spans="19:21" x14ac:dyDescent="0.35">
      <c r="S4596" s="43"/>
      <c r="U4596" s="43"/>
    </row>
    <row r="4597" spans="19:21" x14ac:dyDescent="0.35">
      <c r="S4597" s="43"/>
      <c r="U4597" s="43"/>
    </row>
    <row r="4598" spans="19:21" x14ac:dyDescent="0.35">
      <c r="S4598" s="43"/>
      <c r="U4598" s="43"/>
    </row>
    <row r="4599" spans="19:21" x14ac:dyDescent="0.35">
      <c r="S4599" s="43"/>
      <c r="U4599" s="43"/>
    </row>
    <row r="4600" spans="19:21" x14ac:dyDescent="0.35">
      <c r="S4600" s="43"/>
      <c r="U4600" s="43"/>
    </row>
    <row r="4601" spans="19:21" x14ac:dyDescent="0.35">
      <c r="S4601" s="43"/>
      <c r="U4601" s="43"/>
    </row>
    <row r="4602" spans="19:21" x14ac:dyDescent="0.35">
      <c r="S4602" s="43"/>
      <c r="U4602" s="43"/>
    </row>
    <row r="4603" spans="19:21" x14ac:dyDescent="0.35">
      <c r="S4603" s="43"/>
      <c r="U4603" s="43"/>
    </row>
    <row r="4604" spans="19:21" x14ac:dyDescent="0.35">
      <c r="S4604" s="43"/>
      <c r="U4604" s="43"/>
    </row>
    <row r="4605" spans="19:21" x14ac:dyDescent="0.35">
      <c r="S4605" s="43"/>
      <c r="U4605" s="43"/>
    </row>
    <row r="4606" spans="19:21" x14ac:dyDescent="0.35">
      <c r="S4606" s="43"/>
      <c r="U4606" s="43"/>
    </row>
    <row r="4607" spans="19:21" x14ac:dyDescent="0.35">
      <c r="S4607" s="43"/>
      <c r="U4607" s="43"/>
    </row>
    <row r="4608" spans="19:21" x14ac:dyDescent="0.35">
      <c r="S4608" s="43"/>
      <c r="U4608" s="43"/>
    </row>
    <row r="4609" spans="19:21" x14ac:dyDescent="0.35">
      <c r="S4609" s="43"/>
      <c r="U4609" s="43"/>
    </row>
    <row r="4610" spans="19:21" x14ac:dyDescent="0.35">
      <c r="S4610" s="43"/>
      <c r="U4610" s="43"/>
    </row>
    <row r="4611" spans="19:21" x14ac:dyDescent="0.35">
      <c r="S4611" s="43"/>
      <c r="U4611" s="43"/>
    </row>
    <row r="4612" spans="19:21" x14ac:dyDescent="0.35">
      <c r="S4612" s="43"/>
      <c r="U4612" s="43"/>
    </row>
    <row r="4613" spans="19:21" x14ac:dyDescent="0.35">
      <c r="S4613" s="43"/>
      <c r="U4613" s="43"/>
    </row>
    <row r="4614" spans="19:21" x14ac:dyDescent="0.35">
      <c r="S4614" s="43"/>
      <c r="U4614" s="43"/>
    </row>
    <row r="4615" spans="19:21" x14ac:dyDescent="0.35">
      <c r="S4615" s="43"/>
      <c r="U4615" s="43"/>
    </row>
    <row r="4616" spans="19:21" x14ac:dyDescent="0.35">
      <c r="S4616" s="43"/>
      <c r="U4616" s="43"/>
    </row>
    <row r="4617" spans="19:21" x14ac:dyDescent="0.35">
      <c r="S4617" s="43"/>
      <c r="U4617" s="43"/>
    </row>
    <row r="4618" spans="19:21" x14ac:dyDescent="0.35">
      <c r="S4618" s="43"/>
      <c r="U4618" s="43"/>
    </row>
    <row r="4619" spans="19:21" x14ac:dyDescent="0.35">
      <c r="S4619" s="43"/>
      <c r="U4619" s="43"/>
    </row>
    <row r="4620" spans="19:21" x14ac:dyDescent="0.35">
      <c r="S4620" s="43"/>
      <c r="U4620" s="43"/>
    </row>
    <row r="4621" spans="19:21" x14ac:dyDescent="0.35">
      <c r="S4621" s="43"/>
      <c r="U4621" s="43"/>
    </row>
    <row r="4622" spans="19:21" x14ac:dyDescent="0.35">
      <c r="S4622" s="43"/>
      <c r="U4622" s="43"/>
    </row>
    <row r="4623" spans="19:21" x14ac:dyDescent="0.35">
      <c r="S4623" s="43"/>
      <c r="U4623" s="43"/>
    </row>
    <row r="4624" spans="19:21" x14ac:dyDescent="0.35">
      <c r="S4624" s="43"/>
      <c r="U4624" s="43"/>
    </row>
    <row r="4625" spans="19:21" x14ac:dyDescent="0.35">
      <c r="S4625" s="43"/>
      <c r="U4625" s="43"/>
    </row>
    <row r="4626" spans="19:21" x14ac:dyDescent="0.35">
      <c r="S4626" s="43"/>
      <c r="U4626" s="43"/>
    </row>
    <row r="4627" spans="19:21" x14ac:dyDescent="0.35">
      <c r="S4627" s="43"/>
      <c r="U4627" s="43"/>
    </row>
    <row r="4628" spans="19:21" x14ac:dyDescent="0.35">
      <c r="S4628" s="43"/>
      <c r="U4628" s="43"/>
    </row>
    <row r="4629" spans="19:21" x14ac:dyDescent="0.35">
      <c r="S4629" s="43"/>
      <c r="U4629" s="43"/>
    </row>
    <row r="4630" spans="19:21" x14ac:dyDescent="0.35">
      <c r="S4630" s="43"/>
      <c r="U4630" s="43"/>
    </row>
    <row r="4631" spans="19:21" x14ac:dyDescent="0.35">
      <c r="S4631" s="43"/>
      <c r="U4631" s="43"/>
    </row>
    <row r="4632" spans="19:21" x14ac:dyDescent="0.35">
      <c r="S4632" s="43"/>
      <c r="U4632" s="43"/>
    </row>
    <row r="4633" spans="19:21" x14ac:dyDescent="0.35">
      <c r="S4633" s="43"/>
      <c r="U4633" s="43"/>
    </row>
    <row r="4634" spans="19:21" x14ac:dyDescent="0.35">
      <c r="S4634" s="43"/>
      <c r="U4634" s="43"/>
    </row>
    <row r="4635" spans="19:21" x14ac:dyDescent="0.35">
      <c r="S4635" s="43"/>
      <c r="U4635" s="43"/>
    </row>
    <row r="4636" spans="19:21" x14ac:dyDescent="0.35">
      <c r="S4636" s="43"/>
      <c r="U4636" s="43"/>
    </row>
    <row r="4637" spans="19:21" x14ac:dyDescent="0.35">
      <c r="S4637" s="43"/>
      <c r="U4637" s="43"/>
    </row>
    <row r="4638" spans="19:21" x14ac:dyDescent="0.35">
      <c r="S4638" s="43"/>
      <c r="U4638" s="43"/>
    </row>
    <row r="4639" spans="19:21" x14ac:dyDescent="0.35">
      <c r="S4639" s="43"/>
      <c r="U4639" s="43"/>
    </row>
    <row r="4640" spans="19:21" x14ac:dyDescent="0.35">
      <c r="S4640" s="43"/>
      <c r="U4640" s="43"/>
    </row>
    <row r="4641" spans="19:21" x14ac:dyDescent="0.35">
      <c r="S4641" s="43"/>
      <c r="U4641" s="43"/>
    </row>
    <row r="4642" spans="19:21" x14ac:dyDescent="0.35">
      <c r="S4642" s="43"/>
      <c r="U4642" s="43"/>
    </row>
    <row r="4643" spans="19:21" x14ac:dyDescent="0.35">
      <c r="S4643" s="43"/>
      <c r="U4643" s="43"/>
    </row>
    <row r="4644" spans="19:21" x14ac:dyDescent="0.35">
      <c r="S4644" s="43"/>
      <c r="U4644" s="43"/>
    </row>
    <row r="4645" spans="19:21" x14ac:dyDescent="0.35">
      <c r="S4645" s="43"/>
      <c r="U4645" s="43"/>
    </row>
    <row r="4646" spans="19:21" x14ac:dyDescent="0.35">
      <c r="S4646" s="43"/>
      <c r="U4646" s="43"/>
    </row>
    <row r="4647" spans="19:21" x14ac:dyDescent="0.35">
      <c r="S4647" s="43"/>
      <c r="U4647" s="43"/>
    </row>
    <row r="4648" spans="19:21" x14ac:dyDescent="0.35">
      <c r="S4648" s="43"/>
      <c r="U4648" s="43"/>
    </row>
    <row r="4649" spans="19:21" x14ac:dyDescent="0.35">
      <c r="S4649" s="43"/>
      <c r="U4649" s="43"/>
    </row>
    <row r="4650" spans="19:21" x14ac:dyDescent="0.35">
      <c r="S4650" s="43"/>
      <c r="U4650" s="43"/>
    </row>
    <row r="4651" spans="19:21" x14ac:dyDescent="0.35">
      <c r="S4651" s="43"/>
      <c r="U4651" s="43"/>
    </row>
    <row r="4652" spans="19:21" x14ac:dyDescent="0.35">
      <c r="S4652" s="43"/>
      <c r="U4652" s="43"/>
    </row>
    <row r="4653" spans="19:21" x14ac:dyDescent="0.35">
      <c r="S4653" s="43"/>
      <c r="U4653" s="43"/>
    </row>
    <row r="4654" spans="19:21" x14ac:dyDescent="0.35">
      <c r="S4654" s="43"/>
      <c r="U4654" s="43"/>
    </row>
    <row r="4655" spans="19:21" x14ac:dyDescent="0.35">
      <c r="S4655" s="43"/>
      <c r="U4655" s="43"/>
    </row>
    <row r="4656" spans="19:21" x14ac:dyDescent="0.35">
      <c r="S4656" s="43"/>
      <c r="U4656" s="43"/>
    </row>
    <row r="4657" spans="19:21" x14ac:dyDescent="0.35">
      <c r="S4657" s="43"/>
      <c r="U4657" s="43"/>
    </row>
    <row r="4658" spans="19:21" x14ac:dyDescent="0.35">
      <c r="S4658" s="43"/>
      <c r="U4658" s="43"/>
    </row>
    <row r="4659" spans="19:21" x14ac:dyDescent="0.35">
      <c r="S4659" s="43"/>
      <c r="U4659" s="43"/>
    </row>
    <row r="4660" spans="19:21" x14ac:dyDescent="0.35">
      <c r="S4660" s="43"/>
      <c r="U4660" s="43"/>
    </row>
    <row r="4661" spans="19:21" x14ac:dyDescent="0.35">
      <c r="S4661" s="43"/>
      <c r="U4661" s="43"/>
    </row>
    <row r="4662" spans="19:21" x14ac:dyDescent="0.35">
      <c r="S4662" s="43"/>
      <c r="U4662" s="43"/>
    </row>
    <row r="4663" spans="19:21" x14ac:dyDescent="0.35">
      <c r="S4663" s="43"/>
      <c r="U4663" s="43"/>
    </row>
    <row r="4664" spans="19:21" x14ac:dyDescent="0.35">
      <c r="S4664" s="43"/>
      <c r="U4664" s="43"/>
    </row>
    <row r="4665" spans="19:21" x14ac:dyDescent="0.35">
      <c r="S4665" s="43"/>
      <c r="U4665" s="43"/>
    </row>
    <row r="4666" spans="19:21" x14ac:dyDescent="0.35">
      <c r="S4666" s="43"/>
      <c r="U4666" s="43"/>
    </row>
    <row r="4667" spans="19:21" x14ac:dyDescent="0.35">
      <c r="S4667" s="43"/>
      <c r="U4667" s="43"/>
    </row>
    <row r="4668" spans="19:21" x14ac:dyDescent="0.35">
      <c r="S4668" s="43"/>
      <c r="U4668" s="43"/>
    </row>
    <row r="4669" spans="19:21" x14ac:dyDescent="0.35">
      <c r="S4669" s="43"/>
      <c r="U4669" s="43"/>
    </row>
    <row r="4670" spans="19:21" x14ac:dyDescent="0.35">
      <c r="S4670" s="43"/>
      <c r="U4670" s="43"/>
    </row>
    <row r="4671" spans="19:21" x14ac:dyDescent="0.35">
      <c r="S4671" s="43"/>
      <c r="U4671" s="43"/>
    </row>
    <row r="4672" spans="19:21" x14ac:dyDescent="0.35">
      <c r="S4672" s="43"/>
      <c r="U4672" s="43"/>
    </row>
    <row r="4673" spans="19:21" x14ac:dyDescent="0.35">
      <c r="S4673" s="43"/>
      <c r="U4673" s="43"/>
    </row>
    <row r="4674" spans="19:21" x14ac:dyDescent="0.35">
      <c r="S4674" s="43"/>
      <c r="U4674" s="43"/>
    </row>
    <row r="4675" spans="19:21" x14ac:dyDescent="0.35">
      <c r="S4675" s="43"/>
      <c r="U4675" s="43"/>
    </row>
    <row r="4676" spans="19:21" x14ac:dyDescent="0.35">
      <c r="S4676" s="43"/>
      <c r="U4676" s="43"/>
    </row>
    <row r="4677" spans="19:21" x14ac:dyDescent="0.35">
      <c r="S4677" s="43"/>
      <c r="U4677" s="43"/>
    </row>
    <row r="4678" spans="19:21" x14ac:dyDescent="0.35">
      <c r="S4678" s="43"/>
      <c r="U4678" s="43"/>
    </row>
    <row r="4679" spans="19:21" x14ac:dyDescent="0.35">
      <c r="S4679" s="43"/>
      <c r="U4679" s="43"/>
    </row>
    <row r="4680" spans="19:21" x14ac:dyDescent="0.35">
      <c r="S4680" s="43"/>
      <c r="U4680" s="43"/>
    </row>
    <row r="4681" spans="19:21" x14ac:dyDescent="0.35">
      <c r="S4681" s="43"/>
      <c r="U4681" s="43"/>
    </row>
    <row r="4682" spans="19:21" x14ac:dyDescent="0.35">
      <c r="S4682" s="43"/>
      <c r="U4682" s="43"/>
    </row>
    <row r="4683" spans="19:21" x14ac:dyDescent="0.35">
      <c r="S4683" s="43"/>
      <c r="U4683" s="43"/>
    </row>
    <row r="4684" spans="19:21" x14ac:dyDescent="0.35">
      <c r="S4684" s="43"/>
      <c r="U4684" s="43"/>
    </row>
    <row r="4685" spans="19:21" x14ac:dyDescent="0.35">
      <c r="S4685" s="43"/>
      <c r="U4685" s="43"/>
    </row>
    <row r="4686" spans="19:21" x14ac:dyDescent="0.35">
      <c r="S4686" s="43"/>
      <c r="U4686" s="43"/>
    </row>
    <row r="4687" spans="19:21" x14ac:dyDescent="0.35">
      <c r="S4687" s="43"/>
      <c r="U4687" s="43"/>
    </row>
    <row r="4688" spans="19:21" x14ac:dyDescent="0.35">
      <c r="S4688" s="43"/>
      <c r="U4688" s="43"/>
    </row>
    <row r="4689" spans="19:21" x14ac:dyDescent="0.35">
      <c r="S4689" s="43"/>
      <c r="U4689" s="43"/>
    </row>
    <row r="4690" spans="19:21" x14ac:dyDescent="0.35">
      <c r="S4690" s="43"/>
      <c r="U4690" s="43"/>
    </row>
    <row r="4691" spans="19:21" x14ac:dyDescent="0.35">
      <c r="S4691" s="43"/>
      <c r="U4691" s="43"/>
    </row>
    <row r="4692" spans="19:21" x14ac:dyDescent="0.35">
      <c r="S4692" s="43"/>
      <c r="U4692" s="43"/>
    </row>
    <row r="4693" spans="19:21" x14ac:dyDescent="0.35">
      <c r="S4693" s="43"/>
      <c r="U4693" s="43"/>
    </row>
    <row r="4694" spans="19:21" x14ac:dyDescent="0.35">
      <c r="S4694" s="43"/>
      <c r="U4694" s="43"/>
    </row>
    <row r="4695" spans="19:21" x14ac:dyDescent="0.35">
      <c r="S4695" s="43"/>
      <c r="U4695" s="43"/>
    </row>
    <row r="4696" spans="19:21" x14ac:dyDescent="0.35">
      <c r="S4696" s="43"/>
      <c r="U4696" s="43"/>
    </row>
    <row r="4697" spans="19:21" x14ac:dyDescent="0.35">
      <c r="S4697" s="43"/>
      <c r="U4697" s="43"/>
    </row>
    <row r="4698" spans="19:21" x14ac:dyDescent="0.35">
      <c r="S4698" s="43"/>
      <c r="U4698" s="43"/>
    </row>
    <row r="4699" spans="19:21" x14ac:dyDescent="0.35">
      <c r="S4699" s="43"/>
      <c r="U4699" s="43"/>
    </row>
    <row r="4700" spans="19:21" x14ac:dyDescent="0.35">
      <c r="S4700" s="43"/>
      <c r="U4700" s="43"/>
    </row>
    <row r="4701" spans="19:21" x14ac:dyDescent="0.35">
      <c r="S4701" s="43"/>
      <c r="U4701" s="43"/>
    </row>
    <row r="4702" spans="19:21" x14ac:dyDescent="0.35">
      <c r="S4702" s="43"/>
      <c r="U4702" s="43"/>
    </row>
    <row r="4703" spans="19:21" x14ac:dyDescent="0.35">
      <c r="S4703" s="43"/>
      <c r="U4703" s="43"/>
    </row>
    <row r="4704" spans="19:21" x14ac:dyDescent="0.35">
      <c r="S4704" s="43"/>
      <c r="U4704" s="43"/>
    </row>
    <row r="4705" spans="19:21" x14ac:dyDescent="0.35">
      <c r="S4705" s="43"/>
      <c r="U4705" s="43"/>
    </row>
    <row r="4706" spans="19:21" x14ac:dyDescent="0.35">
      <c r="S4706" s="43"/>
      <c r="U4706" s="43"/>
    </row>
    <row r="4707" spans="19:21" x14ac:dyDescent="0.35">
      <c r="S4707" s="43"/>
      <c r="U4707" s="43"/>
    </row>
    <row r="4708" spans="19:21" x14ac:dyDescent="0.35">
      <c r="S4708" s="43"/>
      <c r="U4708" s="43"/>
    </row>
    <row r="4709" spans="19:21" x14ac:dyDescent="0.35">
      <c r="S4709" s="43"/>
      <c r="U4709" s="43"/>
    </row>
    <row r="4710" spans="19:21" x14ac:dyDescent="0.35">
      <c r="S4710" s="43"/>
      <c r="U4710" s="43"/>
    </row>
    <row r="4711" spans="19:21" x14ac:dyDescent="0.35">
      <c r="S4711" s="43"/>
      <c r="U4711" s="43"/>
    </row>
    <row r="4712" spans="19:21" x14ac:dyDescent="0.35">
      <c r="S4712" s="43"/>
      <c r="U4712" s="43"/>
    </row>
    <row r="4713" spans="19:21" x14ac:dyDescent="0.35">
      <c r="S4713" s="43"/>
      <c r="U4713" s="43"/>
    </row>
    <row r="4714" spans="19:21" x14ac:dyDescent="0.35">
      <c r="S4714" s="43"/>
      <c r="U4714" s="43"/>
    </row>
    <row r="4715" spans="19:21" x14ac:dyDescent="0.35">
      <c r="S4715" s="43"/>
      <c r="U4715" s="43"/>
    </row>
    <row r="4716" spans="19:21" x14ac:dyDescent="0.35">
      <c r="S4716" s="43"/>
      <c r="U4716" s="43"/>
    </row>
    <row r="4717" spans="19:21" x14ac:dyDescent="0.35">
      <c r="S4717" s="43"/>
      <c r="U4717" s="43"/>
    </row>
    <row r="4718" spans="19:21" x14ac:dyDescent="0.35">
      <c r="S4718" s="43"/>
      <c r="U4718" s="43"/>
    </row>
    <row r="4719" spans="19:21" x14ac:dyDescent="0.35">
      <c r="S4719" s="43"/>
      <c r="U4719" s="43"/>
    </row>
    <row r="4720" spans="19:21" x14ac:dyDescent="0.35">
      <c r="S4720" s="43"/>
      <c r="U4720" s="43"/>
    </row>
    <row r="4721" spans="19:21" x14ac:dyDescent="0.35">
      <c r="S4721" s="43"/>
      <c r="U4721" s="43"/>
    </row>
    <row r="4722" spans="19:21" x14ac:dyDescent="0.35">
      <c r="S4722" s="43"/>
      <c r="U4722" s="43"/>
    </row>
    <row r="4723" spans="19:21" x14ac:dyDescent="0.35">
      <c r="S4723" s="43"/>
      <c r="U4723" s="43"/>
    </row>
    <row r="4724" spans="19:21" x14ac:dyDescent="0.35">
      <c r="S4724" s="43"/>
      <c r="U4724" s="43"/>
    </row>
    <row r="4725" spans="19:21" x14ac:dyDescent="0.35">
      <c r="S4725" s="43"/>
      <c r="U4725" s="43"/>
    </row>
    <row r="4726" spans="19:21" x14ac:dyDescent="0.35">
      <c r="S4726" s="43"/>
      <c r="U4726" s="43"/>
    </row>
    <row r="4727" spans="19:21" x14ac:dyDescent="0.35">
      <c r="S4727" s="43"/>
      <c r="U4727" s="43"/>
    </row>
    <row r="4728" spans="19:21" x14ac:dyDescent="0.35">
      <c r="S4728" s="43"/>
      <c r="U4728" s="43"/>
    </row>
    <row r="4729" spans="19:21" x14ac:dyDescent="0.35">
      <c r="S4729" s="43"/>
      <c r="U4729" s="43"/>
    </row>
    <row r="4730" spans="19:21" x14ac:dyDescent="0.35">
      <c r="S4730" s="43"/>
      <c r="U4730" s="43"/>
    </row>
    <row r="4731" spans="19:21" x14ac:dyDescent="0.35">
      <c r="S4731" s="43"/>
      <c r="U4731" s="43"/>
    </row>
    <row r="4732" spans="19:21" x14ac:dyDescent="0.35">
      <c r="S4732" s="43"/>
      <c r="U4732" s="43"/>
    </row>
    <row r="4733" spans="19:21" x14ac:dyDescent="0.35">
      <c r="S4733" s="43"/>
      <c r="U4733" s="43"/>
    </row>
    <row r="4734" spans="19:21" x14ac:dyDescent="0.35">
      <c r="S4734" s="43"/>
      <c r="U4734" s="43"/>
    </row>
    <row r="4735" spans="19:21" x14ac:dyDescent="0.35">
      <c r="S4735" s="43"/>
      <c r="U4735" s="43"/>
    </row>
    <row r="4736" spans="19:21" x14ac:dyDescent="0.35">
      <c r="S4736" s="43"/>
      <c r="U4736" s="43"/>
    </row>
    <row r="4737" spans="19:21" x14ac:dyDescent="0.35">
      <c r="S4737" s="43"/>
      <c r="U4737" s="43"/>
    </row>
    <row r="4738" spans="19:21" x14ac:dyDescent="0.35">
      <c r="S4738" s="43"/>
      <c r="U4738" s="43"/>
    </row>
    <row r="4739" spans="19:21" x14ac:dyDescent="0.35">
      <c r="S4739" s="43"/>
      <c r="U4739" s="43"/>
    </row>
    <row r="4740" spans="19:21" x14ac:dyDescent="0.35">
      <c r="S4740" s="43"/>
      <c r="U4740" s="43"/>
    </row>
    <row r="4741" spans="19:21" x14ac:dyDescent="0.35">
      <c r="S4741" s="43"/>
      <c r="U4741" s="43"/>
    </row>
    <row r="4742" spans="19:21" x14ac:dyDescent="0.35">
      <c r="S4742" s="43"/>
      <c r="U4742" s="43"/>
    </row>
    <row r="4743" spans="19:21" x14ac:dyDescent="0.35">
      <c r="S4743" s="43"/>
      <c r="U4743" s="43"/>
    </row>
    <row r="4744" spans="19:21" x14ac:dyDescent="0.35">
      <c r="S4744" s="43"/>
      <c r="U4744" s="43"/>
    </row>
    <row r="4745" spans="19:21" x14ac:dyDescent="0.35">
      <c r="S4745" s="43"/>
      <c r="U4745" s="43"/>
    </row>
    <row r="4746" spans="19:21" x14ac:dyDescent="0.35">
      <c r="S4746" s="43"/>
      <c r="U4746" s="43"/>
    </row>
    <row r="4747" spans="19:21" x14ac:dyDescent="0.35">
      <c r="S4747" s="43"/>
      <c r="U4747" s="43"/>
    </row>
    <row r="4748" spans="19:21" x14ac:dyDescent="0.35">
      <c r="S4748" s="43"/>
      <c r="U4748" s="43"/>
    </row>
    <row r="4749" spans="19:21" x14ac:dyDescent="0.35">
      <c r="S4749" s="43"/>
      <c r="U4749" s="43"/>
    </row>
    <row r="4750" spans="19:21" x14ac:dyDescent="0.35">
      <c r="S4750" s="43"/>
      <c r="U4750" s="43"/>
    </row>
    <row r="4751" spans="19:21" x14ac:dyDescent="0.35">
      <c r="S4751" s="43"/>
      <c r="U4751" s="43"/>
    </row>
    <row r="4752" spans="19:21" x14ac:dyDescent="0.35">
      <c r="S4752" s="43"/>
      <c r="U4752" s="43"/>
    </row>
    <row r="4753" spans="19:21" x14ac:dyDescent="0.35">
      <c r="S4753" s="43"/>
      <c r="U4753" s="43"/>
    </row>
    <row r="4754" spans="19:21" x14ac:dyDescent="0.35">
      <c r="S4754" s="43"/>
      <c r="U4754" s="43"/>
    </row>
    <row r="4755" spans="19:21" x14ac:dyDescent="0.35">
      <c r="S4755" s="43"/>
      <c r="U4755" s="43"/>
    </row>
    <row r="4756" spans="19:21" x14ac:dyDescent="0.35">
      <c r="S4756" s="43"/>
      <c r="U4756" s="43"/>
    </row>
    <row r="4757" spans="19:21" x14ac:dyDescent="0.35">
      <c r="S4757" s="43"/>
      <c r="U4757" s="43"/>
    </row>
    <row r="4758" spans="19:21" x14ac:dyDescent="0.35">
      <c r="S4758" s="43"/>
      <c r="U4758" s="43"/>
    </row>
    <row r="4759" spans="19:21" x14ac:dyDescent="0.35">
      <c r="S4759" s="43"/>
      <c r="U4759" s="43"/>
    </row>
    <row r="4760" spans="19:21" x14ac:dyDescent="0.35">
      <c r="S4760" s="43"/>
      <c r="U4760" s="43"/>
    </row>
    <row r="4761" spans="19:21" x14ac:dyDescent="0.35">
      <c r="S4761" s="43"/>
      <c r="U4761" s="43"/>
    </row>
    <row r="4762" spans="19:21" x14ac:dyDescent="0.35">
      <c r="S4762" s="43"/>
      <c r="U4762" s="43"/>
    </row>
    <row r="4763" spans="19:21" x14ac:dyDescent="0.35">
      <c r="S4763" s="43"/>
      <c r="U4763" s="43"/>
    </row>
    <row r="4764" spans="19:21" x14ac:dyDescent="0.35">
      <c r="S4764" s="43"/>
      <c r="U4764" s="43"/>
    </row>
    <row r="4765" spans="19:21" x14ac:dyDescent="0.35">
      <c r="S4765" s="43"/>
      <c r="U4765" s="43"/>
    </row>
    <row r="4766" spans="19:21" x14ac:dyDescent="0.35">
      <c r="S4766" s="43"/>
      <c r="U4766" s="43"/>
    </row>
    <row r="4767" spans="19:21" x14ac:dyDescent="0.35">
      <c r="S4767" s="43"/>
      <c r="U4767" s="43"/>
    </row>
    <row r="4768" spans="19:21" x14ac:dyDescent="0.35">
      <c r="S4768" s="43"/>
      <c r="U4768" s="43"/>
    </row>
    <row r="4769" spans="19:21" x14ac:dyDescent="0.35">
      <c r="S4769" s="43"/>
      <c r="U4769" s="43"/>
    </row>
    <row r="4770" spans="19:21" x14ac:dyDescent="0.35">
      <c r="S4770" s="43"/>
      <c r="U4770" s="43"/>
    </row>
    <row r="4771" spans="19:21" x14ac:dyDescent="0.35">
      <c r="S4771" s="43"/>
      <c r="U4771" s="43"/>
    </row>
    <row r="4772" spans="19:21" x14ac:dyDescent="0.35">
      <c r="S4772" s="43"/>
      <c r="U4772" s="43"/>
    </row>
    <row r="4773" spans="19:21" x14ac:dyDescent="0.35">
      <c r="S4773" s="43"/>
      <c r="U4773" s="43"/>
    </row>
    <row r="4774" spans="19:21" x14ac:dyDescent="0.35">
      <c r="S4774" s="43"/>
      <c r="U4774" s="43"/>
    </row>
    <row r="4775" spans="19:21" x14ac:dyDescent="0.35">
      <c r="S4775" s="43"/>
      <c r="U4775" s="43"/>
    </row>
    <row r="4776" spans="19:21" x14ac:dyDescent="0.35">
      <c r="S4776" s="43"/>
      <c r="U4776" s="43"/>
    </row>
    <row r="4777" spans="19:21" x14ac:dyDescent="0.35">
      <c r="S4777" s="43"/>
      <c r="U4777" s="43"/>
    </row>
    <row r="4778" spans="19:21" x14ac:dyDescent="0.35">
      <c r="S4778" s="43"/>
      <c r="U4778" s="43"/>
    </row>
    <row r="4779" spans="19:21" x14ac:dyDescent="0.35">
      <c r="S4779" s="43"/>
      <c r="U4779" s="43"/>
    </row>
    <row r="4780" spans="19:21" x14ac:dyDescent="0.35">
      <c r="S4780" s="43"/>
      <c r="U4780" s="43"/>
    </row>
    <row r="4781" spans="19:21" x14ac:dyDescent="0.35">
      <c r="S4781" s="43"/>
      <c r="U4781" s="43"/>
    </row>
    <row r="4782" spans="19:21" x14ac:dyDescent="0.35">
      <c r="S4782" s="43"/>
      <c r="U4782" s="43"/>
    </row>
    <row r="4783" spans="19:21" x14ac:dyDescent="0.35">
      <c r="S4783" s="43"/>
      <c r="U4783" s="43"/>
    </row>
    <row r="4784" spans="19:21" x14ac:dyDescent="0.35">
      <c r="S4784" s="43"/>
      <c r="U4784" s="43"/>
    </row>
    <row r="4785" spans="19:21" x14ac:dyDescent="0.35">
      <c r="S4785" s="43"/>
      <c r="U4785" s="43"/>
    </row>
    <row r="4786" spans="19:21" x14ac:dyDescent="0.35">
      <c r="S4786" s="43"/>
      <c r="U4786" s="43"/>
    </row>
    <row r="4787" spans="19:21" x14ac:dyDescent="0.35">
      <c r="S4787" s="43"/>
      <c r="U4787" s="43"/>
    </row>
    <row r="4788" spans="19:21" x14ac:dyDescent="0.35">
      <c r="S4788" s="43"/>
      <c r="U4788" s="43"/>
    </row>
    <row r="4789" spans="19:21" x14ac:dyDescent="0.35">
      <c r="S4789" s="43"/>
      <c r="U4789" s="43"/>
    </row>
    <row r="4790" spans="19:21" x14ac:dyDescent="0.35">
      <c r="S4790" s="43"/>
      <c r="U4790" s="43"/>
    </row>
    <row r="4791" spans="19:21" x14ac:dyDescent="0.35">
      <c r="S4791" s="43"/>
      <c r="U4791" s="43"/>
    </row>
    <row r="4792" spans="19:21" x14ac:dyDescent="0.35">
      <c r="S4792" s="43"/>
      <c r="U4792" s="43"/>
    </row>
    <row r="4793" spans="19:21" x14ac:dyDescent="0.35">
      <c r="S4793" s="43"/>
      <c r="U4793" s="43"/>
    </row>
    <row r="4794" spans="19:21" x14ac:dyDescent="0.35">
      <c r="S4794" s="43"/>
      <c r="U4794" s="43"/>
    </row>
    <row r="4795" spans="19:21" x14ac:dyDescent="0.35">
      <c r="S4795" s="43"/>
      <c r="U4795" s="43"/>
    </row>
    <row r="4796" spans="19:21" x14ac:dyDescent="0.35">
      <c r="S4796" s="43"/>
      <c r="U4796" s="43"/>
    </row>
    <row r="4797" spans="19:21" x14ac:dyDescent="0.35">
      <c r="S4797" s="43"/>
      <c r="U4797" s="43"/>
    </row>
    <row r="4798" spans="19:21" x14ac:dyDescent="0.35">
      <c r="S4798" s="43"/>
      <c r="U4798" s="43"/>
    </row>
    <row r="4799" spans="19:21" x14ac:dyDescent="0.35">
      <c r="S4799" s="43"/>
      <c r="U4799" s="43"/>
    </row>
    <row r="4800" spans="19:21" x14ac:dyDescent="0.35">
      <c r="S4800" s="43"/>
      <c r="U4800" s="43"/>
    </row>
    <row r="4801" spans="19:21" x14ac:dyDescent="0.35">
      <c r="S4801" s="43"/>
      <c r="U4801" s="43"/>
    </row>
    <row r="4802" spans="19:21" x14ac:dyDescent="0.35">
      <c r="S4802" s="43"/>
      <c r="U4802" s="43"/>
    </row>
    <row r="4803" spans="19:21" x14ac:dyDescent="0.35">
      <c r="S4803" s="43"/>
      <c r="U4803" s="43"/>
    </row>
    <row r="4804" spans="19:21" x14ac:dyDescent="0.35">
      <c r="S4804" s="43"/>
      <c r="U4804" s="43"/>
    </row>
    <row r="4805" spans="19:21" x14ac:dyDescent="0.35">
      <c r="S4805" s="43"/>
      <c r="U4805" s="43"/>
    </row>
    <row r="4806" spans="19:21" x14ac:dyDescent="0.35">
      <c r="S4806" s="43"/>
      <c r="U4806" s="43"/>
    </row>
    <row r="4807" spans="19:21" x14ac:dyDescent="0.35">
      <c r="S4807" s="43"/>
      <c r="U4807" s="43"/>
    </row>
    <row r="4808" spans="19:21" x14ac:dyDescent="0.35">
      <c r="S4808" s="43"/>
      <c r="U4808" s="43"/>
    </row>
    <row r="4809" spans="19:21" x14ac:dyDescent="0.35">
      <c r="S4809" s="43"/>
      <c r="U4809" s="43"/>
    </row>
    <row r="4810" spans="19:21" x14ac:dyDescent="0.35">
      <c r="S4810" s="43"/>
      <c r="U4810" s="43"/>
    </row>
    <row r="4811" spans="19:21" x14ac:dyDescent="0.35">
      <c r="S4811" s="43"/>
      <c r="U4811" s="43"/>
    </row>
    <row r="4812" spans="19:21" x14ac:dyDescent="0.35">
      <c r="S4812" s="43"/>
      <c r="U4812" s="43"/>
    </row>
    <row r="4813" spans="19:21" x14ac:dyDescent="0.35">
      <c r="S4813" s="43"/>
      <c r="U4813" s="43"/>
    </row>
    <row r="4814" spans="19:21" x14ac:dyDescent="0.35">
      <c r="S4814" s="43"/>
      <c r="U4814" s="43"/>
    </row>
    <row r="4815" spans="19:21" x14ac:dyDescent="0.35">
      <c r="S4815" s="43"/>
      <c r="U4815" s="43"/>
    </row>
    <row r="4816" spans="19:21" x14ac:dyDescent="0.35">
      <c r="S4816" s="43"/>
      <c r="U4816" s="43"/>
    </row>
    <row r="4817" spans="19:21" x14ac:dyDescent="0.35">
      <c r="S4817" s="43"/>
      <c r="U4817" s="43"/>
    </row>
    <row r="4818" spans="19:21" x14ac:dyDescent="0.35">
      <c r="S4818" s="43"/>
      <c r="U4818" s="43"/>
    </row>
    <row r="4819" spans="19:21" x14ac:dyDescent="0.35">
      <c r="S4819" s="43"/>
      <c r="U4819" s="43"/>
    </row>
    <row r="4820" spans="19:21" x14ac:dyDescent="0.35">
      <c r="S4820" s="43"/>
      <c r="U4820" s="43"/>
    </row>
    <row r="4821" spans="19:21" x14ac:dyDescent="0.35">
      <c r="S4821" s="43"/>
      <c r="U4821" s="43"/>
    </row>
    <row r="4822" spans="19:21" x14ac:dyDescent="0.35">
      <c r="S4822" s="43"/>
      <c r="U4822" s="43"/>
    </row>
    <row r="4823" spans="19:21" x14ac:dyDescent="0.35">
      <c r="S4823" s="43"/>
      <c r="U4823" s="43"/>
    </row>
    <row r="4824" spans="19:21" x14ac:dyDescent="0.35">
      <c r="S4824" s="43"/>
      <c r="U4824" s="43"/>
    </row>
    <row r="4825" spans="19:21" x14ac:dyDescent="0.35">
      <c r="S4825" s="43"/>
      <c r="U4825" s="43"/>
    </row>
    <row r="4826" spans="19:21" x14ac:dyDescent="0.35">
      <c r="S4826" s="43"/>
      <c r="U4826" s="43"/>
    </row>
    <row r="4827" spans="19:21" x14ac:dyDescent="0.35">
      <c r="S4827" s="43"/>
      <c r="U4827" s="43"/>
    </row>
    <row r="4828" spans="19:21" x14ac:dyDescent="0.35">
      <c r="S4828" s="43"/>
      <c r="U4828" s="43"/>
    </row>
    <row r="4829" spans="19:21" x14ac:dyDescent="0.35">
      <c r="S4829" s="43"/>
      <c r="U4829" s="43"/>
    </row>
    <row r="4830" spans="19:21" x14ac:dyDescent="0.35">
      <c r="S4830" s="43"/>
      <c r="U4830" s="43"/>
    </row>
    <row r="4831" spans="19:21" x14ac:dyDescent="0.35">
      <c r="S4831" s="43"/>
      <c r="U4831" s="43"/>
    </row>
    <row r="4832" spans="19:21" x14ac:dyDescent="0.35">
      <c r="S4832" s="43"/>
      <c r="U4832" s="43"/>
    </row>
    <row r="4833" spans="19:21" x14ac:dyDescent="0.35">
      <c r="S4833" s="43"/>
      <c r="U4833" s="43"/>
    </row>
    <row r="4834" spans="19:21" x14ac:dyDescent="0.35">
      <c r="S4834" s="43"/>
      <c r="U4834" s="43"/>
    </row>
    <row r="4835" spans="19:21" x14ac:dyDescent="0.35">
      <c r="S4835" s="43"/>
      <c r="U4835" s="43"/>
    </row>
    <row r="4836" spans="19:21" x14ac:dyDescent="0.35">
      <c r="S4836" s="43"/>
      <c r="U4836" s="43"/>
    </row>
    <row r="4837" spans="19:21" x14ac:dyDescent="0.35">
      <c r="S4837" s="43"/>
      <c r="U4837" s="43"/>
    </row>
    <row r="4838" spans="19:21" x14ac:dyDescent="0.35">
      <c r="S4838" s="43"/>
      <c r="U4838" s="43"/>
    </row>
    <row r="4839" spans="19:21" x14ac:dyDescent="0.35">
      <c r="S4839" s="43"/>
      <c r="U4839" s="43"/>
    </row>
    <row r="4840" spans="19:21" x14ac:dyDescent="0.35">
      <c r="S4840" s="43"/>
      <c r="U4840" s="43"/>
    </row>
    <row r="4841" spans="19:21" x14ac:dyDescent="0.35">
      <c r="S4841" s="43"/>
      <c r="U4841" s="43"/>
    </row>
    <row r="4842" spans="19:21" x14ac:dyDescent="0.35">
      <c r="S4842" s="43"/>
      <c r="U4842" s="43"/>
    </row>
    <row r="4843" spans="19:21" x14ac:dyDescent="0.35">
      <c r="S4843" s="43"/>
      <c r="U4843" s="43"/>
    </row>
    <row r="4844" spans="19:21" x14ac:dyDescent="0.35">
      <c r="S4844" s="43"/>
      <c r="U4844" s="43"/>
    </row>
    <row r="4845" spans="19:21" x14ac:dyDescent="0.35">
      <c r="S4845" s="43"/>
      <c r="U4845" s="43"/>
    </row>
    <row r="4846" spans="19:21" x14ac:dyDescent="0.35">
      <c r="S4846" s="43"/>
      <c r="U4846" s="43"/>
    </row>
    <row r="4847" spans="19:21" x14ac:dyDescent="0.35">
      <c r="S4847" s="43"/>
      <c r="U4847" s="43"/>
    </row>
    <row r="4848" spans="19:21" x14ac:dyDescent="0.35">
      <c r="S4848" s="43"/>
      <c r="U4848" s="43"/>
    </row>
    <row r="4849" spans="19:21" x14ac:dyDescent="0.35">
      <c r="S4849" s="43"/>
      <c r="U4849" s="43"/>
    </row>
    <row r="4850" spans="19:21" x14ac:dyDescent="0.35">
      <c r="S4850" s="43"/>
      <c r="U4850" s="43"/>
    </row>
    <row r="4851" spans="19:21" x14ac:dyDescent="0.35">
      <c r="S4851" s="43"/>
      <c r="U4851" s="43"/>
    </row>
    <row r="4852" spans="19:21" x14ac:dyDescent="0.35">
      <c r="S4852" s="43"/>
      <c r="U4852" s="43"/>
    </row>
    <row r="4853" spans="19:21" x14ac:dyDescent="0.35">
      <c r="S4853" s="43"/>
      <c r="U4853" s="43"/>
    </row>
    <row r="4854" spans="19:21" x14ac:dyDescent="0.35">
      <c r="S4854" s="43"/>
      <c r="U4854" s="43"/>
    </row>
    <row r="4855" spans="19:21" x14ac:dyDescent="0.35">
      <c r="S4855" s="43"/>
      <c r="U4855" s="43"/>
    </row>
    <row r="4856" spans="19:21" x14ac:dyDescent="0.35">
      <c r="S4856" s="43"/>
      <c r="U4856" s="43"/>
    </row>
    <row r="4857" spans="19:21" x14ac:dyDescent="0.35">
      <c r="S4857" s="43"/>
      <c r="U4857" s="43"/>
    </row>
    <row r="4858" spans="19:21" x14ac:dyDescent="0.35">
      <c r="S4858" s="43"/>
      <c r="U4858" s="43"/>
    </row>
    <row r="4859" spans="19:21" x14ac:dyDescent="0.35">
      <c r="S4859" s="43"/>
      <c r="U4859" s="43"/>
    </row>
    <row r="4860" spans="19:21" x14ac:dyDescent="0.35">
      <c r="S4860" s="43"/>
      <c r="U4860" s="43"/>
    </row>
    <row r="4861" spans="19:21" x14ac:dyDescent="0.35">
      <c r="S4861" s="43"/>
      <c r="U4861" s="43"/>
    </row>
    <row r="4862" spans="19:21" x14ac:dyDescent="0.35">
      <c r="S4862" s="43"/>
      <c r="U4862" s="43"/>
    </row>
    <row r="4863" spans="19:21" x14ac:dyDescent="0.35">
      <c r="S4863" s="43"/>
      <c r="U4863" s="43"/>
    </row>
    <row r="4864" spans="19:21" x14ac:dyDescent="0.35">
      <c r="S4864" s="43"/>
      <c r="U4864" s="43"/>
    </row>
    <row r="4865" spans="19:21" x14ac:dyDescent="0.35">
      <c r="S4865" s="43"/>
      <c r="U4865" s="43"/>
    </row>
    <row r="4866" spans="19:21" x14ac:dyDescent="0.35">
      <c r="S4866" s="43"/>
      <c r="U4866" s="43"/>
    </row>
    <row r="4867" spans="19:21" x14ac:dyDescent="0.35">
      <c r="S4867" s="43"/>
      <c r="U4867" s="43"/>
    </row>
    <row r="4868" spans="19:21" x14ac:dyDescent="0.35">
      <c r="S4868" s="43"/>
      <c r="U4868" s="43"/>
    </row>
    <row r="4869" spans="19:21" x14ac:dyDescent="0.35">
      <c r="S4869" s="43"/>
      <c r="U4869" s="43"/>
    </row>
    <row r="4870" spans="19:21" x14ac:dyDescent="0.35">
      <c r="S4870" s="43"/>
      <c r="U4870" s="43"/>
    </row>
    <row r="4871" spans="19:21" x14ac:dyDescent="0.35">
      <c r="S4871" s="43"/>
      <c r="U4871" s="43"/>
    </row>
    <row r="4872" spans="19:21" x14ac:dyDescent="0.35">
      <c r="S4872" s="43"/>
      <c r="U4872" s="43"/>
    </row>
    <row r="4873" spans="19:21" x14ac:dyDescent="0.35">
      <c r="S4873" s="43"/>
      <c r="U4873" s="43"/>
    </row>
    <row r="4874" spans="19:21" x14ac:dyDescent="0.35">
      <c r="S4874" s="43"/>
      <c r="U4874" s="43"/>
    </row>
    <row r="4875" spans="19:21" x14ac:dyDescent="0.35">
      <c r="S4875" s="43"/>
      <c r="U4875" s="43"/>
    </row>
    <row r="4876" spans="19:21" x14ac:dyDescent="0.35">
      <c r="S4876" s="43"/>
      <c r="U4876" s="43"/>
    </row>
    <row r="4877" spans="19:21" x14ac:dyDescent="0.35">
      <c r="S4877" s="43"/>
      <c r="U4877" s="43"/>
    </row>
    <row r="4878" spans="19:21" x14ac:dyDescent="0.35">
      <c r="S4878" s="43"/>
      <c r="U4878" s="43"/>
    </row>
    <row r="4879" spans="19:21" x14ac:dyDescent="0.35">
      <c r="S4879" s="43"/>
      <c r="U4879" s="43"/>
    </row>
    <row r="4880" spans="19:21" x14ac:dyDescent="0.35">
      <c r="S4880" s="43"/>
      <c r="U4880" s="43"/>
    </row>
    <row r="4881" spans="19:21" x14ac:dyDescent="0.35">
      <c r="S4881" s="43"/>
      <c r="U4881" s="43"/>
    </row>
    <row r="4882" spans="19:21" x14ac:dyDescent="0.35">
      <c r="S4882" s="43"/>
      <c r="U4882" s="43"/>
    </row>
    <row r="4883" spans="19:21" x14ac:dyDescent="0.35">
      <c r="S4883" s="43"/>
      <c r="U4883" s="43"/>
    </row>
    <row r="4884" spans="19:21" x14ac:dyDescent="0.35">
      <c r="S4884" s="43"/>
      <c r="U4884" s="43"/>
    </row>
    <row r="4885" spans="19:21" x14ac:dyDescent="0.35">
      <c r="S4885" s="43"/>
      <c r="U4885" s="43"/>
    </row>
    <row r="4886" spans="19:21" x14ac:dyDescent="0.35">
      <c r="S4886" s="43"/>
      <c r="U4886" s="43"/>
    </row>
    <row r="4887" spans="19:21" x14ac:dyDescent="0.35">
      <c r="S4887" s="43"/>
      <c r="U4887" s="43"/>
    </row>
    <row r="4888" spans="19:21" x14ac:dyDescent="0.35">
      <c r="S4888" s="43"/>
      <c r="U4888" s="43"/>
    </row>
    <row r="4889" spans="19:21" x14ac:dyDescent="0.35">
      <c r="S4889" s="43"/>
      <c r="U4889" s="43"/>
    </row>
    <row r="4890" spans="19:21" x14ac:dyDescent="0.35">
      <c r="S4890" s="43"/>
      <c r="U4890" s="43"/>
    </row>
    <row r="4891" spans="19:21" x14ac:dyDescent="0.35">
      <c r="S4891" s="43"/>
      <c r="U4891" s="43"/>
    </row>
    <row r="4892" spans="19:21" x14ac:dyDescent="0.35">
      <c r="S4892" s="43"/>
      <c r="U4892" s="43"/>
    </row>
    <row r="4893" spans="19:21" x14ac:dyDescent="0.35">
      <c r="S4893" s="43"/>
      <c r="U4893" s="43"/>
    </row>
    <row r="4894" spans="19:21" x14ac:dyDescent="0.35">
      <c r="S4894" s="43"/>
      <c r="U4894" s="43"/>
    </row>
    <row r="4895" spans="19:21" x14ac:dyDescent="0.35">
      <c r="S4895" s="43"/>
      <c r="U4895" s="43"/>
    </row>
    <row r="4896" spans="19:21" x14ac:dyDescent="0.35">
      <c r="S4896" s="43"/>
      <c r="U4896" s="43"/>
    </row>
    <row r="4897" spans="19:21" x14ac:dyDescent="0.35">
      <c r="S4897" s="43"/>
      <c r="U4897" s="43"/>
    </row>
    <row r="4898" spans="19:21" x14ac:dyDescent="0.35">
      <c r="S4898" s="43"/>
      <c r="U4898" s="43"/>
    </row>
    <row r="4899" spans="19:21" x14ac:dyDescent="0.35">
      <c r="S4899" s="43"/>
      <c r="U4899" s="43"/>
    </row>
    <row r="4900" spans="19:21" x14ac:dyDescent="0.35">
      <c r="S4900" s="43"/>
      <c r="U4900" s="43"/>
    </row>
    <row r="4901" spans="19:21" x14ac:dyDescent="0.35">
      <c r="S4901" s="43"/>
      <c r="U4901" s="43"/>
    </row>
    <row r="4902" spans="19:21" x14ac:dyDescent="0.35">
      <c r="S4902" s="43"/>
      <c r="U4902" s="43"/>
    </row>
    <row r="4903" spans="19:21" x14ac:dyDescent="0.35">
      <c r="S4903" s="43"/>
      <c r="U4903" s="43"/>
    </row>
    <row r="4904" spans="19:21" x14ac:dyDescent="0.35">
      <c r="S4904" s="43"/>
      <c r="U4904" s="43"/>
    </row>
    <row r="4905" spans="19:21" x14ac:dyDescent="0.35">
      <c r="S4905" s="43"/>
      <c r="U4905" s="43"/>
    </row>
    <row r="4906" spans="19:21" x14ac:dyDescent="0.35">
      <c r="S4906" s="43"/>
      <c r="U4906" s="43"/>
    </row>
    <row r="4907" spans="19:21" x14ac:dyDescent="0.35">
      <c r="S4907" s="43"/>
      <c r="U4907" s="43"/>
    </row>
    <row r="4908" spans="19:21" x14ac:dyDescent="0.35">
      <c r="S4908" s="43"/>
      <c r="U4908" s="43"/>
    </row>
    <row r="4909" spans="19:21" x14ac:dyDescent="0.35">
      <c r="S4909" s="43"/>
      <c r="U4909" s="43"/>
    </row>
    <row r="4910" spans="19:21" x14ac:dyDescent="0.35">
      <c r="S4910" s="43"/>
      <c r="U4910" s="43"/>
    </row>
    <row r="4911" spans="19:21" x14ac:dyDescent="0.35">
      <c r="S4911" s="43"/>
      <c r="U4911" s="43"/>
    </row>
    <row r="4912" spans="19:21" x14ac:dyDescent="0.35">
      <c r="S4912" s="43"/>
      <c r="U4912" s="43"/>
    </row>
    <row r="4913" spans="19:21" x14ac:dyDescent="0.35">
      <c r="S4913" s="43"/>
      <c r="U4913" s="43"/>
    </row>
    <row r="4914" spans="19:21" x14ac:dyDescent="0.35">
      <c r="S4914" s="43"/>
      <c r="U4914" s="43"/>
    </row>
    <row r="4915" spans="19:21" x14ac:dyDescent="0.35">
      <c r="S4915" s="43"/>
      <c r="U4915" s="43"/>
    </row>
    <row r="4916" spans="19:21" x14ac:dyDescent="0.35">
      <c r="S4916" s="43"/>
      <c r="U4916" s="43"/>
    </row>
    <row r="4917" spans="19:21" x14ac:dyDescent="0.35">
      <c r="S4917" s="43"/>
      <c r="U4917" s="43"/>
    </row>
    <row r="4918" spans="19:21" x14ac:dyDescent="0.35">
      <c r="S4918" s="43"/>
      <c r="U4918" s="43"/>
    </row>
    <row r="4919" spans="19:21" x14ac:dyDescent="0.35">
      <c r="S4919" s="43"/>
      <c r="U4919" s="43"/>
    </row>
    <row r="4920" spans="19:21" x14ac:dyDescent="0.35">
      <c r="S4920" s="43"/>
      <c r="U4920" s="43"/>
    </row>
    <row r="4921" spans="19:21" x14ac:dyDescent="0.35">
      <c r="S4921" s="43"/>
      <c r="U4921" s="43"/>
    </row>
    <row r="4922" spans="19:21" x14ac:dyDescent="0.35">
      <c r="S4922" s="43"/>
      <c r="U4922" s="43"/>
    </row>
    <row r="4923" spans="19:21" x14ac:dyDescent="0.35">
      <c r="S4923" s="43"/>
      <c r="U4923" s="43"/>
    </row>
    <row r="4924" spans="19:21" x14ac:dyDescent="0.35">
      <c r="S4924" s="43"/>
      <c r="U4924" s="43"/>
    </row>
    <row r="4925" spans="19:21" x14ac:dyDescent="0.35">
      <c r="S4925" s="43"/>
      <c r="U4925" s="43"/>
    </row>
    <row r="4926" spans="19:21" x14ac:dyDescent="0.35">
      <c r="S4926" s="43"/>
      <c r="U4926" s="43"/>
    </row>
    <row r="4927" spans="19:21" x14ac:dyDescent="0.35">
      <c r="S4927" s="43"/>
      <c r="U4927" s="43"/>
    </row>
    <row r="4928" spans="19:21" x14ac:dyDescent="0.35">
      <c r="S4928" s="43"/>
      <c r="U4928" s="43"/>
    </row>
    <row r="4929" spans="19:21" x14ac:dyDescent="0.35">
      <c r="S4929" s="43"/>
      <c r="U4929" s="43"/>
    </row>
    <row r="4930" spans="19:21" x14ac:dyDescent="0.35">
      <c r="S4930" s="43"/>
      <c r="U4930" s="43"/>
    </row>
    <row r="4931" spans="19:21" x14ac:dyDescent="0.35">
      <c r="S4931" s="43"/>
      <c r="U4931" s="43"/>
    </row>
    <row r="4932" spans="19:21" x14ac:dyDescent="0.35">
      <c r="S4932" s="43"/>
      <c r="U4932" s="43"/>
    </row>
    <row r="4933" spans="19:21" x14ac:dyDescent="0.35">
      <c r="S4933" s="43"/>
      <c r="U4933" s="43"/>
    </row>
    <row r="4934" spans="19:21" x14ac:dyDescent="0.35">
      <c r="S4934" s="43"/>
      <c r="U4934" s="43"/>
    </row>
    <row r="4935" spans="19:21" x14ac:dyDescent="0.35">
      <c r="S4935" s="43"/>
      <c r="U4935" s="43"/>
    </row>
    <row r="4936" spans="19:21" x14ac:dyDescent="0.35">
      <c r="S4936" s="43"/>
      <c r="U4936" s="43"/>
    </row>
    <row r="4937" spans="19:21" x14ac:dyDescent="0.35">
      <c r="S4937" s="43"/>
      <c r="U4937" s="43"/>
    </row>
    <row r="4938" spans="19:21" x14ac:dyDescent="0.35">
      <c r="S4938" s="43"/>
      <c r="U4938" s="43"/>
    </row>
    <row r="4939" spans="19:21" x14ac:dyDescent="0.35">
      <c r="S4939" s="43"/>
      <c r="U4939" s="43"/>
    </row>
    <row r="4940" spans="19:21" x14ac:dyDescent="0.35">
      <c r="S4940" s="43"/>
      <c r="U4940" s="43"/>
    </row>
    <row r="4941" spans="19:21" x14ac:dyDescent="0.35">
      <c r="S4941" s="43"/>
      <c r="U4941" s="43"/>
    </row>
    <row r="4942" spans="19:21" x14ac:dyDescent="0.35">
      <c r="S4942" s="43"/>
      <c r="U4942" s="43"/>
    </row>
    <row r="4943" spans="19:21" x14ac:dyDescent="0.35">
      <c r="S4943" s="43"/>
      <c r="U4943" s="43"/>
    </row>
    <row r="4944" spans="19:21" x14ac:dyDescent="0.35">
      <c r="S4944" s="43"/>
      <c r="U4944" s="43"/>
    </row>
    <row r="4945" spans="19:21" x14ac:dyDescent="0.35">
      <c r="S4945" s="43"/>
      <c r="U4945" s="43"/>
    </row>
    <row r="4946" spans="19:21" x14ac:dyDescent="0.35">
      <c r="S4946" s="43"/>
      <c r="U4946" s="43"/>
    </row>
    <row r="4947" spans="19:21" x14ac:dyDescent="0.35">
      <c r="S4947" s="43"/>
      <c r="U4947" s="43"/>
    </row>
    <row r="4948" spans="19:21" x14ac:dyDescent="0.35">
      <c r="S4948" s="43"/>
      <c r="U4948" s="43"/>
    </row>
    <row r="4949" spans="19:21" x14ac:dyDescent="0.35">
      <c r="S4949" s="43"/>
      <c r="U4949" s="43"/>
    </row>
    <row r="4950" spans="19:21" x14ac:dyDescent="0.35">
      <c r="S4950" s="43"/>
      <c r="U4950" s="43"/>
    </row>
    <row r="4951" spans="19:21" x14ac:dyDescent="0.35">
      <c r="S4951" s="43"/>
      <c r="U4951" s="43"/>
    </row>
    <row r="4952" spans="19:21" x14ac:dyDescent="0.35">
      <c r="S4952" s="43"/>
      <c r="U4952" s="43"/>
    </row>
    <row r="4953" spans="19:21" x14ac:dyDescent="0.35">
      <c r="S4953" s="43"/>
      <c r="U4953" s="43"/>
    </row>
    <row r="4954" spans="19:21" x14ac:dyDescent="0.35">
      <c r="S4954" s="43"/>
      <c r="U4954" s="43"/>
    </row>
    <row r="4955" spans="19:21" x14ac:dyDescent="0.35">
      <c r="S4955" s="43"/>
      <c r="U4955" s="43"/>
    </row>
    <row r="4956" spans="19:21" x14ac:dyDescent="0.35">
      <c r="S4956" s="43"/>
      <c r="U4956" s="43"/>
    </row>
    <row r="4957" spans="19:21" x14ac:dyDescent="0.35">
      <c r="S4957" s="43"/>
      <c r="U4957" s="43"/>
    </row>
    <row r="4958" spans="19:21" x14ac:dyDescent="0.35">
      <c r="S4958" s="43"/>
      <c r="U4958" s="43"/>
    </row>
    <row r="4959" spans="19:21" x14ac:dyDescent="0.35">
      <c r="S4959" s="43"/>
      <c r="U4959" s="43"/>
    </row>
    <row r="4960" spans="19:21" x14ac:dyDescent="0.35">
      <c r="S4960" s="43"/>
      <c r="U4960" s="43"/>
    </row>
    <row r="4961" spans="19:21" x14ac:dyDescent="0.35">
      <c r="S4961" s="43"/>
      <c r="U4961" s="43"/>
    </row>
    <row r="4962" spans="19:21" x14ac:dyDescent="0.35">
      <c r="S4962" s="43"/>
      <c r="U4962" s="43"/>
    </row>
    <row r="4963" spans="19:21" x14ac:dyDescent="0.35">
      <c r="S4963" s="43"/>
      <c r="U4963" s="43"/>
    </row>
    <row r="4964" spans="19:21" x14ac:dyDescent="0.35">
      <c r="S4964" s="43"/>
      <c r="U4964" s="43"/>
    </row>
    <row r="4965" spans="19:21" x14ac:dyDescent="0.35">
      <c r="S4965" s="43"/>
      <c r="U4965" s="43"/>
    </row>
    <row r="4966" spans="19:21" x14ac:dyDescent="0.35">
      <c r="S4966" s="43"/>
      <c r="U4966" s="43"/>
    </row>
    <row r="4967" spans="19:21" x14ac:dyDescent="0.35">
      <c r="S4967" s="43"/>
      <c r="U4967" s="43"/>
    </row>
    <row r="4968" spans="19:21" x14ac:dyDescent="0.35">
      <c r="S4968" s="43"/>
      <c r="U4968" s="43"/>
    </row>
    <row r="4969" spans="19:21" x14ac:dyDescent="0.35">
      <c r="S4969" s="43"/>
      <c r="U4969" s="43"/>
    </row>
    <row r="4970" spans="19:21" x14ac:dyDescent="0.35">
      <c r="S4970" s="43"/>
      <c r="U4970" s="43"/>
    </row>
    <row r="4971" spans="19:21" x14ac:dyDescent="0.35">
      <c r="S4971" s="43"/>
      <c r="U4971" s="43"/>
    </row>
    <row r="4972" spans="19:21" x14ac:dyDescent="0.35">
      <c r="S4972" s="43"/>
      <c r="U4972" s="43"/>
    </row>
    <row r="4973" spans="19:21" x14ac:dyDescent="0.35">
      <c r="S4973" s="43"/>
      <c r="U4973" s="43"/>
    </row>
    <row r="4974" spans="19:21" x14ac:dyDescent="0.35">
      <c r="S4974" s="43"/>
      <c r="U4974" s="43"/>
    </row>
    <row r="4975" spans="19:21" x14ac:dyDescent="0.35">
      <c r="S4975" s="43"/>
      <c r="U4975" s="43"/>
    </row>
    <row r="4976" spans="19:21" x14ac:dyDescent="0.35">
      <c r="S4976" s="43"/>
      <c r="U4976" s="43"/>
    </row>
    <row r="4977" spans="19:21" x14ac:dyDescent="0.35">
      <c r="S4977" s="43"/>
      <c r="U4977" s="43"/>
    </row>
    <row r="4978" spans="19:21" x14ac:dyDescent="0.35">
      <c r="S4978" s="43"/>
      <c r="U4978" s="43"/>
    </row>
    <row r="4979" spans="19:21" x14ac:dyDescent="0.35">
      <c r="S4979" s="43"/>
      <c r="U4979" s="43"/>
    </row>
    <row r="4980" spans="19:21" x14ac:dyDescent="0.35">
      <c r="S4980" s="43"/>
      <c r="U4980" s="43"/>
    </row>
    <row r="4981" spans="19:21" x14ac:dyDescent="0.35">
      <c r="S4981" s="43"/>
      <c r="U4981" s="43"/>
    </row>
    <row r="4982" spans="19:21" x14ac:dyDescent="0.35">
      <c r="S4982" s="43"/>
      <c r="U4982" s="43"/>
    </row>
    <row r="4983" spans="19:21" x14ac:dyDescent="0.35">
      <c r="S4983" s="43"/>
      <c r="U4983" s="43"/>
    </row>
    <row r="4984" spans="19:21" x14ac:dyDescent="0.35">
      <c r="S4984" s="43"/>
      <c r="U4984" s="43"/>
    </row>
    <row r="4985" spans="19:21" x14ac:dyDescent="0.35">
      <c r="S4985" s="43"/>
      <c r="U4985" s="43"/>
    </row>
    <row r="4986" spans="19:21" x14ac:dyDescent="0.35">
      <c r="S4986" s="43"/>
      <c r="U4986" s="43"/>
    </row>
    <row r="4987" spans="19:21" x14ac:dyDescent="0.35">
      <c r="S4987" s="43"/>
      <c r="U4987" s="43"/>
    </row>
    <row r="4988" spans="19:21" x14ac:dyDescent="0.35">
      <c r="S4988" s="43"/>
      <c r="U4988" s="43"/>
    </row>
    <row r="4989" spans="19:21" x14ac:dyDescent="0.35">
      <c r="S4989" s="43"/>
      <c r="U4989" s="43"/>
    </row>
    <row r="4990" spans="19:21" x14ac:dyDescent="0.35">
      <c r="S4990" s="43"/>
      <c r="U4990" s="43"/>
    </row>
    <row r="4991" spans="19:21" x14ac:dyDescent="0.35">
      <c r="S4991" s="43"/>
      <c r="U4991" s="43"/>
    </row>
    <row r="4992" spans="19:21" x14ac:dyDescent="0.35">
      <c r="S4992" s="43"/>
      <c r="U4992" s="43"/>
    </row>
    <row r="4993" spans="19:21" x14ac:dyDescent="0.35">
      <c r="S4993" s="43"/>
      <c r="U4993" s="43"/>
    </row>
    <row r="4994" spans="19:21" x14ac:dyDescent="0.35">
      <c r="S4994" s="43"/>
      <c r="U4994" s="43"/>
    </row>
    <row r="4995" spans="19:21" x14ac:dyDescent="0.35">
      <c r="S4995" s="43"/>
      <c r="U4995" s="43"/>
    </row>
    <row r="4996" spans="19:21" x14ac:dyDescent="0.35">
      <c r="S4996" s="43"/>
      <c r="U4996" s="43"/>
    </row>
    <row r="4997" spans="19:21" x14ac:dyDescent="0.35">
      <c r="S4997" s="43"/>
      <c r="U4997" s="43"/>
    </row>
    <row r="4998" spans="19:21" x14ac:dyDescent="0.35">
      <c r="S4998" s="43"/>
      <c r="U4998" s="43"/>
    </row>
    <row r="4999" spans="19:21" x14ac:dyDescent="0.35">
      <c r="S4999" s="43"/>
      <c r="U4999" s="43"/>
    </row>
    <row r="5000" spans="19:21" x14ac:dyDescent="0.35">
      <c r="S5000" s="43"/>
      <c r="U5000" s="43"/>
    </row>
    <row r="5001" spans="19:21" x14ac:dyDescent="0.35">
      <c r="S5001" s="43"/>
      <c r="U5001" s="43"/>
    </row>
    <row r="5002" spans="19:21" x14ac:dyDescent="0.35">
      <c r="S5002" s="43"/>
      <c r="U5002" s="43"/>
    </row>
    <row r="5003" spans="19:21" x14ac:dyDescent="0.35">
      <c r="S5003" s="43"/>
      <c r="U5003" s="43"/>
    </row>
    <row r="5004" spans="19:21" x14ac:dyDescent="0.35">
      <c r="S5004" s="43"/>
      <c r="U5004" s="43"/>
    </row>
    <row r="5005" spans="19:21" x14ac:dyDescent="0.35">
      <c r="S5005" s="43"/>
      <c r="U5005" s="43"/>
    </row>
    <row r="5006" spans="19:21" x14ac:dyDescent="0.35">
      <c r="S5006" s="43"/>
      <c r="U5006" s="43"/>
    </row>
    <row r="5007" spans="19:21" x14ac:dyDescent="0.35">
      <c r="S5007" s="43"/>
      <c r="U5007" s="43"/>
    </row>
    <row r="5008" spans="19:21" x14ac:dyDescent="0.35">
      <c r="S5008" s="43"/>
      <c r="U5008" s="43"/>
    </row>
    <row r="5009" spans="19:21" x14ac:dyDescent="0.35">
      <c r="S5009" s="43"/>
      <c r="U5009" s="43"/>
    </row>
    <row r="5010" spans="19:21" x14ac:dyDescent="0.35">
      <c r="S5010" s="43"/>
      <c r="U5010" s="43"/>
    </row>
    <row r="5011" spans="19:21" x14ac:dyDescent="0.35">
      <c r="S5011" s="43"/>
      <c r="U5011" s="43"/>
    </row>
    <row r="5012" spans="19:21" x14ac:dyDescent="0.35">
      <c r="S5012" s="43"/>
      <c r="U5012" s="43"/>
    </row>
    <row r="5013" spans="19:21" x14ac:dyDescent="0.35">
      <c r="S5013" s="43"/>
      <c r="U5013" s="43"/>
    </row>
    <row r="5014" spans="19:21" x14ac:dyDescent="0.35">
      <c r="S5014" s="43"/>
      <c r="U5014" s="43"/>
    </row>
    <row r="5015" spans="19:21" x14ac:dyDescent="0.35">
      <c r="S5015" s="43"/>
      <c r="U5015" s="43"/>
    </row>
    <row r="5016" spans="19:21" x14ac:dyDescent="0.35">
      <c r="S5016" s="43"/>
      <c r="U5016" s="43"/>
    </row>
    <row r="5017" spans="19:21" x14ac:dyDescent="0.35">
      <c r="S5017" s="43"/>
      <c r="U5017" s="43"/>
    </row>
    <row r="5018" spans="19:21" x14ac:dyDescent="0.35">
      <c r="S5018" s="43"/>
      <c r="U5018" s="43"/>
    </row>
    <row r="5019" spans="19:21" x14ac:dyDescent="0.35">
      <c r="S5019" s="43"/>
      <c r="U5019" s="43"/>
    </row>
    <row r="5020" spans="19:21" x14ac:dyDescent="0.35">
      <c r="S5020" s="43"/>
      <c r="U5020" s="43"/>
    </row>
    <row r="5021" spans="19:21" x14ac:dyDescent="0.35">
      <c r="S5021" s="43"/>
      <c r="U5021" s="43"/>
    </row>
    <row r="5022" spans="19:21" x14ac:dyDescent="0.35">
      <c r="S5022" s="43"/>
      <c r="U5022" s="43"/>
    </row>
    <row r="5023" spans="19:21" x14ac:dyDescent="0.35">
      <c r="S5023" s="43"/>
      <c r="U5023" s="43"/>
    </row>
    <row r="5024" spans="19:21" x14ac:dyDescent="0.35">
      <c r="S5024" s="43"/>
      <c r="U5024" s="43"/>
    </row>
    <row r="5025" spans="19:21" x14ac:dyDescent="0.35">
      <c r="S5025" s="43"/>
      <c r="U5025" s="43"/>
    </row>
    <row r="5026" spans="19:21" x14ac:dyDescent="0.35">
      <c r="S5026" s="43"/>
      <c r="U5026" s="43"/>
    </row>
    <row r="5027" spans="19:21" x14ac:dyDescent="0.35">
      <c r="S5027" s="43"/>
      <c r="U5027" s="43"/>
    </row>
    <row r="5028" spans="19:21" x14ac:dyDescent="0.35">
      <c r="S5028" s="43"/>
      <c r="U5028" s="43"/>
    </row>
    <row r="5029" spans="19:21" x14ac:dyDescent="0.35">
      <c r="S5029" s="43"/>
      <c r="U5029" s="43"/>
    </row>
    <row r="5030" spans="19:21" x14ac:dyDescent="0.35">
      <c r="S5030" s="43"/>
      <c r="U5030" s="43"/>
    </row>
    <row r="5031" spans="19:21" x14ac:dyDescent="0.35">
      <c r="S5031" s="43"/>
      <c r="U5031" s="43"/>
    </row>
    <row r="5032" spans="19:21" x14ac:dyDescent="0.35">
      <c r="S5032" s="43"/>
      <c r="U5032" s="43"/>
    </row>
    <row r="5033" spans="19:21" x14ac:dyDescent="0.35">
      <c r="S5033" s="43"/>
      <c r="U5033" s="43"/>
    </row>
    <row r="5034" spans="19:21" x14ac:dyDescent="0.35">
      <c r="S5034" s="43"/>
      <c r="U5034" s="43"/>
    </row>
    <row r="5035" spans="19:21" x14ac:dyDescent="0.35">
      <c r="S5035" s="43"/>
      <c r="U5035" s="43"/>
    </row>
    <row r="5036" spans="19:21" x14ac:dyDescent="0.35">
      <c r="S5036" s="43"/>
      <c r="U5036" s="43"/>
    </row>
    <row r="5037" spans="19:21" x14ac:dyDescent="0.35">
      <c r="S5037" s="43"/>
      <c r="U5037" s="43"/>
    </row>
    <row r="5038" spans="19:21" x14ac:dyDescent="0.35">
      <c r="S5038" s="43"/>
      <c r="U5038" s="43"/>
    </row>
    <row r="5039" spans="19:21" x14ac:dyDescent="0.35">
      <c r="S5039" s="43"/>
      <c r="U5039" s="43"/>
    </row>
    <row r="5040" spans="19:21" x14ac:dyDescent="0.35">
      <c r="S5040" s="43"/>
      <c r="U5040" s="43"/>
    </row>
    <row r="5041" spans="19:21" x14ac:dyDescent="0.35">
      <c r="S5041" s="43"/>
      <c r="U5041" s="43"/>
    </row>
    <row r="5042" spans="19:21" x14ac:dyDescent="0.35">
      <c r="S5042" s="43"/>
      <c r="U5042" s="43"/>
    </row>
    <row r="5043" spans="19:21" x14ac:dyDescent="0.35">
      <c r="S5043" s="43"/>
      <c r="U5043" s="43"/>
    </row>
    <row r="5044" spans="19:21" x14ac:dyDescent="0.35">
      <c r="S5044" s="43"/>
      <c r="U5044" s="43"/>
    </row>
    <row r="5045" spans="19:21" x14ac:dyDescent="0.35">
      <c r="S5045" s="43"/>
      <c r="U5045" s="43"/>
    </row>
    <row r="5046" spans="19:21" x14ac:dyDescent="0.35">
      <c r="S5046" s="43"/>
      <c r="U5046" s="43"/>
    </row>
    <row r="5047" spans="19:21" x14ac:dyDescent="0.35">
      <c r="S5047" s="43"/>
      <c r="U5047" s="43"/>
    </row>
    <row r="5048" spans="19:21" x14ac:dyDescent="0.35">
      <c r="S5048" s="43"/>
      <c r="U5048" s="43"/>
    </row>
    <row r="5049" spans="19:21" x14ac:dyDescent="0.35">
      <c r="S5049" s="43"/>
      <c r="U5049" s="43"/>
    </row>
    <row r="5050" spans="19:21" x14ac:dyDescent="0.35">
      <c r="S5050" s="43"/>
      <c r="U5050" s="43"/>
    </row>
    <row r="5051" spans="19:21" x14ac:dyDescent="0.35">
      <c r="S5051" s="43"/>
      <c r="U5051" s="43"/>
    </row>
    <row r="5052" spans="19:21" x14ac:dyDescent="0.35">
      <c r="S5052" s="43"/>
      <c r="U5052" s="43"/>
    </row>
    <row r="5053" spans="19:21" x14ac:dyDescent="0.35">
      <c r="S5053" s="43"/>
      <c r="U5053" s="43"/>
    </row>
    <row r="5054" spans="19:21" x14ac:dyDescent="0.35">
      <c r="S5054" s="43"/>
      <c r="U5054" s="43"/>
    </row>
    <row r="5055" spans="19:21" x14ac:dyDescent="0.35">
      <c r="S5055" s="43"/>
      <c r="U5055" s="43"/>
    </row>
    <row r="5056" spans="19:21" x14ac:dyDescent="0.35">
      <c r="S5056" s="43"/>
      <c r="U5056" s="43"/>
    </row>
    <row r="5057" spans="19:21" x14ac:dyDescent="0.35">
      <c r="S5057" s="43"/>
      <c r="U5057" s="43"/>
    </row>
    <row r="5058" spans="19:21" x14ac:dyDescent="0.35">
      <c r="S5058" s="43"/>
      <c r="U5058" s="43"/>
    </row>
    <row r="5059" spans="19:21" x14ac:dyDescent="0.35">
      <c r="S5059" s="43"/>
      <c r="U5059" s="43"/>
    </row>
    <row r="5060" spans="19:21" x14ac:dyDescent="0.35">
      <c r="S5060" s="43"/>
      <c r="U5060" s="43"/>
    </row>
    <row r="5061" spans="19:21" x14ac:dyDescent="0.35">
      <c r="S5061" s="43"/>
      <c r="U5061" s="43"/>
    </row>
    <row r="5062" spans="19:21" x14ac:dyDescent="0.35">
      <c r="S5062" s="43"/>
      <c r="U5062" s="43"/>
    </row>
    <row r="5063" spans="19:21" x14ac:dyDescent="0.35">
      <c r="S5063" s="43"/>
      <c r="U5063" s="43"/>
    </row>
    <row r="5064" spans="19:21" x14ac:dyDescent="0.35">
      <c r="S5064" s="43"/>
      <c r="U5064" s="43"/>
    </row>
    <row r="5065" spans="19:21" x14ac:dyDescent="0.35">
      <c r="S5065" s="43"/>
      <c r="U5065" s="43"/>
    </row>
    <row r="5066" spans="19:21" x14ac:dyDescent="0.35">
      <c r="S5066" s="43"/>
      <c r="U5066" s="43"/>
    </row>
    <row r="5067" spans="19:21" x14ac:dyDescent="0.35">
      <c r="S5067" s="43"/>
      <c r="U5067" s="43"/>
    </row>
    <row r="5068" spans="19:21" x14ac:dyDescent="0.35">
      <c r="S5068" s="43"/>
      <c r="U5068" s="43"/>
    </row>
    <row r="5069" spans="19:21" x14ac:dyDescent="0.35">
      <c r="S5069" s="43"/>
      <c r="U5069" s="43"/>
    </row>
    <row r="5070" spans="19:21" x14ac:dyDescent="0.35">
      <c r="S5070" s="43"/>
      <c r="U5070" s="43"/>
    </row>
    <row r="5071" spans="19:21" x14ac:dyDescent="0.35">
      <c r="S5071" s="43"/>
      <c r="U5071" s="43"/>
    </row>
    <row r="5072" spans="19:21" x14ac:dyDescent="0.35">
      <c r="S5072" s="43"/>
      <c r="U5072" s="43"/>
    </row>
    <row r="5073" spans="19:21" x14ac:dyDescent="0.35">
      <c r="S5073" s="43"/>
      <c r="U5073" s="43"/>
    </row>
    <row r="5074" spans="19:21" x14ac:dyDescent="0.35">
      <c r="S5074" s="43"/>
      <c r="U5074" s="43"/>
    </row>
    <row r="5075" spans="19:21" x14ac:dyDescent="0.35">
      <c r="S5075" s="43"/>
      <c r="U5075" s="43"/>
    </row>
    <row r="5076" spans="19:21" x14ac:dyDescent="0.35">
      <c r="S5076" s="43"/>
      <c r="U5076" s="43"/>
    </row>
    <row r="5077" spans="19:21" x14ac:dyDescent="0.35">
      <c r="S5077" s="43"/>
      <c r="U5077" s="43"/>
    </row>
    <row r="5078" spans="19:21" x14ac:dyDescent="0.35">
      <c r="S5078" s="43"/>
      <c r="U5078" s="43"/>
    </row>
    <row r="5079" spans="19:21" x14ac:dyDescent="0.35">
      <c r="S5079" s="43"/>
      <c r="U5079" s="43"/>
    </row>
    <row r="5080" spans="19:21" x14ac:dyDescent="0.35">
      <c r="S5080" s="43"/>
      <c r="U5080" s="43"/>
    </row>
    <row r="5081" spans="19:21" x14ac:dyDescent="0.35">
      <c r="S5081" s="43"/>
      <c r="U5081" s="43"/>
    </row>
    <row r="5082" spans="19:21" x14ac:dyDescent="0.35">
      <c r="S5082" s="43"/>
      <c r="U5082" s="43"/>
    </row>
    <row r="5083" spans="19:21" x14ac:dyDescent="0.35">
      <c r="S5083" s="43"/>
      <c r="U5083" s="43"/>
    </row>
    <row r="5084" spans="19:21" x14ac:dyDescent="0.35">
      <c r="S5084" s="43"/>
      <c r="U5084" s="43"/>
    </row>
    <row r="5085" spans="19:21" x14ac:dyDescent="0.35">
      <c r="S5085" s="43"/>
      <c r="U5085" s="43"/>
    </row>
    <row r="5086" spans="19:21" x14ac:dyDescent="0.35">
      <c r="S5086" s="43"/>
      <c r="U5086" s="43"/>
    </row>
    <row r="5087" spans="19:21" x14ac:dyDescent="0.35">
      <c r="S5087" s="43"/>
      <c r="U5087" s="43"/>
    </row>
    <row r="5088" spans="19:21" x14ac:dyDescent="0.35">
      <c r="S5088" s="43"/>
      <c r="U5088" s="43"/>
    </row>
    <row r="5089" spans="19:21" x14ac:dyDescent="0.35">
      <c r="S5089" s="43"/>
      <c r="U5089" s="43"/>
    </row>
    <row r="5090" spans="19:21" x14ac:dyDescent="0.35">
      <c r="S5090" s="43"/>
      <c r="U5090" s="43"/>
    </row>
    <row r="5091" spans="19:21" x14ac:dyDescent="0.35">
      <c r="S5091" s="43"/>
      <c r="U5091" s="43"/>
    </row>
    <row r="5092" spans="19:21" x14ac:dyDescent="0.35">
      <c r="S5092" s="43"/>
      <c r="U5092" s="43"/>
    </row>
    <row r="5093" spans="19:21" x14ac:dyDescent="0.35">
      <c r="S5093" s="43"/>
      <c r="U5093" s="43"/>
    </row>
    <row r="5094" spans="19:21" x14ac:dyDescent="0.35">
      <c r="S5094" s="43"/>
      <c r="U5094" s="43"/>
    </row>
    <row r="5095" spans="19:21" x14ac:dyDescent="0.35">
      <c r="S5095" s="43"/>
      <c r="U5095" s="43"/>
    </row>
    <row r="5096" spans="19:21" x14ac:dyDescent="0.35">
      <c r="S5096" s="43"/>
      <c r="U5096" s="43"/>
    </row>
    <row r="5097" spans="19:21" x14ac:dyDescent="0.35">
      <c r="S5097" s="43"/>
      <c r="U5097" s="43"/>
    </row>
    <row r="5098" spans="19:21" x14ac:dyDescent="0.35">
      <c r="S5098" s="43"/>
      <c r="U5098" s="43"/>
    </row>
    <row r="5099" spans="19:21" x14ac:dyDescent="0.35">
      <c r="S5099" s="43"/>
      <c r="U5099" s="43"/>
    </row>
    <row r="5100" spans="19:21" x14ac:dyDescent="0.35">
      <c r="S5100" s="43"/>
      <c r="U5100" s="43"/>
    </row>
    <row r="5101" spans="19:21" x14ac:dyDescent="0.35">
      <c r="S5101" s="43"/>
      <c r="U5101" s="43"/>
    </row>
    <row r="5102" spans="19:21" x14ac:dyDescent="0.35">
      <c r="S5102" s="43"/>
      <c r="U5102" s="43"/>
    </row>
    <row r="5103" spans="19:21" x14ac:dyDescent="0.35">
      <c r="S5103" s="43"/>
      <c r="U5103" s="43"/>
    </row>
    <row r="5104" spans="19:21" x14ac:dyDescent="0.35">
      <c r="S5104" s="43"/>
      <c r="U5104" s="43"/>
    </row>
    <row r="5105" spans="19:21" x14ac:dyDescent="0.35">
      <c r="S5105" s="43"/>
      <c r="U5105" s="43"/>
    </row>
    <row r="5106" spans="19:21" x14ac:dyDescent="0.35">
      <c r="S5106" s="43"/>
      <c r="U5106" s="43"/>
    </row>
    <row r="5107" spans="19:21" x14ac:dyDescent="0.35">
      <c r="S5107" s="43"/>
      <c r="U5107" s="43"/>
    </row>
    <row r="5108" spans="19:21" x14ac:dyDescent="0.35">
      <c r="S5108" s="43"/>
      <c r="U5108" s="43"/>
    </row>
    <row r="5109" spans="19:21" x14ac:dyDescent="0.35">
      <c r="S5109" s="43"/>
      <c r="U5109" s="43"/>
    </row>
    <row r="5110" spans="19:21" x14ac:dyDescent="0.35">
      <c r="S5110" s="43"/>
      <c r="U5110" s="43"/>
    </row>
    <row r="5111" spans="19:21" x14ac:dyDescent="0.35">
      <c r="S5111" s="43"/>
      <c r="U5111" s="43"/>
    </row>
    <row r="5112" spans="19:21" x14ac:dyDescent="0.35">
      <c r="S5112" s="43"/>
      <c r="U5112" s="43"/>
    </row>
    <row r="5113" spans="19:21" x14ac:dyDescent="0.35">
      <c r="S5113" s="43"/>
      <c r="U5113" s="43"/>
    </row>
    <row r="5114" spans="19:21" x14ac:dyDescent="0.35">
      <c r="S5114" s="43"/>
      <c r="U5114" s="43"/>
    </row>
    <row r="5115" spans="19:21" x14ac:dyDescent="0.35">
      <c r="S5115" s="43"/>
      <c r="U5115" s="43"/>
    </row>
    <row r="5116" spans="19:21" x14ac:dyDescent="0.35">
      <c r="S5116" s="43"/>
      <c r="U5116" s="43"/>
    </row>
    <row r="5117" spans="19:21" x14ac:dyDescent="0.35">
      <c r="S5117" s="43"/>
      <c r="U5117" s="43"/>
    </row>
    <row r="5118" spans="19:21" x14ac:dyDescent="0.35">
      <c r="S5118" s="43"/>
      <c r="U5118" s="43"/>
    </row>
    <row r="5119" spans="19:21" x14ac:dyDescent="0.35">
      <c r="S5119" s="43"/>
      <c r="U5119" s="43"/>
    </row>
    <row r="5120" spans="19:21" x14ac:dyDescent="0.35">
      <c r="S5120" s="43"/>
      <c r="U5120" s="43"/>
    </row>
    <row r="5121" spans="19:21" x14ac:dyDescent="0.35">
      <c r="S5121" s="43"/>
      <c r="U5121" s="43"/>
    </row>
    <row r="5122" spans="19:21" x14ac:dyDescent="0.35">
      <c r="S5122" s="43"/>
      <c r="U5122" s="43"/>
    </row>
    <row r="5123" spans="19:21" x14ac:dyDescent="0.35">
      <c r="S5123" s="43"/>
      <c r="U5123" s="43"/>
    </row>
    <row r="5124" spans="19:21" x14ac:dyDescent="0.35">
      <c r="S5124" s="43"/>
      <c r="U5124" s="43"/>
    </row>
    <row r="5125" spans="19:21" x14ac:dyDescent="0.35">
      <c r="S5125" s="43"/>
      <c r="U5125" s="43"/>
    </row>
    <row r="5126" spans="19:21" x14ac:dyDescent="0.35">
      <c r="S5126" s="43"/>
      <c r="U5126" s="43"/>
    </row>
    <row r="5127" spans="19:21" x14ac:dyDescent="0.35">
      <c r="S5127" s="43"/>
      <c r="U5127" s="43"/>
    </row>
    <row r="5128" spans="19:21" x14ac:dyDescent="0.35">
      <c r="S5128" s="43"/>
      <c r="U5128" s="43"/>
    </row>
    <row r="5129" spans="19:21" x14ac:dyDescent="0.35">
      <c r="S5129" s="43"/>
      <c r="U5129" s="43"/>
    </row>
    <row r="5130" spans="19:21" x14ac:dyDescent="0.35">
      <c r="S5130" s="43"/>
      <c r="U5130" s="43"/>
    </row>
    <row r="5131" spans="19:21" x14ac:dyDescent="0.35">
      <c r="S5131" s="43"/>
      <c r="U5131" s="43"/>
    </row>
    <row r="5132" spans="19:21" x14ac:dyDescent="0.35">
      <c r="S5132" s="43"/>
      <c r="U5132" s="43"/>
    </row>
    <row r="5133" spans="19:21" x14ac:dyDescent="0.35">
      <c r="S5133" s="43"/>
      <c r="U5133" s="43"/>
    </row>
    <row r="5134" spans="19:21" x14ac:dyDescent="0.35">
      <c r="S5134" s="43"/>
      <c r="U5134" s="43"/>
    </row>
    <row r="5135" spans="19:21" x14ac:dyDescent="0.35">
      <c r="S5135" s="43"/>
      <c r="U5135" s="43"/>
    </row>
    <row r="5136" spans="19:21" x14ac:dyDescent="0.35">
      <c r="S5136" s="43"/>
      <c r="U5136" s="43"/>
    </row>
    <row r="5137" spans="19:21" x14ac:dyDescent="0.35">
      <c r="S5137" s="43"/>
      <c r="U5137" s="43"/>
    </row>
    <row r="5138" spans="19:21" x14ac:dyDescent="0.35">
      <c r="S5138" s="43"/>
      <c r="U5138" s="43"/>
    </row>
    <row r="5139" spans="19:21" x14ac:dyDescent="0.35">
      <c r="S5139" s="43"/>
      <c r="U5139" s="43"/>
    </row>
    <row r="5140" spans="19:21" x14ac:dyDescent="0.35">
      <c r="S5140" s="43"/>
      <c r="U5140" s="43"/>
    </row>
    <row r="5141" spans="19:21" x14ac:dyDescent="0.35">
      <c r="S5141" s="43"/>
      <c r="U5141" s="43"/>
    </row>
    <row r="5142" spans="19:21" x14ac:dyDescent="0.35">
      <c r="S5142" s="43"/>
      <c r="U5142" s="43"/>
    </row>
    <row r="5143" spans="19:21" x14ac:dyDescent="0.35">
      <c r="S5143" s="43"/>
      <c r="U5143" s="43"/>
    </row>
    <row r="5144" spans="19:21" x14ac:dyDescent="0.35">
      <c r="S5144" s="43"/>
      <c r="U5144" s="43"/>
    </row>
    <row r="5145" spans="19:21" x14ac:dyDescent="0.35">
      <c r="S5145" s="43"/>
      <c r="U5145" s="43"/>
    </row>
    <row r="5146" spans="19:21" x14ac:dyDescent="0.35">
      <c r="S5146" s="43"/>
      <c r="U5146" s="43"/>
    </row>
    <row r="5147" spans="19:21" x14ac:dyDescent="0.35">
      <c r="S5147" s="43"/>
      <c r="U5147" s="43"/>
    </row>
    <row r="5148" spans="19:21" x14ac:dyDescent="0.35">
      <c r="S5148" s="43"/>
      <c r="U5148" s="43"/>
    </row>
    <row r="5149" spans="19:21" x14ac:dyDescent="0.35">
      <c r="S5149" s="43"/>
      <c r="U5149" s="43"/>
    </row>
    <row r="5150" spans="19:21" x14ac:dyDescent="0.35">
      <c r="S5150" s="43"/>
      <c r="U5150" s="43"/>
    </row>
    <row r="5151" spans="19:21" x14ac:dyDescent="0.35">
      <c r="S5151" s="43"/>
      <c r="U5151" s="43"/>
    </row>
    <row r="5152" spans="19:21" x14ac:dyDescent="0.35">
      <c r="S5152" s="43"/>
      <c r="U5152" s="43"/>
    </row>
    <row r="5153" spans="19:21" x14ac:dyDescent="0.35">
      <c r="S5153" s="43"/>
      <c r="U5153" s="43"/>
    </row>
    <row r="5154" spans="19:21" x14ac:dyDescent="0.35">
      <c r="S5154" s="43"/>
      <c r="U5154" s="43"/>
    </row>
    <row r="5155" spans="19:21" x14ac:dyDescent="0.35">
      <c r="S5155" s="43"/>
      <c r="U5155" s="43"/>
    </row>
    <row r="5156" spans="19:21" x14ac:dyDescent="0.35">
      <c r="S5156" s="43"/>
      <c r="U5156" s="43"/>
    </row>
    <row r="5157" spans="19:21" x14ac:dyDescent="0.35">
      <c r="S5157" s="43"/>
      <c r="U5157" s="43"/>
    </row>
    <row r="5158" spans="19:21" x14ac:dyDescent="0.35">
      <c r="S5158" s="43"/>
      <c r="U5158" s="43"/>
    </row>
    <row r="5159" spans="19:21" x14ac:dyDescent="0.35">
      <c r="S5159" s="43"/>
      <c r="U5159" s="43"/>
    </row>
    <row r="5160" spans="19:21" x14ac:dyDescent="0.35">
      <c r="S5160" s="43"/>
      <c r="U5160" s="43"/>
    </row>
    <row r="5161" spans="19:21" x14ac:dyDescent="0.35">
      <c r="S5161" s="43"/>
      <c r="U5161" s="43"/>
    </row>
    <row r="5162" spans="19:21" x14ac:dyDescent="0.35">
      <c r="S5162" s="43"/>
      <c r="U5162" s="43"/>
    </row>
    <row r="5163" spans="19:21" x14ac:dyDescent="0.35">
      <c r="S5163" s="43"/>
      <c r="U5163" s="43"/>
    </row>
    <row r="5164" spans="19:21" x14ac:dyDescent="0.35">
      <c r="S5164" s="43"/>
      <c r="U5164" s="43"/>
    </row>
    <row r="5165" spans="19:21" x14ac:dyDescent="0.35">
      <c r="S5165" s="43"/>
      <c r="U5165" s="43"/>
    </row>
    <row r="5166" spans="19:21" x14ac:dyDescent="0.35">
      <c r="S5166" s="43"/>
      <c r="U5166" s="43"/>
    </row>
    <row r="5167" spans="19:21" x14ac:dyDescent="0.35">
      <c r="S5167" s="43"/>
      <c r="U5167" s="43"/>
    </row>
    <row r="5168" spans="19:21" x14ac:dyDescent="0.35">
      <c r="S5168" s="43"/>
      <c r="U5168" s="43"/>
    </row>
    <row r="5169" spans="19:21" x14ac:dyDescent="0.35">
      <c r="S5169" s="43"/>
      <c r="U5169" s="43"/>
    </row>
    <row r="5170" spans="19:21" x14ac:dyDescent="0.35">
      <c r="S5170" s="43"/>
      <c r="U5170" s="43"/>
    </row>
    <row r="5171" spans="19:21" x14ac:dyDescent="0.35">
      <c r="S5171" s="43"/>
      <c r="U5171" s="43"/>
    </row>
    <row r="5172" spans="19:21" x14ac:dyDescent="0.35">
      <c r="S5172" s="43"/>
      <c r="U5172" s="43"/>
    </row>
    <row r="5173" spans="19:21" x14ac:dyDescent="0.35">
      <c r="S5173" s="43"/>
      <c r="U5173" s="43"/>
    </row>
    <row r="5174" spans="19:21" x14ac:dyDescent="0.35">
      <c r="S5174" s="43"/>
      <c r="U5174" s="43"/>
    </row>
    <row r="5175" spans="19:21" x14ac:dyDescent="0.35">
      <c r="S5175" s="43"/>
      <c r="U5175" s="43"/>
    </row>
    <row r="5176" spans="19:21" x14ac:dyDescent="0.35">
      <c r="S5176" s="43"/>
      <c r="U5176" s="43"/>
    </row>
    <row r="5177" spans="19:21" x14ac:dyDescent="0.35">
      <c r="S5177" s="43"/>
      <c r="U5177" s="43"/>
    </row>
    <row r="5178" spans="19:21" x14ac:dyDescent="0.35">
      <c r="S5178" s="43"/>
      <c r="U5178" s="43"/>
    </row>
    <row r="5179" spans="19:21" x14ac:dyDescent="0.35">
      <c r="S5179" s="43"/>
      <c r="U5179" s="43"/>
    </row>
    <row r="5180" spans="19:21" x14ac:dyDescent="0.35">
      <c r="S5180" s="43"/>
      <c r="U5180" s="43"/>
    </row>
    <row r="5181" spans="19:21" x14ac:dyDescent="0.35">
      <c r="S5181" s="43"/>
      <c r="U5181" s="43"/>
    </row>
    <row r="5182" spans="19:21" x14ac:dyDescent="0.35">
      <c r="S5182" s="43"/>
      <c r="U5182" s="43"/>
    </row>
    <row r="5183" spans="19:21" x14ac:dyDescent="0.35">
      <c r="S5183" s="43"/>
      <c r="U5183" s="43"/>
    </row>
    <row r="5184" spans="19:21" x14ac:dyDescent="0.35">
      <c r="S5184" s="43"/>
      <c r="U5184" s="43"/>
    </row>
    <row r="5185" spans="19:21" x14ac:dyDescent="0.35">
      <c r="S5185" s="43"/>
      <c r="U5185" s="43"/>
    </row>
    <row r="5186" spans="19:21" x14ac:dyDescent="0.35">
      <c r="S5186" s="43"/>
      <c r="U5186" s="43"/>
    </row>
    <row r="5187" spans="19:21" x14ac:dyDescent="0.35">
      <c r="S5187" s="43"/>
      <c r="U5187" s="43"/>
    </row>
    <row r="5188" spans="19:21" x14ac:dyDescent="0.35">
      <c r="S5188" s="43"/>
      <c r="U5188" s="43"/>
    </row>
    <row r="5189" spans="19:21" x14ac:dyDescent="0.35">
      <c r="S5189" s="43"/>
      <c r="U5189" s="43"/>
    </row>
    <row r="5190" spans="19:21" x14ac:dyDescent="0.35">
      <c r="S5190" s="43"/>
      <c r="U5190" s="43"/>
    </row>
    <row r="5191" spans="19:21" x14ac:dyDescent="0.35">
      <c r="S5191" s="43"/>
      <c r="U5191" s="43"/>
    </row>
    <row r="5192" spans="19:21" x14ac:dyDescent="0.35">
      <c r="S5192" s="43"/>
      <c r="U5192" s="43"/>
    </row>
    <row r="5193" spans="19:21" x14ac:dyDescent="0.35">
      <c r="S5193" s="43"/>
      <c r="U5193" s="43"/>
    </row>
    <row r="5194" spans="19:21" x14ac:dyDescent="0.35">
      <c r="S5194" s="43"/>
      <c r="U5194" s="43"/>
    </row>
    <row r="5195" spans="19:21" x14ac:dyDescent="0.35">
      <c r="S5195" s="43"/>
      <c r="U5195" s="43"/>
    </row>
    <row r="5196" spans="19:21" x14ac:dyDescent="0.35">
      <c r="S5196" s="43"/>
      <c r="U5196" s="43"/>
    </row>
    <row r="5197" spans="19:21" x14ac:dyDescent="0.35">
      <c r="S5197" s="43"/>
      <c r="U5197" s="43"/>
    </row>
    <row r="5198" spans="19:21" x14ac:dyDescent="0.35">
      <c r="S5198" s="43"/>
      <c r="U5198" s="43"/>
    </row>
    <row r="5199" spans="19:21" x14ac:dyDescent="0.35">
      <c r="S5199" s="43"/>
      <c r="U5199" s="43"/>
    </row>
    <row r="5200" spans="19:21" x14ac:dyDescent="0.35">
      <c r="S5200" s="43"/>
      <c r="U5200" s="43"/>
    </row>
    <row r="5201" spans="19:21" x14ac:dyDescent="0.35">
      <c r="S5201" s="43"/>
      <c r="U5201" s="43"/>
    </row>
    <row r="5202" spans="19:21" x14ac:dyDescent="0.35">
      <c r="S5202" s="43"/>
      <c r="U5202" s="43"/>
    </row>
    <row r="5203" spans="19:21" x14ac:dyDescent="0.35">
      <c r="S5203" s="43"/>
      <c r="U5203" s="43"/>
    </row>
    <row r="5204" spans="19:21" x14ac:dyDescent="0.35">
      <c r="S5204" s="43"/>
      <c r="U5204" s="43"/>
    </row>
    <row r="5205" spans="19:21" x14ac:dyDescent="0.35">
      <c r="S5205" s="43"/>
      <c r="U5205" s="43"/>
    </row>
    <row r="5206" spans="19:21" x14ac:dyDescent="0.35">
      <c r="S5206" s="43"/>
      <c r="U5206" s="43"/>
    </row>
    <row r="5207" spans="19:21" x14ac:dyDescent="0.35">
      <c r="S5207" s="43"/>
      <c r="U5207" s="43"/>
    </row>
    <row r="5208" spans="19:21" x14ac:dyDescent="0.35">
      <c r="S5208" s="43"/>
      <c r="U5208" s="43"/>
    </row>
    <row r="5209" spans="19:21" x14ac:dyDescent="0.35">
      <c r="S5209" s="43"/>
      <c r="U5209" s="43"/>
    </row>
    <row r="5210" spans="19:21" x14ac:dyDescent="0.35">
      <c r="S5210" s="43"/>
      <c r="U5210" s="43"/>
    </row>
    <row r="5211" spans="19:21" x14ac:dyDescent="0.35">
      <c r="S5211" s="43"/>
      <c r="U5211" s="43"/>
    </row>
    <row r="5212" spans="19:21" x14ac:dyDescent="0.35">
      <c r="S5212" s="43"/>
      <c r="U5212" s="43"/>
    </row>
    <row r="5213" spans="19:21" x14ac:dyDescent="0.35">
      <c r="S5213" s="43"/>
      <c r="U5213" s="43"/>
    </row>
    <row r="5214" spans="19:21" x14ac:dyDescent="0.35">
      <c r="S5214" s="43"/>
      <c r="U5214" s="43"/>
    </row>
    <row r="5215" spans="19:21" x14ac:dyDescent="0.35">
      <c r="S5215" s="43"/>
      <c r="U5215" s="43"/>
    </row>
    <row r="5216" spans="19:21" x14ac:dyDescent="0.35">
      <c r="S5216" s="43"/>
      <c r="U5216" s="43"/>
    </row>
    <row r="5217" spans="19:21" x14ac:dyDescent="0.35">
      <c r="S5217" s="43"/>
      <c r="U5217" s="43"/>
    </row>
    <row r="5218" spans="19:21" x14ac:dyDescent="0.35">
      <c r="S5218" s="43"/>
      <c r="U5218" s="43"/>
    </row>
    <row r="5219" spans="19:21" x14ac:dyDescent="0.35">
      <c r="S5219" s="43"/>
      <c r="U5219" s="43"/>
    </row>
    <row r="5220" spans="19:21" x14ac:dyDescent="0.35">
      <c r="S5220" s="43"/>
      <c r="U5220" s="43"/>
    </row>
    <row r="5221" spans="19:21" x14ac:dyDescent="0.35">
      <c r="S5221" s="43"/>
      <c r="U5221" s="43"/>
    </row>
    <row r="5222" spans="19:21" x14ac:dyDescent="0.35">
      <c r="S5222" s="43"/>
      <c r="U5222" s="43"/>
    </row>
    <row r="5223" spans="19:21" x14ac:dyDescent="0.35">
      <c r="S5223" s="43"/>
      <c r="U5223" s="43"/>
    </row>
    <row r="5224" spans="19:21" x14ac:dyDescent="0.35">
      <c r="S5224" s="43"/>
      <c r="U5224" s="43"/>
    </row>
    <row r="5225" spans="19:21" x14ac:dyDescent="0.35">
      <c r="S5225" s="43"/>
      <c r="U5225" s="43"/>
    </row>
    <row r="5226" spans="19:21" x14ac:dyDescent="0.35">
      <c r="S5226" s="43"/>
      <c r="U5226" s="43"/>
    </row>
    <row r="5227" spans="19:21" x14ac:dyDescent="0.35">
      <c r="S5227" s="43"/>
      <c r="U5227" s="43"/>
    </row>
    <row r="5228" spans="19:21" x14ac:dyDescent="0.35">
      <c r="S5228" s="43"/>
      <c r="U5228" s="43"/>
    </row>
    <row r="5229" spans="19:21" x14ac:dyDescent="0.35">
      <c r="S5229" s="43"/>
      <c r="U5229" s="43"/>
    </row>
    <row r="5230" spans="19:21" x14ac:dyDescent="0.35">
      <c r="S5230" s="43"/>
      <c r="U5230" s="43"/>
    </row>
    <row r="5231" spans="19:21" x14ac:dyDescent="0.35">
      <c r="S5231" s="43"/>
      <c r="U5231" s="43"/>
    </row>
    <row r="5232" spans="19:21" x14ac:dyDescent="0.35">
      <c r="S5232" s="43"/>
      <c r="U5232" s="43"/>
    </row>
    <row r="5233" spans="19:21" x14ac:dyDescent="0.35">
      <c r="S5233" s="43"/>
      <c r="U5233" s="43"/>
    </row>
    <row r="5234" spans="19:21" x14ac:dyDescent="0.35">
      <c r="S5234" s="43"/>
      <c r="U5234" s="43"/>
    </row>
    <row r="5235" spans="19:21" x14ac:dyDescent="0.35">
      <c r="S5235" s="43"/>
      <c r="U5235" s="43"/>
    </row>
    <row r="5236" spans="19:21" x14ac:dyDescent="0.35">
      <c r="S5236" s="43"/>
      <c r="U5236" s="43"/>
    </row>
    <row r="5237" spans="19:21" x14ac:dyDescent="0.35">
      <c r="S5237" s="43"/>
      <c r="U5237" s="43"/>
    </row>
    <row r="5238" spans="19:21" x14ac:dyDescent="0.35">
      <c r="S5238" s="43"/>
      <c r="U5238" s="43"/>
    </row>
    <row r="5239" spans="19:21" x14ac:dyDescent="0.35">
      <c r="S5239" s="43"/>
      <c r="U5239" s="43"/>
    </row>
    <row r="5240" spans="19:21" x14ac:dyDescent="0.35">
      <c r="S5240" s="43"/>
      <c r="U5240" s="43"/>
    </row>
    <row r="5241" spans="19:21" x14ac:dyDescent="0.35">
      <c r="S5241" s="43"/>
      <c r="U5241" s="43"/>
    </row>
    <row r="5242" spans="19:21" x14ac:dyDescent="0.35">
      <c r="S5242" s="43"/>
      <c r="U5242" s="43"/>
    </row>
    <row r="5243" spans="19:21" x14ac:dyDescent="0.35">
      <c r="S5243" s="43"/>
      <c r="U5243" s="43"/>
    </row>
    <row r="5244" spans="19:21" x14ac:dyDescent="0.35">
      <c r="S5244" s="43"/>
      <c r="U5244" s="43"/>
    </row>
    <row r="5245" spans="19:21" x14ac:dyDescent="0.35">
      <c r="S5245" s="43"/>
      <c r="U5245" s="43"/>
    </row>
    <row r="5246" spans="19:21" x14ac:dyDescent="0.35">
      <c r="S5246" s="43"/>
      <c r="U5246" s="43"/>
    </row>
    <row r="5247" spans="19:21" x14ac:dyDescent="0.35">
      <c r="S5247" s="43"/>
      <c r="U5247" s="43"/>
    </row>
    <row r="5248" spans="19:21" x14ac:dyDescent="0.35">
      <c r="S5248" s="43"/>
      <c r="U5248" s="43"/>
    </row>
    <row r="5249" spans="19:21" x14ac:dyDescent="0.35">
      <c r="S5249" s="43"/>
      <c r="U5249" s="43"/>
    </row>
    <row r="5250" spans="19:21" x14ac:dyDescent="0.35">
      <c r="S5250" s="43"/>
      <c r="U5250" s="43"/>
    </row>
    <row r="5251" spans="19:21" x14ac:dyDescent="0.35">
      <c r="S5251" s="43"/>
      <c r="U5251" s="43"/>
    </row>
    <row r="5252" spans="19:21" x14ac:dyDescent="0.35">
      <c r="S5252" s="43"/>
      <c r="U5252" s="43"/>
    </row>
    <row r="5253" spans="19:21" x14ac:dyDescent="0.35">
      <c r="S5253" s="43"/>
      <c r="U5253" s="43"/>
    </row>
    <row r="5254" spans="19:21" x14ac:dyDescent="0.35">
      <c r="S5254" s="43"/>
      <c r="U5254" s="43"/>
    </row>
    <row r="5255" spans="19:21" x14ac:dyDescent="0.35">
      <c r="S5255" s="43"/>
      <c r="U5255" s="43"/>
    </row>
    <row r="5256" spans="19:21" x14ac:dyDescent="0.35">
      <c r="S5256" s="43"/>
      <c r="U5256" s="43"/>
    </row>
    <row r="5257" spans="19:21" x14ac:dyDescent="0.35">
      <c r="S5257" s="43"/>
      <c r="U5257" s="43"/>
    </row>
    <row r="5258" spans="19:21" x14ac:dyDescent="0.35">
      <c r="S5258" s="43"/>
      <c r="U5258" s="43"/>
    </row>
    <row r="5259" spans="19:21" x14ac:dyDescent="0.35">
      <c r="S5259" s="43"/>
      <c r="U5259" s="43"/>
    </row>
    <row r="5260" spans="19:21" x14ac:dyDescent="0.35">
      <c r="S5260" s="43"/>
      <c r="U5260" s="43"/>
    </row>
    <row r="5261" spans="19:21" x14ac:dyDescent="0.35">
      <c r="S5261" s="43"/>
      <c r="U5261" s="43"/>
    </row>
    <row r="5262" spans="19:21" x14ac:dyDescent="0.35">
      <c r="S5262" s="43"/>
      <c r="U5262" s="43"/>
    </row>
    <row r="5263" spans="19:21" x14ac:dyDescent="0.35">
      <c r="S5263" s="43"/>
      <c r="U5263" s="43"/>
    </row>
    <row r="5264" spans="19:21" x14ac:dyDescent="0.35">
      <c r="S5264" s="43"/>
      <c r="U5264" s="43"/>
    </row>
    <row r="5265" spans="19:21" x14ac:dyDescent="0.35">
      <c r="S5265" s="43"/>
      <c r="U5265" s="43"/>
    </row>
    <row r="5266" spans="19:21" x14ac:dyDescent="0.35">
      <c r="S5266" s="43"/>
      <c r="U5266" s="43"/>
    </row>
    <row r="5267" spans="19:21" x14ac:dyDescent="0.35">
      <c r="S5267" s="43"/>
      <c r="U5267" s="43"/>
    </row>
    <row r="5268" spans="19:21" x14ac:dyDescent="0.35">
      <c r="S5268" s="43"/>
      <c r="U5268" s="43"/>
    </row>
    <row r="5269" spans="19:21" x14ac:dyDescent="0.35">
      <c r="S5269" s="43"/>
      <c r="U5269" s="43"/>
    </row>
    <row r="5270" spans="19:21" x14ac:dyDescent="0.35">
      <c r="S5270" s="43"/>
      <c r="U5270" s="43"/>
    </row>
    <row r="5271" spans="19:21" x14ac:dyDescent="0.35">
      <c r="S5271" s="43"/>
      <c r="U5271" s="43"/>
    </row>
    <row r="5272" spans="19:21" x14ac:dyDescent="0.35">
      <c r="S5272" s="43"/>
      <c r="U5272" s="43"/>
    </row>
    <row r="5273" spans="19:21" x14ac:dyDescent="0.35">
      <c r="S5273" s="43"/>
      <c r="U5273" s="43"/>
    </row>
    <row r="5274" spans="19:21" x14ac:dyDescent="0.35">
      <c r="S5274" s="43"/>
      <c r="U5274" s="43"/>
    </row>
    <row r="5275" spans="19:21" x14ac:dyDescent="0.35">
      <c r="S5275" s="43"/>
      <c r="U5275" s="43"/>
    </row>
    <row r="5276" spans="19:21" x14ac:dyDescent="0.35">
      <c r="S5276" s="43"/>
      <c r="U5276" s="43"/>
    </row>
    <row r="5277" spans="19:21" x14ac:dyDescent="0.35">
      <c r="S5277" s="43"/>
      <c r="U5277" s="43"/>
    </row>
    <row r="5278" spans="19:21" x14ac:dyDescent="0.35">
      <c r="S5278" s="43"/>
      <c r="U5278" s="43"/>
    </row>
    <row r="5279" spans="19:21" x14ac:dyDescent="0.35">
      <c r="S5279" s="43"/>
      <c r="U5279" s="43"/>
    </row>
    <row r="5280" spans="19:21" x14ac:dyDescent="0.35">
      <c r="S5280" s="43"/>
      <c r="U5280" s="43"/>
    </row>
    <row r="5281" spans="19:21" x14ac:dyDescent="0.35">
      <c r="S5281" s="43"/>
      <c r="U5281" s="43"/>
    </row>
    <row r="5282" spans="19:21" x14ac:dyDescent="0.35">
      <c r="S5282" s="43"/>
      <c r="U5282" s="43"/>
    </row>
    <row r="5283" spans="19:21" x14ac:dyDescent="0.35">
      <c r="S5283" s="43"/>
      <c r="U5283" s="43"/>
    </row>
    <row r="5284" spans="19:21" x14ac:dyDescent="0.35">
      <c r="S5284" s="43"/>
      <c r="U5284" s="43"/>
    </row>
    <row r="5285" spans="19:21" x14ac:dyDescent="0.35">
      <c r="S5285" s="43"/>
      <c r="U5285" s="43"/>
    </row>
    <row r="5286" spans="19:21" x14ac:dyDescent="0.35">
      <c r="S5286" s="43"/>
      <c r="U5286" s="43"/>
    </row>
    <row r="5287" spans="19:21" x14ac:dyDescent="0.35">
      <c r="S5287" s="43"/>
      <c r="U5287" s="43"/>
    </row>
    <row r="5288" spans="19:21" x14ac:dyDescent="0.35">
      <c r="S5288" s="43"/>
      <c r="U5288" s="43"/>
    </row>
    <row r="5289" spans="19:21" x14ac:dyDescent="0.35">
      <c r="S5289" s="43"/>
      <c r="U5289" s="43"/>
    </row>
    <row r="5290" spans="19:21" x14ac:dyDescent="0.35">
      <c r="S5290" s="43"/>
      <c r="U5290" s="43"/>
    </row>
    <row r="5291" spans="19:21" x14ac:dyDescent="0.35">
      <c r="S5291" s="43"/>
      <c r="U5291" s="43"/>
    </row>
    <row r="5292" spans="19:21" x14ac:dyDescent="0.35">
      <c r="S5292" s="43"/>
      <c r="U5292" s="43"/>
    </row>
    <row r="5293" spans="19:21" x14ac:dyDescent="0.35">
      <c r="S5293" s="43"/>
      <c r="U5293" s="43"/>
    </row>
    <row r="5294" spans="19:21" x14ac:dyDescent="0.35">
      <c r="S5294" s="43"/>
      <c r="U5294" s="43"/>
    </row>
    <row r="5295" spans="19:21" x14ac:dyDescent="0.35">
      <c r="S5295" s="43"/>
      <c r="U5295" s="43"/>
    </row>
    <row r="5296" spans="19:21" x14ac:dyDescent="0.35">
      <c r="S5296" s="43"/>
      <c r="U5296" s="43"/>
    </row>
    <row r="5297" spans="19:21" x14ac:dyDescent="0.35">
      <c r="S5297" s="43"/>
      <c r="U5297" s="43"/>
    </row>
    <row r="5298" spans="19:21" x14ac:dyDescent="0.35">
      <c r="S5298" s="43"/>
      <c r="U5298" s="43"/>
    </row>
    <row r="5299" spans="19:21" x14ac:dyDescent="0.35">
      <c r="S5299" s="43"/>
      <c r="U5299" s="43"/>
    </row>
    <row r="5300" spans="19:21" x14ac:dyDescent="0.35">
      <c r="S5300" s="43"/>
      <c r="U5300" s="43"/>
    </row>
    <row r="5301" spans="19:21" x14ac:dyDescent="0.35">
      <c r="S5301" s="43"/>
      <c r="U5301" s="43"/>
    </row>
    <row r="5302" spans="19:21" x14ac:dyDescent="0.35">
      <c r="S5302" s="43"/>
      <c r="U5302" s="43"/>
    </row>
    <row r="5303" spans="19:21" x14ac:dyDescent="0.35">
      <c r="S5303" s="43"/>
      <c r="U5303" s="43"/>
    </row>
    <row r="5304" spans="19:21" x14ac:dyDescent="0.35">
      <c r="S5304" s="43"/>
      <c r="U5304" s="43"/>
    </row>
    <row r="5305" spans="19:21" x14ac:dyDescent="0.35">
      <c r="S5305" s="43"/>
      <c r="U5305" s="43"/>
    </row>
    <row r="5306" spans="19:21" x14ac:dyDescent="0.35">
      <c r="S5306" s="43"/>
      <c r="U5306" s="43"/>
    </row>
    <row r="5307" spans="19:21" x14ac:dyDescent="0.35">
      <c r="S5307" s="43"/>
      <c r="U5307" s="43"/>
    </row>
    <row r="5308" spans="19:21" x14ac:dyDescent="0.35">
      <c r="S5308" s="43"/>
      <c r="U5308" s="43"/>
    </row>
    <row r="5309" spans="19:21" x14ac:dyDescent="0.35">
      <c r="S5309" s="43"/>
      <c r="U5309" s="43"/>
    </row>
    <row r="5310" spans="19:21" x14ac:dyDescent="0.35">
      <c r="S5310" s="43"/>
      <c r="U5310" s="43"/>
    </row>
    <row r="5311" spans="19:21" x14ac:dyDescent="0.35">
      <c r="S5311" s="43"/>
      <c r="U5311" s="43"/>
    </row>
    <row r="5312" spans="19:21" x14ac:dyDescent="0.35">
      <c r="S5312" s="43"/>
      <c r="U5312" s="43"/>
    </row>
    <row r="5313" spans="19:21" x14ac:dyDescent="0.35">
      <c r="S5313" s="43"/>
      <c r="U5313" s="43"/>
    </row>
    <row r="5314" spans="19:21" x14ac:dyDescent="0.35">
      <c r="S5314" s="43"/>
      <c r="U5314" s="43"/>
    </row>
    <row r="5315" spans="19:21" x14ac:dyDescent="0.35">
      <c r="S5315" s="43"/>
      <c r="U5315" s="43"/>
    </row>
    <row r="5316" spans="19:21" x14ac:dyDescent="0.35">
      <c r="S5316" s="43"/>
      <c r="U5316" s="43"/>
    </row>
    <row r="5317" spans="19:21" x14ac:dyDescent="0.35">
      <c r="S5317" s="43"/>
      <c r="U5317" s="43"/>
    </row>
    <row r="5318" spans="19:21" x14ac:dyDescent="0.35">
      <c r="S5318" s="43"/>
      <c r="U5318" s="43"/>
    </row>
    <row r="5319" spans="19:21" x14ac:dyDescent="0.35">
      <c r="S5319" s="43"/>
      <c r="U5319" s="43"/>
    </row>
    <row r="5320" spans="19:21" x14ac:dyDescent="0.35">
      <c r="S5320" s="43"/>
      <c r="U5320" s="43"/>
    </row>
    <row r="5321" spans="19:21" x14ac:dyDescent="0.35">
      <c r="S5321" s="43"/>
      <c r="U5321" s="43"/>
    </row>
    <row r="5322" spans="19:21" x14ac:dyDescent="0.35">
      <c r="S5322" s="43"/>
      <c r="U5322" s="43"/>
    </row>
    <row r="5323" spans="19:21" x14ac:dyDescent="0.35">
      <c r="S5323" s="43"/>
      <c r="U5323" s="43"/>
    </row>
    <row r="5324" spans="19:21" x14ac:dyDescent="0.35">
      <c r="S5324" s="43"/>
      <c r="U5324" s="43"/>
    </row>
    <row r="5325" spans="19:21" x14ac:dyDescent="0.35">
      <c r="S5325" s="43"/>
      <c r="U5325" s="43"/>
    </row>
    <row r="5326" spans="19:21" x14ac:dyDescent="0.35">
      <c r="S5326" s="43"/>
      <c r="U5326" s="43"/>
    </row>
    <row r="5327" spans="19:21" x14ac:dyDescent="0.35">
      <c r="S5327" s="43"/>
      <c r="U5327" s="43"/>
    </row>
    <row r="5328" spans="19:21" x14ac:dyDescent="0.35">
      <c r="S5328" s="43"/>
      <c r="U5328" s="43"/>
    </row>
    <row r="5329" spans="19:21" x14ac:dyDescent="0.35">
      <c r="S5329" s="43"/>
      <c r="U5329" s="43"/>
    </row>
    <row r="5330" spans="19:21" x14ac:dyDescent="0.35">
      <c r="S5330" s="43"/>
      <c r="U5330" s="43"/>
    </row>
    <row r="5331" spans="19:21" x14ac:dyDescent="0.35">
      <c r="S5331" s="43"/>
      <c r="U5331" s="43"/>
    </row>
    <row r="5332" spans="19:21" x14ac:dyDescent="0.35">
      <c r="S5332" s="43"/>
      <c r="U5332" s="43"/>
    </row>
    <row r="5333" spans="19:21" x14ac:dyDescent="0.35">
      <c r="S5333" s="43"/>
      <c r="U5333" s="43"/>
    </row>
    <row r="5334" spans="19:21" x14ac:dyDescent="0.35">
      <c r="S5334" s="43"/>
      <c r="U5334" s="43"/>
    </row>
    <row r="5335" spans="19:21" x14ac:dyDescent="0.35">
      <c r="S5335" s="43"/>
      <c r="U5335" s="43"/>
    </row>
    <row r="5336" spans="19:21" x14ac:dyDescent="0.35">
      <c r="S5336" s="43"/>
      <c r="U5336" s="43"/>
    </row>
    <row r="5337" spans="19:21" x14ac:dyDescent="0.35">
      <c r="S5337" s="43"/>
      <c r="U5337" s="43"/>
    </row>
    <row r="5338" spans="19:21" x14ac:dyDescent="0.35">
      <c r="S5338" s="43"/>
      <c r="U5338" s="43"/>
    </row>
    <row r="5339" spans="19:21" x14ac:dyDescent="0.35">
      <c r="S5339" s="43"/>
      <c r="U5339" s="43"/>
    </row>
    <row r="5340" spans="19:21" x14ac:dyDescent="0.35">
      <c r="S5340" s="43"/>
      <c r="U5340" s="43"/>
    </row>
    <row r="5341" spans="19:21" x14ac:dyDescent="0.35">
      <c r="S5341" s="43"/>
      <c r="U5341" s="43"/>
    </row>
    <row r="5342" spans="19:21" x14ac:dyDescent="0.35">
      <c r="S5342" s="43"/>
      <c r="U5342" s="43"/>
    </row>
    <row r="5343" spans="19:21" x14ac:dyDescent="0.35">
      <c r="S5343" s="43"/>
      <c r="U5343" s="43"/>
    </row>
    <row r="5344" spans="19:21" x14ac:dyDescent="0.35">
      <c r="S5344" s="43"/>
      <c r="U5344" s="43"/>
    </row>
    <row r="5345" spans="19:21" x14ac:dyDescent="0.35">
      <c r="S5345" s="43"/>
      <c r="U5345" s="43"/>
    </row>
    <row r="5346" spans="19:21" x14ac:dyDescent="0.35">
      <c r="S5346" s="43"/>
      <c r="U5346" s="43"/>
    </row>
    <row r="5347" spans="19:21" x14ac:dyDescent="0.35">
      <c r="S5347" s="43"/>
      <c r="U5347" s="43"/>
    </row>
    <row r="5348" spans="19:21" x14ac:dyDescent="0.35">
      <c r="S5348" s="43"/>
      <c r="U5348" s="43"/>
    </row>
    <row r="5349" spans="19:21" x14ac:dyDescent="0.35">
      <c r="S5349" s="43"/>
      <c r="U5349" s="43"/>
    </row>
    <row r="5350" spans="19:21" x14ac:dyDescent="0.35">
      <c r="S5350" s="43"/>
      <c r="U5350" s="43"/>
    </row>
    <row r="5351" spans="19:21" x14ac:dyDescent="0.35">
      <c r="S5351" s="43"/>
      <c r="U5351" s="43"/>
    </row>
    <row r="5352" spans="19:21" x14ac:dyDescent="0.35">
      <c r="S5352" s="43"/>
      <c r="U5352" s="43"/>
    </row>
    <row r="5353" spans="19:21" x14ac:dyDescent="0.35">
      <c r="S5353" s="43"/>
      <c r="U5353" s="43"/>
    </row>
    <row r="5354" spans="19:21" x14ac:dyDescent="0.35">
      <c r="S5354" s="43"/>
      <c r="U5354" s="43"/>
    </row>
    <row r="5355" spans="19:21" x14ac:dyDescent="0.35">
      <c r="S5355" s="43"/>
      <c r="U5355" s="43"/>
    </row>
    <row r="5356" spans="19:21" x14ac:dyDescent="0.35">
      <c r="S5356" s="43"/>
      <c r="U5356" s="43"/>
    </row>
    <row r="5357" spans="19:21" x14ac:dyDescent="0.35">
      <c r="S5357" s="43"/>
      <c r="U5357" s="43"/>
    </row>
    <row r="5358" spans="19:21" x14ac:dyDescent="0.35">
      <c r="S5358" s="43"/>
      <c r="U5358" s="43"/>
    </row>
    <row r="5359" spans="19:21" x14ac:dyDescent="0.35">
      <c r="S5359" s="43"/>
      <c r="U5359" s="43"/>
    </row>
    <row r="5360" spans="19:21" x14ac:dyDescent="0.35">
      <c r="S5360" s="43"/>
      <c r="U5360" s="43"/>
    </row>
    <row r="5361" spans="19:21" x14ac:dyDescent="0.35">
      <c r="S5361" s="43"/>
      <c r="U5361" s="43"/>
    </row>
    <row r="5362" spans="19:21" x14ac:dyDescent="0.35">
      <c r="S5362" s="43"/>
      <c r="U5362" s="43"/>
    </row>
    <row r="5363" spans="19:21" x14ac:dyDescent="0.35">
      <c r="S5363" s="43"/>
      <c r="U5363" s="43"/>
    </row>
    <row r="5364" spans="19:21" x14ac:dyDescent="0.35">
      <c r="S5364" s="43"/>
      <c r="U5364" s="43"/>
    </row>
    <row r="5365" spans="19:21" x14ac:dyDescent="0.35">
      <c r="S5365" s="43"/>
      <c r="U5365" s="43"/>
    </row>
    <row r="5366" spans="19:21" x14ac:dyDescent="0.35">
      <c r="S5366" s="43"/>
      <c r="U5366" s="43"/>
    </row>
    <row r="5367" spans="19:21" x14ac:dyDescent="0.35">
      <c r="S5367" s="43"/>
      <c r="U5367" s="43"/>
    </row>
    <row r="5368" spans="19:21" x14ac:dyDescent="0.35">
      <c r="S5368" s="43"/>
      <c r="U5368" s="43"/>
    </row>
    <row r="5369" spans="19:21" x14ac:dyDescent="0.35">
      <c r="S5369" s="43"/>
      <c r="U5369" s="43"/>
    </row>
    <row r="5370" spans="19:21" x14ac:dyDescent="0.35">
      <c r="S5370" s="43"/>
      <c r="U5370" s="43"/>
    </row>
    <row r="5371" spans="19:21" x14ac:dyDescent="0.35">
      <c r="S5371" s="43"/>
      <c r="U5371" s="43"/>
    </row>
    <row r="5372" spans="19:21" x14ac:dyDescent="0.35">
      <c r="S5372" s="43"/>
      <c r="U5372" s="43"/>
    </row>
    <row r="5373" spans="19:21" x14ac:dyDescent="0.35">
      <c r="S5373" s="43"/>
      <c r="U5373" s="43"/>
    </row>
    <row r="5374" spans="19:21" x14ac:dyDescent="0.35">
      <c r="S5374" s="43"/>
      <c r="U5374" s="43"/>
    </row>
    <row r="5375" spans="19:21" x14ac:dyDescent="0.35">
      <c r="S5375" s="43"/>
      <c r="U5375" s="43"/>
    </row>
    <row r="5376" spans="19:21" x14ac:dyDescent="0.35">
      <c r="S5376" s="43"/>
      <c r="U5376" s="43"/>
    </row>
    <row r="5377" spans="19:21" x14ac:dyDescent="0.35">
      <c r="S5377" s="43"/>
      <c r="U5377" s="43"/>
    </row>
    <row r="5378" spans="19:21" x14ac:dyDescent="0.35">
      <c r="S5378" s="43"/>
      <c r="U5378" s="43"/>
    </row>
    <row r="5379" spans="19:21" x14ac:dyDescent="0.35">
      <c r="S5379" s="43"/>
      <c r="U5379" s="43"/>
    </row>
    <row r="5380" spans="19:21" x14ac:dyDescent="0.35">
      <c r="S5380" s="43"/>
      <c r="U5380" s="43"/>
    </row>
    <row r="5381" spans="19:21" x14ac:dyDescent="0.35">
      <c r="S5381" s="43"/>
      <c r="U5381" s="43"/>
    </row>
    <row r="5382" spans="19:21" x14ac:dyDescent="0.35">
      <c r="S5382" s="43"/>
      <c r="U5382" s="43"/>
    </row>
    <row r="5383" spans="19:21" x14ac:dyDescent="0.35">
      <c r="S5383" s="43"/>
      <c r="U5383" s="43"/>
    </row>
    <row r="5384" spans="19:21" x14ac:dyDescent="0.35">
      <c r="S5384" s="43"/>
      <c r="U5384" s="43"/>
    </row>
    <row r="5385" spans="19:21" x14ac:dyDescent="0.35">
      <c r="S5385" s="43"/>
      <c r="U5385" s="43"/>
    </row>
    <row r="5386" spans="19:21" x14ac:dyDescent="0.35">
      <c r="S5386" s="43"/>
      <c r="U5386" s="43"/>
    </row>
    <row r="5387" spans="19:21" x14ac:dyDescent="0.35">
      <c r="S5387" s="43"/>
      <c r="U5387" s="43"/>
    </row>
    <row r="5388" spans="19:21" x14ac:dyDescent="0.35">
      <c r="S5388" s="43"/>
      <c r="U5388" s="43"/>
    </row>
    <row r="5389" spans="19:21" x14ac:dyDescent="0.35">
      <c r="S5389" s="43"/>
      <c r="U5389" s="43"/>
    </row>
    <row r="5390" spans="19:21" x14ac:dyDescent="0.35">
      <c r="S5390" s="43"/>
      <c r="U5390" s="43"/>
    </row>
    <row r="5391" spans="19:21" x14ac:dyDescent="0.35">
      <c r="S5391" s="43"/>
      <c r="U5391" s="43"/>
    </row>
    <row r="5392" spans="19:21" x14ac:dyDescent="0.35">
      <c r="S5392" s="43"/>
      <c r="U5392" s="43"/>
    </row>
    <row r="5393" spans="19:21" x14ac:dyDescent="0.35">
      <c r="S5393" s="43"/>
      <c r="U5393" s="43"/>
    </row>
    <row r="5394" spans="19:21" x14ac:dyDescent="0.35">
      <c r="S5394" s="43"/>
      <c r="U5394" s="43"/>
    </row>
    <row r="5395" spans="19:21" x14ac:dyDescent="0.35">
      <c r="S5395" s="43"/>
      <c r="U5395" s="43"/>
    </row>
    <row r="5396" spans="19:21" x14ac:dyDescent="0.35">
      <c r="S5396" s="43"/>
      <c r="U5396" s="43"/>
    </row>
    <row r="5397" spans="19:21" x14ac:dyDescent="0.35">
      <c r="S5397" s="43"/>
      <c r="U5397" s="43"/>
    </row>
    <row r="5398" spans="19:21" x14ac:dyDescent="0.35">
      <c r="S5398" s="43"/>
      <c r="U5398" s="43"/>
    </row>
    <row r="5399" spans="19:21" x14ac:dyDescent="0.35">
      <c r="S5399" s="43"/>
      <c r="U5399" s="43"/>
    </row>
    <row r="5400" spans="19:21" x14ac:dyDescent="0.35">
      <c r="S5400" s="43"/>
      <c r="U5400" s="43"/>
    </row>
    <row r="5401" spans="19:21" x14ac:dyDescent="0.35">
      <c r="S5401" s="43"/>
      <c r="U5401" s="43"/>
    </row>
    <row r="5402" spans="19:21" x14ac:dyDescent="0.35">
      <c r="S5402" s="43"/>
      <c r="U5402" s="43"/>
    </row>
    <row r="5403" spans="19:21" x14ac:dyDescent="0.35">
      <c r="S5403" s="43"/>
      <c r="U5403" s="43"/>
    </row>
    <row r="5404" spans="19:21" x14ac:dyDescent="0.35">
      <c r="S5404" s="43"/>
      <c r="U5404" s="43"/>
    </row>
    <row r="5405" spans="19:21" x14ac:dyDescent="0.35">
      <c r="S5405" s="43"/>
      <c r="U5405" s="43"/>
    </row>
    <row r="5406" spans="19:21" x14ac:dyDescent="0.35">
      <c r="S5406" s="43"/>
      <c r="U5406" s="43"/>
    </row>
    <row r="5407" spans="19:21" x14ac:dyDescent="0.35">
      <c r="S5407" s="43"/>
      <c r="U5407" s="43"/>
    </row>
    <row r="5408" spans="19:21" x14ac:dyDescent="0.35">
      <c r="S5408" s="43"/>
      <c r="U5408" s="43"/>
    </row>
    <row r="5409" spans="19:21" x14ac:dyDescent="0.35">
      <c r="S5409" s="43"/>
      <c r="U5409" s="43"/>
    </row>
    <row r="5410" spans="19:21" x14ac:dyDescent="0.35">
      <c r="S5410" s="43"/>
      <c r="U5410" s="43"/>
    </row>
    <row r="5411" spans="19:21" x14ac:dyDescent="0.35">
      <c r="S5411" s="43"/>
      <c r="U5411" s="43"/>
    </row>
    <row r="5412" spans="19:21" x14ac:dyDescent="0.35">
      <c r="S5412" s="43"/>
      <c r="U5412" s="43"/>
    </row>
    <row r="5413" spans="19:21" x14ac:dyDescent="0.35">
      <c r="S5413" s="43"/>
      <c r="U5413" s="43"/>
    </row>
    <row r="5414" spans="19:21" x14ac:dyDescent="0.35">
      <c r="S5414" s="43"/>
      <c r="U5414" s="43"/>
    </row>
    <row r="5415" spans="19:21" x14ac:dyDescent="0.35">
      <c r="S5415" s="43"/>
      <c r="U5415" s="43"/>
    </row>
    <row r="5416" spans="19:21" x14ac:dyDescent="0.35">
      <c r="S5416" s="43"/>
      <c r="U5416" s="43"/>
    </row>
    <row r="5417" spans="19:21" x14ac:dyDescent="0.35">
      <c r="S5417" s="43"/>
      <c r="U5417" s="43"/>
    </row>
    <row r="5418" spans="19:21" x14ac:dyDescent="0.35">
      <c r="S5418" s="43"/>
      <c r="U5418" s="43"/>
    </row>
    <row r="5419" spans="19:21" x14ac:dyDescent="0.35">
      <c r="S5419" s="43"/>
      <c r="U5419" s="43"/>
    </row>
    <row r="5420" spans="19:21" x14ac:dyDescent="0.35">
      <c r="S5420" s="43"/>
      <c r="U5420" s="43"/>
    </row>
    <row r="5421" spans="19:21" x14ac:dyDescent="0.35">
      <c r="S5421" s="43"/>
      <c r="U5421" s="43"/>
    </row>
    <row r="5422" spans="19:21" x14ac:dyDescent="0.35">
      <c r="S5422" s="43"/>
      <c r="U5422" s="43"/>
    </row>
    <row r="5423" spans="19:21" x14ac:dyDescent="0.35">
      <c r="S5423" s="43"/>
      <c r="U5423" s="43"/>
    </row>
    <row r="5424" spans="19:21" x14ac:dyDescent="0.35">
      <c r="S5424" s="43"/>
      <c r="U5424" s="43"/>
    </row>
    <row r="5425" spans="19:21" x14ac:dyDescent="0.35">
      <c r="S5425" s="43"/>
      <c r="U5425" s="43"/>
    </row>
    <row r="5426" spans="19:21" x14ac:dyDescent="0.35">
      <c r="S5426" s="43"/>
      <c r="U5426" s="43"/>
    </row>
    <row r="5427" spans="19:21" x14ac:dyDescent="0.35">
      <c r="S5427" s="43"/>
      <c r="U5427" s="43"/>
    </row>
    <row r="5428" spans="19:21" x14ac:dyDescent="0.35">
      <c r="S5428" s="43"/>
      <c r="U5428" s="43"/>
    </row>
    <row r="5429" spans="19:21" x14ac:dyDescent="0.35">
      <c r="S5429" s="43"/>
      <c r="U5429" s="43"/>
    </row>
    <row r="5430" spans="19:21" x14ac:dyDescent="0.35">
      <c r="S5430" s="43"/>
      <c r="U5430" s="43"/>
    </row>
    <row r="5431" spans="19:21" x14ac:dyDescent="0.35">
      <c r="S5431" s="43"/>
      <c r="U5431" s="43"/>
    </row>
    <row r="5432" spans="19:21" x14ac:dyDescent="0.35">
      <c r="S5432" s="43"/>
      <c r="U5432" s="43"/>
    </row>
    <row r="5433" spans="19:21" x14ac:dyDescent="0.35">
      <c r="S5433" s="43"/>
      <c r="U5433" s="43"/>
    </row>
    <row r="5434" spans="19:21" x14ac:dyDescent="0.35">
      <c r="S5434" s="43"/>
      <c r="U5434" s="43"/>
    </row>
    <row r="5435" spans="19:21" x14ac:dyDescent="0.35">
      <c r="S5435" s="43"/>
      <c r="U5435" s="43"/>
    </row>
    <row r="5436" spans="19:21" x14ac:dyDescent="0.35">
      <c r="S5436" s="43"/>
      <c r="U5436" s="43"/>
    </row>
    <row r="5437" spans="19:21" x14ac:dyDescent="0.35">
      <c r="S5437" s="43"/>
      <c r="U5437" s="43"/>
    </row>
    <row r="5438" spans="19:21" x14ac:dyDescent="0.35">
      <c r="S5438" s="43"/>
      <c r="U5438" s="43"/>
    </row>
    <row r="5439" spans="19:21" x14ac:dyDescent="0.35">
      <c r="S5439" s="43"/>
      <c r="U5439" s="43"/>
    </row>
    <row r="5440" spans="19:21" x14ac:dyDescent="0.35">
      <c r="S5440" s="43"/>
      <c r="U5440" s="43"/>
    </row>
    <row r="5441" spans="19:21" x14ac:dyDescent="0.35">
      <c r="S5441" s="43"/>
      <c r="U5441" s="43"/>
    </row>
    <row r="5442" spans="19:21" x14ac:dyDescent="0.35">
      <c r="S5442" s="43"/>
      <c r="U5442" s="43"/>
    </row>
    <row r="5443" spans="19:21" x14ac:dyDescent="0.35">
      <c r="S5443" s="43"/>
      <c r="U5443" s="43"/>
    </row>
    <row r="5444" spans="19:21" x14ac:dyDescent="0.35">
      <c r="S5444" s="43"/>
      <c r="U5444" s="43"/>
    </row>
    <row r="5445" spans="19:21" x14ac:dyDescent="0.35">
      <c r="S5445" s="43"/>
      <c r="U5445" s="43"/>
    </row>
    <row r="5446" spans="19:21" x14ac:dyDescent="0.35">
      <c r="S5446" s="43"/>
      <c r="U5446" s="43"/>
    </row>
    <row r="5447" spans="19:21" x14ac:dyDescent="0.35">
      <c r="S5447" s="43"/>
      <c r="U5447" s="43"/>
    </row>
    <row r="5448" spans="19:21" x14ac:dyDescent="0.35">
      <c r="S5448" s="43"/>
      <c r="U5448" s="43"/>
    </row>
    <row r="5449" spans="19:21" x14ac:dyDescent="0.35">
      <c r="S5449" s="43"/>
      <c r="U5449" s="43"/>
    </row>
    <row r="5450" spans="19:21" x14ac:dyDescent="0.35">
      <c r="S5450" s="43"/>
      <c r="U5450" s="43"/>
    </row>
    <row r="5451" spans="19:21" x14ac:dyDescent="0.35">
      <c r="S5451" s="43"/>
      <c r="U5451" s="43"/>
    </row>
    <row r="5452" spans="19:21" x14ac:dyDescent="0.35">
      <c r="S5452" s="43"/>
      <c r="U5452" s="43"/>
    </row>
    <row r="5453" spans="19:21" x14ac:dyDescent="0.35">
      <c r="S5453" s="43"/>
      <c r="U5453" s="43"/>
    </row>
    <row r="5454" spans="19:21" x14ac:dyDescent="0.35">
      <c r="S5454" s="43"/>
      <c r="U5454" s="43"/>
    </row>
    <row r="5455" spans="19:21" x14ac:dyDescent="0.35">
      <c r="S5455" s="43"/>
      <c r="U5455" s="43"/>
    </row>
    <row r="5456" spans="19:21" x14ac:dyDescent="0.35">
      <c r="S5456" s="43"/>
      <c r="U5456" s="43"/>
    </row>
    <row r="5457" spans="19:21" x14ac:dyDescent="0.35">
      <c r="S5457" s="43"/>
      <c r="U5457" s="43"/>
    </row>
    <row r="5458" spans="19:21" x14ac:dyDescent="0.35">
      <c r="S5458" s="43"/>
      <c r="U5458" s="43"/>
    </row>
    <row r="5459" spans="19:21" x14ac:dyDescent="0.35">
      <c r="S5459" s="43"/>
      <c r="U5459" s="43"/>
    </row>
    <row r="5460" spans="19:21" x14ac:dyDescent="0.35">
      <c r="S5460" s="43"/>
      <c r="U5460" s="43"/>
    </row>
    <row r="5461" spans="19:21" x14ac:dyDescent="0.35">
      <c r="S5461" s="43"/>
      <c r="U5461" s="43"/>
    </row>
    <row r="5462" spans="19:21" x14ac:dyDescent="0.35">
      <c r="S5462" s="43"/>
      <c r="U5462" s="43"/>
    </row>
    <row r="5463" spans="19:21" x14ac:dyDescent="0.35">
      <c r="S5463" s="43"/>
      <c r="U5463" s="43"/>
    </row>
    <row r="5464" spans="19:21" x14ac:dyDescent="0.35">
      <c r="S5464" s="43"/>
      <c r="U5464" s="43"/>
    </row>
    <row r="5465" spans="19:21" x14ac:dyDescent="0.35">
      <c r="S5465" s="43"/>
      <c r="U5465" s="43"/>
    </row>
    <row r="5466" spans="19:21" x14ac:dyDescent="0.35">
      <c r="S5466" s="43"/>
      <c r="U5466" s="43"/>
    </row>
    <row r="5467" spans="19:21" x14ac:dyDescent="0.35">
      <c r="S5467" s="43"/>
      <c r="U5467" s="43"/>
    </row>
    <row r="5468" spans="19:21" x14ac:dyDescent="0.35">
      <c r="S5468" s="43"/>
      <c r="U5468" s="43"/>
    </row>
    <row r="5469" spans="19:21" x14ac:dyDescent="0.35">
      <c r="S5469" s="43"/>
      <c r="U5469" s="43"/>
    </row>
    <row r="5470" spans="19:21" x14ac:dyDescent="0.35">
      <c r="S5470" s="43"/>
      <c r="U5470" s="43"/>
    </row>
    <row r="5471" spans="19:21" x14ac:dyDescent="0.35">
      <c r="S5471" s="43"/>
      <c r="U5471" s="43"/>
    </row>
    <row r="5472" spans="19:21" x14ac:dyDescent="0.35">
      <c r="S5472" s="43"/>
      <c r="U5472" s="43"/>
    </row>
    <row r="5473" spans="19:21" x14ac:dyDescent="0.35">
      <c r="S5473" s="43"/>
      <c r="U5473" s="43"/>
    </row>
    <row r="5474" spans="19:21" x14ac:dyDescent="0.35">
      <c r="S5474" s="43"/>
      <c r="U5474" s="43"/>
    </row>
    <row r="5475" spans="19:21" x14ac:dyDescent="0.35">
      <c r="S5475" s="43"/>
      <c r="U5475" s="43"/>
    </row>
    <row r="5476" spans="19:21" x14ac:dyDescent="0.35">
      <c r="S5476" s="43"/>
      <c r="U5476" s="43"/>
    </row>
    <row r="5477" spans="19:21" x14ac:dyDescent="0.35">
      <c r="S5477" s="43"/>
      <c r="U5477" s="43"/>
    </row>
    <row r="5478" spans="19:21" x14ac:dyDescent="0.35">
      <c r="S5478" s="43"/>
      <c r="U5478" s="43"/>
    </row>
    <row r="5479" spans="19:21" x14ac:dyDescent="0.35">
      <c r="S5479" s="43"/>
      <c r="U5479" s="43"/>
    </row>
    <row r="5480" spans="19:21" x14ac:dyDescent="0.35">
      <c r="S5480" s="43"/>
      <c r="U5480" s="43"/>
    </row>
    <row r="5481" spans="19:21" x14ac:dyDescent="0.35">
      <c r="S5481" s="43"/>
      <c r="U5481" s="43"/>
    </row>
    <row r="5482" spans="19:21" x14ac:dyDescent="0.35">
      <c r="S5482" s="43"/>
      <c r="U5482" s="43"/>
    </row>
    <row r="5483" spans="19:21" x14ac:dyDescent="0.35">
      <c r="S5483" s="43"/>
      <c r="U5483" s="43"/>
    </row>
    <row r="5484" spans="19:21" x14ac:dyDescent="0.35">
      <c r="S5484" s="43"/>
      <c r="U5484" s="43"/>
    </row>
    <row r="5485" spans="19:21" x14ac:dyDescent="0.35">
      <c r="S5485" s="43"/>
      <c r="U5485" s="43"/>
    </row>
    <row r="5486" spans="19:21" x14ac:dyDescent="0.35">
      <c r="S5486" s="43"/>
      <c r="U5486" s="43"/>
    </row>
    <row r="5487" spans="19:21" x14ac:dyDescent="0.35">
      <c r="S5487" s="43"/>
      <c r="U5487" s="43"/>
    </row>
    <row r="5488" spans="19:21" x14ac:dyDescent="0.35">
      <c r="S5488" s="43"/>
      <c r="U5488" s="43"/>
    </row>
    <row r="5489" spans="19:21" x14ac:dyDescent="0.35">
      <c r="S5489" s="43"/>
      <c r="U5489" s="43"/>
    </row>
    <row r="5490" spans="19:21" x14ac:dyDescent="0.35">
      <c r="S5490" s="43"/>
      <c r="U5490" s="43"/>
    </row>
    <row r="5491" spans="19:21" x14ac:dyDescent="0.35">
      <c r="S5491" s="43"/>
      <c r="U5491" s="43"/>
    </row>
    <row r="5492" spans="19:21" x14ac:dyDescent="0.35">
      <c r="S5492" s="43"/>
      <c r="U5492" s="43"/>
    </row>
    <row r="5493" spans="19:21" x14ac:dyDescent="0.35">
      <c r="S5493" s="43"/>
      <c r="U5493" s="43"/>
    </row>
    <row r="5494" spans="19:21" x14ac:dyDescent="0.35">
      <c r="S5494" s="43"/>
      <c r="U5494" s="43"/>
    </row>
    <row r="5495" spans="19:21" x14ac:dyDescent="0.35">
      <c r="S5495" s="43"/>
      <c r="U5495" s="43"/>
    </row>
    <row r="5496" spans="19:21" x14ac:dyDescent="0.35">
      <c r="S5496" s="43"/>
      <c r="U5496" s="43"/>
    </row>
    <row r="5497" spans="19:21" x14ac:dyDescent="0.35">
      <c r="S5497" s="43"/>
      <c r="U5497" s="43"/>
    </row>
    <row r="5498" spans="19:21" x14ac:dyDescent="0.35">
      <c r="S5498" s="43"/>
      <c r="U5498" s="43"/>
    </row>
    <row r="5499" spans="19:21" x14ac:dyDescent="0.35">
      <c r="S5499" s="43"/>
      <c r="U5499" s="43"/>
    </row>
    <row r="5500" spans="19:21" x14ac:dyDescent="0.35">
      <c r="S5500" s="43"/>
      <c r="U5500" s="43"/>
    </row>
    <row r="5501" spans="19:21" x14ac:dyDescent="0.35">
      <c r="S5501" s="43"/>
      <c r="U5501" s="43"/>
    </row>
    <row r="5502" spans="19:21" x14ac:dyDescent="0.35">
      <c r="S5502" s="43"/>
      <c r="U5502" s="43"/>
    </row>
    <row r="5503" spans="19:21" x14ac:dyDescent="0.35">
      <c r="S5503" s="43"/>
      <c r="U5503" s="43"/>
    </row>
    <row r="5504" spans="19:21" x14ac:dyDescent="0.35">
      <c r="S5504" s="43"/>
      <c r="U5504" s="43"/>
    </row>
    <row r="5505" spans="19:21" x14ac:dyDescent="0.35">
      <c r="S5505" s="43"/>
      <c r="U5505" s="43"/>
    </row>
    <row r="5506" spans="19:21" x14ac:dyDescent="0.35">
      <c r="S5506" s="43"/>
      <c r="U5506" s="43"/>
    </row>
    <row r="5507" spans="19:21" x14ac:dyDescent="0.35">
      <c r="S5507" s="43"/>
      <c r="U5507" s="43"/>
    </row>
    <row r="5508" spans="19:21" x14ac:dyDescent="0.35">
      <c r="S5508" s="43"/>
      <c r="U5508" s="43"/>
    </row>
    <row r="5509" spans="19:21" x14ac:dyDescent="0.35">
      <c r="S5509" s="43"/>
      <c r="U5509" s="43"/>
    </row>
    <row r="5510" spans="19:21" x14ac:dyDescent="0.35">
      <c r="S5510" s="43"/>
      <c r="U5510" s="43"/>
    </row>
    <row r="5511" spans="19:21" x14ac:dyDescent="0.35">
      <c r="S5511" s="43"/>
      <c r="U5511" s="43"/>
    </row>
    <row r="5512" spans="19:21" x14ac:dyDescent="0.35">
      <c r="S5512" s="43"/>
      <c r="U5512" s="43"/>
    </row>
    <row r="5513" spans="19:21" x14ac:dyDescent="0.35">
      <c r="S5513" s="43"/>
      <c r="U5513" s="43"/>
    </row>
    <row r="5514" spans="19:21" x14ac:dyDescent="0.35">
      <c r="S5514" s="43"/>
      <c r="U5514" s="43"/>
    </row>
    <row r="5515" spans="19:21" x14ac:dyDescent="0.35">
      <c r="S5515" s="43"/>
      <c r="U5515" s="43"/>
    </row>
    <row r="5516" spans="19:21" x14ac:dyDescent="0.35">
      <c r="S5516" s="43"/>
      <c r="U5516" s="43"/>
    </row>
    <row r="5517" spans="19:21" x14ac:dyDescent="0.35">
      <c r="S5517" s="43"/>
      <c r="U5517" s="43"/>
    </row>
    <row r="5518" spans="19:21" x14ac:dyDescent="0.35">
      <c r="S5518" s="43"/>
      <c r="U5518" s="43"/>
    </row>
    <row r="5519" spans="19:21" x14ac:dyDescent="0.35">
      <c r="S5519" s="43"/>
      <c r="U5519" s="43"/>
    </row>
    <row r="5520" spans="19:21" x14ac:dyDescent="0.35">
      <c r="S5520" s="43"/>
      <c r="U5520" s="43"/>
    </row>
    <row r="5521" spans="19:21" x14ac:dyDescent="0.35">
      <c r="S5521" s="43"/>
      <c r="U5521" s="43"/>
    </row>
    <row r="5522" spans="19:21" x14ac:dyDescent="0.35">
      <c r="S5522" s="43"/>
      <c r="U5522" s="43"/>
    </row>
    <row r="5523" spans="19:21" x14ac:dyDescent="0.35">
      <c r="S5523" s="43"/>
      <c r="U5523" s="43"/>
    </row>
    <row r="5524" spans="19:21" x14ac:dyDescent="0.35">
      <c r="S5524" s="43"/>
      <c r="U5524" s="43"/>
    </row>
    <row r="5525" spans="19:21" x14ac:dyDescent="0.35">
      <c r="S5525" s="43"/>
      <c r="U5525" s="43"/>
    </row>
    <row r="5526" spans="19:21" x14ac:dyDescent="0.35">
      <c r="S5526" s="43"/>
      <c r="U5526" s="43"/>
    </row>
    <row r="5527" spans="19:21" x14ac:dyDescent="0.35">
      <c r="S5527" s="43"/>
      <c r="U5527" s="43"/>
    </row>
    <row r="5528" spans="19:21" x14ac:dyDescent="0.35">
      <c r="S5528" s="43"/>
      <c r="U5528" s="43"/>
    </row>
    <row r="5529" spans="19:21" x14ac:dyDescent="0.35">
      <c r="S5529" s="43"/>
      <c r="U5529" s="43"/>
    </row>
    <row r="5530" spans="19:21" x14ac:dyDescent="0.35">
      <c r="S5530" s="43"/>
      <c r="U5530" s="43"/>
    </row>
    <row r="5531" spans="19:21" x14ac:dyDescent="0.35">
      <c r="S5531" s="43"/>
      <c r="U5531" s="43"/>
    </row>
    <row r="5532" spans="19:21" x14ac:dyDescent="0.35">
      <c r="S5532" s="43"/>
      <c r="U5532" s="43"/>
    </row>
    <row r="5533" spans="19:21" x14ac:dyDescent="0.35">
      <c r="S5533" s="43"/>
      <c r="U5533" s="43"/>
    </row>
    <row r="5534" spans="19:21" x14ac:dyDescent="0.35">
      <c r="S5534" s="43"/>
      <c r="U5534" s="43"/>
    </row>
    <row r="5535" spans="19:21" x14ac:dyDescent="0.35">
      <c r="S5535" s="43"/>
      <c r="U5535" s="43"/>
    </row>
    <row r="5536" spans="19:21" x14ac:dyDescent="0.35">
      <c r="S5536" s="43"/>
      <c r="U5536" s="43"/>
    </row>
    <row r="5537" spans="19:21" x14ac:dyDescent="0.35">
      <c r="S5537" s="43"/>
      <c r="U5537" s="43"/>
    </row>
    <row r="5538" spans="19:21" x14ac:dyDescent="0.35">
      <c r="S5538" s="43"/>
      <c r="U5538" s="43"/>
    </row>
    <row r="5539" spans="19:21" x14ac:dyDescent="0.35">
      <c r="S5539" s="43"/>
      <c r="U5539" s="43"/>
    </row>
    <row r="5540" spans="19:21" x14ac:dyDescent="0.35">
      <c r="S5540" s="43"/>
      <c r="U5540" s="43"/>
    </row>
    <row r="5541" spans="19:21" x14ac:dyDescent="0.35">
      <c r="S5541" s="43"/>
      <c r="U5541" s="43"/>
    </row>
    <row r="5542" spans="19:21" x14ac:dyDescent="0.35">
      <c r="S5542" s="43"/>
      <c r="U5542" s="43"/>
    </row>
    <row r="5543" spans="19:21" x14ac:dyDescent="0.35">
      <c r="S5543" s="43"/>
      <c r="U5543" s="43"/>
    </row>
    <row r="5544" spans="19:21" x14ac:dyDescent="0.35">
      <c r="S5544" s="43"/>
      <c r="U5544" s="43"/>
    </row>
    <row r="5545" spans="19:21" x14ac:dyDescent="0.35">
      <c r="S5545" s="43"/>
      <c r="U5545" s="43"/>
    </row>
    <row r="5546" spans="19:21" x14ac:dyDescent="0.35">
      <c r="S5546" s="43"/>
      <c r="U5546" s="43"/>
    </row>
    <row r="5547" spans="19:21" x14ac:dyDescent="0.35">
      <c r="S5547" s="43"/>
      <c r="U5547" s="43"/>
    </row>
    <row r="5548" spans="19:21" x14ac:dyDescent="0.35">
      <c r="S5548" s="43"/>
      <c r="U5548" s="43"/>
    </row>
    <row r="5549" spans="19:21" x14ac:dyDescent="0.35">
      <c r="S5549" s="43"/>
      <c r="U5549" s="43"/>
    </row>
    <row r="5550" spans="19:21" x14ac:dyDescent="0.35">
      <c r="S5550" s="43"/>
      <c r="U5550" s="43"/>
    </row>
    <row r="5551" spans="19:21" x14ac:dyDescent="0.35">
      <c r="S5551" s="43"/>
      <c r="U5551" s="43"/>
    </row>
    <row r="5552" spans="19:21" x14ac:dyDescent="0.35">
      <c r="S5552" s="43"/>
      <c r="U5552" s="43"/>
    </row>
    <row r="5553" spans="19:21" x14ac:dyDescent="0.35">
      <c r="S5553" s="43"/>
      <c r="U5553" s="43"/>
    </row>
    <row r="5554" spans="19:21" x14ac:dyDescent="0.35">
      <c r="S5554" s="43"/>
      <c r="U5554" s="43"/>
    </row>
    <row r="5555" spans="19:21" x14ac:dyDescent="0.35">
      <c r="S5555" s="43"/>
      <c r="U5555" s="43"/>
    </row>
    <row r="5556" spans="19:21" x14ac:dyDescent="0.35">
      <c r="S5556" s="43"/>
      <c r="U5556" s="43"/>
    </row>
    <row r="5557" spans="19:21" x14ac:dyDescent="0.35">
      <c r="S5557" s="43"/>
      <c r="U5557" s="43"/>
    </row>
    <row r="5558" spans="19:21" x14ac:dyDescent="0.35">
      <c r="S5558" s="43"/>
      <c r="U5558" s="43"/>
    </row>
    <row r="5559" spans="19:21" x14ac:dyDescent="0.35">
      <c r="S5559" s="43"/>
      <c r="U5559" s="43"/>
    </row>
    <row r="5560" spans="19:21" x14ac:dyDescent="0.35">
      <c r="S5560" s="43"/>
      <c r="U5560" s="43"/>
    </row>
    <row r="5561" spans="19:21" x14ac:dyDescent="0.35">
      <c r="S5561" s="43"/>
      <c r="U5561" s="43"/>
    </row>
    <row r="5562" spans="19:21" x14ac:dyDescent="0.35">
      <c r="S5562" s="43"/>
      <c r="U5562" s="43"/>
    </row>
    <row r="5563" spans="19:21" x14ac:dyDescent="0.35">
      <c r="S5563" s="43"/>
      <c r="U5563" s="43"/>
    </row>
    <row r="5564" spans="19:21" x14ac:dyDescent="0.35">
      <c r="S5564" s="43"/>
      <c r="U5564" s="43"/>
    </row>
    <row r="5565" spans="19:21" x14ac:dyDescent="0.35">
      <c r="S5565" s="43"/>
      <c r="U5565" s="43"/>
    </row>
    <row r="5566" spans="19:21" x14ac:dyDescent="0.35">
      <c r="S5566" s="43"/>
      <c r="U5566" s="43"/>
    </row>
    <row r="5567" spans="19:21" x14ac:dyDescent="0.35">
      <c r="S5567" s="43"/>
      <c r="U5567" s="43"/>
    </row>
    <row r="5568" spans="19:21" x14ac:dyDescent="0.35">
      <c r="S5568" s="43"/>
      <c r="U5568" s="43"/>
    </row>
    <row r="5569" spans="19:21" x14ac:dyDescent="0.35">
      <c r="S5569" s="43"/>
      <c r="U5569" s="43"/>
    </row>
    <row r="5570" spans="19:21" x14ac:dyDescent="0.35">
      <c r="S5570" s="43"/>
      <c r="U5570" s="43"/>
    </row>
    <row r="5571" spans="19:21" x14ac:dyDescent="0.35">
      <c r="S5571" s="43"/>
      <c r="U5571" s="43"/>
    </row>
    <row r="5572" spans="19:21" x14ac:dyDescent="0.35">
      <c r="S5572" s="43"/>
      <c r="U5572" s="43"/>
    </row>
    <row r="5573" spans="19:21" x14ac:dyDescent="0.35">
      <c r="S5573" s="43"/>
      <c r="U5573" s="43"/>
    </row>
    <row r="5574" spans="19:21" x14ac:dyDescent="0.35">
      <c r="S5574" s="43"/>
      <c r="U5574" s="43"/>
    </row>
    <row r="5575" spans="19:21" x14ac:dyDescent="0.35">
      <c r="S5575" s="43"/>
      <c r="U5575" s="43"/>
    </row>
    <row r="5576" spans="19:21" x14ac:dyDescent="0.35">
      <c r="S5576" s="43"/>
      <c r="U5576" s="43"/>
    </row>
    <row r="5577" spans="19:21" x14ac:dyDescent="0.35">
      <c r="S5577" s="43"/>
      <c r="U5577" s="43"/>
    </row>
    <row r="5578" spans="19:21" x14ac:dyDescent="0.35">
      <c r="S5578" s="43"/>
      <c r="U5578" s="43"/>
    </row>
    <row r="5579" spans="19:21" x14ac:dyDescent="0.35">
      <c r="S5579" s="43"/>
      <c r="U5579" s="43"/>
    </row>
    <row r="5580" spans="19:21" x14ac:dyDescent="0.35">
      <c r="S5580" s="43"/>
      <c r="U5580" s="43"/>
    </row>
    <row r="5581" spans="19:21" x14ac:dyDescent="0.35">
      <c r="S5581" s="43"/>
      <c r="U5581" s="43"/>
    </row>
    <row r="5582" spans="19:21" x14ac:dyDescent="0.35">
      <c r="S5582" s="43"/>
      <c r="U5582" s="43"/>
    </row>
    <row r="5583" spans="19:21" x14ac:dyDescent="0.35">
      <c r="S5583" s="43"/>
      <c r="U5583" s="43"/>
    </row>
    <row r="5584" spans="19:21" x14ac:dyDescent="0.35">
      <c r="S5584" s="43"/>
      <c r="U5584" s="43"/>
    </row>
    <row r="5585" spans="19:21" x14ac:dyDescent="0.35">
      <c r="S5585" s="43"/>
      <c r="U5585" s="43"/>
    </row>
    <row r="5586" spans="19:21" x14ac:dyDescent="0.35">
      <c r="S5586" s="43"/>
      <c r="U5586" s="43"/>
    </row>
    <row r="5587" spans="19:21" x14ac:dyDescent="0.35">
      <c r="S5587" s="43"/>
      <c r="U5587" s="43"/>
    </row>
    <row r="5588" spans="19:21" x14ac:dyDescent="0.35">
      <c r="S5588" s="43"/>
      <c r="U5588" s="43"/>
    </row>
    <row r="5589" spans="19:21" x14ac:dyDescent="0.35">
      <c r="S5589" s="43"/>
      <c r="U5589" s="43"/>
    </row>
    <row r="5590" spans="19:21" x14ac:dyDescent="0.35">
      <c r="S5590" s="43"/>
      <c r="U5590" s="43"/>
    </row>
    <row r="5591" spans="19:21" x14ac:dyDescent="0.35">
      <c r="S5591" s="43"/>
      <c r="U5591" s="43"/>
    </row>
    <row r="5592" spans="19:21" x14ac:dyDescent="0.35">
      <c r="S5592" s="43"/>
      <c r="U5592" s="43"/>
    </row>
    <row r="5593" spans="19:21" x14ac:dyDescent="0.35">
      <c r="S5593" s="43"/>
      <c r="U5593" s="43"/>
    </row>
    <row r="5594" spans="19:21" x14ac:dyDescent="0.35">
      <c r="S5594" s="43"/>
      <c r="U5594" s="43"/>
    </row>
    <row r="5595" spans="19:21" x14ac:dyDescent="0.35">
      <c r="S5595" s="43"/>
      <c r="U5595" s="43"/>
    </row>
    <row r="5596" spans="19:21" x14ac:dyDescent="0.35">
      <c r="S5596" s="43"/>
      <c r="U5596" s="43"/>
    </row>
    <row r="5597" spans="19:21" x14ac:dyDescent="0.35">
      <c r="S5597" s="43"/>
      <c r="U5597" s="43"/>
    </row>
    <row r="5598" spans="19:21" x14ac:dyDescent="0.35">
      <c r="S5598" s="43"/>
      <c r="U5598" s="43"/>
    </row>
    <row r="5599" spans="19:21" x14ac:dyDescent="0.35">
      <c r="S5599" s="43"/>
      <c r="U5599" s="43"/>
    </row>
    <row r="5600" spans="19:21" x14ac:dyDescent="0.35">
      <c r="S5600" s="43"/>
      <c r="U5600" s="43"/>
    </row>
    <row r="5601" spans="19:21" x14ac:dyDescent="0.35">
      <c r="S5601" s="43"/>
      <c r="U5601" s="43"/>
    </row>
    <row r="5602" spans="19:21" x14ac:dyDescent="0.35">
      <c r="S5602" s="43"/>
      <c r="U5602" s="43"/>
    </row>
    <row r="5603" spans="19:21" x14ac:dyDescent="0.35">
      <c r="S5603" s="43"/>
      <c r="U5603" s="43"/>
    </row>
    <row r="5604" spans="19:21" x14ac:dyDescent="0.35">
      <c r="S5604" s="43"/>
      <c r="U5604" s="43"/>
    </row>
    <row r="5605" spans="19:21" x14ac:dyDescent="0.35">
      <c r="S5605" s="43"/>
      <c r="U5605" s="43"/>
    </row>
    <row r="5606" spans="19:21" x14ac:dyDescent="0.35">
      <c r="S5606" s="43"/>
      <c r="U5606" s="43"/>
    </row>
    <row r="5607" spans="19:21" x14ac:dyDescent="0.35">
      <c r="S5607" s="43"/>
      <c r="U5607" s="43"/>
    </row>
    <row r="5608" spans="19:21" x14ac:dyDescent="0.35">
      <c r="S5608" s="43"/>
      <c r="U5608" s="43"/>
    </row>
    <row r="5609" spans="19:21" x14ac:dyDescent="0.35">
      <c r="S5609" s="43"/>
      <c r="U5609" s="43"/>
    </row>
    <row r="5610" spans="19:21" x14ac:dyDescent="0.35">
      <c r="S5610" s="43"/>
      <c r="U5610" s="43"/>
    </row>
    <row r="5611" spans="19:21" x14ac:dyDescent="0.35">
      <c r="S5611" s="43"/>
      <c r="U5611" s="43"/>
    </row>
    <row r="5612" spans="19:21" x14ac:dyDescent="0.35">
      <c r="S5612" s="43"/>
      <c r="U5612" s="43"/>
    </row>
    <row r="5613" spans="19:21" x14ac:dyDescent="0.35">
      <c r="S5613" s="43"/>
      <c r="U5613" s="43"/>
    </row>
    <row r="5614" spans="19:21" x14ac:dyDescent="0.35">
      <c r="S5614" s="43"/>
      <c r="U5614" s="43"/>
    </row>
    <row r="5615" spans="19:21" x14ac:dyDescent="0.35">
      <c r="S5615" s="43"/>
      <c r="U5615" s="43"/>
    </row>
    <row r="5616" spans="19:21" x14ac:dyDescent="0.35">
      <c r="S5616" s="43"/>
      <c r="U5616" s="43"/>
    </row>
    <row r="5617" spans="19:21" x14ac:dyDescent="0.35">
      <c r="S5617" s="43"/>
      <c r="U5617" s="43"/>
    </row>
    <row r="5618" spans="19:21" x14ac:dyDescent="0.35">
      <c r="S5618" s="43"/>
      <c r="U5618" s="43"/>
    </row>
    <row r="5619" spans="19:21" x14ac:dyDescent="0.35">
      <c r="S5619" s="43"/>
      <c r="U5619" s="43"/>
    </row>
    <row r="5620" spans="19:21" x14ac:dyDescent="0.35">
      <c r="S5620" s="43"/>
      <c r="U5620" s="43"/>
    </row>
    <row r="5621" spans="19:21" x14ac:dyDescent="0.35">
      <c r="S5621" s="43"/>
      <c r="U5621" s="43"/>
    </row>
    <row r="5622" spans="19:21" x14ac:dyDescent="0.35">
      <c r="S5622" s="43"/>
      <c r="U5622" s="43"/>
    </row>
    <row r="5623" spans="19:21" x14ac:dyDescent="0.35">
      <c r="S5623" s="43"/>
      <c r="U5623" s="43"/>
    </row>
    <row r="5624" spans="19:21" x14ac:dyDescent="0.35">
      <c r="S5624" s="43"/>
      <c r="U5624" s="43"/>
    </row>
    <row r="5625" spans="19:21" x14ac:dyDescent="0.35">
      <c r="S5625" s="43"/>
      <c r="U5625" s="43"/>
    </row>
    <row r="5626" spans="19:21" x14ac:dyDescent="0.35">
      <c r="S5626" s="43"/>
      <c r="U5626" s="43"/>
    </row>
    <row r="5627" spans="19:21" x14ac:dyDescent="0.35">
      <c r="S5627" s="43"/>
      <c r="U5627" s="43"/>
    </row>
    <row r="5628" spans="19:21" x14ac:dyDescent="0.35">
      <c r="S5628" s="43"/>
      <c r="U5628" s="43"/>
    </row>
    <row r="5629" spans="19:21" x14ac:dyDescent="0.35">
      <c r="S5629" s="43"/>
      <c r="U5629" s="43"/>
    </row>
    <row r="5630" spans="19:21" x14ac:dyDescent="0.35">
      <c r="S5630" s="43"/>
      <c r="U5630" s="43"/>
    </row>
    <row r="5631" spans="19:21" x14ac:dyDescent="0.35">
      <c r="S5631" s="43"/>
      <c r="U5631" s="43"/>
    </row>
    <row r="5632" spans="19:21" x14ac:dyDescent="0.35">
      <c r="S5632" s="43"/>
      <c r="U5632" s="43"/>
    </row>
    <row r="5633" spans="19:21" x14ac:dyDescent="0.35">
      <c r="S5633" s="43"/>
      <c r="U5633" s="43"/>
    </row>
    <row r="5634" spans="19:21" x14ac:dyDescent="0.35">
      <c r="S5634" s="43"/>
      <c r="U5634" s="43"/>
    </row>
    <row r="5635" spans="19:21" x14ac:dyDescent="0.35">
      <c r="S5635" s="43"/>
      <c r="U5635" s="43"/>
    </row>
    <row r="5636" spans="19:21" x14ac:dyDescent="0.35">
      <c r="S5636" s="43"/>
      <c r="U5636" s="43"/>
    </row>
    <row r="5637" spans="19:21" x14ac:dyDescent="0.35">
      <c r="S5637" s="43"/>
      <c r="U5637" s="43"/>
    </row>
    <row r="5638" spans="19:21" x14ac:dyDescent="0.35">
      <c r="S5638" s="43"/>
      <c r="U5638" s="43"/>
    </row>
    <row r="5639" spans="19:21" x14ac:dyDescent="0.35">
      <c r="S5639" s="43"/>
      <c r="U5639" s="43"/>
    </row>
    <row r="5640" spans="19:21" x14ac:dyDescent="0.35">
      <c r="S5640" s="43"/>
      <c r="U5640" s="43"/>
    </row>
    <row r="5641" spans="19:21" x14ac:dyDescent="0.35">
      <c r="S5641" s="43"/>
      <c r="U5641" s="43"/>
    </row>
    <row r="5642" spans="19:21" x14ac:dyDescent="0.35">
      <c r="S5642" s="43"/>
      <c r="U5642" s="43"/>
    </row>
    <row r="5643" spans="19:21" x14ac:dyDescent="0.35">
      <c r="S5643" s="43"/>
      <c r="U5643" s="43"/>
    </row>
    <row r="5644" spans="19:21" x14ac:dyDescent="0.35">
      <c r="S5644" s="43"/>
      <c r="U5644" s="43"/>
    </row>
    <row r="5645" spans="19:21" x14ac:dyDescent="0.35">
      <c r="S5645" s="43"/>
      <c r="U5645" s="43"/>
    </row>
    <row r="5646" spans="19:21" x14ac:dyDescent="0.35">
      <c r="S5646" s="43"/>
      <c r="U5646" s="43"/>
    </row>
    <row r="5647" spans="19:21" x14ac:dyDescent="0.35">
      <c r="S5647" s="43"/>
      <c r="U5647" s="43"/>
    </row>
    <row r="5648" spans="19:21" x14ac:dyDescent="0.35">
      <c r="S5648" s="43"/>
      <c r="U5648" s="43"/>
    </row>
    <row r="5649" spans="19:21" x14ac:dyDescent="0.35">
      <c r="S5649" s="43"/>
      <c r="U5649" s="43"/>
    </row>
    <row r="5650" spans="19:21" x14ac:dyDescent="0.35">
      <c r="S5650" s="43"/>
      <c r="U5650" s="43"/>
    </row>
    <row r="5651" spans="19:21" x14ac:dyDescent="0.35">
      <c r="S5651" s="43"/>
      <c r="U5651" s="43"/>
    </row>
    <row r="5652" spans="19:21" x14ac:dyDescent="0.35">
      <c r="S5652" s="43"/>
      <c r="U5652" s="43"/>
    </row>
    <row r="5653" spans="19:21" x14ac:dyDescent="0.35">
      <c r="S5653" s="43"/>
      <c r="U5653" s="43"/>
    </row>
    <row r="5654" spans="19:21" x14ac:dyDescent="0.35">
      <c r="S5654" s="43"/>
      <c r="U5654" s="43"/>
    </row>
    <row r="5655" spans="19:21" x14ac:dyDescent="0.35">
      <c r="S5655" s="43"/>
      <c r="U5655" s="43"/>
    </row>
    <row r="5656" spans="19:21" x14ac:dyDescent="0.35">
      <c r="S5656" s="43"/>
      <c r="U5656" s="43"/>
    </row>
    <row r="5657" spans="19:21" x14ac:dyDescent="0.35">
      <c r="S5657" s="43"/>
      <c r="U5657" s="43"/>
    </row>
    <row r="5658" spans="19:21" x14ac:dyDescent="0.35">
      <c r="S5658" s="43"/>
      <c r="U5658" s="43"/>
    </row>
    <row r="5659" spans="19:21" x14ac:dyDescent="0.35">
      <c r="S5659" s="43"/>
      <c r="U5659" s="43"/>
    </row>
    <row r="5660" spans="19:21" x14ac:dyDescent="0.35">
      <c r="S5660" s="43"/>
      <c r="U5660" s="43"/>
    </row>
    <row r="5661" spans="19:21" x14ac:dyDescent="0.35">
      <c r="S5661" s="43"/>
      <c r="U5661" s="43"/>
    </row>
    <row r="5662" spans="19:21" x14ac:dyDescent="0.35">
      <c r="S5662" s="43"/>
      <c r="U5662" s="43"/>
    </row>
    <row r="5663" spans="19:21" x14ac:dyDescent="0.35">
      <c r="S5663" s="43"/>
      <c r="U5663" s="43"/>
    </row>
    <row r="5664" spans="19:21" x14ac:dyDescent="0.35">
      <c r="S5664" s="43"/>
      <c r="U5664" s="43"/>
    </row>
    <row r="5665" spans="19:21" x14ac:dyDescent="0.35">
      <c r="S5665" s="43"/>
      <c r="U5665" s="43"/>
    </row>
    <row r="5666" spans="19:21" x14ac:dyDescent="0.35">
      <c r="S5666" s="43"/>
      <c r="U5666" s="43"/>
    </row>
    <row r="5667" spans="19:21" x14ac:dyDescent="0.35">
      <c r="S5667" s="43"/>
      <c r="U5667" s="43"/>
    </row>
    <row r="5668" spans="19:21" x14ac:dyDescent="0.35">
      <c r="S5668" s="43"/>
      <c r="U5668" s="43"/>
    </row>
    <row r="5669" spans="19:21" x14ac:dyDescent="0.35">
      <c r="S5669" s="43"/>
      <c r="U5669" s="43"/>
    </row>
    <row r="5670" spans="19:21" x14ac:dyDescent="0.35">
      <c r="S5670" s="43"/>
      <c r="U5670" s="43"/>
    </row>
    <row r="5671" spans="19:21" x14ac:dyDescent="0.35">
      <c r="S5671" s="43"/>
      <c r="U5671" s="43"/>
    </row>
    <row r="5672" spans="19:21" x14ac:dyDescent="0.35">
      <c r="S5672" s="43"/>
      <c r="U5672" s="43"/>
    </row>
    <row r="5673" spans="19:21" x14ac:dyDescent="0.35">
      <c r="S5673" s="43"/>
      <c r="U5673" s="43"/>
    </row>
    <row r="5674" spans="19:21" x14ac:dyDescent="0.35">
      <c r="S5674" s="43"/>
      <c r="U5674" s="43"/>
    </row>
    <row r="5675" spans="19:21" x14ac:dyDescent="0.35">
      <c r="S5675" s="43"/>
      <c r="U5675" s="43"/>
    </row>
    <row r="5676" spans="19:21" x14ac:dyDescent="0.35">
      <c r="S5676" s="43"/>
      <c r="U5676" s="43"/>
    </row>
    <row r="5677" spans="19:21" x14ac:dyDescent="0.35">
      <c r="S5677" s="43"/>
      <c r="U5677" s="43"/>
    </row>
    <row r="5678" spans="19:21" x14ac:dyDescent="0.35">
      <c r="S5678" s="43"/>
      <c r="U5678" s="43"/>
    </row>
    <row r="5679" spans="19:21" x14ac:dyDescent="0.35">
      <c r="S5679" s="43"/>
      <c r="U5679" s="43"/>
    </row>
    <row r="5680" spans="19:21" x14ac:dyDescent="0.35">
      <c r="S5680" s="43"/>
      <c r="U5680" s="43"/>
    </row>
    <row r="5681" spans="19:21" x14ac:dyDescent="0.35">
      <c r="S5681" s="43"/>
      <c r="U5681" s="43"/>
    </row>
    <row r="5682" spans="19:21" x14ac:dyDescent="0.35">
      <c r="S5682" s="43"/>
      <c r="U5682" s="43"/>
    </row>
    <row r="5683" spans="19:21" x14ac:dyDescent="0.35">
      <c r="S5683" s="43"/>
      <c r="U5683" s="43"/>
    </row>
    <row r="5684" spans="19:21" x14ac:dyDescent="0.35">
      <c r="S5684" s="43"/>
      <c r="U5684" s="43"/>
    </row>
    <row r="5685" spans="19:21" x14ac:dyDescent="0.35">
      <c r="S5685" s="43"/>
      <c r="U5685" s="43"/>
    </row>
    <row r="5686" spans="19:21" x14ac:dyDescent="0.35">
      <c r="S5686" s="43"/>
      <c r="U5686" s="43"/>
    </row>
    <row r="5687" spans="19:21" x14ac:dyDescent="0.35">
      <c r="S5687" s="43"/>
      <c r="U5687" s="43"/>
    </row>
    <row r="5688" spans="19:21" x14ac:dyDescent="0.35">
      <c r="S5688" s="43"/>
      <c r="U5688" s="43"/>
    </row>
    <row r="5689" spans="19:21" x14ac:dyDescent="0.35">
      <c r="S5689" s="43"/>
      <c r="U5689" s="43"/>
    </row>
    <row r="5690" spans="19:21" x14ac:dyDescent="0.35">
      <c r="S5690" s="43"/>
      <c r="U5690" s="43"/>
    </row>
    <row r="5691" spans="19:21" x14ac:dyDescent="0.35">
      <c r="S5691" s="43"/>
      <c r="U5691" s="43"/>
    </row>
    <row r="5692" spans="19:21" x14ac:dyDescent="0.35">
      <c r="S5692" s="43"/>
      <c r="U5692" s="43"/>
    </row>
    <row r="5693" spans="19:21" x14ac:dyDescent="0.35">
      <c r="S5693" s="43"/>
      <c r="U5693" s="43"/>
    </row>
    <row r="5694" spans="19:21" x14ac:dyDescent="0.35">
      <c r="S5694" s="43"/>
      <c r="U5694" s="43"/>
    </row>
    <row r="5695" spans="19:21" x14ac:dyDescent="0.35">
      <c r="S5695" s="43"/>
      <c r="U5695" s="43"/>
    </row>
    <row r="5696" spans="19:21" x14ac:dyDescent="0.35">
      <c r="S5696" s="43"/>
      <c r="U5696" s="43"/>
    </row>
    <row r="5697" spans="19:21" x14ac:dyDescent="0.35">
      <c r="S5697" s="43"/>
      <c r="U5697" s="43"/>
    </row>
    <row r="5698" spans="19:21" x14ac:dyDescent="0.35">
      <c r="S5698" s="43"/>
      <c r="U5698" s="43"/>
    </row>
    <row r="5699" spans="19:21" x14ac:dyDescent="0.35">
      <c r="S5699" s="43"/>
      <c r="U5699" s="43"/>
    </row>
    <row r="5700" spans="19:21" x14ac:dyDescent="0.35">
      <c r="S5700" s="43"/>
      <c r="U5700" s="43"/>
    </row>
    <row r="5701" spans="19:21" x14ac:dyDescent="0.35">
      <c r="S5701" s="43"/>
      <c r="U5701" s="43"/>
    </row>
    <row r="5702" spans="19:21" x14ac:dyDescent="0.35">
      <c r="S5702" s="43"/>
      <c r="U5702" s="43"/>
    </row>
    <row r="5703" spans="19:21" x14ac:dyDescent="0.35">
      <c r="S5703" s="43"/>
      <c r="U5703" s="43"/>
    </row>
    <row r="5704" spans="19:21" x14ac:dyDescent="0.35">
      <c r="S5704" s="43"/>
      <c r="U5704" s="43"/>
    </row>
    <row r="5705" spans="19:21" x14ac:dyDescent="0.35">
      <c r="S5705" s="43"/>
      <c r="U5705" s="43"/>
    </row>
    <row r="5706" spans="19:21" x14ac:dyDescent="0.35">
      <c r="S5706" s="43"/>
      <c r="U5706" s="43"/>
    </row>
    <row r="5707" spans="19:21" x14ac:dyDescent="0.35">
      <c r="S5707" s="43"/>
      <c r="U5707" s="43"/>
    </row>
    <row r="5708" spans="19:21" x14ac:dyDescent="0.35">
      <c r="S5708" s="43"/>
      <c r="U5708" s="43"/>
    </row>
    <row r="5709" spans="19:21" x14ac:dyDescent="0.35">
      <c r="S5709" s="43"/>
      <c r="U5709" s="43"/>
    </row>
    <row r="5710" spans="19:21" x14ac:dyDescent="0.35">
      <c r="S5710" s="43"/>
      <c r="U5710" s="43"/>
    </row>
    <row r="5711" spans="19:21" x14ac:dyDescent="0.35">
      <c r="S5711" s="43"/>
      <c r="U5711" s="43"/>
    </row>
    <row r="5712" spans="19:21" x14ac:dyDescent="0.35">
      <c r="S5712" s="43"/>
      <c r="U5712" s="43"/>
    </row>
    <row r="5713" spans="19:21" x14ac:dyDescent="0.35">
      <c r="S5713" s="43"/>
      <c r="U5713" s="43"/>
    </row>
    <row r="5714" spans="19:21" x14ac:dyDescent="0.35">
      <c r="S5714" s="43"/>
      <c r="U5714" s="43"/>
    </row>
    <row r="5715" spans="19:21" x14ac:dyDescent="0.35">
      <c r="S5715" s="43"/>
      <c r="U5715" s="43"/>
    </row>
    <row r="5716" spans="19:21" x14ac:dyDescent="0.35">
      <c r="S5716" s="43"/>
      <c r="U5716" s="43"/>
    </row>
    <row r="5717" spans="19:21" x14ac:dyDescent="0.35">
      <c r="S5717" s="43"/>
      <c r="U5717" s="43"/>
    </row>
    <row r="5718" spans="19:21" x14ac:dyDescent="0.35">
      <c r="S5718" s="43"/>
      <c r="U5718" s="43"/>
    </row>
    <row r="5719" spans="19:21" x14ac:dyDescent="0.35">
      <c r="S5719" s="43"/>
      <c r="U5719" s="43"/>
    </row>
    <row r="5720" spans="19:21" x14ac:dyDescent="0.35">
      <c r="S5720" s="43"/>
      <c r="U5720" s="43"/>
    </row>
    <row r="5721" spans="19:21" x14ac:dyDescent="0.35">
      <c r="S5721" s="43"/>
      <c r="U5721" s="43"/>
    </row>
    <row r="5722" spans="19:21" x14ac:dyDescent="0.35">
      <c r="S5722" s="43"/>
      <c r="U5722" s="43"/>
    </row>
    <row r="5723" spans="19:21" x14ac:dyDescent="0.35">
      <c r="S5723" s="43"/>
      <c r="U5723" s="43"/>
    </row>
    <row r="5724" spans="19:21" x14ac:dyDescent="0.35">
      <c r="S5724" s="43"/>
      <c r="U5724" s="43"/>
    </row>
    <row r="5725" spans="19:21" x14ac:dyDescent="0.35">
      <c r="S5725" s="43"/>
      <c r="U5725" s="43"/>
    </row>
    <row r="5726" spans="19:21" x14ac:dyDescent="0.35">
      <c r="S5726" s="43"/>
      <c r="U5726" s="43"/>
    </row>
    <row r="5727" spans="19:21" x14ac:dyDescent="0.35">
      <c r="S5727" s="43"/>
      <c r="U5727" s="43"/>
    </row>
    <row r="5728" spans="19:21" x14ac:dyDescent="0.35">
      <c r="S5728" s="43"/>
      <c r="U5728" s="43"/>
    </row>
    <row r="5729" spans="19:21" x14ac:dyDescent="0.35">
      <c r="S5729" s="43"/>
      <c r="U5729" s="43"/>
    </row>
    <row r="5730" spans="19:21" x14ac:dyDescent="0.35">
      <c r="S5730" s="43"/>
      <c r="U5730" s="43"/>
    </row>
    <row r="5731" spans="19:21" x14ac:dyDescent="0.35">
      <c r="S5731" s="43"/>
      <c r="U5731" s="43"/>
    </row>
    <row r="5732" spans="19:21" x14ac:dyDescent="0.35">
      <c r="S5732" s="43"/>
      <c r="U5732" s="43"/>
    </row>
    <row r="5733" spans="19:21" x14ac:dyDescent="0.35">
      <c r="S5733" s="43"/>
      <c r="U5733" s="43"/>
    </row>
    <row r="5734" spans="19:21" x14ac:dyDescent="0.35">
      <c r="S5734" s="43"/>
      <c r="U5734" s="43"/>
    </row>
    <row r="5735" spans="19:21" x14ac:dyDescent="0.35">
      <c r="S5735" s="43"/>
      <c r="U5735" s="43"/>
    </row>
    <row r="5736" spans="19:21" x14ac:dyDescent="0.35">
      <c r="S5736" s="43"/>
      <c r="U5736" s="43"/>
    </row>
    <row r="5737" spans="19:21" x14ac:dyDescent="0.35">
      <c r="S5737" s="43"/>
      <c r="U5737" s="43"/>
    </row>
    <row r="5738" spans="19:21" x14ac:dyDescent="0.35">
      <c r="S5738" s="43"/>
      <c r="U5738" s="43"/>
    </row>
    <row r="5739" spans="19:21" x14ac:dyDescent="0.35">
      <c r="S5739" s="43"/>
      <c r="U5739" s="43"/>
    </row>
    <row r="5740" spans="19:21" x14ac:dyDescent="0.35">
      <c r="S5740" s="43"/>
      <c r="U5740" s="43"/>
    </row>
    <row r="5741" spans="19:21" x14ac:dyDescent="0.35">
      <c r="S5741" s="43"/>
      <c r="U5741" s="43"/>
    </row>
    <row r="5742" spans="19:21" x14ac:dyDescent="0.35">
      <c r="S5742" s="43"/>
      <c r="U5742" s="43"/>
    </row>
    <row r="5743" spans="19:21" x14ac:dyDescent="0.35">
      <c r="S5743" s="43"/>
      <c r="U5743" s="43"/>
    </row>
    <row r="5744" spans="19:21" x14ac:dyDescent="0.35">
      <c r="S5744" s="43"/>
      <c r="U5744" s="43"/>
    </row>
    <row r="5745" spans="19:21" x14ac:dyDescent="0.35">
      <c r="S5745" s="43"/>
      <c r="U5745" s="43"/>
    </row>
    <row r="5746" spans="19:21" x14ac:dyDescent="0.35">
      <c r="S5746" s="43"/>
      <c r="U5746" s="43"/>
    </row>
    <row r="5747" spans="19:21" x14ac:dyDescent="0.35">
      <c r="S5747" s="43"/>
      <c r="U5747" s="43"/>
    </row>
    <row r="5748" spans="19:21" x14ac:dyDescent="0.35">
      <c r="S5748" s="43"/>
      <c r="U5748" s="43"/>
    </row>
    <row r="5749" spans="19:21" x14ac:dyDescent="0.35">
      <c r="S5749" s="43"/>
      <c r="U5749" s="43"/>
    </row>
    <row r="5750" spans="19:21" x14ac:dyDescent="0.35">
      <c r="S5750" s="43"/>
      <c r="U5750" s="43"/>
    </row>
    <row r="5751" spans="19:21" x14ac:dyDescent="0.35">
      <c r="S5751" s="43"/>
      <c r="U5751" s="43"/>
    </row>
    <row r="5752" spans="19:21" x14ac:dyDescent="0.35">
      <c r="S5752" s="43"/>
      <c r="U5752" s="43"/>
    </row>
    <row r="5753" spans="19:21" x14ac:dyDescent="0.35">
      <c r="S5753" s="43"/>
      <c r="U5753" s="43"/>
    </row>
    <row r="5754" spans="19:21" x14ac:dyDescent="0.35">
      <c r="S5754" s="43"/>
      <c r="U5754" s="43"/>
    </row>
    <row r="5755" spans="19:21" x14ac:dyDescent="0.35">
      <c r="S5755" s="43"/>
      <c r="U5755" s="43"/>
    </row>
    <row r="5756" spans="19:21" x14ac:dyDescent="0.35">
      <c r="S5756" s="43"/>
      <c r="U5756" s="43"/>
    </row>
    <row r="5757" spans="19:21" x14ac:dyDescent="0.35">
      <c r="S5757" s="43"/>
      <c r="U5757" s="43"/>
    </row>
    <row r="5758" spans="19:21" x14ac:dyDescent="0.35">
      <c r="S5758" s="43"/>
      <c r="U5758" s="43"/>
    </row>
    <row r="5759" spans="19:21" x14ac:dyDescent="0.35">
      <c r="S5759" s="43"/>
      <c r="U5759" s="43"/>
    </row>
    <row r="5760" spans="19:21" x14ac:dyDescent="0.35">
      <c r="S5760" s="43"/>
      <c r="U5760" s="43"/>
    </row>
    <row r="5761" spans="19:21" x14ac:dyDescent="0.35">
      <c r="S5761" s="43"/>
      <c r="U5761" s="43"/>
    </row>
    <row r="5762" spans="19:21" x14ac:dyDescent="0.35">
      <c r="S5762" s="43"/>
      <c r="U5762" s="43"/>
    </row>
    <row r="5763" spans="19:21" x14ac:dyDescent="0.35">
      <c r="S5763" s="43"/>
      <c r="U5763" s="43"/>
    </row>
    <row r="5764" spans="19:21" x14ac:dyDescent="0.35">
      <c r="S5764" s="43"/>
      <c r="U5764" s="43"/>
    </row>
    <row r="5765" spans="19:21" x14ac:dyDescent="0.35">
      <c r="S5765" s="43"/>
      <c r="U5765" s="43"/>
    </row>
    <row r="5766" spans="19:21" x14ac:dyDescent="0.35">
      <c r="S5766" s="43"/>
      <c r="U5766" s="43"/>
    </row>
    <row r="5767" spans="19:21" x14ac:dyDescent="0.35">
      <c r="S5767" s="43"/>
      <c r="U5767" s="43"/>
    </row>
    <row r="5768" spans="19:21" x14ac:dyDescent="0.35">
      <c r="S5768" s="43"/>
      <c r="U5768" s="43"/>
    </row>
    <row r="5769" spans="19:21" x14ac:dyDescent="0.35">
      <c r="S5769" s="43"/>
      <c r="U5769" s="43"/>
    </row>
    <row r="5770" spans="19:21" x14ac:dyDescent="0.35">
      <c r="S5770" s="43"/>
      <c r="U5770" s="43"/>
    </row>
    <row r="5771" spans="19:21" x14ac:dyDescent="0.35">
      <c r="S5771" s="43"/>
      <c r="U5771" s="43"/>
    </row>
    <row r="5772" spans="19:21" x14ac:dyDescent="0.35">
      <c r="S5772" s="43"/>
      <c r="U5772" s="43"/>
    </row>
    <row r="5773" spans="19:21" x14ac:dyDescent="0.35">
      <c r="S5773" s="43"/>
      <c r="U5773" s="43"/>
    </row>
    <row r="5774" spans="19:21" x14ac:dyDescent="0.35">
      <c r="S5774" s="43"/>
      <c r="U5774" s="43"/>
    </row>
    <row r="5775" spans="19:21" x14ac:dyDescent="0.35">
      <c r="S5775" s="43"/>
      <c r="U5775" s="43"/>
    </row>
    <row r="5776" spans="19:21" x14ac:dyDescent="0.35">
      <c r="S5776" s="43"/>
      <c r="U5776" s="43"/>
    </row>
    <row r="5777" spans="19:21" x14ac:dyDescent="0.35">
      <c r="S5777" s="43"/>
      <c r="U5777" s="43"/>
    </row>
    <row r="5778" spans="19:21" x14ac:dyDescent="0.35">
      <c r="S5778" s="43"/>
      <c r="U5778" s="43"/>
    </row>
    <row r="5779" spans="19:21" x14ac:dyDescent="0.35">
      <c r="S5779" s="43"/>
      <c r="U5779" s="43"/>
    </row>
    <row r="5780" spans="19:21" x14ac:dyDescent="0.35">
      <c r="S5780" s="43"/>
      <c r="U5780" s="43"/>
    </row>
    <row r="5781" spans="19:21" x14ac:dyDescent="0.35">
      <c r="S5781" s="43"/>
      <c r="U5781" s="43"/>
    </row>
    <row r="5782" spans="19:21" x14ac:dyDescent="0.35">
      <c r="S5782" s="43"/>
      <c r="U5782" s="43"/>
    </row>
    <row r="5783" spans="19:21" x14ac:dyDescent="0.35">
      <c r="S5783" s="43"/>
      <c r="U5783" s="43"/>
    </row>
    <row r="5784" spans="19:21" x14ac:dyDescent="0.35">
      <c r="S5784" s="43"/>
      <c r="U5784" s="43"/>
    </row>
    <row r="5785" spans="19:21" x14ac:dyDescent="0.35">
      <c r="S5785" s="43"/>
      <c r="U5785" s="43"/>
    </row>
    <row r="5786" spans="19:21" x14ac:dyDescent="0.35">
      <c r="S5786" s="43"/>
      <c r="U5786" s="43"/>
    </row>
    <row r="5787" spans="19:21" x14ac:dyDescent="0.35">
      <c r="S5787" s="43"/>
      <c r="U5787" s="43"/>
    </row>
    <row r="5788" spans="19:21" x14ac:dyDescent="0.35">
      <c r="S5788" s="43"/>
      <c r="U5788" s="43"/>
    </row>
    <row r="5789" spans="19:21" x14ac:dyDescent="0.35">
      <c r="S5789" s="43"/>
      <c r="U5789" s="43"/>
    </row>
    <row r="5790" spans="19:21" x14ac:dyDescent="0.35">
      <c r="S5790" s="43"/>
      <c r="U5790" s="43"/>
    </row>
    <row r="5791" spans="19:21" x14ac:dyDescent="0.35">
      <c r="S5791" s="43"/>
      <c r="U5791" s="43"/>
    </row>
    <row r="5792" spans="19:21" x14ac:dyDescent="0.35">
      <c r="S5792" s="43"/>
      <c r="U5792" s="43"/>
    </row>
    <row r="5793" spans="19:21" x14ac:dyDescent="0.35">
      <c r="S5793" s="43"/>
      <c r="U5793" s="43"/>
    </row>
    <row r="5794" spans="19:21" x14ac:dyDescent="0.35">
      <c r="S5794" s="43"/>
      <c r="U5794" s="43"/>
    </row>
    <row r="5795" spans="19:21" x14ac:dyDescent="0.35">
      <c r="S5795" s="43"/>
      <c r="U5795" s="43"/>
    </row>
    <row r="5796" spans="19:21" x14ac:dyDescent="0.35">
      <c r="S5796" s="43"/>
      <c r="U5796" s="43"/>
    </row>
    <row r="5797" spans="19:21" x14ac:dyDescent="0.35">
      <c r="S5797" s="43"/>
      <c r="U5797" s="43"/>
    </row>
    <row r="5798" spans="19:21" x14ac:dyDescent="0.35">
      <c r="S5798" s="43"/>
      <c r="U5798" s="43"/>
    </row>
    <row r="5799" spans="19:21" x14ac:dyDescent="0.35">
      <c r="S5799" s="43"/>
      <c r="U5799" s="43"/>
    </row>
    <row r="5800" spans="19:21" x14ac:dyDescent="0.35">
      <c r="S5800" s="43"/>
      <c r="U5800" s="43"/>
    </row>
    <row r="5801" spans="19:21" x14ac:dyDescent="0.35">
      <c r="S5801" s="43"/>
      <c r="U5801" s="43"/>
    </row>
    <row r="5802" spans="19:21" x14ac:dyDescent="0.35">
      <c r="S5802" s="43"/>
      <c r="U5802" s="43"/>
    </row>
    <row r="5803" spans="19:21" x14ac:dyDescent="0.35">
      <c r="S5803" s="43"/>
      <c r="U5803" s="43"/>
    </row>
    <row r="5804" spans="19:21" x14ac:dyDescent="0.35">
      <c r="S5804" s="43"/>
      <c r="U5804" s="43"/>
    </row>
    <row r="5805" spans="19:21" x14ac:dyDescent="0.35">
      <c r="S5805" s="43"/>
      <c r="U5805" s="43"/>
    </row>
    <row r="5806" spans="19:21" x14ac:dyDescent="0.35">
      <c r="S5806" s="43"/>
      <c r="U5806" s="43"/>
    </row>
    <row r="5807" spans="19:21" x14ac:dyDescent="0.35">
      <c r="S5807" s="43"/>
      <c r="U5807" s="43"/>
    </row>
    <row r="5808" spans="19:21" x14ac:dyDescent="0.35">
      <c r="S5808" s="43"/>
      <c r="U5808" s="43"/>
    </row>
    <row r="5809" spans="19:21" x14ac:dyDescent="0.35">
      <c r="S5809" s="43"/>
      <c r="U5809" s="43"/>
    </row>
    <row r="5810" spans="19:21" x14ac:dyDescent="0.35">
      <c r="S5810" s="43"/>
      <c r="U5810" s="43"/>
    </row>
    <row r="5811" spans="19:21" x14ac:dyDescent="0.35">
      <c r="S5811" s="43"/>
      <c r="U5811" s="43"/>
    </row>
    <row r="5812" spans="19:21" x14ac:dyDescent="0.35">
      <c r="S5812" s="43"/>
      <c r="U5812" s="43"/>
    </row>
    <row r="5813" spans="19:21" x14ac:dyDescent="0.35">
      <c r="S5813" s="43"/>
      <c r="U5813" s="43"/>
    </row>
    <row r="5814" spans="19:21" x14ac:dyDescent="0.35">
      <c r="S5814" s="43"/>
      <c r="U5814" s="43"/>
    </row>
    <row r="5815" spans="19:21" x14ac:dyDescent="0.35">
      <c r="S5815" s="43"/>
      <c r="U5815" s="43"/>
    </row>
    <row r="5816" spans="19:21" x14ac:dyDescent="0.35">
      <c r="S5816" s="43"/>
      <c r="U5816" s="43"/>
    </row>
    <row r="5817" spans="19:21" x14ac:dyDescent="0.35">
      <c r="S5817" s="43"/>
      <c r="U5817" s="43"/>
    </row>
    <row r="5818" spans="19:21" x14ac:dyDescent="0.35">
      <c r="S5818" s="43"/>
      <c r="U5818" s="43"/>
    </row>
    <row r="5819" spans="19:21" x14ac:dyDescent="0.35">
      <c r="S5819" s="43"/>
      <c r="U5819" s="43"/>
    </row>
    <row r="5820" spans="19:21" x14ac:dyDescent="0.35">
      <c r="S5820" s="43"/>
      <c r="U5820" s="43"/>
    </row>
    <row r="5821" spans="19:21" x14ac:dyDescent="0.35">
      <c r="S5821" s="43"/>
      <c r="U5821" s="43"/>
    </row>
    <row r="5822" spans="19:21" x14ac:dyDescent="0.35">
      <c r="S5822" s="43"/>
      <c r="U5822" s="43"/>
    </row>
    <row r="5823" spans="19:21" x14ac:dyDescent="0.35">
      <c r="S5823" s="43"/>
      <c r="U5823" s="43"/>
    </row>
    <row r="5824" spans="19:21" x14ac:dyDescent="0.35">
      <c r="S5824" s="43"/>
      <c r="U5824" s="43"/>
    </row>
    <row r="5825" spans="19:21" x14ac:dyDescent="0.35">
      <c r="S5825" s="43"/>
      <c r="U5825" s="43"/>
    </row>
    <row r="5826" spans="19:21" x14ac:dyDescent="0.35">
      <c r="S5826" s="43"/>
      <c r="U5826" s="43"/>
    </row>
    <row r="5827" spans="19:21" x14ac:dyDescent="0.35">
      <c r="S5827" s="43"/>
      <c r="U5827" s="43"/>
    </row>
    <row r="5828" spans="19:21" x14ac:dyDescent="0.35">
      <c r="S5828" s="43"/>
      <c r="U5828" s="43"/>
    </row>
    <row r="5829" spans="19:21" x14ac:dyDescent="0.35">
      <c r="S5829" s="43"/>
      <c r="U5829" s="43"/>
    </row>
    <row r="5830" spans="19:21" x14ac:dyDescent="0.35">
      <c r="S5830" s="43"/>
      <c r="U5830" s="43"/>
    </row>
    <row r="5831" spans="19:21" x14ac:dyDescent="0.35">
      <c r="S5831" s="43"/>
      <c r="U5831" s="43"/>
    </row>
    <row r="5832" spans="19:21" x14ac:dyDescent="0.35">
      <c r="S5832" s="43"/>
      <c r="U5832" s="43"/>
    </row>
    <row r="5833" spans="19:21" x14ac:dyDescent="0.35">
      <c r="S5833" s="43"/>
      <c r="U5833" s="43"/>
    </row>
    <row r="5834" spans="19:21" x14ac:dyDescent="0.35">
      <c r="S5834" s="43"/>
      <c r="U5834" s="43"/>
    </row>
    <row r="5835" spans="19:21" x14ac:dyDescent="0.35">
      <c r="S5835" s="43"/>
      <c r="U5835" s="43"/>
    </row>
    <row r="5836" spans="19:21" x14ac:dyDescent="0.35">
      <c r="S5836" s="43"/>
      <c r="U5836" s="43"/>
    </row>
    <row r="5837" spans="19:21" x14ac:dyDescent="0.35">
      <c r="S5837" s="43"/>
      <c r="U5837" s="43"/>
    </row>
    <row r="5838" spans="19:21" x14ac:dyDescent="0.35">
      <c r="S5838" s="43"/>
      <c r="U5838" s="43"/>
    </row>
    <row r="5839" spans="19:21" x14ac:dyDescent="0.35">
      <c r="S5839" s="43"/>
      <c r="U5839" s="43"/>
    </row>
    <row r="5840" spans="19:21" x14ac:dyDescent="0.35">
      <c r="S5840" s="43"/>
      <c r="U5840" s="43"/>
    </row>
    <row r="5841" spans="19:21" x14ac:dyDescent="0.35">
      <c r="S5841" s="43"/>
      <c r="U5841" s="43"/>
    </row>
    <row r="5842" spans="19:21" x14ac:dyDescent="0.35">
      <c r="S5842" s="43"/>
      <c r="U5842" s="43"/>
    </row>
    <row r="5843" spans="19:21" x14ac:dyDescent="0.35">
      <c r="S5843" s="43"/>
      <c r="U5843" s="43"/>
    </row>
    <row r="5844" spans="19:21" x14ac:dyDescent="0.35">
      <c r="S5844" s="43"/>
      <c r="U5844" s="43"/>
    </row>
    <row r="5845" spans="19:21" x14ac:dyDescent="0.35">
      <c r="S5845" s="43"/>
      <c r="U5845" s="43"/>
    </row>
    <row r="5846" spans="19:21" x14ac:dyDescent="0.35">
      <c r="S5846" s="43"/>
      <c r="U5846" s="43"/>
    </row>
    <row r="5847" spans="19:21" x14ac:dyDescent="0.35">
      <c r="S5847" s="43"/>
      <c r="U5847" s="43"/>
    </row>
    <row r="5848" spans="19:21" x14ac:dyDescent="0.35">
      <c r="S5848" s="43"/>
      <c r="U5848" s="43"/>
    </row>
    <row r="5849" spans="19:21" x14ac:dyDescent="0.35">
      <c r="S5849" s="43"/>
      <c r="U5849" s="43"/>
    </row>
    <row r="5850" spans="19:21" x14ac:dyDescent="0.35">
      <c r="S5850" s="43"/>
      <c r="U5850" s="43"/>
    </row>
    <row r="5851" spans="19:21" x14ac:dyDescent="0.35">
      <c r="S5851" s="43"/>
      <c r="U5851" s="43"/>
    </row>
    <row r="5852" spans="19:21" x14ac:dyDescent="0.35">
      <c r="S5852" s="43"/>
      <c r="U5852" s="43"/>
    </row>
    <row r="5853" spans="19:21" x14ac:dyDescent="0.35">
      <c r="S5853" s="43"/>
      <c r="U5853" s="43"/>
    </row>
    <row r="5854" spans="19:21" x14ac:dyDescent="0.35">
      <c r="S5854" s="43"/>
      <c r="U5854" s="43"/>
    </row>
    <row r="5855" spans="19:21" x14ac:dyDescent="0.35">
      <c r="S5855" s="43"/>
      <c r="U5855" s="43"/>
    </row>
    <row r="5856" spans="19:21" x14ac:dyDescent="0.35">
      <c r="S5856" s="43"/>
      <c r="U5856" s="43"/>
    </row>
    <row r="5857" spans="19:21" x14ac:dyDescent="0.35">
      <c r="S5857" s="43"/>
      <c r="U5857" s="43"/>
    </row>
    <row r="5858" spans="19:21" x14ac:dyDescent="0.35">
      <c r="S5858" s="43"/>
      <c r="U5858" s="43"/>
    </row>
    <row r="5859" spans="19:21" x14ac:dyDescent="0.35">
      <c r="S5859" s="43"/>
      <c r="U5859" s="43"/>
    </row>
    <row r="5860" spans="19:21" x14ac:dyDescent="0.35">
      <c r="S5860" s="43"/>
      <c r="U5860" s="43"/>
    </row>
    <row r="5861" spans="19:21" x14ac:dyDescent="0.35">
      <c r="S5861" s="43"/>
      <c r="U5861" s="43"/>
    </row>
    <row r="5862" spans="19:21" x14ac:dyDescent="0.35">
      <c r="S5862" s="43"/>
      <c r="U5862" s="43"/>
    </row>
    <row r="5863" spans="19:21" x14ac:dyDescent="0.35">
      <c r="S5863" s="43"/>
      <c r="U5863" s="43"/>
    </row>
    <row r="5864" spans="19:21" x14ac:dyDescent="0.35">
      <c r="S5864" s="43"/>
      <c r="U5864" s="43"/>
    </row>
    <row r="5865" spans="19:21" x14ac:dyDescent="0.35">
      <c r="S5865" s="43"/>
      <c r="U5865" s="43"/>
    </row>
    <row r="5866" spans="19:21" x14ac:dyDescent="0.35">
      <c r="S5866" s="43"/>
      <c r="U5866" s="43"/>
    </row>
    <row r="5867" spans="19:21" x14ac:dyDescent="0.35">
      <c r="S5867" s="43"/>
      <c r="U5867" s="43"/>
    </row>
    <row r="5868" spans="19:21" x14ac:dyDescent="0.35">
      <c r="S5868" s="43"/>
      <c r="U5868" s="43"/>
    </row>
    <row r="5869" spans="19:21" x14ac:dyDescent="0.35">
      <c r="S5869" s="43"/>
      <c r="U5869" s="43"/>
    </row>
    <row r="5870" spans="19:21" x14ac:dyDescent="0.35">
      <c r="S5870" s="43"/>
      <c r="U5870" s="43"/>
    </row>
    <row r="5871" spans="19:21" x14ac:dyDescent="0.35">
      <c r="S5871" s="43"/>
      <c r="U5871" s="43"/>
    </row>
    <row r="5872" spans="19:21" x14ac:dyDescent="0.35">
      <c r="S5872" s="43"/>
      <c r="U5872" s="43"/>
    </row>
    <row r="5873" spans="19:21" x14ac:dyDescent="0.35">
      <c r="S5873" s="43"/>
      <c r="U5873" s="43"/>
    </row>
    <row r="5874" spans="19:21" x14ac:dyDescent="0.35">
      <c r="S5874" s="43"/>
      <c r="U5874" s="43"/>
    </row>
    <row r="5875" spans="19:21" x14ac:dyDescent="0.35">
      <c r="S5875" s="43"/>
      <c r="U5875" s="43"/>
    </row>
    <row r="5876" spans="19:21" x14ac:dyDescent="0.35">
      <c r="S5876" s="43"/>
      <c r="U5876" s="43"/>
    </row>
    <row r="5877" spans="19:21" x14ac:dyDescent="0.35">
      <c r="S5877" s="43"/>
      <c r="U5877" s="43"/>
    </row>
    <row r="5878" spans="19:21" x14ac:dyDescent="0.35">
      <c r="S5878" s="43"/>
      <c r="U5878" s="43"/>
    </row>
    <row r="5879" spans="19:21" x14ac:dyDescent="0.35">
      <c r="S5879" s="43"/>
      <c r="U5879" s="43"/>
    </row>
    <row r="5880" spans="19:21" x14ac:dyDescent="0.35">
      <c r="S5880" s="43"/>
      <c r="U5880" s="43"/>
    </row>
    <row r="5881" spans="19:21" x14ac:dyDescent="0.35">
      <c r="S5881" s="43"/>
      <c r="U5881" s="43"/>
    </row>
    <row r="5882" spans="19:21" x14ac:dyDescent="0.35">
      <c r="S5882" s="43"/>
      <c r="U5882" s="43"/>
    </row>
    <row r="5883" spans="19:21" x14ac:dyDescent="0.35">
      <c r="S5883" s="43"/>
      <c r="U5883" s="43"/>
    </row>
    <row r="5884" spans="19:21" x14ac:dyDescent="0.35">
      <c r="S5884" s="43"/>
      <c r="U5884" s="43"/>
    </row>
    <row r="5885" spans="19:21" x14ac:dyDescent="0.35">
      <c r="S5885" s="43"/>
      <c r="U5885" s="43"/>
    </row>
    <row r="5886" spans="19:21" x14ac:dyDescent="0.35">
      <c r="S5886" s="43"/>
      <c r="U5886" s="43"/>
    </row>
    <row r="5887" spans="19:21" x14ac:dyDescent="0.35">
      <c r="S5887" s="43"/>
      <c r="U5887" s="43"/>
    </row>
    <row r="5888" spans="19:21" x14ac:dyDescent="0.35">
      <c r="S5888" s="43"/>
      <c r="U5888" s="43"/>
    </row>
    <row r="5889" spans="19:21" x14ac:dyDescent="0.35">
      <c r="S5889" s="43"/>
      <c r="U5889" s="43"/>
    </row>
    <row r="5890" spans="19:21" x14ac:dyDescent="0.35">
      <c r="S5890" s="43"/>
      <c r="U5890" s="43"/>
    </row>
    <row r="5891" spans="19:21" x14ac:dyDescent="0.35">
      <c r="S5891" s="43"/>
      <c r="U5891" s="43"/>
    </row>
    <row r="5892" spans="19:21" x14ac:dyDescent="0.35">
      <c r="S5892" s="43"/>
      <c r="U5892" s="43"/>
    </row>
    <row r="5893" spans="19:21" x14ac:dyDescent="0.35">
      <c r="S5893" s="43"/>
      <c r="U5893" s="43"/>
    </row>
    <row r="5894" spans="19:21" x14ac:dyDescent="0.35">
      <c r="S5894" s="43"/>
      <c r="U5894" s="43"/>
    </row>
    <row r="5895" spans="19:21" x14ac:dyDescent="0.35">
      <c r="S5895" s="43"/>
      <c r="U5895" s="43"/>
    </row>
    <row r="5896" spans="19:21" x14ac:dyDescent="0.35">
      <c r="S5896" s="43"/>
      <c r="U5896" s="43"/>
    </row>
    <row r="5897" spans="19:21" x14ac:dyDescent="0.35">
      <c r="S5897" s="43"/>
      <c r="U5897" s="43"/>
    </row>
    <row r="5898" spans="19:21" x14ac:dyDescent="0.35">
      <c r="S5898" s="43"/>
      <c r="U5898" s="43"/>
    </row>
    <row r="5899" spans="19:21" x14ac:dyDescent="0.35">
      <c r="S5899" s="43"/>
      <c r="U5899" s="43"/>
    </row>
    <row r="5900" spans="19:21" x14ac:dyDescent="0.35">
      <c r="S5900" s="43"/>
      <c r="U5900" s="43"/>
    </row>
    <row r="5901" spans="19:21" x14ac:dyDescent="0.35">
      <c r="S5901" s="43"/>
      <c r="U5901" s="43"/>
    </row>
    <row r="5902" spans="19:21" x14ac:dyDescent="0.35">
      <c r="S5902" s="43"/>
      <c r="U5902" s="43"/>
    </row>
    <row r="5903" spans="19:21" x14ac:dyDescent="0.35">
      <c r="S5903" s="43"/>
      <c r="U5903" s="43"/>
    </row>
    <row r="5904" spans="19:21" x14ac:dyDescent="0.35">
      <c r="S5904" s="43"/>
      <c r="U5904" s="43"/>
    </row>
    <row r="5905" spans="19:21" x14ac:dyDescent="0.35">
      <c r="S5905" s="43"/>
      <c r="U5905" s="43"/>
    </row>
    <row r="5906" spans="19:21" x14ac:dyDescent="0.35">
      <c r="S5906" s="43"/>
      <c r="U5906" s="43"/>
    </row>
    <row r="5907" spans="19:21" x14ac:dyDescent="0.35">
      <c r="S5907" s="43"/>
      <c r="U5907" s="43"/>
    </row>
    <row r="5908" spans="19:21" x14ac:dyDescent="0.35">
      <c r="S5908" s="43"/>
      <c r="U5908" s="43"/>
    </row>
    <row r="5909" spans="19:21" x14ac:dyDescent="0.35">
      <c r="S5909" s="43"/>
      <c r="U5909" s="43"/>
    </row>
    <row r="5910" spans="19:21" x14ac:dyDescent="0.35">
      <c r="S5910" s="43"/>
      <c r="U5910" s="43"/>
    </row>
    <row r="5911" spans="19:21" x14ac:dyDescent="0.35">
      <c r="S5911" s="43"/>
      <c r="U5911" s="43"/>
    </row>
    <row r="5912" spans="19:21" x14ac:dyDescent="0.35">
      <c r="S5912" s="43"/>
      <c r="U5912" s="43"/>
    </row>
    <row r="5913" spans="19:21" x14ac:dyDescent="0.35">
      <c r="S5913" s="43"/>
      <c r="U5913" s="43"/>
    </row>
    <row r="5914" spans="19:21" x14ac:dyDescent="0.35">
      <c r="S5914" s="43"/>
      <c r="U5914" s="43"/>
    </row>
    <row r="5915" spans="19:21" x14ac:dyDescent="0.35">
      <c r="S5915" s="43"/>
      <c r="U5915" s="43"/>
    </row>
    <row r="5916" spans="19:21" x14ac:dyDescent="0.35">
      <c r="S5916" s="43"/>
      <c r="U5916" s="43"/>
    </row>
    <row r="5917" spans="19:21" x14ac:dyDescent="0.35">
      <c r="S5917" s="43"/>
      <c r="U5917" s="43"/>
    </row>
    <row r="5918" spans="19:21" x14ac:dyDescent="0.35">
      <c r="S5918" s="43"/>
      <c r="U5918" s="43"/>
    </row>
    <row r="5919" spans="19:21" x14ac:dyDescent="0.35">
      <c r="S5919" s="43"/>
      <c r="U5919" s="43"/>
    </row>
    <row r="5920" spans="19:21" x14ac:dyDescent="0.35">
      <c r="S5920" s="43"/>
      <c r="U5920" s="43"/>
    </row>
    <row r="5921" spans="19:21" x14ac:dyDescent="0.35">
      <c r="S5921" s="43"/>
      <c r="U5921" s="43"/>
    </row>
    <row r="5922" spans="19:21" x14ac:dyDescent="0.35">
      <c r="S5922" s="43"/>
      <c r="U5922" s="43"/>
    </row>
    <row r="5923" spans="19:21" x14ac:dyDescent="0.35">
      <c r="S5923" s="43"/>
      <c r="U5923" s="43"/>
    </row>
    <row r="5924" spans="19:21" x14ac:dyDescent="0.35">
      <c r="S5924" s="43"/>
      <c r="U5924" s="43"/>
    </row>
    <row r="5925" spans="19:21" x14ac:dyDescent="0.35">
      <c r="S5925" s="43"/>
      <c r="U5925" s="43"/>
    </row>
    <row r="5926" spans="19:21" x14ac:dyDescent="0.35">
      <c r="S5926" s="43"/>
      <c r="U5926" s="43"/>
    </row>
    <row r="5927" spans="19:21" x14ac:dyDescent="0.35">
      <c r="S5927" s="43"/>
      <c r="U5927" s="43"/>
    </row>
    <row r="5928" spans="19:21" x14ac:dyDescent="0.35">
      <c r="S5928" s="43"/>
      <c r="U5928" s="43"/>
    </row>
    <row r="5929" spans="19:21" x14ac:dyDescent="0.35">
      <c r="S5929" s="43"/>
      <c r="U5929" s="43"/>
    </row>
    <row r="5930" spans="19:21" x14ac:dyDescent="0.35">
      <c r="S5930" s="43"/>
      <c r="U5930" s="43"/>
    </row>
    <row r="5931" spans="19:21" x14ac:dyDescent="0.35">
      <c r="S5931" s="43"/>
      <c r="U5931" s="43"/>
    </row>
    <row r="5932" spans="19:21" x14ac:dyDescent="0.35">
      <c r="S5932" s="43"/>
      <c r="U5932" s="43"/>
    </row>
    <row r="5933" spans="19:21" x14ac:dyDescent="0.35">
      <c r="S5933" s="43"/>
      <c r="U5933" s="43"/>
    </row>
    <row r="5934" spans="19:21" x14ac:dyDescent="0.35">
      <c r="S5934" s="43"/>
      <c r="U5934" s="43"/>
    </row>
    <row r="5935" spans="19:21" x14ac:dyDescent="0.35">
      <c r="S5935" s="43"/>
      <c r="U5935" s="43"/>
    </row>
    <row r="5936" spans="19:21" x14ac:dyDescent="0.35">
      <c r="S5936" s="43"/>
      <c r="U5936" s="43"/>
    </row>
    <row r="5937" spans="19:21" x14ac:dyDescent="0.35">
      <c r="S5937" s="43"/>
      <c r="U5937" s="43"/>
    </row>
    <row r="5938" spans="19:21" x14ac:dyDescent="0.35">
      <c r="S5938" s="43"/>
      <c r="U5938" s="43"/>
    </row>
    <row r="5939" spans="19:21" x14ac:dyDescent="0.35">
      <c r="S5939" s="43"/>
      <c r="U5939" s="43"/>
    </row>
    <row r="5940" spans="19:21" x14ac:dyDescent="0.35">
      <c r="S5940" s="43"/>
      <c r="U5940" s="43"/>
    </row>
    <row r="5941" spans="19:21" x14ac:dyDescent="0.35">
      <c r="S5941" s="43"/>
      <c r="U5941" s="43"/>
    </row>
    <row r="5942" spans="19:21" x14ac:dyDescent="0.35">
      <c r="S5942" s="43"/>
      <c r="U5942" s="43"/>
    </row>
    <row r="5943" spans="19:21" x14ac:dyDescent="0.35">
      <c r="S5943" s="43"/>
      <c r="U5943" s="43"/>
    </row>
    <row r="5944" spans="19:21" x14ac:dyDescent="0.35">
      <c r="S5944" s="43"/>
      <c r="U5944" s="43"/>
    </row>
    <row r="5945" spans="19:21" x14ac:dyDescent="0.35">
      <c r="S5945" s="43"/>
      <c r="U5945" s="43"/>
    </row>
    <row r="5946" spans="19:21" x14ac:dyDescent="0.35">
      <c r="S5946" s="43"/>
      <c r="U5946" s="43"/>
    </row>
    <row r="5947" spans="19:21" x14ac:dyDescent="0.35">
      <c r="S5947" s="43"/>
      <c r="U5947" s="43"/>
    </row>
    <row r="5948" spans="19:21" x14ac:dyDescent="0.35">
      <c r="S5948" s="43"/>
      <c r="U5948" s="43"/>
    </row>
    <row r="5949" spans="19:21" x14ac:dyDescent="0.35">
      <c r="S5949" s="43"/>
      <c r="U5949" s="43"/>
    </row>
    <row r="5950" spans="19:21" x14ac:dyDescent="0.35">
      <c r="S5950" s="43"/>
      <c r="U5950" s="43"/>
    </row>
    <row r="5951" spans="19:21" x14ac:dyDescent="0.35">
      <c r="S5951" s="43"/>
      <c r="U5951" s="43"/>
    </row>
    <row r="5952" spans="19:21" x14ac:dyDescent="0.35">
      <c r="S5952" s="43"/>
      <c r="U5952" s="43"/>
    </row>
    <row r="5953" spans="19:21" x14ac:dyDescent="0.35">
      <c r="S5953" s="43"/>
      <c r="U5953" s="43"/>
    </row>
    <row r="5954" spans="19:21" x14ac:dyDescent="0.35">
      <c r="S5954" s="43"/>
      <c r="U5954" s="43"/>
    </row>
    <row r="5955" spans="19:21" x14ac:dyDescent="0.35">
      <c r="S5955" s="43"/>
      <c r="U5955" s="43"/>
    </row>
    <row r="5956" spans="19:21" x14ac:dyDescent="0.35">
      <c r="S5956" s="43"/>
      <c r="U5956" s="43"/>
    </row>
    <row r="5957" spans="19:21" x14ac:dyDescent="0.35">
      <c r="S5957" s="43"/>
      <c r="U5957" s="43"/>
    </row>
    <row r="5958" spans="19:21" x14ac:dyDescent="0.35">
      <c r="S5958" s="43"/>
      <c r="U5958" s="43"/>
    </row>
    <row r="5959" spans="19:21" x14ac:dyDescent="0.35">
      <c r="S5959" s="43"/>
      <c r="U5959" s="43"/>
    </row>
    <row r="5960" spans="19:21" x14ac:dyDescent="0.35">
      <c r="S5960" s="43"/>
      <c r="U5960" s="43"/>
    </row>
    <row r="5961" spans="19:21" x14ac:dyDescent="0.35">
      <c r="S5961" s="43"/>
      <c r="U5961" s="43"/>
    </row>
    <row r="5962" spans="19:21" x14ac:dyDescent="0.35">
      <c r="S5962" s="43"/>
      <c r="U5962" s="43"/>
    </row>
    <row r="5963" spans="19:21" x14ac:dyDescent="0.35">
      <c r="S5963" s="43"/>
      <c r="U5963" s="43"/>
    </row>
    <row r="5964" spans="19:21" x14ac:dyDescent="0.35">
      <c r="S5964" s="43"/>
      <c r="U5964" s="43"/>
    </row>
    <row r="5965" spans="19:21" x14ac:dyDescent="0.35">
      <c r="S5965" s="43"/>
      <c r="U5965" s="43"/>
    </row>
    <row r="5966" spans="19:21" x14ac:dyDescent="0.35">
      <c r="S5966" s="43"/>
      <c r="U5966" s="43"/>
    </row>
    <row r="5967" spans="19:21" x14ac:dyDescent="0.35">
      <c r="S5967" s="43"/>
      <c r="U5967" s="43"/>
    </row>
    <row r="5968" spans="19:21" x14ac:dyDescent="0.35">
      <c r="S5968" s="43"/>
      <c r="U5968" s="43"/>
    </row>
    <row r="5969" spans="19:21" x14ac:dyDescent="0.35">
      <c r="S5969" s="43"/>
      <c r="U5969" s="43"/>
    </row>
    <row r="5970" spans="19:21" x14ac:dyDescent="0.35">
      <c r="S5970" s="43"/>
      <c r="U5970" s="43"/>
    </row>
    <row r="5971" spans="19:21" x14ac:dyDescent="0.35">
      <c r="S5971" s="43"/>
      <c r="U5971" s="43"/>
    </row>
    <row r="5972" spans="19:21" x14ac:dyDescent="0.35">
      <c r="S5972" s="43"/>
      <c r="U5972" s="43"/>
    </row>
    <row r="5973" spans="19:21" x14ac:dyDescent="0.35">
      <c r="S5973" s="43"/>
      <c r="U5973" s="43"/>
    </row>
    <row r="5974" spans="19:21" x14ac:dyDescent="0.35">
      <c r="S5974" s="43"/>
      <c r="U5974" s="43"/>
    </row>
    <row r="5975" spans="19:21" x14ac:dyDescent="0.35">
      <c r="S5975" s="43"/>
      <c r="U5975" s="43"/>
    </row>
    <row r="5976" spans="19:21" x14ac:dyDescent="0.35">
      <c r="S5976" s="43"/>
      <c r="U5976" s="43"/>
    </row>
    <row r="5977" spans="19:21" x14ac:dyDescent="0.35">
      <c r="S5977" s="43"/>
      <c r="U5977" s="43"/>
    </row>
    <row r="5978" spans="19:21" x14ac:dyDescent="0.35">
      <c r="S5978" s="43"/>
      <c r="U5978" s="43"/>
    </row>
    <row r="5979" spans="19:21" x14ac:dyDescent="0.35">
      <c r="S5979" s="43"/>
      <c r="U5979" s="43"/>
    </row>
    <row r="5980" spans="19:21" x14ac:dyDescent="0.35">
      <c r="S5980" s="43"/>
      <c r="U5980" s="43"/>
    </row>
    <row r="5981" spans="19:21" x14ac:dyDescent="0.35">
      <c r="S5981" s="43"/>
      <c r="U5981" s="43"/>
    </row>
    <row r="5982" spans="19:21" x14ac:dyDescent="0.35">
      <c r="S5982" s="43"/>
      <c r="U5982" s="43"/>
    </row>
    <row r="5983" spans="19:21" x14ac:dyDescent="0.35">
      <c r="S5983" s="43"/>
      <c r="U5983" s="43"/>
    </row>
    <row r="5984" spans="19:21" x14ac:dyDescent="0.35">
      <c r="S5984" s="43"/>
      <c r="U5984" s="43"/>
    </row>
    <row r="5985" spans="19:21" x14ac:dyDescent="0.35">
      <c r="S5985" s="43"/>
      <c r="U5985" s="43"/>
    </row>
    <row r="5986" spans="19:21" x14ac:dyDescent="0.35">
      <c r="S5986" s="43"/>
      <c r="U5986" s="43"/>
    </row>
    <row r="5987" spans="19:21" x14ac:dyDescent="0.35">
      <c r="S5987" s="43"/>
      <c r="U5987" s="43"/>
    </row>
    <row r="5988" spans="19:21" x14ac:dyDescent="0.35">
      <c r="S5988" s="43"/>
      <c r="U5988" s="43"/>
    </row>
    <row r="5989" spans="19:21" x14ac:dyDescent="0.35">
      <c r="S5989" s="43"/>
      <c r="U5989" s="43"/>
    </row>
    <row r="5990" spans="19:21" x14ac:dyDescent="0.35">
      <c r="S5990" s="43"/>
      <c r="U5990" s="43"/>
    </row>
    <row r="5991" spans="19:21" x14ac:dyDescent="0.35">
      <c r="S5991" s="43"/>
      <c r="U5991" s="43"/>
    </row>
    <row r="5992" spans="19:21" x14ac:dyDescent="0.35">
      <c r="S5992" s="43"/>
      <c r="U5992" s="43"/>
    </row>
    <row r="5993" spans="19:21" x14ac:dyDescent="0.35">
      <c r="S5993" s="43"/>
      <c r="U5993" s="43"/>
    </row>
    <row r="5994" spans="19:21" x14ac:dyDescent="0.35">
      <c r="S5994" s="43"/>
      <c r="U5994" s="43"/>
    </row>
    <row r="5995" spans="19:21" x14ac:dyDescent="0.35">
      <c r="S5995" s="43"/>
      <c r="U5995" s="43"/>
    </row>
    <row r="5996" spans="19:21" x14ac:dyDescent="0.35">
      <c r="S5996" s="43"/>
      <c r="U5996" s="43"/>
    </row>
    <row r="5997" spans="19:21" x14ac:dyDescent="0.35">
      <c r="S5997" s="43"/>
      <c r="U5997" s="43"/>
    </row>
    <row r="5998" spans="19:21" x14ac:dyDescent="0.35">
      <c r="S5998" s="43"/>
      <c r="U5998" s="43"/>
    </row>
    <row r="5999" spans="19:21" x14ac:dyDescent="0.35">
      <c r="S5999" s="43"/>
      <c r="U5999" s="43"/>
    </row>
    <row r="6000" spans="19:21" x14ac:dyDescent="0.35">
      <c r="S6000" s="43"/>
      <c r="U6000" s="43"/>
    </row>
    <row r="6001" spans="19:21" x14ac:dyDescent="0.35">
      <c r="S6001" s="43"/>
      <c r="U6001" s="43"/>
    </row>
    <row r="6002" spans="19:21" x14ac:dyDescent="0.35">
      <c r="S6002" s="43"/>
      <c r="U6002" s="43"/>
    </row>
    <row r="6003" spans="19:21" x14ac:dyDescent="0.35">
      <c r="S6003" s="43"/>
      <c r="U6003" s="43"/>
    </row>
    <row r="6004" spans="19:21" x14ac:dyDescent="0.35">
      <c r="S6004" s="43"/>
      <c r="U6004" s="43"/>
    </row>
    <row r="6005" spans="19:21" x14ac:dyDescent="0.35">
      <c r="S6005" s="43"/>
      <c r="U6005" s="43"/>
    </row>
    <row r="6006" spans="19:21" x14ac:dyDescent="0.35">
      <c r="S6006" s="43"/>
      <c r="U6006" s="43"/>
    </row>
    <row r="6007" spans="19:21" x14ac:dyDescent="0.35">
      <c r="S6007" s="43"/>
      <c r="U6007" s="43"/>
    </row>
    <row r="6008" spans="19:21" x14ac:dyDescent="0.35">
      <c r="S6008" s="43"/>
      <c r="U6008" s="43"/>
    </row>
    <row r="6009" spans="19:21" x14ac:dyDescent="0.35">
      <c r="S6009" s="43"/>
      <c r="U6009" s="43"/>
    </row>
    <row r="6010" spans="19:21" x14ac:dyDescent="0.35">
      <c r="S6010" s="43"/>
      <c r="U6010" s="43"/>
    </row>
    <row r="6011" spans="19:21" x14ac:dyDescent="0.35">
      <c r="S6011" s="43"/>
      <c r="U6011" s="43"/>
    </row>
    <row r="6012" spans="19:21" x14ac:dyDescent="0.35">
      <c r="S6012" s="43"/>
      <c r="U6012" s="43"/>
    </row>
    <row r="6013" spans="19:21" x14ac:dyDescent="0.35">
      <c r="S6013" s="43"/>
      <c r="U6013" s="43"/>
    </row>
    <row r="6014" spans="19:21" x14ac:dyDescent="0.35">
      <c r="S6014" s="43"/>
      <c r="U6014" s="43"/>
    </row>
    <row r="6015" spans="19:21" x14ac:dyDescent="0.35">
      <c r="S6015" s="43"/>
      <c r="U6015" s="43"/>
    </row>
    <row r="6016" spans="19:21" x14ac:dyDescent="0.35">
      <c r="S6016" s="43"/>
      <c r="U6016" s="43"/>
    </row>
    <row r="6017" spans="19:21" x14ac:dyDescent="0.35">
      <c r="S6017" s="43"/>
      <c r="U6017" s="43"/>
    </row>
    <row r="6018" spans="19:21" x14ac:dyDescent="0.35">
      <c r="S6018" s="43"/>
      <c r="U6018" s="43"/>
    </row>
    <row r="6019" spans="19:21" x14ac:dyDescent="0.35">
      <c r="S6019" s="43"/>
      <c r="U6019" s="43"/>
    </row>
    <row r="6020" spans="19:21" x14ac:dyDescent="0.35">
      <c r="S6020" s="43"/>
      <c r="U6020" s="43"/>
    </row>
    <row r="6021" spans="19:21" x14ac:dyDescent="0.35">
      <c r="S6021" s="43"/>
      <c r="U6021" s="43"/>
    </row>
    <row r="6022" spans="19:21" x14ac:dyDescent="0.35">
      <c r="S6022" s="43"/>
      <c r="U6022" s="43"/>
    </row>
    <row r="6023" spans="19:21" x14ac:dyDescent="0.35">
      <c r="S6023" s="43"/>
      <c r="U6023" s="43"/>
    </row>
    <row r="6024" spans="19:21" x14ac:dyDescent="0.35">
      <c r="S6024" s="43"/>
      <c r="U6024" s="43"/>
    </row>
    <row r="6025" spans="19:21" x14ac:dyDescent="0.35">
      <c r="S6025" s="43"/>
      <c r="U6025" s="43"/>
    </row>
    <row r="6026" spans="19:21" x14ac:dyDescent="0.35">
      <c r="S6026" s="43"/>
      <c r="U6026" s="43"/>
    </row>
    <row r="6027" spans="19:21" x14ac:dyDescent="0.35">
      <c r="S6027" s="43"/>
      <c r="U6027" s="43"/>
    </row>
    <row r="6028" spans="19:21" x14ac:dyDescent="0.35">
      <c r="S6028" s="43"/>
      <c r="U6028" s="43"/>
    </row>
    <row r="6029" spans="19:21" x14ac:dyDescent="0.35">
      <c r="S6029" s="43"/>
      <c r="U6029" s="43"/>
    </row>
    <row r="6030" spans="19:21" x14ac:dyDescent="0.35">
      <c r="S6030" s="43"/>
      <c r="U6030" s="43"/>
    </row>
    <row r="6031" spans="19:21" x14ac:dyDescent="0.35">
      <c r="S6031" s="43"/>
      <c r="U6031" s="43"/>
    </row>
    <row r="6032" spans="19:21" x14ac:dyDescent="0.35">
      <c r="S6032" s="43"/>
      <c r="U6032" s="43"/>
    </row>
    <row r="6033" spans="19:21" x14ac:dyDescent="0.35">
      <c r="S6033" s="43"/>
      <c r="U6033" s="43"/>
    </row>
    <row r="6034" spans="19:21" x14ac:dyDescent="0.35">
      <c r="S6034" s="43"/>
      <c r="U6034" s="43"/>
    </row>
    <row r="6035" spans="19:21" x14ac:dyDescent="0.35">
      <c r="S6035" s="43"/>
      <c r="U6035" s="43"/>
    </row>
    <row r="6036" spans="19:21" x14ac:dyDescent="0.35">
      <c r="S6036" s="43"/>
      <c r="U6036" s="43"/>
    </row>
    <row r="6037" spans="19:21" x14ac:dyDescent="0.35">
      <c r="S6037" s="43"/>
      <c r="U6037" s="43"/>
    </row>
    <row r="6038" spans="19:21" x14ac:dyDescent="0.35">
      <c r="S6038" s="43"/>
      <c r="U6038" s="43"/>
    </row>
    <row r="6039" spans="19:21" x14ac:dyDescent="0.35">
      <c r="S6039" s="43"/>
      <c r="U6039" s="43"/>
    </row>
    <row r="6040" spans="19:21" x14ac:dyDescent="0.35">
      <c r="S6040" s="43"/>
      <c r="U6040" s="43"/>
    </row>
    <row r="6041" spans="19:21" x14ac:dyDescent="0.35">
      <c r="S6041" s="43"/>
      <c r="U6041" s="43"/>
    </row>
    <row r="6042" spans="19:21" x14ac:dyDescent="0.35">
      <c r="S6042" s="43"/>
      <c r="U6042" s="43"/>
    </row>
    <row r="6043" spans="19:21" x14ac:dyDescent="0.35">
      <c r="S6043" s="43"/>
      <c r="U6043" s="43"/>
    </row>
    <row r="6044" spans="19:21" x14ac:dyDescent="0.35">
      <c r="S6044" s="43"/>
      <c r="U6044" s="43"/>
    </row>
    <row r="6045" spans="19:21" x14ac:dyDescent="0.35">
      <c r="S6045" s="43"/>
      <c r="U6045" s="43"/>
    </row>
    <row r="6046" spans="19:21" x14ac:dyDescent="0.35">
      <c r="S6046" s="43"/>
      <c r="U6046" s="43"/>
    </row>
    <row r="6047" spans="19:21" x14ac:dyDescent="0.35">
      <c r="S6047" s="43"/>
      <c r="U6047" s="43"/>
    </row>
    <row r="6048" spans="19:21" x14ac:dyDescent="0.35">
      <c r="S6048" s="43"/>
      <c r="U6048" s="43"/>
    </row>
    <row r="6049" spans="19:21" x14ac:dyDescent="0.35">
      <c r="S6049" s="43"/>
      <c r="U6049" s="43"/>
    </row>
    <row r="6050" spans="19:21" x14ac:dyDescent="0.35">
      <c r="S6050" s="43"/>
      <c r="U6050" s="43"/>
    </row>
    <row r="6051" spans="19:21" x14ac:dyDescent="0.35">
      <c r="S6051" s="43"/>
      <c r="U6051" s="43"/>
    </row>
    <row r="6052" spans="19:21" x14ac:dyDescent="0.35">
      <c r="S6052" s="43"/>
      <c r="U6052" s="43"/>
    </row>
    <row r="6053" spans="19:21" x14ac:dyDescent="0.35">
      <c r="S6053" s="43"/>
      <c r="U6053" s="43"/>
    </row>
    <row r="6054" spans="19:21" x14ac:dyDescent="0.35">
      <c r="S6054" s="43"/>
      <c r="U6054" s="43"/>
    </row>
    <row r="6055" spans="19:21" x14ac:dyDescent="0.35">
      <c r="S6055" s="43"/>
      <c r="U6055" s="43"/>
    </row>
    <row r="6056" spans="19:21" x14ac:dyDescent="0.35">
      <c r="S6056" s="43"/>
      <c r="U6056" s="43"/>
    </row>
    <row r="6057" spans="19:21" x14ac:dyDescent="0.35">
      <c r="S6057" s="43"/>
      <c r="U6057" s="43"/>
    </row>
    <row r="6058" spans="19:21" x14ac:dyDescent="0.35">
      <c r="S6058" s="43"/>
      <c r="U6058" s="43"/>
    </row>
    <row r="6059" spans="19:21" x14ac:dyDescent="0.35">
      <c r="S6059" s="43"/>
      <c r="U6059" s="43"/>
    </row>
    <row r="6060" spans="19:21" x14ac:dyDescent="0.35">
      <c r="S6060" s="43"/>
      <c r="U6060" s="43"/>
    </row>
    <row r="6061" spans="19:21" x14ac:dyDescent="0.35">
      <c r="S6061" s="43"/>
      <c r="U6061" s="43"/>
    </row>
    <row r="6062" spans="19:21" x14ac:dyDescent="0.35">
      <c r="S6062" s="43"/>
      <c r="U6062" s="43"/>
    </row>
    <row r="6063" spans="19:21" x14ac:dyDescent="0.35">
      <c r="S6063" s="43"/>
      <c r="U6063" s="43"/>
    </row>
    <row r="6064" spans="19:21" x14ac:dyDescent="0.35">
      <c r="S6064" s="43"/>
      <c r="U6064" s="43"/>
    </row>
    <row r="6065" spans="19:21" x14ac:dyDescent="0.35">
      <c r="S6065" s="43"/>
      <c r="U6065" s="43"/>
    </row>
    <row r="6066" spans="19:21" x14ac:dyDescent="0.35">
      <c r="S6066" s="43"/>
      <c r="U6066" s="43"/>
    </row>
    <row r="6067" spans="19:21" x14ac:dyDescent="0.35">
      <c r="S6067" s="43"/>
      <c r="U6067" s="43"/>
    </row>
    <row r="6068" spans="19:21" x14ac:dyDescent="0.35">
      <c r="S6068" s="43"/>
      <c r="U6068" s="43"/>
    </row>
    <row r="6069" spans="19:21" x14ac:dyDescent="0.35">
      <c r="S6069" s="43"/>
      <c r="U6069" s="43"/>
    </row>
    <row r="6070" spans="19:21" x14ac:dyDescent="0.35">
      <c r="S6070" s="43"/>
      <c r="U6070" s="43"/>
    </row>
    <row r="6071" spans="19:21" x14ac:dyDescent="0.35">
      <c r="S6071" s="43"/>
      <c r="U6071" s="43"/>
    </row>
    <row r="6072" spans="19:21" x14ac:dyDescent="0.35">
      <c r="S6072" s="43"/>
      <c r="U6072" s="43"/>
    </row>
    <row r="6073" spans="19:21" x14ac:dyDescent="0.35">
      <c r="S6073" s="43"/>
      <c r="U6073" s="43"/>
    </row>
    <row r="6074" spans="19:21" x14ac:dyDescent="0.35">
      <c r="S6074" s="43"/>
      <c r="U6074" s="43"/>
    </row>
    <row r="6075" spans="19:21" x14ac:dyDescent="0.35">
      <c r="S6075" s="43"/>
      <c r="U6075" s="43"/>
    </row>
    <row r="6076" spans="19:21" x14ac:dyDescent="0.35">
      <c r="S6076" s="43"/>
      <c r="U6076" s="43"/>
    </row>
    <row r="6077" spans="19:21" x14ac:dyDescent="0.35">
      <c r="S6077" s="43"/>
      <c r="U6077" s="43"/>
    </row>
    <row r="6078" spans="19:21" x14ac:dyDescent="0.35">
      <c r="S6078" s="43"/>
      <c r="U6078" s="43"/>
    </row>
    <row r="6079" spans="19:21" x14ac:dyDescent="0.35">
      <c r="S6079" s="43"/>
      <c r="U6079" s="43"/>
    </row>
    <row r="6080" spans="19:21" x14ac:dyDescent="0.35">
      <c r="S6080" s="43"/>
      <c r="U6080" s="43"/>
    </row>
    <row r="6081" spans="19:21" x14ac:dyDescent="0.35">
      <c r="S6081" s="43"/>
      <c r="U6081" s="43"/>
    </row>
    <row r="6082" spans="19:21" x14ac:dyDescent="0.35">
      <c r="S6082" s="43"/>
      <c r="U6082" s="43"/>
    </row>
    <row r="6083" spans="19:21" x14ac:dyDescent="0.35">
      <c r="S6083" s="43"/>
      <c r="U6083" s="43"/>
    </row>
    <row r="6084" spans="19:21" x14ac:dyDescent="0.35">
      <c r="S6084" s="43"/>
      <c r="U6084" s="43"/>
    </row>
    <row r="6085" spans="19:21" x14ac:dyDescent="0.35">
      <c r="S6085" s="43"/>
      <c r="U6085" s="43"/>
    </row>
    <row r="6086" spans="19:21" x14ac:dyDescent="0.35">
      <c r="S6086" s="43"/>
      <c r="U6086" s="43"/>
    </row>
    <row r="6087" spans="19:21" x14ac:dyDescent="0.35">
      <c r="S6087" s="43"/>
      <c r="U6087" s="43"/>
    </row>
    <row r="6088" spans="19:21" x14ac:dyDescent="0.35">
      <c r="S6088" s="43"/>
      <c r="U6088" s="43"/>
    </row>
    <row r="6089" spans="19:21" x14ac:dyDescent="0.35">
      <c r="S6089" s="43"/>
      <c r="U6089" s="43"/>
    </row>
    <row r="6090" spans="19:21" x14ac:dyDescent="0.35">
      <c r="S6090" s="43"/>
      <c r="U6090" s="43"/>
    </row>
    <row r="6091" spans="19:21" x14ac:dyDescent="0.35">
      <c r="S6091" s="43"/>
      <c r="U6091" s="43"/>
    </row>
    <row r="6092" spans="19:21" x14ac:dyDescent="0.35">
      <c r="S6092" s="43"/>
      <c r="U6092" s="43"/>
    </row>
    <row r="6093" spans="19:21" x14ac:dyDescent="0.35">
      <c r="S6093" s="43"/>
      <c r="U6093" s="43"/>
    </row>
    <row r="6094" spans="19:21" x14ac:dyDescent="0.35">
      <c r="S6094" s="43"/>
      <c r="U6094" s="43"/>
    </row>
    <row r="6095" spans="19:21" x14ac:dyDescent="0.35">
      <c r="S6095" s="43"/>
      <c r="U6095" s="43"/>
    </row>
    <row r="6096" spans="19:21" x14ac:dyDescent="0.35">
      <c r="S6096" s="43"/>
      <c r="U6096" s="43"/>
    </row>
    <row r="6097" spans="19:21" x14ac:dyDescent="0.35">
      <c r="S6097" s="43"/>
      <c r="U6097" s="43"/>
    </row>
    <row r="6098" spans="19:21" x14ac:dyDescent="0.35">
      <c r="S6098" s="43"/>
      <c r="U6098" s="43"/>
    </row>
    <row r="6099" spans="19:21" x14ac:dyDescent="0.35">
      <c r="S6099" s="43"/>
      <c r="U6099" s="43"/>
    </row>
    <row r="6100" spans="19:21" x14ac:dyDescent="0.35">
      <c r="S6100" s="43"/>
      <c r="U6100" s="43"/>
    </row>
    <row r="6101" spans="19:21" x14ac:dyDescent="0.35">
      <c r="S6101" s="43"/>
      <c r="U6101" s="43"/>
    </row>
    <row r="6102" spans="19:21" x14ac:dyDescent="0.35">
      <c r="S6102" s="43"/>
      <c r="U6102" s="43"/>
    </row>
    <row r="6103" spans="19:21" x14ac:dyDescent="0.35">
      <c r="S6103" s="43"/>
      <c r="U6103" s="43"/>
    </row>
    <row r="6104" spans="19:21" x14ac:dyDescent="0.35">
      <c r="S6104" s="43"/>
      <c r="U6104" s="43"/>
    </row>
    <row r="6105" spans="19:21" x14ac:dyDescent="0.35">
      <c r="S6105" s="43"/>
      <c r="U6105" s="43"/>
    </row>
    <row r="6106" spans="19:21" x14ac:dyDescent="0.35">
      <c r="S6106" s="43"/>
      <c r="U6106" s="43"/>
    </row>
    <row r="6107" spans="19:21" x14ac:dyDescent="0.35">
      <c r="S6107" s="43"/>
      <c r="U6107" s="43"/>
    </row>
    <row r="6108" spans="19:21" x14ac:dyDescent="0.35">
      <c r="S6108" s="43"/>
      <c r="U6108" s="43"/>
    </row>
    <row r="6109" spans="19:21" x14ac:dyDescent="0.35">
      <c r="S6109" s="43"/>
      <c r="U6109" s="43"/>
    </row>
    <row r="6110" spans="19:21" x14ac:dyDescent="0.35">
      <c r="S6110" s="43"/>
      <c r="U6110" s="43"/>
    </row>
    <row r="6111" spans="19:21" x14ac:dyDescent="0.35">
      <c r="S6111" s="43"/>
      <c r="U6111" s="43"/>
    </row>
    <row r="6112" spans="19:21" x14ac:dyDescent="0.35">
      <c r="S6112" s="43"/>
      <c r="U6112" s="43"/>
    </row>
    <row r="6113" spans="19:21" x14ac:dyDescent="0.35">
      <c r="S6113" s="43"/>
      <c r="U6113" s="43"/>
    </row>
    <row r="6114" spans="19:21" x14ac:dyDescent="0.35">
      <c r="S6114" s="43"/>
      <c r="U6114" s="43"/>
    </row>
    <row r="6115" spans="19:21" x14ac:dyDescent="0.35">
      <c r="S6115" s="43"/>
      <c r="U6115" s="43"/>
    </row>
    <row r="6116" spans="19:21" x14ac:dyDescent="0.35">
      <c r="S6116" s="43"/>
      <c r="U6116" s="43"/>
    </row>
    <row r="6117" spans="19:21" x14ac:dyDescent="0.35">
      <c r="S6117" s="43"/>
      <c r="U6117" s="43"/>
    </row>
    <row r="6118" spans="19:21" x14ac:dyDescent="0.35">
      <c r="S6118" s="43"/>
      <c r="U6118" s="43"/>
    </row>
    <row r="6119" spans="19:21" x14ac:dyDescent="0.35">
      <c r="S6119" s="43"/>
      <c r="U6119" s="43"/>
    </row>
    <row r="6120" spans="19:21" x14ac:dyDescent="0.35">
      <c r="S6120" s="43"/>
      <c r="U6120" s="43"/>
    </row>
    <row r="6121" spans="19:21" x14ac:dyDescent="0.35">
      <c r="S6121" s="43"/>
      <c r="U6121" s="43"/>
    </row>
    <row r="6122" spans="19:21" x14ac:dyDescent="0.35">
      <c r="S6122" s="43"/>
      <c r="U6122" s="43"/>
    </row>
    <row r="6123" spans="19:21" x14ac:dyDescent="0.35">
      <c r="S6123" s="43"/>
      <c r="U6123" s="43"/>
    </row>
    <row r="6124" spans="19:21" x14ac:dyDescent="0.35">
      <c r="S6124" s="43"/>
      <c r="U6124" s="43"/>
    </row>
    <row r="6125" spans="19:21" x14ac:dyDescent="0.35">
      <c r="S6125" s="43"/>
      <c r="U6125" s="43"/>
    </row>
    <row r="6126" spans="19:21" x14ac:dyDescent="0.35">
      <c r="S6126" s="43"/>
      <c r="U6126" s="43"/>
    </row>
    <row r="6127" spans="19:21" x14ac:dyDescent="0.35">
      <c r="S6127" s="43"/>
      <c r="U6127" s="43"/>
    </row>
    <row r="6128" spans="19:21" x14ac:dyDescent="0.35">
      <c r="S6128" s="43"/>
      <c r="U6128" s="43"/>
    </row>
    <row r="6129" spans="19:21" x14ac:dyDescent="0.35">
      <c r="S6129" s="43"/>
      <c r="U6129" s="43"/>
    </row>
    <row r="6130" spans="19:21" x14ac:dyDescent="0.35">
      <c r="S6130" s="43"/>
      <c r="U6130" s="43"/>
    </row>
    <row r="6131" spans="19:21" x14ac:dyDescent="0.35">
      <c r="S6131" s="43"/>
      <c r="U6131" s="43"/>
    </row>
    <row r="6132" spans="19:21" x14ac:dyDescent="0.35">
      <c r="S6132" s="43"/>
      <c r="U6132" s="43"/>
    </row>
    <row r="6133" spans="19:21" x14ac:dyDescent="0.35">
      <c r="S6133" s="43"/>
      <c r="U6133" s="43"/>
    </row>
    <row r="6134" spans="19:21" x14ac:dyDescent="0.35">
      <c r="S6134" s="43"/>
      <c r="U6134" s="43"/>
    </row>
    <row r="6135" spans="19:21" x14ac:dyDescent="0.35">
      <c r="S6135" s="43"/>
      <c r="U6135" s="43"/>
    </row>
    <row r="6136" spans="19:21" x14ac:dyDescent="0.35">
      <c r="S6136" s="43"/>
      <c r="U6136" s="43"/>
    </row>
    <row r="6137" spans="19:21" x14ac:dyDescent="0.35">
      <c r="S6137" s="43"/>
      <c r="U6137" s="43"/>
    </row>
    <row r="6138" spans="19:21" x14ac:dyDescent="0.35">
      <c r="S6138" s="43"/>
      <c r="U6138" s="43"/>
    </row>
    <row r="6139" spans="19:21" x14ac:dyDescent="0.35">
      <c r="S6139" s="43"/>
      <c r="U6139" s="43"/>
    </row>
    <row r="6140" spans="19:21" x14ac:dyDescent="0.35">
      <c r="S6140" s="43"/>
      <c r="U6140" s="43"/>
    </row>
    <row r="6141" spans="19:21" x14ac:dyDescent="0.35">
      <c r="S6141" s="43"/>
      <c r="U6141" s="43"/>
    </row>
    <row r="6142" spans="19:21" x14ac:dyDescent="0.35">
      <c r="S6142" s="43"/>
      <c r="U6142" s="43"/>
    </row>
    <row r="6143" spans="19:21" x14ac:dyDescent="0.35">
      <c r="S6143" s="43"/>
      <c r="U6143" s="43"/>
    </row>
    <row r="6144" spans="19:21" x14ac:dyDescent="0.35">
      <c r="S6144" s="43"/>
      <c r="U6144" s="43"/>
    </row>
    <row r="6145" spans="19:21" x14ac:dyDescent="0.35">
      <c r="S6145" s="43"/>
      <c r="U6145" s="43"/>
    </row>
    <row r="6146" spans="19:21" x14ac:dyDescent="0.35">
      <c r="S6146" s="43"/>
      <c r="U6146" s="43"/>
    </row>
    <row r="6147" spans="19:21" x14ac:dyDescent="0.35">
      <c r="S6147" s="43"/>
      <c r="U6147" s="43"/>
    </row>
    <row r="6148" spans="19:21" x14ac:dyDescent="0.35">
      <c r="S6148" s="43"/>
      <c r="U6148" s="43"/>
    </row>
    <row r="6149" spans="19:21" x14ac:dyDescent="0.35">
      <c r="S6149" s="43"/>
      <c r="U6149" s="43"/>
    </row>
    <row r="6150" spans="19:21" x14ac:dyDescent="0.35">
      <c r="S6150" s="43"/>
      <c r="U6150" s="43"/>
    </row>
    <row r="6151" spans="19:21" x14ac:dyDescent="0.35">
      <c r="S6151" s="43"/>
      <c r="U6151" s="43"/>
    </row>
    <row r="6152" spans="19:21" x14ac:dyDescent="0.35">
      <c r="S6152" s="43"/>
      <c r="U6152" s="43"/>
    </row>
    <row r="6153" spans="19:21" x14ac:dyDescent="0.35">
      <c r="S6153" s="43"/>
      <c r="U6153" s="43"/>
    </row>
    <row r="6154" spans="19:21" x14ac:dyDescent="0.35">
      <c r="S6154" s="43"/>
      <c r="U6154" s="43"/>
    </row>
    <row r="6155" spans="19:21" x14ac:dyDescent="0.35">
      <c r="S6155" s="43"/>
      <c r="U6155" s="43"/>
    </row>
    <row r="6156" spans="19:21" x14ac:dyDescent="0.35">
      <c r="S6156" s="43"/>
      <c r="U6156" s="43"/>
    </row>
    <row r="6157" spans="19:21" x14ac:dyDescent="0.35">
      <c r="S6157" s="43"/>
      <c r="U6157" s="43"/>
    </row>
    <row r="6158" spans="19:21" x14ac:dyDescent="0.35">
      <c r="S6158" s="43"/>
      <c r="U6158" s="43"/>
    </row>
    <row r="6159" spans="19:21" x14ac:dyDescent="0.35">
      <c r="S6159" s="43"/>
      <c r="U6159" s="43"/>
    </row>
    <row r="6160" spans="19:21" x14ac:dyDescent="0.35">
      <c r="S6160" s="43"/>
      <c r="U6160" s="43"/>
    </row>
    <row r="6161" spans="19:21" x14ac:dyDescent="0.35">
      <c r="S6161" s="43"/>
      <c r="U6161" s="43"/>
    </row>
    <row r="6162" spans="19:21" x14ac:dyDescent="0.35">
      <c r="S6162" s="43"/>
      <c r="U6162" s="43"/>
    </row>
    <row r="6163" spans="19:21" x14ac:dyDescent="0.35">
      <c r="S6163" s="43"/>
      <c r="U6163" s="43"/>
    </row>
    <row r="6164" spans="19:21" x14ac:dyDescent="0.35">
      <c r="S6164" s="43"/>
      <c r="U6164" s="43"/>
    </row>
    <row r="6165" spans="19:21" x14ac:dyDescent="0.35">
      <c r="S6165" s="43"/>
      <c r="U6165" s="43"/>
    </row>
    <row r="6166" spans="19:21" x14ac:dyDescent="0.35">
      <c r="S6166" s="43"/>
      <c r="U6166" s="43"/>
    </row>
    <row r="6167" spans="19:21" x14ac:dyDescent="0.35">
      <c r="S6167" s="43"/>
      <c r="U6167" s="43"/>
    </row>
    <row r="6168" spans="19:21" x14ac:dyDescent="0.35">
      <c r="S6168" s="43"/>
      <c r="U6168" s="43"/>
    </row>
    <row r="6169" spans="19:21" x14ac:dyDescent="0.35">
      <c r="S6169" s="43"/>
      <c r="U6169" s="43"/>
    </row>
    <row r="6170" spans="19:21" x14ac:dyDescent="0.35">
      <c r="S6170" s="43"/>
      <c r="U6170" s="43"/>
    </row>
    <row r="6171" spans="19:21" x14ac:dyDescent="0.35">
      <c r="S6171" s="43"/>
      <c r="U6171" s="43"/>
    </row>
    <row r="6172" spans="19:21" x14ac:dyDescent="0.35">
      <c r="S6172" s="43"/>
      <c r="U6172" s="43"/>
    </row>
    <row r="6173" spans="19:21" x14ac:dyDescent="0.35">
      <c r="S6173" s="43"/>
      <c r="U6173" s="43"/>
    </row>
    <row r="6174" spans="19:21" x14ac:dyDescent="0.35">
      <c r="S6174" s="43"/>
      <c r="U6174" s="43"/>
    </row>
    <row r="6175" spans="19:21" x14ac:dyDescent="0.35">
      <c r="S6175" s="43"/>
      <c r="U6175" s="43"/>
    </row>
    <row r="6176" spans="19:21" x14ac:dyDescent="0.35">
      <c r="S6176" s="43"/>
      <c r="U6176" s="43"/>
    </row>
    <row r="6177" spans="19:21" x14ac:dyDescent="0.35">
      <c r="S6177" s="43"/>
      <c r="U6177" s="43"/>
    </row>
    <row r="6178" spans="19:21" x14ac:dyDescent="0.35">
      <c r="S6178" s="43"/>
      <c r="U6178" s="43"/>
    </row>
    <row r="6179" spans="19:21" x14ac:dyDescent="0.35">
      <c r="S6179" s="43"/>
      <c r="U6179" s="43"/>
    </row>
    <row r="6180" spans="19:21" x14ac:dyDescent="0.35">
      <c r="S6180" s="43"/>
      <c r="U6180" s="43"/>
    </row>
    <row r="6181" spans="19:21" x14ac:dyDescent="0.35">
      <c r="S6181" s="43"/>
      <c r="U6181" s="43"/>
    </row>
    <row r="6182" spans="19:21" x14ac:dyDescent="0.35">
      <c r="S6182" s="43"/>
      <c r="U6182" s="43"/>
    </row>
    <row r="6183" spans="19:21" x14ac:dyDescent="0.35">
      <c r="S6183" s="43"/>
      <c r="U6183" s="43"/>
    </row>
    <row r="6184" spans="19:21" x14ac:dyDescent="0.35">
      <c r="S6184" s="43"/>
      <c r="U6184" s="43"/>
    </row>
    <row r="6185" spans="19:21" x14ac:dyDescent="0.35">
      <c r="S6185" s="43"/>
      <c r="U6185" s="43"/>
    </row>
    <row r="6186" spans="19:21" x14ac:dyDescent="0.35">
      <c r="S6186" s="43"/>
      <c r="U6186" s="43"/>
    </row>
    <row r="6187" spans="19:21" x14ac:dyDescent="0.35">
      <c r="S6187" s="43"/>
      <c r="U6187" s="43"/>
    </row>
    <row r="6188" spans="19:21" x14ac:dyDescent="0.35">
      <c r="S6188" s="43"/>
      <c r="U6188" s="43"/>
    </row>
    <row r="6189" spans="19:21" x14ac:dyDescent="0.35">
      <c r="S6189" s="43"/>
      <c r="U6189" s="43"/>
    </row>
    <row r="6190" spans="19:21" x14ac:dyDescent="0.35">
      <c r="S6190" s="43"/>
      <c r="U6190" s="43"/>
    </row>
    <row r="6191" spans="19:21" x14ac:dyDescent="0.35">
      <c r="S6191" s="43"/>
      <c r="U6191" s="43"/>
    </row>
    <row r="6192" spans="19:21" x14ac:dyDescent="0.35">
      <c r="S6192" s="43"/>
      <c r="U6192" s="43"/>
    </row>
    <row r="6193" spans="19:21" x14ac:dyDescent="0.35">
      <c r="S6193" s="43"/>
      <c r="U6193" s="43"/>
    </row>
    <row r="6194" spans="19:21" x14ac:dyDescent="0.35">
      <c r="S6194" s="43"/>
      <c r="U6194" s="43"/>
    </row>
    <row r="6195" spans="19:21" x14ac:dyDescent="0.35">
      <c r="S6195" s="43"/>
      <c r="U6195" s="43"/>
    </row>
    <row r="6196" spans="19:21" x14ac:dyDescent="0.35">
      <c r="S6196" s="43"/>
      <c r="U6196" s="43"/>
    </row>
    <row r="6197" spans="19:21" x14ac:dyDescent="0.35">
      <c r="S6197" s="43"/>
      <c r="U6197" s="43"/>
    </row>
    <row r="6198" spans="19:21" x14ac:dyDescent="0.35">
      <c r="S6198" s="43"/>
      <c r="U6198" s="43"/>
    </row>
    <row r="6199" spans="19:21" x14ac:dyDescent="0.35">
      <c r="S6199" s="43"/>
      <c r="U6199" s="43"/>
    </row>
    <row r="6200" spans="19:21" x14ac:dyDescent="0.35">
      <c r="S6200" s="43"/>
      <c r="U6200" s="43"/>
    </row>
    <row r="6201" spans="19:21" x14ac:dyDescent="0.35">
      <c r="S6201" s="43"/>
      <c r="U6201" s="43"/>
    </row>
    <row r="6202" spans="19:21" x14ac:dyDescent="0.35">
      <c r="S6202" s="43"/>
      <c r="U6202" s="43"/>
    </row>
    <row r="6203" spans="19:21" x14ac:dyDescent="0.35">
      <c r="S6203" s="43"/>
      <c r="U6203" s="43"/>
    </row>
    <row r="6204" spans="19:21" x14ac:dyDescent="0.35">
      <c r="S6204" s="43"/>
      <c r="U6204" s="43"/>
    </row>
    <row r="6205" spans="19:21" x14ac:dyDescent="0.35">
      <c r="S6205" s="43"/>
      <c r="U6205" s="43"/>
    </row>
    <row r="6206" spans="19:21" x14ac:dyDescent="0.35">
      <c r="S6206" s="43"/>
      <c r="U6206" s="43"/>
    </row>
    <row r="6207" spans="19:21" x14ac:dyDescent="0.35">
      <c r="S6207" s="43"/>
      <c r="U6207" s="43"/>
    </row>
    <row r="6208" spans="19:21" x14ac:dyDescent="0.35">
      <c r="S6208" s="43"/>
      <c r="U6208" s="43"/>
    </row>
    <row r="6209" spans="19:21" x14ac:dyDescent="0.35">
      <c r="S6209" s="43"/>
      <c r="U6209" s="43"/>
    </row>
    <row r="6210" spans="19:21" x14ac:dyDescent="0.35">
      <c r="S6210" s="43"/>
      <c r="U6210" s="43"/>
    </row>
    <row r="6211" spans="19:21" x14ac:dyDescent="0.35">
      <c r="S6211" s="43"/>
      <c r="U6211" s="43"/>
    </row>
    <row r="6212" spans="19:21" x14ac:dyDescent="0.35">
      <c r="S6212" s="43"/>
      <c r="U6212" s="43"/>
    </row>
    <row r="6213" spans="19:21" x14ac:dyDescent="0.35">
      <c r="S6213" s="43"/>
      <c r="U6213" s="43"/>
    </row>
    <row r="6214" spans="19:21" x14ac:dyDescent="0.35">
      <c r="S6214" s="43"/>
      <c r="U6214" s="43"/>
    </row>
    <row r="6215" spans="19:21" x14ac:dyDescent="0.35">
      <c r="S6215" s="43"/>
      <c r="U6215" s="43"/>
    </row>
    <row r="6216" spans="19:21" x14ac:dyDescent="0.35">
      <c r="S6216" s="43"/>
      <c r="U6216" s="43"/>
    </row>
    <row r="6217" spans="19:21" x14ac:dyDescent="0.35">
      <c r="S6217" s="43"/>
      <c r="U6217" s="43"/>
    </row>
    <row r="6218" spans="19:21" x14ac:dyDescent="0.35">
      <c r="S6218" s="43"/>
      <c r="U6218" s="43"/>
    </row>
    <row r="6219" spans="19:21" x14ac:dyDescent="0.35">
      <c r="S6219" s="43"/>
      <c r="U6219" s="43"/>
    </row>
    <row r="6220" spans="19:21" x14ac:dyDescent="0.35">
      <c r="S6220" s="43"/>
      <c r="U6220" s="43"/>
    </row>
    <row r="6221" spans="19:21" x14ac:dyDescent="0.35">
      <c r="S6221" s="43"/>
      <c r="U6221" s="43"/>
    </row>
    <row r="6222" spans="19:21" x14ac:dyDescent="0.35">
      <c r="S6222" s="43"/>
      <c r="U6222" s="43"/>
    </row>
    <row r="6223" spans="19:21" x14ac:dyDescent="0.35">
      <c r="S6223" s="43"/>
      <c r="U6223" s="43"/>
    </row>
    <row r="6224" spans="19:21" x14ac:dyDescent="0.35">
      <c r="S6224" s="43"/>
      <c r="U6224" s="43"/>
    </row>
    <row r="6225" spans="19:21" x14ac:dyDescent="0.35">
      <c r="S6225" s="43"/>
      <c r="U6225" s="43"/>
    </row>
    <row r="6226" spans="19:21" x14ac:dyDescent="0.35">
      <c r="S6226" s="43"/>
      <c r="U6226" s="43"/>
    </row>
    <row r="6227" spans="19:21" x14ac:dyDescent="0.35">
      <c r="S6227" s="43"/>
      <c r="U6227" s="43"/>
    </row>
    <row r="6228" spans="19:21" x14ac:dyDescent="0.35">
      <c r="S6228" s="43"/>
      <c r="U6228" s="43"/>
    </row>
    <row r="6229" spans="19:21" x14ac:dyDescent="0.35">
      <c r="S6229" s="43"/>
      <c r="U6229" s="43"/>
    </row>
    <row r="6230" spans="19:21" x14ac:dyDescent="0.35">
      <c r="S6230" s="43"/>
      <c r="U6230" s="43"/>
    </row>
    <row r="6231" spans="19:21" x14ac:dyDescent="0.35">
      <c r="S6231" s="43"/>
      <c r="U6231" s="43"/>
    </row>
    <row r="6232" spans="19:21" x14ac:dyDescent="0.35">
      <c r="S6232" s="43"/>
      <c r="U6232" s="43"/>
    </row>
    <row r="6233" spans="19:21" x14ac:dyDescent="0.35">
      <c r="S6233" s="43"/>
      <c r="U6233" s="43"/>
    </row>
    <row r="6234" spans="19:21" x14ac:dyDescent="0.35">
      <c r="S6234" s="43"/>
      <c r="U6234" s="43"/>
    </row>
    <row r="6235" spans="19:21" x14ac:dyDescent="0.35">
      <c r="S6235" s="43"/>
      <c r="U6235" s="43"/>
    </row>
    <row r="6236" spans="19:21" x14ac:dyDescent="0.35">
      <c r="S6236" s="43"/>
      <c r="U6236" s="43"/>
    </row>
    <row r="6237" spans="19:21" x14ac:dyDescent="0.35">
      <c r="S6237" s="43"/>
      <c r="U6237" s="43"/>
    </row>
    <row r="6238" spans="19:21" x14ac:dyDescent="0.35">
      <c r="S6238" s="43"/>
      <c r="U6238" s="43"/>
    </row>
    <row r="6239" spans="19:21" x14ac:dyDescent="0.35">
      <c r="S6239" s="43"/>
      <c r="U6239" s="43"/>
    </row>
    <row r="6240" spans="19:21" x14ac:dyDescent="0.35">
      <c r="S6240" s="43"/>
      <c r="U6240" s="43"/>
    </row>
    <row r="6241" spans="19:21" x14ac:dyDescent="0.35">
      <c r="S6241" s="43"/>
      <c r="U6241" s="43"/>
    </row>
    <row r="6242" spans="19:21" x14ac:dyDescent="0.35">
      <c r="S6242" s="43"/>
      <c r="U6242" s="43"/>
    </row>
    <row r="6243" spans="19:21" x14ac:dyDescent="0.35">
      <c r="S6243" s="43"/>
      <c r="U6243" s="43"/>
    </row>
    <row r="6244" spans="19:21" x14ac:dyDescent="0.35">
      <c r="S6244" s="43"/>
      <c r="U6244" s="43"/>
    </row>
    <row r="6245" spans="19:21" x14ac:dyDescent="0.35">
      <c r="S6245" s="43"/>
      <c r="U6245" s="43"/>
    </row>
    <row r="6246" spans="19:21" x14ac:dyDescent="0.35">
      <c r="S6246" s="43"/>
      <c r="U6246" s="43"/>
    </row>
    <row r="6247" spans="19:21" x14ac:dyDescent="0.35">
      <c r="S6247" s="43"/>
      <c r="U6247" s="43"/>
    </row>
    <row r="6248" spans="19:21" x14ac:dyDescent="0.35">
      <c r="S6248" s="43"/>
      <c r="U6248" s="43"/>
    </row>
    <row r="6249" spans="19:21" x14ac:dyDescent="0.35">
      <c r="S6249" s="43"/>
      <c r="U6249" s="43"/>
    </row>
    <row r="6250" spans="19:21" x14ac:dyDescent="0.35">
      <c r="S6250" s="43"/>
      <c r="U6250" s="43"/>
    </row>
    <row r="6251" spans="19:21" x14ac:dyDescent="0.35">
      <c r="S6251" s="43"/>
      <c r="U6251" s="43"/>
    </row>
    <row r="6252" spans="19:21" x14ac:dyDescent="0.35">
      <c r="S6252" s="43"/>
      <c r="U6252" s="43"/>
    </row>
    <row r="6253" spans="19:21" x14ac:dyDescent="0.35">
      <c r="S6253" s="43"/>
      <c r="U6253" s="43"/>
    </row>
    <row r="6254" spans="19:21" x14ac:dyDescent="0.35">
      <c r="S6254" s="43"/>
      <c r="U6254" s="43"/>
    </row>
    <row r="6255" spans="19:21" x14ac:dyDescent="0.35">
      <c r="S6255" s="43"/>
      <c r="U6255" s="43"/>
    </row>
    <row r="6256" spans="19:21" x14ac:dyDescent="0.35">
      <c r="S6256" s="43"/>
      <c r="U6256" s="43"/>
    </row>
    <row r="6257" spans="19:21" x14ac:dyDescent="0.35">
      <c r="S6257" s="43"/>
      <c r="U6257" s="43"/>
    </row>
    <row r="6258" spans="19:21" x14ac:dyDescent="0.35">
      <c r="S6258" s="43"/>
      <c r="U6258" s="43"/>
    </row>
    <row r="6259" spans="19:21" x14ac:dyDescent="0.35">
      <c r="S6259" s="43"/>
      <c r="U6259" s="43"/>
    </row>
    <row r="6260" spans="19:21" x14ac:dyDescent="0.35">
      <c r="S6260" s="43"/>
      <c r="U6260" s="43"/>
    </row>
    <row r="6261" spans="19:21" x14ac:dyDescent="0.35">
      <c r="S6261" s="43"/>
      <c r="U6261" s="43"/>
    </row>
    <row r="6262" spans="19:21" x14ac:dyDescent="0.35">
      <c r="S6262" s="43"/>
      <c r="U6262" s="43"/>
    </row>
    <row r="6263" spans="19:21" x14ac:dyDescent="0.35">
      <c r="S6263" s="43"/>
      <c r="U6263" s="43"/>
    </row>
    <row r="6264" spans="19:21" x14ac:dyDescent="0.35">
      <c r="S6264" s="43"/>
      <c r="U6264" s="43"/>
    </row>
    <row r="6265" spans="19:21" x14ac:dyDescent="0.35">
      <c r="S6265" s="43"/>
      <c r="U6265" s="43"/>
    </row>
    <row r="6266" spans="19:21" x14ac:dyDescent="0.35">
      <c r="S6266" s="43"/>
      <c r="U6266" s="43"/>
    </row>
    <row r="6267" spans="19:21" x14ac:dyDescent="0.35">
      <c r="S6267" s="43"/>
      <c r="U6267" s="43"/>
    </row>
    <row r="6268" spans="19:21" x14ac:dyDescent="0.35">
      <c r="S6268" s="43"/>
      <c r="U6268" s="43"/>
    </row>
    <row r="6269" spans="19:21" x14ac:dyDescent="0.35">
      <c r="S6269" s="43"/>
      <c r="U6269" s="43"/>
    </row>
    <row r="6270" spans="19:21" x14ac:dyDescent="0.35">
      <c r="S6270" s="43"/>
      <c r="U6270" s="43"/>
    </row>
    <row r="6271" spans="19:21" x14ac:dyDescent="0.35">
      <c r="S6271" s="43"/>
      <c r="U6271" s="43"/>
    </row>
    <row r="6272" spans="19:21" x14ac:dyDescent="0.35">
      <c r="S6272" s="43"/>
      <c r="U6272" s="43"/>
    </row>
    <row r="6273" spans="19:21" x14ac:dyDescent="0.35">
      <c r="S6273" s="43"/>
      <c r="U6273" s="43"/>
    </row>
    <row r="6274" spans="19:21" x14ac:dyDescent="0.35">
      <c r="S6274" s="43"/>
      <c r="U6274" s="43"/>
    </row>
    <row r="6275" spans="19:21" x14ac:dyDescent="0.35">
      <c r="S6275" s="43"/>
      <c r="U6275" s="43"/>
    </row>
    <row r="6276" spans="19:21" x14ac:dyDescent="0.35">
      <c r="S6276" s="43"/>
      <c r="U6276" s="43"/>
    </row>
    <row r="6277" spans="19:21" x14ac:dyDescent="0.35">
      <c r="S6277" s="43"/>
      <c r="U6277" s="43"/>
    </row>
    <row r="6278" spans="19:21" x14ac:dyDescent="0.35">
      <c r="S6278" s="43"/>
      <c r="U6278" s="43"/>
    </row>
    <row r="6279" spans="19:21" x14ac:dyDescent="0.35">
      <c r="S6279" s="43"/>
      <c r="U6279" s="43"/>
    </row>
    <row r="6280" spans="19:21" x14ac:dyDescent="0.35">
      <c r="S6280" s="43"/>
      <c r="U6280" s="43"/>
    </row>
    <row r="6281" spans="19:21" x14ac:dyDescent="0.35">
      <c r="S6281" s="43"/>
      <c r="U6281" s="43"/>
    </row>
    <row r="6282" spans="19:21" x14ac:dyDescent="0.35">
      <c r="S6282" s="43"/>
      <c r="U6282" s="43"/>
    </row>
    <row r="6283" spans="19:21" x14ac:dyDescent="0.35">
      <c r="S6283" s="43"/>
      <c r="U6283" s="43"/>
    </row>
    <row r="6284" spans="19:21" x14ac:dyDescent="0.35">
      <c r="S6284" s="43"/>
      <c r="U6284" s="43"/>
    </row>
    <row r="6285" spans="19:21" x14ac:dyDescent="0.35">
      <c r="S6285" s="43"/>
      <c r="U6285" s="43"/>
    </row>
    <row r="6286" spans="19:21" x14ac:dyDescent="0.35">
      <c r="S6286" s="43"/>
      <c r="U6286" s="43"/>
    </row>
    <row r="6287" spans="19:21" x14ac:dyDescent="0.35">
      <c r="S6287" s="43"/>
      <c r="U6287" s="43"/>
    </row>
    <row r="6288" spans="19:21" x14ac:dyDescent="0.35">
      <c r="S6288" s="43"/>
      <c r="U6288" s="43"/>
    </row>
    <row r="6289" spans="19:21" x14ac:dyDescent="0.35">
      <c r="S6289" s="43"/>
      <c r="U6289" s="43"/>
    </row>
    <row r="6290" spans="19:21" x14ac:dyDescent="0.35">
      <c r="S6290" s="43"/>
      <c r="U6290" s="43"/>
    </row>
    <row r="6291" spans="19:21" x14ac:dyDescent="0.35">
      <c r="S6291" s="43"/>
      <c r="U6291" s="43"/>
    </row>
    <row r="6292" spans="19:21" x14ac:dyDescent="0.35">
      <c r="S6292" s="43"/>
      <c r="U6292" s="43"/>
    </row>
    <row r="6293" spans="19:21" x14ac:dyDescent="0.35">
      <c r="S6293" s="43"/>
      <c r="U6293" s="43"/>
    </row>
    <row r="6294" spans="19:21" x14ac:dyDescent="0.35">
      <c r="S6294" s="43"/>
      <c r="U6294" s="43"/>
    </row>
    <row r="6295" spans="19:21" x14ac:dyDescent="0.35">
      <c r="S6295" s="43"/>
      <c r="U6295" s="43"/>
    </row>
    <row r="6296" spans="19:21" x14ac:dyDescent="0.35">
      <c r="S6296" s="43"/>
      <c r="U6296" s="43"/>
    </row>
    <row r="6297" spans="19:21" x14ac:dyDescent="0.35">
      <c r="S6297" s="43"/>
      <c r="U6297" s="43"/>
    </row>
    <row r="6298" spans="19:21" x14ac:dyDescent="0.35">
      <c r="S6298" s="43"/>
      <c r="U6298" s="43"/>
    </row>
    <row r="6299" spans="19:21" x14ac:dyDescent="0.35">
      <c r="S6299" s="43"/>
      <c r="U6299" s="43"/>
    </row>
    <row r="6300" spans="19:21" x14ac:dyDescent="0.35">
      <c r="S6300" s="43"/>
      <c r="U6300" s="43"/>
    </row>
    <row r="6301" spans="19:21" x14ac:dyDescent="0.35">
      <c r="S6301" s="43"/>
      <c r="U6301" s="43"/>
    </row>
    <row r="6302" spans="19:21" x14ac:dyDescent="0.35">
      <c r="S6302" s="43"/>
      <c r="U6302" s="43"/>
    </row>
    <row r="6303" spans="19:21" x14ac:dyDescent="0.35">
      <c r="S6303" s="43"/>
      <c r="U6303" s="43"/>
    </row>
    <row r="6304" spans="19:21" x14ac:dyDescent="0.35">
      <c r="S6304" s="43"/>
      <c r="U6304" s="43"/>
    </row>
    <row r="6305" spans="19:21" x14ac:dyDescent="0.35">
      <c r="S6305" s="43"/>
      <c r="U6305" s="43"/>
    </row>
    <row r="6306" spans="19:21" x14ac:dyDescent="0.35">
      <c r="S6306" s="43"/>
      <c r="U6306" s="43"/>
    </row>
    <row r="6307" spans="19:21" x14ac:dyDescent="0.35">
      <c r="S6307" s="43"/>
      <c r="U6307" s="43"/>
    </row>
    <row r="6308" spans="19:21" x14ac:dyDescent="0.35">
      <c r="S6308" s="43"/>
      <c r="U6308" s="43"/>
    </row>
    <row r="6309" spans="19:21" x14ac:dyDescent="0.35">
      <c r="S6309" s="43"/>
      <c r="U6309" s="43"/>
    </row>
    <row r="6310" spans="19:21" x14ac:dyDescent="0.35">
      <c r="S6310" s="43"/>
      <c r="U6310" s="43"/>
    </row>
    <row r="6311" spans="19:21" x14ac:dyDescent="0.35">
      <c r="S6311" s="43"/>
      <c r="U6311" s="43"/>
    </row>
    <row r="6312" spans="19:21" x14ac:dyDescent="0.35">
      <c r="S6312" s="43"/>
      <c r="U6312" s="43"/>
    </row>
    <row r="6313" spans="19:21" x14ac:dyDescent="0.35">
      <c r="S6313" s="43"/>
      <c r="U6313" s="43"/>
    </row>
    <row r="6314" spans="19:21" x14ac:dyDescent="0.35">
      <c r="S6314" s="43"/>
      <c r="U6314" s="43"/>
    </row>
    <row r="6315" spans="19:21" x14ac:dyDescent="0.35">
      <c r="S6315" s="43"/>
      <c r="U6315" s="43"/>
    </row>
    <row r="6316" spans="19:21" x14ac:dyDescent="0.35">
      <c r="S6316" s="43"/>
      <c r="U6316" s="43"/>
    </row>
    <row r="6317" spans="19:21" x14ac:dyDescent="0.35">
      <c r="S6317" s="43"/>
      <c r="U6317" s="43"/>
    </row>
    <row r="6318" spans="19:21" x14ac:dyDescent="0.35">
      <c r="S6318" s="43"/>
      <c r="U6318" s="43"/>
    </row>
    <row r="6319" spans="19:21" x14ac:dyDescent="0.35">
      <c r="S6319" s="43"/>
      <c r="U6319" s="43"/>
    </row>
    <row r="6320" spans="19:21" x14ac:dyDescent="0.35">
      <c r="S6320" s="43"/>
      <c r="U6320" s="43"/>
    </row>
    <row r="6321" spans="19:21" x14ac:dyDescent="0.35">
      <c r="S6321" s="43"/>
      <c r="U6321" s="43"/>
    </row>
    <row r="6322" spans="19:21" x14ac:dyDescent="0.35">
      <c r="S6322" s="43"/>
      <c r="U6322" s="43"/>
    </row>
    <row r="6323" spans="19:21" x14ac:dyDescent="0.35">
      <c r="S6323" s="43"/>
      <c r="U6323" s="43"/>
    </row>
    <row r="6324" spans="19:21" x14ac:dyDescent="0.35">
      <c r="S6324" s="43"/>
      <c r="U6324" s="43"/>
    </row>
    <row r="6325" spans="19:21" x14ac:dyDescent="0.35">
      <c r="S6325" s="43"/>
      <c r="U6325" s="43"/>
    </row>
    <row r="6326" spans="19:21" x14ac:dyDescent="0.35">
      <c r="S6326" s="43"/>
      <c r="U6326" s="43"/>
    </row>
    <row r="6327" spans="19:21" x14ac:dyDescent="0.35">
      <c r="S6327" s="43"/>
      <c r="U6327" s="43"/>
    </row>
    <row r="6328" spans="19:21" x14ac:dyDescent="0.35">
      <c r="S6328" s="43"/>
      <c r="U6328" s="43"/>
    </row>
    <row r="6329" spans="19:21" x14ac:dyDescent="0.35">
      <c r="S6329" s="43"/>
      <c r="U6329" s="43"/>
    </row>
    <row r="6330" spans="19:21" x14ac:dyDescent="0.35">
      <c r="S6330" s="43"/>
      <c r="U6330" s="43"/>
    </row>
    <row r="6331" spans="19:21" x14ac:dyDescent="0.35">
      <c r="S6331" s="43"/>
      <c r="U6331" s="43"/>
    </row>
    <row r="6332" spans="19:21" x14ac:dyDescent="0.35">
      <c r="S6332" s="43"/>
      <c r="U6332" s="43"/>
    </row>
    <row r="6333" spans="19:21" x14ac:dyDescent="0.35">
      <c r="S6333" s="43"/>
      <c r="U6333" s="43"/>
    </row>
    <row r="6334" spans="19:21" x14ac:dyDescent="0.35">
      <c r="S6334" s="43"/>
      <c r="U6334" s="43"/>
    </row>
    <row r="6335" spans="19:21" x14ac:dyDescent="0.35">
      <c r="S6335" s="43"/>
      <c r="U6335" s="43"/>
    </row>
    <row r="6336" spans="19:21" x14ac:dyDescent="0.35">
      <c r="S6336" s="43"/>
      <c r="U6336" s="43"/>
    </row>
    <row r="6337" spans="19:21" x14ac:dyDescent="0.35">
      <c r="S6337" s="43"/>
      <c r="U6337" s="43"/>
    </row>
    <row r="6338" spans="19:21" x14ac:dyDescent="0.35">
      <c r="S6338" s="43"/>
      <c r="U6338" s="43"/>
    </row>
    <row r="6339" spans="19:21" x14ac:dyDescent="0.35">
      <c r="S6339" s="43"/>
      <c r="U6339" s="43"/>
    </row>
    <row r="6340" spans="19:21" x14ac:dyDescent="0.35">
      <c r="S6340" s="43"/>
      <c r="U6340" s="43"/>
    </row>
    <row r="6341" spans="19:21" x14ac:dyDescent="0.35">
      <c r="S6341" s="43"/>
      <c r="U6341" s="43"/>
    </row>
    <row r="6342" spans="19:21" x14ac:dyDescent="0.35">
      <c r="S6342" s="43"/>
      <c r="U6342" s="43"/>
    </row>
    <row r="6343" spans="19:21" x14ac:dyDescent="0.35">
      <c r="S6343" s="43"/>
      <c r="U6343" s="43"/>
    </row>
    <row r="6344" spans="19:21" x14ac:dyDescent="0.35">
      <c r="S6344" s="43"/>
      <c r="U6344" s="43"/>
    </row>
    <row r="6345" spans="19:21" x14ac:dyDescent="0.35">
      <c r="S6345" s="43"/>
      <c r="U6345" s="43"/>
    </row>
    <row r="6346" spans="19:21" x14ac:dyDescent="0.35">
      <c r="S6346" s="43"/>
      <c r="U6346" s="43"/>
    </row>
    <row r="6347" spans="19:21" x14ac:dyDescent="0.35">
      <c r="S6347" s="43"/>
      <c r="U6347" s="43"/>
    </row>
    <row r="6348" spans="19:21" x14ac:dyDescent="0.35">
      <c r="S6348" s="43"/>
      <c r="U6348" s="43"/>
    </row>
    <row r="6349" spans="19:21" x14ac:dyDescent="0.35">
      <c r="S6349" s="43"/>
      <c r="U6349" s="43"/>
    </row>
    <row r="6350" spans="19:21" x14ac:dyDescent="0.35">
      <c r="S6350" s="43"/>
      <c r="U6350" s="43"/>
    </row>
    <row r="6351" spans="19:21" x14ac:dyDescent="0.35">
      <c r="S6351" s="43"/>
      <c r="U6351" s="43"/>
    </row>
    <row r="6352" spans="19:21" x14ac:dyDescent="0.35">
      <c r="S6352" s="43"/>
      <c r="U6352" s="43"/>
    </row>
    <row r="6353" spans="19:21" x14ac:dyDescent="0.35">
      <c r="S6353" s="43"/>
      <c r="U6353" s="43"/>
    </row>
    <row r="6354" spans="19:21" x14ac:dyDescent="0.35">
      <c r="S6354" s="43"/>
      <c r="U6354" s="43"/>
    </row>
    <row r="6355" spans="19:21" x14ac:dyDescent="0.35">
      <c r="S6355" s="43"/>
      <c r="U6355" s="43"/>
    </row>
    <row r="6356" spans="19:21" x14ac:dyDescent="0.35">
      <c r="S6356" s="43"/>
      <c r="U6356" s="43"/>
    </row>
    <row r="6357" spans="19:21" x14ac:dyDescent="0.35">
      <c r="S6357" s="43"/>
      <c r="U6357" s="43"/>
    </row>
    <row r="6358" spans="19:21" x14ac:dyDescent="0.35">
      <c r="S6358" s="43"/>
      <c r="U6358" s="43"/>
    </row>
    <row r="6359" spans="19:21" x14ac:dyDescent="0.35">
      <c r="S6359" s="43"/>
      <c r="U6359" s="43"/>
    </row>
    <row r="6360" spans="19:21" x14ac:dyDescent="0.35">
      <c r="S6360" s="43"/>
      <c r="U6360" s="43"/>
    </row>
    <row r="6361" spans="19:21" x14ac:dyDescent="0.35">
      <c r="S6361" s="43"/>
      <c r="U6361" s="43"/>
    </row>
    <row r="6362" spans="19:21" x14ac:dyDescent="0.35">
      <c r="S6362" s="43"/>
      <c r="U6362" s="43"/>
    </row>
    <row r="6363" spans="19:21" x14ac:dyDescent="0.35">
      <c r="S6363" s="43"/>
      <c r="U6363" s="43"/>
    </row>
    <row r="6364" spans="19:21" x14ac:dyDescent="0.35">
      <c r="S6364" s="43"/>
      <c r="U6364" s="43"/>
    </row>
    <row r="6365" spans="19:21" x14ac:dyDescent="0.35">
      <c r="S6365" s="43"/>
      <c r="U6365" s="43"/>
    </row>
    <row r="6366" spans="19:21" x14ac:dyDescent="0.35">
      <c r="S6366" s="43"/>
      <c r="U6366" s="43"/>
    </row>
    <row r="6367" spans="19:21" x14ac:dyDescent="0.35">
      <c r="S6367" s="43"/>
      <c r="U6367" s="43"/>
    </row>
    <row r="6368" spans="19:21" x14ac:dyDescent="0.35">
      <c r="S6368" s="43"/>
      <c r="U6368" s="43"/>
    </row>
    <row r="6369" spans="19:21" x14ac:dyDescent="0.35">
      <c r="S6369" s="43"/>
      <c r="U6369" s="43"/>
    </row>
    <row r="6370" spans="19:21" x14ac:dyDescent="0.35">
      <c r="S6370" s="43"/>
      <c r="U6370" s="43"/>
    </row>
    <row r="6371" spans="19:21" x14ac:dyDescent="0.35">
      <c r="S6371" s="43"/>
      <c r="U6371" s="43"/>
    </row>
    <row r="6372" spans="19:21" x14ac:dyDescent="0.35">
      <c r="S6372" s="43"/>
      <c r="U6372" s="43"/>
    </row>
    <row r="6373" spans="19:21" x14ac:dyDescent="0.35">
      <c r="S6373" s="43"/>
      <c r="U6373" s="43"/>
    </row>
    <row r="6374" spans="19:21" x14ac:dyDescent="0.35">
      <c r="S6374" s="43"/>
      <c r="U6374" s="43"/>
    </row>
    <row r="6375" spans="19:21" x14ac:dyDescent="0.35">
      <c r="S6375" s="43"/>
      <c r="U6375" s="43"/>
    </row>
    <row r="6376" spans="19:21" x14ac:dyDescent="0.35">
      <c r="S6376" s="43"/>
      <c r="U6376" s="43"/>
    </row>
    <row r="6377" spans="19:21" x14ac:dyDescent="0.35">
      <c r="S6377" s="43"/>
      <c r="U6377" s="43"/>
    </row>
    <row r="6378" spans="19:21" x14ac:dyDescent="0.35">
      <c r="S6378" s="43"/>
      <c r="U6378" s="43"/>
    </row>
    <row r="6379" spans="19:21" x14ac:dyDescent="0.35">
      <c r="S6379" s="43"/>
      <c r="U6379" s="43"/>
    </row>
    <row r="6380" spans="19:21" x14ac:dyDescent="0.35">
      <c r="S6380" s="43"/>
      <c r="U6380" s="43"/>
    </row>
    <row r="6381" spans="19:21" x14ac:dyDescent="0.35">
      <c r="S6381" s="43"/>
      <c r="U6381" s="43"/>
    </row>
    <row r="6382" spans="19:21" x14ac:dyDescent="0.35">
      <c r="S6382" s="43"/>
      <c r="U6382" s="43"/>
    </row>
    <row r="6383" spans="19:21" x14ac:dyDescent="0.35">
      <c r="S6383" s="43"/>
      <c r="U6383" s="43"/>
    </row>
    <row r="6384" spans="19:21" x14ac:dyDescent="0.35">
      <c r="S6384" s="43"/>
      <c r="U6384" s="43"/>
    </row>
    <row r="6385" spans="19:21" x14ac:dyDescent="0.35">
      <c r="S6385" s="43"/>
      <c r="U6385" s="43"/>
    </row>
    <row r="6386" spans="19:21" x14ac:dyDescent="0.35">
      <c r="S6386" s="43"/>
      <c r="U6386" s="43"/>
    </row>
    <row r="6387" spans="19:21" x14ac:dyDescent="0.35">
      <c r="S6387" s="43"/>
      <c r="U6387" s="43"/>
    </row>
    <row r="6388" spans="19:21" x14ac:dyDescent="0.35">
      <c r="S6388" s="43"/>
      <c r="U6388" s="43"/>
    </row>
    <row r="6389" spans="19:21" x14ac:dyDescent="0.35">
      <c r="S6389" s="43"/>
      <c r="U6389" s="43"/>
    </row>
    <row r="6390" spans="19:21" x14ac:dyDescent="0.35">
      <c r="S6390" s="43"/>
      <c r="U6390" s="43"/>
    </row>
    <row r="6391" spans="19:21" x14ac:dyDescent="0.35">
      <c r="S6391" s="43"/>
      <c r="U6391" s="43"/>
    </row>
    <row r="6392" spans="19:21" x14ac:dyDescent="0.35">
      <c r="S6392" s="43"/>
      <c r="U6392" s="43"/>
    </row>
    <row r="6393" spans="19:21" x14ac:dyDescent="0.35">
      <c r="S6393" s="43"/>
      <c r="U6393" s="43"/>
    </row>
    <row r="6394" spans="19:21" x14ac:dyDescent="0.35">
      <c r="S6394" s="43"/>
      <c r="U6394" s="43"/>
    </row>
    <row r="6395" spans="19:21" x14ac:dyDescent="0.35">
      <c r="S6395" s="43"/>
      <c r="U6395" s="43"/>
    </row>
    <row r="6396" spans="19:21" x14ac:dyDescent="0.35">
      <c r="S6396" s="43"/>
      <c r="U6396" s="43"/>
    </row>
    <row r="6397" spans="19:21" x14ac:dyDescent="0.35">
      <c r="S6397" s="43"/>
      <c r="U6397" s="43"/>
    </row>
    <row r="6398" spans="19:21" x14ac:dyDescent="0.35">
      <c r="S6398" s="43"/>
      <c r="U6398" s="43"/>
    </row>
    <row r="6399" spans="19:21" x14ac:dyDescent="0.35">
      <c r="S6399" s="43"/>
      <c r="U6399" s="43"/>
    </row>
    <row r="6400" spans="19:21" x14ac:dyDescent="0.35">
      <c r="S6400" s="43"/>
      <c r="U6400" s="43"/>
    </row>
    <row r="6401" spans="19:21" x14ac:dyDescent="0.35">
      <c r="S6401" s="43"/>
      <c r="U6401" s="43"/>
    </row>
    <row r="6402" spans="19:21" x14ac:dyDescent="0.35">
      <c r="S6402" s="43"/>
      <c r="U6402" s="43"/>
    </row>
    <row r="6403" spans="19:21" x14ac:dyDescent="0.35">
      <c r="S6403" s="43"/>
      <c r="U6403" s="43"/>
    </row>
    <row r="6404" spans="19:21" x14ac:dyDescent="0.35">
      <c r="S6404" s="43"/>
      <c r="U6404" s="43"/>
    </row>
    <row r="6405" spans="19:21" x14ac:dyDescent="0.35">
      <c r="S6405" s="43"/>
      <c r="U6405" s="43"/>
    </row>
    <row r="6406" spans="19:21" x14ac:dyDescent="0.35">
      <c r="S6406" s="43"/>
      <c r="U6406" s="43"/>
    </row>
    <row r="6407" spans="19:21" x14ac:dyDescent="0.35">
      <c r="S6407" s="43"/>
      <c r="U6407" s="43"/>
    </row>
    <row r="6408" spans="19:21" x14ac:dyDescent="0.35">
      <c r="S6408" s="43"/>
      <c r="U6408" s="43"/>
    </row>
    <row r="6409" spans="19:21" x14ac:dyDescent="0.35">
      <c r="S6409" s="43"/>
      <c r="U6409" s="43"/>
    </row>
    <row r="6410" spans="19:21" x14ac:dyDescent="0.35">
      <c r="S6410" s="43"/>
      <c r="U6410" s="43"/>
    </row>
    <row r="6411" spans="19:21" x14ac:dyDescent="0.35">
      <c r="S6411" s="43"/>
      <c r="U6411" s="43"/>
    </row>
    <row r="6412" spans="19:21" x14ac:dyDescent="0.35">
      <c r="S6412" s="43"/>
      <c r="U6412" s="43"/>
    </row>
    <row r="6413" spans="19:21" x14ac:dyDescent="0.35">
      <c r="S6413" s="43"/>
      <c r="U6413" s="43"/>
    </row>
    <row r="6414" spans="19:21" x14ac:dyDescent="0.35">
      <c r="S6414" s="43"/>
      <c r="U6414" s="43"/>
    </row>
    <row r="6415" spans="19:21" x14ac:dyDescent="0.35">
      <c r="S6415" s="43"/>
      <c r="U6415" s="43"/>
    </row>
    <row r="6416" spans="19:21" x14ac:dyDescent="0.35">
      <c r="S6416" s="43"/>
      <c r="U6416" s="43"/>
    </row>
    <row r="6417" spans="19:21" x14ac:dyDescent="0.35">
      <c r="S6417" s="43"/>
      <c r="U6417" s="43"/>
    </row>
    <row r="6418" spans="19:21" x14ac:dyDescent="0.35">
      <c r="S6418" s="43"/>
      <c r="U6418" s="43"/>
    </row>
    <row r="6419" spans="19:21" x14ac:dyDescent="0.35">
      <c r="S6419" s="43"/>
      <c r="U6419" s="43"/>
    </row>
    <row r="6420" spans="19:21" x14ac:dyDescent="0.35">
      <c r="S6420" s="43"/>
      <c r="U6420" s="43"/>
    </row>
    <row r="6421" spans="19:21" x14ac:dyDescent="0.35">
      <c r="S6421" s="43"/>
      <c r="U6421" s="43"/>
    </row>
    <row r="6422" spans="19:21" x14ac:dyDescent="0.35">
      <c r="S6422" s="43"/>
      <c r="U6422" s="43"/>
    </row>
    <row r="6423" spans="19:21" x14ac:dyDescent="0.35">
      <c r="S6423" s="43"/>
      <c r="U6423" s="43"/>
    </row>
    <row r="6424" spans="19:21" x14ac:dyDescent="0.35">
      <c r="S6424" s="43"/>
      <c r="U6424" s="43"/>
    </row>
    <row r="6425" spans="19:21" x14ac:dyDescent="0.35">
      <c r="S6425" s="43"/>
      <c r="U6425" s="43"/>
    </row>
    <row r="6426" spans="19:21" x14ac:dyDescent="0.35">
      <c r="S6426" s="43"/>
      <c r="U6426" s="43"/>
    </row>
    <row r="6427" spans="19:21" x14ac:dyDescent="0.35">
      <c r="S6427" s="43"/>
      <c r="U6427" s="43"/>
    </row>
    <row r="6428" spans="19:21" x14ac:dyDescent="0.35">
      <c r="S6428" s="43"/>
      <c r="U6428" s="43"/>
    </row>
    <row r="6429" spans="19:21" x14ac:dyDescent="0.35">
      <c r="S6429" s="43"/>
      <c r="U6429" s="43"/>
    </row>
    <row r="6430" spans="19:21" x14ac:dyDescent="0.35">
      <c r="S6430" s="43"/>
      <c r="U6430" s="43"/>
    </row>
    <row r="6431" spans="19:21" x14ac:dyDescent="0.35">
      <c r="S6431" s="43"/>
      <c r="U6431" s="43"/>
    </row>
    <row r="6432" spans="19:21" x14ac:dyDescent="0.35">
      <c r="S6432" s="43"/>
      <c r="U6432" s="43"/>
    </row>
    <row r="6433" spans="19:21" x14ac:dyDescent="0.35">
      <c r="S6433" s="43"/>
      <c r="U6433" s="43"/>
    </row>
    <row r="6434" spans="19:21" x14ac:dyDescent="0.35">
      <c r="S6434" s="43"/>
      <c r="U6434" s="43"/>
    </row>
    <row r="6435" spans="19:21" x14ac:dyDescent="0.35">
      <c r="S6435" s="43"/>
      <c r="U6435" s="43"/>
    </row>
    <row r="6436" spans="19:21" x14ac:dyDescent="0.35">
      <c r="S6436" s="43"/>
      <c r="U6436" s="43"/>
    </row>
    <row r="6437" spans="19:21" x14ac:dyDescent="0.35">
      <c r="S6437" s="43"/>
      <c r="U6437" s="43"/>
    </row>
    <row r="6438" spans="19:21" x14ac:dyDescent="0.35">
      <c r="S6438" s="43"/>
      <c r="U6438" s="43"/>
    </row>
    <row r="6439" spans="19:21" x14ac:dyDescent="0.35">
      <c r="S6439" s="43"/>
      <c r="U6439" s="43"/>
    </row>
    <row r="6440" spans="19:21" x14ac:dyDescent="0.35">
      <c r="S6440" s="43"/>
      <c r="U6440" s="43"/>
    </row>
    <row r="6441" spans="19:21" x14ac:dyDescent="0.35">
      <c r="S6441" s="43"/>
      <c r="U6441" s="43"/>
    </row>
    <row r="6442" spans="19:21" x14ac:dyDescent="0.35">
      <c r="S6442" s="43"/>
      <c r="U6442" s="43"/>
    </row>
    <row r="6443" spans="19:21" x14ac:dyDescent="0.35">
      <c r="S6443" s="43"/>
      <c r="U6443" s="43"/>
    </row>
    <row r="6444" spans="19:21" x14ac:dyDescent="0.35">
      <c r="S6444" s="43"/>
      <c r="U6444" s="43"/>
    </row>
    <row r="6445" spans="19:21" x14ac:dyDescent="0.35">
      <c r="S6445" s="43"/>
      <c r="U6445" s="43"/>
    </row>
    <row r="6446" spans="19:21" x14ac:dyDescent="0.35">
      <c r="S6446" s="43"/>
      <c r="U6446" s="43"/>
    </row>
    <row r="6447" spans="19:21" x14ac:dyDescent="0.35">
      <c r="S6447" s="43"/>
      <c r="U6447" s="43"/>
    </row>
    <row r="6448" spans="19:21" x14ac:dyDescent="0.35">
      <c r="S6448" s="43"/>
      <c r="U6448" s="43"/>
    </row>
    <row r="6449" spans="19:21" x14ac:dyDescent="0.35">
      <c r="S6449" s="43"/>
      <c r="U6449" s="43"/>
    </row>
    <row r="6450" spans="19:21" x14ac:dyDescent="0.35">
      <c r="S6450" s="43"/>
      <c r="U6450" s="43"/>
    </row>
    <row r="6451" spans="19:21" x14ac:dyDescent="0.35">
      <c r="S6451" s="43"/>
      <c r="U6451" s="43"/>
    </row>
    <row r="6452" spans="19:21" x14ac:dyDescent="0.35">
      <c r="S6452" s="43"/>
      <c r="U6452" s="43"/>
    </row>
    <row r="6453" spans="19:21" x14ac:dyDescent="0.35">
      <c r="S6453" s="43"/>
      <c r="U6453" s="43"/>
    </row>
    <row r="6454" spans="19:21" x14ac:dyDescent="0.35">
      <c r="S6454" s="43"/>
      <c r="U6454" s="43"/>
    </row>
    <row r="6455" spans="19:21" x14ac:dyDescent="0.35">
      <c r="S6455" s="43"/>
      <c r="U6455" s="43"/>
    </row>
    <row r="6456" spans="19:21" x14ac:dyDescent="0.35">
      <c r="S6456" s="43"/>
      <c r="U6456" s="43"/>
    </row>
    <row r="6457" spans="19:21" x14ac:dyDescent="0.35">
      <c r="S6457" s="43"/>
      <c r="U6457" s="43"/>
    </row>
    <row r="6458" spans="19:21" x14ac:dyDescent="0.35">
      <c r="S6458" s="43"/>
      <c r="U6458" s="43"/>
    </row>
    <row r="6459" spans="19:21" x14ac:dyDescent="0.35">
      <c r="S6459" s="43"/>
      <c r="U6459" s="43"/>
    </row>
    <row r="6460" spans="19:21" x14ac:dyDescent="0.35">
      <c r="S6460" s="43"/>
      <c r="U6460" s="43"/>
    </row>
    <row r="6461" spans="19:21" x14ac:dyDescent="0.35">
      <c r="S6461" s="43"/>
      <c r="U6461" s="43"/>
    </row>
    <row r="6462" spans="19:21" x14ac:dyDescent="0.35">
      <c r="S6462" s="43"/>
      <c r="U6462" s="43"/>
    </row>
    <row r="6463" spans="19:21" x14ac:dyDescent="0.35">
      <c r="S6463" s="43"/>
      <c r="U6463" s="43"/>
    </row>
    <row r="6464" spans="19:21" x14ac:dyDescent="0.35">
      <c r="S6464" s="43"/>
      <c r="U6464" s="43"/>
    </row>
    <row r="6465" spans="19:21" x14ac:dyDescent="0.35">
      <c r="S6465" s="43"/>
      <c r="U6465" s="43"/>
    </row>
    <row r="6466" spans="19:21" x14ac:dyDescent="0.35">
      <c r="S6466" s="43"/>
      <c r="U6466" s="43"/>
    </row>
    <row r="6467" spans="19:21" x14ac:dyDescent="0.35">
      <c r="S6467" s="43"/>
      <c r="U6467" s="43"/>
    </row>
    <row r="6468" spans="19:21" x14ac:dyDescent="0.35">
      <c r="S6468" s="43"/>
      <c r="U6468" s="43"/>
    </row>
    <row r="6469" spans="19:21" x14ac:dyDescent="0.35">
      <c r="S6469" s="43"/>
      <c r="U6469" s="43"/>
    </row>
    <row r="6470" spans="19:21" x14ac:dyDescent="0.35">
      <c r="S6470" s="43"/>
      <c r="U6470" s="43"/>
    </row>
    <row r="6471" spans="19:21" x14ac:dyDescent="0.35">
      <c r="S6471" s="43"/>
      <c r="U6471" s="43"/>
    </row>
    <row r="6472" spans="19:21" x14ac:dyDescent="0.35">
      <c r="S6472" s="43"/>
      <c r="U6472" s="43"/>
    </row>
    <row r="6473" spans="19:21" x14ac:dyDescent="0.35">
      <c r="S6473" s="43"/>
      <c r="U6473" s="43"/>
    </row>
    <row r="6474" spans="19:21" x14ac:dyDescent="0.35">
      <c r="S6474" s="43"/>
      <c r="U6474" s="43"/>
    </row>
    <row r="6475" spans="19:21" x14ac:dyDescent="0.35">
      <c r="S6475" s="43"/>
      <c r="U6475" s="43"/>
    </row>
    <row r="6476" spans="19:21" x14ac:dyDescent="0.35">
      <c r="S6476" s="43"/>
      <c r="U6476" s="43"/>
    </row>
    <row r="6477" spans="19:21" x14ac:dyDescent="0.35">
      <c r="S6477" s="43"/>
      <c r="U6477" s="43"/>
    </row>
    <row r="6478" spans="19:21" x14ac:dyDescent="0.35">
      <c r="S6478" s="43"/>
      <c r="U6478" s="43"/>
    </row>
    <row r="6479" spans="19:21" x14ac:dyDescent="0.35">
      <c r="S6479" s="43"/>
      <c r="U6479" s="43"/>
    </row>
    <row r="6480" spans="19:21" x14ac:dyDescent="0.35">
      <c r="S6480" s="43"/>
      <c r="U6480" s="43"/>
    </row>
    <row r="6481" spans="19:21" x14ac:dyDescent="0.35">
      <c r="S6481" s="43"/>
      <c r="U6481" s="43"/>
    </row>
    <row r="6482" spans="19:21" x14ac:dyDescent="0.35">
      <c r="S6482" s="43"/>
      <c r="U6482" s="43"/>
    </row>
    <row r="6483" spans="19:21" x14ac:dyDescent="0.35">
      <c r="S6483" s="43"/>
      <c r="U6483" s="43"/>
    </row>
    <row r="6484" spans="19:21" x14ac:dyDescent="0.35">
      <c r="S6484" s="43"/>
      <c r="U6484" s="43"/>
    </row>
    <row r="6485" spans="19:21" x14ac:dyDescent="0.35">
      <c r="S6485" s="43"/>
      <c r="U6485" s="43"/>
    </row>
    <row r="6486" spans="19:21" x14ac:dyDescent="0.35">
      <c r="S6486" s="43"/>
      <c r="U6486" s="43"/>
    </row>
    <row r="6487" spans="19:21" x14ac:dyDescent="0.35">
      <c r="S6487" s="43"/>
      <c r="U6487" s="43"/>
    </row>
    <row r="6488" spans="19:21" x14ac:dyDescent="0.35">
      <c r="S6488" s="43"/>
      <c r="U6488" s="43"/>
    </row>
    <row r="6489" spans="19:21" x14ac:dyDescent="0.35">
      <c r="S6489" s="43"/>
      <c r="U6489" s="43"/>
    </row>
    <row r="6490" spans="19:21" x14ac:dyDescent="0.35">
      <c r="S6490" s="43"/>
      <c r="U6490" s="43"/>
    </row>
    <row r="6491" spans="19:21" x14ac:dyDescent="0.35">
      <c r="S6491" s="43"/>
      <c r="U6491" s="43"/>
    </row>
    <row r="6492" spans="19:21" x14ac:dyDescent="0.35">
      <c r="S6492" s="43"/>
      <c r="U6492" s="43"/>
    </row>
    <row r="6493" spans="19:21" x14ac:dyDescent="0.35">
      <c r="S6493" s="43"/>
      <c r="U6493" s="43"/>
    </row>
    <row r="6494" spans="19:21" x14ac:dyDescent="0.35">
      <c r="S6494" s="43"/>
      <c r="U6494" s="43"/>
    </row>
    <row r="6495" spans="19:21" x14ac:dyDescent="0.35">
      <c r="S6495" s="43"/>
      <c r="U6495" s="43"/>
    </row>
    <row r="6496" spans="19:21" x14ac:dyDescent="0.35">
      <c r="S6496" s="43"/>
      <c r="U6496" s="43"/>
    </row>
    <row r="6497" spans="19:21" x14ac:dyDescent="0.35">
      <c r="S6497" s="43"/>
      <c r="U6497" s="43"/>
    </row>
    <row r="6498" spans="19:21" x14ac:dyDescent="0.35">
      <c r="S6498" s="43"/>
      <c r="U6498" s="43"/>
    </row>
    <row r="6499" spans="19:21" x14ac:dyDescent="0.35">
      <c r="S6499" s="43"/>
      <c r="U6499" s="43"/>
    </row>
    <row r="6500" spans="19:21" x14ac:dyDescent="0.35">
      <c r="S6500" s="43"/>
      <c r="U6500" s="43"/>
    </row>
    <row r="6501" spans="19:21" x14ac:dyDescent="0.35">
      <c r="S6501" s="43"/>
      <c r="U6501" s="43"/>
    </row>
    <row r="6502" spans="19:21" x14ac:dyDescent="0.35">
      <c r="S6502" s="43"/>
      <c r="U6502" s="43"/>
    </row>
    <row r="6503" spans="19:21" x14ac:dyDescent="0.35">
      <c r="S6503" s="43"/>
      <c r="U6503" s="43"/>
    </row>
    <row r="6504" spans="19:21" x14ac:dyDescent="0.35">
      <c r="S6504" s="43"/>
      <c r="U6504" s="43"/>
    </row>
    <row r="6505" spans="19:21" x14ac:dyDescent="0.35">
      <c r="S6505" s="43"/>
      <c r="U6505" s="43"/>
    </row>
    <row r="6506" spans="19:21" x14ac:dyDescent="0.35">
      <c r="S6506" s="43"/>
      <c r="U6506" s="43"/>
    </row>
    <row r="6507" spans="19:21" x14ac:dyDescent="0.35">
      <c r="S6507" s="43"/>
      <c r="U6507" s="43"/>
    </row>
    <row r="6508" spans="19:21" x14ac:dyDescent="0.35">
      <c r="S6508" s="43"/>
      <c r="U6508" s="43"/>
    </row>
    <row r="6509" spans="19:21" x14ac:dyDescent="0.35">
      <c r="S6509" s="43"/>
      <c r="U6509" s="43"/>
    </row>
    <row r="6510" spans="19:21" x14ac:dyDescent="0.35">
      <c r="S6510" s="43"/>
      <c r="U6510" s="43"/>
    </row>
    <row r="6511" spans="19:21" x14ac:dyDescent="0.35">
      <c r="S6511" s="43"/>
      <c r="U6511" s="43"/>
    </row>
    <row r="6512" spans="19:21" x14ac:dyDescent="0.35">
      <c r="S6512" s="43"/>
      <c r="U6512" s="43"/>
    </row>
    <row r="6513" spans="19:21" x14ac:dyDescent="0.35">
      <c r="S6513" s="43"/>
      <c r="U6513" s="43"/>
    </row>
    <row r="6514" spans="19:21" x14ac:dyDescent="0.35">
      <c r="S6514" s="43"/>
      <c r="U6514" s="43"/>
    </row>
    <row r="6515" spans="19:21" x14ac:dyDescent="0.35">
      <c r="S6515" s="43"/>
      <c r="U6515" s="43"/>
    </row>
    <row r="6516" spans="19:21" x14ac:dyDescent="0.35">
      <c r="S6516" s="43"/>
      <c r="U6516" s="43"/>
    </row>
    <row r="6517" spans="19:21" x14ac:dyDescent="0.35">
      <c r="S6517" s="43"/>
      <c r="U6517" s="43"/>
    </row>
    <row r="6518" spans="19:21" x14ac:dyDescent="0.35">
      <c r="S6518" s="43"/>
      <c r="U6518" s="43"/>
    </row>
    <row r="6519" spans="19:21" x14ac:dyDescent="0.35">
      <c r="S6519" s="43"/>
      <c r="U6519" s="43"/>
    </row>
    <row r="6520" spans="19:21" x14ac:dyDescent="0.35">
      <c r="S6520" s="43"/>
      <c r="U6520" s="43"/>
    </row>
    <row r="6521" spans="19:21" x14ac:dyDescent="0.35">
      <c r="S6521" s="43"/>
      <c r="U6521" s="43"/>
    </row>
    <row r="6522" spans="19:21" x14ac:dyDescent="0.35">
      <c r="S6522" s="43"/>
      <c r="U6522" s="43"/>
    </row>
    <row r="6523" spans="19:21" x14ac:dyDescent="0.35">
      <c r="S6523" s="43"/>
      <c r="U6523" s="43"/>
    </row>
    <row r="6524" spans="19:21" x14ac:dyDescent="0.35">
      <c r="S6524" s="43"/>
      <c r="U6524" s="43"/>
    </row>
    <row r="6525" spans="19:21" x14ac:dyDescent="0.35">
      <c r="S6525" s="43"/>
      <c r="U6525" s="43"/>
    </row>
    <row r="6526" spans="19:21" x14ac:dyDescent="0.35">
      <c r="S6526" s="43"/>
      <c r="U6526" s="43"/>
    </row>
    <row r="6527" spans="19:21" x14ac:dyDescent="0.35">
      <c r="S6527" s="43"/>
      <c r="U6527" s="43"/>
    </row>
    <row r="6528" spans="19:21" x14ac:dyDescent="0.35">
      <c r="S6528" s="43"/>
      <c r="U6528" s="43"/>
    </row>
    <row r="6529" spans="19:21" x14ac:dyDescent="0.35">
      <c r="S6529" s="43"/>
      <c r="U6529" s="43"/>
    </row>
    <row r="6530" spans="19:21" x14ac:dyDescent="0.35">
      <c r="S6530" s="43"/>
      <c r="U6530" s="43"/>
    </row>
    <row r="6531" spans="19:21" x14ac:dyDescent="0.35">
      <c r="S6531" s="43"/>
      <c r="U6531" s="43"/>
    </row>
    <row r="6532" spans="19:21" x14ac:dyDescent="0.35">
      <c r="S6532" s="43"/>
      <c r="U6532" s="43"/>
    </row>
    <row r="6533" spans="19:21" x14ac:dyDescent="0.35">
      <c r="S6533" s="43"/>
      <c r="U6533" s="43"/>
    </row>
    <row r="6534" spans="19:21" x14ac:dyDescent="0.35">
      <c r="S6534" s="43"/>
      <c r="U6534" s="43"/>
    </row>
    <row r="6535" spans="19:21" x14ac:dyDescent="0.35">
      <c r="S6535" s="43"/>
      <c r="U6535" s="43"/>
    </row>
    <row r="6536" spans="19:21" x14ac:dyDescent="0.35">
      <c r="S6536" s="43"/>
      <c r="U6536" s="43"/>
    </row>
    <row r="6537" spans="19:21" x14ac:dyDescent="0.35">
      <c r="S6537" s="43"/>
      <c r="U6537" s="43"/>
    </row>
    <row r="6538" spans="19:21" x14ac:dyDescent="0.35">
      <c r="S6538" s="43"/>
      <c r="U6538" s="43"/>
    </row>
    <row r="6539" spans="19:21" x14ac:dyDescent="0.35">
      <c r="S6539" s="43"/>
      <c r="U6539" s="43"/>
    </row>
    <row r="6540" spans="19:21" x14ac:dyDescent="0.35">
      <c r="S6540" s="43"/>
      <c r="U6540" s="43"/>
    </row>
    <row r="6541" spans="19:21" x14ac:dyDescent="0.35">
      <c r="S6541" s="43"/>
      <c r="U6541" s="43"/>
    </row>
    <row r="6542" spans="19:21" x14ac:dyDescent="0.35">
      <c r="S6542" s="43"/>
      <c r="U6542" s="43"/>
    </row>
    <row r="6543" spans="19:21" x14ac:dyDescent="0.35">
      <c r="S6543" s="43"/>
      <c r="U6543" s="43"/>
    </row>
    <row r="6544" spans="19:21" x14ac:dyDescent="0.35">
      <c r="S6544" s="43"/>
      <c r="U6544" s="43"/>
    </row>
    <row r="6545" spans="19:21" x14ac:dyDescent="0.35">
      <c r="S6545" s="43"/>
      <c r="U6545" s="43"/>
    </row>
    <row r="6546" spans="19:21" x14ac:dyDescent="0.35">
      <c r="S6546" s="43"/>
      <c r="U6546" s="43"/>
    </row>
    <row r="6547" spans="19:21" x14ac:dyDescent="0.35">
      <c r="S6547" s="43"/>
      <c r="U6547" s="43"/>
    </row>
    <row r="6548" spans="19:21" x14ac:dyDescent="0.35">
      <c r="S6548" s="43"/>
      <c r="U6548" s="43"/>
    </row>
    <row r="6549" spans="19:21" x14ac:dyDescent="0.35">
      <c r="S6549" s="43"/>
      <c r="U6549" s="43"/>
    </row>
    <row r="6550" spans="19:21" x14ac:dyDescent="0.35">
      <c r="S6550" s="43"/>
      <c r="U6550" s="43"/>
    </row>
    <row r="6551" spans="19:21" x14ac:dyDescent="0.35">
      <c r="S6551" s="43"/>
      <c r="U6551" s="43"/>
    </row>
    <row r="6552" spans="19:21" x14ac:dyDescent="0.35">
      <c r="S6552" s="43"/>
      <c r="U6552" s="43"/>
    </row>
    <row r="6553" spans="19:21" x14ac:dyDescent="0.35">
      <c r="S6553" s="43"/>
      <c r="U6553" s="43"/>
    </row>
    <row r="6554" spans="19:21" x14ac:dyDescent="0.35">
      <c r="S6554" s="43"/>
      <c r="U6554" s="43"/>
    </row>
    <row r="6555" spans="19:21" x14ac:dyDescent="0.35">
      <c r="S6555" s="43"/>
      <c r="U6555" s="43"/>
    </row>
    <row r="6556" spans="19:21" x14ac:dyDescent="0.35">
      <c r="S6556" s="43"/>
      <c r="U6556" s="43"/>
    </row>
    <row r="6557" spans="19:21" x14ac:dyDescent="0.35">
      <c r="S6557" s="43"/>
      <c r="U6557" s="43"/>
    </row>
    <row r="6558" spans="19:21" x14ac:dyDescent="0.35">
      <c r="S6558" s="43"/>
      <c r="U6558" s="43"/>
    </row>
    <row r="6559" spans="19:21" x14ac:dyDescent="0.35">
      <c r="S6559" s="43"/>
      <c r="U6559" s="43"/>
    </row>
    <row r="6560" spans="19:21" x14ac:dyDescent="0.35">
      <c r="S6560" s="43"/>
      <c r="U6560" s="43"/>
    </row>
    <row r="6561" spans="19:21" x14ac:dyDescent="0.35">
      <c r="S6561" s="43"/>
      <c r="U6561" s="43"/>
    </row>
    <row r="6562" spans="19:21" x14ac:dyDescent="0.35">
      <c r="S6562" s="43"/>
      <c r="U6562" s="43"/>
    </row>
    <row r="6563" spans="19:21" x14ac:dyDescent="0.35">
      <c r="S6563" s="43"/>
      <c r="U6563" s="43"/>
    </row>
    <row r="6564" spans="19:21" x14ac:dyDescent="0.35">
      <c r="S6564" s="43"/>
      <c r="U6564" s="43"/>
    </row>
    <row r="6565" spans="19:21" x14ac:dyDescent="0.35">
      <c r="S6565" s="43"/>
      <c r="U6565" s="43"/>
    </row>
    <row r="6566" spans="19:21" x14ac:dyDescent="0.35">
      <c r="S6566" s="43"/>
      <c r="U6566" s="43"/>
    </row>
    <row r="6567" spans="19:21" x14ac:dyDescent="0.35">
      <c r="S6567" s="43"/>
      <c r="U6567" s="43"/>
    </row>
    <row r="6568" spans="19:21" x14ac:dyDescent="0.35">
      <c r="S6568" s="43"/>
      <c r="U6568" s="43"/>
    </row>
    <row r="6569" spans="19:21" x14ac:dyDescent="0.35">
      <c r="S6569" s="43"/>
      <c r="U6569" s="43"/>
    </row>
    <row r="6570" spans="19:21" x14ac:dyDescent="0.35">
      <c r="S6570" s="43"/>
      <c r="U6570" s="43"/>
    </row>
    <row r="6571" spans="19:21" x14ac:dyDescent="0.35">
      <c r="S6571" s="43"/>
      <c r="U6571" s="43"/>
    </row>
    <row r="6572" spans="19:21" x14ac:dyDescent="0.35">
      <c r="S6572" s="43"/>
      <c r="U6572" s="43"/>
    </row>
    <row r="6573" spans="19:21" x14ac:dyDescent="0.35">
      <c r="S6573" s="43"/>
      <c r="U6573" s="43"/>
    </row>
    <row r="6574" spans="19:21" x14ac:dyDescent="0.35">
      <c r="S6574" s="43"/>
      <c r="U6574" s="43"/>
    </row>
    <row r="6575" spans="19:21" x14ac:dyDescent="0.35">
      <c r="S6575" s="43"/>
      <c r="U6575" s="43"/>
    </row>
    <row r="6576" spans="19:21" x14ac:dyDescent="0.35">
      <c r="S6576" s="43"/>
      <c r="U6576" s="43"/>
    </row>
    <row r="6577" spans="19:21" x14ac:dyDescent="0.35">
      <c r="S6577" s="43"/>
      <c r="U6577" s="43"/>
    </row>
    <row r="6578" spans="19:21" x14ac:dyDescent="0.35">
      <c r="S6578" s="43"/>
      <c r="U6578" s="43"/>
    </row>
    <row r="6579" spans="19:21" x14ac:dyDescent="0.35">
      <c r="S6579" s="43"/>
      <c r="U6579" s="43"/>
    </row>
    <row r="6580" spans="19:21" x14ac:dyDescent="0.35">
      <c r="S6580" s="43"/>
      <c r="U6580" s="43"/>
    </row>
    <row r="6581" spans="19:21" x14ac:dyDescent="0.35">
      <c r="S6581" s="43"/>
      <c r="U6581" s="43"/>
    </row>
    <row r="6582" spans="19:21" x14ac:dyDescent="0.35">
      <c r="S6582" s="43"/>
      <c r="U6582" s="43"/>
    </row>
    <row r="6583" spans="19:21" x14ac:dyDescent="0.35">
      <c r="S6583" s="43"/>
      <c r="U6583" s="43"/>
    </row>
    <row r="6584" spans="19:21" x14ac:dyDescent="0.35">
      <c r="S6584" s="43"/>
      <c r="U6584" s="43"/>
    </row>
    <row r="6585" spans="19:21" x14ac:dyDescent="0.35">
      <c r="S6585" s="43"/>
      <c r="U6585" s="43"/>
    </row>
    <row r="6586" spans="19:21" x14ac:dyDescent="0.35">
      <c r="S6586" s="43"/>
      <c r="U6586" s="43"/>
    </row>
    <row r="6587" spans="19:21" x14ac:dyDescent="0.35">
      <c r="S6587" s="43"/>
      <c r="U6587" s="43"/>
    </row>
    <row r="6588" spans="19:21" x14ac:dyDescent="0.35">
      <c r="S6588" s="43"/>
      <c r="U6588" s="43"/>
    </row>
    <row r="6589" spans="19:21" x14ac:dyDescent="0.35">
      <c r="S6589" s="43"/>
      <c r="U6589" s="43"/>
    </row>
    <row r="6590" spans="19:21" x14ac:dyDescent="0.35">
      <c r="S6590" s="43"/>
      <c r="U6590" s="43"/>
    </row>
    <row r="6591" spans="19:21" x14ac:dyDescent="0.35">
      <c r="S6591" s="43"/>
      <c r="U6591" s="43"/>
    </row>
    <row r="6592" spans="19:21" x14ac:dyDescent="0.35">
      <c r="S6592" s="43"/>
      <c r="U6592" s="43"/>
    </row>
    <row r="6593" spans="19:21" x14ac:dyDescent="0.35">
      <c r="S6593" s="43"/>
      <c r="U6593" s="43"/>
    </row>
    <row r="6594" spans="19:21" x14ac:dyDescent="0.35">
      <c r="S6594" s="43"/>
      <c r="U6594" s="43"/>
    </row>
    <row r="6595" spans="19:21" x14ac:dyDescent="0.35">
      <c r="S6595" s="43"/>
      <c r="U6595" s="43"/>
    </row>
    <row r="6596" spans="19:21" x14ac:dyDescent="0.35">
      <c r="S6596" s="43"/>
      <c r="U6596" s="43"/>
    </row>
    <row r="6597" spans="19:21" x14ac:dyDescent="0.35">
      <c r="S6597" s="43"/>
      <c r="U6597" s="43"/>
    </row>
    <row r="6598" spans="19:21" x14ac:dyDescent="0.35">
      <c r="S6598" s="43"/>
      <c r="U6598" s="43"/>
    </row>
    <row r="6599" spans="19:21" x14ac:dyDescent="0.35">
      <c r="S6599" s="43"/>
      <c r="U6599" s="43"/>
    </row>
    <row r="6600" spans="19:21" x14ac:dyDescent="0.35">
      <c r="S6600" s="43"/>
      <c r="U6600" s="43"/>
    </row>
    <row r="6601" spans="19:21" x14ac:dyDescent="0.35">
      <c r="S6601" s="43"/>
      <c r="U6601" s="43"/>
    </row>
    <row r="6602" spans="19:21" x14ac:dyDescent="0.35">
      <c r="S6602" s="43"/>
      <c r="U6602" s="43"/>
    </row>
    <row r="6603" spans="19:21" x14ac:dyDescent="0.35">
      <c r="S6603" s="43"/>
      <c r="U6603" s="43"/>
    </row>
    <row r="6604" spans="19:21" x14ac:dyDescent="0.35">
      <c r="S6604" s="43"/>
      <c r="U6604" s="43"/>
    </row>
    <row r="6605" spans="19:21" x14ac:dyDescent="0.35">
      <c r="S6605" s="43"/>
      <c r="U6605" s="43"/>
    </row>
    <row r="6606" spans="19:21" x14ac:dyDescent="0.35">
      <c r="S6606" s="43"/>
      <c r="U6606" s="43"/>
    </row>
    <row r="6607" spans="19:21" x14ac:dyDescent="0.35">
      <c r="S6607" s="43"/>
      <c r="U6607" s="43"/>
    </row>
    <row r="6608" spans="19:21" x14ac:dyDescent="0.35">
      <c r="S6608" s="43"/>
      <c r="U6608" s="43"/>
    </row>
    <row r="6609" spans="19:21" x14ac:dyDescent="0.35">
      <c r="S6609" s="43"/>
      <c r="U6609" s="43"/>
    </row>
    <row r="6610" spans="19:21" x14ac:dyDescent="0.35">
      <c r="S6610" s="43"/>
      <c r="U6610" s="43"/>
    </row>
    <row r="6611" spans="19:21" x14ac:dyDescent="0.35">
      <c r="S6611" s="43"/>
      <c r="U6611" s="43"/>
    </row>
    <row r="6612" spans="19:21" x14ac:dyDescent="0.35">
      <c r="S6612" s="43"/>
      <c r="U6612" s="43"/>
    </row>
    <row r="6613" spans="19:21" x14ac:dyDescent="0.35">
      <c r="S6613" s="43"/>
      <c r="U6613" s="43"/>
    </row>
    <row r="6614" spans="19:21" x14ac:dyDescent="0.35">
      <c r="S6614" s="43"/>
      <c r="U6614" s="43"/>
    </row>
    <row r="6615" spans="19:21" x14ac:dyDescent="0.35">
      <c r="S6615" s="43"/>
      <c r="U6615" s="43"/>
    </row>
    <row r="6616" spans="19:21" x14ac:dyDescent="0.35">
      <c r="S6616" s="43"/>
      <c r="U6616" s="43"/>
    </row>
    <row r="6617" spans="19:21" x14ac:dyDescent="0.35">
      <c r="S6617" s="43"/>
      <c r="U6617" s="43"/>
    </row>
    <row r="6618" spans="19:21" x14ac:dyDescent="0.35">
      <c r="S6618" s="43"/>
      <c r="U6618" s="43"/>
    </row>
    <row r="6619" spans="19:21" x14ac:dyDescent="0.35">
      <c r="S6619" s="43"/>
      <c r="U6619" s="43"/>
    </row>
    <row r="6620" spans="19:21" x14ac:dyDescent="0.35">
      <c r="S6620" s="43"/>
      <c r="U6620" s="43"/>
    </row>
    <row r="6621" spans="19:21" x14ac:dyDescent="0.35">
      <c r="S6621" s="43"/>
      <c r="U6621" s="43"/>
    </row>
    <row r="6622" spans="19:21" x14ac:dyDescent="0.35">
      <c r="S6622" s="43"/>
      <c r="U6622" s="43"/>
    </row>
    <row r="6623" spans="19:21" x14ac:dyDescent="0.35">
      <c r="S6623" s="43"/>
      <c r="U6623" s="43"/>
    </row>
    <row r="6624" spans="19:21" x14ac:dyDescent="0.35">
      <c r="S6624" s="43"/>
      <c r="U6624" s="43"/>
    </row>
    <row r="6625" spans="19:21" x14ac:dyDescent="0.35">
      <c r="S6625" s="43"/>
      <c r="U6625" s="43"/>
    </row>
    <row r="6626" spans="19:21" x14ac:dyDescent="0.35">
      <c r="S6626" s="43"/>
      <c r="U6626" s="43"/>
    </row>
    <row r="6627" spans="19:21" x14ac:dyDescent="0.35">
      <c r="S6627" s="43"/>
      <c r="U6627" s="43"/>
    </row>
    <row r="6628" spans="19:21" x14ac:dyDescent="0.35">
      <c r="S6628" s="43"/>
      <c r="U6628" s="43"/>
    </row>
    <row r="6629" spans="19:21" x14ac:dyDescent="0.35">
      <c r="S6629" s="43"/>
      <c r="U6629" s="43"/>
    </row>
    <row r="6630" spans="19:21" x14ac:dyDescent="0.35">
      <c r="S6630" s="43"/>
      <c r="U6630" s="43"/>
    </row>
    <row r="6631" spans="19:21" x14ac:dyDescent="0.35">
      <c r="S6631" s="43"/>
      <c r="U6631" s="43"/>
    </row>
    <row r="6632" spans="19:21" x14ac:dyDescent="0.35">
      <c r="S6632" s="43"/>
      <c r="U6632" s="43"/>
    </row>
    <row r="6633" spans="19:21" x14ac:dyDescent="0.35">
      <c r="S6633" s="43"/>
      <c r="U6633" s="43"/>
    </row>
    <row r="6634" spans="19:21" x14ac:dyDescent="0.35">
      <c r="S6634" s="43"/>
      <c r="U6634" s="43"/>
    </row>
    <row r="6635" spans="19:21" x14ac:dyDescent="0.35">
      <c r="S6635" s="43"/>
      <c r="U6635" s="43"/>
    </row>
    <row r="6636" spans="19:21" x14ac:dyDescent="0.35">
      <c r="S6636" s="43"/>
      <c r="U6636" s="43"/>
    </row>
    <row r="6637" spans="19:21" x14ac:dyDescent="0.35">
      <c r="S6637" s="43"/>
      <c r="U6637" s="43"/>
    </row>
    <row r="6638" spans="19:21" x14ac:dyDescent="0.35">
      <c r="S6638" s="43"/>
      <c r="U6638" s="43"/>
    </row>
    <row r="6639" spans="19:21" x14ac:dyDescent="0.35">
      <c r="S6639" s="43"/>
      <c r="U6639" s="43"/>
    </row>
    <row r="6640" spans="19:21" x14ac:dyDescent="0.35">
      <c r="S6640" s="43"/>
      <c r="U6640" s="43"/>
    </row>
    <row r="6641" spans="19:21" x14ac:dyDescent="0.35">
      <c r="S6641" s="43"/>
      <c r="U6641" s="43"/>
    </row>
    <row r="6642" spans="19:21" x14ac:dyDescent="0.35">
      <c r="S6642" s="43"/>
      <c r="U6642" s="43"/>
    </row>
    <row r="6643" spans="19:21" x14ac:dyDescent="0.35">
      <c r="S6643" s="43"/>
      <c r="U6643" s="43"/>
    </row>
    <row r="6644" spans="19:21" x14ac:dyDescent="0.35">
      <c r="S6644" s="43"/>
      <c r="U6644" s="43"/>
    </row>
    <row r="6645" spans="19:21" x14ac:dyDescent="0.35">
      <c r="S6645" s="43"/>
      <c r="U6645" s="43"/>
    </row>
    <row r="6646" spans="19:21" x14ac:dyDescent="0.35">
      <c r="S6646" s="43"/>
      <c r="U6646" s="43"/>
    </row>
    <row r="6647" spans="19:21" x14ac:dyDescent="0.35">
      <c r="S6647" s="43"/>
      <c r="U6647" s="43"/>
    </row>
    <row r="6648" spans="19:21" x14ac:dyDescent="0.35">
      <c r="S6648" s="43"/>
      <c r="U6648" s="43"/>
    </row>
    <row r="6649" spans="19:21" x14ac:dyDescent="0.35">
      <c r="S6649" s="43"/>
      <c r="U6649" s="43"/>
    </row>
    <row r="6650" spans="19:21" x14ac:dyDescent="0.35">
      <c r="S6650" s="43"/>
      <c r="U6650" s="43"/>
    </row>
    <row r="6651" spans="19:21" x14ac:dyDescent="0.35">
      <c r="S6651" s="43"/>
      <c r="U6651" s="43"/>
    </row>
    <row r="6652" spans="19:21" x14ac:dyDescent="0.35">
      <c r="S6652" s="43"/>
      <c r="U6652" s="43"/>
    </row>
    <row r="6653" spans="19:21" x14ac:dyDescent="0.35">
      <c r="S6653" s="43"/>
      <c r="U6653" s="43"/>
    </row>
    <row r="6654" spans="19:21" x14ac:dyDescent="0.35">
      <c r="S6654" s="43"/>
      <c r="U6654" s="43"/>
    </row>
    <row r="6655" spans="19:21" x14ac:dyDescent="0.35">
      <c r="S6655" s="43"/>
      <c r="U6655" s="43"/>
    </row>
    <row r="6656" spans="19:21" x14ac:dyDescent="0.35">
      <c r="S6656" s="43"/>
      <c r="U6656" s="43"/>
    </row>
    <row r="6657" spans="19:21" x14ac:dyDescent="0.35">
      <c r="S6657" s="43"/>
      <c r="U6657" s="43"/>
    </row>
    <row r="6658" spans="19:21" x14ac:dyDescent="0.35">
      <c r="S6658" s="43"/>
      <c r="U6658" s="43"/>
    </row>
    <row r="6659" spans="19:21" x14ac:dyDescent="0.35">
      <c r="S6659" s="43"/>
      <c r="U6659" s="43"/>
    </row>
    <row r="6660" spans="19:21" x14ac:dyDescent="0.35">
      <c r="S6660" s="43"/>
      <c r="U6660" s="43"/>
    </row>
    <row r="6661" spans="19:21" x14ac:dyDescent="0.35">
      <c r="S6661" s="43"/>
      <c r="U6661" s="43"/>
    </row>
    <row r="6662" spans="19:21" x14ac:dyDescent="0.35">
      <c r="S6662" s="43"/>
      <c r="U6662" s="43"/>
    </row>
    <row r="6663" spans="19:21" x14ac:dyDescent="0.35">
      <c r="S6663" s="43"/>
      <c r="U6663" s="43"/>
    </row>
    <row r="6664" spans="19:21" x14ac:dyDescent="0.35">
      <c r="S6664" s="43"/>
      <c r="U6664" s="43"/>
    </row>
    <row r="6665" spans="19:21" x14ac:dyDescent="0.35">
      <c r="S6665" s="43"/>
      <c r="U6665" s="43"/>
    </row>
    <row r="6666" spans="19:21" x14ac:dyDescent="0.35">
      <c r="S6666" s="43"/>
      <c r="U6666" s="43"/>
    </row>
    <row r="6667" spans="19:21" x14ac:dyDescent="0.35">
      <c r="S6667" s="43"/>
      <c r="U6667" s="43"/>
    </row>
    <row r="6668" spans="19:21" x14ac:dyDescent="0.35">
      <c r="S6668" s="43"/>
      <c r="U6668" s="43"/>
    </row>
    <row r="6669" spans="19:21" x14ac:dyDescent="0.35">
      <c r="S6669" s="43"/>
      <c r="U6669" s="43"/>
    </row>
    <row r="6670" spans="19:21" x14ac:dyDescent="0.35">
      <c r="S6670" s="43"/>
      <c r="U6670" s="43"/>
    </row>
    <row r="6671" spans="19:21" x14ac:dyDescent="0.35">
      <c r="S6671" s="43"/>
      <c r="U6671" s="43"/>
    </row>
    <row r="6672" spans="19:21" x14ac:dyDescent="0.35">
      <c r="S6672" s="43"/>
      <c r="U6672" s="43"/>
    </row>
    <row r="6673" spans="19:21" x14ac:dyDescent="0.35">
      <c r="S6673" s="43"/>
      <c r="U6673" s="43"/>
    </row>
    <row r="6674" spans="19:21" x14ac:dyDescent="0.35">
      <c r="S6674" s="43"/>
      <c r="U6674" s="43"/>
    </row>
    <row r="6675" spans="19:21" x14ac:dyDescent="0.35">
      <c r="S6675" s="43"/>
      <c r="U6675" s="43"/>
    </row>
    <row r="6676" spans="19:21" x14ac:dyDescent="0.35">
      <c r="S6676" s="43"/>
      <c r="U6676" s="43"/>
    </row>
    <row r="6677" spans="19:21" x14ac:dyDescent="0.35">
      <c r="S6677" s="43"/>
      <c r="U6677" s="43"/>
    </row>
    <row r="6678" spans="19:21" x14ac:dyDescent="0.35">
      <c r="S6678" s="43"/>
      <c r="U6678" s="43"/>
    </row>
    <row r="6679" spans="19:21" x14ac:dyDescent="0.35">
      <c r="S6679" s="43"/>
      <c r="U6679" s="43"/>
    </row>
    <row r="6680" spans="19:21" x14ac:dyDescent="0.35">
      <c r="S6680" s="43"/>
      <c r="U6680" s="43"/>
    </row>
    <row r="6681" spans="19:21" x14ac:dyDescent="0.35">
      <c r="S6681" s="43"/>
      <c r="U6681" s="43"/>
    </row>
    <row r="6682" spans="19:21" x14ac:dyDescent="0.35">
      <c r="S6682" s="43"/>
      <c r="U6682" s="43"/>
    </row>
    <row r="6683" spans="19:21" x14ac:dyDescent="0.35">
      <c r="S6683" s="43"/>
      <c r="U6683" s="43"/>
    </row>
    <row r="6684" spans="19:21" x14ac:dyDescent="0.35">
      <c r="S6684" s="43"/>
      <c r="U6684" s="43"/>
    </row>
    <row r="6685" spans="19:21" x14ac:dyDescent="0.35">
      <c r="S6685" s="43"/>
      <c r="U6685" s="43"/>
    </row>
    <row r="6686" spans="19:21" x14ac:dyDescent="0.35">
      <c r="S6686" s="43"/>
      <c r="U6686" s="43"/>
    </row>
    <row r="6687" spans="19:21" x14ac:dyDescent="0.35">
      <c r="S6687" s="43"/>
      <c r="U6687" s="43"/>
    </row>
    <row r="6688" spans="19:21" x14ac:dyDescent="0.35">
      <c r="S6688" s="43"/>
      <c r="U6688" s="43"/>
    </row>
    <row r="6689" spans="19:21" x14ac:dyDescent="0.35">
      <c r="S6689" s="43"/>
      <c r="U6689" s="43"/>
    </row>
    <row r="6690" spans="19:21" x14ac:dyDescent="0.35">
      <c r="S6690" s="43"/>
      <c r="U6690" s="43"/>
    </row>
    <row r="6691" spans="19:21" x14ac:dyDescent="0.35">
      <c r="S6691" s="43"/>
      <c r="U6691" s="43"/>
    </row>
    <row r="6692" spans="19:21" x14ac:dyDescent="0.35">
      <c r="S6692" s="43"/>
      <c r="U6692" s="43"/>
    </row>
    <row r="6693" spans="19:21" x14ac:dyDescent="0.35">
      <c r="S6693" s="43"/>
      <c r="U6693" s="43"/>
    </row>
    <row r="6694" spans="19:21" x14ac:dyDescent="0.35">
      <c r="S6694" s="43"/>
      <c r="U6694" s="43"/>
    </row>
    <row r="6695" spans="19:21" x14ac:dyDescent="0.35">
      <c r="S6695" s="43"/>
      <c r="U6695" s="43"/>
    </row>
    <row r="6696" spans="19:21" x14ac:dyDescent="0.35">
      <c r="S6696" s="43"/>
      <c r="U6696" s="43"/>
    </row>
    <row r="6697" spans="19:21" x14ac:dyDescent="0.35">
      <c r="S6697" s="43"/>
      <c r="U6697" s="43"/>
    </row>
    <row r="6698" spans="19:21" x14ac:dyDescent="0.35">
      <c r="S6698" s="43"/>
      <c r="U6698" s="43"/>
    </row>
    <row r="6699" spans="19:21" x14ac:dyDescent="0.35">
      <c r="S6699" s="43"/>
      <c r="U6699" s="43"/>
    </row>
    <row r="6700" spans="19:21" x14ac:dyDescent="0.35">
      <c r="S6700" s="43"/>
      <c r="U6700" s="43"/>
    </row>
    <row r="6701" spans="19:21" x14ac:dyDescent="0.35">
      <c r="S6701" s="43"/>
      <c r="U6701" s="43"/>
    </row>
    <row r="6702" spans="19:21" x14ac:dyDescent="0.35">
      <c r="S6702" s="43"/>
      <c r="U6702" s="43"/>
    </row>
    <row r="6703" spans="19:21" x14ac:dyDescent="0.35">
      <c r="S6703" s="43"/>
      <c r="U6703" s="43"/>
    </row>
    <row r="6704" spans="19:21" x14ac:dyDescent="0.35">
      <c r="S6704" s="43"/>
      <c r="U6704" s="43"/>
    </row>
    <row r="6705" spans="19:21" x14ac:dyDescent="0.35">
      <c r="S6705" s="43"/>
      <c r="U6705" s="43"/>
    </row>
    <row r="6706" spans="19:21" x14ac:dyDescent="0.35">
      <c r="S6706" s="43"/>
      <c r="U6706" s="43"/>
    </row>
    <row r="6707" spans="19:21" x14ac:dyDescent="0.35">
      <c r="S6707" s="43"/>
      <c r="U6707" s="43"/>
    </row>
    <row r="6708" spans="19:21" x14ac:dyDescent="0.35">
      <c r="S6708" s="43"/>
      <c r="U6708" s="43"/>
    </row>
    <row r="6709" spans="19:21" x14ac:dyDescent="0.35">
      <c r="S6709" s="43"/>
      <c r="U6709" s="43"/>
    </row>
    <row r="6710" spans="19:21" x14ac:dyDescent="0.35">
      <c r="S6710" s="43"/>
      <c r="U6710" s="43"/>
    </row>
    <row r="6711" spans="19:21" x14ac:dyDescent="0.35">
      <c r="S6711" s="43"/>
      <c r="U6711" s="43"/>
    </row>
    <row r="6712" spans="19:21" x14ac:dyDescent="0.35">
      <c r="S6712" s="43"/>
      <c r="U6712" s="43"/>
    </row>
    <row r="6713" spans="19:21" x14ac:dyDescent="0.35">
      <c r="S6713" s="43"/>
      <c r="U6713" s="43"/>
    </row>
    <row r="6714" spans="19:21" x14ac:dyDescent="0.35">
      <c r="S6714" s="43"/>
      <c r="U6714" s="43"/>
    </row>
    <row r="6715" spans="19:21" x14ac:dyDescent="0.35">
      <c r="S6715" s="43"/>
      <c r="U6715" s="43"/>
    </row>
    <row r="6716" spans="19:21" x14ac:dyDescent="0.35">
      <c r="S6716" s="43"/>
      <c r="U6716" s="43"/>
    </row>
    <row r="6717" spans="19:21" x14ac:dyDescent="0.35">
      <c r="S6717" s="43"/>
      <c r="U6717" s="43"/>
    </row>
    <row r="6718" spans="19:21" x14ac:dyDescent="0.35">
      <c r="S6718" s="43"/>
      <c r="U6718" s="43"/>
    </row>
    <row r="6719" spans="19:21" x14ac:dyDescent="0.35">
      <c r="S6719" s="43"/>
      <c r="U6719" s="43"/>
    </row>
    <row r="6720" spans="19:21" x14ac:dyDescent="0.35">
      <c r="S6720" s="43"/>
      <c r="U6720" s="43"/>
    </row>
    <row r="6721" spans="19:21" x14ac:dyDescent="0.35">
      <c r="S6721" s="43"/>
      <c r="U6721" s="43"/>
    </row>
    <row r="6722" spans="19:21" x14ac:dyDescent="0.35">
      <c r="S6722" s="43"/>
      <c r="U6722" s="43"/>
    </row>
    <row r="6723" spans="19:21" x14ac:dyDescent="0.35">
      <c r="S6723" s="43"/>
      <c r="U6723" s="43"/>
    </row>
    <row r="6724" spans="19:21" x14ac:dyDescent="0.35">
      <c r="S6724" s="43"/>
      <c r="U6724" s="43"/>
    </row>
    <row r="6725" spans="19:21" x14ac:dyDescent="0.35">
      <c r="S6725" s="43"/>
      <c r="U6725" s="43"/>
    </row>
    <row r="6726" spans="19:21" x14ac:dyDescent="0.35">
      <c r="S6726" s="43"/>
      <c r="U6726" s="43"/>
    </row>
    <row r="6727" spans="19:21" x14ac:dyDescent="0.35">
      <c r="S6727" s="43"/>
      <c r="U6727" s="43"/>
    </row>
    <row r="6728" spans="19:21" x14ac:dyDescent="0.35">
      <c r="S6728" s="43"/>
      <c r="U6728" s="43"/>
    </row>
    <row r="6729" spans="19:21" x14ac:dyDescent="0.35">
      <c r="S6729" s="43"/>
      <c r="U6729" s="43"/>
    </row>
    <row r="6730" spans="19:21" x14ac:dyDescent="0.35">
      <c r="S6730" s="43"/>
      <c r="U6730" s="43"/>
    </row>
    <row r="6731" spans="19:21" x14ac:dyDescent="0.35">
      <c r="S6731" s="43"/>
      <c r="U6731" s="43"/>
    </row>
    <row r="6732" spans="19:21" x14ac:dyDescent="0.35">
      <c r="S6732" s="43"/>
      <c r="U6732" s="43"/>
    </row>
    <row r="6733" spans="19:21" x14ac:dyDescent="0.35">
      <c r="S6733" s="43"/>
      <c r="U6733" s="43"/>
    </row>
    <row r="6734" spans="19:21" x14ac:dyDescent="0.35">
      <c r="S6734" s="43"/>
      <c r="U6734" s="43"/>
    </row>
    <row r="6735" spans="19:21" x14ac:dyDescent="0.35">
      <c r="S6735" s="43"/>
      <c r="U6735" s="43"/>
    </row>
    <row r="6736" spans="19:21" x14ac:dyDescent="0.35">
      <c r="S6736" s="43"/>
      <c r="U6736" s="43"/>
    </row>
    <row r="6737" spans="19:21" x14ac:dyDescent="0.35">
      <c r="S6737" s="43"/>
      <c r="U6737" s="43"/>
    </row>
    <row r="6738" spans="19:21" x14ac:dyDescent="0.35">
      <c r="S6738" s="43"/>
      <c r="U6738" s="43"/>
    </row>
    <row r="6739" spans="19:21" x14ac:dyDescent="0.35">
      <c r="S6739" s="43"/>
      <c r="U6739" s="43"/>
    </row>
    <row r="6740" spans="19:21" x14ac:dyDescent="0.35">
      <c r="S6740" s="43"/>
      <c r="U6740" s="43"/>
    </row>
    <row r="6741" spans="19:21" x14ac:dyDescent="0.35">
      <c r="S6741" s="43"/>
      <c r="U6741" s="43"/>
    </row>
    <row r="6742" spans="19:21" x14ac:dyDescent="0.35">
      <c r="S6742" s="43"/>
      <c r="U6742" s="43"/>
    </row>
    <row r="6743" spans="19:21" x14ac:dyDescent="0.35">
      <c r="S6743" s="43"/>
      <c r="U6743" s="43"/>
    </row>
    <row r="6744" spans="19:21" x14ac:dyDescent="0.35">
      <c r="S6744" s="43"/>
      <c r="U6744" s="43"/>
    </row>
    <row r="6745" spans="19:21" x14ac:dyDescent="0.35">
      <c r="S6745" s="43"/>
      <c r="U6745" s="43"/>
    </row>
    <row r="6746" spans="19:21" x14ac:dyDescent="0.35">
      <c r="S6746" s="43"/>
      <c r="U6746" s="43"/>
    </row>
    <row r="6747" spans="19:21" x14ac:dyDescent="0.35">
      <c r="S6747" s="43"/>
      <c r="U6747" s="43"/>
    </row>
    <row r="6748" spans="19:21" x14ac:dyDescent="0.35">
      <c r="S6748" s="43"/>
      <c r="U6748" s="43"/>
    </row>
    <row r="6749" spans="19:21" x14ac:dyDescent="0.35">
      <c r="S6749" s="43"/>
      <c r="U6749" s="43"/>
    </row>
    <row r="6750" spans="19:21" x14ac:dyDescent="0.35">
      <c r="S6750" s="43"/>
      <c r="U6750" s="43"/>
    </row>
    <row r="6751" spans="19:21" x14ac:dyDescent="0.35">
      <c r="S6751" s="43"/>
      <c r="U6751" s="43"/>
    </row>
    <row r="6752" spans="19:21" x14ac:dyDescent="0.35">
      <c r="S6752" s="43"/>
      <c r="U6752" s="43"/>
    </row>
    <row r="6753" spans="19:21" x14ac:dyDescent="0.35">
      <c r="S6753" s="43"/>
      <c r="U6753" s="43"/>
    </row>
    <row r="6754" spans="19:21" x14ac:dyDescent="0.35">
      <c r="S6754" s="43"/>
      <c r="U6754" s="43"/>
    </row>
    <row r="6755" spans="19:21" x14ac:dyDescent="0.35">
      <c r="S6755" s="43"/>
      <c r="U6755" s="43"/>
    </row>
    <row r="6756" spans="19:21" x14ac:dyDescent="0.35">
      <c r="S6756" s="43"/>
      <c r="U6756" s="43"/>
    </row>
    <row r="6757" spans="19:21" x14ac:dyDescent="0.35">
      <c r="S6757" s="43"/>
      <c r="U6757" s="43"/>
    </row>
    <row r="6758" spans="19:21" x14ac:dyDescent="0.35">
      <c r="S6758" s="43"/>
      <c r="U6758" s="43"/>
    </row>
    <row r="6759" spans="19:21" x14ac:dyDescent="0.35">
      <c r="S6759" s="43"/>
      <c r="U6759" s="43"/>
    </row>
    <row r="6760" spans="19:21" x14ac:dyDescent="0.35">
      <c r="S6760" s="43"/>
      <c r="U6760" s="43"/>
    </row>
    <row r="6761" spans="19:21" x14ac:dyDescent="0.35">
      <c r="S6761" s="43"/>
      <c r="U6761" s="43"/>
    </row>
    <row r="6762" spans="19:21" x14ac:dyDescent="0.35">
      <c r="S6762" s="43"/>
      <c r="U6762" s="43"/>
    </row>
    <row r="6763" spans="19:21" x14ac:dyDescent="0.35">
      <c r="S6763" s="43"/>
      <c r="U6763" s="43"/>
    </row>
    <row r="6764" spans="19:21" x14ac:dyDescent="0.35">
      <c r="S6764" s="43"/>
      <c r="U6764" s="43"/>
    </row>
    <row r="6765" spans="19:21" x14ac:dyDescent="0.35">
      <c r="S6765" s="43"/>
      <c r="U6765" s="43"/>
    </row>
    <row r="6766" spans="19:21" x14ac:dyDescent="0.35">
      <c r="S6766" s="43"/>
      <c r="U6766" s="43"/>
    </row>
    <row r="6767" spans="19:21" x14ac:dyDescent="0.35">
      <c r="S6767" s="43"/>
      <c r="U6767" s="43"/>
    </row>
    <row r="6768" spans="19:21" x14ac:dyDescent="0.35">
      <c r="S6768" s="43"/>
      <c r="U6768" s="43"/>
    </row>
    <row r="6769" spans="19:21" x14ac:dyDescent="0.35">
      <c r="S6769" s="43"/>
      <c r="U6769" s="43"/>
    </row>
    <row r="6770" spans="19:21" x14ac:dyDescent="0.35">
      <c r="S6770" s="43"/>
      <c r="U6770" s="43"/>
    </row>
    <row r="6771" spans="19:21" x14ac:dyDescent="0.35">
      <c r="S6771" s="43"/>
      <c r="U6771" s="43"/>
    </row>
    <row r="6772" spans="19:21" x14ac:dyDescent="0.35">
      <c r="S6772" s="43"/>
      <c r="U6772" s="43"/>
    </row>
    <row r="6773" spans="19:21" x14ac:dyDescent="0.35">
      <c r="S6773" s="43"/>
      <c r="U6773" s="43"/>
    </row>
    <row r="6774" spans="19:21" x14ac:dyDescent="0.35">
      <c r="S6774" s="43"/>
      <c r="U6774" s="43"/>
    </row>
    <row r="6775" spans="19:21" x14ac:dyDescent="0.35">
      <c r="S6775" s="43"/>
      <c r="U6775" s="43"/>
    </row>
    <row r="6776" spans="19:21" x14ac:dyDescent="0.35">
      <c r="S6776" s="43"/>
      <c r="U6776" s="43"/>
    </row>
    <row r="6777" spans="19:21" x14ac:dyDescent="0.35">
      <c r="S6777" s="43"/>
      <c r="U6777" s="43"/>
    </row>
    <row r="6778" spans="19:21" x14ac:dyDescent="0.35">
      <c r="S6778" s="43"/>
      <c r="U6778" s="43"/>
    </row>
    <row r="6779" spans="19:21" x14ac:dyDescent="0.35">
      <c r="S6779" s="43"/>
      <c r="U6779" s="43"/>
    </row>
    <row r="6780" spans="19:21" x14ac:dyDescent="0.35">
      <c r="S6780" s="43"/>
      <c r="U6780" s="43"/>
    </row>
    <row r="6781" spans="19:21" x14ac:dyDescent="0.35">
      <c r="S6781" s="43"/>
      <c r="U6781" s="43"/>
    </row>
    <row r="6782" spans="19:21" x14ac:dyDescent="0.35">
      <c r="S6782" s="43"/>
      <c r="U6782" s="43"/>
    </row>
    <row r="6783" spans="19:21" x14ac:dyDescent="0.35">
      <c r="S6783" s="43"/>
      <c r="U6783" s="43"/>
    </row>
    <row r="6784" spans="19:21" x14ac:dyDescent="0.35">
      <c r="S6784" s="43"/>
      <c r="U6784" s="43"/>
    </row>
    <row r="6785" spans="19:21" x14ac:dyDescent="0.35">
      <c r="S6785" s="43"/>
      <c r="U6785" s="43"/>
    </row>
    <row r="6786" spans="19:21" x14ac:dyDescent="0.35">
      <c r="S6786" s="43"/>
      <c r="U6786" s="43"/>
    </row>
    <row r="6787" spans="19:21" x14ac:dyDescent="0.35">
      <c r="S6787" s="43"/>
      <c r="U6787" s="43"/>
    </row>
    <row r="6788" spans="19:21" x14ac:dyDescent="0.35">
      <c r="S6788" s="43"/>
      <c r="U6788" s="43"/>
    </row>
    <row r="6789" spans="19:21" x14ac:dyDescent="0.35">
      <c r="S6789" s="43"/>
      <c r="U6789" s="43"/>
    </row>
    <row r="6790" spans="19:21" x14ac:dyDescent="0.35">
      <c r="S6790" s="43"/>
      <c r="U6790" s="43"/>
    </row>
    <row r="6791" spans="19:21" x14ac:dyDescent="0.35">
      <c r="S6791" s="43"/>
      <c r="U6791" s="43"/>
    </row>
    <row r="6792" spans="19:21" x14ac:dyDescent="0.35">
      <c r="S6792" s="43"/>
      <c r="U6792" s="43"/>
    </row>
    <row r="6793" spans="19:21" x14ac:dyDescent="0.35">
      <c r="S6793" s="43"/>
      <c r="U6793" s="43"/>
    </row>
    <row r="6794" spans="19:21" x14ac:dyDescent="0.35">
      <c r="S6794" s="43"/>
      <c r="U6794" s="43"/>
    </row>
    <row r="6795" spans="19:21" x14ac:dyDescent="0.35">
      <c r="S6795" s="43"/>
      <c r="U6795" s="43"/>
    </row>
    <row r="6796" spans="19:21" x14ac:dyDescent="0.35">
      <c r="S6796" s="43"/>
      <c r="U6796" s="43"/>
    </row>
    <row r="6797" spans="19:21" x14ac:dyDescent="0.35">
      <c r="S6797" s="43"/>
      <c r="U6797" s="43"/>
    </row>
    <row r="6798" spans="19:21" x14ac:dyDescent="0.35">
      <c r="S6798" s="43"/>
      <c r="U6798" s="43"/>
    </row>
    <row r="6799" spans="19:21" x14ac:dyDescent="0.35">
      <c r="S6799" s="43"/>
      <c r="U6799" s="43"/>
    </row>
    <row r="6800" spans="19:21" x14ac:dyDescent="0.35">
      <c r="S6800" s="43"/>
      <c r="U6800" s="43"/>
    </row>
    <row r="6801" spans="19:21" x14ac:dyDescent="0.35">
      <c r="S6801" s="43"/>
      <c r="U6801" s="43"/>
    </row>
    <row r="6802" spans="19:21" x14ac:dyDescent="0.35">
      <c r="S6802" s="43"/>
      <c r="U6802" s="43"/>
    </row>
    <row r="6803" spans="19:21" x14ac:dyDescent="0.35">
      <c r="S6803" s="43"/>
      <c r="U6803" s="43"/>
    </row>
    <row r="6804" spans="19:21" x14ac:dyDescent="0.35">
      <c r="S6804" s="43"/>
      <c r="U6804" s="43"/>
    </row>
    <row r="6805" spans="19:21" x14ac:dyDescent="0.35">
      <c r="S6805" s="43"/>
      <c r="U6805" s="43"/>
    </row>
    <row r="6806" spans="19:21" x14ac:dyDescent="0.35">
      <c r="S6806" s="43"/>
      <c r="U6806" s="43"/>
    </row>
    <row r="6807" spans="19:21" x14ac:dyDescent="0.35">
      <c r="S6807" s="43"/>
      <c r="U6807" s="43"/>
    </row>
    <row r="6808" spans="19:21" x14ac:dyDescent="0.35">
      <c r="S6808" s="43"/>
      <c r="U6808" s="43"/>
    </row>
    <row r="6809" spans="19:21" x14ac:dyDescent="0.35">
      <c r="S6809" s="43"/>
      <c r="U6809" s="43"/>
    </row>
    <row r="6810" spans="19:21" x14ac:dyDescent="0.35">
      <c r="S6810" s="43"/>
      <c r="U6810" s="43"/>
    </row>
    <row r="6811" spans="19:21" x14ac:dyDescent="0.35">
      <c r="S6811" s="43"/>
      <c r="U6811" s="43"/>
    </row>
    <row r="6812" spans="19:21" x14ac:dyDescent="0.35">
      <c r="S6812" s="43"/>
      <c r="U6812" s="43"/>
    </row>
    <row r="6813" spans="19:21" x14ac:dyDescent="0.35">
      <c r="S6813" s="43"/>
      <c r="U6813" s="43"/>
    </row>
    <row r="6814" spans="19:21" x14ac:dyDescent="0.35">
      <c r="S6814" s="43"/>
      <c r="U6814" s="43"/>
    </row>
    <row r="6815" spans="19:21" x14ac:dyDescent="0.35">
      <c r="S6815" s="43"/>
      <c r="U6815" s="43"/>
    </row>
    <row r="6816" spans="19:21" x14ac:dyDescent="0.35">
      <c r="S6816" s="43"/>
      <c r="U6816" s="43"/>
    </row>
    <row r="6817" spans="19:21" x14ac:dyDescent="0.35">
      <c r="S6817" s="43"/>
      <c r="U6817" s="43"/>
    </row>
    <row r="6818" spans="19:21" x14ac:dyDescent="0.35">
      <c r="S6818" s="43"/>
      <c r="U6818" s="43"/>
    </row>
    <row r="6819" spans="19:21" x14ac:dyDescent="0.35">
      <c r="S6819" s="43"/>
      <c r="U6819" s="43"/>
    </row>
    <row r="6820" spans="19:21" x14ac:dyDescent="0.35">
      <c r="S6820" s="43"/>
      <c r="U6820" s="43"/>
    </row>
    <row r="6821" spans="19:21" x14ac:dyDescent="0.35">
      <c r="S6821" s="43"/>
      <c r="U6821" s="43"/>
    </row>
    <row r="6822" spans="19:21" x14ac:dyDescent="0.35">
      <c r="S6822" s="43"/>
      <c r="U6822" s="43"/>
    </row>
    <row r="6823" spans="19:21" x14ac:dyDescent="0.35">
      <c r="S6823" s="43"/>
      <c r="U6823" s="43"/>
    </row>
    <row r="6824" spans="19:21" x14ac:dyDescent="0.35">
      <c r="S6824" s="43"/>
      <c r="U6824" s="43"/>
    </row>
    <row r="6825" spans="19:21" x14ac:dyDescent="0.35">
      <c r="S6825" s="43"/>
      <c r="U6825" s="43"/>
    </row>
    <row r="6826" spans="19:21" x14ac:dyDescent="0.35">
      <c r="S6826" s="43"/>
      <c r="U6826" s="43"/>
    </row>
    <row r="6827" spans="19:21" x14ac:dyDescent="0.35">
      <c r="S6827" s="43"/>
      <c r="U6827" s="43"/>
    </row>
    <row r="6828" spans="19:21" x14ac:dyDescent="0.35">
      <c r="S6828" s="43"/>
      <c r="U6828" s="43"/>
    </row>
    <row r="6829" spans="19:21" x14ac:dyDescent="0.35">
      <c r="S6829" s="43"/>
      <c r="U6829" s="43"/>
    </row>
    <row r="6830" spans="19:21" x14ac:dyDescent="0.35">
      <c r="S6830" s="43"/>
      <c r="U6830" s="43"/>
    </row>
    <row r="6831" spans="19:21" x14ac:dyDescent="0.35">
      <c r="S6831" s="43"/>
      <c r="U6831" s="43"/>
    </row>
    <row r="6832" spans="19:21" x14ac:dyDescent="0.35">
      <c r="S6832" s="43"/>
      <c r="U6832" s="43"/>
    </row>
    <row r="6833" spans="19:21" x14ac:dyDescent="0.35">
      <c r="S6833" s="43"/>
      <c r="U6833" s="43"/>
    </row>
    <row r="6834" spans="19:21" x14ac:dyDescent="0.35">
      <c r="S6834" s="43"/>
      <c r="U6834" s="43"/>
    </row>
    <row r="6835" spans="19:21" x14ac:dyDescent="0.35">
      <c r="S6835" s="43"/>
      <c r="U6835" s="43"/>
    </row>
    <row r="6836" spans="19:21" x14ac:dyDescent="0.35">
      <c r="S6836" s="43"/>
      <c r="U6836" s="43"/>
    </row>
    <row r="6837" spans="19:21" x14ac:dyDescent="0.35">
      <c r="S6837" s="43"/>
      <c r="U6837" s="43"/>
    </row>
    <row r="6838" spans="19:21" x14ac:dyDescent="0.35">
      <c r="S6838" s="43"/>
      <c r="U6838" s="43"/>
    </row>
    <row r="6839" spans="19:21" x14ac:dyDescent="0.35">
      <c r="S6839" s="43"/>
      <c r="U6839" s="43"/>
    </row>
    <row r="6840" spans="19:21" x14ac:dyDescent="0.35">
      <c r="S6840" s="43"/>
      <c r="U6840" s="43"/>
    </row>
    <row r="6841" spans="19:21" x14ac:dyDescent="0.35">
      <c r="S6841" s="43"/>
      <c r="U6841" s="43"/>
    </row>
    <row r="6842" spans="19:21" x14ac:dyDescent="0.35">
      <c r="S6842" s="43"/>
      <c r="U6842" s="43"/>
    </row>
    <row r="6843" spans="19:21" x14ac:dyDescent="0.35">
      <c r="S6843" s="43"/>
      <c r="U6843" s="43"/>
    </row>
    <row r="6844" spans="19:21" x14ac:dyDescent="0.35">
      <c r="S6844" s="43"/>
      <c r="U6844" s="43"/>
    </row>
    <row r="6845" spans="19:21" x14ac:dyDescent="0.35">
      <c r="S6845" s="43"/>
      <c r="U6845" s="43"/>
    </row>
    <row r="6846" spans="19:21" x14ac:dyDescent="0.35">
      <c r="S6846" s="43"/>
      <c r="U6846" s="43"/>
    </row>
    <row r="6847" spans="19:21" x14ac:dyDescent="0.35">
      <c r="S6847" s="43"/>
      <c r="U6847" s="43"/>
    </row>
    <row r="6848" spans="19:21" x14ac:dyDescent="0.35">
      <c r="S6848" s="43"/>
      <c r="U6848" s="43"/>
    </row>
    <row r="6849" spans="19:21" x14ac:dyDescent="0.35">
      <c r="S6849" s="43"/>
      <c r="U6849" s="43"/>
    </row>
    <row r="6850" spans="19:21" x14ac:dyDescent="0.35">
      <c r="S6850" s="43"/>
      <c r="U6850" s="43"/>
    </row>
    <row r="6851" spans="19:21" x14ac:dyDescent="0.35">
      <c r="S6851" s="43"/>
      <c r="U6851" s="43"/>
    </row>
    <row r="6852" spans="19:21" x14ac:dyDescent="0.35">
      <c r="S6852" s="43"/>
      <c r="U6852" s="43"/>
    </row>
    <row r="6853" spans="19:21" x14ac:dyDescent="0.35">
      <c r="S6853" s="43"/>
      <c r="U6853" s="43"/>
    </row>
    <row r="6854" spans="19:21" x14ac:dyDescent="0.35">
      <c r="S6854" s="43"/>
      <c r="U6854" s="43"/>
    </row>
    <row r="6855" spans="19:21" x14ac:dyDescent="0.35">
      <c r="S6855" s="43"/>
      <c r="U6855" s="43"/>
    </row>
    <row r="6856" spans="19:21" x14ac:dyDescent="0.35">
      <c r="S6856" s="43"/>
      <c r="U6856" s="43"/>
    </row>
    <row r="6857" spans="19:21" x14ac:dyDescent="0.35">
      <c r="S6857" s="43"/>
      <c r="U6857" s="43"/>
    </row>
    <row r="6858" spans="19:21" x14ac:dyDescent="0.35">
      <c r="S6858" s="43"/>
      <c r="U6858" s="43"/>
    </row>
    <row r="6859" spans="19:21" x14ac:dyDescent="0.35">
      <c r="S6859" s="43"/>
      <c r="U6859" s="43"/>
    </row>
    <row r="6860" spans="19:21" x14ac:dyDescent="0.35">
      <c r="S6860" s="43"/>
      <c r="U6860" s="43"/>
    </row>
    <row r="6861" spans="19:21" x14ac:dyDescent="0.35">
      <c r="S6861" s="43"/>
      <c r="U6861" s="43"/>
    </row>
    <row r="6862" spans="19:21" x14ac:dyDescent="0.35">
      <c r="S6862" s="43"/>
      <c r="U6862" s="43"/>
    </row>
    <row r="6863" spans="19:21" x14ac:dyDescent="0.35">
      <c r="S6863" s="43"/>
      <c r="U6863" s="43"/>
    </row>
    <row r="6864" spans="19:21" x14ac:dyDescent="0.35">
      <c r="S6864" s="43"/>
      <c r="U6864" s="43"/>
    </row>
    <row r="6865" spans="19:21" x14ac:dyDescent="0.35">
      <c r="S6865" s="43"/>
      <c r="U6865" s="43"/>
    </row>
    <row r="6866" spans="19:21" x14ac:dyDescent="0.35">
      <c r="S6866" s="43"/>
      <c r="U6866" s="43"/>
    </row>
    <row r="6867" spans="19:21" x14ac:dyDescent="0.35">
      <c r="S6867" s="43"/>
      <c r="U6867" s="43"/>
    </row>
    <row r="6868" spans="19:21" x14ac:dyDescent="0.35">
      <c r="S6868" s="43"/>
      <c r="U6868" s="43"/>
    </row>
    <row r="6869" spans="19:21" x14ac:dyDescent="0.35">
      <c r="S6869" s="43"/>
      <c r="U6869" s="43"/>
    </row>
    <row r="6870" spans="19:21" x14ac:dyDescent="0.35">
      <c r="S6870" s="43"/>
      <c r="U6870" s="43"/>
    </row>
    <row r="6871" spans="19:21" x14ac:dyDescent="0.35">
      <c r="S6871" s="43"/>
      <c r="U6871" s="43"/>
    </row>
    <row r="6872" spans="19:21" x14ac:dyDescent="0.35">
      <c r="S6872" s="43"/>
      <c r="U6872" s="43"/>
    </row>
    <row r="6873" spans="19:21" x14ac:dyDescent="0.35">
      <c r="S6873" s="43"/>
      <c r="U6873" s="43"/>
    </row>
    <row r="6874" spans="19:21" x14ac:dyDescent="0.35">
      <c r="S6874" s="43"/>
      <c r="U6874" s="43"/>
    </row>
    <row r="6875" spans="19:21" x14ac:dyDescent="0.35">
      <c r="S6875" s="43"/>
      <c r="U6875" s="43"/>
    </row>
    <row r="6876" spans="19:21" x14ac:dyDescent="0.35">
      <c r="S6876" s="43"/>
      <c r="U6876" s="43"/>
    </row>
    <row r="6877" spans="19:21" x14ac:dyDescent="0.35">
      <c r="S6877" s="43"/>
      <c r="U6877" s="43"/>
    </row>
    <row r="6878" spans="19:21" x14ac:dyDescent="0.35">
      <c r="S6878" s="43"/>
      <c r="U6878" s="43"/>
    </row>
    <row r="6879" spans="19:21" x14ac:dyDescent="0.35">
      <c r="S6879" s="43"/>
      <c r="U6879" s="43"/>
    </row>
    <row r="6880" spans="19:21" x14ac:dyDescent="0.35">
      <c r="S6880" s="43"/>
      <c r="U6880" s="43"/>
    </row>
    <row r="6881" spans="19:21" x14ac:dyDescent="0.35">
      <c r="S6881" s="43"/>
      <c r="U6881" s="43"/>
    </row>
    <row r="6882" spans="19:21" x14ac:dyDescent="0.35">
      <c r="S6882" s="43"/>
      <c r="U6882" s="43"/>
    </row>
    <row r="6883" spans="19:21" x14ac:dyDescent="0.35">
      <c r="S6883" s="43"/>
      <c r="U6883" s="43"/>
    </row>
    <row r="6884" spans="19:21" x14ac:dyDescent="0.35">
      <c r="S6884" s="43"/>
      <c r="U6884" s="43"/>
    </row>
    <row r="6885" spans="19:21" x14ac:dyDescent="0.35">
      <c r="S6885" s="43"/>
      <c r="U6885" s="43"/>
    </row>
    <row r="6886" spans="19:21" x14ac:dyDescent="0.35">
      <c r="S6886" s="43"/>
      <c r="U6886" s="43"/>
    </row>
    <row r="6887" spans="19:21" x14ac:dyDescent="0.35">
      <c r="S6887" s="43"/>
      <c r="U6887" s="43"/>
    </row>
    <row r="6888" spans="19:21" x14ac:dyDescent="0.35">
      <c r="S6888" s="43"/>
      <c r="U6888" s="43"/>
    </row>
    <row r="6889" spans="19:21" x14ac:dyDescent="0.35">
      <c r="S6889" s="43"/>
      <c r="U6889" s="43"/>
    </row>
    <row r="6890" spans="19:21" x14ac:dyDescent="0.35">
      <c r="S6890" s="43"/>
      <c r="U6890" s="43"/>
    </row>
    <row r="6891" spans="19:21" x14ac:dyDescent="0.35">
      <c r="S6891" s="43"/>
      <c r="U6891" s="43"/>
    </row>
    <row r="6892" spans="19:21" x14ac:dyDescent="0.35">
      <c r="S6892" s="43"/>
      <c r="U6892" s="43"/>
    </row>
    <row r="6893" spans="19:21" x14ac:dyDescent="0.35">
      <c r="S6893" s="43"/>
      <c r="U6893" s="43"/>
    </row>
    <row r="6894" spans="19:21" x14ac:dyDescent="0.35">
      <c r="S6894" s="43"/>
      <c r="U6894" s="43"/>
    </row>
    <row r="6895" spans="19:21" x14ac:dyDescent="0.35">
      <c r="S6895" s="43"/>
      <c r="U6895" s="43"/>
    </row>
    <row r="6896" spans="19:21" x14ac:dyDescent="0.35">
      <c r="S6896" s="43"/>
      <c r="U6896" s="43"/>
    </row>
    <row r="6897" spans="19:21" x14ac:dyDescent="0.35">
      <c r="S6897" s="43"/>
      <c r="U6897" s="43"/>
    </row>
    <row r="6898" spans="19:21" x14ac:dyDescent="0.35">
      <c r="S6898" s="43"/>
      <c r="U6898" s="43"/>
    </row>
    <row r="6899" spans="19:21" x14ac:dyDescent="0.35">
      <c r="S6899" s="43"/>
      <c r="U6899" s="43"/>
    </row>
    <row r="6900" spans="19:21" x14ac:dyDescent="0.35">
      <c r="S6900" s="43"/>
      <c r="U6900" s="43"/>
    </row>
    <row r="6901" spans="19:21" x14ac:dyDescent="0.35">
      <c r="S6901" s="43"/>
      <c r="U6901" s="43"/>
    </row>
    <row r="6902" spans="19:21" x14ac:dyDescent="0.35">
      <c r="S6902" s="43"/>
      <c r="U6902" s="43"/>
    </row>
    <row r="6903" spans="19:21" x14ac:dyDescent="0.35">
      <c r="S6903" s="43"/>
      <c r="U6903" s="43"/>
    </row>
    <row r="6904" spans="19:21" x14ac:dyDescent="0.35">
      <c r="S6904" s="43"/>
      <c r="U6904" s="43"/>
    </row>
    <row r="6905" spans="19:21" x14ac:dyDescent="0.35">
      <c r="S6905" s="43"/>
      <c r="U6905" s="43"/>
    </row>
    <row r="6906" spans="19:21" x14ac:dyDescent="0.35">
      <c r="S6906" s="43"/>
      <c r="U6906" s="43"/>
    </row>
    <row r="6907" spans="19:21" x14ac:dyDescent="0.35">
      <c r="S6907" s="43"/>
      <c r="U6907" s="43"/>
    </row>
    <row r="6908" spans="19:21" x14ac:dyDescent="0.35">
      <c r="S6908" s="43"/>
      <c r="U6908" s="43"/>
    </row>
    <row r="6909" spans="19:21" x14ac:dyDescent="0.35">
      <c r="S6909" s="43"/>
      <c r="U6909" s="43"/>
    </row>
    <row r="6910" spans="19:21" x14ac:dyDescent="0.35">
      <c r="S6910" s="43"/>
      <c r="U6910" s="43"/>
    </row>
    <row r="6911" spans="19:21" x14ac:dyDescent="0.35">
      <c r="S6911" s="43"/>
      <c r="U6911" s="43"/>
    </row>
    <row r="6912" spans="19:21" x14ac:dyDescent="0.35">
      <c r="S6912" s="43"/>
      <c r="U6912" s="43"/>
    </row>
    <row r="6913" spans="19:21" x14ac:dyDescent="0.35">
      <c r="S6913" s="43"/>
      <c r="U6913" s="43"/>
    </row>
    <row r="6914" spans="19:21" x14ac:dyDescent="0.35">
      <c r="S6914" s="43"/>
      <c r="U6914" s="43"/>
    </row>
    <row r="6915" spans="19:21" x14ac:dyDescent="0.35">
      <c r="S6915" s="43"/>
      <c r="U6915" s="43"/>
    </row>
    <row r="6916" spans="19:21" x14ac:dyDescent="0.35">
      <c r="S6916" s="43"/>
      <c r="U6916" s="43"/>
    </row>
    <row r="6917" spans="19:21" x14ac:dyDescent="0.35">
      <c r="S6917" s="43"/>
      <c r="U6917" s="43"/>
    </row>
    <row r="6918" spans="19:21" x14ac:dyDescent="0.35">
      <c r="S6918" s="43"/>
      <c r="U6918" s="43"/>
    </row>
    <row r="6919" spans="19:21" x14ac:dyDescent="0.35">
      <c r="S6919" s="43"/>
      <c r="U6919" s="43"/>
    </row>
    <row r="6920" spans="19:21" x14ac:dyDescent="0.35">
      <c r="S6920" s="43"/>
      <c r="U6920" s="43"/>
    </row>
    <row r="6921" spans="19:21" x14ac:dyDescent="0.35">
      <c r="S6921" s="43"/>
      <c r="U6921" s="43"/>
    </row>
    <row r="6922" spans="19:21" x14ac:dyDescent="0.35">
      <c r="S6922" s="43"/>
      <c r="U6922" s="43"/>
    </row>
    <row r="6923" spans="19:21" x14ac:dyDescent="0.35">
      <c r="S6923" s="43"/>
      <c r="U6923" s="43"/>
    </row>
    <row r="6924" spans="19:21" x14ac:dyDescent="0.35">
      <c r="S6924" s="43"/>
      <c r="U6924" s="43"/>
    </row>
    <row r="6925" spans="19:21" x14ac:dyDescent="0.35">
      <c r="S6925" s="43"/>
      <c r="U6925" s="43"/>
    </row>
    <row r="6926" spans="19:21" x14ac:dyDescent="0.35">
      <c r="S6926" s="43"/>
      <c r="U6926" s="43"/>
    </row>
    <row r="6927" spans="19:21" x14ac:dyDescent="0.35">
      <c r="S6927" s="43"/>
      <c r="U6927" s="43"/>
    </row>
    <row r="6928" spans="19:21" x14ac:dyDescent="0.35">
      <c r="S6928" s="43"/>
      <c r="U6928" s="43"/>
    </row>
    <row r="6929" spans="19:21" x14ac:dyDescent="0.35">
      <c r="S6929" s="43"/>
      <c r="U6929" s="43"/>
    </row>
    <row r="6930" spans="19:21" x14ac:dyDescent="0.35">
      <c r="S6930" s="43"/>
      <c r="U6930" s="43"/>
    </row>
    <row r="6931" spans="19:21" x14ac:dyDescent="0.35">
      <c r="S6931" s="43"/>
      <c r="U6931" s="43"/>
    </row>
    <row r="6932" spans="19:21" x14ac:dyDescent="0.35">
      <c r="S6932" s="43"/>
      <c r="U6932" s="43"/>
    </row>
    <row r="6933" spans="19:21" x14ac:dyDescent="0.35">
      <c r="S6933" s="43"/>
      <c r="U6933" s="43"/>
    </row>
    <row r="6934" spans="19:21" x14ac:dyDescent="0.35">
      <c r="S6934" s="43"/>
      <c r="U6934" s="43"/>
    </row>
    <row r="6935" spans="19:21" x14ac:dyDescent="0.35">
      <c r="S6935" s="43"/>
      <c r="U6935" s="43"/>
    </row>
    <row r="6936" spans="19:21" x14ac:dyDescent="0.35">
      <c r="S6936" s="43"/>
      <c r="U6936" s="43"/>
    </row>
    <row r="6937" spans="19:21" x14ac:dyDescent="0.35">
      <c r="S6937" s="43"/>
      <c r="U6937" s="43"/>
    </row>
    <row r="6938" spans="19:21" x14ac:dyDescent="0.35">
      <c r="S6938" s="43"/>
      <c r="U6938" s="43"/>
    </row>
    <row r="6939" spans="19:21" x14ac:dyDescent="0.35">
      <c r="S6939" s="43"/>
      <c r="U6939" s="43"/>
    </row>
    <row r="6940" spans="19:21" x14ac:dyDescent="0.35">
      <c r="S6940" s="43"/>
      <c r="U6940" s="43"/>
    </row>
    <row r="6941" spans="19:21" x14ac:dyDescent="0.35">
      <c r="S6941" s="43"/>
      <c r="U6941" s="43"/>
    </row>
    <row r="6942" spans="19:21" x14ac:dyDescent="0.35">
      <c r="S6942" s="43"/>
      <c r="U6942" s="43"/>
    </row>
    <row r="6943" spans="19:21" x14ac:dyDescent="0.35">
      <c r="S6943" s="43"/>
      <c r="U6943" s="43"/>
    </row>
    <row r="6944" spans="19:21" x14ac:dyDescent="0.35">
      <c r="S6944" s="43"/>
      <c r="U6944" s="43"/>
    </row>
    <row r="6945" spans="19:21" x14ac:dyDescent="0.35">
      <c r="S6945" s="43"/>
      <c r="U6945" s="43"/>
    </row>
    <row r="6946" spans="19:21" x14ac:dyDescent="0.35">
      <c r="S6946" s="43"/>
      <c r="U6946" s="43"/>
    </row>
    <row r="6947" spans="19:21" x14ac:dyDescent="0.35">
      <c r="S6947" s="43"/>
      <c r="U6947" s="43"/>
    </row>
    <row r="6948" spans="19:21" x14ac:dyDescent="0.35">
      <c r="S6948" s="43"/>
      <c r="U6948" s="43"/>
    </row>
    <row r="6949" spans="19:21" x14ac:dyDescent="0.35">
      <c r="S6949" s="43"/>
      <c r="U6949" s="43"/>
    </row>
    <row r="6950" spans="19:21" x14ac:dyDescent="0.35">
      <c r="S6950" s="43"/>
      <c r="U6950" s="43"/>
    </row>
    <row r="6951" spans="19:21" x14ac:dyDescent="0.35">
      <c r="S6951" s="43"/>
      <c r="U6951" s="43"/>
    </row>
    <row r="6952" spans="19:21" x14ac:dyDescent="0.35">
      <c r="S6952" s="43"/>
      <c r="U6952" s="43"/>
    </row>
    <row r="6953" spans="19:21" x14ac:dyDescent="0.35">
      <c r="S6953" s="43"/>
      <c r="U6953" s="43"/>
    </row>
    <row r="6954" spans="19:21" x14ac:dyDescent="0.35">
      <c r="S6954" s="43"/>
      <c r="U6954" s="43"/>
    </row>
    <row r="6955" spans="19:21" x14ac:dyDescent="0.35">
      <c r="S6955" s="43"/>
      <c r="U6955" s="43"/>
    </row>
    <row r="6956" spans="19:21" x14ac:dyDescent="0.35">
      <c r="S6956" s="43"/>
      <c r="U6956" s="43"/>
    </row>
    <row r="6957" spans="19:21" x14ac:dyDescent="0.35">
      <c r="S6957" s="43"/>
      <c r="U6957" s="43"/>
    </row>
    <row r="6958" spans="19:21" x14ac:dyDescent="0.35">
      <c r="S6958" s="43"/>
      <c r="U6958" s="43"/>
    </row>
    <row r="6959" spans="19:21" x14ac:dyDescent="0.35">
      <c r="S6959" s="43"/>
      <c r="U6959" s="43"/>
    </row>
    <row r="6960" spans="19:21" x14ac:dyDescent="0.35">
      <c r="S6960" s="43"/>
      <c r="U6960" s="43"/>
    </row>
    <row r="6961" spans="19:21" x14ac:dyDescent="0.35">
      <c r="S6961" s="43"/>
      <c r="U6961" s="43"/>
    </row>
    <row r="6962" spans="19:21" x14ac:dyDescent="0.35">
      <c r="S6962" s="43"/>
      <c r="U6962" s="43"/>
    </row>
    <row r="6963" spans="19:21" x14ac:dyDescent="0.35">
      <c r="S6963" s="43"/>
      <c r="U6963" s="43"/>
    </row>
    <row r="6964" spans="19:21" x14ac:dyDescent="0.35">
      <c r="S6964" s="43"/>
      <c r="U6964" s="43"/>
    </row>
    <row r="6965" spans="19:21" x14ac:dyDescent="0.35">
      <c r="S6965" s="43"/>
      <c r="U6965" s="43"/>
    </row>
    <row r="6966" spans="19:21" x14ac:dyDescent="0.35">
      <c r="S6966" s="43"/>
      <c r="U6966" s="43"/>
    </row>
    <row r="6967" spans="19:21" x14ac:dyDescent="0.35">
      <c r="S6967" s="43"/>
      <c r="U6967" s="43"/>
    </row>
    <row r="6968" spans="19:21" x14ac:dyDescent="0.35">
      <c r="S6968" s="43"/>
      <c r="U6968" s="43"/>
    </row>
    <row r="6969" spans="19:21" x14ac:dyDescent="0.35">
      <c r="S6969" s="43"/>
      <c r="U6969" s="43"/>
    </row>
    <row r="6970" spans="19:21" x14ac:dyDescent="0.35">
      <c r="S6970" s="43"/>
      <c r="U6970" s="43"/>
    </row>
    <row r="6971" spans="19:21" x14ac:dyDescent="0.35">
      <c r="S6971" s="43"/>
      <c r="U6971" s="43"/>
    </row>
    <row r="6972" spans="19:21" x14ac:dyDescent="0.35">
      <c r="S6972" s="43"/>
      <c r="U6972" s="43"/>
    </row>
    <row r="6973" spans="19:21" x14ac:dyDescent="0.35">
      <c r="S6973" s="43"/>
      <c r="U6973" s="43"/>
    </row>
    <row r="6974" spans="19:21" x14ac:dyDescent="0.35">
      <c r="S6974" s="43"/>
      <c r="U6974" s="43"/>
    </row>
    <row r="6975" spans="19:21" x14ac:dyDescent="0.35">
      <c r="S6975" s="43"/>
      <c r="U6975" s="43"/>
    </row>
    <row r="6976" spans="19:21" x14ac:dyDescent="0.35">
      <c r="S6976" s="43"/>
      <c r="U6976" s="43"/>
    </row>
    <row r="6977" spans="19:21" x14ac:dyDescent="0.35">
      <c r="S6977" s="43"/>
      <c r="U6977" s="43"/>
    </row>
    <row r="6978" spans="19:21" x14ac:dyDescent="0.35">
      <c r="S6978" s="43"/>
      <c r="U6978" s="43"/>
    </row>
    <row r="6979" spans="19:21" x14ac:dyDescent="0.35">
      <c r="S6979" s="43"/>
      <c r="U6979" s="43"/>
    </row>
    <row r="6980" spans="19:21" x14ac:dyDescent="0.35">
      <c r="S6980" s="43"/>
      <c r="U6980" s="43"/>
    </row>
    <row r="6981" spans="19:21" x14ac:dyDescent="0.35">
      <c r="S6981" s="43"/>
      <c r="U6981" s="43"/>
    </row>
    <row r="6982" spans="19:21" x14ac:dyDescent="0.35">
      <c r="S6982" s="43"/>
      <c r="U6982" s="43"/>
    </row>
    <row r="6983" spans="19:21" x14ac:dyDescent="0.35">
      <c r="S6983" s="43"/>
      <c r="U6983" s="43"/>
    </row>
    <row r="6984" spans="19:21" x14ac:dyDescent="0.35">
      <c r="S6984" s="43"/>
      <c r="U6984" s="43"/>
    </row>
    <row r="6985" spans="19:21" x14ac:dyDescent="0.35">
      <c r="S6985" s="43"/>
      <c r="U6985" s="43"/>
    </row>
    <row r="6986" spans="19:21" x14ac:dyDescent="0.35">
      <c r="S6986" s="43"/>
      <c r="U6986" s="43"/>
    </row>
    <row r="6987" spans="19:21" x14ac:dyDescent="0.35">
      <c r="S6987" s="43"/>
      <c r="U6987" s="43"/>
    </row>
    <row r="6988" spans="19:21" x14ac:dyDescent="0.35">
      <c r="S6988" s="43"/>
      <c r="U6988" s="43"/>
    </row>
    <row r="6989" spans="19:21" x14ac:dyDescent="0.35">
      <c r="S6989" s="43"/>
      <c r="U6989" s="43"/>
    </row>
    <row r="6990" spans="19:21" x14ac:dyDescent="0.35">
      <c r="S6990" s="43"/>
      <c r="U6990" s="43"/>
    </row>
    <row r="6991" spans="19:21" x14ac:dyDescent="0.35">
      <c r="S6991" s="43"/>
      <c r="U6991" s="43"/>
    </row>
    <row r="6992" spans="19:21" x14ac:dyDescent="0.35">
      <c r="S6992" s="43"/>
      <c r="U6992" s="43"/>
    </row>
    <row r="6993" spans="19:21" x14ac:dyDescent="0.35">
      <c r="S6993" s="43"/>
      <c r="U6993" s="43"/>
    </row>
    <row r="6994" spans="19:21" x14ac:dyDescent="0.35">
      <c r="S6994" s="43"/>
      <c r="U6994" s="43"/>
    </row>
    <row r="6995" spans="19:21" x14ac:dyDescent="0.35">
      <c r="S6995" s="43"/>
      <c r="U6995" s="43"/>
    </row>
    <row r="6996" spans="19:21" x14ac:dyDescent="0.35">
      <c r="S6996" s="43"/>
      <c r="U6996" s="43"/>
    </row>
    <row r="6997" spans="19:21" x14ac:dyDescent="0.35">
      <c r="S6997" s="43"/>
      <c r="U6997" s="43"/>
    </row>
    <row r="6998" spans="19:21" x14ac:dyDescent="0.35">
      <c r="S6998" s="43"/>
      <c r="U6998" s="43"/>
    </row>
    <row r="6999" spans="19:21" x14ac:dyDescent="0.35">
      <c r="S6999" s="43"/>
      <c r="U6999" s="43"/>
    </row>
    <row r="7000" spans="19:21" x14ac:dyDescent="0.35">
      <c r="S7000" s="43"/>
      <c r="U7000" s="43"/>
    </row>
    <row r="7001" spans="19:21" x14ac:dyDescent="0.35">
      <c r="S7001" s="43"/>
      <c r="U7001" s="43"/>
    </row>
    <row r="7002" spans="19:21" x14ac:dyDescent="0.35">
      <c r="S7002" s="43"/>
      <c r="U7002" s="43"/>
    </row>
    <row r="7003" spans="19:21" x14ac:dyDescent="0.35">
      <c r="S7003" s="43"/>
      <c r="U7003" s="43"/>
    </row>
    <row r="7004" spans="19:21" x14ac:dyDescent="0.35">
      <c r="S7004" s="43"/>
      <c r="U7004" s="43"/>
    </row>
    <row r="7005" spans="19:21" x14ac:dyDescent="0.35">
      <c r="S7005" s="43"/>
      <c r="U7005" s="43"/>
    </row>
    <row r="7006" spans="19:21" x14ac:dyDescent="0.35">
      <c r="S7006" s="43"/>
      <c r="U7006" s="43"/>
    </row>
    <row r="7007" spans="19:21" x14ac:dyDescent="0.35">
      <c r="S7007" s="43"/>
      <c r="U7007" s="43"/>
    </row>
    <row r="7008" spans="19:21" x14ac:dyDescent="0.35">
      <c r="S7008" s="43"/>
      <c r="U7008" s="43"/>
    </row>
    <row r="7009" spans="19:21" x14ac:dyDescent="0.35">
      <c r="S7009" s="43"/>
      <c r="U7009" s="43"/>
    </row>
    <row r="7010" spans="19:21" x14ac:dyDescent="0.35">
      <c r="S7010" s="43"/>
      <c r="U7010" s="43"/>
    </row>
    <row r="7011" spans="19:21" x14ac:dyDescent="0.35">
      <c r="S7011" s="43"/>
      <c r="U7011" s="43"/>
    </row>
    <row r="7012" spans="19:21" x14ac:dyDescent="0.35">
      <c r="S7012" s="43"/>
      <c r="U7012" s="43"/>
    </row>
    <row r="7013" spans="19:21" x14ac:dyDescent="0.35">
      <c r="S7013" s="43"/>
      <c r="U7013" s="43"/>
    </row>
    <row r="7014" spans="19:21" x14ac:dyDescent="0.35">
      <c r="S7014" s="43"/>
      <c r="U7014" s="43"/>
    </row>
    <row r="7015" spans="19:21" x14ac:dyDescent="0.35">
      <c r="S7015" s="43"/>
      <c r="U7015" s="43"/>
    </row>
    <row r="7016" spans="19:21" x14ac:dyDescent="0.35">
      <c r="S7016" s="43"/>
      <c r="U7016" s="43"/>
    </row>
    <row r="7017" spans="19:21" x14ac:dyDescent="0.35">
      <c r="S7017" s="43"/>
      <c r="U7017" s="43"/>
    </row>
    <row r="7018" spans="19:21" x14ac:dyDescent="0.35">
      <c r="S7018" s="43"/>
      <c r="U7018" s="43"/>
    </row>
    <row r="7019" spans="19:21" x14ac:dyDescent="0.35">
      <c r="S7019" s="43"/>
      <c r="U7019" s="43"/>
    </row>
    <row r="7020" spans="19:21" x14ac:dyDescent="0.35">
      <c r="S7020" s="43"/>
      <c r="U7020" s="43"/>
    </row>
    <row r="7021" spans="19:21" x14ac:dyDescent="0.35">
      <c r="S7021" s="43"/>
      <c r="U7021" s="43"/>
    </row>
    <row r="7022" spans="19:21" x14ac:dyDescent="0.35">
      <c r="S7022" s="43"/>
      <c r="U7022" s="43"/>
    </row>
    <row r="7023" spans="19:21" x14ac:dyDescent="0.35">
      <c r="S7023" s="43"/>
      <c r="U7023" s="43"/>
    </row>
    <row r="7024" spans="19:21" x14ac:dyDescent="0.35">
      <c r="S7024" s="43"/>
      <c r="U7024" s="43"/>
    </row>
    <row r="7025" spans="19:21" x14ac:dyDescent="0.35">
      <c r="S7025" s="43"/>
      <c r="U7025" s="43"/>
    </row>
    <row r="7026" spans="19:21" x14ac:dyDescent="0.35">
      <c r="S7026" s="43"/>
      <c r="U7026" s="43"/>
    </row>
    <row r="7027" spans="19:21" x14ac:dyDescent="0.35">
      <c r="S7027" s="43"/>
      <c r="U7027" s="43"/>
    </row>
    <row r="7028" spans="19:21" x14ac:dyDescent="0.35">
      <c r="S7028" s="43"/>
      <c r="U7028" s="43"/>
    </row>
    <row r="7029" spans="19:21" x14ac:dyDescent="0.35">
      <c r="S7029" s="43"/>
      <c r="U7029" s="43"/>
    </row>
    <row r="7030" spans="19:21" x14ac:dyDescent="0.35">
      <c r="S7030" s="43"/>
      <c r="U7030" s="43"/>
    </row>
    <row r="7031" spans="19:21" x14ac:dyDescent="0.35">
      <c r="S7031" s="43"/>
      <c r="U7031" s="43"/>
    </row>
    <row r="7032" spans="19:21" x14ac:dyDescent="0.35">
      <c r="S7032" s="43"/>
      <c r="U7032" s="43"/>
    </row>
    <row r="7033" spans="19:21" x14ac:dyDescent="0.35">
      <c r="S7033" s="43"/>
      <c r="U7033" s="43"/>
    </row>
    <row r="7034" spans="19:21" x14ac:dyDescent="0.35">
      <c r="S7034" s="43"/>
      <c r="U7034" s="43"/>
    </row>
    <row r="7035" spans="19:21" x14ac:dyDescent="0.35">
      <c r="S7035" s="43"/>
      <c r="U7035" s="43"/>
    </row>
    <row r="7036" spans="19:21" x14ac:dyDescent="0.35">
      <c r="S7036" s="43"/>
      <c r="U7036" s="43"/>
    </row>
    <row r="7037" spans="19:21" x14ac:dyDescent="0.35">
      <c r="S7037" s="43"/>
      <c r="U7037" s="43"/>
    </row>
    <row r="7038" spans="19:21" x14ac:dyDescent="0.35">
      <c r="S7038" s="43"/>
      <c r="U7038" s="43"/>
    </row>
    <row r="7039" spans="19:21" x14ac:dyDescent="0.35">
      <c r="S7039" s="43"/>
      <c r="U7039" s="43"/>
    </row>
    <row r="7040" spans="19:21" x14ac:dyDescent="0.35">
      <c r="S7040" s="43"/>
      <c r="U7040" s="43"/>
    </row>
    <row r="7041" spans="19:21" x14ac:dyDescent="0.35">
      <c r="S7041" s="43"/>
      <c r="U7041" s="43"/>
    </row>
    <row r="7042" spans="19:21" x14ac:dyDescent="0.35">
      <c r="S7042" s="43"/>
      <c r="U7042" s="43"/>
    </row>
    <row r="7043" spans="19:21" x14ac:dyDescent="0.35">
      <c r="S7043" s="43"/>
      <c r="U7043" s="43"/>
    </row>
    <row r="7044" spans="19:21" x14ac:dyDescent="0.35">
      <c r="S7044" s="43"/>
      <c r="U7044" s="43"/>
    </row>
    <row r="7045" spans="19:21" x14ac:dyDescent="0.35">
      <c r="S7045" s="43"/>
      <c r="U7045" s="43"/>
    </row>
    <row r="7046" spans="19:21" x14ac:dyDescent="0.35">
      <c r="S7046" s="43"/>
      <c r="U7046" s="43"/>
    </row>
    <row r="7047" spans="19:21" x14ac:dyDescent="0.35">
      <c r="S7047" s="43"/>
      <c r="U7047" s="43"/>
    </row>
    <row r="7048" spans="19:21" x14ac:dyDescent="0.35">
      <c r="S7048" s="43"/>
      <c r="U7048" s="43"/>
    </row>
    <row r="7049" spans="19:21" x14ac:dyDescent="0.35">
      <c r="S7049" s="43"/>
      <c r="U7049" s="43"/>
    </row>
    <row r="7050" spans="19:21" x14ac:dyDescent="0.35">
      <c r="S7050" s="43"/>
      <c r="U7050" s="43"/>
    </row>
    <row r="7051" spans="19:21" x14ac:dyDescent="0.35">
      <c r="S7051" s="43"/>
      <c r="U7051" s="43"/>
    </row>
    <row r="7052" spans="19:21" x14ac:dyDescent="0.35">
      <c r="S7052" s="43"/>
      <c r="U7052" s="43"/>
    </row>
    <row r="7053" spans="19:21" x14ac:dyDescent="0.35">
      <c r="S7053" s="43"/>
      <c r="U7053" s="43"/>
    </row>
    <row r="7054" spans="19:21" x14ac:dyDescent="0.35">
      <c r="S7054" s="43"/>
      <c r="U7054" s="43"/>
    </row>
    <row r="7055" spans="19:21" x14ac:dyDescent="0.35">
      <c r="S7055" s="43"/>
      <c r="U7055" s="43"/>
    </row>
    <row r="7056" spans="19:21" x14ac:dyDescent="0.35">
      <c r="S7056" s="43"/>
      <c r="U7056" s="43"/>
    </row>
    <row r="7057" spans="19:21" x14ac:dyDescent="0.35">
      <c r="S7057" s="43"/>
      <c r="U7057" s="43"/>
    </row>
    <row r="7058" spans="19:21" x14ac:dyDescent="0.35">
      <c r="S7058" s="43"/>
      <c r="U7058" s="43"/>
    </row>
    <row r="7059" spans="19:21" x14ac:dyDescent="0.35">
      <c r="S7059" s="43"/>
      <c r="U7059" s="43"/>
    </row>
    <row r="7060" spans="19:21" x14ac:dyDescent="0.35">
      <c r="S7060" s="43"/>
      <c r="U7060" s="43"/>
    </row>
    <row r="7061" spans="19:21" x14ac:dyDescent="0.35">
      <c r="S7061" s="43"/>
      <c r="U7061" s="43"/>
    </row>
    <row r="7062" spans="19:21" x14ac:dyDescent="0.35">
      <c r="S7062" s="43"/>
      <c r="U7062" s="43"/>
    </row>
    <row r="7063" spans="19:21" x14ac:dyDescent="0.35">
      <c r="S7063" s="43"/>
      <c r="U7063" s="43"/>
    </row>
    <row r="7064" spans="19:21" x14ac:dyDescent="0.35">
      <c r="S7064" s="43"/>
      <c r="U7064" s="43"/>
    </row>
    <row r="7065" spans="19:21" x14ac:dyDescent="0.35">
      <c r="S7065" s="43"/>
      <c r="U7065" s="43"/>
    </row>
    <row r="7066" spans="19:21" x14ac:dyDescent="0.35">
      <c r="S7066" s="43"/>
      <c r="U7066" s="43"/>
    </row>
    <row r="7067" spans="19:21" x14ac:dyDescent="0.35">
      <c r="S7067" s="43"/>
      <c r="U7067" s="43"/>
    </row>
    <row r="7068" spans="19:21" x14ac:dyDescent="0.35">
      <c r="S7068" s="43"/>
      <c r="U7068" s="43"/>
    </row>
    <row r="7069" spans="19:21" x14ac:dyDescent="0.35">
      <c r="S7069" s="43"/>
      <c r="U7069" s="43"/>
    </row>
    <row r="7070" spans="19:21" x14ac:dyDescent="0.35">
      <c r="S7070" s="43"/>
      <c r="U7070" s="43"/>
    </row>
    <row r="7071" spans="19:21" x14ac:dyDescent="0.35">
      <c r="S7071" s="43"/>
      <c r="U7071" s="43"/>
    </row>
    <row r="7072" spans="19:21" x14ac:dyDescent="0.35">
      <c r="S7072" s="43"/>
      <c r="U7072" s="43"/>
    </row>
    <row r="7073" spans="19:21" x14ac:dyDescent="0.35">
      <c r="S7073" s="43"/>
      <c r="U7073" s="43"/>
    </row>
    <row r="7074" spans="19:21" x14ac:dyDescent="0.35">
      <c r="S7074" s="43"/>
      <c r="U7074" s="43"/>
    </row>
    <row r="7075" spans="19:21" x14ac:dyDescent="0.35">
      <c r="S7075" s="43"/>
      <c r="U7075" s="43"/>
    </row>
    <row r="7076" spans="19:21" x14ac:dyDescent="0.35">
      <c r="S7076" s="43"/>
      <c r="U7076" s="43"/>
    </row>
    <row r="7077" spans="19:21" x14ac:dyDescent="0.35">
      <c r="S7077" s="43"/>
      <c r="U7077" s="43"/>
    </row>
    <row r="7078" spans="19:21" x14ac:dyDescent="0.35">
      <c r="S7078" s="43"/>
      <c r="U7078" s="43"/>
    </row>
    <row r="7079" spans="19:21" x14ac:dyDescent="0.35">
      <c r="S7079" s="43"/>
      <c r="U7079" s="43"/>
    </row>
    <row r="7080" spans="19:21" x14ac:dyDescent="0.35">
      <c r="S7080" s="43"/>
      <c r="U7080" s="43"/>
    </row>
    <row r="7081" spans="19:21" x14ac:dyDescent="0.35">
      <c r="S7081" s="43"/>
      <c r="U7081" s="43"/>
    </row>
    <row r="7082" spans="19:21" x14ac:dyDescent="0.35">
      <c r="S7082" s="43"/>
      <c r="U7082" s="43"/>
    </row>
    <row r="7083" spans="19:21" x14ac:dyDescent="0.35">
      <c r="S7083" s="43"/>
      <c r="U7083" s="43"/>
    </row>
    <row r="7084" spans="19:21" x14ac:dyDescent="0.35">
      <c r="S7084" s="43"/>
      <c r="U7084" s="43"/>
    </row>
    <row r="7085" spans="19:21" x14ac:dyDescent="0.35">
      <c r="S7085" s="43"/>
      <c r="U7085" s="43"/>
    </row>
    <row r="7086" spans="19:21" x14ac:dyDescent="0.35">
      <c r="S7086" s="43"/>
      <c r="U7086" s="43"/>
    </row>
    <row r="7087" spans="19:21" x14ac:dyDescent="0.35">
      <c r="S7087" s="43"/>
      <c r="U7087" s="43"/>
    </row>
    <row r="7088" spans="19:21" x14ac:dyDescent="0.35">
      <c r="S7088" s="43"/>
      <c r="U7088" s="43"/>
    </row>
    <row r="7089" spans="19:21" x14ac:dyDescent="0.35">
      <c r="S7089" s="43"/>
      <c r="U7089" s="43"/>
    </row>
    <row r="7090" spans="19:21" x14ac:dyDescent="0.35">
      <c r="S7090" s="43"/>
      <c r="U7090" s="43"/>
    </row>
    <row r="7091" spans="19:21" x14ac:dyDescent="0.35">
      <c r="S7091" s="43"/>
      <c r="U7091" s="43"/>
    </row>
    <row r="7092" spans="19:21" x14ac:dyDescent="0.35">
      <c r="S7092" s="43"/>
      <c r="U7092" s="43"/>
    </row>
    <row r="7093" spans="19:21" x14ac:dyDescent="0.35">
      <c r="S7093" s="43"/>
      <c r="U7093" s="43"/>
    </row>
    <row r="7094" spans="19:21" x14ac:dyDescent="0.35">
      <c r="S7094" s="43"/>
      <c r="U7094" s="43"/>
    </row>
    <row r="7095" spans="19:21" x14ac:dyDescent="0.35">
      <c r="S7095" s="43"/>
      <c r="U7095" s="43"/>
    </row>
    <row r="7096" spans="19:21" x14ac:dyDescent="0.35">
      <c r="S7096" s="43"/>
      <c r="U7096" s="43"/>
    </row>
    <row r="7097" spans="19:21" x14ac:dyDescent="0.35">
      <c r="S7097" s="43"/>
      <c r="U7097" s="43"/>
    </row>
    <row r="7098" spans="19:21" x14ac:dyDescent="0.35">
      <c r="S7098" s="43"/>
      <c r="U7098" s="43"/>
    </row>
    <row r="7099" spans="19:21" x14ac:dyDescent="0.35">
      <c r="S7099" s="43"/>
      <c r="U7099" s="43"/>
    </row>
    <row r="7100" spans="19:21" x14ac:dyDescent="0.35">
      <c r="S7100" s="43"/>
      <c r="U7100" s="43"/>
    </row>
    <row r="7101" spans="19:21" x14ac:dyDescent="0.35">
      <c r="S7101" s="43"/>
      <c r="U7101" s="43"/>
    </row>
    <row r="7102" spans="19:21" x14ac:dyDescent="0.35">
      <c r="S7102" s="43"/>
      <c r="U7102" s="43"/>
    </row>
    <row r="7103" spans="19:21" x14ac:dyDescent="0.35">
      <c r="S7103" s="43"/>
      <c r="U7103" s="43"/>
    </row>
    <row r="7104" spans="19:21" x14ac:dyDescent="0.35">
      <c r="S7104" s="43"/>
      <c r="U7104" s="43"/>
    </row>
    <row r="7105" spans="19:21" x14ac:dyDescent="0.35">
      <c r="S7105" s="43"/>
      <c r="U7105" s="43"/>
    </row>
    <row r="7106" spans="19:21" x14ac:dyDescent="0.35">
      <c r="S7106" s="43"/>
      <c r="U7106" s="43"/>
    </row>
    <row r="7107" spans="19:21" x14ac:dyDescent="0.35">
      <c r="S7107" s="43"/>
      <c r="U7107" s="43"/>
    </row>
    <row r="7108" spans="19:21" x14ac:dyDescent="0.35">
      <c r="S7108" s="43"/>
      <c r="U7108" s="43"/>
    </row>
    <row r="7109" spans="19:21" x14ac:dyDescent="0.35">
      <c r="S7109" s="43"/>
      <c r="U7109" s="43"/>
    </row>
    <row r="7110" spans="19:21" x14ac:dyDescent="0.35">
      <c r="S7110" s="43"/>
      <c r="U7110" s="43"/>
    </row>
    <row r="7111" spans="19:21" x14ac:dyDescent="0.35">
      <c r="S7111" s="43"/>
      <c r="U7111" s="43"/>
    </row>
    <row r="7112" spans="19:21" x14ac:dyDescent="0.35">
      <c r="S7112" s="43"/>
      <c r="U7112" s="43"/>
    </row>
    <row r="7113" spans="19:21" x14ac:dyDescent="0.35">
      <c r="S7113" s="43"/>
      <c r="U7113" s="43"/>
    </row>
    <row r="7114" spans="19:21" x14ac:dyDescent="0.35">
      <c r="S7114" s="43"/>
      <c r="U7114" s="43"/>
    </row>
    <row r="7115" spans="19:21" x14ac:dyDescent="0.35">
      <c r="S7115" s="43"/>
      <c r="U7115" s="43"/>
    </row>
    <row r="7116" spans="19:21" x14ac:dyDescent="0.35">
      <c r="S7116" s="43"/>
      <c r="U7116" s="43"/>
    </row>
    <row r="7117" spans="19:21" x14ac:dyDescent="0.35">
      <c r="S7117" s="43"/>
      <c r="U7117" s="43"/>
    </row>
    <row r="7118" spans="19:21" x14ac:dyDescent="0.35">
      <c r="S7118" s="43"/>
      <c r="U7118" s="43"/>
    </row>
    <row r="7119" spans="19:21" x14ac:dyDescent="0.35">
      <c r="S7119" s="43"/>
      <c r="U7119" s="43"/>
    </row>
    <row r="7120" spans="19:21" x14ac:dyDescent="0.35">
      <c r="S7120" s="43"/>
      <c r="U7120" s="43"/>
    </row>
    <row r="7121" spans="19:21" x14ac:dyDescent="0.35">
      <c r="S7121" s="43"/>
      <c r="U7121" s="43"/>
    </row>
    <row r="7122" spans="19:21" x14ac:dyDescent="0.35">
      <c r="S7122" s="43"/>
      <c r="U7122" s="43"/>
    </row>
    <row r="7123" spans="19:21" x14ac:dyDescent="0.35">
      <c r="S7123" s="43"/>
      <c r="U7123" s="43"/>
    </row>
    <row r="7124" spans="19:21" x14ac:dyDescent="0.35">
      <c r="S7124" s="43"/>
      <c r="U7124" s="43"/>
    </row>
    <row r="7125" spans="19:21" x14ac:dyDescent="0.35">
      <c r="S7125" s="43"/>
      <c r="U7125" s="43"/>
    </row>
    <row r="7126" spans="19:21" x14ac:dyDescent="0.35">
      <c r="S7126" s="43"/>
      <c r="U7126" s="43"/>
    </row>
    <row r="7127" spans="19:21" x14ac:dyDescent="0.35">
      <c r="S7127" s="43"/>
      <c r="U7127" s="43"/>
    </row>
    <row r="7128" spans="19:21" x14ac:dyDescent="0.35">
      <c r="S7128" s="43"/>
      <c r="U7128" s="43"/>
    </row>
    <row r="7129" spans="19:21" x14ac:dyDescent="0.35">
      <c r="S7129" s="43"/>
      <c r="U7129" s="43"/>
    </row>
    <row r="7130" spans="19:21" x14ac:dyDescent="0.35">
      <c r="S7130" s="43"/>
      <c r="U7130" s="43"/>
    </row>
    <row r="7131" spans="19:21" x14ac:dyDescent="0.35">
      <c r="S7131" s="43"/>
      <c r="U7131" s="43"/>
    </row>
    <row r="7132" spans="19:21" x14ac:dyDescent="0.35">
      <c r="S7132" s="43"/>
      <c r="U7132" s="43"/>
    </row>
    <row r="7133" spans="19:21" x14ac:dyDescent="0.35">
      <c r="S7133" s="43"/>
      <c r="U7133" s="43"/>
    </row>
    <row r="7134" spans="19:21" x14ac:dyDescent="0.35">
      <c r="S7134" s="43"/>
      <c r="U7134" s="43"/>
    </row>
    <row r="7135" spans="19:21" x14ac:dyDescent="0.35">
      <c r="S7135" s="43"/>
      <c r="U7135" s="43"/>
    </row>
    <row r="7136" spans="19:21" x14ac:dyDescent="0.35">
      <c r="S7136" s="43"/>
      <c r="U7136" s="43"/>
    </row>
    <row r="7137" spans="19:21" x14ac:dyDescent="0.35">
      <c r="S7137" s="43"/>
      <c r="U7137" s="43"/>
    </row>
    <row r="7138" spans="19:21" x14ac:dyDescent="0.35">
      <c r="S7138" s="43"/>
      <c r="U7138" s="43"/>
    </row>
    <row r="7139" spans="19:21" x14ac:dyDescent="0.35">
      <c r="S7139" s="43"/>
      <c r="U7139" s="43"/>
    </row>
    <row r="7140" spans="19:21" x14ac:dyDescent="0.35">
      <c r="S7140" s="43"/>
      <c r="U7140" s="43"/>
    </row>
    <row r="7141" spans="19:21" x14ac:dyDescent="0.35">
      <c r="S7141" s="43"/>
      <c r="U7141" s="43"/>
    </row>
    <row r="7142" spans="19:21" x14ac:dyDescent="0.35">
      <c r="S7142" s="43"/>
      <c r="U7142" s="43"/>
    </row>
    <row r="7143" spans="19:21" x14ac:dyDescent="0.35">
      <c r="S7143" s="43"/>
      <c r="U7143" s="43"/>
    </row>
    <row r="7144" spans="19:21" x14ac:dyDescent="0.35">
      <c r="S7144" s="43"/>
      <c r="U7144" s="43"/>
    </row>
    <row r="7145" spans="19:21" x14ac:dyDescent="0.35">
      <c r="S7145" s="43"/>
      <c r="U7145" s="43"/>
    </row>
    <row r="7146" spans="19:21" x14ac:dyDescent="0.35">
      <c r="S7146" s="43"/>
      <c r="U7146" s="43"/>
    </row>
    <row r="7147" spans="19:21" x14ac:dyDescent="0.35">
      <c r="S7147" s="43"/>
      <c r="U7147" s="43"/>
    </row>
    <row r="7148" spans="19:21" x14ac:dyDescent="0.35">
      <c r="S7148" s="43"/>
      <c r="U7148" s="43"/>
    </row>
    <row r="7149" spans="19:21" x14ac:dyDescent="0.35">
      <c r="S7149" s="43"/>
      <c r="U7149" s="43"/>
    </row>
    <row r="7150" spans="19:21" x14ac:dyDescent="0.35">
      <c r="S7150" s="43"/>
      <c r="U7150" s="43"/>
    </row>
    <row r="7151" spans="19:21" x14ac:dyDescent="0.35">
      <c r="S7151" s="43"/>
      <c r="U7151" s="43"/>
    </row>
    <row r="7152" spans="19:21" x14ac:dyDescent="0.35">
      <c r="S7152" s="43"/>
      <c r="U7152" s="43"/>
    </row>
    <row r="7153" spans="19:21" x14ac:dyDescent="0.35">
      <c r="S7153" s="43"/>
      <c r="U7153" s="43"/>
    </row>
    <row r="7154" spans="19:21" x14ac:dyDescent="0.35">
      <c r="S7154" s="43"/>
      <c r="U7154" s="43"/>
    </row>
    <row r="7155" spans="19:21" x14ac:dyDescent="0.35">
      <c r="S7155" s="43"/>
      <c r="U7155" s="43"/>
    </row>
    <row r="7156" spans="19:21" x14ac:dyDescent="0.35">
      <c r="S7156" s="43"/>
      <c r="U7156" s="43"/>
    </row>
    <row r="7157" spans="19:21" x14ac:dyDescent="0.35">
      <c r="S7157" s="43"/>
      <c r="U7157" s="43"/>
    </row>
    <row r="7158" spans="19:21" x14ac:dyDescent="0.35">
      <c r="S7158" s="43"/>
      <c r="U7158" s="43"/>
    </row>
    <row r="7159" spans="19:21" x14ac:dyDescent="0.35">
      <c r="S7159" s="43"/>
      <c r="U7159" s="43"/>
    </row>
    <row r="7160" spans="19:21" x14ac:dyDescent="0.35">
      <c r="S7160" s="43"/>
      <c r="U7160" s="43"/>
    </row>
    <row r="7161" spans="19:21" x14ac:dyDescent="0.35">
      <c r="S7161" s="43"/>
      <c r="U7161" s="43"/>
    </row>
    <row r="7162" spans="19:21" x14ac:dyDescent="0.35">
      <c r="S7162" s="43"/>
      <c r="U7162" s="43"/>
    </row>
    <row r="7163" spans="19:21" x14ac:dyDescent="0.35">
      <c r="S7163" s="43"/>
      <c r="U7163" s="43"/>
    </row>
    <row r="7164" spans="19:21" x14ac:dyDescent="0.35">
      <c r="S7164" s="43"/>
      <c r="U7164" s="43"/>
    </row>
    <row r="7165" spans="19:21" x14ac:dyDescent="0.35">
      <c r="S7165" s="43"/>
      <c r="U7165" s="43"/>
    </row>
    <row r="7166" spans="19:21" x14ac:dyDescent="0.35">
      <c r="S7166" s="43"/>
      <c r="U7166" s="43"/>
    </row>
    <row r="7167" spans="19:21" x14ac:dyDescent="0.35">
      <c r="S7167" s="43"/>
      <c r="U7167" s="43"/>
    </row>
    <row r="7168" spans="19:21" x14ac:dyDescent="0.35">
      <c r="S7168" s="43"/>
      <c r="U7168" s="43"/>
    </row>
    <row r="7169" spans="19:21" x14ac:dyDescent="0.35">
      <c r="S7169" s="43"/>
      <c r="U7169" s="43"/>
    </row>
    <row r="7170" spans="19:21" x14ac:dyDescent="0.35">
      <c r="S7170" s="43"/>
      <c r="U7170" s="43"/>
    </row>
    <row r="7171" spans="19:21" x14ac:dyDescent="0.35">
      <c r="S7171" s="43"/>
      <c r="U7171" s="43"/>
    </row>
    <row r="7172" spans="19:21" x14ac:dyDescent="0.35">
      <c r="S7172" s="43"/>
      <c r="U7172" s="43"/>
    </row>
    <row r="7173" spans="19:21" x14ac:dyDescent="0.35">
      <c r="S7173" s="43"/>
      <c r="U7173" s="43"/>
    </row>
    <row r="7174" spans="19:21" x14ac:dyDescent="0.35">
      <c r="S7174" s="43"/>
      <c r="U7174" s="43"/>
    </row>
    <row r="7175" spans="19:21" x14ac:dyDescent="0.35">
      <c r="S7175" s="43"/>
      <c r="U7175" s="43"/>
    </row>
    <row r="7176" spans="19:21" x14ac:dyDescent="0.35">
      <c r="S7176" s="43"/>
      <c r="U7176" s="43"/>
    </row>
    <row r="7177" spans="19:21" x14ac:dyDescent="0.35">
      <c r="S7177" s="43"/>
      <c r="U7177" s="43"/>
    </row>
    <row r="7178" spans="19:21" x14ac:dyDescent="0.35">
      <c r="S7178" s="43"/>
      <c r="U7178" s="43"/>
    </row>
    <row r="7179" spans="19:21" x14ac:dyDescent="0.35">
      <c r="S7179" s="43"/>
      <c r="U7179" s="43"/>
    </row>
    <row r="7180" spans="19:21" x14ac:dyDescent="0.35">
      <c r="S7180" s="43"/>
      <c r="U7180" s="43"/>
    </row>
    <row r="7181" spans="19:21" x14ac:dyDescent="0.35">
      <c r="S7181" s="43"/>
      <c r="U7181" s="43"/>
    </row>
    <row r="7182" spans="19:21" x14ac:dyDescent="0.35">
      <c r="S7182" s="43"/>
      <c r="U7182" s="43"/>
    </row>
    <row r="7183" spans="19:21" x14ac:dyDescent="0.35">
      <c r="S7183" s="43"/>
      <c r="U7183" s="43"/>
    </row>
    <row r="7184" spans="19:21" x14ac:dyDescent="0.35">
      <c r="S7184" s="43"/>
      <c r="U7184" s="43"/>
    </row>
    <row r="7185" spans="19:21" x14ac:dyDescent="0.35">
      <c r="S7185" s="43"/>
      <c r="U7185" s="43"/>
    </row>
    <row r="7186" spans="19:21" x14ac:dyDescent="0.35">
      <c r="S7186" s="43"/>
      <c r="U7186" s="43"/>
    </row>
    <row r="7187" spans="19:21" x14ac:dyDescent="0.35">
      <c r="S7187" s="43"/>
      <c r="U7187" s="43"/>
    </row>
    <row r="7188" spans="19:21" x14ac:dyDescent="0.35">
      <c r="S7188" s="43"/>
      <c r="U7188" s="43"/>
    </row>
    <row r="7189" spans="19:21" x14ac:dyDescent="0.35">
      <c r="S7189" s="43"/>
      <c r="U7189" s="43"/>
    </row>
    <row r="7190" spans="19:21" x14ac:dyDescent="0.35">
      <c r="S7190" s="43"/>
      <c r="U7190" s="43"/>
    </row>
    <row r="7191" spans="19:21" x14ac:dyDescent="0.35">
      <c r="S7191" s="43"/>
      <c r="U7191" s="43"/>
    </row>
    <row r="7192" spans="19:21" x14ac:dyDescent="0.35">
      <c r="S7192" s="43"/>
      <c r="U7192" s="43"/>
    </row>
    <row r="7193" spans="19:21" x14ac:dyDescent="0.35">
      <c r="S7193" s="43"/>
      <c r="U7193" s="43"/>
    </row>
    <row r="7194" spans="19:21" x14ac:dyDescent="0.35">
      <c r="S7194" s="43"/>
      <c r="U7194" s="43"/>
    </row>
    <row r="7195" spans="19:21" x14ac:dyDescent="0.35">
      <c r="S7195" s="43"/>
      <c r="U7195" s="43"/>
    </row>
    <row r="7196" spans="19:21" x14ac:dyDescent="0.35">
      <c r="S7196" s="43"/>
      <c r="U7196" s="43"/>
    </row>
    <row r="7197" spans="19:21" x14ac:dyDescent="0.35">
      <c r="S7197" s="43"/>
      <c r="U7197" s="43"/>
    </row>
    <row r="7198" spans="19:21" x14ac:dyDescent="0.35">
      <c r="S7198" s="43"/>
      <c r="U7198" s="43"/>
    </row>
    <row r="7199" spans="19:21" x14ac:dyDescent="0.35">
      <c r="S7199" s="43"/>
      <c r="U7199" s="43"/>
    </row>
    <row r="7200" spans="19:21" x14ac:dyDescent="0.35">
      <c r="S7200" s="43"/>
      <c r="U7200" s="43"/>
    </row>
    <row r="7201" spans="19:21" x14ac:dyDescent="0.35">
      <c r="S7201" s="43"/>
      <c r="U7201" s="43"/>
    </row>
    <row r="7202" spans="19:21" x14ac:dyDescent="0.35">
      <c r="S7202" s="43"/>
      <c r="U7202" s="43"/>
    </row>
    <row r="7203" spans="19:21" x14ac:dyDescent="0.35">
      <c r="S7203" s="43"/>
      <c r="U7203" s="43"/>
    </row>
    <row r="7204" spans="19:21" x14ac:dyDescent="0.35">
      <c r="S7204" s="43"/>
      <c r="U7204" s="43"/>
    </row>
    <row r="7205" spans="19:21" x14ac:dyDescent="0.35">
      <c r="S7205" s="43"/>
      <c r="U7205" s="43"/>
    </row>
    <row r="7206" spans="19:21" x14ac:dyDescent="0.35">
      <c r="S7206" s="43"/>
      <c r="U7206" s="43"/>
    </row>
    <row r="7207" spans="19:21" x14ac:dyDescent="0.35">
      <c r="S7207" s="43"/>
      <c r="U7207" s="43"/>
    </row>
    <row r="7208" spans="19:21" x14ac:dyDescent="0.35">
      <c r="S7208" s="43"/>
      <c r="U7208" s="43"/>
    </row>
    <row r="7209" spans="19:21" x14ac:dyDescent="0.35">
      <c r="S7209" s="43"/>
      <c r="U7209" s="43"/>
    </row>
    <row r="7210" spans="19:21" x14ac:dyDescent="0.35">
      <c r="S7210" s="43"/>
      <c r="U7210" s="43"/>
    </row>
    <row r="7211" spans="19:21" x14ac:dyDescent="0.35">
      <c r="S7211" s="43"/>
      <c r="U7211" s="43"/>
    </row>
    <row r="7212" spans="19:21" x14ac:dyDescent="0.35">
      <c r="S7212" s="43"/>
      <c r="U7212" s="43"/>
    </row>
    <row r="7213" spans="19:21" x14ac:dyDescent="0.35">
      <c r="S7213" s="43"/>
      <c r="U7213" s="43"/>
    </row>
    <row r="7214" spans="19:21" x14ac:dyDescent="0.35">
      <c r="S7214" s="43"/>
      <c r="U7214" s="43"/>
    </row>
    <row r="7215" spans="19:21" x14ac:dyDescent="0.35">
      <c r="S7215" s="43"/>
      <c r="U7215" s="43"/>
    </row>
    <row r="7216" spans="19:21" x14ac:dyDescent="0.35">
      <c r="S7216" s="43"/>
      <c r="U7216" s="43"/>
    </row>
    <row r="7217" spans="19:21" x14ac:dyDescent="0.35">
      <c r="S7217" s="43"/>
      <c r="U7217" s="43"/>
    </row>
    <row r="7218" spans="19:21" x14ac:dyDescent="0.35">
      <c r="S7218" s="43"/>
      <c r="U7218" s="43"/>
    </row>
    <row r="7219" spans="19:21" x14ac:dyDescent="0.35">
      <c r="S7219" s="43"/>
      <c r="U7219" s="43"/>
    </row>
    <row r="7220" spans="19:21" x14ac:dyDescent="0.35">
      <c r="S7220" s="43"/>
      <c r="U7220" s="43"/>
    </row>
    <row r="7221" spans="19:21" x14ac:dyDescent="0.35">
      <c r="S7221" s="43"/>
      <c r="U7221" s="43"/>
    </row>
    <row r="7222" spans="19:21" x14ac:dyDescent="0.35">
      <c r="S7222" s="43"/>
      <c r="U7222" s="43"/>
    </row>
    <row r="7223" spans="19:21" x14ac:dyDescent="0.35">
      <c r="S7223" s="43"/>
      <c r="U7223" s="43"/>
    </row>
    <row r="7224" spans="19:21" x14ac:dyDescent="0.35">
      <c r="S7224" s="43"/>
      <c r="U7224" s="43"/>
    </row>
    <row r="7225" spans="19:21" x14ac:dyDescent="0.35">
      <c r="S7225" s="43"/>
      <c r="U7225" s="43"/>
    </row>
    <row r="7226" spans="19:21" x14ac:dyDescent="0.35">
      <c r="S7226" s="43"/>
      <c r="U7226" s="43"/>
    </row>
    <row r="7227" spans="19:21" x14ac:dyDescent="0.35">
      <c r="S7227" s="43"/>
      <c r="U7227" s="43"/>
    </row>
    <row r="7228" spans="19:21" x14ac:dyDescent="0.35">
      <c r="S7228" s="43"/>
      <c r="U7228" s="43"/>
    </row>
    <row r="7229" spans="19:21" x14ac:dyDescent="0.35">
      <c r="S7229" s="43"/>
      <c r="U7229" s="43"/>
    </row>
    <row r="7230" spans="19:21" x14ac:dyDescent="0.35">
      <c r="S7230" s="43"/>
      <c r="U7230" s="43"/>
    </row>
    <row r="7231" spans="19:21" x14ac:dyDescent="0.35">
      <c r="S7231" s="43"/>
      <c r="U7231" s="43"/>
    </row>
    <row r="7232" spans="19:21" x14ac:dyDescent="0.35">
      <c r="S7232" s="43"/>
      <c r="U7232" s="43"/>
    </row>
    <row r="7233" spans="19:21" x14ac:dyDescent="0.35">
      <c r="S7233" s="43"/>
      <c r="U7233" s="43"/>
    </row>
    <row r="7234" spans="19:21" x14ac:dyDescent="0.35">
      <c r="S7234" s="43"/>
      <c r="U7234" s="43"/>
    </row>
    <row r="7235" spans="19:21" x14ac:dyDescent="0.35">
      <c r="S7235" s="43"/>
      <c r="U7235" s="43"/>
    </row>
    <row r="7236" spans="19:21" x14ac:dyDescent="0.35">
      <c r="S7236" s="43"/>
      <c r="U7236" s="43"/>
    </row>
    <row r="7237" spans="19:21" x14ac:dyDescent="0.35">
      <c r="S7237" s="43"/>
      <c r="U7237" s="43"/>
    </row>
    <row r="7238" spans="19:21" x14ac:dyDescent="0.35">
      <c r="S7238" s="43"/>
      <c r="U7238" s="43"/>
    </row>
    <row r="7239" spans="19:21" x14ac:dyDescent="0.35">
      <c r="S7239" s="43"/>
      <c r="U7239" s="43"/>
    </row>
    <row r="7240" spans="19:21" x14ac:dyDescent="0.35">
      <c r="S7240" s="43"/>
      <c r="U7240" s="43"/>
    </row>
    <row r="7241" spans="19:21" x14ac:dyDescent="0.35">
      <c r="S7241" s="43"/>
      <c r="U7241" s="43"/>
    </row>
    <row r="7242" spans="19:21" x14ac:dyDescent="0.35">
      <c r="S7242" s="43"/>
      <c r="U7242" s="43"/>
    </row>
    <row r="7243" spans="19:21" x14ac:dyDescent="0.35">
      <c r="S7243" s="43"/>
      <c r="U7243" s="43"/>
    </row>
    <row r="7244" spans="19:21" x14ac:dyDescent="0.35">
      <c r="S7244" s="43"/>
      <c r="U7244" s="43"/>
    </row>
    <row r="7245" spans="19:21" x14ac:dyDescent="0.35">
      <c r="S7245" s="43"/>
      <c r="U7245" s="43"/>
    </row>
    <row r="7246" spans="19:21" x14ac:dyDescent="0.35">
      <c r="S7246" s="43"/>
      <c r="U7246" s="43"/>
    </row>
    <row r="7247" spans="19:21" x14ac:dyDescent="0.35">
      <c r="S7247" s="43"/>
      <c r="U7247" s="43"/>
    </row>
    <row r="7248" spans="19:21" x14ac:dyDescent="0.35">
      <c r="S7248" s="43"/>
      <c r="U7248" s="43"/>
    </row>
    <row r="7249" spans="19:21" x14ac:dyDescent="0.35">
      <c r="S7249" s="43"/>
      <c r="U7249" s="43"/>
    </row>
    <row r="7250" spans="19:21" x14ac:dyDescent="0.35">
      <c r="S7250" s="43"/>
      <c r="U7250" s="43"/>
    </row>
    <row r="7251" spans="19:21" x14ac:dyDescent="0.35">
      <c r="S7251" s="43"/>
      <c r="U7251" s="43"/>
    </row>
    <row r="7252" spans="19:21" x14ac:dyDescent="0.35">
      <c r="S7252" s="43"/>
      <c r="U7252" s="43"/>
    </row>
    <row r="7253" spans="19:21" x14ac:dyDescent="0.35">
      <c r="S7253" s="43"/>
      <c r="U7253" s="43"/>
    </row>
    <row r="7254" spans="19:21" x14ac:dyDescent="0.35">
      <c r="S7254" s="43"/>
      <c r="U7254" s="43"/>
    </row>
    <row r="7255" spans="19:21" x14ac:dyDescent="0.35">
      <c r="S7255" s="43"/>
      <c r="U7255" s="43"/>
    </row>
    <row r="7256" spans="19:21" x14ac:dyDescent="0.35">
      <c r="S7256" s="43"/>
      <c r="U7256" s="43"/>
    </row>
    <row r="7257" spans="19:21" x14ac:dyDescent="0.35">
      <c r="S7257" s="43"/>
      <c r="U7257" s="43"/>
    </row>
    <row r="7258" spans="19:21" x14ac:dyDescent="0.35">
      <c r="S7258" s="43"/>
      <c r="U7258" s="43"/>
    </row>
    <row r="7259" spans="19:21" x14ac:dyDescent="0.35">
      <c r="S7259" s="43"/>
      <c r="U7259" s="43"/>
    </row>
    <row r="7260" spans="19:21" x14ac:dyDescent="0.35">
      <c r="S7260" s="43"/>
      <c r="U7260" s="43"/>
    </row>
    <row r="7261" spans="19:21" x14ac:dyDescent="0.35">
      <c r="S7261" s="43"/>
      <c r="U7261" s="43"/>
    </row>
    <row r="7262" spans="19:21" x14ac:dyDescent="0.35">
      <c r="S7262" s="43"/>
      <c r="U7262" s="43"/>
    </row>
    <row r="7263" spans="19:21" x14ac:dyDescent="0.35">
      <c r="S7263" s="43"/>
      <c r="U7263" s="43"/>
    </row>
    <row r="7264" spans="19:21" x14ac:dyDescent="0.35">
      <c r="S7264" s="43"/>
      <c r="U7264" s="43"/>
    </row>
    <row r="7265" spans="19:21" x14ac:dyDescent="0.35">
      <c r="S7265" s="43"/>
      <c r="U7265" s="43"/>
    </row>
    <row r="7266" spans="19:21" x14ac:dyDescent="0.35">
      <c r="S7266" s="43"/>
      <c r="U7266" s="43"/>
    </row>
    <row r="7267" spans="19:21" x14ac:dyDescent="0.35">
      <c r="S7267" s="43"/>
      <c r="U7267" s="43"/>
    </row>
    <row r="7268" spans="19:21" x14ac:dyDescent="0.35">
      <c r="S7268" s="43"/>
      <c r="U7268" s="43"/>
    </row>
    <row r="7269" spans="19:21" x14ac:dyDescent="0.35">
      <c r="S7269" s="43"/>
      <c r="U7269" s="43"/>
    </row>
    <row r="7270" spans="19:21" x14ac:dyDescent="0.35">
      <c r="S7270" s="43"/>
      <c r="U7270" s="43"/>
    </row>
    <row r="7271" spans="19:21" x14ac:dyDescent="0.35">
      <c r="S7271" s="43"/>
      <c r="U7271" s="43"/>
    </row>
    <row r="7272" spans="19:21" x14ac:dyDescent="0.35">
      <c r="S7272" s="43"/>
      <c r="U7272" s="43"/>
    </row>
    <row r="7273" spans="19:21" x14ac:dyDescent="0.35">
      <c r="S7273" s="43"/>
      <c r="U7273" s="43"/>
    </row>
    <row r="7274" spans="19:21" x14ac:dyDescent="0.35">
      <c r="S7274" s="43"/>
      <c r="U7274" s="43"/>
    </row>
    <row r="7275" spans="19:21" x14ac:dyDescent="0.35">
      <c r="S7275" s="43"/>
      <c r="U7275" s="43"/>
    </row>
    <row r="7276" spans="19:21" x14ac:dyDescent="0.35">
      <c r="S7276" s="43"/>
      <c r="U7276" s="43"/>
    </row>
    <row r="7277" spans="19:21" x14ac:dyDescent="0.35">
      <c r="S7277" s="43"/>
      <c r="U7277" s="43"/>
    </row>
    <row r="7278" spans="19:21" x14ac:dyDescent="0.35">
      <c r="S7278" s="43"/>
      <c r="U7278" s="43"/>
    </row>
    <row r="7279" spans="19:21" x14ac:dyDescent="0.35">
      <c r="S7279" s="43"/>
      <c r="U7279" s="43"/>
    </row>
    <row r="7280" spans="19:21" x14ac:dyDescent="0.35">
      <c r="S7280" s="43"/>
      <c r="U7280" s="43"/>
    </row>
    <row r="7281" spans="19:21" x14ac:dyDescent="0.35">
      <c r="S7281" s="43"/>
      <c r="U7281" s="43"/>
    </row>
    <row r="7282" spans="19:21" x14ac:dyDescent="0.35">
      <c r="S7282" s="43"/>
      <c r="U7282" s="43"/>
    </row>
    <row r="7283" spans="19:21" x14ac:dyDescent="0.35">
      <c r="S7283" s="43"/>
      <c r="U7283" s="43"/>
    </row>
    <row r="7284" spans="19:21" x14ac:dyDescent="0.35">
      <c r="S7284" s="43"/>
      <c r="U7284" s="43"/>
    </row>
    <row r="7285" spans="19:21" x14ac:dyDescent="0.35">
      <c r="S7285" s="43"/>
      <c r="U7285" s="43"/>
    </row>
    <row r="7286" spans="19:21" x14ac:dyDescent="0.35">
      <c r="S7286" s="43"/>
      <c r="U7286" s="43"/>
    </row>
    <row r="7287" spans="19:21" x14ac:dyDescent="0.35">
      <c r="S7287" s="43"/>
      <c r="U7287" s="43"/>
    </row>
    <row r="7288" spans="19:21" x14ac:dyDescent="0.35">
      <c r="S7288" s="43"/>
      <c r="U7288" s="43"/>
    </row>
    <row r="7289" spans="19:21" x14ac:dyDescent="0.35">
      <c r="S7289" s="43"/>
      <c r="U7289" s="43"/>
    </row>
    <row r="7290" spans="19:21" x14ac:dyDescent="0.35">
      <c r="S7290" s="43"/>
      <c r="U7290" s="43"/>
    </row>
    <row r="7291" spans="19:21" x14ac:dyDescent="0.35">
      <c r="S7291" s="43"/>
      <c r="U7291" s="43"/>
    </row>
    <row r="7292" spans="19:21" x14ac:dyDescent="0.35">
      <c r="S7292" s="43"/>
      <c r="U7292" s="43"/>
    </row>
    <row r="7293" spans="19:21" x14ac:dyDescent="0.35">
      <c r="S7293" s="43"/>
      <c r="U7293" s="43"/>
    </row>
    <row r="7294" spans="19:21" x14ac:dyDescent="0.35">
      <c r="S7294" s="43"/>
      <c r="U7294" s="43"/>
    </row>
    <row r="7295" spans="19:21" x14ac:dyDescent="0.35">
      <c r="S7295" s="43"/>
      <c r="U7295" s="43"/>
    </row>
    <row r="7296" spans="19:21" x14ac:dyDescent="0.35">
      <c r="S7296" s="43"/>
      <c r="U7296" s="43"/>
    </row>
    <row r="7297" spans="19:21" x14ac:dyDescent="0.35">
      <c r="S7297" s="43"/>
      <c r="U7297" s="43"/>
    </row>
    <row r="7298" spans="19:21" x14ac:dyDescent="0.35">
      <c r="S7298" s="43"/>
      <c r="U7298" s="43"/>
    </row>
    <row r="7299" spans="19:21" x14ac:dyDescent="0.35">
      <c r="S7299" s="43"/>
      <c r="U7299" s="43"/>
    </row>
    <row r="7300" spans="19:21" x14ac:dyDescent="0.35">
      <c r="S7300" s="43"/>
      <c r="U7300" s="43"/>
    </row>
    <row r="7301" spans="19:21" x14ac:dyDescent="0.35">
      <c r="S7301" s="43"/>
      <c r="U7301" s="43"/>
    </row>
    <row r="7302" spans="19:21" x14ac:dyDescent="0.35">
      <c r="S7302" s="43"/>
      <c r="U7302" s="43"/>
    </row>
    <row r="7303" spans="19:21" x14ac:dyDescent="0.35">
      <c r="S7303" s="43"/>
      <c r="U7303" s="43"/>
    </row>
    <row r="7304" spans="19:21" x14ac:dyDescent="0.35">
      <c r="S7304" s="43"/>
      <c r="U7304" s="43"/>
    </row>
    <row r="7305" spans="19:21" x14ac:dyDescent="0.35">
      <c r="S7305" s="43"/>
      <c r="U7305" s="43"/>
    </row>
    <row r="7306" spans="19:21" x14ac:dyDescent="0.35">
      <c r="S7306" s="43"/>
      <c r="U7306" s="43"/>
    </row>
    <row r="7307" spans="19:21" x14ac:dyDescent="0.35">
      <c r="S7307" s="43"/>
      <c r="U7307" s="43"/>
    </row>
    <row r="7308" spans="19:21" x14ac:dyDescent="0.35">
      <c r="S7308" s="43"/>
      <c r="U7308" s="43"/>
    </row>
    <row r="7309" spans="19:21" x14ac:dyDescent="0.35">
      <c r="S7309" s="43"/>
      <c r="U7309" s="43"/>
    </row>
    <row r="7310" spans="19:21" x14ac:dyDescent="0.35">
      <c r="S7310" s="43"/>
      <c r="U7310" s="43"/>
    </row>
    <row r="7311" spans="19:21" x14ac:dyDescent="0.35">
      <c r="S7311" s="43"/>
      <c r="U7311" s="43"/>
    </row>
    <row r="7312" spans="19:21" x14ac:dyDescent="0.35">
      <c r="S7312" s="43"/>
      <c r="U7312" s="43"/>
    </row>
    <row r="7313" spans="19:21" x14ac:dyDescent="0.35">
      <c r="S7313" s="43"/>
      <c r="U7313" s="43"/>
    </row>
    <row r="7314" spans="19:21" x14ac:dyDescent="0.35">
      <c r="S7314" s="43"/>
      <c r="U7314" s="43"/>
    </row>
    <row r="7315" spans="19:21" x14ac:dyDescent="0.35">
      <c r="S7315" s="43"/>
      <c r="U7315" s="43"/>
    </row>
    <row r="7316" spans="19:21" x14ac:dyDescent="0.35">
      <c r="S7316" s="43"/>
      <c r="U7316" s="43"/>
    </row>
    <row r="7317" spans="19:21" x14ac:dyDescent="0.35">
      <c r="S7317" s="43"/>
      <c r="U7317" s="43"/>
    </row>
    <row r="7318" spans="19:21" x14ac:dyDescent="0.35">
      <c r="S7318" s="43"/>
      <c r="U7318" s="43"/>
    </row>
    <row r="7319" spans="19:21" x14ac:dyDescent="0.35">
      <c r="S7319" s="43"/>
      <c r="U7319" s="43"/>
    </row>
    <row r="7320" spans="19:21" x14ac:dyDescent="0.35">
      <c r="S7320" s="43"/>
      <c r="U7320" s="43"/>
    </row>
    <row r="7321" spans="19:21" x14ac:dyDescent="0.35">
      <c r="S7321" s="43"/>
      <c r="U7321" s="43"/>
    </row>
    <row r="7322" spans="19:21" x14ac:dyDescent="0.35">
      <c r="S7322" s="43"/>
      <c r="U7322" s="43"/>
    </row>
    <row r="7323" spans="19:21" x14ac:dyDescent="0.35">
      <c r="S7323" s="43"/>
      <c r="U7323" s="43"/>
    </row>
    <row r="7324" spans="19:21" x14ac:dyDescent="0.35">
      <c r="S7324" s="43"/>
      <c r="U7324" s="43"/>
    </row>
    <row r="7325" spans="19:21" x14ac:dyDescent="0.35">
      <c r="S7325" s="43"/>
      <c r="U7325" s="43"/>
    </row>
    <row r="7326" spans="19:21" x14ac:dyDescent="0.35">
      <c r="S7326" s="43"/>
      <c r="U7326" s="43"/>
    </row>
    <row r="7327" spans="19:21" x14ac:dyDescent="0.35">
      <c r="S7327" s="43"/>
      <c r="U7327" s="43"/>
    </row>
    <row r="7328" spans="19:21" x14ac:dyDescent="0.35">
      <c r="S7328" s="43"/>
      <c r="U7328" s="43"/>
    </row>
    <row r="7329" spans="19:21" x14ac:dyDescent="0.35">
      <c r="S7329" s="43"/>
      <c r="U7329" s="43"/>
    </row>
    <row r="7330" spans="19:21" x14ac:dyDescent="0.35">
      <c r="S7330" s="43"/>
      <c r="U7330" s="43"/>
    </row>
    <row r="7331" spans="19:21" x14ac:dyDescent="0.35">
      <c r="S7331" s="43"/>
      <c r="U7331" s="43"/>
    </row>
    <row r="7332" spans="19:21" x14ac:dyDescent="0.35">
      <c r="S7332" s="43"/>
      <c r="U7332" s="43"/>
    </row>
    <row r="7333" spans="19:21" x14ac:dyDescent="0.35">
      <c r="S7333" s="43"/>
      <c r="U7333" s="43"/>
    </row>
    <row r="7334" spans="19:21" x14ac:dyDescent="0.35">
      <c r="S7334" s="43"/>
      <c r="U7334" s="43"/>
    </row>
    <row r="7335" spans="19:21" x14ac:dyDescent="0.35">
      <c r="S7335" s="43"/>
      <c r="U7335" s="43"/>
    </row>
    <row r="7336" spans="19:21" x14ac:dyDescent="0.35">
      <c r="S7336" s="43"/>
      <c r="U7336" s="43"/>
    </row>
    <row r="7337" spans="19:21" x14ac:dyDescent="0.35">
      <c r="S7337" s="43"/>
      <c r="U7337" s="43"/>
    </row>
    <row r="7338" spans="19:21" x14ac:dyDescent="0.35">
      <c r="S7338" s="43"/>
      <c r="U7338" s="43"/>
    </row>
    <row r="7339" spans="19:21" x14ac:dyDescent="0.35">
      <c r="S7339" s="43"/>
      <c r="U7339" s="43"/>
    </row>
    <row r="7340" spans="19:21" x14ac:dyDescent="0.35">
      <c r="S7340" s="43"/>
      <c r="U7340" s="43"/>
    </row>
    <row r="7341" spans="19:21" x14ac:dyDescent="0.35">
      <c r="S7341" s="43"/>
      <c r="U7341" s="43"/>
    </row>
    <row r="7342" spans="19:21" x14ac:dyDescent="0.35">
      <c r="S7342" s="43"/>
      <c r="U7342" s="43"/>
    </row>
    <row r="7343" spans="19:21" x14ac:dyDescent="0.35">
      <c r="S7343" s="43"/>
      <c r="U7343" s="43"/>
    </row>
    <row r="7344" spans="19:21" x14ac:dyDescent="0.35">
      <c r="S7344" s="43"/>
      <c r="U7344" s="43"/>
    </row>
    <row r="7345" spans="19:21" x14ac:dyDescent="0.35">
      <c r="S7345" s="43"/>
      <c r="U7345" s="43"/>
    </row>
    <row r="7346" spans="19:21" x14ac:dyDescent="0.35">
      <c r="S7346" s="43"/>
      <c r="U7346" s="43"/>
    </row>
    <row r="7347" spans="19:21" x14ac:dyDescent="0.35">
      <c r="S7347" s="43"/>
      <c r="U7347" s="43"/>
    </row>
    <row r="7348" spans="19:21" x14ac:dyDescent="0.35">
      <c r="S7348" s="43"/>
      <c r="U7348" s="43"/>
    </row>
    <row r="7349" spans="19:21" x14ac:dyDescent="0.35">
      <c r="S7349" s="43"/>
      <c r="U7349" s="43"/>
    </row>
    <row r="7350" spans="19:21" x14ac:dyDescent="0.35">
      <c r="S7350" s="43"/>
      <c r="U7350" s="43"/>
    </row>
    <row r="7351" spans="19:21" x14ac:dyDescent="0.35">
      <c r="S7351" s="43"/>
      <c r="U7351" s="43"/>
    </row>
    <row r="7352" spans="19:21" x14ac:dyDescent="0.35">
      <c r="S7352" s="43"/>
      <c r="U7352" s="43"/>
    </row>
    <row r="7353" spans="19:21" x14ac:dyDescent="0.35">
      <c r="S7353" s="43"/>
      <c r="U7353" s="43"/>
    </row>
    <row r="7354" spans="19:21" x14ac:dyDescent="0.35">
      <c r="S7354" s="43"/>
      <c r="U7354" s="43"/>
    </row>
    <row r="7355" spans="19:21" x14ac:dyDescent="0.35">
      <c r="S7355" s="43"/>
      <c r="U7355" s="43"/>
    </row>
    <row r="7356" spans="19:21" x14ac:dyDescent="0.35">
      <c r="S7356" s="43"/>
      <c r="U7356" s="43"/>
    </row>
    <row r="7357" spans="19:21" x14ac:dyDescent="0.35">
      <c r="S7357" s="43"/>
      <c r="U7357" s="43"/>
    </row>
    <row r="7358" spans="19:21" x14ac:dyDescent="0.35">
      <c r="S7358" s="43"/>
      <c r="U7358" s="43"/>
    </row>
    <row r="7359" spans="19:21" x14ac:dyDescent="0.35">
      <c r="S7359" s="43"/>
      <c r="U7359" s="43"/>
    </row>
    <row r="7360" spans="19:21" x14ac:dyDescent="0.35">
      <c r="S7360" s="43"/>
      <c r="U7360" s="43"/>
    </row>
    <row r="7361" spans="19:21" x14ac:dyDescent="0.35">
      <c r="S7361" s="43"/>
      <c r="U7361" s="43"/>
    </row>
    <row r="7362" spans="19:21" x14ac:dyDescent="0.35">
      <c r="S7362" s="43"/>
      <c r="U7362" s="43"/>
    </row>
    <row r="7363" spans="19:21" x14ac:dyDescent="0.35">
      <c r="S7363" s="43"/>
      <c r="U7363" s="43"/>
    </row>
    <row r="7364" spans="19:21" x14ac:dyDescent="0.35">
      <c r="S7364" s="43"/>
      <c r="U7364" s="43"/>
    </row>
    <row r="7365" spans="19:21" x14ac:dyDescent="0.35">
      <c r="S7365" s="43"/>
      <c r="U7365" s="43"/>
    </row>
    <row r="7366" spans="19:21" x14ac:dyDescent="0.35">
      <c r="S7366" s="43"/>
      <c r="U7366" s="43"/>
    </row>
    <row r="7367" spans="19:21" x14ac:dyDescent="0.35">
      <c r="S7367" s="43"/>
      <c r="U7367" s="43"/>
    </row>
    <row r="7368" spans="19:21" x14ac:dyDescent="0.35">
      <c r="S7368" s="43"/>
      <c r="U7368" s="43"/>
    </row>
    <row r="7369" spans="19:21" x14ac:dyDescent="0.35">
      <c r="S7369" s="43"/>
      <c r="U7369" s="43"/>
    </row>
    <row r="7370" spans="19:21" x14ac:dyDescent="0.35">
      <c r="S7370" s="43"/>
      <c r="U7370" s="43"/>
    </row>
    <row r="7371" spans="19:21" x14ac:dyDescent="0.35">
      <c r="S7371" s="43"/>
      <c r="U7371" s="43"/>
    </row>
    <row r="7372" spans="19:21" x14ac:dyDescent="0.35">
      <c r="S7372" s="43"/>
      <c r="U7372" s="43"/>
    </row>
    <row r="7373" spans="19:21" x14ac:dyDescent="0.35">
      <c r="S7373" s="43"/>
      <c r="U7373" s="43"/>
    </row>
    <row r="7374" spans="19:21" x14ac:dyDescent="0.35">
      <c r="S7374" s="43"/>
      <c r="U7374" s="43"/>
    </row>
    <row r="7375" spans="19:21" x14ac:dyDescent="0.35">
      <c r="S7375" s="43"/>
      <c r="U7375" s="43"/>
    </row>
    <row r="7376" spans="19:21" x14ac:dyDescent="0.35">
      <c r="S7376" s="43"/>
      <c r="U7376" s="43"/>
    </row>
    <row r="7377" spans="19:21" x14ac:dyDescent="0.35">
      <c r="S7377" s="43"/>
      <c r="U7377" s="43"/>
    </row>
    <row r="7378" spans="19:21" x14ac:dyDescent="0.35">
      <c r="S7378" s="43"/>
      <c r="U7378" s="43"/>
    </row>
    <row r="7379" spans="19:21" x14ac:dyDescent="0.35">
      <c r="S7379" s="43"/>
      <c r="U7379" s="43"/>
    </row>
    <row r="7380" spans="19:21" x14ac:dyDescent="0.35">
      <c r="S7380" s="43"/>
      <c r="U7380" s="43"/>
    </row>
    <row r="7381" spans="19:21" x14ac:dyDescent="0.35">
      <c r="S7381" s="43"/>
      <c r="U7381" s="43"/>
    </row>
    <row r="7382" spans="19:21" x14ac:dyDescent="0.35">
      <c r="S7382" s="43"/>
      <c r="U7382" s="43"/>
    </row>
    <row r="7383" spans="19:21" x14ac:dyDescent="0.35">
      <c r="S7383" s="43"/>
      <c r="U7383" s="43"/>
    </row>
    <row r="7384" spans="19:21" x14ac:dyDescent="0.35">
      <c r="S7384" s="43"/>
      <c r="U7384" s="43"/>
    </row>
    <row r="7385" spans="19:21" x14ac:dyDescent="0.35">
      <c r="S7385" s="43"/>
      <c r="U7385" s="43"/>
    </row>
    <row r="7386" spans="19:21" x14ac:dyDescent="0.35">
      <c r="S7386" s="43"/>
      <c r="U7386" s="43"/>
    </row>
    <row r="7387" spans="19:21" x14ac:dyDescent="0.35">
      <c r="S7387" s="43"/>
      <c r="U7387" s="43"/>
    </row>
    <row r="7388" spans="19:21" x14ac:dyDescent="0.35">
      <c r="S7388" s="43"/>
      <c r="U7388" s="43"/>
    </row>
    <row r="7389" spans="19:21" x14ac:dyDescent="0.35">
      <c r="S7389" s="43"/>
      <c r="U7389" s="43"/>
    </row>
    <row r="7390" spans="19:21" x14ac:dyDescent="0.35">
      <c r="S7390" s="43"/>
      <c r="U7390" s="43"/>
    </row>
    <row r="7391" spans="19:21" x14ac:dyDescent="0.35">
      <c r="S7391" s="43"/>
      <c r="U7391" s="43"/>
    </row>
    <row r="7392" spans="19:21" x14ac:dyDescent="0.35">
      <c r="S7392" s="43"/>
      <c r="U7392" s="43"/>
    </row>
    <row r="7393" spans="19:21" x14ac:dyDescent="0.35">
      <c r="S7393" s="43"/>
      <c r="U7393" s="43"/>
    </row>
    <row r="7394" spans="19:21" x14ac:dyDescent="0.35">
      <c r="S7394" s="43"/>
      <c r="U7394" s="43"/>
    </row>
    <row r="7395" spans="19:21" x14ac:dyDescent="0.35">
      <c r="S7395" s="43"/>
      <c r="U7395" s="43"/>
    </row>
    <row r="7396" spans="19:21" x14ac:dyDescent="0.35">
      <c r="S7396" s="43"/>
      <c r="U7396" s="43"/>
    </row>
    <row r="7397" spans="19:21" x14ac:dyDescent="0.35">
      <c r="S7397" s="43"/>
      <c r="U7397" s="43"/>
    </row>
    <row r="7398" spans="19:21" x14ac:dyDescent="0.35">
      <c r="S7398" s="43"/>
      <c r="U7398" s="43"/>
    </row>
    <row r="7399" spans="19:21" x14ac:dyDescent="0.35">
      <c r="S7399" s="43"/>
      <c r="U7399" s="43"/>
    </row>
    <row r="7400" spans="19:21" x14ac:dyDescent="0.35">
      <c r="S7400" s="43"/>
      <c r="U7400" s="43"/>
    </row>
    <row r="7401" spans="19:21" x14ac:dyDescent="0.35">
      <c r="S7401" s="43"/>
      <c r="U7401" s="43"/>
    </row>
    <row r="7402" spans="19:21" x14ac:dyDescent="0.35">
      <c r="S7402" s="43"/>
      <c r="U7402" s="43"/>
    </row>
    <row r="7403" spans="19:21" x14ac:dyDescent="0.35">
      <c r="S7403" s="43"/>
      <c r="U7403" s="43"/>
    </row>
    <row r="7404" spans="19:21" x14ac:dyDescent="0.35">
      <c r="S7404" s="43"/>
      <c r="U7404" s="43"/>
    </row>
    <row r="7405" spans="19:21" x14ac:dyDescent="0.35">
      <c r="S7405" s="43"/>
      <c r="U7405" s="43"/>
    </row>
    <row r="7406" spans="19:21" x14ac:dyDescent="0.35">
      <c r="S7406" s="43"/>
      <c r="U7406" s="43"/>
    </row>
    <row r="7407" spans="19:21" x14ac:dyDescent="0.35">
      <c r="S7407" s="43"/>
      <c r="U7407" s="43"/>
    </row>
    <row r="7408" spans="19:21" x14ac:dyDescent="0.35">
      <c r="S7408" s="43"/>
      <c r="U7408" s="43"/>
    </row>
    <row r="7409" spans="19:21" x14ac:dyDescent="0.35">
      <c r="S7409" s="43"/>
      <c r="U7409" s="43"/>
    </row>
    <row r="7410" spans="19:21" x14ac:dyDescent="0.35">
      <c r="S7410" s="43"/>
      <c r="U7410" s="43"/>
    </row>
    <row r="7411" spans="19:21" x14ac:dyDescent="0.35">
      <c r="S7411" s="43"/>
      <c r="U7411" s="43"/>
    </row>
    <row r="7412" spans="19:21" x14ac:dyDescent="0.35">
      <c r="S7412" s="43"/>
      <c r="U7412" s="43"/>
    </row>
    <row r="7413" spans="19:21" x14ac:dyDescent="0.35">
      <c r="S7413" s="43"/>
      <c r="U7413" s="43"/>
    </row>
    <row r="7414" spans="19:21" x14ac:dyDescent="0.35">
      <c r="S7414" s="43"/>
      <c r="U7414" s="43"/>
    </row>
    <row r="7415" spans="19:21" x14ac:dyDescent="0.35">
      <c r="S7415" s="43"/>
      <c r="U7415" s="43"/>
    </row>
    <row r="7416" spans="19:21" x14ac:dyDescent="0.35">
      <c r="S7416" s="43"/>
      <c r="U7416" s="43"/>
    </row>
    <row r="7417" spans="19:21" x14ac:dyDescent="0.35">
      <c r="S7417" s="43"/>
      <c r="U7417" s="43"/>
    </row>
    <row r="7418" spans="19:21" x14ac:dyDescent="0.35">
      <c r="S7418" s="43"/>
      <c r="U7418" s="43"/>
    </row>
    <row r="7419" spans="19:21" x14ac:dyDescent="0.35">
      <c r="S7419" s="43"/>
      <c r="U7419" s="43"/>
    </row>
    <row r="7420" spans="19:21" x14ac:dyDescent="0.35">
      <c r="S7420" s="43"/>
      <c r="U7420" s="43"/>
    </row>
    <row r="7421" spans="19:21" x14ac:dyDescent="0.35">
      <c r="S7421" s="43"/>
      <c r="U7421" s="43"/>
    </row>
    <row r="7422" spans="19:21" x14ac:dyDescent="0.35">
      <c r="S7422" s="43"/>
      <c r="U7422" s="43"/>
    </row>
    <row r="7423" spans="19:21" x14ac:dyDescent="0.35">
      <c r="S7423" s="43"/>
      <c r="U7423" s="43"/>
    </row>
    <row r="7424" spans="19:21" x14ac:dyDescent="0.35">
      <c r="S7424" s="43"/>
      <c r="U7424" s="43"/>
    </row>
    <row r="7425" spans="19:21" x14ac:dyDescent="0.35">
      <c r="S7425" s="43"/>
      <c r="U7425" s="43"/>
    </row>
    <row r="7426" spans="19:21" x14ac:dyDescent="0.35">
      <c r="S7426" s="43"/>
      <c r="U7426" s="43"/>
    </row>
    <row r="7427" spans="19:21" x14ac:dyDescent="0.35">
      <c r="S7427" s="43"/>
      <c r="U7427" s="43"/>
    </row>
    <row r="7428" spans="19:21" x14ac:dyDescent="0.35">
      <c r="S7428" s="43"/>
      <c r="U7428" s="43"/>
    </row>
    <row r="7429" spans="19:21" x14ac:dyDescent="0.35">
      <c r="S7429" s="43"/>
      <c r="U7429" s="43"/>
    </row>
    <row r="7430" spans="19:21" x14ac:dyDescent="0.35">
      <c r="S7430" s="43"/>
      <c r="U7430" s="43"/>
    </row>
    <row r="7431" spans="19:21" x14ac:dyDescent="0.35">
      <c r="S7431" s="43"/>
      <c r="U7431" s="43"/>
    </row>
    <row r="7432" spans="19:21" x14ac:dyDescent="0.35">
      <c r="S7432" s="43"/>
      <c r="U7432" s="43"/>
    </row>
    <row r="7433" spans="19:21" x14ac:dyDescent="0.35">
      <c r="S7433" s="43"/>
      <c r="U7433" s="43"/>
    </row>
    <row r="7434" spans="19:21" x14ac:dyDescent="0.35">
      <c r="S7434" s="43"/>
      <c r="U7434" s="43"/>
    </row>
    <row r="7435" spans="19:21" x14ac:dyDescent="0.35">
      <c r="S7435" s="43"/>
      <c r="U7435" s="43"/>
    </row>
    <row r="7436" spans="19:21" x14ac:dyDescent="0.35">
      <c r="S7436" s="43"/>
      <c r="U7436" s="43"/>
    </row>
    <row r="7437" spans="19:21" x14ac:dyDescent="0.35">
      <c r="S7437" s="43"/>
      <c r="U7437" s="43"/>
    </row>
    <row r="7438" spans="19:21" x14ac:dyDescent="0.35">
      <c r="S7438" s="43"/>
      <c r="U7438" s="43"/>
    </row>
    <row r="7439" spans="19:21" x14ac:dyDescent="0.35">
      <c r="S7439" s="43"/>
      <c r="U7439" s="43"/>
    </row>
    <row r="7440" spans="19:21" x14ac:dyDescent="0.35">
      <c r="S7440" s="43"/>
      <c r="U7440" s="43"/>
    </row>
    <row r="7441" spans="19:21" x14ac:dyDescent="0.35">
      <c r="S7441" s="43"/>
      <c r="U7441" s="43"/>
    </row>
    <row r="7442" spans="19:21" x14ac:dyDescent="0.35">
      <c r="S7442" s="43"/>
      <c r="U7442" s="43"/>
    </row>
    <row r="7443" spans="19:21" x14ac:dyDescent="0.35">
      <c r="S7443" s="43"/>
      <c r="U7443" s="43"/>
    </row>
    <row r="7444" spans="19:21" x14ac:dyDescent="0.35">
      <c r="S7444" s="43"/>
      <c r="U7444" s="43"/>
    </row>
    <row r="7445" spans="19:21" x14ac:dyDescent="0.35">
      <c r="S7445" s="43"/>
      <c r="U7445" s="43"/>
    </row>
    <row r="7446" spans="19:21" x14ac:dyDescent="0.35">
      <c r="S7446" s="43"/>
      <c r="U7446" s="43"/>
    </row>
    <row r="7447" spans="19:21" x14ac:dyDescent="0.35">
      <c r="S7447" s="43"/>
      <c r="U7447" s="43"/>
    </row>
    <row r="7448" spans="19:21" x14ac:dyDescent="0.35">
      <c r="S7448" s="43"/>
      <c r="U7448" s="43"/>
    </row>
    <row r="7449" spans="19:21" x14ac:dyDescent="0.35">
      <c r="S7449" s="43"/>
      <c r="U7449" s="43"/>
    </row>
    <row r="7450" spans="19:21" x14ac:dyDescent="0.35">
      <c r="S7450" s="43"/>
      <c r="U7450" s="43"/>
    </row>
    <row r="7451" spans="19:21" x14ac:dyDescent="0.35">
      <c r="S7451" s="43"/>
      <c r="U7451" s="43"/>
    </row>
    <row r="7452" spans="19:21" x14ac:dyDescent="0.35">
      <c r="S7452" s="43"/>
      <c r="U7452" s="43"/>
    </row>
    <row r="7453" spans="19:21" x14ac:dyDescent="0.35">
      <c r="S7453" s="43"/>
      <c r="U7453" s="43"/>
    </row>
    <row r="7454" spans="19:21" x14ac:dyDescent="0.35">
      <c r="S7454" s="43"/>
      <c r="U7454" s="43"/>
    </row>
    <row r="7455" spans="19:21" x14ac:dyDescent="0.35">
      <c r="S7455" s="43"/>
      <c r="U7455" s="43"/>
    </row>
    <row r="7456" spans="19:21" x14ac:dyDescent="0.35">
      <c r="S7456" s="43"/>
      <c r="U7456" s="43"/>
    </row>
    <row r="7457" spans="19:21" x14ac:dyDescent="0.35">
      <c r="S7457" s="43"/>
      <c r="U7457" s="43"/>
    </row>
    <row r="7458" spans="19:21" x14ac:dyDescent="0.35">
      <c r="S7458" s="43"/>
      <c r="U7458" s="43"/>
    </row>
    <row r="7459" spans="19:21" x14ac:dyDescent="0.35">
      <c r="S7459" s="43"/>
      <c r="U7459" s="43"/>
    </row>
    <row r="7460" spans="19:21" x14ac:dyDescent="0.35">
      <c r="S7460" s="43"/>
      <c r="U7460" s="43"/>
    </row>
    <row r="7461" spans="19:21" x14ac:dyDescent="0.35">
      <c r="S7461" s="43"/>
      <c r="U7461" s="43"/>
    </row>
    <row r="7462" spans="19:21" x14ac:dyDescent="0.35">
      <c r="S7462" s="43"/>
      <c r="U7462" s="43"/>
    </row>
    <row r="7463" spans="19:21" x14ac:dyDescent="0.35">
      <c r="S7463" s="43"/>
      <c r="U7463" s="43"/>
    </row>
    <row r="7464" spans="19:21" x14ac:dyDescent="0.35">
      <c r="S7464" s="43"/>
      <c r="U7464" s="43"/>
    </row>
    <row r="7465" spans="19:21" x14ac:dyDescent="0.35">
      <c r="S7465" s="43"/>
      <c r="U7465" s="43"/>
    </row>
    <row r="7466" spans="19:21" x14ac:dyDescent="0.35">
      <c r="S7466" s="43"/>
      <c r="U7466" s="43"/>
    </row>
    <row r="7467" spans="19:21" x14ac:dyDescent="0.35">
      <c r="S7467" s="43"/>
      <c r="U7467" s="43"/>
    </row>
    <row r="7468" spans="19:21" x14ac:dyDescent="0.35">
      <c r="S7468" s="43"/>
      <c r="U7468" s="43"/>
    </row>
    <row r="7469" spans="19:21" x14ac:dyDescent="0.35">
      <c r="S7469" s="43"/>
      <c r="U7469" s="43"/>
    </row>
    <row r="7470" spans="19:21" x14ac:dyDescent="0.35">
      <c r="S7470" s="43"/>
      <c r="U7470" s="43"/>
    </row>
    <row r="7471" spans="19:21" x14ac:dyDescent="0.35">
      <c r="S7471" s="43"/>
      <c r="U7471" s="43"/>
    </row>
    <row r="7472" spans="19:21" x14ac:dyDescent="0.35">
      <c r="S7472" s="43"/>
      <c r="U7472" s="43"/>
    </row>
    <row r="7473" spans="19:21" x14ac:dyDescent="0.35">
      <c r="S7473" s="43"/>
      <c r="U7473" s="43"/>
    </row>
    <row r="7474" spans="19:21" x14ac:dyDescent="0.35">
      <c r="S7474" s="43"/>
      <c r="U7474" s="43"/>
    </row>
    <row r="7475" spans="19:21" x14ac:dyDescent="0.35">
      <c r="S7475" s="43"/>
      <c r="U7475" s="43"/>
    </row>
    <row r="7476" spans="19:21" x14ac:dyDescent="0.35">
      <c r="S7476" s="43"/>
      <c r="U7476" s="43"/>
    </row>
    <row r="7477" spans="19:21" x14ac:dyDescent="0.35">
      <c r="S7477" s="43"/>
      <c r="U7477" s="43"/>
    </row>
    <row r="7478" spans="19:21" x14ac:dyDescent="0.35">
      <c r="S7478" s="43"/>
      <c r="U7478" s="43"/>
    </row>
    <row r="7479" spans="19:21" x14ac:dyDescent="0.35">
      <c r="S7479" s="43"/>
      <c r="U7479" s="43"/>
    </row>
    <row r="7480" spans="19:21" x14ac:dyDescent="0.35">
      <c r="S7480" s="43"/>
      <c r="U7480" s="43"/>
    </row>
    <row r="7481" spans="19:21" x14ac:dyDescent="0.35">
      <c r="S7481" s="43"/>
      <c r="U7481" s="43"/>
    </row>
    <row r="7482" spans="19:21" x14ac:dyDescent="0.35">
      <c r="S7482" s="43"/>
      <c r="U7482" s="43"/>
    </row>
    <row r="7483" spans="19:21" x14ac:dyDescent="0.35">
      <c r="S7483" s="43"/>
      <c r="U7483" s="43"/>
    </row>
    <row r="7484" spans="19:21" x14ac:dyDescent="0.35">
      <c r="S7484" s="43"/>
      <c r="U7484" s="43"/>
    </row>
    <row r="7485" spans="19:21" x14ac:dyDescent="0.35">
      <c r="S7485" s="43"/>
      <c r="U7485" s="43"/>
    </row>
    <row r="7486" spans="19:21" x14ac:dyDescent="0.35">
      <c r="S7486" s="43"/>
      <c r="U7486" s="43"/>
    </row>
    <row r="7487" spans="19:21" x14ac:dyDescent="0.35">
      <c r="S7487" s="43"/>
      <c r="U7487" s="43"/>
    </row>
    <row r="7488" spans="19:21" x14ac:dyDescent="0.35">
      <c r="S7488" s="43"/>
      <c r="U7488" s="43"/>
    </row>
    <row r="7489" spans="19:21" x14ac:dyDescent="0.35">
      <c r="S7489" s="43"/>
      <c r="U7489" s="43"/>
    </row>
    <row r="7490" spans="19:21" x14ac:dyDescent="0.35">
      <c r="S7490" s="43"/>
      <c r="U7490" s="43"/>
    </row>
    <row r="7491" spans="19:21" x14ac:dyDescent="0.35">
      <c r="S7491" s="43"/>
      <c r="U7491" s="43"/>
    </row>
    <row r="7492" spans="19:21" x14ac:dyDescent="0.35">
      <c r="S7492" s="43"/>
      <c r="U7492" s="43"/>
    </row>
    <row r="7493" spans="19:21" x14ac:dyDescent="0.35">
      <c r="S7493" s="43"/>
      <c r="U7493" s="43"/>
    </row>
    <row r="7494" spans="19:21" x14ac:dyDescent="0.35">
      <c r="S7494" s="43"/>
      <c r="U7494" s="43"/>
    </row>
    <row r="7495" spans="19:21" x14ac:dyDescent="0.35">
      <c r="S7495" s="43"/>
      <c r="U7495" s="43"/>
    </row>
    <row r="7496" spans="19:21" x14ac:dyDescent="0.35">
      <c r="S7496" s="43"/>
      <c r="U7496" s="43"/>
    </row>
    <row r="7497" spans="19:21" x14ac:dyDescent="0.35">
      <c r="S7497" s="43"/>
      <c r="U7497" s="43"/>
    </row>
    <row r="7498" spans="19:21" x14ac:dyDescent="0.35">
      <c r="S7498" s="43"/>
      <c r="U7498" s="43"/>
    </row>
    <row r="7499" spans="19:21" x14ac:dyDescent="0.35">
      <c r="S7499" s="43"/>
      <c r="U7499" s="43"/>
    </row>
    <row r="7500" spans="19:21" x14ac:dyDescent="0.35">
      <c r="S7500" s="43"/>
      <c r="U7500" s="43"/>
    </row>
    <row r="7501" spans="19:21" x14ac:dyDescent="0.35">
      <c r="S7501" s="43"/>
      <c r="U7501" s="43"/>
    </row>
    <row r="7502" spans="19:21" x14ac:dyDescent="0.35">
      <c r="S7502" s="43"/>
      <c r="U7502" s="43"/>
    </row>
    <row r="7503" spans="19:21" x14ac:dyDescent="0.35">
      <c r="S7503" s="43"/>
      <c r="U7503" s="43"/>
    </row>
    <row r="7504" spans="19:21" x14ac:dyDescent="0.35">
      <c r="S7504" s="43"/>
      <c r="U7504" s="43"/>
    </row>
    <row r="7505" spans="19:21" x14ac:dyDescent="0.35">
      <c r="S7505" s="43"/>
      <c r="U7505" s="43"/>
    </row>
    <row r="7506" spans="19:21" x14ac:dyDescent="0.35">
      <c r="S7506" s="43"/>
      <c r="U7506" s="43"/>
    </row>
    <row r="7507" spans="19:21" x14ac:dyDescent="0.35">
      <c r="S7507" s="43"/>
      <c r="U7507" s="43"/>
    </row>
    <row r="7508" spans="19:21" x14ac:dyDescent="0.35">
      <c r="S7508" s="43"/>
      <c r="U7508" s="43"/>
    </row>
    <row r="7509" spans="19:21" x14ac:dyDescent="0.35">
      <c r="S7509" s="43"/>
      <c r="U7509" s="43"/>
    </row>
    <row r="7510" spans="19:21" x14ac:dyDescent="0.35">
      <c r="S7510" s="43"/>
      <c r="U7510" s="43"/>
    </row>
    <row r="7511" spans="19:21" x14ac:dyDescent="0.35">
      <c r="S7511" s="43"/>
      <c r="U7511" s="43"/>
    </row>
    <row r="7512" spans="19:21" x14ac:dyDescent="0.35">
      <c r="S7512" s="43"/>
      <c r="U7512" s="43"/>
    </row>
    <row r="7513" spans="19:21" x14ac:dyDescent="0.35">
      <c r="S7513" s="43"/>
      <c r="U7513" s="43"/>
    </row>
    <row r="7514" spans="19:21" x14ac:dyDescent="0.35">
      <c r="S7514" s="43"/>
      <c r="U7514" s="43"/>
    </row>
    <row r="7515" spans="19:21" x14ac:dyDescent="0.35">
      <c r="S7515" s="43"/>
      <c r="U7515" s="43"/>
    </row>
    <row r="7516" spans="19:21" x14ac:dyDescent="0.35">
      <c r="S7516" s="43"/>
      <c r="U7516" s="43"/>
    </row>
    <row r="7517" spans="19:21" x14ac:dyDescent="0.35">
      <c r="S7517" s="43"/>
      <c r="U7517" s="43"/>
    </row>
    <row r="7518" spans="19:21" x14ac:dyDescent="0.35">
      <c r="S7518" s="43"/>
      <c r="U7518" s="43"/>
    </row>
    <row r="7519" spans="19:21" x14ac:dyDescent="0.35">
      <c r="S7519" s="43"/>
      <c r="U7519" s="43"/>
    </row>
    <row r="7520" spans="19:21" x14ac:dyDescent="0.35">
      <c r="S7520" s="43"/>
      <c r="U7520" s="43"/>
    </row>
    <row r="7521" spans="19:21" x14ac:dyDescent="0.35">
      <c r="S7521" s="43"/>
      <c r="U7521" s="43"/>
    </row>
    <row r="7522" spans="19:21" x14ac:dyDescent="0.35">
      <c r="S7522" s="43"/>
      <c r="U7522" s="43"/>
    </row>
    <row r="7523" spans="19:21" x14ac:dyDescent="0.35">
      <c r="S7523" s="43"/>
      <c r="U7523" s="43"/>
    </row>
    <row r="7524" spans="19:21" x14ac:dyDescent="0.35">
      <c r="S7524" s="43"/>
      <c r="U7524" s="43"/>
    </row>
    <row r="7525" spans="19:21" x14ac:dyDescent="0.35">
      <c r="S7525" s="43"/>
      <c r="U7525" s="43"/>
    </row>
    <row r="7526" spans="19:21" x14ac:dyDescent="0.35">
      <c r="S7526" s="43"/>
      <c r="U7526" s="43"/>
    </row>
    <row r="7527" spans="19:21" x14ac:dyDescent="0.35">
      <c r="S7527" s="43"/>
      <c r="U7527" s="43"/>
    </row>
    <row r="7528" spans="19:21" x14ac:dyDescent="0.35">
      <c r="S7528" s="43"/>
      <c r="U7528" s="43"/>
    </row>
    <row r="7529" spans="19:21" x14ac:dyDescent="0.35">
      <c r="S7529" s="43"/>
      <c r="U7529" s="43"/>
    </row>
    <row r="7530" spans="19:21" x14ac:dyDescent="0.35">
      <c r="S7530" s="43"/>
      <c r="U7530" s="43"/>
    </row>
    <row r="7531" spans="19:21" x14ac:dyDescent="0.35">
      <c r="S7531" s="43"/>
      <c r="U7531" s="43"/>
    </row>
    <row r="7532" spans="19:21" x14ac:dyDescent="0.35">
      <c r="S7532" s="43"/>
      <c r="U7532" s="43"/>
    </row>
    <row r="7533" spans="19:21" x14ac:dyDescent="0.35">
      <c r="S7533" s="43"/>
      <c r="U7533" s="43"/>
    </row>
    <row r="7534" spans="19:21" x14ac:dyDescent="0.35">
      <c r="S7534" s="43"/>
      <c r="U7534" s="43"/>
    </row>
    <row r="7535" spans="19:21" x14ac:dyDescent="0.35">
      <c r="S7535" s="43"/>
      <c r="U7535" s="43"/>
    </row>
    <row r="7536" spans="19:21" x14ac:dyDescent="0.35">
      <c r="S7536" s="43"/>
      <c r="U7536" s="43"/>
    </row>
    <row r="7537" spans="19:21" x14ac:dyDescent="0.35">
      <c r="S7537" s="43"/>
      <c r="U7537" s="43"/>
    </row>
    <row r="7538" spans="19:21" x14ac:dyDescent="0.35">
      <c r="S7538" s="43"/>
      <c r="U7538" s="43"/>
    </row>
    <row r="7539" spans="19:21" x14ac:dyDescent="0.35">
      <c r="S7539" s="43"/>
      <c r="U7539" s="43"/>
    </row>
    <row r="7540" spans="19:21" x14ac:dyDescent="0.35">
      <c r="S7540" s="43"/>
      <c r="U7540" s="43"/>
    </row>
    <row r="7541" spans="19:21" x14ac:dyDescent="0.35">
      <c r="S7541" s="43"/>
      <c r="U7541" s="43"/>
    </row>
    <row r="7542" spans="19:21" x14ac:dyDescent="0.35">
      <c r="S7542" s="43"/>
      <c r="U7542" s="43"/>
    </row>
    <row r="7543" spans="19:21" x14ac:dyDescent="0.35">
      <c r="S7543" s="43"/>
      <c r="U7543" s="43"/>
    </row>
    <row r="7544" spans="19:21" x14ac:dyDescent="0.35">
      <c r="S7544" s="43"/>
      <c r="U7544" s="43"/>
    </row>
    <row r="7545" spans="19:21" x14ac:dyDescent="0.35">
      <c r="S7545" s="43"/>
      <c r="U7545" s="43"/>
    </row>
    <row r="7546" spans="19:21" x14ac:dyDescent="0.35">
      <c r="S7546" s="43"/>
      <c r="U7546" s="43"/>
    </row>
    <row r="7547" spans="19:21" x14ac:dyDescent="0.35">
      <c r="S7547" s="43"/>
      <c r="U7547" s="43"/>
    </row>
    <row r="7548" spans="19:21" x14ac:dyDescent="0.35">
      <c r="S7548" s="43"/>
      <c r="U7548" s="43"/>
    </row>
    <row r="7549" spans="19:21" x14ac:dyDescent="0.35">
      <c r="S7549" s="43"/>
      <c r="U7549" s="43"/>
    </row>
    <row r="7550" spans="19:21" x14ac:dyDescent="0.35">
      <c r="S7550" s="43"/>
      <c r="U7550" s="43"/>
    </row>
    <row r="7551" spans="19:21" x14ac:dyDescent="0.35">
      <c r="S7551" s="43"/>
      <c r="U7551" s="43"/>
    </row>
    <row r="7552" spans="19:21" x14ac:dyDescent="0.35">
      <c r="S7552" s="43"/>
      <c r="U7552" s="43"/>
    </row>
    <row r="7553" spans="19:21" x14ac:dyDescent="0.35">
      <c r="S7553" s="43"/>
      <c r="U7553" s="43"/>
    </row>
    <row r="7554" spans="19:21" x14ac:dyDescent="0.35">
      <c r="S7554" s="43"/>
      <c r="U7554" s="43"/>
    </row>
    <row r="7555" spans="19:21" x14ac:dyDescent="0.35">
      <c r="S7555" s="43"/>
      <c r="U7555" s="43"/>
    </row>
    <row r="7556" spans="19:21" x14ac:dyDescent="0.35">
      <c r="S7556" s="43"/>
      <c r="U7556" s="43"/>
    </row>
    <row r="7557" spans="19:21" x14ac:dyDescent="0.35">
      <c r="S7557" s="43"/>
      <c r="U7557" s="43"/>
    </row>
    <row r="7558" spans="19:21" x14ac:dyDescent="0.35">
      <c r="S7558" s="43"/>
      <c r="U7558" s="43"/>
    </row>
    <row r="7559" spans="19:21" x14ac:dyDescent="0.35">
      <c r="S7559" s="43"/>
      <c r="U7559" s="43"/>
    </row>
    <row r="7560" spans="19:21" x14ac:dyDescent="0.35">
      <c r="S7560" s="43"/>
      <c r="U7560" s="43"/>
    </row>
    <row r="7561" spans="19:21" x14ac:dyDescent="0.35">
      <c r="S7561" s="43"/>
      <c r="U7561" s="43"/>
    </row>
    <row r="7562" spans="19:21" x14ac:dyDescent="0.35">
      <c r="S7562" s="43"/>
      <c r="U7562" s="43"/>
    </row>
    <row r="7563" spans="19:21" x14ac:dyDescent="0.35">
      <c r="S7563" s="43"/>
      <c r="U7563" s="43"/>
    </row>
    <row r="7564" spans="19:21" x14ac:dyDescent="0.35">
      <c r="S7564" s="43"/>
      <c r="U7564" s="43"/>
    </row>
    <row r="7565" spans="19:21" x14ac:dyDescent="0.35">
      <c r="S7565" s="43"/>
      <c r="U7565" s="43"/>
    </row>
    <row r="7566" spans="19:21" x14ac:dyDescent="0.35">
      <c r="S7566" s="43"/>
      <c r="U7566" s="43"/>
    </row>
    <row r="7567" spans="19:21" x14ac:dyDescent="0.35">
      <c r="S7567" s="43"/>
      <c r="U7567" s="43"/>
    </row>
    <row r="7568" spans="19:21" x14ac:dyDescent="0.35">
      <c r="S7568" s="43"/>
      <c r="U7568" s="43"/>
    </row>
    <row r="7569" spans="19:21" x14ac:dyDescent="0.35">
      <c r="S7569" s="43"/>
      <c r="U7569" s="43"/>
    </row>
    <row r="7570" spans="19:21" x14ac:dyDescent="0.35">
      <c r="S7570" s="43"/>
      <c r="U7570" s="43"/>
    </row>
    <row r="7571" spans="19:21" x14ac:dyDescent="0.35">
      <c r="S7571" s="43"/>
      <c r="U7571" s="43"/>
    </row>
    <row r="7572" spans="19:21" x14ac:dyDescent="0.35">
      <c r="S7572" s="43"/>
      <c r="U7572" s="43"/>
    </row>
    <row r="7573" spans="19:21" x14ac:dyDescent="0.35">
      <c r="S7573" s="43"/>
      <c r="U7573" s="43"/>
    </row>
    <row r="7574" spans="19:21" x14ac:dyDescent="0.35">
      <c r="S7574" s="43"/>
      <c r="U7574" s="43"/>
    </row>
    <row r="7575" spans="19:21" x14ac:dyDescent="0.35">
      <c r="S7575" s="43"/>
      <c r="U7575" s="43"/>
    </row>
    <row r="7576" spans="19:21" x14ac:dyDescent="0.35">
      <c r="S7576" s="43"/>
      <c r="U7576" s="43"/>
    </row>
    <row r="7577" spans="19:21" x14ac:dyDescent="0.35">
      <c r="S7577" s="43"/>
      <c r="U7577" s="43"/>
    </row>
    <row r="7578" spans="19:21" x14ac:dyDescent="0.35">
      <c r="S7578" s="43"/>
      <c r="U7578" s="43"/>
    </row>
    <row r="7579" spans="19:21" x14ac:dyDescent="0.35">
      <c r="S7579" s="43"/>
      <c r="U7579" s="43"/>
    </row>
    <row r="7580" spans="19:21" x14ac:dyDescent="0.35">
      <c r="S7580" s="43"/>
      <c r="U7580" s="43"/>
    </row>
    <row r="7581" spans="19:21" x14ac:dyDescent="0.35">
      <c r="S7581" s="43"/>
      <c r="U7581" s="43"/>
    </row>
    <row r="7582" spans="19:21" x14ac:dyDescent="0.35">
      <c r="S7582" s="43"/>
      <c r="U7582" s="43"/>
    </row>
    <row r="7583" spans="19:21" x14ac:dyDescent="0.35">
      <c r="S7583" s="43"/>
      <c r="U7583" s="43"/>
    </row>
    <row r="7584" spans="19:21" x14ac:dyDescent="0.35">
      <c r="S7584" s="43"/>
      <c r="U7584" s="43"/>
    </row>
    <row r="7585" spans="19:21" x14ac:dyDescent="0.35">
      <c r="S7585" s="43"/>
      <c r="U7585" s="43"/>
    </row>
    <row r="7586" spans="19:21" x14ac:dyDescent="0.35">
      <c r="S7586" s="43"/>
      <c r="U7586" s="43"/>
    </row>
    <row r="7587" spans="19:21" x14ac:dyDescent="0.35">
      <c r="S7587" s="43"/>
      <c r="U7587" s="43"/>
    </row>
    <row r="7588" spans="19:21" x14ac:dyDescent="0.35">
      <c r="S7588" s="43"/>
      <c r="U7588" s="43"/>
    </row>
    <row r="7589" spans="19:21" x14ac:dyDescent="0.35">
      <c r="S7589" s="43"/>
      <c r="U7589" s="43"/>
    </row>
    <row r="7590" spans="19:21" x14ac:dyDescent="0.35">
      <c r="S7590" s="43"/>
      <c r="U7590" s="43"/>
    </row>
    <row r="7591" spans="19:21" x14ac:dyDescent="0.35">
      <c r="S7591" s="43"/>
      <c r="U7591" s="43"/>
    </row>
    <row r="7592" spans="19:21" x14ac:dyDescent="0.35">
      <c r="S7592" s="43"/>
      <c r="U7592" s="43"/>
    </row>
    <row r="7593" spans="19:21" x14ac:dyDescent="0.35">
      <c r="S7593" s="43"/>
      <c r="U7593" s="43"/>
    </row>
    <row r="7594" spans="19:21" x14ac:dyDescent="0.35">
      <c r="S7594" s="43"/>
      <c r="U7594" s="43"/>
    </row>
    <row r="7595" spans="19:21" x14ac:dyDescent="0.35">
      <c r="S7595" s="43"/>
      <c r="U7595" s="43"/>
    </row>
    <row r="7596" spans="19:21" x14ac:dyDescent="0.35">
      <c r="S7596" s="43"/>
      <c r="U7596" s="43"/>
    </row>
    <row r="7597" spans="19:21" x14ac:dyDescent="0.35">
      <c r="S7597" s="43"/>
      <c r="U7597" s="43"/>
    </row>
    <row r="7598" spans="19:21" x14ac:dyDescent="0.35">
      <c r="S7598" s="43"/>
      <c r="U7598" s="43"/>
    </row>
    <row r="7599" spans="19:21" x14ac:dyDescent="0.35">
      <c r="S7599" s="43"/>
      <c r="U7599" s="43"/>
    </row>
    <row r="7600" spans="19:21" x14ac:dyDescent="0.35">
      <c r="S7600" s="43"/>
      <c r="U7600" s="43"/>
    </row>
    <row r="7601" spans="19:21" x14ac:dyDescent="0.35">
      <c r="S7601" s="43"/>
      <c r="U7601" s="43"/>
    </row>
    <row r="7602" spans="19:21" x14ac:dyDescent="0.35">
      <c r="S7602" s="43"/>
      <c r="U7602" s="43"/>
    </row>
    <row r="7603" spans="19:21" x14ac:dyDescent="0.35">
      <c r="S7603" s="43"/>
      <c r="U7603" s="43"/>
    </row>
    <row r="7604" spans="19:21" x14ac:dyDescent="0.35">
      <c r="S7604" s="43"/>
      <c r="U7604" s="43"/>
    </row>
    <row r="7605" spans="19:21" x14ac:dyDescent="0.35">
      <c r="S7605" s="43"/>
      <c r="U7605" s="43"/>
    </row>
    <row r="7606" spans="19:21" x14ac:dyDescent="0.35">
      <c r="S7606" s="43"/>
      <c r="U7606" s="43"/>
    </row>
    <row r="7607" spans="19:21" x14ac:dyDescent="0.35">
      <c r="S7607" s="43"/>
      <c r="U7607" s="43"/>
    </row>
    <row r="7608" spans="19:21" x14ac:dyDescent="0.35">
      <c r="S7608" s="43"/>
      <c r="U7608" s="43"/>
    </row>
    <row r="7609" spans="19:21" x14ac:dyDescent="0.35">
      <c r="S7609" s="43"/>
      <c r="U7609" s="43"/>
    </row>
    <row r="7610" spans="19:21" x14ac:dyDescent="0.35">
      <c r="S7610" s="43"/>
      <c r="U7610" s="43"/>
    </row>
    <row r="7611" spans="19:21" x14ac:dyDescent="0.35">
      <c r="S7611" s="43"/>
      <c r="U7611" s="43"/>
    </row>
    <row r="7612" spans="19:21" x14ac:dyDescent="0.35">
      <c r="S7612" s="43"/>
      <c r="U7612" s="43"/>
    </row>
    <row r="7613" spans="19:21" x14ac:dyDescent="0.35">
      <c r="S7613" s="43"/>
      <c r="U7613" s="43"/>
    </row>
    <row r="7614" spans="19:21" x14ac:dyDescent="0.35">
      <c r="S7614" s="43"/>
      <c r="U7614" s="43"/>
    </row>
    <row r="7615" spans="19:21" x14ac:dyDescent="0.35">
      <c r="S7615" s="43"/>
      <c r="U7615" s="43"/>
    </row>
    <row r="7616" spans="19:21" x14ac:dyDescent="0.35">
      <c r="S7616" s="43"/>
      <c r="U7616" s="43"/>
    </row>
    <row r="7617" spans="19:21" x14ac:dyDescent="0.35">
      <c r="S7617" s="43"/>
      <c r="U7617" s="43"/>
    </row>
    <row r="7618" spans="19:21" x14ac:dyDescent="0.35">
      <c r="S7618" s="43"/>
      <c r="U7618" s="43"/>
    </row>
    <row r="7619" spans="19:21" x14ac:dyDescent="0.35">
      <c r="S7619" s="43"/>
      <c r="U7619" s="43"/>
    </row>
    <row r="7620" spans="19:21" x14ac:dyDescent="0.35">
      <c r="S7620" s="43"/>
      <c r="U7620" s="43"/>
    </row>
    <row r="7621" spans="19:21" x14ac:dyDescent="0.35">
      <c r="S7621" s="43"/>
      <c r="U7621" s="43"/>
    </row>
    <row r="7622" spans="19:21" x14ac:dyDescent="0.35">
      <c r="S7622" s="43"/>
      <c r="U7622" s="43"/>
    </row>
    <row r="7623" spans="19:21" x14ac:dyDescent="0.35">
      <c r="S7623" s="43"/>
      <c r="U7623" s="43"/>
    </row>
    <row r="7624" spans="19:21" x14ac:dyDescent="0.35">
      <c r="S7624" s="43"/>
      <c r="U7624" s="43"/>
    </row>
    <row r="7625" spans="19:21" x14ac:dyDescent="0.35">
      <c r="S7625" s="43"/>
      <c r="U7625" s="43"/>
    </row>
    <row r="7626" spans="19:21" x14ac:dyDescent="0.35">
      <c r="S7626" s="43"/>
      <c r="U7626" s="43"/>
    </row>
    <row r="7627" spans="19:21" x14ac:dyDescent="0.35">
      <c r="S7627" s="43"/>
      <c r="U7627" s="43"/>
    </row>
    <row r="7628" spans="19:21" x14ac:dyDescent="0.35">
      <c r="S7628" s="43"/>
      <c r="U7628" s="43"/>
    </row>
    <row r="7629" spans="19:21" x14ac:dyDescent="0.35">
      <c r="S7629" s="43"/>
      <c r="U7629" s="43"/>
    </row>
    <row r="7630" spans="19:21" x14ac:dyDescent="0.35">
      <c r="S7630" s="43"/>
      <c r="U7630" s="43"/>
    </row>
    <row r="7631" spans="19:21" x14ac:dyDescent="0.35">
      <c r="S7631" s="43"/>
      <c r="U7631" s="43"/>
    </row>
    <row r="7632" spans="19:21" x14ac:dyDescent="0.35">
      <c r="S7632" s="43"/>
      <c r="U7632" s="43"/>
    </row>
    <row r="7633" spans="19:21" x14ac:dyDescent="0.35">
      <c r="S7633" s="43"/>
      <c r="U7633" s="43"/>
    </row>
    <row r="7634" spans="19:21" x14ac:dyDescent="0.35">
      <c r="S7634" s="43"/>
      <c r="U7634" s="43"/>
    </row>
    <row r="7635" spans="19:21" x14ac:dyDescent="0.35">
      <c r="S7635" s="43"/>
      <c r="U7635" s="43"/>
    </row>
    <row r="7636" spans="19:21" x14ac:dyDescent="0.35">
      <c r="S7636" s="43"/>
      <c r="U7636" s="43"/>
    </row>
    <row r="7637" spans="19:21" x14ac:dyDescent="0.35">
      <c r="S7637" s="43"/>
      <c r="U7637" s="43"/>
    </row>
    <row r="7638" spans="19:21" x14ac:dyDescent="0.35">
      <c r="S7638" s="43"/>
      <c r="U7638" s="43"/>
    </row>
    <row r="7639" spans="19:21" x14ac:dyDescent="0.35">
      <c r="S7639" s="43"/>
      <c r="U7639" s="43"/>
    </row>
    <row r="7640" spans="19:21" x14ac:dyDescent="0.35">
      <c r="S7640" s="43"/>
      <c r="U7640" s="43"/>
    </row>
    <row r="7641" spans="19:21" x14ac:dyDescent="0.35">
      <c r="S7641" s="43"/>
      <c r="U7641" s="43"/>
    </row>
    <row r="7642" spans="19:21" x14ac:dyDescent="0.35">
      <c r="S7642" s="43"/>
      <c r="U7642" s="43"/>
    </row>
    <row r="7643" spans="19:21" x14ac:dyDescent="0.35">
      <c r="S7643" s="43"/>
      <c r="U7643" s="43"/>
    </row>
    <row r="7644" spans="19:21" x14ac:dyDescent="0.35">
      <c r="S7644" s="43"/>
      <c r="U7644" s="43"/>
    </row>
    <row r="7645" spans="19:21" x14ac:dyDescent="0.35">
      <c r="S7645" s="43"/>
      <c r="U7645" s="43"/>
    </row>
    <row r="7646" spans="19:21" x14ac:dyDescent="0.35">
      <c r="S7646" s="43"/>
      <c r="U7646" s="43"/>
    </row>
    <row r="7647" spans="19:21" x14ac:dyDescent="0.35">
      <c r="S7647" s="43"/>
      <c r="U7647" s="43"/>
    </row>
    <row r="7648" spans="19:21" x14ac:dyDescent="0.35">
      <c r="S7648" s="43"/>
      <c r="U7648" s="43"/>
    </row>
    <row r="7649" spans="19:21" x14ac:dyDescent="0.35">
      <c r="S7649" s="43"/>
      <c r="U7649" s="43"/>
    </row>
    <row r="7650" spans="19:21" x14ac:dyDescent="0.35">
      <c r="S7650" s="43"/>
      <c r="U7650" s="43"/>
    </row>
    <row r="7651" spans="19:21" x14ac:dyDescent="0.35">
      <c r="S7651" s="43"/>
      <c r="U7651" s="43"/>
    </row>
    <row r="7652" spans="19:21" x14ac:dyDescent="0.35">
      <c r="S7652" s="43"/>
      <c r="U7652" s="43"/>
    </row>
    <row r="7653" spans="19:21" x14ac:dyDescent="0.35">
      <c r="S7653" s="43"/>
      <c r="U7653" s="43"/>
    </row>
    <row r="7654" spans="19:21" x14ac:dyDescent="0.35">
      <c r="S7654" s="43"/>
      <c r="U7654" s="43"/>
    </row>
    <row r="7655" spans="19:21" x14ac:dyDescent="0.35">
      <c r="S7655" s="43"/>
      <c r="U7655" s="43"/>
    </row>
    <row r="7656" spans="19:21" x14ac:dyDescent="0.35">
      <c r="S7656" s="43"/>
      <c r="U7656" s="43"/>
    </row>
    <row r="7657" spans="19:21" x14ac:dyDescent="0.35">
      <c r="S7657" s="43"/>
      <c r="U7657" s="43"/>
    </row>
    <row r="7658" spans="19:21" x14ac:dyDescent="0.35">
      <c r="S7658" s="43"/>
      <c r="U7658" s="43"/>
    </row>
    <row r="7659" spans="19:21" x14ac:dyDescent="0.35">
      <c r="S7659" s="43"/>
      <c r="U7659" s="43"/>
    </row>
    <row r="7660" spans="19:21" x14ac:dyDescent="0.35">
      <c r="S7660" s="43"/>
      <c r="U7660" s="43"/>
    </row>
    <row r="7661" spans="19:21" x14ac:dyDescent="0.35">
      <c r="S7661" s="43"/>
      <c r="U7661" s="43"/>
    </row>
    <row r="7662" spans="19:21" x14ac:dyDescent="0.35">
      <c r="S7662" s="43"/>
      <c r="U7662" s="43"/>
    </row>
    <row r="7663" spans="19:21" x14ac:dyDescent="0.35">
      <c r="S7663" s="43"/>
      <c r="U7663" s="43"/>
    </row>
    <row r="7664" spans="19:21" x14ac:dyDescent="0.35">
      <c r="S7664" s="43"/>
      <c r="U7664" s="43"/>
    </row>
    <row r="7665" spans="19:21" x14ac:dyDescent="0.35">
      <c r="S7665" s="43"/>
      <c r="U7665" s="43"/>
    </row>
    <row r="7666" spans="19:21" x14ac:dyDescent="0.35">
      <c r="S7666" s="43"/>
      <c r="U7666" s="43"/>
    </row>
    <row r="7667" spans="19:21" x14ac:dyDescent="0.35">
      <c r="S7667" s="43"/>
      <c r="U7667" s="43"/>
    </row>
    <row r="7668" spans="19:21" x14ac:dyDescent="0.35">
      <c r="S7668" s="43"/>
      <c r="U7668" s="43"/>
    </row>
    <row r="7669" spans="19:21" x14ac:dyDescent="0.35">
      <c r="S7669" s="43"/>
      <c r="U7669" s="43"/>
    </row>
    <row r="7670" spans="19:21" x14ac:dyDescent="0.35">
      <c r="S7670" s="43"/>
      <c r="U7670" s="43"/>
    </row>
    <row r="7671" spans="19:21" x14ac:dyDescent="0.35">
      <c r="S7671" s="43"/>
      <c r="U7671" s="43"/>
    </row>
    <row r="7672" spans="19:21" x14ac:dyDescent="0.35">
      <c r="S7672" s="43"/>
      <c r="U7672" s="43"/>
    </row>
    <row r="7673" spans="19:21" x14ac:dyDescent="0.35">
      <c r="S7673" s="43"/>
      <c r="U7673" s="43"/>
    </row>
    <row r="7674" spans="19:21" x14ac:dyDescent="0.35">
      <c r="S7674" s="43"/>
      <c r="U7674" s="43"/>
    </row>
    <row r="7675" spans="19:21" x14ac:dyDescent="0.35">
      <c r="S7675" s="43"/>
      <c r="U7675" s="43"/>
    </row>
    <row r="7676" spans="19:21" x14ac:dyDescent="0.35">
      <c r="S7676" s="43"/>
      <c r="U7676" s="43"/>
    </row>
    <row r="7677" spans="19:21" x14ac:dyDescent="0.35">
      <c r="S7677" s="43"/>
      <c r="U7677" s="43"/>
    </row>
    <row r="7678" spans="19:21" x14ac:dyDescent="0.35">
      <c r="S7678" s="43"/>
      <c r="U7678" s="43"/>
    </row>
    <row r="7679" spans="19:21" x14ac:dyDescent="0.35">
      <c r="S7679" s="43"/>
      <c r="U7679" s="43"/>
    </row>
    <row r="7680" spans="19:21" x14ac:dyDescent="0.35">
      <c r="S7680" s="43"/>
      <c r="U7680" s="43"/>
    </row>
    <row r="7681" spans="19:21" x14ac:dyDescent="0.35">
      <c r="S7681" s="43"/>
      <c r="U7681" s="43"/>
    </row>
    <row r="7682" spans="19:21" x14ac:dyDescent="0.35">
      <c r="S7682" s="43"/>
      <c r="U7682" s="43"/>
    </row>
    <row r="7683" spans="19:21" x14ac:dyDescent="0.35">
      <c r="S7683" s="43"/>
      <c r="U7683" s="43"/>
    </row>
    <row r="7684" spans="19:21" x14ac:dyDescent="0.35">
      <c r="S7684" s="43"/>
      <c r="U7684" s="43"/>
    </row>
    <row r="7685" spans="19:21" x14ac:dyDescent="0.35">
      <c r="S7685" s="43"/>
      <c r="U7685" s="43"/>
    </row>
    <row r="7686" spans="19:21" x14ac:dyDescent="0.35">
      <c r="S7686" s="43"/>
      <c r="U7686" s="43"/>
    </row>
    <row r="7687" spans="19:21" x14ac:dyDescent="0.35">
      <c r="S7687" s="43"/>
      <c r="U7687" s="43"/>
    </row>
    <row r="7688" spans="19:21" x14ac:dyDescent="0.35">
      <c r="S7688" s="43"/>
      <c r="U7688" s="43"/>
    </row>
    <row r="7689" spans="19:21" x14ac:dyDescent="0.35">
      <c r="S7689" s="43"/>
      <c r="U7689" s="43"/>
    </row>
    <row r="7690" spans="19:21" x14ac:dyDescent="0.35">
      <c r="S7690" s="43"/>
      <c r="U7690" s="43"/>
    </row>
    <row r="7691" spans="19:21" x14ac:dyDescent="0.35">
      <c r="S7691" s="43"/>
      <c r="U7691" s="43"/>
    </row>
    <row r="7692" spans="19:21" x14ac:dyDescent="0.35">
      <c r="S7692" s="43"/>
      <c r="U7692" s="43"/>
    </row>
    <row r="7693" spans="19:21" x14ac:dyDescent="0.35">
      <c r="S7693" s="43"/>
      <c r="U7693" s="43"/>
    </row>
    <row r="7694" spans="19:21" x14ac:dyDescent="0.35">
      <c r="S7694" s="43"/>
      <c r="U7694" s="43"/>
    </row>
    <row r="7695" spans="19:21" x14ac:dyDescent="0.35">
      <c r="S7695" s="43"/>
      <c r="U7695" s="43"/>
    </row>
    <row r="7696" spans="19:21" x14ac:dyDescent="0.35">
      <c r="S7696" s="43"/>
      <c r="U7696" s="43"/>
    </row>
    <row r="7697" spans="19:21" x14ac:dyDescent="0.35">
      <c r="S7697" s="43"/>
      <c r="U7697" s="43"/>
    </row>
    <row r="7698" spans="19:21" x14ac:dyDescent="0.35">
      <c r="S7698" s="43"/>
      <c r="U7698" s="43"/>
    </row>
    <row r="7699" spans="19:21" x14ac:dyDescent="0.35">
      <c r="S7699" s="43"/>
      <c r="U7699" s="43"/>
    </row>
    <row r="7700" spans="19:21" x14ac:dyDescent="0.35">
      <c r="S7700" s="43"/>
      <c r="U7700" s="43"/>
    </row>
    <row r="7701" spans="19:21" x14ac:dyDescent="0.35">
      <c r="S7701" s="43"/>
      <c r="U7701" s="43"/>
    </row>
    <row r="7702" spans="19:21" x14ac:dyDescent="0.35">
      <c r="S7702" s="43"/>
      <c r="U7702" s="43"/>
    </row>
    <row r="7703" spans="19:21" x14ac:dyDescent="0.35">
      <c r="S7703" s="43"/>
      <c r="U7703" s="43"/>
    </row>
    <row r="7704" spans="19:21" x14ac:dyDescent="0.35">
      <c r="S7704" s="43"/>
      <c r="U7704" s="43"/>
    </row>
    <row r="7705" spans="19:21" x14ac:dyDescent="0.35">
      <c r="S7705" s="43"/>
      <c r="U7705" s="43"/>
    </row>
    <row r="7706" spans="19:21" x14ac:dyDescent="0.35">
      <c r="S7706" s="43"/>
      <c r="U7706" s="43"/>
    </row>
    <row r="7707" spans="19:21" x14ac:dyDescent="0.35">
      <c r="S7707" s="43"/>
      <c r="U7707" s="43"/>
    </row>
    <row r="7708" spans="19:21" x14ac:dyDescent="0.35">
      <c r="S7708" s="43"/>
      <c r="U7708" s="43"/>
    </row>
    <row r="7709" spans="19:21" x14ac:dyDescent="0.35">
      <c r="S7709" s="43"/>
      <c r="U7709" s="43"/>
    </row>
    <row r="7710" spans="19:21" x14ac:dyDescent="0.35">
      <c r="S7710" s="43"/>
      <c r="U7710" s="43"/>
    </row>
    <row r="7711" spans="19:21" x14ac:dyDescent="0.35">
      <c r="S7711" s="43"/>
      <c r="U7711" s="43"/>
    </row>
    <row r="7712" spans="19:21" x14ac:dyDescent="0.35">
      <c r="S7712" s="43"/>
      <c r="U7712" s="43"/>
    </row>
    <row r="7713" spans="19:21" x14ac:dyDescent="0.35">
      <c r="S7713" s="43"/>
      <c r="U7713" s="43"/>
    </row>
    <row r="7714" spans="19:21" x14ac:dyDescent="0.35">
      <c r="S7714" s="43"/>
      <c r="U7714" s="43"/>
    </row>
    <row r="7715" spans="19:21" x14ac:dyDescent="0.35">
      <c r="S7715" s="43"/>
      <c r="U7715" s="43"/>
    </row>
    <row r="7716" spans="19:21" x14ac:dyDescent="0.35">
      <c r="S7716" s="43"/>
      <c r="U7716" s="43"/>
    </row>
    <row r="7717" spans="19:21" x14ac:dyDescent="0.35">
      <c r="S7717" s="43"/>
      <c r="U7717" s="43"/>
    </row>
    <row r="7718" spans="19:21" x14ac:dyDescent="0.35">
      <c r="S7718" s="43"/>
      <c r="U7718" s="43"/>
    </row>
    <row r="7719" spans="19:21" x14ac:dyDescent="0.35">
      <c r="S7719" s="43"/>
      <c r="U7719" s="43"/>
    </row>
    <row r="7720" spans="19:21" x14ac:dyDescent="0.35">
      <c r="S7720" s="43"/>
      <c r="U7720" s="43"/>
    </row>
    <row r="7721" spans="19:21" x14ac:dyDescent="0.35">
      <c r="S7721" s="43"/>
      <c r="U7721" s="43"/>
    </row>
    <row r="7722" spans="19:21" x14ac:dyDescent="0.35">
      <c r="S7722" s="43"/>
      <c r="U7722" s="43"/>
    </row>
    <row r="7723" spans="19:21" x14ac:dyDescent="0.35">
      <c r="S7723" s="43"/>
      <c r="U7723" s="43"/>
    </row>
    <row r="7724" spans="19:21" x14ac:dyDescent="0.35">
      <c r="S7724" s="43"/>
      <c r="U7724" s="43"/>
    </row>
    <row r="7725" spans="19:21" x14ac:dyDescent="0.35">
      <c r="S7725" s="43"/>
      <c r="U7725" s="43"/>
    </row>
    <row r="7726" spans="19:21" x14ac:dyDescent="0.35">
      <c r="S7726" s="43"/>
      <c r="U7726" s="43"/>
    </row>
    <row r="7727" spans="19:21" x14ac:dyDescent="0.35">
      <c r="S7727" s="43"/>
      <c r="U7727" s="43"/>
    </row>
    <row r="7728" spans="19:21" x14ac:dyDescent="0.35">
      <c r="S7728" s="43"/>
      <c r="U7728" s="43"/>
    </row>
    <row r="7729" spans="19:21" x14ac:dyDescent="0.35">
      <c r="S7729" s="43"/>
      <c r="U7729" s="43"/>
    </row>
    <row r="7730" spans="19:21" x14ac:dyDescent="0.35">
      <c r="S7730" s="43"/>
      <c r="U7730" s="43"/>
    </row>
    <row r="7731" spans="19:21" x14ac:dyDescent="0.35">
      <c r="S7731" s="43"/>
      <c r="U7731" s="43"/>
    </row>
    <row r="7732" spans="19:21" x14ac:dyDescent="0.35">
      <c r="S7732" s="43"/>
      <c r="U7732" s="43"/>
    </row>
    <row r="7733" spans="19:21" x14ac:dyDescent="0.35">
      <c r="S7733" s="43"/>
      <c r="U7733" s="43"/>
    </row>
    <row r="7734" spans="19:21" x14ac:dyDescent="0.35">
      <c r="S7734" s="43"/>
      <c r="U7734" s="43"/>
    </row>
    <row r="7735" spans="19:21" x14ac:dyDescent="0.35">
      <c r="S7735" s="43"/>
      <c r="U7735" s="43"/>
    </row>
    <row r="7736" spans="19:21" x14ac:dyDescent="0.35">
      <c r="S7736" s="43"/>
      <c r="U7736" s="43"/>
    </row>
    <row r="7737" spans="19:21" x14ac:dyDescent="0.35">
      <c r="S7737" s="43"/>
      <c r="U7737" s="43"/>
    </row>
    <row r="7738" spans="19:21" x14ac:dyDescent="0.35">
      <c r="S7738" s="43"/>
      <c r="U7738" s="43"/>
    </row>
    <row r="7739" spans="19:21" x14ac:dyDescent="0.35">
      <c r="S7739" s="43"/>
      <c r="U7739" s="43"/>
    </row>
    <row r="7740" spans="19:21" x14ac:dyDescent="0.35">
      <c r="S7740" s="43"/>
      <c r="U7740" s="43"/>
    </row>
    <row r="7741" spans="19:21" x14ac:dyDescent="0.35">
      <c r="S7741" s="43"/>
      <c r="U7741" s="43"/>
    </row>
    <row r="7742" spans="19:21" x14ac:dyDescent="0.35">
      <c r="S7742" s="43"/>
      <c r="U7742" s="43"/>
    </row>
    <row r="7743" spans="19:21" x14ac:dyDescent="0.35">
      <c r="S7743" s="43"/>
      <c r="U7743" s="43"/>
    </row>
    <row r="7744" spans="19:21" x14ac:dyDescent="0.35">
      <c r="S7744" s="43"/>
      <c r="U7744" s="43"/>
    </row>
    <row r="7745" spans="19:21" x14ac:dyDescent="0.35">
      <c r="S7745" s="43"/>
      <c r="U7745" s="43"/>
    </row>
    <row r="7746" spans="19:21" x14ac:dyDescent="0.35">
      <c r="S7746" s="43"/>
      <c r="U7746" s="43"/>
    </row>
    <row r="7747" spans="19:21" x14ac:dyDescent="0.35">
      <c r="S7747" s="43"/>
      <c r="U7747" s="43"/>
    </row>
    <row r="7748" spans="19:21" x14ac:dyDescent="0.35">
      <c r="S7748" s="43"/>
      <c r="U7748" s="43"/>
    </row>
    <row r="7749" spans="19:21" x14ac:dyDescent="0.35">
      <c r="S7749" s="43"/>
      <c r="U7749" s="43"/>
    </row>
    <row r="7750" spans="19:21" x14ac:dyDescent="0.35">
      <c r="S7750" s="43"/>
      <c r="U7750" s="43"/>
    </row>
    <row r="7751" spans="19:21" x14ac:dyDescent="0.35">
      <c r="S7751" s="43"/>
      <c r="U7751" s="43"/>
    </row>
    <row r="7752" spans="19:21" x14ac:dyDescent="0.35">
      <c r="S7752" s="43"/>
      <c r="U7752" s="43"/>
    </row>
    <row r="7753" spans="19:21" x14ac:dyDescent="0.35">
      <c r="S7753" s="43"/>
      <c r="U7753" s="43"/>
    </row>
    <row r="7754" spans="19:21" x14ac:dyDescent="0.35">
      <c r="S7754" s="43"/>
      <c r="U7754" s="43"/>
    </row>
    <row r="7755" spans="19:21" x14ac:dyDescent="0.35">
      <c r="S7755" s="43"/>
      <c r="U7755" s="43"/>
    </row>
    <row r="7756" spans="19:21" x14ac:dyDescent="0.35">
      <c r="S7756" s="43"/>
      <c r="U7756" s="43"/>
    </row>
    <row r="7757" spans="19:21" x14ac:dyDescent="0.35">
      <c r="S7757" s="43"/>
      <c r="U7757" s="43"/>
    </row>
    <row r="7758" spans="19:21" x14ac:dyDescent="0.35">
      <c r="S7758" s="43"/>
      <c r="U7758" s="43"/>
    </row>
    <row r="7759" spans="19:21" x14ac:dyDescent="0.35">
      <c r="S7759" s="43"/>
      <c r="U7759" s="43"/>
    </row>
    <row r="7760" spans="19:21" x14ac:dyDescent="0.35">
      <c r="S7760" s="43"/>
      <c r="U7760" s="43"/>
    </row>
    <row r="7761" spans="19:21" x14ac:dyDescent="0.35">
      <c r="S7761" s="43"/>
      <c r="U7761" s="43"/>
    </row>
    <row r="7762" spans="19:21" x14ac:dyDescent="0.35">
      <c r="S7762" s="43"/>
      <c r="U7762" s="43"/>
    </row>
    <row r="7763" spans="19:21" x14ac:dyDescent="0.35">
      <c r="S7763" s="43"/>
      <c r="U7763" s="43"/>
    </row>
    <row r="7764" spans="19:21" x14ac:dyDescent="0.35">
      <c r="S7764" s="43"/>
      <c r="U7764" s="43"/>
    </row>
    <row r="7765" spans="19:21" x14ac:dyDescent="0.35">
      <c r="S7765" s="43"/>
      <c r="U7765" s="43"/>
    </row>
    <row r="7766" spans="19:21" x14ac:dyDescent="0.35">
      <c r="S7766" s="43"/>
      <c r="U7766" s="43"/>
    </row>
    <row r="7767" spans="19:21" x14ac:dyDescent="0.35">
      <c r="S7767" s="43"/>
      <c r="U7767" s="43"/>
    </row>
    <row r="7768" spans="19:21" x14ac:dyDescent="0.35">
      <c r="S7768" s="43"/>
      <c r="U7768" s="43"/>
    </row>
    <row r="7769" spans="19:21" x14ac:dyDescent="0.35">
      <c r="S7769" s="43"/>
      <c r="U7769" s="43"/>
    </row>
    <row r="7770" spans="19:21" x14ac:dyDescent="0.35">
      <c r="S7770" s="43"/>
      <c r="U7770" s="43"/>
    </row>
    <row r="7771" spans="19:21" x14ac:dyDescent="0.35">
      <c r="S7771" s="43"/>
      <c r="U7771" s="43"/>
    </row>
    <row r="7772" spans="19:21" x14ac:dyDescent="0.35">
      <c r="S7772" s="43"/>
      <c r="U7772" s="43"/>
    </row>
    <row r="7773" spans="19:21" x14ac:dyDescent="0.35">
      <c r="S7773" s="43"/>
      <c r="U7773" s="43"/>
    </row>
    <row r="7774" spans="19:21" x14ac:dyDescent="0.35">
      <c r="S7774" s="43"/>
      <c r="U7774" s="43"/>
    </row>
    <row r="7775" spans="19:21" x14ac:dyDescent="0.35">
      <c r="S7775" s="43"/>
      <c r="U7775" s="43"/>
    </row>
    <row r="7776" spans="19:21" x14ac:dyDescent="0.35">
      <c r="S7776" s="43"/>
      <c r="U7776" s="43"/>
    </row>
    <row r="7777" spans="19:21" x14ac:dyDescent="0.35">
      <c r="S7777" s="43"/>
      <c r="U7777" s="43"/>
    </row>
    <row r="7778" spans="19:21" x14ac:dyDescent="0.35">
      <c r="S7778" s="43"/>
      <c r="U7778" s="43"/>
    </row>
    <row r="7779" spans="19:21" x14ac:dyDescent="0.35">
      <c r="S7779" s="43"/>
      <c r="U7779" s="43"/>
    </row>
    <row r="7780" spans="19:21" x14ac:dyDescent="0.35">
      <c r="S7780" s="43"/>
      <c r="U7780" s="43"/>
    </row>
    <row r="7781" spans="19:21" x14ac:dyDescent="0.35">
      <c r="S7781" s="43"/>
      <c r="U7781" s="43"/>
    </row>
    <row r="7782" spans="19:21" x14ac:dyDescent="0.35">
      <c r="S7782" s="43"/>
      <c r="U7782" s="43"/>
    </row>
    <row r="7783" spans="19:21" x14ac:dyDescent="0.35">
      <c r="S7783" s="43"/>
      <c r="U7783" s="43"/>
    </row>
    <row r="7784" spans="19:21" x14ac:dyDescent="0.35">
      <c r="S7784" s="43"/>
      <c r="U7784" s="43"/>
    </row>
    <row r="7785" spans="19:21" x14ac:dyDescent="0.35">
      <c r="S7785" s="43"/>
      <c r="U7785" s="43"/>
    </row>
    <row r="7786" spans="19:21" x14ac:dyDescent="0.35">
      <c r="S7786" s="43"/>
      <c r="U7786" s="43"/>
    </row>
    <row r="7787" spans="19:21" x14ac:dyDescent="0.35">
      <c r="S7787" s="43"/>
      <c r="U7787" s="43"/>
    </row>
    <row r="7788" spans="19:21" x14ac:dyDescent="0.35">
      <c r="S7788" s="43"/>
      <c r="U7788" s="43"/>
    </row>
    <row r="7789" spans="19:21" x14ac:dyDescent="0.35">
      <c r="S7789" s="43"/>
      <c r="U7789" s="43"/>
    </row>
    <row r="7790" spans="19:21" x14ac:dyDescent="0.35">
      <c r="S7790" s="43"/>
      <c r="U7790" s="43"/>
    </row>
    <row r="7791" spans="19:21" x14ac:dyDescent="0.35">
      <c r="S7791" s="43"/>
      <c r="U7791" s="43"/>
    </row>
    <row r="7792" spans="19:21" x14ac:dyDescent="0.35">
      <c r="S7792" s="43"/>
      <c r="U7792" s="43"/>
    </row>
    <row r="7793" spans="19:21" x14ac:dyDescent="0.35">
      <c r="S7793" s="43"/>
      <c r="U7793" s="43"/>
    </row>
    <row r="7794" spans="19:21" x14ac:dyDescent="0.35">
      <c r="S7794" s="43"/>
      <c r="U7794" s="43"/>
    </row>
    <row r="7795" spans="19:21" x14ac:dyDescent="0.35">
      <c r="S7795" s="43"/>
      <c r="U7795" s="43"/>
    </row>
    <row r="7796" spans="19:21" x14ac:dyDescent="0.35">
      <c r="S7796" s="43"/>
      <c r="U7796" s="43"/>
    </row>
    <row r="7797" spans="19:21" x14ac:dyDescent="0.35">
      <c r="S7797" s="43"/>
      <c r="U7797" s="43"/>
    </row>
    <row r="7798" spans="19:21" x14ac:dyDescent="0.35">
      <c r="S7798" s="43"/>
      <c r="U7798" s="43"/>
    </row>
    <row r="7799" spans="19:21" x14ac:dyDescent="0.35">
      <c r="S7799" s="43"/>
      <c r="U7799" s="43"/>
    </row>
    <row r="7800" spans="19:21" x14ac:dyDescent="0.35">
      <c r="S7800" s="43"/>
      <c r="U7800" s="43"/>
    </row>
    <row r="7801" spans="19:21" x14ac:dyDescent="0.35">
      <c r="S7801" s="43"/>
      <c r="U7801" s="43"/>
    </row>
    <row r="7802" spans="19:21" x14ac:dyDescent="0.35">
      <c r="S7802" s="43"/>
      <c r="U7802" s="43"/>
    </row>
    <row r="7803" spans="19:21" x14ac:dyDescent="0.35">
      <c r="S7803" s="43"/>
      <c r="U7803" s="43"/>
    </row>
    <row r="7804" spans="19:21" x14ac:dyDescent="0.35">
      <c r="S7804" s="43"/>
      <c r="U7804" s="43"/>
    </row>
    <row r="7805" spans="19:21" x14ac:dyDescent="0.35">
      <c r="S7805" s="43"/>
      <c r="U7805" s="43"/>
    </row>
    <row r="7806" spans="19:21" x14ac:dyDescent="0.35">
      <c r="S7806" s="43"/>
      <c r="U7806" s="43"/>
    </row>
    <row r="7807" spans="19:21" x14ac:dyDescent="0.35">
      <c r="S7807" s="43"/>
      <c r="U7807" s="43"/>
    </row>
    <row r="7808" spans="19:21" x14ac:dyDescent="0.35">
      <c r="S7808" s="43"/>
      <c r="U7808" s="43"/>
    </row>
    <row r="7809" spans="19:21" x14ac:dyDescent="0.35">
      <c r="S7809" s="43"/>
      <c r="U7809" s="43"/>
    </row>
    <row r="7810" spans="19:21" x14ac:dyDescent="0.35">
      <c r="S7810" s="43"/>
      <c r="U7810" s="43"/>
    </row>
    <row r="7811" spans="19:21" x14ac:dyDescent="0.35">
      <c r="S7811" s="43"/>
      <c r="U7811" s="43"/>
    </row>
    <row r="7812" spans="19:21" x14ac:dyDescent="0.35">
      <c r="S7812" s="43"/>
      <c r="U7812" s="43"/>
    </row>
    <row r="7813" spans="19:21" x14ac:dyDescent="0.35">
      <c r="S7813" s="43"/>
      <c r="U7813" s="43"/>
    </row>
    <row r="7814" spans="19:21" x14ac:dyDescent="0.35">
      <c r="S7814" s="43"/>
      <c r="U7814" s="43"/>
    </row>
    <row r="7815" spans="19:21" x14ac:dyDescent="0.35">
      <c r="S7815" s="43"/>
      <c r="U7815" s="43"/>
    </row>
    <row r="7816" spans="19:21" x14ac:dyDescent="0.35">
      <c r="S7816" s="43"/>
      <c r="U7816" s="43"/>
    </row>
    <row r="7817" spans="19:21" x14ac:dyDescent="0.35">
      <c r="S7817" s="43"/>
      <c r="U7817" s="43"/>
    </row>
    <row r="7818" spans="19:21" x14ac:dyDescent="0.35">
      <c r="S7818" s="43"/>
      <c r="U7818" s="43"/>
    </row>
    <row r="7819" spans="19:21" x14ac:dyDescent="0.35">
      <c r="S7819" s="43"/>
      <c r="U7819" s="43"/>
    </row>
    <row r="7820" spans="19:21" x14ac:dyDescent="0.35">
      <c r="S7820" s="43"/>
      <c r="U7820" s="43"/>
    </row>
    <row r="7821" spans="19:21" x14ac:dyDescent="0.35">
      <c r="S7821" s="43"/>
      <c r="U7821" s="43"/>
    </row>
    <row r="7822" spans="19:21" x14ac:dyDescent="0.35">
      <c r="S7822" s="43"/>
      <c r="U7822" s="43"/>
    </row>
    <row r="7823" spans="19:21" x14ac:dyDescent="0.35">
      <c r="S7823" s="43"/>
      <c r="U7823" s="43"/>
    </row>
    <row r="7824" spans="19:21" x14ac:dyDescent="0.35">
      <c r="S7824" s="43"/>
      <c r="U7824" s="43"/>
    </row>
    <row r="7825" spans="19:21" x14ac:dyDescent="0.35">
      <c r="S7825" s="43"/>
      <c r="U7825" s="43"/>
    </row>
    <row r="7826" spans="19:21" x14ac:dyDescent="0.35">
      <c r="S7826" s="43"/>
      <c r="U7826" s="43"/>
    </row>
    <row r="7827" spans="19:21" x14ac:dyDescent="0.35">
      <c r="S7827" s="43"/>
      <c r="U7827" s="43"/>
    </row>
    <row r="7828" spans="19:21" x14ac:dyDescent="0.35">
      <c r="S7828" s="43"/>
      <c r="U7828" s="43"/>
    </row>
    <row r="7829" spans="19:21" x14ac:dyDescent="0.35">
      <c r="S7829" s="43"/>
      <c r="U7829" s="43"/>
    </row>
    <row r="7830" spans="19:21" x14ac:dyDescent="0.35">
      <c r="S7830" s="43"/>
      <c r="U7830" s="43"/>
    </row>
    <row r="7831" spans="19:21" x14ac:dyDescent="0.35">
      <c r="S7831" s="43"/>
      <c r="U7831" s="43"/>
    </row>
    <row r="7832" spans="19:21" x14ac:dyDescent="0.35">
      <c r="S7832" s="43"/>
      <c r="U7832" s="43"/>
    </row>
    <row r="7833" spans="19:21" x14ac:dyDescent="0.35">
      <c r="S7833" s="43"/>
      <c r="U7833" s="43"/>
    </row>
    <row r="7834" spans="19:21" x14ac:dyDescent="0.35">
      <c r="S7834" s="43"/>
      <c r="U7834" s="43"/>
    </row>
    <row r="7835" spans="19:21" x14ac:dyDescent="0.35">
      <c r="S7835" s="43"/>
      <c r="U7835" s="43"/>
    </row>
    <row r="7836" spans="19:21" x14ac:dyDescent="0.35">
      <c r="S7836" s="43"/>
      <c r="U7836" s="43"/>
    </row>
    <row r="7837" spans="19:21" x14ac:dyDescent="0.35">
      <c r="S7837" s="43"/>
      <c r="U7837" s="43"/>
    </row>
    <row r="7838" spans="19:21" x14ac:dyDescent="0.35">
      <c r="S7838" s="43"/>
      <c r="U7838" s="43"/>
    </row>
    <row r="7839" spans="19:21" x14ac:dyDescent="0.35">
      <c r="S7839" s="43"/>
      <c r="U7839" s="43"/>
    </row>
    <row r="7840" spans="19:21" x14ac:dyDescent="0.35">
      <c r="S7840" s="43"/>
      <c r="U7840" s="43"/>
    </row>
    <row r="7841" spans="19:21" x14ac:dyDescent="0.35">
      <c r="S7841" s="43"/>
      <c r="U7841" s="43"/>
    </row>
    <row r="7842" spans="19:21" x14ac:dyDescent="0.35">
      <c r="S7842" s="43"/>
      <c r="U7842" s="43"/>
    </row>
    <row r="7843" spans="19:21" x14ac:dyDescent="0.35">
      <c r="S7843" s="43"/>
      <c r="U7843" s="43"/>
    </row>
    <row r="7844" spans="19:21" x14ac:dyDescent="0.35">
      <c r="S7844" s="43"/>
      <c r="U7844" s="43"/>
    </row>
    <row r="7845" spans="19:21" x14ac:dyDescent="0.35">
      <c r="S7845" s="43"/>
      <c r="U7845" s="43"/>
    </row>
    <row r="7846" spans="19:21" x14ac:dyDescent="0.35">
      <c r="S7846" s="43"/>
      <c r="U7846" s="43"/>
    </row>
    <row r="7847" spans="19:21" x14ac:dyDescent="0.35">
      <c r="S7847" s="43"/>
      <c r="U7847" s="43"/>
    </row>
    <row r="7848" spans="19:21" x14ac:dyDescent="0.35">
      <c r="S7848" s="43"/>
      <c r="U7848" s="43"/>
    </row>
    <row r="7849" spans="19:21" x14ac:dyDescent="0.35">
      <c r="S7849" s="43"/>
      <c r="U7849" s="43"/>
    </row>
    <row r="7850" spans="19:21" x14ac:dyDescent="0.35">
      <c r="S7850" s="43"/>
      <c r="U7850" s="43"/>
    </row>
    <row r="7851" spans="19:21" x14ac:dyDescent="0.35">
      <c r="S7851" s="43"/>
      <c r="U7851" s="43"/>
    </row>
    <row r="7852" spans="19:21" x14ac:dyDescent="0.35">
      <c r="S7852" s="43"/>
      <c r="U7852" s="43"/>
    </row>
    <row r="7853" spans="19:21" x14ac:dyDescent="0.35">
      <c r="S7853" s="43"/>
      <c r="U7853" s="43"/>
    </row>
    <row r="7854" spans="19:21" x14ac:dyDescent="0.35">
      <c r="S7854" s="43"/>
      <c r="U7854" s="43"/>
    </row>
    <row r="7855" spans="19:21" x14ac:dyDescent="0.35">
      <c r="S7855" s="43"/>
      <c r="U7855" s="43"/>
    </row>
    <row r="7856" spans="19:21" x14ac:dyDescent="0.35">
      <c r="S7856" s="43"/>
      <c r="U7856" s="43"/>
    </row>
    <row r="7857" spans="19:21" x14ac:dyDescent="0.35">
      <c r="S7857" s="43"/>
      <c r="U7857" s="43"/>
    </row>
    <row r="7858" spans="19:21" x14ac:dyDescent="0.35">
      <c r="S7858" s="43"/>
      <c r="U7858" s="43"/>
    </row>
    <row r="7859" spans="19:21" x14ac:dyDescent="0.35">
      <c r="S7859" s="43"/>
      <c r="U7859" s="43"/>
    </row>
    <row r="7860" spans="19:21" x14ac:dyDescent="0.35">
      <c r="S7860" s="43"/>
      <c r="U7860" s="43"/>
    </row>
    <row r="7861" spans="19:21" x14ac:dyDescent="0.35">
      <c r="S7861" s="43"/>
      <c r="U7861" s="43"/>
    </row>
    <row r="7862" spans="19:21" x14ac:dyDescent="0.35">
      <c r="S7862" s="43"/>
      <c r="U7862" s="43"/>
    </row>
    <row r="7863" spans="19:21" x14ac:dyDescent="0.35">
      <c r="S7863" s="43"/>
      <c r="U7863" s="43"/>
    </row>
    <row r="7864" spans="19:21" x14ac:dyDescent="0.35">
      <c r="S7864" s="43"/>
      <c r="U7864" s="43"/>
    </row>
    <row r="7865" spans="19:21" x14ac:dyDescent="0.35">
      <c r="S7865" s="43"/>
      <c r="U7865" s="43"/>
    </row>
    <row r="7866" spans="19:21" x14ac:dyDescent="0.35">
      <c r="S7866" s="43"/>
      <c r="U7866" s="43"/>
    </row>
    <row r="7867" spans="19:21" x14ac:dyDescent="0.35">
      <c r="S7867" s="43"/>
      <c r="U7867" s="43"/>
    </row>
    <row r="7868" spans="19:21" x14ac:dyDescent="0.35">
      <c r="S7868" s="43"/>
      <c r="U7868" s="43"/>
    </row>
    <row r="7869" spans="19:21" x14ac:dyDescent="0.35">
      <c r="S7869" s="43"/>
      <c r="U7869" s="43"/>
    </row>
    <row r="7870" spans="19:21" x14ac:dyDescent="0.35">
      <c r="S7870" s="43"/>
      <c r="U7870" s="43"/>
    </row>
    <row r="7871" spans="19:21" x14ac:dyDescent="0.35">
      <c r="S7871" s="43"/>
      <c r="U7871" s="43"/>
    </row>
    <row r="7872" spans="19:21" x14ac:dyDescent="0.35">
      <c r="S7872" s="43"/>
      <c r="U7872" s="43"/>
    </row>
    <row r="7873" spans="19:21" x14ac:dyDescent="0.35">
      <c r="S7873" s="43"/>
      <c r="U7873" s="43"/>
    </row>
    <row r="7874" spans="19:21" x14ac:dyDescent="0.35">
      <c r="S7874" s="43"/>
      <c r="U7874" s="43"/>
    </row>
    <row r="7875" spans="19:21" x14ac:dyDescent="0.35">
      <c r="S7875" s="43"/>
      <c r="U7875" s="43"/>
    </row>
    <row r="7876" spans="19:21" x14ac:dyDescent="0.35">
      <c r="S7876" s="43"/>
      <c r="U7876" s="43"/>
    </row>
    <row r="7877" spans="19:21" x14ac:dyDescent="0.35">
      <c r="S7877" s="43"/>
      <c r="U7877" s="43"/>
    </row>
    <row r="7878" spans="19:21" x14ac:dyDescent="0.35">
      <c r="S7878" s="43"/>
      <c r="U7878" s="43"/>
    </row>
    <row r="7879" spans="19:21" x14ac:dyDescent="0.35">
      <c r="S7879" s="43"/>
      <c r="U7879" s="43"/>
    </row>
    <row r="7880" spans="19:21" x14ac:dyDescent="0.35">
      <c r="S7880" s="43"/>
      <c r="U7880" s="43"/>
    </row>
    <row r="7881" spans="19:21" x14ac:dyDescent="0.35">
      <c r="S7881" s="43"/>
      <c r="U7881" s="43"/>
    </row>
    <row r="7882" spans="19:21" x14ac:dyDescent="0.35">
      <c r="S7882" s="43"/>
      <c r="U7882" s="43"/>
    </row>
    <row r="7883" spans="19:21" x14ac:dyDescent="0.35">
      <c r="S7883" s="43"/>
      <c r="U7883" s="43"/>
    </row>
    <row r="7884" spans="19:21" x14ac:dyDescent="0.35">
      <c r="S7884" s="43"/>
      <c r="U7884" s="43"/>
    </row>
    <row r="7885" spans="19:21" x14ac:dyDescent="0.35">
      <c r="S7885" s="43"/>
      <c r="U7885" s="43"/>
    </row>
    <row r="7886" spans="19:21" x14ac:dyDescent="0.35">
      <c r="S7886" s="43"/>
      <c r="U7886" s="43"/>
    </row>
    <row r="7887" spans="19:21" x14ac:dyDescent="0.35">
      <c r="S7887" s="43"/>
      <c r="U7887" s="43"/>
    </row>
    <row r="7888" spans="19:21" x14ac:dyDescent="0.35">
      <c r="S7888" s="43"/>
      <c r="U7888" s="43"/>
    </row>
    <row r="7889" spans="19:21" x14ac:dyDescent="0.35">
      <c r="S7889" s="43"/>
      <c r="U7889" s="43"/>
    </row>
    <row r="7890" spans="19:21" x14ac:dyDescent="0.35">
      <c r="S7890" s="43"/>
      <c r="U7890" s="43"/>
    </row>
    <row r="7891" spans="19:21" x14ac:dyDescent="0.35">
      <c r="S7891" s="43"/>
      <c r="U7891" s="43"/>
    </row>
    <row r="7892" spans="19:21" x14ac:dyDescent="0.35">
      <c r="S7892" s="43"/>
      <c r="U7892" s="43"/>
    </row>
    <row r="7893" spans="19:21" x14ac:dyDescent="0.35">
      <c r="S7893" s="43"/>
      <c r="U7893" s="43"/>
    </row>
    <row r="7894" spans="19:21" x14ac:dyDescent="0.35">
      <c r="S7894" s="43"/>
      <c r="U7894" s="43"/>
    </row>
    <row r="7895" spans="19:21" x14ac:dyDescent="0.35">
      <c r="S7895" s="43"/>
      <c r="U7895" s="43"/>
    </row>
    <row r="7896" spans="19:21" x14ac:dyDescent="0.35">
      <c r="S7896" s="43"/>
      <c r="U7896" s="43"/>
    </row>
    <row r="7897" spans="19:21" x14ac:dyDescent="0.35">
      <c r="S7897" s="43"/>
      <c r="U7897" s="43"/>
    </row>
    <row r="7898" spans="19:21" x14ac:dyDescent="0.35">
      <c r="S7898" s="43"/>
      <c r="U7898" s="43"/>
    </row>
    <row r="7899" spans="19:21" x14ac:dyDescent="0.35">
      <c r="S7899" s="43"/>
      <c r="U7899" s="43"/>
    </row>
    <row r="7900" spans="19:21" x14ac:dyDescent="0.35">
      <c r="S7900" s="43"/>
      <c r="U7900" s="43"/>
    </row>
    <row r="7901" spans="19:21" x14ac:dyDescent="0.35">
      <c r="S7901" s="43"/>
      <c r="U7901" s="43"/>
    </row>
    <row r="7902" spans="19:21" x14ac:dyDescent="0.35">
      <c r="S7902" s="43"/>
      <c r="U7902" s="43"/>
    </row>
    <row r="7903" spans="19:21" x14ac:dyDescent="0.35">
      <c r="S7903" s="43"/>
      <c r="U7903" s="43"/>
    </row>
    <row r="7904" spans="19:21" x14ac:dyDescent="0.35">
      <c r="S7904" s="43"/>
      <c r="U7904" s="43"/>
    </row>
    <row r="7905" spans="19:21" x14ac:dyDescent="0.35">
      <c r="S7905" s="43"/>
      <c r="U7905" s="43"/>
    </row>
    <row r="7906" spans="19:21" x14ac:dyDescent="0.35">
      <c r="S7906" s="43"/>
      <c r="U7906" s="43"/>
    </row>
    <row r="7907" spans="19:21" x14ac:dyDescent="0.35">
      <c r="S7907" s="43"/>
      <c r="U7907" s="43"/>
    </row>
    <row r="7908" spans="19:21" x14ac:dyDescent="0.35">
      <c r="S7908" s="43"/>
      <c r="U7908" s="43"/>
    </row>
    <row r="7909" spans="19:21" x14ac:dyDescent="0.35">
      <c r="S7909" s="43"/>
      <c r="U7909" s="43"/>
    </row>
    <row r="7910" spans="19:21" x14ac:dyDescent="0.35">
      <c r="S7910" s="43"/>
      <c r="U7910" s="43"/>
    </row>
    <row r="7911" spans="19:21" x14ac:dyDescent="0.35">
      <c r="S7911" s="43"/>
      <c r="U7911" s="43"/>
    </row>
    <row r="7912" spans="19:21" x14ac:dyDescent="0.35">
      <c r="S7912" s="43"/>
      <c r="U7912" s="43"/>
    </row>
    <row r="7913" spans="19:21" x14ac:dyDescent="0.35">
      <c r="S7913" s="43"/>
      <c r="U7913" s="43"/>
    </row>
    <row r="7914" spans="19:21" x14ac:dyDescent="0.35">
      <c r="S7914" s="43"/>
      <c r="U7914" s="43"/>
    </row>
    <row r="7915" spans="19:21" x14ac:dyDescent="0.35">
      <c r="S7915" s="43"/>
      <c r="U7915" s="43"/>
    </row>
    <row r="7916" spans="19:21" x14ac:dyDescent="0.35">
      <c r="S7916" s="43"/>
      <c r="U7916" s="43"/>
    </row>
    <row r="7917" spans="19:21" x14ac:dyDescent="0.35">
      <c r="S7917" s="43"/>
      <c r="U7917" s="43"/>
    </row>
    <row r="7918" spans="19:21" x14ac:dyDescent="0.35">
      <c r="S7918" s="43"/>
      <c r="U7918" s="43"/>
    </row>
    <row r="7919" spans="19:21" x14ac:dyDescent="0.35">
      <c r="S7919" s="43"/>
      <c r="U7919" s="43"/>
    </row>
    <row r="7920" spans="19:21" x14ac:dyDescent="0.35">
      <c r="S7920" s="43"/>
      <c r="U7920" s="43"/>
    </row>
    <row r="7921" spans="19:21" x14ac:dyDescent="0.35">
      <c r="S7921" s="43"/>
      <c r="U7921" s="43"/>
    </row>
    <row r="7922" spans="19:21" x14ac:dyDescent="0.35">
      <c r="S7922" s="43"/>
      <c r="U7922" s="43"/>
    </row>
    <row r="7923" spans="19:21" x14ac:dyDescent="0.35">
      <c r="S7923" s="43"/>
      <c r="U7923" s="43"/>
    </row>
    <row r="7924" spans="19:21" x14ac:dyDescent="0.35">
      <c r="S7924" s="43"/>
      <c r="U7924" s="43"/>
    </row>
    <row r="7925" spans="19:21" x14ac:dyDescent="0.35">
      <c r="S7925" s="43"/>
      <c r="U7925" s="43"/>
    </row>
    <row r="7926" spans="19:21" x14ac:dyDescent="0.35">
      <c r="S7926" s="43"/>
      <c r="U7926" s="43"/>
    </row>
    <row r="7927" spans="19:21" x14ac:dyDescent="0.35">
      <c r="S7927" s="43"/>
      <c r="U7927" s="43"/>
    </row>
    <row r="7928" spans="19:21" x14ac:dyDescent="0.35">
      <c r="S7928" s="43"/>
      <c r="U7928" s="43"/>
    </row>
    <row r="7929" spans="19:21" x14ac:dyDescent="0.35">
      <c r="S7929" s="43"/>
      <c r="U7929" s="43"/>
    </row>
    <row r="7930" spans="19:21" x14ac:dyDescent="0.35">
      <c r="S7930" s="43"/>
      <c r="U7930" s="43"/>
    </row>
    <row r="7931" spans="19:21" x14ac:dyDescent="0.35">
      <c r="S7931" s="43"/>
      <c r="U7931" s="43"/>
    </row>
    <row r="7932" spans="19:21" x14ac:dyDescent="0.35">
      <c r="S7932" s="43"/>
      <c r="U7932" s="43"/>
    </row>
    <row r="7933" spans="19:21" x14ac:dyDescent="0.35">
      <c r="S7933" s="43"/>
      <c r="U7933" s="43"/>
    </row>
    <row r="7934" spans="19:21" x14ac:dyDescent="0.35">
      <c r="S7934" s="43"/>
      <c r="U7934" s="43"/>
    </row>
    <row r="7935" spans="19:21" x14ac:dyDescent="0.35">
      <c r="S7935" s="43"/>
      <c r="U7935" s="43"/>
    </row>
    <row r="7936" spans="19:21" x14ac:dyDescent="0.35">
      <c r="S7936" s="43"/>
      <c r="U7936" s="43"/>
    </row>
    <row r="7937" spans="19:21" x14ac:dyDescent="0.35">
      <c r="S7937" s="43"/>
      <c r="U7937" s="43"/>
    </row>
    <row r="7938" spans="19:21" x14ac:dyDescent="0.35">
      <c r="S7938" s="43"/>
      <c r="U7938" s="43"/>
    </row>
    <row r="7939" spans="19:21" x14ac:dyDescent="0.35">
      <c r="S7939" s="43"/>
      <c r="U7939" s="43"/>
    </row>
    <row r="7940" spans="19:21" x14ac:dyDescent="0.35">
      <c r="S7940" s="43"/>
      <c r="U7940" s="43"/>
    </row>
    <row r="7941" spans="19:21" x14ac:dyDescent="0.35">
      <c r="S7941" s="43"/>
      <c r="U7941" s="43"/>
    </row>
    <row r="7942" spans="19:21" x14ac:dyDescent="0.35">
      <c r="S7942" s="43"/>
      <c r="U7942" s="43"/>
    </row>
    <row r="7943" spans="19:21" x14ac:dyDescent="0.35">
      <c r="S7943" s="43"/>
      <c r="U7943" s="43"/>
    </row>
    <row r="7944" spans="19:21" x14ac:dyDescent="0.35">
      <c r="S7944" s="43"/>
      <c r="U7944" s="43"/>
    </row>
    <row r="7945" spans="19:21" x14ac:dyDescent="0.35">
      <c r="S7945" s="43"/>
      <c r="U7945" s="43"/>
    </row>
    <row r="7946" spans="19:21" x14ac:dyDescent="0.35">
      <c r="S7946" s="43"/>
      <c r="U7946" s="43"/>
    </row>
    <row r="7947" spans="19:21" x14ac:dyDescent="0.35">
      <c r="S7947" s="43"/>
      <c r="U7947" s="43"/>
    </row>
    <row r="7948" spans="19:21" x14ac:dyDescent="0.35">
      <c r="S7948" s="43"/>
      <c r="U7948" s="43"/>
    </row>
    <row r="7949" spans="19:21" x14ac:dyDescent="0.35">
      <c r="S7949" s="43"/>
      <c r="U7949" s="43"/>
    </row>
    <row r="7950" spans="19:21" x14ac:dyDescent="0.35">
      <c r="S7950" s="43"/>
      <c r="U7950" s="43"/>
    </row>
    <row r="7951" spans="19:21" x14ac:dyDescent="0.35">
      <c r="S7951" s="43"/>
      <c r="U7951" s="43"/>
    </row>
    <row r="7952" spans="19:21" x14ac:dyDescent="0.35">
      <c r="S7952" s="43"/>
      <c r="U7952" s="43"/>
    </row>
    <row r="7953" spans="19:21" x14ac:dyDescent="0.35">
      <c r="S7953" s="43"/>
      <c r="U7953" s="43"/>
    </row>
    <row r="7954" spans="19:21" x14ac:dyDescent="0.35">
      <c r="S7954" s="43"/>
      <c r="U7954" s="43"/>
    </row>
    <row r="7955" spans="19:21" x14ac:dyDescent="0.35">
      <c r="S7955" s="43"/>
      <c r="U7955" s="43"/>
    </row>
    <row r="7956" spans="19:21" x14ac:dyDescent="0.35">
      <c r="S7956" s="43"/>
      <c r="U7956" s="43"/>
    </row>
    <row r="7957" spans="19:21" x14ac:dyDescent="0.35">
      <c r="S7957" s="43"/>
      <c r="U7957" s="43"/>
    </row>
    <row r="7958" spans="19:21" x14ac:dyDescent="0.35">
      <c r="S7958" s="43"/>
      <c r="U7958" s="43"/>
    </row>
    <row r="7959" spans="19:21" x14ac:dyDescent="0.35">
      <c r="S7959" s="43"/>
      <c r="U7959" s="43"/>
    </row>
    <row r="7960" spans="19:21" x14ac:dyDescent="0.35">
      <c r="S7960" s="43"/>
      <c r="U7960" s="43"/>
    </row>
    <row r="7961" spans="19:21" x14ac:dyDescent="0.35">
      <c r="S7961" s="43"/>
      <c r="U7961" s="43"/>
    </row>
    <row r="7962" spans="19:21" x14ac:dyDescent="0.35">
      <c r="S7962" s="43"/>
      <c r="U7962" s="43"/>
    </row>
    <row r="7963" spans="19:21" x14ac:dyDescent="0.35">
      <c r="S7963" s="43"/>
      <c r="U7963" s="43"/>
    </row>
    <row r="7964" spans="19:21" x14ac:dyDescent="0.35">
      <c r="S7964" s="43"/>
      <c r="U7964" s="43"/>
    </row>
    <row r="7965" spans="19:21" x14ac:dyDescent="0.35">
      <c r="S7965" s="43"/>
      <c r="U7965" s="43"/>
    </row>
    <row r="7966" spans="19:21" x14ac:dyDescent="0.35">
      <c r="S7966" s="43"/>
      <c r="U7966" s="43"/>
    </row>
    <row r="7967" spans="19:21" x14ac:dyDescent="0.35">
      <c r="S7967" s="43"/>
      <c r="U7967" s="43"/>
    </row>
    <row r="7968" spans="19:21" x14ac:dyDescent="0.35">
      <c r="S7968" s="43"/>
      <c r="U7968" s="43"/>
    </row>
    <row r="7969" spans="19:21" x14ac:dyDescent="0.35">
      <c r="S7969" s="43"/>
      <c r="U7969" s="43"/>
    </row>
    <row r="7970" spans="19:21" x14ac:dyDescent="0.35">
      <c r="S7970" s="43"/>
      <c r="U7970" s="43"/>
    </row>
    <row r="7971" spans="19:21" x14ac:dyDescent="0.35">
      <c r="S7971" s="43"/>
      <c r="U7971" s="43"/>
    </row>
    <row r="7972" spans="19:21" x14ac:dyDescent="0.35">
      <c r="S7972" s="43"/>
      <c r="U7972" s="43"/>
    </row>
    <row r="7973" spans="19:21" x14ac:dyDescent="0.35">
      <c r="S7973" s="43"/>
      <c r="U7973" s="43"/>
    </row>
    <row r="7974" spans="19:21" x14ac:dyDescent="0.35">
      <c r="S7974" s="43"/>
      <c r="U7974" s="43"/>
    </row>
    <row r="7975" spans="19:21" x14ac:dyDescent="0.35">
      <c r="S7975" s="43"/>
      <c r="U7975" s="43"/>
    </row>
    <row r="7976" spans="19:21" x14ac:dyDescent="0.35">
      <c r="S7976" s="43"/>
      <c r="U7976" s="43"/>
    </row>
    <row r="7977" spans="19:21" x14ac:dyDescent="0.35">
      <c r="S7977" s="43"/>
      <c r="U7977" s="43"/>
    </row>
    <row r="7978" spans="19:21" x14ac:dyDescent="0.35">
      <c r="S7978" s="43"/>
      <c r="U7978" s="43"/>
    </row>
    <row r="7979" spans="19:21" x14ac:dyDescent="0.35">
      <c r="S7979" s="43"/>
      <c r="U7979" s="43"/>
    </row>
    <row r="7980" spans="19:21" x14ac:dyDescent="0.35">
      <c r="S7980" s="43"/>
      <c r="U7980" s="43"/>
    </row>
    <row r="7981" spans="19:21" x14ac:dyDescent="0.35">
      <c r="S7981" s="43"/>
      <c r="U7981" s="43"/>
    </row>
    <row r="7982" spans="19:21" x14ac:dyDescent="0.35">
      <c r="S7982" s="43"/>
      <c r="U7982" s="43"/>
    </row>
    <row r="7983" spans="19:21" x14ac:dyDescent="0.35">
      <c r="S7983" s="43"/>
      <c r="U7983" s="43"/>
    </row>
    <row r="7984" spans="19:21" x14ac:dyDescent="0.35">
      <c r="S7984" s="43"/>
      <c r="U7984" s="43"/>
    </row>
    <row r="7985" spans="19:21" x14ac:dyDescent="0.35">
      <c r="S7985" s="43"/>
      <c r="U7985" s="43"/>
    </row>
    <row r="7986" spans="19:21" x14ac:dyDescent="0.35">
      <c r="S7986" s="43"/>
      <c r="U7986" s="43"/>
    </row>
    <row r="7987" spans="19:21" x14ac:dyDescent="0.35">
      <c r="S7987" s="43"/>
      <c r="U7987" s="43"/>
    </row>
    <row r="7988" spans="19:21" x14ac:dyDescent="0.35">
      <c r="S7988" s="43"/>
      <c r="U7988" s="43"/>
    </row>
    <row r="7989" spans="19:21" x14ac:dyDescent="0.35">
      <c r="S7989" s="43"/>
      <c r="U7989" s="43"/>
    </row>
    <row r="7990" spans="19:21" x14ac:dyDescent="0.35">
      <c r="S7990" s="43"/>
      <c r="U7990" s="43"/>
    </row>
    <row r="7991" spans="19:21" x14ac:dyDescent="0.35">
      <c r="S7991" s="43"/>
      <c r="U7991" s="43"/>
    </row>
    <row r="7992" spans="19:21" x14ac:dyDescent="0.35">
      <c r="S7992" s="43"/>
      <c r="U7992" s="43"/>
    </row>
    <row r="7993" spans="19:21" x14ac:dyDescent="0.35">
      <c r="S7993" s="43"/>
      <c r="U7993" s="43"/>
    </row>
    <row r="7994" spans="19:21" x14ac:dyDescent="0.35">
      <c r="S7994" s="43"/>
      <c r="U7994" s="43"/>
    </row>
    <row r="7995" spans="19:21" x14ac:dyDescent="0.35">
      <c r="S7995" s="43"/>
      <c r="U7995" s="43"/>
    </row>
    <row r="7996" spans="19:21" x14ac:dyDescent="0.35">
      <c r="S7996" s="43"/>
      <c r="U7996" s="43"/>
    </row>
    <row r="7997" spans="19:21" x14ac:dyDescent="0.35">
      <c r="S7997" s="43"/>
      <c r="U7997" s="43"/>
    </row>
    <row r="7998" spans="19:21" x14ac:dyDescent="0.35">
      <c r="S7998" s="43"/>
      <c r="U7998" s="43"/>
    </row>
    <row r="7999" spans="19:21" x14ac:dyDescent="0.35">
      <c r="S7999" s="43"/>
      <c r="U7999" s="43"/>
    </row>
    <row r="8000" spans="19:21" x14ac:dyDescent="0.35">
      <c r="S8000" s="43"/>
      <c r="U8000" s="43"/>
    </row>
    <row r="8001" spans="19:21" x14ac:dyDescent="0.35">
      <c r="S8001" s="43"/>
      <c r="U8001" s="43"/>
    </row>
    <row r="8002" spans="19:21" x14ac:dyDescent="0.35">
      <c r="S8002" s="43"/>
      <c r="U8002" s="43"/>
    </row>
    <row r="8003" spans="19:21" x14ac:dyDescent="0.35">
      <c r="S8003" s="43"/>
      <c r="U8003" s="43"/>
    </row>
    <row r="8004" spans="19:21" x14ac:dyDescent="0.35">
      <c r="S8004" s="43"/>
      <c r="U8004" s="43"/>
    </row>
    <row r="8005" spans="19:21" x14ac:dyDescent="0.35">
      <c r="S8005" s="43"/>
      <c r="U8005" s="43"/>
    </row>
    <row r="8006" spans="19:21" x14ac:dyDescent="0.35">
      <c r="S8006" s="43"/>
      <c r="U8006" s="43"/>
    </row>
    <row r="8007" spans="19:21" x14ac:dyDescent="0.35">
      <c r="S8007" s="43"/>
      <c r="U8007" s="43"/>
    </row>
    <row r="8008" spans="19:21" x14ac:dyDescent="0.35">
      <c r="S8008" s="43"/>
      <c r="U8008" s="43"/>
    </row>
    <row r="8009" spans="19:21" x14ac:dyDescent="0.35">
      <c r="S8009" s="43"/>
      <c r="U8009" s="43"/>
    </row>
    <row r="8010" spans="19:21" x14ac:dyDescent="0.35">
      <c r="S8010" s="43"/>
      <c r="U8010" s="43"/>
    </row>
    <row r="8011" spans="19:21" x14ac:dyDescent="0.35">
      <c r="S8011" s="43"/>
      <c r="U8011" s="43"/>
    </row>
    <row r="8012" spans="19:21" x14ac:dyDescent="0.35">
      <c r="S8012" s="43"/>
      <c r="U8012" s="43"/>
    </row>
    <row r="8013" spans="19:21" x14ac:dyDescent="0.35">
      <c r="S8013" s="43"/>
      <c r="U8013" s="43"/>
    </row>
    <row r="8014" spans="19:21" x14ac:dyDescent="0.35">
      <c r="S8014" s="43"/>
      <c r="U8014" s="43"/>
    </row>
    <row r="8015" spans="19:21" x14ac:dyDescent="0.35">
      <c r="S8015" s="43"/>
      <c r="U8015" s="43"/>
    </row>
    <row r="8016" spans="19:21" x14ac:dyDescent="0.35">
      <c r="S8016" s="43"/>
      <c r="U8016" s="43"/>
    </row>
    <row r="8017" spans="19:21" x14ac:dyDescent="0.35">
      <c r="S8017" s="43"/>
      <c r="U8017" s="43"/>
    </row>
    <row r="8018" spans="19:21" x14ac:dyDescent="0.35">
      <c r="S8018" s="43"/>
      <c r="U8018" s="43"/>
    </row>
    <row r="8019" spans="19:21" x14ac:dyDescent="0.35">
      <c r="S8019" s="43"/>
      <c r="U8019" s="43"/>
    </row>
    <row r="8020" spans="19:21" x14ac:dyDescent="0.35">
      <c r="S8020" s="43"/>
      <c r="U8020" s="43"/>
    </row>
    <row r="8021" spans="19:21" x14ac:dyDescent="0.35">
      <c r="S8021" s="43"/>
      <c r="U8021" s="43"/>
    </row>
    <row r="8022" spans="19:21" x14ac:dyDescent="0.35">
      <c r="S8022" s="43"/>
      <c r="U8022" s="43"/>
    </row>
    <row r="8023" spans="19:21" x14ac:dyDescent="0.35">
      <c r="S8023" s="43"/>
      <c r="U8023" s="43"/>
    </row>
    <row r="8024" spans="19:21" x14ac:dyDescent="0.35">
      <c r="S8024" s="43"/>
      <c r="U8024" s="43"/>
    </row>
    <row r="8025" spans="19:21" x14ac:dyDescent="0.35">
      <c r="S8025" s="43"/>
      <c r="U8025" s="43"/>
    </row>
    <row r="8026" spans="19:21" x14ac:dyDescent="0.35">
      <c r="S8026" s="43"/>
      <c r="U8026" s="43"/>
    </row>
    <row r="8027" spans="19:21" x14ac:dyDescent="0.35">
      <c r="S8027" s="43"/>
      <c r="U8027" s="43"/>
    </row>
    <row r="8028" spans="19:21" x14ac:dyDescent="0.35">
      <c r="S8028" s="43"/>
      <c r="U8028" s="43"/>
    </row>
    <row r="8029" spans="19:21" x14ac:dyDescent="0.35">
      <c r="S8029" s="43"/>
      <c r="U8029" s="43"/>
    </row>
    <row r="8030" spans="19:21" x14ac:dyDescent="0.35">
      <c r="S8030" s="43"/>
      <c r="U8030" s="43"/>
    </row>
    <row r="8031" spans="19:21" x14ac:dyDescent="0.35">
      <c r="S8031" s="43"/>
      <c r="U8031" s="43"/>
    </row>
    <row r="8032" spans="19:21" x14ac:dyDescent="0.35">
      <c r="S8032" s="43"/>
      <c r="U8032" s="43"/>
    </row>
    <row r="8033" spans="19:21" x14ac:dyDescent="0.35">
      <c r="S8033" s="43"/>
      <c r="U8033" s="43"/>
    </row>
    <row r="8034" spans="19:21" x14ac:dyDescent="0.35">
      <c r="S8034" s="43"/>
      <c r="U8034" s="43"/>
    </row>
    <row r="8035" spans="19:21" x14ac:dyDescent="0.35">
      <c r="S8035" s="43"/>
      <c r="U8035" s="43"/>
    </row>
    <row r="8036" spans="19:21" x14ac:dyDescent="0.35">
      <c r="S8036" s="43"/>
      <c r="U8036" s="43"/>
    </row>
    <row r="8037" spans="19:21" x14ac:dyDescent="0.35">
      <c r="S8037" s="43"/>
      <c r="U8037" s="43"/>
    </row>
    <row r="8038" spans="19:21" x14ac:dyDescent="0.35">
      <c r="S8038" s="43"/>
      <c r="U8038" s="43"/>
    </row>
    <row r="8039" spans="19:21" x14ac:dyDescent="0.35">
      <c r="S8039" s="43"/>
      <c r="U8039" s="43"/>
    </row>
    <row r="8040" spans="19:21" x14ac:dyDescent="0.35">
      <c r="S8040" s="43"/>
      <c r="U8040" s="43"/>
    </row>
    <row r="8041" spans="19:21" x14ac:dyDescent="0.35">
      <c r="S8041" s="43"/>
      <c r="U8041" s="43"/>
    </row>
    <row r="8042" spans="19:21" x14ac:dyDescent="0.35">
      <c r="S8042" s="43"/>
      <c r="U8042" s="43"/>
    </row>
    <row r="8043" spans="19:21" x14ac:dyDescent="0.35">
      <c r="S8043" s="43"/>
      <c r="U8043" s="43"/>
    </row>
    <row r="8044" spans="19:21" x14ac:dyDescent="0.35">
      <c r="S8044" s="43"/>
      <c r="U8044" s="43"/>
    </row>
    <row r="8045" spans="19:21" x14ac:dyDescent="0.35">
      <c r="S8045" s="43"/>
      <c r="U8045" s="43"/>
    </row>
    <row r="8046" spans="19:21" x14ac:dyDescent="0.35">
      <c r="S8046" s="43"/>
      <c r="U8046" s="43"/>
    </row>
    <row r="8047" spans="19:21" x14ac:dyDescent="0.35">
      <c r="S8047" s="43"/>
      <c r="U8047" s="43"/>
    </row>
    <row r="8048" spans="19:21" x14ac:dyDescent="0.35">
      <c r="S8048" s="43"/>
      <c r="U8048" s="43"/>
    </row>
    <row r="8049" spans="19:21" x14ac:dyDescent="0.35">
      <c r="S8049" s="43"/>
      <c r="U8049" s="43"/>
    </row>
    <row r="8050" spans="19:21" x14ac:dyDescent="0.35">
      <c r="S8050" s="43"/>
      <c r="U8050" s="43"/>
    </row>
    <row r="8051" spans="19:21" x14ac:dyDescent="0.35">
      <c r="S8051" s="43"/>
      <c r="U8051" s="43"/>
    </row>
    <row r="8052" spans="19:21" x14ac:dyDescent="0.35">
      <c r="S8052" s="43"/>
      <c r="U8052" s="43"/>
    </row>
    <row r="8053" spans="19:21" x14ac:dyDescent="0.35">
      <c r="S8053" s="43"/>
      <c r="U8053" s="43"/>
    </row>
    <row r="8054" spans="19:21" x14ac:dyDescent="0.35">
      <c r="S8054" s="43"/>
      <c r="U8054" s="43"/>
    </row>
    <row r="8055" spans="19:21" x14ac:dyDescent="0.35">
      <c r="S8055" s="43"/>
      <c r="U8055" s="43"/>
    </row>
    <row r="8056" spans="19:21" x14ac:dyDescent="0.35">
      <c r="S8056" s="43"/>
      <c r="U8056" s="43"/>
    </row>
    <row r="8057" spans="19:21" x14ac:dyDescent="0.35">
      <c r="S8057" s="43"/>
      <c r="U8057" s="43"/>
    </row>
    <row r="8058" spans="19:21" x14ac:dyDescent="0.35">
      <c r="S8058" s="43"/>
      <c r="U8058" s="43"/>
    </row>
    <row r="8059" spans="19:21" x14ac:dyDescent="0.35">
      <c r="S8059" s="43"/>
      <c r="U8059" s="43"/>
    </row>
    <row r="8060" spans="19:21" x14ac:dyDescent="0.35">
      <c r="S8060" s="43"/>
      <c r="U8060" s="43"/>
    </row>
    <row r="8061" spans="19:21" x14ac:dyDescent="0.35">
      <c r="S8061" s="43"/>
      <c r="U8061" s="43"/>
    </row>
    <row r="8062" spans="19:21" x14ac:dyDescent="0.35">
      <c r="S8062" s="43"/>
      <c r="U8062" s="43"/>
    </row>
    <row r="8063" spans="19:21" x14ac:dyDescent="0.35">
      <c r="S8063" s="43"/>
      <c r="U8063" s="43"/>
    </row>
    <row r="8064" spans="19:21" x14ac:dyDescent="0.35">
      <c r="S8064" s="43"/>
      <c r="U8064" s="43"/>
    </row>
    <row r="8065" spans="19:21" x14ac:dyDescent="0.35">
      <c r="S8065" s="43"/>
      <c r="U8065" s="43"/>
    </row>
    <row r="8066" spans="19:21" x14ac:dyDescent="0.35">
      <c r="S8066" s="43"/>
      <c r="U8066" s="43"/>
    </row>
    <row r="8067" spans="19:21" x14ac:dyDescent="0.35">
      <c r="S8067" s="43"/>
      <c r="U8067" s="43"/>
    </row>
    <row r="8068" spans="19:21" x14ac:dyDescent="0.35">
      <c r="S8068" s="43"/>
      <c r="U8068" s="43"/>
    </row>
    <row r="8069" spans="19:21" x14ac:dyDescent="0.35">
      <c r="S8069" s="43"/>
      <c r="U8069" s="43"/>
    </row>
    <row r="8070" spans="19:21" x14ac:dyDescent="0.35">
      <c r="S8070" s="43"/>
      <c r="U8070" s="43"/>
    </row>
    <row r="8071" spans="19:21" x14ac:dyDescent="0.35">
      <c r="S8071" s="43"/>
      <c r="U8071" s="43"/>
    </row>
    <row r="8072" spans="19:21" x14ac:dyDescent="0.35">
      <c r="S8072" s="43"/>
      <c r="U8072" s="43"/>
    </row>
    <row r="8073" spans="19:21" x14ac:dyDescent="0.35">
      <c r="S8073" s="43"/>
      <c r="U8073" s="43"/>
    </row>
    <row r="8074" spans="19:21" x14ac:dyDescent="0.35">
      <c r="S8074" s="43"/>
      <c r="U8074" s="43"/>
    </row>
    <row r="8075" spans="19:21" x14ac:dyDescent="0.35">
      <c r="S8075" s="43"/>
      <c r="U8075" s="43"/>
    </row>
    <row r="8076" spans="19:21" x14ac:dyDescent="0.35">
      <c r="S8076" s="43"/>
      <c r="U8076" s="43"/>
    </row>
    <row r="8077" spans="19:21" x14ac:dyDescent="0.35">
      <c r="S8077" s="43"/>
      <c r="U8077" s="43"/>
    </row>
    <row r="8078" spans="19:21" x14ac:dyDescent="0.35">
      <c r="S8078" s="43"/>
      <c r="U8078" s="43"/>
    </row>
    <row r="8079" spans="19:21" x14ac:dyDescent="0.35">
      <c r="S8079" s="43"/>
      <c r="U8079" s="43"/>
    </row>
    <row r="8080" spans="19:21" x14ac:dyDescent="0.35">
      <c r="S8080" s="43"/>
      <c r="U8080" s="43"/>
    </row>
    <row r="8081" spans="19:21" x14ac:dyDescent="0.35">
      <c r="S8081" s="43"/>
      <c r="U8081" s="43"/>
    </row>
    <row r="8082" spans="19:21" x14ac:dyDescent="0.35">
      <c r="S8082" s="43"/>
      <c r="U8082" s="43"/>
    </row>
    <row r="8083" spans="19:21" x14ac:dyDescent="0.35">
      <c r="S8083" s="43"/>
      <c r="U8083" s="43"/>
    </row>
    <row r="8084" spans="19:21" x14ac:dyDescent="0.35">
      <c r="S8084" s="43"/>
      <c r="U8084" s="43"/>
    </row>
    <row r="8085" spans="19:21" x14ac:dyDescent="0.35">
      <c r="S8085" s="43"/>
      <c r="U8085" s="43"/>
    </row>
    <row r="8086" spans="19:21" x14ac:dyDescent="0.35">
      <c r="S8086" s="43"/>
      <c r="U8086" s="43"/>
    </row>
    <row r="8087" spans="19:21" x14ac:dyDescent="0.35">
      <c r="S8087" s="43"/>
      <c r="U8087" s="43"/>
    </row>
    <row r="8088" spans="19:21" x14ac:dyDescent="0.35">
      <c r="S8088" s="43"/>
      <c r="U8088" s="43"/>
    </row>
    <row r="8089" spans="19:21" x14ac:dyDescent="0.35">
      <c r="S8089" s="43"/>
      <c r="U8089" s="43"/>
    </row>
    <row r="8090" spans="19:21" x14ac:dyDescent="0.35">
      <c r="S8090" s="43"/>
      <c r="U8090" s="43"/>
    </row>
    <row r="8091" spans="19:21" x14ac:dyDescent="0.35">
      <c r="S8091" s="43"/>
      <c r="U8091" s="43"/>
    </row>
    <row r="8092" spans="19:21" x14ac:dyDescent="0.35">
      <c r="S8092" s="43"/>
      <c r="U8092" s="43"/>
    </row>
    <row r="8093" spans="19:21" x14ac:dyDescent="0.35">
      <c r="S8093" s="43"/>
      <c r="U8093" s="43"/>
    </row>
    <row r="8094" spans="19:21" x14ac:dyDescent="0.35">
      <c r="S8094" s="43"/>
      <c r="U8094" s="43"/>
    </row>
    <row r="8095" spans="19:21" x14ac:dyDescent="0.35">
      <c r="S8095" s="43"/>
      <c r="U8095" s="43"/>
    </row>
    <row r="8096" spans="19:21" x14ac:dyDescent="0.35">
      <c r="S8096" s="43"/>
      <c r="U8096" s="43"/>
    </row>
    <row r="8097" spans="19:21" x14ac:dyDescent="0.35">
      <c r="S8097" s="43"/>
      <c r="U8097" s="43"/>
    </row>
    <row r="8098" spans="19:21" x14ac:dyDescent="0.35">
      <c r="S8098" s="43"/>
      <c r="U8098" s="43"/>
    </row>
    <row r="8099" spans="19:21" x14ac:dyDescent="0.35">
      <c r="S8099" s="43"/>
      <c r="U8099" s="43"/>
    </row>
    <row r="8100" spans="19:21" x14ac:dyDescent="0.35">
      <c r="S8100" s="43"/>
      <c r="U8100" s="43"/>
    </row>
    <row r="8101" spans="19:21" x14ac:dyDescent="0.35">
      <c r="S8101" s="43"/>
      <c r="U8101" s="43"/>
    </row>
    <row r="8102" spans="19:21" x14ac:dyDescent="0.35">
      <c r="S8102" s="43"/>
      <c r="U8102" s="43"/>
    </row>
    <row r="8103" spans="19:21" x14ac:dyDescent="0.35">
      <c r="S8103" s="43"/>
      <c r="U8103" s="43"/>
    </row>
    <row r="8104" spans="19:21" x14ac:dyDescent="0.35">
      <c r="S8104" s="43"/>
      <c r="U8104" s="43"/>
    </row>
    <row r="8105" spans="19:21" x14ac:dyDescent="0.35">
      <c r="S8105" s="43"/>
      <c r="U8105" s="43"/>
    </row>
    <row r="8106" spans="19:21" x14ac:dyDescent="0.35">
      <c r="S8106" s="43"/>
      <c r="U8106" s="43"/>
    </row>
    <row r="8107" spans="19:21" x14ac:dyDescent="0.35">
      <c r="S8107" s="43"/>
      <c r="U8107" s="43"/>
    </row>
    <row r="8108" spans="19:21" x14ac:dyDescent="0.35">
      <c r="S8108" s="43"/>
      <c r="U8108" s="43"/>
    </row>
    <row r="8109" spans="19:21" x14ac:dyDescent="0.35">
      <c r="S8109" s="43"/>
      <c r="U8109" s="43"/>
    </row>
    <row r="8110" spans="19:21" x14ac:dyDescent="0.35">
      <c r="S8110" s="43"/>
      <c r="U8110" s="43"/>
    </row>
    <row r="8111" spans="19:21" x14ac:dyDescent="0.35">
      <c r="S8111" s="43"/>
      <c r="U8111" s="43"/>
    </row>
    <row r="8112" spans="19:21" x14ac:dyDescent="0.35">
      <c r="S8112" s="43"/>
      <c r="U8112" s="43"/>
    </row>
    <row r="8113" spans="19:21" x14ac:dyDescent="0.35">
      <c r="S8113" s="43"/>
      <c r="U8113" s="43"/>
    </row>
    <row r="8114" spans="19:21" x14ac:dyDescent="0.35">
      <c r="S8114" s="43"/>
      <c r="U8114" s="43"/>
    </row>
    <row r="8115" spans="19:21" x14ac:dyDescent="0.35">
      <c r="S8115" s="43"/>
      <c r="U8115" s="43"/>
    </row>
    <row r="8116" spans="19:21" x14ac:dyDescent="0.35">
      <c r="S8116" s="43"/>
      <c r="U8116" s="43"/>
    </row>
    <row r="8117" spans="19:21" x14ac:dyDescent="0.35">
      <c r="S8117" s="43"/>
      <c r="U8117" s="43"/>
    </row>
    <row r="8118" spans="19:21" x14ac:dyDescent="0.35">
      <c r="S8118" s="43"/>
      <c r="U8118" s="43"/>
    </row>
    <row r="8119" spans="19:21" x14ac:dyDescent="0.35">
      <c r="S8119" s="43"/>
      <c r="U8119" s="43"/>
    </row>
    <row r="8120" spans="19:21" x14ac:dyDescent="0.35">
      <c r="S8120" s="43"/>
      <c r="U8120" s="43"/>
    </row>
    <row r="8121" spans="19:21" x14ac:dyDescent="0.35">
      <c r="S8121" s="43"/>
      <c r="U8121" s="43"/>
    </row>
    <row r="8122" spans="19:21" x14ac:dyDescent="0.35">
      <c r="S8122" s="43"/>
      <c r="U8122" s="43"/>
    </row>
    <row r="8123" spans="19:21" x14ac:dyDescent="0.35">
      <c r="S8123" s="43"/>
      <c r="U8123" s="43"/>
    </row>
    <row r="8124" spans="19:21" x14ac:dyDescent="0.35">
      <c r="S8124" s="43"/>
      <c r="U8124" s="43"/>
    </row>
    <row r="8125" spans="19:21" x14ac:dyDescent="0.35">
      <c r="S8125" s="43"/>
      <c r="U8125" s="43"/>
    </row>
    <row r="8126" spans="19:21" x14ac:dyDescent="0.35">
      <c r="S8126" s="43"/>
      <c r="U8126" s="43"/>
    </row>
    <row r="8127" spans="19:21" x14ac:dyDescent="0.35">
      <c r="S8127" s="43"/>
      <c r="U8127" s="43"/>
    </row>
    <row r="8128" spans="19:21" x14ac:dyDescent="0.35">
      <c r="S8128" s="43"/>
      <c r="U8128" s="43"/>
    </row>
    <row r="8129" spans="19:21" x14ac:dyDescent="0.35">
      <c r="S8129" s="43"/>
      <c r="U8129" s="43"/>
    </row>
    <row r="8130" spans="19:21" x14ac:dyDescent="0.35">
      <c r="S8130" s="43"/>
      <c r="U8130" s="43"/>
    </row>
    <row r="8131" spans="19:21" x14ac:dyDescent="0.35">
      <c r="S8131" s="43"/>
      <c r="U8131" s="43"/>
    </row>
    <row r="8132" spans="19:21" x14ac:dyDescent="0.35">
      <c r="S8132" s="43"/>
      <c r="U8132" s="43"/>
    </row>
    <row r="8133" spans="19:21" x14ac:dyDescent="0.35">
      <c r="S8133" s="43"/>
      <c r="U8133" s="43"/>
    </row>
    <row r="8134" spans="19:21" x14ac:dyDescent="0.35">
      <c r="S8134" s="43"/>
      <c r="U8134" s="43"/>
    </row>
    <row r="8135" spans="19:21" x14ac:dyDescent="0.35">
      <c r="S8135" s="43"/>
      <c r="U8135" s="43"/>
    </row>
    <row r="8136" spans="19:21" x14ac:dyDescent="0.35">
      <c r="S8136" s="43"/>
      <c r="U8136" s="43"/>
    </row>
    <row r="8137" spans="19:21" x14ac:dyDescent="0.35">
      <c r="S8137" s="43"/>
      <c r="U8137" s="43"/>
    </row>
    <row r="8138" spans="19:21" x14ac:dyDescent="0.35">
      <c r="S8138" s="43"/>
      <c r="U8138" s="43"/>
    </row>
    <row r="8139" spans="19:21" x14ac:dyDescent="0.35">
      <c r="S8139" s="43"/>
      <c r="U8139" s="43"/>
    </row>
    <row r="8140" spans="19:21" x14ac:dyDescent="0.35">
      <c r="S8140" s="43"/>
      <c r="U8140" s="43"/>
    </row>
    <row r="8141" spans="19:21" x14ac:dyDescent="0.35">
      <c r="S8141" s="43"/>
      <c r="U8141" s="43"/>
    </row>
    <row r="8142" spans="19:21" x14ac:dyDescent="0.35">
      <c r="S8142" s="43"/>
      <c r="U8142" s="43"/>
    </row>
    <row r="8143" spans="19:21" x14ac:dyDescent="0.35">
      <c r="S8143" s="43"/>
      <c r="U8143" s="43"/>
    </row>
    <row r="8144" spans="19:21" x14ac:dyDescent="0.35">
      <c r="S8144" s="43"/>
      <c r="U8144" s="43"/>
    </row>
    <row r="8145" spans="19:21" x14ac:dyDescent="0.35">
      <c r="S8145" s="43"/>
      <c r="U8145" s="43"/>
    </row>
    <row r="8146" spans="19:21" x14ac:dyDescent="0.35">
      <c r="S8146" s="43"/>
      <c r="U8146" s="43"/>
    </row>
    <row r="8147" spans="19:21" x14ac:dyDescent="0.35">
      <c r="S8147" s="43"/>
      <c r="U8147" s="43"/>
    </row>
    <row r="8148" spans="19:21" x14ac:dyDescent="0.35">
      <c r="S8148" s="43"/>
      <c r="U8148" s="43"/>
    </row>
    <row r="8149" spans="19:21" x14ac:dyDescent="0.35">
      <c r="S8149" s="43"/>
      <c r="U8149" s="43"/>
    </row>
    <row r="8150" spans="19:21" x14ac:dyDescent="0.35">
      <c r="S8150" s="43"/>
      <c r="U8150" s="43"/>
    </row>
    <row r="8151" spans="19:21" x14ac:dyDescent="0.35">
      <c r="S8151" s="43"/>
      <c r="U8151" s="43"/>
    </row>
    <row r="8152" spans="19:21" x14ac:dyDescent="0.35">
      <c r="S8152" s="43"/>
      <c r="U8152" s="43"/>
    </row>
    <row r="8153" spans="19:21" x14ac:dyDescent="0.35">
      <c r="S8153" s="43"/>
      <c r="U8153" s="43"/>
    </row>
    <row r="8154" spans="19:21" x14ac:dyDescent="0.35">
      <c r="S8154" s="43"/>
      <c r="U8154" s="43"/>
    </row>
    <row r="8155" spans="19:21" x14ac:dyDescent="0.35">
      <c r="S8155" s="43"/>
      <c r="U8155" s="43"/>
    </row>
    <row r="8156" spans="19:21" x14ac:dyDescent="0.35">
      <c r="S8156" s="43"/>
      <c r="U8156" s="43"/>
    </row>
    <row r="8157" spans="19:21" x14ac:dyDescent="0.35">
      <c r="S8157" s="43"/>
      <c r="U8157" s="43"/>
    </row>
    <row r="8158" spans="19:21" x14ac:dyDescent="0.35">
      <c r="S8158" s="43"/>
      <c r="U8158" s="43"/>
    </row>
    <row r="8159" spans="19:21" x14ac:dyDescent="0.35">
      <c r="S8159" s="43"/>
      <c r="U8159" s="43"/>
    </row>
    <row r="8160" spans="19:21" x14ac:dyDescent="0.35">
      <c r="S8160" s="43"/>
      <c r="U8160" s="43"/>
    </row>
    <row r="8161" spans="19:21" x14ac:dyDescent="0.35">
      <c r="S8161" s="43"/>
      <c r="U8161" s="43"/>
    </row>
    <row r="8162" spans="19:21" x14ac:dyDescent="0.35">
      <c r="S8162" s="43"/>
      <c r="U8162" s="43"/>
    </row>
    <row r="8163" spans="19:21" x14ac:dyDescent="0.35">
      <c r="S8163" s="43"/>
      <c r="U8163" s="43"/>
    </row>
    <row r="8164" spans="19:21" x14ac:dyDescent="0.35">
      <c r="S8164" s="43"/>
      <c r="U8164" s="43"/>
    </row>
    <row r="8165" spans="19:21" x14ac:dyDescent="0.35">
      <c r="S8165" s="43"/>
      <c r="U8165" s="43"/>
    </row>
    <row r="8166" spans="19:21" x14ac:dyDescent="0.35">
      <c r="S8166" s="43"/>
      <c r="U8166" s="43"/>
    </row>
    <row r="8167" spans="19:21" x14ac:dyDescent="0.35">
      <c r="S8167" s="43"/>
      <c r="U8167" s="43"/>
    </row>
    <row r="8168" spans="19:21" x14ac:dyDescent="0.35">
      <c r="S8168" s="43"/>
      <c r="U8168" s="43"/>
    </row>
    <row r="8169" spans="19:21" x14ac:dyDescent="0.35">
      <c r="S8169" s="43"/>
      <c r="U8169" s="43"/>
    </row>
    <row r="8170" spans="19:21" x14ac:dyDescent="0.35">
      <c r="S8170" s="43"/>
      <c r="U8170" s="43"/>
    </row>
    <row r="8171" spans="19:21" x14ac:dyDescent="0.35">
      <c r="S8171" s="43"/>
      <c r="U8171" s="43"/>
    </row>
    <row r="8172" spans="19:21" x14ac:dyDescent="0.35">
      <c r="S8172" s="43"/>
      <c r="U8172" s="43"/>
    </row>
    <row r="8173" spans="19:21" x14ac:dyDescent="0.35">
      <c r="S8173" s="43"/>
      <c r="U8173" s="43"/>
    </row>
    <row r="8174" spans="19:21" x14ac:dyDescent="0.35">
      <c r="S8174" s="43"/>
      <c r="U8174" s="43"/>
    </row>
    <row r="8175" spans="19:21" x14ac:dyDescent="0.35">
      <c r="S8175" s="43"/>
      <c r="U8175" s="43"/>
    </row>
    <row r="8176" spans="19:21" x14ac:dyDescent="0.35">
      <c r="S8176" s="43"/>
      <c r="U8176" s="43"/>
    </row>
    <row r="8177" spans="19:21" x14ac:dyDescent="0.35">
      <c r="S8177" s="43"/>
      <c r="U8177" s="43"/>
    </row>
    <row r="8178" spans="19:21" x14ac:dyDescent="0.35">
      <c r="S8178" s="43"/>
      <c r="U8178" s="43"/>
    </row>
    <row r="8179" spans="19:21" x14ac:dyDescent="0.35">
      <c r="S8179" s="43"/>
      <c r="U8179" s="43"/>
    </row>
    <row r="8180" spans="19:21" x14ac:dyDescent="0.35">
      <c r="S8180" s="43"/>
      <c r="U8180" s="43"/>
    </row>
    <row r="8181" spans="19:21" x14ac:dyDescent="0.35">
      <c r="S8181" s="43"/>
      <c r="U8181" s="43"/>
    </row>
    <row r="8182" spans="19:21" x14ac:dyDescent="0.35">
      <c r="S8182" s="43"/>
      <c r="U8182" s="43"/>
    </row>
    <row r="8183" spans="19:21" x14ac:dyDescent="0.35">
      <c r="S8183" s="43"/>
      <c r="U8183" s="43"/>
    </row>
    <row r="8184" spans="19:21" x14ac:dyDescent="0.35">
      <c r="S8184" s="43"/>
      <c r="U8184" s="43"/>
    </row>
    <row r="8185" spans="19:21" x14ac:dyDescent="0.35">
      <c r="S8185" s="43"/>
      <c r="U8185" s="43"/>
    </row>
    <row r="8186" spans="19:21" x14ac:dyDescent="0.35">
      <c r="S8186" s="43"/>
      <c r="U8186" s="43"/>
    </row>
    <row r="8187" spans="19:21" x14ac:dyDescent="0.35">
      <c r="S8187" s="43"/>
      <c r="U8187" s="43"/>
    </row>
    <row r="8188" spans="19:21" x14ac:dyDescent="0.35">
      <c r="S8188" s="43"/>
      <c r="U8188" s="43"/>
    </row>
    <row r="8189" spans="19:21" x14ac:dyDescent="0.35">
      <c r="S8189" s="43"/>
      <c r="U8189" s="43"/>
    </row>
    <row r="8190" spans="19:21" x14ac:dyDescent="0.35">
      <c r="S8190" s="43"/>
      <c r="U8190" s="43"/>
    </row>
    <row r="8191" spans="19:21" x14ac:dyDescent="0.35">
      <c r="S8191" s="43"/>
      <c r="U8191" s="43"/>
    </row>
    <row r="8192" spans="19:21" x14ac:dyDescent="0.35">
      <c r="S8192" s="43"/>
      <c r="U8192" s="43"/>
    </row>
    <row r="8193" spans="19:21" x14ac:dyDescent="0.35">
      <c r="S8193" s="43"/>
      <c r="U8193" s="43"/>
    </row>
    <row r="8194" spans="19:21" x14ac:dyDescent="0.35">
      <c r="S8194" s="43"/>
      <c r="U8194" s="43"/>
    </row>
    <row r="8195" spans="19:21" x14ac:dyDescent="0.35">
      <c r="S8195" s="43"/>
      <c r="U8195" s="43"/>
    </row>
    <row r="8196" spans="19:21" x14ac:dyDescent="0.35">
      <c r="S8196" s="43"/>
      <c r="U8196" s="43"/>
    </row>
    <row r="8197" spans="19:21" x14ac:dyDescent="0.35">
      <c r="S8197" s="43"/>
      <c r="U8197" s="43"/>
    </row>
    <row r="8198" spans="19:21" x14ac:dyDescent="0.35">
      <c r="S8198" s="43"/>
      <c r="U8198" s="43"/>
    </row>
    <row r="8199" spans="19:21" x14ac:dyDescent="0.35">
      <c r="S8199" s="43"/>
      <c r="U8199" s="43"/>
    </row>
    <row r="8200" spans="19:21" x14ac:dyDescent="0.35">
      <c r="S8200" s="43"/>
      <c r="U8200" s="43"/>
    </row>
    <row r="8201" spans="19:21" x14ac:dyDescent="0.35">
      <c r="S8201" s="43"/>
      <c r="U8201" s="43"/>
    </row>
    <row r="8202" spans="19:21" x14ac:dyDescent="0.35">
      <c r="S8202" s="43"/>
      <c r="U8202" s="43"/>
    </row>
    <row r="8203" spans="19:21" x14ac:dyDescent="0.35">
      <c r="S8203" s="43"/>
      <c r="U8203" s="43"/>
    </row>
    <row r="8204" spans="19:21" x14ac:dyDescent="0.35">
      <c r="S8204" s="43"/>
      <c r="U8204" s="43"/>
    </row>
    <row r="8205" spans="19:21" x14ac:dyDescent="0.35">
      <c r="S8205" s="43"/>
      <c r="U8205" s="43"/>
    </row>
    <row r="8206" spans="19:21" x14ac:dyDescent="0.35">
      <c r="S8206" s="43"/>
      <c r="U8206" s="43"/>
    </row>
    <row r="8207" spans="19:21" x14ac:dyDescent="0.35">
      <c r="S8207" s="43"/>
      <c r="U8207" s="43"/>
    </row>
    <row r="8208" spans="19:21" x14ac:dyDescent="0.35">
      <c r="S8208" s="43"/>
      <c r="U8208" s="43"/>
    </row>
    <row r="8209" spans="19:21" x14ac:dyDescent="0.35">
      <c r="S8209" s="43"/>
      <c r="U8209" s="43"/>
    </row>
    <row r="8210" spans="19:21" x14ac:dyDescent="0.35">
      <c r="S8210" s="43"/>
      <c r="U8210" s="43"/>
    </row>
    <row r="8211" spans="19:21" x14ac:dyDescent="0.35">
      <c r="S8211" s="43"/>
      <c r="U8211" s="43"/>
    </row>
    <row r="8212" spans="19:21" x14ac:dyDescent="0.35">
      <c r="S8212" s="43"/>
      <c r="U8212" s="43"/>
    </row>
    <row r="8213" spans="19:21" x14ac:dyDescent="0.35">
      <c r="S8213" s="43"/>
      <c r="U8213" s="43"/>
    </row>
    <row r="8214" spans="19:21" x14ac:dyDescent="0.35">
      <c r="S8214" s="43"/>
      <c r="U8214" s="43"/>
    </row>
    <row r="8215" spans="19:21" x14ac:dyDescent="0.35">
      <c r="S8215" s="43"/>
      <c r="U8215" s="43"/>
    </row>
    <row r="8216" spans="19:21" x14ac:dyDescent="0.35">
      <c r="S8216" s="43"/>
      <c r="U8216" s="43"/>
    </row>
    <row r="8217" spans="19:21" x14ac:dyDescent="0.35">
      <c r="S8217" s="43"/>
      <c r="U8217" s="43"/>
    </row>
    <row r="8218" spans="19:21" x14ac:dyDescent="0.35">
      <c r="S8218" s="43"/>
      <c r="U8218" s="43"/>
    </row>
    <row r="8219" spans="19:21" x14ac:dyDescent="0.35">
      <c r="S8219" s="43"/>
      <c r="U8219" s="43"/>
    </row>
    <row r="8220" spans="19:21" x14ac:dyDescent="0.35">
      <c r="S8220" s="43"/>
      <c r="U8220" s="43"/>
    </row>
    <row r="8221" spans="19:21" x14ac:dyDescent="0.35">
      <c r="S8221" s="43"/>
      <c r="U8221" s="43"/>
    </row>
    <row r="8222" spans="19:21" x14ac:dyDescent="0.35">
      <c r="S8222" s="43"/>
      <c r="U8222" s="43"/>
    </row>
    <row r="8223" spans="19:21" x14ac:dyDescent="0.35">
      <c r="S8223" s="43"/>
      <c r="U8223" s="43"/>
    </row>
    <row r="8224" spans="19:21" x14ac:dyDescent="0.35">
      <c r="S8224" s="43"/>
      <c r="U8224" s="43"/>
    </row>
    <row r="8225" spans="19:21" x14ac:dyDescent="0.35">
      <c r="S8225" s="43"/>
      <c r="U8225" s="43"/>
    </row>
    <row r="8226" spans="19:21" x14ac:dyDescent="0.35">
      <c r="S8226" s="43"/>
      <c r="U8226" s="43"/>
    </row>
    <row r="8227" spans="19:21" x14ac:dyDescent="0.35">
      <c r="S8227" s="43"/>
      <c r="U8227" s="43"/>
    </row>
    <row r="8228" spans="19:21" x14ac:dyDescent="0.35">
      <c r="S8228" s="43"/>
      <c r="U8228" s="43"/>
    </row>
    <row r="8229" spans="19:21" x14ac:dyDescent="0.35">
      <c r="S8229" s="43"/>
      <c r="U8229" s="43"/>
    </row>
    <row r="8230" spans="19:21" x14ac:dyDescent="0.35">
      <c r="S8230" s="43"/>
      <c r="U8230" s="43"/>
    </row>
    <row r="8231" spans="19:21" x14ac:dyDescent="0.35">
      <c r="S8231" s="43"/>
      <c r="U8231" s="43"/>
    </row>
    <row r="8232" spans="19:21" x14ac:dyDescent="0.35">
      <c r="S8232" s="43"/>
      <c r="U8232" s="43"/>
    </row>
    <row r="8233" spans="19:21" x14ac:dyDescent="0.35">
      <c r="S8233" s="43"/>
      <c r="U8233" s="43"/>
    </row>
    <row r="8234" spans="19:21" x14ac:dyDescent="0.35">
      <c r="S8234" s="43"/>
      <c r="U8234" s="43"/>
    </row>
    <row r="8235" spans="19:21" x14ac:dyDescent="0.35">
      <c r="S8235" s="43"/>
      <c r="U8235" s="43"/>
    </row>
    <row r="8236" spans="19:21" x14ac:dyDescent="0.35">
      <c r="S8236" s="43"/>
      <c r="U8236" s="43"/>
    </row>
    <row r="8237" spans="19:21" x14ac:dyDescent="0.35">
      <c r="S8237" s="43"/>
      <c r="U8237" s="43"/>
    </row>
    <row r="8238" spans="19:21" x14ac:dyDescent="0.35">
      <c r="S8238" s="43"/>
      <c r="U8238" s="43"/>
    </row>
    <row r="8239" spans="19:21" x14ac:dyDescent="0.35">
      <c r="S8239" s="43"/>
      <c r="U8239" s="43"/>
    </row>
    <row r="8240" spans="19:21" x14ac:dyDescent="0.35">
      <c r="S8240" s="43"/>
      <c r="U8240" s="43"/>
    </row>
    <row r="8241" spans="19:21" x14ac:dyDescent="0.35">
      <c r="S8241" s="43"/>
      <c r="U8241" s="43"/>
    </row>
    <row r="8242" spans="19:21" x14ac:dyDescent="0.35">
      <c r="S8242" s="43"/>
      <c r="U8242" s="43"/>
    </row>
    <row r="8243" spans="19:21" x14ac:dyDescent="0.35">
      <c r="S8243" s="43"/>
      <c r="U8243" s="43"/>
    </row>
    <row r="8244" spans="19:21" x14ac:dyDescent="0.35">
      <c r="S8244" s="43"/>
      <c r="U8244" s="43"/>
    </row>
    <row r="8245" spans="19:21" x14ac:dyDescent="0.35">
      <c r="S8245" s="43"/>
      <c r="U8245" s="43"/>
    </row>
    <row r="8246" spans="19:21" x14ac:dyDescent="0.35">
      <c r="S8246" s="43"/>
      <c r="U8246" s="43"/>
    </row>
    <row r="8247" spans="19:21" x14ac:dyDescent="0.35">
      <c r="S8247" s="43"/>
      <c r="U8247" s="43"/>
    </row>
    <row r="8248" spans="19:21" x14ac:dyDescent="0.35">
      <c r="S8248" s="43"/>
      <c r="U8248" s="43"/>
    </row>
    <row r="8249" spans="19:21" x14ac:dyDescent="0.35">
      <c r="S8249" s="43"/>
      <c r="U8249" s="43"/>
    </row>
    <row r="8250" spans="19:21" x14ac:dyDescent="0.35">
      <c r="S8250" s="43"/>
      <c r="U8250" s="43"/>
    </row>
    <row r="8251" spans="19:21" x14ac:dyDescent="0.35">
      <c r="S8251" s="43"/>
      <c r="U8251" s="43"/>
    </row>
    <row r="8252" spans="19:21" x14ac:dyDescent="0.35">
      <c r="S8252" s="43"/>
      <c r="U8252" s="43"/>
    </row>
    <row r="8253" spans="19:21" x14ac:dyDescent="0.35">
      <c r="S8253" s="43"/>
      <c r="U8253" s="43"/>
    </row>
    <row r="8254" spans="19:21" x14ac:dyDescent="0.35">
      <c r="S8254" s="43"/>
      <c r="U8254" s="43"/>
    </row>
    <row r="8255" spans="19:21" x14ac:dyDescent="0.35">
      <c r="S8255" s="43"/>
      <c r="U8255" s="43"/>
    </row>
    <row r="8256" spans="19:21" x14ac:dyDescent="0.35">
      <c r="S8256" s="43"/>
      <c r="U8256" s="43"/>
    </row>
    <row r="8257" spans="19:21" x14ac:dyDescent="0.35">
      <c r="S8257" s="43"/>
      <c r="U8257" s="43"/>
    </row>
    <row r="8258" spans="19:21" x14ac:dyDescent="0.35">
      <c r="S8258" s="43"/>
      <c r="U8258" s="43"/>
    </row>
    <row r="8259" spans="19:21" x14ac:dyDescent="0.35">
      <c r="S8259" s="43"/>
      <c r="U8259" s="43"/>
    </row>
    <row r="8260" spans="19:21" x14ac:dyDescent="0.35">
      <c r="S8260" s="43"/>
      <c r="U8260" s="43"/>
    </row>
    <row r="8261" spans="19:21" x14ac:dyDescent="0.35">
      <c r="S8261" s="43"/>
      <c r="U8261" s="43"/>
    </row>
    <row r="8262" spans="19:21" x14ac:dyDescent="0.35">
      <c r="S8262" s="43"/>
      <c r="U8262" s="43"/>
    </row>
    <row r="8263" spans="19:21" x14ac:dyDescent="0.35">
      <c r="S8263" s="43"/>
      <c r="U8263" s="43"/>
    </row>
    <row r="8264" spans="19:21" x14ac:dyDescent="0.35">
      <c r="S8264" s="43"/>
      <c r="U8264" s="43"/>
    </row>
    <row r="8265" spans="19:21" x14ac:dyDescent="0.35">
      <c r="S8265" s="43"/>
      <c r="U8265" s="43"/>
    </row>
    <row r="8266" spans="19:21" x14ac:dyDescent="0.35">
      <c r="S8266" s="43"/>
      <c r="U8266" s="43"/>
    </row>
    <row r="8267" spans="19:21" x14ac:dyDescent="0.35">
      <c r="S8267" s="43"/>
      <c r="U8267" s="43"/>
    </row>
    <row r="8268" spans="19:21" x14ac:dyDescent="0.35">
      <c r="S8268" s="43"/>
      <c r="U8268" s="43"/>
    </row>
    <row r="8269" spans="19:21" x14ac:dyDescent="0.35">
      <c r="S8269" s="43"/>
      <c r="U8269" s="43"/>
    </row>
    <row r="8270" spans="19:21" x14ac:dyDescent="0.35">
      <c r="S8270" s="43"/>
      <c r="U8270" s="43"/>
    </row>
    <row r="8271" spans="19:21" x14ac:dyDescent="0.35">
      <c r="S8271" s="43"/>
      <c r="U8271" s="43"/>
    </row>
    <row r="8272" spans="19:21" x14ac:dyDescent="0.35">
      <c r="S8272" s="43"/>
      <c r="U8272" s="43"/>
    </row>
    <row r="8273" spans="19:21" x14ac:dyDescent="0.35">
      <c r="S8273" s="43"/>
      <c r="U8273" s="43"/>
    </row>
    <row r="8274" spans="19:21" x14ac:dyDescent="0.35">
      <c r="S8274" s="43"/>
      <c r="U8274" s="43"/>
    </row>
    <row r="8275" spans="19:21" x14ac:dyDescent="0.35">
      <c r="S8275" s="43"/>
      <c r="U8275" s="43"/>
    </row>
    <row r="8276" spans="19:21" x14ac:dyDescent="0.35">
      <c r="S8276" s="43"/>
      <c r="U8276" s="43"/>
    </row>
    <row r="8277" spans="19:21" x14ac:dyDescent="0.35">
      <c r="S8277" s="43"/>
      <c r="U8277" s="43"/>
    </row>
    <row r="8278" spans="19:21" x14ac:dyDescent="0.35">
      <c r="S8278" s="43"/>
      <c r="U8278" s="43"/>
    </row>
    <row r="8279" spans="19:21" x14ac:dyDescent="0.35">
      <c r="S8279" s="43"/>
      <c r="U8279" s="43"/>
    </row>
    <row r="8280" spans="19:21" x14ac:dyDescent="0.35">
      <c r="S8280" s="43"/>
      <c r="U8280" s="43"/>
    </row>
    <row r="8281" spans="19:21" x14ac:dyDescent="0.35">
      <c r="S8281" s="43"/>
      <c r="U8281" s="43"/>
    </row>
    <row r="8282" spans="19:21" x14ac:dyDescent="0.35">
      <c r="S8282" s="43"/>
      <c r="U8282" s="43"/>
    </row>
    <row r="8283" spans="19:21" x14ac:dyDescent="0.35">
      <c r="S8283" s="43"/>
      <c r="U8283" s="43"/>
    </row>
    <row r="8284" spans="19:21" x14ac:dyDescent="0.35">
      <c r="S8284" s="43"/>
      <c r="U8284" s="43"/>
    </row>
    <row r="8285" spans="19:21" x14ac:dyDescent="0.35">
      <c r="S8285" s="43"/>
      <c r="U8285" s="43"/>
    </row>
    <row r="8286" spans="19:21" x14ac:dyDescent="0.35">
      <c r="S8286" s="43"/>
      <c r="U8286" s="43"/>
    </row>
    <row r="8287" spans="19:21" x14ac:dyDescent="0.35">
      <c r="S8287" s="43"/>
      <c r="U8287" s="43"/>
    </row>
    <row r="8288" spans="19:21" x14ac:dyDescent="0.35">
      <c r="S8288" s="43"/>
      <c r="U8288" s="43"/>
    </row>
    <row r="8289" spans="19:21" x14ac:dyDescent="0.35">
      <c r="S8289" s="43"/>
      <c r="U8289" s="43"/>
    </row>
    <row r="8290" spans="19:21" x14ac:dyDescent="0.35">
      <c r="S8290" s="43"/>
      <c r="U8290" s="43"/>
    </row>
    <row r="8291" spans="19:21" x14ac:dyDescent="0.35">
      <c r="S8291" s="43"/>
      <c r="U8291" s="43"/>
    </row>
    <row r="8292" spans="19:21" x14ac:dyDescent="0.35">
      <c r="S8292" s="43"/>
      <c r="U8292" s="43"/>
    </row>
    <row r="8293" spans="19:21" x14ac:dyDescent="0.35">
      <c r="S8293" s="43"/>
      <c r="U8293" s="43"/>
    </row>
    <row r="8294" spans="19:21" x14ac:dyDescent="0.35">
      <c r="S8294" s="43"/>
      <c r="U8294" s="43"/>
    </row>
    <row r="8295" spans="19:21" x14ac:dyDescent="0.35">
      <c r="S8295" s="43"/>
      <c r="U8295" s="43"/>
    </row>
    <row r="8296" spans="19:21" x14ac:dyDescent="0.35">
      <c r="S8296" s="43"/>
      <c r="U8296" s="43"/>
    </row>
    <row r="8297" spans="19:21" x14ac:dyDescent="0.35">
      <c r="S8297" s="43"/>
      <c r="U8297" s="43"/>
    </row>
    <row r="8298" spans="19:21" x14ac:dyDescent="0.35">
      <c r="S8298" s="43"/>
      <c r="U8298" s="43"/>
    </row>
    <row r="8299" spans="19:21" x14ac:dyDescent="0.35">
      <c r="S8299" s="43"/>
      <c r="U8299" s="43"/>
    </row>
    <row r="8300" spans="19:21" x14ac:dyDescent="0.35">
      <c r="S8300" s="43"/>
      <c r="U8300" s="43"/>
    </row>
    <row r="8301" spans="19:21" x14ac:dyDescent="0.35">
      <c r="S8301" s="43"/>
      <c r="U8301" s="43"/>
    </row>
    <row r="8302" spans="19:21" x14ac:dyDescent="0.35">
      <c r="S8302" s="43"/>
      <c r="U8302" s="43"/>
    </row>
    <row r="8303" spans="19:21" x14ac:dyDescent="0.35">
      <c r="S8303" s="43"/>
      <c r="U8303" s="43"/>
    </row>
    <row r="8304" spans="19:21" x14ac:dyDescent="0.35">
      <c r="S8304" s="43"/>
      <c r="U8304" s="43"/>
    </row>
    <row r="8305" spans="19:21" x14ac:dyDescent="0.35">
      <c r="S8305" s="43"/>
      <c r="U8305" s="43"/>
    </row>
    <row r="8306" spans="19:21" x14ac:dyDescent="0.35">
      <c r="S8306" s="43"/>
      <c r="U8306" s="43"/>
    </row>
    <row r="8307" spans="19:21" x14ac:dyDescent="0.35">
      <c r="S8307" s="43"/>
      <c r="U8307" s="43"/>
    </row>
    <row r="8308" spans="19:21" x14ac:dyDescent="0.35">
      <c r="S8308" s="43"/>
      <c r="U8308" s="43"/>
    </row>
    <row r="8309" spans="19:21" x14ac:dyDescent="0.35">
      <c r="S8309" s="43"/>
      <c r="U8309" s="43"/>
    </row>
    <row r="8310" spans="19:21" x14ac:dyDescent="0.35">
      <c r="S8310" s="43"/>
      <c r="U8310" s="43"/>
    </row>
    <row r="8311" spans="19:21" x14ac:dyDescent="0.35">
      <c r="S8311" s="43"/>
      <c r="U8311" s="43"/>
    </row>
    <row r="8312" spans="19:21" x14ac:dyDescent="0.35">
      <c r="S8312" s="43"/>
      <c r="U8312" s="43"/>
    </row>
    <row r="8313" spans="19:21" x14ac:dyDescent="0.35">
      <c r="S8313" s="43"/>
      <c r="U8313" s="43"/>
    </row>
    <row r="8314" spans="19:21" x14ac:dyDescent="0.35">
      <c r="S8314" s="43"/>
      <c r="U8314" s="43"/>
    </row>
    <row r="8315" spans="19:21" x14ac:dyDescent="0.35">
      <c r="S8315" s="43"/>
      <c r="U8315" s="43"/>
    </row>
    <row r="8316" spans="19:21" x14ac:dyDescent="0.35">
      <c r="S8316" s="43"/>
      <c r="U8316" s="43"/>
    </row>
    <row r="8317" spans="19:21" x14ac:dyDescent="0.35">
      <c r="S8317" s="43"/>
      <c r="U8317" s="43"/>
    </row>
    <row r="8318" spans="19:21" x14ac:dyDescent="0.35">
      <c r="S8318" s="43"/>
      <c r="U8318" s="43"/>
    </row>
    <row r="8319" spans="19:21" x14ac:dyDescent="0.35">
      <c r="S8319" s="43"/>
      <c r="U8319" s="43"/>
    </row>
    <row r="8320" spans="19:21" x14ac:dyDescent="0.35">
      <c r="S8320" s="43"/>
      <c r="U8320" s="43"/>
    </row>
    <row r="8321" spans="19:21" x14ac:dyDescent="0.35">
      <c r="S8321" s="43"/>
      <c r="U8321" s="43"/>
    </row>
    <row r="8322" spans="19:21" x14ac:dyDescent="0.35">
      <c r="S8322" s="43"/>
      <c r="U8322" s="43"/>
    </row>
    <row r="8323" spans="19:21" x14ac:dyDescent="0.35">
      <c r="S8323" s="43"/>
      <c r="U8323" s="43"/>
    </row>
    <row r="8324" spans="19:21" x14ac:dyDescent="0.35">
      <c r="S8324" s="43"/>
      <c r="U8324" s="43"/>
    </row>
    <row r="8325" spans="19:21" x14ac:dyDescent="0.35">
      <c r="S8325" s="43"/>
      <c r="U8325" s="43"/>
    </row>
    <row r="8326" spans="19:21" x14ac:dyDescent="0.35">
      <c r="S8326" s="43"/>
      <c r="U8326" s="43"/>
    </row>
    <row r="8327" spans="19:21" x14ac:dyDescent="0.35">
      <c r="S8327" s="43"/>
      <c r="U8327" s="43"/>
    </row>
    <row r="8328" spans="19:21" x14ac:dyDescent="0.35">
      <c r="S8328" s="43"/>
      <c r="U8328" s="43"/>
    </row>
    <row r="8329" spans="19:21" x14ac:dyDescent="0.35">
      <c r="S8329" s="43"/>
      <c r="U8329" s="43"/>
    </row>
    <row r="8330" spans="19:21" x14ac:dyDescent="0.35">
      <c r="S8330" s="43"/>
      <c r="U8330" s="43"/>
    </row>
    <row r="8331" spans="19:21" x14ac:dyDescent="0.35">
      <c r="S8331" s="43"/>
      <c r="U8331" s="43"/>
    </row>
    <row r="8332" spans="19:21" x14ac:dyDescent="0.35">
      <c r="S8332" s="43"/>
      <c r="U8332" s="43"/>
    </row>
    <row r="8333" spans="19:21" x14ac:dyDescent="0.35">
      <c r="S8333" s="43"/>
      <c r="U8333" s="43"/>
    </row>
    <row r="8334" spans="19:21" x14ac:dyDescent="0.35">
      <c r="S8334" s="43"/>
      <c r="U8334" s="43"/>
    </row>
    <row r="8335" spans="19:21" x14ac:dyDescent="0.35">
      <c r="S8335" s="43"/>
      <c r="U8335" s="43"/>
    </row>
    <row r="8336" spans="19:21" x14ac:dyDescent="0.35">
      <c r="S8336" s="43"/>
      <c r="U8336" s="43"/>
    </row>
    <row r="8337" spans="19:21" x14ac:dyDescent="0.35">
      <c r="S8337" s="43"/>
      <c r="U8337" s="43"/>
    </row>
    <row r="8338" spans="19:21" x14ac:dyDescent="0.35">
      <c r="S8338" s="43"/>
      <c r="U8338" s="43"/>
    </row>
    <row r="8339" spans="19:21" x14ac:dyDescent="0.35">
      <c r="S8339" s="43"/>
      <c r="U8339" s="43"/>
    </row>
    <row r="8340" spans="19:21" x14ac:dyDescent="0.35">
      <c r="S8340" s="43"/>
      <c r="U8340" s="43"/>
    </row>
    <row r="8341" spans="19:21" x14ac:dyDescent="0.35">
      <c r="S8341" s="43"/>
      <c r="U8341" s="43"/>
    </row>
    <row r="8342" spans="19:21" x14ac:dyDescent="0.35">
      <c r="S8342" s="43"/>
      <c r="U8342" s="43"/>
    </row>
    <row r="8343" spans="19:21" x14ac:dyDescent="0.35">
      <c r="S8343" s="43"/>
      <c r="U8343" s="43"/>
    </row>
    <row r="8344" spans="19:21" x14ac:dyDescent="0.35">
      <c r="S8344" s="43"/>
      <c r="U8344" s="43"/>
    </row>
    <row r="8345" spans="19:21" x14ac:dyDescent="0.35">
      <c r="S8345" s="43"/>
      <c r="U8345" s="43"/>
    </row>
    <row r="8346" spans="19:21" x14ac:dyDescent="0.35">
      <c r="S8346" s="43"/>
      <c r="U8346" s="43"/>
    </row>
    <row r="8347" spans="19:21" x14ac:dyDescent="0.35">
      <c r="S8347" s="43"/>
      <c r="U8347" s="43"/>
    </row>
    <row r="8348" spans="19:21" x14ac:dyDescent="0.35">
      <c r="S8348" s="43"/>
      <c r="U8348" s="43"/>
    </row>
    <row r="8349" spans="19:21" x14ac:dyDescent="0.35">
      <c r="S8349" s="43"/>
      <c r="U8349" s="43"/>
    </row>
    <row r="8350" spans="19:21" x14ac:dyDescent="0.35">
      <c r="S8350" s="43"/>
      <c r="U8350" s="43"/>
    </row>
    <row r="8351" spans="19:21" x14ac:dyDescent="0.35">
      <c r="S8351" s="43"/>
      <c r="U8351" s="43"/>
    </row>
    <row r="8352" spans="19:21" x14ac:dyDescent="0.35">
      <c r="S8352" s="43"/>
      <c r="U8352" s="43"/>
    </row>
    <row r="8353" spans="19:21" x14ac:dyDescent="0.35">
      <c r="S8353" s="43"/>
      <c r="U8353" s="43"/>
    </row>
    <row r="8354" spans="19:21" x14ac:dyDescent="0.35">
      <c r="S8354" s="43"/>
      <c r="U8354" s="43"/>
    </row>
    <row r="8355" spans="19:21" x14ac:dyDescent="0.35">
      <c r="S8355" s="43"/>
      <c r="U8355" s="43"/>
    </row>
    <row r="8356" spans="19:21" x14ac:dyDescent="0.35">
      <c r="S8356" s="43"/>
      <c r="U8356" s="43"/>
    </row>
    <row r="8357" spans="19:21" x14ac:dyDescent="0.35">
      <c r="S8357" s="43"/>
      <c r="U8357" s="43"/>
    </row>
    <row r="8358" spans="19:21" x14ac:dyDescent="0.35">
      <c r="S8358" s="43"/>
      <c r="U8358" s="43"/>
    </row>
    <row r="8359" spans="19:21" x14ac:dyDescent="0.35">
      <c r="S8359" s="43"/>
      <c r="U8359" s="43"/>
    </row>
    <row r="8360" spans="19:21" x14ac:dyDescent="0.35">
      <c r="S8360" s="43"/>
      <c r="U8360" s="43"/>
    </row>
    <row r="8361" spans="19:21" x14ac:dyDescent="0.35">
      <c r="S8361" s="43"/>
      <c r="U8361" s="43"/>
    </row>
    <row r="8362" spans="19:21" x14ac:dyDescent="0.35">
      <c r="S8362" s="43"/>
      <c r="U8362" s="43"/>
    </row>
    <row r="8363" spans="19:21" x14ac:dyDescent="0.35">
      <c r="S8363" s="43"/>
      <c r="U8363" s="43"/>
    </row>
    <row r="8364" spans="19:21" x14ac:dyDescent="0.35">
      <c r="S8364" s="43"/>
      <c r="U8364" s="43"/>
    </row>
    <row r="8365" spans="19:21" x14ac:dyDescent="0.35">
      <c r="S8365" s="43"/>
      <c r="U8365" s="43"/>
    </row>
    <row r="8366" spans="19:21" x14ac:dyDescent="0.35">
      <c r="S8366" s="43"/>
      <c r="U8366" s="43"/>
    </row>
    <row r="8367" spans="19:21" x14ac:dyDescent="0.35">
      <c r="S8367" s="43"/>
      <c r="U8367" s="43"/>
    </row>
    <row r="8368" spans="19:21" x14ac:dyDescent="0.35">
      <c r="S8368" s="43"/>
      <c r="U8368" s="43"/>
    </row>
    <row r="8369" spans="19:21" x14ac:dyDescent="0.35">
      <c r="S8369" s="43"/>
      <c r="U8369" s="43"/>
    </row>
    <row r="8370" spans="19:21" x14ac:dyDescent="0.35">
      <c r="S8370" s="43"/>
      <c r="U8370" s="43"/>
    </row>
    <row r="8371" spans="19:21" x14ac:dyDescent="0.35">
      <c r="S8371" s="43"/>
      <c r="U8371" s="43"/>
    </row>
    <row r="8372" spans="19:21" x14ac:dyDescent="0.35">
      <c r="S8372" s="43"/>
      <c r="U8372" s="43"/>
    </row>
    <row r="8373" spans="19:21" x14ac:dyDescent="0.35">
      <c r="S8373" s="43"/>
      <c r="U8373" s="43"/>
    </row>
    <row r="8374" spans="19:21" x14ac:dyDescent="0.35">
      <c r="S8374" s="43"/>
      <c r="U8374" s="43"/>
    </row>
    <row r="8375" spans="19:21" x14ac:dyDescent="0.35">
      <c r="S8375" s="43"/>
      <c r="U8375" s="43"/>
    </row>
    <row r="8376" spans="19:21" x14ac:dyDescent="0.35">
      <c r="S8376" s="43"/>
      <c r="U8376" s="43"/>
    </row>
    <row r="8377" spans="19:21" x14ac:dyDescent="0.35">
      <c r="S8377" s="43"/>
      <c r="U8377" s="43"/>
    </row>
    <row r="8378" spans="19:21" x14ac:dyDescent="0.35">
      <c r="S8378" s="43"/>
      <c r="U8378" s="43"/>
    </row>
    <row r="8379" spans="19:21" x14ac:dyDescent="0.35">
      <c r="S8379" s="43"/>
      <c r="U8379" s="43"/>
    </row>
    <row r="8380" spans="19:21" x14ac:dyDescent="0.35">
      <c r="S8380" s="43"/>
      <c r="U8380" s="43"/>
    </row>
    <row r="8381" spans="19:21" x14ac:dyDescent="0.35">
      <c r="S8381" s="43"/>
      <c r="U8381" s="43"/>
    </row>
    <row r="8382" spans="19:21" x14ac:dyDescent="0.35">
      <c r="S8382" s="43"/>
      <c r="U8382" s="43"/>
    </row>
    <row r="8383" spans="19:21" x14ac:dyDescent="0.35">
      <c r="S8383" s="43"/>
      <c r="U8383" s="43"/>
    </row>
    <row r="8384" spans="19:21" x14ac:dyDescent="0.35">
      <c r="S8384" s="43"/>
      <c r="U8384" s="43"/>
    </row>
    <row r="8385" spans="19:21" x14ac:dyDescent="0.35">
      <c r="S8385" s="43"/>
      <c r="U8385" s="43"/>
    </row>
    <row r="8386" spans="19:21" x14ac:dyDescent="0.35">
      <c r="S8386" s="43"/>
      <c r="U8386" s="43"/>
    </row>
    <row r="8387" spans="19:21" x14ac:dyDescent="0.35">
      <c r="S8387" s="43"/>
      <c r="U8387" s="43"/>
    </row>
    <row r="8388" spans="19:21" x14ac:dyDescent="0.35">
      <c r="S8388" s="43"/>
      <c r="U8388" s="43"/>
    </row>
    <row r="8389" spans="19:21" x14ac:dyDescent="0.35">
      <c r="S8389" s="43"/>
      <c r="U8389" s="43"/>
    </row>
    <row r="8390" spans="19:21" x14ac:dyDescent="0.35">
      <c r="S8390" s="43"/>
      <c r="U8390" s="43"/>
    </row>
    <row r="8391" spans="19:21" x14ac:dyDescent="0.35">
      <c r="S8391" s="43"/>
      <c r="U8391" s="43"/>
    </row>
    <row r="8392" spans="19:21" x14ac:dyDescent="0.35">
      <c r="S8392" s="43"/>
      <c r="U8392" s="43"/>
    </row>
    <row r="8393" spans="19:21" x14ac:dyDescent="0.35">
      <c r="S8393" s="43"/>
      <c r="U8393" s="43"/>
    </row>
    <row r="8394" spans="19:21" x14ac:dyDescent="0.35">
      <c r="S8394" s="43"/>
      <c r="U8394" s="43"/>
    </row>
    <row r="8395" spans="19:21" x14ac:dyDescent="0.35">
      <c r="S8395" s="43"/>
      <c r="U8395" s="43"/>
    </row>
    <row r="8396" spans="19:21" x14ac:dyDescent="0.35">
      <c r="S8396" s="43"/>
      <c r="U8396" s="43"/>
    </row>
    <row r="8397" spans="19:21" x14ac:dyDescent="0.35">
      <c r="S8397" s="43"/>
      <c r="U8397" s="43"/>
    </row>
    <row r="8398" spans="19:21" x14ac:dyDescent="0.35">
      <c r="S8398" s="43"/>
      <c r="U8398" s="43"/>
    </row>
    <row r="8399" spans="19:21" x14ac:dyDescent="0.35">
      <c r="S8399" s="43"/>
      <c r="U8399" s="43"/>
    </row>
    <row r="8400" spans="19:21" x14ac:dyDescent="0.35">
      <c r="S8400" s="43"/>
      <c r="U8400" s="43"/>
    </row>
    <row r="8401" spans="19:21" x14ac:dyDescent="0.35">
      <c r="S8401" s="43"/>
      <c r="U8401" s="43"/>
    </row>
    <row r="8402" spans="19:21" x14ac:dyDescent="0.35">
      <c r="S8402" s="43"/>
      <c r="U8402" s="43"/>
    </row>
    <row r="8403" spans="19:21" x14ac:dyDescent="0.35">
      <c r="S8403" s="43"/>
      <c r="U8403" s="43"/>
    </row>
    <row r="8404" spans="19:21" x14ac:dyDescent="0.35">
      <c r="S8404" s="43"/>
      <c r="U8404" s="43"/>
    </row>
    <row r="8405" spans="19:21" x14ac:dyDescent="0.35">
      <c r="S8405" s="43"/>
      <c r="U8405" s="43"/>
    </row>
    <row r="8406" spans="19:21" x14ac:dyDescent="0.35">
      <c r="S8406" s="43"/>
      <c r="U8406" s="43"/>
    </row>
    <row r="8407" spans="19:21" x14ac:dyDescent="0.35">
      <c r="S8407" s="43"/>
      <c r="U8407" s="43"/>
    </row>
    <row r="8408" spans="19:21" x14ac:dyDescent="0.35">
      <c r="S8408" s="43"/>
      <c r="U8408" s="43"/>
    </row>
    <row r="8409" spans="19:21" x14ac:dyDescent="0.35">
      <c r="S8409" s="43"/>
      <c r="U8409" s="43"/>
    </row>
    <row r="8410" spans="19:21" x14ac:dyDescent="0.35">
      <c r="S8410" s="43"/>
      <c r="U8410" s="43"/>
    </row>
    <row r="8411" spans="19:21" x14ac:dyDescent="0.35">
      <c r="S8411" s="43"/>
      <c r="U8411" s="43"/>
    </row>
    <row r="8412" spans="19:21" x14ac:dyDescent="0.35">
      <c r="S8412" s="43"/>
      <c r="U8412" s="43"/>
    </row>
    <row r="8413" spans="19:21" x14ac:dyDescent="0.35">
      <c r="S8413" s="43"/>
      <c r="U8413" s="43"/>
    </row>
    <row r="8414" spans="19:21" x14ac:dyDescent="0.35">
      <c r="S8414" s="43"/>
      <c r="U8414" s="43"/>
    </row>
    <row r="8415" spans="19:21" x14ac:dyDescent="0.35">
      <c r="S8415" s="43"/>
      <c r="U8415" s="43"/>
    </row>
    <row r="8416" spans="19:21" x14ac:dyDescent="0.35">
      <c r="S8416" s="43"/>
      <c r="U8416" s="43"/>
    </row>
    <row r="8417" spans="19:21" x14ac:dyDescent="0.35">
      <c r="S8417" s="43"/>
      <c r="U8417" s="43"/>
    </row>
    <row r="8418" spans="19:21" x14ac:dyDescent="0.35">
      <c r="S8418" s="43"/>
      <c r="U8418" s="43"/>
    </row>
    <row r="8419" spans="19:21" x14ac:dyDescent="0.35">
      <c r="S8419" s="43"/>
      <c r="U8419" s="43"/>
    </row>
    <row r="8420" spans="19:21" x14ac:dyDescent="0.35">
      <c r="S8420" s="43"/>
      <c r="U8420" s="43"/>
    </row>
    <row r="8421" spans="19:21" x14ac:dyDescent="0.35">
      <c r="S8421" s="43"/>
      <c r="U8421" s="43"/>
    </row>
    <row r="8422" spans="19:21" x14ac:dyDescent="0.35">
      <c r="S8422" s="43"/>
      <c r="U8422" s="43"/>
    </row>
    <row r="8423" spans="19:21" x14ac:dyDescent="0.35">
      <c r="S8423" s="43"/>
      <c r="U8423" s="43"/>
    </row>
    <row r="8424" spans="19:21" x14ac:dyDescent="0.35">
      <c r="S8424" s="43"/>
      <c r="U8424" s="43"/>
    </row>
    <row r="8425" spans="19:21" x14ac:dyDescent="0.35">
      <c r="S8425" s="43"/>
      <c r="U8425" s="43"/>
    </row>
    <row r="8426" spans="19:21" x14ac:dyDescent="0.35">
      <c r="S8426" s="43"/>
      <c r="U8426" s="43"/>
    </row>
    <row r="8427" spans="19:21" x14ac:dyDescent="0.35">
      <c r="S8427" s="43"/>
      <c r="U8427" s="43"/>
    </row>
    <row r="8428" spans="19:21" x14ac:dyDescent="0.35">
      <c r="S8428" s="43"/>
      <c r="U8428" s="43"/>
    </row>
    <row r="8429" spans="19:21" x14ac:dyDescent="0.35">
      <c r="S8429" s="43"/>
      <c r="U8429" s="43"/>
    </row>
    <row r="8430" spans="19:21" x14ac:dyDescent="0.35">
      <c r="S8430" s="43"/>
      <c r="U8430" s="43"/>
    </row>
    <row r="8431" spans="19:21" x14ac:dyDescent="0.35">
      <c r="S8431" s="43"/>
      <c r="U8431" s="43"/>
    </row>
    <row r="8432" spans="19:21" x14ac:dyDescent="0.35">
      <c r="S8432" s="43"/>
      <c r="U8432" s="43"/>
    </row>
    <row r="8433" spans="19:21" x14ac:dyDescent="0.35">
      <c r="S8433" s="43"/>
      <c r="U8433" s="43"/>
    </row>
    <row r="8434" spans="19:21" x14ac:dyDescent="0.35">
      <c r="S8434" s="43"/>
      <c r="U8434" s="43"/>
    </row>
    <row r="8435" spans="19:21" x14ac:dyDescent="0.35">
      <c r="S8435" s="43"/>
      <c r="U8435" s="43"/>
    </row>
    <row r="8436" spans="19:21" x14ac:dyDescent="0.35">
      <c r="S8436" s="43"/>
      <c r="U8436" s="43"/>
    </row>
    <row r="8437" spans="19:21" x14ac:dyDescent="0.35">
      <c r="S8437" s="43"/>
      <c r="U8437" s="43"/>
    </row>
    <row r="8438" spans="19:21" x14ac:dyDescent="0.35">
      <c r="S8438" s="43"/>
      <c r="U8438" s="43"/>
    </row>
    <row r="8439" spans="19:21" x14ac:dyDescent="0.35">
      <c r="S8439" s="43"/>
      <c r="U8439" s="43"/>
    </row>
    <row r="8440" spans="19:21" x14ac:dyDescent="0.35">
      <c r="S8440" s="43"/>
      <c r="U8440" s="43"/>
    </row>
    <row r="8441" spans="19:21" x14ac:dyDescent="0.35">
      <c r="S8441" s="43"/>
      <c r="U8441" s="43"/>
    </row>
    <row r="8442" spans="19:21" x14ac:dyDescent="0.35">
      <c r="S8442" s="43"/>
      <c r="U8442" s="43"/>
    </row>
    <row r="8443" spans="19:21" x14ac:dyDescent="0.35">
      <c r="S8443" s="43"/>
      <c r="U8443" s="43"/>
    </row>
    <row r="8444" spans="19:21" x14ac:dyDescent="0.35">
      <c r="S8444" s="43"/>
      <c r="U8444" s="43"/>
    </row>
    <row r="8445" spans="19:21" x14ac:dyDescent="0.35">
      <c r="S8445" s="43"/>
      <c r="U8445" s="43"/>
    </row>
    <row r="8446" spans="19:21" x14ac:dyDescent="0.35">
      <c r="S8446" s="43"/>
      <c r="U8446" s="43"/>
    </row>
    <row r="8447" spans="19:21" x14ac:dyDescent="0.35">
      <c r="S8447" s="43"/>
      <c r="U8447" s="43"/>
    </row>
    <row r="8448" spans="19:21" x14ac:dyDescent="0.35">
      <c r="S8448" s="43"/>
      <c r="U8448" s="43"/>
    </row>
    <row r="8449" spans="19:21" x14ac:dyDescent="0.35">
      <c r="S8449" s="43"/>
      <c r="U8449" s="43"/>
    </row>
    <row r="8450" spans="19:21" x14ac:dyDescent="0.35">
      <c r="S8450" s="43"/>
      <c r="U8450" s="43"/>
    </row>
    <row r="8451" spans="19:21" x14ac:dyDescent="0.35">
      <c r="S8451" s="43"/>
      <c r="U8451" s="43"/>
    </row>
    <row r="8452" spans="19:21" x14ac:dyDescent="0.35">
      <c r="S8452" s="43"/>
      <c r="U8452" s="43"/>
    </row>
    <row r="8453" spans="19:21" x14ac:dyDescent="0.35">
      <c r="S8453" s="43"/>
      <c r="U8453" s="43"/>
    </row>
    <row r="8454" spans="19:21" x14ac:dyDescent="0.35">
      <c r="S8454" s="43"/>
      <c r="U8454" s="43"/>
    </row>
    <row r="8455" spans="19:21" x14ac:dyDescent="0.35">
      <c r="S8455" s="43"/>
      <c r="U8455" s="43"/>
    </row>
    <row r="8456" spans="19:21" x14ac:dyDescent="0.35">
      <c r="S8456" s="43"/>
      <c r="U8456" s="43"/>
    </row>
    <row r="8457" spans="19:21" x14ac:dyDescent="0.35">
      <c r="S8457" s="43"/>
      <c r="U8457" s="43"/>
    </row>
    <row r="8458" spans="19:21" x14ac:dyDescent="0.35">
      <c r="S8458" s="43"/>
      <c r="U8458" s="43"/>
    </row>
    <row r="8459" spans="19:21" x14ac:dyDescent="0.35">
      <c r="S8459" s="43"/>
      <c r="U8459" s="43"/>
    </row>
    <row r="8460" spans="19:21" x14ac:dyDescent="0.35">
      <c r="S8460" s="43"/>
      <c r="U8460" s="43"/>
    </row>
    <row r="8461" spans="19:21" x14ac:dyDescent="0.35">
      <c r="S8461" s="43"/>
      <c r="U8461" s="43"/>
    </row>
    <row r="8462" spans="19:21" x14ac:dyDescent="0.35">
      <c r="S8462" s="43"/>
      <c r="U8462" s="43"/>
    </row>
    <row r="8463" spans="19:21" x14ac:dyDescent="0.35">
      <c r="S8463" s="43"/>
      <c r="U8463" s="43"/>
    </row>
    <row r="8464" spans="19:21" x14ac:dyDescent="0.35">
      <c r="S8464" s="43"/>
      <c r="U8464" s="43"/>
    </row>
    <row r="8465" spans="19:21" x14ac:dyDescent="0.35">
      <c r="S8465" s="43"/>
      <c r="U8465" s="43"/>
    </row>
    <row r="8466" spans="19:21" x14ac:dyDescent="0.35">
      <c r="S8466" s="43"/>
      <c r="U8466" s="43"/>
    </row>
    <row r="8467" spans="19:21" x14ac:dyDescent="0.35">
      <c r="S8467" s="43"/>
      <c r="U8467" s="43"/>
    </row>
    <row r="8468" spans="19:21" x14ac:dyDescent="0.35">
      <c r="S8468" s="43"/>
      <c r="U8468" s="43"/>
    </row>
    <row r="8469" spans="19:21" x14ac:dyDescent="0.35">
      <c r="S8469" s="43"/>
      <c r="U8469" s="43"/>
    </row>
    <row r="8470" spans="19:21" x14ac:dyDescent="0.35">
      <c r="S8470" s="43"/>
      <c r="U8470" s="43"/>
    </row>
    <row r="8471" spans="19:21" x14ac:dyDescent="0.35">
      <c r="S8471" s="43"/>
      <c r="U8471" s="43"/>
    </row>
    <row r="8472" spans="19:21" x14ac:dyDescent="0.35">
      <c r="S8472" s="43"/>
      <c r="U8472" s="43"/>
    </row>
    <row r="8473" spans="19:21" x14ac:dyDescent="0.35">
      <c r="S8473" s="43"/>
      <c r="U8473" s="43"/>
    </row>
    <row r="8474" spans="19:21" x14ac:dyDescent="0.35">
      <c r="S8474" s="43"/>
      <c r="U8474" s="43"/>
    </row>
    <row r="8475" spans="19:21" x14ac:dyDescent="0.35">
      <c r="S8475" s="43"/>
      <c r="U8475" s="43"/>
    </row>
    <row r="8476" spans="19:21" x14ac:dyDescent="0.35">
      <c r="S8476" s="43"/>
      <c r="U8476" s="43"/>
    </row>
    <row r="8477" spans="19:21" x14ac:dyDescent="0.35">
      <c r="S8477" s="43"/>
      <c r="U8477" s="43"/>
    </row>
    <row r="8478" spans="19:21" x14ac:dyDescent="0.35">
      <c r="S8478" s="43"/>
      <c r="U8478" s="43"/>
    </row>
    <row r="8479" spans="19:21" x14ac:dyDescent="0.35">
      <c r="S8479" s="43"/>
      <c r="U8479" s="43"/>
    </row>
    <row r="8480" spans="19:21" x14ac:dyDescent="0.35">
      <c r="S8480" s="43"/>
      <c r="U8480" s="43"/>
    </row>
    <row r="8481" spans="19:21" x14ac:dyDescent="0.35">
      <c r="S8481" s="43"/>
      <c r="U8481" s="43"/>
    </row>
    <row r="8482" spans="19:21" x14ac:dyDescent="0.35">
      <c r="S8482" s="43"/>
      <c r="U8482" s="43"/>
    </row>
    <row r="8483" spans="19:21" x14ac:dyDescent="0.35">
      <c r="S8483" s="43"/>
      <c r="U8483" s="43"/>
    </row>
    <row r="8484" spans="19:21" x14ac:dyDescent="0.35">
      <c r="S8484" s="43"/>
      <c r="U8484" s="43"/>
    </row>
    <row r="8485" spans="19:21" x14ac:dyDescent="0.35">
      <c r="S8485" s="43"/>
      <c r="U8485" s="43"/>
    </row>
    <row r="8486" spans="19:21" x14ac:dyDescent="0.35">
      <c r="S8486" s="43"/>
      <c r="U8486" s="43"/>
    </row>
    <row r="8487" spans="19:21" x14ac:dyDescent="0.35">
      <c r="S8487" s="43"/>
      <c r="U8487" s="43"/>
    </row>
    <row r="8488" spans="19:21" x14ac:dyDescent="0.35">
      <c r="S8488" s="43"/>
      <c r="U8488" s="43"/>
    </row>
    <row r="8489" spans="19:21" x14ac:dyDescent="0.35">
      <c r="S8489" s="43"/>
      <c r="U8489" s="43"/>
    </row>
    <row r="8490" spans="19:21" x14ac:dyDescent="0.35">
      <c r="S8490" s="43"/>
      <c r="U8490" s="43"/>
    </row>
    <row r="8491" spans="19:21" x14ac:dyDescent="0.35">
      <c r="S8491" s="43"/>
      <c r="U8491" s="43"/>
    </row>
    <row r="8492" spans="19:21" x14ac:dyDescent="0.35">
      <c r="S8492" s="43"/>
      <c r="U8492" s="43"/>
    </row>
    <row r="8493" spans="19:21" x14ac:dyDescent="0.35">
      <c r="S8493" s="43"/>
      <c r="U8493" s="43"/>
    </row>
    <row r="8494" spans="19:21" x14ac:dyDescent="0.35">
      <c r="S8494" s="43"/>
      <c r="U8494" s="43"/>
    </row>
    <row r="8495" spans="19:21" x14ac:dyDescent="0.35">
      <c r="S8495" s="43"/>
      <c r="U8495" s="43"/>
    </row>
    <row r="8496" spans="19:21" x14ac:dyDescent="0.35">
      <c r="S8496" s="43"/>
      <c r="U8496" s="43"/>
    </row>
    <row r="8497" spans="19:21" x14ac:dyDescent="0.35">
      <c r="S8497" s="43"/>
      <c r="U8497" s="43"/>
    </row>
    <row r="8498" spans="19:21" x14ac:dyDescent="0.35">
      <c r="S8498" s="43"/>
      <c r="U8498" s="43"/>
    </row>
    <row r="8499" spans="19:21" x14ac:dyDescent="0.35">
      <c r="S8499" s="43"/>
      <c r="U8499" s="43"/>
    </row>
    <row r="8500" spans="19:21" x14ac:dyDescent="0.35">
      <c r="S8500" s="43"/>
      <c r="U8500" s="43"/>
    </row>
    <row r="8501" spans="19:21" x14ac:dyDescent="0.35">
      <c r="S8501" s="43"/>
      <c r="U8501" s="43"/>
    </row>
    <row r="8502" spans="19:21" x14ac:dyDescent="0.35">
      <c r="S8502" s="43"/>
      <c r="U8502" s="43"/>
    </row>
    <row r="8503" spans="19:21" x14ac:dyDescent="0.35">
      <c r="S8503" s="43"/>
      <c r="U8503" s="43"/>
    </row>
    <row r="8504" spans="19:21" x14ac:dyDescent="0.35">
      <c r="S8504" s="43"/>
      <c r="U8504" s="43"/>
    </row>
    <row r="8505" spans="19:21" x14ac:dyDescent="0.35">
      <c r="S8505" s="43"/>
      <c r="U8505" s="43"/>
    </row>
    <row r="8506" spans="19:21" x14ac:dyDescent="0.35">
      <c r="S8506" s="43"/>
      <c r="U8506" s="43"/>
    </row>
    <row r="8507" spans="19:21" x14ac:dyDescent="0.35">
      <c r="S8507" s="43"/>
      <c r="U8507" s="43"/>
    </row>
    <row r="8508" spans="19:21" x14ac:dyDescent="0.35">
      <c r="S8508" s="43"/>
      <c r="U8508" s="43"/>
    </row>
    <row r="8509" spans="19:21" x14ac:dyDescent="0.35">
      <c r="S8509" s="43"/>
      <c r="U8509" s="43"/>
    </row>
    <row r="8510" spans="19:21" x14ac:dyDescent="0.35">
      <c r="S8510" s="43"/>
      <c r="U8510" s="43"/>
    </row>
    <row r="8511" spans="19:21" x14ac:dyDescent="0.35">
      <c r="S8511" s="43"/>
      <c r="U8511" s="43"/>
    </row>
    <row r="8512" spans="19:21" x14ac:dyDescent="0.35">
      <c r="S8512" s="43"/>
      <c r="U8512" s="43"/>
    </row>
    <row r="8513" spans="19:21" x14ac:dyDescent="0.35">
      <c r="S8513" s="43"/>
      <c r="U8513" s="43"/>
    </row>
    <row r="8514" spans="19:21" x14ac:dyDescent="0.35">
      <c r="S8514" s="43"/>
      <c r="U8514" s="43"/>
    </row>
    <row r="8515" spans="19:21" x14ac:dyDescent="0.35">
      <c r="S8515" s="43"/>
      <c r="U8515" s="43"/>
    </row>
    <row r="8516" spans="19:21" x14ac:dyDescent="0.35">
      <c r="S8516" s="43"/>
      <c r="U8516" s="43"/>
    </row>
    <row r="8517" spans="19:21" x14ac:dyDescent="0.35">
      <c r="S8517" s="43"/>
      <c r="U8517" s="43"/>
    </row>
    <row r="8518" spans="19:21" x14ac:dyDescent="0.35">
      <c r="S8518" s="43"/>
      <c r="U8518" s="43"/>
    </row>
    <row r="8519" spans="19:21" x14ac:dyDescent="0.35">
      <c r="S8519" s="43"/>
      <c r="U8519" s="43"/>
    </row>
    <row r="8520" spans="19:21" x14ac:dyDescent="0.35">
      <c r="S8520" s="43"/>
      <c r="U8520" s="43"/>
    </row>
    <row r="8521" spans="19:21" x14ac:dyDescent="0.35">
      <c r="S8521" s="43"/>
      <c r="U8521" s="43"/>
    </row>
    <row r="8522" spans="19:21" x14ac:dyDescent="0.35">
      <c r="S8522" s="43"/>
      <c r="U8522" s="43"/>
    </row>
    <row r="8523" spans="19:21" x14ac:dyDescent="0.35">
      <c r="S8523" s="43"/>
      <c r="U8523" s="43"/>
    </row>
    <row r="8524" spans="19:21" x14ac:dyDescent="0.35">
      <c r="S8524" s="43"/>
      <c r="U8524" s="43"/>
    </row>
    <row r="8525" spans="19:21" x14ac:dyDescent="0.35">
      <c r="S8525" s="43"/>
      <c r="U8525" s="43"/>
    </row>
    <row r="8526" spans="19:21" x14ac:dyDescent="0.35">
      <c r="S8526" s="43"/>
      <c r="U8526" s="43"/>
    </row>
    <row r="8527" spans="19:21" x14ac:dyDescent="0.35">
      <c r="S8527" s="43"/>
      <c r="U8527" s="43"/>
    </row>
    <row r="8528" spans="19:21" x14ac:dyDescent="0.35">
      <c r="S8528" s="43"/>
      <c r="U8528" s="43"/>
    </row>
    <row r="8529" spans="19:21" x14ac:dyDescent="0.35">
      <c r="S8529" s="43"/>
      <c r="U8529" s="43"/>
    </row>
    <row r="8530" spans="19:21" x14ac:dyDescent="0.35">
      <c r="S8530" s="43"/>
      <c r="U8530" s="43"/>
    </row>
    <row r="8531" spans="19:21" x14ac:dyDescent="0.35">
      <c r="S8531" s="43"/>
      <c r="U8531" s="43"/>
    </row>
    <row r="8532" spans="19:21" x14ac:dyDescent="0.35">
      <c r="S8532" s="43"/>
      <c r="U8532" s="43"/>
    </row>
    <row r="8533" spans="19:21" x14ac:dyDescent="0.35">
      <c r="S8533" s="43"/>
      <c r="U8533" s="43"/>
    </row>
    <row r="8534" spans="19:21" x14ac:dyDescent="0.35">
      <c r="S8534" s="43"/>
      <c r="U8534" s="43"/>
    </row>
    <row r="8535" spans="19:21" x14ac:dyDescent="0.35">
      <c r="S8535" s="43"/>
      <c r="U8535" s="43"/>
    </row>
    <row r="8536" spans="19:21" x14ac:dyDescent="0.35">
      <c r="S8536" s="43"/>
      <c r="U8536" s="43"/>
    </row>
    <row r="8537" spans="19:21" x14ac:dyDescent="0.35">
      <c r="S8537" s="43"/>
      <c r="U8537" s="43"/>
    </row>
    <row r="8538" spans="19:21" x14ac:dyDescent="0.35">
      <c r="S8538" s="43"/>
      <c r="U8538" s="43"/>
    </row>
    <row r="8539" spans="19:21" x14ac:dyDescent="0.35">
      <c r="S8539" s="43"/>
      <c r="U8539" s="43"/>
    </row>
    <row r="8540" spans="19:21" x14ac:dyDescent="0.35">
      <c r="S8540" s="43"/>
      <c r="U8540" s="43"/>
    </row>
    <row r="8541" spans="19:21" x14ac:dyDescent="0.35">
      <c r="S8541" s="43"/>
      <c r="U8541" s="43"/>
    </row>
    <row r="8542" spans="19:21" x14ac:dyDescent="0.35">
      <c r="S8542" s="43"/>
      <c r="U8542" s="43"/>
    </row>
    <row r="8543" spans="19:21" x14ac:dyDescent="0.35">
      <c r="S8543" s="43"/>
      <c r="U8543" s="43"/>
    </row>
    <row r="8544" spans="19:21" x14ac:dyDescent="0.35">
      <c r="S8544" s="43"/>
      <c r="U8544" s="43"/>
    </row>
    <row r="8545" spans="19:21" x14ac:dyDescent="0.35">
      <c r="S8545" s="43"/>
      <c r="U8545" s="43"/>
    </row>
    <row r="8546" spans="19:21" x14ac:dyDescent="0.35">
      <c r="S8546" s="43"/>
      <c r="U8546" s="43"/>
    </row>
    <row r="8547" spans="19:21" x14ac:dyDescent="0.35">
      <c r="S8547" s="43"/>
      <c r="U8547" s="43"/>
    </row>
    <row r="8548" spans="19:21" x14ac:dyDescent="0.35">
      <c r="S8548" s="43"/>
      <c r="U8548" s="43"/>
    </row>
    <row r="8549" spans="19:21" x14ac:dyDescent="0.35">
      <c r="S8549" s="43"/>
      <c r="U8549" s="43"/>
    </row>
    <row r="8550" spans="19:21" x14ac:dyDescent="0.35">
      <c r="S8550" s="43"/>
      <c r="U8550" s="43"/>
    </row>
    <row r="8551" spans="19:21" x14ac:dyDescent="0.35">
      <c r="S8551" s="43"/>
      <c r="U8551" s="43"/>
    </row>
    <row r="8552" spans="19:21" x14ac:dyDescent="0.35">
      <c r="S8552" s="43"/>
      <c r="U8552" s="43"/>
    </row>
    <row r="8553" spans="19:21" x14ac:dyDescent="0.35">
      <c r="S8553" s="43"/>
      <c r="U8553" s="43"/>
    </row>
    <row r="8554" spans="19:21" x14ac:dyDescent="0.35">
      <c r="S8554" s="43"/>
      <c r="U8554" s="43"/>
    </row>
    <row r="8555" spans="19:21" x14ac:dyDescent="0.35">
      <c r="S8555" s="43"/>
      <c r="U8555" s="43"/>
    </row>
    <row r="8556" spans="19:21" x14ac:dyDescent="0.35">
      <c r="S8556" s="43"/>
      <c r="U8556" s="43"/>
    </row>
    <row r="8557" spans="19:21" x14ac:dyDescent="0.35">
      <c r="S8557" s="43"/>
      <c r="U8557" s="43"/>
    </row>
    <row r="8558" spans="19:21" x14ac:dyDescent="0.35">
      <c r="S8558" s="43"/>
      <c r="U8558" s="43"/>
    </row>
    <row r="8559" spans="19:21" x14ac:dyDescent="0.35">
      <c r="S8559" s="43"/>
      <c r="U8559" s="43"/>
    </row>
    <row r="8560" spans="19:21" x14ac:dyDescent="0.35">
      <c r="S8560" s="43"/>
      <c r="U8560" s="43"/>
    </row>
    <row r="8561" spans="19:21" x14ac:dyDescent="0.35">
      <c r="S8561" s="43"/>
      <c r="U8561" s="43"/>
    </row>
    <row r="8562" spans="19:21" x14ac:dyDescent="0.35">
      <c r="S8562" s="43"/>
      <c r="U8562" s="43"/>
    </row>
    <row r="8563" spans="19:21" x14ac:dyDescent="0.35">
      <c r="S8563" s="43"/>
      <c r="U8563" s="43"/>
    </row>
    <row r="8564" spans="19:21" x14ac:dyDescent="0.35">
      <c r="S8564" s="43"/>
      <c r="U8564" s="43"/>
    </row>
    <row r="8565" spans="19:21" x14ac:dyDescent="0.35">
      <c r="S8565" s="43"/>
      <c r="U8565" s="43"/>
    </row>
    <row r="8566" spans="19:21" x14ac:dyDescent="0.35">
      <c r="S8566" s="43"/>
      <c r="U8566" s="43"/>
    </row>
    <row r="8567" spans="19:21" x14ac:dyDescent="0.35">
      <c r="S8567" s="43"/>
      <c r="U8567" s="43"/>
    </row>
    <row r="8568" spans="19:21" x14ac:dyDescent="0.35">
      <c r="S8568" s="43"/>
      <c r="U8568" s="43"/>
    </row>
    <row r="8569" spans="19:21" x14ac:dyDescent="0.35">
      <c r="S8569" s="43"/>
      <c r="U8569" s="43"/>
    </row>
    <row r="8570" spans="19:21" x14ac:dyDescent="0.35">
      <c r="S8570" s="43"/>
      <c r="U8570" s="43"/>
    </row>
    <row r="8571" spans="19:21" x14ac:dyDescent="0.35">
      <c r="S8571" s="43"/>
      <c r="U8571" s="43"/>
    </row>
    <row r="8572" spans="19:21" x14ac:dyDescent="0.35">
      <c r="S8572" s="43"/>
      <c r="U8572" s="43"/>
    </row>
    <row r="8573" spans="19:21" x14ac:dyDescent="0.35">
      <c r="S8573" s="43"/>
      <c r="U8573" s="43"/>
    </row>
    <row r="8574" spans="19:21" x14ac:dyDescent="0.35">
      <c r="S8574" s="43"/>
      <c r="U8574" s="43"/>
    </row>
    <row r="8575" spans="19:21" x14ac:dyDescent="0.35">
      <c r="S8575" s="43"/>
      <c r="U8575" s="43"/>
    </row>
    <row r="8576" spans="19:21" x14ac:dyDescent="0.35">
      <c r="S8576" s="43"/>
      <c r="U8576" s="43"/>
    </row>
    <row r="8577" spans="19:21" x14ac:dyDescent="0.35">
      <c r="S8577" s="43"/>
      <c r="U8577" s="43"/>
    </row>
    <row r="8578" spans="19:21" x14ac:dyDescent="0.35">
      <c r="S8578" s="43"/>
      <c r="U8578" s="43"/>
    </row>
    <row r="8579" spans="19:21" x14ac:dyDescent="0.35">
      <c r="S8579" s="43"/>
      <c r="U8579" s="43"/>
    </row>
    <row r="8580" spans="19:21" x14ac:dyDescent="0.35">
      <c r="S8580" s="43"/>
      <c r="U8580" s="43"/>
    </row>
    <row r="8581" spans="19:21" x14ac:dyDescent="0.35">
      <c r="S8581" s="43"/>
      <c r="U8581" s="43"/>
    </row>
    <row r="8582" spans="19:21" x14ac:dyDescent="0.35">
      <c r="S8582" s="43"/>
      <c r="U8582" s="43"/>
    </row>
    <row r="8583" spans="19:21" x14ac:dyDescent="0.35">
      <c r="S8583" s="43"/>
      <c r="U8583" s="43"/>
    </row>
    <row r="8584" spans="19:21" x14ac:dyDescent="0.35">
      <c r="S8584" s="43"/>
      <c r="U8584" s="43"/>
    </row>
    <row r="8585" spans="19:21" x14ac:dyDescent="0.35">
      <c r="S8585" s="43"/>
      <c r="U8585" s="43"/>
    </row>
    <row r="8586" spans="19:21" x14ac:dyDescent="0.35">
      <c r="S8586" s="43"/>
      <c r="U8586" s="43"/>
    </row>
    <row r="8587" spans="19:21" x14ac:dyDescent="0.35">
      <c r="S8587" s="43"/>
      <c r="U8587" s="43"/>
    </row>
    <row r="8588" spans="19:21" x14ac:dyDescent="0.35">
      <c r="S8588" s="43"/>
      <c r="U8588" s="43"/>
    </row>
    <row r="8589" spans="19:21" x14ac:dyDescent="0.35">
      <c r="S8589" s="43"/>
      <c r="U8589" s="43"/>
    </row>
    <row r="8590" spans="19:21" x14ac:dyDescent="0.35">
      <c r="S8590" s="43"/>
      <c r="U8590" s="43"/>
    </row>
    <row r="8591" spans="19:21" x14ac:dyDescent="0.35">
      <c r="S8591" s="43"/>
      <c r="U8591" s="43"/>
    </row>
    <row r="8592" spans="19:21" x14ac:dyDescent="0.35">
      <c r="S8592" s="43"/>
      <c r="U8592" s="43"/>
    </row>
    <row r="8593" spans="19:21" x14ac:dyDescent="0.35">
      <c r="S8593" s="43"/>
      <c r="U8593" s="43"/>
    </row>
    <row r="8594" spans="19:21" x14ac:dyDescent="0.35">
      <c r="S8594" s="43"/>
      <c r="U8594" s="43"/>
    </row>
    <row r="8595" spans="19:21" x14ac:dyDescent="0.35">
      <c r="S8595" s="43"/>
      <c r="U8595" s="43"/>
    </row>
    <row r="8596" spans="19:21" x14ac:dyDescent="0.35">
      <c r="S8596" s="43"/>
      <c r="U8596" s="43"/>
    </row>
    <row r="8597" spans="19:21" x14ac:dyDescent="0.35">
      <c r="S8597" s="43"/>
      <c r="U8597" s="43"/>
    </row>
    <row r="8598" spans="19:21" x14ac:dyDescent="0.35">
      <c r="S8598" s="43"/>
      <c r="U8598" s="43"/>
    </row>
    <row r="8599" spans="19:21" x14ac:dyDescent="0.35">
      <c r="S8599" s="43"/>
      <c r="U8599" s="43"/>
    </row>
    <row r="8600" spans="19:21" x14ac:dyDescent="0.35">
      <c r="S8600" s="43"/>
      <c r="U8600" s="43"/>
    </row>
    <row r="8601" spans="19:21" x14ac:dyDescent="0.35">
      <c r="S8601" s="43"/>
      <c r="U8601" s="43"/>
    </row>
    <row r="8602" spans="19:21" x14ac:dyDescent="0.35">
      <c r="S8602" s="43"/>
      <c r="U8602" s="43"/>
    </row>
    <row r="8603" spans="19:21" x14ac:dyDescent="0.35">
      <c r="S8603" s="43"/>
      <c r="U8603" s="43"/>
    </row>
    <row r="8604" spans="19:21" x14ac:dyDescent="0.35">
      <c r="S8604" s="43"/>
      <c r="U8604" s="43"/>
    </row>
    <row r="8605" spans="19:21" x14ac:dyDescent="0.35">
      <c r="S8605" s="43"/>
      <c r="U8605" s="43"/>
    </row>
    <row r="8606" spans="19:21" x14ac:dyDescent="0.35">
      <c r="S8606" s="43"/>
      <c r="U8606" s="43"/>
    </row>
    <row r="8607" spans="19:21" x14ac:dyDescent="0.35">
      <c r="S8607" s="43"/>
      <c r="U8607" s="43"/>
    </row>
    <row r="8608" spans="19:21" x14ac:dyDescent="0.35">
      <c r="S8608" s="43"/>
      <c r="U8608" s="43"/>
    </row>
    <row r="8609" spans="19:21" x14ac:dyDescent="0.35">
      <c r="S8609" s="43"/>
      <c r="U8609" s="43"/>
    </row>
    <row r="8610" spans="19:21" x14ac:dyDescent="0.35">
      <c r="S8610" s="43"/>
      <c r="U8610" s="43"/>
    </row>
    <row r="8611" spans="19:21" x14ac:dyDescent="0.35">
      <c r="S8611" s="43"/>
      <c r="U8611" s="43"/>
    </row>
    <row r="8612" spans="19:21" x14ac:dyDescent="0.35">
      <c r="S8612" s="43"/>
      <c r="U8612" s="43"/>
    </row>
    <row r="8613" spans="19:21" x14ac:dyDescent="0.35">
      <c r="S8613" s="43"/>
      <c r="U8613" s="43"/>
    </row>
    <row r="8614" spans="19:21" x14ac:dyDescent="0.35">
      <c r="S8614" s="43"/>
      <c r="U8614" s="43"/>
    </row>
    <row r="8615" spans="19:21" x14ac:dyDescent="0.35">
      <c r="S8615" s="43"/>
      <c r="U8615" s="43"/>
    </row>
    <row r="8616" spans="19:21" x14ac:dyDescent="0.35">
      <c r="S8616" s="43"/>
      <c r="U8616" s="43"/>
    </row>
    <row r="8617" spans="19:21" x14ac:dyDescent="0.35">
      <c r="S8617" s="43"/>
      <c r="U8617" s="43"/>
    </row>
    <row r="8618" spans="19:21" x14ac:dyDescent="0.35">
      <c r="S8618" s="43"/>
      <c r="U8618" s="43"/>
    </row>
    <row r="8619" spans="19:21" x14ac:dyDescent="0.35">
      <c r="S8619" s="43"/>
      <c r="U8619" s="43"/>
    </row>
    <row r="8620" spans="19:21" x14ac:dyDescent="0.35">
      <c r="S8620" s="43"/>
      <c r="U8620" s="43"/>
    </row>
    <row r="8621" spans="19:21" x14ac:dyDescent="0.35">
      <c r="S8621" s="43"/>
      <c r="U8621" s="43"/>
    </row>
    <row r="8622" spans="19:21" x14ac:dyDescent="0.35">
      <c r="S8622" s="43"/>
      <c r="U8622" s="43"/>
    </row>
    <row r="8623" spans="19:21" x14ac:dyDescent="0.35">
      <c r="S8623" s="43"/>
      <c r="U8623" s="43"/>
    </row>
    <row r="8624" spans="19:21" x14ac:dyDescent="0.35">
      <c r="S8624" s="43"/>
      <c r="U8624" s="43"/>
    </row>
    <row r="8625" spans="19:21" x14ac:dyDescent="0.35">
      <c r="S8625" s="43"/>
      <c r="U8625" s="43"/>
    </row>
    <row r="8626" spans="19:21" x14ac:dyDescent="0.35">
      <c r="S8626" s="43"/>
      <c r="U8626" s="43"/>
    </row>
    <row r="8627" spans="19:21" x14ac:dyDescent="0.35">
      <c r="S8627" s="43"/>
      <c r="U8627" s="43"/>
    </row>
    <row r="8628" spans="19:21" x14ac:dyDescent="0.35">
      <c r="S8628" s="43"/>
      <c r="U8628" s="43"/>
    </row>
    <row r="8629" spans="19:21" x14ac:dyDescent="0.35">
      <c r="S8629" s="43"/>
      <c r="U8629" s="43"/>
    </row>
    <row r="8630" spans="19:21" x14ac:dyDescent="0.35">
      <c r="S8630" s="43"/>
      <c r="U8630" s="43"/>
    </row>
    <row r="8631" spans="19:21" x14ac:dyDescent="0.35">
      <c r="S8631" s="43"/>
      <c r="U8631" s="43"/>
    </row>
    <row r="8632" spans="19:21" x14ac:dyDescent="0.35">
      <c r="S8632" s="43"/>
      <c r="U8632" s="43"/>
    </row>
    <row r="8633" spans="19:21" x14ac:dyDescent="0.35">
      <c r="S8633" s="43"/>
      <c r="U8633" s="43"/>
    </row>
    <row r="8634" spans="19:21" x14ac:dyDescent="0.35">
      <c r="S8634" s="43"/>
      <c r="U8634" s="43"/>
    </row>
    <row r="8635" spans="19:21" x14ac:dyDescent="0.35">
      <c r="S8635" s="43"/>
      <c r="U8635" s="43"/>
    </row>
    <row r="8636" spans="19:21" x14ac:dyDescent="0.35">
      <c r="S8636" s="43"/>
      <c r="U8636" s="43"/>
    </row>
    <row r="8637" spans="19:21" x14ac:dyDescent="0.35">
      <c r="S8637" s="43"/>
      <c r="U8637" s="43"/>
    </row>
    <row r="8638" spans="19:21" x14ac:dyDescent="0.35">
      <c r="S8638" s="43"/>
      <c r="U8638" s="43"/>
    </row>
    <row r="8639" spans="19:21" x14ac:dyDescent="0.35">
      <c r="S8639" s="43"/>
      <c r="U8639" s="43"/>
    </row>
    <row r="8640" spans="19:21" x14ac:dyDescent="0.35">
      <c r="S8640" s="43"/>
      <c r="U8640" s="43"/>
    </row>
    <row r="8641" spans="19:21" x14ac:dyDescent="0.35">
      <c r="S8641" s="43"/>
      <c r="U8641" s="43"/>
    </row>
    <row r="8642" spans="19:21" x14ac:dyDescent="0.35">
      <c r="S8642" s="43"/>
      <c r="U8642" s="43"/>
    </row>
    <row r="8643" spans="19:21" x14ac:dyDescent="0.35">
      <c r="S8643" s="43"/>
      <c r="U8643" s="43"/>
    </row>
    <row r="8644" spans="19:21" x14ac:dyDescent="0.35">
      <c r="S8644" s="43"/>
      <c r="U8644" s="43"/>
    </row>
    <row r="8645" spans="19:21" x14ac:dyDescent="0.35">
      <c r="S8645" s="43"/>
      <c r="U8645" s="43"/>
    </row>
    <row r="8646" spans="19:21" x14ac:dyDescent="0.35">
      <c r="S8646" s="43"/>
      <c r="U8646" s="43"/>
    </row>
    <row r="8647" spans="19:21" x14ac:dyDescent="0.35">
      <c r="S8647" s="43"/>
      <c r="U8647" s="43"/>
    </row>
    <row r="8648" spans="19:21" x14ac:dyDescent="0.35">
      <c r="S8648" s="43"/>
      <c r="U8648" s="43"/>
    </row>
    <row r="8649" spans="19:21" x14ac:dyDescent="0.35">
      <c r="S8649" s="43"/>
      <c r="U8649" s="43"/>
    </row>
    <row r="8650" spans="19:21" x14ac:dyDescent="0.35">
      <c r="S8650" s="43"/>
      <c r="U8650" s="43"/>
    </row>
    <row r="8651" spans="19:21" x14ac:dyDescent="0.35">
      <c r="S8651" s="43"/>
      <c r="U8651" s="43"/>
    </row>
    <row r="8652" spans="19:21" x14ac:dyDescent="0.35">
      <c r="S8652" s="43"/>
      <c r="U8652" s="43"/>
    </row>
    <row r="8653" spans="19:21" x14ac:dyDescent="0.35">
      <c r="S8653" s="43"/>
      <c r="U8653" s="43"/>
    </row>
    <row r="8654" spans="19:21" x14ac:dyDescent="0.35">
      <c r="S8654" s="43"/>
      <c r="U8654" s="43"/>
    </row>
    <row r="8655" spans="19:21" x14ac:dyDescent="0.35">
      <c r="S8655" s="43"/>
      <c r="U8655" s="43"/>
    </row>
    <row r="8656" spans="19:21" x14ac:dyDescent="0.35">
      <c r="S8656" s="43"/>
      <c r="U8656" s="43"/>
    </row>
    <row r="8657" spans="19:21" x14ac:dyDescent="0.35">
      <c r="S8657" s="43"/>
      <c r="U8657" s="43"/>
    </row>
    <row r="8658" spans="19:21" x14ac:dyDescent="0.35">
      <c r="S8658" s="43"/>
      <c r="U8658" s="43"/>
    </row>
    <row r="8659" spans="19:21" x14ac:dyDescent="0.35">
      <c r="S8659" s="43"/>
      <c r="U8659" s="43"/>
    </row>
    <row r="8660" spans="19:21" x14ac:dyDescent="0.35">
      <c r="S8660" s="43"/>
      <c r="U8660" s="43"/>
    </row>
    <row r="8661" spans="19:21" x14ac:dyDescent="0.35">
      <c r="S8661" s="43"/>
      <c r="U8661" s="43"/>
    </row>
    <row r="8662" spans="19:21" x14ac:dyDescent="0.35">
      <c r="S8662" s="43"/>
      <c r="U8662" s="43"/>
    </row>
    <row r="8663" spans="19:21" x14ac:dyDescent="0.35">
      <c r="S8663" s="43"/>
      <c r="U8663" s="43"/>
    </row>
    <row r="8664" spans="19:21" x14ac:dyDescent="0.35">
      <c r="S8664" s="43"/>
      <c r="U8664" s="43"/>
    </row>
    <row r="8665" spans="19:21" x14ac:dyDescent="0.35">
      <c r="S8665" s="43"/>
      <c r="U8665" s="43"/>
    </row>
    <row r="8666" spans="19:21" x14ac:dyDescent="0.35">
      <c r="S8666" s="43"/>
      <c r="U8666" s="43"/>
    </row>
    <row r="8667" spans="19:21" x14ac:dyDescent="0.35">
      <c r="S8667" s="43"/>
      <c r="U8667" s="43"/>
    </row>
    <row r="8668" spans="19:21" x14ac:dyDescent="0.35">
      <c r="S8668" s="43"/>
      <c r="U8668" s="43"/>
    </row>
    <row r="8669" spans="19:21" x14ac:dyDescent="0.35">
      <c r="S8669" s="43"/>
      <c r="U8669" s="43"/>
    </row>
    <row r="8670" spans="19:21" x14ac:dyDescent="0.35">
      <c r="S8670" s="43"/>
      <c r="U8670" s="43"/>
    </row>
    <row r="8671" spans="19:21" x14ac:dyDescent="0.35">
      <c r="S8671" s="43"/>
      <c r="U8671" s="43"/>
    </row>
    <row r="8672" spans="19:21" x14ac:dyDescent="0.35">
      <c r="S8672" s="43"/>
      <c r="U8672" s="43"/>
    </row>
    <row r="8673" spans="19:21" x14ac:dyDescent="0.35">
      <c r="S8673" s="43"/>
      <c r="U8673" s="43"/>
    </row>
    <row r="8674" spans="19:21" x14ac:dyDescent="0.35">
      <c r="S8674" s="43"/>
      <c r="U8674" s="43"/>
    </row>
    <row r="8675" spans="19:21" x14ac:dyDescent="0.35">
      <c r="S8675" s="43"/>
      <c r="U8675" s="43"/>
    </row>
    <row r="8676" spans="19:21" x14ac:dyDescent="0.35">
      <c r="S8676" s="43"/>
      <c r="U8676" s="43"/>
    </row>
    <row r="8677" spans="19:21" x14ac:dyDescent="0.35">
      <c r="S8677" s="43"/>
      <c r="U8677" s="43"/>
    </row>
    <row r="8678" spans="19:21" x14ac:dyDescent="0.35">
      <c r="S8678" s="43"/>
      <c r="U8678" s="43"/>
    </row>
    <row r="8679" spans="19:21" x14ac:dyDescent="0.35">
      <c r="S8679" s="43"/>
      <c r="U8679" s="43"/>
    </row>
    <row r="8680" spans="19:21" x14ac:dyDescent="0.35">
      <c r="S8680" s="43"/>
      <c r="U8680" s="43"/>
    </row>
    <row r="8681" spans="19:21" x14ac:dyDescent="0.35">
      <c r="S8681" s="43"/>
      <c r="U8681" s="43"/>
    </row>
    <row r="8682" spans="19:21" x14ac:dyDescent="0.35">
      <c r="S8682" s="43"/>
      <c r="U8682" s="43"/>
    </row>
    <row r="8683" spans="19:21" x14ac:dyDescent="0.35">
      <c r="S8683" s="43"/>
      <c r="U8683" s="43"/>
    </row>
    <row r="8684" spans="19:21" x14ac:dyDescent="0.35">
      <c r="S8684" s="43"/>
      <c r="U8684" s="43"/>
    </row>
    <row r="8685" spans="19:21" x14ac:dyDescent="0.35">
      <c r="S8685" s="43"/>
      <c r="U8685" s="43"/>
    </row>
    <row r="8686" spans="19:21" x14ac:dyDescent="0.35">
      <c r="S8686" s="43"/>
      <c r="U8686" s="43"/>
    </row>
    <row r="8687" spans="19:21" x14ac:dyDescent="0.35">
      <c r="S8687" s="43"/>
      <c r="U8687" s="43"/>
    </row>
    <row r="8688" spans="19:21" x14ac:dyDescent="0.35">
      <c r="S8688" s="43"/>
      <c r="U8688" s="43"/>
    </row>
    <row r="8689" spans="19:21" x14ac:dyDescent="0.35">
      <c r="S8689" s="43"/>
      <c r="U8689" s="43"/>
    </row>
    <row r="8690" spans="19:21" x14ac:dyDescent="0.35">
      <c r="S8690" s="43"/>
      <c r="U8690" s="43"/>
    </row>
    <row r="8691" spans="19:21" x14ac:dyDescent="0.35">
      <c r="S8691" s="43"/>
      <c r="U8691" s="43"/>
    </row>
    <row r="8692" spans="19:21" x14ac:dyDescent="0.35">
      <c r="S8692" s="43"/>
      <c r="U8692" s="43"/>
    </row>
    <row r="8693" spans="19:21" x14ac:dyDescent="0.35">
      <c r="S8693" s="43"/>
      <c r="U8693" s="43"/>
    </row>
    <row r="8694" spans="19:21" x14ac:dyDescent="0.35">
      <c r="S8694" s="43"/>
      <c r="U8694" s="43"/>
    </row>
    <row r="8695" spans="19:21" x14ac:dyDescent="0.35">
      <c r="S8695" s="43"/>
      <c r="U8695" s="43"/>
    </row>
    <row r="8696" spans="19:21" x14ac:dyDescent="0.35">
      <c r="S8696" s="43"/>
      <c r="U8696" s="43"/>
    </row>
    <row r="8697" spans="19:21" x14ac:dyDescent="0.35">
      <c r="S8697" s="43"/>
      <c r="U8697" s="43"/>
    </row>
    <row r="8698" spans="19:21" x14ac:dyDescent="0.35">
      <c r="S8698" s="43"/>
      <c r="U8698" s="43"/>
    </row>
    <row r="8699" spans="19:21" x14ac:dyDescent="0.35">
      <c r="S8699" s="43"/>
      <c r="U8699" s="43"/>
    </row>
    <row r="8700" spans="19:21" x14ac:dyDescent="0.35">
      <c r="S8700" s="43"/>
      <c r="U8700" s="43"/>
    </row>
    <row r="8701" spans="19:21" x14ac:dyDescent="0.35">
      <c r="S8701" s="43"/>
      <c r="U8701" s="43"/>
    </row>
    <row r="8702" spans="19:21" x14ac:dyDescent="0.35">
      <c r="S8702" s="43"/>
      <c r="U8702" s="43"/>
    </row>
    <row r="8703" spans="19:21" x14ac:dyDescent="0.35">
      <c r="S8703" s="43"/>
      <c r="U8703" s="43"/>
    </row>
    <row r="8704" spans="19:21" x14ac:dyDescent="0.35">
      <c r="S8704" s="43"/>
      <c r="U8704" s="43"/>
    </row>
    <row r="8705" spans="19:21" x14ac:dyDescent="0.35">
      <c r="S8705" s="43"/>
      <c r="U8705" s="43"/>
    </row>
    <row r="8706" spans="19:21" x14ac:dyDescent="0.35">
      <c r="S8706" s="43"/>
      <c r="U8706" s="43"/>
    </row>
    <row r="8707" spans="19:21" x14ac:dyDescent="0.35">
      <c r="S8707" s="43"/>
      <c r="U8707" s="43"/>
    </row>
    <row r="8708" spans="19:21" x14ac:dyDescent="0.35">
      <c r="S8708" s="43"/>
      <c r="U8708" s="43"/>
    </row>
    <row r="8709" spans="19:21" x14ac:dyDescent="0.35">
      <c r="S8709" s="43"/>
      <c r="U8709" s="43"/>
    </row>
    <row r="8710" spans="19:21" x14ac:dyDescent="0.35">
      <c r="S8710" s="43"/>
      <c r="U8710" s="43"/>
    </row>
    <row r="8711" spans="19:21" x14ac:dyDescent="0.35">
      <c r="S8711" s="43"/>
      <c r="U8711" s="43"/>
    </row>
    <row r="8712" spans="19:21" x14ac:dyDescent="0.35">
      <c r="S8712" s="43"/>
      <c r="U8712" s="43"/>
    </row>
    <row r="8713" spans="19:21" x14ac:dyDescent="0.35">
      <c r="S8713" s="43"/>
      <c r="U8713" s="43"/>
    </row>
    <row r="8714" spans="19:21" x14ac:dyDescent="0.35">
      <c r="S8714" s="43"/>
      <c r="U8714" s="43"/>
    </row>
    <row r="8715" spans="19:21" x14ac:dyDescent="0.35">
      <c r="S8715" s="43"/>
      <c r="U8715" s="43"/>
    </row>
    <row r="8716" spans="19:21" x14ac:dyDescent="0.35">
      <c r="S8716" s="43"/>
      <c r="U8716" s="43"/>
    </row>
    <row r="8717" spans="19:21" x14ac:dyDescent="0.35">
      <c r="S8717" s="43"/>
      <c r="U8717" s="43"/>
    </row>
    <row r="8718" spans="19:21" x14ac:dyDescent="0.35">
      <c r="S8718" s="43"/>
      <c r="U8718" s="43"/>
    </row>
    <row r="8719" spans="19:21" x14ac:dyDescent="0.35">
      <c r="S8719" s="43"/>
      <c r="U8719" s="43"/>
    </row>
    <row r="8720" spans="19:21" x14ac:dyDescent="0.35">
      <c r="S8720" s="43"/>
      <c r="U8720" s="43"/>
    </row>
    <row r="8721" spans="19:21" x14ac:dyDescent="0.35">
      <c r="S8721" s="43"/>
      <c r="U8721" s="43"/>
    </row>
    <row r="8722" spans="19:21" x14ac:dyDescent="0.35">
      <c r="S8722" s="43"/>
      <c r="U8722" s="43"/>
    </row>
    <row r="8723" spans="19:21" x14ac:dyDescent="0.35">
      <c r="S8723" s="43"/>
      <c r="U8723" s="43"/>
    </row>
    <row r="8724" spans="19:21" x14ac:dyDescent="0.35">
      <c r="S8724" s="43"/>
      <c r="U8724" s="43"/>
    </row>
    <row r="8725" spans="19:21" x14ac:dyDescent="0.35">
      <c r="S8725" s="43"/>
      <c r="U8725" s="43"/>
    </row>
    <row r="8726" spans="19:21" x14ac:dyDescent="0.35">
      <c r="S8726" s="43"/>
      <c r="U8726" s="43"/>
    </row>
    <row r="8727" spans="19:21" x14ac:dyDescent="0.35">
      <c r="S8727" s="43"/>
      <c r="U8727" s="43"/>
    </row>
    <row r="8728" spans="19:21" x14ac:dyDescent="0.35">
      <c r="S8728" s="43"/>
      <c r="U8728" s="43"/>
    </row>
    <row r="8729" spans="19:21" x14ac:dyDescent="0.35">
      <c r="S8729" s="43"/>
      <c r="U8729" s="43"/>
    </row>
    <row r="8730" spans="19:21" x14ac:dyDescent="0.35">
      <c r="S8730" s="43"/>
      <c r="U8730" s="43"/>
    </row>
    <row r="8731" spans="19:21" x14ac:dyDescent="0.35">
      <c r="S8731" s="43"/>
      <c r="U8731" s="43"/>
    </row>
    <row r="8732" spans="19:21" x14ac:dyDescent="0.35">
      <c r="S8732" s="43"/>
      <c r="U8732" s="43"/>
    </row>
    <row r="8733" spans="19:21" x14ac:dyDescent="0.35">
      <c r="S8733" s="43"/>
      <c r="U8733" s="43"/>
    </row>
    <row r="8734" spans="19:21" x14ac:dyDescent="0.35">
      <c r="S8734" s="43"/>
      <c r="U8734" s="43"/>
    </row>
    <row r="8735" spans="19:21" x14ac:dyDescent="0.35">
      <c r="S8735" s="43"/>
      <c r="U8735" s="43"/>
    </row>
    <row r="8736" spans="19:21" x14ac:dyDescent="0.35">
      <c r="S8736" s="43"/>
      <c r="U8736" s="43"/>
    </row>
    <row r="8737" spans="19:21" x14ac:dyDescent="0.35">
      <c r="S8737" s="43"/>
      <c r="U8737" s="43"/>
    </row>
    <row r="8738" spans="19:21" x14ac:dyDescent="0.35">
      <c r="S8738" s="43"/>
      <c r="U8738" s="43"/>
    </row>
    <row r="8739" spans="19:21" x14ac:dyDescent="0.35">
      <c r="S8739" s="43"/>
      <c r="U8739" s="43"/>
    </row>
    <row r="8740" spans="19:21" x14ac:dyDescent="0.35">
      <c r="S8740" s="43"/>
      <c r="U8740" s="43"/>
    </row>
    <row r="8741" spans="19:21" x14ac:dyDescent="0.35">
      <c r="S8741" s="43"/>
      <c r="U8741" s="43"/>
    </row>
    <row r="8742" spans="19:21" x14ac:dyDescent="0.35">
      <c r="S8742" s="43"/>
      <c r="U8742" s="43"/>
    </row>
    <row r="8743" spans="19:21" x14ac:dyDescent="0.35">
      <c r="S8743" s="43"/>
      <c r="U8743" s="43"/>
    </row>
    <row r="8744" spans="19:21" x14ac:dyDescent="0.35">
      <c r="S8744" s="43"/>
      <c r="U8744" s="43"/>
    </row>
    <row r="8745" spans="19:21" x14ac:dyDescent="0.35">
      <c r="S8745" s="43"/>
      <c r="U8745" s="43"/>
    </row>
    <row r="8746" spans="19:21" x14ac:dyDescent="0.35">
      <c r="S8746" s="43"/>
      <c r="U8746" s="43"/>
    </row>
    <row r="8747" spans="19:21" x14ac:dyDescent="0.35">
      <c r="S8747" s="43"/>
      <c r="U8747" s="43"/>
    </row>
    <row r="8748" spans="19:21" x14ac:dyDescent="0.35">
      <c r="S8748" s="43"/>
      <c r="U8748" s="43"/>
    </row>
    <row r="8749" spans="19:21" x14ac:dyDescent="0.35">
      <c r="S8749" s="43"/>
      <c r="U8749" s="43"/>
    </row>
    <row r="8750" spans="19:21" x14ac:dyDescent="0.35">
      <c r="S8750" s="43"/>
      <c r="U8750" s="43"/>
    </row>
    <row r="8751" spans="19:21" x14ac:dyDescent="0.35">
      <c r="S8751" s="43"/>
      <c r="U8751" s="43"/>
    </row>
    <row r="8752" spans="19:21" x14ac:dyDescent="0.35">
      <c r="S8752" s="43"/>
      <c r="U8752" s="43"/>
    </row>
    <row r="8753" spans="19:21" x14ac:dyDescent="0.35">
      <c r="S8753" s="43"/>
      <c r="U8753" s="43"/>
    </row>
    <row r="8754" spans="19:21" x14ac:dyDescent="0.35">
      <c r="S8754" s="43"/>
      <c r="U8754" s="43"/>
    </row>
    <row r="8755" spans="19:21" x14ac:dyDescent="0.35">
      <c r="S8755" s="43"/>
      <c r="U8755" s="43"/>
    </row>
    <row r="8756" spans="19:21" x14ac:dyDescent="0.35">
      <c r="S8756" s="43"/>
      <c r="U8756" s="43"/>
    </row>
    <row r="8757" spans="19:21" x14ac:dyDescent="0.35">
      <c r="S8757" s="43"/>
      <c r="U8757" s="43"/>
    </row>
    <row r="8758" spans="19:21" x14ac:dyDescent="0.35">
      <c r="S8758" s="43"/>
      <c r="U8758" s="43"/>
    </row>
    <row r="8759" spans="19:21" x14ac:dyDescent="0.35">
      <c r="S8759" s="43"/>
      <c r="U8759" s="43"/>
    </row>
    <row r="8760" spans="19:21" x14ac:dyDescent="0.35">
      <c r="S8760" s="43"/>
      <c r="U8760" s="43"/>
    </row>
    <row r="8761" spans="19:21" x14ac:dyDescent="0.35">
      <c r="S8761" s="43"/>
      <c r="U8761" s="43"/>
    </row>
    <row r="8762" spans="19:21" x14ac:dyDescent="0.35">
      <c r="S8762" s="43"/>
      <c r="U8762" s="43"/>
    </row>
    <row r="8763" spans="19:21" x14ac:dyDescent="0.35">
      <c r="S8763" s="43"/>
      <c r="U8763" s="43"/>
    </row>
    <row r="8764" spans="19:21" x14ac:dyDescent="0.35">
      <c r="S8764" s="43"/>
      <c r="U8764" s="43"/>
    </row>
    <row r="8765" spans="19:21" x14ac:dyDescent="0.35">
      <c r="S8765" s="43"/>
      <c r="U8765" s="43"/>
    </row>
    <row r="8766" spans="19:21" x14ac:dyDescent="0.35">
      <c r="S8766" s="43"/>
      <c r="U8766" s="43"/>
    </row>
    <row r="8767" spans="19:21" x14ac:dyDescent="0.35">
      <c r="S8767" s="43"/>
      <c r="U8767" s="43"/>
    </row>
    <row r="8768" spans="19:21" x14ac:dyDescent="0.35">
      <c r="S8768" s="43"/>
      <c r="U8768" s="43"/>
    </row>
    <row r="8769" spans="19:21" x14ac:dyDescent="0.35">
      <c r="S8769" s="43"/>
      <c r="U8769" s="43"/>
    </row>
    <row r="8770" spans="19:21" x14ac:dyDescent="0.35">
      <c r="S8770" s="43"/>
      <c r="U8770" s="43"/>
    </row>
    <row r="8771" spans="19:21" x14ac:dyDescent="0.35">
      <c r="S8771" s="43"/>
      <c r="U8771" s="43"/>
    </row>
    <row r="8772" spans="19:21" x14ac:dyDescent="0.35">
      <c r="S8772" s="43"/>
      <c r="U8772" s="43"/>
    </row>
    <row r="8773" spans="19:21" x14ac:dyDescent="0.35">
      <c r="S8773" s="43"/>
      <c r="U8773" s="43"/>
    </row>
    <row r="8774" spans="19:21" x14ac:dyDescent="0.35">
      <c r="S8774" s="43"/>
      <c r="U8774" s="43"/>
    </row>
    <row r="8775" spans="19:21" x14ac:dyDescent="0.35">
      <c r="S8775" s="43"/>
      <c r="U8775" s="43"/>
    </row>
    <row r="8776" spans="19:21" x14ac:dyDescent="0.35">
      <c r="S8776" s="43"/>
      <c r="U8776" s="43"/>
    </row>
    <row r="8777" spans="19:21" x14ac:dyDescent="0.35">
      <c r="S8777" s="43"/>
      <c r="U8777" s="43"/>
    </row>
    <row r="8778" spans="19:21" x14ac:dyDescent="0.35">
      <c r="S8778" s="43"/>
      <c r="U8778" s="43"/>
    </row>
    <row r="8779" spans="19:21" x14ac:dyDescent="0.35">
      <c r="S8779" s="43"/>
      <c r="U8779" s="43"/>
    </row>
    <row r="8780" spans="19:21" x14ac:dyDescent="0.35">
      <c r="S8780" s="43"/>
      <c r="U8780" s="43"/>
    </row>
    <row r="8781" spans="19:21" x14ac:dyDescent="0.35">
      <c r="S8781" s="43"/>
      <c r="U8781" s="43"/>
    </row>
    <row r="8782" spans="19:21" x14ac:dyDescent="0.35">
      <c r="S8782" s="43"/>
      <c r="U8782" s="43"/>
    </row>
    <row r="8783" spans="19:21" x14ac:dyDescent="0.35">
      <c r="S8783" s="43"/>
      <c r="U8783" s="43"/>
    </row>
    <row r="8784" spans="19:21" x14ac:dyDescent="0.35">
      <c r="S8784" s="43"/>
      <c r="U8784" s="43"/>
    </row>
    <row r="8785" spans="19:21" x14ac:dyDescent="0.35">
      <c r="S8785" s="43"/>
      <c r="U8785" s="43"/>
    </row>
    <row r="8786" spans="19:21" x14ac:dyDescent="0.35">
      <c r="S8786" s="43"/>
      <c r="U8786" s="43"/>
    </row>
    <row r="8787" spans="19:21" x14ac:dyDescent="0.35">
      <c r="S8787" s="43"/>
      <c r="U8787" s="43"/>
    </row>
    <row r="8788" spans="19:21" x14ac:dyDescent="0.35">
      <c r="S8788" s="43"/>
      <c r="U8788" s="43"/>
    </row>
    <row r="8789" spans="19:21" x14ac:dyDescent="0.35">
      <c r="S8789" s="43"/>
      <c r="U8789" s="43"/>
    </row>
    <row r="8790" spans="19:21" x14ac:dyDescent="0.35">
      <c r="S8790" s="43"/>
      <c r="U8790" s="43"/>
    </row>
    <row r="8791" spans="19:21" x14ac:dyDescent="0.35">
      <c r="S8791" s="43"/>
      <c r="U8791" s="43"/>
    </row>
    <row r="8792" spans="19:21" x14ac:dyDescent="0.35">
      <c r="S8792" s="43"/>
      <c r="U8792" s="43"/>
    </row>
    <row r="8793" spans="19:21" x14ac:dyDescent="0.35">
      <c r="S8793" s="43"/>
      <c r="U8793" s="43"/>
    </row>
    <row r="8794" spans="19:21" x14ac:dyDescent="0.35">
      <c r="S8794" s="43"/>
      <c r="U8794" s="43"/>
    </row>
    <row r="8795" spans="19:21" x14ac:dyDescent="0.35">
      <c r="S8795" s="43"/>
      <c r="U8795" s="43"/>
    </row>
    <row r="8796" spans="19:21" x14ac:dyDescent="0.35">
      <c r="S8796" s="43"/>
      <c r="U8796" s="43"/>
    </row>
    <row r="8797" spans="19:21" x14ac:dyDescent="0.35">
      <c r="S8797" s="43"/>
      <c r="U8797" s="43"/>
    </row>
    <row r="8798" spans="19:21" x14ac:dyDescent="0.35">
      <c r="S8798" s="43"/>
      <c r="U8798" s="43"/>
    </row>
    <row r="8799" spans="19:21" x14ac:dyDescent="0.35">
      <c r="S8799" s="43"/>
      <c r="U8799" s="43"/>
    </row>
    <row r="8800" spans="19:21" x14ac:dyDescent="0.35">
      <c r="S8800" s="43"/>
      <c r="U8800" s="43"/>
    </row>
    <row r="8801" spans="19:21" x14ac:dyDescent="0.35">
      <c r="S8801" s="43"/>
      <c r="U8801" s="43"/>
    </row>
    <row r="8802" spans="19:21" x14ac:dyDescent="0.35">
      <c r="S8802" s="43"/>
      <c r="U8802" s="43"/>
    </row>
    <row r="8803" spans="19:21" x14ac:dyDescent="0.35">
      <c r="S8803" s="43"/>
      <c r="U8803" s="43"/>
    </row>
    <row r="8804" spans="19:21" x14ac:dyDescent="0.35">
      <c r="S8804" s="43"/>
      <c r="U8804" s="43"/>
    </row>
    <row r="8805" spans="19:21" x14ac:dyDescent="0.35">
      <c r="S8805" s="43"/>
      <c r="U8805" s="43"/>
    </row>
    <row r="8806" spans="19:21" x14ac:dyDescent="0.35">
      <c r="S8806" s="43"/>
      <c r="U8806" s="43"/>
    </row>
    <row r="8807" spans="19:21" x14ac:dyDescent="0.35">
      <c r="S8807" s="43"/>
      <c r="U8807" s="43"/>
    </row>
    <row r="8808" spans="19:21" x14ac:dyDescent="0.35">
      <c r="S8808" s="43"/>
      <c r="U8808" s="43"/>
    </row>
    <row r="8809" spans="19:21" x14ac:dyDescent="0.35">
      <c r="S8809" s="43"/>
      <c r="U8809" s="43"/>
    </row>
    <row r="8810" spans="19:21" x14ac:dyDescent="0.35">
      <c r="S8810" s="43"/>
      <c r="U8810" s="43"/>
    </row>
    <row r="8811" spans="19:21" x14ac:dyDescent="0.35">
      <c r="S8811" s="43"/>
      <c r="U8811" s="43"/>
    </row>
    <row r="8812" spans="19:21" x14ac:dyDescent="0.35">
      <c r="S8812" s="43"/>
      <c r="U8812" s="43"/>
    </row>
    <row r="8813" spans="19:21" x14ac:dyDescent="0.35">
      <c r="S8813" s="43"/>
      <c r="U8813" s="43"/>
    </row>
    <row r="8814" spans="19:21" x14ac:dyDescent="0.35">
      <c r="S8814" s="43"/>
      <c r="U8814" s="43"/>
    </row>
    <row r="8815" spans="19:21" x14ac:dyDescent="0.35">
      <c r="S8815" s="43"/>
      <c r="U8815" s="43"/>
    </row>
    <row r="8816" spans="19:21" x14ac:dyDescent="0.35">
      <c r="S8816" s="43"/>
      <c r="U8816" s="43"/>
    </row>
    <row r="8817" spans="19:21" x14ac:dyDescent="0.35">
      <c r="S8817" s="43"/>
      <c r="U8817" s="43"/>
    </row>
    <row r="8818" spans="19:21" x14ac:dyDescent="0.35">
      <c r="S8818" s="43"/>
      <c r="U8818" s="43"/>
    </row>
    <row r="8819" spans="19:21" x14ac:dyDescent="0.35">
      <c r="S8819" s="43"/>
      <c r="U8819" s="43"/>
    </row>
    <row r="8820" spans="19:21" x14ac:dyDescent="0.35">
      <c r="S8820" s="43"/>
      <c r="U8820" s="43"/>
    </row>
    <row r="8821" spans="19:21" x14ac:dyDescent="0.35">
      <c r="S8821" s="43"/>
      <c r="U8821" s="43"/>
    </row>
    <row r="8822" spans="19:21" x14ac:dyDescent="0.35">
      <c r="S8822" s="43"/>
      <c r="U8822" s="43"/>
    </row>
    <row r="8823" spans="19:21" x14ac:dyDescent="0.35">
      <c r="S8823" s="43"/>
      <c r="U8823" s="43"/>
    </row>
    <row r="8824" spans="19:21" x14ac:dyDescent="0.35">
      <c r="S8824" s="43"/>
      <c r="U8824" s="43"/>
    </row>
    <row r="8825" spans="19:21" x14ac:dyDescent="0.35">
      <c r="S8825" s="43"/>
      <c r="U8825" s="43"/>
    </row>
    <row r="8826" spans="19:21" x14ac:dyDescent="0.35">
      <c r="S8826" s="43"/>
      <c r="U8826" s="43"/>
    </row>
    <row r="8827" spans="19:21" x14ac:dyDescent="0.35">
      <c r="S8827" s="43"/>
      <c r="U8827" s="43"/>
    </row>
    <row r="8828" spans="19:21" x14ac:dyDescent="0.35">
      <c r="S8828" s="43"/>
      <c r="U8828" s="43"/>
    </row>
    <row r="8829" spans="19:21" x14ac:dyDescent="0.35">
      <c r="S8829" s="43"/>
      <c r="U8829" s="43"/>
    </row>
    <row r="8830" spans="19:21" x14ac:dyDescent="0.35">
      <c r="S8830" s="43"/>
      <c r="U8830" s="43"/>
    </row>
    <row r="8831" spans="19:21" x14ac:dyDescent="0.35">
      <c r="S8831" s="43"/>
      <c r="U8831" s="43"/>
    </row>
    <row r="8832" spans="19:21" x14ac:dyDescent="0.35">
      <c r="S8832" s="43"/>
      <c r="U8832" s="43"/>
    </row>
    <row r="8833" spans="19:21" x14ac:dyDescent="0.35">
      <c r="S8833" s="43"/>
      <c r="U8833" s="43"/>
    </row>
    <row r="8834" spans="19:21" x14ac:dyDescent="0.35">
      <c r="S8834" s="43"/>
      <c r="U8834" s="43"/>
    </row>
    <row r="8835" spans="19:21" x14ac:dyDescent="0.35">
      <c r="S8835" s="43"/>
      <c r="U8835" s="43"/>
    </row>
    <row r="8836" spans="19:21" x14ac:dyDescent="0.35">
      <c r="S8836" s="43"/>
      <c r="U8836" s="43"/>
    </row>
    <row r="8837" spans="19:21" x14ac:dyDescent="0.35">
      <c r="S8837" s="43"/>
      <c r="U8837" s="43"/>
    </row>
    <row r="8838" spans="19:21" x14ac:dyDescent="0.35">
      <c r="S8838" s="43"/>
      <c r="U8838" s="43"/>
    </row>
    <row r="8839" spans="19:21" x14ac:dyDescent="0.35">
      <c r="S8839" s="43"/>
      <c r="U8839" s="43"/>
    </row>
    <row r="8840" spans="19:21" x14ac:dyDescent="0.35">
      <c r="S8840" s="43"/>
      <c r="U8840" s="43"/>
    </row>
    <row r="8841" spans="19:21" x14ac:dyDescent="0.35">
      <c r="S8841" s="43"/>
      <c r="U8841" s="43"/>
    </row>
    <row r="8842" spans="19:21" x14ac:dyDescent="0.35">
      <c r="S8842" s="43"/>
      <c r="U8842" s="43"/>
    </row>
    <row r="8843" spans="19:21" x14ac:dyDescent="0.35">
      <c r="S8843" s="43"/>
      <c r="U8843" s="43"/>
    </row>
    <row r="8844" spans="19:21" x14ac:dyDescent="0.35">
      <c r="S8844" s="43"/>
      <c r="U8844" s="43"/>
    </row>
    <row r="8845" spans="19:21" x14ac:dyDescent="0.35">
      <c r="S8845" s="43"/>
      <c r="U8845" s="43"/>
    </row>
    <row r="8846" spans="19:21" x14ac:dyDescent="0.35">
      <c r="S8846" s="43"/>
      <c r="U8846" s="43"/>
    </row>
    <row r="8847" spans="19:21" x14ac:dyDescent="0.35">
      <c r="S8847" s="43"/>
      <c r="U8847" s="43"/>
    </row>
    <row r="8848" spans="19:21" x14ac:dyDescent="0.35">
      <c r="S8848" s="43"/>
      <c r="U8848" s="43"/>
    </row>
    <row r="8849" spans="19:21" x14ac:dyDescent="0.35">
      <c r="S8849" s="43"/>
      <c r="U8849" s="43"/>
    </row>
    <row r="8850" spans="19:21" x14ac:dyDescent="0.35">
      <c r="S8850" s="43"/>
      <c r="U8850" s="43"/>
    </row>
    <row r="8851" spans="19:21" x14ac:dyDescent="0.35">
      <c r="S8851" s="43"/>
      <c r="U8851" s="43"/>
    </row>
    <row r="8852" spans="19:21" x14ac:dyDescent="0.35">
      <c r="S8852" s="43"/>
      <c r="U8852" s="43"/>
    </row>
    <row r="8853" spans="19:21" x14ac:dyDescent="0.35">
      <c r="S8853" s="43"/>
      <c r="U8853" s="43"/>
    </row>
    <row r="8854" spans="19:21" x14ac:dyDescent="0.35">
      <c r="S8854" s="43"/>
      <c r="U8854" s="43"/>
    </row>
    <row r="8855" spans="19:21" x14ac:dyDescent="0.35">
      <c r="S8855" s="43"/>
      <c r="U8855" s="43"/>
    </row>
    <row r="8856" spans="19:21" x14ac:dyDescent="0.35">
      <c r="S8856" s="43"/>
      <c r="U8856" s="43"/>
    </row>
    <row r="8857" spans="19:21" x14ac:dyDescent="0.35">
      <c r="S8857" s="43"/>
      <c r="U8857" s="43"/>
    </row>
    <row r="8858" spans="19:21" x14ac:dyDescent="0.35">
      <c r="S8858" s="43"/>
      <c r="U8858" s="43"/>
    </row>
    <row r="8859" spans="19:21" x14ac:dyDescent="0.35">
      <c r="S8859" s="43"/>
      <c r="U8859" s="43"/>
    </row>
    <row r="8860" spans="19:21" x14ac:dyDescent="0.35">
      <c r="S8860" s="43"/>
      <c r="U8860" s="43"/>
    </row>
    <row r="8861" spans="19:21" x14ac:dyDescent="0.35">
      <c r="S8861" s="43"/>
      <c r="U8861" s="43"/>
    </row>
    <row r="8862" spans="19:21" x14ac:dyDescent="0.35">
      <c r="S8862" s="43"/>
      <c r="U8862" s="43"/>
    </row>
    <row r="8863" spans="19:21" x14ac:dyDescent="0.35">
      <c r="S8863" s="43"/>
      <c r="U8863" s="43"/>
    </row>
    <row r="8864" spans="19:21" x14ac:dyDescent="0.35">
      <c r="S8864" s="43"/>
      <c r="U8864" s="43"/>
    </row>
    <row r="8865" spans="19:21" x14ac:dyDescent="0.35">
      <c r="S8865" s="43"/>
      <c r="U8865" s="43"/>
    </row>
    <row r="8866" spans="19:21" x14ac:dyDescent="0.35">
      <c r="S8866" s="43"/>
      <c r="U8866" s="43"/>
    </row>
    <row r="8867" spans="19:21" x14ac:dyDescent="0.35">
      <c r="S8867" s="43"/>
      <c r="U8867" s="43"/>
    </row>
    <row r="8868" spans="19:21" x14ac:dyDescent="0.35">
      <c r="S8868" s="43"/>
      <c r="U8868" s="43"/>
    </row>
    <row r="8869" spans="19:21" x14ac:dyDescent="0.35">
      <c r="S8869" s="43"/>
      <c r="U8869" s="43"/>
    </row>
    <row r="8870" spans="19:21" x14ac:dyDescent="0.35">
      <c r="S8870" s="43"/>
      <c r="U8870" s="43"/>
    </row>
    <row r="8871" spans="19:21" x14ac:dyDescent="0.35">
      <c r="S8871" s="43"/>
      <c r="U8871" s="43"/>
    </row>
    <row r="8872" spans="19:21" x14ac:dyDescent="0.35">
      <c r="S8872" s="43"/>
      <c r="U8872" s="43"/>
    </row>
    <row r="8873" spans="19:21" x14ac:dyDescent="0.35">
      <c r="S8873" s="43"/>
      <c r="U8873" s="43"/>
    </row>
    <row r="8874" spans="19:21" x14ac:dyDescent="0.35">
      <c r="S8874" s="43"/>
      <c r="U8874" s="43"/>
    </row>
    <row r="8875" spans="19:21" x14ac:dyDescent="0.35">
      <c r="S8875" s="43"/>
      <c r="U8875" s="43"/>
    </row>
    <row r="8876" spans="19:21" x14ac:dyDescent="0.35">
      <c r="S8876" s="43"/>
      <c r="U8876" s="43"/>
    </row>
    <row r="8877" spans="19:21" x14ac:dyDescent="0.35">
      <c r="S8877" s="43"/>
      <c r="U8877" s="43"/>
    </row>
    <row r="8878" spans="19:21" x14ac:dyDescent="0.35">
      <c r="S8878" s="43"/>
      <c r="U8878" s="43"/>
    </row>
    <row r="8879" spans="19:21" x14ac:dyDescent="0.35">
      <c r="S8879" s="43"/>
      <c r="U8879" s="43"/>
    </row>
    <row r="8880" spans="19:21" x14ac:dyDescent="0.35">
      <c r="S8880" s="43"/>
      <c r="U8880" s="43"/>
    </row>
    <row r="8881" spans="19:21" x14ac:dyDescent="0.35">
      <c r="S8881" s="43"/>
      <c r="U8881" s="43"/>
    </row>
    <row r="8882" spans="19:21" x14ac:dyDescent="0.35">
      <c r="S8882" s="43"/>
      <c r="U8882" s="43"/>
    </row>
    <row r="8883" spans="19:21" x14ac:dyDescent="0.35">
      <c r="S8883" s="43"/>
      <c r="U8883" s="43"/>
    </row>
    <row r="8884" spans="19:21" x14ac:dyDescent="0.35">
      <c r="S8884" s="43"/>
      <c r="U8884" s="43"/>
    </row>
    <row r="8885" spans="19:21" x14ac:dyDescent="0.35">
      <c r="S8885" s="43"/>
      <c r="U8885" s="43"/>
    </row>
    <row r="8886" spans="19:21" x14ac:dyDescent="0.35">
      <c r="S8886" s="43"/>
      <c r="U8886" s="43"/>
    </row>
    <row r="8887" spans="19:21" x14ac:dyDescent="0.35">
      <c r="S8887" s="43"/>
      <c r="U8887" s="43"/>
    </row>
    <row r="8888" spans="19:21" x14ac:dyDescent="0.35">
      <c r="S8888" s="43"/>
      <c r="U8888" s="43"/>
    </row>
    <row r="8889" spans="19:21" x14ac:dyDescent="0.35">
      <c r="S8889" s="43"/>
      <c r="U8889" s="43"/>
    </row>
    <row r="8890" spans="19:21" x14ac:dyDescent="0.35">
      <c r="S8890" s="43"/>
      <c r="U8890" s="43"/>
    </row>
    <row r="8891" spans="19:21" x14ac:dyDescent="0.35">
      <c r="S8891" s="43"/>
      <c r="U8891" s="43"/>
    </row>
    <row r="8892" spans="19:21" x14ac:dyDescent="0.35">
      <c r="S8892" s="43"/>
      <c r="U8892" s="43"/>
    </row>
    <row r="8893" spans="19:21" x14ac:dyDescent="0.35">
      <c r="S8893" s="43"/>
      <c r="U8893" s="43"/>
    </row>
    <row r="8894" spans="19:21" x14ac:dyDescent="0.35">
      <c r="S8894" s="43"/>
      <c r="U8894" s="43"/>
    </row>
    <row r="8895" spans="19:21" x14ac:dyDescent="0.35">
      <c r="S8895" s="43"/>
      <c r="U8895" s="43"/>
    </row>
    <row r="8896" spans="19:21" x14ac:dyDescent="0.35">
      <c r="S8896" s="43"/>
      <c r="U8896" s="43"/>
    </row>
    <row r="8897" spans="19:21" x14ac:dyDescent="0.35">
      <c r="S8897" s="43"/>
      <c r="U8897" s="43"/>
    </row>
    <row r="8898" spans="19:21" x14ac:dyDescent="0.35">
      <c r="S8898" s="43"/>
      <c r="U8898" s="43"/>
    </row>
    <row r="8899" spans="19:21" x14ac:dyDescent="0.35">
      <c r="S8899" s="43"/>
      <c r="U8899" s="43"/>
    </row>
    <row r="8900" spans="19:21" x14ac:dyDescent="0.35">
      <c r="S8900" s="43"/>
      <c r="U8900" s="43"/>
    </row>
    <row r="8901" spans="19:21" x14ac:dyDescent="0.35">
      <c r="S8901" s="43"/>
      <c r="U8901" s="43"/>
    </row>
    <row r="8902" spans="19:21" x14ac:dyDescent="0.35">
      <c r="S8902" s="43"/>
      <c r="U8902" s="43"/>
    </row>
    <row r="8903" spans="19:21" x14ac:dyDescent="0.35">
      <c r="S8903" s="43"/>
      <c r="U8903" s="43"/>
    </row>
    <row r="8904" spans="19:21" x14ac:dyDescent="0.35">
      <c r="S8904" s="43"/>
      <c r="U8904" s="43"/>
    </row>
    <row r="8905" spans="19:21" x14ac:dyDescent="0.35">
      <c r="S8905" s="43"/>
      <c r="U8905" s="43"/>
    </row>
    <row r="8906" spans="19:21" x14ac:dyDescent="0.35">
      <c r="S8906" s="43"/>
      <c r="U8906" s="43"/>
    </row>
    <row r="8907" spans="19:21" x14ac:dyDescent="0.35">
      <c r="S8907" s="43"/>
      <c r="U8907" s="43"/>
    </row>
    <row r="8908" spans="19:21" x14ac:dyDescent="0.35">
      <c r="S8908" s="43"/>
      <c r="U8908" s="43"/>
    </row>
    <row r="8909" spans="19:21" x14ac:dyDescent="0.35">
      <c r="S8909" s="43"/>
      <c r="U8909" s="43"/>
    </row>
    <row r="8910" spans="19:21" x14ac:dyDescent="0.35">
      <c r="S8910" s="43"/>
      <c r="U8910" s="43"/>
    </row>
    <row r="8911" spans="19:21" x14ac:dyDescent="0.35">
      <c r="S8911" s="43"/>
      <c r="U8911" s="43"/>
    </row>
    <row r="8912" spans="19:21" x14ac:dyDescent="0.35">
      <c r="S8912" s="43"/>
      <c r="U8912" s="43"/>
    </row>
    <row r="8913" spans="19:21" x14ac:dyDescent="0.35">
      <c r="S8913" s="43"/>
      <c r="U8913" s="43"/>
    </row>
    <row r="8914" spans="19:21" x14ac:dyDescent="0.35">
      <c r="S8914" s="43"/>
      <c r="U8914" s="43"/>
    </row>
    <row r="8915" spans="19:21" x14ac:dyDescent="0.35">
      <c r="S8915" s="43"/>
      <c r="U8915" s="43"/>
    </row>
    <row r="8916" spans="19:21" x14ac:dyDescent="0.35">
      <c r="S8916" s="43"/>
      <c r="U8916" s="43"/>
    </row>
    <row r="8917" spans="19:21" x14ac:dyDescent="0.35">
      <c r="S8917" s="43"/>
      <c r="U8917" s="43"/>
    </row>
    <row r="8918" spans="19:21" x14ac:dyDescent="0.35">
      <c r="S8918" s="43"/>
      <c r="U8918" s="43"/>
    </row>
    <row r="8919" spans="19:21" x14ac:dyDescent="0.35">
      <c r="S8919" s="43"/>
      <c r="U8919" s="43"/>
    </row>
    <row r="8920" spans="19:21" x14ac:dyDescent="0.35">
      <c r="S8920" s="43"/>
      <c r="U8920" s="43"/>
    </row>
    <row r="8921" spans="19:21" x14ac:dyDescent="0.35">
      <c r="S8921" s="43"/>
      <c r="U8921" s="43"/>
    </row>
    <row r="8922" spans="19:21" x14ac:dyDescent="0.35">
      <c r="S8922" s="43"/>
      <c r="U8922" s="43"/>
    </row>
    <row r="8923" spans="19:21" x14ac:dyDescent="0.35">
      <c r="S8923" s="43"/>
      <c r="U8923" s="43"/>
    </row>
    <row r="8924" spans="19:21" x14ac:dyDescent="0.35">
      <c r="S8924" s="43"/>
      <c r="U8924" s="43"/>
    </row>
    <row r="8925" spans="19:21" x14ac:dyDescent="0.35">
      <c r="S8925" s="43"/>
      <c r="U8925" s="43"/>
    </row>
    <row r="8926" spans="19:21" x14ac:dyDescent="0.35">
      <c r="S8926" s="43"/>
      <c r="U8926" s="43"/>
    </row>
    <row r="8927" spans="19:21" x14ac:dyDescent="0.35">
      <c r="S8927" s="43"/>
      <c r="U8927" s="43"/>
    </row>
    <row r="8928" spans="19:21" x14ac:dyDescent="0.35">
      <c r="S8928" s="43"/>
      <c r="U8928" s="43"/>
    </row>
    <row r="8929" spans="19:21" x14ac:dyDescent="0.35">
      <c r="S8929" s="43"/>
      <c r="U8929" s="43"/>
    </row>
    <row r="8930" spans="19:21" x14ac:dyDescent="0.35">
      <c r="S8930" s="43"/>
      <c r="U8930" s="43"/>
    </row>
    <row r="8931" spans="19:21" x14ac:dyDescent="0.35">
      <c r="S8931" s="43"/>
      <c r="U8931" s="43"/>
    </row>
    <row r="8932" spans="19:21" x14ac:dyDescent="0.35">
      <c r="S8932" s="43"/>
      <c r="U8932" s="43"/>
    </row>
    <row r="8933" spans="19:21" x14ac:dyDescent="0.35">
      <c r="S8933" s="43"/>
      <c r="U8933" s="43"/>
    </row>
    <row r="8934" spans="19:21" x14ac:dyDescent="0.35">
      <c r="S8934" s="43"/>
      <c r="U8934" s="43"/>
    </row>
    <row r="8935" spans="19:21" x14ac:dyDescent="0.35">
      <c r="S8935" s="43"/>
      <c r="U8935" s="43"/>
    </row>
    <row r="8936" spans="19:21" x14ac:dyDescent="0.35">
      <c r="S8936" s="43"/>
      <c r="U8936" s="43"/>
    </row>
    <row r="8937" spans="19:21" x14ac:dyDescent="0.35">
      <c r="S8937" s="43"/>
      <c r="U8937" s="43"/>
    </row>
    <row r="8938" spans="19:21" x14ac:dyDescent="0.35">
      <c r="S8938" s="43"/>
      <c r="U8938" s="43"/>
    </row>
    <row r="8939" spans="19:21" x14ac:dyDescent="0.35">
      <c r="S8939" s="43"/>
      <c r="U8939" s="43"/>
    </row>
    <row r="8940" spans="19:21" x14ac:dyDescent="0.35">
      <c r="S8940" s="43"/>
      <c r="U8940" s="43"/>
    </row>
    <row r="8941" spans="19:21" x14ac:dyDescent="0.35">
      <c r="S8941" s="43"/>
      <c r="U8941" s="43"/>
    </row>
    <row r="8942" spans="19:21" x14ac:dyDescent="0.35">
      <c r="S8942" s="43"/>
      <c r="U8942" s="43"/>
    </row>
    <row r="8943" spans="19:21" x14ac:dyDescent="0.35">
      <c r="S8943" s="43"/>
      <c r="U8943" s="43"/>
    </row>
    <row r="8944" spans="19:21" x14ac:dyDescent="0.35">
      <c r="S8944" s="43"/>
      <c r="U8944" s="43"/>
    </row>
    <row r="8945" spans="19:21" x14ac:dyDescent="0.35">
      <c r="S8945" s="43"/>
      <c r="U8945" s="43"/>
    </row>
    <row r="8946" spans="19:21" x14ac:dyDescent="0.35">
      <c r="S8946" s="43"/>
      <c r="U8946" s="43"/>
    </row>
    <row r="8947" spans="19:21" x14ac:dyDescent="0.35">
      <c r="S8947" s="43"/>
      <c r="U8947" s="43"/>
    </row>
    <row r="8948" spans="19:21" x14ac:dyDescent="0.35">
      <c r="S8948" s="43"/>
      <c r="U8948" s="43"/>
    </row>
    <row r="8949" spans="19:21" x14ac:dyDescent="0.35">
      <c r="S8949" s="43"/>
      <c r="U8949" s="43"/>
    </row>
    <row r="8950" spans="19:21" x14ac:dyDescent="0.35">
      <c r="S8950" s="43"/>
      <c r="U8950" s="43"/>
    </row>
    <row r="8951" spans="19:21" x14ac:dyDescent="0.35">
      <c r="S8951" s="43"/>
      <c r="U8951" s="43"/>
    </row>
    <row r="8952" spans="19:21" x14ac:dyDescent="0.35">
      <c r="S8952" s="43"/>
      <c r="U8952" s="43"/>
    </row>
    <row r="8953" spans="19:21" x14ac:dyDescent="0.35">
      <c r="S8953" s="43"/>
      <c r="U8953" s="43"/>
    </row>
    <row r="8954" spans="19:21" x14ac:dyDescent="0.35">
      <c r="S8954" s="43"/>
      <c r="U8954" s="43"/>
    </row>
    <row r="8955" spans="19:21" x14ac:dyDescent="0.35">
      <c r="S8955" s="43"/>
      <c r="U8955" s="43"/>
    </row>
    <row r="8956" spans="19:21" x14ac:dyDescent="0.35">
      <c r="S8956" s="43"/>
      <c r="U8956" s="43"/>
    </row>
    <row r="8957" spans="19:21" x14ac:dyDescent="0.35">
      <c r="S8957" s="43"/>
      <c r="U8957" s="43"/>
    </row>
    <row r="8958" spans="19:21" x14ac:dyDescent="0.35">
      <c r="S8958" s="43"/>
      <c r="U8958" s="43"/>
    </row>
    <row r="8959" spans="19:21" x14ac:dyDescent="0.35">
      <c r="S8959" s="43"/>
      <c r="U8959" s="43"/>
    </row>
    <row r="8960" spans="19:21" x14ac:dyDescent="0.35">
      <c r="S8960" s="43"/>
      <c r="U8960" s="43"/>
    </row>
    <row r="8961" spans="19:21" x14ac:dyDescent="0.35">
      <c r="S8961" s="43"/>
      <c r="U8961" s="43"/>
    </row>
    <row r="8962" spans="19:21" x14ac:dyDescent="0.35">
      <c r="S8962" s="43"/>
      <c r="U8962" s="43"/>
    </row>
    <row r="8963" spans="19:21" x14ac:dyDescent="0.35">
      <c r="S8963" s="43"/>
      <c r="U8963" s="43"/>
    </row>
    <row r="8964" spans="19:21" x14ac:dyDescent="0.35">
      <c r="S8964" s="43"/>
      <c r="U8964" s="43"/>
    </row>
    <row r="8965" spans="19:21" x14ac:dyDescent="0.35">
      <c r="S8965" s="43"/>
      <c r="U8965" s="43"/>
    </row>
    <row r="8966" spans="19:21" x14ac:dyDescent="0.35">
      <c r="S8966" s="43"/>
      <c r="U8966" s="43"/>
    </row>
    <row r="8967" spans="19:21" x14ac:dyDescent="0.35">
      <c r="S8967" s="43"/>
      <c r="U8967" s="43"/>
    </row>
    <row r="8968" spans="19:21" x14ac:dyDescent="0.35">
      <c r="S8968" s="43"/>
      <c r="U8968" s="43"/>
    </row>
    <row r="8969" spans="19:21" x14ac:dyDescent="0.35">
      <c r="S8969" s="43"/>
      <c r="U8969" s="43"/>
    </row>
    <row r="8970" spans="19:21" x14ac:dyDescent="0.35">
      <c r="S8970" s="43"/>
      <c r="U8970" s="43"/>
    </row>
    <row r="8971" spans="19:21" x14ac:dyDescent="0.35">
      <c r="S8971" s="43"/>
      <c r="U8971" s="43"/>
    </row>
    <row r="8972" spans="19:21" x14ac:dyDescent="0.35">
      <c r="S8972" s="43"/>
      <c r="U8972" s="43"/>
    </row>
    <row r="8973" spans="19:21" x14ac:dyDescent="0.35">
      <c r="S8973" s="43"/>
      <c r="U8973" s="43"/>
    </row>
    <row r="8974" spans="19:21" x14ac:dyDescent="0.35">
      <c r="S8974" s="43"/>
      <c r="U8974" s="43"/>
    </row>
    <row r="8975" spans="19:21" x14ac:dyDescent="0.35">
      <c r="S8975" s="43"/>
      <c r="U8975" s="43"/>
    </row>
    <row r="8976" spans="19:21" x14ac:dyDescent="0.35">
      <c r="S8976" s="43"/>
      <c r="U8976" s="43"/>
    </row>
    <row r="8977" spans="19:21" x14ac:dyDescent="0.35">
      <c r="S8977" s="43"/>
      <c r="U8977" s="43"/>
    </row>
    <row r="8978" spans="19:21" x14ac:dyDescent="0.35">
      <c r="S8978" s="43"/>
      <c r="U8978" s="43"/>
    </row>
    <row r="8979" spans="19:21" x14ac:dyDescent="0.35">
      <c r="S8979" s="43"/>
      <c r="U8979" s="43"/>
    </row>
    <row r="8980" spans="19:21" x14ac:dyDescent="0.35">
      <c r="S8980" s="43"/>
      <c r="U8980" s="43"/>
    </row>
    <row r="8981" spans="19:21" x14ac:dyDescent="0.35">
      <c r="S8981" s="43"/>
      <c r="U8981" s="43"/>
    </row>
    <row r="8982" spans="19:21" x14ac:dyDescent="0.35">
      <c r="S8982" s="43"/>
      <c r="U8982" s="43"/>
    </row>
    <row r="8983" spans="19:21" x14ac:dyDescent="0.35">
      <c r="S8983" s="43"/>
      <c r="U8983" s="43"/>
    </row>
    <row r="8984" spans="19:21" x14ac:dyDescent="0.35">
      <c r="S8984" s="43"/>
      <c r="U8984" s="43"/>
    </row>
    <row r="8985" spans="19:21" x14ac:dyDescent="0.35">
      <c r="S8985" s="43"/>
      <c r="U8985" s="43"/>
    </row>
    <row r="8986" spans="19:21" x14ac:dyDescent="0.35">
      <c r="S8986" s="43"/>
      <c r="U8986" s="43"/>
    </row>
    <row r="8987" spans="19:21" x14ac:dyDescent="0.35">
      <c r="S8987" s="43"/>
      <c r="U8987" s="43"/>
    </row>
    <row r="8988" spans="19:21" x14ac:dyDescent="0.35">
      <c r="S8988" s="43"/>
      <c r="U8988" s="43"/>
    </row>
    <row r="8989" spans="19:21" x14ac:dyDescent="0.35">
      <c r="S8989" s="43"/>
      <c r="U8989" s="43"/>
    </row>
    <row r="8990" spans="19:21" x14ac:dyDescent="0.35">
      <c r="S8990" s="43"/>
      <c r="U8990" s="43"/>
    </row>
    <row r="8991" spans="19:21" x14ac:dyDescent="0.35">
      <c r="S8991" s="43"/>
      <c r="U8991" s="43"/>
    </row>
    <row r="8992" spans="19:21" x14ac:dyDescent="0.35">
      <c r="S8992" s="43"/>
      <c r="U8992" s="43"/>
    </row>
    <row r="8993" spans="19:21" x14ac:dyDescent="0.35">
      <c r="S8993" s="43"/>
      <c r="U8993" s="43"/>
    </row>
    <row r="8994" spans="19:21" x14ac:dyDescent="0.35">
      <c r="S8994" s="43"/>
      <c r="U8994" s="43"/>
    </row>
    <row r="8995" spans="19:21" x14ac:dyDescent="0.35">
      <c r="S8995" s="43"/>
      <c r="U8995" s="43"/>
    </row>
    <row r="8996" spans="19:21" x14ac:dyDescent="0.35">
      <c r="S8996" s="43"/>
      <c r="U8996" s="43"/>
    </row>
    <row r="8997" spans="19:21" x14ac:dyDescent="0.35">
      <c r="S8997" s="43"/>
      <c r="U8997" s="43"/>
    </row>
    <row r="8998" spans="19:21" x14ac:dyDescent="0.35">
      <c r="S8998" s="43"/>
      <c r="U8998" s="43"/>
    </row>
    <row r="8999" spans="19:21" x14ac:dyDescent="0.35">
      <c r="S8999" s="43"/>
      <c r="U8999" s="43"/>
    </row>
    <row r="9000" spans="19:21" x14ac:dyDescent="0.35">
      <c r="S9000" s="43"/>
      <c r="U9000" s="43"/>
    </row>
    <row r="9001" spans="19:21" x14ac:dyDescent="0.35">
      <c r="S9001" s="43"/>
      <c r="U9001" s="43"/>
    </row>
    <row r="9002" spans="19:21" x14ac:dyDescent="0.35">
      <c r="S9002" s="43"/>
      <c r="U9002" s="43"/>
    </row>
    <row r="9003" spans="19:21" x14ac:dyDescent="0.35">
      <c r="S9003" s="43"/>
      <c r="U9003" s="43"/>
    </row>
    <row r="9004" spans="19:21" x14ac:dyDescent="0.35">
      <c r="S9004" s="43"/>
      <c r="U9004" s="43"/>
    </row>
    <row r="9005" spans="19:21" x14ac:dyDescent="0.35">
      <c r="S9005" s="43"/>
      <c r="U9005" s="43"/>
    </row>
    <row r="9006" spans="19:21" x14ac:dyDescent="0.35">
      <c r="S9006" s="43"/>
      <c r="U9006" s="43"/>
    </row>
    <row r="9007" spans="19:21" x14ac:dyDescent="0.35">
      <c r="S9007" s="43"/>
      <c r="U9007" s="43"/>
    </row>
    <row r="9008" spans="19:21" x14ac:dyDescent="0.35">
      <c r="S9008" s="43"/>
      <c r="U9008" s="43"/>
    </row>
    <row r="9009" spans="19:21" x14ac:dyDescent="0.35">
      <c r="S9009" s="43"/>
      <c r="U9009" s="43"/>
    </row>
    <row r="9010" spans="19:21" x14ac:dyDescent="0.35">
      <c r="S9010" s="43"/>
      <c r="U9010" s="43"/>
    </row>
    <row r="9011" spans="19:21" x14ac:dyDescent="0.35">
      <c r="S9011" s="43"/>
      <c r="U9011" s="43"/>
    </row>
    <row r="9012" spans="19:21" x14ac:dyDescent="0.35">
      <c r="S9012" s="43"/>
      <c r="U9012" s="43"/>
    </row>
    <row r="9013" spans="19:21" x14ac:dyDescent="0.35">
      <c r="S9013" s="43"/>
      <c r="U9013" s="43"/>
    </row>
    <row r="9014" spans="19:21" x14ac:dyDescent="0.35">
      <c r="S9014" s="43"/>
      <c r="U9014" s="43"/>
    </row>
    <row r="9015" spans="19:21" x14ac:dyDescent="0.35">
      <c r="S9015" s="43"/>
      <c r="U9015" s="43"/>
    </row>
    <row r="9016" spans="19:21" x14ac:dyDescent="0.35">
      <c r="S9016" s="43"/>
      <c r="U9016" s="43"/>
    </row>
    <row r="9017" spans="19:21" x14ac:dyDescent="0.35">
      <c r="S9017" s="43"/>
      <c r="U9017" s="43"/>
    </row>
    <row r="9018" spans="19:21" x14ac:dyDescent="0.35">
      <c r="S9018" s="43"/>
      <c r="U9018" s="43"/>
    </row>
    <row r="9019" spans="19:21" x14ac:dyDescent="0.35">
      <c r="S9019" s="43"/>
      <c r="U9019" s="43"/>
    </row>
    <row r="9020" spans="19:21" x14ac:dyDescent="0.35">
      <c r="S9020" s="43"/>
      <c r="U9020" s="43"/>
    </row>
    <row r="9021" spans="19:21" x14ac:dyDescent="0.35">
      <c r="S9021" s="43"/>
      <c r="U9021" s="43"/>
    </row>
    <row r="9022" spans="19:21" x14ac:dyDescent="0.35">
      <c r="S9022" s="43"/>
      <c r="U9022" s="43"/>
    </row>
    <row r="9023" spans="19:21" x14ac:dyDescent="0.35">
      <c r="S9023" s="43"/>
      <c r="U9023" s="43"/>
    </row>
    <row r="9024" spans="19:21" x14ac:dyDescent="0.35">
      <c r="S9024" s="43"/>
      <c r="U9024" s="43"/>
    </row>
    <row r="9025" spans="19:21" x14ac:dyDescent="0.35">
      <c r="S9025" s="43"/>
      <c r="U9025" s="43"/>
    </row>
    <row r="9026" spans="19:21" x14ac:dyDescent="0.35">
      <c r="S9026" s="43"/>
      <c r="U9026" s="43"/>
    </row>
    <row r="9027" spans="19:21" x14ac:dyDescent="0.35">
      <c r="S9027" s="43"/>
      <c r="U9027" s="43"/>
    </row>
    <row r="9028" spans="19:21" x14ac:dyDescent="0.35">
      <c r="S9028" s="43"/>
      <c r="U9028" s="43"/>
    </row>
    <row r="9029" spans="19:21" x14ac:dyDescent="0.35">
      <c r="S9029" s="43"/>
      <c r="U9029" s="43"/>
    </row>
    <row r="9030" spans="19:21" x14ac:dyDescent="0.35">
      <c r="S9030" s="43"/>
      <c r="U9030" s="43"/>
    </row>
    <row r="9031" spans="19:21" x14ac:dyDescent="0.35">
      <c r="S9031" s="43"/>
      <c r="U9031" s="43"/>
    </row>
    <row r="9032" spans="19:21" x14ac:dyDescent="0.35">
      <c r="S9032" s="43"/>
      <c r="U9032" s="43"/>
    </row>
    <row r="9033" spans="19:21" x14ac:dyDescent="0.35">
      <c r="S9033" s="43"/>
      <c r="U9033" s="43"/>
    </row>
    <row r="9034" spans="19:21" x14ac:dyDescent="0.35">
      <c r="S9034" s="43"/>
      <c r="U9034" s="43"/>
    </row>
    <row r="9035" spans="19:21" x14ac:dyDescent="0.35">
      <c r="S9035" s="43"/>
      <c r="U9035" s="43"/>
    </row>
    <row r="9036" spans="19:21" x14ac:dyDescent="0.35">
      <c r="S9036" s="43"/>
      <c r="U9036" s="43"/>
    </row>
    <row r="9037" spans="19:21" x14ac:dyDescent="0.35">
      <c r="S9037" s="43"/>
      <c r="U9037" s="43"/>
    </row>
    <row r="9038" spans="19:21" x14ac:dyDescent="0.35">
      <c r="S9038" s="43"/>
      <c r="U9038" s="43"/>
    </row>
    <row r="9039" spans="19:21" x14ac:dyDescent="0.35">
      <c r="S9039" s="43"/>
      <c r="U9039" s="43"/>
    </row>
    <row r="9040" spans="19:21" x14ac:dyDescent="0.35">
      <c r="S9040" s="43"/>
      <c r="U9040" s="43"/>
    </row>
    <row r="9041" spans="19:21" x14ac:dyDescent="0.35">
      <c r="S9041" s="43"/>
      <c r="U9041" s="43"/>
    </row>
    <row r="9042" spans="19:21" x14ac:dyDescent="0.35">
      <c r="S9042" s="43"/>
      <c r="U9042" s="43"/>
    </row>
    <row r="9043" spans="19:21" x14ac:dyDescent="0.35">
      <c r="S9043" s="43"/>
      <c r="U9043" s="43"/>
    </row>
    <row r="9044" spans="19:21" x14ac:dyDescent="0.35">
      <c r="S9044" s="43"/>
      <c r="U9044" s="43"/>
    </row>
    <row r="9045" spans="19:21" x14ac:dyDescent="0.35">
      <c r="S9045" s="43"/>
      <c r="U9045" s="43"/>
    </row>
    <row r="9046" spans="19:21" x14ac:dyDescent="0.35">
      <c r="S9046" s="43"/>
      <c r="U9046" s="43"/>
    </row>
    <row r="9047" spans="19:21" x14ac:dyDescent="0.35">
      <c r="S9047" s="43"/>
      <c r="U9047" s="43"/>
    </row>
    <row r="9048" spans="19:21" x14ac:dyDescent="0.35">
      <c r="S9048" s="43"/>
      <c r="U9048" s="43"/>
    </row>
    <row r="9049" spans="19:21" x14ac:dyDescent="0.35">
      <c r="S9049" s="43"/>
      <c r="U9049" s="43"/>
    </row>
    <row r="9050" spans="19:21" x14ac:dyDescent="0.35">
      <c r="S9050" s="43"/>
      <c r="U9050" s="43"/>
    </row>
    <row r="9051" spans="19:21" x14ac:dyDescent="0.35">
      <c r="S9051" s="43"/>
      <c r="U9051" s="43"/>
    </row>
    <row r="9052" spans="19:21" x14ac:dyDescent="0.35">
      <c r="S9052" s="43"/>
      <c r="U9052" s="43"/>
    </row>
    <row r="9053" spans="19:21" x14ac:dyDescent="0.35">
      <c r="S9053" s="43"/>
      <c r="U9053" s="43"/>
    </row>
    <row r="9054" spans="19:21" x14ac:dyDescent="0.35">
      <c r="S9054" s="43"/>
      <c r="U9054" s="43"/>
    </row>
    <row r="9055" spans="19:21" x14ac:dyDescent="0.35">
      <c r="S9055" s="43"/>
      <c r="U9055" s="43"/>
    </row>
    <row r="9056" spans="19:21" x14ac:dyDescent="0.35">
      <c r="S9056" s="43"/>
      <c r="U9056" s="43"/>
    </row>
    <row r="9057" spans="19:21" x14ac:dyDescent="0.35">
      <c r="S9057" s="43"/>
      <c r="U9057" s="43"/>
    </row>
    <row r="9058" spans="19:21" x14ac:dyDescent="0.35">
      <c r="S9058" s="43"/>
      <c r="U9058" s="43"/>
    </row>
    <row r="9059" spans="19:21" x14ac:dyDescent="0.35">
      <c r="S9059" s="43"/>
      <c r="U9059" s="43"/>
    </row>
    <row r="9060" spans="19:21" x14ac:dyDescent="0.35">
      <c r="S9060" s="43"/>
      <c r="U9060" s="43"/>
    </row>
    <row r="9061" spans="19:21" x14ac:dyDescent="0.35">
      <c r="S9061" s="43"/>
      <c r="U9061" s="43"/>
    </row>
    <row r="9062" spans="19:21" x14ac:dyDescent="0.35">
      <c r="S9062" s="43"/>
      <c r="U9062" s="43"/>
    </row>
    <row r="9063" spans="19:21" x14ac:dyDescent="0.35">
      <c r="S9063" s="43"/>
      <c r="U9063" s="43"/>
    </row>
    <row r="9064" spans="19:21" x14ac:dyDescent="0.35">
      <c r="S9064" s="43"/>
      <c r="U9064" s="43"/>
    </row>
    <row r="9065" spans="19:21" x14ac:dyDescent="0.35">
      <c r="S9065" s="43"/>
      <c r="U9065" s="43"/>
    </row>
    <row r="9066" spans="19:21" x14ac:dyDescent="0.35">
      <c r="S9066" s="43"/>
      <c r="U9066" s="43"/>
    </row>
    <row r="9067" spans="19:21" x14ac:dyDescent="0.35">
      <c r="S9067" s="43"/>
      <c r="U9067" s="43"/>
    </row>
    <row r="9068" spans="19:21" x14ac:dyDescent="0.35">
      <c r="S9068" s="43"/>
      <c r="U9068" s="43"/>
    </row>
    <row r="9069" spans="19:21" x14ac:dyDescent="0.35">
      <c r="S9069" s="43"/>
      <c r="U9069" s="43"/>
    </row>
    <row r="9070" spans="19:21" x14ac:dyDescent="0.35">
      <c r="S9070" s="43"/>
      <c r="U9070" s="43"/>
    </row>
    <row r="9071" spans="19:21" x14ac:dyDescent="0.35">
      <c r="S9071" s="43"/>
      <c r="U9071" s="43"/>
    </row>
    <row r="9072" spans="19:21" x14ac:dyDescent="0.35">
      <c r="S9072" s="43"/>
      <c r="U9072" s="43"/>
    </row>
    <row r="9073" spans="19:21" x14ac:dyDescent="0.35">
      <c r="S9073" s="43"/>
      <c r="U9073" s="43"/>
    </row>
    <row r="9074" spans="19:21" x14ac:dyDescent="0.35">
      <c r="S9074" s="43"/>
      <c r="U9074" s="43"/>
    </row>
    <row r="9075" spans="19:21" x14ac:dyDescent="0.35">
      <c r="S9075" s="43"/>
      <c r="U9075" s="43"/>
    </row>
    <row r="9076" spans="19:21" x14ac:dyDescent="0.35">
      <c r="S9076" s="43"/>
      <c r="U9076" s="43"/>
    </row>
    <row r="9077" spans="19:21" x14ac:dyDescent="0.35">
      <c r="S9077" s="43"/>
      <c r="U9077" s="43"/>
    </row>
    <row r="9078" spans="19:21" x14ac:dyDescent="0.35">
      <c r="S9078" s="43"/>
      <c r="U9078" s="43"/>
    </row>
    <row r="9079" spans="19:21" x14ac:dyDescent="0.35">
      <c r="S9079" s="43"/>
      <c r="U9079" s="43"/>
    </row>
    <row r="9080" spans="19:21" x14ac:dyDescent="0.35">
      <c r="S9080" s="43"/>
      <c r="U9080" s="43"/>
    </row>
    <row r="9081" spans="19:21" x14ac:dyDescent="0.35">
      <c r="S9081" s="43"/>
      <c r="U9081" s="43"/>
    </row>
    <row r="9082" spans="19:21" x14ac:dyDescent="0.35">
      <c r="S9082" s="43"/>
      <c r="U9082" s="43"/>
    </row>
    <row r="9083" spans="19:21" x14ac:dyDescent="0.35">
      <c r="S9083" s="43"/>
      <c r="U9083" s="43"/>
    </row>
    <row r="9084" spans="19:21" x14ac:dyDescent="0.35">
      <c r="S9084" s="43"/>
      <c r="U9084" s="43"/>
    </row>
    <row r="9085" spans="19:21" x14ac:dyDescent="0.35">
      <c r="S9085" s="43"/>
      <c r="U9085" s="43"/>
    </row>
    <row r="9086" spans="19:21" x14ac:dyDescent="0.35">
      <c r="S9086" s="43"/>
      <c r="U9086" s="43"/>
    </row>
    <row r="9087" spans="19:21" x14ac:dyDescent="0.35">
      <c r="S9087" s="43"/>
      <c r="U9087" s="43"/>
    </row>
    <row r="9088" spans="19:21" x14ac:dyDescent="0.35">
      <c r="S9088" s="43"/>
      <c r="U9088" s="43"/>
    </row>
    <row r="9089" spans="19:21" x14ac:dyDescent="0.35">
      <c r="S9089" s="43"/>
      <c r="U9089" s="43"/>
    </row>
    <row r="9090" spans="19:21" x14ac:dyDescent="0.35">
      <c r="S9090" s="43"/>
      <c r="U9090" s="43"/>
    </row>
    <row r="9091" spans="19:21" x14ac:dyDescent="0.35">
      <c r="S9091" s="43"/>
      <c r="U9091" s="43"/>
    </row>
    <row r="9092" spans="19:21" x14ac:dyDescent="0.35">
      <c r="S9092" s="43"/>
      <c r="U9092" s="43"/>
    </row>
    <row r="9093" spans="19:21" x14ac:dyDescent="0.35">
      <c r="S9093" s="43"/>
      <c r="U9093" s="43"/>
    </row>
    <row r="9094" spans="19:21" x14ac:dyDescent="0.35">
      <c r="S9094" s="43"/>
      <c r="U9094" s="43"/>
    </row>
    <row r="9095" spans="19:21" x14ac:dyDescent="0.35">
      <c r="S9095" s="43"/>
      <c r="U9095" s="43"/>
    </row>
    <row r="9096" spans="19:21" x14ac:dyDescent="0.35">
      <c r="S9096" s="43"/>
      <c r="U9096" s="43"/>
    </row>
    <row r="9097" spans="19:21" x14ac:dyDescent="0.35">
      <c r="S9097" s="43"/>
      <c r="U9097" s="43"/>
    </row>
    <row r="9098" spans="19:21" x14ac:dyDescent="0.35">
      <c r="S9098" s="43"/>
      <c r="U9098" s="43"/>
    </row>
    <row r="9099" spans="19:21" x14ac:dyDescent="0.35">
      <c r="S9099" s="43"/>
      <c r="U9099" s="43"/>
    </row>
    <row r="9100" spans="19:21" x14ac:dyDescent="0.35">
      <c r="S9100" s="43"/>
      <c r="U9100" s="43"/>
    </row>
    <row r="9101" spans="19:21" x14ac:dyDescent="0.35">
      <c r="S9101" s="43"/>
      <c r="U9101" s="43"/>
    </row>
    <row r="9102" spans="19:21" x14ac:dyDescent="0.35">
      <c r="S9102" s="43"/>
      <c r="U9102" s="43"/>
    </row>
    <row r="9103" spans="19:21" x14ac:dyDescent="0.35">
      <c r="S9103" s="43"/>
      <c r="U9103" s="43"/>
    </row>
    <row r="9104" spans="19:21" x14ac:dyDescent="0.35">
      <c r="S9104" s="43"/>
      <c r="U9104" s="43"/>
    </row>
    <row r="9105" spans="19:21" x14ac:dyDescent="0.35">
      <c r="S9105" s="43"/>
      <c r="U9105" s="43"/>
    </row>
    <row r="9106" spans="19:21" x14ac:dyDescent="0.35">
      <c r="S9106" s="43"/>
      <c r="U9106" s="43"/>
    </row>
    <row r="9107" spans="19:21" x14ac:dyDescent="0.35">
      <c r="S9107" s="43"/>
      <c r="U9107" s="43"/>
    </row>
    <row r="9108" spans="19:21" x14ac:dyDescent="0.35">
      <c r="S9108" s="43"/>
      <c r="U9108" s="43"/>
    </row>
    <row r="9109" spans="19:21" x14ac:dyDescent="0.35">
      <c r="S9109" s="43"/>
      <c r="U9109" s="43"/>
    </row>
    <row r="9110" spans="19:21" x14ac:dyDescent="0.35">
      <c r="S9110" s="43"/>
      <c r="U9110" s="43"/>
    </row>
    <row r="9111" spans="19:21" x14ac:dyDescent="0.35">
      <c r="S9111" s="43"/>
      <c r="U9111" s="43"/>
    </row>
    <row r="9112" spans="19:21" x14ac:dyDescent="0.35">
      <c r="S9112" s="43"/>
      <c r="U9112" s="43"/>
    </row>
    <row r="9113" spans="19:21" x14ac:dyDescent="0.35">
      <c r="S9113" s="43"/>
      <c r="U9113" s="43"/>
    </row>
    <row r="9114" spans="19:21" x14ac:dyDescent="0.35">
      <c r="S9114" s="43"/>
      <c r="U9114" s="43"/>
    </row>
    <row r="9115" spans="19:21" x14ac:dyDescent="0.35">
      <c r="S9115" s="43"/>
      <c r="U9115" s="43"/>
    </row>
    <row r="9116" spans="19:21" x14ac:dyDescent="0.35">
      <c r="S9116" s="43"/>
      <c r="U9116" s="43"/>
    </row>
    <row r="9117" spans="19:21" x14ac:dyDescent="0.35">
      <c r="S9117" s="43"/>
      <c r="U9117" s="43"/>
    </row>
    <row r="9118" spans="19:21" x14ac:dyDescent="0.35">
      <c r="S9118" s="43"/>
      <c r="U9118" s="43"/>
    </row>
    <row r="9119" spans="19:21" x14ac:dyDescent="0.35">
      <c r="S9119" s="43"/>
      <c r="U9119" s="43"/>
    </row>
    <row r="9120" spans="19:21" x14ac:dyDescent="0.35">
      <c r="S9120" s="43"/>
      <c r="U9120" s="43"/>
    </row>
    <row r="9121" spans="19:21" x14ac:dyDescent="0.35">
      <c r="S9121" s="43"/>
      <c r="U9121" s="43"/>
    </row>
    <row r="9122" spans="19:21" x14ac:dyDescent="0.35">
      <c r="S9122" s="43"/>
      <c r="U9122" s="43"/>
    </row>
    <row r="9123" spans="19:21" x14ac:dyDescent="0.35">
      <c r="S9123" s="43"/>
      <c r="U9123" s="43"/>
    </row>
    <row r="9124" spans="19:21" x14ac:dyDescent="0.35">
      <c r="S9124" s="43"/>
      <c r="U9124" s="43"/>
    </row>
    <row r="9125" spans="19:21" x14ac:dyDescent="0.35">
      <c r="S9125" s="43"/>
      <c r="U9125" s="43"/>
    </row>
    <row r="9126" spans="19:21" x14ac:dyDescent="0.35">
      <c r="S9126" s="43"/>
      <c r="U9126" s="43"/>
    </row>
    <row r="9127" spans="19:21" x14ac:dyDescent="0.35">
      <c r="S9127" s="43"/>
      <c r="U9127" s="43"/>
    </row>
    <row r="9128" spans="19:21" x14ac:dyDescent="0.35">
      <c r="S9128" s="43"/>
      <c r="U9128" s="43"/>
    </row>
    <row r="9129" spans="19:21" x14ac:dyDescent="0.35">
      <c r="S9129" s="43"/>
      <c r="U9129" s="43"/>
    </row>
    <row r="9130" spans="19:21" x14ac:dyDescent="0.35">
      <c r="S9130" s="43"/>
      <c r="U9130" s="43"/>
    </row>
    <row r="9131" spans="19:21" x14ac:dyDescent="0.35">
      <c r="S9131" s="43"/>
      <c r="U9131" s="43"/>
    </row>
    <row r="9132" spans="19:21" x14ac:dyDescent="0.35">
      <c r="S9132" s="43"/>
      <c r="U9132" s="43"/>
    </row>
    <row r="9133" spans="19:21" x14ac:dyDescent="0.35">
      <c r="S9133" s="43"/>
      <c r="U9133" s="43"/>
    </row>
    <row r="9134" spans="19:21" x14ac:dyDescent="0.35">
      <c r="S9134" s="43"/>
      <c r="U9134" s="43"/>
    </row>
    <row r="9135" spans="19:21" x14ac:dyDescent="0.35">
      <c r="S9135" s="43"/>
      <c r="U9135" s="43"/>
    </row>
    <row r="9136" spans="19:21" x14ac:dyDescent="0.35">
      <c r="S9136" s="43"/>
      <c r="U9136" s="43"/>
    </row>
    <row r="9137" spans="19:21" x14ac:dyDescent="0.35">
      <c r="S9137" s="43"/>
      <c r="U9137" s="43"/>
    </row>
    <row r="9138" spans="19:21" x14ac:dyDescent="0.35">
      <c r="S9138" s="43"/>
      <c r="U9138" s="43"/>
    </row>
    <row r="9139" spans="19:21" x14ac:dyDescent="0.35">
      <c r="S9139" s="43"/>
      <c r="U9139" s="43"/>
    </row>
    <row r="9140" spans="19:21" x14ac:dyDescent="0.35">
      <c r="S9140" s="43"/>
      <c r="U9140" s="43"/>
    </row>
    <row r="9141" spans="19:21" x14ac:dyDescent="0.35">
      <c r="S9141" s="43"/>
      <c r="U9141" s="43"/>
    </row>
    <row r="9142" spans="19:21" x14ac:dyDescent="0.35">
      <c r="S9142" s="43"/>
      <c r="U9142" s="43"/>
    </row>
    <row r="9143" spans="19:21" x14ac:dyDescent="0.35">
      <c r="S9143" s="43"/>
      <c r="U9143" s="43"/>
    </row>
    <row r="9144" spans="19:21" x14ac:dyDescent="0.35">
      <c r="S9144" s="43"/>
      <c r="U9144" s="43"/>
    </row>
    <row r="9145" spans="19:21" x14ac:dyDescent="0.35">
      <c r="S9145" s="43"/>
      <c r="U9145" s="43"/>
    </row>
    <row r="9146" spans="19:21" x14ac:dyDescent="0.35">
      <c r="S9146" s="43"/>
      <c r="U9146" s="43"/>
    </row>
    <row r="9147" spans="19:21" x14ac:dyDescent="0.35">
      <c r="S9147" s="43"/>
      <c r="U9147" s="43"/>
    </row>
    <row r="9148" spans="19:21" x14ac:dyDescent="0.35">
      <c r="S9148" s="43"/>
      <c r="U9148" s="43"/>
    </row>
    <row r="9149" spans="19:21" x14ac:dyDescent="0.35">
      <c r="S9149" s="43"/>
      <c r="U9149" s="43"/>
    </row>
    <row r="9150" spans="19:21" x14ac:dyDescent="0.35">
      <c r="S9150" s="43"/>
      <c r="U9150" s="43"/>
    </row>
    <row r="9151" spans="19:21" x14ac:dyDescent="0.35">
      <c r="S9151" s="43"/>
      <c r="U9151" s="43"/>
    </row>
    <row r="9152" spans="19:21" x14ac:dyDescent="0.35">
      <c r="S9152" s="43"/>
      <c r="U9152" s="43"/>
    </row>
    <row r="9153" spans="19:21" x14ac:dyDescent="0.35">
      <c r="S9153" s="43"/>
      <c r="U9153" s="43"/>
    </row>
    <row r="9154" spans="19:21" x14ac:dyDescent="0.35">
      <c r="S9154" s="43"/>
      <c r="U9154" s="43"/>
    </row>
    <row r="9155" spans="19:21" x14ac:dyDescent="0.35">
      <c r="S9155" s="43"/>
      <c r="U9155" s="43"/>
    </row>
    <row r="9156" spans="19:21" x14ac:dyDescent="0.35">
      <c r="S9156" s="43"/>
      <c r="U9156" s="43"/>
    </row>
    <row r="9157" spans="19:21" x14ac:dyDescent="0.35">
      <c r="S9157" s="43"/>
      <c r="U9157" s="43"/>
    </row>
    <row r="9158" spans="19:21" x14ac:dyDescent="0.35">
      <c r="S9158" s="43"/>
      <c r="U9158" s="43"/>
    </row>
    <row r="9159" spans="19:21" x14ac:dyDescent="0.35">
      <c r="S9159" s="43"/>
      <c r="U9159" s="43"/>
    </row>
    <row r="9160" spans="19:21" x14ac:dyDescent="0.35">
      <c r="S9160" s="43"/>
      <c r="U9160" s="43"/>
    </row>
    <row r="9161" spans="19:21" x14ac:dyDescent="0.35">
      <c r="S9161" s="43"/>
      <c r="U9161" s="43"/>
    </row>
    <row r="9162" spans="19:21" x14ac:dyDescent="0.35">
      <c r="S9162" s="43"/>
      <c r="U9162" s="43"/>
    </row>
    <row r="9163" spans="19:21" x14ac:dyDescent="0.35">
      <c r="S9163" s="43"/>
      <c r="U9163" s="43"/>
    </row>
    <row r="9164" spans="19:21" x14ac:dyDescent="0.35">
      <c r="S9164" s="43"/>
      <c r="U9164" s="43"/>
    </row>
    <row r="9165" spans="19:21" x14ac:dyDescent="0.35">
      <c r="S9165" s="43"/>
      <c r="U9165" s="43"/>
    </row>
    <row r="9166" spans="19:21" x14ac:dyDescent="0.35">
      <c r="S9166" s="43"/>
      <c r="U9166" s="43"/>
    </row>
    <row r="9167" spans="19:21" x14ac:dyDescent="0.35">
      <c r="S9167" s="43"/>
      <c r="U9167" s="43"/>
    </row>
    <row r="9168" spans="19:21" x14ac:dyDescent="0.35">
      <c r="S9168" s="43"/>
      <c r="U9168" s="43"/>
    </row>
    <row r="9169" spans="19:21" x14ac:dyDescent="0.35">
      <c r="S9169" s="43"/>
      <c r="U9169" s="43"/>
    </row>
    <row r="9170" spans="19:21" x14ac:dyDescent="0.35">
      <c r="S9170" s="43"/>
      <c r="U9170" s="43"/>
    </row>
    <row r="9171" spans="19:21" x14ac:dyDescent="0.35">
      <c r="S9171" s="43"/>
      <c r="U9171" s="43"/>
    </row>
    <row r="9172" spans="19:21" x14ac:dyDescent="0.35">
      <c r="S9172" s="43"/>
      <c r="U9172" s="43"/>
    </row>
    <row r="9173" spans="19:21" x14ac:dyDescent="0.35">
      <c r="S9173" s="43"/>
      <c r="U9173" s="43"/>
    </row>
    <row r="9174" spans="19:21" x14ac:dyDescent="0.35">
      <c r="S9174" s="43"/>
      <c r="U9174" s="43"/>
    </row>
    <row r="9175" spans="19:21" x14ac:dyDescent="0.35">
      <c r="S9175" s="43"/>
      <c r="U9175" s="43"/>
    </row>
    <row r="9176" spans="19:21" x14ac:dyDescent="0.35">
      <c r="S9176" s="43"/>
      <c r="U9176" s="43"/>
    </row>
    <row r="9177" spans="19:21" x14ac:dyDescent="0.35">
      <c r="S9177" s="43"/>
      <c r="U9177" s="43"/>
    </row>
    <row r="9178" spans="19:21" x14ac:dyDescent="0.35">
      <c r="S9178" s="43"/>
      <c r="U9178" s="43"/>
    </row>
    <row r="9179" spans="19:21" x14ac:dyDescent="0.35">
      <c r="S9179" s="43"/>
      <c r="U9179" s="43"/>
    </row>
    <row r="9180" spans="19:21" x14ac:dyDescent="0.35">
      <c r="S9180" s="43"/>
      <c r="U9180" s="43"/>
    </row>
    <row r="9181" spans="19:21" x14ac:dyDescent="0.35">
      <c r="S9181" s="43"/>
      <c r="U9181" s="43"/>
    </row>
    <row r="9182" spans="19:21" x14ac:dyDescent="0.35">
      <c r="S9182" s="43"/>
      <c r="U9182" s="43"/>
    </row>
    <row r="9183" spans="19:21" x14ac:dyDescent="0.35">
      <c r="S9183" s="43"/>
      <c r="U9183" s="43"/>
    </row>
    <row r="9184" spans="19:21" x14ac:dyDescent="0.35">
      <c r="S9184" s="43"/>
      <c r="U9184" s="43"/>
    </row>
    <row r="9185" spans="19:21" x14ac:dyDescent="0.35">
      <c r="S9185" s="43"/>
      <c r="U9185" s="43"/>
    </row>
    <row r="9186" spans="19:21" x14ac:dyDescent="0.35">
      <c r="S9186" s="43"/>
      <c r="U9186" s="43"/>
    </row>
    <row r="9187" spans="19:21" x14ac:dyDescent="0.35">
      <c r="S9187" s="43"/>
      <c r="U9187" s="43"/>
    </row>
    <row r="9188" spans="19:21" x14ac:dyDescent="0.35">
      <c r="S9188" s="43"/>
      <c r="U9188" s="43"/>
    </row>
    <row r="9189" spans="19:21" x14ac:dyDescent="0.35">
      <c r="S9189" s="43"/>
      <c r="U9189" s="43"/>
    </row>
    <row r="9190" spans="19:21" x14ac:dyDescent="0.35">
      <c r="S9190" s="43"/>
      <c r="U9190" s="43"/>
    </row>
    <row r="9191" spans="19:21" x14ac:dyDescent="0.35">
      <c r="S9191" s="43"/>
      <c r="U9191" s="43"/>
    </row>
    <row r="9192" spans="19:21" x14ac:dyDescent="0.35">
      <c r="S9192" s="43"/>
      <c r="U9192" s="43"/>
    </row>
    <row r="9193" spans="19:21" x14ac:dyDescent="0.35">
      <c r="S9193" s="43"/>
      <c r="U9193" s="43"/>
    </row>
    <row r="9194" spans="19:21" x14ac:dyDescent="0.35">
      <c r="S9194" s="43"/>
      <c r="U9194" s="43"/>
    </row>
    <row r="9195" spans="19:21" x14ac:dyDescent="0.35">
      <c r="S9195" s="43"/>
      <c r="U9195" s="43"/>
    </row>
    <row r="9196" spans="19:21" x14ac:dyDescent="0.35">
      <c r="S9196" s="43"/>
      <c r="U9196" s="43"/>
    </row>
    <row r="9197" spans="19:21" x14ac:dyDescent="0.35">
      <c r="S9197" s="43"/>
      <c r="U9197" s="43"/>
    </row>
    <row r="9198" spans="19:21" x14ac:dyDescent="0.35">
      <c r="S9198" s="43"/>
      <c r="U9198" s="43"/>
    </row>
    <row r="9199" spans="19:21" x14ac:dyDescent="0.35">
      <c r="S9199" s="43"/>
      <c r="U9199" s="43"/>
    </row>
    <row r="9200" spans="19:21" x14ac:dyDescent="0.35">
      <c r="S9200" s="43"/>
      <c r="U9200" s="43"/>
    </row>
    <row r="9201" spans="19:21" x14ac:dyDescent="0.35">
      <c r="S9201" s="43"/>
      <c r="U9201" s="43"/>
    </row>
    <row r="9202" spans="19:21" x14ac:dyDescent="0.35">
      <c r="S9202" s="43"/>
      <c r="U9202" s="43"/>
    </row>
    <row r="9203" spans="19:21" x14ac:dyDescent="0.35">
      <c r="S9203" s="43"/>
      <c r="U9203" s="43"/>
    </row>
    <row r="9204" spans="19:21" x14ac:dyDescent="0.35">
      <c r="S9204" s="43"/>
      <c r="U9204" s="43"/>
    </row>
    <row r="9205" spans="19:21" x14ac:dyDescent="0.35">
      <c r="S9205" s="43"/>
      <c r="U9205" s="43"/>
    </row>
    <row r="9206" spans="19:21" x14ac:dyDescent="0.35">
      <c r="S9206" s="43"/>
      <c r="U9206" s="43"/>
    </row>
    <row r="9207" spans="19:21" x14ac:dyDescent="0.35">
      <c r="S9207" s="43"/>
      <c r="U9207" s="43"/>
    </row>
    <row r="9208" spans="19:21" x14ac:dyDescent="0.35">
      <c r="S9208" s="43"/>
      <c r="U9208" s="43"/>
    </row>
    <row r="9209" spans="19:21" x14ac:dyDescent="0.35">
      <c r="S9209" s="43"/>
      <c r="U9209" s="43"/>
    </row>
    <row r="9210" spans="19:21" x14ac:dyDescent="0.35">
      <c r="S9210" s="43"/>
      <c r="U9210" s="43"/>
    </row>
    <row r="9211" spans="19:21" x14ac:dyDescent="0.35">
      <c r="S9211" s="43"/>
      <c r="U9211" s="43"/>
    </row>
    <row r="9212" spans="19:21" x14ac:dyDescent="0.35">
      <c r="S9212" s="43"/>
      <c r="U9212" s="43"/>
    </row>
    <row r="9213" spans="19:21" x14ac:dyDescent="0.35">
      <c r="S9213" s="43"/>
      <c r="U9213" s="43"/>
    </row>
    <row r="9214" spans="19:21" x14ac:dyDescent="0.35">
      <c r="S9214" s="43"/>
      <c r="U9214" s="43"/>
    </row>
    <row r="9215" spans="19:21" x14ac:dyDescent="0.35">
      <c r="S9215" s="43"/>
      <c r="U9215" s="43"/>
    </row>
    <row r="9216" spans="19:21" x14ac:dyDescent="0.35">
      <c r="S9216" s="43"/>
      <c r="U9216" s="43"/>
    </row>
    <row r="9217" spans="19:21" x14ac:dyDescent="0.35">
      <c r="S9217" s="43"/>
      <c r="U9217" s="43"/>
    </row>
    <row r="9218" spans="19:21" x14ac:dyDescent="0.35">
      <c r="S9218" s="43"/>
      <c r="U9218" s="43"/>
    </row>
    <row r="9219" spans="19:21" x14ac:dyDescent="0.35">
      <c r="S9219" s="43"/>
      <c r="U9219" s="43"/>
    </row>
    <row r="9220" spans="19:21" x14ac:dyDescent="0.35">
      <c r="S9220" s="43"/>
      <c r="U9220" s="43"/>
    </row>
    <row r="9221" spans="19:21" x14ac:dyDescent="0.35">
      <c r="S9221" s="43"/>
      <c r="U9221" s="43"/>
    </row>
    <row r="9222" spans="19:21" x14ac:dyDescent="0.35">
      <c r="S9222" s="43"/>
      <c r="U9222" s="43"/>
    </row>
    <row r="9223" spans="19:21" x14ac:dyDescent="0.35">
      <c r="S9223" s="43"/>
      <c r="U9223" s="43"/>
    </row>
    <row r="9224" spans="19:21" x14ac:dyDescent="0.35">
      <c r="S9224" s="43"/>
      <c r="U9224" s="43"/>
    </row>
    <row r="9225" spans="19:21" x14ac:dyDescent="0.35">
      <c r="S9225" s="43"/>
      <c r="U9225" s="43"/>
    </row>
    <row r="9226" spans="19:21" x14ac:dyDescent="0.35">
      <c r="S9226" s="43"/>
      <c r="U9226" s="43"/>
    </row>
    <row r="9227" spans="19:21" x14ac:dyDescent="0.35">
      <c r="S9227" s="43"/>
      <c r="U9227" s="43"/>
    </row>
    <row r="9228" spans="19:21" x14ac:dyDescent="0.35">
      <c r="S9228" s="43"/>
      <c r="U9228" s="43"/>
    </row>
    <row r="9229" spans="19:21" x14ac:dyDescent="0.35">
      <c r="S9229" s="43"/>
      <c r="U9229" s="43"/>
    </row>
    <row r="9230" spans="19:21" x14ac:dyDescent="0.35">
      <c r="S9230" s="43"/>
      <c r="U9230" s="43"/>
    </row>
    <row r="9231" spans="19:21" x14ac:dyDescent="0.35">
      <c r="S9231" s="43"/>
      <c r="U9231" s="43"/>
    </row>
    <row r="9232" spans="19:21" x14ac:dyDescent="0.35">
      <c r="S9232" s="43"/>
      <c r="U9232" s="43"/>
    </row>
    <row r="9233" spans="19:21" x14ac:dyDescent="0.35">
      <c r="S9233" s="43"/>
      <c r="U9233" s="43"/>
    </row>
    <row r="9234" spans="19:21" x14ac:dyDescent="0.35">
      <c r="S9234" s="43"/>
      <c r="U9234" s="43"/>
    </row>
    <row r="9235" spans="19:21" x14ac:dyDescent="0.35">
      <c r="S9235" s="43"/>
      <c r="U9235" s="43"/>
    </row>
    <row r="9236" spans="19:21" x14ac:dyDescent="0.35">
      <c r="S9236" s="43"/>
      <c r="U9236" s="43"/>
    </row>
    <row r="9237" spans="19:21" x14ac:dyDescent="0.35">
      <c r="S9237" s="43"/>
      <c r="U9237" s="43"/>
    </row>
    <row r="9238" spans="19:21" x14ac:dyDescent="0.35">
      <c r="S9238" s="43"/>
      <c r="U9238" s="43"/>
    </row>
    <row r="9239" spans="19:21" x14ac:dyDescent="0.35">
      <c r="S9239" s="43"/>
      <c r="U9239" s="43"/>
    </row>
    <row r="9240" spans="19:21" x14ac:dyDescent="0.35">
      <c r="S9240" s="43"/>
      <c r="U9240" s="43"/>
    </row>
    <row r="9241" spans="19:21" x14ac:dyDescent="0.35">
      <c r="S9241" s="43"/>
      <c r="U9241" s="43"/>
    </row>
    <row r="9242" spans="19:21" x14ac:dyDescent="0.35">
      <c r="S9242" s="43"/>
      <c r="U9242" s="43"/>
    </row>
    <row r="9243" spans="19:21" x14ac:dyDescent="0.35">
      <c r="S9243" s="43"/>
      <c r="U9243" s="43"/>
    </row>
    <row r="9244" spans="19:21" x14ac:dyDescent="0.35">
      <c r="S9244" s="43"/>
      <c r="U9244" s="43"/>
    </row>
    <row r="9245" spans="19:21" x14ac:dyDescent="0.35">
      <c r="S9245" s="43"/>
      <c r="U9245" s="43"/>
    </row>
    <row r="9246" spans="19:21" x14ac:dyDescent="0.35">
      <c r="S9246" s="43"/>
      <c r="U9246" s="43"/>
    </row>
    <row r="9247" spans="19:21" x14ac:dyDescent="0.35">
      <c r="S9247" s="43"/>
      <c r="U9247" s="43"/>
    </row>
    <row r="9248" spans="19:21" x14ac:dyDescent="0.35">
      <c r="S9248" s="43"/>
      <c r="U9248" s="43"/>
    </row>
    <row r="9249" spans="19:21" x14ac:dyDescent="0.35">
      <c r="S9249" s="43"/>
      <c r="U9249" s="43"/>
    </row>
    <row r="9250" spans="19:21" x14ac:dyDescent="0.35">
      <c r="S9250" s="43"/>
      <c r="U9250" s="43"/>
    </row>
    <row r="9251" spans="19:21" x14ac:dyDescent="0.35">
      <c r="S9251" s="43"/>
      <c r="U9251" s="43"/>
    </row>
    <row r="9252" spans="19:21" x14ac:dyDescent="0.35">
      <c r="S9252" s="43"/>
      <c r="U9252" s="43"/>
    </row>
    <row r="9253" spans="19:21" x14ac:dyDescent="0.35">
      <c r="S9253" s="43"/>
      <c r="U9253" s="43"/>
    </row>
    <row r="9254" spans="19:21" x14ac:dyDescent="0.35">
      <c r="S9254" s="43"/>
      <c r="U9254" s="43"/>
    </row>
    <row r="9255" spans="19:21" x14ac:dyDescent="0.35">
      <c r="S9255" s="43"/>
      <c r="U9255" s="43"/>
    </row>
    <row r="9256" spans="19:21" x14ac:dyDescent="0.35">
      <c r="S9256" s="43"/>
      <c r="U9256" s="43"/>
    </row>
    <row r="9257" spans="19:21" x14ac:dyDescent="0.35">
      <c r="S9257" s="43"/>
      <c r="U9257" s="43"/>
    </row>
    <row r="9258" spans="19:21" x14ac:dyDescent="0.35">
      <c r="S9258" s="43"/>
      <c r="U9258" s="43"/>
    </row>
    <row r="9259" spans="19:21" x14ac:dyDescent="0.35">
      <c r="S9259" s="43"/>
      <c r="U9259" s="43"/>
    </row>
    <row r="9260" spans="19:21" x14ac:dyDescent="0.35">
      <c r="S9260" s="43"/>
      <c r="U9260" s="43"/>
    </row>
    <row r="9261" spans="19:21" x14ac:dyDescent="0.35">
      <c r="S9261" s="43"/>
      <c r="U9261" s="43"/>
    </row>
    <row r="9262" spans="19:21" x14ac:dyDescent="0.35">
      <c r="S9262" s="43"/>
      <c r="U9262" s="43"/>
    </row>
    <row r="9263" spans="19:21" x14ac:dyDescent="0.35">
      <c r="S9263" s="43"/>
      <c r="U9263" s="43"/>
    </row>
    <row r="9264" spans="19:21" x14ac:dyDescent="0.35">
      <c r="S9264" s="43"/>
      <c r="U9264" s="43"/>
    </row>
    <row r="9265" spans="19:21" x14ac:dyDescent="0.35">
      <c r="S9265" s="43"/>
      <c r="U9265" s="43"/>
    </row>
    <row r="9266" spans="19:21" x14ac:dyDescent="0.35">
      <c r="S9266" s="43"/>
      <c r="U9266" s="43"/>
    </row>
    <row r="9267" spans="19:21" x14ac:dyDescent="0.35">
      <c r="S9267" s="43"/>
      <c r="U9267" s="43"/>
    </row>
    <row r="9268" spans="19:21" x14ac:dyDescent="0.35">
      <c r="S9268" s="43"/>
      <c r="U9268" s="43"/>
    </row>
    <row r="9269" spans="19:21" x14ac:dyDescent="0.35">
      <c r="S9269" s="43"/>
      <c r="U9269" s="43"/>
    </row>
    <row r="9270" spans="19:21" x14ac:dyDescent="0.35">
      <c r="S9270" s="43"/>
      <c r="U9270" s="43"/>
    </row>
    <row r="9271" spans="19:21" x14ac:dyDescent="0.35">
      <c r="S9271" s="43"/>
      <c r="U9271" s="43"/>
    </row>
    <row r="9272" spans="19:21" x14ac:dyDescent="0.35">
      <c r="S9272" s="43"/>
      <c r="U9272" s="43"/>
    </row>
    <row r="9273" spans="19:21" x14ac:dyDescent="0.35">
      <c r="S9273" s="43"/>
      <c r="U9273" s="43"/>
    </row>
    <row r="9274" spans="19:21" x14ac:dyDescent="0.35">
      <c r="S9274" s="43"/>
      <c r="U9274" s="43"/>
    </row>
    <row r="9275" spans="19:21" x14ac:dyDescent="0.35">
      <c r="S9275" s="43"/>
      <c r="U9275" s="43"/>
    </row>
    <row r="9276" spans="19:21" x14ac:dyDescent="0.35">
      <c r="S9276" s="43"/>
      <c r="U9276" s="43"/>
    </row>
    <row r="9277" spans="19:21" x14ac:dyDescent="0.35">
      <c r="S9277" s="43"/>
      <c r="U9277" s="43"/>
    </row>
    <row r="9278" spans="19:21" x14ac:dyDescent="0.35">
      <c r="S9278" s="43"/>
      <c r="U9278" s="43"/>
    </row>
    <row r="9279" spans="19:21" x14ac:dyDescent="0.35">
      <c r="S9279" s="43"/>
      <c r="U9279" s="43"/>
    </row>
    <row r="9280" spans="19:21" x14ac:dyDescent="0.35">
      <c r="S9280" s="43"/>
      <c r="U9280" s="43"/>
    </row>
    <row r="9281" spans="19:21" x14ac:dyDescent="0.35">
      <c r="S9281" s="43"/>
      <c r="U9281" s="43"/>
    </row>
    <row r="9282" spans="19:21" x14ac:dyDescent="0.35">
      <c r="S9282" s="43"/>
      <c r="U9282" s="43"/>
    </row>
    <row r="9283" spans="19:21" x14ac:dyDescent="0.35">
      <c r="S9283" s="43"/>
      <c r="U9283" s="43"/>
    </row>
    <row r="9284" spans="19:21" x14ac:dyDescent="0.35">
      <c r="S9284" s="43"/>
      <c r="U9284" s="43"/>
    </row>
    <row r="9285" spans="19:21" x14ac:dyDescent="0.35">
      <c r="S9285" s="43"/>
      <c r="U9285" s="43"/>
    </row>
    <row r="9286" spans="19:21" x14ac:dyDescent="0.35">
      <c r="S9286" s="43"/>
      <c r="U9286" s="43"/>
    </row>
    <row r="9287" spans="19:21" x14ac:dyDescent="0.35">
      <c r="S9287" s="43"/>
      <c r="U9287" s="43"/>
    </row>
    <row r="9288" spans="19:21" x14ac:dyDescent="0.35">
      <c r="S9288" s="43"/>
      <c r="U9288" s="43"/>
    </row>
    <row r="9289" spans="19:21" x14ac:dyDescent="0.35">
      <c r="S9289" s="43"/>
      <c r="U9289" s="43"/>
    </row>
    <row r="9290" spans="19:21" x14ac:dyDescent="0.35">
      <c r="S9290" s="43"/>
      <c r="U9290" s="43"/>
    </row>
    <row r="9291" spans="19:21" x14ac:dyDescent="0.35">
      <c r="S9291" s="43"/>
      <c r="U9291" s="43"/>
    </row>
    <row r="9292" spans="19:21" x14ac:dyDescent="0.35">
      <c r="S9292" s="43"/>
      <c r="U9292" s="43"/>
    </row>
    <row r="9293" spans="19:21" x14ac:dyDescent="0.35">
      <c r="S9293" s="43"/>
      <c r="U9293" s="43"/>
    </row>
    <row r="9294" spans="19:21" x14ac:dyDescent="0.35">
      <c r="S9294" s="43"/>
      <c r="U9294" s="43"/>
    </row>
    <row r="9295" spans="19:21" x14ac:dyDescent="0.35">
      <c r="S9295" s="43"/>
      <c r="U9295" s="43"/>
    </row>
    <row r="9296" spans="19:21" x14ac:dyDescent="0.35">
      <c r="S9296" s="43"/>
      <c r="U9296" s="43"/>
    </row>
    <row r="9297" spans="19:21" x14ac:dyDescent="0.35">
      <c r="S9297" s="43"/>
      <c r="U9297" s="43"/>
    </row>
    <row r="9298" spans="19:21" x14ac:dyDescent="0.35">
      <c r="S9298" s="43"/>
      <c r="U9298" s="43"/>
    </row>
    <row r="9299" spans="19:21" x14ac:dyDescent="0.35">
      <c r="S9299" s="43"/>
      <c r="U9299" s="43"/>
    </row>
    <row r="9300" spans="19:21" x14ac:dyDescent="0.35">
      <c r="S9300" s="43"/>
      <c r="U9300" s="43"/>
    </row>
    <row r="9301" spans="19:21" x14ac:dyDescent="0.35">
      <c r="S9301" s="43"/>
      <c r="U9301" s="43"/>
    </row>
    <row r="9302" spans="19:21" x14ac:dyDescent="0.35">
      <c r="S9302" s="43"/>
      <c r="U9302" s="43"/>
    </row>
    <row r="9303" spans="19:21" x14ac:dyDescent="0.35">
      <c r="S9303" s="43"/>
      <c r="U9303" s="43"/>
    </row>
    <row r="9304" spans="19:21" x14ac:dyDescent="0.35">
      <c r="S9304" s="43"/>
      <c r="U9304" s="43"/>
    </row>
    <row r="9305" spans="19:21" x14ac:dyDescent="0.35">
      <c r="S9305" s="43"/>
      <c r="U9305" s="43"/>
    </row>
    <row r="9306" spans="19:21" x14ac:dyDescent="0.35">
      <c r="S9306" s="43"/>
      <c r="U9306" s="43"/>
    </row>
    <row r="9307" spans="19:21" x14ac:dyDescent="0.35">
      <c r="S9307" s="43"/>
      <c r="U9307" s="43"/>
    </row>
    <row r="9308" spans="19:21" x14ac:dyDescent="0.35">
      <c r="S9308" s="43"/>
      <c r="U9308" s="43"/>
    </row>
    <row r="9309" spans="19:21" x14ac:dyDescent="0.35">
      <c r="S9309" s="43"/>
      <c r="U9309" s="43"/>
    </row>
    <row r="9310" spans="19:21" x14ac:dyDescent="0.35">
      <c r="S9310" s="43"/>
      <c r="U9310" s="43"/>
    </row>
    <row r="9311" spans="19:21" x14ac:dyDescent="0.35">
      <c r="S9311" s="43"/>
      <c r="U9311" s="43"/>
    </row>
    <row r="9312" spans="19:21" x14ac:dyDescent="0.35">
      <c r="S9312" s="43"/>
      <c r="U9312" s="43"/>
    </row>
    <row r="9313" spans="19:21" x14ac:dyDescent="0.35">
      <c r="S9313" s="43"/>
      <c r="U9313" s="43"/>
    </row>
    <row r="9314" spans="19:21" x14ac:dyDescent="0.35">
      <c r="S9314" s="43"/>
      <c r="U9314" s="43"/>
    </row>
    <row r="9315" spans="19:21" x14ac:dyDescent="0.35">
      <c r="S9315" s="43"/>
      <c r="U9315" s="43"/>
    </row>
    <row r="9316" spans="19:21" x14ac:dyDescent="0.35">
      <c r="S9316" s="43"/>
      <c r="U9316" s="43"/>
    </row>
    <row r="9317" spans="19:21" x14ac:dyDescent="0.35">
      <c r="S9317" s="43"/>
      <c r="U9317" s="43"/>
    </row>
    <row r="9318" spans="19:21" x14ac:dyDescent="0.35">
      <c r="S9318" s="43"/>
      <c r="U9318" s="43"/>
    </row>
    <row r="9319" spans="19:21" x14ac:dyDescent="0.35">
      <c r="S9319" s="43"/>
      <c r="U9319" s="43"/>
    </row>
    <row r="9320" spans="19:21" x14ac:dyDescent="0.35">
      <c r="S9320" s="43"/>
      <c r="U9320" s="43"/>
    </row>
  </sheetData>
  <autoFilter ref="A1:IP7547" xr:uid="{83FF6E89-DF7B-41D8-90CB-542E726E1F69}"/>
  <sortState xmlns:xlrd2="http://schemas.microsoft.com/office/spreadsheetml/2017/richdata2" ref="A1">
    <sortCondition ref="A1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62468-3D8A-4817-9617-10786BB7106F}">
  <dimension ref="A1:IP3463"/>
  <sheetViews>
    <sheetView workbookViewId="0"/>
  </sheetViews>
  <sheetFormatPr defaultRowHeight="14.5" x14ac:dyDescent="0.35"/>
  <cols>
    <col min="11" max="11" width="27" bestFit="1" customWidth="1"/>
  </cols>
  <sheetData>
    <row r="1" spans="1:250" x14ac:dyDescent="0.35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22</v>
      </c>
      <c r="L1" t="s">
        <v>33</v>
      </c>
      <c r="M1" t="s">
        <v>34</v>
      </c>
      <c r="N1" t="s">
        <v>35</v>
      </c>
      <c r="O1" t="s">
        <v>36</v>
      </c>
      <c r="P1" t="s">
        <v>37</v>
      </c>
      <c r="Q1" t="s">
        <v>38</v>
      </c>
      <c r="R1" t="s">
        <v>39</v>
      </c>
      <c r="S1" t="s">
        <v>40</v>
      </c>
      <c r="T1" t="s">
        <v>41</v>
      </c>
      <c r="U1" t="s">
        <v>42</v>
      </c>
      <c r="V1" t="s">
        <v>43</v>
      </c>
      <c r="W1" t="s">
        <v>44</v>
      </c>
      <c r="X1" t="s">
        <v>45</v>
      </c>
      <c r="Y1" t="s">
        <v>46</v>
      </c>
      <c r="Z1" t="s">
        <v>47</v>
      </c>
      <c r="AA1" t="s">
        <v>48</v>
      </c>
      <c r="AB1" t="s">
        <v>49</v>
      </c>
      <c r="AC1" t="s">
        <v>50</v>
      </c>
      <c r="AD1" t="s">
        <v>51</v>
      </c>
      <c r="AE1" t="s">
        <v>52</v>
      </c>
      <c r="AF1" t="s">
        <v>53</v>
      </c>
      <c r="AG1" t="s">
        <v>54</v>
      </c>
      <c r="AH1" t="s">
        <v>55</v>
      </c>
      <c r="AI1" t="s">
        <v>56</v>
      </c>
      <c r="AJ1" t="s">
        <v>57</v>
      </c>
      <c r="AK1" t="s">
        <v>58</v>
      </c>
      <c r="AL1" t="s">
        <v>59</v>
      </c>
      <c r="AM1" t="s">
        <v>60</v>
      </c>
      <c r="AN1" t="s">
        <v>61</v>
      </c>
      <c r="AO1" t="s">
        <v>62</v>
      </c>
      <c r="AP1" t="s">
        <v>63</v>
      </c>
      <c r="AQ1" t="s">
        <v>64</v>
      </c>
      <c r="AR1" t="s">
        <v>65</v>
      </c>
      <c r="AS1" t="s">
        <v>66</v>
      </c>
      <c r="AT1" t="s">
        <v>67</v>
      </c>
      <c r="AU1" t="s">
        <v>68</v>
      </c>
      <c r="AV1" t="s">
        <v>69</v>
      </c>
      <c r="AW1" t="s">
        <v>70</v>
      </c>
      <c r="AX1" t="s">
        <v>71</v>
      </c>
      <c r="AY1" t="s">
        <v>72</v>
      </c>
      <c r="AZ1" t="s">
        <v>73</v>
      </c>
      <c r="BA1" t="s">
        <v>74</v>
      </c>
      <c r="BB1" t="s">
        <v>75</v>
      </c>
      <c r="BC1" t="s">
        <v>76</v>
      </c>
      <c r="BD1" t="s">
        <v>77</v>
      </c>
      <c r="BE1" t="s">
        <v>78</v>
      </c>
      <c r="BF1" t="s">
        <v>79</v>
      </c>
      <c r="BG1" t="s">
        <v>80</v>
      </c>
      <c r="BH1" t="s">
        <v>81</v>
      </c>
      <c r="BI1" t="s">
        <v>82</v>
      </c>
      <c r="BJ1" t="s">
        <v>83</v>
      </c>
      <c r="BK1" t="s">
        <v>84</v>
      </c>
      <c r="BL1" t="s">
        <v>85</v>
      </c>
      <c r="BM1" t="s">
        <v>86</v>
      </c>
      <c r="BN1" t="s">
        <v>87</v>
      </c>
      <c r="BO1" t="s">
        <v>88</v>
      </c>
      <c r="BP1" t="s">
        <v>89</v>
      </c>
      <c r="BQ1" t="s">
        <v>90</v>
      </c>
      <c r="BR1" t="s">
        <v>91</v>
      </c>
      <c r="BS1" t="s">
        <v>92</v>
      </c>
      <c r="BT1" t="s">
        <v>93</v>
      </c>
      <c r="BU1" t="s">
        <v>94</v>
      </c>
      <c r="BV1" t="s">
        <v>95</v>
      </c>
      <c r="BW1" t="s">
        <v>96</v>
      </c>
      <c r="BX1" t="s">
        <v>97</v>
      </c>
      <c r="BY1" t="s">
        <v>98</v>
      </c>
      <c r="BZ1" t="s">
        <v>99</v>
      </c>
      <c r="CA1" t="s">
        <v>100</v>
      </c>
      <c r="CB1" t="s">
        <v>101</v>
      </c>
      <c r="CC1" t="s">
        <v>102</v>
      </c>
      <c r="CD1" t="s">
        <v>103</v>
      </c>
      <c r="CE1" t="s">
        <v>104</v>
      </c>
      <c r="CF1" t="s">
        <v>105</v>
      </c>
      <c r="CG1" t="s">
        <v>106</v>
      </c>
      <c r="CH1" t="s">
        <v>107</v>
      </c>
      <c r="CI1" t="s">
        <v>108</v>
      </c>
      <c r="CJ1" t="s">
        <v>109</v>
      </c>
      <c r="CK1" t="s">
        <v>110</v>
      </c>
      <c r="CL1" t="s">
        <v>111</v>
      </c>
      <c r="CM1" t="s">
        <v>112</v>
      </c>
      <c r="CN1" t="s">
        <v>113</v>
      </c>
      <c r="CO1" t="s">
        <v>114</v>
      </c>
      <c r="CP1" t="s">
        <v>115</v>
      </c>
      <c r="CQ1" t="s">
        <v>116</v>
      </c>
      <c r="CR1" t="s">
        <v>117</v>
      </c>
      <c r="CS1" t="s">
        <v>118</v>
      </c>
      <c r="CT1" t="s">
        <v>119</v>
      </c>
      <c r="CU1" t="s">
        <v>120</v>
      </c>
      <c r="CV1" t="s">
        <v>121</v>
      </c>
      <c r="CW1" t="s">
        <v>122</v>
      </c>
      <c r="CX1" t="s">
        <v>123</v>
      </c>
      <c r="CY1" t="s">
        <v>124</v>
      </c>
      <c r="CZ1" t="s">
        <v>125</v>
      </c>
      <c r="DA1" t="s">
        <v>126</v>
      </c>
      <c r="DB1" t="s">
        <v>127</v>
      </c>
      <c r="DC1" t="s">
        <v>128</v>
      </c>
      <c r="DD1" t="s">
        <v>129</v>
      </c>
      <c r="DE1" t="s">
        <v>130</v>
      </c>
      <c r="DF1" t="s">
        <v>131</v>
      </c>
      <c r="DG1" t="s">
        <v>132</v>
      </c>
      <c r="DH1" t="s">
        <v>133</v>
      </c>
      <c r="DI1" t="s">
        <v>134</v>
      </c>
      <c r="DJ1" t="s">
        <v>135</v>
      </c>
      <c r="DK1" t="s">
        <v>136</v>
      </c>
      <c r="DL1" t="s">
        <v>137</v>
      </c>
      <c r="DM1" t="s">
        <v>138</v>
      </c>
      <c r="DN1" t="s">
        <v>139</v>
      </c>
      <c r="DO1" t="s">
        <v>140</v>
      </c>
      <c r="DP1" t="s">
        <v>141</v>
      </c>
      <c r="DQ1" t="s">
        <v>142</v>
      </c>
      <c r="DR1" t="s">
        <v>143</v>
      </c>
      <c r="DS1" t="s">
        <v>144</v>
      </c>
      <c r="DT1" t="s">
        <v>145</v>
      </c>
      <c r="DU1" t="s">
        <v>146</v>
      </c>
      <c r="DV1" t="s">
        <v>147</v>
      </c>
      <c r="DW1" t="s">
        <v>148</v>
      </c>
      <c r="DX1" t="s">
        <v>149</v>
      </c>
      <c r="DY1" t="s">
        <v>150</v>
      </c>
      <c r="DZ1" t="s">
        <v>151</v>
      </c>
      <c r="EA1" t="s">
        <v>152</v>
      </c>
      <c r="EB1" t="s">
        <v>153</v>
      </c>
      <c r="EC1" t="s">
        <v>154</v>
      </c>
      <c r="ED1" t="s">
        <v>155</v>
      </c>
      <c r="EE1" t="s">
        <v>156</v>
      </c>
      <c r="EF1" t="s">
        <v>157</v>
      </c>
      <c r="EG1" t="s">
        <v>158</v>
      </c>
      <c r="EH1" t="s">
        <v>159</v>
      </c>
      <c r="EI1" t="s">
        <v>160</v>
      </c>
      <c r="EJ1" t="s">
        <v>161</v>
      </c>
      <c r="EK1" t="s">
        <v>162</v>
      </c>
      <c r="EL1" t="s">
        <v>163</v>
      </c>
      <c r="EM1" t="s">
        <v>164</v>
      </c>
      <c r="EN1" t="s">
        <v>165</v>
      </c>
      <c r="EO1" t="s">
        <v>166</v>
      </c>
      <c r="EP1" t="s">
        <v>167</v>
      </c>
      <c r="EQ1" t="s">
        <v>168</v>
      </c>
      <c r="ER1" t="s">
        <v>169</v>
      </c>
      <c r="ES1" t="s">
        <v>170</v>
      </c>
      <c r="ET1" t="s">
        <v>171</v>
      </c>
      <c r="EU1" t="s">
        <v>172</v>
      </c>
      <c r="EV1" t="s">
        <v>173</v>
      </c>
      <c r="EW1" t="s">
        <v>174</v>
      </c>
      <c r="EX1" t="s">
        <v>175</v>
      </c>
      <c r="EY1" t="s">
        <v>176</v>
      </c>
      <c r="EZ1" t="s">
        <v>177</v>
      </c>
      <c r="FA1" t="s">
        <v>178</v>
      </c>
      <c r="FB1" t="s">
        <v>179</v>
      </c>
      <c r="FC1" t="s">
        <v>180</v>
      </c>
      <c r="FD1" t="s">
        <v>181</v>
      </c>
      <c r="FE1" t="s">
        <v>182</v>
      </c>
      <c r="FF1" t="s">
        <v>183</v>
      </c>
      <c r="FG1" t="s">
        <v>184</v>
      </c>
      <c r="FH1" t="s">
        <v>185</v>
      </c>
      <c r="FI1" t="s">
        <v>186</v>
      </c>
      <c r="FJ1" t="s">
        <v>187</v>
      </c>
      <c r="FK1" t="s">
        <v>188</v>
      </c>
      <c r="FL1" t="s">
        <v>189</v>
      </c>
      <c r="FM1" t="s">
        <v>190</v>
      </c>
      <c r="FN1" t="s">
        <v>191</v>
      </c>
      <c r="FO1" t="s">
        <v>192</v>
      </c>
      <c r="FP1" t="s">
        <v>193</v>
      </c>
      <c r="FQ1" t="s">
        <v>194</v>
      </c>
      <c r="FR1" t="s">
        <v>195</v>
      </c>
      <c r="FS1" t="s">
        <v>196</v>
      </c>
      <c r="FT1" t="s">
        <v>197</v>
      </c>
      <c r="FU1" t="s">
        <v>198</v>
      </c>
      <c r="FV1" t="s">
        <v>199</v>
      </c>
      <c r="FW1" t="s">
        <v>200</v>
      </c>
      <c r="FX1" t="s">
        <v>201</v>
      </c>
      <c r="FY1" t="s">
        <v>202</v>
      </c>
      <c r="FZ1" t="s">
        <v>203</v>
      </c>
      <c r="GA1" t="s">
        <v>204</v>
      </c>
      <c r="GB1" t="s">
        <v>205</v>
      </c>
      <c r="GC1" t="s">
        <v>206</v>
      </c>
      <c r="GD1" t="s">
        <v>207</v>
      </c>
      <c r="GE1" t="s">
        <v>208</v>
      </c>
      <c r="GF1" t="s">
        <v>209</v>
      </c>
      <c r="GG1" t="s">
        <v>210</v>
      </c>
      <c r="GH1" t="s">
        <v>211</v>
      </c>
      <c r="GI1" t="s">
        <v>212</v>
      </c>
      <c r="GJ1" t="s">
        <v>213</v>
      </c>
      <c r="GK1" t="s">
        <v>214</v>
      </c>
      <c r="GL1" t="s">
        <v>215</v>
      </c>
      <c r="GM1" t="s">
        <v>216</v>
      </c>
      <c r="GN1" t="s">
        <v>217</v>
      </c>
      <c r="GO1" t="s">
        <v>218</v>
      </c>
      <c r="GP1" t="s">
        <v>219</v>
      </c>
      <c r="GQ1" t="s">
        <v>220</v>
      </c>
      <c r="GR1" t="s">
        <v>221</v>
      </c>
      <c r="GS1" t="s">
        <v>222</v>
      </c>
      <c r="GT1" t="s">
        <v>223</v>
      </c>
      <c r="GU1" t="s">
        <v>224</v>
      </c>
      <c r="GV1" t="s">
        <v>225</v>
      </c>
      <c r="GW1" t="s">
        <v>226</v>
      </c>
      <c r="GX1" t="s">
        <v>227</v>
      </c>
      <c r="GY1" t="s">
        <v>228</v>
      </c>
      <c r="GZ1" t="s">
        <v>229</v>
      </c>
      <c r="HA1" t="s">
        <v>230</v>
      </c>
      <c r="HB1" t="s">
        <v>231</v>
      </c>
      <c r="HC1" t="s">
        <v>232</v>
      </c>
      <c r="HD1" t="s">
        <v>233</v>
      </c>
      <c r="HE1" t="s">
        <v>234</v>
      </c>
      <c r="HF1" t="s">
        <v>235</v>
      </c>
      <c r="HG1" t="s">
        <v>236</v>
      </c>
      <c r="HH1" t="s">
        <v>237</v>
      </c>
      <c r="HI1" t="s">
        <v>238</v>
      </c>
      <c r="HJ1" t="s">
        <v>239</v>
      </c>
      <c r="HK1" t="s">
        <v>240</v>
      </c>
      <c r="HL1" t="s">
        <v>241</v>
      </c>
      <c r="HM1" t="s">
        <v>242</v>
      </c>
      <c r="HN1" t="s">
        <v>243</v>
      </c>
      <c r="HO1" t="s">
        <v>244</v>
      </c>
      <c r="HP1" t="s">
        <v>245</v>
      </c>
      <c r="HQ1" t="s">
        <v>246</v>
      </c>
      <c r="HR1" t="s">
        <v>247</v>
      </c>
      <c r="HS1" t="s">
        <v>248</v>
      </c>
      <c r="HT1" t="s">
        <v>249</v>
      </c>
      <c r="HU1" t="s">
        <v>250</v>
      </c>
      <c r="HV1" t="s">
        <v>251</v>
      </c>
      <c r="HW1" t="s">
        <v>252</v>
      </c>
      <c r="HX1" t="s">
        <v>253</v>
      </c>
      <c r="HY1" t="s">
        <v>254</v>
      </c>
      <c r="HZ1" t="s">
        <v>255</v>
      </c>
      <c r="IA1" t="s">
        <v>256</v>
      </c>
      <c r="IB1" t="s">
        <v>257</v>
      </c>
      <c r="IC1" t="s">
        <v>258</v>
      </c>
      <c r="ID1" t="s">
        <v>259</v>
      </c>
      <c r="IE1" t="s">
        <v>260</v>
      </c>
      <c r="IF1" t="s">
        <v>261</v>
      </c>
      <c r="IG1" t="s">
        <v>262</v>
      </c>
      <c r="IH1" t="s">
        <v>263</v>
      </c>
      <c r="II1" t="s">
        <v>264</v>
      </c>
      <c r="IJ1" t="s">
        <v>265</v>
      </c>
      <c r="IK1" t="s">
        <v>266</v>
      </c>
      <c r="IL1" t="s">
        <v>267</v>
      </c>
      <c r="IM1" t="s">
        <v>268</v>
      </c>
      <c r="IN1" t="s">
        <v>269</v>
      </c>
      <c r="IO1" t="s">
        <v>270</v>
      </c>
      <c r="IP1" t="s">
        <v>271</v>
      </c>
    </row>
    <row r="2" spans="1:250" x14ac:dyDescent="0.35">
      <c r="A2">
        <v>16165</v>
      </c>
      <c r="B2">
        <v>-922729984</v>
      </c>
      <c r="C2">
        <v>1837</v>
      </c>
      <c r="D2" t="s">
        <v>272</v>
      </c>
      <c r="E2" t="s">
        <v>273</v>
      </c>
      <c r="F2">
        <v>13794</v>
      </c>
      <c r="G2" t="s">
        <v>274</v>
      </c>
      <c r="H2" t="s">
        <v>275</v>
      </c>
      <c r="I2">
        <v>528</v>
      </c>
      <c r="J2" t="s">
        <v>531</v>
      </c>
      <c r="K2" t="s">
        <v>532</v>
      </c>
      <c r="L2">
        <v>83250</v>
      </c>
      <c r="M2" t="s">
        <v>533</v>
      </c>
      <c r="N2" t="s">
        <v>534</v>
      </c>
      <c r="O2">
        <v>83250</v>
      </c>
      <c r="P2" t="s">
        <v>533</v>
      </c>
      <c r="Q2" t="s">
        <v>534</v>
      </c>
      <c r="R2" t="s">
        <v>513</v>
      </c>
      <c r="S2" s="43">
        <v>271.68</v>
      </c>
      <c r="U2" s="43">
        <v>21</v>
      </c>
      <c r="IF2">
        <v>83250</v>
      </c>
      <c r="IG2" t="s">
        <v>533</v>
      </c>
      <c r="IH2" t="s">
        <v>311</v>
      </c>
      <c r="IK2">
        <v>-2</v>
      </c>
      <c r="IL2" t="s">
        <v>278</v>
      </c>
      <c r="IM2" t="s">
        <v>279</v>
      </c>
      <c r="IN2" t="s">
        <v>468</v>
      </c>
      <c r="IP2" t="s">
        <v>533</v>
      </c>
    </row>
    <row r="3" spans="1:250" x14ac:dyDescent="0.35">
      <c r="A3">
        <v>16166</v>
      </c>
      <c r="B3">
        <v>-922729984</v>
      </c>
      <c r="C3">
        <v>1837</v>
      </c>
      <c r="D3" t="s">
        <v>272</v>
      </c>
      <c r="E3" t="s">
        <v>273</v>
      </c>
      <c r="F3">
        <v>13794</v>
      </c>
      <c r="G3" t="s">
        <v>274</v>
      </c>
      <c r="H3" t="s">
        <v>275</v>
      </c>
      <c r="I3">
        <v>527</v>
      </c>
      <c r="J3" t="s">
        <v>535</v>
      </c>
      <c r="K3" t="s">
        <v>536</v>
      </c>
      <c r="L3">
        <v>83250</v>
      </c>
      <c r="M3" t="s">
        <v>533</v>
      </c>
      <c r="N3" t="s">
        <v>534</v>
      </c>
      <c r="O3">
        <v>83250</v>
      </c>
      <c r="P3" t="s">
        <v>533</v>
      </c>
      <c r="Q3" t="s">
        <v>534</v>
      </c>
      <c r="R3" t="s">
        <v>513</v>
      </c>
      <c r="S3" s="43">
        <v>198.51</v>
      </c>
      <c r="U3" s="43">
        <v>21</v>
      </c>
      <c r="IF3">
        <v>83250</v>
      </c>
      <c r="IG3" t="s">
        <v>533</v>
      </c>
      <c r="IH3" t="s">
        <v>311</v>
      </c>
      <c r="IK3">
        <v>-2</v>
      </c>
      <c r="IL3" t="s">
        <v>278</v>
      </c>
      <c r="IM3" t="s">
        <v>279</v>
      </c>
      <c r="IN3" t="s">
        <v>468</v>
      </c>
      <c r="IP3" t="s">
        <v>533</v>
      </c>
    </row>
    <row r="4" spans="1:250" x14ac:dyDescent="0.35">
      <c r="A4">
        <v>16167</v>
      </c>
      <c r="B4">
        <v>-922729984</v>
      </c>
      <c r="C4">
        <v>1837</v>
      </c>
      <c r="D4" t="s">
        <v>272</v>
      </c>
      <c r="E4" t="s">
        <v>273</v>
      </c>
      <c r="F4">
        <v>13794</v>
      </c>
      <c r="G4" t="s">
        <v>274</v>
      </c>
      <c r="H4" t="s">
        <v>275</v>
      </c>
      <c r="I4">
        <v>523</v>
      </c>
      <c r="J4" t="s">
        <v>537</v>
      </c>
      <c r="K4" t="s">
        <v>538</v>
      </c>
      <c r="L4">
        <v>83250</v>
      </c>
      <c r="M4" t="s">
        <v>533</v>
      </c>
      <c r="N4" t="s">
        <v>534</v>
      </c>
      <c r="O4">
        <v>83250</v>
      </c>
      <c r="P4" t="s">
        <v>533</v>
      </c>
      <c r="Q4" t="s">
        <v>534</v>
      </c>
      <c r="R4" t="s">
        <v>513</v>
      </c>
      <c r="S4" s="43">
        <v>227.7</v>
      </c>
      <c r="U4" s="43">
        <v>21</v>
      </c>
      <c r="IF4">
        <v>83250</v>
      </c>
      <c r="IG4" t="s">
        <v>533</v>
      </c>
      <c r="IH4" t="s">
        <v>311</v>
      </c>
      <c r="IK4">
        <v>-2</v>
      </c>
      <c r="IL4" t="s">
        <v>278</v>
      </c>
      <c r="IM4" t="s">
        <v>279</v>
      </c>
      <c r="IN4" t="s">
        <v>468</v>
      </c>
      <c r="IP4" t="s">
        <v>533</v>
      </c>
    </row>
    <row r="5" spans="1:250" x14ac:dyDescent="0.35">
      <c r="A5">
        <v>16168</v>
      </c>
      <c r="B5">
        <v>-922729984</v>
      </c>
      <c r="C5">
        <v>1837</v>
      </c>
      <c r="D5" t="s">
        <v>272</v>
      </c>
      <c r="E5" t="s">
        <v>273</v>
      </c>
      <c r="F5">
        <v>13794</v>
      </c>
      <c r="G5" t="s">
        <v>274</v>
      </c>
      <c r="H5" t="s">
        <v>275</v>
      </c>
      <c r="I5">
        <v>521</v>
      </c>
      <c r="J5" t="s">
        <v>539</v>
      </c>
      <c r="K5" t="s">
        <v>540</v>
      </c>
      <c r="L5">
        <v>83250</v>
      </c>
      <c r="M5" t="s">
        <v>533</v>
      </c>
      <c r="N5" t="s">
        <v>534</v>
      </c>
      <c r="O5">
        <v>83250</v>
      </c>
      <c r="P5" t="s">
        <v>533</v>
      </c>
      <c r="Q5" t="s">
        <v>534</v>
      </c>
      <c r="R5" t="s">
        <v>513</v>
      </c>
      <c r="S5" s="43">
        <v>234.6</v>
      </c>
      <c r="U5" s="43">
        <v>21</v>
      </c>
      <c r="IF5">
        <v>83250</v>
      </c>
      <c r="IG5" t="s">
        <v>533</v>
      </c>
      <c r="IH5" t="s">
        <v>311</v>
      </c>
      <c r="IK5">
        <v>-2</v>
      </c>
      <c r="IL5" t="s">
        <v>278</v>
      </c>
      <c r="IM5" t="s">
        <v>279</v>
      </c>
      <c r="IN5" t="s">
        <v>468</v>
      </c>
      <c r="IP5" t="s">
        <v>533</v>
      </c>
    </row>
    <row r="6" spans="1:250" x14ac:dyDescent="0.35">
      <c r="A6">
        <v>16169</v>
      </c>
      <c r="B6">
        <v>-922729984</v>
      </c>
      <c r="C6">
        <v>1837</v>
      </c>
      <c r="D6" t="s">
        <v>272</v>
      </c>
      <c r="E6" t="s">
        <v>273</v>
      </c>
      <c r="F6">
        <v>13794</v>
      </c>
      <c r="G6" t="s">
        <v>274</v>
      </c>
      <c r="H6" t="s">
        <v>275</v>
      </c>
      <c r="I6">
        <v>519</v>
      </c>
      <c r="J6" t="s">
        <v>541</v>
      </c>
      <c r="K6" t="s">
        <v>542</v>
      </c>
      <c r="L6">
        <v>83250</v>
      </c>
      <c r="M6" t="s">
        <v>533</v>
      </c>
      <c r="N6" t="s">
        <v>534</v>
      </c>
      <c r="O6">
        <v>83250</v>
      </c>
      <c r="P6" t="s">
        <v>533</v>
      </c>
      <c r="Q6" t="s">
        <v>534</v>
      </c>
      <c r="R6" t="s">
        <v>513</v>
      </c>
      <c r="S6" s="43">
        <v>251.19</v>
      </c>
      <c r="U6" s="43">
        <v>21</v>
      </c>
      <c r="IF6">
        <v>83250</v>
      </c>
      <c r="IG6" t="s">
        <v>533</v>
      </c>
      <c r="IH6" t="s">
        <v>311</v>
      </c>
      <c r="IK6">
        <v>-2</v>
      </c>
      <c r="IL6" t="s">
        <v>278</v>
      </c>
      <c r="IM6" t="s">
        <v>279</v>
      </c>
      <c r="IN6" t="s">
        <v>468</v>
      </c>
      <c r="IP6" t="s">
        <v>533</v>
      </c>
    </row>
    <row r="7" spans="1:250" x14ac:dyDescent="0.35">
      <c r="A7">
        <v>16170</v>
      </c>
      <c r="B7">
        <v>-922729984</v>
      </c>
      <c r="C7">
        <v>1837</v>
      </c>
      <c r="D7" t="s">
        <v>272</v>
      </c>
      <c r="E7" t="s">
        <v>273</v>
      </c>
      <c r="F7">
        <v>13794</v>
      </c>
      <c r="G7" t="s">
        <v>274</v>
      </c>
      <c r="H7" t="s">
        <v>275</v>
      </c>
      <c r="I7">
        <v>515</v>
      </c>
      <c r="J7" t="s">
        <v>543</v>
      </c>
      <c r="K7" t="s">
        <v>544</v>
      </c>
      <c r="L7">
        <v>83250</v>
      </c>
      <c r="M7" t="s">
        <v>533</v>
      </c>
      <c r="N7" t="s">
        <v>534</v>
      </c>
      <c r="O7">
        <v>83250</v>
      </c>
      <c r="P7" t="s">
        <v>533</v>
      </c>
      <c r="Q7" t="s">
        <v>534</v>
      </c>
      <c r="R7" t="s">
        <v>513</v>
      </c>
      <c r="S7" s="43">
        <v>135</v>
      </c>
      <c r="U7" s="43">
        <v>21</v>
      </c>
      <c r="IF7">
        <v>83250</v>
      </c>
      <c r="IG7" t="s">
        <v>533</v>
      </c>
      <c r="IH7" t="s">
        <v>311</v>
      </c>
      <c r="IK7">
        <v>-2</v>
      </c>
      <c r="IL7" t="s">
        <v>278</v>
      </c>
      <c r="IM7" t="s">
        <v>279</v>
      </c>
      <c r="IN7" t="s">
        <v>468</v>
      </c>
      <c r="IP7" t="s">
        <v>533</v>
      </c>
    </row>
    <row r="8" spans="1:250" x14ac:dyDescent="0.35">
      <c r="A8">
        <v>16171</v>
      </c>
      <c r="B8">
        <v>-922729984</v>
      </c>
      <c r="C8">
        <v>1837</v>
      </c>
      <c r="D8" t="s">
        <v>272</v>
      </c>
      <c r="E8" t="s">
        <v>273</v>
      </c>
      <c r="F8">
        <v>1848</v>
      </c>
      <c r="G8" t="s">
        <v>285</v>
      </c>
      <c r="H8" t="s">
        <v>273</v>
      </c>
      <c r="I8">
        <v>513</v>
      </c>
      <c r="J8" t="s">
        <v>545</v>
      </c>
      <c r="K8" t="s">
        <v>546</v>
      </c>
      <c r="L8">
        <v>1946</v>
      </c>
      <c r="M8" t="s">
        <v>286</v>
      </c>
      <c r="N8" t="s">
        <v>14</v>
      </c>
      <c r="O8">
        <v>1946</v>
      </c>
      <c r="P8" t="s">
        <v>286</v>
      </c>
      <c r="Q8" t="s">
        <v>14</v>
      </c>
      <c r="R8" t="s">
        <v>513</v>
      </c>
      <c r="S8" s="43">
        <v>79.03</v>
      </c>
      <c r="U8" s="43">
        <v>21</v>
      </c>
      <c r="IF8">
        <v>1946</v>
      </c>
      <c r="IG8" t="s">
        <v>286</v>
      </c>
      <c r="IH8" t="s">
        <v>287</v>
      </c>
      <c r="IK8">
        <v>-2</v>
      </c>
      <c r="IL8" t="s">
        <v>278</v>
      </c>
      <c r="IM8" t="s">
        <v>279</v>
      </c>
      <c r="IN8" t="s">
        <v>463</v>
      </c>
      <c r="IP8" t="s">
        <v>464</v>
      </c>
    </row>
    <row r="9" spans="1:250" x14ac:dyDescent="0.35">
      <c r="A9">
        <v>16172</v>
      </c>
      <c r="B9">
        <v>-922729984</v>
      </c>
      <c r="C9">
        <v>1837</v>
      </c>
      <c r="D9" t="s">
        <v>272</v>
      </c>
      <c r="E9" t="s">
        <v>273</v>
      </c>
      <c r="F9">
        <v>1848</v>
      </c>
      <c r="G9" t="s">
        <v>285</v>
      </c>
      <c r="H9" t="s">
        <v>273</v>
      </c>
      <c r="I9">
        <v>509</v>
      </c>
      <c r="J9" t="s">
        <v>547</v>
      </c>
      <c r="K9" t="s">
        <v>548</v>
      </c>
      <c r="L9">
        <v>1946</v>
      </c>
      <c r="M9" t="s">
        <v>286</v>
      </c>
      <c r="N9" t="s">
        <v>14</v>
      </c>
      <c r="O9">
        <v>1946</v>
      </c>
      <c r="P9" t="s">
        <v>286</v>
      </c>
      <c r="Q9" t="s">
        <v>14</v>
      </c>
      <c r="R9" t="s">
        <v>513</v>
      </c>
      <c r="S9" s="43">
        <v>2131.71</v>
      </c>
      <c r="U9" s="43">
        <v>21</v>
      </c>
      <c r="IF9">
        <v>1946</v>
      </c>
      <c r="IG9" t="s">
        <v>286</v>
      </c>
      <c r="IH9" t="s">
        <v>287</v>
      </c>
      <c r="IK9">
        <v>-2</v>
      </c>
      <c r="IL9" t="s">
        <v>278</v>
      </c>
      <c r="IM9" t="s">
        <v>279</v>
      </c>
      <c r="IN9" t="s">
        <v>463</v>
      </c>
      <c r="IP9" t="s">
        <v>464</v>
      </c>
    </row>
    <row r="10" spans="1:250" x14ac:dyDescent="0.35">
      <c r="A10">
        <v>16173</v>
      </c>
      <c r="B10">
        <v>-922729984</v>
      </c>
      <c r="C10">
        <v>1837</v>
      </c>
      <c r="D10" t="s">
        <v>272</v>
      </c>
      <c r="E10" t="s">
        <v>273</v>
      </c>
      <c r="F10">
        <v>1848</v>
      </c>
      <c r="G10" t="s">
        <v>285</v>
      </c>
      <c r="H10" t="s">
        <v>273</v>
      </c>
      <c r="I10">
        <v>507</v>
      </c>
      <c r="J10" t="s">
        <v>549</v>
      </c>
      <c r="K10" t="s">
        <v>550</v>
      </c>
      <c r="L10">
        <v>1946</v>
      </c>
      <c r="M10" t="s">
        <v>286</v>
      </c>
      <c r="N10" t="s">
        <v>14</v>
      </c>
      <c r="O10">
        <v>1946</v>
      </c>
      <c r="P10" t="s">
        <v>286</v>
      </c>
      <c r="Q10" t="s">
        <v>14</v>
      </c>
      <c r="R10" t="s">
        <v>513</v>
      </c>
      <c r="S10" s="43">
        <v>3158.9</v>
      </c>
      <c r="U10" s="43">
        <v>21</v>
      </c>
      <c r="IF10">
        <v>1946</v>
      </c>
      <c r="IG10" t="s">
        <v>286</v>
      </c>
      <c r="IH10" t="s">
        <v>287</v>
      </c>
      <c r="IK10">
        <v>-2</v>
      </c>
      <c r="IL10" t="s">
        <v>278</v>
      </c>
      <c r="IM10" t="s">
        <v>279</v>
      </c>
      <c r="IN10" t="s">
        <v>463</v>
      </c>
      <c r="IP10" t="s">
        <v>464</v>
      </c>
    </row>
    <row r="11" spans="1:250" x14ac:dyDescent="0.35">
      <c r="A11">
        <v>16174</v>
      </c>
      <c r="B11">
        <v>-922729984</v>
      </c>
      <c r="C11">
        <v>1837</v>
      </c>
      <c r="D11" t="s">
        <v>272</v>
      </c>
      <c r="E11" t="s">
        <v>273</v>
      </c>
      <c r="F11">
        <v>1848</v>
      </c>
      <c r="G11" t="s">
        <v>285</v>
      </c>
      <c r="H11" t="s">
        <v>273</v>
      </c>
      <c r="I11">
        <v>528</v>
      </c>
      <c r="J11" t="s">
        <v>531</v>
      </c>
      <c r="K11" t="s">
        <v>532</v>
      </c>
      <c r="L11">
        <v>1946</v>
      </c>
      <c r="M11" t="s">
        <v>286</v>
      </c>
      <c r="N11" t="s">
        <v>14</v>
      </c>
      <c r="O11">
        <v>1946</v>
      </c>
      <c r="P11" t="s">
        <v>286</v>
      </c>
      <c r="Q11" t="s">
        <v>14</v>
      </c>
      <c r="R11" t="s">
        <v>513</v>
      </c>
      <c r="S11" s="43">
        <v>2202.63</v>
      </c>
      <c r="U11" s="43">
        <v>21</v>
      </c>
      <c r="IF11">
        <v>1946</v>
      </c>
      <c r="IG11" t="s">
        <v>286</v>
      </c>
      <c r="IH11" t="s">
        <v>287</v>
      </c>
      <c r="IK11">
        <v>-2</v>
      </c>
      <c r="IL11" t="s">
        <v>278</v>
      </c>
      <c r="IM11" t="s">
        <v>279</v>
      </c>
      <c r="IN11" t="s">
        <v>463</v>
      </c>
      <c r="IP11" t="s">
        <v>464</v>
      </c>
    </row>
    <row r="12" spans="1:250" x14ac:dyDescent="0.35">
      <c r="A12">
        <v>16175</v>
      </c>
      <c r="B12">
        <v>-922729984</v>
      </c>
      <c r="C12">
        <v>1837</v>
      </c>
      <c r="D12" t="s">
        <v>272</v>
      </c>
      <c r="E12" t="s">
        <v>273</v>
      </c>
      <c r="F12">
        <v>1848</v>
      </c>
      <c r="G12" t="s">
        <v>285</v>
      </c>
      <c r="H12" t="s">
        <v>273</v>
      </c>
      <c r="I12">
        <v>527</v>
      </c>
      <c r="J12" t="s">
        <v>535</v>
      </c>
      <c r="K12" t="s">
        <v>536</v>
      </c>
      <c r="L12">
        <v>1946</v>
      </c>
      <c r="M12" t="s">
        <v>286</v>
      </c>
      <c r="N12" t="s">
        <v>14</v>
      </c>
      <c r="O12">
        <v>1946</v>
      </c>
      <c r="P12" t="s">
        <v>286</v>
      </c>
      <c r="Q12" t="s">
        <v>14</v>
      </c>
      <c r="R12" t="s">
        <v>513</v>
      </c>
      <c r="S12" s="43">
        <v>2902.96</v>
      </c>
      <c r="U12" s="43">
        <v>21</v>
      </c>
      <c r="IF12">
        <v>1946</v>
      </c>
      <c r="IG12" t="s">
        <v>286</v>
      </c>
      <c r="IH12" t="s">
        <v>287</v>
      </c>
      <c r="IK12">
        <v>-2</v>
      </c>
      <c r="IL12" t="s">
        <v>278</v>
      </c>
      <c r="IM12" t="s">
        <v>279</v>
      </c>
      <c r="IN12" t="s">
        <v>463</v>
      </c>
      <c r="IP12" t="s">
        <v>464</v>
      </c>
    </row>
    <row r="13" spans="1:250" x14ac:dyDescent="0.35">
      <c r="A13">
        <v>16176</v>
      </c>
      <c r="B13">
        <v>-922729984</v>
      </c>
      <c r="C13">
        <v>1837</v>
      </c>
      <c r="D13" t="s">
        <v>272</v>
      </c>
      <c r="E13" t="s">
        <v>273</v>
      </c>
      <c r="F13">
        <v>1848</v>
      </c>
      <c r="G13" t="s">
        <v>285</v>
      </c>
      <c r="H13" t="s">
        <v>273</v>
      </c>
      <c r="I13">
        <v>523</v>
      </c>
      <c r="J13" t="s">
        <v>537</v>
      </c>
      <c r="K13" t="s">
        <v>538</v>
      </c>
      <c r="L13">
        <v>1946</v>
      </c>
      <c r="M13" t="s">
        <v>286</v>
      </c>
      <c r="N13" t="s">
        <v>14</v>
      </c>
      <c r="O13">
        <v>1946</v>
      </c>
      <c r="P13" t="s">
        <v>286</v>
      </c>
      <c r="Q13" t="s">
        <v>14</v>
      </c>
      <c r="R13" t="s">
        <v>513</v>
      </c>
      <c r="S13" s="43">
        <v>991.5</v>
      </c>
      <c r="U13" s="43">
        <v>21</v>
      </c>
      <c r="IF13">
        <v>1946</v>
      </c>
      <c r="IG13" t="s">
        <v>286</v>
      </c>
      <c r="IH13" t="s">
        <v>287</v>
      </c>
      <c r="IK13">
        <v>-2</v>
      </c>
      <c r="IL13" t="s">
        <v>278</v>
      </c>
      <c r="IM13" t="s">
        <v>279</v>
      </c>
      <c r="IN13" t="s">
        <v>463</v>
      </c>
      <c r="IP13" t="s">
        <v>464</v>
      </c>
    </row>
    <row r="14" spans="1:250" x14ac:dyDescent="0.35">
      <c r="A14">
        <v>16177</v>
      </c>
      <c r="B14">
        <v>-922729984</v>
      </c>
      <c r="C14">
        <v>1837</v>
      </c>
      <c r="D14" t="s">
        <v>272</v>
      </c>
      <c r="E14" t="s">
        <v>273</v>
      </c>
      <c r="F14">
        <v>1848</v>
      </c>
      <c r="G14" t="s">
        <v>285</v>
      </c>
      <c r="H14" t="s">
        <v>273</v>
      </c>
      <c r="I14">
        <v>521</v>
      </c>
      <c r="J14" t="s">
        <v>539</v>
      </c>
      <c r="K14" t="s">
        <v>540</v>
      </c>
      <c r="L14">
        <v>1946</v>
      </c>
      <c r="M14" t="s">
        <v>286</v>
      </c>
      <c r="N14" t="s">
        <v>14</v>
      </c>
      <c r="O14">
        <v>1946</v>
      </c>
      <c r="P14" t="s">
        <v>286</v>
      </c>
      <c r="Q14" t="s">
        <v>14</v>
      </c>
      <c r="R14" t="s">
        <v>513</v>
      </c>
      <c r="S14" s="43">
        <v>3683.34</v>
      </c>
      <c r="U14" s="43">
        <v>21</v>
      </c>
      <c r="IF14">
        <v>1946</v>
      </c>
      <c r="IG14" t="s">
        <v>286</v>
      </c>
      <c r="IH14" t="s">
        <v>287</v>
      </c>
      <c r="IK14">
        <v>-2</v>
      </c>
      <c r="IL14" t="s">
        <v>278</v>
      </c>
      <c r="IM14" t="s">
        <v>279</v>
      </c>
      <c r="IN14" t="s">
        <v>463</v>
      </c>
      <c r="IP14" t="s">
        <v>464</v>
      </c>
    </row>
    <row r="15" spans="1:250" x14ac:dyDescent="0.35">
      <c r="A15">
        <v>16178</v>
      </c>
      <c r="B15">
        <v>-922729984</v>
      </c>
      <c r="C15">
        <v>1837</v>
      </c>
      <c r="D15" t="s">
        <v>272</v>
      </c>
      <c r="E15" t="s">
        <v>273</v>
      </c>
      <c r="F15">
        <v>1848</v>
      </c>
      <c r="G15" t="s">
        <v>285</v>
      </c>
      <c r="H15" t="s">
        <v>273</v>
      </c>
      <c r="I15">
        <v>519</v>
      </c>
      <c r="J15" t="s">
        <v>541</v>
      </c>
      <c r="K15" t="s">
        <v>542</v>
      </c>
      <c r="L15">
        <v>1946</v>
      </c>
      <c r="M15" t="s">
        <v>286</v>
      </c>
      <c r="N15" t="s">
        <v>14</v>
      </c>
      <c r="O15">
        <v>1946</v>
      </c>
      <c r="P15" t="s">
        <v>286</v>
      </c>
      <c r="Q15" t="s">
        <v>14</v>
      </c>
      <c r="R15" t="s">
        <v>513</v>
      </c>
      <c r="S15" s="43">
        <v>6618.8</v>
      </c>
      <c r="U15" s="43">
        <v>21</v>
      </c>
      <c r="IF15">
        <v>1946</v>
      </c>
      <c r="IG15" t="s">
        <v>286</v>
      </c>
      <c r="IH15" t="s">
        <v>287</v>
      </c>
      <c r="IK15">
        <v>-2</v>
      </c>
      <c r="IL15" t="s">
        <v>278</v>
      </c>
      <c r="IM15" t="s">
        <v>279</v>
      </c>
      <c r="IN15" t="s">
        <v>463</v>
      </c>
      <c r="IP15" t="s">
        <v>464</v>
      </c>
    </row>
    <row r="16" spans="1:250" x14ac:dyDescent="0.35">
      <c r="A16">
        <v>16179</v>
      </c>
      <c r="B16">
        <v>-922729984</v>
      </c>
      <c r="C16">
        <v>1837</v>
      </c>
      <c r="D16" t="s">
        <v>272</v>
      </c>
      <c r="E16" t="s">
        <v>273</v>
      </c>
      <c r="F16">
        <v>1848</v>
      </c>
      <c r="G16" t="s">
        <v>285</v>
      </c>
      <c r="H16" t="s">
        <v>273</v>
      </c>
      <c r="I16">
        <v>515</v>
      </c>
      <c r="J16" t="s">
        <v>543</v>
      </c>
      <c r="K16" t="s">
        <v>544</v>
      </c>
      <c r="L16">
        <v>1946</v>
      </c>
      <c r="M16" t="s">
        <v>286</v>
      </c>
      <c r="N16" t="s">
        <v>14</v>
      </c>
      <c r="O16">
        <v>1946</v>
      </c>
      <c r="P16" t="s">
        <v>286</v>
      </c>
      <c r="Q16" t="s">
        <v>14</v>
      </c>
      <c r="R16" t="s">
        <v>513</v>
      </c>
      <c r="S16" s="43">
        <v>5357.61</v>
      </c>
      <c r="U16" s="43">
        <v>21</v>
      </c>
      <c r="IF16">
        <v>1946</v>
      </c>
      <c r="IG16" t="s">
        <v>286</v>
      </c>
      <c r="IH16" t="s">
        <v>287</v>
      </c>
      <c r="IK16">
        <v>-2</v>
      </c>
      <c r="IL16" t="s">
        <v>278</v>
      </c>
      <c r="IM16" t="s">
        <v>279</v>
      </c>
      <c r="IN16" t="s">
        <v>463</v>
      </c>
      <c r="IP16" t="s">
        <v>464</v>
      </c>
    </row>
    <row r="17" spans="1:250" x14ac:dyDescent="0.35">
      <c r="A17">
        <v>16180</v>
      </c>
      <c r="B17">
        <v>-922729984</v>
      </c>
      <c r="C17">
        <v>1837</v>
      </c>
      <c r="D17" t="s">
        <v>272</v>
      </c>
      <c r="E17" t="s">
        <v>273</v>
      </c>
      <c r="F17">
        <v>1848</v>
      </c>
      <c r="G17" t="s">
        <v>285</v>
      </c>
      <c r="H17" t="s">
        <v>273</v>
      </c>
      <c r="I17">
        <v>521</v>
      </c>
      <c r="J17" t="s">
        <v>539</v>
      </c>
      <c r="K17" t="s">
        <v>540</v>
      </c>
      <c r="L17">
        <v>2024</v>
      </c>
      <c r="M17" t="s">
        <v>288</v>
      </c>
      <c r="N17" t="s">
        <v>15</v>
      </c>
      <c r="O17">
        <v>2024</v>
      </c>
      <c r="P17" t="s">
        <v>288</v>
      </c>
      <c r="Q17" t="s">
        <v>15</v>
      </c>
      <c r="R17" t="s">
        <v>513</v>
      </c>
      <c r="S17" s="43">
        <v>11.76</v>
      </c>
      <c r="U17" s="43">
        <v>21</v>
      </c>
      <c r="IF17">
        <v>2024</v>
      </c>
      <c r="IG17" t="s">
        <v>288</v>
      </c>
      <c r="IH17" t="s">
        <v>287</v>
      </c>
      <c r="IK17">
        <v>-2</v>
      </c>
      <c r="IL17" t="s">
        <v>278</v>
      </c>
      <c r="IM17" t="s">
        <v>279</v>
      </c>
      <c r="IN17" t="s">
        <v>463</v>
      </c>
      <c r="IP17" t="s">
        <v>465</v>
      </c>
    </row>
    <row r="18" spans="1:250" x14ac:dyDescent="0.35">
      <c r="A18">
        <v>16181</v>
      </c>
      <c r="B18">
        <v>-922729984</v>
      </c>
      <c r="C18">
        <v>1837</v>
      </c>
      <c r="D18" t="s">
        <v>272</v>
      </c>
      <c r="E18" t="s">
        <v>273</v>
      </c>
      <c r="F18">
        <v>1848</v>
      </c>
      <c r="G18" t="s">
        <v>285</v>
      </c>
      <c r="H18" t="s">
        <v>273</v>
      </c>
      <c r="I18">
        <v>519</v>
      </c>
      <c r="J18" t="s">
        <v>541</v>
      </c>
      <c r="K18" t="s">
        <v>542</v>
      </c>
      <c r="L18">
        <v>2024</v>
      </c>
      <c r="M18" t="s">
        <v>288</v>
      </c>
      <c r="N18" t="s">
        <v>15</v>
      </c>
      <c r="O18">
        <v>2024</v>
      </c>
      <c r="P18" t="s">
        <v>288</v>
      </c>
      <c r="Q18" t="s">
        <v>15</v>
      </c>
      <c r="R18" t="s">
        <v>513</v>
      </c>
      <c r="S18" s="43">
        <v>21.13</v>
      </c>
      <c r="U18" s="43">
        <v>21</v>
      </c>
      <c r="IF18">
        <v>2024</v>
      </c>
      <c r="IG18" t="s">
        <v>288</v>
      </c>
      <c r="IH18" t="s">
        <v>287</v>
      </c>
      <c r="IK18">
        <v>-2</v>
      </c>
      <c r="IL18" t="s">
        <v>278</v>
      </c>
      <c r="IM18" t="s">
        <v>279</v>
      </c>
      <c r="IN18" t="s">
        <v>463</v>
      </c>
      <c r="IP18" t="s">
        <v>465</v>
      </c>
    </row>
    <row r="19" spans="1:250" x14ac:dyDescent="0.35">
      <c r="A19">
        <v>16182</v>
      </c>
      <c r="B19">
        <v>-922729984</v>
      </c>
      <c r="C19">
        <v>1837</v>
      </c>
      <c r="D19" t="s">
        <v>272</v>
      </c>
      <c r="E19" t="s">
        <v>273</v>
      </c>
      <c r="F19">
        <v>1848</v>
      </c>
      <c r="G19" t="s">
        <v>285</v>
      </c>
      <c r="H19" t="s">
        <v>273</v>
      </c>
      <c r="I19">
        <v>515</v>
      </c>
      <c r="J19" t="s">
        <v>543</v>
      </c>
      <c r="K19" t="s">
        <v>544</v>
      </c>
      <c r="L19">
        <v>2024</v>
      </c>
      <c r="M19" t="s">
        <v>288</v>
      </c>
      <c r="N19" t="s">
        <v>15</v>
      </c>
      <c r="O19">
        <v>2024</v>
      </c>
      <c r="P19" t="s">
        <v>288</v>
      </c>
      <c r="Q19" t="s">
        <v>15</v>
      </c>
      <c r="R19" t="s">
        <v>513</v>
      </c>
      <c r="S19" s="43">
        <v>33.24</v>
      </c>
      <c r="U19" s="43">
        <v>21</v>
      </c>
      <c r="IF19">
        <v>2024</v>
      </c>
      <c r="IG19" t="s">
        <v>288</v>
      </c>
      <c r="IH19" t="s">
        <v>287</v>
      </c>
      <c r="IK19">
        <v>-2</v>
      </c>
      <c r="IL19" t="s">
        <v>278</v>
      </c>
      <c r="IM19" t="s">
        <v>279</v>
      </c>
      <c r="IN19" t="s">
        <v>463</v>
      </c>
      <c r="IP19" t="s">
        <v>465</v>
      </c>
    </row>
    <row r="20" spans="1:250" x14ac:dyDescent="0.35">
      <c r="A20">
        <v>16183</v>
      </c>
      <c r="B20">
        <v>-922729984</v>
      </c>
      <c r="C20">
        <v>1837</v>
      </c>
      <c r="D20" t="s">
        <v>272</v>
      </c>
      <c r="E20" t="s">
        <v>273</v>
      </c>
      <c r="F20">
        <v>1848</v>
      </c>
      <c r="G20" t="s">
        <v>285</v>
      </c>
      <c r="H20" t="s">
        <v>273</v>
      </c>
      <c r="I20">
        <v>513</v>
      </c>
      <c r="J20" t="s">
        <v>545</v>
      </c>
      <c r="K20" t="s">
        <v>546</v>
      </c>
      <c r="L20">
        <v>2024</v>
      </c>
      <c r="M20" t="s">
        <v>288</v>
      </c>
      <c r="N20" t="s">
        <v>15</v>
      </c>
      <c r="O20">
        <v>2024</v>
      </c>
      <c r="P20" t="s">
        <v>288</v>
      </c>
      <c r="Q20" t="s">
        <v>15</v>
      </c>
      <c r="R20" t="s">
        <v>513</v>
      </c>
      <c r="S20" s="43">
        <v>0.9</v>
      </c>
      <c r="U20" s="43">
        <v>21</v>
      </c>
      <c r="IF20">
        <v>2024</v>
      </c>
      <c r="IG20" t="s">
        <v>288</v>
      </c>
      <c r="IH20" t="s">
        <v>287</v>
      </c>
      <c r="IK20">
        <v>-2</v>
      </c>
      <c r="IL20" t="s">
        <v>278</v>
      </c>
      <c r="IM20" t="s">
        <v>279</v>
      </c>
      <c r="IN20" t="s">
        <v>463</v>
      </c>
      <c r="IP20" t="s">
        <v>465</v>
      </c>
    </row>
    <row r="21" spans="1:250" x14ac:dyDescent="0.35">
      <c r="A21">
        <v>16184</v>
      </c>
      <c r="B21">
        <v>-922729984</v>
      </c>
      <c r="C21">
        <v>1837</v>
      </c>
      <c r="D21" t="s">
        <v>272</v>
      </c>
      <c r="E21" t="s">
        <v>273</v>
      </c>
      <c r="F21">
        <v>1848</v>
      </c>
      <c r="G21" t="s">
        <v>285</v>
      </c>
      <c r="H21" t="s">
        <v>273</v>
      </c>
      <c r="I21">
        <v>509</v>
      </c>
      <c r="J21" t="s">
        <v>547</v>
      </c>
      <c r="K21" t="s">
        <v>548</v>
      </c>
      <c r="L21">
        <v>2024</v>
      </c>
      <c r="M21" t="s">
        <v>288</v>
      </c>
      <c r="N21" t="s">
        <v>15</v>
      </c>
      <c r="O21">
        <v>2024</v>
      </c>
      <c r="P21" t="s">
        <v>288</v>
      </c>
      <c r="Q21" t="s">
        <v>15</v>
      </c>
      <c r="R21" t="s">
        <v>513</v>
      </c>
      <c r="S21" s="43">
        <v>24.2</v>
      </c>
      <c r="U21" s="43">
        <v>21</v>
      </c>
      <c r="IF21">
        <v>2024</v>
      </c>
      <c r="IG21" t="s">
        <v>288</v>
      </c>
      <c r="IH21" t="s">
        <v>287</v>
      </c>
      <c r="IK21">
        <v>-2</v>
      </c>
      <c r="IL21" t="s">
        <v>278</v>
      </c>
      <c r="IM21" t="s">
        <v>279</v>
      </c>
      <c r="IN21" t="s">
        <v>463</v>
      </c>
      <c r="IP21" t="s">
        <v>465</v>
      </c>
    </row>
    <row r="22" spans="1:250" x14ac:dyDescent="0.35">
      <c r="A22">
        <v>16185</v>
      </c>
      <c r="B22">
        <v>-922729984</v>
      </c>
      <c r="C22">
        <v>1837</v>
      </c>
      <c r="D22" t="s">
        <v>272</v>
      </c>
      <c r="E22" t="s">
        <v>273</v>
      </c>
      <c r="F22">
        <v>1848</v>
      </c>
      <c r="G22" t="s">
        <v>285</v>
      </c>
      <c r="H22" t="s">
        <v>273</v>
      </c>
      <c r="I22">
        <v>507</v>
      </c>
      <c r="J22" t="s">
        <v>549</v>
      </c>
      <c r="K22" t="s">
        <v>550</v>
      </c>
      <c r="L22">
        <v>2024</v>
      </c>
      <c r="M22" t="s">
        <v>288</v>
      </c>
      <c r="N22" t="s">
        <v>15</v>
      </c>
      <c r="O22">
        <v>2024</v>
      </c>
      <c r="P22" t="s">
        <v>288</v>
      </c>
      <c r="Q22" t="s">
        <v>15</v>
      </c>
      <c r="R22" t="s">
        <v>513</v>
      </c>
      <c r="S22" s="43">
        <v>35.86</v>
      </c>
      <c r="U22" s="43">
        <v>21</v>
      </c>
      <c r="IF22">
        <v>2024</v>
      </c>
      <c r="IG22" t="s">
        <v>288</v>
      </c>
      <c r="IH22" t="s">
        <v>287</v>
      </c>
      <c r="IK22">
        <v>-2</v>
      </c>
      <c r="IL22" t="s">
        <v>278</v>
      </c>
      <c r="IM22" t="s">
        <v>279</v>
      </c>
      <c r="IN22" t="s">
        <v>463</v>
      </c>
      <c r="IP22" t="s">
        <v>465</v>
      </c>
    </row>
    <row r="23" spans="1:250" x14ac:dyDescent="0.35">
      <c r="A23">
        <v>16186</v>
      </c>
      <c r="B23">
        <v>-922729984</v>
      </c>
      <c r="C23">
        <v>1837</v>
      </c>
      <c r="D23" t="s">
        <v>272</v>
      </c>
      <c r="E23" t="s">
        <v>273</v>
      </c>
      <c r="F23">
        <v>9695</v>
      </c>
      <c r="G23" t="s">
        <v>280</v>
      </c>
      <c r="H23" t="s">
        <v>281</v>
      </c>
      <c r="I23">
        <v>513</v>
      </c>
      <c r="J23" t="s">
        <v>545</v>
      </c>
      <c r="K23" t="s">
        <v>546</v>
      </c>
      <c r="L23">
        <v>2024</v>
      </c>
      <c r="M23" t="s">
        <v>288</v>
      </c>
      <c r="N23" t="s">
        <v>15</v>
      </c>
      <c r="O23">
        <v>2024</v>
      </c>
      <c r="P23" t="s">
        <v>288</v>
      </c>
      <c r="Q23" t="s">
        <v>15</v>
      </c>
      <c r="R23" t="s">
        <v>513</v>
      </c>
      <c r="S23" s="43">
        <v>2.64</v>
      </c>
      <c r="U23" s="43">
        <v>21</v>
      </c>
      <c r="IF23">
        <v>2024</v>
      </c>
      <c r="IG23" t="s">
        <v>288</v>
      </c>
      <c r="IH23" t="s">
        <v>284</v>
      </c>
      <c r="IK23">
        <v>-2</v>
      </c>
      <c r="IL23" t="s">
        <v>278</v>
      </c>
      <c r="IM23" t="s">
        <v>279</v>
      </c>
      <c r="IN23" t="s">
        <v>466</v>
      </c>
      <c r="IP23" t="s">
        <v>467</v>
      </c>
    </row>
    <row r="24" spans="1:250" x14ac:dyDescent="0.35">
      <c r="A24">
        <v>16187</v>
      </c>
      <c r="B24">
        <v>-922729984</v>
      </c>
      <c r="C24">
        <v>1837</v>
      </c>
      <c r="D24" t="s">
        <v>272</v>
      </c>
      <c r="E24" t="s">
        <v>273</v>
      </c>
      <c r="F24">
        <v>9695</v>
      </c>
      <c r="G24" t="s">
        <v>280</v>
      </c>
      <c r="H24" t="s">
        <v>281</v>
      </c>
      <c r="I24">
        <v>509</v>
      </c>
      <c r="J24" t="s">
        <v>547</v>
      </c>
      <c r="K24" t="s">
        <v>548</v>
      </c>
      <c r="L24">
        <v>2024</v>
      </c>
      <c r="M24" t="s">
        <v>288</v>
      </c>
      <c r="N24" t="s">
        <v>15</v>
      </c>
      <c r="O24">
        <v>2024</v>
      </c>
      <c r="P24" t="s">
        <v>288</v>
      </c>
      <c r="Q24" t="s">
        <v>15</v>
      </c>
      <c r="R24" t="s">
        <v>513</v>
      </c>
      <c r="S24" s="43">
        <v>1.93</v>
      </c>
      <c r="U24" s="43">
        <v>21</v>
      </c>
      <c r="IF24">
        <v>2024</v>
      </c>
      <c r="IG24" t="s">
        <v>288</v>
      </c>
      <c r="IH24" t="s">
        <v>284</v>
      </c>
      <c r="IK24">
        <v>-2</v>
      </c>
      <c r="IL24" t="s">
        <v>278</v>
      </c>
      <c r="IM24" t="s">
        <v>279</v>
      </c>
      <c r="IN24" t="s">
        <v>466</v>
      </c>
      <c r="IP24" t="s">
        <v>467</v>
      </c>
    </row>
    <row r="25" spans="1:250" x14ac:dyDescent="0.35">
      <c r="A25">
        <v>16188</v>
      </c>
      <c r="B25">
        <v>-922729984</v>
      </c>
      <c r="C25">
        <v>1837</v>
      </c>
      <c r="D25" t="s">
        <v>272</v>
      </c>
      <c r="E25" t="s">
        <v>273</v>
      </c>
      <c r="F25">
        <v>9695</v>
      </c>
      <c r="G25" t="s">
        <v>280</v>
      </c>
      <c r="H25" t="s">
        <v>281</v>
      </c>
      <c r="I25">
        <v>507</v>
      </c>
      <c r="J25" t="s">
        <v>549</v>
      </c>
      <c r="K25" t="s">
        <v>550</v>
      </c>
      <c r="L25">
        <v>2024</v>
      </c>
      <c r="M25" t="s">
        <v>288</v>
      </c>
      <c r="N25" t="s">
        <v>15</v>
      </c>
      <c r="O25">
        <v>2024</v>
      </c>
      <c r="P25" t="s">
        <v>288</v>
      </c>
      <c r="Q25" t="s">
        <v>15</v>
      </c>
      <c r="R25" t="s">
        <v>513</v>
      </c>
      <c r="S25" s="43">
        <v>6.86</v>
      </c>
      <c r="U25" s="43">
        <v>21</v>
      </c>
      <c r="IF25">
        <v>2024</v>
      </c>
      <c r="IG25" t="s">
        <v>288</v>
      </c>
      <c r="IH25" t="s">
        <v>284</v>
      </c>
      <c r="IK25">
        <v>-2</v>
      </c>
      <c r="IL25" t="s">
        <v>278</v>
      </c>
      <c r="IM25" t="s">
        <v>279</v>
      </c>
      <c r="IN25" t="s">
        <v>466</v>
      </c>
      <c r="IP25" t="s">
        <v>467</v>
      </c>
    </row>
    <row r="26" spans="1:250" x14ac:dyDescent="0.35">
      <c r="A26">
        <v>16189</v>
      </c>
      <c r="B26">
        <v>-922729984</v>
      </c>
      <c r="C26">
        <v>1837</v>
      </c>
      <c r="D26" t="s">
        <v>272</v>
      </c>
      <c r="E26" t="s">
        <v>273</v>
      </c>
      <c r="F26">
        <v>1848</v>
      </c>
      <c r="G26" t="s">
        <v>285</v>
      </c>
      <c r="H26" t="s">
        <v>273</v>
      </c>
      <c r="I26">
        <v>528</v>
      </c>
      <c r="J26" t="s">
        <v>531</v>
      </c>
      <c r="K26" t="s">
        <v>532</v>
      </c>
      <c r="L26">
        <v>2024</v>
      </c>
      <c r="M26" t="s">
        <v>288</v>
      </c>
      <c r="N26" t="s">
        <v>15</v>
      </c>
      <c r="O26">
        <v>2024</v>
      </c>
      <c r="P26" t="s">
        <v>288</v>
      </c>
      <c r="Q26" t="s">
        <v>15</v>
      </c>
      <c r="R26" t="s">
        <v>513</v>
      </c>
      <c r="S26" s="43">
        <v>0.85</v>
      </c>
      <c r="U26" s="43">
        <v>21</v>
      </c>
      <c r="IF26">
        <v>2024</v>
      </c>
      <c r="IG26" t="s">
        <v>288</v>
      </c>
      <c r="IH26" t="s">
        <v>287</v>
      </c>
      <c r="IK26">
        <v>-2</v>
      </c>
      <c r="IL26" t="s">
        <v>278</v>
      </c>
      <c r="IM26" t="s">
        <v>279</v>
      </c>
      <c r="IN26" t="s">
        <v>463</v>
      </c>
      <c r="IP26" t="s">
        <v>465</v>
      </c>
    </row>
    <row r="27" spans="1:250" x14ac:dyDescent="0.35">
      <c r="A27">
        <v>16190</v>
      </c>
      <c r="B27">
        <v>-922729984</v>
      </c>
      <c r="C27">
        <v>1837</v>
      </c>
      <c r="D27" t="s">
        <v>272</v>
      </c>
      <c r="E27" t="s">
        <v>273</v>
      </c>
      <c r="F27">
        <v>1848</v>
      </c>
      <c r="G27" t="s">
        <v>285</v>
      </c>
      <c r="H27" t="s">
        <v>273</v>
      </c>
      <c r="I27">
        <v>527</v>
      </c>
      <c r="J27" t="s">
        <v>535</v>
      </c>
      <c r="K27" t="s">
        <v>536</v>
      </c>
      <c r="L27">
        <v>2024</v>
      </c>
      <c r="M27" t="s">
        <v>288</v>
      </c>
      <c r="N27" t="s">
        <v>15</v>
      </c>
      <c r="O27">
        <v>2024</v>
      </c>
      <c r="P27" t="s">
        <v>288</v>
      </c>
      <c r="Q27" t="s">
        <v>15</v>
      </c>
      <c r="R27" t="s">
        <v>513</v>
      </c>
      <c r="S27" s="43">
        <v>1.1200000000000001</v>
      </c>
      <c r="U27" s="43">
        <v>21</v>
      </c>
      <c r="IF27">
        <v>2024</v>
      </c>
      <c r="IG27" t="s">
        <v>288</v>
      </c>
      <c r="IH27" t="s">
        <v>287</v>
      </c>
      <c r="IK27">
        <v>-2</v>
      </c>
      <c r="IL27" t="s">
        <v>278</v>
      </c>
      <c r="IM27" t="s">
        <v>279</v>
      </c>
      <c r="IN27" t="s">
        <v>463</v>
      </c>
      <c r="IP27" t="s">
        <v>465</v>
      </c>
    </row>
    <row r="28" spans="1:250" x14ac:dyDescent="0.35">
      <c r="A28">
        <v>16191</v>
      </c>
      <c r="B28">
        <v>-922729984</v>
      </c>
      <c r="C28">
        <v>1837</v>
      </c>
      <c r="D28" t="s">
        <v>272</v>
      </c>
      <c r="E28" t="s">
        <v>273</v>
      </c>
      <c r="F28">
        <v>1848</v>
      </c>
      <c r="G28" t="s">
        <v>285</v>
      </c>
      <c r="H28" t="s">
        <v>273</v>
      </c>
      <c r="I28">
        <v>523</v>
      </c>
      <c r="J28" t="s">
        <v>537</v>
      </c>
      <c r="K28" t="s">
        <v>538</v>
      </c>
      <c r="L28">
        <v>2024</v>
      </c>
      <c r="M28" t="s">
        <v>288</v>
      </c>
      <c r="N28" t="s">
        <v>15</v>
      </c>
      <c r="O28">
        <v>2024</v>
      </c>
      <c r="P28" t="s">
        <v>288</v>
      </c>
      <c r="Q28" t="s">
        <v>15</v>
      </c>
      <c r="R28" t="s">
        <v>513</v>
      </c>
      <c r="S28" s="43">
        <v>3.17</v>
      </c>
      <c r="U28" s="43">
        <v>21</v>
      </c>
      <c r="IF28">
        <v>2024</v>
      </c>
      <c r="IG28" t="s">
        <v>288</v>
      </c>
      <c r="IH28" t="s">
        <v>287</v>
      </c>
      <c r="IK28">
        <v>-2</v>
      </c>
      <c r="IL28" t="s">
        <v>278</v>
      </c>
      <c r="IM28" t="s">
        <v>279</v>
      </c>
      <c r="IN28" t="s">
        <v>463</v>
      </c>
      <c r="IP28" t="s">
        <v>465</v>
      </c>
    </row>
    <row r="29" spans="1:250" x14ac:dyDescent="0.35">
      <c r="A29">
        <v>16192</v>
      </c>
      <c r="B29">
        <v>-922729984</v>
      </c>
      <c r="C29">
        <v>1837</v>
      </c>
      <c r="D29" t="s">
        <v>272</v>
      </c>
      <c r="E29" t="s">
        <v>273</v>
      </c>
      <c r="F29">
        <v>9695</v>
      </c>
      <c r="G29" t="s">
        <v>280</v>
      </c>
      <c r="H29" t="s">
        <v>281</v>
      </c>
      <c r="I29">
        <v>528</v>
      </c>
      <c r="J29" t="s">
        <v>531</v>
      </c>
      <c r="K29" t="s">
        <v>532</v>
      </c>
      <c r="L29">
        <v>2024</v>
      </c>
      <c r="M29" t="s">
        <v>288</v>
      </c>
      <c r="N29" t="s">
        <v>15</v>
      </c>
      <c r="O29">
        <v>2024</v>
      </c>
      <c r="P29" t="s">
        <v>288</v>
      </c>
      <c r="Q29" t="s">
        <v>15</v>
      </c>
      <c r="R29" t="s">
        <v>513</v>
      </c>
      <c r="S29" s="43">
        <v>3.6</v>
      </c>
      <c r="U29" s="43">
        <v>21</v>
      </c>
      <c r="IF29">
        <v>2024</v>
      </c>
      <c r="IG29" t="s">
        <v>288</v>
      </c>
      <c r="IH29" t="s">
        <v>284</v>
      </c>
      <c r="IK29">
        <v>-2</v>
      </c>
      <c r="IL29" t="s">
        <v>278</v>
      </c>
      <c r="IM29" t="s">
        <v>279</v>
      </c>
      <c r="IN29" t="s">
        <v>466</v>
      </c>
      <c r="IP29" t="s">
        <v>467</v>
      </c>
    </row>
    <row r="30" spans="1:250" x14ac:dyDescent="0.35">
      <c r="A30">
        <v>16193</v>
      </c>
      <c r="B30">
        <v>-922729984</v>
      </c>
      <c r="C30">
        <v>1837</v>
      </c>
      <c r="D30" t="s">
        <v>272</v>
      </c>
      <c r="E30" t="s">
        <v>273</v>
      </c>
      <c r="F30">
        <v>9695</v>
      </c>
      <c r="G30" t="s">
        <v>280</v>
      </c>
      <c r="H30" t="s">
        <v>281</v>
      </c>
      <c r="I30">
        <v>527</v>
      </c>
      <c r="J30" t="s">
        <v>535</v>
      </c>
      <c r="K30" t="s">
        <v>536</v>
      </c>
      <c r="L30">
        <v>2024</v>
      </c>
      <c r="M30" t="s">
        <v>288</v>
      </c>
      <c r="N30" t="s">
        <v>15</v>
      </c>
      <c r="O30">
        <v>2024</v>
      </c>
      <c r="P30" t="s">
        <v>288</v>
      </c>
      <c r="Q30" t="s">
        <v>15</v>
      </c>
      <c r="R30" t="s">
        <v>513</v>
      </c>
      <c r="S30" s="43">
        <v>2.86</v>
      </c>
      <c r="U30" s="43">
        <v>21</v>
      </c>
      <c r="IF30">
        <v>2024</v>
      </c>
      <c r="IG30" t="s">
        <v>288</v>
      </c>
      <c r="IH30" t="s">
        <v>284</v>
      </c>
      <c r="IK30">
        <v>-2</v>
      </c>
      <c r="IL30" t="s">
        <v>278</v>
      </c>
      <c r="IM30" t="s">
        <v>279</v>
      </c>
      <c r="IN30" t="s">
        <v>466</v>
      </c>
      <c r="IP30" t="s">
        <v>467</v>
      </c>
    </row>
    <row r="31" spans="1:250" x14ac:dyDescent="0.35">
      <c r="A31">
        <v>16194</v>
      </c>
      <c r="B31">
        <v>-922729984</v>
      </c>
      <c r="C31">
        <v>1837</v>
      </c>
      <c r="D31" t="s">
        <v>272</v>
      </c>
      <c r="E31" t="s">
        <v>273</v>
      </c>
      <c r="F31">
        <v>9695</v>
      </c>
      <c r="G31" t="s">
        <v>280</v>
      </c>
      <c r="H31" t="s">
        <v>281</v>
      </c>
      <c r="I31">
        <v>523</v>
      </c>
      <c r="J31" t="s">
        <v>537</v>
      </c>
      <c r="K31" t="s">
        <v>538</v>
      </c>
      <c r="L31">
        <v>2024</v>
      </c>
      <c r="M31" t="s">
        <v>288</v>
      </c>
      <c r="N31" t="s">
        <v>15</v>
      </c>
      <c r="O31">
        <v>2024</v>
      </c>
      <c r="P31" t="s">
        <v>288</v>
      </c>
      <c r="Q31" t="s">
        <v>15</v>
      </c>
      <c r="R31" t="s">
        <v>513</v>
      </c>
      <c r="S31" s="43">
        <v>5.43</v>
      </c>
      <c r="U31" s="43">
        <v>21</v>
      </c>
      <c r="IF31">
        <v>2024</v>
      </c>
      <c r="IG31" t="s">
        <v>288</v>
      </c>
      <c r="IH31" t="s">
        <v>284</v>
      </c>
      <c r="IK31">
        <v>-2</v>
      </c>
      <c r="IL31" t="s">
        <v>278</v>
      </c>
      <c r="IM31" t="s">
        <v>279</v>
      </c>
      <c r="IN31" t="s">
        <v>466</v>
      </c>
      <c r="IP31" t="s">
        <v>467</v>
      </c>
    </row>
    <row r="32" spans="1:250" x14ac:dyDescent="0.35">
      <c r="A32">
        <v>16195</v>
      </c>
      <c r="B32">
        <v>-922729984</v>
      </c>
      <c r="C32">
        <v>1837</v>
      </c>
      <c r="D32" t="s">
        <v>272</v>
      </c>
      <c r="E32" t="s">
        <v>273</v>
      </c>
      <c r="F32">
        <v>9695</v>
      </c>
      <c r="G32" t="s">
        <v>280</v>
      </c>
      <c r="H32" t="s">
        <v>281</v>
      </c>
      <c r="I32">
        <v>521</v>
      </c>
      <c r="J32" t="s">
        <v>539</v>
      </c>
      <c r="K32" t="s">
        <v>540</v>
      </c>
      <c r="L32">
        <v>2024</v>
      </c>
      <c r="M32" t="s">
        <v>288</v>
      </c>
      <c r="N32" t="s">
        <v>15</v>
      </c>
      <c r="O32">
        <v>2024</v>
      </c>
      <c r="P32" t="s">
        <v>288</v>
      </c>
      <c r="Q32" t="s">
        <v>15</v>
      </c>
      <c r="R32" t="s">
        <v>513</v>
      </c>
      <c r="S32" s="43">
        <v>3.23</v>
      </c>
      <c r="U32" s="43">
        <v>21</v>
      </c>
      <c r="IF32">
        <v>2024</v>
      </c>
      <c r="IG32" t="s">
        <v>288</v>
      </c>
      <c r="IH32" t="s">
        <v>284</v>
      </c>
      <c r="IK32">
        <v>-2</v>
      </c>
      <c r="IL32" t="s">
        <v>278</v>
      </c>
      <c r="IM32" t="s">
        <v>279</v>
      </c>
      <c r="IN32" t="s">
        <v>466</v>
      </c>
      <c r="IP32" t="s">
        <v>467</v>
      </c>
    </row>
    <row r="33" spans="1:250" x14ac:dyDescent="0.35">
      <c r="A33">
        <v>16196</v>
      </c>
      <c r="B33">
        <v>-922729984</v>
      </c>
      <c r="C33">
        <v>1837</v>
      </c>
      <c r="D33" t="s">
        <v>272</v>
      </c>
      <c r="E33" t="s">
        <v>273</v>
      </c>
      <c r="F33">
        <v>9695</v>
      </c>
      <c r="G33" t="s">
        <v>280</v>
      </c>
      <c r="H33" t="s">
        <v>281</v>
      </c>
      <c r="I33">
        <v>519</v>
      </c>
      <c r="J33" t="s">
        <v>541</v>
      </c>
      <c r="K33" t="s">
        <v>542</v>
      </c>
      <c r="L33">
        <v>2024</v>
      </c>
      <c r="M33" t="s">
        <v>288</v>
      </c>
      <c r="N33" t="s">
        <v>15</v>
      </c>
      <c r="O33">
        <v>2024</v>
      </c>
      <c r="P33" t="s">
        <v>288</v>
      </c>
      <c r="Q33" t="s">
        <v>15</v>
      </c>
      <c r="R33" t="s">
        <v>513</v>
      </c>
      <c r="S33" s="43">
        <v>5.82</v>
      </c>
      <c r="U33" s="43">
        <v>21</v>
      </c>
      <c r="IF33">
        <v>2024</v>
      </c>
      <c r="IG33" t="s">
        <v>288</v>
      </c>
      <c r="IH33" t="s">
        <v>284</v>
      </c>
      <c r="IK33">
        <v>-2</v>
      </c>
      <c r="IL33" t="s">
        <v>278</v>
      </c>
      <c r="IM33" t="s">
        <v>279</v>
      </c>
      <c r="IN33" t="s">
        <v>466</v>
      </c>
      <c r="IP33" t="s">
        <v>467</v>
      </c>
    </row>
    <row r="34" spans="1:250" x14ac:dyDescent="0.35">
      <c r="A34">
        <v>16197</v>
      </c>
      <c r="B34">
        <v>-922729984</v>
      </c>
      <c r="C34">
        <v>1837</v>
      </c>
      <c r="D34" t="s">
        <v>272</v>
      </c>
      <c r="E34" t="s">
        <v>273</v>
      </c>
      <c r="F34">
        <v>9695</v>
      </c>
      <c r="G34" t="s">
        <v>280</v>
      </c>
      <c r="H34" t="s">
        <v>281</v>
      </c>
      <c r="I34">
        <v>515</v>
      </c>
      <c r="J34" t="s">
        <v>543</v>
      </c>
      <c r="K34" t="s">
        <v>544</v>
      </c>
      <c r="L34">
        <v>2024</v>
      </c>
      <c r="M34" t="s">
        <v>288</v>
      </c>
      <c r="N34" t="s">
        <v>15</v>
      </c>
      <c r="O34">
        <v>2024</v>
      </c>
      <c r="P34" t="s">
        <v>288</v>
      </c>
      <c r="Q34" t="s">
        <v>15</v>
      </c>
      <c r="R34" t="s">
        <v>513</v>
      </c>
      <c r="S34" s="43">
        <v>7.65</v>
      </c>
      <c r="U34" s="43">
        <v>21</v>
      </c>
      <c r="IF34">
        <v>2024</v>
      </c>
      <c r="IG34" t="s">
        <v>288</v>
      </c>
      <c r="IH34" t="s">
        <v>284</v>
      </c>
      <c r="IK34">
        <v>-2</v>
      </c>
      <c r="IL34" t="s">
        <v>278</v>
      </c>
      <c r="IM34" t="s">
        <v>279</v>
      </c>
      <c r="IN34" t="s">
        <v>466</v>
      </c>
      <c r="IP34" t="s">
        <v>467</v>
      </c>
    </row>
    <row r="35" spans="1:250" x14ac:dyDescent="0.35">
      <c r="A35">
        <v>16198</v>
      </c>
      <c r="B35">
        <v>-922729984</v>
      </c>
      <c r="C35">
        <v>1837</v>
      </c>
      <c r="D35" t="s">
        <v>272</v>
      </c>
      <c r="E35" t="s">
        <v>273</v>
      </c>
      <c r="F35">
        <v>13794</v>
      </c>
      <c r="G35" t="s">
        <v>274</v>
      </c>
      <c r="H35" t="s">
        <v>275</v>
      </c>
      <c r="I35">
        <v>521</v>
      </c>
      <c r="J35" t="s">
        <v>539</v>
      </c>
      <c r="K35" t="s">
        <v>540</v>
      </c>
      <c r="L35">
        <v>2024</v>
      </c>
      <c r="M35" t="s">
        <v>288</v>
      </c>
      <c r="N35" t="s">
        <v>15</v>
      </c>
      <c r="O35">
        <v>2024</v>
      </c>
      <c r="P35" t="s">
        <v>288</v>
      </c>
      <c r="Q35" t="s">
        <v>15</v>
      </c>
      <c r="R35" t="s">
        <v>513</v>
      </c>
      <c r="S35" s="43">
        <v>8.4700000000000006</v>
      </c>
      <c r="U35" s="43">
        <v>21</v>
      </c>
      <c r="IF35">
        <v>2024</v>
      </c>
      <c r="IG35" t="s">
        <v>288</v>
      </c>
      <c r="IH35" t="s">
        <v>311</v>
      </c>
      <c r="IK35">
        <v>-2</v>
      </c>
      <c r="IL35" t="s">
        <v>278</v>
      </c>
      <c r="IM35" t="s">
        <v>279</v>
      </c>
      <c r="IN35" t="s">
        <v>468</v>
      </c>
      <c r="IP35" t="s">
        <v>469</v>
      </c>
    </row>
    <row r="36" spans="1:250" x14ac:dyDescent="0.35">
      <c r="A36">
        <v>16199</v>
      </c>
      <c r="B36">
        <v>-922729984</v>
      </c>
      <c r="C36">
        <v>1837</v>
      </c>
      <c r="D36" t="s">
        <v>272</v>
      </c>
      <c r="E36" t="s">
        <v>273</v>
      </c>
      <c r="F36">
        <v>13794</v>
      </c>
      <c r="G36" t="s">
        <v>274</v>
      </c>
      <c r="H36" t="s">
        <v>275</v>
      </c>
      <c r="I36">
        <v>519</v>
      </c>
      <c r="J36" t="s">
        <v>541</v>
      </c>
      <c r="K36" t="s">
        <v>542</v>
      </c>
      <c r="L36">
        <v>2024</v>
      </c>
      <c r="M36" t="s">
        <v>288</v>
      </c>
      <c r="N36" t="s">
        <v>15</v>
      </c>
      <c r="O36">
        <v>2024</v>
      </c>
      <c r="P36" t="s">
        <v>288</v>
      </c>
      <c r="Q36" t="s">
        <v>15</v>
      </c>
      <c r="R36" t="s">
        <v>513</v>
      </c>
      <c r="S36" s="43">
        <v>9.07</v>
      </c>
      <c r="U36" s="43">
        <v>21</v>
      </c>
      <c r="IF36">
        <v>2024</v>
      </c>
      <c r="IG36" t="s">
        <v>288</v>
      </c>
      <c r="IH36" t="s">
        <v>311</v>
      </c>
      <c r="IK36">
        <v>-2</v>
      </c>
      <c r="IL36" t="s">
        <v>278</v>
      </c>
      <c r="IM36" t="s">
        <v>279</v>
      </c>
      <c r="IN36" t="s">
        <v>468</v>
      </c>
      <c r="IP36" t="s">
        <v>469</v>
      </c>
    </row>
    <row r="37" spans="1:250" x14ac:dyDescent="0.35">
      <c r="A37">
        <v>16200</v>
      </c>
      <c r="B37">
        <v>-922729984</v>
      </c>
      <c r="C37">
        <v>1837</v>
      </c>
      <c r="D37" t="s">
        <v>272</v>
      </c>
      <c r="E37" t="s">
        <v>273</v>
      </c>
      <c r="F37">
        <v>13794</v>
      </c>
      <c r="G37" t="s">
        <v>274</v>
      </c>
      <c r="H37" t="s">
        <v>275</v>
      </c>
      <c r="I37">
        <v>515</v>
      </c>
      <c r="J37" t="s">
        <v>543</v>
      </c>
      <c r="K37" t="s">
        <v>544</v>
      </c>
      <c r="L37">
        <v>2024</v>
      </c>
      <c r="M37" t="s">
        <v>288</v>
      </c>
      <c r="N37" t="s">
        <v>15</v>
      </c>
      <c r="O37">
        <v>2024</v>
      </c>
      <c r="P37" t="s">
        <v>288</v>
      </c>
      <c r="Q37" t="s">
        <v>15</v>
      </c>
      <c r="R37" t="s">
        <v>513</v>
      </c>
      <c r="S37" s="43">
        <v>4.87</v>
      </c>
      <c r="U37" s="43">
        <v>21</v>
      </c>
      <c r="IF37">
        <v>2024</v>
      </c>
      <c r="IG37" t="s">
        <v>288</v>
      </c>
      <c r="IH37" t="s">
        <v>311</v>
      </c>
      <c r="IK37">
        <v>-2</v>
      </c>
      <c r="IL37" t="s">
        <v>278</v>
      </c>
      <c r="IM37" t="s">
        <v>279</v>
      </c>
      <c r="IN37" t="s">
        <v>468</v>
      </c>
      <c r="IP37" t="s">
        <v>469</v>
      </c>
    </row>
    <row r="38" spans="1:250" x14ac:dyDescent="0.35">
      <c r="A38">
        <v>16201</v>
      </c>
      <c r="B38">
        <v>-922729984</v>
      </c>
      <c r="C38">
        <v>1837</v>
      </c>
      <c r="D38" t="s">
        <v>272</v>
      </c>
      <c r="E38" t="s">
        <v>273</v>
      </c>
      <c r="F38">
        <v>13794</v>
      </c>
      <c r="G38" t="s">
        <v>274</v>
      </c>
      <c r="H38" t="s">
        <v>275</v>
      </c>
      <c r="I38">
        <v>513</v>
      </c>
      <c r="J38" t="s">
        <v>545</v>
      </c>
      <c r="K38" t="s">
        <v>546</v>
      </c>
      <c r="L38">
        <v>2024</v>
      </c>
      <c r="M38" t="s">
        <v>288</v>
      </c>
      <c r="N38" t="s">
        <v>15</v>
      </c>
      <c r="O38">
        <v>2024</v>
      </c>
      <c r="P38" t="s">
        <v>288</v>
      </c>
      <c r="Q38" t="s">
        <v>15</v>
      </c>
      <c r="R38" t="s">
        <v>513</v>
      </c>
      <c r="S38" s="43">
        <v>6.54</v>
      </c>
      <c r="U38" s="43">
        <v>21</v>
      </c>
      <c r="IF38">
        <v>2024</v>
      </c>
      <c r="IG38" t="s">
        <v>288</v>
      </c>
      <c r="IH38" t="s">
        <v>311</v>
      </c>
      <c r="IK38">
        <v>-2</v>
      </c>
      <c r="IL38" t="s">
        <v>278</v>
      </c>
      <c r="IM38" t="s">
        <v>279</v>
      </c>
      <c r="IN38" t="s">
        <v>468</v>
      </c>
      <c r="IP38" t="s">
        <v>469</v>
      </c>
    </row>
    <row r="39" spans="1:250" x14ac:dyDescent="0.35">
      <c r="A39">
        <v>16202</v>
      </c>
      <c r="B39">
        <v>-922729984</v>
      </c>
      <c r="C39">
        <v>1837</v>
      </c>
      <c r="D39" t="s">
        <v>272</v>
      </c>
      <c r="E39" t="s">
        <v>273</v>
      </c>
      <c r="F39">
        <v>13794</v>
      </c>
      <c r="G39" t="s">
        <v>274</v>
      </c>
      <c r="H39" t="s">
        <v>275</v>
      </c>
      <c r="I39">
        <v>509</v>
      </c>
      <c r="J39" t="s">
        <v>547</v>
      </c>
      <c r="K39" t="s">
        <v>548</v>
      </c>
      <c r="L39">
        <v>2024</v>
      </c>
      <c r="M39" t="s">
        <v>288</v>
      </c>
      <c r="N39" t="s">
        <v>15</v>
      </c>
      <c r="O39">
        <v>2024</v>
      </c>
      <c r="P39" t="s">
        <v>288</v>
      </c>
      <c r="Q39" t="s">
        <v>15</v>
      </c>
      <c r="R39" t="s">
        <v>513</v>
      </c>
      <c r="S39" s="43">
        <v>5.0199999999999996</v>
      </c>
      <c r="U39" s="43">
        <v>21</v>
      </c>
      <c r="IF39">
        <v>2024</v>
      </c>
      <c r="IG39" t="s">
        <v>288</v>
      </c>
      <c r="IH39" t="s">
        <v>311</v>
      </c>
      <c r="IK39">
        <v>-2</v>
      </c>
      <c r="IL39" t="s">
        <v>278</v>
      </c>
      <c r="IM39" t="s">
        <v>279</v>
      </c>
      <c r="IN39" t="s">
        <v>468</v>
      </c>
      <c r="IP39" t="s">
        <v>469</v>
      </c>
    </row>
    <row r="40" spans="1:250" x14ac:dyDescent="0.35">
      <c r="A40">
        <v>16203</v>
      </c>
      <c r="B40">
        <v>-922729984</v>
      </c>
      <c r="C40">
        <v>1837</v>
      </c>
      <c r="D40" t="s">
        <v>272</v>
      </c>
      <c r="E40" t="s">
        <v>273</v>
      </c>
      <c r="F40">
        <v>13794</v>
      </c>
      <c r="G40" t="s">
        <v>274</v>
      </c>
      <c r="H40" t="s">
        <v>275</v>
      </c>
      <c r="I40">
        <v>507</v>
      </c>
      <c r="J40" t="s">
        <v>549</v>
      </c>
      <c r="K40" t="s">
        <v>550</v>
      </c>
      <c r="L40">
        <v>2024</v>
      </c>
      <c r="M40" t="s">
        <v>288</v>
      </c>
      <c r="N40" t="s">
        <v>15</v>
      </c>
      <c r="O40">
        <v>2024</v>
      </c>
      <c r="P40" t="s">
        <v>288</v>
      </c>
      <c r="Q40" t="s">
        <v>15</v>
      </c>
      <c r="R40" t="s">
        <v>513</v>
      </c>
      <c r="S40" s="43">
        <v>8.24</v>
      </c>
      <c r="U40" s="43">
        <v>21</v>
      </c>
      <c r="IF40">
        <v>2024</v>
      </c>
      <c r="IG40" t="s">
        <v>288</v>
      </c>
      <c r="IH40" t="s">
        <v>311</v>
      </c>
      <c r="IK40">
        <v>-2</v>
      </c>
      <c r="IL40" t="s">
        <v>278</v>
      </c>
      <c r="IM40" t="s">
        <v>279</v>
      </c>
      <c r="IN40" t="s">
        <v>468</v>
      </c>
      <c r="IP40" t="s">
        <v>469</v>
      </c>
    </row>
    <row r="41" spans="1:250" x14ac:dyDescent="0.35">
      <c r="A41">
        <v>16204</v>
      </c>
      <c r="B41">
        <v>-922729984</v>
      </c>
      <c r="C41">
        <v>1837</v>
      </c>
      <c r="D41" t="s">
        <v>272</v>
      </c>
      <c r="E41" t="s">
        <v>273</v>
      </c>
      <c r="F41">
        <v>1848</v>
      </c>
      <c r="G41" t="s">
        <v>285</v>
      </c>
      <c r="H41" t="s">
        <v>273</v>
      </c>
      <c r="I41">
        <v>513</v>
      </c>
      <c r="J41" t="s">
        <v>545</v>
      </c>
      <c r="K41" t="s">
        <v>546</v>
      </c>
      <c r="L41">
        <v>3549</v>
      </c>
      <c r="M41" t="s">
        <v>289</v>
      </c>
      <c r="N41" t="s">
        <v>17</v>
      </c>
      <c r="O41">
        <v>3549</v>
      </c>
      <c r="P41" t="s">
        <v>289</v>
      </c>
      <c r="Q41" t="s">
        <v>17</v>
      </c>
      <c r="R41" t="s">
        <v>513</v>
      </c>
      <c r="S41" s="43">
        <v>56.84</v>
      </c>
      <c r="U41" s="43">
        <v>21</v>
      </c>
      <c r="IF41">
        <v>3549</v>
      </c>
      <c r="IG41" t="s">
        <v>289</v>
      </c>
      <c r="IH41" t="s">
        <v>287</v>
      </c>
      <c r="IK41">
        <v>-2</v>
      </c>
      <c r="IL41" t="s">
        <v>278</v>
      </c>
      <c r="IM41" t="s">
        <v>279</v>
      </c>
      <c r="IN41" t="s">
        <v>463</v>
      </c>
      <c r="IP41" t="s">
        <v>470</v>
      </c>
    </row>
    <row r="42" spans="1:250" x14ac:dyDescent="0.35">
      <c r="A42">
        <v>16205</v>
      </c>
      <c r="B42">
        <v>-922729984</v>
      </c>
      <c r="C42">
        <v>1837</v>
      </c>
      <c r="D42" t="s">
        <v>272</v>
      </c>
      <c r="E42" t="s">
        <v>273</v>
      </c>
      <c r="F42">
        <v>1848</v>
      </c>
      <c r="G42" t="s">
        <v>285</v>
      </c>
      <c r="H42" t="s">
        <v>273</v>
      </c>
      <c r="I42">
        <v>509</v>
      </c>
      <c r="J42" t="s">
        <v>547</v>
      </c>
      <c r="K42" t="s">
        <v>548</v>
      </c>
      <c r="L42">
        <v>3549</v>
      </c>
      <c r="M42" t="s">
        <v>289</v>
      </c>
      <c r="N42" t="s">
        <v>17</v>
      </c>
      <c r="O42">
        <v>3549</v>
      </c>
      <c r="P42" t="s">
        <v>289</v>
      </c>
      <c r="Q42" t="s">
        <v>17</v>
      </c>
      <c r="R42" t="s">
        <v>513</v>
      </c>
      <c r="S42" s="43">
        <v>1533.18</v>
      </c>
      <c r="U42" s="43">
        <v>21</v>
      </c>
      <c r="IF42">
        <v>3549</v>
      </c>
      <c r="IG42" t="s">
        <v>289</v>
      </c>
      <c r="IH42" t="s">
        <v>287</v>
      </c>
      <c r="IK42">
        <v>-2</v>
      </c>
      <c r="IL42" t="s">
        <v>278</v>
      </c>
      <c r="IM42" t="s">
        <v>279</v>
      </c>
      <c r="IN42" t="s">
        <v>463</v>
      </c>
      <c r="IP42" t="s">
        <v>470</v>
      </c>
    </row>
    <row r="43" spans="1:250" x14ac:dyDescent="0.35">
      <c r="A43">
        <v>16206</v>
      </c>
      <c r="B43">
        <v>-922729984</v>
      </c>
      <c r="C43">
        <v>1837</v>
      </c>
      <c r="D43" t="s">
        <v>272</v>
      </c>
      <c r="E43" t="s">
        <v>273</v>
      </c>
      <c r="F43">
        <v>1848</v>
      </c>
      <c r="G43" t="s">
        <v>285</v>
      </c>
      <c r="H43" t="s">
        <v>273</v>
      </c>
      <c r="I43">
        <v>507</v>
      </c>
      <c r="J43" t="s">
        <v>549</v>
      </c>
      <c r="K43" t="s">
        <v>550</v>
      </c>
      <c r="L43">
        <v>3549</v>
      </c>
      <c r="M43" t="s">
        <v>289</v>
      </c>
      <c r="N43" t="s">
        <v>17</v>
      </c>
      <c r="O43">
        <v>3549</v>
      </c>
      <c r="P43" t="s">
        <v>289</v>
      </c>
      <c r="Q43" t="s">
        <v>17</v>
      </c>
      <c r="R43" t="s">
        <v>513</v>
      </c>
      <c r="S43" s="43">
        <v>2271.9699999999998</v>
      </c>
      <c r="U43" s="43">
        <v>21</v>
      </c>
      <c r="IF43">
        <v>3549</v>
      </c>
      <c r="IG43" t="s">
        <v>289</v>
      </c>
      <c r="IH43" t="s">
        <v>287</v>
      </c>
      <c r="IK43">
        <v>-2</v>
      </c>
      <c r="IL43" t="s">
        <v>278</v>
      </c>
      <c r="IM43" t="s">
        <v>279</v>
      </c>
      <c r="IN43" t="s">
        <v>463</v>
      </c>
      <c r="IP43" t="s">
        <v>470</v>
      </c>
    </row>
    <row r="44" spans="1:250" x14ac:dyDescent="0.35">
      <c r="A44">
        <v>16207</v>
      </c>
      <c r="B44">
        <v>-922729984</v>
      </c>
      <c r="C44">
        <v>1837</v>
      </c>
      <c r="D44" t="s">
        <v>272</v>
      </c>
      <c r="E44" t="s">
        <v>273</v>
      </c>
      <c r="F44">
        <v>13794</v>
      </c>
      <c r="G44" t="s">
        <v>274</v>
      </c>
      <c r="H44" t="s">
        <v>275</v>
      </c>
      <c r="I44">
        <v>528</v>
      </c>
      <c r="J44" t="s">
        <v>531</v>
      </c>
      <c r="K44" t="s">
        <v>532</v>
      </c>
      <c r="L44">
        <v>2024</v>
      </c>
      <c r="M44" t="s">
        <v>288</v>
      </c>
      <c r="N44" t="s">
        <v>15</v>
      </c>
      <c r="O44">
        <v>2024</v>
      </c>
      <c r="P44" t="s">
        <v>288</v>
      </c>
      <c r="Q44" t="s">
        <v>15</v>
      </c>
      <c r="R44" t="s">
        <v>513</v>
      </c>
      <c r="S44" s="43">
        <v>9.81</v>
      </c>
      <c r="U44" s="43">
        <v>21</v>
      </c>
      <c r="IF44">
        <v>2024</v>
      </c>
      <c r="IG44" t="s">
        <v>288</v>
      </c>
      <c r="IH44" t="s">
        <v>311</v>
      </c>
      <c r="IK44">
        <v>-2</v>
      </c>
      <c r="IL44" t="s">
        <v>278</v>
      </c>
      <c r="IM44" t="s">
        <v>279</v>
      </c>
      <c r="IN44" t="s">
        <v>468</v>
      </c>
      <c r="IP44" t="s">
        <v>469</v>
      </c>
    </row>
    <row r="45" spans="1:250" x14ac:dyDescent="0.35">
      <c r="A45">
        <v>16208</v>
      </c>
      <c r="B45">
        <v>-922729984</v>
      </c>
      <c r="C45">
        <v>1837</v>
      </c>
      <c r="D45" t="s">
        <v>272</v>
      </c>
      <c r="E45" t="s">
        <v>273</v>
      </c>
      <c r="F45">
        <v>13794</v>
      </c>
      <c r="G45" t="s">
        <v>274</v>
      </c>
      <c r="H45" t="s">
        <v>275</v>
      </c>
      <c r="I45">
        <v>527</v>
      </c>
      <c r="J45" t="s">
        <v>535</v>
      </c>
      <c r="K45" t="s">
        <v>536</v>
      </c>
      <c r="L45">
        <v>2024</v>
      </c>
      <c r="M45" t="s">
        <v>288</v>
      </c>
      <c r="N45" t="s">
        <v>15</v>
      </c>
      <c r="O45">
        <v>2024</v>
      </c>
      <c r="P45" t="s">
        <v>288</v>
      </c>
      <c r="Q45" t="s">
        <v>15</v>
      </c>
      <c r="R45" t="s">
        <v>513</v>
      </c>
      <c r="S45" s="43">
        <v>7.17</v>
      </c>
      <c r="U45" s="43">
        <v>21</v>
      </c>
      <c r="IF45">
        <v>2024</v>
      </c>
      <c r="IG45" t="s">
        <v>288</v>
      </c>
      <c r="IH45" t="s">
        <v>311</v>
      </c>
      <c r="IK45">
        <v>-2</v>
      </c>
      <c r="IL45" t="s">
        <v>278</v>
      </c>
      <c r="IM45" t="s">
        <v>279</v>
      </c>
      <c r="IN45" t="s">
        <v>468</v>
      </c>
      <c r="IP45" t="s">
        <v>469</v>
      </c>
    </row>
    <row r="46" spans="1:250" x14ac:dyDescent="0.35">
      <c r="A46">
        <v>16209</v>
      </c>
      <c r="B46">
        <v>-922729984</v>
      </c>
      <c r="C46">
        <v>1837</v>
      </c>
      <c r="D46" t="s">
        <v>272</v>
      </c>
      <c r="E46" t="s">
        <v>273</v>
      </c>
      <c r="F46">
        <v>13794</v>
      </c>
      <c r="G46" t="s">
        <v>274</v>
      </c>
      <c r="H46" t="s">
        <v>275</v>
      </c>
      <c r="I46">
        <v>523</v>
      </c>
      <c r="J46" t="s">
        <v>537</v>
      </c>
      <c r="K46" t="s">
        <v>538</v>
      </c>
      <c r="L46">
        <v>2024</v>
      </c>
      <c r="M46" t="s">
        <v>288</v>
      </c>
      <c r="N46" t="s">
        <v>15</v>
      </c>
      <c r="O46">
        <v>2024</v>
      </c>
      <c r="P46" t="s">
        <v>288</v>
      </c>
      <c r="Q46" t="s">
        <v>15</v>
      </c>
      <c r="R46" t="s">
        <v>513</v>
      </c>
      <c r="S46" s="43">
        <v>8.2200000000000006</v>
      </c>
      <c r="U46" s="43">
        <v>21</v>
      </c>
      <c r="IF46">
        <v>2024</v>
      </c>
      <c r="IG46" t="s">
        <v>288</v>
      </c>
      <c r="IH46" t="s">
        <v>311</v>
      </c>
      <c r="IK46">
        <v>-2</v>
      </c>
      <c r="IL46" t="s">
        <v>278</v>
      </c>
      <c r="IM46" t="s">
        <v>279</v>
      </c>
      <c r="IN46" t="s">
        <v>468</v>
      </c>
      <c r="IP46" t="s">
        <v>469</v>
      </c>
    </row>
    <row r="47" spans="1:250" x14ac:dyDescent="0.35">
      <c r="A47">
        <v>16210</v>
      </c>
      <c r="B47">
        <v>-922729984</v>
      </c>
      <c r="C47">
        <v>1837</v>
      </c>
      <c r="D47" t="s">
        <v>272</v>
      </c>
      <c r="E47" t="s">
        <v>273</v>
      </c>
      <c r="F47">
        <v>1848</v>
      </c>
      <c r="G47" t="s">
        <v>285</v>
      </c>
      <c r="H47" t="s">
        <v>273</v>
      </c>
      <c r="I47">
        <v>528</v>
      </c>
      <c r="J47" t="s">
        <v>531</v>
      </c>
      <c r="K47" t="s">
        <v>532</v>
      </c>
      <c r="L47">
        <v>3549</v>
      </c>
      <c r="M47" t="s">
        <v>289</v>
      </c>
      <c r="N47" t="s">
        <v>17</v>
      </c>
      <c r="O47">
        <v>3549</v>
      </c>
      <c r="P47" t="s">
        <v>289</v>
      </c>
      <c r="Q47" t="s">
        <v>17</v>
      </c>
      <c r="R47" t="s">
        <v>513</v>
      </c>
      <c r="S47" s="43">
        <v>1044.52</v>
      </c>
      <c r="U47" s="43">
        <v>21</v>
      </c>
      <c r="IF47">
        <v>3549</v>
      </c>
      <c r="IG47" t="s">
        <v>289</v>
      </c>
      <c r="IH47" t="s">
        <v>287</v>
      </c>
      <c r="IK47">
        <v>-2</v>
      </c>
      <c r="IL47" t="s">
        <v>278</v>
      </c>
      <c r="IM47" t="s">
        <v>279</v>
      </c>
      <c r="IN47" t="s">
        <v>463</v>
      </c>
      <c r="IP47" t="s">
        <v>470</v>
      </c>
    </row>
    <row r="48" spans="1:250" x14ac:dyDescent="0.35">
      <c r="A48">
        <v>16211</v>
      </c>
      <c r="B48">
        <v>-922729984</v>
      </c>
      <c r="C48">
        <v>1837</v>
      </c>
      <c r="D48" t="s">
        <v>272</v>
      </c>
      <c r="E48" t="s">
        <v>273</v>
      </c>
      <c r="F48">
        <v>1848</v>
      </c>
      <c r="G48" t="s">
        <v>285</v>
      </c>
      <c r="H48" t="s">
        <v>273</v>
      </c>
      <c r="I48">
        <v>527</v>
      </c>
      <c r="J48" t="s">
        <v>535</v>
      </c>
      <c r="K48" t="s">
        <v>536</v>
      </c>
      <c r="L48">
        <v>3549</v>
      </c>
      <c r="M48" t="s">
        <v>289</v>
      </c>
      <c r="N48" t="s">
        <v>17</v>
      </c>
      <c r="O48">
        <v>3549</v>
      </c>
      <c r="P48" t="s">
        <v>289</v>
      </c>
      <c r="Q48" t="s">
        <v>17</v>
      </c>
      <c r="R48" t="s">
        <v>513</v>
      </c>
      <c r="S48" s="43">
        <v>1376.62</v>
      </c>
      <c r="U48" s="43">
        <v>21</v>
      </c>
      <c r="IF48">
        <v>3549</v>
      </c>
      <c r="IG48" t="s">
        <v>289</v>
      </c>
      <c r="IH48" t="s">
        <v>287</v>
      </c>
      <c r="IK48">
        <v>-2</v>
      </c>
      <c r="IL48" t="s">
        <v>278</v>
      </c>
      <c r="IM48" t="s">
        <v>279</v>
      </c>
      <c r="IN48" t="s">
        <v>463</v>
      </c>
      <c r="IP48" t="s">
        <v>470</v>
      </c>
    </row>
    <row r="49" spans="1:250" x14ac:dyDescent="0.35">
      <c r="A49">
        <v>16212</v>
      </c>
      <c r="B49">
        <v>-922729984</v>
      </c>
      <c r="C49">
        <v>1837</v>
      </c>
      <c r="D49" t="s">
        <v>272</v>
      </c>
      <c r="E49" t="s">
        <v>273</v>
      </c>
      <c r="F49">
        <v>1848</v>
      </c>
      <c r="G49" t="s">
        <v>285</v>
      </c>
      <c r="H49" t="s">
        <v>273</v>
      </c>
      <c r="I49">
        <v>523</v>
      </c>
      <c r="J49" t="s">
        <v>537</v>
      </c>
      <c r="K49" t="s">
        <v>538</v>
      </c>
      <c r="L49">
        <v>3549</v>
      </c>
      <c r="M49" t="s">
        <v>289</v>
      </c>
      <c r="N49" t="s">
        <v>17</v>
      </c>
      <c r="O49">
        <v>3549</v>
      </c>
      <c r="P49" t="s">
        <v>289</v>
      </c>
      <c r="Q49" t="s">
        <v>17</v>
      </c>
      <c r="R49" t="s">
        <v>513</v>
      </c>
      <c r="S49" s="43">
        <v>377.48</v>
      </c>
      <c r="U49" s="43">
        <v>21</v>
      </c>
      <c r="IF49">
        <v>3549</v>
      </c>
      <c r="IG49" t="s">
        <v>289</v>
      </c>
      <c r="IH49" t="s">
        <v>287</v>
      </c>
      <c r="IK49">
        <v>-2</v>
      </c>
      <c r="IL49" t="s">
        <v>278</v>
      </c>
      <c r="IM49" t="s">
        <v>279</v>
      </c>
      <c r="IN49" t="s">
        <v>463</v>
      </c>
      <c r="IP49" t="s">
        <v>470</v>
      </c>
    </row>
    <row r="50" spans="1:250" x14ac:dyDescent="0.35">
      <c r="A50">
        <v>16213</v>
      </c>
      <c r="B50">
        <v>-922729984</v>
      </c>
      <c r="C50">
        <v>1837</v>
      </c>
      <c r="D50" t="s">
        <v>272</v>
      </c>
      <c r="E50" t="s">
        <v>273</v>
      </c>
      <c r="F50">
        <v>1848</v>
      </c>
      <c r="G50" t="s">
        <v>285</v>
      </c>
      <c r="H50" t="s">
        <v>273</v>
      </c>
      <c r="I50">
        <v>521</v>
      </c>
      <c r="J50" t="s">
        <v>539</v>
      </c>
      <c r="K50" t="s">
        <v>540</v>
      </c>
      <c r="L50">
        <v>3549</v>
      </c>
      <c r="M50" t="s">
        <v>289</v>
      </c>
      <c r="N50" t="s">
        <v>17</v>
      </c>
      <c r="O50">
        <v>3549</v>
      </c>
      <c r="P50" t="s">
        <v>289</v>
      </c>
      <c r="Q50" t="s">
        <v>17</v>
      </c>
      <c r="R50" t="s">
        <v>513</v>
      </c>
      <c r="S50" s="43">
        <v>1402.31</v>
      </c>
      <c r="U50" s="43">
        <v>21</v>
      </c>
      <c r="IF50">
        <v>3549</v>
      </c>
      <c r="IG50" t="s">
        <v>289</v>
      </c>
      <c r="IH50" t="s">
        <v>287</v>
      </c>
      <c r="IK50">
        <v>-2</v>
      </c>
      <c r="IL50" t="s">
        <v>278</v>
      </c>
      <c r="IM50" t="s">
        <v>279</v>
      </c>
      <c r="IN50" t="s">
        <v>463</v>
      </c>
      <c r="IP50" t="s">
        <v>470</v>
      </c>
    </row>
    <row r="51" spans="1:250" x14ac:dyDescent="0.35">
      <c r="A51">
        <v>16214</v>
      </c>
      <c r="B51">
        <v>-922729984</v>
      </c>
      <c r="C51">
        <v>1837</v>
      </c>
      <c r="D51" t="s">
        <v>272</v>
      </c>
      <c r="E51" t="s">
        <v>273</v>
      </c>
      <c r="F51">
        <v>1848</v>
      </c>
      <c r="G51" t="s">
        <v>285</v>
      </c>
      <c r="H51" t="s">
        <v>273</v>
      </c>
      <c r="I51">
        <v>519</v>
      </c>
      <c r="J51" t="s">
        <v>541</v>
      </c>
      <c r="K51" t="s">
        <v>542</v>
      </c>
      <c r="L51">
        <v>3549</v>
      </c>
      <c r="M51" t="s">
        <v>289</v>
      </c>
      <c r="N51" t="s">
        <v>17</v>
      </c>
      <c r="O51">
        <v>3549</v>
      </c>
      <c r="P51" t="s">
        <v>289</v>
      </c>
      <c r="Q51" t="s">
        <v>17</v>
      </c>
      <c r="R51" t="s">
        <v>513</v>
      </c>
      <c r="S51" s="43">
        <v>2519.89</v>
      </c>
      <c r="U51" s="43">
        <v>21</v>
      </c>
      <c r="IF51">
        <v>3549</v>
      </c>
      <c r="IG51" t="s">
        <v>289</v>
      </c>
      <c r="IH51" t="s">
        <v>287</v>
      </c>
      <c r="IK51">
        <v>-2</v>
      </c>
      <c r="IL51" t="s">
        <v>278</v>
      </c>
      <c r="IM51" t="s">
        <v>279</v>
      </c>
      <c r="IN51" t="s">
        <v>463</v>
      </c>
      <c r="IP51" t="s">
        <v>470</v>
      </c>
    </row>
    <row r="52" spans="1:250" x14ac:dyDescent="0.35">
      <c r="A52">
        <v>16215</v>
      </c>
      <c r="B52">
        <v>-922729984</v>
      </c>
      <c r="C52">
        <v>1837</v>
      </c>
      <c r="D52" t="s">
        <v>272</v>
      </c>
      <c r="E52" t="s">
        <v>273</v>
      </c>
      <c r="F52">
        <v>1848</v>
      </c>
      <c r="G52" t="s">
        <v>285</v>
      </c>
      <c r="H52" t="s">
        <v>273</v>
      </c>
      <c r="I52">
        <v>515</v>
      </c>
      <c r="J52" t="s">
        <v>543</v>
      </c>
      <c r="K52" t="s">
        <v>544</v>
      </c>
      <c r="L52">
        <v>3549</v>
      </c>
      <c r="M52" t="s">
        <v>289</v>
      </c>
      <c r="N52" t="s">
        <v>17</v>
      </c>
      <c r="O52">
        <v>3549</v>
      </c>
      <c r="P52" t="s">
        <v>289</v>
      </c>
      <c r="Q52" t="s">
        <v>17</v>
      </c>
      <c r="R52" t="s">
        <v>513</v>
      </c>
      <c r="S52" s="43">
        <v>2105.8000000000002</v>
      </c>
      <c r="U52" s="43">
        <v>21</v>
      </c>
      <c r="IF52">
        <v>3549</v>
      </c>
      <c r="IG52" t="s">
        <v>289</v>
      </c>
      <c r="IH52" t="s">
        <v>287</v>
      </c>
      <c r="IK52">
        <v>-2</v>
      </c>
      <c r="IL52" t="s">
        <v>278</v>
      </c>
      <c r="IM52" t="s">
        <v>279</v>
      </c>
      <c r="IN52" t="s">
        <v>463</v>
      </c>
      <c r="IP52" t="s">
        <v>470</v>
      </c>
    </row>
    <row r="53" spans="1:250" x14ac:dyDescent="0.35">
      <c r="A53">
        <v>16216</v>
      </c>
      <c r="B53">
        <v>-922729984</v>
      </c>
      <c r="C53">
        <v>1837</v>
      </c>
      <c r="D53" t="s">
        <v>272</v>
      </c>
      <c r="E53" t="s">
        <v>273</v>
      </c>
      <c r="F53">
        <v>7057</v>
      </c>
      <c r="G53" t="s">
        <v>290</v>
      </c>
      <c r="H53" t="s">
        <v>291</v>
      </c>
      <c r="I53">
        <v>521</v>
      </c>
      <c r="J53" t="s">
        <v>539</v>
      </c>
      <c r="K53" t="s">
        <v>540</v>
      </c>
      <c r="L53">
        <v>3549</v>
      </c>
      <c r="M53" t="s">
        <v>289</v>
      </c>
      <c r="N53" t="s">
        <v>17</v>
      </c>
      <c r="O53">
        <v>3549</v>
      </c>
      <c r="P53" t="s">
        <v>289</v>
      </c>
      <c r="Q53" t="s">
        <v>17</v>
      </c>
      <c r="R53" t="s">
        <v>513</v>
      </c>
      <c r="S53" s="43">
        <v>1366.14</v>
      </c>
      <c r="U53" s="43">
        <v>21</v>
      </c>
      <c r="IF53">
        <v>3549</v>
      </c>
      <c r="IG53" t="s">
        <v>289</v>
      </c>
      <c r="IH53" t="s">
        <v>292</v>
      </c>
      <c r="IK53">
        <v>-2</v>
      </c>
      <c r="IL53" t="s">
        <v>278</v>
      </c>
      <c r="IM53" t="s">
        <v>279</v>
      </c>
      <c r="IN53" t="s">
        <v>471</v>
      </c>
      <c r="IP53" t="s">
        <v>472</v>
      </c>
    </row>
    <row r="54" spans="1:250" x14ac:dyDescent="0.35">
      <c r="A54">
        <v>16217</v>
      </c>
      <c r="B54">
        <v>-922729984</v>
      </c>
      <c r="C54">
        <v>1837</v>
      </c>
      <c r="D54" t="s">
        <v>272</v>
      </c>
      <c r="E54" t="s">
        <v>273</v>
      </c>
      <c r="F54">
        <v>7057</v>
      </c>
      <c r="G54" t="s">
        <v>290</v>
      </c>
      <c r="H54" t="s">
        <v>291</v>
      </c>
      <c r="I54">
        <v>519</v>
      </c>
      <c r="J54" t="s">
        <v>541</v>
      </c>
      <c r="K54" t="s">
        <v>542</v>
      </c>
      <c r="L54">
        <v>3549</v>
      </c>
      <c r="M54" t="s">
        <v>289</v>
      </c>
      <c r="N54" t="s">
        <v>17</v>
      </c>
      <c r="O54">
        <v>3549</v>
      </c>
      <c r="P54" t="s">
        <v>289</v>
      </c>
      <c r="Q54" t="s">
        <v>17</v>
      </c>
      <c r="R54" t="s">
        <v>513</v>
      </c>
      <c r="S54" s="43">
        <v>1027.81</v>
      </c>
      <c r="U54" s="43">
        <v>21</v>
      </c>
      <c r="IF54">
        <v>3549</v>
      </c>
      <c r="IG54" t="s">
        <v>289</v>
      </c>
      <c r="IH54" t="s">
        <v>292</v>
      </c>
      <c r="IK54">
        <v>-2</v>
      </c>
      <c r="IL54" t="s">
        <v>278</v>
      </c>
      <c r="IM54" t="s">
        <v>279</v>
      </c>
      <c r="IN54" t="s">
        <v>471</v>
      </c>
      <c r="IP54" t="s">
        <v>472</v>
      </c>
    </row>
    <row r="55" spans="1:250" x14ac:dyDescent="0.35">
      <c r="A55">
        <v>16218</v>
      </c>
      <c r="B55">
        <v>-922729984</v>
      </c>
      <c r="C55">
        <v>1837</v>
      </c>
      <c r="D55" t="s">
        <v>272</v>
      </c>
      <c r="E55" t="s">
        <v>273</v>
      </c>
      <c r="F55">
        <v>7057</v>
      </c>
      <c r="G55" t="s">
        <v>290</v>
      </c>
      <c r="H55" t="s">
        <v>291</v>
      </c>
      <c r="I55">
        <v>515</v>
      </c>
      <c r="J55" t="s">
        <v>543</v>
      </c>
      <c r="K55" t="s">
        <v>544</v>
      </c>
      <c r="L55">
        <v>3549</v>
      </c>
      <c r="M55" t="s">
        <v>289</v>
      </c>
      <c r="N55" t="s">
        <v>17</v>
      </c>
      <c r="O55">
        <v>3549</v>
      </c>
      <c r="P55" t="s">
        <v>289</v>
      </c>
      <c r="Q55" t="s">
        <v>17</v>
      </c>
      <c r="R55" t="s">
        <v>513</v>
      </c>
      <c r="S55" s="43">
        <v>1881.12</v>
      </c>
      <c r="U55" s="43">
        <v>21</v>
      </c>
      <c r="IF55">
        <v>3549</v>
      </c>
      <c r="IG55" t="s">
        <v>289</v>
      </c>
      <c r="IH55" t="s">
        <v>292</v>
      </c>
      <c r="IK55">
        <v>-2</v>
      </c>
      <c r="IL55" t="s">
        <v>278</v>
      </c>
      <c r="IM55" t="s">
        <v>279</v>
      </c>
      <c r="IN55" t="s">
        <v>471</v>
      </c>
      <c r="IP55" t="s">
        <v>472</v>
      </c>
    </row>
    <row r="56" spans="1:250" x14ac:dyDescent="0.35">
      <c r="A56">
        <v>16219</v>
      </c>
      <c r="B56">
        <v>-922729984</v>
      </c>
      <c r="C56">
        <v>1837</v>
      </c>
      <c r="D56" t="s">
        <v>272</v>
      </c>
      <c r="E56" t="s">
        <v>273</v>
      </c>
      <c r="F56">
        <v>7057</v>
      </c>
      <c r="G56" t="s">
        <v>290</v>
      </c>
      <c r="H56" t="s">
        <v>291</v>
      </c>
      <c r="I56">
        <v>513</v>
      </c>
      <c r="J56" t="s">
        <v>545</v>
      </c>
      <c r="K56" t="s">
        <v>546</v>
      </c>
      <c r="L56">
        <v>3549</v>
      </c>
      <c r="M56" t="s">
        <v>289</v>
      </c>
      <c r="N56" t="s">
        <v>17</v>
      </c>
      <c r="O56">
        <v>3549</v>
      </c>
      <c r="P56" t="s">
        <v>289</v>
      </c>
      <c r="Q56" t="s">
        <v>17</v>
      </c>
      <c r="R56" t="s">
        <v>513</v>
      </c>
      <c r="S56" s="43">
        <v>1932.64</v>
      </c>
      <c r="U56" s="43">
        <v>21</v>
      </c>
      <c r="IF56">
        <v>3549</v>
      </c>
      <c r="IG56" t="s">
        <v>289</v>
      </c>
      <c r="IH56" t="s">
        <v>292</v>
      </c>
      <c r="IK56">
        <v>-2</v>
      </c>
      <c r="IL56" t="s">
        <v>278</v>
      </c>
      <c r="IM56" t="s">
        <v>279</v>
      </c>
      <c r="IN56" t="s">
        <v>471</v>
      </c>
      <c r="IP56" t="s">
        <v>472</v>
      </c>
    </row>
    <row r="57" spans="1:250" x14ac:dyDescent="0.35">
      <c r="A57">
        <v>16220</v>
      </c>
      <c r="B57">
        <v>-922729984</v>
      </c>
      <c r="C57">
        <v>1837</v>
      </c>
      <c r="D57" t="s">
        <v>272</v>
      </c>
      <c r="E57" t="s">
        <v>273</v>
      </c>
      <c r="F57">
        <v>7057</v>
      </c>
      <c r="G57" t="s">
        <v>290</v>
      </c>
      <c r="H57" t="s">
        <v>291</v>
      </c>
      <c r="I57">
        <v>509</v>
      </c>
      <c r="J57" t="s">
        <v>547</v>
      </c>
      <c r="K57" t="s">
        <v>548</v>
      </c>
      <c r="L57">
        <v>3549</v>
      </c>
      <c r="M57" t="s">
        <v>289</v>
      </c>
      <c r="N57" t="s">
        <v>17</v>
      </c>
      <c r="O57">
        <v>3549</v>
      </c>
      <c r="P57" t="s">
        <v>289</v>
      </c>
      <c r="Q57" t="s">
        <v>17</v>
      </c>
      <c r="R57" t="s">
        <v>513</v>
      </c>
      <c r="S57" s="43">
        <v>1382.33</v>
      </c>
      <c r="U57" s="43">
        <v>21</v>
      </c>
      <c r="IF57">
        <v>3549</v>
      </c>
      <c r="IG57" t="s">
        <v>289</v>
      </c>
      <c r="IH57" t="s">
        <v>292</v>
      </c>
      <c r="IK57">
        <v>-2</v>
      </c>
      <c r="IL57" t="s">
        <v>278</v>
      </c>
      <c r="IM57" t="s">
        <v>279</v>
      </c>
      <c r="IN57" t="s">
        <v>471</v>
      </c>
      <c r="IP57" t="s">
        <v>472</v>
      </c>
    </row>
    <row r="58" spans="1:250" x14ac:dyDescent="0.35">
      <c r="A58">
        <v>16221</v>
      </c>
      <c r="B58">
        <v>-922729984</v>
      </c>
      <c r="C58">
        <v>1837</v>
      </c>
      <c r="D58" t="s">
        <v>272</v>
      </c>
      <c r="E58" t="s">
        <v>273</v>
      </c>
      <c r="F58">
        <v>7057</v>
      </c>
      <c r="G58" t="s">
        <v>290</v>
      </c>
      <c r="H58" t="s">
        <v>291</v>
      </c>
      <c r="I58">
        <v>507</v>
      </c>
      <c r="J58" t="s">
        <v>549</v>
      </c>
      <c r="K58" t="s">
        <v>550</v>
      </c>
      <c r="L58">
        <v>3549</v>
      </c>
      <c r="M58" t="s">
        <v>289</v>
      </c>
      <c r="N58" t="s">
        <v>17</v>
      </c>
      <c r="O58">
        <v>3549</v>
      </c>
      <c r="P58" t="s">
        <v>289</v>
      </c>
      <c r="Q58" t="s">
        <v>17</v>
      </c>
      <c r="R58" t="s">
        <v>513</v>
      </c>
      <c r="S58" s="43">
        <v>575.58000000000004</v>
      </c>
      <c r="U58" s="43">
        <v>21</v>
      </c>
      <c r="IF58">
        <v>3549</v>
      </c>
      <c r="IG58" t="s">
        <v>289</v>
      </c>
      <c r="IH58" t="s">
        <v>292</v>
      </c>
      <c r="IK58">
        <v>-2</v>
      </c>
      <c r="IL58" t="s">
        <v>278</v>
      </c>
      <c r="IM58" t="s">
        <v>279</v>
      </c>
      <c r="IN58" t="s">
        <v>471</v>
      </c>
      <c r="IP58" t="s">
        <v>472</v>
      </c>
    </row>
    <row r="59" spans="1:250" x14ac:dyDescent="0.35">
      <c r="A59">
        <v>16222</v>
      </c>
      <c r="B59">
        <v>-922729984</v>
      </c>
      <c r="C59">
        <v>1837</v>
      </c>
      <c r="D59" t="s">
        <v>272</v>
      </c>
      <c r="E59" t="s">
        <v>273</v>
      </c>
      <c r="F59">
        <v>1848</v>
      </c>
      <c r="G59" t="s">
        <v>285</v>
      </c>
      <c r="H59" t="s">
        <v>273</v>
      </c>
      <c r="I59">
        <v>513</v>
      </c>
      <c r="J59" t="s">
        <v>545</v>
      </c>
      <c r="K59" t="s">
        <v>546</v>
      </c>
      <c r="L59">
        <v>4070</v>
      </c>
      <c r="M59" t="s">
        <v>293</v>
      </c>
      <c r="N59" t="s">
        <v>18</v>
      </c>
      <c r="O59">
        <v>4070</v>
      </c>
      <c r="P59" t="s">
        <v>293</v>
      </c>
      <c r="Q59" t="s">
        <v>18</v>
      </c>
      <c r="R59" t="s">
        <v>513</v>
      </c>
      <c r="S59" s="43">
        <v>59.49</v>
      </c>
      <c r="U59" s="43">
        <v>21</v>
      </c>
      <c r="IF59">
        <v>4070</v>
      </c>
      <c r="IG59" t="s">
        <v>293</v>
      </c>
      <c r="IH59" t="s">
        <v>287</v>
      </c>
      <c r="IK59">
        <v>-2</v>
      </c>
      <c r="IL59" t="s">
        <v>278</v>
      </c>
      <c r="IM59" t="s">
        <v>279</v>
      </c>
      <c r="IN59" t="s">
        <v>463</v>
      </c>
      <c r="IP59" t="s">
        <v>473</v>
      </c>
    </row>
    <row r="60" spans="1:250" x14ac:dyDescent="0.35">
      <c r="A60">
        <v>16223</v>
      </c>
      <c r="B60">
        <v>-922729984</v>
      </c>
      <c r="C60">
        <v>1837</v>
      </c>
      <c r="D60" t="s">
        <v>272</v>
      </c>
      <c r="E60" t="s">
        <v>273</v>
      </c>
      <c r="F60">
        <v>1848</v>
      </c>
      <c r="G60" t="s">
        <v>285</v>
      </c>
      <c r="H60" t="s">
        <v>273</v>
      </c>
      <c r="I60">
        <v>509</v>
      </c>
      <c r="J60" t="s">
        <v>547</v>
      </c>
      <c r="K60" t="s">
        <v>548</v>
      </c>
      <c r="L60">
        <v>4070</v>
      </c>
      <c r="M60" t="s">
        <v>293</v>
      </c>
      <c r="N60" t="s">
        <v>18</v>
      </c>
      <c r="O60">
        <v>4070</v>
      </c>
      <c r="P60" t="s">
        <v>293</v>
      </c>
      <c r="Q60" t="s">
        <v>18</v>
      </c>
      <c r="R60" t="s">
        <v>513</v>
      </c>
      <c r="S60" s="43">
        <v>1604.53</v>
      </c>
      <c r="U60" s="43">
        <v>21</v>
      </c>
      <c r="IF60">
        <v>4070</v>
      </c>
      <c r="IG60" t="s">
        <v>293</v>
      </c>
      <c r="IH60" t="s">
        <v>287</v>
      </c>
      <c r="IK60">
        <v>-2</v>
      </c>
      <c r="IL60" t="s">
        <v>278</v>
      </c>
      <c r="IM60" t="s">
        <v>279</v>
      </c>
      <c r="IN60" t="s">
        <v>463</v>
      </c>
      <c r="IP60" t="s">
        <v>473</v>
      </c>
    </row>
    <row r="61" spans="1:250" x14ac:dyDescent="0.35">
      <c r="A61">
        <v>16224</v>
      </c>
      <c r="B61">
        <v>-922729984</v>
      </c>
      <c r="C61">
        <v>1837</v>
      </c>
      <c r="D61" t="s">
        <v>272</v>
      </c>
      <c r="E61" t="s">
        <v>273</v>
      </c>
      <c r="F61">
        <v>1848</v>
      </c>
      <c r="G61" t="s">
        <v>285</v>
      </c>
      <c r="H61" t="s">
        <v>273</v>
      </c>
      <c r="I61">
        <v>507</v>
      </c>
      <c r="J61" t="s">
        <v>549</v>
      </c>
      <c r="K61" t="s">
        <v>550</v>
      </c>
      <c r="L61">
        <v>4070</v>
      </c>
      <c r="M61" t="s">
        <v>293</v>
      </c>
      <c r="N61" t="s">
        <v>18</v>
      </c>
      <c r="O61">
        <v>4070</v>
      </c>
      <c r="P61" t="s">
        <v>293</v>
      </c>
      <c r="Q61" t="s">
        <v>18</v>
      </c>
      <c r="R61" t="s">
        <v>513</v>
      </c>
      <c r="S61" s="43">
        <v>2377.6999999999998</v>
      </c>
      <c r="U61" s="43">
        <v>21</v>
      </c>
      <c r="IF61">
        <v>4070</v>
      </c>
      <c r="IG61" t="s">
        <v>293</v>
      </c>
      <c r="IH61" t="s">
        <v>287</v>
      </c>
      <c r="IK61">
        <v>-2</v>
      </c>
      <c r="IL61" t="s">
        <v>278</v>
      </c>
      <c r="IM61" t="s">
        <v>279</v>
      </c>
      <c r="IN61" t="s">
        <v>463</v>
      </c>
      <c r="IP61" t="s">
        <v>473</v>
      </c>
    </row>
    <row r="62" spans="1:250" x14ac:dyDescent="0.35">
      <c r="A62">
        <v>16225</v>
      </c>
      <c r="B62">
        <v>-922729984</v>
      </c>
      <c r="C62">
        <v>1837</v>
      </c>
      <c r="D62" t="s">
        <v>272</v>
      </c>
      <c r="E62" t="s">
        <v>273</v>
      </c>
      <c r="F62">
        <v>7057</v>
      </c>
      <c r="G62" t="s">
        <v>290</v>
      </c>
      <c r="H62" t="s">
        <v>291</v>
      </c>
      <c r="I62">
        <v>528</v>
      </c>
      <c r="J62" t="s">
        <v>531</v>
      </c>
      <c r="K62" t="s">
        <v>532</v>
      </c>
      <c r="L62">
        <v>3549</v>
      </c>
      <c r="M62" t="s">
        <v>289</v>
      </c>
      <c r="N62" t="s">
        <v>17</v>
      </c>
      <c r="O62">
        <v>3549</v>
      </c>
      <c r="P62" t="s">
        <v>289</v>
      </c>
      <c r="Q62" t="s">
        <v>17</v>
      </c>
      <c r="R62" t="s">
        <v>513</v>
      </c>
      <c r="S62" s="43">
        <v>792.28</v>
      </c>
      <c r="U62" s="43">
        <v>21</v>
      </c>
      <c r="IF62">
        <v>3549</v>
      </c>
      <c r="IG62" t="s">
        <v>289</v>
      </c>
      <c r="IH62" t="s">
        <v>292</v>
      </c>
      <c r="IK62">
        <v>-2</v>
      </c>
      <c r="IL62" t="s">
        <v>278</v>
      </c>
      <c r="IM62" t="s">
        <v>279</v>
      </c>
      <c r="IN62" t="s">
        <v>471</v>
      </c>
      <c r="IP62" t="s">
        <v>472</v>
      </c>
    </row>
    <row r="63" spans="1:250" x14ac:dyDescent="0.35">
      <c r="A63">
        <v>16226</v>
      </c>
      <c r="B63">
        <v>-922729984</v>
      </c>
      <c r="C63">
        <v>1837</v>
      </c>
      <c r="D63" t="s">
        <v>272</v>
      </c>
      <c r="E63" t="s">
        <v>273</v>
      </c>
      <c r="F63">
        <v>7057</v>
      </c>
      <c r="G63" t="s">
        <v>290</v>
      </c>
      <c r="H63" t="s">
        <v>291</v>
      </c>
      <c r="I63">
        <v>527</v>
      </c>
      <c r="J63" t="s">
        <v>535</v>
      </c>
      <c r="K63" t="s">
        <v>536</v>
      </c>
      <c r="L63">
        <v>3549</v>
      </c>
      <c r="M63" t="s">
        <v>289</v>
      </c>
      <c r="N63" t="s">
        <v>17</v>
      </c>
      <c r="O63">
        <v>3549</v>
      </c>
      <c r="P63" t="s">
        <v>289</v>
      </c>
      <c r="Q63" t="s">
        <v>17</v>
      </c>
      <c r="R63" t="s">
        <v>513</v>
      </c>
      <c r="S63" s="43">
        <v>244.59</v>
      </c>
      <c r="U63" s="43">
        <v>21</v>
      </c>
      <c r="IF63">
        <v>3549</v>
      </c>
      <c r="IG63" t="s">
        <v>289</v>
      </c>
      <c r="IH63" t="s">
        <v>292</v>
      </c>
      <c r="IK63">
        <v>-2</v>
      </c>
      <c r="IL63" t="s">
        <v>278</v>
      </c>
      <c r="IM63" t="s">
        <v>279</v>
      </c>
      <c r="IN63" t="s">
        <v>471</v>
      </c>
      <c r="IP63" t="s">
        <v>472</v>
      </c>
    </row>
    <row r="64" spans="1:250" x14ac:dyDescent="0.35">
      <c r="A64">
        <v>16227</v>
      </c>
      <c r="B64">
        <v>-922729984</v>
      </c>
      <c r="C64">
        <v>1837</v>
      </c>
      <c r="D64" t="s">
        <v>272</v>
      </c>
      <c r="E64" t="s">
        <v>273</v>
      </c>
      <c r="F64">
        <v>7057</v>
      </c>
      <c r="G64" t="s">
        <v>290</v>
      </c>
      <c r="H64" t="s">
        <v>291</v>
      </c>
      <c r="I64">
        <v>523</v>
      </c>
      <c r="J64" t="s">
        <v>537</v>
      </c>
      <c r="K64" t="s">
        <v>538</v>
      </c>
      <c r="L64">
        <v>3549</v>
      </c>
      <c r="M64" t="s">
        <v>289</v>
      </c>
      <c r="N64" t="s">
        <v>17</v>
      </c>
      <c r="O64">
        <v>3549</v>
      </c>
      <c r="P64" t="s">
        <v>289</v>
      </c>
      <c r="Q64" t="s">
        <v>17</v>
      </c>
      <c r="R64" t="s">
        <v>513</v>
      </c>
      <c r="S64" s="43">
        <v>2490.88</v>
      </c>
      <c r="U64" s="43">
        <v>21</v>
      </c>
      <c r="IF64">
        <v>3549</v>
      </c>
      <c r="IG64" t="s">
        <v>289</v>
      </c>
      <c r="IH64" t="s">
        <v>292</v>
      </c>
      <c r="IK64">
        <v>-2</v>
      </c>
      <c r="IL64" t="s">
        <v>278</v>
      </c>
      <c r="IM64" t="s">
        <v>279</v>
      </c>
      <c r="IN64" t="s">
        <v>471</v>
      </c>
      <c r="IP64" t="s">
        <v>472</v>
      </c>
    </row>
    <row r="65" spans="1:250" x14ac:dyDescent="0.35">
      <c r="A65">
        <v>16228</v>
      </c>
      <c r="B65">
        <v>-922729984</v>
      </c>
      <c r="C65">
        <v>1837</v>
      </c>
      <c r="D65" t="s">
        <v>272</v>
      </c>
      <c r="E65" t="s">
        <v>273</v>
      </c>
      <c r="F65">
        <v>1848</v>
      </c>
      <c r="G65" t="s">
        <v>285</v>
      </c>
      <c r="H65" t="s">
        <v>273</v>
      </c>
      <c r="I65">
        <v>528</v>
      </c>
      <c r="J65" t="s">
        <v>531</v>
      </c>
      <c r="K65" t="s">
        <v>532</v>
      </c>
      <c r="L65">
        <v>4070</v>
      </c>
      <c r="M65" t="s">
        <v>293</v>
      </c>
      <c r="N65" t="s">
        <v>18</v>
      </c>
      <c r="O65">
        <v>4070</v>
      </c>
      <c r="P65" t="s">
        <v>293</v>
      </c>
      <c r="Q65" t="s">
        <v>18</v>
      </c>
      <c r="R65" t="s">
        <v>513</v>
      </c>
      <c r="S65" s="43">
        <v>723.32</v>
      </c>
      <c r="U65" s="43">
        <v>21</v>
      </c>
      <c r="IF65">
        <v>4070</v>
      </c>
      <c r="IG65" t="s">
        <v>293</v>
      </c>
      <c r="IH65" t="s">
        <v>287</v>
      </c>
      <c r="IK65">
        <v>-2</v>
      </c>
      <c r="IL65" t="s">
        <v>278</v>
      </c>
      <c r="IM65" t="s">
        <v>279</v>
      </c>
      <c r="IN65" t="s">
        <v>463</v>
      </c>
      <c r="IP65" t="s">
        <v>473</v>
      </c>
    </row>
    <row r="66" spans="1:250" x14ac:dyDescent="0.35">
      <c r="A66">
        <v>16229</v>
      </c>
      <c r="B66">
        <v>-922729984</v>
      </c>
      <c r="C66">
        <v>1837</v>
      </c>
      <c r="D66" t="s">
        <v>272</v>
      </c>
      <c r="E66" t="s">
        <v>273</v>
      </c>
      <c r="F66">
        <v>1848</v>
      </c>
      <c r="G66" t="s">
        <v>285</v>
      </c>
      <c r="H66" t="s">
        <v>273</v>
      </c>
      <c r="I66">
        <v>527</v>
      </c>
      <c r="J66" t="s">
        <v>535</v>
      </c>
      <c r="K66" t="s">
        <v>536</v>
      </c>
      <c r="L66">
        <v>4070</v>
      </c>
      <c r="M66" t="s">
        <v>293</v>
      </c>
      <c r="N66" t="s">
        <v>18</v>
      </c>
      <c r="O66">
        <v>4070</v>
      </c>
      <c r="P66" t="s">
        <v>293</v>
      </c>
      <c r="Q66" t="s">
        <v>18</v>
      </c>
      <c r="R66" t="s">
        <v>513</v>
      </c>
      <c r="S66" s="43">
        <v>1156.6400000000001</v>
      </c>
      <c r="U66" s="43">
        <v>21</v>
      </c>
      <c r="IF66">
        <v>4070</v>
      </c>
      <c r="IG66" t="s">
        <v>293</v>
      </c>
      <c r="IH66" t="s">
        <v>287</v>
      </c>
      <c r="IK66">
        <v>-2</v>
      </c>
      <c r="IL66" t="s">
        <v>278</v>
      </c>
      <c r="IM66" t="s">
        <v>279</v>
      </c>
      <c r="IN66" t="s">
        <v>463</v>
      </c>
      <c r="IP66" t="s">
        <v>473</v>
      </c>
    </row>
    <row r="67" spans="1:250" x14ac:dyDescent="0.35">
      <c r="A67">
        <v>16230</v>
      </c>
      <c r="B67">
        <v>-922729984</v>
      </c>
      <c r="C67">
        <v>1837</v>
      </c>
      <c r="D67" t="s">
        <v>272</v>
      </c>
      <c r="E67" t="s">
        <v>273</v>
      </c>
      <c r="F67">
        <v>1848</v>
      </c>
      <c r="G67" t="s">
        <v>285</v>
      </c>
      <c r="H67" t="s">
        <v>273</v>
      </c>
      <c r="I67">
        <v>523</v>
      </c>
      <c r="J67" t="s">
        <v>537</v>
      </c>
      <c r="K67" t="s">
        <v>538</v>
      </c>
      <c r="L67">
        <v>4070</v>
      </c>
      <c r="M67" t="s">
        <v>293</v>
      </c>
      <c r="N67" t="s">
        <v>18</v>
      </c>
      <c r="O67">
        <v>4070</v>
      </c>
      <c r="P67" t="s">
        <v>293</v>
      </c>
      <c r="Q67" t="s">
        <v>18</v>
      </c>
      <c r="R67" t="s">
        <v>513</v>
      </c>
      <c r="S67" s="43">
        <v>395.05</v>
      </c>
      <c r="U67" s="43">
        <v>21</v>
      </c>
      <c r="IF67">
        <v>4070</v>
      </c>
      <c r="IG67" t="s">
        <v>293</v>
      </c>
      <c r="IH67" t="s">
        <v>287</v>
      </c>
      <c r="IK67">
        <v>-2</v>
      </c>
      <c r="IL67" t="s">
        <v>278</v>
      </c>
      <c r="IM67" t="s">
        <v>279</v>
      </c>
      <c r="IN67" t="s">
        <v>463</v>
      </c>
      <c r="IP67" t="s">
        <v>473</v>
      </c>
    </row>
    <row r="68" spans="1:250" x14ac:dyDescent="0.35">
      <c r="A68">
        <v>16231</v>
      </c>
      <c r="B68">
        <v>-922729984</v>
      </c>
      <c r="C68">
        <v>1837</v>
      </c>
      <c r="D68" t="s">
        <v>272</v>
      </c>
      <c r="E68" t="s">
        <v>273</v>
      </c>
      <c r="F68">
        <v>1848</v>
      </c>
      <c r="G68" t="s">
        <v>285</v>
      </c>
      <c r="H68" t="s">
        <v>273</v>
      </c>
      <c r="I68">
        <v>521</v>
      </c>
      <c r="J68" t="s">
        <v>539</v>
      </c>
      <c r="K68" t="s">
        <v>540</v>
      </c>
      <c r="L68">
        <v>4070</v>
      </c>
      <c r="M68" t="s">
        <v>293</v>
      </c>
      <c r="N68" t="s">
        <v>18</v>
      </c>
      <c r="O68">
        <v>4070</v>
      </c>
      <c r="P68" t="s">
        <v>293</v>
      </c>
      <c r="Q68" t="s">
        <v>18</v>
      </c>
      <c r="R68" t="s">
        <v>513</v>
      </c>
      <c r="S68" s="43">
        <v>1467.57</v>
      </c>
      <c r="U68" s="43">
        <v>21</v>
      </c>
      <c r="IF68">
        <v>4070</v>
      </c>
      <c r="IG68" t="s">
        <v>293</v>
      </c>
      <c r="IH68" t="s">
        <v>287</v>
      </c>
      <c r="IK68">
        <v>-2</v>
      </c>
      <c r="IL68" t="s">
        <v>278</v>
      </c>
      <c r="IM68" t="s">
        <v>279</v>
      </c>
      <c r="IN68" t="s">
        <v>463</v>
      </c>
      <c r="IP68" t="s">
        <v>473</v>
      </c>
    </row>
    <row r="69" spans="1:250" x14ac:dyDescent="0.35">
      <c r="A69">
        <v>16232</v>
      </c>
      <c r="B69">
        <v>-922729984</v>
      </c>
      <c r="C69">
        <v>1837</v>
      </c>
      <c r="D69" t="s">
        <v>272</v>
      </c>
      <c r="E69" t="s">
        <v>273</v>
      </c>
      <c r="F69">
        <v>1848</v>
      </c>
      <c r="G69" t="s">
        <v>285</v>
      </c>
      <c r="H69" t="s">
        <v>273</v>
      </c>
      <c r="I69">
        <v>519</v>
      </c>
      <c r="J69" t="s">
        <v>541</v>
      </c>
      <c r="K69" t="s">
        <v>542</v>
      </c>
      <c r="L69">
        <v>4070</v>
      </c>
      <c r="M69" t="s">
        <v>293</v>
      </c>
      <c r="N69" t="s">
        <v>18</v>
      </c>
      <c r="O69">
        <v>4070</v>
      </c>
      <c r="P69" t="s">
        <v>293</v>
      </c>
      <c r="Q69" t="s">
        <v>18</v>
      </c>
      <c r="R69" t="s">
        <v>513</v>
      </c>
      <c r="S69" s="43">
        <v>2637.16</v>
      </c>
      <c r="U69" s="43">
        <v>21</v>
      </c>
      <c r="IF69">
        <v>4070</v>
      </c>
      <c r="IG69" t="s">
        <v>293</v>
      </c>
      <c r="IH69" t="s">
        <v>287</v>
      </c>
      <c r="IK69">
        <v>-2</v>
      </c>
      <c r="IL69" t="s">
        <v>278</v>
      </c>
      <c r="IM69" t="s">
        <v>279</v>
      </c>
      <c r="IN69" t="s">
        <v>463</v>
      </c>
      <c r="IP69" t="s">
        <v>473</v>
      </c>
    </row>
    <row r="70" spans="1:250" x14ac:dyDescent="0.35">
      <c r="A70">
        <v>16233</v>
      </c>
      <c r="B70">
        <v>-922729984</v>
      </c>
      <c r="C70">
        <v>1837</v>
      </c>
      <c r="D70" t="s">
        <v>272</v>
      </c>
      <c r="E70" t="s">
        <v>273</v>
      </c>
      <c r="F70">
        <v>1848</v>
      </c>
      <c r="G70" t="s">
        <v>285</v>
      </c>
      <c r="H70" t="s">
        <v>273</v>
      </c>
      <c r="I70">
        <v>515</v>
      </c>
      <c r="J70" t="s">
        <v>543</v>
      </c>
      <c r="K70" t="s">
        <v>544</v>
      </c>
      <c r="L70">
        <v>4070</v>
      </c>
      <c r="M70" t="s">
        <v>293</v>
      </c>
      <c r="N70" t="s">
        <v>18</v>
      </c>
      <c r="O70">
        <v>4070</v>
      </c>
      <c r="P70" t="s">
        <v>293</v>
      </c>
      <c r="Q70" t="s">
        <v>18</v>
      </c>
      <c r="R70" t="s">
        <v>513</v>
      </c>
      <c r="S70" s="43">
        <v>2203.8000000000002</v>
      </c>
      <c r="U70" s="43">
        <v>21</v>
      </c>
      <c r="IF70">
        <v>4070</v>
      </c>
      <c r="IG70" t="s">
        <v>293</v>
      </c>
      <c r="IH70" t="s">
        <v>287</v>
      </c>
      <c r="IK70">
        <v>-2</v>
      </c>
      <c r="IL70" t="s">
        <v>278</v>
      </c>
      <c r="IM70" t="s">
        <v>279</v>
      </c>
      <c r="IN70" t="s">
        <v>463</v>
      </c>
      <c r="IP70" t="s">
        <v>473</v>
      </c>
    </row>
    <row r="71" spans="1:250" x14ac:dyDescent="0.35">
      <c r="A71">
        <v>16234</v>
      </c>
      <c r="B71">
        <v>-922729984</v>
      </c>
      <c r="C71">
        <v>1837</v>
      </c>
      <c r="D71" t="s">
        <v>272</v>
      </c>
      <c r="E71" t="s">
        <v>273</v>
      </c>
      <c r="F71">
        <v>5062</v>
      </c>
      <c r="G71" t="s">
        <v>294</v>
      </c>
      <c r="H71" t="s">
        <v>295</v>
      </c>
      <c r="I71">
        <v>521</v>
      </c>
      <c r="J71" t="s">
        <v>539</v>
      </c>
      <c r="K71" t="s">
        <v>540</v>
      </c>
      <c r="L71">
        <v>4994</v>
      </c>
      <c r="M71" t="s">
        <v>296</v>
      </c>
      <c r="N71" t="s">
        <v>297</v>
      </c>
      <c r="O71">
        <v>4994</v>
      </c>
      <c r="P71" t="s">
        <v>296</v>
      </c>
      <c r="Q71" t="s">
        <v>297</v>
      </c>
      <c r="R71" t="s">
        <v>513</v>
      </c>
      <c r="S71" s="43">
        <v>1089.26</v>
      </c>
      <c r="U71" s="43">
        <v>21</v>
      </c>
      <c r="IF71">
        <v>4994</v>
      </c>
      <c r="IG71" t="s">
        <v>296</v>
      </c>
      <c r="IH71" t="s">
        <v>298</v>
      </c>
      <c r="IK71">
        <v>-2</v>
      </c>
      <c r="IL71" t="s">
        <v>278</v>
      </c>
      <c r="IM71" t="s">
        <v>279</v>
      </c>
      <c r="IN71" t="s">
        <v>474</v>
      </c>
      <c r="IP71" t="s">
        <v>475</v>
      </c>
    </row>
    <row r="72" spans="1:250" x14ac:dyDescent="0.35">
      <c r="A72">
        <v>16235</v>
      </c>
      <c r="B72">
        <v>-922729984</v>
      </c>
      <c r="C72">
        <v>1837</v>
      </c>
      <c r="D72" t="s">
        <v>272</v>
      </c>
      <c r="E72" t="s">
        <v>273</v>
      </c>
      <c r="F72">
        <v>5062</v>
      </c>
      <c r="G72" t="s">
        <v>294</v>
      </c>
      <c r="H72" t="s">
        <v>295</v>
      </c>
      <c r="I72">
        <v>519</v>
      </c>
      <c r="J72" t="s">
        <v>541</v>
      </c>
      <c r="K72" t="s">
        <v>542</v>
      </c>
      <c r="L72">
        <v>4994</v>
      </c>
      <c r="M72" t="s">
        <v>296</v>
      </c>
      <c r="N72" t="s">
        <v>297</v>
      </c>
      <c r="O72">
        <v>4994</v>
      </c>
      <c r="P72" t="s">
        <v>296</v>
      </c>
      <c r="Q72" t="s">
        <v>297</v>
      </c>
      <c r="R72" t="s">
        <v>513</v>
      </c>
      <c r="S72" s="43">
        <v>2964.9</v>
      </c>
      <c r="U72" s="43">
        <v>21</v>
      </c>
      <c r="IF72">
        <v>4994</v>
      </c>
      <c r="IG72" t="s">
        <v>296</v>
      </c>
      <c r="IH72" t="s">
        <v>298</v>
      </c>
      <c r="IK72">
        <v>-2</v>
      </c>
      <c r="IL72" t="s">
        <v>278</v>
      </c>
      <c r="IM72" t="s">
        <v>279</v>
      </c>
      <c r="IN72" t="s">
        <v>474</v>
      </c>
      <c r="IP72" t="s">
        <v>475</v>
      </c>
    </row>
    <row r="73" spans="1:250" x14ac:dyDescent="0.35">
      <c r="A73">
        <v>16236</v>
      </c>
      <c r="B73">
        <v>-922729984</v>
      </c>
      <c r="C73">
        <v>1837</v>
      </c>
      <c r="D73" t="s">
        <v>272</v>
      </c>
      <c r="E73" t="s">
        <v>273</v>
      </c>
      <c r="F73">
        <v>5062</v>
      </c>
      <c r="G73" t="s">
        <v>294</v>
      </c>
      <c r="H73" t="s">
        <v>295</v>
      </c>
      <c r="I73">
        <v>515</v>
      </c>
      <c r="J73" t="s">
        <v>543</v>
      </c>
      <c r="K73" t="s">
        <v>544</v>
      </c>
      <c r="L73">
        <v>4994</v>
      </c>
      <c r="M73" t="s">
        <v>296</v>
      </c>
      <c r="N73" t="s">
        <v>297</v>
      </c>
      <c r="O73">
        <v>4994</v>
      </c>
      <c r="P73" t="s">
        <v>296</v>
      </c>
      <c r="Q73" t="s">
        <v>297</v>
      </c>
      <c r="R73" t="s">
        <v>513</v>
      </c>
      <c r="S73" s="43">
        <v>1765.02</v>
      </c>
      <c r="U73" s="43">
        <v>21</v>
      </c>
      <c r="IF73">
        <v>4994</v>
      </c>
      <c r="IG73" t="s">
        <v>296</v>
      </c>
      <c r="IH73" t="s">
        <v>298</v>
      </c>
      <c r="IK73">
        <v>-2</v>
      </c>
      <c r="IL73" t="s">
        <v>278</v>
      </c>
      <c r="IM73" t="s">
        <v>279</v>
      </c>
      <c r="IN73" t="s">
        <v>474</v>
      </c>
      <c r="IP73" t="s">
        <v>475</v>
      </c>
    </row>
    <row r="74" spans="1:250" x14ac:dyDescent="0.35">
      <c r="A74">
        <v>16237</v>
      </c>
      <c r="B74">
        <v>-922729984</v>
      </c>
      <c r="C74">
        <v>1837</v>
      </c>
      <c r="D74" t="s">
        <v>272</v>
      </c>
      <c r="E74" t="s">
        <v>273</v>
      </c>
      <c r="F74">
        <v>5062</v>
      </c>
      <c r="G74" t="s">
        <v>294</v>
      </c>
      <c r="H74" t="s">
        <v>295</v>
      </c>
      <c r="I74">
        <v>513</v>
      </c>
      <c r="J74" t="s">
        <v>545</v>
      </c>
      <c r="K74" t="s">
        <v>546</v>
      </c>
      <c r="L74">
        <v>4994</v>
      </c>
      <c r="M74" t="s">
        <v>296</v>
      </c>
      <c r="N74" t="s">
        <v>297</v>
      </c>
      <c r="O74">
        <v>4994</v>
      </c>
      <c r="P74" t="s">
        <v>296</v>
      </c>
      <c r="Q74" t="s">
        <v>297</v>
      </c>
      <c r="R74" t="s">
        <v>513</v>
      </c>
      <c r="S74" s="43">
        <v>0</v>
      </c>
      <c r="U74" s="43">
        <v>21</v>
      </c>
      <c r="IF74">
        <v>4994</v>
      </c>
      <c r="IG74" t="s">
        <v>296</v>
      </c>
      <c r="IH74" t="s">
        <v>298</v>
      </c>
      <c r="IK74">
        <v>-2</v>
      </c>
      <c r="IL74" t="s">
        <v>278</v>
      </c>
      <c r="IM74" t="s">
        <v>279</v>
      </c>
      <c r="IN74" t="s">
        <v>474</v>
      </c>
      <c r="IP74" t="s">
        <v>475</v>
      </c>
    </row>
    <row r="75" spans="1:250" x14ac:dyDescent="0.35">
      <c r="A75">
        <v>16238</v>
      </c>
      <c r="B75">
        <v>-922729984</v>
      </c>
      <c r="C75">
        <v>1837</v>
      </c>
      <c r="D75" t="s">
        <v>272</v>
      </c>
      <c r="E75" t="s">
        <v>273</v>
      </c>
      <c r="F75">
        <v>5062</v>
      </c>
      <c r="G75" t="s">
        <v>294</v>
      </c>
      <c r="H75" t="s">
        <v>295</v>
      </c>
      <c r="I75">
        <v>509</v>
      </c>
      <c r="J75" t="s">
        <v>547</v>
      </c>
      <c r="K75" t="s">
        <v>548</v>
      </c>
      <c r="L75">
        <v>4994</v>
      </c>
      <c r="M75" t="s">
        <v>296</v>
      </c>
      <c r="N75" t="s">
        <v>297</v>
      </c>
      <c r="O75">
        <v>4994</v>
      </c>
      <c r="P75" t="s">
        <v>296</v>
      </c>
      <c r="Q75" t="s">
        <v>297</v>
      </c>
      <c r="R75" t="s">
        <v>513</v>
      </c>
      <c r="S75" s="43">
        <v>340.97</v>
      </c>
      <c r="U75" s="43">
        <v>21</v>
      </c>
      <c r="IF75">
        <v>4994</v>
      </c>
      <c r="IG75" t="s">
        <v>296</v>
      </c>
      <c r="IH75" t="s">
        <v>298</v>
      </c>
      <c r="IK75">
        <v>-2</v>
      </c>
      <c r="IL75" t="s">
        <v>278</v>
      </c>
      <c r="IM75" t="s">
        <v>279</v>
      </c>
      <c r="IN75" t="s">
        <v>474</v>
      </c>
      <c r="IP75" t="s">
        <v>475</v>
      </c>
    </row>
    <row r="76" spans="1:250" x14ac:dyDescent="0.35">
      <c r="A76">
        <v>16239</v>
      </c>
      <c r="B76">
        <v>-922729984</v>
      </c>
      <c r="C76">
        <v>1837</v>
      </c>
      <c r="D76" t="s">
        <v>272</v>
      </c>
      <c r="E76" t="s">
        <v>273</v>
      </c>
      <c r="F76">
        <v>5062</v>
      </c>
      <c r="G76" t="s">
        <v>294</v>
      </c>
      <c r="H76" t="s">
        <v>295</v>
      </c>
      <c r="I76">
        <v>507</v>
      </c>
      <c r="J76" t="s">
        <v>549</v>
      </c>
      <c r="K76" t="s">
        <v>550</v>
      </c>
      <c r="L76">
        <v>4994</v>
      </c>
      <c r="M76" t="s">
        <v>296</v>
      </c>
      <c r="N76" t="s">
        <v>297</v>
      </c>
      <c r="O76">
        <v>4994</v>
      </c>
      <c r="P76" t="s">
        <v>296</v>
      </c>
      <c r="Q76" t="s">
        <v>297</v>
      </c>
      <c r="R76" t="s">
        <v>513</v>
      </c>
      <c r="S76" s="43">
        <v>1222.19</v>
      </c>
      <c r="U76" s="43">
        <v>21</v>
      </c>
      <c r="IF76">
        <v>4994</v>
      </c>
      <c r="IG76" t="s">
        <v>296</v>
      </c>
      <c r="IH76" t="s">
        <v>298</v>
      </c>
      <c r="IK76">
        <v>-2</v>
      </c>
      <c r="IL76" t="s">
        <v>278</v>
      </c>
      <c r="IM76" t="s">
        <v>279</v>
      </c>
      <c r="IN76" t="s">
        <v>474</v>
      </c>
      <c r="IP76" t="s">
        <v>475</v>
      </c>
    </row>
    <row r="77" spans="1:250" x14ac:dyDescent="0.35">
      <c r="A77">
        <v>16240</v>
      </c>
      <c r="B77">
        <v>-922729984</v>
      </c>
      <c r="C77">
        <v>1837</v>
      </c>
      <c r="D77" t="s">
        <v>272</v>
      </c>
      <c r="E77" t="s">
        <v>273</v>
      </c>
      <c r="F77">
        <v>7057</v>
      </c>
      <c r="G77" t="s">
        <v>290</v>
      </c>
      <c r="H77" t="s">
        <v>291</v>
      </c>
      <c r="I77">
        <v>513</v>
      </c>
      <c r="J77" t="s">
        <v>545</v>
      </c>
      <c r="K77" t="s">
        <v>546</v>
      </c>
      <c r="L77">
        <v>4994</v>
      </c>
      <c r="M77" t="s">
        <v>296</v>
      </c>
      <c r="N77" t="s">
        <v>297</v>
      </c>
      <c r="O77">
        <v>4994</v>
      </c>
      <c r="P77" t="s">
        <v>296</v>
      </c>
      <c r="Q77" t="s">
        <v>297</v>
      </c>
      <c r="R77" t="s">
        <v>513</v>
      </c>
      <c r="S77" s="43">
        <v>4009.37</v>
      </c>
      <c r="U77" s="43">
        <v>21</v>
      </c>
      <c r="IF77">
        <v>4994</v>
      </c>
      <c r="IG77" t="s">
        <v>296</v>
      </c>
      <c r="IH77" t="s">
        <v>292</v>
      </c>
      <c r="IK77">
        <v>-2</v>
      </c>
      <c r="IL77" t="s">
        <v>278</v>
      </c>
      <c r="IM77" t="s">
        <v>279</v>
      </c>
      <c r="IN77" t="s">
        <v>471</v>
      </c>
      <c r="IP77" t="s">
        <v>476</v>
      </c>
    </row>
    <row r="78" spans="1:250" x14ac:dyDescent="0.35">
      <c r="A78">
        <v>16241</v>
      </c>
      <c r="B78">
        <v>-922729984</v>
      </c>
      <c r="C78">
        <v>1837</v>
      </c>
      <c r="D78" t="s">
        <v>272</v>
      </c>
      <c r="E78" t="s">
        <v>273</v>
      </c>
      <c r="F78">
        <v>7057</v>
      </c>
      <c r="G78" t="s">
        <v>290</v>
      </c>
      <c r="H78" t="s">
        <v>291</v>
      </c>
      <c r="I78">
        <v>509</v>
      </c>
      <c r="J78" t="s">
        <v>547</v>
      </c>
      <c r="K78" t="s">
        <v>548</v>
      </c>
      <c r="L78">
        <v>4994</v>
      </c>
      <c r="M78" t="s">
        <v>296</v>
      </c>
      <c r="N78" t="s">
        <v>297</v>
      </c>
      <c r="O78">
        <v>4994</v>
      </c>
      <c r="P78" t="s">
        <v>296</v>
      </c>
      <c r="Q78" t="s">
        <v>297</v>
      </c>
      <c r="R78" t="s">
        <v>513</v>
      </c>
      <c r="S78" s="43">
        <v>2867.71</v>
      </c>
      <c r="U78" s="43">
        <v>21</v>
      </c>
      <c r="IF78">
        <v>4994</v>
      </c>
      <c r="IG78" t="s">
        <v>296</v>
      </c>
      <c r="IH78" t="s">
        <v>292</v>
      </c>
      <c r="IK78">
        <v>-2</v>
      </c>
      <c r="IL78" t="s">
        <v>278</v>
      </c>
      <c r="IM78" t="s">
        <v>279</v>
      </c>
      <c r="IN78" t="s">
        <v>471</v>
      </c>
      <c r="IP78" t="s">
        <v>476</v>
      </c>
    </row>
    <row r="79" spans="1:250" x14ac:dyDescent="0.35">
      <c r="A79">
        <v>16242</v>
      </c>
      <c r="B79">
        <v>-922729984</v>
      </c>
      <c r="C79">
        <v>1837</v>
      </c>
      <c r="D79" t="s">
        <v>272</v>
      </c>
      <c r="E79" t="s">
        <v>273</v>
      </c>
      <c r="F79">
        <v>7057</v>
      </c>
      <c r="G79" t="s">
        <v>290</v>
      </c>
      <c r="H79" t="s">
        <v>291</v>
      </c>
      <c r="I79">
        <v>507</v>
      </c>
      <c r="J79" t="s">
        <v>549</v>
      </c>
      <c r="K79" t="s">
        <v>550</v>
      </c>
      <c r="L79">
        <v>4994</v>
      </c>
      <c r="M79" t="s">
        <v>296</v>
      </c>
      <c r="N79" t="s">
        <v>297</v>
      </c>
      <c r="O79">
        <v>4994</v>
      </c>
      <c r="P79" t="s">
        <v>296</v>
      </c>
      <c r="Q79" t="s">
        <v>297</v>
      </c>
      <c r="R79" t="s">
        <v>513</v>
      </c>
      <c r="S79" s="43">
        <v>1194.08</v>
      </c>
      <c r="U79" s="43">
        <v>21</v>
      </c>
      <c r="IF79">
        <v>4994</v>
      </c>
      <c r="IG79" t="s">
        <v>296</v>
      </c>
      <c r="IH79" t="s">
        <v>292</v>
      </c>
      <c r="IK79">
        <v>-2</v>
      </c>
      <c r="IL79" t="s">
        <v>278</v>
      </c>
      <c r="IM79" t="s">
        <v>279</v>
      </c>
      <c r="IN79" t="s">
        <v>471</v>
      </c>
      <c r="IP79" t="s">
        <v>476</v>
      </c>
    </row>
    <row r="80" spans="1:250" x14ac:dyDescent="0.35">
      <c r="A80">
        <v>16243</v>
      </c>
      <c r="B80">
        <v>-922729984</v>
      </c>
      <c r="C80">
        <v>1837</v>
      </c>
      <c r="D80" t="s">
        <v>272</v>
      </c>
      <c r="E80" t="s">
        <v>273</v>
      </c>
      <c r="F80">
        <v>5062</v>
      </c>
      <c r="G80" t="s">
        <v>294</v>
      </c>
      <c r="H80" t="s">
        <v>295</v>
      </c>
      <c r="I80">
        <v>528</v>
      </c>
      <c r="J80" t="s">
        <v>531</v>
      </c>
      <c r="K80" t="s">
        <v>532</v>
      </c>
      <c r="L80">
        <v>4994</v>
      </c>
      <c r="M80" t="s">
        <v>296</v>
      </c>
      <c r="N80" t="s">
        <v>297</v>
      </c>
      <c r="O80">
        <v>4994</v>
      </c>
      <c r="P80" t="s">
        <v>296</v>
      </c>
      <c r="Q80" t="s">
        <v>297</v>
      </c>
      <c r="R80" t="s">
        <v>513</v>
      </c>
      <c r="S80" s="43">
        <v>827.11</v>
      </c>
      <c r="U80" s="43">
        <v>21</v>
      </c>
      <c r="IF80">
        <v>4994</v>
      </c>
      <c r="IG80" t="s">
        <v>296</v>
      </c>
      <c r="IH80" t="s">
        <v>298</v>
      </c>
      <c r="IK80">
        <v>-2</v>
      </c>
      <c r="IL80" t="s">
        <v>278</v>
      </c>
      <c r="IM80" t="s">
        <v>279</v>
      </c>
      <c r="IN80" t="s">
        <v>474</v>
      </c>
      <c r="IP80" t="s">
        <v>475</v>
      </c>
    </row>
    <row r="81" spans="1:250" x14ac:dyDescent="0.35">
      <c r="A81">
        <v>16244</v>
      </c>
      <c r="B81">
        <v>-922729984</v>
      </c>
      <c r="C81">
        <v>1837</v>
      </c>
      <c r="D81" t="s">
        <v>272</v>
      </c>
      <c r="E81" t="s">
        <v>273</v>
      </c>
      <c r="F81">
        <v>5062</v>
      </c>
      <c r="G81" t="s">
        <v>294</v>
      </c>
      <c r="H81" t="s">
        <v>295</v>
      </c>
      <c r="I81">
        <v>527</v>
      </c>
      <c r="J81" t="s">
        <v>535</v>
      </c>
      <c r="K81" t="s">
        <v>536</v>
      </c>
      <c r="L81">
        <v>4994</v>
      </c>
      <c r="M81" t="s">
        <v>296</v>
      </c>
      <c r="N81" t="s">
        <v>297</v>
      </c>
      <c r="O81">
        <v>4994</v>
      </c>
      <c r="P81" t="s">
        <v>296</v>
      </c>
      <c r="Q81" t="s">
        <v>297</v>
      </c>
      <c r="R81" t="s">
        <v>513</v>
      </c>
      <c r="S81" s="43">
        <v>653.28</v>
      </c>
      <c r="U81" s="43">
        <v>21</v>
      </c>
      <c r="IF81">
        <v>4994</v>
      </c>
      <c r="IG81" t="s">
        <v>296</v>
      </c>
      <c r="IH81" t="s">
        <v>298</v>
      </c>
      <c r="IK81">
        <v>-2</v>
      </c>
      <c r="IL81" t="s">
        <v>278</v>
      </c>
      <c r="IM81" t="s">
        <v>279</v>
      </c>
      <c r="IN81" t="s">
        <v>474</v>
      </c>
      <c r="IP81" t="s">
        <v>475</v>
      </c>
    </row>
    <row r="82" spans="1:250" x14ac:dyDescent="0.35">
      <c r="A82">
        <v>16245</v>
      </c>
      <c r="B82">
        <v>-922729984</v>
      </c>
      <c r="C82">
        <v>1837</v>
      </c>
      <c r="D82" t="s">
        <v>272</v>
      </c>
      <c r="E82" t="s">
        <v>273</v>
      </c>
      <c r="F82">
        <v>5062</v>
      </c>
      <c r="G82" t="s">
        <v>294</v>
      </c>
      <c r="H82" t="s">
        <v>295</v>
      </c>
      <c r="I82">
        <v>523</v>
      </c>
      <c r="J82" t="s">
        <v>537</v>
      </c>
      <c r="K82" t="s">
        <v>538</v>
      </c>
      <c r="L82">
        <v>4994</v>
      </c>
      <c r="M82" t="s">
        <v>296</v>
      </c>
      <c r="N82" t="s">
        <v>297</v>
      </c>
      <c r="O82">
        <v>4994</v>
      </c>
      <c r="P82" t="s">
        <v>296</v>
      </c>
      <c r="Q82" t="s">
        <v>297</v>
      </c>
      <c r="R82" t="s">
        <v>513</v>
      </c>
      <c r="S82" s="43">
        <v>773.56</v>
      </c>
      <c r="U82" s="43">
        <v>21</v>
      </c>
      <c r="IF82">
        <v>4994</v>
      </c>
      <c r="IG82" t="s">
        <v>296</v>
      </c>
      <c r="IH82" t="s">
        <v>298</v>
      </c>
      <c r="IK82">
        <v>-2</v>
      </c>
      <c r="IL82" t="s">
        <v>278</v>
      </c>
      <c r="IM82" t="s">
        <v>279</v>
      </c>
      <c r="IN82" t="s">
        <v>474</v>
      </c>
      <c r="IP82" t="s">
        <v>475</v>
      </c>
    </row>
    <row r="83" spans="1:250" x14ac:dyDescent="0.35">
      <c r="A83">
        <v>16246</v>
      </c>
      <c r="B83">
        <v>-922729984</v>
      </c>
      <c r="C83">
        <v>1837</v>
      </c>
      <c r="D83" t="s">
        <v>272</v>
      </c>
      <c r="E83" t="s">
        <v>273</v>
      </c>
      <c r="F83">
        <v>7057</v>
      </c>
      <c r="G83" t="s">
        <v>290</v>
      </c>
      <c r="H83" t="s">
        <v>291</v>
      </c>
      <c r="I83">
        <v>528</v>
      </c>
      <c r="J83" t="s">
        <v>531</v>
      </c>
      <c r="K83" t="s">
        <v>532</v>
      </c>
      <c r="L83">
        <v>4994</v>
      </c>
      <c r="M83" t="s">
        <v>296</v>
      </c>
      <c r="N83" t="s">
        <v>297</v>
      </c>
      <c r="O83">
        <v>4994</v>
      </c>
      <c r="P83" t="s">
        <v>296</v>
      </c>
      <c r="Q83" t="s">
        <v>297</v>
      </c>
      <c r="R83" t="s">
        <v>513</v>
      </c>
      <c r="S83" s="43">
        <v>1643.62</v>
      </c>
      <c r="U83" s="43">
        <v>21</v>
      </c>
      <c r="IF83">
        <v>4994</v>
      </c>
      <c r="IG83" t="s">
        <v>296</v>
      </c>
      <c r="IH83" t="s">
        <v>292</v>
      </c>
      <c r="IK83">
        <v>-2</v>
      </c>
      <c r="IL83" t="s">
        <v>278</v>
      </c>
      <c r="IM83" t="s">
        <v>279</v>
      </c>
      <c r="IN83" t="s">
        <v>471</v>
      </c>
      <c r="IP83" t="s">
        <v>476</v>
      </c>
    </row>
    <row r="84" spans="1:250" x14ac:dyDescent="0.35">
      <c r="A84">
        <v>16247</v>
      </c>
      <c r="B84">
        <v>-922729984</v>
      </c>
      <c r="C84">
        <v>1837</v>
      </c>
      <c r="D84" t="s">
        <v>272</v>
      </c>
      <c r="E84" t="s">
        <v>273</v>
      </c>
      <c r="F84">
        <v>7057</v>
      </c>
      <c r="G84" t="s">
        <v>290</v>
      </c>
      <c r="H84" t="s">
        <v>291</v>
      </c>
      <c r="I84">
        <v>527</v>
      </c>
      <c r="J84" t="s">
        <v>535</v>
      </c>
      <c r="K84" t="s">
        <v>536</v>
      </c>
      <c r="L84">
        <v>4994</v>
      </c>
      <c r="M84" t="s">
        <v>296</v>
      </c>
      <c r="N84" t="s">
        <v>297</v>
      </c>
      <c r="O84">
        <v>4994</v>
      </c>
      <c r="P84" t="s">
        <v>296</v>
      </c>
      <c r="Q84" t="s">
        <v>297</v>
      </c>
      <c r="R84" t="s">
        <v>513</v>
      </c>
      <c r="S84" s="43">
        <v>507.42</v>
      </c>
      <c r="U84" s="43">
        <v>21</v>
      </c>
      <c r="IF84">
        <v>4994</v>
      </c>
      <c r="IG84" t="s">
        <v>296</v>
      </c>
      <c r="IH84" t="s">
        <v>292</v>
      </c>
      <c r="IK84">
        <v>-2</v>
      </c>
      <c r="IL84" t="s">
        <v>278</v>
      </c>
      <c r="IM84" t="s">
        <v>279</v>
      </c>
      <c r="IN84" t="s">
        <v>471</v>
      </c>
      <c r="IP84" t="s">
        <v>476</v>
      </c>
    </row>
    <row r="85" spans="1:250" x14ac:dyDescent="0.35">
      <c r="A85">
        <v>16248</v>
      </c>
      <c r="B85">
        <v>-922729984</v>
      </c>
      <c r="C85">
        <v>1837</v>
      </c>
      <c r="D85" t="s">
        <v>272</v>
      </c>
      <c r="E85" t="s">
        <v>273</v>
      </c>
      <c r="F85">
        <v>7057</v>
      </c>
      <c r="G85" t="s">
        <v>290</v>
      </c>
      <c r="H85" t="s">
        <v>291</v>
      </c>
      <c r="I85">
        <v>523</v>
      </c>
      <c r="J85" t="s">
        <v>537</v>
      </c>
      <c r="K85" t="s">
        <v>538</v>
      </c>
      <c r="L85">
        <v>4994</v>
      </c>
      <c r="M85" t="s">
        <v>296</v>
      </c>
      <c r="N85" t="s">
        <v>297</v>
      </c>
      <c r="O85">
        <v>4994</v>
      </c>
      <c r="P85" t="s">
        <v>296</v>
      </c>
      <c r="Q85" t="s">
        <v>297</v>
      </c>
      <c r="R85" t="s">
        <v>513</v>
      </c>
      <c r="S85" s="43">
        <v>5167.4799999999996</v>
      </c>
      <c r="U85" s="43">
        <v>21</v>
      </c>
      <c r="IF85">
        <v>4994</v>
      </c>
      <c r="IG85" t="s">
        <v>296</v>
      </c>
      <c r="IH85" t="s">
        <v>292</v>
      </c>
      <c r="IK85">
        <v>-2</v>
      </c>
      <c r="IL85" t="s">
        <v>278</v>
      </c>
      <c r="IM85" t="s">
        <v>279</v>
      </c>
      <c r="IN85" t="s">
        <v>471</v>
      </c>
      <c r="IP85" t="s">
        <v>476</v>
      </c>
    </row>
    <row r="86" spans="1:250" x14ac:dyDescent="0.35">
      <c r="A86">
        <v>16249</v>
      </c>
      <c r="B86">
        <v>-922729984</v>
      </c>
      <c r="C86">
        <v>1837</v>
      </c>
      <c r="D86" t="s">
        <v>272</v>
      </c>
      <c r="E86" t="s">
        <v>273</v>
      </c>
      <c r="F86">
        <v>7057</v>
      </c>
      <c r="G86" t="s">
        <v>290</v>
      </c>
      <c r="H86" t="s">
        <v>291</v>
      </c>
      <c r="I86">
        <v>521</v>
      </c>
      <c r="J86" t="s">
        <v>539</v>
      </c>
      <c r="K86" t="s">
        <v>540</v>
      </c>
      <c r="L86">
        <v>4994</v>
      </c>
      <c r="M86" t="s">
        <v>296</v>
      </c>
      <c r="N86" t="s">
        <v>297</v>
      </c>
      <c r="O86">
        <v>4994</v>
      </c>
      <c r="P86" t="s">
        <v>296</v>
      </c>
      <c r="Q86" t="s">
        <v>297</v>
      </c>
      <c r="R86" t="s">
        <v>513</v>
      </c>
      <c r="S86" s="43">
        <v>2834.14</v>
      </c>
      <c r="U86" s="43">
        <v>21</v>
      </c>
      <c r="IF86">
        <v>4994</v>
      </c>
      <c r="IG86" t="s">
        <v>296</v>
      </c>
      <c r="IH86" t="s">
        <v>292</v>
      </c>
      <c r="IK86">
        <v>-2</v>
      </c>
      <c r="IL86" t="s">
        <v>278</v>
      </c>
      <c r="IM86" t="s">
        <v>279</v>
      </c>
      <c r="IN86" t="s">
        <v>471</v>
      </c>
      <c r="IP86" t="s">
        <v>476</v>
      </c>
    </row>
    <row r="87" spans="1:250" x14ac:dyDescent="0.35">
      <c r="A87">
        <v>16250</v>
      </c>
      <c r="B87">
        <v>-922729984</v>
      </c>
      <c r="C87">
        <v>1837</v>
      </c>
      <c r="D87" t="s">
        <v>272</v>
      </c>
      <c r="E87" t="s">
        <v>273</v>
      </c>
      <c r="F87">
        <v>7057</v>
      </c>
      <c r="G87" t="s">
        <v>290</v>
      </c>
      <c r="H87" t="s">
        <v>291</v>
      </c>
      <c r="I87">
        <v>519</v>
      </c>
      <c r="J87" t="s">
        <v>541</v>
      </c>
      <c r="K87" t="s">
        <v>542</v>
      </c>
      <c r="L87">
        <v>4994</v>
      </c>
      <c r="M87" t="s">
        <v>296</v>
      </c>
      <c r="N87" t="s">
        <v>297</v>
      </c>
      <c r="O87">
        <v>4994</v>
      </c>
      <c r="P87" t="s">
        <v>296</v>
      </c>
      <c r="Q87" t="s">
        <v>297</v>
      </c>
      <c r="R87" t="s">
        <v>513</v>
      </c>
      <c r="S87" s="43">
        <v>2132.25</v>
      </c>
      <c r="U87" s="43">
        <v>21</v>
      </c>
      <c r="IF87">
        <v>4994</v>
      </c>
      <c r="IG87" t="s">
        <v>296</v>
      </c>
      <c r="IH87" t="s">
        <v>292</v>
      </c>
      <c r="IK87">
        <v>-2</v>
      </c>
      <c r="IL87" t="s">
        <v>278</v>
      </c>
      <c r="IM87" t="s">
        <v>279</v>
      </c>
      <c r="IN87" t="s">
        <v>471</v>
      </c>
      <c r="IP87" t="s">
        <v>476</v>
      </c>
    </row>
    <row r="88" spans="1:250" x14ac:dyDescent="0.35">
      <c r="A88">
        <v>16251</v>
      </c>
      <c r="B88">
        <v>-922729984</v>
      </c>
      <c r="C88">
        <v>1837</v>
      </c>
      <c r="D88" t="s">
        <v>272</v>
      </c>
      <c r="E88" t="s">
        <v>273</v>
      </c>
      <c r="F88">
        <v>7057</v>
      </c>
      <c r="G88" t="s">
        <v>290</v>
      </c>
      <c r="H88" t="s">
        <v>291</v>
      </c>
      <c r="I88">
        <v>515</v>
      </c>
      <c r="J88" t="s">
        <v>543</v>
      </c>
      <c r="K88" t="s">
        <v>544</v>
      </c>
      <c r="L88">
        <v>4994</v>
      </c>
      <c r="M88" t="s">
        <v>296</v>
      </c>
      <c r="N88" t="s">
        <v>297</v>
      </c>
      <c r="O88">
        <v>4994</v>
      </c>
      <c r="P88" t="s">
        <v>296</v>
      </c>
      <c r="Q88" t="s">
        <v>297</v>
      </c>
      <c r="R88" t="s">
        <v>513</v>
      </c>
      <c r="S88" s="43">
        <v>3902.49</v>
      </c>
      <c r="U88" s="43">
        <v>21</v>
      </c>
      <c r="IF88">
        <v>4994</v>
      </c>
      <c r="IG88" t="s">
        <v>296</v>
      </c>
      <c r="IH88" t="s">
        <v>292</v>
      </c>
      <c r="IK88">
        <v>-2</v>
      </c>
      <c r="IL88" t="s">
        <v>278</v>
      </c>
      <c r="IM88" t="s">
        <v>279</v>
      </c>
      <c r="IN88" t="s">
        <v>471</v>
      </c>
      <c r="IP88" t="s">
        <v>476</v>
      </c>
    </row>
    <row r="89" spans="1:250" x14ac:dyDescent="0.35">
      <c r="A89">
        <v>16252</v>
      </c>
      <c r="B89">
        <v>-922729984</v>
      </c>
      <c r="C89">
        <v>1837</v>
      </c>
      <c r="D89" t="s">
        <v>272</v>
      </c>
      <c r="E89" t="s">
        <v>273</v>
      </c>
      <c r="F89">
        <v>5062</v>
      </c>
      <c r="G89" t="s">
        <v>294</v>
      </c>
      <c r="H89" t="s">
        <v>295</v>
      </c>
      <c r="I89">
        <v>521</v>
      </c>
      <c r="J89" t="s">
        <v>539</v>
      </c>
      <c r="K89" t="s">
        <v>540</v>
      </c>
      <c r="L89">
        <v>7999</v>
      </c>
      <c r="M89" t="s">
        <v>299</v>
      </c>
      <c r="N89" t="s">
        <v>300</v>
      </c>
      <c r="O89">
        <v>7999</v>
      </c>
      <c r="P89" t="s">
        <v>299</v>
      </c>
      <c r="Q89" t="s">
        <v>300</v>
      </c>
      <c r="R89" t="s">
        <v>513</v>
      </c>
      <c r="S89" s="43">
        <v>688.32</v>
      </c>
      <c r="U89" s="43">
        <v>21</v>
      </c>
      <c r="IF89">
        <v>7999</v>
      </c>
      <c r="IG89" t="s">
        <v>299</v>
      </c>
      <c r="IH89" t="s">
        <v>298</v>
      </c>
      <c r="IK89">
        <v>-2</v>
      </c>
      <c r="IL89" t="s">
        <v>278</v>
      </c>
      <c r="IM89" t="s">
        <v>279</v>
      </c>
      <c r="IN89" t="s">
        <v>474</v>
      </c>
      <c r="IP89" t="s">
        <v>477</v>
      </c>
    </row>
    <row r="90" spans="1:250" x14ac:dyDescent="0.35">
      <c r="A90">
        <v>16253</v>
      </c>
      <c r="B90">
        <v>-922729984</v>
      </c>
      <c r="C90">
        <v>1837</v>
      </c>
      <c r="D90" t="s">
        <v>272</v>
      </c>
      <c r="E90" t="s">
        <v>273</v>
      </c>
      <c r="F90">
        <v>5062</v>
      </c>
      <c r="G90" t="s">
        <v>294</v>
      </c>
      <c r="H90" t="s">
        <v>295</v>
      </c>
      <c r="I90">
        <v>519</v>
      </c>
      <c r="J90" t="s">
        <v>541</v>
      </c>
      <c r="K90" t="s">
        <v>542</v>
      </c>
      <c r="L90">
        <v>7999</v>
      </c>
      <c r="M90" t="s">
        <v>299</v>
      </c>
      <c r="N90" t="s">
        <v>300</v>
      </c>
      <c r="O90">
        <v>7999</v>
      </c>
      <c r="P90" t="s">
        <v>299</v>
      </c>
      <c r="Q90" t="s">
        <v>300</v>
      </c>
      <c r="R90" t="s">
        <v>513</v>
      </c>
      <c r="S90" s="43">
        <v>1873.57</v>
      </c>
      <c r="U90" s="43">
        <v>21</v>
      </c>
      <c r="IF90">
        <v>7999</v>
      </c>
      <c r="IG90" t="s">
        <v>299</v>
      </c>
      <c r="IH90" t="s">
        <v>298</v>
      </c>
      <c r="IK90">
        <v>-2</v>
      </c>
      <c r="IL90" t="s">
        <v>278</v>
      </c>
      <c r="IM90" t="s">
        <v>279</v>
      </c>
      <c r="IN90" t="s">
        <v>474</v>
      </c>
      <c r="IP90" t="s">
        <v>477</v>
      </c>
    </row>
    <row r="91" spans="1:250" x14ac:dyDescent="0.35">
      <c r="A91">
        <v>16254</v>
      </c>
      <c r="B91">
        <v>-922729984</v>
      </c>
      <c r="C91">
        <v>1837</v>
      </c>
      <c r="D91" t="s">
        <v>272</v>
      </c>
      <c r="E91" t="s">
        <v>273</v>
      </c>
      <c r="F91">
        <v>5062</v>
      </c>
      <c r="G91" t="s">
        <v>294</v>
      </c>
      <c r="H91" t="s">
        <v>295</v>
      </c>
      <c r="I91">
        <v>515</v>
      </c>
      <c r="J91" t="s">
        <v>543</v>
      </c>
      <c r="K91" t="s">
        <v>544</v>
      </c>
      <c r="L91">
        <v>7999</v>
      </c>
      <c r="M91" t="s">
        <v>299</v>
      </c>
      <c r="N91" t="s">
        <v>300</v>
      </c>
      <c r="O91">
        <v>7999</v>
      </c>
      <c r="P91" t="s">
        <v>299</v>
      </c>
      <c r="Q91" t="s">
        <v>300</v>
      </c>
      <c r="R91" t="s">
        <v>513</v>
      </c>
      <c r="S91" s="43">
        <v>1115.3399999999999</v>
      </c>
      <c r="U91" s="43">
        <v>21</v>
      </c>
      <c r="IF91">
        <v>7999</v>
      </c>
      <c r="IG91" t="s">
        <v>299</v>
      </c>
      <c r="IH91" t="s">
        <v>298</v>
      </c>
      <c r="IK91">
        <v>-2</v>
      </c>
      <c r="IL91" t="s">
        <v>278</v>
      </c>
      <c r="IM91" t="s">
        <v>279</v>
      </c>
      <c r="IN91" t="s">
        <v>474</v>
      </c>
      <c r="IP91" t="s">
        <v>477</v>
      </c>
    </row>
    <row r="92" spans="1:250" x14ac:dyDescent="0.35">
      <c r="A92">
        <v>16255</v>
      </c>
      <c r="B92">
        <v>-922729984</v>
      </c>
      <c r="C92">
        <v>1837</v>
      </c>
      <c r="D92" t="s">
        <v>272</v>
      </c>
      <c r="E92" t="s">
        <v>273</v>
      </c>
      <c r="F92">
        <v>5062</v>
      </c>
      <c r="G92" t="s">
        <v>294</v>
      </c>
      <c r="H92" t="s">
        <v>295</v>
      </c>
      <c r="I92">
        <v>513</v>
      </c>
      <c r="J92" t="s">
        <v>545</v>
      </c>
      <c r="K92" t="s">
        <v>546</v>
      </c>
      <c r="L92">
        <v>7999</v>
      </c>
      <c r="M92" t="s">
        <v>299</v>
      </c>
      <c r="N92" t="s">
        <v>300</v>
      </c>
      <c r="O92">
        <v>7999</v>
      </c>
      <c r="P92" t="s">
        <v>299</v>
      </c>
      <c r="Q92" t="s">
        <v>300</v>
      </c>
      <c r="R92" t="s">
        <v>513</v>
      </c>
      <c r="S92" s="43">
        <v>0</v>
      </c>
      <c r="U92" s="43">
        <v>21</v>
      </c>
      <c r="IF92">
        <v>7999</v>
      </c>
      <c r="IG92" t="s">
        <v>299</v>
      </c>
      <c r="IH92" t="s">
        <v>298</v>
      </c>
      <c r="IK92">
        <v>-2</v>
      </c>
      <c r="IL92" t="s">
        <v>278</v>
      </c>
      <c r="IM92" t="s">
        <v>279</v>
      </c>
      <c r="IN92" t="s">
        <v>474</v>
      </c>
      <c r="IP92" t="s">
        <v>477</v>
      </c>
    </row>
    <row r="93" spans="1:250" x14ac:dyDescent="0.35">
      <c r="A93">
        <v>16256</v>
      </c>
      <c r="B93">
        <v>-922729984</v>
      </c>
      <c r="C93">
        <v>1837</v>
      </c>
      <c r="D93" t="s">
        <v>272</v>
      </c>
      <c r="E93" t="s">
        <v>273</v>
      </c>
      <c r="F93">
        <v>5062</v>
      </c>
      <c r="G93" t="s">
        <v>294</v>
      </c>
      <c r="H93" t="s">
        <v>295</v>
      </c>
      <c r="I93">
        <v>509</v>
      </c>
      <c r="J93" t="s">
        <v>547</v>
      </c>
      <c r="K93" t="s">
        <v>548</v>
      </c>
      <c r="L93">
        <v>7999</v>
      </c>
      <c r="M93" t="s">
        <v>299</v>
      </c>
      <c r="N93" t="s">
        <v>300</v>
      </c>
      <c r="O93">
        <v>7999</v>
      </c>
      <c r="P93" t="s">
        <v>299</v>
      </c>
      <c r="Q93" t="s">
        <v>300</v>
      </c>
      <c r="R93" t="s">
        <v>513</v>
      </c>
      <c r="S93" s="43">
        <v>215.46</v>
      </c>
      <c r="U93" s="43">
        <v>21</v>
      </c>
      <c r="IF93">
        <v>7999</v>
      </c>
      <c r="IG93" t="s">
        <v>299</v>
      </c>
      <c r="IH93" t="s">
        <v>298</v>
      </c>
      <c r="IK93">
        <v>-2</v>
      </c>
      <c r="IL93" t="s">
        <v>278</v>
      </c>
      <c r="IM93" t="s">
        <v>279</v>
      </c>
      <c r="IN93" t="s">
        <v>474</v>
      </c>
      <c r="IP93" t="s">
        <v>477</v>
      </c>
    </row>
    <row r="94" spans="1:250" x14ac:dyDescent="0.35">
      <c r="A94">
        <v>16257</v>
      </c>
      <c r="B94">
        <v>-922729984</v>
      </c>
      <c r="C94">
        <v>1837</v>
      </c>
      <c r="D94" t="s">
        <v>272</v>
      </c>
      <c r="E94" t="s">
        <v>273</v>
      </c>
      <c r="F94">
        <v>5062</v>
      </c>
      <c r="G94" t="s">
        <v>294</v>
      </c>
      <c r="H94" t="s">
        <v>295</v>
      </c>
      <c r="I94">
        <v>507</v>
      </c>
      <c r="J94" t="s">
        <v>549</v>
      </c>
      <c r="K94" t="s">
        <v>550</v>
      </c>
      <c r="L94">
        <v>7999</v>
      </c>
      <c r="M94" t="s">
        <v>299</v>
      </c>
      <c r="N94" t="s">
        <v>300</v>
      </c>
      <c r="O94">
        <v>7999</v>
      </c>
      <c r="P94" t="s">
        <v>299</v>
      </c>
      <c r="Q94" t="s">
        <v>300</v>
      </c>
      <c r="R94" t="s">
        <v>513</v>
      </c>
      <c r="S94" s="43">
        <v>772.33</v>
      </c>
      <c r="U94" s="43">
        <v>21</v>
      </c>
      <c r="IF94">
        <v>7999</v>
      </c>
      <c r="IG94" t="s">
        <v>299</v>
      </c>
      <c r="IH94" t="s">
        <v>298</v>
      </c>
      <c r="IK94">
        <v>-2</v>
      </c>
      <c r="IL94" t="s">
        <v>278</v>
      </c>
      <c r="IM94" t="s">
        <v>279</v>
      </c>
      <c r="IN94" t="s">
        <v>474</v>
      </c>
      <c r="IP94" t="s">
        <v>477</v>
      </c>
    </row>
    <row r="95" spans="1:250" x14ac:dyDescent="0.35">
      <c r="A95">
        <v>16258</v>
      </c>
      <c r="B95">
        <v>-922729984</v>
      </c>
      <c r="C95">
        <v>1837</v>
      </c>
      <c r="D95" t="s">
        <v>272</v>
      </c>
      <c r="E95" t="s">
        <v>273</v>
      </c>
      <c r="F95">
        <v>7057</v>
      </c>
      <c r="G95" t="s">
        <v>290</v>
      </c>
      <c r="H95" t="s">
        <v>291</v>
      </c>
      <c r="I95">
        <v>513</v>
      </c>
      <c r="J95" t="s">
        <v>545</v>
      </c>
      <c r="K95" t="s">
        <v>546</v>
      </c>
      <c r="L95">
        <v>7999</v>
      </c>
      <c r="M95" t="s">
        <v>299</v>
      </c>
      <c r="N95" t="s">
        <v>300</v>
      </c>
      <c r="O95">
        <v>7999</v>
      </c>
      <c r="P95" t="s">
        <v>299</v>
      </c>
      <c r="Q95" t="s">
        <v>300</v>
      </c>
      <c r="R95" t="s">
        <v>513</v>
      </c>
      <c r="S95" s="43">
        <v>1927.59</v>
      </c>
      <c r="U95" s="43">
        <v>21</v>
      </c>
      <c r="IF95">
        <v>7999</v>
      </c>
      <c r="IG95" t="s">
        <v>299</v>
      </c>
      <c r="IH95" t="s">
        <v>292</v>
      </c>
      <c r="IK95">
        <v>-2</v>
      </c>
      <c r="IL95" t="s">
        <v>278</v>
      </c>
      <c r="IM95" t="s">
        <v>279</v>
      </c>
      <c r="IN95" t="s">
        <v>471</v>
      </c>
      <c r="IP95" t="s">
        <v>478</v>
      </c>
    </row>
    <row r="96" spans="1:250" x14ac:dyDescent="0.35">
      <c r="A96">
        <v>16259</v>
      </c>
      <c r="B96">
        <v>-922729984</v>
      </c>
      <c r="C96">
        <v>1837</v>
      </c>
      <c r="D96" t="s">
        <v>272</v>
      </c>
      <c r="E96" t="s">
        <v>273</v>
      </c>
      <c r="F96">
        <v>7057</v>
      </c>
      <c r="G96" t="s">
        <v>290</v>
      </c>
      <c r="H96" t="s">
        <v>291</v>
      </c>
      <c r="I96">
        <v>509</v>
      </c>
      <c r="J96" t="s">
        <v>547</v>
      </c>
      <c r="K96" t="s">
        <v>548</v>
      </c>
      <c r="L96">
        <v>7999</v>
      </c>
      <c r="M96" t="s">
        <v>299</v>
      </c>
      <c r="N96" t="s">
        <v>300</v>
      </c>
      <c r="O96">
        <v>7999</v>
      </c>
      <c r="P96" t="s">
        <v>299</v>
      </c>
      <c r="Q96" t="s">
        <v>300</v>
      </c>
      <c r="R96" t="s">
        <v>513</v>
      </c>
      <c r="S96" s="43">
        <v>1378.71</v>
      </c>
      <c r="U96" s="43">
        <v>21</v>
      </c>
      <c r="IF96">
        <v>7999</v>
      </c>
      <c r="IG96" t="s">
        <v>299</v>
      </c>
      <c r="IH96" t="s">
        <v>292</v>
      </c>
      <c r="IK96">
        <v>-2</v>
      </c>
      <c r="IL96" t="s">
        <v>278</v>
      </c>
      <c r="IM96" t="s">
        <v>279</v>
      </c>
      <c r="IN96" t="s">
        <v>471</v>
      </c>
      <c r="IP96" t="s">
        <v>478</v>
      </c>
    </row>
    <row r="97" spans="1:250" x14ac:dyDescent="0.35">
      <c r="A97">
        <v>16260</v>
      </c>
      <c r="B97">
        <v>-922729984</v>
      </c>
      <c r="C97">
        <v>1837</v>
      </c>
      <c r="D97" t="s">
        <v>272</v>
      </c>
      <c r="E97" t="s">
        <v>273</v>
      </c>
      <c r="F97">
        <v>7057</v>
      </c>
      <c r="G97" t="s">
        <v>290</v>
      </c>
      <c r="H97" t="s">
        <v>291</v>
      </c>
      <c r="I97">
        <v>507</v>
      </c>
      <c r="J97" t="s">
        <v>549</v>
      </c>
      <c r="K97" t="s">
        <v>550</v>
      </c>
      <c r="L97">
        <v>7999</v>
      </c>
      <c r="M97" t="s">
        <v>299</v>
      </c>
      <c r="N97" t="s">
        <v>300</v>
      </c>
      <c r="O97">
        <v>7999</v>
      </c>
      <c r="P97" t="s">
        <v>299</v>
      </c>
      <c r="Q97" t="s">
        <v>300</v>
      </c>
      <c r="R97" t="s">
        <v>513</v>
      </c>
      <c r="S97" s="43">
        <v>574.08000000000004</v>
      </c>
      <c r="U97" s="43">
        <v>21</v>
      </c>
      <c r="IF97">
        <v>7999</v>
      </c>
      <c r="IG97" t="s">
        <v>299</v>
      </c>
      <c r="IH97" t="s">
        <v>292</v>
      </c>
      <c r="IK97">
        <v>-2</v>
      </c>
      <c r="IL97" t="s">
        <v>278</v>
      </c>
      <c r="IM97" t="s">
        <v>279</v>
      </c>
      <c r="IN97" t="s">
        <v>471</v>
      </c>
      <c r="IP97" t="s">
        <v>478</v>
      </c>
    </row>
    <row r="98" spans="1:250" x14ac:dyDescent="0.35">
      <c r="A98">
        <v>16261</v>
      </c>
      <c r="B98">
        <v>-922729984</v>
      </c>
      <c r="C98">
        <v>1837</v>
      </c>
      <c r="D98" t="s">
        <v>272</v>
      </c>
      <c r="E98" t="s">
        <v>273</v>
      </c>
      <c r="F98">
        <v>5062</v>
      </c>
      <c r="G98" t="s">
        <v>294</v>
      </c>
      <c r="H98" t="s">
        <v>295</v>
      </c>
      <c r="I98">
        <v>528</v>
      </c>
      <c r="J98" t="s">
        <v>531</v>
      </c>
      <c r="K98" t="s">
        <v>532</v>
      </c>
      <c r="L98">
        <v>7999</v>
      </c>
      <c r="M98" t="s">
        <v>299</v>
      </c>
      <c r="N98" t="s">
        <v>300</v>
      </c>
      <c r="O98">
        <v>7999</v>
      </c>
      <c r="P98" t="s">
        <v>299</v>
      </c>
      <c r="Q98" t="s">
        <v>300</v>
      </c>
      <c r="R98" t="s">
        <v>513</v>
      </c>
      <c r="S98" s="43">
        <v>522.66</v>
      </c>
      <c r="U98" s="43">
        <v>21</v>
      </c>
      <c r="IF98">
        <v>7999</v>
      </c>
      <c r="IG98" t="s">
        <v>299</v>
      </c>
      <c r="IH98" t="s">
        <v>298</v>
      </c>
      <c r="IK98">
        <v>-2</v>
      </c>
      <c r="IL98" t="s">
        <v>278</v>
      </c>
      <c r="IM98" t="s">
        <v>279</v>
      </c>
      <c r="IN98" t="s">
        <v>474</v>
      </c>
      <c r="IP98" t="s">
        <v>477</v>
      </c>
    </row>
    <row r="99" spans="1:250" x14ac:dyDescent="0.35">
      <c r="A99">
        <v>16262</v>
      </c>
      <c r="B99">
        <v>-922729984</v>
      </c>
      <c r="C99">
        <v>1837</v>
      </c>
      <c r="D99" t="s">
        <v>272</v>
      </c>
      <c r="E99" t="s">
        <v>273</v>
      </c>
      <c r="F99">
        <v>5062</v>
      </c>
      <c r="G99" t="s">
        <v>294</v>
      </c>
      <c r="H99" t="s">
        <v>295</v>
      </c>
      <c r="I99">
        <v>527</v>
      </c>
      <c r="J99" t="s">
        <v>535</v>
      </c>
      <c r="K99" t="s">
        <v>536</v>
      </c>
      <c r="L99">
        <v>7999</v>
      </c>
      <c r="M99" t="s">
        <v>299</v>
      </c>
      <c r="N99" t="s">
        <v>300</v>
      </c>
      <c r="O99">
        <v>7999</v>
      </c>
      <c r="P99" t="s">
        <v>299</v>
      </c>
      <c r="Q99" t="s">
        <v>300</v>
      </c>
      <c r="R99" t="s">
        <v>513</v>
      </c>
      <c r="S99" s="43">
        <v>412.82</v>
      </c>
      <c r="U99" s="43">
        <v>21</v>
      </c>
      <c r="IF99">
        <v>7999</v>
      </c>
      <c r="IG99" t="s">
        <v>299</v>
      </c>
      <c r="IH99" t="s">
        <v>298</v>
      </c>
      <c r="IK99">
        <v>-2</v>
      </c>
      <c r="IL99" t="s">
        <v>278</v>
      </c>
      <c r="IM99" t="s">
        <v>279</v>
      </c>
      <c r="IN99" t="s">
        <v>474</v>
      </c>
      <c r="IP99" t="s">
        <v>477</v>
      </c>
    </row>
    <row r="100" spans="1:250" x14ac:dyDescent="0.35">
      <c r="A100">
        <v>16263</v>
      </c>
      <c r="B100">
        <v>-922729984</v>
      </c>
      <c r="C100">
        <v>1837</v>
      </c>
      <c r="D100" t="s">
        <v>272</v>
      </c>
      <c r="E100" t="s">
        <v>273</v>
      </c>
      <c r="F100">
        <v>5062</v>
      </c>
      <c r="G100" t="s">
        <v>294</v>
      </c>
      <c r="H100" t="s">
        <v>295</v>
      </c>
      <c r="I100">
        <v>523</v>
      </c>
      <c r="J100" t="s">
        <v>537</v>
      </c>
      <c r="K100" t="s">
        <v>538</v>
      </c>
      <c r="L100">
        <v>7999</v>
      </c>
      <c r="M100" t="s">
        <v>299</v>
      </c>
      <c r="N100" t="s">
        <v>300</v>
      </c>
      <c r="O100">
        <v>7999</v>
      </c>
      <c r="P100" t="s">
        <v>299</v>
      </c>
      <c r="Q100" t="s">
        <v>300</v>
      </c>
      <c r="R100" t="s">
        <v>513</v>
      </c>
      <c r="S100" s="43">
        <v>488.82</v>
      </c>
      <c r="U100" s="43">
        <v>21</v>
      </c>
      <c r="IF100">
        <v>7999</v>
      </c>
      <c r="IG100" t="s">
        <v>299</v>
      </c>
      <c r="IH100" t="s">
        <v>298</v>
      </c>
      <c r="IK100">
        <v>-2</v>
      </c>
      <c r="IL100" t="s">
        <v>278</v>
      </c>
      <c r="IM100" t="s">
        <v>279</v>
      </c>
      <c r="IN100" t="s">
        <v>474</v>
      </c>
      <c r="IP100" t="s">
        <v>477</v>
      </c>
    </row>
    <row r="101" spans="1:250" x14ac:dyDescent="0.35">
      <c r="A101">
        <v>16264</v>
      </c>
      <c r="B101">
        <v>-922729984</v>
      </c>
      <c r="C101">
        <v>1837</v>
      </c>
      <c r="D101" t="s">
        <v>272</v>
      </c>
      <c r="E101" t="s">
        <v>273</v>
      </c>
      <c r="F101">
        <v>7057</v>
      </c>
      <c r="G101" t="s">
        <v>290</v>
      </c>
      <c r="H101" t="s">
        <v>291</v>
      </c>
      <c r="I101">
        <v>528</v>
      </c>
      <c r="J101" t="s">
        <v>531</v>
      </c>
      <c r="K101" t="s">
        <v>532</v>
      </c>
      <c r="L101">
        <v>7999</v>
      </c>
      <c r="M101" t="s">
        <v>299</v>
      </c>
      <c r="N101" t="s">
        <v>300</v>
      </c>
      <c r="O101">
        <v>7999</v>
      </c>
      <c r="P101" t="s">
        <v>299</v>
      </c>
      <c r="Q101" t="s">
        <v>300</v>
      </c>
      <c r="R101" t="s">
        <v>513</v>
      </c>
      <c r="S101" s="43">
        <v>790.2</v>
      </c>
      <c r="U101" s="43">
        <v>21</v>
      </c>
      <c r="IF101">
        <v>7999</v>
      </c>
      <c r="IG101" t="s">
        <v>299</v>
      </c>
      <c r="IH101" t="s">
        <v>292</v>
      </c>
      <c r="IK101">
        <v>-2</v>
      </c>
      <c r="IL101" t="s">
        <v>278</v>
      </c>
      <c r="IM101" t="s">
        <v>279</v>
      </c>
      <c r="IN101" t="s">
        <v>471</v>
      </c>
      <c r="IP101" t="s">
        <v>478</v>
      </c>
    </row>
    <row r="102" spans="1:250" x14ac:dyDescent="0.35">
      <c r="A102">
        <v>16265</v>
      </c>
      <c r="B102">
        <v>-922729984</v>
      </c>
      <c r="C102">
        <v>1837</v>
      </c>
      <c r="D102" t="s">
        <v>272</v>
      </c>
      <c r="E102" t="s">
        <v>273</v>
      </c>
      <c r="F102">
        <v>7057</v>
      </c>
      <c r="G102" t="s">
        <v>290</v>
      </c>
      <c r="H102" t="s">
        <v>291</v>
      </c>
      <c r="I102">
        <v>527</v>
      </c>
      <c r="J102" t="s">
        <v>535</v>
      </c>
      <c r="K102" t="s">
        <v>536</v>
      </c>
      <c r="L102">
        <v>7999</v>
      </c>
      <c r="M102" t="s">
        <v>299</v>
      </c>
      <c r="N102" t="s">
        <v>300</v>
      </c>
      <c r="O102">
        <v>7999</v>
      </c>
      <c r="P102" t="s">
        <v>299</v>
      </c>
      <c r="Q102" t="s">
        <v>300</v>
      </c>
      <c r="R102" t="s">
        <v>513</v>
      </c>
      <c r="S102" s="43">
        <v>243.95</v>
      </c>
      <c r="U102" s="43">
        <v>21</v>
      </c>
      <c r="IF102">
        <v>7999</v>
      </c>
      <c r="IG102" t="s">
        <v>299</v>
      </c>
      <c r="IH102" t="s">
        <v>292</v>
      </c>
      <c r="IK102">
        <v>-2</v>
      </c>
      <c r="IL102" t="s">
        <v>278</v>
      </c>
      <c r="IM102" t="s">
        <v>279</v>
      </c>
      <c r="IN102" t="s">
        <v>471</v>
      </c>
      <c r="IP102" t="s">
        <v>478</v>
      </c>
    </row>
    <row r="103" spans="1:250" x14ac:dyDescent="0.35">
      <c r="A103">
        <v>16266</v>
      </c>
      <c r="B103">
        <v>-922729984</v>
      </c>
      <c r="C103">
        <v>1837</v>
      </c>
      <c r="D103" t="s">
        <v>272</v>
      </c>
      <c r="E103" t="s">
        <v>273</v>
      </c>
      <c r="F103">
        <v>7057</v>
      </c>
      <c r="G103" t="s">
        <v>290</v>
      </c>
      <c r="H103" t="s">
        <v>291</v>
      </c>
      <c r="I103">
        <v>523</v>
      </c>
      <c r="J103" t="s">
        <v>537</v>
      </c>
      <c r="K103" t="s">
        <v>538</v>
      </c>
      <c r="L103">
        <v>7999</v>
      </c>
      <c r="M103" t="s">
        <v>299</v>
      </c>
      <c r="N103" t="s">
        <v>300</v>
      </c>
      <c r="O103">
        <v>7999</v>
      </c>
      <c r="P103" t="s">
        <v>299</v>
      </c>
      <c r="Q103" t="s">
        <v>300</v>
      </c>
      <c r="R103" t="s">
        <v>513</v>
      </c>
      <c r="S103" s="43">
        <v>2484.37</v>
      </c>
      <c r="U103" s="43">
        <v>21</v>
      </c>
      <c r="IF103">
        <v>7999</v>
      </c>
      <c r="IG103" t="s">
        <v>299</v>
      </c>
      <c r="IH103" t="s">
        <v>292</v>
      </c>
      <c r="IK103">
        <v>-2</v>
      </c>
      <c r="IL103" t="s">
        <v>278</v>
      </c>
      <c r="IM103" t="s">
        <v>279</v>
      </c>
      <c r="IN103" t="s">
        <v>471</v>
      </c>
      <c r="IP103" t="s">
        <v>478</v>
      </c>
    </row>
    <row r="104" spans="1:250" x14ac:dyDescent="0.35">
      <c r="A104">
        <v>16267</v>
      </c>
      <c r="B104">
        <v>-922729984</v>
      </c>
      <c r="C104">
        <v>1837</v>
      </c>
      <c r="D104" t="s">
        <v>272</v>
      </c>
      <c r="E104" t="s">
        <v>273</v>
      </c>
      <c r="F104">
        <v>7057</v>
      </c>
      <c r="G104" t="s">
        <v>290</v>
      </c>
      <c r="H104" t="s">
        <v>291</v>
      </c>
      <c r="I104">
        <v>521</v>
      </c>
      <c r="J104" t="s">
        <v>539</v>
      </c>
      <c r="K104" t="s">
        <v>540</v>
      </c>
      <c r="L104">
        <v>7999</v>
      </c>
      <c r="M104" t="s">
        <v>299</v>
      </c>
      <c r="N104" t="s">
        <v>300</v>
      </c>
      <c r="O104">
        <v>7999</v>
      </c>
      <c r="P104" t="s">
        <v>299</v>
      </c>
      <c r="Q104" t="s">
        <v>300</v>
      </c>
      <c r="R104" t="s">
        <v>513</v>
      </c>
      <c r="S104" s="43">
        <v>1362.57</v>
      </c>
      <c r="U104" s="43">
        <v>21</v>
      </c>
      <c r="IF104">
        <v>7999</v>
      </c>
      <c r="IG104" t="s">
        <v>299</v>
      </c>
      <c r="IH104" t="s">
        <v>292</v>
      </c>
      <c r="IK104">
        <v>-2</v>
      </c>
      <c r="IL104" t="s">
        <v>278</v>
      </c>
      <c r="IM104" t="s">
        <v>279</v>
      </c>
      <c r="IN104" t="s">
        <v>471</v>
      </c>
      <c r="IP104" t="s">
        <v>478</v>
      </c>
    </row>
    <row r="105" spans="1:250" x14ac:dyDescent="0.35">
      <c r="A105">
        <v>16268</v>
      </c>
      <c r="B105">
        <v>-922729984</v>
      </c>
      <c r="C105">
        <v>1837</v>
      </c>
      <c r="D105" t="s">
        <v>272</v>
      </c>
      <c r="E105" t="s">
        <v>273</v>
      </c>
      <c r="F105">
        <v>7057</v>
      </c>
      <c r="G105" t="s">
        <v>290</v>
      </c>
      <c r="H105" t="s">
        <v>291</v>
      </c>
      <c r="I105">
        <v>519</v>
      </c>
      <c r="J105" t="s">
        <v>541</v>
      </c>
      <c r="K105" t="s">
        <v>542</v>
      </c>
      <c r="L105">
        <v>7999</v>
      </c>
      <c r="M105" t="s">
        <v>299</v>
      </c>
      <c r="N105" t="s">
        <v>300</v>
      </c>
      <c r="O105">
        <v>7999</v>
      </c>
      <c r="P105" t="s">
        <v>299</v>
      </c>
      <c r="Q105" t="s">
        <v>300</v>
      </c>
      <c r="R105" t="s">
        <v>513</v>
      </c>
      <c r="S105" s="43">
        <v>1025.1199999999999</v>
      </c>
      <c r="U105" s="43">
        <v>21</v>
      </c>
      <c r="IF105">
        <v>7999</v>
      </c>
      <c r="IG105" t="s">
        <v>299</v>
      </c>
      <c r="IH105" t="s">
        <v>292</v>
      </c>
      <c r="IK105">
        <v>-2</v>
      </c>
      <c r="IL105" t="s">
        <v>278</v>
      </c>
      <c r="IM105" t="s">
        <v>279</v>
      </c>
      <c r="IN105" t="s">
        <v>471</v>
      </c>
      <c r="IP105" t="s">
        <v>478</v>
      </c>
    </row>
    <row r="106" spans="1:250" x14ac:dyDescent="0.35">
      <c r="A106">
        <v>16269</v>
      </c>
      <c r="B106">
        <v>-922729984</v>
      </c>
      <c r="C106">
        <v>1837</v>
      </c>
      <c r="D106" t="s">
        <v>272</v>
      </c>
      <c r="E106" t="s">
        <v>273</v>
      </c>
      <c r="F106">
        <v>7057</v>
      </c>
      <c r="G106" t="s">
        <v>290</v>
      </c>
      <c r="H106" t="s">
        <v>291</v>
      </c>
      <c r="I106">
        <v>515</v>
      </c>
      <c r="J106" t="s">
        <v>543</v>
      </c>
      <c r="K106" t="s">
        <v>544</v>
      </c>
      <c r="L106">
        <v>7999</v>
      </c>
      <c r="M106" t="s">
        <v>299</v>
      </c>
      <c r="N106" t="s">
        <v>300</v>
      </c>
      <c r="O106">
        <v>7999</v>
      </c>
      <c r="P106" t="s">
        <v>299</v>
      </c>
      <c r="Q106" t="s">
        <v>300</v>
      </c>
      <c r="R106" t="s">
        <v>513</v>
      </c>
      <c r="S106" s="43">
        <v>1876.2</v>
      </c>
      <c r="U106" s="43">
        <v>21</v>
      </c>
      <c r="IF106">
        <v>7999</v>
      </c>
      <c r="IG106" t="s">
        <v>299</v>
      </c>
      <c r="IH106" t="s">
        <v>292</v>
      </c>
      <c r="IK106">
        <v>-2</v>
      </c>
      <c r="IL106" t="s">
        <v>278</v>
      </c>
      <c r="IM106" t="s">
        <v>279</v>
      </c>
      <c r="IN106" t="s">
        <v>471</v>
      </c>
      <c r="IP106" t="s">
        <v>478</v>
      </c>
    </row>
    <row r="107" spans="1:250" x14ac:dyDescent="0.35">
      <c r="A107">
        <v>16270</v>
      </c>
      <c r="B107">
        <v>-922729984</v>
      </c>
      <c r="C107">
        <v>1837</v>
      </c>
      <c r="D107" t="s">
        <v>272</v>
      </c>
      <c r="E107" t="s">
        <v>273</v>
      </c>
      <c r="F107">
        <v>19011</v>
      </c>
      <c r="G107" t="s">
        <v>318</v>
      </c>
      <c r="H107" t="s">
        <v>319</v>
      </c>
      <c r="I107">
        <v>515</v>
      </c>
      <c r="J107" t="s">
        <v>543</v>
      </c>
      <c r="K107" t="s">
        <v>544</v>
      </c>
      <c r="L107">
        <v>12391</v>
      </c>
      <c r="M107" t="s">
        <v>303</v>
      </c>
      <c r="N107" t="s">
        <v>304</v>
      </c>
      <c r="O107">
        <v>12391</v>
      </c>
      <c r="P107" t="s">
        <v>303</v>
      </c>
      <c r="Q107" t="s">
        <v>304</v>
      </c>
      <c r="R107" t="s">
        <v>513</v>
      </c>
      <c r="S107" s="43">
        <v>7031.9</v>
      </c>
      <c r="U107" s="43">
        <v>21</v>
      </c>
      <c r="IF107">
        <v>12391</v>
      </c>
      <c r="IG107" t="s">
        <v>303</v>
      </c>
      <c r="IH107" t="s">
        <v>322</v>
      </c>
      <c r="IK107">
        <v>-2</v>
      </c>
      <c r="IL107" t="s">
        <v>278</v>
      </c>
      <c r="IM107" t="s">
        <v>279</v>
      </c>
      <c r="IN107" t="s">
        <v>484</v>
      </c>
      <c r="IP107" t="s">
        <v>511</v>
      </c>
    </row>
    <row r="108" spans="1:250" x14ac:dyDescent="0.35">
      <c r="A108">
        <v>16271</v>
      </c>
      <c r="B108">
        <v>-922729984</v>
      </c>
      <c r="C108">
        <v>1837</v>
      </c>
      <c r="D108" t="s">
        <v>272</v>
      </c>
      <c r="E108" t="s">
        <v>273</v>
      </c>
      <c r="F108">
        <v>19011</v>
      </c>
      <c r="G108" t="s">
        <v>318</v>
      </c>
      <c r="H108" t="s">
        <v>319</v>
      </c>
      <c r="I108">
        <v>513</v>
      </c>
      <c r="J108" t="s">
        <v>545</v>
      </c>
      <c r="K108" t="s">
        <v>546</v>
      </c>
      <c r="L108">
        <v>12391</v>
      </c>
      <c r="M108" t="s">
        <v>303</v>
      </c>
      <c r="N108" t="s">
        <v>304</v>
      </c>
      <c r="O108">
        <v>12391</v>
      </c>
      <c r="P108" t="s">
        <v>303</v>
      </c>
      <c r="Q108" t="s">
        <v>304</v>
      </c>
      <c r="R108" t="s">
        <v>513</v>
      </c>
      <c r="S108" s="43">
        <v>5937.67</v>
      </c>
      <c r="U108" s="43">
        <v>21</v>
      </c>
      <c r="IF108">
        <v>12391</v>
      </c>
      <c r="IG108" t="s">
        <v>303</v>
      </c>
      <c r="IH108" t="s">
        <v>322</v>
      </c>
      <c r="IK108">
        <v>-2</v>
      </c>
      <c r="IL108" t="s">
        <v>278</v>
      </c>
      <c r="IM108" t="s">
        <v>279</v>
      </c>
      <c r="IN108" t="s">
        <v>484</v>
      </c>
      <c r="IP108" t="s">
        <v>511</v>
      </c>
    </row>
    <row r="109" spans="1:250" x14ac:dyDescent="0.35">
      <c r="A109">
        <v>16272</v>
      </c>
      <c r="B109">
        <v>-922729984</v>
      </c>
      <c r="C109">
        <v>1837</v>
      </c>
      <c r="D109" t="s">
        <v>272</v>
      </c>
      <c r="E109" t="s">
        <v>273</v>
      </c>
      <c r="F109">
        <v>19011</v>
      </c>
      <c r="G109" t="s">
        <v>318</v>
      </c>
      <c r="H109" t="s">
        <v>319</v>
      </c>
      <c r="I109">
        <v>509</v>
      </c>
      <c r="J109" t="s">
        <v>547</v>
      </c>
      <c r="K109" t="s">
        <v>548</v>
      </c>
      <c r="L109">
        <v>12391</v>
      </c>
      <c r="M109" t="s">
        <v>303</v>
      </c>
      <c r="N109" t="s">
        <v>304</v>
      </c>
      <c r="O109">
        <v>12391</v>
      </c>
      <c r="P109" t="s">
        <v>303</v>
      </c>
      <c r="Q109" t="s">
        <v>304</v>
      </c>
      <c r="R109" t="s">
        <v>513</v>
      </c>
      <c r="S109" s="43">
        <v>1470.13</v>
      </c>
      <c r="U109" s="43">
        <v>21</v>
      </c>
      <c r="IF109">
        <v>12391</v>
      </c>
      <c r="IG109" t="s">
        <v>303</v>
      </c>
      <c r="IH109" t="s">
        <v>322</v>
      </c>
      <c r="IK109">
        <v>-2</v>
      </c>
      <c r="IL109" t="s">
        <v>278</v>
      </c>
      <c r="IM109" t="s">
        <v>279</v>
      </c>
      <c r="IN109" t="s">
        <v>484</v>
      </c>
      <c r="IP109" t="s">
        <v>511</v>
      </c>
    </row>
    <row r="110" spans="1:250" x14ac:dyDescent="0.35">
      <c r="A110">
        <v>16273</v>
      </c>
      <c r="B110">
        <v>-922729984</v>
      </c>
      <c r="C110">
        <v>1837</v>
      </c>
      <c r="D110" t="s">
        <v>272</v>
      </c>
      <c r="E110" t="s">
        <v>273</v>
      </c>
      <c r="F110">
        <v>19011</v>
      </c>
      <c r="G110" t="s">
        <v>318</v>
      </c>
      <c r="H110" t="s">
        <v>319</v>
      </c>
      <c r="I110">
        <v>507</v>
      </c>
      <c r="J110" t="s">
        <v>549</v>
      </c>
      <c r="K110" t="s">
        <v>550</v>
      </c>
      <c r="L110">
        <v>12391</v>
      </c>
      <c r="M110" t="s">
        <v>303</v>
      </c>
      <c r="N110" t="s">
        <v>304</v>
      </c>
      <c r="O110">
        <v>12391</v>
      </c>
      <c r="P110" t="s">
        <v>303</v>
      </c>
      <c r="Q110" t="s">
        <v>304</v>
      </c>
      <c r="R110" t="s">
        <v>513</v>
      </c>
      <c r="S110" s="43">
        <v>1232.5999999999999</v>
      </c>
      <c r="U110" s="43">
        <v>21</v>
      </c>
      <c r="IF110">
        <v>12391</v>
      </c>
      <c r="IG110" t="s">
        <v>303</v>
      </c>
      <c r="IH110" t="s">
        <v>322</v>
      </c>
      <c r="IK110">
        <v>-2</v>
      </c>
      <c r="IL110" t="s">
        <v>278</v>
      </c>
      <c r="IM110" t="s">
        <v>279</v>
      </c>
      <c r="IN110" t="s">
        <v>484</v>
      </c>
      <c r="IP110" t="s">
        <v>511</v>
      </c>
    </row>
    <row r="111" spans="1:250" x14ac:dyDescent="0.35">
      <c r="A111">
        <v>16274</v>
      </c>
      <c r="B111">
        <v>-922729984</v>
      </c>
      <c r="C111">
        <v>1837</v>
      </c>
      <c r="D111" t="s">
        <v>272</v>
      </c>
      <c r="E111" t="s">
        <v>273</v>
      </c>
      <c r="F111">
        <v>7057</v>
      </c>
      <c r="G111" t="s">
        <v>290</v>
      </c>
      <c r="H111" t="s">
        <v>291</v>
      </c>
      <c r="I111">
        <v>509</v>
      </c>
      <c r="J111" t="s">
        <v>547</v>
      </c>
      <c r="K111" t="s">
        <v>548</v>
      </c>
      <c r="L111">
        <v>12390</v>
      </c>
      <c r="M111" t="s">
        <v>301</v>
      </c>
      <c r="N111" t="s">
        <v>302</v>
      </c>
      <c r="O111">
        <v>12390</v>
      </c>
      <c r="P111" t="s">
        <v>301</v>
      </c>
      <c r="Q111" t="s">
        <v>302</v>
      </c>
      <c r="R111" t="s">
        <v>513</v>
      </c>
      <c r="S111" s="43">
        <v>0</v>
      </c>
      <c r="U111" s="43">
        <v>21</v>
      </c>
      <c r="IF111">
        <v>12390</v>
      </c>
      <c r="IG111" t="s">
        <v>301</v>
      </c>
      <c r="IH111" t="s">
        <v>292</v>
      </c>
      <c r="IK111">
        <v>-2</v>
      </c>
      <c r="IL111" t="s">
        <v>278</v>
      </c>
      <c r="IM111" t="s">
        <v>279</v>
      </c>
      <c r="IN111" t="s">
        <v>471</v>
      </c>
      <c r="IP111" t="s">
        <v>479</v>
      </c>
    </row>
    <row r="112" spans="1:250" x14ac:dyDescent="0.35">
      <c r="A112">
        <v>16275</v>
      </c>
      <c r="B112">
        <v>-922729984</v>
      </c>
      <c r="C112">
        <v>1837</v>
      </c>
      <c r="D112" t="s">
        <v>272</v>
      </c>
      <c r="E112" t="s">
        <v>273</v>
      </c>
      <c r="F112">
        <v>7057</v>
      </c>
      <c r="G112" t="s">
        <v>290</v>
      </c>
      <c r="H112" t="s">
        <v>291</v>
      </c>
      <c r="I112">
        <v>507</v>
      </c>
      <c r="J112" t="s">
        <v>549</v>
      </c>
      <c r="K112" t="s">
        <v>550</v>
      </c>
      <c r="L112">
        <v>12390</v>
      </c>
      <c r="M112" t="s">
        <v>301</v>
      </c>
      <c r="N112" t="s">
        <v>302</v>
      </c>
      <c r="O112">
        <v>12390</v>
      </c>
      <c r="P112" t="s">
        <v>301</v>
      </c>
      <c r="Q112" t="s">
        <v>302</v>
      </c>
      <c r="R112" t="s">
        <v>513</v>
      </c>
      <c r="S112" s="43">
        <v>147.21</v>
      </c>
      <c r="U112" s="43">
        <v>21</v>
      </c>
      <c r="IF112">
        <v>12390</v>
      </c>
      <c r="IG112" t="s">
        <v>301</v>
      </c>
      <c r="IH112" t="s">
        <v>292</v>
      </c>
      <c r="IK112">
        <v>-2</v>
      </c>
      <c r="IL112" t="s">
        <v>278</v>
      </c>
      <c r="IM112" t="s">
        <v>279</v>
      </c>
      <c r="IN112" t="s">
        <v>471</v>
      </c>
      <c r="IP112" t="s">
        <v>479</v>
      </c>
    </row>
    <row r="113" spans="1:250" x14ac:dyDescent="0.35">
      <c r="A113">
        <v>16276</v>
      </c>
      <c r="B113">
        <v>-922729984</v>
      </c>
      <c r="C113">
        <v>1837</v>
      </c>
      <c r="D113" t="s">
        <v>272</v>
      </c>
      <c r="E113" t="s">
        <v>273</v>
      </c>
      <c r="F113">
        <v>1848</v>
      </c>
      <c r="G113" t="s">
        <v>285</v>
      </c>
      <c r="H113" t="s">
        <v>273</v>
      </c>
      <c r="I113">
        <v>507</v>
      </c>
      <c r="J113" t="s">
        <v>549</v>
      </c>
      <c r="K113" t="s">
        <v>550</v>
      </c>
      <c r="L113">
        <v>12392</v>
      </c>
      <c r="M113" t="s">
        <v>305</v>
      </c>
      <c r="N113" t="s">
        <v>306</v>
      </c>
      <c r="O113">
        <v>12392</v>
      </c>
      <c r="P113" t="s">
        <v>305</v>
      </c>
      <c r="Q113" t="s">
        <v>306</v>
      </c>
      <c r="R113" t="s">
        <v>513</v>
      </c>
      <c r="S113" s="43">
        <v>151.71</v>
      </c>
      <c r="U113" s="43">
        <v>21</v>
      </c>
      <c r="IF113">
        <v>12392</v>
      </c>
      <c r="IG113" t="s">
        <v>305</v>
      </c>
      <c r="IH113" t="s">
        <v>287</v>
      </c>
      <c r="IK113">
        <v>-2</v>
      </c>
      <c r="IL113" t="s">
        <v>278</v>
      </c>
      <c r="IM113" t="s">
        <v>279</v>
      </c>
      <c r="IN113" t="s">
        <v>463</v>
      </c>
      <c r="IP113" t="s">
        <v>480</v>
      </c>
    </row>
    <row r="114" spans="1:250" x14ac:dyDescent="0.35">
      <c r="A114">
        <v>16277</v>
      </c>
      <c r="B114">
        <v>-922729984</v>
      </c>
      <c r="C114">
        <v>1837</v>
      </c>
      <c r="D114" t="s">
        <v>272</v>
      </c>
      <c r="E114" t="s">
        <v>273</v>
      </c>
      <c r="F114">
        <v>19011</v>
      </c>
      <c r="G114" t="s">
        <v>318</v>
      </c>
      <c r="H114" t="s">
        <v>319</v>
      </c>
      <c r="I114">
        <v>528</v>
      </c>
      <c r="J114" t="s">
        <v>531</v>
      </c>
      <c r="K114" t="s">
        <v>532</v>
      </c>
      <c r="L114">
        <v>12391</v>
      </c>
      <c r="M114" t="s">
        <v>303</v>
      </c>
      <c r="N114" t="s">
        <v>304</v>
      </c>
      <c r="O114">
        <v>12391</v>
      </c>
      <c r="P114" t="s">
        <v>303</v>
      </c>
      <c r="Q114" t="s">
        <v>304</v>
      </c>
      <c r="R114" t="s">
        <v>513</v>
      </c>
      <c r="S114" s="43">
        <v>4969.9399999999996</v>
      </c>
      <c r="U114" s="43">
        <v>21</v>
      </c>
      <c r="IF114">
        <v>12391</v>
      </c>
      <c r="IG114" t="s">
        <v>303</v>
      </c>
      <c r="IH114" t="s">
        <v>322</v>
      </c>
      <c r="IK114">
        <v>-2</v>
      </c>
      <c r="IL114" t="s">
        <v>278</v>
      </c>
      <c r="IM114" t="s">
        <v>279</v>
      </c>
      <c r="IN114" t="s">
        <v>484</v>
      </c>
      <c r="IP114" t="s">
        <v>511</v>
      </c>
    </row>
    <row r="115" spans="1:250" x14ac:dyDescent="0.35">
      <c r="A115">
        <v>16278</v>
      </c>
      <c r="B115">
        <v>-922729984</v>
      </c>
      <c r="C115">
        <v>1837</v>
      </c>
      <c r="D115" t="s">
        <v>272</v>
      </c>
      <c r="E115" t="s">
        <v>273</v>
      </c>
      <c r="F115">
        <v>19011</v>
      </c>
      <c r="G115" t="s">
        <v>318</v>
      </c>
      <c r="H115" t="s">
        <v>319</v>
      </c>
      <c r="I115">
        <v>527</v>
      </c>
      <c r="J115" t="s">
        <v>535</v>
      </c>
      <c r="K115" t="s">
        <v>536</v>
      </c>
      <c r="L115">
        <v>12391</v>
      </c>
      <c r="M115" t="s">
        <v>303</v>
      </c>
      <c r="N115" t="s">
        <v>304</v>
      </c>
      <c r="O115">
        <v>12391</v>
      </c>
      <c r="P115" t="s">
        <v>303</v>
      </c>
      <c r="Q115" t="s">
        <v>304</v>
      </c>
      <c r="R115" t="s">
        <v>513</v>
      </c>
      <c r="S115" s="43">
        <v>1581.95</v>
      </c>
      <c r="U115" s="43">
        <v>21</v>
      </c>
      <c r="IF115">
        <v>12391</v>
      </c>
      <c r="IG115" t="s">
        <v>303</v>
      </c>
      <c r="IH115" t="s">
        <v>322</v>
      </c>
      <c r="IK115">
        <v>-2</v>
      </c>
      <c r="IL115" t="s">
        <v>278</v>
      </c>
      <c r="IM115" t="s">
        <v>279</v>
      </c>
      <c r="IN115" t="s">
        <v>484</v>
      </c>
      <c r="IP115" t="s">
        <v>511</v>
      </c>
    </row>
    <row r="116" spans="1:250" x14ac:dyDescent="0.35">
      <c r="A116">
        <v>16279</v>
      </c>
      <c r="B116">
        <v>-922729984</v>
      </c>
      <c r="C116">
        <v>1837</v>
      </c>
      <c r="D116" t="s">
        <v>272</v>
      </c>
      <c r="E116" t="s">
        <v>273</v>
      </c>
      <c r="F116">
        <v>19011</v>
      </c>
      <c r="G116" t="s">
        <v>318</v>
      </c>
      <c r="H116" t="s">
        <v>319</v>
      </c>
      <c r="I116">
        <v>523</v>
      </c>
      <c r="J116" t="s">
        <v>537</v>
      </c>
      <c r="K116" t="s">
        <v>538</v>
      </c>
      <c r="L116">
        <v>12391</v>
      </c>
      <c r="M116" t="s">
        <v>303</v>
      </c>
      <c r="N116" t="s">
        <v>304</v>
      </c>
      <c r="O116">
        <v>12391</v>
      </c>
      <c r="P116" t="s">
        <v>303</v>
      </c>
      <c r="Q116" t="s">
        <v>304</v>
      </c>
      <c r="R116" t="s">
        <v>513</v>
      </c>
      <c r="S116" s="43">
        <v>3150.64</v>
      </c>
      <c r="U116" s="43">
        <v>21</v>
      </c>
      <c r="IF116">
        <v>12391</v>
      </c>
      <c r="IG116" t="s">
        <v>303</v>
      </c>
      <c r="IH116" t="s">
        <v>322</v>
      </c>
      <c r="IK116">
        <v>-2</v>
      </c>
      <c r="IL116" t="s">
        <v>278</v>
      </c>
      <c r="IM116" t="s">
        <v>279</v>
      </c>
      <c r="IN116" t="s">
        <v>484</v>
      </c>
      <c r="IP116" t="s">
        <v>511</v>
      </c>
    </row>
    <row r="117" spans="1:250" x14ac:dyDescent="0.35">
      <c r="A117">
        <v>16280</v>
      </c>
      <c r="B117">
        <v>-922729984</v>
      </c>
      <c r="C117">
        <v>1837</v>
      </c>
      <c r="D117" t="s">
        <v>272</v>
      </c>
      <c r="E117" t="s">
        <v>273</v>
      </c>
      <c r="F117">
        <v>19011</v>
      </c>
      <c r="G117" t="s">
        <v>318</v>
      </c>
      <c r="H117" t="s">
        <v>319</v>
      </c>
      <c r="I117">
        <v>521</v>
      </c>
      <c r="J117" t="s">
        <v>539</v>
      </c>
      <c r="K117" t="s">
        <v>540</v>
      </c>
      <c r="L117">
        <v>12391</v>
      </c>
      <c r="M117" t="s">
        <v>303</v>
      </c>
      <c r="N117" t="s">
        <v>304</v>
      </c>
      <c r="O117">
        <v>12391</v>
      </c>
      <c r="P117" t="s">
        <v>303</v>
      </c>
      <c r="Q117" t="s">
        <v>304</v>
      </c>
      <c r="R117" t="s">
        <v>513</v>
      </c>
      <c r="S117" s="43">
        <v>1650.23</v>
      </c>
      <c r="U117" s="43">
        <v>21</v>
      </c>
      <c r="IF117">
        <v>12391</v>
      </c>
      <c r="IG117" t="s">
        <v>303</v>
      </c>
      <c r="IH117" t="s">
        <v>322</v>
      </c>
      <c r="IK117">
        <v>-2</v>
      </c>
      <c r="IL117" t="s">
        <v>278</v>
      </c>
      <c r="IM117" t="s">
        <v>279</v>
      </c>
      <c r="IN117" t="s">
        <v>484</v>
      </c>
      <c r="IP117" t="s">
        <v>511</v>
      </c>
    </row>
    <row r="118" spans="1:250" x14ac:dyDescent="0.35">
      <c r="A118">
        <v>16281</v>
      </c>
      <c r="B118">
        <v>-922729984</v>
      </c>
      <c r="C118">
        <v>1837</v>
      </c>
      <c r="D118" t="s">
        <v>272</v>
      </c>
      <c r="E118" t="s">
        <v>273</v>
      </c>
      <c r="F118">
        <v>19011</v>
      </c>
      <c r="G118" t="s">
        <v>318</v>
      </c>
      <c r="H118" t="s">
        <v>319</v>
      </c>
      <c r="I118">
        <v>519</v>
      </c>
      <c r="J118" t="s">
        <v>541</v>
      </c>
      <c r="K118" t="s">
        <v>542</v>
      </c>
      <c r="L118">
        <v>12391</v>
      </c>
      <c r="M118" t="s">
        <v>303</v>
      </c>
      <c r="N118" t="s">
        <v>304</v>
      </c>
      <c r="O118">
        <v>12391</v>
      </c>
      <c r="P118" t="s">
        <v>303</v>
      </c>
      <c r="Q118" t="s">
        <v>304</v>
      </c>
      <c r="R118" t="s">
        <v>513</v>
      </c>
      <c r="S118" s="43">
        <v>917.2</v>
      </c>
      <c r="U118" s="43">
        <v>21</v>
      </c>
      <c r="IF118">
        <v>12391</v>
      </c>
      <c r="IG118" t="s">
        <v>303</v>
      </c>
      <c r="IH118" t="s">
        <v>322</v>
      </c>
      <c r="IK118">
        <v>-2</v>
      </c>
      <c r="IL118" t="s">
        <v>278</v>
      </c>
      <c r="IM118" t="s">
        <v>279</v>
      </c>
      <c r="IN118" t="s">
        <v>484</v>
      </c>
      <c r="IP118" t="s">
        <v>511</v>
      </c>
    </row>
    <row r="119" spans="1:250" x14ac:dyDescent="0.35">
      <c r="A119">
        <v>16282</v>
      </c>
      <c r="B119">
        <v>-922729984</v>
      </c>
      <c r="C119">
        <v>1837</v>
      </c>
      <c r="D119" t="s">
        <v>272</v>
      </c>
      <c r="E119" t="s">
        <v>273</v>
      </c>
      <c r="F119">
        <v>1848</v>
      </c>
      <c r="G119" t="s">
        <v>285</v>
      </c>
      <c r="H119" t="s">
        <v>273</v>
      </c>
      <c r="I119">
        <v>523</v>
      </c>
      <c r="J119" t="s">
        <v>537</v>
      </c>
      <c r="K119" t="s">
        <v>538</v>
      </c>
      <c r="L119">
        <v>12392</v>
      </c>
      <c r="M119" t="s">
        <v>305</v>
      </c>
      <c r="N119" t="s">
        <v>306</v>
      </c>
      <c r="O119">
        <v>12392</v>
      </c>
      <c r="P119" t="s">
        <v>305</v>
      </c>
      <c r="Q119" t="s">
        <v>306</v>
      </c>
      <c r="R119" t="s">
        <v>513</v>
      </c>
      <c r="S119" s="43">
        <v>25.21</v>
      </c>
      <c r="U119" s="43">
        <v>21</v>
      </c>
      <c r="IF119">
        <v>12392</v>
      </c>
      <c r="IG119" t="s">
        <v>305</v>
      </c>
      <c r="IH119" t="s">
        <v>287</v>
      </c>
      <c r="IK119">
        <v>-2</v>
      </c>
      <c r="IL119" t="s">
        <v>278</v>
      </c>
      <c r="IM119" t="s">
        <v>279</v>
      </c>
      <c r="IN119" t="s">
        <v>463</v>
      </c>
      <c r="IP119" t="s">
        <v>480</v>
      </c>
    </row>
    <row r="120" spans="1:250" x14ac:dyDescent="0.35">
      <c r="A120">
        <v>16283</v>
      </c>
      <c r="B120">
        <v>-922729984</v>
      </c>
      <c r="C120">
        <v>1837</v>
      </c>
      <c r="D120" t="s">
        <v>272</v>
      </c>
      <c r="E120" t="s">
        <v>273</v>
      </c>
      <c r="F120">
        <v>1848</v>
      </c>
      <c r="G120" t="s">
        <v>285</v>
      </c>
      <c r="H120" t="s">
        <v>273</v>
      </c>
      <c r="I120">
        <v>521</v>
      </c>
      <c r="J120" t="s">
        <v>539</v>
      </c>
      <c r="K120" t="s">
        <v>540</v>
      </c>
      <c r="L120">
        <v>12392</v>
      </c>
      <c r="M120" t="s">
        <v>305</v>
      </c>
      <c r="N120" t="s">
        <v>306</v>
      </c>
      <c r="O120">
        <v>12392</v>
      </c>
      <c r="P120" t="s">
        <v>305</v>
      </c>
      <c r="Q120" t="s">
        <v>306</v>
      </c>
      <c r="R120" t="s">
        <v>513</v>
      </c>
      <c r="S120" s="43">
        <v>93.64</v>
      </c>
      <c r="U120" s="43">
        <v>21</v>
      </c>
      <c r="IF120">
        <v>12392</v>
      </c>
      <c r="IG120" t="s">
        <v>305</v>
      </c>
      <c r="IH120" t="s">
        <v>287</v>
      </c>
      <c r="IK120">
        <v>-2</v>
      </c>
      <c r="IL120" t="s">
        <v>278</v>
      </c>
      <c r="IM120" t="s">
        <v>279</v>
      </c>
      <c r="IN120" t="s">
        <v>463</v>
      </c>
      <c r="IP120" t="s">
        <v>480</v>
      </c>
    </row>
    <row r="121" spans="1:250" x14ac:dyDescent="0.35">
      <c r="A121">
        <v>16284</v>
      </c>
      <c r="B121">
        <v>-922729984</v>
      </c>
      <c r="C121">
        <v>1837</v>
      </c>
      <c r="D121" t="s">
        <v>272</v>
      </c>
      <c r="E121" t="s">
        <v>273</v>
      </c>
      <c r="F121">
        <v>1848</v>
      </c>
      <c r="G121" t="s">
        <v>285</v>
      </c>
      <c r="H121" t="s">
        <v>273</v>
      </c>
      <c r="I121">
        <v>519</v>
      </c>
      <c r="J121" t="s">
        <v>541</v>
      </c>
      <c r="K121" t="s">
        <v>542</v>
      </c>
      <c r="L121">
        <v>12392</v>
      </c>
      <c r="M121" t="s">
        <v>305</v>
      </c>
      <c r="N121" t="s">
        <v>306</v>
      </c>
      <c r="O121">
        <v>12392</v>
      </c>
      <c r="P121" t="s">
        <v>305</v>
      </c>
      <c r="Q121" t="s">
        <v>306</v>
      </c>
      <c r="R121" t="s">
        <v>513</v>
      </c>
      <c r="S121" s="43">
        <v>168.26</v>
      </c>
      <c r="U121" s="43">
        <v>21</v>
      </c>
      <c r="IF121">
        <v>12392</v>
      </c>
      <c r="IG121" t="s">
        <v>305</v>
      </c>
      <c r="IH121" t="s">
        <v>287</v>
      </c>
      <c r="IK121">
        <v>-2</v>
      </c>
      <c r="IL121" t="s">
        <v>278</v>
      </c>
      <c r="IM121" t="s">
        <v>279</v>
      </c>
      <c r="IN121" t="s">
        <v>463</v>
      </c>
      <c r="IP121" t="s">
        <v>480</v>
      </c>
    </row>
    <row r="122" spans="1:250" x14ac:dyDescent="0.35">
      <c r="A122">
        <v>16285</v>
      </c>
      <c r="B122">
        <v>-922729984</v>
      </c>
      <c r="C122">
        <v>1837</v>
      </c>
      <c r="D122" t="s">
        <v>272</v>
      </c>
      <c r="E122" t="s">
        <v>273</v>
      </c>
      <c r="F122">
        <v>1848</v>
      </c>
      <c r="G122" t="s">
        <v>285</v>
      </c>
      <c r="H122" t="s">
        <v>273</v>
      </c>
      <c r="I122">
        <v>515</v>
      </c>
      <c r="J122" t="s">
        <v>543</v>
      </c>
      <c r="K122" t="s">
        <v>544</v>
      </c>
      <c r="L122">
        <v>12392</v>
      </c>
      <c r="M122" t="s">
        <v>305</v>
      </c>
      <c r="N122" t="s">
        <v>306</v>
      </c>
      <c r="O122">
        <v>12392</v>
      </c>
      <c r="P122" t="s">
        <v>305</v>
      </c>
      <c r="Q122" t="s">
        <v>306</v>
      </c>
      <c r="R122" t="s">
        <v>513</v>
      </c>
      <c r="S122" s="43">
        <v>140.61000000000001</v>
      </c>
      <c r="U122" s="43">
        <v>21</v>
      </c>
      <c r="IF122">
        <v>12392</v>
      </c>
      <c r="IG122" t="s">
        <v>305</v>
      </c>
      <c r="IH122" t="s">
        <v>287</v>
      </c>
      <c r="IK122">
        <v>-2</v>
      </c>
      <c r="IL122" t="s">
        <v>278</v>
      </c>
      <c r="IM122" t="s">
        <v>279</v>
      </c>
      <c r="IN122" t="s">
        <v>463</v>
      </c>
      <c r="IP122" t="s">
        <v>480</v>
      </c>
    </row>
    <row r="123" spans="1:250" x14ac:dyDescent="0.35">
      <c r="A123">
        <v>16286</v>
      </c>
      <c r="B123">
        <v>-922729984</v>
      </c>
      <c r="C123">
        <v>1837</v>
      </c>
      <c r="D123" t="s">
        <v>272</v>
      </c>
      <c r="E123" t="s">
        <v>273</v>
      </c>
      <c r="F123">
        <v>1848</v>
      </c>
      <c r="G123" t="s">
        <v>285</v>
      </c>
      <c r="H123" t="s">
        <v>273</v>
      </c>
      <c r="I123">
        <v>513</v>
      </c>
      <c r="J123" t="s">
        <v>545</v>
      </c>
      <c r="K123" t="s">
        <v>546</v>
      </c>
      <c r="L123">
        <v>12392</v>
      </c>
      <c r="M123" t="s">
        <v>305</v>
      </c>
      <c r="N123" t="s">
        <v>306</v>
      </c>
      <c r="O123">
        <v>12392</v>
      </c>
      <c r="P123" t="s">
        <v>305</v>
      </c>
      <c r="Q123" t="s">
        <v>306</v>
      </c>
      <c r="R123" t="s">
        <v>513</v>
      </c>
      <c r="S123" s="43">
        <v>3.8</v>
      </c>
      <c r="U123" s="43">
        <v>21</v>
      </c>
      <c r="IF123">
        <v>12392</v>
      </c>
      <c r="IG123" t="s">
        <v>305</v>
      </c>
      <c r="IH123" t="s">
        <v>287</v>
      </c>
      <c r="IK123">
        <v>-2</v>
      </c>
      <c r="IL123" t="s">
        <v>278</v>
      </c>
      <c r="IM123" t="s">
        <v>279</v>
      </c>
      <c r="IN123" t="s">
        <v>463</v>
      </c>
      <c r="IP123" t="s">
        <v>480</v>
      </c>
    </row>
    <row r="124" spans="1:250" x14ac:dyDescent="0.35">
      <c r="A124">
        <v>16287</v>
      </c>
      <c r="B124">
        <v>-922729984</v>
      </c>
      <c r="C124">
        <v>1837</v>
      </c>
      <c r="D124" t="s">
        <v>272</v>
      </c>
      <c r="E124" t="s">
        <v>273</v>
      </c>
      <c r="F124">
        <v>1848</v>
      </c>
      <c r="G124" t="s">
        <v>285</v>
      </c>
      <c r="H124" t="s">
        <v>273</v>
      </c>
      <c r="I124">
        <v>509</v>
      </c>
      <c r="J124" t="s">
        <v>547</v>
      </c>
      <c r="K124" t="s">
        <v>548</v>
      </c>
      <c r="L124">
        <v>12392</v>
      </c>
      <c r="M124" t="s">
        <v>305</v>
      </c>
      <c r="N124" t="s">
        <v>306</v>
      </c>
      <c r="O124">
        <v>12392</v>
      </c>
      <c r="P124" t="s">
        <v>305</v>
      </c>
      <c r="Q124" t="s">
        <v>306</v>
      </c>
      <c r="R124" t="s">
        <v>513</v>
      </c>
      <c r="S124" s="43">
        <v>102.38</v>
      </c>
      <c r="U124" s="43">
        <v>21</v>
      </c>
      <c r="IF124">
        <v>12392</v>
      </c>
      <c r="IG124" t="s">
        <v>305</v>
      </c>
      <c r="IH124" t="s">
        <v>287</v>
      </c>
      <c r="IK124">
        <v>-2</v>
      </c>
      <c r="IL124" t="s">
        <v>278</v>
      </c>
      <c r="IM124" t="s">
        <v>279</v>
      </c>
      <c r="IN124" t="s">
        <v>463</v>
      </c>
      <c r="IP124" t="s">
        <v>480</v>
      </c>
    </row>
    <row r="125" spans="1:250" x14ac:dyDescent="0.35">
      <c r="A125">
        <v>16288</v>
      </c>
      <c r="B125">
        <v>-922729984</v>
      </c>
      <c r="C125">
        <v>1837</v>
      </c>
      <c r="D125" t="s">
        <v>272</v>
      </c>
      <c r="E125" t="s">
        <v>273</v>
      </c>
      <c r="F125">
        <v>1848</v>
      </c>
      <c r="G125" t="s">
        <v>285</v>
      </c>
      <c r="H125" t="s">
        <v>273</v>
      </c>
      <c r="I125">
        <v>515</v>
      </c>
      <c r="J125" t="s">
        <v>543</v>
      </c>
      <c r="K125" t="s">
        <v>544</v>
      </c>
      <c r="L125">
        <v>12394</v>
      </c>
      <c r="M125" t="s">
        <v>307</v>
      </c>
      <c r="N125" t="s">
        <v>308</v>
      </c>
      <c r="O125">
        <v>12394</v>
      </c>
      <c r="P125" t="s">
        <v>307</v>
      </c>
      <c r="Q125" t="s">
        <v>308</v>
      </c>
      <c r="R125" t="s">
        <v>513</v>
      </c>
      <c r="S125" s="43">
        <v>5.0599999999999996</v>
      </c>
      <c r="U125" s="43">
        <v>21</v>
      </c>
      <c r="IF125">
        <v>12394</v>
      </c>
      <c r="IG125" t="s">
        <v>307</v>
      </c>
      <c r="IH125" t="s">
        <v>287</v>
      </c>
      <c r="IK125">
        <v>-2</v>
      </c>
      <c r="IL125" t="s">
        <v>278</v>
      </c>
      <c r="IM125" t="s">
        <v>279</v>
      </c>
      <c r="IN125" t="s">
        <v>463</v>
      </c>
      <c r="IP125" t="s">
        <v>481</v>
      </c>
    </row>
    <row r="126" spans="1:250" x14ac:dyDescent="0.35">
      <c r="A126">
        <v>16289</v>
      </c>
      <c r="B126">
        <v>-922729984</v>
      </c>
      <c r="C126">
        <v>1837</v>
      </c>
      <c r="D126" t="s">
        <v>272</v>
      </c>
      <c r="E126" t="s">
        <v>273</v>
      </c>
      <c r="F126">
        <v>1848</v>
      </c>
      <c r="G126" t="s">
        <v>285</v>
      </c>
      <c r="H126" t="s">
        <v>273</v>
      </c>
      <c r="I126">
        <v>513</v>
      </c>
      <c r="J126" t="s">
        <v>545</v>
      </c>
      <c r="K126" t="s">
        <v>546</v>
      </c>
      <c r="L126">
        <v>12394</v>
      </c>
      <c r="M126" t="s">
        <v>307</v>
      </c>
      <c r="N126" t="s">
        <v>308</v>
      </c>
      <c r="O126">
        <v>12394</v>
      </c>
      <c r="P126" t="s">
        <v>307</v>
      </c>
      <c r="Q126" t="s">
        <v>308</v>
      </c>
      <c r="R126" t="s">
        <v>513</v>
      </c>
      <c r="S126" s="43">
        <v>0.14000000000000001</v>
      </c>
      <c r="U126" s="43">
        <v>21</v>
      </c>
      <c r="IF126">
        <v>12394</v>
      </c>
      <c r="IG126" t="s">
        <v>307</v>
      </c>
      <c r="IH126" t="s">
        <v>287</v>
      </c>
      <c r="IK126">
        <v>-2</v>
      </c>
      <c r="IL126" t="s">
        <v>278</v>
      </c>
      <c r="IM126" t="s">
        <v>279</v>
      </c>
      <c r="IN126" t="s">
        <v>463</v>
      </c>
      <c r="IP126" t="s">
        <v>481</v>
      </c>
    </row>
    <row r="127" spans="1:250" x14ac:dyDescent="0.35">
      <c r="A127">
        <v>16290</v>
      </c>
      <c r="B127">
        <v>-922729984</v>
      </c>
      <c r="C127">
        <v>1837</v>
      </c>
      <c r="D127" t="s">
        <v>272</v>
      </c>
      <c r="E127" t="s">
        <v>273</v>
      </c>
      <c r="F127">
        <v>1848</v>
      </c>
      <c r="G127" t="s">
        <v>285</v>
      </c>
      <c r="H127" t="s">
        <v>273</v>
      </c>
      <c r="I127">
        <v>509</v>
      </c>
      <c r="J127" t="s">
        <v>547</v>
      </c>
      <c r="K127" t="s">
        <v>548</v>
      </c>
      <c r="L127">
        <v>12394</v>
      </c>
      <c r="M127" t="s">
        <v>307</v>
      </c>
      <c r="N127" t="s">
        <v>308</v>
      </c>
      <c r="O127">
        <v>12394</v>
      </c>
      <c r="P127" t="s">
        <v>307</v>
      </c>
      <c r="Q127" t="s">
        <v>308</v>
      </c>
      <c r="R127" t="s">
        <v>513</v>
      </c>
      <c r="S127" s="43">
        <v>3.69</v>
      </c>
      <c r="U127" s="43">
        <v>21</v>
      </c>
      <c r="IF127">
        <v>12394</v>
      </c>
      <c r="IG127" t="s">
        <v>307</v>
      </c>
      <c r="IH127" t="s">
        <v>287</v>
      </c>
      <c r="IK127">
        <v>-2</v>
      </c>
      <c r="IL127" t="s">
        <v>278</v>
      </c>
      <c r="IM127" t="s">
        <v>279</v>
      </c>
      <c r="IN127" t="s">
        <v>463</v>
      </c>
      <c r="IP127" t="s">
        <v>481</v>
      </c>
    </row>
    <row r="128" spans="1:250" x14ac:dyDescent="0.35">
      <c r="A128">
        <v>16291</v>
      </c>
      <c r="B128">
        <v>-922729984</v>
      </c>
      <c r="C128">
        <v>1837</v>
      </c>
      <c r="D128" t="s">
        <v>272</v>
      </c>
      <c r="E128" t="s">
        <v>273</v>
      </c>
      <c r="F128">
        <v>1848</v>
      </c>
      <c r="G128" t="s">
        <v>285</v>
      </c>
      <c r="H128" t="s">
        <v>273</v>
      </c>
      <c r="I128">
        <v>507</v>
      </c>
      <c r="J128" t="s">
        <v>549</v>
      </c>
      <c r="K128" t="s">
        <v>550</v>
      </c>
      <c r="L128">
        <v>12394</v>
      </c>
      <c r="M128" t="s">
        <v>307</v>
      </c>
      <c r="N128" t="s">
        <v>308</v>
      </c>
      <c r="O128">
        <v>12394</v>
      </c>
      <c r="P128" t="s">
        <v>307</v>
      </c>
      <c r="Q128" t="s">
        <v>308</v>
      </c>
      <c r="R128" t="s">
        <v>513</v>
      </c>
      <c r="S128" s="43">
        <v>5.46</v>
      </c>
      <c r="U128" s="43">
        <v>21</v>
      </c>
      <c r="IF128">
        <v>12394</v>
      </c>
      <c r="IG128" t="s">
        <v>307</v>
      </c>
      <c r="IH128" t="s">
        <v>287</v>
      </c>
      <c r="IK128">
        <v>-2</v>
      </c>
      <c r="IL128" t="s">
        <v>278</v>
      </c>
      <c r="IM128" t="s">
        <v>279</v>
      </c>
      <c r="IN128" t="s">
        <v>463</v>
      </c>
      <c r="IP128" t="s">
        <v>481</v>
      </c>
    </row>
    <row r="129" spans="1:250" x14ac:dyDescent="0.35">
      <c r="A129">
        <v>16292</v>
      </c>
      <c r="B129">
        <v>-922729984</v>
      </c>
      <c r="C129">
        <v>1837</v>
      </c>
      <c r="D129" t="s">
        <v>272</v>
      </c>
      <c r="E129" t="s">
        <v>273</v>
      </c>
      <c r="F129">
        <v>1848</v>
      </c>
      <c r="G129" t="s">
        <v>285</v>
      </c>
      <c r="H129" t="s">
        <v>273</v>
      </c>
      <c r="I129">
        <v>528</v>
      </c>
      <c r="J129" t="s">
        <v>531</v>
      </c>
      <c r="K129" t="s">
        <v>532</v>
      </c>
      <c r="L129">
        <v>12392</v>
      </c>
      <c r="M129" t="s">
        <v>305</v>
      </c>
      <c r="N129" t="s">
        <v>306</v>
      </c>
      <c r="O129">
        <v>12392</v>
      </c>
      <c r="P129" t="s">
        <v>305</v>
      </c>
      <c r="Q129" t="s">
        <v>306</v>
      </c>
      <c r="R129" t="s">
        <v>513</v>
      </c>
      <c r="S129" s="43">
        <v>55.99</v>
      </c>
      <c r="U129" s="43">
        <v>21</v>
      </c>
      <c r="IF129">
        <v>12392</v>
      </c>
      <c r="IG129" t="s">
        <v>305</v>
      </c>
      <c r="IH129" t="s">
        <v>287</v>
      </c>
      <c r="IK129">
        <v>-2</v>
      </c>
      <c r="IL129" t="s">
        <v>278</v>
      </c>
      <c r="IM129" t="s">
        <v>279</v>
      </c>
      <c r="IN129" t="s">
        <v>463</v>
      </c>
      <c r="IP129" t="s">
        <v>480</v>
      </c>
    </row>
    <row r="130" spans="1:250" x14ac:dyDescent="0.35">
      <c r="A130">
        <v>16293</v>
      </c>
      <c r="B130">
        <v>-922729984</v>
      </c>
      <c r="C130">
        <v>1837</v>
      </c>
      <c r="D130" t="s">
        <v>272</v>
      </c>
      <c r="E130" t="s">
        <v>273</v>
      </c>
      <c r="F130">
        <v>1848</v>
      </c>
      <c r="G130" t="s">
        <v>285</v>
      </c>
      <c r="H130" t="s">
        <v>273</v>
      </c>
      <c r="I130">
        <v>527</v>
      </c>
      <c r="J130" t="s">
        <v>535</v>
      </c>
      <c r="K130" t="s">
        <v>536</v>
      </c>
      <c r="L130">
        <v>12392</v>
      </c>
      <c r="M130" t="s">
        <v>305</v>
      </c>
      <c r="N130" t="s">
        <v>306</v>
      </c>
      <c r="O130">
        <v>12392</v>
      </c>
      <c r="P130" t="s">
        <v>305</v>
      </c>
      <c r="Q130" t="s">
        <v>306</v>
      </c>
      <c r="R130" t="s">
        <v>513</v>
      </c>
      <c r="S130" s="43">
        <v>73.8</v>
      </c>
      <c r="U130" s="43">
        <v>21</v>
      </c>
      <c r="IF130">
        <v>12392</v>
      </c>
      <c r="IG130" t="s">
        <v>305</v>
      </c>
      <c r="IH130" t="s">
        <v>287</v>
      </c>
      <c r="IK130">
        <v>-2</v>
      </c>
      <c r="IL130" t="s">
        <v>278</v>
      </c>
      <c r="IM130" t="s">
        <v>279</v>
      </c>
      <c r="IN130" t="s">
        <v>463</v>
      </c>
      <c r="IP130" t="s">
        <v>480</v>
      </c>
    </row>
    <row r="131" spans="1:250" x14ac:dyDescent="0.35">
      <c r="A131">
        <v>16294</v>
      </c>
      <c r="B131">
        <v>-922729984</v>
      </c>
      <c r="C131">
        <v>1837</v>
      </c>
      <c r="D131" t="s">
        <v>272</v>
      </c>
      <c r="E131" t="s">
        <v>273</v>
      </c>
      <c r="F131">
        <v>13794</v>
      </c>
      <c r="G131" t="s">
        <v>274</v>
      </c>
      <c r="H131" t="s">
        <v>275</v>
      </c>
      <c r="I131">
        <v>507</v>
      </c>
      <c r="J131" t="s">
        <v>549</v>
      </c>
      <c r="K131" t="s">
        <v>550</v>
      </c>
      <c r="L131">
        <v>13917</v>
      </c>
      <c r="M131" t="s">
        <v>309</v>
      </c>
      <c r="N131" t="s">
        <v>310</v>
      </c>
      <c r="O131">
        <v>13917</v>
      </c>
      <c r="P131" t="s">
        <v>309</v>
      </c>
      <c r="Q131" t="s">
        <v>310</v>
      </c>
      <c r="R131" t="s">
        <v>513</v>
      </c>
      <c r="S131" s="43">
        <v>1875.52</v>
      </c>
      <c r="U131" s="43">
        <v>21</v>
      </c>
      <c r="IF131">
        <v>13917</v>
      </c>
      <c r="IG131" t="s">
        <v>309</v>
      </c>
      <c r="IH131" t="s">
        <v>311</v>
      </c>
      <c r="IK131">
        <v>-2</v>
      </c>
      <c r="IL131" t="s">
        <v>278</v>
      </c>
      <c r="IM131" t="s">
        <v>279</v>
      </c>
      <c r="IN131" t="s">
        <v>468</v>
      </c>
      <c r="IP131" t="s">
        <v>482</v>
      </c>
    </row>
    <row r="132" spans="1:250" x14ac:dyDescent="0.35">
      <c r="A132">
        <v>16295</v>
      </c>
      <c r="B132">
        <v>-922729984</v>
      </c>
      <c r="C132">
        <v>1837</v>
      </c>
      <c r="D132" t="s">
        <v>272</v>
      </c>
      <c r="E132" t="s">
        <v>273</v>
      </c>
      <c r="F132">
        <v>1848</v>
      </c>
      <c r="G132" t="s">
        <v>285</v>
      </c>
      <c r="H132" t="s">
        <v>273</v>
      </c>
      <c r="I132">
        <v>528</v>
      </c>
      <c r="J132" t="s">
        <v>531</v>
      </c>
      <c r="K132" t="s">
        <v>532</v>
      </c>
      <c r="L132">
        <v>12394</v>
      </c>
      <c r="M132" t="s">
        <v>307</v>
      </c>
      <c r="N132" t="s">
        <v>308</v>
      </c>
      <c r="O132">
        <v>12394</v>
      </c>
      <c r="P132" t="s">
        <v>307</v>
      </c>
      <c r="Q132" t="s">
        <v>308</v>
      </c>
      <c r="R132" t="s">
        <v>513</v>
      </c>
      <c r="S132" s="43">
        <v>2.02</v>
      </c>
      <c r="U132" s="43">
        <v>21</v>
      </c>
      <c r="IF132">
        <v>12394</v>
      </c>
      <c r="IG132" t="s">
        <v>307</v>
      </c>
      <c r="IH132" t="s">
        <v>287</v>
      </c>
      <c r="IK132">
        <v>-2</v>
      </c>
      <c r="IL132" t="s">
        <v>278</v>
      </c>
      <c r="IM132" t="s">
        <v>279</v>
      </c>
      <c r="IN132" t="s">
        <v>463</v>
      </c>
      <c r="IP132" t="s">
        <v>481</v>
      </c>
    </row>
    <row r="133" spans="1:250" x14ac:dyDescent="0.35">
      <c r="A133">
        <v>16296</v>
      </c>
      <c r="B133">
        <v>-922729984</v>
      </c>
      <c r="C133">
        <v>1837</v>
      </c>
      <c r="D133" t="s">
        <v>272</v>
      </c>
      <c r="E133" t="s">
        <v>273</v>
      </c>
      <c r="F133">
        <v>1848</v>
      </c>
      <c r="G133" t="s">
        <v>285</v>
      </c>
      <c r="H133" t="s">
        <v>273</v>
      </c>
      <c r="I133">
        <v>527</v>
      </c>
      <c r="J133" t="s">
        <v>535</v>
      </c>
      <c r="K133" t="s">
        <v>536</v>
      </c>
      <c r="L133">
        <v>12394</v>
      </c>
      <c r="M133" t="s">
        <v>307</v>
      </c>
      <c r="N133" t="s">
        <v>308</v>
      </c>
      <c r="O133">
        <v>12394</v>
      </c>
      <c r="P133" t="s">
        <v>307</v>
      </c>
      <c r="Q133" t="s">
        <v>308</v>
      </c>
      <c r="R133" t="s">
        <v>513</v>
      </c>
      <c r="S133" s="43">
        <v>2.66</v>
      </c>
      <c r="U133" s="43">
        <v>21</v>
      </c>
      <c r="IF133">
        <v>12394</v>
      </c>
      <c r="IG133" t="s">
        <v>307</v>
      </c>
      <c r="IH133" t="s">
        <v>287</v>
      </c>
      <c r="IK133">
        <v>-2</v>
      </c>
      <c r="IL133" t="s">
        <v>278</v>
      </c>
      <c r="IM133" t="s">
        <v>279</v>
      </c>
      <c r="IN133" t="s">
        <v>463</v>
      </c>
      <c r="IP133" t="s">
        <v>481</v>
      </c>
    </row>
    <row r="134" spans="1:250" x14ac:dyDescent="0.35">
      <c r="A134">
        <v>16297</v>
      </c>
      <c r="B134">
        <v>-922729984</v>
      </c>
      <c r="C134">
        <v>1837</v>
      </c>
      <c r="D134" t="s">
        <v>272</v>
      </c>
      <c r="E134" t="s">
        <v>273</v>
      </c>
      <c r="F134">
        <v>1848</v>
      </c>
      <c r="G134" t="s">
        <v>285</v>
      </c>
      <c r="H134" t="s">
        <v>273</v>
      </c>
      <c r="I134">
        <v>523</v>
      </c>
      <c r="J134" t="s">
        <v>537</v>
      </c>
      <c r="K134" t="s">
        <v>538</v>
      </c>
      <c r="L134">
        <v>12394</v>
      </c>
      <c r="M134" t="s">
        <v>307</v>
      </c>
      <c r="N134" t="s">
        <v>308</v>
      </c>
      <c r="O134">
        <v>12394</v>
      </c>
      <c r="P134" t="s">
        <v>307</v>
      </c>
      <c r="Q134" t="s">
        <v>308</v>
      </c>
      <c r="R134" t="s">
        <v>513</v>
      </c>
      <c r="S134" s="43">
        <v>0.91</v>
      </c>
      <c r="U134" s="43">
        <v>21</v>
      </c>
      <c r="IF134">
        <v>12394</v>
      </c>
      <c r="IG134" t="s">
        <v>307</v>
      </c>
      <c r="IH134" t="s">
        <v>287</v>
      </c>
      <c r="IK134">
        <v>-2</v>
      </c>
      <c r="IL134" t="s">
        <v>278</v>
      </c>
      <c r="IM134" t="s">
        <v>279</v>
      </c>
      <c r="IN134" t="s">
        <v>463</v>
      </c>
      <c r="IP134" t="s">
        <v>481</v>
      </c>
    </row>
    <row r="135" spans="1:250" x14ac:dyDescent="0.35">
      <c r="A135">
        <v>16298</v>
      </c>
      <c r="B135">
        <v>-922729984</v>
      </c>
      <c r="C135">
        <v>1837</v>
      </c>
      <c r="D135" t="s">
        <v>272</v>
      </c>
      <c r="E135" t="s">
        <v>273</v>
      </c>
      <c r="F135">
        <v>1848</v>
      </c>
      <c r="G135" t="s">
        <v>285</v>
      </c>
      <c r="H135" t="s">
        <v>273</v>
      </c>
      <c r="I135">
        <v>521</v>
      </c>
      <c r="J135" t="s">
        <v>539</v>
      </c>
      <c r="K135" t="s">
        <v>540</v>
      </c>
      <c r="L135">
        <v>12394</v>
      </c>
      <c r="M135" t="s">
        <v>307</v>
      </c>
      <c r="N135" t="s">
        <v>308</v>
      </c>
      <c r="O135">
        <v>12394</v>
      </c>
      <c r="P135" t="s">
        <v>307</v>
      </c>
      <c r="Q135" t="s">
        <v>308</v>
      </c>
      <c r="R135" t="s">
        <v>513</v>
      </c>
      <c r="S135" s="43">
        <v>3.37</v>
      </c>
      <c r="U135" s="43">
        <v>21</v>
      </c>
      <c r="IF135">
        <v>12394</v>
      </c>
      <c r="IG135" t="s">
        <v>307</v>
      </c>
      <c r="IH135" t="s">
        <v>287</v>
      </c>
      <c r="IK135">
        <v>-2</v>
      </c>
      <c r="IL135" t="s">
        <v>278</v>
      </c>
      <c r="IM135" t="s">
        <v>279</v>
      </c>
      <c r="IN135" t="s">
        <v>463</v>
      </c>
      <c r="IP135" t="s">
        <v>481</v>
      </c>
    </row>
    <row r="136" spans="1:250" x14ac:dyDescent="0.35">
      <c r="A136">
        <v>16299</v>
      </c>
      <c r="B136">
        <v>-922729984</v>
      </c>
      <c r="C136">
        <v>1837</v>
      </c>
      <c r="D136" t="s">
        <v>272</v>
      </c>
      <c r="E136" t="s">
        <v>273</v>
      </c>
      <c r="F136">
        <v>1848</v>
      </c>
      <c r="G136" t="s">
        <v>285</v>
      </c>
      <c r="H136" t="s">
        <v>273</v>
      </c>
      <c r="I136">
        <v>519</v>
      </c>
      <c r="J136" t="s">
        <v>541</v>
      </c>
      <c r="K136" t="s">
        <v>542</v>
      </c>
      <c r="L136">
        <v>12394</v>
      </c>
      <c r="M136" t="s">
        <v>307</v>
      </c>
      <c r="N136" t="s">
        <v>308</v>
      </c>
      <c r="O136">
        <v>12394</v>
      </c>
      <c r="P136" t="s">
        <v>307</v>
      </c>
      <c r="Q136" t="s">
        <v>308</v>
      </c>
      <c r="R136" t="s">
        <v>513</v>
      </c>
      <c r="S136" s="43">
        <v>6.06</v>
      </c>
      <c r="U136" s="43">
        <v>21</v>
      </c>
      <c r="IF136">
        <v>12394</v>
      </c>
      <c r="IG136" t="s">
        <v>307</v>
      </c>
      <c r="IH136" t="s">
        <v>287</v>
      </c>
      <c r="IK136">
        <v>-2</v>
      </c>
      <c r="IL136" t="s">
        <v>278</v>
      </c>
      <c r="IM136" t="s">
        <v>279</v>
      </c>
      <c r="IN136" t="s">
        <v>463</v>
      </c>
      <c r="IP136" t="s">
        <v>481</v>
      </c>
    </row>
    <row r="137" spans="1:250" x14ac:dyDescent="0.35">
      <c r="A137">
        <v>16300</v>
      </c>
      <c r="B137">
        <v>-922729984</v>
      </c>
      <c r="C137">
        <v>1837</v>
      </c>
      <c r="D137" t="s">
        <v>272</v>
      </c>
      <c r="E137" t="s">
        <v>273</v>
      </c>
      <c r="F137">
        <v>13794</v>
      </c>
      <c r="G137" t="s">
        <v>274</v>
      </c>
      <c r="H137" t="s">
        <v>275</v>
      </c>
      <c r="I137">
        <v>523</v>
      </c>
      <c r="J137" t="s">
        <v>537</v>
      </c>
      <c r="K137" t="s">
        <v>538</v>
      </c>
      <c r="L137">
        <v>13917</v>
      </c>
      <c r="M137" t="s">
        <v>309</v>
      </c>
      <c r="N137" t="s">
        <v>310</v>
      </c>
      <c r="O137">
        <v>13917</v>
      </c>
      <c r="P137" t="s">
        <v>309</v>
      </c>
      <c r="Q137" t="s">
        <v>310</v>
      </c>
      <c r="R137" t="s">
        <v>513</v>
      </c>
      <c r="S137" s="43">
        <v>1461.09</v>
      </c>
      <c r="U137" s="43">
        <v>21</v>
      </c>
      <c r="IF137">
        <v>13917</v>
      </c>
      <c r="IG137" t="s">
        <v>309</v>
      </c>
      <c r="IH137" t="s">
        <v>311</v>
      </c>
      <c r="IK137">
        <v>-2</v>
      </c>
      <c r="IL137" t="s">
        <v>278</v>
      </c>
      <c r="IM137" t="s">
        <v>279</v>
      </c>
      <c r="IN137" t="s">
        <v>468</v>
      </c>
      <c r="IP137" t="s">
        <v>482</v>
      </c>
    </row>
    <row r="138" spans="1:250" x14ac:dyDescent="0.35">
      <c r="A138">
        <v>16301</v>
      </c>
      <c r="B138">
        <v>-922729984</v>
      </c>
      <c r="C138">
        <v>1837</v>
      </c>
      <c r="D138" t="s">
        <v>272</v>
      </c>
      <c r="E138" t="s">
        <v>273</v>
      </c>
      <c r="F138">
        <v>13794</v>
      </c>
      <c r="G138" t="s">
        <v>274</v>
      </c>
      <c r="H138" t="s">
        <v>275</v>
      </c>
      <c r="I138">
        <v>521</v>
      </c>
      <c r="J138" t="s">
        <v>539</v>
      </c>
      <c r="K138" t="s">
        <v>540</v>
      </c>
      <c r="L138">
        <v>13917</v>
      </c>
      <c r="M138" t="s">
        <v>309</v>
      </c>
      <c r="N138" t="s">
        <v>310</v>
      </c>
      <c r="O138">
        <v>13917</v>
      </c>
      <c r="P138" t="s">
        <v>309</v>
      </c>
      <c r="Q138" t="s">
        <v>310</v>
      </c>
      <c r="R138" t="s">
        <v>513</v>
      </c>
      <c r="S138" s="43">
        <v>1505.36</v>
      </c>
      <c r="U138" s="43">
        <v>21</v>
      </c>
      <c r="IF138">
        <v>13917</v>
      </c>
      <c r="IG138" t="s">
        <v>309</v>
      </c>
      <c r="IH138" t="s">
        <v>311</v>
      </c>
      <c r="IK138">
        <v>-2</v>
      </c>
      <c r="IL138" t="s">
        <v>278</v>
      </c>
      <c r="IM138" t="s">
        <v>279</v>
      </c>
      <c r="IN138" t="s">
        <v>468</v>
      </c>
      <c r="IP138" t="s">
        <v>482</v>
      </c>
    </row>
    <row r="139" spans="1:250" x14ac:dyDescent="0.35">
      <c r="A139">
        <v>16302</v>
      </c>
      <c r="B139">
        <v>-922729984</v>
      </c>
      <c r="C139">
        <v>1837</v>
      </c>
      <c r="D139" t="s">
        <v>272</v>
      </c>
      <c r="E139" t="s">
        <v>273</v>
      </c>
      <c r="F139">
        <v>13794</v>
      </c>
      <c r="G139" t="s">
        <v>274</v>
      </c>
      <c r="H139" t="s">
        <v>275</v>
      </c>
      <c r="I139">
        <v>519</v>
      </c>
      <c r="J139" t="s">
        <v>541</v>
      </c>
      <c r="K139" t="s">
        <v>542</v>
      </c>
      <c r="L139">
        <v>13917</v>
      </c>
      <c r="M139" t="s">
        <v>309</v>
      </c>
      <c r="N139" t="s">
        <v>310</v>
      </c>
      <c r="O139">
        <v>13917</v>
      </c>
      <c r="P139" t="s">
        <v>309</v>
      </c>
      <c r="Q139" t="s">
        <v>310</v>
      </c>
      <c r="R139" t="s">
        <v>513</v>
      </c>
      <c r="S139" s="43">
        <v>1611.79</v>
      </c>
      <c r="U139" s="43">
        <v>21</v>
      </c>
      <c r="IF139">
        <v>13917</v>
      </c>
      <c r="IG139" t="s">
        <v>309</v>
      </c>
      <c r="IH139" t="s">
        <v>311</v>
      </c>
      <c r="IK139">
        <v>-2</v>
      </c>
      <c r="IL139" t="s">
        <v>278</v>
      </c>
      <c r="IM139" t="s">
        <v>279</v>
      </c>
      <c r="IN139" t="s">
        <v>468</v>
      </c>
      <c r="IP139" t="s">
        <v>482</v>
      </c>
    </row>
    <row r="140" spans="1:250" x14ac:dyDescent="0.35">
      <c r="A140">
        <v>16303</v>
      </c>
      <c r="B140">
        <v>-922729984</v>
      </c>
      <c r="C140">
        <v>1837</v>
      </c>
      <c r="D140" t="s">
        <v>272</v>
      </c>
      <c r="E140" t="s">
        <v>273</v>
      </c>
      <c r="F140">
        <v>13794</v>
      </c>
      <c r="G140" t="s">
        <v>274</v>
      </c>
      <c r="H140" t="s">
        <v>275</v>
      </c>
      <c r="I140">
        <v>515</v>
      </c>
      <c r="J140" t="s">
        <v>543</v>
      </c>
      <c r="K140" t="s">
        <v>544</v>
      </c>
      <c r="L140">
        <v>13917</v>
      </c>
      <c r="M140" t="s">
        <v>309</v>
      </c>
      <c r="N140" t="s">
        <v>310</v>
      </c>
      <c r="O140">
        <v>13917</v>
      </c>
      <c r="P140" t="s">
        <v>309</v>
      </c>
      <c r="Q140" t="s">
        <v>310</v>
      </c>
      <c r="R140" t="s">
        <v>513</v>
      </c>
      <c r="S140" s="43">
        <v>866.27</v>
      </c>
      <c r="U140" s="43">
        <v>21</v>
      </c>
      <c r="IF140">
        <v>13917</v>
      </c>
      <c r="IG140" t="s">
        <v>309</v>
      </c>
      <c r="IH140" t="s">
        <v>311</v>
      </c>
      <c r="IK140">
        <v>-2</v>
      </c>
      <c r="IL140" t="s">
        <v>278</v>
      </c>
      <c r="IM140" t="s">
        <v>279</v>
      </c>
      <c r="IN140" t="s">
        <v>468</v>
      </c>
      <c r="IP140" t="s">
        <v>482</v>
      </c>
    </row>
    <row r="141" spans="1:250" x14ac:dyDescent="0.35">
      <c r="A141">
        <v>16304</v>
      </c>
      <c r="B141">
        <v>-922729984</v>
      </c>
      <c r="C141">
        <v>1837</v>
      </c>
      <c r="D141" t="s">
        <v>272</v>
      </c>
      <c r="E141" t="s">
        <v>273</v>
      </c>
      <c r="F141">
        <v>13794</v>
      </c>
      <c r="G141" t="s">
        <v>274</v>
      </c>
      <c r="H141" t="s">
        <v>275</v>
      </c>
      <c r="I141">
        <v>513</v>
      </c>
      <c r="J141" t="s">
        <v>545</v>
      </c>
      <c r="K141" t="s">
        <v>546</v>
      </c>
      <c r="L141">
        <v>13917</v>
      </c>
      <c r="M141" t="s">
        <v>309</v>
      </c>
      <c r="N141" t="s">
        <v>310</v>
      </c>
      <c r="O141">
        <v>13917</v>
      </c>
      <c r="P141" t="s">
        <v>309</v>
      </c>
      <c r="Q141" t="s">
        <v>310</v>
      </c>
      <c r="R141" t="s">
        <v>513</v>
      </c>
      <c r="S141" s="43">
        <v>1162.01</v>
      </c>
      <c r="U141" s="43">
        <v>21</v>
      </c>
      <c r="IF141">
        <v>13917</v>
      </c>
      <c r="IG141" t="s">
        <v>309</v>
      </c>
      <c r="IH141" t="s">
        <v>311</v>
      </c>
      <c r="IK141">
        <v>-2</v>
      </c>
      <c r="IL141" t="s">
        <v>278</v>
      </c>
      <c r="IM141" t="s">
        <v>279</v>
      </c>
      <c r="IN141" t="s">
        <v>468</v>
      </c>
      <c r="IP141" t="s">
        <v>482</v>
      </c>
    </row>
    <row r="142" spans="1:250" x14ac:dyDescent="0.35">
      <c r="A142">
        <v>16305</v>
      </c>
      <c r="B142">
        <v>-922729984</v>
      </c>
      <c r="C142">
        <v>1837</v>
      </c>
      <c r="D142" t="s">
        <v>272</v>
      </c>
      <c r="E142" t="s">
        <v>273</v>
      </c>
      <c r="F142">
        <v>13794</v>
      </c>
      <c r="G142" t="s">
        <v>274</v>
      </c>
      <c r="H142" t="s">
        <v>275</v>
      </c>
      <c r="I142">
        <v>509</v>
      </c>
      <c r="J142" t="s">
        <v>547</v>
      </c>
      <c r="K142" t="s">
        <v>548</v>
      </c>
      <c r="L142">
        <v>13917</v>
      </c>
      <c r="M142" t="s">
        <v>309</v>
      </c>
      <c r="N142" t="s">
        <v>310</v>
      </c>
      <c r="O142">
        <v>13917</v>
      </c>
      <c r="P142" t="s">
        <v>309</v>
      </c>
      <c r="Q142" t="s">
        <v>310</v>
      </c>
      <c r="R142" t="s">
        <v>513</v>
      </c>
      <c r="S142" s="43">
        <v>1142.9100000000001</v>
      </c>
      <c r="U142" s="43">
        <v>21</v>
      </c>
      <c r="IF142">
        <v>13917</v>
      </c>
      <c r="IG142" t="s">
        <v>309</v>
      </c>
      <c r="IH142" t="s">
        <v>311</v>
      </c>
      <c r="IK142">
        <v>-2</v>
      </c>
      <c r="IL142" t="s">
        <v>278</v>
      </c>
      <c r="IM142" t="s">
        <v>279</v>
      </c>
      <c r="IN142" t="s">
        <v>468</v>
      </c>
      <c r="IP142" t="s">
        <v>482</v>
      </c>
    </row>
    <row r="143" spans="1:250" x14ac:dyDescent="0.35">
      <c r="A143">
        <v>16306</v>
      </c>
      <c r="B143">
        <v>-922729984</v>
      </c>
      <c r="C143">
        <v>1837</v>
      </c>
      <c r="D143" t="s">
        <v>272</v>
      </c>
      <c r="E143" t="s">
        <v>273</v>
      </c>
      <c r="F143">
        <v>13794</v>
      </c>
      <c r="G143" t="s">
        <v>274</v>
      </c>
      <c r="H143" t="s">
        <v>275</v>
      </c>
      <c r="I143">
        <v>515</v>
      </c>
      <c r="J143" t="s">
        <v>543</v>
      </c>
      <c r="K143" t="s">
        <v>544</v>
      </c>
      <c r="L143">
        <v>15189</v>
      </c>
      <c r="M143" t="s">
        <v>312</v>
      </c>
      <c r="N143" t="s">
        <v>313</v>
      </c>
      <c r="O143">
        <v>15189</v>
      </c>
      <c r="P143" t="s">
        <v>312</v>
      </c>
      <c r="Q143" t="s">
        <v>313</v>
      </c>
      <c r="R143" t="s">
        <v>513</v>
      </c>
      <c r="S143" s="43">
        <v>1257.46</v>
      </c>
      <c r="U143" s="43">
        <v>21</v>
      </c>
      <c r="IF143">
        <v>15189</v>
      </c>
      <c r="IG143" t="s">
        <v>312</v>
      </c>
      <c r="IH143" t="s">
        <v>311</v>
      </c>
      <c r="IK143">
        <v>-2</v>
      </c>
      <c r="IL143" t="s">
        <v>278</v>
      </c>
      <c r="IM143" t="s">
        <v>279</v>
      </c>
      <c r="IN143" t="s">
        <v>468</v>
      </c>
      <c r="IP143" t="s">
        <v>483</v>
      </c>
    </row>
    <row r="144" spans="1:250" x14ac:dyDescent="0.35">
      <c r="A144">
        <v>16307</v>
      </c>
      <c r="B144">
        <v>-922729984</v>
      </c>
      <c r="C144">
        <v>1837</v>
      </c>
      <c r="D144" t="s">
        <v>272</v>
      </c>
      <c r="E144" t="s">
        <v>273</v>
      </c>
      <c r="F144">
        <v>13794</v>
      </c>
      <c r="G144" t="s">
        <v>274</v>
      </c>
      <c r="H144" t="s">
        <v>275</v>
      </c>
      <c r="I144">
        <v>513</v>
      </c>
      <c r="J144" t="s">
        <v>545</v>
      </c>
      <c r="K144" t="s">
        <v>546</v>
      </c>
      <c r="L144">
        <v>15189</v>
      </c>
      <c r="M144" t="s">
        <v>312</v>
      </c>
      <c r="N144" t="s">
        <v>313</v>
      </c>
      <c r="O144">
        <v>15189</v>
      </c>
      <c r="P144" t="s">
        <v>312</v>
      </c>
      <c r="Q144" t="s">
        <v>313</v>
      </c>
      <c r="R144" t="s">
        <v>513</v>
      </c>
      <c r="S144" s="43">
        <v>1686.74</v>
      </c>
      <c r="U144" s="43">
        <v>21</v>
      </c>
      <c r="IF144">
        <v>15189</v>
      </c>
      <c r="IG144" t="s">
        <v>312</v>
      </c>
      <c r="IH144" t="s">
        <v>311</v>
      </c>
      <c r="IK144">
        <v>-2</v>
      </c>
      <c r="IL144" t="s">
        <v>278</v>
      </c>
      <c r="IM144" t="s">
        <v>279</v>
      </c>
      <c r="IN144" t="s">
        <v>468</v>
      </c>
      <c r="IP144" t="s">
        <v>483</v>
      </c>
    </row>
    <row r="145" spans="1:250" x14ac:dyDescent="0.35">
      <c r="A145">
        <v>16308</v>
      </c>
      <c r="B145">
        <v>-922729984</v>
      </c>
      <c r="C145">
        <v>1837</v>
      </c>
      <c r="D145" t="s">
        <v>272</v>
      </c>
      <c r="E145" t="s">
        <v>273</v>
      </c>
      <c r="F145">
        <v>13794</v>
      </c>
      <c r="G145" t="s">
        <v>274</v>
      </c>
      <c r="H145" t="s">
        <v>275</v>
      </c>
      <c r="I145">
        <v>509</v>
      </c>
      <c r="J145" t="s">
        <v>547</v>
      </c>
      <c r="K145" t="s">
        <v>548</v>
      </c>
      <c r="L145">
        <v>15189</v>
      </c>
      <c r="M145" t="s">
        <v>312</v>
      </c>
      <c r="N145" t="s">
        <v>313</v>
      </c>
      <c r="O145">
        <v>15189</v>
      </c>
      <c r="P145" t="s">
        <v>312</v>
      </c>
      <c r="Q145" t="s">
        <v>313</v>
      </c>
      <c r="R145" t="s">
        <v>513</v>
      </c>
      <c r="S145" s="43">
        <v>1296.17</v>
      </c>
      <c r="U145" s="43">
        <v>21</v>
      </c>
      <c r="IF145">
        <v>15189</v>
      </c>
      <c r="IG145" t="s">
        <v>312</v>
      </c>
      <c r="IH145" t="s">
        <v>311</v>
      </c>
      <c r="IK145">
        <v>-2</v>
      </c>
      <c r="IL145" t="s">
        <v>278</v>
      </c>
      <c r="IM145" t="s">
        <v>279</v>
      </c>
      <c r="IN145" t="s">
        <v>468</v>
      </c>
      <c r="IP145" t="s">
        <v>483</v>
      </c>
    </row>
    <row r="146" spans="1:250" x14ac:dyDescent="0.35">
      <c r="A146">
        <v>16309</v>
      </c>
      <c r="B146">
        <v>-922729984</v>
      </c>
      <c r="C146">
        <v>1837</v>
      </c>
      <c r="D146" t="s">
        <v>272</v>
      </c>
      <c r="E146" t="s">
        <v>273</v>
      </c>
      <c r="F146">
        <v>13794</v>
      </c>
      <c r="G146" t="s">
        <v>274</v>
      </c>
      <c r="H146" t="s">
        <v>275</v>
      </c>
      <c r="I146">
        <v>507</v>
      </c>
      <c r="J146" t="s">
        <v>549</v>
      </c>
      <c r="K146" t="s">
        <v>550</v>
      </c>
      <c r="L146">
        <v>15189</v>
      </c>
      <c r="M146" t="s">
        <v>312</v>
      </c>
      <c r="N146" t="s">
        <v>313</v>
      </c>
      <c r="O146">
        <v>15189</v>
      </c>
      <c r="P146" t="s">
        <v>312</v>
      </c>
      <c r="Q146" t="s">
        <v>313</v>
      </c>
      <c r="R146" t="s">
        <v>513</v>
      </c>
      <c r="S146" s="43">
        <v>2126.9899999999998</v>
      </c>
      <c r="U146" s="43">
        <v>21</v>
      </c>
      <c r="IF146">
        <v>15189</v>
      </c>
      <c r="IG146" t="s">
        <v>312</v>
      </c>
      <c r="IH146" t="s">
        <v>311</v>
      </c>
      <c r="IK146">
        <v>-2</v>
      </c>
      <c r="IL146" t="s">
        <v>278</v>
      </c>
      <c r="IM146" t="s">
        <v>279</v>
      </c>
      <c r="IN146" t="s">
        <v>468</v>
      </c>
      <c r="IP146" t="s">
        <v>483</v>
      </c>
    </row>
    <row r="147" spans="1:250" x14ac:dyDescent="0.35">
      <c r="A147">
        <v>16310</v>
      </c>
      <c r="B147">
        <v>-922729984</v>
      </c>
      <c r="C147">
        <v>1837</v>
      </c>
      <c r="D147" t="s">
        <v>272</v>
      </c>
      <c r="E147" t="s">
        <v>273</v>
      </c>
      <c r="F147">
        <v>13794</v>
      </c>
      <c r="G147" t="s">
        <v>274</v>
      </c>
      <c r="H147" t="s">
        <v>275</v>
      </c>
      <c r="I147">
        <v>528</v>
      </c>
      <c r="J147" t="s">
        <v>531</v>
      </c>
      <c r="K147" t="s">
        <v>532</v>
      </c>
      <c r="L147">
        <v>13917</v>
      </c>
      <c r="M147" t="s">
        <v>309</v>
      </c>
      <c r="N147" t="s">
        <v>310</v>
      </c>
      <c r="O147">
        <v>13917</v>
      </c>
      <c r="P147" t="s">
        <v>309</v>
      </c>
      <c r="Q147" t="s">
        <v>310</v>
      </c>
      <c r="R147" t="s">
        <v>513</v>
      </c>
      <c r="S147" s="43">
        <v>1743.25</v>
      </c>
      <c r="U147" s="43">
        <v>21</v>
      </c>
      <c r="IF147">
        <v>13917</v>
      </c>
      <c r="IG147" t="s">
        <v>309</v>
      </c>
      <c r="IH147" t="s">
        <v>311</v>
      </c>
      <c r="IK147">
        <v>-2</v>
      </c>
      <c r="IL147" t="s">
        <v>278</v>
      </c>
      <c r="IM147" t="s">
        <v>279</v>
      </c>
      <c r="IN147" t="s">
        <v>468</v>
      </c>
      <c r="IP147" t="s">
        <v>482</v>
      </c>
    </row>
    <row r="148" spans="1:250" x14ac:dyDescent="0.35">
      <c r="A148">
        <v>16311</v>
      </c>
      <c r="B148">
        <v>-922729984</v>
      </c>
      <c r="C148">
        <v>1837</v>
      </c>
      <c r="D148" t="s">
        <v>272</v>
      </c>
      <c r="E148" t="s">
        <v>273</v>
      </c>
      <c r="F148">
        <v>13794</v>
      </c>
      <c r="G148" t="s">
        <v>274</v>
      </c>
      <c r="H148" t="s">
        <v>275</v>
      </c>
      <c r="I148">
        <v>527</v>
      </c>
      <c r="J148" t="s">
        <v>535</v>
      </c>
      <c r="K148" t="s">
        <v>536</v>
      </c>
      <c r="L148">
        <v>13917</v>
      </c>
      <c r="M148" t="s">
        <v>309</v>
      </c>
      <c r="N148" t="s">
        <v>310</v>
      </c>
      <c r="O148">
        <v>13917</v>
      </c>
      <c r="P148" t="s">
        <v>309</v>
      </c>
      <c r="Q148" t="s">
        <v>310</v>
      </c>
      <c r="R148" t="s">
        <v>513</v>
      </c>
      <c r="S148" s="43">
        <v>1273.76</v>
      </c>
      <c r="U148" s="43">
        <v>21</v>
      </c>
      <c r="IF148">
        <v>13917</v>
      </c>
      <c r="IG148" t="s">
        <v>309</v>
      </c>
      <c r="IH148" t="s">
        <v>311</v>
      </c>
      <c r="IK148">
        <v>-2</v>
      </c>
      <c r="IL148" t="s">
        <v>278</v>
      </c>
      <c r="IM148" t="s">
        <v>279</v>
      </c>
      <c r="IN148" t="s">
        <v>468</v>
      </c>
      <c r="IP148" t="s">
        <v>482</v>
      </c>
    </row>
    <row r="149" spans="1:250" x14ac:dyDescent="0.35">
      <c r="A149">
        <v>16312</v>
      </c>
      <c r="B149">
        <v>-922729984</v>
      </c>
      <c r="C149">
        <v>1837</v>
      </c>
      <c r="D149" t="s">
        <v>272</v>
      </c>
      <c r="E149" t="s">
        <v>273</v>
      </c>
      <c r="F149">
        <v>19011</v>
      </c>
      <c r="G149" t="s">
        <v>318</v>
      </c>
      <c r="H149" t="s">
        <v>319</v>
      </c>
      <c r="I149">
        <v>507</v>
      </c>
      <c r="J149" t="s">
        <v>549</v>
      </c>
      <c r="K149" t="s">
        <v>550</v>
      </c>
      <c r="L149">
        <v>15189</v>
      </c>
      <c r="M149" t="s">
        <v>312</v>
      </c>
      <c r="N149" t="s">
        <v>313</v>
      </c>
      <c r="O149">
        <v>15189</v>
      </c>
      <c r="P149" t="s">
        <v>312</v>
      </c>
      <c r="Q149" t="s">
        <v>313</v>
      </c>
      <c r="R149" t="s">
        <v>513</v>
      </c>
      <c r="S149" s="43">
        <v>1107.23</v>
      </c>
      <c r="U149" s="43">
        <v>21</v>
      </c>
      <c r="IF149">
        <v>15189</v>
      </c>
      <c r="IG149" t="s">
        <v>312</v>
      </c>
      <c r="IH149" t="s">
        <v>322</v>
      </c>
      <c r="IK149">
        <v>-2</v>
      </c>
      <c r="IL149" t="s">
        <v>278</v>
      </c>
      <c r="IM149" t="s">
        <v>279</v>
      </c>
      <c r="IN149" t="s">
        <v>484</v>
      </c>
      <c r="IP149" t="s">
        <v>485</v>
      </c>
    </row>
    <row r="150" spans="1:250" x14ac:dyDescent="0.35">
      <c r="A150">
        <v>16313</v>
      </c>
      <c r="B150">
        <v>-922729984</v>
      </c>
      <c r="C150">
        <v>1837</v>
      </c>
      <c r="D150" t="s">
        <v>272</v>
      </c>
      <c r="E150" t="s">
        <v>273</v>
      </c>
      <c r="F150">
        <v>13794</v>
      </c>
      <c r="G150" t="s">
        <v>274</v>
      </c>
      <c r="H150" t="s">
        <v>275</v>
      </c>
      <c r="I150">
        <v>528</v>
      </c>
      <c r="J150" t="s">
        <v>531</v>
      </c>
      <c r="K150" t="s">
        <v>532</v>
      </c>
      <c r="L150">
        <v>15189</v>
      </c>
      <c r="M150" t="s">
        <v>312</v>
      </c>
      <c r="N150" t="s">
        <v>313</v>
      </c>
      <c r="O150">
        <v>15189</v>
      </c>
      <c r="P150" t="s">
        <v>312</v>
      </c>
      <c r="Q150" t="s">
        <v>313</v>
      </c>
      <c r="R150" t="s">
        <v>513</v>
      </c>
      <c r="S150" s="43">
        <v>2530.46</v>
      </c>
      <c r="U150" s="43">
        <v>21</v>
      </c>
      <c r="IF150">
        <v>15189</v>
      </c>
      <c r="IG150" t="s">
        <v>312</v>
      </c>
      <c r="IH150" t="s">
        <v>311</v>
      </c>
      <c r="IK150">
        <v>-2</v>
      </c>
      <c r="IL150" t="s">
        <v>278</v>
      </c>
      <c r="IM150" t="s">
        <v>279</v>
      </c>
      <c r="IN150" t="s">
        <v>468</v>
      </c>
      <c r="IP150" t="s">
        <v>483</v>
      </c>
    </row>
    <row r="151" spans="1:250" x14ac:dyDescent="0.35">
      <c r="A151">
        <v>16314</v>
      </c>
      <c r="B151">
        <v>-922729984</v>
      </c>
      <c r="C151">
        <v>1837</v>
      </c>
      <c r="D151" t="s">
        <v>272</v>
      </c>
      <c r="E151" t="s">
        <v>273</v>
      </c>
      <c r="F151">
        <v>13794</v>
      </c>
      <c r="G151" t="s">
        <v>274</v>
      </c>
      <c r="H151" t="s">
        <v>275</v>
      </c>
      <c r="I151">
        <v>527</v>
      </c>
      <c r="J151" t="s">
        <v>535</v>
      </c>
      <c r="K151" t="s">
        <v>536</v>
      </c>
      <c r="L151">
        <v>15189</v>
      </c>
      <c r="M151" t="s">
        <v>312</v>
      </c>
      <c r="N151" t="s">
        <v>313</v>
      </c>
      <c r="O151">
        <v>15189</v>
      </c>
      <c r="P151" t="s">
        <v>312</v>
      </c>
      <c r="Q151" t="s">
        <v>313</v>
      </c>
      <c r="R151" t="s">
        <v>513</v>
      </c>
      <c r="S151" s="43">
        <v>1848.95</v>
      </c>
      <c r="U151" s="43">
        <v>21</v>
      </c>
      <c r="IF151">
        <v>15189</v>
      </c>
      <c r="IG151" t="s">
        <v>312</v>
      </c>
      <c r="IH151" t="s">
        <v>311</v>
      </c>
      <c r="IK151">
        <v>-2</v>
      </c>
      <c r="IL151" t="s">
        <v>278</v>
      </c>
      <c r="IM151" t="s">
        <v>279</v>
      </c>
      <c r="IN151" t="s">
        <v>468</v>
      </c>
      <c r="IP151" t="s">
        <v>483</v>
      </c>
    </row>
    <row r="152" spans="1:250" x14ac:dyDescent="0.35">
      <c r="A152">
        <v>16315</v>
      </c>
      <c r="B152">
        <v>-922729984</v>
      </c>
      <c r="C152">
        <v>1837</v>
      </c>
      <c r="D152" t="s">
        <v>272</v>
      </c>
      <c r="E152" t="s">
        <v>273</v>
      </c>
      <c r="F152">
        <v>13794</v>
      </c>
      <c r="G152" t="s">
        <v>274</v>
      </c>
      <c r="H152" t="s">
        <v>275</v>
      </c>
      <c r="I152">
        <v>523</v>
      </c>
      <c r="J152" t="s">
        <v>537</v>
      </c>
      <c r="K152" t="s">
        <v>538</v>
      </c>
      <c r="L152">
        <v>15189</v>
      </c>
      <c r="M152" t="s">
        <v>312</v>
      </c>
      <c r="N152" t="s">
        <v>313</v>
      </c>
      <c r="O152">
        <v>15189</v>
      </c>
      <c r="P152" t="s">
        <v>312</v>
      </c>
      <c r="Q152" t="s">
        <v>313</v>
      </c>
      <c r="R152" t="s">
        <v>513</v>
      </c>
      <c r="S152" s="43">
        <v>2120.87</v>
      </c>
      <c r="U152" s="43">
        <v>21</v>
      </c>
      <c r="IF152">
        <v>15189</v>
      </c>
      <c r="IG152" t="s">
        <v>312</v>
      </c>
      <c r="IH152" t="s">
        <v>311</v>
      </c>
      <c r="IK152">
        <v>-2</v>
      </c>
      <c r="IL152" t="s">
        <v>278</v>
      </c>
      <c r="IM152" t="s">
        <v>279</v>
      </c>
      <c r="IN152" t="s">
        <v>468</v>
      </c>
      <c r="IP152" t="s">
        <v>483</v>
      </c>
    </row>
    <row r="153" spans="1:250" x14ac:dyDescent="0.35">
      <c r="A153">
        <v>16316</v>
      </c>
      <c r="B153">
        <v>-922729984</v>
      </c>
      <c r="C153">
        <v>1837</v>
      </c>
      <c r="D153" t="s">
        <v>272</v>
      </c>
      <c r="E153" t="s">
        <v>273</v>
      </c>
      <c r="F153">
        <v>13794</v>
      </c>
      <c r="G153" t="s">
        <v>274</v>
      </c>
      <c r="H153" t="s">
        <v>275</v>
      </c>
      <c r="I153">
        <v>521</v>
      </c>
      <c r="J153" t="s">
        <v>539</v>
      </c>
      <c r="K153" t="s">
        <v>540</v>
      </c>
      <c r="L153">
        <v>15189</v>
      </c>
      <c r="M153" t="s">
        <v>312</v>
      </c>
      <c r="N153" t="s">
        <v>313</v>
      </c>
      <c r="O153">
        <v>15189</v>
      </c>
      <c r="P153" t="s">
        <v>312</v>
      </c>
      <c r="Q153" t="s">
        <v>313</v>
      </c>
      <c r="R153" t="s">
        <v>513</v>
      </c>
      <c r="S153" s="43">
        <v>2185.15</v>
      </c>
      <c r="U153" s="43">
        <v>21</v>
      </c>
      <c r="IF153">
        <v>15189</v>
      </c>
      <c r="IG153" t="s">
        <v>312</v>
      </c>
      <c r="IH153" t="s">
        <v>311</v>
      </c>
      <c r="IK153">
        <v>-2</v>
      </c>
      <c r="IL153" t="s">
        <v>278</v>
      </c>
      <c r="IM153" t="s">
        <v>279</v>
      </c>
      <c r="IN153" t="s">
        <v>468</v>
      </c>
      <c r="IP153" t="s">
        <v>483</v>
      </c>
    </row>
    <row r="154" spans="1:250" x14ac:dyDescent="0.35">
      <c r="A154">
        <v>16317</v>
      </c>
      <c r="B154">
        <v>-922729984</v>
      </c>
      <c r="C154">
        <v>1837</v>
      </c>
      <c r="D154" t="s">
        <v>272</v>
      </c>
      <c r="E154" t="s">
        <v>273</v>
      </c>
      <c r="F154">
        <v>13794</v>
      </c>
      <c r="G154" t="s">
        <v>274</v>
      </c>
      <c r="H154" t="s">
        <v>275</v>
      </c>
      <c r="I154">
        <v>519</v>
      </c>
      <c r="J154" t="s">
        <v>541</v>
      </c>
      <c r="K154" t="s">
        <v>542</v>
      </c>
      <c r="L154">
        <v>15189</v>
      </c>
      <c r="M154" t="s">
        <v>312</v>
      </c>
      <c r="N154" t="s">
        <v>313</v>
      </c>
      <c r="O154">
        <v>15189</v>
      </c>
      <c r="P154" t="s">
        <v>312</v>
      </c>
      <c r="Q154" t="s">
        <v>313</v>
      </c>
      <c r="R154" t="s">
        <v>513</v>
      </c>
      <c r="S154" s="43">
        <v>2339.62</v>
      </c>
      <c r="U154" s="43">
        <v>21</v>
      </c>
      <c r="IF154">
        <v>15189</v>
      </c>
      <c r="IG154" t="s">
        <v>312</v>
      </c>
      <c r="IH154" t="s">
        <v>311</v>
      </c>
      <c r="IK154">
        <v>-2</v>
      </c>
      <c r="IL154" t="s">
        <v>278</v>
      </c>
      <c r="IM154" t="s">
        <v>279</v>
      </c>
      <c r="IN154" t="s">
        <v>468</v>
      </c>
      <c r="IP154" t="s">
        <v>483</v>
      </c>
    </row>
    <row r="155" spans="1:250" x14ac:dyDescent="0.35">
      <c r="A155">
        <v>16318</v>
      </c>
      <c r="B155">
        <v>-922729984</v>
      </c>
      <c r="C155">
        <v>1837</v>
      </c>
      <c r="D155" t="s">
        <v>272</v>
      </c>
      <c r="E155" t="s">
        <v>273</v>
      </c>
      <c r="F155">
        <v>19011</v>
      </c>
      <c r="G155" t="s">
        <v>318</v>
      </c>
      <c r="H155" t="s">
        <v>319</v>
      </c>
      <c r="I155">
        <v>523</v>
      </c>
      <c r="J155" t="s">
        <v>537</v>
      </c>
      <c r="K155" t="s">
        <v>538</v>
      </c>
      <c r="L155">
        <v>15189</v>
      </c>
      <c r="M155" t="s">
        <v>312</v>
      </c>
      <c r="N155" t="s">
        <v>313</v>
      </c>
      <c r="O155">
        <v>15189</v>
      </c>
      <c r="P155" t="s">
        <v>312</v>
      </c>
      <c r="Q155" t="s">
        <v>313</v>
      </c>
      <c r="R155" t="s">
        <v>513</v>
      </c>
      <c r="S155" s="43">
        <v>2830.18</v>
      </c>
      <c r="U155" s="43">
        <v>21</v>
      </c>
      <c r="IF155">
        <v>15189</v>
      </c>
      <c r="IG155" t="s">
        <v>312</v>
      </c>
      <c r="IH155" t="s">
        <v>322</v>
      </c>
      <c r="IK155">
        <v>-2</v>
      </c>
      <c r="IL155" t="s">
        <v>278</v>
      </c>
      <c r="IM155" t="s">
        <v>279</v>
      </c>
      <c r="IN155" t="s">
        <v>484</v>
      </c>
      <c r="IP155" t="s">
        <v>485</v>
      </c>
    </row>
    <row r="156" spans="1:250" x14ac:dyDescent="0.35">
      <c r="A156">
        <v>16319</v>
      </c>
      <c r="B156">
        <v>-922729984</v>
      </c>
      <c r="C156">
        <v>1837</v>
      </c>
      <c r="D156" t="s">
        <v>272</v>
      </c>
      <c r="E156" t="s">
        <v>273</v>
      </c>
      <c r="F156">
        <v>19011</v>
      </c>
      <c r="G156" t="s">
        <v>318</v>
      </c>
      <c r="H156" t="s">
        <v>319</v>
      </c>
      <c r="I156">
        <v>521</v>
      </c>
      <c r="J156" t="s">
        <v>539</v>
      </c>
      <c r="K156" t="s">
        <v>540</v>
      </c>
      <c r="L156">
        <v>15189</v>
      </c>
      <c r="M156" t="s">
        <v>312</v>
      </c>
      <c r="N156" t="s">
        <v>313</v>
      </c>
      <c r="O156">
        <v>15189</v>
      </c>
      <c r="P156" t="s">
        <v>312</v>
      </c>
      <c r="Q156" t="s">
        <v>313</v>
      </c>
      <c r="R156" t="s">
        <v>513</v>
      </c>
      <c r="S156" s="43">
        <v>1482.38</v>
      </c>
      <c r="U156" s="43">
        <v>21</v>
      </c>
      <c r="IF156">
        <v>15189</v>
      </c>
      <c r="IG156" t="s">
        <v>312</v>
      </c>
      <c r="IH156" t="s">
        <v>322</v>
      </c>
      <c r="IK156">
        <v>-2</v>
      </c>
      <c r="IL156" t="s">
        <v>278</v>
      </c>
      <c r="IM156" t="s">
        <v>279</v>
      </c>
      <c r="IN156" t="s">
        <v>484</v>
      </c>
      <c r="IP156" t="s">
        <v>485</v>
      </c>
    </row>
    <row r="157" spans="1:250" x14ac:dyDescent="0.35">
      <c r="A157">
        <v>16320</v>
      </c>
      <c r="B157">
        <v>-922729984</v>
      </c>
      <c r="C157">
        <v>1837</v>
      </c>
      <c r="D157" t="s">
        <v>272</v>
      </c>
      <c r="E157" t="s">
        <v>273</v>
      </c>
      <c r="F157">
        <v>19011</v>
      </c>
      <c r="G157" t="s">
        <v>318</v>
      </c>
      <c r="H157" t="s">
        <v>319</v>
      </c>
      <c r="I157">
        <v>519</v>
      </c>
      <c r="J157" t="s">
        <v>541</v>
      </c>
      <c r="K157" t="s">
        <v>542</v>
      </c>
      <c r="L157">
        <v>15189</v>
      </c>
      <c r="M157" t="s">
        <v>312</v>
      </c>
      <c r="N157" t="s">
        <v>313</v>
      </c>
      <c r="O157">
        <v>15189</v>
      </c>
      <c r="P157" t="s">
        <v>312</v>
      </c>
      <c r="Q157" t="s">
        <v>313</v>
      </c>
      <c r="R157" t="s">
        <v>513</v>
      </c>
      <c r="S157" s="43">
        <v>823.91</v>
      </c>
      <c r="U157" s="43">
        <v>21</v>
      </c>
      <c r="IF157">
        <v>15189</v>
      </c>
      <c r="IG157" t="s">
        <v>312</v>
      </c>
      <c r="IH157" t="s">
        <v>322</v>
      </c>
      <c r="IK157">
        <v>-2</v>
      </c>
      <c r="IL157" t="s">
        <v>278</v>
      </c>
      <c r="IM157" t="s">
        <v>279</v>
      </c>
      <c r="IN157" t="s">
        <v>484</v>
      </c>
      <c r="IP157" t="s">
        <v>485</v>
      </c>
    </row>
    <row r="158" spans="1:250" x14ac:dyDescent="0.35">
      <c r="A158">
        <v>16321</v>
      </c>
      <c r="B158">
        <v>-922729984</v>
      </c>
      <c r="C158">
        <v>1837</v>
      </c>
      <c r="D158" t="s">
        <v>272</v>
      </c>
      <c r="E158" t="s">
        <v>273</v>
      </c>
      <c r="F158">
        <v>19011</v>
      </c>
      <c r="G158" t="s">
        <v>318</v>
      </c>
      <c r="H158" t="s">
        <v>319</v>
      </c>
      <c r="I158">
        <v>515</v>
      </c>
      <c r="J158" t="s">
        <v>543</v>
      </c>
      <c r="K158" t="s">
        <v>544</v>
      </c>
      <c r="L158">
        <v>15189</v>
      </c>
      <c r="M158" t="s">
        <v>312</v>
      </c>
      <c r="N158" t="s">
        <v>313</v>
      </c>
      <c r="O158">
        <v>15189</v>
      </c>
      <c r="P158" t="s">
        <v>312</v>
      </c>
      <c r="Q158" t="s">
        <v>313</v>
      </c>
      <c r="R158" t="s">
        <v>513</v>
      </c>
      <c r="S158" s="43">
        <v>6316.68</v>
      </c>
      <c r="U158" s="43">
        <v>21</v>
      </c>
      <c r="IF158">
        <v>15189</v>
      </c>
      <c r="IG158" t="s">
        <v>312</v>
      </c>
      <c r="IH158" t="s">
        <v>322</v>
      </c>
      <c r="IK158">
        <v>-2</v>
      </c>
      <c r="IL158" t="s">
        <v>278</v>
      </c>
      <c r="IM158" t="s">
        <v>279</v>
      </c>
      <c r="IN158" t="s">
        <v>484</v>
      </c>
      <c r="IP158" t="s">
        <v>485</v>
      </c>
    </row>
    <row r="159" spans="1:250" x14ac:dyDescent="0.35">
      <c r="A159">
        <v>16322</v>
      </c>
      <c r="B159">
        <v>-922729984</v>
      </c>
      <c r="C159">
        <v>1837</v>
      </c>
      <c r="D159" t="s">
        <v>272</v>
      </c>
      <c r="E159" t="s">
        <v>273</v>
      </c>
      <c r="F159">
        <v>19011</v>
      </c>
      <c r="G159" t="s">
        <v>318</v>
      </c>
      <c r="H159" t="s">
        <v>319</v>
      </c>
      <c r="I159">
        <v>513</v>
      </c>
      <c r="J159" t="s">
        <v>545</v>
      </c>
      <c r="K159" t="s">
        <v>546</v>
      </c>
      <c r="L159">
        <v>15189</v>
      </c>
      <c r="M159" t="s">
        <v>312</v>
      </c>
      <c r="N159" t="s">
        <v>313</v>
      </c>
      <c r="O159">
        <v>15189</v>
      </c>
      <c r="P159" t="s">
        <v>312</v>
      </c>
      <c r="Q159" t="s">
        <v>313</v>
      </c>
      <c r="R159" t="s">
        <v>513</v>
      </c>
      <c r="S159" s="43">
        <v>5333.75</v>
      </c>
      <c r="U159" s="43">
        <v>21</v>
      </c>
      <c r="IF159">
        <v>15189</v>
      </c>
      <c r="IG159" t="s">
        <v>312</v>
      </c>
      <c r="IH159" t="s">
        <v>322</v>
      </c>
      <c r="IK159">
        <v>-2</v>
      </c>
      <c r="IL159" t="s">
        <v>278</v>
      </c>
      <c r="IM159" t="s">
        <v>279</v>
      </c>
      <c r="IN159" t="s">
        <v>484</v>
      </c>
      <c r="IP159" t="s">
        <v>485</v>
      </c>
    </row>
    <row r="160" spans="1:250" x14ac:dyDescent="0.35">
      <c r="A160">
        <v>16323</v>
      </c>
      <c r="B160">
        <v>-922729984</v>
      </c>
      <c r="C160">
        <v>1837</v>
      </c>
      <c r="D160" t="s">
        <v>272</v>
      </c>
      <c r="E160" t="s">
        <v>273</v>
      </c>
      <c r="F160">
        <v>19011</v>
      </c>
      <c r="G160" t="s">
        <v>318</v>
      </c>
      <c r="H160" t="s">
        <v>319</v>
      </c>
      <c r="I160">
        <v>509</v>
      </c>
      <c r="J160" t="s">
        <v>547</v>
      </c>
      <c r="K160" t="s">
        <v>548</v>
      </c>
      <c r="L160">
        <v>15189</v>
      </c>
      <c r="M160" t="s">
        <v>312</v>
      </c>
      <c r="N160" t="s">
        <v>313</v>
      </c>
      <c r="O160">
        <v>15189</v>
      </c>
      <c r="P160" t="s">
        <v>312</v>
      </c>
      <c r="Q160" t="s">
        <v>313</v>
      </c>
      <c r="R160" t="s">
        <v>513</v>
      </c>
      <c r="S160" s="43">
        <v>1320.61</v>
      </c>
      <c r="U160" s="43">
        <v>21</v>
      </c>
      <c r="IF160">
        <v>15189</v>
      </c>
      <c r="IG160" t="s">
        <v>312</v>
      </c>
      <c r="IH160" t="s">
        <v>322</v>
      </c>
      <c r="IK160">
        <v>-2</v>
      </c>
      <c r="IL160" t="s">
        <v>278</v>
      </c>
      <c r="IM160" t="s">
        <v>279</v>
      </c>
      <c r="IN160" t="s">
        <v>484</v>
      </c>
      <c r="IP160" t="s">
        <v>485</v>
      </c>
    </row>
    <row r="161" spans="1:250" x14ac:dyDescent="0.35">
      <c r="A161">
        <v>16324</v>
      </c>
      <c r="B161">
        <v>-922729984</v>
      </c>
      <c r="C161">
        <v>1837</v>
      </c>
      <c r="D161" t="s">
        <v>272</v>
      </c>
      <c r="E161" t="s">
        <v>273</v>
      </c>
      <c r="F161">
        <v>13794</v>
      </c>
      <c r="G161" t="s">
        <v>274</v>
      </c>
      <c r="H161" t="s">
        <v>275</v>
      </c>
      <c r="I161">
        <v>515</v>
      </c>
      <c r="J161" t="s">
        <v>543</v>
      </c>
      <c r="K161" t="s">
        <v>544</v>
      </c>
      <c r="L161">
        <v>17005</v>
      </c>
      <c r="M161" t="s">
        <v>314</v>
      </c>
      <c r="N161" t="s">
        <v>315</v>
      </c>
      <c r="O161">
        <v>17005</v>
      </c>
      <c r="P161" t="s">
        <v>314</v>
      </c>
      <c r="Q161" t="s">
        <v>315</v>
      </c>
      <c r="R161" t="s">
        <v>513</v>
      </c>
      <c r="S161" s="43">
        <v>181.07</v>
      </c>
      <c r="U161" s="43">
        <v>21</v>
      </c>
      <c r="IF161">
        <v>17005</v>
      </c>
      <c r="IG161" t="s">
        <v>314</v>
      </c>
      <c r="IH161" t="s">
        <v>311</v>
      </c>
      <c r="IK161">
        <v>-2</v>
      </c>
      <c r="IL161" t="s">
        <v>278</v>
      </c>
      <c r="IM161" t="s">
        <v>279</v>
      </c>
      <c r="IN161" t="s">
        <v>468</v>
      </c>
      <c r="IP161" t="s">
        <v>486</v>
      </c>
    </row>
    <row r="162" spans="1:250" x14ac:dyDescent="0.35">
      <c r="A162">
        <v>16325</v>
      </c>
      <c r="B162">
        <v>-922729984</v>
      </c>
      <c r="C162">
        <v>1837</v>
      </c>
      <c r="D162" t="s">
        <v>272</v>
      </c>
      <c r="E162" t="s">
        <v>273</v>
      </c>
      <c r="F162">
        <v>13794</v>
      </c>
      <c r="G162" t="s">
        <v>274</v>
      </c>
      <c r="H162" t="s">
        <v>275</v>
      </c>
      <c r="I162">
        <v>513</v>
      </c>
      <c r="J162" t="s">
        <v>545</v>
      </c>
      <c r="K162" t="s">
        <v>546</v>
      </c>
      <c r="L162">
        <v>17005</v>
      </c>
      <c r="M162" t="s">
        <v>314</v>
      </c>
      <c r="N162" t="s">
        <v>315</v>
      </c>
      <c r="O162">
        <v>17005</v>
      </c>
      <c r="P162" t="s">
        <v>314</v>
      </c>
      <c r="Q162" t="s">
        <v>315</v>
      </c>
      <c r="R162" t="s">
        <v>513</v>
      </c>
      <c r="S162" s="43">
        <v>242.89</v>
      </c>
      <c r="U162" s="43">
        <v>21</v>
      </c>
      <c r="IF162">
        <v>17005</v>
      </c>
      <c r="IG162" t="s">
        <v>314</v>
      </c>
      <c r="IH162" t="s">
        <v>311</v>
      </c>
      <c r="IK162">
        <v>-2</v>
      </c>
      <c r="IL162" t="s">
        <v>278</v>
      </c>
      <c r="IM162" t="s">
        <v>279</v>
      </c>
      <c r="IN162" t="s">
        <v>468</v>
      </c>
      <c r="IP162" t="s">
        <v>486</v>
      </c>
    </row>
    <row r="163" spans="1:250" x14ac:dyDescent="0.35">
      <c r="A163">
        <v>16326</v>
      </c>
      <c r="B163">
        <v>-922729984</v>
      </c>
      <c r="C163">
        <v>1837</v>
      </c>
      <c r="D163" t="s">
        <v>272</v>
      </c>
      <c r="E163" t="s">
        <v>273</v>
      </c>
      <c r="F163">
        <v>13794</v>
      </c>
      <c r="G163" t="s">
        <v>274</v>
      </c>
      <c r="H163" t="s">
        <v>275</v>
      </c>
      <c r="I163">
        <v>509</v>
      </c>
      <c r="J163" t="s">
        <v>547</v>
      </c>
      <c r="K163" t="s">
        <v>548</v>
      </c>
      <c r="L163">
        <v>17005</v>
      </c>
      <c r="M163" t="s">
        <v>314</v>
      </c>
      <c r="N163" t="s">
        <v>315</v>
      </c>
      <c r="O163">
        <v>17005</v>
      </c>
      <c r="P163" t="s">
        <v>314</v>
      </c>
      <c r="Q163" t="s">
        <v>315</v>
      </c>
      <c r="R163" t="s">
        <v>513</v>
      </c>
      <c r="S163" s="43">
        <v>180.38</v>
      </c>
      <c r="U163" s="43">
        <v>21</v>
      </c>
      <c r="IF163">
        <v>17005</v>
      </c>
      <c r="IG163" t="s">
        <v>314</v>
      </c>
      <c r="IH163" t="s">
        <v>311</v>
      </c>
      <c r="IK163">
        <v>-2</v>
      </c>
      <c r="IL163" t="s">
        <v>278</v>
      </c>
      <c r="IM163" t="s">
        <v>279</v>
      </c>
      <c r="IN163" t="s">
        <v>468</v>
      </c>
      <c r="IP163" t="s">
        <v>486</v>
      </c>
    </row>
    <row r="164" spans="1:250" x14ac:dyDescent="0.35">
      <c r="A164">
        <v>16327</v>
      </c>
      <c r="B164">
        <v>-922729984</v>
      </c>
      <c r="C164">
        <v>1837</v>
      </c>
      <c r="D164" t="s">
        <v>272</v>
      </c>
      <c r="E164" t="s">
        <v>273</v>
      </c>
      <c r="F164">
        <v>13794</v>
      </c>
      <c r="G164" t="s">
        <v>274</v>
      </c>
      <c r="H164" t="s">
        <v>275</v>
      </c>
      <c r="I164">
        <v>507</v>
      </c>
      <c r="J164" t="s">
        <v>549</v>
      </c>
      <c r="K164" t="s">
        <v>550</v>
      </c>
      <c r="L164">
        <v>17005</v>
      </c>
      <c r="M164" t="s">
        <v>314</v>
      </c>
      <c r="N164" t="s">
        <v>315</v>
      </c>
      <c r="O164">
        <v>17005</v>
      </c>
      <c r="P164" t="s">
        <v>314</v>
      </c>
      <c r="Q164" t="s">
        <v>315</v>
      </c>
      <c r="R164" t="s">
        <v>513</v>
      </c>
      <c r="S164" s="43">
        <v>296.01</v>
      </c>
      <c r="U164" s="43">
        <v>21</v>
      </c>
      <c r="IF164">
        <v>17005</v>
      </c>
      <c r="IG164" t="s">
        <v>314</v>
      </c>
      <c r="IH164" t="s">
        <v>311</v>
      </c>
      <c r="IK164">
        <v>-2</v>
      </c>
      <c r="IL164" t="s">
        <v>278</v>
      </c>
      <c r="IM164" t="s">
        <v>279</v>
      </c>
      <c r="IN164" t="s">
        <v>468</v>
      </c>
      <c r="IP164" t="s">
        <v>486</v>
      </c>
    </row>
    <row r="165" spans="1:250" x14ac:dyDescent="0.35">
      <c r="A165">
        <v>16328</v>
      </c>
      <c r="B165">
        <v>-922729984</v>
      </c>
      <c r="C165">
        <v>1837</v>
      </c>
      <c r="D165" t="s">
        <v>272</v>
      </c>
      <c r="E165" t="s">
        <v>273</v>
      </c>
      <c r="F165">
        <v>19011</v>
      </c>
      <c r="G165" t="s">
        <v>318</v>
      </c>
      <c r="H165" t="s">
        <v>319</v>
      </c>
      <c r="I165">
        <v>528</v>
      </c>
      <c r="J165" t="s">
        <v>531</v>
      </c>
      <c r="K165" t="s">
        <v>532</v>
      </c>
      <c r="L165">
        <v>15189</v>
      </c>
      <c r="M165" t="s">
        <v>312</v>
      </c>
      <c r="N165" t="s">
        <v>313</v>
      </c>
      <c r="O165">
        <v>15189</v>
      </c>
      <c r="P165" t="s">
        <v>312</v>
      </c>
      <c r="Q165" t="s">
        <v>313</v>
      </c>
      <c r="R165" t="s">
        <v>513</v>
      </c>
      <c r="S165" s="43">
        <v>4464.45</v>
      </c>
      <c r="U165" s="43">
        <v>21</v>
      </c>
      <c r="IF165">
        <v>15189</v>
      </c>
      <c r="IG165" t="s">
        <v>312</v>
      </c>
      <c r="IH165" t="s">
        <v>322</v>
      </c>
      <c r="IK165">
        <v>-2</v>
      </c>
      <c r="IL165" t="s">
        <v>278</v>
      </c>
      <c r="IM165" t="s">
        <v>279</v>
      </c>
      <c r="IN165" t="s">
        <v>484</v>
      </c>
      <c r="IP165" t="s">
        <v>485</v>
      </c>
    </row>
    <row r="166" spans="1:250" x14ac:dyDescent="0.35">
      <c r="A166">
        <v>16329</v>
      </c>
      <c r="B166">
        <v>-922729984</v>
      </c>
      <c r="C166">
        <v>1837</v>
      </c>
      <c r="D166" t="s">
        <v>272</v>
      </c>
      <c r="E166" t="s">
        <v>273</v>
      </c>
      <c r="F166">
        <v>19011</v>
      </c>
      <c r="G166" t="s">
        <v>318</v>
      </c>
      <c r="H166" t="s">
        <v>319</v>
      </c>
      <c r="I166">
        <v>527</v>
      </c>
      <c r="J166" t="s">
        <v>535</v>
      </c>
      <c r="K166" t="s">
        <v>536</v>
      </c>
      <c r="L166">
        <v>15189</v>
      </c>
      <c r="M166" t="s">
        <v>312</v>
      </c>
      <c r="N166" t="s">
        <v>313</v>
      </c>
      <c r="O166">
        <v>15189</v>
      </c>
      <c r="P166" t="s">
        <v>312</v>
      </c>
      <c r="Q166" t="s">
        <v>313</v>
      </c>
      <c r="R166" t="s">
        <v>513</v>
      </c>
      <c r="S166" s="43">
        <v>1421.05</v>
      </c>
      <c r="U166" s="43">
        <v>21</v>
      </c>
      <c r="IF166">
        <v>15189</v>
      </c>
      <c r="IG166" t="s">
        <v>312</v>
      </c>
      <c r="IH166" t="s">
        <v>322</v>
      </c>
      <c r="IK166">
        <v>-2</v>
      </c>
      <c r="IL166" t="s">
        <v>278</v>
      </c>
      <c r="IM166" t="s">
        <v>279</v>
      </c>
      <c r="IN166" t="s">
        <v>484</v>
      </c>
      <c r="IP166" t="s">
        <v>485</v>
      </c>
    </row>
    <row r="167" spans="1:250" x14ac:dyDescent="0.35">
      <c r="A167">
        <v>16330</v>
      </c>
      <c r="B167">
        <v>-922729984</v>
      </c>
      <c r="C167">
        <v>1837</v>
      </c>
      <c r="D167" t="s">
        <v>272</v>
      </c>
      <c r="E167" t="s">
        <v>273</v>
      </c>
      <c r="F167">
        <v>13794</v>
      </c>
      <c r="G167" t="s">
        <v>274</v>
      </c>
      <c r="H167" t="s">
        <v>275</v>
      </c>
      <c r="I167">
        <v>507</v>
      </c>
      <c r="J167" t="s">
        <v>549</v>
      </c>
      <c r="K167" t="s">
        <v>550</v>
      </c>
      <c r="L167">
        <v>17006</v>
      </c>
      <c r="M167" t="s">
        <v>316</v>
      </c>
      <c r="N167" t="s">
        <v>317</v>
      </c>
      <c r="O167">
        <v>17006</v>
      </c>
      <c r="P167" t="s">
        <v>316</v>
      </c>
      <c r="Q167" t="s">
        <v>317</v>
      </c>
      <c r="R167" t="s">
        <v>513</v>
      </c>
      <c r="S167" s="43">
        <v>434.59</v>
      </c>
      <c r="U167" s="43">
        <v>21</v>
      </c>
      <c r="IF167">
        <v>17006</v>
      </c>
      <c r="IG167" t="s">
        <v>316</v>
      </c>
      <c r="IH167" t="s">
        <v>311</v>
      </c>
      <c r="IK167">
        <v>-2</v>
      </c>
      <c r="IL167" t="s">
        <v>278</v>
      </c>
      <c r="IM167" t="s">
        <v>279</v>
      </c>
      <c r="IN167" t="s">
        <v>468</v>
      </c>
      <c r="IP167" t="s">
        <v>487</v>
      </c>
    </row>
    <row r="168" spans="1:250" x14ac:dyDescent="0.35">
      <c r="A168">
        <v>16331</v>
      </c>
      <c r="B168">
        <v>-922729984</v>
      </c>
      <c r="C168">
        <v>1837</v>
      </c>
      <c r="D168" t="s">
        <v>272</v>
      </c>
      <c r="E168" t="s">
        <v>273</v>
      </c>
      <c r="F168">
        <v>13794</v>
      </c>
      <c r="G168" t="s">
        <v>274</v>
      </c>
      <c r="H168" t="s">
        <v>275</v>
      </c>
      <c r="I168">
        <v>528</v>
      </c>
      <c r="J168" t="s">
        <v>531</v>
      </c>
      <c r="K168" t="s">
        <v>532</v>
      </c>
      <c r="L168">
        <v>17005</v>
      </c>
      <c r="M168" t="s">
        <v>314</v>
      </c>
      <c r="N168" t="s">
        <v>315</v>
      </c>
      <c r="O168">
        <v>17005</v>
      </c>
      <c r="P168" t="s">
        <v>314</v>
      </c>
      <c r="Q168" t="s">
        <v>315</v>
      </c>
      <c r="R168" t="s">
        <v>513</v>
      </c>
      <c r="S168" s="43">
        <v>364.39</v>
      </c>
      <c r="U168" s="43">
        <v>21</v>
      </c>
      <c r="IF168">
        <v>17005</v>
      </c>
      <c r="IG168" t="s">
        <v>314</v>
      </c>
      <c r="IH168" t="s">
        <v>311</v>
      </c>
      <c r="IK168">
        <v>-2</v>
      </c>
      <c r="IL168" t="s">
        <v>278</v>
      </c>
      <c r="IM168" t="s">
        <v>279</v>
      </c>
      <c r="IN168" t="s">
        <v>468</v>
      </c>
      <c r="IP168" t="s">
        <v>486</v>
      </c>
    </row>
    <row r="169" spans="1:250" x14ac:dyDescent="0.35">
      <c r="A169">
        <v>16332</v>
      </c>
      <c r="B169">
        <v>-922729984</v>
      </c>
      <c r="C169">
        <v>1837</v>
      </c>
      <c r="D169" t="s">
        <v>272</v>
      </c>
      <c r="E169" t="s">
        <v>273</v>
      </c>
      <c r="F169">
        <v>13794</v>
      </c>
      <c r="G169" t="s">
        <v>274</v>
      </c>
      <c r="H169" t="s">
        <v>275</v>
      </c>
      <c r="I169">
        <v>527</v>
      </c>
      <c r="J169" t="s">
        <v>535</v>
      </c>
      <c r="K169" t="s">
        <v>536</v>
      </c>
      <c r="L169">
        <v>17005</v>
      </c>
      <c r="M169" t="s">
        <v>314</v>
      </c>
      <c r="N169" t="s">
        <v>315</v>
      </c>
      <c r="O169">
        <v>17005</v>
      </c>
      <c r="P169" t="s">
        <v>314</v>
      </c>
      <c r="Q169" t="s">
        <v>315</v>
      </c>
      <c r="R169" t="s">
        <v>513</v>
      </c>
      <c r="S169" s="43">
        <v>266.25</v>
      </c>
      <c r="U169" s="43">
        <v>21</v>
      </c>
      <c r="IF169">
        <v>17005</v>
      </c>
      <c r="IG169" t="s">
        <v>314</v>
      </c>
      <c r="IH169" t="s">
        <v>311</v>
      </c>
      <c r="IK169">
        <v>-2</v>
      </c>
      <c r="IL169" t="s">
        <v>278</v>
      </c>
      <c r="IM169" t="s">
        <v>279</v>
      </c>
      <c r="IN169" t="s">
        <v>468</v>
      </c>
      <c r="IP169" t="s">
        <v>486</v>
      </c>
    </row>
    <row r="170" spans="1:250" x14ac:dyDescent="0.35">
      <c r="A170">
        <v>16333</v>
      </c>
      <c r="B170">
        <v>-922729984</v>
      </c>
      <c r="C170">
        <v>1837</v>
      </c>
      <c r="D170" t="s">
        <v>272</v>
      </c>
      <c r="E170" t="s">
        <v>273</v>
      </c>
      <c r="F170">
        <v>13794</v>
      </c>
      <c r="G170" t="s">
        <v>274</v>
      </c>
      <c r="H170" t="s">
        <v>275</v>
      </c>
      <c r="I170">
        <v>523</v>
      </c>
      <c r="J170" t="s">
        <v>537</v>
      </c>
      <c r="K170" t="s">
        <v>538</v>
      </c>
      <c r="L170">
        <v>17005</v>
      </c>
      <c r="M170" t="s">
        <v>314</v>
      </c>
      <c r="N170" t="s">
        <v>315</v>
      </c>
      <c r="O170">
        <v>17005</v>
      </c>
      <c r="P170" t="s">
        <v>314</v>
      </c>
      <c r="Q170" t="s">
        <v>315</v>
      </c>
      <c r="R170" t="s">
        <v>513</v>
      </c>
      <c r="S170" s="43">
        <v>305.41000000000003</v>
      </c>
      <c r="U170" s="43">
        <v>21</v>
      </c>
      <c r="IF170">
        <v>17005</v>
      </c>
      <c r="IG170" t="s">
        <v>314</v>
      </c>
      <c r="IH170" t="s">
        <v>311</v>
      </c>
      <c r="IK170">
        <v>-2</v>
      </c>
      <c r="IL170" t="s">
        <v>278</v>
      </c>
      <c r="IM170" t="s">
        <v>279</v>
      </c>
      <c r="IN170" t="s">
        <v>468</v>
      </c>
      <c r="IP170" t="s">
        <v>486</v>
      </c>
    </row>
    <row r="171" spans="1:250" x14ac:dyDescent="0.35">
      <c r="A171">
        <v>16334</v>
      </c>
      <c r="B171">
        <v>-922729984</v>
      </c>
      <c r="C171">
        <v>1837</v>
      </c>
      <c r="D171" t="s">
        <v>272</v>
      </c>
      <c r="E171" t="s">
        <v>273</v>
      </c>
      <c r="F171">
        <v>13794</v>
      </c>
      <c r="G171" t="s">
        <v>274</v>
      </c>
      <c r="H171" t="s">
        <v>275</v>
      </c>
      <c r="I171">
        <v>521</v>
      </c>
      <c r="J171" t="s">
        <v>539</v>
      </c>
      <c r="K171" t="s">
        <v>540</v>
      </c>
      <c r="L171">
        <v>17005</v>
      </c>
      <c r="M171" t="s">
        <v>314</v>
      </c>
      <c r="N171" t="s">
        <v>315</v>
      </c>
      <c r="O171">
        <v>17005</v>
      </c>
      <c r="P171" t="s">
        <v>314</v>
      </c>
      <c r="Q171" t="s">
        <v>315</v>
      </c>
      <c r="R171" t="s">
        <v>513</v>
      </c>
      <c r="S171" s="43">
        <v>314.66000000000003</v>
      </c>
      <c r="U171" s="43">
        <v>21</v>
      </c>
      <c r="IF171">
        <v>17005</v>
      </c>
      <c r="IG171" t="s">
        <v>314</v>
      </c>
      <c r="IH171" t="s">
        <v>311</v>
      </c>
      <c r="IK171">
        <v>-2</v>
      </c>
      <c r="IL171" t="s">
        <v>278</v>
      </c>
      <c r="IM171" t="s">
        <v>279</v>
      </c>
      <c r="IN171" t="s">
        <v>468</v>
      </c>
      <c r="IP171" t="s">
        <v>486</v>
      </c>
    </row>
    <row r="172" spans="1:250" x14ac:dyDescent="0.35">
      <c r="A172">
        <v>16335</v>
      </c>
      <c r="B172">
        <v>-922729984</v>
      </c>
      <c r="C172">
        <v>1837</v>
      </c>
      <c r="D172" t="s">
        <v>272</v>
      </c>
      <c r="E172" t="s">
        <v>273</v>
      </c>
      <c r="F172">
        <v>13794</v>
      </c>
      <c r="G172" t="s">
        <v>274</v>
      </c>
      <c r="H172" t="s">
        <v>275</v>
      </c>
      <c r="I172">
        <v>519</v>
      </c>
      <c r="J172" t="s">
        <v>541</v>
      </c>
      <c r="K172" t="s">
        <v>542</v>
      </c>
      <c r="L172">
        <v>17005</v>
      </c>
      <c r="M172" t="s">
        <v>314</v>
      </c>
      <c r="N172" t="s">
        <v>315</v>
      </c>
      <c r="O172">
        <v>17005</v>
      </c>
      <c r="P172" t="s">
        <v>314</v>
      </c>
      <c r="Q172" t="s">
        <v>315</v>
      </c>
      <c r="R172" t="s">
        <v>513</v>
      </c>
      <c r="S172" s="43">
        <v>336.91</v>
      </c>
      <c r="U172" s="43">
        <v>21</v>
      </c>
      <c r="IF172">
        <v>17005</v>
      </c>
      <c r="IG172" t="s">
        <v>314</v>
      </c>
      <c r="IH172" t="s">
        <v>311</v>
      </c>
      <c r="IK172">
        <v>-2</v>
      </c>
      <c r="IL172" t="s">
        <v>278</v>
      </c>
      <c r="IM172" t="s">
        <v>279</v>
      </c>
      <c r="IN172" t="s">
        <v>468</v>
      </c>
      <c r="IP172" t="s">
        <v>486</v>
      </c>
    </row>
    <row r="173" spans="1:250" x14ac:dyDescent="0.35">
      <c r="A173">
        <v>16336</v>
      </c>
      <c r="B173">
        <v>-922729984</v>
      </c>
      <c r="C173">
        <v>1837</v>
      </c>
      <c r="D173" t="s">
        <v>272</v>
      </c>
      <c r="E173" t="s">
        <v>273</v>
      </c>
      <c r="F173">
        <v>13794</v>
      </c>
      <c r="G173" t="s">
        <v>274</v>
      </c>
      <c r="H173" t="s">
        <v>275</v>
      </c>
      <c r="I173">
        <v>523</v>
      </c>
      <c r="J173" t="s">
        <v>537</v>
      </c>
      <c r="K173" t="s">
        <v>538</v>
      </c>
      <c r="L173">
        <v>17006</v>
      </c>
      <c r="M173" t="s">
        <v>316</v>
      </c>
      <c r="N173" t="s">
        <v>317</v>
      </c>
      <c r="O173">
        <v>17006</v>
      </c>
      <c r="P173" t="s">
        <v>316</v>
      </c>
      <c r="Q173" t="s">
        <v>317</v>
      </c>
      <c r="R173" t="s">
        <v>513</v>
      </c>
      <c r="S173" s="43">
        <v>475.08</v>
      </c>
      <c r="U173" s="43">
        <v>21</v>
      </c>
      <c r="IF173">
        <v>17006</v>
      </c>
      <c r="IG173" t="s">
        <v>316</v>
      </c>
      <c r="IH173" t="s">
        <v>311</v>
      </c>
      <c r="IK173">
        <v>-2</v>
      </c>
      <c r="IL173" t="s">
        <v>278</v>
      </c>
      <c r="IM173" t="s">
        <v>279</v>
      </c>
      <c r="IN173" t="s">
        <v>468</v>
      </c>
      <c r="IP173" t="s">
        <v>487</v>
      </c>
    </row>
    <row r="174" spans="1:250" x14ac:dyDescent="0.35">
      <c r="A174">
        <v>16337</v>
      </c>
      <c r="B174">
        <v>-922729984</v>
      </c>
      <c r="C174">
        <v>1837</v>
      </c>
      <c r="D174" t="s">
        <v>272</v>
      </c>
      <c r="E174" t="s">
        <v>273</v>
      </c>
      <c r="F174">
        <v>13794</v>
      </c>
      <c r="G174" t="s">
        <v>274</v>
      </c>
      <c r="H174" t="s">
        <v>275</v>
      </c>
      <c r="I174">
        <v>521</v>
      </c>
      <c r="J174" t="s">
        <v>539</v>
      </c>
      <c r="K174" t="s">
        <v>540</v>
      </c>
      <c r="L174">
        <v>17006</v>
      </c>
      <c r="M174" t="s">
        <v>316</v>
      </c>
      <c r="N174" t="s">
        <v>317</v>
      </c>
      <c r="O174">
        <v>17006</v>
      </c>
      <c r="P174" t="s">
        <v>316</v>
      </c>
      <c r="Q174" t="s">
        <v>317</v>
      </c>
      <c r="R174" t="s">
        <v>513</v>
      </c>
      <c r="S174" s="43">
        <v>489.48</v>
      </c>
      <c r="U174" s="43">
        <v>21</v>
      </c>
      <c r="IF174">
        <v>17006</v>
      </c>
      <c r="IG174" t="s">
        <v>316</v>
      </c>
      <c r="IH174" t="s">
        <v>311</v>
      </c>
      <c r="IK174">
        <v>-2</v>
      </c>
      <c r="IL174" t="s">
        <v>278</v>
      </c>
      <c r="IM174" t="s">
        <v>279</v>
      </c>
      <c r="IN174" t="s">
        <v>468</v>
      </c>
      <c r="IP174" t="s">
        <v>487</v>
      </c>
    </row>
    <row r="175" spans="1:250" x14ac:dyDescent="0.35">
      <c r="A175">
        <v>16338</v>
      </c>
      <c r="B175">
        <v>-922729984</v>
      </c>
      <c r="C175">
        <v>1837</v>
      </c>
      <c r="D175" t="s">
        <v>272</v>
      </c>
      <c r="E175" t="s">
        <v>273</v>
      </c>
      <c r="F175">
        <v>13794</v>
      </c>
      <c r="G175" t="s">
        <v>274</v>
      </c>
      <c r="H175" t="s">
        <v>275</v>
      </c>
      <c r="I175">
        <v>519</v>
      </c>
      <c r="J175" t="s">
        <v>541</v>
      </c>
      <c r="K175" t="s">
        <v>542</v>
      </c>
      <c r="L175">
        <v>17006</v>
      </c>
      <c r="M175" t="s">
        <v>316</v>
      </c>
      <c r="N175" t="s">
        <v>317</v>
      </c>
      <c r="O175">
        <v>17006</v>
      </c>
      <c r="P175" t="s">
        <v>316</v>
      </c>
      <c r="Q175" t="s">
        <v>317</v>
      </c>
      <c r="R175" t="s">
        <v>513</v>
      </c>
      <c r="S175" s="43">
        <v>524.09</v>
      </c>
      <c r="U175" s="43">
        <v>21</v>
      </c>
      <c r="IF175">
        <v>17006</v>
      </c>
      <c r="IG175" t="s">
        <v>316</v>
      </c>
      <c r="IH175" t="s">
        <v>311</v>
      </c>
      <c r="IK175">
        <v>-2</v>
      </c>
      <c r="IL175" t="s">
        <v>278</v>
      </c>
      <c r="IM175" t="s">
        <v>279</v>
      </c>
      <c r="IN175" t="s">
        <v>468</v>
      </c>
      <c r="IP175" t="s">
        <v>487</v>
      </c>
    </row>
    <row r="176" spans="1:250" x14ac:dyDescent="0.35">
      <c r="A176">
        <v>16339</v>
      </c>
      <c r="B176">
        <v>-922729984</v>
      </c>
      <c r="C176">
        <v>1837</v>
      </c>
      <c r="D176" t="s">
        <v>272</v>
      </c>
      <c r="E176" t="s">
        <v>273</v>
      </c>
      <c r="F176">
        <v>13794</v>
      </c>
      <c r="G176" t="s">
        <v>274</v>
      </c>
      <c r="H176" t="s">
        <v>275</v>
      </c>
      <c r="I176">
        <v>515</v>
      </c>
      <c r="J176" t="s">
        <v>543</v>
      </c>
      <c r="K176" t="s">
        <v>544</v>
      </c>
      <c r="L176">
        <v>17006</v>
      </c>
      <c r="M176" t="s">
        <v>316</v>
      </c>
      <c r="N176" t="s">
        <v>317</v>
      </c>
      <c r="O176">
        <v>17006</v>
      </c>
      <c r="P176" t="s">
        <v>316</v>
      </c>
      <c r="Q176" t="s">
        <v>317</v>
      </c>
      <c r="R176" t="s">
        <v>513</v>
      </c>
      <c r="S176" s="43">
        <v>281.67</v>
      </c>
      <c r="U176" s="43">
        <v>21</v>
      </c>
      <c r="IF176">
        <v>17006</v>
      </c>
      <c r="IG176" t="s">
        <v>316</v>
      </c>
      <c r="IH176" t="s">
        <v>311</v>
      </c>
      <c r="IK176">
        <v>-2</v>
      </c>
      <c r="IL176" t="s">
        <v>278</v>
      </c>
      <c r="IM176" t="s">
        <v>279</v>
      </c>
      <c r="IN176" t="s">
        <v>468</v>
      </c>
      <c r="IP176" t="s">
        <v>487</v>
      </c>
    </row>
    <row r="177" spans="1:250" x14ac:dyDescent="0.35">
      <c r="A177">
        <v>16340</v>
      </c>
      <c r="B177">
        <v>-922729984</v>
      </c>
      <c r="C177">
        <v>1837</v>
      </c>
      <c r="D177" t="s">
        <v>272</v>
      </c>
      <c r="E177" t="s">
        <v>273</v>
      </c>
      <c r="F177">
        <v>13794</v>
      </c>
      <c r="G177" t="s">
        <v>274</v>
      </c>
      <c r="H177" t="s">
        <v>275</v>
      </c>
      <c r="I177">
        <v>513</v>
      </c>
      <c r="J177" t="s">
        <v>545</v>
      </c>
      <c r="K177" t="s">
        <v>546</v>
      </c>
      <c r="L177">
        <v>17006</v>
      </c>
      <c r="M177" t="s">
        <v>316</v>
      </c>
      <c r="N177" t="s">
        <v>317</v>
      </c>
      <c r="O177">
        <v>17006</v>
      </c>
      <c r="P177" t="s">
        <v>316</v>
      </c>
      <c r="Q177" t="s">
        <v>317</v>
      </c>
      <c r="R177" t="s">
        <v>513</v>
      </c>
      <c r="S177" s="43">
        <v>377.84</v>
      </c>
      <c r="U177" s="43">
        <v>21</v>
      </c>
      <c r="IF177">
        <v>17006</v>
      </c>
      <c r="IG177" t="s">
        <v>316</v>
      </c>
      <c r="IH177" t="s">
        <v>311</v>
      </c>
      <c r="IK177">
        <v>-2</v>
      </c>
      <c r="IL177" t="s">
        <v>278</v>
      </c>
      <c r="IM177" t="s">
        <v>279</v>
      </c>
      <c r="IN177" t="s">
        <v>468</v>
      </c>
      <c r="IP177" t="s">
        <v>487</v>
      </c>
    </row>
    <row r="178" spans="1:250" x14ac:dyDescent="0.35">
      <c r="A178">
        <v>16341</v>
      </c>
      <c r="B178">
        <v>-922729984</v>
      </c>
      <c r="C178">
        <v>1837</v>
      </c>
      <c r="D178" t="s">
        <v>272</v>
      </c>
      <c r="E178" t="s">
        <v>273</v>
      </c>
      <c r="F178">
        <v>13794</v>
      </c>
      <c r="G178" t="s">
        <v>274</v>
      </c>
      <c r="H178" t="s">
        <v>275</v>
      </c>
      <c r="I178">
        <v>509</v>
      </c>
      <c r="J178" t="s">
        <v>547</v>
      </c>
      <c r="K178" t="s">
        <v>548</v>
      </c>
      <c r="L178">
        <v>17006</v>
      </c>
      <c r="M178" t="s">
        <v>316</v>
      </c>
      <c r="N178" t="s">
        <v>317</v>
      </c>
      <c r="O178">
        <v>17006</v>
      </c>
      <c r="P178" t="s">
        <v>316</v>
      </c>
      <c r="Q178" t="s">
        <v>317</v>
      </c>
      <c r="R178" t="s">
        <v>513</v>
      </c>
      <c r="S178" s="43">
        <v>264.83</v>
      </c>
      <c r="U178" s="43">
        <v>21</v>
      </c>
      <c r="IF178">
        <v>17006</v>
      </c>
      <c r="IG178" t="s">
        <v>316</v>
      </c>
      <c r="IH178" t="s">
        <v>311</v>
      </c>
      <c r="IK178">
        <v>-2</v>
      </c>
      <c r="IL178" t="s">
        <v>278</v>
      </c>
      <c r="IM178" t="s">
        <v>279</v>
      </c>
      <c r="IN178" t="s">
        <v>468</v>
      </c>
      <c r="IP178" t="s">
        <v>487</v>
      </c>
    </row>
    <row r="179" spans="1:250" x14ac:dyDescent="0.35">
      <c r="A179">
        <v>16342</v>
      </c>
      <c r="B179">
        <v>-922729984</v>
      </c>
      <c r="C179">
        <v>1837</v>
      </c>
      <c r="D179" t="s">
        <v>272</v>
      </c>
      <c r="E179" t="s">
        <v>273</v>
      </c>
      <c r="F179">
        <v>19011</v>
      </c>
      <c r="G179" t="s">
        <v>318</v>
      </c>
      <c r="H179" t="s">
        <v>319</v>
      </c>
      <c r="I179">
        <v>515</v>
      </c>
      <c r="J179" t="s">
        <v>543</v>
      </c>
      <c r="K179" t="s">
        <v>544</v>
      </c>
      <c r="L179">
        <v>19213</v>
      </c>
      <c r="M179" t="s">
        <v>320</v>
      </c>
      <c r="N179" t="s">
        <v>321</v>
      </c>
      <c r="O179">
        <v>19213</v>
      </c>
      <c r="P179" t="s">
        <v>320</v>
      </c>
      <c r="Q179" t="s">
        <v>321</v>
      </c>
      <c r="R179" t="s">
        <v>513</v>
      </c>
      <c r="S179" s="43">
        <v>14024.12</v>
      </c>
      <c r="U179" s="43">
        <v>21</v>
      </c>
      <c r="IF179">
        <v>19213</v>
      </c>
      <c r="IG179" t="s">
        <v>320</v>
      </c>
      <c r="IH179" t="s">
        <v>322</v>
      </c>
      <c r="IK179">
        <v>-2</v>
      </c>
      <c r="IL179" t="s">
        <v>278</v>
      </c>
      <c r="IM179" t="s">
        <v>279</v>
      </c>
      <c r="IN179" t="s">
        <v>484</v>
      </c>
      <c r="IP179" t="s">
        <v>488</v>
      </c>
    </row>
    <row r="180" spans="1:250" x14ac:dyDescent="0.35">
      <c r="A180">
        <v>16343</v>
      </c>
      <c r="B180">
        <v>-922729984</v>
      </c>
      <c r="C180">
        <v>1837</v>
      </c>
      <c r="D180" t="s">
        <v>272</v>
      </c>
      <c r="E180" t="s">
        <v>273</v>
      </c>
      <c r="F180">
        <v>19011</v>
      </c>
      <c r="G180" t="s">
        <v>318</v>
      </c>
      <c r="H180" t="s">
        <v>319</v>
      </c>
      <c r="I180">
        <v>513</v>
      </c>
      <c r="J180" t="s">
        <v>545</v>
      </c>
      <c r="K180" t="s">
        <v>546</v>
      </c>
      <c r="L180">
        <v>19213</v>
      </c>
      <c r="M180" t="s">
        <v>320</v>
      </c>
      <c r="N180" t="s">
        <v>321</v>
      </c>
      <c r="O180">
        <v>19213</v>
      </c>
      <c r="P180" t="s">
        <v>320</v>
      </c>
      <c r="Q180" t="s">
        <v>321</v>
      </c>
      <c r="R180" t="s">
        <v>513</v>
      </c>
      <c r="S180" s="43">
        <v>11841.84</v>
      </c>
      <c r="U180" s="43">
        <v>21</v>
      </c>
      <c r="IF180">
        <v>19213</v>
      </c>
      <c r="IG180" t="s">
        <v>320</v>
      </c>
      <c r="IH180" t="s">
        <v>322</v>
      </c>
      <c r="IK180">
        <v>-2</v>
      </c>
      <c r="IL180" t="s">
        <v>278</v>
      </c>
      <c r="IM180" t="s">
        <v>279</v>
      </c>
      <c r="IN180" t="s">
        <v>484</v>
      </c>
      <c r="IP180" t="s">
        <v>488</v>
      </c>
    </row>
    <row r="181" spans="1:250" x14ac:dyDescent="0.35">
      <c r="A181">
        <v>16344</v>
      </c>
      <c r="B181">
        <v>-922729984</v>
      </c>
      <c r="C181">
        <v>1837</v>
      </c>
      <c r="D181" t="s">
        <v>272</v>
      </c>
      <c r="E181" t="s">
        <v>273</v>
      </c>
      <c r="F181">
        <v>19011</v>
      </c>
      <c r="G181" t="s">
        <v>318</v>
      </c>
      <c r="H181" t="s">
        <v>319</v>
      </c>
      <c r="I181">
        <v>509</v>
      </c>
      <c r="J181" t="s">
        <v>547</v>
      </c>
      <c r="K181" t="s">
        <v>548</v>
      </c>
      <c r="L181">
        <v>19213</v>
      </c>
      <c r="M181" t="s">
        <v>320</v>
      </c>
      <c r="N181" t="s">
        <v>321</v>
      </c>
      <c r="O181">
        <v>19213</v>
      </c>
      <c r="P181" t="s">
        <v>320</v>
      </c>
      <c r="Q181" t="s">
        <v>321</v>
      </c>
      <c r="R181" t="s">
        <v>513</v>
      </c>
      <c r="S181" s="43">
        <v>2931.97</v>
      </c>
      <c r="U181" s="43">
        <v>21</v>
      </c>
      <c r="IF181">
        <v>19213</v>
      </c>
      <c r="IG181" t="s">
        <v>320</v>
      </c>
      <c r="IH181" t="s">
        <v>322</v>
      </c>
      <c r="IK181">
        <v>-2</v>
      </c>
      <c r="IL181" t="s">
        <v>278</v>
      </c>
      <c r="IM181" t="s">
        <v>279</v>
      </c>
      <c r="IN181" t="s">
        <v>484</v>
      </c>
      <c r="IP181" t="s">
        <v>488</v>
      </c>
    </row>
    <row r="182" spans="1:250" x14ac:dyDescent="0.35">
      <c r="A182">
        <v>16345</v>
      </c>
      <c r="B182">
        <v>-922729984</v>
      </c>
      <c r="C182">
        <v>1837</v>
      </c>
      <c r="D182" t="s">
        <v>272</v>
      </c>
      <c r="E182" t="s">
        <v>273</v>
      </c>
      <c r="F182">
        <v>19011</v>
      </c>
      <c r="G182" t="s">
        <v>318</v>
      </c>
      <c r="H182" t="s">
        <v>319</v>
      </c>
      <c r="I182">
        <v>507</v>
      </c>
      <c r="J182" t="s">
        <v>549</v>
      </c>
      <c r="K182" t="s">
        <v>550</v>
      </c>
      <c r="L182">
        <v>19213</v>
      </c>
      <c r="M182" t="s">
        <v>320</v>
      </c>
      <c r="N182" t="s">
        <v>321</v>
      </c>
      <c r="O182">
        <v>19213</v>
      </c>
      <c r="P182" t="s">
        <v>320</v>
      </c>
      <c r="Q182" t="s">
        <v>321</v>
      </c>
      <c r="R182" t="s">
        <v>513</v>
      </c>
      <c r="S182" s="43">
        <v>2499.4499999999998</v>
      </c>
      <c r="U182" s="43">
        <v>21</v>
      </c>
      <c r="IF182">
        <v>19213</v>
      </c>
      <c r="IG182" t="s">
        <v>320</v>
      </c>
      <c r="IH182" t="s">
        <v>322</v>
      </c>
      <c r="IK182">
        <v>-2</v>
      </c>
      <c r="IL182" t="s">
        <v>278</v>
      </c>
      <c r="IM182" t="s">
        <v>279</v>
      </c>
      <c r="IN182" t="s">
        <v>484</v>
      </c>
      <c r="IP182" t="s">
        <v>488</v>
      </c>
    </row>
    <row r="183" spans="1:250" x14ac:dyDescent="0.35">
      <c r="A183">
        <v>16346</v>
      </c>
      <c r="B183">
        <v>-922729984</v>
      </c>
      <c r="C183">
        <v>1837</v>
      </c>
      <c r="D183" t="s">
        <v>272</v>
      </c>
      <c r="E183" t="s">
        <v>273</v>
      </c>
      <c r="F183">
        <v>13794</v>
      </c>
      <c r="G183" t="s">
        <v>274</v>
      </c>
      <c r="H183" t="s">
        <v>275</v>
      </c>
      <c r="I183">
        <v>528</v>
      </c>
      <c r="J183" t="s">
        <v>531</v>
      </c>
      <c r="K183" t="s">
        <v>532</v>
      </c>
      <c r="L183">
        <v>17006</v>
      </c>
      <c r="M183" t="s">
        <v>316</v>
      </c>
      <c r="N183" t="s">
        <v>317</v>
      </c>
      <c r="O183">
        <v>17006</v>
      </c>
      <c r="P183" t="s">
        <v>316</v>
      </c>
      <c r="Q183" t="s">
        <v>317</v>
      </c>
      <c r="R183" t="s">
        <v>513</v>
      </c>
      <c r="S183" s="43">
        <v>566.83000000000004</v>
      </c>
      <c r="U183" s="43">
        <v>21</v>
      </c>
      <c r="IF183">
        <v>17006</v>
      </c>
      <c r="IG183" t="s">
        <v>316</v>
      </c>
      <c r="IH183" t="s">
        <v>311</v>
      </c>
      <c r="IK183">
        <v>-2</v>
      </c>
      <c r="IL183" t="s">
        <v>278</v>
      </c>
      <c r="IM183" t="s">
        <v>279</v>
      </c>
      <c r="IN183" t="s">
        <v>468</v>
      </c>
      <c r="IP183" t="s">
        <v>487</v>
      </c>
    </row>
    <row r="184" spans="1:250" x14ac:dyDescent="0.35">
      <c r="A184">
        <v>16347</v>
      </c>
      <c r="B184">
        <v>-922729984</v>
      </c>
      <c r="C184">
        <v>1837</v>
      </c>
      <c r="D184" t="s">
        <v>272</v>
      </c>
      <c r="E184" t="s">
        <v>273</v>
      </c>
      <c r="F184">
        <v>13794</v>
      </c>
      <c r="G184" t="s">
        <v>274</v>
      </c>
      <c r="H184" t="s">
        <v>275</v>
      </c>
      <c r="I184">
        <v>527</v>
      </c>
      <c r="J184" t="s">
        <v>535</v>
      </c>
      <c r="K184" t="s">
        <v>536</v>
      </c>
      <c r="L184">
        <v>17006</v>
      </c>
      <c r="M184" t="s">
        <v>316</v>
      </c>
      <c r="N184" t="s">
        <v>317</v>
      </c>
      <c r="O184">
        <v>17006</v>
      </c>
      <c r="P184" t="s">
        <v>316</v>
      </c>
      <c r="Q184" t="s">
        <v>317</v>
      </c>
      <c r="R184" t="s">
        <v>513</v>
      </c>
      <c r="S184" s="43">
        <v>414.18</v>
      </c>
      <c r="U184" s="43">
        <v>21</v>
      </c>
      <c r="IF184">
        <v>17006</v>
      </c>
      <c r="IG184" t="s">
        <v>316</v>
      </c>
      <c r="IH184" t="s">
        <v>311</v>
      </c>
      <c r="IK184">
        <v>-2</v>
      </c>
      <c r="IL184" t="s">
        <v>278</v>
      </c>
      <c r="IM184" t="s">
        <v>279</v>
      </c>
      <c r="IN184" t="s">
        <v>468</v>
      </c>
      <c r="IP184" t="s">
        <v>487</v>
      </c>
    </row>
    <row r="185" spans="1:250" x14ac:dyDescent="0.35">
      <c r="A185">
        <v>16348</v>
      </c>
      <c r="B185">
        <v>-922729984</v>
      </c>
      <c r="C185">
        <v>1837</v>
      </c>
      <c r="D185" t="s">
        <v>272</v>
      </c>
      <c r="E185" t="s">
        <v>273</v>
      </c>
      <c r="F185">
        <v>9695</v>
      </c>
      <c r="G185" t="s">
        <v>280</v>
      </c>
      <c r="H185" t="s">
        <v>281</v>
      </c>
      <c r="I185">
        <v>507</v>
      </c>
      <c r="J185" t="s">
        <v>549</v>
      </c>
      <c r="K185" t="s">
        <v>550</v>
      </c>
      <c r="L185">
        <v>21324</v>
      </c>
      <c r="M185" t="s">
        <v>282</v>
      </c>
      <c r="N185" t="s">
        <v>283</v>
      </c>
      <c r="O185">
        <v>21324</v>
      </c>
      <c r="P185" t="s">
        <v>282</v>
      </c>
      <c r="Q185" t="s">
        <v>283</v>
      </c>
      <c r="R185" t="s">
        <v>513</v>
      </c>
      <c r="S185" s="43">
        <v>612.78</v>
      </c>
      <c r="U185" s="43">
        <v>21</v>
      </c>
      <c r="IF185">
        <v>21324</v>
      </c>
      <c r="IG185" t="s">
        <v>282</v>
      </c>
      <c r="IH185" t="s">
        <v>284</v>
      </c>
      <c r="IK185">
        <v>-2</v>
      </c>
      <c r="IL185" t="s">
        <v>278</v>
      </c>
      <c r="IM185" t="s">
        <v>279</v>
      </c>
      <c r="IN185" t="s">
        <v>466</v>
      </c>
      <c r="IP185" t="s">
        <v>489</v>
      </c>
    </row>
    <row r="186" spans="1:250" x14ac:dyDescent="0.35">
      <c r="A186">
        <v>16349</v>
      </c>
      <c r="B186">
        <v>-922729984</v>
      </c>
      <c r="C186">
        <v>1837</v>
      </c>
      <c r="D186" t="s">
        <v>272</v>
      </c>
      <c r="E186" t="s">
        <v>273</v>
      </c>
      <c r="F186">
        <v>19011</v>
      </c>
      <c r="G186" t="s">
        <v>318</v>
      </c>
      <c r="H186" t="s">
        <v>319</v>
      </c>
      <c r="I186">
        <v>528</v>
      </c>
      <c r="J186" t="s">
        <v>531</v>
      </c>
      <c r="K186" t="s">
        <v>532</v>
      </c>
      <c r="L186">
        <v>19213</v>
      </c>
      <c r="M186" t="s">
        <v>320</v>
      </c>
      <c r="N186" t="s">
        <v>321</v>
      </c>
      <c r="O186">
        <v>19213</v>
      </c>
      <c r="P186" t="s">
        <v>320</v>
      </c>
      <c r="Q186" t="s">
        <v>321</v>
      </c>
      <c r="R186" t="s">
        <v>513</v>
      </c>
      <c r="S186" s="43">
        <v>14871.92</v>
      </c>
      <c r="U186" s="43">
        <v>21</v>
      </c>
      <c r="IF186">
        <v>19213</v>
      </c>
      <c r="IG186" t="s">
        <v>320</v>
      </c>
      <c r="IH186" t="s">
        <v>322</v>
      </c>
      <c r="IK186">
        <v>-2</v>
      </c>
      <c r="IL186" t="s">
        <v>278</v>
      </c>
      <c r="IM186" t="s">
        <v>279</v>
      </c>
      <c r="IN186" t="s">
        <v>484</v>
      </c>
      <c r="IP186" t="s">
        <v>488</v>
      </c>
    </row>
    <row r="187" spans="1:250" x14ac:dyDescent="0.35">
      <c r="A187">
        <v>16350</v>
      </c>
      <c r="B187">
        <v>-922729984</v>
      </c>
      <c r="C187">
        <v>1837</v>
      </c>
      <c r="D187" t="s">
        <v>272</v>
      </c>
      <c r="E187" t="s">
        <v>273</v>
      </c>
      <c r="F187">
        <v>19011</v>
      </c>
      <c r="G187" t="s">
        <v>318</v>
      </c>
      <c r="H187" t="s">
        <v>319</v>
      </c>
      <c r="I187">
        <v>527</v>
      </c>
      <c r="J187" t="s">
        <v>535</v>
      </c>
      <c r="K187" t="s">
        <v>536</v>
      </c>
      <c r="L187">
        <v>19213</v>
      </c>
      <c r="M187" t="s">
        <v>320</v>
      </c>
      <c r="N187" t="s">
        <v>321</v>
      </c>
      <c r="O187">
        <v>19213</v>
      </c>
      <c r="P187" t="s">
        <v>320</v>
      </c>
      <c r="Q187" t="s">
        <v>321</v>
      </c>
      <c r="R187" t="s">
        <v>513</v>
      </c>
      <c r="S187" s="43">
        <v>3154.98</v>
      </c>
      <c r="U187" s="43">
        <v>21</v>
      </c>
      <c r="IF187">
        <v>19213</v>
      </c>
      <c r="IG187" t="s">
        <v>320</v>
      </c>
      <c r="IH187" t="s">
        <v>322</v>
      </c>
      <c r="IK187">
        <v>-2</v>
      </c>
      <c r="IL187" t="s">
        <v>278</v>
      </c>
      <c r="IM187" t="s">
        <v>279</v>
      </c>
      <c r="IN187" t="s">
        <v>484</v>
      </c>
      <c r="IP187" t="s">
        <v>488</v>
      </c>
    </row>
    <row r="188" spans="1:250" x14ac:dyDescent="0.35">
      <c r="A188">
        <v>16351</v>
      </c>
      <c r="B188">
        <v>-922729984</v>
      </c>
      <c r="C188">
        <v>1837</v>
      </c>
      <c r="D188" t="s">
        <v>272</v>
      </c>
      <c r="E188" t="s">
        <v>273</v>
      </c>
      <c r="F188">
        <v>19011</v>
      </c>
      <c r="G188" t="s">
        <v>318</v>
      </c>
      <c r="H188" t="s">
        <v>319</v>
      </c>
      <c r="I188">
        <v>523</v>
      </c>
      <c r="J188" t="s">
        <v>537</v>
      </c>
      <c r="K188" t="s">
        <v>538</v>
      </c>
      <c r="L188">
        <v>19213</v>
      </c>
      <c r="M188" t="s">
        <v>320</v>
      </c>
      <c r="N188" t="s">
        <v>321</v>
      </c>
      <c r="O188">
        <v>19213</v>
      </c>
      <c r="P188" t="s">
        <v>320</v>
      </c>
      <c r="Q188" t="s">
        <v>321</v>
      </c>
      <c r="R188" t="s">
        <v>513</v>
      </c>
      <c r="S188" s="43">
        <v>6283.5</v>
      </c>
      <c r="U188" s="43">
        <v>21</v>
      </c>
      <c r="IF188">
        <v>19213</v>
      </c>
      <c r="IG188" t="s">
        <v>320</v>
      </c>
      <c r="IH188" t="s">
        <v>322</v>
      </c>
      <c r="IK188">
        <v>-2</v>
      </c>
      <c r="IL188" t="s">
        <v>278</v>
      </c>
      <c r="IM188" t="s">
        <v>279</v>
      </c>
      <c r="IN188" t="s">
        <v>484</v>
      </c>
      <c r="IP188" t="s">
        <v>488</v>
      </c>
    </row>
    <row r="189" spans="1:250" x14ac:dyDescent="0.35">
      <c r="A189">
        <v>16352</v>
      </c>
      <c r="B189">
        <v>-922729984</v>
      </c>
      <c r="C189">
        <v>1837</v>
      </c>
      <c r="D189" t="s">
        <v>272</v>
      </c>
      <c r="E189" t="s">
        <v>273</v>
      </c>
      <c r="F189">
        <v>19011</v>
      </c>
      <c r="G189" t="s">
        <v>318</v>
      </c>
      <c r="H189" t="s">
        <v>319</v>
      </c>
      <c r="I189">
        <v>521</v>
      </c>
      <c r="J189" t="s">
        <v>539</v>
      </c>
      <c r="K189" t="s">
        <v>540</v>
      </c>
      <c r="L189">
        <v>19213</v>
      </c>
      <c r="M189" t="s">
        <v>320</v>
      </c>
      <c r="N189" t="s">
        <v>321</v>
      </c>
      <c r="O189">
        <v>19213</v>
      </c>
      <c r="P189" t="s">
        <v>320</v>
      </c>
      <c r="Q189" t="s">
        <v>321</v>
      </c>
      <c r="R189" t="s">
        <v>513</v>
      </c>
      <c r="S189" s="43">
        <v>3291.15</v>
      </c>
      <c r="U189" s="43">
        <v>21</v>
      </c>
      <c r="IF189">
        <v>19213</v>
      </c>
      <c r="IG189" t="s">
        <v>320</v>
      </c>
      <c r="IH189" t="s">
        <v>322</v>
      </c>
      <c r="IK189">
        <v>-2</v>
      </c>
      <c r="IL189" t="s">
        <v>278</v>
      </c>
      <c r="IM189" t="s">
        <v>279</v>
      </c>
      <c r="IN189" t="s">
        <v>484</v>
      </c>
      <c r="IP189" t="s">
        <v>488</v>
      </c>
    </row>
    <row r="190" spans="1:250" x14ac:dyDescent="0.35">
      <c r="A190">
        <v>16353</v>
      </c>
      <c r="B190">
        <v>-922729984</v>
      </c>
      <c r="C190">
        <v>1837</v>
      </c>
      <c r="D190" t="s">
        <v>272</v>
      </c>
      <c r="E190" t="s">
        <v>273</v>
      </c>
      <c r="F190">
        <v>19011</v>
      </c>
      <c r="G190" t="s">
        <v>318</v>
      </c>
      <c r="H190" t="s">
        <v>319</v>
      </c>
      <c r="I190">
        <v>519</v>
      </c>
      <c r="J190" t="s">
        <v>541</v>
      </c>
      <c r="K190" t="s">
        <v>542</v>
      </c>
      <c r="L190">
        <v>19213</v>
      </c>
      <c r="M190" t="s">
        <v>320</v>
      </c>
      <c r="N190" t="s">
        <v>321</v>
      </c>
      <c r="O190">
        <v>19213</v>
      </c>
      <c r="P190" t="s">
        <v>320</v>
      </c>
      <c r="Q190" t="s">
        <v>321</v>
      </c>
      <c r="R190" t="s">
        <v>513</v>
      </c>
      <c r="S190" s="43">
        <v>1829.22</v>
      </c>
      <c r="U190" s="43">
        <v>21</v>
      </c>
      <c r="IF190">
        <v>19213</v>
      </c>
      <c r="IG190" t="s">
        <v>320</v>
      </c>
      <c r="IH190" t="s">
        <v>322</v>
      </c>
      <c r="IK190">
        <v>-2</v>
      </c>
      <c r="IL190" t="s">
        <v>278</v>
      </c>
      <c r="IM190" t="s">
        <v>279</v>
      </c>
      <c r="IN190" t="s">
        <v>484</v>
      </c>
      <c r="IP190" t="s">
        <v>488</v>
      </c>
    </row>
    <row r="191" spans="1:250" x14ac:dyDescent="0.35">
      <c r="A191">
        <v>16354</v>
      </c>
      <c r="B191">
        <v>-922729984</v>
      </c>
      <c r="C191">
        <v>1837</v>
      </c>
      <c r="D191" t="s">
        <v>272</v>
      </c>
      <c r="E191" t="s">
        <v>273</v>
      </c>
      <c r="F191">
        <v>9695</v>
      </c>
      <c r="G191" t="s">
        <v>280</v>
      </c>
      <c r="H191" t="s">
        <v>281</v>
      </c>
      <c r="I191">
        <v>523</v>
      </c>
      <c r="J191" t="s">
        <v>537</v>
      </c>
      <c r="K191" t="s">
        <v>538</v>
      </c>
      <c r="L191">
        <v>21324</v>
      </c>
      <c r="M191" t="s">
        <v>282</v>
      </c>
      <c r="N191" t="s">
        <v>283</v>
      </c>
      <c r="O191">
        <v>21324</v>
      </c>
      <c r="P191" t="s">
        <v>282</v>
      </c>
      <c r="Q191" t="s">
        <v>283</v>
      </c>
      <c r="R191" t="s">
        <v>513</v>
      </c>
      <c r="S191" s="43">
        <v>548.41</v>
      </c>
      <c r="U191" s="43">
        <v>21</v>
      </c>
      <c r="IF191">
        <v>21324</v>
      </c>
      <c r="IG191" t="s">
        <v>282</v>
      </c>
      <c r="IH191" t="s">
        <v>284</v>
      </c>
      <c r="IK191">
        <v>-2</v>
      </c>
      <c r="IL191" t="s">
        <v>278</v>
      </c>
      <c r="IM191" t="s">
        <v>279</v>
      </c>
      <c r="IN191" t="s">
        <v>466</v>
      </c>
      <c r="IP191" t="s">
        <v>489</v>
      </c>
    </row>
    <row r="192" spans="1:250" x14ac:dyDescent="0.35">
      <c r="A192">
        <v>16355</v>
      </c>
      <c r="B192">
        <v>-922729984</v>
      </c>
      <c r="C192">
        <v>1837</v>
      </c>
      <c r="D192" t="s">
        <v>272</v>
      </c>
      <c r="E192" t="s">
        <v>273</v>
      </c>
      <c r="F192">
        <v>9695</v>
      </c>
      <c r="G192" t="s">
        <v>280</v>
      </c>
      <c r="H192" t="s">
        <v>281</v>
      </c>
      <c r="I192">
        <v>521</v>
      </c>
      <c r="J192" t="s">
        <v>539</v>
      </c>
      <c r="K192" t="s">
        <v>540</v>
      </c>
      <c r="L192">
        <v>21324</v>
      </c>
      <c r="M192" t="s">
        <v>282</v>
      </c>
      <c r="N192" t="s">
        <v>283</v>
      </c>
      <c r="O192">
        <v>21324</v>
      </c>
      <c r="P192" t="s">
        <v>282</v>
      </c>
      <c r="Q192" t="s">
        <v>283</v>
      </c>
      <c r="R192" t="s">
        <v>513</v>
      </c>
      <c r="S192" s="43">
        <v>325.87</v>
      </c>
      <c r="U192" s="43">
        <v>21</v>
      </c>
      <c r="IF192">
        <v>21324</v>
      </c>
      <c r="IG192" t="s">
        <v>282</v>
      </c>
      <c r="IH192" t="s">
        <v>284</v>
      </c>
      <c r="IK192">
        <v>-2</v>
      </c>
      <c r="IL192" t="s">
        <v>278</v>
      </c>
      <c r="IM192" t="s">
        <v>279</v>
      </c>
      <c r="IN192" t="s">
        <v>466</v>
      </c>
      <c r="IP192" t="s">
        <v>489</v>
      </c>
    </row>
    <row r="193" spans="1:250" x14ac:dyDescent="0.35">
      <c r="A193">
        <v>16356</v>
      </c>
      <c r="B193">
        <v>-922729984</v>
      </c>
      <c r="C193">
        <v>1837</v>
      </c>
      <c r="D193" t="s">
        <v>272</v>
      </c>
      <c r="E193" t="s">
        <v>273</v>
      </c>
      <c r="F193">
        <v>9695</v>
      </c>
      <c r="G193" t="s">
        <v>280</v>
      </c>
      <c r="H193" t="s">
        <v>281</v>
      </c>
      <c r="I193">
        <v>519</v>
      </c>
      <c r="J193" t="s">
        <v>541</v>
      </c>
      <c r="K193" t="s">
        <v>542</v>
      </c>
      <c r="L193">
        <v>21324</v>
      </c>
      <c r="M193" t="s">
        <v>282</v>
      </c>
      <c r="N193" t="s">
        <v>283</v>
      </c>
      <c r="O193">
        <v>21324</v>
      </c>
      <c r="P193" t="s">
        <v>282</v>
      </c>
      <c r="Q193" t="s">
        <v>283</v>
      </c>
      <c r="R193" t="s">
        <v>513</v>
      </c>
      <c r="S193" s="43">
        <v>519.12</v>
      </c>
      <c r="U193" s="43">
        <v>21</v>
      </c>
      <c r="IF193">
        <v>21324</v>
      </c>
      <c r="IG193" t="s">
        <v>282</v>
      </c>
      <c r="IH193" t="s">
        <v>284</v>
      </c>
      <c r="IK193">
        <v>-2</v>
      </c>
      <c r="IL193" t="s">
        <v>278</v>
      </c>
      <c r="IM193" t="s">
        <v>279</v>
      </c>
      <c r="IN193" t="s">
        <v>466</v>
      </c>
      <c r="IP193" t="s">
        <v>489</v>
      </c>
    </row>
    <row r="194" spans="1:250" x14ac:dyDescent="0.35">
      <c r="A194">
        <v>16357</v>
      </c>
      <c r="B194">
        <v>-922729984</v>
      </c>
      <c r="C194">
        <v>1837</v>
      </c>
      <c r="D194" t="s">
        <v>272</v>
      </c>
      <c r="E194" t="s">
        <v>273</v>
      </c>
      <c r="F194">
        <v>9695</v>
      </c>
      <c r="G194" t="s">
        <v>280</v>
      </c>
      <c r="H194" t="s">
        <v>281</v>
      </c>
      <c r="I194">
        <v>515</v>
      </c>
      <c r="J194" t="s">
        <v>543</v>
      </c>
      <c r="K194" t="s">
        <v>544</v>
      </c>
      <c r="L194">
        <v>21324</v>
      </c>
      <c r="M194" t="s">
        <v>282</v>
      </c>
      <c r="N194" t="s">
        <v>283</v>
      </c>
      <c r="O194">
        <v>21324</v>
      </c>
      <c r="P194" t="s">
        <v>282</v>
      </c>
      <c r="Q194" t="s">
        <v>283</v>
      </c>
      <c r="R194" t="s">
        <v>513</v>
      </c>
      <c r="S194" s="43">
        <v>682.55</v>
      </c>
      <c r="U194" s="43">
        <v>21</v>
      </c>
      <c r="IF194">
        <v>21324</v>
      </c>
      <c r="IG194" t="s">
        <v>282</v>
      </c>
      <c r="IH194" t="s">
        <v>284</v>
      </c>
      <c r="IK194">
        <v>-2</v>
      </c>
      <c r="IL194" t="s">
        <v>278</v>
      </c>
      <c r="IM194" t="s">
        <v>279</v>
      </c>
      <c r="IN194" t="s">
        <v>466</v>
      </c>
      <c r="IP194" t="s">
        <v>489</v>
      </c>
    </row>
    <row r="195" spans="1:250" x14ac:dyDescent="0.35">
      <c r="A195">
        <v>16358</v>
      </c>
      <c r="B195">
        <v>-922729984</v>
      </c>
      <c r="C195">
        <v>1837</v>
      </c>
      <c r="D195" t="s">
        <v>272</v>
      </c>
      <c r="E195" t="s">
        <v>273</v>
      </c>
      <c r="F195">
        <v>9695</v>
      </c>
      <c r="G195" t="s">
        <v>280</v>
      </c>
      <c r="H195" t="s">
        <v>281</v>
      </c>
      <c r="I195">
        <v>513</v>
      </c>
      <c r="J195" t="s">
        <v>545</v>
      </c>
      <c r="K195" t="s">
        <v>546</v>
      </c>
      <c r="L195">
        <v>21324</v>
      </c>
      <c r="M195" t="s">
        <v>282</v>
      </c>
      <c r="N195" t="s">
        <v>283</v>
      </c>
      <c r="O195">
        <v>21324</v>
      </c>
      <c r="P195" t="s">
        <v>282</v>
      </c>
      <c r="Q195" t="s">
        <v>283</v>
      </c>
      <c r="R195" t="s">
        <v>513</v>
      </c>
      <c r="S195" s="43">
        <v>235.69</v>
      </c>
      <c r="U195" s="43">
        <v>21</v>
      </c>
      <c r="IF195">
        <v>21324</v>
      </c>
      <c r="IG195" t="s">
        <v>282</v>
      </c>
      <c r="IH195" t="s">
        <v>284</v>
      </c>
      <c r="IK195">
        <v>-2</v>
      </c>
      <c r="IL195" t="s">
        <v>278</v>
      </c>
      <c r="IM195" t="s">
        <v>279</v>
      </c>
      <c r="IN195" t="s">
        <v>466</v>
      </c>
      <c r="IP195" t="s">
        <v>489</v>
      </c>
    </row>
    <row r="196" spans="1:250" x14ac:dyDescent="0.35">
      <c r="A196">
        <v>16359</v>
      </c>
      <c r="B196">
        <v>-922729984</v>
      </c>
      <c r="C196">
        <v>1837</v>
      </c>
      <c r="D196" t="s">
        <v>272</v>
      </c>
      <c r="E196" t="s">
        <v>273</v>
      </c>
      <c r="F196">
        <v>9695</v>
      </c>
      <c r="G196" t="s">
        <v>280</v>
      </c>
      <c r="H196" t="s">
        <v>281</v>
      </c>
      <c r="I196">
        <v>509</v>
      </c>
      <c r="J196" t="s">
        <v>547</v>
      </c>
      <c r="K196" t="s">
        <v>548</v>
      </c>
      <c r="L196">
        <v>21324</v>
      </c>
      <c r="M196" t="s">
        <v>282</v>
      </c>
      <c r="N196" t="s">
        <v>283</v>
      </c>
      <c r="O196">
        <v>21324</v>
      </c>
      <c r="P196" t="s">
        <v>282</v>
      </c>
      <c r="Q196" t="s">
        <v>283</v>
      </c>
      <c r="R196" t="s">
        <v>513</v>
      </c>
      <c r="S196" s="43">
        <v>172.25</v>
      </c>
      <c r="U196" s="43">
        <v>21</v>
      </c>
      <c r="IF196">
        <v>21324</v>
      </c>
      <c r="IG196" t="s">
        <v>282</v>
      </c>
      <c r="IH196" t="s">
        <v>284</v>
      </c>
      <c r="IK196">
        <v>-2</v>
      </c>
      <c r="IL196" t="s">
        <v>278</v>
      </c>
      <c r="IM196" t="s">
        <v>279</v>
      </c>
      <c r="IN196" t="s">
        <v>466</v>
      </c>
      <c r="IP196" t="s">
        <v>489</v>
      </c>
    </row>
    <row r="197" spans="1:250" x14ac:dyDescent="0.35">
      <c r="A197">
        <v>16360</v>
      </c>
      <c r="B197">
        <v>-922729984</v>
      </c>
      <c r="C197">
        <v>1837</v>
      </c>
      <c r="D197" t="s">
        <v>272</v>
      </c>
      <c r="E197" t="s">
        <v>273</v>
      </c>
      <c r="F197">
        <v>13794</v>
      </c>
      <c r="G197" t="s">
        <v>274</v>
      </c>
      <c r="H197" t="s">
        <v>275</v>
      </c>
      <c r="I197">
        <v>515</v>
      </c>
      <c r="J197" t="s">
        <v>543</v>
      </c>
      <c r="K197" t="s">
        <v>544</v>
      </c>
      <c r="L197">
        <v>22128</v>
      </c>
      <c r="M197" t="s">
        <v>276</v>
      </c>
      <c r="N197" t="s">
        <v>277</v>
      </c>
      <c r="O197">
        <v>22128</v>
      </c>
      <c r="P197" t="s">
        <v>276</v>
      </c>
      <c r="Q197" t="s">
        <v>277</v>
      </c>
      <c r="R197" t="s">
        <v>513</v>
      </c>
      <c r="S197" s="43">
        <v>24.5</v>
      </c>
      <c r="U197" s="43">
        <v>21</v>
      </c>
      <c r="IF197">
        <v>22128</v>
      </c>
      <c r="IG197" t="s">
        <v>276</v>
      </c>
      <c r="IH197" t="s">
        <v>311</v>
      </c>
      <c r="IK197">
        <v>-2</v>
      </c>
      <c r="IL197" t="s">
        <v>278</v>
      </c>
      <c r="IM197" t="s">
        <v>279</v>
      </c>
      <c r="IN197" t="s">
        <v>468</v>
      </c>
      <c r="IP197" t="s">
        <v>490</v>
      </c>
    </row>
    <row r="198" spans="1:250" x14ac:dyDescent="0.35">
      <c r="A198">
        <v>16361</v>
      </c>
      <c r="B198">
        <v>-922729984</v>
      </c>
      <c r="C198">
        <v>1837</v>
      </c>
      <c r="D198" t="s">
        <v>272</v>
      </c>
      <c r="E198" t="s">
        <v>273</v>
      </c>
      <c r="F198">
        <v>13794</v>
      </c>
      <c r="G198" t="s">
        <v>274</v>
      </c>
      <c r="H198" t="s">
        <v>275</v>
      </c>
      <c r="I198">
        <v>513</v>
      </c>
      <c r="J198" t="s">
        <v>545</v>
      </c>
      <c r="K198" t="s">
        <v>546</v>
      </c>
      <c r="L198">
        <v>22128</v>
      </c>
      <c r="M198" t="s">
        <v>276</v>
      </c>
      <c r="N198" t="s">
        <v>277</v>
      </c>
      <c r="O198">
        <v>22128</v>
      </c>
      <c r="P198" t="s">
        <v>276</v>
      </c>
      <c r="Q198" t="s">
        <v>277</v>
      </c>
      <c r="R198" t="s">
        <v>513</v>
      </c>
      <c r="S198" s="43">
        <v>32.86</v>
      </c>
      <c r="U198" s="43">
        <v>21</v>
      </c>
      <c r="IF198">
        <v>22128</v>
      </c>
      <c r="IG198" t="s">
        <v>276</v>
      </c>
      <c r="IH198" t="s">
        <v>311</v>
      </c>
      <c r="IK198">
        <v>-2</v>
      </c>
      <c r="IL198" t="s">
        <v>278</v>
      </c>
      <c r="IM198" t="s">
        <v>279</v>
      </c>
      <c r="IN198" t="s">
        <v>468</v>
      </c>
      <c r="IP198" t="s">
        <v>490</v>
      </c>
    </row>
    <row r="199" spans="1:250" x14ac:dyDescent="0.35">
      <c r="A199">
        <v>16362</v>
      </c>
      <c r="B199">
        <v>-922729984</v>
      </c>
      <c r="C199">
        <v>1837</v>
      </c>
      <c r="D199" t="s">
        <v>272</v>
      </c>
      <c r="E199" t="s">
        <v>273</v>
      </c>
      <c r="F199">
        <v>13794</v>
      </c>
      <c r="G199" t="s">
        <v>274</v>
      </c>
      <c r="H199" t="s">
        <v>275</v>
      </c>
      <c r="I199">
        <v>509</v>
      </c>
      <c r="J199" t="s">
        <v>547</v>
      </c>
      <c r="K199" t="s">
        <v>548</v>
      </c>
      <c r="L199">
        <v>22128</v>
      </c>
      <c r="M199" t="s">
        <v>276</v>
      </c>
      <c r="N199" t="s">
        <v>277</v>
      </c>
      <c r="O199">
        <v>22128</v>
      </c>
      <c r="P199" t="s">
        <v>276</v>
      </c>
      <c r="Q199" t="s">
        <v>277</v>
      </c>
      <c r="R199" t="s">
        <v>513</v>
      </c>
      <c r="S199" s="43">
        <v>25.25</v>
      </c>
      <c r="U199" s="43">
        <v>21</v>
      </c>
      <c r="IF199">
        <v>22128</v>
      </c>
      <c r="IG199" t="s">
        <v>276</v>
      </c>
      <c r="IH199" t="s">
        <v>311</v>
      </c>
      <c r="IK199">
        <v>-2</v>
      </c>
      <c r="IL199" t="s">
        <v>278</v>
      </c>
      <c r="IM199" t="s">
        <v>279</v>
      </c>
      <c r="IN199" t="s">
        <v>468</v>
      </c>
      <c r="IP199" t="s">
        <v>490</v>
      </c>
    </row>
    <row r="200" spans="1:250" x14ac:dyDescent="0.35">
      <c r="A200">
        <v>16363</v>
      </c>
      <c r="B200">
        <v>-922729984</v>
      </c>
      <c r="C200">
        <v>1837</v>
      </c>
      <c r="D200" t="s">
        <v>272</v>
      </c>
      <c r="E200" t="s">
        <v>273</v>
      </c>
      <c r="F200">
        <v>13794</v>
      </c>
      <c r="G200" t="s">
        <v>274</v>
      </c>
      <c r="H200" t="s">
        <v>275</v>
      </c>
      <c r="I200">
        <v>507</v>
      </c>
      <c r="J200" t="s">
        <v>549</v>
      </c>
      <c r="K200" t="s">
        <v>550</v>
      </c>
      <c r="L200">
        <v>22128</v>
      </c>
      <c r="M200" t="s">
        <v>276</v>
      </c>
      <c r="N200" t="s">
        <v>277</v>
      </c>
      <c r="O200">
        <v>22128</v>
      </c>
      <c r="P200" t="s">
        <v>276</v>
      </c>
      <c r="Q200" t="s">
        <v>277</v>
      </c>
      <c r="R200" t="s">
        <v>513</v>
      </c>
      <c r="S200" s="43">
        <v>41.44</v>
      </c>
      <c r="U200" s="43">
        <v>21</v>
      </c>
      <c r="IF200">
        <v>22128</v>
      </c>
      <c r="IG200" t="s">
        <v>276</v>
      </c>
      <c r="IH200" t="s">
        <v>311</v>
      </c>
      <c r="IK200">
        <v>-2</v>
      </c>
      <c r="IL200" t="s">
        <v>278</v>
      </c>
      <c r="IM200" t="s">
        <v>279</v>
      </c>
      <c r="IN200" t="s">
        <v>468</v>
      </c>
      <c r="IP200" t="s">
        <v>490</v>
      </c>
    </row>
    <row r="201" spans="1:250" x14ac:dyDescent="0.35">
      <c r="A201">
        <v>16364</v>
      </c>
      <c r="B201">
        <v>-922729984</v>
      </c>
      <c r="C201">
        <v>1837</v>
      </c>
      <c r="D201" t="s">
        <v>272</v>
      </c>
      <c r="E201" t="s">
        <v>273</v>
      </c>
      <c r="F201">
        <v>9695</v>
      </c>
      <c r="G201" t="s">
        <v>280</v>
      </c>
      <c r="H201" t="s">
        <v>281</v>
      </c>
      <c r="I201">
        <v>528</v>
      </c>
      <c r="J201" t="s">
        <v>531</v>
      </c>
      <c r="K201" t="s">
        <v>532</v>
      </c>
      <c r="L201">
        <v>21324</v>
      </c>
      <c r="M201" t="s">
        <v>282</v>
      </c>
      <c r="N201" t="s">
        <v>283</v>
      </c>
      <c r="O201">
        <v>21324</v>
      </c>
      <c r="P201" t="s">
        <v>282</v>
      </c>
      <c r="Q201" t="s">
        <v>283</v>
      </c>
      <c r="R201" t="s">
        <v>513</v>
      </c>
      <c r="S201" s="43">
        <v>363.69</v>
      </c>
      <c r="U201" s="43">
        <v>21</v>
      </c>
      <c r="IF201">
        <v>21324</v>
      </c>
      <c r="IG201" t="s">
        <v>282</v>
      </c>
      <c r="IH201" t="s">
        <v>284</v>
      </c>
      <c r="IK201">
        <v>-2</v>
      </c>
      <c r="IL201" t="s">
        <v>278</v>
      </c>
      <c r="IM201" t="s">
        <v>279</v>
      </c>
      <c r="IN201" t="s">
        <v>466</v>
      </c>
      <c r="IP201" t="s">
        <v>489</v>
      </c>
    </row>
    <row r="202" spans="1:250" x14ac:dyDescent="0.35">
      <c r="A202">
        <v>16365</v>
      </c>
      <c r="B202">
        <v>-922729984</v>
      </c>
      <c r="C202">
        <v>1837</v>
      </c>
      <c r="D202" t="s">
        <v>272</v>
      </c>
      <c r="E202" t="s">
        <v>273</v>
      </c>
      <c r="F202">
        <v>9695</v>
      </c>
      <c r="G202" t="s">
        <v>280</v>
      </c>
      <c r="H202" t="s">
        <v>281</v>
      </c>
      <c r="I202">
        <v>527</v>
      </c>
      <c r="J202" t="s">
        <v>535</v>
      </c>
      <c r="K202" t="s">
        <v>536</v>
      </c>
      <c r="L202">
        <v>21324</v>
      </c>
      <c r="M202" t="s">
        <v>282</v>
      </c>
      <c r="N202" t="s">
        <v>283</v>
      </c>
      <c r="O202">
        <v>21324</v>
      </c>
      <c r="P202" t="s">
        <v>282</v>
      </c>
      <c r="Q202" t="s">
        <v>283</v>
      </c>
      <c r="R202" t="s">
        <v>513</v>
      </c>
      <c r="S202" s="43">
        <v>289.07</v>
      </c>
      <c r="U202" s="43">
        <v>21</v>
      </c>
      <c r="IF202">
        <v>21324</v>
      </c>
      <c r="IG202" t="s">
        <v>282</v>
      </c>
      <c r="IH202" t="s">
        <v>284</v>
      </c>
      <c r="IK202">
        <v>-2</v>
      </c>
      <c r="IL202" t="s">
        <v>278</v>
      </c>
      <c r="IM202" t="s">
        <v>279</v>
      </c>
      <c r="IN202" t="s">
        <v>466</v>
      </c>
      <c r="IP202" t="s">
        <v>489</v>
      </c>
    </row>
    <row r="203" spans="1:250" x14ac:dyDescent="0.35">
      <c r="A203">
        <v>16366</v>
      </c>
      <c r="B203">
        <v>-922729984</v>
      </c>
      <c r="C203">
        <v>1837</v>
      </c>
      <c r="D203" t="s">
        <v>272</v>
      </c>
      <c r="E203" t="s">
        <v>273</v>
      </c>
      <c r="F203">
        <v>1848</v>
      </c>
      <c r="G203" t="s">
        <v>285</v>
      </c>
      <c r="H203" t="s">
        <v>273</v>
      </c>
      <c r="I203">
        <v>507</v>
      </c>
      <c r="J203" t="s">
        <v>549</v>
      </c>
      <c r="K203" t="s">
        <v>550</v>
      </c>
      <c r="L203">
        <v>30192</v>
      </c>
      <c r="M203" t="s">
        <v>344</v>
      </c>
      <c r="N203" t="s">
        <v>345</v>
      </c>
      <c r="O203">
        <v>30192</v>
      </c>
      <c r="P203" t="s">
        <v>344</v>
      </c>
      <c r="Q203" t="s">
        <v>345</v>
      </c>
      <c r="R203" t="s">
        <v>513</v>
      </c>
      <c r="S203" s="43">
        <v>4381</v>
      </c>
      <c r="U203" s="43">
        <v>21</v>
      </c>
      <c r="IF203">
        <v>30192</v>
      </c>
      <c r="IG203" t="s">
        <v>344</v>
      </c>
      <c r="IH203" t="s">
        <v>287</v>
      </c>
      <c r="IK203">
        <v>-2</v>
      </c>
      <c r="IL203" t="s">
        <v>278</v>
      </c>
      <c r="IM203" t="s">
        <v>279</v>
      </c>
      <c r="IN203" t="s">
        <v>463</v>
      </c>
      <c r="IP203" t="s">
        <v>491</v>
      </c>
    </row>
    <row r="204" spans="1:250" x14ac:dyDescent="0.35">
      <c r="A204">
        <v>16367</v>
      </c>
      <c r="B204">
        <v>-922729984</v>
      </c>
      <c r="C204">
        <v>1837</v>
      </c>
      <c r="D204" t="s">
        <v>272</v>
      </c>
      <c r="E204" t="s">
        <v>273</v>
      </c>
      <c r="F204">
        <v>13794</v>
      </c>
      <c r="G204" t="s">
        <v>274</v>
      </c>
      <c r="H204" t="s">
        <v>275</v>
      </c>
      <c r="I204">
        <v>528</v>
      </c>
      <c r="J204" t="s">
        <v>531</v>
      </c>
      <c r="K204" t="s">
        <v>532</v>
      </c>
      <c r="L204">
        <v>22128</v>
      </c>
      <c r="M204" t="s">
        <v>276</v>
      </c>
      <c r="N204" t="s">
        <v>277</v>
      </c>
      <c r="O204">
        <v>22128</v>
      </c>
      <c r="P204" t="s">
        <v>276</v>
      </c>
      <c r="Q204" t="s">
        <v>277</v>
      </c>
      <c r="R204" t="s">
        <v>513</v>
      </c>
      <c r="S204" s="43">
        <v>49.3</v>
      </c>
      <c r="U204" s="43">
        <v>21</v>
      </c>
      <c r="IF204">
        <v>22128</v>
      </c>
      <c r="IG204" t="s">
        <v>276</v>
      </c>
      <c r="IH204" t="s">
        <v>311</v>
      </c>
      <c r="IK204">
        <v>-2</v>
      </c>
      <c r="IL204" t="s">
        <v>278</v>
      </c>
      <c r="IM204" t="s">
        <v>279</v>
      </c>
      <c r="IN204" t="s">
        <v>468</v>
      </c>
      <c r="IP204" t="s">
        <v>490</v>
      </c>
    </row>
    <row r="205" spans="1:250" x14ac:dyDescent="0.35">
      <c r="A205">
        <v>16368</v>
      </c>
      <c r="B205">
        <v>-922729984</v>
      </c>
      <c r="C205">
        <v>1837</v>
      </c>
      <c r="D205" t="s">
        <v>272</v>
      </c>
      <c r="E205" t="s">
        <v>273</v>
      </c>
      <c r="F205">
        <v>13794</v>
      </c>
      <c r="G205" t="s">
        <v>274</v>
      </c>
      <c r="H205" t="s">
        <v>275</v>
      </c>
      <c r="I205">
        <v>527</v>
      </c>
      <c r="J205" t="s">
        <v>535</v>
      </c>
      <c r="K205" t="s">
        <v>536</v>
      </c>
      <c r="L205">
        <v>22128</v>
      </c>
      <c r="M205" t="s">
        <v>276</v>
      </c>
      <c r="N205" t="s">
        <v>277</v>
      </c>
      <c r="O205">
        <v>22128</v>
      </c>
      <c r="P205" t="s">
        <v>276</v>
      </c>
      <c r="Q205" t="s">
        <v>277</v>
      </c>
      <c r="R205" t="s">
        <v>513</v>
      </c>
      <c r="S205" s="43">
        <v>36.020000000000003</v>
      </c>
      <c r="U205" s="43">
        <v>21</v>
      </c>
      <c r="IF205">
        <v>22128</v>
      </c>
      <c r="IG205" t="s">
        <v>276</v>
      </c>
      <c r="IH205" t="s">
        <v>311</v>
      </c>
      <c r="IK205">
        <v>-2</v>
      </c>
      <c r="IL205" t="s">
        <v>278</v>
      </c>
      <c r="IM205" t="s">
        <v>279</v>
      </c>
      <c r="IN205" t="s">
        <v>468</v>
      </c>
      <c r="IP205" t="s">
        <v>490</v>
      </c>
    </row>
    <row r="206" spans="1:250" x14ac:dyDescent="0.35">
      <c r="A206">
        <v>16369</v>
      </c>
      <c r="B206">
        <v>-922729984</v>
      </c>
      <c r="C206">
        <v>1837</v>
      </c>
      <c r="D206" t="s">
        <v>272</v>
      </c>
      <c r="E206" t="s">
        <v>273</v>
      </c>
      <c r="F206">
        <v>13794</v>
      </c>
      <c r="G206" t="s">
        <v>274</v>
      </c>
      <c r="H206" t="s">
        <v>275</v>
      </c>
      <c r="I206">
        <v>523</v>
      </c>
      <c r="J206" t="s">
        <v>537</v>
      </c>
      <c r="K206" t="s">
        <v>538</v>
      </c>
      <c r="L206">
        <v>22128</v>
      </c>
      <c r="M206" t="s">
        <v>276</v>
      </c>
      <c r="N206" t="s">
        <v>277</v>
      </c>
      <c r="O206">
        <v>22128</v>
      </c>
      <c r="P206" t="s">
        <v>276</v>
      </c>
      <c r="Q206" t="s">
        <v>277</v>
      </c>
      <c r="R206" t="s">
        <v>513</v>
      </c>
      <c r="S206" s="43">
        <v>41.32</v>
      </c>
      <c r="U206" s="43">
        <v>21</v>
      </c>
      <c r="IF206">
        <v>22128</v>
      </c>
      <c r="IG206" t="s">
        <v>276</v>
      </c>
      <c r="IH206" t="s">
        <v>311</v>
      </c>
      <c r="IK206">
        <v>-2</v>
      </c>
      <c r="IL206" t="s">
        <v>278</v>
      </c>
      <c r="IM206" t="s">
        <v>279</v>
      </c>
      <c r="IN206" t="s">
        <v>468</v>
      </c>
      <c r="IP206" t="s">
        <v>490</v>
      </c>
    </row>
    <row r="207" spans="1:250" x14ac:dyDescent="0.35">
      <c r="A207">
        <v>16370</v>
      </c>
      <c r="B207">
        <v>-922729984</v>
      </c>
      <c r="C207">
        <v>1837</v>
      </c>
      <c r="D207" t="s">
        <v>272</v>
      </c>
      <c r="E207" t="s">
        <v>273</v>
      </c>
      <c r="F207">
        <v>13794</v>
      </c>
      <c r="G207" t="s">
        <v>274</v>
      </c>
      <c r="H207" t="s">
        <v>275</v>
      </c>
      <c r="I207">
        <v>521</v>
      </c>
      <c r="J207" t="s">
        <v>539</v>
      </c>
      <c r="K207" t="s">
        <v>540</v>
      </c>
      <c r="L207">
        <v>22128</v>
      </c>
      <c r="M207" t="s">
        <v>276</v>
      </c>
      <c r="N207" t="s">
        <v>277</v>
      </c>
      <c r="O207">
        <v>22128</v>
      </c>
      <c r="P207" t="s">
        <v>276</v>
      </c>
      <c r="Q207" t="s">
        <v>277</v>
      </c>
      <c r="R207" t="s">
        <v>513</v>
      </c>
      <c r="S207" s="43">
        <v>42.57</v>
      </c>
      <c r="U207" s="43">
        <v>21</v>
      </c>
      <c r="IF207">
        <v>22128</v>
      </c>
      <c r="IG207" t="s">
        <v>276</v>
      </c>
      <c r="IH207" t="s">
        <v>311</v>
      </c>
      <c r="IK207">
        <v>-2</v>
      </c>
      <c r="IL207" t="s">
        <v>278</v>
      </c>
      <c r="IM207" t="s">
        <v>279</v>
      </c>
      <c r="IN207" t="s">
        <v>468</v>
      </c>
      <c r="IP207" t="s">
        <v>490</v>
      </c>
    </row>
    <row r="208" spans="1:250" x14ac:dyDescent="0.35">
      <c r="A208">
        <v>16371</v>
      </c>
      <c r="B208">
        <v>-922729984</v>
      </c>
      <c r="C208">
        <v>1837</v>
      </c>
      <c r="D208" t="s">
        <v>272</v>
      </c>
      <c r="E208" t="s">
        <v>273</v>
      </c>
      <c r="F208">
        <v>13794</v>
      </c>
      <c r="G208" t="s">
        <v>274</v>
      </c>
      <c r="H208" t="s">
        <v>275</v>
      </c>
      <c r="I208">
        <v>519</v>
      </c>
      <c r="J208" t="s">
        <v>541</v>
      </c>
      <c r="K208" t="s">
        <v>542</v>
      </c>
      <c r="L208">
        <v>22128</v>
      </c>
      <c r="M208" t="s">
        <v>276</v>
      </c>
      <c r="N208" t="s">
        <v>277</v>
      </c>
      <c r="O208">
        <v>22128</v>
      </c>
      <c r="P208" t="s">
        <v>276</v>
      </c>
      <c r="Q208" t="s">
        <v>277</v>
      </c>
      <c r="R208" t="s">
        <v>513</v>
      </c>
      <c r="S208" s="43">
        <v>45.58</v>
      </c>
      <c r="U208" s="43">
        <v>21</v>
      </c>
      <c r="IF208">
        <v>22128</v>
      </c>
      <c r="IG208" t="s">
        <v>276</v>
      </c>
      <c r="IH208" t="s">
        <v>311</v>
      </c>
      <c r="IK208">
        <v>-2</v>
      </c>
      <c r="IL208" t="s">
        <v>278</v>
      </c>
      <c r="IM208" t="s">
        <v>279</v>
      </c>
      <c r="IN208" t="s">
        <v>468</v>
      </c>
      <c r="IP208" t="s">
        <v>490</v>
      </c>
    </row>
    <row r="209" spans="1:250" x14ac:dyDescent="0.35">
      <c r="A209">
        <v>16372</v>
      </c>
      <c r="B209">
        <v>-922729984</v>
      </c>
      <c r="C209">
        <v>1837</v>
      </c>
      <c r="D209" t="s">
        <v>272</v>
      </c>
      <c r="E209" t="s">
        <v>273</v>
      </c>
      <c r="F209">
        <v>1848</v>
      </c>
      <c r="G209" t="s">
        <v>285</v>
      </c>
      <c r="H209" t="s">
        <v>273</v>
      </c>
      <c r="I209">
        <v>523</v>
      </c>
      <c r="J209" t="s">
        <v>537</v>
      </c>
      <c r="K209" t="s">
        <v>538</v>
      </c>
      <c r="L209">
        <v>30192</v>
      </c>
      <c r="M209" t="s">
        <v>344</v>
      </c>
      <c r="N209" t="s">
        <v>345</v>
      </c>
      <c r="O209">
        <v>30192</v>
      </c>
      <c r="P209" t="s">
        <v>344</v>
      </c>
      <c r="Q209" t="s">
        <v>345</v>
      </c>
      <c r="R209" t="s">
        <v>513</v>
      </c>
      <c r="S209" s="43">
        <v>609.5</v>
      </c>
      <c r="U209" s="43">
        <v>21</v>
      </c>
      <c r="IF209">
        <v>30192</v>
      </c>
      <c r="IG209" t="s">
        <v>344</v>
      </c>
      <c r="IH209" t="s">
        <v>287</v>
      </c>
      <c r="IK209">
        <v>-2</v>
      </c>
      <c r="IL209" t="s">
        <v>278</v>
      </c>
      <c r="IM209" t="s">
        <v>279</v>
      </c>
      <c r="IN209" t="s">
        <v>463</v>
      </c>
      <c r="IP209" t="s">
        <v>491</v>
      </c>
    </row>
    <row r="210" spans="1:250" x14ac:dyDescent="0.35">
      <c r="A210">
        <v>16373</v>
      </c>
      <c r="B210">
        <v>-922729984</v>
      </c>
      <c r="C210">
        <v>1837</v>
      </c>
      <c r="D210" t="s">
        <v>272</v>
      </c>
      <c r="E210" t="s">
        <v>273</v>
      </c>
      <c r="F210">
        <v>1848</v>
      </c>
      <c r="G210" t="s">
        <v>285</v>
      </c>
      <c r="H210" t="s">
        <v>273</v>
      </c>
      <c r="I210">
        <v>521</v>
      </c>
      <c r="J210" t="s">
        <v>539</v>
      </c>
      <c r="K210" t="s">
        <v>540</v>
      </c>
      <c r="L210">
        <v>30192</v>
      </c>
      <c r="M210" t="s">
        <v>344</v>
      </c>
      <c r="N210" t="s">
        <v>345</v>
      </c>
      <c r="O210">
        <v>30192</v>
      </c>
      <c r="P210" t="s">
        <v>344</v>
      </c>
      <c r="Q210" t="s">
        <v>345</v>
      </c>
      <c r="R210" t="s">
        <v>513</v>
      </c>
      <c r="S210" s="43">
        <v>2264.27</v>
      </c>
      <c r="U210" s="43">
        <v>21</v>
      </c>
      <c r="IF210">
        <v>30192</v>
      </c>
      <c r="IG210" t="s">
        <v>344</v>
      </c>
      <c r="IH210" t="s">
        <v>287</v>
      </c>
      <c r="IK210">
        <v>-2</v>
      </c>
      <c r="IL210" t="s">
        <v>278</v>
      </c>
      <c r="IM210" t="s">
        <v>279</v>
      </c>
      <c r="IN210" t="s">
        <v>463</v>
      </c>
      <c r="IP210" t="s">
        <v>491</v>
      </c>
    </row>
    <row r="211" spans="1:250" x14ac:dyDescent="0.35">
      <c r="A211">
        <v>16374</v>
      </c>
      <c r="B211">
        <v>-922729984</v>
      </c>
      <c r="C211">
        <v>1837</v>
      </c>
      <c r="D211" t="s">
        <v>272</v>
      </c>
      <c r="E211" t="s">
        <v>273</v>
      </c>
      <c r="F211">
        <v>1848</v>
      </c>
      <c r="G211" t="s">
        <v>285</v>
      </c>
      <c r="H211" t="s">
        <v>273</v>
      </c>
      <c r="I211">
        <v>519</v>
      </c>
      <c r="J211" t="s">
        <v>541</v>
      </c>
      <c r="K211" t="s">
        <v>542</v>
      </c>
      <c r="L211">
        <v>30192</v>
      </c>
      <c r="M211" t="s">
        <v>344</v>
      </c>
      <c r="N211" t="s">
        <v>345</v>
      </c>
      <c r="O211">
        <v>30192</v>
      </c>
      <c r="P211" t="s">
        <v>344</v>
      </c>
      <c r="Q211" t="s">
        <v>345</v>
      </c>
      <c r="R211" t="s">
        <v>513</v>
      </c>
      <c r="S211" s="43">
        <v>4068.79</v>
      </c>
      <c r="U211" s="43">
        <v>21</v>
      </c>
      <c r="IF211">
        <v>30192</v>
      </c>
      <c r="IG211" t="s">
        <v>344</v>
      </c>
      <c r="IH211" t="s">
        <v>287</v>
      </c>
      <c r="IK211">
        <v>-2</v>
      </c>
      <c r="IL211" t="s">
        <v>278</v>
      </c>
      <c r="IM211" t="s">
        <v>279</v>
      </c>
      <c r="IN211" t="s">
        <v>463</v>
      </c>
      <c r="IP211" t="s">
        <v>491</v>
      </c>
    </row>
    <row r="212" spans="1:250" x14ac:dyDescent="0.35">
      <c r="A212">
        <v>16375</v>
      </c>
      <c r="B212">
        <v>-922729984</v>
      </c>
      <c r="C212">
        <v>1837</v>
      </c>
      <c r="D212" t="s">
        <v>272</v>
      </c>
      <c r="E212" t="s">
        <v>273</v>
      </c>
      <c r="F212">
        <v>1848</v>
      </c>
      <c r="G212" t="s">
        <v>285</v>
      </c>
      <c r="H212" t="s">
        <v>273</v>
      </c>
      <c r="I212">
        <v>515</v>
      </c>
      <c r="J212" t="s">
        <v>543</v>
      </c>
      <c r="K212" t="s">
        <v>544</v>
      </c>
      <c r="L212">
        <v>30192</v>
      </c>
      <c r="M212" t="s">
        <v>344</v>
      </c>
      <c r="N212" t="s">
        <v>345</v>
      </c>
      <c r="O212">
        <v>30192</v>
      </c>
      <c r="P212" t="s">
        <v>344</v>
      </c>
      <c r="Q212" t="s">
        <v>345</v>
      </c>
      <c r="R212" t="s">
        <v>513</v>
      </c>
      <c r="S212" s="43">
        <v>2101.48</v>
      </c>
      <c r="U212" s="43">
        <v>21</v>
      </c>
      <c r="IF212">
        <v>30192</v>
      </c>
      <c r="IG212" t="s">
        <v>344</v>
      </c>
      <c r="IH212" t="s">
        <v>287</v>
      </c>
      <c r="IK212">
        <v>-2</v>
      </c>
      <c r="IL212" t="s">
        <v>278</v>
      </c>
      <c r="IM212" t="s">
        <v>279</v>
      </c>
      <c r="IN212" t="s">
        <v>463</v>
      </c>
      <c r="IP212" t="s">
        <v>491</v>
      </c>
    </row>
    <row r="213" spans="1:250" x14ac:dyDescent="0.35">
      <c r="A213">
        <v>16376</v>
      </c>
      <c r="B213">
        <v>-922729984</v>
      </c>
      <c r="C213">
        <v>1837</v>
      </c>
      <c r="D213" t="s">
        <v>272</v>
      </c>
      <c r="E213" t="s">
        <v>273</v>
      </c>
      <c r="F213">
        <v>1848</v>
      </c>
      <c r="G213" t="s">
        <v>285</v>
      </c>
      <c r="H213" t="s">
        <v>273</v>
      </c>
      <c r="I213">
        <v>513</v>
      </c>
      <c r="J213" t="s">
        <v>545</v>
      </c>
      <c r="K213" t="s">
        <v>546</v>
      </c>
      <c r="L213">
        <v>30192</v>
      </c>
      <c r="M213" t="s">
        <v>344</v>
      </c>
      <c r="N213" t="s">
        <v>345</v>
      </c>
      <c r="O213">
        <v>30192</v>
      </c>
      <c r="P213" t="s">
        <v>344</v>
      </c>
      <c r="Q213" t="s">
        <v>345</v>
      </c>
      <c r="R213" t="s">
        <v>513</v>
      </c>
      <c r="S213" s="43">
        <v>56.73</v>
      </c>
      <c r="U213" s="43">
        <v>21</v>
      </c>
      <c r="IF213">
        <v>30192</v>
      </c>
      <c r="IG213" t="s">
        <v>344</v>
      </c>
      <c r="IH213" t="s">
        <v>287</v>
      </c>
      <c r="IK213">
        <v>-2</v>
      </c>
      <c r="IL213" t="s">
        <v>278</v>
      </c>
      <c r="IM213" t="s">
        <v>279</v>
      </c>
      <c r="IN213" t="s">
        <v>463</v>
      </c>
      <c r="IP213" t="s">
        <v>491</v>
      </c>
    </row>
    <row r="214" spans="1:250" x14ac:dyDescent="0.35">
      <c r="A214">
        <v>16377</v>
      </c>
      <c r="B214">
        <v>-922729984</v>
      </c>
      <c r="C214">
        <v>1837</v>
      </c>
      <c r="D214" t="s">
        <v>272</v>
      </c>
      <c r="E214" t="s">
        <v>273</v>
      </c>
      <c r="F214">
        <v>1848</v>
      </c>
      <c r="G214" t="s">
        <v>285</v>
      </c>
      <c r="H214" t="s">
        <v>273</v>
      </c>
      <c r="I214">
        <v>509</v>
      </c>
      <c r="J214" t="s">
        <v>547</v>
      </c>
      <c r="K214" t="s">
        <v>548</v>
      </c>
      <c r="L214">
        <v>30192</v>
      </c>
      <c r="M214" t="s">
        <v>344</v>
      </c>
      <c r="N214" t="s">
        <v>345</v>
      </c>
      <c r="O214">
        <v>30192</v>
      </c>
      <c r="P214" t="s">
        <v>344</v>
      </c>
      <c r="Q214" t="s">
        <v>345</v>
      </c>
      <c r="R214" t="s">
        <v>513</v>
      </c>
      <c r="S214" s="43">
        <v>1530.03</v>
      </c>
      <c r="U214" s="43">
        <v>21</v>
      </c>
      <c r="IF214">
        <v>30192</v>
      </c>
      <c r="IG214" t="s">
        <v>344</v>
      </c>
      <c r="IH214" t="s">
        <v>287</v>
      </c>
      <c r="IK214">
        <v>-2</v>
      </c>
      <c r="IL214" t="s">
        <v>278</v>
      </c>
      <c r="IM214" t="s">
        <v>279</v>
      </c>
      <c r="IN214" t="s">
        <v>463</v>
      </c>
      <c r="IP214" t="s">
        <v>491</v>
      </c>
    </row>
    <row r="215" spans="1:250" x14ac:dyDescent="0.35">
      <c r="A215">
        <v>16378</v>
      </c>
      <c r="B215">
        <v>-922729984</v>
      </c>
      <c r="C215">
        <v>1837</v>
      </c>
      <c r="D215" t="s">
        <v>272</v>
      </c>
      <c r="E215" t="s">
        <v>273</v>
      </c>
      <c r="F215">
        <v>9695</v>
      </c>
      <c r="G215" t="s">
        <v>280</v>
      </c>
      <c r="H215" t="s">
        <v>281</v>
      </c>
      <c r="I215">
        <v>515</v>
      </c>
      <c r="J215" t="s">
        <v>543</v>
      </c>
      <c r="K215" t="s">
        <v>544</v>
      </c>
      <c r="L215">
        <v>30192</v>
      </c>
      <c r="M215" t="s">
        <v>344</v>
      </c>
      <c r="N215" t="s">
        <v>345</v>
      </c>
      <c r="O215">
        <v>30192</v>
      </c>
      <c r="P215" t="s">
        <v>344</v>
      </c>
      <c r="Q215" t="s">
        <v>345</v>
      </c>
      <c r="R215" t="s">
        <v>513</v>
      </c>
      <c r="S215" s="43">
        <v>2880.63</v>
      </c>
      <c r="U215" s="43">
        <v>21</v>
      </c>
      <c r="IF215">
        <v>30192</v>
      </c>
      <c r="IG215" t="s">
        <v>344</v>
      </c>
      <c r="IH215" t="s">
        <v>284</v>
      </c>
      <c r="IK215">
        <v>-2</v>
      </c>
      <c r="IL215" t="s">
        <v>278</v>
      </c>
      <c r="IM215" t="s">
        <v>279</v>
      </c>
      <c r="IN215" t="s">
        <v>466</v>
      </c>
      <c r="IP215" t="s">
        <v>492</v>
      </c>
    </row>
    <row r="216" spans="1:250" x14ac:dyDescent="0.35">
      <c r="A216">
        <v>16379</v>
      </c>
      <c r="B216">
        <v>-922729984</v>
      </c>
      <c r="C216">
        <v>1837</v>
      </c>
      <c r="D216" t="s">
        <v>272</v>
      </c>
      <c r="E216" t="s">
        <v>273</v>
      </c>
      <c r="F216">
        <v>9695</v>
      </c>
      <c r="G216" t="s">
        <v>280</v>
      </c>
      <c r="H216" t="s">
        <v>281</v>
      </c>
      <c r="I216">
        <v>513</v>
      </c>
      <c r="J216" t="s">
        <v>545</v>
      </c>
      <c r="K216" t="s">
        <v>546</v>
      </c>
      <c r="L216">
        <v>30192</v>
      </c>
      <c r="M216" t="s">
        <v>344</v>
      </c>
      <c r="N216" t="s">
        <v>345</v>
      </c>
      <c r="O216">
        <v>30192</v>
      </c>
      <c r="P216" t="s">
        <v>344</v>
      </c>
      <c r="Q216" t="s">
        <v>345</v>
      </c>
      <c r="R216" t="s">
        <v>513</v>
      </c>
      <c r="S216" s="43">
        <v>994.71</v>
      </c>
      <c r="U216" s="43">
        <v>21</v>
      </c>
      <c r="IF216">
        <v>30192</v>
      </c>
      <c r="IG216" t="s">
        <v>344</v>
      </c>
      <c r="IH216" t="s">
        <v>284</v>
      </c>
      <c r="IK216">
        <v>-2</v>
      </c>
      <c r="IL216" t="s">
        <v>278</v>
      </c>
      <c r="IM216" t="s">
        <v>279</v>
      </c>
      <c r="IN216" t="s">
        <v>466</v>
      </c>
      <c r="IP216" t="s">
        <v>492</v>
      </c>
    </row>
    <row r="217" spans="1:250" x14ac:dyDescent="0.35">
      <c r="A217">
        <v>16380</v>
      </c>
      <c r="B217">
        <v>-922729984</v>
      </c>
      <c r="C217">
        <v>1837</v>
      </c>
      <c r="D217" t="s">
        <v>272</v>
      </c>
      <c r="E217" t="s">
        <v>273</v>
      </c>
      <c r="F217">
        <v>9695</v>
      </c>
      <c r="G217" t="s">
        <v>280</v>
      </c>
      <c r="H217" t="s">
        <v>281</v>
      </c>
      <c r="I217">
        <v>509</v>
      </c>
      <c r="J217" t="s">
        <v>547</v>
      </c>
      <c r="K217" t="s">
        <v>548</v>
      </c>
      <c r="L217">
        <v>30192</v>
      </c>
      <c r="M217" t="s">
        <v>344</v>
      </c>
      <c r="N217" t="s">
        <v>345</v>
      </c>
      <c r="O217">
        <v>30192</v>
      </c>
      <c r="P217" t="s">
        <v>344</v>
      </c>
      <c r="Q217" t="s">
        <v>345</v>
      </c>
      <c r="R217" t="s">
        <v>513</v>
      </c>
      <c r="S217" s="43">
        <v>726.95</v>
      </c>
      <c r="U217" s="43">
        <v>21</v>
      </c>
      <c r="IF217">
        <v>30192</v>
      </c>
      <c r="IG217" t="s">
        <v>344</v>
      </c>
      <c r="IH217" t="s">
        <v>284</v>
      </c>
      <c r="IK217">
        <v>-2</v>
      </c>
      <c r="IL217" t="s">
        <v>278</v>
      </c>
      <c r="IM217" t="s">
        <v>279</v>
      </c>
      <c r="IN217" t="s">
        <v>466</v>
      </c>
      <c r="IP217" t="s">
        <v>492</v>
      </c>
    </row>
    <row r="218" spans="1:250" x14ac:dyDescent="0.35">
      <c r="A218">
        <v>16381</v>
      </c>
      <c r="B218">
        <v>-922729984</v>
      </c>
      <c r="C218">
        <v>1837</v>
      </c>
      <c r="D218" t="s">
        <v>272</v>
      </c>
      <c r="E218" t="s">
        <v>273</v>
      </c>
      <c r="F218">
        <v>9695</v>
      </c>
      <c r="G218" t="s">
        <v>280</v>
      </c>
      <c r="H218" t="s">
        <v>281</v>
      </c>
      <c r="I218">
        <v>507</v>
      </c>
      <c r="J218" t="s">
        <v>549</v>
      </c>
      <c r="K218" t="s">
        <v>550</v>
      </c>
      <c r="L218">
        <v>30192</v>
      </c>
      <c r="M218" t="s">
        <v>344</v>
      </c>
      <c r="N218" t="s">
        <v>345</v>
      </c>
      <c r="O218">
        <v>30192</v>
      </c>
      <c r="P218" t="s">
        <v>344</v>
      </c>
      <c r="Q218" t="s">
        <v>345</v>
      </c>
      <c r="R218" t="s">
        <v>513</v>
      </c>
      <c r="S218" s="43">
        <v>5008.47</v>
      </c>
      <c r="U218" s="43">
        <v>21</v>
      </c>
      <c r="IF218">
        <v>30192</v>
      </c>
      <c r="IG218" t="s">
        <v>344</v>
      </c>
      <c r="IH218" t="s">
        <v>284</v>
      </c>
      <c r="IK218">
        <v>-2</v>
      </c>
      <c r="IL218" t="s">
        <v>278</v>
      </c>
      <c r="IM218" t="s">
        <v>279</v>
      </c>
      <c r="IN218" t="s">
        <v>466</v>
      </c>
      <c r="IP218" t="s">
        <v>492</v>
      </c>
    </row>
    <row r="219" spans="1:250" x14ac:dyDescent="0.35">
      <c r="A219">
        <v>16382</v>
      </c>
      <c r="B219">
        <v>-922729984</v>
      </c>
      <c r="C219">
        <v>1837</v>
      </c>
      <c r="D219" t="s">
        <v>272</v>
      </c>
      <c r="E219" t="s">
        <v>273</v>
      </c>
      <c r="F219">
        <v>1848</v>
      </c>
      <c r="G219" t="s">
        <v>285</v>
      </c>
      <c r="H219" t="s">
        <v>273</v>
      </c>
      <c r="I219">
        <v>528</v>
      </c>
      <c r="J219" t="s">
        <v>531</v>
      </c>
      <c r="K219" t="s">
        <v>532</v>
      </c>
      <c r="L219">
        <v>30192</v>
      </c>
      <c r="M219" t="s">
        <v>344</v>
      </c>
      <c r="N219" t="s">
        <v>345</v>
      </c>
      <c r="O219">
        <v>30192</v>
      </c>
      <c r="P219" t="s">
        <v>344</v>
      </c>
      <c r="Q219" t="s">
        <v>345</v>
      </c>
      <c r="R219" t="s">
        <v>513</v>
      </c>
      <c r="S219" s="43">
        <v>1354.03</v>
      </c>
      <c r="U219" s="43">
        <v>21</v>
      </c>
      <c r="IF219">
        <v>30192</v>
      </c>
      <c r="IG219" t="s">
        <v>344</v>
      </c>
      <c r="IH219" t="s">
        <v>287</v>
      </c>
      <c r="IK219">
        <v>-2</v>
      </c>
      <c r="IL219" t="s">
        <v>278</v>
      </c>
      <c r="IM219" t="s">
        <v>279</v>
      </c>
      <c r="IN219" t="s">
        <v>463</v>
      </c>
      <c r="IP219" t="s">
        <v>491</v>
      </c>
    </row>
    <row r="220" spans="1:250" x14ac:dyDescent="0.35">
      <c r="A220">
        <v>16383</v>
      </c>
      <c r="B220">
        <v>-922729984</v>
      </c>
      <c r="C220">
        <v>1837</v>
      </c>
      <c r="D220" t="s">
        <v>272</v>
      </c>
      <c r="E220" t="s">
        <v>273</v>
      </c>
      <c r="F220">
        <v>1848</v>
      </c>
      <c r="G220" t="s">
        <v>285</v>
      </c>
      <c r="H220" t="s">
        <v>273</v>
      </c>
      <c r="I220">
        <v>527</v>
      </c>
      <c r="J220" t="s">
        <v>535</v>
      </c>
      <c r="K220" t="s">
        <v>536</v>
      </c>
      <c r="L220">
        <v>30192</v>
      </c>
      <c r="M220" t="s">
        <v>344</v>
      </c>
      <c r="N220" t="s">
        <v>345</v>
      </c>
      <c r="O220">
        <v>30192</v>
      </c>
      <c r="P220" t="s">
        <v>344</v>
      </c>
      <c r="Q220" t="s">
        <v>345</v>
      </c>
      <c r="R220" t="s">
        <v>513</v>
      </c>
      <c r="S220" s="43">
        <v>1784.54</v>
      </c>
      <c r="U220" s="43">
        <v>21</v>
      </c>
      <c r="IF220">
        <v>30192</v>
      </c>
      <c r="IG220" t="s">
        <v>344</v>
      </c>
      <c r="IH220" t="s">
        <v>287</v>
      </c>
      <c r="IK220">
        <v>-2</v>
      </c>
      <c r="IL220" t="s">
        <v>278</v>
      </c>
      <c r="IM220" t="s">
        <v>279</v>
      </c>
      <c r="IN220" t="s">
        <v>463</v>
      </c>
      <c r="IP220" t="s">
        <v>491</v>
      </c>
    </row>
    <row r="221" spans="1:250" x14ac:dyDescent="0.35">
      <c r="A221">
        <v>16384</v>
      </c>
      <c r="B221">
        <v>-922729984</v>
      </c>
      <c r="C221">
        <v>1837</v>
      </c>
      <c r="D221" t="s">
        <v>272</v>
      </c>
      <c r="E221" t="s">
        <v>273</v>
      </c>
      <c r="F221">
        <v>1848</v>
      </c>
      <c r="G221" t="s">
        <v>285</v>
      </c>
      <c r="H221" t="s">
        <v>273</v>
      </c>
      <c r="I221">
        <v>507</v>
      </c>
      <c r="J221" t="s">
        <v>549</v>
      </c>
      <c r="K221" t="s">
        <v>550</v>
      </c>
      <c r="L221">
        <v>30193</v>
      </c>
      <c r="M221" t="s">
        <v>346</v>
      </c>
      <c r="N221" t="s">
        <v>347</v>
      </c>
      <c r="O221">
        <v>30193</v>
      </c>
      <c r="P221" t="s">
        <v>346</v>
      </c>
      <c r="Q221" t="s">
        <v>347</v>
      </c>
      <c r="R221" t="s">
        <v>513</v>
      </c>
      <c r="S221" s="43">
        <v>771.84</v>
      </c>
      <c r="U221" s="43">
        <v>21</v>
      </c>
      <c r="IF221">
        <v>30193</v>
      </c>
      <c r="IG221" t="s">
        <v>346</v>
      </c>
      <c r="IH221" t="s">
        <v>287</v>
      </c>
      <c r="IK221">
        <v>-2</v>
      </c>
      <c r="IL221" t="s">
        <v>278</v>
      </c>
      <c r="IM221" t="s">
        <v>279</v>
      </c>
      <c r="IN221" t="s">
        <v>463</v>
      </c>
      <c r="IP221" t="s">
        <v>493</v>
      </c>
    </row>
    <row r="222" spans="1:250" x14ac:dyDescent="0.35">
      <c r="A222">
        <v>16385</v>
      </c>
      <c r="B222">
        <v>-922729984</v>
      </c>
      <c r="C222">
        <v>1837</v>
      </c>
      <c r="D222" t="s">
        <v>272</v>
      </c>
      <c r="E222" t="s">
        <v>273</v>
      </c>
      <c r="F222">
        <v>9695</v>
      </c>
      <c r="G222" t="s">
        <v>280</v>
      </c>
      <c r="H222" t="s">
        <v>281</v>
      </c>
      <c r="I222">
        <v>528</v>
      </c>
      <c r="J222" t="s">
        <v>531</v>
      </c>
      <c r="K222" t="s">
        <v>532</v>
      </c>
      <c r="L222">
        <v>30192</v>
      </c>
      <c r="M222" t="s">
        <v>344</v>
      </c>
      <c r="N222" t="s">
        <v>345</v>
      </c>
      <c r="O222">
        <v>30192</v>
      </c>
      <c r="P222" t="s">
        <v>344</v>
      </c>
      <c r="Q222" t="s">
        <v>345</v>
      </c>
      <c r="R222" t="s">
        <v>513</v>
      </c>
      <c r="S222" s="43">
        <v>3042.56</v>
      </c>
      <c r="U222" s="43">
        <v>21</v>
      </c>
      <c r="IF222">
        <v>30192</v>
      </c>
      <c r="IG222" t="s">
        <v>344</v>
      </c>
      <c r="IH222" t="s">
        <v>284</v>
      </c>
      <c r="IK222">
        <v>-2</v>
      </c>
      <c r="IL222" t="s">
        <v>278</v>
      </c>
      <c r="IM222" t="s">
        <v>279</v>
      </c>
      <c r="IN222" t="s">
        <v>466</v>
      </c>
      <c r="IP222" t="s">
        <v>492</v>
      </c>
    </row>
    <row r="223" spans="1:250" x14ac:dyDescent="0.35">
      <c r="A223">
        <v>16386</v>
      </c>
      <c r="B223">
        <v>-922729984</v>
      </c>
      <c r="C223">
        <v>1837</v>
      </c>
      <c r="D223" t="s">
        <v>272</v>
      </c>
      <c r="E223" t="s">
        <v>273</v>
      </c>
      <c r="F223">
        <v>9695</v>
      </c>
      <c r="G223" t="s">
        <v>280</v>
      </c>
      <c r="H223" t="s">
        <v>281</v>
      </c>
      <c r="I223">
        <v>527</v>
      </c>
      <c r="J223" t="s">
        <v>535</v>
      </c>
      <c r="K223" t="s">
        <v>536</v>
      </c>
      <c r="L223">
        <v>30192</v>
      </c>
      <c r="M223" t="s">
        <v>344</v>
      </c>
      <c r="N223" t="s">
        <v>345</v>
      </c>
      <c r="O223">
        <v>30192</v>
      </c>
      <c r="P223" t="s">
        <v>344</v>
      </c>
      <c r="Q223" t="s">
        <v>345</v>
      </c>
      <c r="R223" t="s">
        <v>513</v>
      </c>
      <c r="S223" s="43">
        <v>2418.31</v>
      </c>
      <c r="U223" s="43">
        <v>21</v>
      </c>
      <c r="IF223">
        <v>30192</v>
      </c>
      <c r="IG223" t="s">
        <v>344</v>
      </c>
      <c r="IH223" t="s">
        <v>284</v>
      </c>
      <c r="IK223">
        <v>-2</v>
      </c>
      <c r="IL223" t="s">
        <v>278</v>
      </c>
      <c r="IM223" t="s">
        <v>279</v>
      </c>
      <c r="IN223" t="s">
        <v>466</v>
      </c>
      <c r="IP223" t="s">
        <v>492</v>
      </c>
    </row>
    <row r="224" spans="1:250" x14ac:dyDescent="0.35">
      <c r="A224">
        <v>16387</v>
      </c>
      <c r="B224">
        <v>-922729984</v>
      </c>
      <c r="C224">
        <v>1837</v>
      </c>
      <c r="D224" t="s">
        <v>272</v>
      </c>
      <c r="E224" t="s">
        <v>273</v>
      </c>
      <c r="F224">
        <v>9695</v>
      </c>
      <c r="G224" t="s">
        <v>280</v>
      </c>
      <c r="H224" t="s">
        <v>281</v>
      </c>
      <c r="I224">
        <v>523</v>
      </c>
      <c r="J224" t="s">
        <v>537</v>
      </c>
      <c r="K224" t="s">
        <v>538</v>
      </c>
      <c r="L224">
        <v>30192</v>
      </c>
      <c r="M224" t="s">
        <v>344</v>
      </c>
      <c r="N224" t="s">
        <v>345</v>
      </c>
      <c r="O224">
        <v>30192</v>
      </c>
      <c r="P224" t="s">
        <v>344</v>
      </c>
      <c r="Q224" t="s">
        <v>345</v>
      </c>
      <c r="R224" t="s">
        <v>513</v>
      </c>
      <c r="S224" s="43">
        <v>4587.97</v>
      </c>
      <c r="U224" s="43">
        <v>21</v>
      </c>
      <c r="IF224">
        <v>30192</v>
      </c>
      <c r="IG224" t="s">
        <v>344</v>
      </c>
      <c r="IH224" t="s">
        <v>284</v>
      </c>
      <c r="IK224">
        <v>-2</v>
      </c>
      <c r="IL224" t="s">
        <v>278</v>
      </c>
      <c r="IM224" t="s">
        <v>279</v>
      </c>
      <c r="IN224" t="s">
        <v>466</v>
      </c>
      <c r="IP224" t="s">
        <v>492</v>
      </c>
    </row>
    <row r="225" spans="1:250" x14ac:dyDescent="0.35">
      <c r="A225">
        <v>16388</v>
      </c>
      <c r="B225">
        <v>-922729984</v>
      </c>
      <c r="C225">
        <v>1837</v>
      </c>
      <c r="D225" t="s">
        <v>272</v>
      </c>
      <c r="E225" t="s">
        <v>273</v>
      </c>
      <c r="F225">
        <v>9695</v>
      </c>
      <c r="G225" t="s">
        <v>280</v>
      </c>
      <c r="H225" t="s">
        <v>281</v>
      </c>
      <c r="I225">
        <v>521</v>
      </c>
      <c r="J225" t="s">
        <v>539</v>
      </c>
      <c r="K225" t="s">
        <v>540</v>
      </c>
      <c r="L225">
        <v>30192</v>
      </c>
      <c r="M225" t="s">
        <v>344</v>
      </c>
      <c r="N225" t="s">
        <v>345</v>
      </c>
      <c r="O225">
        <v>30192</v>
      </c>
      <c r="P225" t="s">
        <v>344</v>
      </c>
      <c r="Q225" t="s">
        <v>345</v>
      </c>
      <c r="R225" t="s">
        <v>513</v>
      </c>
      <c r="S225" s="43">
        <v>2726.2</v>
      </c>
      <c r="U225" s="43">
        <v>21</v>
      </c>
      <c r="IF225">
        <v>30192</v>
      </c>
      <c r="IG225" t="s">
        <v>344</v>
      </c>
      <c r="IH225" t="s">
        <v>284</v>
      </c>
      <c r="IK225">
        <v>-2</v>
      </c>
      <c r="IL225" t="s">
        <v>278</v>
      </c>
      <c r="IM225" t="s">
        <v>279</v>
      </c>
      <c r="IN225" t="s">
        <v>466</v>
      </c>
      <c r="IP225" t="s">
        <v>492</v>
      </c>
    </row>
    <row r="226" spans="1:250" x14ac:dyDescent="0.35">
      <c r="A226">
        <v>16389</v>
      </c>
      <c r="B226">
        <v>-922729984</v>
      </c>
      <c r="C226">
        <v>1837</v>
      </c>
      <c r="D226" t="s">
        <v>272</v>
      </c>
      <c r="E226" t="s">
        <v>273</v>
      </c>
      <c r="F226">
        <v>9695</v>
      </c>
      <c r="G226" t="s">
        <v>280</v>
      </c>
      <c r="H226" t="s">
        <v>281</v>
      </c>
      <c r="I226">
        <v>519</v>
      </c>
      <c r="J226" t="s">
        <v>541</v>
      </c>
      <c r="K226" t="s">
        <v>542</v>
      </c>
      <c r="L226">
        <v>30192</v>
      </c>
      <c r="M226" t="s">
        <v>344</v>
      </c>
      <c r="N226" t="s">
        <v>345</v>
      </c>
      <c r="O226">
        <v>30192</v>
      </c>
      <c r="P226" t="s">
        <v>344</v>
      </c>
      <c r="Q226" t="s">
        <v>345</v>
      </c>
      <c r="R226" t="s">
        <v>513</v>
      </c>
      <c r="S226" s="43">
        <v>4911.28</v>
      </c>
      <c r="U226" s="43">
        <v>21</v>
      </c>
      <c r="IF226">
        <v>30192</v>
      </c>
      <c r="IG226" t="s">
        <v>344</v>
      </c>
      <c r="IH226" t="s">
        <v>284</v>
      </c>
      <c r="IK226">
        <v>-2</v>
      </c>
      <c r="IL226" t="s">
        <v>278</v>
      </c>
      <c r="IM226" t="s">
        <v>279</v>
      </c>
      <c r="IN226" t="s">
        <v>466</v>
      </c>
      <c r="IP226" t="s">
        <v>492</v>
      </c>
    </row>
    <row r="227" spans="1:250" x14ac:dyDescent="0.35">
      <c r="A227">
        <v>16390</v>
      </c>
      <c r="B227">
        <v>-922729984</v>
      </c>
      <c r="C227">
        <v>1837</v>
      </c>
      <c r="D227" t="s">
        <v>272</v>
      </c>
      <c r="E227" t="s">
        <v>273</v>
      </c>
      <c r="F227">
        <v>1848</v>
      </c>
      <c r="G227" t="s">
        <v>285</v>
      </c>
      <c r="H227" t="s">
        <v>273</v>
      </c>
      <c r="I227">
        <v>523</v>
      </c>
      <c r="J227" t="s">
        <v>537</v>
      </c>
      <c r="K227" t="s">
        <v>538</v>
      </c>
      <c r="L227">
        <v>30193</v>
      </c>
      <c r="M227" t="s">
        <v>346</v>
      </c>
      <c r="N227" t="s">
        <v>347</v>
      </c>
      <c r="O227">
        <v>30193</v>
      </c>
      <c r="P227" t="s">
        <v>346</v>
      </c>
      <c r="Q227" t="s">
        <v>347</v>
      </c>
      <c r="R227" t="s">
        <v>513</v>
      </c>
      <c r="S227" s="43">
        <v>128.24</v>
      </c>
      <c r="U227" s="43">
        <v>21</v>
      </c>
      <c r="IF227">
        <v>30193</v>
      </c>
      <c r="IG227" t="s">
        <v>346</v>
      </c>
      <c r="IH227" t="s">
        <v>287</v>
      </c>
      <c r="IK227">
        <v>-2</v>
      </c>
      <c r="IL227" t="s">
        <v>278</v>
      </c>
      <c r="IM227" t="s">
        <v>279</v>
      </c>
      <c r="IN227" t="s">
        <v>463</v>
      </c>
      <c r="IP227" t="s">
        <v>493</v>
      </c>
    </row>
    <row r="228" spans="1:250" x14ac:dyDescent="0.35">
      <c r="A228">
        <v>16391</v>
      </c>
      <c r="B228">
        <v>-922729984</v>
      </c>
      <c r="C228">
        <v>1837</v>
      </c>
      <c r="D228" t="s">
        <v>272</v>
      </c>
      <c r="E228" t="s">
        <v>273</v>
      </c>
      <c r="F228">
        <v>1848</v>
      </c>
      <c r="G228" t="s">
        <v>285</v>
      </c>
      <c r="H228" t="s">
        <v>273</v>
      </c>
      <c r="I228">
        <v>521</v>
      </c>
      <c r="J228" t="s">
        <v>539</v>
      </c>
      <c r="K228" t="s">
        <v>540</v>
      </c>
      <c r="L228">
        <v>30193</v>
      </c>
      <c r="M228" t="s">
        <v>346</v>
      </c>
      <c r="N228" t="s">
        <v>347</v>
      </c>
      <c r="O228">
        <v>30193</v>
      </c>
      <c r="P228" t="s">
        <v>346</v>
      </c>
      <c r="Q228" t="s">
        <v>347</v>
      </c>
      <c r="R228" t="s">
        <v>513</v>
      </c>
      <c r="S228" s="43">
        <v>476.39</v>
      </c>
      <c r="U228" s="43">
        <v>21</v>
      </c>
      <c r="IF228">
        <v>30193</v>
      </c>
      <c r="IG228" t="s">
        <v>346</v>
      </c>
      <c r="IH228" t="s">
        <v>287</v>
      </c>
      <c r="IK228">
        <v>-2</v>
      </c>
      <c r="IL228" t="s">
        <v>278</v>
      </c>
      <c r="IM228" t="s">
        <v>279</v>
      </c>
      <c r="IN228" t="s">
        <v>463</v>
      </c>
      <c r="IP228" t="s">
        <v>493</v>
      </c>
    </row>
    <row r="229" spans="1:250" x14ac:dyDescent="0.35">
      <c r="A229">
        <v>16392</v>
      </c>
      <c r="B229">
        <v>-922729984</v>
      </c>
      <c r="C229">
        <v>1837</v>
      </c>
      <c r="D229" t="s">
        <v>272</v>
      </c>
      <c r="E229" t="s">
        <v>273</v>
      </c>
      <c r="F229">
        <v>1848</v>
      </c>
      <c r="G229" t="s">
        <v>285</v>
      </c>
      <c r="H229" t="s">
        <v>273</v>
      </c>
      <c r="I229">
        <v>519</v>
      </c>
      <c r="J229" t="s">
        <v>541</v>
      </c>
      <c r="K229" t="s">
        <v>542</v>
      </c>
      <c r="L229">
        <v>30193</v>
      </c>
      <c r="M229" t="s">
        <v>346</v>
      </c>
      <c r="N229" t="s">
        <v>347</v>
      </c>
      <c r="O229">
        <v>30193</v>
      </c>
      <c r="P229" t="s">
        <v>346</v>
      </c>
      <c r="Q229" t="s">
        <v>347</v>
      </c>
      <c r="R229" t="s">
        <v>513</v>
      </c>
      <c r="S229" s="43">
        <v>856.06</v>
      </c>
      <c r="U229" s="43">
        <v>21</v>
      </c>
      <c r="IF229">
        <v>30193</v>
      </c>
      <c r="IG229" t="s">
        <v>346</v>
      </c>
      <c r="IH229" t="s">
        <v>287</v>
      </c>
      <c r="IK229">
        <v>-2</v>
      </c>
      <c r="IL229" t="s">
        <v>278</v>
      </c>
      <c r="IM229" t="s">
        <v>279</v>
      </c>
      <c r="IN229" t="s">
        <v>463</v>
      </c>
      <c r="IP229" t="s">
        <v>493</v>
      </c>
    </row>
    <row r="230" spans="1:250" x14ac:dyDescent="0.35">
      <c r="A230">
        <v>16393</v>
      </c>
      <c r="B230">
        <v>-922729984</v>
      </c>
      <c r="C230">
        <v>1837</v>
      </c>
      <c r="D230" t="s">
        <v>272</v>
      </c>
      <c r="E230" t="s">
        <v>273</v>
      </c>
      <c r="F230">
        <v>1848</v>
      </c>
      <c r="G230" t="s">
        <v>285</v>
      </c>
      <c r="H230" t="s">
        <v>273</v>
      </c>
      <c r="I230">
        <v>515</v>
      </c>
      <c r="J230" t="s">
        <v>543</v>
      </c>
      <c r="K230" t="s">
        <v>544</v>
      </c>
      <c r="L230">
        <v>30193</v>
      </c>
      <c r="M230" t="s">
        <v>346</v>
      </c>
      <c r="N230" t="s">
        <v>347</v>
      </c>
      <c r="O230">
        <v>30193</v>
      </c>
      <c r="P230" t="s">
        <v>346</v>
      </c>
      <c r="Q230" t="s">
        <v>347</v>
      </c>
      <c r="R230" t="s">
        <v>513</v>
      </c>
      <c r="S230" s="43">
        <v>715.39</v>
      </c>
      <c r="U230" s="43">
        <v>21</v>
      </c>
      <c r="IF230">
        <v>30193</v>
      </c>
      <c r="IG230" t="s">
        <v>346</v>
      </c>
      <c r="IH230" t="s">
        <v>287</v>
      </c>
      <c r="IK230">
        <v>-2</v>
      </c>
      <c r="IL230" t="s">
        <v>278</v>
      </c>
      <c r="IM230" t="s">
        <v>279</v>
      </c>
      <c r="IN230" t="s">
        <v>463</v>
      </c>
      <c r="IP230" t="s">
        <v>493</v>
      </c>
    </row>
    <row r="231" spans="1:250" x14ac:dyDescent="0.35">
      <c r="A231">
        <v>16394</v>
      </c>
      <c r="B231">
        <v>-922729984</v>
      </c>
      <c r="C231">
        <v>1837</v>
      </c>
      <c r="D231" t="s">
        <v>272</v>
      </c>
      <c r="E231" t="s">
        <v>273</v>
      </c>
      <c r="F231">
        <v>1848</v>
      </c>
      <c r="G231" t="s">
        <v>285</v>
      </c>
      <c r="H231" t="s">
        <v>273</v>
      </c>
      <c r="I231">
        <v>513</v>
      </c>
      <c r="J231" t="s">
        <v>545</v>
      </c>
      <c r="K231" t="s">
        <v>546</v>
      </c>
      <c r="L231">
        <v>30193</v>
      </c>
      <c r="M231" t="s">
        <v>346</v>
      </c>
      <c r="N231" t="s">
        <v>347</v>
      </c>
      <c r="O231">
        <v>30193</v>
      </c>
      <c r="P231" t="s">
        <v>346</v>
      </c>
      <c r="Q231" t="s">
        <v>347</v>
      </c>
      <c r="R231" t="s">
        <v>513</v>
      </c>
      <c r="S231" s="43">
        <v>19.309999999999999</v>
      </c>
      <c r="U231" s="43">
        <v>21</v>
      </c>
      <c r="IF231">
        <v>30193</v>
      </c>
      <c r="IG231" t="s">
        <v>346</v>
      </c>
      <c r="IH231" t="s">
        <v>287</v>
      </c>
      <c r="IK231">
        <v>-2</v>
      </c>
      <c r="IL231" t="s">
        <v>278</v>
      </c>
      <c r="IM231" t="s">
        <v>279</v>
      </c>
      <c r="IN231" t="s">
        <v>463</v>
      </c>
      <c r="IP231" t="s">
        <v>493</v>
      </c>
    </row>
    <row r="232" spans="1:250" x14ac:dyDescent="0.35">
      <c r="A232">
        <v>16395</v>
      </c>
      <c r="B232">
        <v>-922729984</v>
      </c>
      <c r="C232">
        <v>1837</v>
      </c>
      <c r="D232" t="s">
        <v>272</v>
      </c>
      <c r="E232" t="s">
        <v>273</v>
      </c>
      <c r="F232">
        <v>1848</v>
      </c>
      <c r="G232" t="s">
        <v>285</v>
      </c>
      <c r="H232" t="s">
        <v>273</v>
      </c>
      <c r="I232">
        <v>509</v>
      </c>
      <c r="J232" t="s">
        <v>547</v>
      </c>
      <c r="K232" t="s">
        <v>548</v>
      </c>
      <c r="L232">
        <v>30193</v>
      </c>
      <c r="M232" t="s">
        <v>346</v>
      </c>
      <c r="N232" t="s">
        <v>347</v>
      </c>
      <c r="O232">
        <v>30193</v>
      </c>
      <c r="P232" t="s">
        <v>346</v>
      </c>
      <c r="Q232" t="s">
        <v>347</v>
      </c>
      <c r="R232" t="s">
        <v>513</v>
      </c>
      <c r="S232" s="43">
        <v>520.85</v>
      </c>
      <c r="U232" s="43">
        <v>21</v>
      </c>
      <c r="IF232">
        <v>30193</v>
      </c>
      <c r="IG232" t="s">
        <v>346</v>
      </c>
      <c r="IH232" t="s">
        <v>287</v>
      </c>
      <c r="IK232">
        <v>-2</v>
      </c>
      <c r="IL232" t="s">
        <v>278</v>
      </c>
      <c r="IM232" t="s">
        <v>279</v>
      </c>
      <c r="IN232" t="s">
        <v>463</v>
      </c>
      <c r="IP232" t="s">
        <v>493</v>
      </c>
    </row>
    <row r="233" spans="1:250" x14ac:dyDescent="0.35">
      <c r="A233">
        <v>16396</v>
      </c>
      <c r="B233">
        <v>-922729984</v>
      </c>
      <c r="C233">
        <v>1837</v>
      </c>
      <c r="D233" t="s">
        <v>272</v>
      </c>
      <c r="E233" t="s">
        <v>273</v>
      </c>
      <c r="F233">
        <v>9695</v>
      </c>
      <c r="G233" t="s">
        <v>280</v>
      </c>
      <c r="H233" t="s">
        <v>281</v>
      </c>
      <c r="I233">
        <v>515</v>
      </c>
      <c r="J233" t="s">
        <v>543</v>
      </c>
      <c r="K233" t="s">
        <v>544</v>
      </c>
      <c r="L233">
        <v>30193</v>
      </c>
      <c r="M233" t="s">
        <v>346</v>
      </c>
      <c r="N233" t="s">
        <v>347</v>
      </c>
      <c r="O233">
        <v>30193</v>
      </c>
      <c r="P233" t="s">
        <v>346</v>
      </c>
      <c r="Q233" t="s">
        <v>347</v>
      </c>
      <c r="R233" t="s">
        <v>513</v>
      </c>
      <c r="S233" s="43">
        <v>972.34</v>
      </c>
      <c r="U233" s="43">
        <v>21</v>
      </c>
      <c r="IF233">
        <v>30193</v>
      </c>
      <c r="IG233" t="s">
        <v>346</v>
      </c>
      <c r="IH233" t="s">
        <v>284</v>
      </c>
      <c r="IK233">
        <v>-2</v>
      </c>
      <c r="IL233" t="s">
        <v>278</v>
      </c>
      <c r="IM233" t="s">
        <v>279</v>
      </c>
      <c r="IN233" t="s">
        <v>466</v>
      </c>
      <c r="IP233" t="s">
        <v>494</v>
      </c>
    </row>
    <row r="234" spans="1:250" x14ac:dyDescent="0.35">
      <c r="A234">
        <v>16397</v>
      </c>
      <c r="B234">
        <v>-922729984</v>
      </c>
      <c r="C234">
        <v>1837</v>
      </c>
      <c r="D234" t="s">
        <v>272</v>
      </c>
      <c r="E234" t="s">
        <v>273</v>
      </c>
      <c r="F234">
        <v>9695</v>
      </c>
      <c r="G234" t="s">
        <v>280</v>
      </c>
      <c r="H234" t="s">
        <v>281</v>
      </c>
      <c r="I234">
        <v>513</v>
      </c>
      <c r="J234" t="s">
        <v>545</v>
      </c>
      <c r="K234" t="s">
        <v>546</v>
      </c>
      <c r="L234">
        <v>30193</v>
      </c>
      <c r="M234" t="s">
        <v>346</v>
      </c>
      <c r="N234" t="s">
        <v>347</v>
      </c>
      <c r="O234">
        <v>30193</v>
      </c>
      <c r="P234" t="s">
        <v>346</v>
      </c>
      <c r="Q234" t="s">
        <v>347</v>
      </c>
      <c r="R234" t="s">
        <v>513</v>
      </c>
      <c r="S234" s="43">
        <v>335.76</v>
      </c>
      <c r="U234" s="43">
        <v>21</v>
      </c>
      <c r="IF234">
        <v>30193</v>
      </c>
      <c r="IG234" t="s">
        <v>346</v>
      </c>
      <c r="IH234" t="s">
        <v>284</v>
      </c>
      <c r="IK234">
        <v>-2</v>
      </c>
      <c r="IL234" t="s">
        <v>278</v>
      </c>
      <c r="IM234" t="s">
        <v>279</v>
      </c>
      <c r="IN234" t="s">
        <v>466</v>
      </c>
      <c r="IP234" t="s">
        <v>494</v>
      </c>
    </row>
    <row r="235" spans="1:250" x14ac:dyDescent="0.35">
      <c r="A235">
        <v>16398</v>
      </c>
      <c r="B235">
        <v>-922729984</v>
      </c>
      <c r="C235">
        <v>1837</v>
      </c>
      <c r="D235" t="s">
        <v>272</v>
      </c>
      <c r="E235" t="s">
        <v>273</v>
      </c>
      <c r="F235">
        <v>9695</v>
      </c>
      <c r="G235" t="s">
        <v>280</v>
      </c>
      <c r="H235" t="s">
        <v>281</v>
      </c>
      <c r="I235">
        <v>509</v>
      </c>
      <c r="J235" t="s">
        <v>547</v>
      </c>
      <c r="K235" t="s">
        <v>548</v>
      </c>
      <c r="L235">
        <v>30193</v>
      </c>
      <c r="M235" t="s">
        <v>346</v>
      </c>
      <c r="N235" t="s">
        <v>347</v>
      </c>
      <c r="O235">
        <v>30193</v>
      </c>
      <c r="P235" t="s">
        <v>346</v>
      </c>
      <c r="Q235" t="s">
        <v>347</v>
      </c>
      <c r="R235" t="s">
        <v>513</v>
      </c>
      <c r="S235" s="43">
        <v>245.38</v>
      </c>
      <c r="U235" s="43">
        <v>21</v>
      </c>
      <c r="IF235">
        <v>30193</v>
      </c>
      <c r="IG235" t="s">
        <v>346</v>
      </c>
      <c r="IH235" t="s">
        <v>284</v>
      </c>
      <c r="IK235">
        <v>-2</v>
      </c>
      <c r="IL235" t="s">
        <v>278</v>
      </c>
      <c r="IM235" t="s">
        <v>279</v>
      </c>
      <c r="IN235" t="s">
        <v>466</v>
      </c>
      <c r="IP235" t="s">
        <v>494</v>
      </c>
    </row>
    <row r="236" spans="1:250" x14ac:dyDescent="0.35">
      <c r="A236">
        <v>16399</v>
      </c>
      <c r="B236">
        <v>-922729984</v>
      </c>
      <c r="C236">
        <v>1837</v>
      </c>
      <c r="D236" t="s">
        <v>272</v>
      </c>
      <c r="E236" t="s">
        <v>273</v>
      </c>
      <c r="F236">
        <v>9695</v>
      </c>
      <c r="G236" t="s">
        <v>280</v>
      </c>
      <c r="H236" t="s">
        <v>281</v>
      </c>
      <c r="I236">
        <v>507</v>
      </c>
      <c r="J236" t="s">
        <v>549</v>
      </c>
      <c r="K236" t="s">
        <v>550</v>
      </c>
      <c r="L236">
        <v>30193</v>
      </c>
      <c r="M236" t="s">
        <v>346</v>
      </c>
      <c r="N236" t="s">
        <v>347</v>
      </c>
      <c r="O236">
        <v>30193</v>
      </c>
      <c r="P236" t="s">
        <v>346</v>
      </c>
      <c r="Q236" t="s">
        <v>347</v>
      </c>
      <c r="R236" t="s">
        <v>513</v>
      </c>
      <c r="S236" s="43">
        <v>872.95</v>
      </c>
      <c r="U236" s="43">
        <v>21</v>
      </c>
      <c r="IF236">
        <v>30193</v>
      </c>
      <c r="IG236" t="s">
        <v>346</v>
      </c>
      <c r="IH236" t="s">
        <v>284</v>
      </c>
      <c r="IK236">
        <v>-2</v>
      </c>
      <c r="IL236" t="s">
        <v>278</v>
      </c>
      <c r="IM236" t="s">
        <v>279</v>
      </c>
      <c r="IN236" t="s">
        <v>466</v>
      </c>
      <c r="IP236" t="s">
        <v>494</v>
      </c>
    </row>
    <row r="237" spans="1:250" x14ac:dyDescent="0.35">
      <c r="A237">
        <v>16400</v>
      </c>
      <c r="B237">
        <v>-922729984</v>
      </c>
      <c r="C237">
        <v>1837</v>
      </c>
      <c r="D237" t="s">
        <v>272</v>
      </c>
      <c r="E237" t="s">
        <v>273</v>
      </c>
      <c r="F237">
        <v>1848</v>
      </c>
      <c r="G237" t="s">
        <v>285</v>
      </c>
      <c r="H237" t="s">
        <v>273</v>
      </c>
      <c r="I237">
        <v>528</v>
      </c>
      <c r="J237" t="s">
        <v>531</v>
      </c>
      <c r="K237" t="s">
        <v>532</v>
      </c>
      <c r="L237">
        <v>30193</v>
      </c>
      <c r="M237" t="s">
        <v>346</v>
      </c>
      <c r="N237" t="s">
        <v>347</v>
      </c>
      <c r="O237">
        <v>30193</v>
      </c>
      <c r="P237" t="s">
        <v>346</v>
      </c>
      <c r="Q237" t="s">
        <v>347</v>
      </c>
      <c r="R237" t="s">
        <v>513</v>
      </c>
      <c r="S237" s="43">
        <v>284.88</v>
      </c>
      <c r="U237" s="43">
        <v>21</v>
      </c>
      <c r="IF237">
        <v>30193</v>
      </c>
      <c r="IG237" t="s">
        <v>346</v>
      </c>
      <c r="IH237" t="s">
        <v>287</v>
      </c>
      <c r="IK237">
        <v>-2</v>
      </c>
      <c r="IL237" t="s">
        <v>278</v>
      </c>
      <c r="IM237" t="s">
        <v>279</v>
      </c>
      <c r="IN237" t="s">
        <v>463</v>
      </c>
      <c r="IP237" t="s">
        <v>493</v>
      </c>
    </row>
    <row r="238" spans="1:250" x14ac:dyDescent="0.35">
      <c r="A238">
        <v>16401</v>
      </c>
      <c r="B238">
        <v>-922729984</v>
      </c>
      <c r="C238">
        <v>1837</v>
      </c>
      <c r="D238" t="s">
        <v>272</v>
      </c>
      <c r="E238" t="s">
        <v>273</v>
      </c>
      <c r="F238">
        <v>1848</v>
      </c>
      <c r="G238" t="s">
        <v>285</v>
      </c>
      <c r="H238" t="s">
        <v>273</v>
      </c>
      <c r="I238">
        <v>527</v>
      </c>
      <c r="J238" t="s">
        <v>535</v>
      </c>
      <c r="K238" t="s">
        <v>536</v>
      </c>
      <c r="L238">
        <v>30193</v>
      </c>
      <c r="M238" t="s">
        <v>346</v>
      </c>
      <c r="N238" t="s">
        <v>347</v>
      </c>
      <c r="O238">
        <v>30193</v>
      </c>
      <c r="P238" t="s">
        <v>346</v>
      </c>
      <c r="Q238" t="s">
        <v>347</v>
      </c>
      <c r="R238" t="s">
        <v>513</v>
      </c>
      <c r="S238" s="43">
        <v>375.46</v>
      </c>
      <c r="U238" s="43">
        <v>21</v>
      </c>
      <c r="IF238">
        <v>30193</v>
      </c>
      <c r="IG238" t="s">
        <v>346</v>
      </c>
      <c r="IH238" t="s">
        <v>287</v>
      </c>
      <c r="IK238">
        <v>-2</v>
      </c>
      <c r="IL238" t="s">
        <v>278</v>
      </c>
      <c r="IM238" t="s">
        <v>279</v>
      </c>
      <c r="IN238" t="s">
        <v>463</v>
      </c>
      <c r="IP238" t="s">
        <v>493</v>
      </c>
    </row>
    <row r="239" spans="1:250" x14ac:dyDescent="0.35">
      <c r="A239">
        <v>16402</v>
      </c>
      <c r="B239">
        <v>-922729984</v>
      </c>
      <c r="C239">
        <v>1837</v>
      </c>
      <c r="D239" t="s">
        <v>272</v>
      </c>
      <c r="E239" t="s">
        <v>273</v>
      </c>
      <c r="F239">
        <v>13794</v>
      </c>
      <c r="G239" t="s">
        <v>274</v>
      </c>
      <c r="H239" t="s">
        <v>275</v>
      </c>
      <c r="I239">
        <v>507</v>
      </c>
      <c r="J239" t="s">
        <v>549</v>
      </c>
      <c r="K239" t="s">
        <v>550</v>
      </c>
      <c r="L239">
        <v>31601</v>
      </c>
      <c r="M239" t="s">
        <v>348</v>
      </c>
      <c r="N239" t="s">
        <v>349</v>
      </c>
      <c r="O239">
        <v>31601</v>
      </c>
      <c r="P239" t="s">
        <v>348</v>
      </c>
      <c r="Q239" t="s">
        <v>349</v>
      </c>
      <c r="R239" t="s">
        <v>513</v>
      </c>
      <c r="S239" s="43">
        <v>2068.6999999999998</v>
      </c>
      <c r="U239" s="43">
        <v>21</v>
      </c>
      <c r="IF239">
        <v>31601</v>
      </c>
      <c r="IG239" t="s">
        <v>348</v>
      </c>
      <c r="IH239" t="s">
        <v>311</v>
      </c>
      <c r="IK239">
        <v>-2</v>
      </c>
      <c r="IL239" t="s">
        <v>278</v>
      </c>
      <c r="IM239" t="s">
        <v>279</v>
      </c>
      <c r="IN239" t="s">
        <v>468</v>
      </c>
      <c r="IP239" t="s">
        <v>495</v>
      </c>
    </row>
    <row r="240" spans="1:250" x14ac:dyDescent="0.35">
      <c r="A240">
        <v>16403</v>
      </c>
      <c r="B240">
        <v>-922729984</v>
      </c>
      <c r="C240">
        <v>1837</v>
      </c>
      <c r="D240" t="s">
        <v>272</v>
      </c>
      <c r="E240" t="s">
        <v>273</v>
      </c>
      <c r="F240">
        <v>9695</v>
      </c>
      <c r="G240" t="s">
        <v>280</v>
      </c>
      <c r="H240" t="s">
        <v>281</v>
      </c>
      <c r="I240">
        <v>528</v>
      </c>
      <c r="J240" t="s">
        <v>531</v>
      </c>
      <c r="K240" t="s">
        <v>532</v>
      </c>
      <c r="L240">
        <v>30193</v>
      </c>
      <c r="M240" t="s">
        <v>346</v>
      </c>
      <c r="N240" t="s">
        <v>347</v>
      </c>
      <c r="O240">
        <v>30193</v>
      </c>
      <c r="P240" t="s">
        <v>346</v>
      </c>
      <c r="Q240" t="s">
        <v>347</v>
      </c>
      <c r="R240" t="s">
        <v>513</v>
      </c>
      <c r="S240" s="43">
        <v>458.14</v>
      </c>
      <c r="U240" s="43">
        <v>21</v>
      </c>
      <c r="IF240">
        <v>30193</v>
      </c>
      <c r="IG240" t="s">
        <v>346</v>
      </c>
      <c r="IH240" t="s">
        <v>284</v>
      </c>
      <c r="IK240">
        <v>-2</v>
      </c>
      <c r="IL240" t="s">
        <v>278</v>
      </c>
      <c r="IM240" t="s">
        <v>279</v>
      </c>
      <c r="IN240" t="s">
        <v>466</v>
      </c>
      <c r="IP240" t="s">
        <v>494</v>
      </c>
    </row>
    <row r="241" spans="1:250" x14ac:dyDescent="0.35">
      <c r="A241">
        <v>16404</v>
      </c>
      <c r="B241">
        <v>-922729984</v>
      </c>
      <c r="C241">
        <v>1837</v>
      </c>
      <c r="D241" t="s">
        <v>272</v>
      </c>
      <c r="E241" t="s">
        <v>273</v>
      </c>
      <c r="F241">
        <v>9695</v>
      </c>
      <c r="G241" t="s">
        <v>280</v>
      </c>
      <c r="H241" t="s">
        <v>281</v>
      </c>
      <c r="I241">
        <v>527</v>
      </c>
      <c r="J241" t="s">
        <v>535</v>
      </c>
      <c r="K241" t="s">
        <v>536</v>
      </c>
      <c r="L241">
        <v>30193</v>
      </c>
      <c r="M241" t="s">
        <v>346</v>
      </c>
      <c r="N241" t="s">
        <v>347</v>
      </c>
      <c r="O241">
        <v>30193</v>
      </c>
      <c r="P241" t="s">
        <v>346</v>
      </c>
      <c r="Q241" t="s">
        <v>347</v>
      </c>
      <c r="R241" t="s">
        <v>513</v>
      </c>
      <c r="S241" s="43">
        <v>364.14</v>
      </c>
      <c r="U241" s="43">
        <v>21</v>
      </c>
      <c r="IF241">
        <v>30193</v>
      </c>
      <c r="IG241" t="s">
        <v>346</v>
      </c>
      <c r="IH241" t="s">
        <v>284</v>
      </c>
      <c r="IK241">
        <v>-2</v>
      </c>
      <c r="IL241" t="s">
        <v>278</v>
      </c>
      <c r="IM241" t="s">
        <v>279</v>
      </c>
      <c r="IN241" t="s">
        <v>466</v>
      </c>
      <c r="IP241" t="s">
        <v>494</v>
      </c>
    </row>
    <row r="242" spans="1:250" x14ac:dyDescent="0.35">
      <c r="A242">
        <v>16405</v>
      </c>
      <c r="B242">
        <v>-922729984</v>
      </c>
      <c r="C242">
        <v>1837</v>
      </c>
      <c r="D242" t="s">
        <v>272</v>
      </c>
      <c r="E242" t="s">
        <v>273</v>
      </c>
      <c r="F242">
        <v>9695</v>
      </c>
      <c r="G242" t="s">
        <v>280</v>
      </c>
      <c r="H242" t="s">
        <v>281</v>
      </c>
      <c r="I242">
        <v>523</v>
      </c>
      <c r="J242" t="s">
        <v>537</v>
      </c>
      <c r="K242" t="s">
        <v>538</v>
      </c>
      <c r="L242">
        <v>30193</v>
      </c>
      <c r="M242" t="s">
        <v>346</v>
      </c>
      <c r="N242" t="s">
        <v>347</v>
      </c>
      <c r="O242">
        <v>30193</v>
      </c>
      <c r="P242" t="s">
        <v>346</v>
      </c>
      <c r="Q242" t="s">
        <v>347</v>
      </c>
      <c r="R242" t="s">
        <v>513</v>
      </c>
      <c r="S242" s="43">
        <v>690.85</v>
      </c>
      <c r="U242" s="43">
        <v>21</v>
      </c>
      <c r="IF242">
        <v>30193</v>
      </c>
      <c r="IG242" t="s">
        <v>346</v>
      </c>
      <c r="IH242" t="s">
        <v>284</v>
      </c>
      <c r="IK242">
        <v>-2</v>
      </c>
      <c r="IL242" t="s">
        <v>278</v>
      </c>
      <c r="IM242" t="s">
        <v>279</v>
      </c>
      <c r="IN242" t="s">
        <v>466</v>
      </c>
      <c r="IP242" t="s">
        <v>494</v>
      </c>
    </row>
    <row r="243" spans="1:250" x14ac:dyDescent="0.35">
      <c r="A243">
        <v>16406</v>
      </c>
      <c r="B243">
        <v>-922729984</v>
      </c>
      <c r="C243">
        <v>1837</v>
      </c>
      <c r="D243" t="s">
        <v>272</v>
      </c>
      <c r="E243" t="s">
        <v>273</v>
      </c>
      <c r="F243">
        <v>9695</v>
      </c>
      <c r="G243" t="s">
        <v>280</v>
      </c>
      <c r="H243" t="s">
        <v>281</v>
      </c>
      <c r="I243">
        <v>521</v>
      </c>
      <c r="J243" t="s">
        <v>539</v>
      </c>
      <c r="K243" t="s">
        <v>540</v>
      </c>
      <c r="L243">
        <v>30193</v>
      </c>
      <c r="M243" t="s">
        <v>346</v>
      </c>
      <c r="N243" t="s">
        <v>347</v>
      </c>
      <c r="O243">
        <v>30193</v>
      </c>
      <c r="P243" t="s">
        <v>346</v>
      </c>
      <c r="Q243" t="s">
        <v>347</v>
      </c>
      <c r="R243" t="s">
        <v>513</v>
      </c>
      <c r="S243" s="43">
        <v>410.5</v>
      </c>
      <c r="U243" s="43">
        <v>21</v>
      </c>
      <c r="IF243">
        <v>30193</v>
      </c>
      <c r="IG243" t="s">
        <v>346</v>
      </c>
      <c r="IH243" t="s">
        <v>284</v>
      </c>
      <c r="IK243">
        <v>-2</v>
      </c>
      <c r="IL243" t="s">
        <v>278</v>
      </c>
      <c r="IM243" t="s">
        <v>279</v>
      </c>
      <c r="IN243" t="s">
        <v>466</v>
      </c>
      <c r="IP243" t="s">
        <v>494</v>
      </c>
    </row>
    <row r="244" spans="1:250" x14ac:dyDescent="0.35">
      <c r="A244">
        <v>16407</v>
      </c>
      <c r="B244">
        <v>-922729984</v>
      </c>
      <c r="C244">
        <v>1837</v>
      </c>
      <c r="D244" t="s">
        <v>272</v>
      </c>
      <c r="E244" t="s">
        <v>273</v>
      </c>
      <c r="F244">
        <v>9695</v>
      </c>
      <c r="G244" t="s">
        <v>280</v>
      </c>
      <c r="H244" t="s">
        <v>281</v>
      </c>
      <c r="I244">
        <v>519</v>
      </c>
      <c r="J244" t="s">
        <v>541</v>
      </c>
      <c r="K244" t="s">
        <v>542</v>
      </c>
      <c r="L244">
        <v>30193</v>
      </c>
      <c r="M244" t="s">
        <v>346</v>
      </c>
      <c r="N244" t="s">
        <v>347</v>
      </c>
      <c r="O244">
        <v>30193</v>
      </c>
      <c r="P244" t="s">
        <v>346</v>
      </c>
      <c r="Q244" t="s">
        <v>347</v>
      </c>
      <c r="R244" t="s">
        <v>513</v>
      </c>
      <c r="S244" s="43">
        <v>739.53</v>
      </c>
      <c r="U244" s="43">
        <v>21</v>
      </c>
      <c r="IF244">
        <v>30193</v>
      </c>
      <c r="IG244" t="s">
        <v>346</v>
      </c>
      <c r="IH244" t="s">
        <v>284</v>
      </c>
      <c r="IK244">
        <v>-2</v>
      </c>
      <c r="IL244" t="s">
        <v>278</v>
      </c>
      <c r="IM244" t="s">
        <v>279</v>
      </c>
      <c r="IN244" t="s">
        <v>466</v>
      </c>
      <c r="IP244" t="s">
        <v>494</v>
      </c>
    </row>
    <row r="245" spans="1:250" x14ac:dyDescent="0.35">
      <c r="A245">
        <v>16408</v>
      </c>
      <c r="B245">
        <v>-922729984</v>
      </c>
      <c r="C245">
        <v>1837</v>
      </c>
      <c r="D245" t="s">
        <v>272</v>
      </c>
      <c r="E245" t="s">
        <v>273</v>
      </c>
      <c r="F245">
        <v>13794</v>
      </c>
      <c r="G245" t="s">
        <v>274</v>
      </c>
      <c r="H245" t="s">
        <v>275</v>
      </c>
      <c r="I245">
        <v>523</v>
      </c>
      <c r="J245" t="s">
        <v>537</v>
      </c>
      <c r="K245" t="s">
        <v>538</v>
      </c>
      <c r="L245">
        <v>31601</v>
      </c>
      <c r="M245" t="s">
        <v>348</v>
      </c>
      <c r="N245" t="s">
        <v>349</v>
      </c>
      <c r="O245">
        <v>31601</v>
      </c>
      <c r="P245" t="s">
        <v>348</v>
      </c>
      <c r="Q245" t="s">
        <v>349</v>
      </c>
      <c r="R245" t="s">
        <v>513</v>
      </c>
      <c r="S245" s="43">
        <v>2062.7600000000002</v>
      </c>
      <c r="U245" s="43">
        <v>21</v>
      </c>
      <c r="IF245">
        <v>31601</v>
      </c>
      <c r="IG245" t="s">
        <v>348</v>
      </c>
      <c r="IH245" t="s">
        <v>311</v>
      </c>
      <c r="IK245">
        <v>-2</v>
      </c>
      <c r="IL245" t="s">
        <v>278</v>
      </c>
      <c r="IM245" t="s">
        <v>279</v>
      </c>
      <c r="IN245" t="s">
        <v>468</v>
      </c>
      <c r="IP245" t="s">
        <v>495</v>
      </c>
    </row>
    <row r="246" spans="1:250" x14ac:dyDescent="0.35">
      <c r="A246">
        <v>16409</v>
      </c>
      <c r="B246">
        <v>-922729984</v>
      </c>
      <c r="C246">
        <v>1837</v>
      </c>
      <c r="D246" t="s">
        <v>272</v>
      </c>
      <c r="E246" t="s">
        <v>273</v>
      </c>
      <c r="F246">
        <v>13794</v>
      </c>
      <c r="G246" t="s">
        <v>274</v>
      </c>
      <c r="H246" t="s">
        <v>275</v>
      </c>
      <c r="I246">
        <v>521</v>
      </c>
      <c r="J246" t="s">
        <v>539</v>
      </c>
      <c r="K246" t="s">
        <v>540</v>
      </c>
      <c r="L246">
        <v>31601</v>
      </c>
      <c r="M246" t="s">
        <v>348</v>
      </c>
      <c r="N246" t="s">
        <v>349</v>
      </c>
      <c r="O246">
        <v>31601</v>
      </c>
      <c r="P246" t="s">
        <v>348</v>
      </c>
      <c r="Q246" t="s">
        <v>349</v>
      </c>
      <c r="R246" t="s">
        <v>513</v>
      </c>
      <c r="S246" s="43">
        <v>2125.27</v>
      </c>
      <c r="U246" s="43">
        <v>21</v>
      </c>
      <c r="IF246">
        <v>31601</v>
      </c>
      <c r="IG246" t="s">
        <v>348</v>
      </c>
      <c r="IH246" t="s">
        <v>311</v>
      </c>
      <c r="IK246">
        <v>-2</v>
      </c>
      <c r="IL246" t="s">
        <v>278</v>
      </c>
      <c r="IM246" t="s">
        <v>279</v>
      </c>
      <c r="IN246" t="s">
        <v>468</v>
      </c>
      <c r="IP246" t="s">
        <v>495</v>
      </c>
    </row>
    <row r="247" spans="1:250" x14ac:dyDescent="0.35">
      <c r="A247">
        <v>16410</v>
      </c>
      <c r="B247">
        <v>-922729984</v>
      </c>
      <c r="C247">
        <v>1837</v>
      </c>
      <c r="D247" t="s">
        <v>272</v>
      </c>
      <c r="E247" t="s">
        <v>273</v>
      </c>
      <c r="F247">
        <v>13794</v>
      </c>
      <c r="G247" t="s">
        <v>274</v>
      </c>
      <c r="H247" t="s">
        <v>275</v>
      </c>
      <c r="I247">
        <v>519</v>
      </c>
      <c r="J247" t="s">
        <v>541</v>
      </c>
      <c r="K247" t="s">
        <v>542</v>
      </c>
      <c r="L247">
        <v>31601</v>
      </c>
      <c r="M247" t="s">
        <v>348</v>
      </c>
      <c r="N247" t="s">
        <v>349</v>
      </c>
      <c r="O247">
        <v>31601</v>
      </c>
      <c r="P247" t="s">
        <v>348</v>
      </c>
      <c r="Q247" t="s">
        <v>349</v>
      </c>
      <c r="R247" t="s">
        <v>513</v>
      </c>
      <c r="S247" s="43">
        <v>2275.52</v>
      </c>
      <c r="U247" s="43">
        <v>21</v>
      </c>
      <c r="IF247">
        <v>31601</v>
      </c>
      <c r="IG247" t="s">
        <v>348</v>
      </c>
      <c r="IH247" t="s">
        <v>311</v>
      </c>
      <c r="IK247">
        <v>-2</v>
      </c>
      <c r="IL247" t="s">
        <v>278</v>
      </c>
      <c r="IM247" t="s">
        <v>279</v>
      </c>
      <c r="IN247" t="s">
        <v>468</v>
      </c>
      <c r="IP247" t="s">
        <v>495</v>
      </c>
    </row>
    <row r="248" spans="1:250" x14ac:dyDescent="0.35">
      <c r="A248">
        <v>16411</v>
      </c>
      <c r="B248">
        <v>-922729984</v>
      </c>
      <c r="C248">
        <v>1837</v>
      </c>
      <c r="D248" t="s">
        <v>272</v>
      </c>
      <c r="E248" t="s">
        <v>273</v>
      </c>
      <c r="F248">
        <v>13794</v>
      </c>
      <c r="G248" t="s">
        <v>274</v>
      </c>
      <c r="H248" t="s">
        <v>275</v>
      </c>
      <c r="I248">
        <v>515</v>
      </c>
      <c r="J248" t="s">
        <v>543</v>
      </c>
      <c r="K248" t="s">
        <v>544</v>
      </c>
      <c r="L248">
        <v>31601</v>
      </c>
      <c r="M248" t="s">
        <v>348</v>
      </c>
      <c r="N248" t="s">
        <v>349</v>
      </c>
      <c r="O248">
        <v>31601</v>
      </c>
      <c r="P248" t="s">
        <v>348</v>
      </c>
      <c r="Q248" t="s">
        <v>349</v>
      </c>
      <c r="R248" t="s">
        <v>513</v>
      </c>
      <c r="S248" s="43">
        <v>1223</v>
      </c>
      <c r="U248" s="43">
        <v>21</v>
      </c>
      <c r="IF248">
        <v>31601</v>
      </c>
      <c r="IG248" t="s">
        <v>348</v>
      </c>
      <c r="IH248" t="s">
        <v>311</v>
      </c>
      <c r="IK248">
        <v>-2</v>
      </c>
      <c r="IL248" t="s">
        <v>278</v>
      </c>
      <c r="IM248" t="s">
        <v>279</v>
      </c>
      <c r="IN248" t="s">
        <v>468</v>
      </c>
      <c r="IP248" t="s">
        <v>495</v>
      </c>
    </row>
    <row r="249" spans="1:250" x14ac:dyDescent="0.35">
      <c r="A249">
        <v>16412</v>
      </c>
      <c r="B249">
        <v>-922729984</v>
      </c>
      <c r="C249">
        <v>1837</v>
      </c>
      <c r="D249" t="s">
        <v>272</v>
      </c>
      <c r="E249" t="s">
        <v>273</v>
      </c>
      <c r="F249">
        <v>13794</v>
      </c>
      <c r="G249" t="s">
        <v>274</v>
      </c>
      <c r="H249" t="s">
        <v>275</v>
      </c>
      <c r="I249">
        <v>513</v>
      </c>
      <c r="J249" t="s">
        <v>545</v>
      </c>
      <c r="K249" t="s">
        <v>546</v>
      </c>
      <c r="L249">
        <v>31601</v>
      </c>
      <c r="M249" t="s">
        <v>348</v>
      </c>
      <c r="N249" t="s">
        <v>349</v>
      </c>
      <c r="O249">
        <v>31601</v>
      </c>
      <c r="P249" t="s">
        <v>348</v>
      </c>
      <c r="Q249" t="s">
        <v>349</v>
      </c>
      <c r="R249" t="s">
        <v>513</v>
      </c>
      <c r="S249" s="43">
        <v>1640.53</v>
      </c>
      <c r="U249" s="43">
        <v>21</v>
      </c>
      <c r="IF249">
        <v>31601</v>
      </c>
      <c r="IG249" t="s">
        <v>348</v>
      </c>
      <c r="IH249" t="s">
        <v>311</v>
      </c>
      <c r="IK249">
        <v>-2</v>
      </c>
      <c r="IL249" t="s">
        <v>278</v>
      </c>
      <c r="IM249" t="s">
        <v>279</v>
      </c>
      <c r="IN249" t="s">
        <v>468</v>
      </c>
      <c r="IP249" t="s">
        <v>495</v>
      </c>
    </row>
    <row r="250" spans="1:250" x14ac:dyDescent="0.35">
      <c r="A250">
        <v>16413</v>
      </c>
      <c r="B250">
        <v>-922729984</v>
      </c>
      <c r="C250">
        <v>1837</v>
      </c>
      <c r="D250" t="s">
        <v>272</v>
      </c>
      <c r="E250" t="s">
        <v>273</v>
      </c>
      <c r="F250">
        <v>13794</v>
      </c>
      <c r="G250" t="s">
        <v>274</v>
      </c>
      <c r="H250" t="s">
        <v>275</v>
      </c>
      <c r="I250">
        <v>509</v>
      </c>
      <c r="J250" t="s">
        <v>547</v>
      </c>
      <c r="K250" t="s">
        <v>548</v>
      </c>
      <c r="L250">
        <v>31601</v>
      </c>
      <c r="M250" t="s">
        <v>348</v>
      </c>
      <c r="N250" t="s">
        <v>349</v>
      </c>
      <c r="O250">
        <v>31601</v>
      </c>
      <c r="P250" t="s">
        <v>348</v>
      </c>
      <c r="Q250" t="s">
        <v>349</v>
      </c>
      <c r="R250" t="s">
        <v>513</v>
      </c>
      <c r="S250" s="43">
        <v>1260.6400000000001</v>
      </c>
      <c r="U250" s="43">
        <v>21</v>
      </c>
      <c r="IF250">
        <v>31601</v>
      </c>
      <c r="IG250" t="s">
        <v>348</v>
      </c>
      <c r="IH250" t="s">
        <v>311</v>
      </c>
      <c r="IK250">
        <v>-2</v>
      </c>
      <c r="IL250" t="s">
        <v>278</v>
      </c>
      <c r="IM250" t="s">
        <v>279</v>
      </c>
      <c r="IN250" t="s">
        <v>468</v>
      </c>
      <c r="IP250" t="s">
        <v>495</v>
      </c>
    </row>
    <row r="251" spans="1:250" x14ac:dyDescent="0.35">
      <c r="A251">
        <v>16414</v>
      </c>
      <c r="B251">
        <v>-922729984</v>
      </c>
      <c r="C251">
        <v>1837</v>
      </c>
      <c r="D251" t="s">
        <v>272</v>
      </c>
      <c r="E251" t="s">
        <v>273</v>
      </c>
      <c r="F251">
        <v>31620</v>
      </c>
      <c r="G251" t="s">
        <v>350</v>
      </c>
      <c r="H251" t="s">
        <v>351</v>
      </c>
      <c r="I251">
        <v>515</v>
      </c>
      <c r="J251" t="s">
        <v>543</v>
      </c>
      <c r="K251" t="s">
        <v>544</v>
      </c>
      <c r="L251">
        <v>31663</v>
      </c>
      <c r="M251" t="s">
        <v>352</v>
      </c>
      <c r="N251" t="s">
        <v>353</v>
      </c>
      <c r="O251">
        <v>31663</v>
      </c>
      <c r="P251" t="s">
        <v>352</v>
      </c>
      <c r="Q251" t="s">
        <v>353</v>
      </c>
      <c r="R251" t="s">
        <v>513</v>
      </c>
      <c r="S251" s="43">
        <v>0</v>
      </c>
      <c r="U251" s="43">
        <v>21</v>
      </c>
      <c r="IF251">
        <v>31663</v>
      </c>
      <c r="IG251" t="s">
        <v>352</v>
      </c>
      <c r="IH251" t="s">
        <v>354</v>
      </c>
      <c r="IK251">
        <v>-2</v>
      </c>
      <c r="IL251" t="s">
        <v>278</v>
      </c>
      <c r="IM251" t="s">
        <v>279</v>
      </c>
      <c r="IN251" t="s">
        <v>496</v>
      </c>
      <c r="IP251" t="s">
        <v>497</v>
      </c>
    </row>
    <row r="252" spans="1:250" x14ac:dyDescent="0.35">
      <c r="A252">
        <v>16415</v>
      </c>
      <c r="B252">
        <v>-922729984</v>
      </c>
      <c r="C252">
        <v>1837</v>
      </c>
      <c r="D252" t="s">
        <v>272</v>
      </c>
      <c r="E252" t="s">
        <v>273</v>
      </c>
      <c r="F252">
        <v>31620</v>
      </c>
      <c r="G252" t="s">
        <v>350</v>
      </c>
      <c r="H252" t="s">
        <v>351</v>
      </c>
      <c r="I252">
        <v>513</v>
      </c>
      <c r="J252" t="s">
        <v>545</v>
      </c>
      <c r="K252" t="s">
        <v>546</v>
      </c>
      <c r="L252">
        <v>31663</v>
      </c>
      <c r="M252" t="s">
        <v>352</v>
      </c>
      <c r="N252" t="s">
        <v>353</v>
      </c>
      <c r="O252">
        <v>31663</v>
      </c>
      <c r="P252" t="s">
        <v>352</v>
      </c>
      <c r="Q252" t="s">
        <v>353</v>
      </c>
      <c r="R252" t="s">
        <v>513</v>
      </c>
      <c r="S252" s="43">
        <v>0</v>
      </c>
      <c r="U252" s="43">
        <v>21</v>
      </c>
      <c r="IF252">
        <v>31663</v>
      </c>
      <c r="IG252" t="s">
        <v>352</v>
      </c>
      <c r="IH252" t="s">
        <v>354</v>
      </c>
      <c r="IK252">
        <v>-2</v>
      </c>
      <c r="IL252" t="s">
        <v>278</v>
      </c>
      <c r="IM252" t="s">
        <v>279</v>
      </c>
      <c r="IN252" t="s">
        <v>496</v>
      </c>
      <c r="IP252" t="s">
        <v>497</v>
      </c>
    </row>
    <row r="253" spans="1:250" x14ac:dyDescent="0.35">
      <c r="A253">
        <v>16416</v>
      </c>
      <c r="B253">
        <v>-922729984</v>
      </c>
      <c r="C253">
        <v>1837</v>
      </c>
      <c r="D253" t="s">
        <v>272</v>
      </c>
      <c r="E253" t="s">
        <v>273</v>
      </c>
      <c r="F253">
        <v>31620</v>
      </c>
      <c r="G253" t="s">
        <v>350</v>
      </c>
      <c r="H253" t="s">
        <v>351</v>
      </c>
      <c r="I253">
        <v>509</v>
      </c>
      <c r="J253" t="s">
        <v>547</v>
      </c>
      <c r="K253" t="s">
        <v>548</v>
      </c>
      <c r="L253">
        <v>31663</v>
      </c>
      <c r="M253" t="s">
        <v>352</v>
      </c>
      <c r="N253" t="s">
        <v>353</v>
      </c>
      <c r="O253">
        <v>31663</v>
      </c>
      <c r="P253" t="s">
        <v>352</v>
      </c>
      <c r="Q253" t="s">
        <v>353</v>
      </c>
      <c r="R253" t="s">
        <v>513</v>
      </c>
      <c r="S253" s="43">
        <v>0</v>
      </c>
      <c r="U253" s="43">
        <v>21</v>
      </c>
      <c r="IF253">
        <v>31663</v>
      </c>
      <c r="IG253" t="s">
        <v>352</v>
      </c>
      <c r="IH253" t="s">
        <v>354</v>
      </c>
      <c r="IK253">
        <v>-2</v>
      </c>
      <c r="IL253" t="s">
        <v>278</v>
      </c>
      <c r="IM253" t="s">
        <v>279</v>
      </c>
      <c r="IN253" t="s">
        <v>496</v>
      </c>
      <c r="IP253" t="s">
        <v>497</v>
      </c>
    </row>
    <row r="254" spans="1:250" x14ac:dyDescent="0.35">
      <c r="A254">
        <v>16417</v>
      </c>
      <c r="B254">
        <v>-922729984</v>
      </c>
      <c r="C254">
        <v>1837</v>
      </c>
      <c r="D254" t="s">
        <v>272</v>
      </c>
      <c r="E254" t="s">
        <v>273</v>
      </c>
      <c r="F254">
        <v>31620</v>
      </c>
      <c r="G254" t="s">
        <v>350</v>
      </c>
      <c r="H254" t="s">
        <v>351</v>
      </c>
      <c r="I254">
        <v>507</v>
      </c>
      <c r="J254" t="s">
        <v>549</v>
      </c>
      <c r="K254" t="s">
        <v>550</v>
      </c>
      <c r="L254">
        <v>31663</v>
      </c>
      <c r="M254" t="s">
        <v>352</v>
      </c>
      <c r="N254" t="s">
        <v>353</v>
      </c>
      <c r="O254">
        <v>31663</v>
      </c>
      <c r="P254" t="s">
        <v>352</v>
      </c>
      <c r="Q254" t="s">
        <v>353</v>
      </c>
      <c r="R254" t="s">
        <v>513</v>
      </c>
      <c r="S254" s="43">
        <v>0</v>
      </c>
      <c r="U254" s="43">
        <v>21</v>
      </c>
      <c r="IF254">
        <v>31663</v>
      </c>
      <c r="IG254" t="s">
        <v>352</v>
      </c>
      <c r="IH254" t="s">
        <v>354</v>
      </c>
      <c r="IK254">
        <v>-2</v>
      </c>
      <c r="IL254" t="s">
        <v>278</v>
      </c>
      <c r="IM254" t="s">
        <v>279</v>
      </c>
      <c r="IN254" t="s">
        <v>496</v>
      </c>
      <c r="IP254" t="s">
        <v>497</v>
      </c>
    </row>
    <row r="255" spans="1:250" x14ac:dyDescent="0.35">
      <c r="A255">
        <v>16418</v>
      </c>
      <c r="B255">
        <v>-922729984</v>
      </c>
      <c r="C255">
        <v>1837</v>
      </c>
      <c r="D255" t="s">
        <v>272</v>
      </c>
      <c r="E255" t="s">
        <v>273</v>
      </c>
      <c r="F255">
        <v>13794</v>
      </c>
      <c r="G255" t="s">
        <v>274</v>
      </c>
      <c r="H255" t="s">
        <v>275</v>
      </c>
      <c r="I255">
        <v>528</v>
      </c>
      <c r="J255" t="s">
        <v>531</v>
      </c>
      <c r="K255" t="s">
        <v>532</v>
      </c>
      <c r="L255">
        <v>31601</v>
      </c>
      <c r="M255" t="s">
        <v>348</v>
      </c>
      <c r="N255" t="s">
        <v>349</v>
      </c>
      <c r="O255">
        <v>31601</v>
      </c>
      <c r="P255" t="s">
        <v>348</v>
      </c>
      <c r="Q255" t="s">
        <v>349</v>
      </c>
      <c r="R255" t="s">
        <v>513</v>
      </c>
      <c r="S255" s="43">
        <v>2461.12</v>
      </c>
      <c r="U255" s="43">
        <v>21</v>
      </c>
      <c r="IF255">
        <v>31601</v>
      </c>
      <c r="IG255" t="s">
        <v>348</v>
      </c>
      <c r="IH255" t="s">
        <v>311</v>
      </c>
      <c r="IK255">
        <v>-2</v>
      </c>
      <c r="IL255" t="s">
        <v>278</v>
      </c>
      <c r="IM255" t="s">
        <v>279</v>
      </c>
      <c r="IN255" t="s">
        <v>468</v>
      </c>
      <c r="IP255" t="s">
        <v>495</v>
      </c>
    </row>
    <row r="256" spans="1:250" x14ac:dyDescent="0.35">
      <c r="A256">
        <v>16419</v>
      </c>
      <c r="B256">
        <v>-922729984</v>
      </c>
      <c r="C256">
        <v>1837</v>
      </c>
      <c r="D256" t="s">
        <v>272</v>
      </c>
      <c r="E256" t="s">
        <v>273</v>
      </c>
      <c r="F256">
        <v>13794</v>
      </c>
      <c r="G256" t="s">
        <v>274</v>
      </c>
      <c r="H256" t="s">
        <v>275</v>
      </c>
      <c r="I256">
        <v>527</v>
      </c>
      <c r="J256" t="s">
        <v>535</v>
      </c>
      <c r="K256" t="s">
        <v>536</v>
      </c>
      <c r="L256">
        <v>31601</v>
      </c>
      <c r="M256" t="s">
        <v>348</v>
      </c>
      <c r="N256" t="s">
        <v>349</v>
      </c>
      <c r="O256">
        <v>31601</v>
      </c>
      <c r="P256" t="s">
        <v>348</v>
      </c>
      <c r="Q256" t="s">
        <v>349</v>
      </c>
      <c r="R256" t="s">
        <v>513</v>
      </c>
      <c r="S256" s="43">
        <v>1798.3</v>
      </c>
      <c r="U256" s="43">
        <v>21</v>
      </c>
      <c r="IF256">
        <v>31601</v>
      </c>
      <c r="IG256" t="s">
        <v>348</v>
      </c>
      <c r="IH256" t="s">
        <v>311</v>
      </c>
      <c r="IK256">
        <v>-2</v>
      </c>
      <c r="IL256" t="s">
        <v>278</v>
      </c>
      <c r="IM256" t="s">
        <v>279</v>
      </c>
      <c r="IN256" t="s">
        <v>468</v>
      </c>
      <c r="IP256" t="s">
        <v>495</v>
      </c>
    </row>
    <row r="257" spans="1:250" x14ac:dyDescent="0.35">
      <c r="A257">
        <v>16420</v>
      </c>
      <c r="B257">
        <v>-922729984</v>
      </c>
      <c r="C257">
        <v>1837</v>
      </c>
      <c r="D257" t="s">
        <v>272</v>
      </c>
      <c r="E257" t="s">
        <v>273</v>
      </c>
      <c r="F257">
        <v>13794</v>
      </c>
      <c r="G257" t="s">
        <v>274</v>
      </c>
      <c r="H257" t="s">
        <v>275</v>
      </c>
      <c r="I257">
        <v>507</v>
      </c>
      <c r="J257" t="s">
        <v>549</v>
      </c>
      <c r="K257" t="s">
        <v>550</v>
      </c>
      <c r="L257">
        <v>34667</v>
      </c>
      <c r="M257" t="s">
        <v>355</v>
      </c>
      <c r="N257" t="s">
        <v>356</v>
      </c>
      <c r="O257">
        <v>34667</v>
      </c>
      <c r="P257" t="s">
        <v>355</v>
      </c>
      <c r="Q257" t="s">
        <v>356</v>
      </c>
      <c r="R257" t="s">
        <v>513</v>
      </c>
      <c r="S257" s="43">
        <v>811.47</v>
      </c>
      <c r="U257" s="43">
        <v>21</v>
      </c>
      <c r="IF257">
        <v>34667</v>
      </c>
      <c r="IG257" t="s">
        <v>355</v>
      </c>
      <c r="IH257" t="s">
        <v>311</v>
      </c>
      <c r="IK257">
        <v>-2</v>
      </c>
      <c r="IL257" t="s">
        <v>278</v>
      </c>
      <c r="IM257" t="s">
        <v>279</v>
      </c>
      <c r="IN257" t="s">
        <v>468</v>
      </c>
      <c r="IP257" t="s">
        <v>498</v>
      </c>
    </row>
    <row r="258" spans="1:250" x14ac:dyDescent="0.35">
      <c r="A258">
        <v>16421</v>
      </c>
      <c r="B258">
        <v>-922729984</v>
      </c>
      <c r="C258">
        <v>1837</v>
      </c>
      <c r="D258" t="s">
        <v>272</v>
      </c>
      <c r="E258" t="s">
        <v>273</v>
      </c>
      <c r="F258">
        <v>31620</v>
      </c>
      <c r="G258" t="s">
        <v>350</v>
      </c>
      <c r="H258" t="s">
        <v>351</v>
      </c>
      <c r="I258">
        <v>528</v>
      </c>
      <c r="J258" t="s">
        <v>531</v>
      </c>
      <c r="K258" t="s">
        <v>532</v>
      </c>
      <c r="L258">
        <v>31663</v>
      </c>
      <c r="M258" t="s">
        <v>352</v>
      </c>
      <c r="N258" t="s">
        <v>353</v>
      </c>
      <c r="O258">
        <v>31663</v>
      </c>
      <c r="P258" t="s">
        <v>352</v>
      </c>
      <c r="Q258" t="s">
        <v>353</v>
      </c>
      <c r="R258" t="s">
        <v>513</v>
      </c>
      <c r="S258" s="43">
        <v>0</v>
      </c>
      <c r="U258" s="43">
        <v>21</v>
      </c>
      <c r="IF258">
        <v>31663</v>
      </c>
      <c r="IG258" t="s">
        <v>352</v>
      </c>
      <c r="IH258" t="s">
        <v>354</v>
      </c>
      <c r="IK258">
        <v>-2</v>
      </c>
      <c r="IL258" t="s">
        <v>278</v>
      </c>
      <c r="IM258" t="s">
        <v>279</v>
      </c>
      <c r="IN258" t="s">
        <v>496</v>
      </c>
      <c r="IP258" t="s">
        <v>497</v>
      </c>
    </row>
    <row r="259" spans="1:250" x14ac:dyDescent="0.35">
      <c r="A259">
        <v>16422</v>
      </c>
      <c r="B259">
        <v>-922729984</v>
      </c>
      <c r="C259">
        <v>1837</v>
      </c>
      <c r="D259" t="s">
        <v>272</v>
      </c>
      <c r="E259" t="s">
        <v>273</v>
      </c>
      <c r="F259">
        <v>31620</v>
      </c>
      <c r="G259" t="s">
        <v>350</v>
      </c>
      <c r="H259" t="s">
        <v>351</v>
      </c>
      <c r="I259">
        <v>527</v>
      </c>
      <c r="J259" t="s">
        <v>535</v>
      </c>
      <c r="K259" t="s">
        <v>536</v>
      </c>
      <c r="L259">
        <v>31663</v>
      </c>
      <c r="M259" t="s">
        <v>352</v>
      </c>
      <c r="N259" t="s">
        <v>353</v>
      </c>
      <c r="O259">
        <v>31663</v>
      </c>
      <c r="P259" t="s">
        <v>352</v>
      </c>
      <c r="Q259" t="s">
        <v>353</v>
      </c>
      <c r="R259" t="s">
        <v>513</v>
      </c>
      <c r="S259" s="43">
        <v>0</v>
      </c>
      <c r="U259" s="43">
        <v>21</v>
      </c>
      <c r="IF259">
        <v>31663</v>
      </c>
      <c r="IG259" t="s">
        <v>352</v>
      </c>
      <c r="IH259" t="s">
        <v>354</v>
      </c>
      <c r="IK259">
        <v>-2</v>
      </c>
      <c r="IL259" t="s">
        <v>278</v>
      </c>
      <c r="IM259" t="s">
        <v>279</v>
      </c>
      <c r="IN259" t="s">
        <v>496</v>
      </c>
      <c r="IP259" t="s">
        <v>497</v>
      </c>
    </row>
    <row r="260" spans="1:250" x14ac:dyDescent="0.35">
      <c r="A260">
        <v>16423</v>
      </c>
      <c r="B260">
        <v>-922729984</v>
      </c>
      <c r="C260">
        <v>1837</v>
      </c>
      <c r="D260" t="s">
        <v>272</v>
      </c>
      <c r="E260" t="s">
        <v>273</v>
      </c>
      <c r="F260">
        <v>31620</v>
      </c>
      <c r="G260" t="s">
        <v>350</v>
      </c>
      <c r="H260" t="s">
        <v>351</v>
      </c>
      <c r="I260">
        <v>523</v>
      </c>
      <c r="J260" t="s">
        <v>537</v>
      </c>
      <c r="K260" t="s">
        <v>538</v>
      </c>
      <c r="L260">
        <v>31663</v>
      </c>
      <c r="M260" t="s">
        <v>352</v>
      </c>
      <c r="N260" t="s">
        <v>353</v>
      </c>
      <c r="O260">
        <v>31663</v>
      </c>
      <c r="P260" t="s">
        <v>352</v>
      </c>
      <c r="Q260" t="s">
        <v>353</v>
      </c>
      <c r="R260" t="s">
        <v>513</v>
      </c>
      <c r="S260" s="43">
        <v>0</v>
      </c>
      <c r="U260" s="43">
        <v>21</v>
      </c>
      <c r="IF260">
        <v>31663</v>
      </c>
      <c r="IG260" t="s">
        <v>352</v>
      </c>
      <c r="IH260" t="s">
        <v>354</v>
      </c>
      <c r="IK260">
        <v>-2</v>
      </c>
      <c r="IL260" t="s">
        <v>278</v>
      </c>
      <c r="IM260" t="s">
        <v>279</v>
      </c>
      <c r="IN260" t="s">
        <v>496</v>
      </c>
      <c r="IP260" t="s">
        <v>497</v>
      </c>
    </row>
    <row r="261" spans="1:250" x14ac:dyDescent="0.35">
      <c r="A261">
        <v>16424</v>
      </c>
      <c r="B261">
        <v>-922729984</v>
      </c>
      <c r="C261">
        <v>1837</v>
      </c>
      <c r="D261" t="s">
        <v>272</v>
      </c>
      <c r="E261" t="s">
        <v>273</v>
      </c>
      <c r="F261">
        <v>31620</v>
      </c>
      <c r="G261" t="s">
        <v>350</v>
      </c>
      <c r="H261" t="s">
        <v>351</v>
      </c>
      <c r="I261">
        <v>521</v>
      </c>
      <c r="J261" t="s">
        <v>539</v>
      </c>
      <c r="K261" t="s">
        <v>540</v>
      </c>
      <c r="L261">
        <v>31663</v>
      </c>
      <c r="M261" t="s">
        <v>352</v>
      </c>
      <c r="N261" t="s">
        <v>353</v>
      </c>
      <c r="O261">
        <v>31663</v>
      </c>
      <c r="P261" t="s">
        <v>352</v>
      </c>
      <c r="Q261" t="s">
        <v>353</v>
      </c>
      <c r="R261" t="s">
        <v>513</v>
      </c>
      <c r="S261" s="43">
        <v>0</v>
      </c>
      <c r="U261" s="43">
        <v>21</v>
      </c>
      <c r="IF261">
        <v>31663</v>
      </c>
      <c r="IG261" t="s">
        <v>352</v>
      </c>
      <c r="IH261" t="s">
        <v>354</v>
      </c>
      <c r="IK261">
        <v>-2</v>
      </c>
      <c r="IL261" t="s">
        <v>278</v>
      </c>
      <c r="IM261" t="s">
        <v>279</v>
      </c>
      <c r="IN261" t="s">
        <v>496</v>
      </c>
      <c r="IP261" t="s">
        <v>497</v>
      </c>
    </row>
    <row r="262" spans="1:250" x14ac:dyDescent="0.35">
      <c r="A262">
        <v>16425</v>
      </c>
      <c r="B262">
        <v>-922729984</v>
      </c>
      <c r="C262">
        <v>1837</v>
      </c>
      <c r="D262" t="s">
        <v>272</v>
      </c>
      <c r="E262" t="s">
        <v>273</v>
      </c>
      <c r="F262">
        <v>31620</v>
      </c>
      <c r="G262" t="s">
        <v>350</v>
      </c>
      <c r="H262" t="s">
        <v>351</v>
      </c>
      <c r="I262">
        <v>519</v>
      </c>
      <c r="J262" t="s">
        <v>541</v>
      </c>
      <c r="K262" t="s">
        <v>542</v>
      </c>
      <c r="L262">
        <v>31663</v>
      </c>
      <c r="M262" t="s">
        <v>352</v>
      </c>
      <c r="N262" t="s">
        <v>353</v>
      </c>
      <c r="O262">
        <v>31663</v>
      </c>
      <c r="P262" t="s">
        <v>352</v>
      </c>
      <c r="Q262" t="s">
        <v>353</v>
      </c>
      <c r="R262" t="s">
        <v>513</v>
      </c>
      <c r="S262" s="43">
        <v>0</v>
      </c>
      <c r="U262" s="43">
        <v>21</v>
      </c>
      <c r="IF262">
        <v>31663</v>
      </c>
      <c r="IG262" t="s">
        <v>352</v>
      </c>
      <c r="IH262" t="s">
        <v>354</v>
      </c>
      <c r="IK262">
        <v>-2</v>
      </c>
      <c r="IL262" t="s">
        <v>278</v>
      </c>
      <c r="IM262" t="s">
        <v>279</v>
      </c>
      <c r="IN262" t="s">
        <v>496</v>
      </c>
      <c r="IP262" t="s">
        <v>497</v>
      </c>
    </row>
    <row r="263" spans="1:250" x14ac:dyDescent="0.35">
      <c r="A263">
        <v>16426</v>
      </c>
      <c r="B263">
        <v>-922729984</v>
      </c>
      <c r="C263">
        <v>1837</v>
      </c>
      <c r="D263" t="s">
        <v>272</v>
      </c>
      <c r="E263" t="s">
        <v>273</v>
      </c>
      <c r="F263">
        <v>13794</v>
      </c>
      <c r="G263" t="s">
        <v>274</v>
      </c>
      <c r="H263" t="s">
        <v>275</v>
      </c>
      <c r="I263">
        <v>523</v>
      </c>
      <c r="J263" t="s">
        <v>537</v>
      </c>
      <c r="K263" t="s">
        <v>538</v>
      </c>
      <c r="L263">
        <v>34667</v>
      </c>
      <c r="M263" t="s">
        <v>355</v>
      </c>
      <c r="N263" t="s">
        <v>356</v>
      </c>
      <c r="O263">
        <v>34667</v>
      </c>
      <c r="P263" t="s">
        <v>355</v>
      </c>
      <c r="Q263" t="s">
        <v>356</v>
      </c>
      <c r="R263" t="s">
        <v>513</v>
      </c>
      <c r="S263" s="43">
        <v>1024.8900000000001</v>
      </c>
      <c r="U263" s="43">
        <v>21</v>
      </c>
      <c r="IF263">
        <v>34667</v>
      </c>
      <c r="IG263" t="s">
        <v>355</v>
      </c>
      <c r="IH263" t="s">
        <v>311</v>
      </c>
      <c r="IK263">
        <v>-2</v>
      </c>
      <c r="IL263" t="s">
        <v>278</v>
      </c>
      <c r="IM263" t="s">
        <v>279</v>
      </c>
      <c r="IN263" t="s">
        <v>468</v>
      </c>
      <c r="IP263" t="s">
        <v>498</v>
      </c>
    </row>
    <row r="264" spans="1:250" x14ac:dyDescent="0.35">
      <c r="A264">
        <v>16427</v>
      </c>
      <c r="B264">
        <v>-922729984</v>
      </c>
      <c r="C264">
        <v>1837</v>
      </c>
      <c r="D264" t="s">
        <v>272</v>
      </c>
      <c r="E264" t="s">
        <v>273</v>
      </c>
      <c r="F264">
        <v>13794</v>
      </c>
      <c r="G264" t="s">
        <v>274</v>
      </c>
      <c r="H264" t="s">
        <v>275</v>
      </c>
      <c r="I264">
        <v>521</v>
      </c>
      <c r="J264" t="s">
        <v>539</v>
      </c>
      <c r="K264" t="s">
        <v>540</v>
      </c>
      <c r="L264">
        <v>34667</v>
      </c>
      <c r="M264" t="s">
        <v>355</v>
      </c>
      <c r="N264" t="s">
        <v>356</v>
      </c>
      <c r="O264">
        <v>34667</v>
      </c>
      <c r="P264" t="s">
        <v>355</v>
      </c>
      <c r="Q264" t="s">
        <v>356</v>
      </c>
      <c r="R264" t="s">
        <v>513</v>
      </c>
      <c r="S264" s="43">
        <v>1055.95</v>
      </c>
      <c r="U264" s="43">
        <v>21</v>
      </c>
      <c r="IF264">
        <v>34667</v>
      </c>
      <c r="IG264" t="s">
        <v>355</v>
      </c>
      <c r="IH264" t="s">
        <v>311</v>
      </c>
      <c r="IK264">
        <v>-2</v>
      </c>
      <c r="IL264" t="s">
        <v>278</v>
      </c>
      <c r="IM264" t="s">
        <v>279</v>
      </c>
      <c r="IN264" t="s">
        <v>468</v>
      </c>
      <c r="IP264" t="s">
        <v>498</v>
      </c>
    </row>
    <row r="265" spans="1:250" x14ac:dyDescent="0.35">
      <c r="A265">
        <v>16428</v>
      </c>
      <c r="B265">
        <v>-922729984</v>
      </c>
      <c r="C265">
        <v>1837</v>
      </c>
      <c r="D265" t="s">
        <v>272</v>
      </c>
      <c r="E265" t="s">
        <v>273</v>
      </c>
      <c r="F265">
        <v>13794</v>
      </c>
      <c r="G265" t="s">
        <v>274</v>
      </c>
      <c r="H265" t="s">
        <v>275</v>
      </c>
      <c r="I265">
        <v>519</v>
      </c>
      <c r="J265" t="s">
        <v>541</v>
      </c>
      <c r="K265" t="s">
        <v>542</v>
      </c>
      <c r="L265">
        <v>34667</v>
      </c>
      <c r="M265" t="s">
        <v>355</v>
      </c>
      <c r="N265" t="s">
        <v>356</v>
      </c>
      <c r="O265">
        <v>34667</v>
      </c>
      <c r="P265" t="s">
        <v>355</v>
      </c>
      <c r="Q265" t="s">
        <v>356</v>
      </c>
      <c r="R265" t="s">
        <v>513</v>
      </c>
      <c r="S265" s="43">
        <v>1130.5999999999999</v>
      </c>
      <c r="U265" s="43">
        <v>21</v>
      </c>
      <c r="IF265">
        <v>34667</v>
      </c>
      <c r="IG265" t="s">
        <v>355</v>
      </c>
      <c r="IH265" t="s">
        <v>311</v>
      </c>
      <c r="IK265">
        <v>-2</v>
      </c>
      <c r="IL265" t="s">
        <v>278</v>
      </c>
      <c r="IM265" t="s">
        <v>279</v>
      </c>
      <c r="IN265" t="s">
        <v>468</v>
      </c>
      <c r="IP265" t="s">
        <v>498</v>
      </c>
    </row>
    <row r="266" spans="1:250" x14ac:dyDescent="0.35">
      <c r="A266">
        <v>16429</v>
      </c>
      <c r="B266">
        <v>-922729984</v>
      </c>
      <c r="C266">
        <v>1837</v>
      </c>
      <c r="D266" t="s">
        <v>272</v>
      </c>
      <c r="E266" t="s">
        <v>273</v>
      </c>
      <c r="F266">
        <v>13794</v>
      </c>
      <c r="G266" t="s">
        <v>274</v>
      </c>
      <c r="H266" t="s">
        <v>275</v>
      </c>
      <c r="I266">
        <v>515</v>
      </c>
      <c r="J266" t="s">
        <v>543</v>
      </c>
      <c r="K266" t="s">
        <v>544</v>
      </c>
      <c r="L266">
        <v>34667</v>
      </c>
      <c r="M266" t="s">
        <v>355</v>
      </c>
      <c r="N266" t="s">
        <v>356</v>
      </c>
      <c r="O266">
        <v>34667</v>
      </c>
      <c r="P266" t="s">
        <v>355</v>
      </c>
      <c r="Q266" t="s">
        <v>356</v>
      </c>
      <c r="R266" t="s">
        <v>513</v>
      </c>
      <c r="S266" s="43">
        <v>607.65</v>
      </c>
      <c r="U266" s="43">
        <v>21</v>
      </c>
      <c r="IF266">
        <v>34667</v>
      </c>
      <c r="IG266" t="s">
        <v>355</v>
      </c>
      <c r="IH266" t="s">
        <v>311</v>
      </c>
      <c r="IK266">
        <v>-2</v>
      </c>
      <c r="IL266" t="s">
        <v>278</v>
      </c>
      <c r="IM266" t="s">
        <v>279</v>
      </c>
      <c r="IN266" t="s">
        <v>468</v>
      </c>
      <c r="IP266" t="s">
        <v>498</v>
      </c>
    </row>
    <row r="267" spans="1:250" x14ac:dyDescent="0.35">
      <c r="A267">
        <v>16430</v>
      </c>
      <c r="B267">
        <v>-922729984</v>
      </c>
      <c r="C267">
        <v>1837</v>
      </c>
      <c r="D267" t="s">
        <v>272</v>
      </c>
      <c r="E267" t="s">
        <v>273</v>
      </c>
      <c r="F267">
        <v>13794</v>
      </c>
      <c r="G267" t="s">
        <v>274</v>
      </c>
      <c r="H267" t="s">
        <v>275</v>
      </c>
      <c r="I267">
        <v>513</v>
      </c>
      <c r="J267" t="s">
        <v>545</v>
      </c>
      <c r="K267" t="s">
        <v>546</v>
      </c>
      <c r="L267">
        <v>34667</v>
      </c>
      <c r="M267" t="s">
        <v>355</v>
      </c>
      <c r="N267" t="s">
        <v>356</v>
      </c>
      <c r="O267">
        <v>34667</v>
      </c>
      <c r="P267" t="s">
        <v>355</v>
      </c>
      <c r="Q267" t="s">
        <v>356</v>
      </c>
      <c r="R267" t="s">
        <v>513</v>
      </c>
      <c r="S267" s="43">
        <v>815.1</v>
      </c>
      <c r="U267" s="43">
        <v>21</v>
      </c>
      <c r="IF267">
        <v>34667</v>
      </c>
      <c r="IG267" t="s">
        <v>355</v>
      </c>
      <c r="IH267" t="s">
        <v>311</v>
      </c>
      <c r="IK267">
        <v>-2</v>
      </c>
      <c r="IL267" t="s">
        <v>278</v>
      </c>
      <c r="IM267" t="s">
        <v>279</v>
      </c>
      <c r="IN267" t="s">
        <v>468</v>
      </c>
      <c r="IP267" t="s">
        <v>498</v>
      </c>
    </row>
    <row r="268" spans="1:250" x14ac:dyDescent="0.35">
      <c r="A268">
        <v>16431</v>
      </c>
      <c r="B268">
        <v>-922729984</v>
      </c>
      <c r="C268">
        <v>1837</v>
      </c>
      <c r="D268" t="s">
        <v>272</v>
      </c>
      <c r="E268" t="s">
        <v>273</v>
      </c>
      <c r="F268">
        <v>13794</v>
      </c>
      <c r="G268" t="s">
        <v>274</v>
      </c>
      <c r="H268" t="s">
        <v>275</v>
      </c>
      <c r="I268">
        <v>509</v>
      </c>
      <c r="J268" t="s">
        <v>547</v>
      </c>
      <c r="K268" t="s">
        <v>548</v>
      </c>
      <c r="L268">
        <v>34667</v>
      </c>
      <c r="M268" t="s">
        <v>355</v>
      </c>
      <c r="N268" t="s">
        <v>356</v>
      </c>
      <c r="O268">
        <v>34667</v>
      </c>
      <c r="P268" t="s">
        <v>355</v>
      </c>
      <c r="Q268" t="s">
        <v>356</v>
      </c>
      <c r="R268" t="s">
        <v>513</v>
      </c>
      <c r="S268" s="43">
        <v>494.5</v>
      </c>
      <c r="U268" s="43">
        <v>21</v>
      </c>
      <c r="IF268">
        <v>34667</v>
      </c>
      <c r="IG268" t="s">
        <v>355</v>
      </c>
      <c r="IH268" t="s">
        <v>311</v>
      </c>
      <c r="IK268">
        <v>-2</v>
      </c>
      <c r="IL268" t="s">
        <v>278</v>
      </c>
      <c r="IM268" t="s">
        <v>279</v>
      </c>
      <c r="IN268" t="s">
        <v>468</v>
      </c>
      <c r="IP268" t="s">
        <v>498</v>
      </c>
    </row>
    <row r="269" spans="1:250" x14ac:dyDescent="0.35">
      <c r="A269">
        <v>16432</v>
      </c>
      <c r="B269">
        <v>-922729984</v>
      </c>
      <c r="C269">
        <v>1837</v>
      </c>
      <c r="D269" t="s">
        <v>272</v>
      </c>
      <c r="E269" t="s">
        <v>273</v>
      </c>
      <c r="F269">
        <v>7057</v>
      </c>
      <c r="G269" t="s">
        <v>290</v>
      </c>
      <c r="H269" t="s">
        <v>291</v>
      </c>
      <c r="I269">
        <v>515</v>
      </c>
      <c r="J269" t="s">
        <v>543</v>
      </c>
      <c r="K269" t="s">
        <v>544</v>
      </c>
      <c r="L269">
        <v>35455</v>
      </c>
      <c r="M269" t="s">
        <v>342</v>
      </c>
      <c r="N269" t="s">
        <v>343</v>
      </c>
      <c r="O269">
        <v>35455</v>
      </c>
      <c r="P269" t="s">
        <v>342</v>
      </c>
      <c r="Q269" t="s">
        <v>343</v>
      </c>
      <c r="R269" t="s">
        <v>513</v>
      </c>
      <c r="S269" s="43">
        <v>925.4</v>
      </c>
      <c r="U269" s="43">
        <v>21</v>
      </c>
      <c r="IF269">
        <v>35455</v>
      </c>
      <c r="IG269" t="s">
        <v>342</v>
      </c>
      <c r="IH269" t="s">
        <v>292</v>
      </c>
      <c r="IK269">
        <v>-2</v>
      </c>
      <c r="IL269" t="s">
        <v>278</v>
      </c>
      <c r="IM269" t="s">
        <v>279</v>
      </c>
      <c r="IN269" t="s">
        <v>471</v>
      </c>
      <c r="IP269" t="s">
        <v>499</v>
      </c>
    </row>
    <row r="270" spans="1:250" x14ac:dyDescent="0.35">
      <c r="A270">
        <v>16433</v>
      </c>
      <c r="B270">
        <v>-922729984</v>
      </c>
      <c r="C270">
        <v>1837</v>
      </c>
      <c r="D270" t="s">
        <v>272</v>
      </c>
      <c r="E270" t="s">
        <v>273</v>
      </c>
      <c r="F270">
        <v>7057</v>
      </c>
      <c r="G270" t="s">
        <v>290</v>
      </c>
      <c r="H270" t="s">
        <v>291</v>
      </c>
      <c r="I270">
        <v>513</v>
      </c>
      <c r="J270" t="s">
        <v>545</v>
      </c>
      <c r="K270" t="s">
        <v>546</v>
      </c>
      <c r="L270">
        <v>35455</v>
      </c>
      <c r="M270" t="s">
        <v>342</v>
      </c>
      <c r="N270" t="s">
        <v>343</v>
      </c>
      <c r="O270">
        <v>35455</v>
      </c>
      <c r="P270" t="s">
        <v>342</v>
      </c>
      <c r="Q270" t="s">
        <v>343</v>
      </c>
      <c r="R270" t="s">
        <v>513</v>
      </c>
      <c r="S270" s="43">
        <v>950.74</v>
      </c>
      <c r="U270" s="43">
        <v>21</v>
      </c>
      <c r="IF270">
        <v>35455</v>
      </c>
      <c r="IG270" t="s">
        <v>342</v>
      </c>
      <c r="IH270" t="s">
        <v>292</v>
      </c>
      <c r="IK270">
        <v>-2</v>
      </c>
      <c r="IL270" t="s">
        <v>278</v>
      </c>
      <c r="IM270" t="s">
        <v>279</v>
      </c>
      <c r="IN270" t="s">
        <v>471</v>
      </c>
      <c r="IP270" t="s">
        <v>499</v>
      </c>
    </row>
    <row r="271" spans="1:250" x14ac:dyDescent="0.35">
      <c r="A271">
        <v>16434</v>
      </c>
      <c r="B271">
        <v>-922729984</v>
      </c>
      <c r="C271">
        <v>1837</v>
      </c>
      <c r="D271" t="s">
        <v>272</v>
      </c>
      <c r="E271" t="s">
        <v>273</v>
      </c>
      <c r="F271">
        <v>7057</v>
      </c>
      <c r="G271" t="s">
        <v>290</v>
      </c>
      <c r="H271" t="s">
        <v>291</v>
      </c>
      <c r="I271">
        <v>509</v>
      </c>
      <c r="J271" t="s">
        <v>547</v>
      </c>
      <c r="K271" t="s">
        <v>548</v>
      </c>
      <c r="L271">
        <v>35455</v>
      </c>
      <c r="M271" t="s">
        <v>342</v>
      </c>
      <c r="N271" t="s">
        <v>343</v>
      </c>
      <c r="O271">
        <v>35455</v>
      </c>
      <c r="P271" t="s">
        <v>342</v>
      </c>
      <c r="Q271" t="s">
        <v>343</v>
      </c>
      <c r="R271" t="s">
        <v>513</v>
      </c>
      <c r="S271" s="43">
        <v>680.02</v>
      </c>
      <c r="U271" s="43">
        <v>21</v>
      </c>
      <c r="IF271">
        <v>35455</v>
      </c>
      <c r="IG271" t="s">
        <v>342</v>
      </c>
      <c r="IH271" t="s">
        <v>292</v>
      </c>
      <c r="IK271">
        <v>-2</v>
      </c>
      <c r="IL271" t="s">
        <v>278</v>
      </c>
      <c r="IM271" t="s">
        <v>279</v>
      </c>
      <c r="IN271" t="s">
        <v>471</v>
      </c>
      <c r="IP271" t="s">
        <v>499</v>
      </c>
    </row>
    <row r="272" spans="1:250" x14ac:dyDescent="0.35">
      <c r="A272">
        <v>16435</v>
      </c>
      <c r="B272">
        <v>-922729984</v>
      </c>
      <c r="C272">
        <v>1837</v>
      </c>
      <c r="D272" t="s">
        <v>272</v>
      </c>
      <c r="E272" t="s">
        <v>273</v>
      </c>
      <c r="F272">
        <v>7057</v>
      </c>
      <c r="G272" t="s">
        <v>290</v>
      </c>
      <c r="H272" t="s">
        <v>291</v>
      </c>
      <c r="I272">
        <v>507</v>
      </c>
      <c r="J272" t="s">
        <v>549</v>
      </c>
      <c r="K272" t="s">
        <v>550</v>
      </c>
      <c r="L272">
        <v>35455</v>
      </c>
      <c r="M272" t="s">
        <v>342</v>
      </c>
      <c r="N272" t="s">
        <v>343</v>
      </c>
      <c r="O272">
        <v>35455</v>
      </c>
      <c r="P272" t="s">
        <v>342</v>
      </c>
      <c r="Q272" t="s">
        <v>343</v>
      </c>
      <c r="R272" t="s">
        <v>513</v>
      </c>
      <c r="S272" s="43">
        <v>283.14999999999998</v>
      </c>
      <c r="U272" s="43">
        <v>21</v>
      </c>
      <c r="IF272">
        <v>35455</v>
      </c>
      <c r="IG272" t="s">
        <v>342</v>
      </c>
      <c r="IH272" t="s">
        <v>292</v>
      </c>
      <c r="IK272">
        <v>-2</v>
      </c>
      <c r="IL272" t="s">
        <v>278</v>
      </c>
      <c r="IM272" t="s">
        <v>279</v>
      </c>
      <c r="IN272" t="s">
        <v>471</v>
      </c>
      <c r="IP272" t="s">
        <v>499</v>
      </c>
    </row>
    <row r="273" spans="1:250" x14ac:dyDescent="0.35">
      <c r="A273">
        <v>16436</v>
      </c>
      <c r="B273">
        <v>-922729984</v>
      </c>
      <c r="C273">
        <v>1837</v>
      </c>
      <c r="D273" t="s">
        <v>272</v>
      </c>
      <c r="E273" t="s">
        <v>273</v>
      </c>
      <c r="F273">
        <v>13794</v>
      </c>
      <c r="G273" t="s">
        <v>274</v>
      </c>
      <c r="H273" t="s">
        <v>275</v>
      </c>
      <c r="I273">
        <v>528</v>
      </c>
      <c r="J273" t="s">
        <v>531</v>
      </c>
      <c r="K273" t="s">
        <v>532</v>
      </c>
      <c r="L273">
        <v>34667</v>
      </c>
      <c r="M273" t="s">
        <v>355</v>
      </c>
      <c r="N273" t="s">
        <v>356</v>
      </c>
      <c r="O273">
        <v>34667</v>
      </c>
      <c r="P273" t="s">
        <v>355</v>
      </c>
      <c r="Q273" t="s">
        <v>356</v>
      </c>
      <c r="R273" t="s">
        <v>513</v>
      </c>
      <c r="S273" s="43">
        <v>1222.82</v>
      </c>
      <c r="U273" s="43">
        <v>21</v>
      </c>
      <c r="IF273">
        <v>34667</v>
      </c>
      <c r="IG273" t="s">
        <v>355</v>
      </c>
      <c r="IH273" t="s">
        <v>311</v>
      </c>
      <c r="IK273">
        <v>-2</v>
      </c>
      <c r="IL273" t="s">
        <v>278</v>
      </c>
      <c r="IM273" t="s">
        <v>279</v>
      </c>
      <c r="IN273" t="s">
        <v>468</v>
      </c>
      <c r="IP273" t="s">
        <v>498</v>
      </c>
    </row>
    <row r="274" spans="1:250" x14ac:dyDescent="0.35">
      <c r="A274">
        <v>16437</v>
      </c>
      <c r="B274">
        <v>-922729984</v>
      </c>
      <c r="C274">
        <v>1837</v>
      </c>
      <c r="D274" t="s">
        <v>272</v>
      </c>
      <c r="E274" t="s">
        <v>273</v>
      </c>
      <c r="F274">
        <v>13794</v>
      </c>
      <c r="G274" t="s">
        <v>274</v>
      </c>
      <c r="H274" t="s">
        <v>275</v>
      </c>
      <c r="I274">
        <v>527</v>
      </c>
      <c r="J274" t="s">
        <v>535</v>
      </c>
      <c r="K274" t="s">
        <v>536</v>
      </c>
      <c r="L274">
        <v>34667</v>
      </c>
      <c r="M274" t="s">
        <v>355</v>
      </c>
      <c r="N274" t="s">
        <v>356</v>
      </c>
      <c r="O274">
        <v>34667</v>
      </c>
      <c r="P274" t="s">
        <v>355</v>
      </c>
      <c r="Q274" t="s">
        <v>356</v>
      </c>
      <c r="R274" t="s">
        <v>513</v>
      </c>
      <c r="S274" s="43">
        <v>893.49</v>
      </c>
      <c r="U274" s="43">
        <v>21</v>
      </c>
      <c r="IF274">
        <v>34667</v>
      </c>
      <c r="IG274" t="s">
        <v>355</v>
      </c>
      <c r="IH274" t="s">
        <v>311</v>
      </c>
      <c r="IK274">
        <v>-2</v>
      </c>
      <c r="IL274" t="s">
        <v>278</v>
      </c>
      <c r="IM274" t="s">
        <v>279</v>
      </c>
      <c r="IN274" t="s">
        <v>468</v>
      </c>
      <c r="IP274" t="s">
        <v>498</v>
      </c>
    </row>
    <row r="275" spans="1:250" x14ac:dyDescent="0.35">
      <c r="A275">
        <v>16438</v>
      </c>
      <c r="B275">
        <v>-922729984</v>
      </c>
      <c r="C275">
        <v>1837</v>
      </c>
      <c r="D275" t="s">
        <v>272</v>
      </c>
      <c r="E275" t="s">
        <v>273</v>
      </c>
      <c r="F275">
        <v>35467</v>
      </c>
      <c r="G275" t="s">
        <v>337</v>
      </c>
      <c r="H275" t="s">
        <v>338</v>
      </c>
      <c r="I275">
        <v>507</v>
      </c>
      <c r="J275" t="s">
        <v>549</v>
      </c>
      <c r="K275" t="s">
        <v>550</v>
      </c>
      <c r="L275">
        <v>35556</v>
      </c>
      <c r="M275" t="s">
        <v>339</v>
      </c>
      <c r="N275" t="s">
        <v>340</v>
      </c>
      <c r="O275">
        <v>35556</v>
      </c>
      <c r="P275" t="s">
        <v>339</v>
      </c>
      <c r="Q275" t="s">
        <v>340</v>
      </c>
      <c r="R275" t="s">
        <v>513</v>
      </c>
      <c r="S275" s="43">
        <v>5700.2</v>
      </c>
      <c r="U275" s="43">
        <v>21</v>
      </c>
      <c r="IF275">
        <v>35556</v>
      </c>
      <c r="IG275" t="s">
        <v>339</v>
      </c>
      <c r="IH275" t="s">
        <v>341</v>
      </c>
      <c r="IK275">
        <v>-2</v>
      </c>
      <c r="IL275" t="s">
        <v>278</v>
      </c>
      <c r="IM275" t="s">
        <v>279</v>
      </c>
      <c r="IN275" t="s">
        <v>500</v>
      </c>
      <c r="IP275" t="s">
        <v>501</v>
      </c>
    </row>
    <row r="276" spans="1:250" x14ac:dyDescent="0.35">
      <c r="A276">
        <v>16439</v>
      </c>
      <c r="B276">
        <v>-922729984</v>
      </c>
      <c r="C276">
        <v>1837</v>
      </c>
      <c r="D276" t="s">
        <v>272</v>
      </c>
      <c r="E276" t="s">
        <v>273</v>
      </c>
      <c r="F276">
        <v>7057</v>
      </c>
      <c r="G276" t="s">
        <v>290</v>
      </c>
      <c r="H276" t="s">
        <v>291</v>
      </c>
      <c r="I276">
        <v>528</v>
      </c>
      <c r="J276" t="s">
        <v>531</v>
      </c>
      <c r="K276" t="s">
        <v>532</v>
      </c>
      <c r="L276">
        <v>35455</v>
      </c>
      <c r="M276" t="s">
        <v>342</v>
      </c>
      <c r="N276" t="s">
        <v>343</v>
      </c>
      <c r="O276">
        <v>35455</v>
      </c>
      <c r="P276" t="s">
        <v>342</v>
      </c>
      <c r="Q276" t="s">
        <v>343</v>
      </c>
      <c r="R276" t="s">
        <v>513</v>
      </c>
      <c r="S276" s="43">
        <v>389.75</v>
      </c>
      <c r="U276" s="43">
        <v>21</v>
      </c>
      <c r="IF276">
        <v>35455</v>
      </c>
      <c r="IG276" t="s">
        <v>342</v>
      </c>
      <c r="IH276" t="s">
        <v>292</v>
      </c>
      <c r="IK276">
        <v>-2</v>
      </c>
      <c r="IL276" t="s">
        <v>278</v>
      </c>
      <c r="IM276" t="s">
        <v>279</v>
      </c>
      <c r="IN276" t="s">
        <v>471</v>
      </c>
      <c r="IP276" t="s">
        <v>499</v>
      </c>
    </row>
    <row r="277" spans="1:250" x14ac:dyDescent="0.35">
      <c r="A277">
        <v>16440</v>
      </c>
      <c r="B277">
        <v>-922729984</v>
      </c>
      <c r="C277">
        <v>1837</v>
      </c>
      <c r="D277" t="s">
        <v>272</v>
      </c>
      <c r="E277" t="s">
        <v>273</v>
      </c>
      <c r="F277">
        <v>7057</v>
      </c>
      <c r="G277" t="s">
        <v>290</v>
      </c>
      <c r="H277" t="s">
        <v>291</v>
      </c>
      <c r="I277">
        <v>527</v>
      </c>
      <c r="J277" t="s">
        <v>535</v>
      </c>
      <c r="K277" t="s">
        <v>536</v>
      </c>
      <c r="L277">
        <v>35455</v>
      </c>
      <c r="M277" t="s">
        <v>342</v>
      </c>
      <c r="N277" t="s">
        <v>343</v>
      </c>
      <c r="O277">
        <v>35455</v>
      </c>
      <c r="P277" t="s">
        <v>342</v>
      </c>
      <c r="Q277" t="s">
        <v>343</v>
      </c>
      <c r="R277" t="s">
        <v>513</v>
      </c>
      <c r="S277" s="43">
        <v>120.33</v>
      </c>
      <c r="U277" s="43">
        <v>21</v>
      </c>
      <c r="IF277">
        <v>35455</v>
      </c>
      <c r="IG277" t="s">
        <v>342</v>
      </c>
      <c r="IH277" t="s">
        <v>292</v>
      </c>
      <c r="IK277">
        <v>-2</v>
      </c>
      <c r="IL277" t="s">
        <v>278</v>
      </c>
      <c r="IM277" t="s">
        <v>279</v>
      </c>
      <c r="IN277" t="s">
        <v>471</v>
      </c>
      <c r="IP277" t="s">
        <v>499</v>
      </c>
    </row>
    <row r="278" spans="1:250" x14ac:dyDescent="0.35">
      <c r="A278">
        <v>16441</v>
      </c>
      <c r="B278">
        <v>-922729984</v>
      </c>
      <c r="C278">
        <v>1837</v>
      </c>
      <c r="D278" t="s">
        <v>272</v>
      </c>
      <c r="E278" t="s">
        <v>273</v>
      </c>
      <c r="F278">
        <v>7057</v>
      </c>
      <c r="G278" t="s">
        <v>290</v>
      </c>
      <c r="H278" t="s">
        <v>291</v>
      </c>
      <c r="I278">
        <v>523</v>
      </c>
      <c r="J278" t="s">
        <v>537</v>
      </c>
      <c r="K278" t="s">
        <v>538</v>
      </c>
      <c r="L278">
        <v>35455</v>
      </c>
      <c r="M278" t="s">
        <v>342</v>
      </c>
      <c r="N278" t="s">
        <v>343</v>
      </c>
      <c r="O278">
        <v>35455</v>
      </c>
      <c r="P278" t="s">
        <v>342</v>
      </c>
      <c r="Q278" t="s">
        <v>343</v>
      </c>
      <c r="R278" t="s">
        <v>513</v>
      </c>
      <c r="S278" s="43">
        <v>1225.3599999999999</v>
      </c>
      <c r="U278" s="43">
        <v>21</v>
      </c>
      <c r="IF278">
        <v>35455</v>
      </c>
      <c r="IG278" t="s">
        <v>342</v>
      </c>
      <c r="IH278" t="s">
        <v>292</v>
      </c>
      <c r="IK278">
        <v>-2</v>
      </c>
      <c r="IL278" t="s">
        <v>278</v>
      </c>
      <c r="IM278" t="s">
        <v>279</v>
      </c>
      <c r="IN278" t="s">
        <v>471</v>
      </c>
      <c r="IP278" t="s">
        <v>499</v>
      </c>
    </row>
    <row r="279" spans="1:250" x14ac:dyDescent="0.35">
      <c r="A279">
        <v>16442</v>
      </c>
      <c r="B279">
        <v>-922729984</v>
      </c>
      <c r="C279">
        <v>1837</v>
      </c>
      <c r="D279" t="s">
        <v>272</v>
      </c>
      <c r="E279" t="s">
        <v>273</v>
      </c>
      <c r="F279">
        <v>7057</v>
      </c>
      <c r="G279" t="s">
        <v>290</v>
      </c>
      <c r="H279" t="s">
        <v>291</v>
      </c>
      <c r="I279">
        <v>521</v>
      </c>
      <c r="J279" t="s">
        <v>539</v>
      </c>
      <c r="K279" t="s">
        <v>540</v>
      </c>
      <c r="L279">
        <v>35455</v>
      </c>
      <c r="M279" t="s">
        <v>342</v>
      </c>
      <c r="N279" t="s">
        <v>343</v>
      </c>
      <c r="O279">
        <v>35455</v>
      </c>
      <c r="P279" t="s">
        <v>342</v>
      </c>
      <c r="Q279" t="s">
        <v>343</v>
      </c>
      <c r="R279" t="s">
        <v>513</v>
      </c>
      <c r="S279" s="43">
        <v>672.06</v>
      </c>
      <c r="U279" s="43">
        <v>21</v>
      </c>
      <c r="IF279">
        <v>35455</v>
      </c>
      <c r="IG279" t="s">
        <v>342</v>
      </c>
      <c r="IH279" t="s">
        <v>292</v>
      </c>
      <c r="IK279">
        <v>-2</v>
      </c>
      <c r="IL279" t="s">
        <v>278</v>
      </c>
      <c r="IM279" t="s">
        <v>279</v>
      </c>
      <c r="IN279" t="s">
        <v>471</v>
      </c>
      <c r="IP279" t="s">
        <v>499</v>
      </c>
    </row>
    <row r="280" spans="1:250" x14ac:dyDescent="0.35">
      <c r="A280">
        <v>16443</v>
      </c>
      <c r="B280">
        <v>-922729984</v>
      </c>
      <c r="C280">
        <v>1837</v>
      </c>
      <c r="D280" t="s">
        <v>272</v>
      </c>
      <c r="E280" t="s">
        <v>273</v>
      </c>
      <c r="F280">
        <v>7057</v>
      </c>
      <c r="G280" t="s">
        <v>290</v>
      </c>
      <c r="H280" t="s">
        <v>291</v>
      </c>
      <c r="I280">
        <v>519</v>
      </c>
      <c r="J280" t="s">
        <v>541</v>
      </c>
      <c r="K280" t="s">
        <v>542</v>
      </c>
      <c r="L280">
        <v>35455</v>
      </c>
      <c r="M280" t="s">
        <v>342</v>
      </c>
      <c r="N280" t="s">
        <v>343</v>
      </c>
      <c r="O280">
        <v>35455</v>
      </c>
      <c r="P280" t="s">
        <v>342</v>
      </c>
      <c r="Q280" t="s">
        <v>343</v>
      </c>
      <c r="R280" t="s">
        <v>513</v>
      </c>
      <c r="S280" s="43">
        <v>505.62</v>
      </c>
      <c r="U280" s="43">
        <v>21</v>
      </c>
      <c r="IF280">
        <v>35455</v>
      </c>
      <c r="IG280" t="s">
        <v>342</v>
      </c>
      <c r="IH280" t="s">
        <v>292</v>
      </c>
      <c r="IK280">
        <v>-2</v>
      </c>
      <c r="IL280" t="s">
        <v>278</v>
      </c>
      <c r="IM280" t="s">
        <v>279</v>
      </c>
      <c r="IN280" t="s">
        <v>471</v>
      </c>
      <c r="IP280" t="s">
        <v>499</v>
      </c>
    </row>
    <row r="281" spans="1:250" x14ac:dyDescent="0.35">
      <c r="A281">
        <v>16444</v>
      </c>
      <c r="B281">
        <v>-922729984</v>
      </c>
      <c r="C281">
        <v>1837</v>
      </c>
      <c r="D281" t="s">
        <v>272</v>
      </c>
      <c r="E281" t="s">
        <v>273</v>
      </c>
      <c r="F281">
        <v>35467</v>
      </c>
      <c r="G281" t="s">
        <v>337</v>
      </c>
      <c r="H281" t="s">
        <v>338</v>
      </c>
      <c r="I281">
        <v>523</v>
      </c>
      <c r="J281" t="s">
        <v>537</v>
      </c>
      <c r="K281" t="s">
        <v>538</v>
      </c>
      <c r="L281">
        <v>35556</v>
      </c>
      <c r="M281" t="s">
        <v>339</v>
      </c>
      <c r="N281" t="s">
        <v>340</v>
      </c>
      <c r="O281">
        <v>35556</v>
      </c>
      <c r="P281" t="s">
        <v>339</v>
      </c>
      <c r="Q281" t="s">
        <v>340</v>
      </c>
      <c r="R281" t="s">
        <v>513</v>
      </c>
      <c r="S281" s="43">
        <v>-77.28</v>
      </c>
      <c r="U281" s="43">
        <v>21</v>
      </c>
      <c r="IF281">
        <v>35556</v>
      </c>
      <c r="IG281" t="s">
        <v>339</v>
      </c>
      <c r="IH281" t="s">
        <v>341</v>
      </c>
      <c r="IK281">
        <v>-2</v>
      </c>
      <c r="IL281" t="s">
        <v>278</v>
      </c>
      <c r="IM281" t="s">
        <v>279</v>
      </c>
      <c r="IN281" t="s">
        <v>500</v>
      </c>
      <c r="IP281" t="s">
        <v>501</v>
      </c>
    </row>
    <row r="282" spans="1:250" x14ac:dyDescent="0.35">
      <c r="A282">
        <v>16445</v>
      </c>
      <c r="B282">
        <v>-922729984</v>
      </c>
      <c r="C282">
        <v>1837</v>
      </c>
      <c r="D282" t="s">
        <v>272</v>
      </c>
      <c r="E282" t="s">
        <v>273</v>
      </c>
      <c r="F282">
        <v>35467</v>
      </c>
      <c r="G282" t="s">
        <v>337</v>
      </c>
      <c r="H282" t="s">
        <v>338</v>
      </c>
      <c r="I282">
        <v>521</v>
      </c>
      <c r="J282" t="s">
        <v>539</v>
      </c>
      <c r="K282" t="s">
        <v>540</v>
      </c>
      <c r="L282">
        <v>35556</v>
      </c>
      <c r="M282" t="s">
        <v>339</v>
      </c>
      <c r="N282" t="s">
        <v>340</v>
      </c>
      <c r="O282">
        <v>35556</v>
      </c>
      <c r="P282" t="s">
        <v>339</v>
      </c>
      <c r="Q282" t="s">
        <v>340</v>
      </c>
      <c r="R282" t="s">
        <v>513</v>
      </c>
      <c r="S282" s="43">
        <v>11752.83</v>
      </c>
      <c r="U282" s="43">
        <v>21</v>
      </c>
      <c r="IF282">
        <v>35556</v>
      </c>
      <c r="IG282" t="s">
        <v>339</v>
      </c>
      <c r="IH282" t="s">
        <v>341</v>
      </c>
      <c r="IK282">
        <v>-2</v>
      </c>
      <c r="IL282" t="s">
        <v>278</v>
      </c>
      <c r="IM282" t="s">
        <v>279</v>
      </c>
      <c r="IN282" t="s">
        <v>500</v>
      </c>
      <c r="IP282" t="s">
        <v>501</v>
      </c>
    </row>
    <row r="283" spans="1:250" x14ac:dyDescent="0.35">
      <c r="A283">
        <v>16446</v>
      </c>
      <c r="B283">
        <v>-922729984</v>
      </c>
      <c r="C283">
        <v>1837</v>
      </c>
      <c r="D283" t="s">
        <v>272</v>
      </c>
      <c r="E283" t="s">
        <v>273</v>
      </c>
      <c r="F283">
        <v>35467</v>
      </c>
      <c r="G283" t="s">
        <v>337</v>
      </c>
      <c r="H283" t="s">
        <v>338</v>
      </c>
      <c r="I283">
        <v>519</v>
      </c>
      <c r="J283" t="s">
        <v>541</v>
      </c>
      <c r="K283" t="s">
        <v>542</v>
      </c>
      <c r="L283">
        <v>35556</v>
      </c>
      <c r="M283" t="s">
        <v>339</v>
      </c>
      <c r="N283" t="s">
        <v>340</v>
      </c>
      <c r="O283">
        <v>35556</v>
      </c>
      <c r="P283" t="s">
        <v>339</v>
      </c>
      <c r="Q283" t="s">
        <v>340</v>
      </c>
      <c r="R283" t="s">
        <v>513</v>
      </c>
      <c r="S283" s="43">
        <v>385.52</v>
      </c>
      <c r="U283" s="43">
        <v>21</v>
      </c>
      <c r="IF283">
        <v>35556</v>
      </c>
      <c r="IG283" t="s">
        <v>339</v>
      </c>
      <c r="IH283" t="s">
        <v>341</v>
      </c>
      <c r="IK283">
        <v>-2</v>
      </c>
      <c r="IL283" t="s">
        <v>278</v>
      </c>
      <c r="IM283" t="s">
        <v>279</v>
      </c>
      <c r="IN283" t="s">
        <v>500</v>
      </c>
      <c r="IP283" t="s">
        <v>501</v>
      </c>
    </row>
    <row r="284" spans="1:250" x14ac:dyDescent="0.35">
      <c r="A284">
        <v>16447</v>
      </c>
      <c r="B284">
        <v>-922729984</v>
      </c>
      <c r="C284">
        <v>1837</v>
      </c>
      <c r="D284" t="s">
        <v>272</v>
      </c>
      <c r="E284" t="s">
        <v>273</v>
      </c>
      <c r="F284">
        <v>35467</v>
      </c>
      <c r="G284" t="s">
        <v>337</v>
      </c>
      <c r="H284" t="s">
        <v>338</v>
      </c>
      <c r="I284">
        <v>515</v>
      </c>
      <c r="J284" t="s">
        <v>543</v>
      </c>
      <c r="K284" t="s">
        <v>544</v>
      </c>
      <c r="L284">
        <v>35556</v>
      </c>
      <c r="M284" t="s">
        <v>339</v>
      </c>
      <c r="N284" t="s">
        <v>340</v>
      </c>
      <c r="O284">
        <v>35556</v>
      </c>
      <c r="P284" t="s">
        <v>339</v>
      </c>
      <c r="Q284" t="s">
        <v>340</v>
      </c>
      <c r="R284" t="s">
        <v>513</v>
      </c>
      <c r="S284" s="43">
        <v>6118.35</v>
      </c>
      <c r="U284" s="43">
        <v>21</v>
      </c>
      <c r="IF284">
        <v>35556</v>
      </c>
      <c r="IG284" t="s">
        <v>339</v>
      </c>
      <c r="IH284" t="s">
        <v>341</v>
      </c>
      <c r="IK284">
        <v>-2</v>
      </c>
      <c r="IL284" t="s">
        <v>278</v>
      </c>
      <c r="IM284" t="s">
        <v>279</v>
      </c>
      <c r="IN284" t="s">
        <v>500</v>
      </c>
      <c r="IP284" t="s">
        <v>501</v>
      </c>
    </row>
    <row r="285" spans="1:250" x14ac:dyDescent="0.35">
      <c r="A285">
        <v>16448</v>
      </c>
      <c r="B285">
        <v>-922729984</v>
      </c>
      <c r="C285">
        <v>1837</v>
      </c>
      <c r="D285" t="s">
        <v>272</v>
      </c>
      <c r="E285" t="s">
        <v>273</v>
      </c>
      <c r="F285">
        <v>35467</v>
      </c>
      <c r="G285" t="s">
        <v>337</v>
      </c>
      <c r="H285" t="s">
        <v>338</v>
      </c>
      <c r="I285">
        <v>513</v>
      </c>
      <c r="J285" t="s">
        <v>545</v>
      </c>
      <c r="K285" t="s">
        <v>546</v>
      </c>
      <c r="L285">
        <v>35556</v>
      </c>
      <c r="M285" t="s">
        <v>339</v>
      </c>
      <c r="N285" t="s">
        <v>340</v>
      </c>
      <c r="O285">
        <v>35556</v>
      </c>
      <c r="P285" t="s">
        <v>339</v>
      </c>
      <c r="Q285" t="s">
        <v>340</v>
      </c>
      <c r="R285" t="s">
        <v>513</v>
      </c>
      <c r="S285" s="43">
        <v>6139.77</v>
      </c>
      <c r="U285" s="43">
        <v>21</v>
      </c>
      <c r="IF285">
        <v>35556</v>
      </c>
      <c r="IG285" t="s">
        <v>339</v>
      </c>
      <c r="IH285" t="s">
        <v>341</v>
      </c>
      <c r="IK285">
        <v>-2</v>
      </c>
      <c r="IL285" t="s">
        <v>278</v>
      </c>
      <c r="IM285" t="s">
        <v>279</v>
      </c>
      <c r="IN285" t="s">
        <v>500</v>
      </c>
      <c r="IP285" t="s">
        <v>501</v>
      </c>
    </row>
    <row r="286" spans="1:250" x14ac:dyDescent="0.35">
      <c r="A286">
        <v>16449</v>
      </c>
      <c r="B286">
        <v>-922729984</v>
      </c>
      <c r="C286">
        <v>1837</v>
      </c>
      <c r="D286" t="s">
        <v>272</v>
      </c>
      <c r="E286" t="s">
        <v>273</v>
      </c>
      <c r="F286">
        <v>35467</v>
      </c>
      <c r="G286" t="s">
        <v>337</v>
      </c>
      <c r="H286" t="s">
        <v>338</v>
      </c>
      <c r="I286">
        <v>509</v>
      </c>
      <c r="J286" t="s">
        <v>547</v>
      </c>
      <c r="K286" t="s">
        <v>548</v>
      </c>
      <c r="L286">
        <v>35556</v>
      </c>
      <c r="M286" t="s">
        <v>339</v>
      </c>
      <c r="N286" t="s">
        <v>340</v>
      </c>
      <c r="O286">
        <v>35556</v>
      </c>
      <c r="P286" t="s">
        <v>339</v>
      </c>
      <c r="Q286" t="s">
        <v>340</v>
      </c>
      <c r="R286" t="s">
        <v>513</v>
      </c>
      <c r="S286" s="43">
        <v>-1667.53</v>
      </c>
      <c r="U286" s="43">
        <v>21</v>
      </c>
      <c r="IF286">
        <v>35556</v>
      </c>
      <c r="IG286" t="s">
        <v>339</v>
      </c>
      <c r="IH286" t="s">
        <v>341</v>
      </c>
      <c r="IK286">
        <v>-2</v>
      </c>
      <c r="IL286" t="s">
        <v>278</v>
      </c>
      <c r="IM286" t="s">
        <v>279</v>
      </c>
      <c r="IN286" t="s">
        <v>500</v>
      </c>
      <c r="IP286" t="s">
        <v>501</v>
      </c>
    </row>
    <row r="287" spans="1:250" x14ac:dyDescent="0.35">
      <c r="A287">
        <v>16450</v>
      </c>
      <c r="B287">
        <v>-922729984</v>
      </c>
      <c r="C287">
        <v>1837</v>
      </c>
      <c r="D287" t="s">
        <v>272</v>
      </c>
      <c r="E287" t="s">
        <v>273</v>
      </c>
      <c r="F287">
        <v>13794</v>
      </c>
      <c r="G287" t="s">
        <v>274</v>
      </c>
      <c r="H287" t="s">
        <v>275</v>
      </c>
      <c r="I287">
        <v>515</v>
      </c>
      <c r="J287" t="s">
        <v>543</v>
      </c>
      <c r="K287" t="s">
        <v>544</v>
      </c>
      <c r="L287">
        <v>38311</v>
      </c>
      <c r="M287" t="s">
        <v>358</v>
      </c>
      <c r="N287" t="s">
        <v>359</v>
      </c>
      <c r="O287">
        <v>38311</v>
      </c>
      <c r="P287" t="s">
        <v>358</v>
      </c>
      <c r="Q287" t="s">
        <v>359</v>
      </c>
      <c r="R287" t="s">
        <v>513</v>
      </c>
      <c r="S287" s="43">
        <v>36.21</v>
      </c>
      <c r="U287" s="43">
        <v>21</v>
      </c>
      <c r="IF287">
        <v>38311</v>
      </c>
      <c r="IG287" t="s">
        <v>358</v>
      </c>
      <c r="IH287" t="s">
        <v>311</v>
      </c>
      <c r="IK287">
        <v>-2</v>
      </c>
      <c r="IL287" t="s">
        <v>278</v>
      </c>
      <c r="IM287" t="s">
        <v>279</v>
      </c>
      <c r="IN287" t="s">
        <v>468</v>
      </c>
      <c r="IP287" t="s">
        <v>503</v>
      </c>
    </row>
    <row r="288" spans="1:250" x14ac:dyDescent="0.35">
      <c r="A288">
        <v>16451</v>
      </c>
      <c r="B288">
        <v>-922729984</v>
      </c>
      <c r="C288">
        <v>1837</v>
      </c>
      <c r="D288" t="s">
        <v>272</v>
      </c>
      <c r="E288" t="s">
        <v>273</v>
      </c>
      <c r="F288">
        <v>13794</v>
      </c>
      <c r="G288" t="s">
        <v>274</v>
      </c>
      <c r="H288" t="s">
        <v>275</v>
      </c>
      <c r="I288">
        <v>513</v>
      </c>
      <c r="J288" t="s">
        <v>545</v>
      </c>
      <c r="K288" t="s">
        <v>546</v>
      </c>
      <c r="L288">
        <v>38311</v>
      </c>
      <c r="M288" t="s">
        <v>358</v>
      </c>
      <c r="N288" t="s">
        <v>359</v>
      </c>
      <c r="O288">
        <v>38311</v>
      </c>
      <c r="P288" t="s">
        <v>358</v>
      </c>
      <c r="Q288" t="s">
        <v>359</v>
      </c>
      <c r="R288" t="s">
        <v>513</v>
      </c>
      <c r="S288" s="43">
        <v>48.57</v>
      </c>
      <c r="U288" s="43">
        <v>21</v>
      </c>
      <c r="IF288">
        <v>38311</v>
      </c>
      <c r="IG288" t="s">
        <v>358</v>
      </c>
      <c r="IH288" t="s">
        <v>311</v>
      </c>
      <c r="IK288">
        <v>-2</v>
      </c>
      <c r="IL288" t="s">
        <v>278</v>
      </c>
      <c r="IM288" t="s">
        <v>279</v>
      </c>
      <c r="IN288" t="s">
        <v>468</v>
      </c>
      <c r="IP288" t="s">
        <v>503</v>
      </c>
    </row>
    <row r="289" spans="1:250" x14ac:dyDescent="0.35">
      <c r="A289">
        <v>16452</v>
      </c>
      <c r="B289">
        <v>-922729984</v>
      </c>
      <c r="C289">
        <v>1837</v>
      </c>
      <c r="D289" t="s">
        <v>272</v>
      </c>
      <c r="E289" t="s">
        <v>273</v>
      </c>
      <c r="F289">
        <v>13794</v>
      </c>
      <c r="G289" t="s">
        <v>274</v>
      </c>
      <c r="H289" t="s">
        <v>275</v>
      </c>
      <c r="I289">
        <v>509</v>
      </c>
      <c r="J289" t="s">
        <v>547</v>
      </c>
      <c r="K289" t="s">
        <v>548</v>
      </c>
      <c r="L289">
        <v>38311</v>
      </c>
      <c r="M289" t="s">
        <v>358</v>
      </c>
      <c r="N289" t="s">
        <v>359</v>
      </c>
      <c r="O289">
        <v>38311</v>
      </c>
      <c r="P289" t="s">
        <v>358</v>
      </c>
      <c r="Q289" t="s">
        <v>359</v>
      </c>
      <c r="R289" t="s">
        <v>513</v>
      </c>
      <c r="S289" s="43">
        <v>37.32</v>
      </c>
      <c r="U289" s="43">
        <v>21</v>
      </c>
      <c r="IF289">
        <v>38311</v>
      </c>
      <c r="IG289" t="s">
        <v>358</v>
      </c>
      <c r="IH289" t="s">
        <v>311</v>
      </c>
      <c r="IK289">
        <v>-2</v>
      </c>
      <c r="IL289" t="s">
        <v>278</v>
      </c>
      <c r="IM289" t="s">
        <v>279</v>
      </c>
      <c r="IN289" t="s">
        <v>468</v>
      </c>
      <c r="IP289" t="s">
        <v>503</v>
      </c>
    </row>
    <row r="290" spans="1:250" x14ac:dyDescent="0.35">
      <c r="A290">
        <v>16453</v>
      </c>
      <c r="B290">
        <v>-922729984</v>
      </c>
      <c r="C290">
        <v>1837</v>
      </c>
      <c r="D290" t="s">
        <v>272</v>
      </c>
      <c r="E290" t="s">
        <v>273</v>
      </c>
      <c r="F290">
        <v>13794</v>
      </c>
      <c r="G290" t="s">
        <v>274</v>
      </c>
      <c r="H290" t="s">
        <v>275</v>
      </c>
      <c r="I290">
        <v>507</v>
      </c>
      <c r="J290" t="s">
        <v>549</v>
      </c>
      <c r="K290" t="s">
        <v>550</v>
      </c>
      <c r="L290">
        <v>38311</v>
      </c>
      <c r="M290" t="s">
        <v>358</v>
      </c>
      <c r="N290" t="s">
        <v>359</v>
      </c>
      <c r="O290">
        <v>38311</v>
      </c>
      <c r="P290" t="s">
        <v>358</v>
      </c>
      <c r="Q290" t="s">
        <v>359</v>
      </c>
      <c r="R290" t="s">
        <v>513</v>
      </c>
      <c r="S290" s="43">
        <v>61.24</v>
      </c>
      <c r="U290" s="43">
        <v>21</v>
      </c>
      <c r="IF290">
        <v>38311</v>
      </c>
      <c r="IG290" t="s">
        <v>358</v>
      </c>
      <c r="IH290" t="s">
        <v>311</v>
      </c>
      <c r="IK290">
        <v>-2</v>
      </c>
      <c r="IL290" t="s">
        <v>278</v>
      </c>
      <c r="IM290" t="s">
        <v>279</v>
      </c>
      <c r="IN290" t="s">
        <v>468</v>
      </c>
      <c r="IP290" t="s">
        <v>503</v>
      </c>
    </row>
    <row r="291" spans="1:250" x14ac:dyDescent="0.35">
      <c r="A291">
        <v>16454</v>
      </c>
      <c r="B291">
        <v>-922729984</v>
      </c>
      <c r="C291">
        <v>1837</v>
      </c>
      <c r="D291" t="s">
        <v>272</v>
      </c>
      <c r="E291" t="s">
        <v>273</v>
      </c>
      <c r="F291">
        <v>35467</v>
      </c>
      <c r="G291" t="s">
        <v>337</v>
      </c>
      <c r="H291" t="s">
        <v>338</v>
      </c>
      <c r="I291">
        <v>528</v>
      </c>
      <c r="J291" t="s">
        <v>531</v>
      </c>
      <c r="K291" t="s">
        <v>532</v>
      </c>
      <c r="L291">
        <v>35556</v>
      </c>
      <c r="M291" t="s">
        <v>339</v>
      </c>
      <c r="N291" t="s">
        <v>340</v>
      </c>
      <c r="O291">
        <v>35556</v>
      </c>
      <c r="P291" t="s">
        <v>339</v>
      </c>
      <c r="Q291" t="s">
        <v>340</v>
      </c>
      <c r="R291" t="s">
        <v>513</v>
      </c>
      <c r="S291" s="43">
        <v>-34.549999999999997</v>
      </c>
      <c r="U291" s="43">
        <v>21</v>
      </c>
      <c r="IF291">
        <v>35556</v>
      </c>
      <c r="IG291" t="s">
        <v>339</v>
      </c>
      <c r="IH291" t="s">
        <v>341</v>
      </c>
      <c r="IK291">
        <v>-2</v>
      </c>
      <c r="IL291" t="s">
        <v>278</v>
      </c>
      <c r="IM291" t="s">
        <v>279</v>
      </c>
      <c r="IN291" t="s">
        <v>500</v>
      </c>
      <c r="IP291" t="s">
        <v>501</v>
      </c>
    </row>
    <row r="292" spans="1:250" x14ac:dyDescent="0.35">
      <c r="A292">
        <v>16455</v>
      </c>
      <c r="B292">
        <v>-922729984</v>
      </c>
      <c r="C292">
        <v>1837</v>
      </c>
      <c r="D292" t="s">
        <v>272</v>
      </c>
      <c r="E292" t="s">
        <v>273</v>
      </c>
      <c r="F292">
        <v>35467</v>
      </c>
      <c r="G292" t="s">
        <v>337</v>
      </c>
      <c r="H292" t="s">
        <v>338</v>
      </c>
      <c r="I292">
        <v>527</v>
      </c>
      <c r="J292" t="s">
        <v>535</v>
      </c>
      <c r="K292" t="s">
        <v>536</v>
      </c>
      <c r="L292">
        <v>35556</v>
      </c>
      <c r="M292" t="s">
        <v>339</v>
      </c>
      <c r="N292" t="s">
        <v>340</v>
      </c>
      <c r="O292">
        <v>35556</v>
      </c>
      <c r="P292" t="s">
        <v>339</v>
      </c>
      <c r="Q292" t="s">
        <v>340</v>
      </c>
      <c r="R292" t="s">
        <v>513</v>
      </c>
      <c r="S292" s="43">
        <v>7135.45</v>
      </c>
      <c r="U292" s="43">
        <v>21</v>
      </c>
      <c r="IF292">
        <v>35556</v>
      </c>
      <c r="IG292" t="s">
        <v>339</v>
      </c>
      <c r="IH292" t="s">
        <v>341</v>
      </c>
      <c r="IK292">
        <v>-2</v>
      </c>
      <c r="IL292" t="s">
        <v>278</v>
      </c>
      <c r="IM292" t="s">
        <v>279</v>
      </c>
      <c r="IN292" t="s">
        <v>500</v>
      </c>
      <c r="IP292" t="s">
        <v>501</v>
      </c>
    </row>
    <row r="293" spans="1:250" x14ac:dyDescent="0.35">
      <c r="A293">
        <v>16456</v>
      </c>
      <c r="B293">
        <v>-922729984</v>
      </c>
      <c r="C293">
        <v>1837</v>
      </c>
      <c r="D293" t="s">
        <v>272</v>
      </c>
      <c r="E293" t="s">
        <v>273</v>
      </c>
      <c r="F293">
        <v>19011</v>
      </c>
      <c r="G293" t="s">
        <v>318</v>
      </c>
      <c r="H293" t="s">
        <v>319</v>
      </c>
      <c r="I293">
        <v>507</v>
      </c>
      <c r="J293" t="s">
        <v>549</v>
      </c>
      <c r="K293" t="s">
        <v>550</v>
      </c>
      <c r="L293">
        <v>38311</v>
      </c>
      <c r="M293" t="s">
        <v>358</v>
      </c>
      <c r="N293" t="s">
        <v>359</v>
      </c>
      <c r="O293">
        <v>38311</v>
      </c>
      <c r="P293" t="s">
        <v>358</v>
      </c>
      <c r="Q293" t="s">
        <v>359</v>
      </c>
      <c r="R293" t="s">
        <v>513</v>
      </c>
      <c r="S293" s="43">
        <v>33.049999999999997</v>
      </c>
      <c r="U293" s="43">
        <v>21</v>
      </c>
      <c r="IF293">
        <v>38311</v>
      </c>
      <c r="IG293" t="s">
        <v>358</v>
      </c>
      <c r="IH293" t="s">
        <v>322</v>
      </c>
      <c r="IK293">
        <v>-2</v>
      </c>
      <c r="IL293" t="s">
        <v>278</v>
      </c>
      <c r="IM293" t="s">
        <v>279</v>
      </c>
      <c r="IN293" t="s">
        <v>484</v>
      </c>
      <c r="IP293" t="s">
        <v>502</v>
      </c>
    </row>
    <row r="294" spans="1:250" x14ac:dyDescent="0.35">
      <c r="A294">
        <v>16457</v>
      </c>
      <c r="B294">
        <v>-922729984</v>
      </c>
      <c r="C294">
        <v>1837</v>
      </c>
      <c r="D294" t="s">
        <v>272</v>
      </c>
      <c r="E294" t="s">
        <v>273</v>
      </c>
      <c r="F294">
        <v>13794</v>
      </c>
      <c r="G294" t="s">
        <v>274</v>
      </c>
      <c r="H294" t="s">
        <v>275</v>
      </c>
      <c r="I294">
        <v>528</v>
      </c>
      <c r="J294" t="s">
        <v>531</v>
      </c>
      <c r="K294" t="s">
        <v>532</v>
      </c>
      <c r="L294">
        <v>38311</v>
      </c>
      <c r="M294" t="s">
        <v>358</v>
      </c>
      <c r="N294" t="s">
        <v>359</v>
      </c>
      <c r="O294">
        <v>38311</v>
      </c>
      <c r="P294" t="s">
        <v>358</v>
      </c>
      <c r="Q294" t="s">
        <v>359</v>
      </c>
      <c r="R294" t="s">
        <v>513</v>
      </c>
      <c r="S294" s="43">
        <v>72.86</v>
      </c>
      <c r="U294" s="43">
        <v>21</v>
      </c>
      <c r="IF294">
        <v>38311</v>
      </c>
      <c r="IG294" t="s">
        <v>358</v>
      </c>
      <c r="IH294" t="s">
        <v>311</v>
      </c>
      <c r="IK294">
        <v>-2</v>
      </c>
      <c r="IL294" t="s">
        <v>278</v>
      </c>
      <c r="IM294" t="s">
        <v>279</v>
      </c>
      <c r="IN294" t="s">
        <v>468</v>
      </c>
      <c r="IP294" t="s">
        <v>503</v>
      </c>
    </row>
    <row r="295" spans="1:250" x14ac:dyDescent="0.35">
      <c r="A295">
        <v>16458</v>
      </c>
      <c r="B295">
        <v>-922729984</v>
      </c>
      <c r="C295">
        <v>1837</v>
      </c>
      <c r="D295" t="s">
        <v>272</v>
      </c>
      <c r="E295" t="s">
        <v>273</v>
      </c>
      <c r="F295">
        <v>13794</v>
      </c>
      <c r="G295" t="s">
        <v>274</v>
      </c>
      <c r="H295" t="s">
        <v>275</v>
      </c>
      <c r="I295">
        <v>527</v>
      </c>
      <c r="J295" t="s">
        <v>535</v>
      </c>
      <c r="K295" t="s">
        <v>536</v>
      </c>
      <c r="L295">
        <v>38311</v>
      </c>
      <c r="M295" t="s">
        <v>358</v>
      </c>
      <c r="N295" t="s">
        <v>359</v>
      </c>
      <c r="O295">
        <v>38311</v>
      </c>
      <c r="P295" t="s">
        <v>358</v>
      </c>
      <c r="Q295" t="s">
        <v>359</v>
      </c>
      <c r="R295" t="s">
        <v>513</v>
      </c>
      <c r="S295" s="43">
        <v>53.24</v>
      </c>
      <c r="U295" s="43">
        <v>21</v>
      </c>
      <c r="IF295">
        <v>38311</v>
      </c>
      <c r="IG295" t="s">
        <v>358</v>
      </c>
      <c r="IH295" t="s">
        <v>311</v>
      </c>
      <c r="IK295">
        <v>-2</v>
      </c>
      <c r="IL295" t="s">
        <v>278</v>
      </c>
      <c r="IM295" t="s">
        <v>279</v>
      </c>
      <c r="IN295" t="s">
        <v>468</v>
      </c>
      <c r="IP295" t="s">
        <v>503</v>
      </c>
    </row>
    <row r="296" spans="1:250" x14ac:dyDescent="0.35">
      <c r="A296">
        <v>16459</v>
      </c>
      <c r="B296">
        <v>-922729984</v>
      </c>
      <c r="C296">
        <v>1837</v>
      </c>
      <c r="D296" t="s">
        <v>272</v>
      </c>
      <c r="E296" t="s">
        <v>273</v>
      </c>
      <c r="F296">
        <v>13794</v>
      </c>
      <c r="G296" t="s">
        <v>274</v>
      </c>
      <c r="H296" t="s">
        <v>275</v>
      </c>
      <c r="I296">
        <v>523</v>
      </c>
      <c r="J296" t="s">
        <v>537</v>
      </c>
      <c r="K296" t="s">
        <v>538</v>
      </c>
      <c r="L296">
        <v>38311</v>
      </c>
      <c r="M296" t="s">
        <v>358</v>
      </c>
      <c r="N296" t="s">
        <v>359</v>
      </c>
      <c r="O296">
        <v>38311</v>
      </c>
      <c r="P296" t="s">
        <v>358</v>
      </c>
      <c r="Q296" t="s">
        <v>359</v>
      </c>
      <c r="R296" t="s">
        <v>513</v>
      </c>
      <c r="S296" s="43">
        <v>61.07</v>
      </c>
      <c r="U296" s="43">
        <v>21</v>
      </c>
      <c r="IF296">
        <v>38311</v>
      </c>
      <c r="IG296" t="s">
        <v>358</v>
      </c>
      <c r="IH296" t="s">
        <v>311</v>
      </c>
      <c r="IK296">
        <v>-2</v>
      </c>
      <c r="IL296" t="s">
        <v>278</v>
      </c>
      <c r="IM296" t="s">
        <v>279</v>
      </c>
      <c r="IN296" t="s">
        <v>468</v>
      </c>
      <c r="IP296" t="s">
        <v>503</v>
      </c>
    </row>
    <row r="297" spans="1:250" x14ac:dyDescent="0.35">
      <c r="A297">
        <v>16460</v>
      </c>
      <c r="B297">
        <v>-922729984</v>
      </c>
      <c r="C297">
        <v>1837</v>
      </c>
      <c r="D297" t="s">
        <v>272</v>
      </c>
      <c r="E297" t="s">
        <v>273</v>
      </c>
      <c r="F297">
        <v>13794</v>
      </c>
      <c r="G297" t="s">
        <v>274</v>
      </c>
      <c r="H297" t="s">
        <v>275</v>
      </c>
      <c r="I297">
        <v>521</v>
      </c>
      <c r="J297" t="s">
        <v>539</v>
      </c>
      <c r="K297" t="s">
        <v>540</v>
      </c>
      <c r="L297">
        <v>38311</v>
      </c>
      <c r="M297" t="s">
        <v>358</v>
      </c>
      <c r="N297" t="s">
        <v>359</v>
      </c>
      <c r="O297">
        <v>38311</v>
      </c>
      <c r="P297" t="s">
        <v>358</v>
      </c>
      <c r="Q297" t="s">
        <v>359</v>
      </c>
      <c r="R297" t="s">
        <v>513</v>
      </c>
      <c r="S297" s="43">
        <v>62.92</v>
      </c>
      <c r="U297" s="43">
        <v>21</v>
      </c>
      <c r="IF297">
        <v>38311</v>
      </c>
      <c r="IG297" t="s">
        <v>358</v>
      </c>
      <c r="IH297" t="s">
        <v>311</v>
      </c>
      <c r="IK297">
        <v>-2</v>
      </c>
      <c r="IL297" t="s">
        <v>278</v>
      </c>
      <c r="IM297" t="s">
        <v>279</v>
      </c>
      <c r="IN297" t="s">
        <v>468</v>
      </c>
      <c r="IP297" t="s">
        <v>503</v>
      </c>
    </row>
    <row r="298" spans="1:250" x14ac:dyDescent="0.35">
      <c r="A298">
        <v>16461</v>
      </c>
      <c r="B298">
        <v>-922729984</v>
      </c>
      <c r="C298">
        <v>1837</v>
      </c>
      <c r="D298" t="s">
        <v>272</v>
      </c>
      <c r="E298" t="s">
        <v>273</v>
      </c>
      <c r="F298">
        <v>13794</v>
      </c>
      <c r="G298" t="s">
        <v>274</v>
      </c>
      <c r="H298" t="s">
        <v>275</v>
      </c>
      <c r="I298">
        <v>519</v>
      </c>
      <c r="J298" t="s">
        <v>541</v>
      </c>
      <c r="K298" t="s">
        <v>542</v>
      </c>
      <c r="L298">
        <v>38311</v>
      </c>
      <c r="M298" t="s">
        <v>358</v>
      </c>
      <c r="N298" t="s">
        <v>359</v>
      </c>
      <c r="O298">
        <v>38311</v>
      </c>
      <c r="P298" t="s">
        <v>358</v>
      </c>
      <c r="Q298" t="s">
        <v>359</v>
      </c>
      <c r="R298" t="s">
        <v>513</v>
      </c>
      <c r="S298" s="43">
        <v>67.37</v>
      </c>
      <c r="U298" s="43">
        <v>21</v>
      </c>
      <c r="IF298">
        <v>38311</v>
      </c>
      <c r="IG298" t="s">
        <v>358</v>
      </c>
      <c r="IH298" t="s">
        <v>311</v>
      </c>
      <c r="IK298">
        <v>-2</v>
      </c>
      <c r="IL298" t="s">
        <v>278</v>
      </c>
      <c r="IM298" t="s">
        <v>279</v>
      </c>
      <c r="IN298" t="s">
        <v>468</v>
      </c>
      <c r="IP298" t="s">
        <v>503</v>
      </c>
    </row>
    <row r="299" spans="1:250" x14ac:dyDescent="0.35">
      <c r="A299">
        <v>16462</v>
      </c>
      <c r="B299">
        <v>-922729984</v>
      </c>
      <c r="C299">
        <v>1837</v>
      </c>
      <c r="D299" t="s">
        <v>272</v>
      </c>
      <c r="E299" t="s">
        <v>273</v>
      </c>
      <c r="F299">
        <v>19011</v>
      </c>
      <c r="G299" t="s">
        <v>318</v>
      </c>
      <c r="H299" t="s">
        <v>319</v>
      </c>
      <c r="I299">
        <v>523</v>
      </c>
      <c r="J299" t="s">
        <v>537</v>
      </c>
      <c r="K299" t="s">
        <v>538</v>
      </c>
      <c r="L299">
        <v>38311</v>
      </c>
      <c r="M299" t="s">
        <v>358</v>
      </c>
      <c r="N299" t="s">
        <v>359</v>
      </c>
      <c r="O299">
        <v>38311</v>
      </c>
      <c r="P299" t="s">
        <v>358</v>
      </c>
      <c r="Q299" t="s">
        <v>359</v>
      </c>
      <c r="R299" t="s">
        <v>513</v>
      </c>
      <c r="S299" s="43">
        <v>84.48</v>
      </c>
      <c r="U299" s="43">
        <v>21</v>
      </c>
      <c r="IF299">
        <v>38311</v>
      </c>
      <c r="IG299" t="s">
        <v>358</v>
      </c>
      <c r="IH299" t="s">
        <v>322</v>
      </c>
      <c r="IK299">
        <v>-2</v>
      </c>
      <c r="IL299" t="s">
        <v>278</v>
      </c>
      <c r="IM299" t="s">
        <v>279</v>
      </c>
      <c r="IN299" t="s">
        <v>484</v>
      </c>
      <c r="IP299" t="s">
        <v>502</v>
      </c>
    </row>
    <row r="300" spans="1:250" x14ac:dyDescent="0.35">
      <c r="A300">
        <v>16463</v>
      </c>
      <c r="B300">
        <v>-922729984</v>
      </c>
      <c r="C300">
        <v>1837</v>
      </c>
      <c r="D300" t="s">
        <v>272</v>
      </c>
      <c r="E300" t="s">
        <v>273</v>
      </c>
      <c r="F300">
        <v>19011</v>
      </c>
      <c r="G300" t="s">
        <v>318</v>
      </c>
      <c r="H300" t="s">
        <v>319</v>
      </c>
      <c r="I300">
        <v>521</v>
      </c>
      <c r="J300" t="s">
        <v>539</v>
      </c>
      <c r="K300" t="s">
        <v>540</v>
      </c>
      <c r="L300">
        <v>38311</v>
      </c>
      <c r="M300" t="s">
        <v>358</v>
      </c>
      <c r="N300" t="s">
        <v>359</v>
      </c>
      <c r="O300">
        <v>38311</v>
      </c>
      <c r="P300" t="s">
        <v>358</v>
      </c>
      <c r="Q300" t="s">
        <v>359</v>
      </c>
      <c r="R300" t="s">
        <v>513</v>
      </c>
      <c r="S300" s="43">
        <v>44.25</v>
      </c>
      <c r="U300" s="43">
        <v>21</v>
      </c>
      <c r="IF300">
        <v>38311</v>
      </c>
      <c r="IG300" t="s">
        <v>358</v>
      </c>
      <c r="IH300" t="s">
        <v>322</v>
      </c>
      <c r="IK300">
        <v>-2</v>
      </c>
      <c r="IL300" t="s">
        <v>278</v>
      </c>
      <c r="IM300" t="s">
        <v>279</v>
      </c>
      <c r="IN300" t="s">
        <v>484</v>
      </c>
      <c r="IP300" t="s">
        <v>502</v>
      </c>
    </row>
    <row r="301" spans="1:250" x14ac:dyDescent="0.35">
      <c r="A301">
        <v>16464</v>
      </c>
      <c r="B301">
        <v>-922729984</v>
      </c>
      <c r="C301">
        <v>1837</v>
      </c>
      <c r="D301" t="s">
        <v>272</v>
      </c>
      <c r="E301" t="s">
        <v>273</v>
      </c>
      <c r="F301">
        <v>19011</v>
      </c>
      <c r="G301" t="s">
        <v>318</v>
      </c>
      <c r="H301" t="s">
        <v>319</v>
      </c>
      <c r="I301">
        <v>519</v>
      </c>
      <c r="J301" t="s">
        <v>541</v>
      </c>
      <c r="K301" t="s">
        <v>542</v>
      </c>
      <c r="L301">
        <v>38311</v>
      </c>
      <c r="M301" t="s">
        <v>358</v>
      </c>
      <c r="N301" t="s">
        <v>359</v>
      </c>
      <c r="O301">
        <v>38311</v>
      </c>
      <c r="P301" t="s">
        <v>358</v>
      </c>
      <c r="Q301" t="s">
        <v>359</v>
      </c>
      <c r="R301" t="s">
        <v>513</v>
      </c>
      <c r="S301" s="43">
        <v>24.59</v>
      </c>
      <c r="U301" s="43">
        <v>21</v>
      </c>
      <c r="IF301">
        <v>38311</v>
      </c>
      <c r="IG301" t="s">
        <v>358</v>
      </c>
      <c r="IH301" t="s">
        <v>322</v>
      </c>
      <c r="IK301">
        <v>-2</v>
      </c>
      <c r="IL301" t="s">
        <v>278</v>
      </c>
      <c r="IM301" t="s">
        <v>279</v>
      </c>
      <c r="IN301" t="s">
        <v>484</v>
      </c>
      <c r="IP301" t="s">
        <v>502</v>
      </c>
    </row>
    <row r="302" spans="1:250" x14ac:dyDescent="0.35">
      <c r="A302">
        <v>16465</v>
      </c>
      <c r="B302">
        <v>-922729984</v>
      </c>
      <c r="C302">
        <v>1837</v>
      </c>
      <c r="D302" t="s">
        <v>272</v>
      </c>
      <c r="E302" t="s">
        <v>273</v>
      </c>
      <c r="F302">
        <v>19011</v>
      </c>
      <c r="G302" t="s">
        <v>318</v>
      </c>
      <c r="H302" t="s">
        <v>319</v>
      </c>
      <c r="I302">
        <v>515</v>
      </c>
      <c r="J302" t="s">
        <v>543</v>
      </c>
      <c r="K302" t="s">
        <v>544</v>
      </c>
      <c r="L302">
        <v>38311</v>
      </c>
      <c r="M302" t="s">
        <v>358</v>
      </c>
      <c r="N302" t="s">
        <v>359</v>
      </c>
      <c r="O302">
        <v>38311</v>
      </c>
      <c r="P302" t="s">
        <v>358</v>
      </c>
      <c r="Q302" t="s">
        <v>359</v>
      </c>
      <c r="R302" t="s">
        <v>513</v>
      </c>
      <c r="S302" s="43">
        <v>188.54</v>
      </c>
      <c r="U302" s="43">
        <v>21</v>
      </c>
      <c r="IF302">
        <v>38311</v>
      </c>
      <c r="IG302" t="s">
        <v>358</v>
      </c>
      <c r="IH302" t="s">
        <v>322</v>
      </c>
      <c r="IK302">
        <v>-2</v>
      </c>
      <c r="IL302" t="s">
        <v>278</v>
      </c>
      <c r="IM302" t="s">
        <v>279</v>
      </c>
      <c r="IN302" t="s">
        <v>484</v>
      </c>
      <c r="IP302" t="s">
        <v>502</v>
      </c>
    </row>
    <row r="303" spans="1:250" x14ac:dyDescent="0.35">
      <c r="A303">
        <v>16466</v>
      </c>
      <c r="B303">
        <v>-922729984</v>
      </c>
      <c r="C303">
        <v>1837</v>
      </c>
      <c r="D303" t="s">
        <v>272</v>
      </c>
      <c r="E303" t="s">
        <v>273</v>
      </c>
      <c r="F303">
        <v>19011</v>
      </c>
      <c r="G303" t="s">
        <v>318</v>
      </c>
      <c r="H303" t="s">
        <v>319</v>
      </c>
      <c r="I303">
        <v>513</v>
      </c>
      <c r="J303" t="s">
        <v>545</v>
      </c>
      <c r="K303" t="s">
        <v>546</v>
      </c>
      <c r="L303">
        <v>38311</v>
      </c>
      <c r="M303" t="s">
        <v>358</v>
      </c>
      <c r="N303" t="s">
        <v>359</v>
      </c>
      <c r="O303">
        <v>38311</v>
      </c>
      <c r="P303" t="s">
        <v>358</v>
      </c>
      <c r="Q303" t="s">
        <v>359</v>
      </c>
      <c r="R303" t="s">
        <v>513</v>
      </c>
      <c r="S303" s="43">
        <v>159.21</v>
      </c>
      <c r="U303" s="43">
        <v>21</v>
      </c>
      <c r="IF303">
        <v>38311</v>
      </c>
      <c r="IG303" t="s">
        <v>358</v>
      </c>
      <c r="IH303" t="s">
        <v>322</v>
      </c>
      <c r="IK303">
        <v>-2</v>
      </c>
      <c r="IL303" t="s">
        <v>278</v>
      </c>
      <c r="IM303" t="s">
        <v>279</v>
      </c>
      <c r="IN303" t="s">
        <v>484</v>
      </c>
      <c r="IP303" t="s">
        <v>502</v>
      </c>
    </row>
    <row r="304" spans="1:250" x14ac:dyDescent="0.35">
      <c r="A304">
        <v>16467</v>
      </c>
      <c r="B304">
        <v>-922729984</v>
      </c>
      <c r="C304">
        <v>1837</v>
      </c>
      <c r="D304" t="s">
        <v>272</v>
      </c>
      <c r="E304" t="s">
        <v>273</v>
      </c>
      <c r="F304">
        <v>19011</v>
      </c>
      <c r="G304" t="s">
        <v>318</v>
      </c>
      <c r="H304" t="s">
        <v>319</v>
      </c>
      <c r="I304">
        <v>509</v>
      </c>
      <c r="J304" t="s">
        <v>547</v>
      </c>
      <c r="K304" t="s">
        <v>548</v>
      </c>
      <c r="L304">
        <v>38311</v>
      </c>
      <c r="M304" t="s">
        <v>358</v>
      </c>
      <c r="N304" t="s">
        <v>359</v>
      </c>
      <c r="O304">
        <v>38311</v>
      </c>
      <c r="P304" t="s">
        <v>358</v>
      </c>
      <c r="Q304" t="s">
        <v>359</v>
      </c>
      <c r="R304" t="s">
        <v>513</v>
      </c>
      <c r="S304" s="43">
        <v>39.42</v>
      </c>
      <c r="U304" s="43">
        <v>21</v>
      </c>
      <c r="IF304">
        <v>38311</v>
      </c>
      <c r="IG304" t="s">
        <v>358</v>
      </c>
      <c r="IH304" t="s">
        <v>322</v>
      </c>
      <c r="IK304">
        <v>-2</v>
      </c>
      <c r="IL304" t="s">
        <v>278</v>
      </c>
      <c r="IM304" t="s">
        <v>279</v>
      </c>
      <c r="IN304" t="s">
        <v>484</v>
      </c>
      <c r="IP304" t="s">
        <v>502</v>
      </c>
    </row>
    <row r="305" spans="1:250" x14ac:dyDescent="0.35">
      <c r="A305">
        <v>16468</v>
      </c>
      <c r="B305">
        <v>-922729984</v>
      </c>
      <c r="C305">
        <v>1837</v>
      </c>
      <c r="D305" t="s">
        <v>272</v>
      </c>
      <c r="E305" t="s">
        <v>273</v>
      </c>
      <c r="F305">
        <v>13794</v>
      </c>
      <c r="G305" t="s">
        <v>274</v>
      </c>
      <c r="H305" t="s">
        <v>275</v>
      </c>
      <c r="I305">
        <v>515</v>
      </c>
      <c r="J305" t="s">
        <v>543</v>
      </c>
      <c r="K305" t="s">
        <v>544</v>
      </c>
      <c r="L305">
        <v>39215</v>
      </c>
      <c r="M305" t="s">
        <v>374</v>
      </c>
      <c r="N305" t="s">
        <v>375</v>
      </c>
      <c r="O305">
        <v>39215</v>
      </c>
      <c r="P305" t="s">
        <v>374</v>
      </c>
      <c r="Q305" t="s">
        <v>375</v>
      </c>
      <c r="R305" t="s">
        <v>513</v>
      </c>
      <c r="S305" s="43">
        <v>142.81</v>
      </c>
      <c r="U305" s="43">
        <v>21</v>
      </c>
      <c r="IF305">
        <v>39215</v>
      </c>
      <c r="IG305" t="s">
        <v>374</v>
      </c>
      <c r="IH305" t="s">
        <v>311</v>
      </c>
      <c r="IK305">
        <v>-2</v>
      </c>
      <c r="IL305" t="s">
        <v>278</v>
      </c>
      <c r="IM305" t="s">
        <v>279</v>
      </c>
      <c r="IN305" t="s">
        <v>468</v>
      </c>
      <c r="IP305" t="s">
        <v>504</v>
      </c>
    </row>
    <row r="306" spans="1:250" x14ac:dyDescent="0.35">
      <c r="A306">
        <v>16469</v>
      </c>
      <c r="B306">
        <v>-922729984</v>
      </c>
      <c r="C306">
        <v>1837</v>
      </c>
      <c r="D306" t="s">
        <v>272</v>
      </c>
      <c r="E306" t="s">
        <v>273</v>
      </c>
      <c r="F306">
        <v>13794</v>
      </c>
      <c r="G306" t="s">
        <v>274</v>
      </c>
      <c r="H306" t="s">
        <v>275</v>
      </c>
      <c r="I306">
        <v>513</v>
      </c>
      <c r="J306" t="s">
        <v>545</v>
      </c>
      <c r="K306" t="s">
        <v>546</v>
      </c>
      <c r="L306">
        <v>39215</v>
      </c>
      <c r="M306" t="s">
        <v>374</v>
      </c>
      <c r="N306" t="s">
        <v>375</v>
      </c>
      <c r="O306">
        <v>39215</v>
      </c>
      <c r="P306" t="s">
        <v>374</v>
      </c>
      <c r="Q306" t="s">
        <v>375</v>
      </c>
      <c r="R306" t="s">
        <v>513</v>
      </c>
      <c r="S306" s="43">
        <v>191.56</v>
      </c>
      <c r="U306" s="43">
        <v>21</v>
      </c>
      <c r="IF306">
        <v>39215</v>
      </c>
      <c r="IG306" t="s">
        <v>374</v>
      </c>
      <c r="IH306" t="s">
        <v>311</v>
      </c>
      <c r="IK306">
        <v>-2</v>
      </c>
      <c r="IL306" t="s">
        <v>278</v>
      </c>
      <c r="IM306" t="s">
        <v>279</v>
      </c>
      <c r="IN306" t="s">
        <v>468</v>
      </c>
      <c r="IP306" t="s">
        <v>504</v>
      </c>
    </row>
    <row r="307" spans="1:250" x14ac:dyDescent="0.35">
      <c r="A307">
        <v>16470</v>
      </c>
      <c r="B307">
        <v>-922729984</v>
      </c>
      <c r="C307">
        <v>1837</v>
      </c>
      <c r="D307" t="s">
        <v>272</v>
      </c>
      <c r="E307" t="s">
        <v>273</v>
      </c>
      <c r="F307">
        <v>13794</v>
      </c>
      <c r="G307" t="s">
        <v>274</v>
      </c>
      <c r="H307" t="s">
        <v>275</v>
      </c>
      <c r="I307">
        <v>509</v>
      </c>
      <c r="J307" t="s">
        <v>547</v>
      </c>
      <c r="K307" t="s">
        <v>548</v>
      </c>
      <c r="L307">
        <v>39215</v>
      </c>
      <c r="M307" t="s">
        <v>374</v>
      </c>
      <c r="N307" t="s">
        <v>375</v>
      </c>
      <c r="O307">
        <v>39215</v>
      </c>
      <c r="P307" t="s">
        <v>374</v>
      </c>
      <c r="Q307" t="s">
        <v>375</v>
      </c>
      <c r="R307" t="s">
        <v>513</v>
      </c>
      <c r="S307" s="43">
        <v>147.19999999999999</v>
      </c>
      <c r="U307" s="43">
        <v>21</v>
      </c>
      <c r="IF307">
        <v>39215</v>
      </c>
      <c r="IG307" t="s">
        <v>374</v>
      </c>
      <c r="IH307" t="s">
        <v>311</v>
      </c>
      <c r="IK307">
        <v>-2</v>
      </c>
      <c r="IL307" t="s">
        <v>278</v>
      </c>
      <c r="IM307" t="s">
        <v>279</v>
      </c>
      <c r="IN307" t="s">
        <v>468</v>
      </c>
      <c r="IP307" t="s">
        <v>504</v>
      </c>
    </row>
    <row r="308" spans="1:250" x14ac:dyDescent="0.35">
      <c r="A308">
        <v>16471</v>
      </c>
      <c r="B308">
        <v>-922729984</v>
      </c>
      <c r="C308">
        <v>1837</v>
      </c>
      <c r="D308" t="s">
        <v>272</v>
      </c>
      <c r="E308" t="s">
        <v>273</v>
      </c>
      <c r="F308">
        <v>13794</v>
      </c>
      <c r="G308" t="s">
        <v>274</v>
      </c>
      <c r="H308" t="s">
        <v>275</v>
      </c>
      <c r="I308">
        <v>507</v>
      </c>
      <c r="J308" t="s">
        <v>549</v>
      </c>
      <c r="K308" t="s">
        <v>550</v>
      </c>
      <c r="L308">
        <v>39215</v>
      </c>
      <c r="M308" t="s">
        <v>374</v>
      </c>
      <c r="N308" t="s">
        <v>375</v>
      </c>
      <c r="O308">
        <v>39215</v>
      </c>
      <c r="P308" t="s">
        <v>374</v>
      </c>
      <c r="Q308" t="s">
        <v>375</v>
      </c>
      <c r="R308" t="s">
        <v>513</v>
      </c>
      <c r="S308" s="43">
        <v>241.56</v>
      </c>
      <c r="U308" s="43">
        <v>21</v>
      </c>
      <c r="IF308">
        <v>39215</v>
      </c>
      <c r="IG308" t="s">
        <v>374</v>
      </c>
      <c r="IH308" t="s">
        <v>311</v>
      </c>
      <c r="IK308">
        <v>-2</v>
      </c>
      <c r="IL308" t="s">
        <v>278</v>
      </c>
      <c r="IM308" t="s">
        <v>279</v>
      </c>
      <c r="IN308" t="s">
        <v>468</v>
      </c>
      <c r="IP308" t="s">
        <v>504</v>
      </c>
    </row>
    <row r="309" spans="1:250" x14ac:dyDescent="0.35">
      <c r="A309">
        <v>16472</v>
      </c>
      <c r="B309">
        <v>-922729984</v>
      </c>
      <c r="C309">
        <v>1837</v>
      </c>
      <c r="D309" t="s">
        <v>272</v>
      </c>
      <c r="E309" t="s">
        <v>273</v>
      </c>
      <c r="F309">
        <v>19011</v>
      </c>
      <c r="G309" t="s">
        <v>318</v>
      </c>
      <c r="H309" t="s">
        <v>319</v>
      </c>
      <c r="I309">
        <v>528</v>
      </c>
      <c r="J309" t="s">
        <v>531</v>
      </c>
      <c r="K309" t="s">
        <v>532</v>
      </c>
      <c r="L309">
        <v>38311</v>
      </c>
      <c r="M309" t="s">
        <v>358</v>
      </c>
      <c r="N309" t="s">
        <v>359</v>
      </c>
      <c r="O309">
        <v>38311</v>
      </c>
      <c r="P309" t="s">
        <v>358</v>
      </c>
      <c r="Q309" t="s">
        <v>359</v>
      </c>
      <c r="R309" t="s">
        <v>513</v>
      </c>
      <c r="S309" s="43">
        <v>133.26</v>
      </c>
      <c r="U309" s="43">
        <v>21</v>
      </c>
      <c r="IF309">
        <v>38311</v>
      </c>
      <c r="IG309" t="s">
        <v>358</v>
      </c>
      <c r="IH309" t="s">
        <v>322</v>
      </c>
      <c r="IK309">
        <v>-2</v>
      </c>
      <c r="IL309" t="s">
        <v>278</v>
      </c>
      <c r="IM309" t="s">
        <v>279</v>
      </c>
      <c r="IN309" t="s">
        <v>484</v>
      </c>
      <c r="IP309" t="s">
        <v>502</v>
      </c>
    </row>
    <row r="310" spans="1:250" x14ac:dyDescent="0.35">
      <c r="A310">
        <v>16473</v>
      </c>
      <c r="B310">
        <v>-922729984</v>
      </c>
      <c r="C310">
        <v>1837</v>
      </c>
      <c r="D310" t="s">
        <v>272</v>
      </c>
      <c r="E310" t="s">
        <v>273</v>
      </c>
      <c r="F310">
        <v>19011</v>
      </c>
      <c r="G310" t="s">
        <v>318</v>
      </c>
      <c r="H310" t="s">
        <v>319</v>
      </c>
      <c r="I310">
        <v>527</v>
      </c>
      <c r="J310" t="s">
        <v>535</v>
      </c>
      <c r="K310" t="s">
        <v>536</v>
      </c>
      <c r="L310">
        <v>38311</v>
      </c>
      <c r="M310" t="s">
        <v>358</v>
      </c>
      <c r="N310" t="s">
        <v>359</v>
      </c>
      <c r="O310">
        <v>38311</v>
      </c>
      <c r="P310" t="s">
        <v>358</v>
      </c>
      <c r="Q310" t="s">
        <v>359</v>
      </c>
      <c r="R310" t="s">
        <v>513</v>
      </c>
      <c r="S310" s="43">
        <v>42.42</v>
      </c>
      <c r="U310" s="43">
        <v>21</v>
      </c>
      <c r="IF310">
        <v>38311</v>
      </c>
      <c r="IG310" t="s">
        <v>358</v>
      </c>
      <c r="IH310" t="s">
        <v>322</v>
      </c>
      <c r="IK310">
        <v>-2</v>
      </c>
      <c r="IL310" t="s">
        <v>278</v>
      </c>
      <c r="IM310" t="s">
        <v>279</v>
      </c>
      <c r="IN310" t="s">
        <v>484</v>
      </c>
      <c r="IP310" t="s">
        <v>502</v>
      </c>
    </row>
    <row r="311" spans="1:250" x14ac:dyDescent="0.35">
      <c r="A311">
        <v>16474</v>
      </c>
      <c r="B311">
        <v>-922729984</v>
      </c>
      <c r="C311">
        <v>1837</v>
      </c>
      <c r="D311" t="s">
        <v>272</v>
      </c>
      <c r="E311" t="s">
        <v>273</v>
      </c>
      <c r="F311">
        <v>1848</v>
      </c>
      <c r="G311" t="s">
        <v>285</v>
      </c>
      <c r="H311" t="s">
        <v>273</v>
      </c>
      <c r="I311">
        <v>507</v>
      </c>
      <c r="J311" t="s">
        <v>549</v>
      </c>
      <c r="K311" t="s">
        <v>550</v>
      </c>
      <c r="L311">
        <v>41235</v>
      </c>
      <c r="M311" t="s">
        <v>378</v>
      </c>
      <c r="N311" t="s">
        <v>379</v>
      </c>
      <c r="O311">
        <v>41235</v>
      </c>
      <c r="P311" t="s">
        <v>378</v>
      </c>
      <c r="Q311" t="s">
        <v>379</v>
      </c>
      <c r="R311" t="s">
        <v>513</v>
      </c>
      <c r="S311" s="43">
        <v>6660.19</v>
      </c>
      <c r="U311" s="43">
        <v>21</v>
      </c>
      <c r="IF311">
        <v>41235</v>
      </c>
      <c r="IG311" t="s">
        <v>378</v>
      </c>
      <c r="IH311" t="s">
        <v>287</v>
      </c>
      <c r="IK311">
        <v>-2</v>
      </c>
      <c r="IL311" t="s">
        <v>278</v>
      </c>
      <c r="IM311" t="s">
        <v>279</v>
      </c>
      <c r="IN311" t="s">
        <v>505</v>
      </c>
      <c r="IP311" t="s">
        <v>512</v>
      </c>
    </row>
    <row r="312" spans="1:250" x14ac:dyDescent="0.35">
      <c r="A312">
        <v>16475</v>
      </c>
      <c r="B312">
        <v>-922729984</v>
      </c>
      <c r="C312">
        <v>1837</v>
      </c>
      <c r="D312" t="s">
        <v>272</v>
      </c>
      <c r="E312" t="s">
        <v>273</v>
      </c>
      <c r="F312">
        <v>13794</v>
      </c>
      <c r="G312" t="s">
        <v>274</v>
      </c>
      <c r="H312" t="s">
        <v>275</v>
      </c>
      <c r="I312">
        <v>528</v>
      </c>
      <c r="J312" t="s">
        <v>531</v>
      </c>
      <c r="K312" t="s">
        <v>532</v>
      </c>
      <c r="L312">
        <v>39215</v>
      </c>
      <c r="M312" t="s">
        <v>374</v>
      </c>
      <c r="N312" t="s">
        <v>375</v>
      </c>
      <c r="O312">
        <v>39215</v>
      </c>
      <c r="P312" t="s">
        <v>374</v>
      </c>
      <c r="Q312" t="s">
        <v>375</v>
      </c>
      <c r="R312" t="s">
        <v>513</v>
      </c>
      <c r="S312" s="43">
        <v>287.38</v>
      </c>
      <c r="U312" s="43">
        <v>21</v>
      </c>
      <c r="IF312">
        <v>39215</v>
      </c>
      <c r="IG312" t="s">
        <v>374</v>
      </c>
      <c r="IH312" t="s">
        <v>311</v>
      </c>
      <c r="IK312">
        <v>-2</v>
      </c>
      <c r="IL312" t="s">
        <v>278</v>
      </c>
      <c r="IM312" t="s">
        <v>279</v>
      </c>
      <c r="IN312" t="s">
        <v>468</v>
      </c>
      <c r="IP312" t="s">
        <v>504</v>
      </c>
    </row>
    <row r="313" spans="1:250" x14ac:dyDescent="0.35">
      <c r="A313">
        <v>16476</v>
      </c>
      <c r="B313">
        <v>-922729984</v>
      </c>
      <c r="C313">
        <v>1837</v>
      </c>
      <c r="D313" t="s">
        <v>272</v>
      </c>
      <c r="E313" t="s">
        <v>273</v>
      </c>
      <c r="F313">
        <v>13794</v>
      </c>
      <c r="G313" t="s">
        <v>274</v>
      </c>
      <c r="H313" t="s">
        <v>275</v>
      </c>
      <c r="I313">
        <v>527</v>
      </c>
      <c r="J313" t="s">
        <v>535</v>
      </c>
      <c r="K313" t="s">
        <v>536</v>
      </c>
      <c r="L313">
        <v>39215</v>
      </c>
      <c r="M313" t="s">
        <v>374</v>
      </c>
      <c r="N313" t="s">
        <v>375</v>
      </c>
      <c r="O313">
        <v>39215</v>
      </c>
      <c r="P313" t="s">
        <v>374</v>
      </c>
      <c r="Q313" t="s">
        <v>375</v>
      </c>
      <c r="R313" t="s">
        <v>513</v>
      </c>
      <c r="S313" s="43">
        <v>209.99</v>
      </c>
      <c r="U313" s="43">
        <v>21</v>
      </c>
      <c r="IF313">
        <v>39215</v>
      </c>
      <c r="IG313" t="s">
        <v>374</v>
      </c>
      <c r="IH313" t="s">
        <v>311</v>
      </c>
      <c r="IK313">
        <v>-2</v>
      </c>
      <c r="IL313" t="s">
        <v>278</v>
      </c>
      <c r="IM313" t="s">
        <v>279</v>
      </c>
      <c r="IN313" t="s">
        <v>468</v>
      </c>
      <c r="IP313" t="s">
        <v>504</v>
      </c>
    </row>
    <row r="314" spans="1:250" x14ac:dyDescent="0.35">
      <c r="A314">
        <v>16477</v>
      </c>
      <c r="B314">
        <v>-922729984</v>
      </c>
      <c r="C314">
        <v>1837</v>
      </c>
      <c r="D314" t="s">
        <v>272</v>
      </c>
      <c r="E314" t="s">
        <v>273</v>
      </c>
      <c r="F314">
        <v>13794</v>
      </c>
      <c r="G314" t="s">
        <v>274</v>
      </c>
      <c r="H314" t="s">
        <v>275</v>
      </c>
      <c r="I314">
        <v>523</v>
      </c>
      <c r="J314" t="s">
        <v>537</v>
      </c>
      <c r="K314" t="s">
        <v>538</v>
      </c>
      <c r="L314">
        <v>39215</v>
      </c>
      <c r="M314" t="s">
        <v>374</v>
      </c>
      <c r="N314" t="s">
        <v>375</v>
      </c>
      <c r="O314">
        <v>39215</v>
      </c>
      <c r="P314" t="s">
        <v>374</v>
      </c>
      <c r="Q314" t="s">
        <v>375</v>
      </c>
      <c r="R314" t="s">
        <v>513</v>
      </c>
      <c r="S314" s="43">
        <v>240.87</v>
      </c>
      <c r="U314" s="43">
        <v>21</v>
      </c>
      <c r="IF314">
        <v>39215</v>
      </c>
      <c r="IG314" t="s">
        <v>374</v>
      </c>
      <c r="IH314" t="s">
        <v>311</v>
      </c>
      <c r="IK314">
        <v>-2</v>
      </c>
      <c r="IL314" t="s">
        <v>278</v>
      </c>
      <c r="IM314" t="s">
        <v>279</v>
      </c>
      <c r="IN314" t="s">
        <v>468</v>
      </c>
      <c r="IP314" t="s">
        <v>504</v>
      </c>
    </row>
    <row r="315" spans="1:250" x14ac:dyDescent="0.35">
      <c r="A315">
        <v>16478</v>
      </c>
      <c r="B315">
        <v>-922729984</v>
      </c>
      <c r="C315">
        <v>1837</v>
      </c>
      <c r="D315" t="s">
        <v>272</v>
      </c>
      <c r="E315" t="s">
        <v>273</v>
      </c>
      <c r="F315">
        <v>13794</v>
      </c>
      <c r="G315" t="s">
        <v>274</v>
      </c>
      <c r="H315" t="s">
        <v>275</v>
      </c>
      <c r="I315">
        <v>521</v>
      </c>
      <c r="J315" t="s">
        <v>539</v>
      </c>
      <c r="K315" t="s">
        <v>540</v>
      </c>
      <c r="L315">
        <v>39215</v>
      </c>
      <c r="M315" t="s">
        <v>374</v>
      </c>
      <c r="N315" t="s">
        <v>375</v>
      </c>
      <c r="O315">
        <v>39215</v>
      </c>
      <c r="P315" t="s">
        <v>374</v>
      </c>
      <c r="Q315" t="s">
        <v>375</v>
      </c>
      <c r="R315" t="s">
        <v>513</v>
      </c>
      <c r="S315" s="43">
        <v>248.17</v>
      </c>
      <c r="U315" s="43">
        <v>21</v>
      </c>
      <c r="IF315">
        <v>39215</v>
      </c>
      <c r="IG315" t="s">
        <v>374</v>
      </c>
      <c r="IH315" t="s">
        <v>311</v>
      </c>
      <c r="IK315">
        <v>-2</v>
      </c>
      <c r="IL315" t="s">
        <v>278</v>
      </c>
      <c r="IM315" t="s">
        <v>279</v>
      </c>
      <c r="IN315" t="s">
        <v>468</v>
      </c>
      <c r="IP315" t="s">
        <v>504</v>
      </c>
    </row>
    <row r="316" spans="1:250" x14ac:dyDescent="0.35">
      <c r="A316">
        <v>16479</v>
      </c>
      <c r="B316">
        <v>-922729984</v>
      </c>
      <c r="C316">
        <v>1837</v>
      </c>
      <c r="D316" t="s">
        <v>272</v>
      </c>
      <c r="E316" t="s">
        <v>273</v>
      </c>
      <c r="F316">
        <v>13794</v>
      </c>
      <c r="G316" t="s">
        <v>274</v>
      </c>
      <c r="H316" t="s">
        <v>275</v>
      </c>
      <c r="I316">
        <v>519</v>
      </c>
      <c r="J316" t="s">
        <v>541</v>
      </c>
      <c r="K316" t="s">
        <v>542</v>
      </c>
      <c r="L316">
        <v>39215</v>
      </c>
      <c r="M316" t="s">
        <v>374</v>
      </c>
      <c r="N316" t="s">
        <v>375</v>
      </c>
      <c r="O316">
        <v>39215</v>
      </c>
      <c r="P316" t="s">
        <v>374</v>
      </c>
      <c r="Q316" t="s">
        <v>375</v>
      </c>
      <c r="R316" t="s">
        <v>513</v>
      </c>
      <c r="S316" s="43">
        <v>265.70999999999998</v>
      </c>
      <c r="U316" s="43">
        <v>21</v>
      </c>
      <c r="IF316">
        <v>39215</v>
      </c>
      <c r="IG316" t="s">
        <v>374</v>
      </c>
      <c r="IH316" t="s">
        <v>311</v>
      </c>
      <c r="IK316">
        <v>-2</v>
      </c>
      <c r="IL316" t="s">
        <v>278</v>
      </c>
      <c r="IM316" t="s">
        <v>279</v>
      </c>
      <c r="IN316" t="s">
        <v>468</v>
      </c>
      <c r="IP316" t="s">
        <v>504</v>
      </c>
    </row>
    <row r="317" spans="1:250" x14ac:dyDescent="0.35">
      <c r="A317">
        <v>16480</v>
      </c>
      <c r="B317">
        <v>-922729984</v>
      </c>
      <c r="C317">
        <v>1837</v>
      </c>
      <c r="D317" t="s">
        <v>272</v>
      </c>
      <c r="E317" t="s">
        <v>273</v>
      </c>
      <c r="F317">
        <v>1848</v>
      </c>
      <c r="G317" t="s">
        <v>285</v>
      </c>
      <c r="H317" t="s">
        <v>273</v>
      </c>
      <c r="I317">
        <v>523</v>
      </c>
      <c r="J317" t="s">
        <v>537</v>
      </c>
      <c r="K317" t="s">
        <v>538</v>
      </c>
      <c r="L317">
        <v>41235</v>
      </c>
      <c r="M317" t="s">
        <v>378</v>
      </c>
      <c r="N317" t="s">
        <v>379</v>
      </c>
      <c r="O317">
        <v>41235</v>
      </c>
      <c r="P317" t="s">
        <v>378</v>
      </c>
      <c r="Q317" t="s">
        <v>379</v>
      </c>
      <c r="R317" t="s">
        <v>513</v>
      </c>
      <c r="S317" s="43">
        <v>2259.3200000000002</v>
      </c>
      <c r="U317" s="43">
        <v>21</v>
      </c>
      <c r="IF317">
        <v>41235</v>
      </c>
      <c r="IG317" t="s">
        <v>378</v>
      </c>
      <c r="IH317" t="s">
        <v>287</v>
      </c>
      <c r="IK317">
        <v>-2</v>
      </c>
      <c r="IL317" t="s">
        <v>278</v>
      </c>
      <c r="IM317" t="s">
        <v>279</v>
      </c>
      <c r="IN317" t="s">
        <v>505</v>
      </c>
      <c r="IP317" t="s">
        <v>512</v>
      </c>
    </row>
    <row r="318" spans="1:250" x14ac:dyDescent="0.35">
      <c r="A318">
        <v>16481</v>
      </c>
      <c r="B318">
        <v>-922729984</v>
      </c>
      <c r="C318">
        <v>1837</v>
      </c>
      <c r="D318" t="s">
        <v>272</v>
      </c>
      <c r="E318" t="s">
        <v>273</v>
      </c>
      <c r="F318">
        <v>1848</v>
      </c>
      <c r="G318" t="s">
        <v>285</v>
      </c>
      <c r="H318" t="s">
        <v>273</v>
      </c>
      <c r="I318">
        <v>521</v>
      </c>
      <c r="J318" t="s">
        <v>539</v>
      </c>
      <c r="K318" t="s">
        <v>540</v>
      </c>
      <c r="L318">
        <v>41235</v>
      </c>
      <c r="M318" t="s">
        <v>378</v>
      </c>
      <c r="N318" t="s">
        <v>379</v>
      </c>
      <c r="O318">
        <v>41235</v>
      </c>
      <c r="P318" t="s">
        <v>378</v>
      </c>
      <c r="Q318" t="s">
        <v>379</v>
      </c>
      <c r="R318" t="s">
        <v>513</v>
      </c>
      <c r="S318" s="43">
        <v>8393.31</v>
      </c>
      <c r="U318" s="43">
        <v>21</v>
      </c>
      <c r="IF318">
        <v>41235</v>
      </c>
      <c r="IG318" t="s">
        <v>378</v>
      </c>
      <c r="IH318" t="s">
        <v>287</v>
      </c>
      <c r="IK318">
        <v>-2</v>
      </c>
      <c r="IL318" t="s">
        <v>278</v>
      </c>
      <c r="IM318" t="s">
        <v>279</v>
      </c>
      <c r="IN318" t="s">
        <v>505</v>
      </c>
      <c r="IP318" t="s">
        <v>512</v>
      </c>
    </row>
    <row r="319" spans="1:250" x14ac:dyDescent="0.35">
      <c r="A319">
        <v>16482</v>
      </c>
      <c r="B319">
        <v>-922729984</v>
      </c>
      <c r="C319">
        <v>1837</v>
      </c>
      <c r="D319" t="s">
        <v>272</v>
      </c>
      <c r="E319" t="s">
        <v>273</v>
      </c>
      <c r="F319">
        <v>1848</v>
      </c>
      <c r="G319" t="s">
        <v>285</v>
      </c>
      <c r="H319" t="s">
        <v>273</v>
      </c>
      <c r="I319">
        <v>519</v>
      </c>
      <c r="J319" t="s">
        <v>541</v>
      </c>
      <c r="K319" t="s">
        <v>542</v>
      </c>
      <c r="L319">
        <v>41235</v>
      </c>
      <c r="M319" t="s">
        <v>378</v>
      </c>
      <c r="N319" t="s">
        <v>379</v>
      </c>
      <c r="O319">
        <v>41235</v>
      </c>
      <c r="P319" t="s">
        <v>378</v>
      </c>
      <c r="Q319" t="s">
        <v>379</v>
      </c>
      <c r="R319" t="s">
        <v>513</v>
      </c>
      <c r="S319" s="43">
        <v>15082.37</v>
      </c>
      <c r="U319" s="43">
        <v>21</v>
      </c>
      <c r="IF319">
        <v>41235</v>
      </c>
      <c r="IG319" t="s">
        <v>378</v>
      </c>
      <c r="IH319" t="s">
        <v>287</v>
      </c>
      <c r="IK319">
        <v>-2</v>
      </c>
      <c r="IL319" t="s">
        <v>278</v>
      </c>
      <c r="IM319" t="s">
        <v>279</v>
      </c>
      <c r="IN319" t="s">
        <v>505</v>
      </c>
      <c r="IP319" t="s">
        <v>512</v>
      </c>
    </row>
    <row r="320" spans="1:250" x14ac:dyDescent="0.35">
      <c r="A320">
        <v>16483</v>
      </c>
      <c r="B320">
        <v>-922729984</v>
      </c>
      <c r="C320">
        <v>1837</v>
      </c>
      <c r="D320" t="s">
        <v>272</v>
      </c>
      <c r="E320" t="s">
        <v>273</v>
      </c>
      <c r="F320">
        <v>1848</v>
      </c>
      <c r="G320" t="s">
        <v>285</v>
      </c>
      <c r="H320" t="s">
        <v>273</v>
      </c>
      <c r="I320">
        <v>515</v>
      </c>
      <c r="J320" t="s">
        <v>543</v>
      </c>
      <c r="K320" t="s">
        <v>544</v>
      </c>
      <c r="L320">
        <v>41235</v>
      </c>
      <c r="M320" t="s">
        <v>378</v>
      </c>
      <c r="N320" t="s">
        <v>379</v>
      </c>
      <c r="O320">
        <v>41235</v>
      </c>
      <c r="P320" t="s">
        <v>378</v>
      </c>
      <c r="Q320" t="s">
        <v>379</v>
      </c>
      <c r="R320" t="s">
        <v>513</v>
      </c>
      <c r="S320" s="43">
        <v>10051.91</v>
      </c>
      <c r="U320" s="43">
        <v>21</v>
      </c>
      <c r="IF320">
        <v>41235</v>
      </c>
      <c r="IG320" t="s">
        <v>378</v>
      </c>
      <c r="IH320" t="s">
        <v>287</v>
      </c>
      <c r="IK320">
        <v>-2</v>
      </c>
      <c r="IL320" t="s">
        <v>278</v>
      </c>
      <c r="IM320" t="s">
        <v>279</v>
      </c>
      <c r="IN320" t="s">
        <v>505</v>
      </c>
      <c r="IP320" t="s">
        <v>512</v>
      </c>
    </row>
    <row r="321" spans="1:250" x14ac:dyDescent="0.35">
      <c r="A321">
        <v>16484</v>
      </c>
      <c r="B321">
        <v>-922729984</v>
      </c>
      <c r="C321">
        <v>1837</v>
      </c>
      <c r="D321" t="s">
        <v>272</v>
      </c>
      <c r="E321" t="s">
        <v>273</v>
      </c>
      <c r="F321">
        <v>1848</v>
      </c>
      <c r="G321" t="s">
        <v>285</v>
      </c>
      <c r="H321" t="s">
        <v>273</v>
      </c>
      <c r="I321">
        <v>513</v>
      </c>
      <c r="J321" t="s">
        <v>545</v>
      </c>
      <c r="K321" t="s">
        <v>546</v>
      </c>
      <c r="L321">
        <v>41235</v>
      </c>
      <c r="M321" t="s">
        <v>378</v>
      </c>
      <c r="N321" t="s">
        <v>379</v>
      </c>
      <c r="O321">
        <v>41235</v>
      </c>
      <c r="P321" t="s">
        <v>378</v>
      </c>
      <c r="Q321" t="s">
        <v>379</v>
      </c>
      <c r="R321" t="s">
        <v>513</v>
      </c>
      <c r="S321" s="43">
        <v>271.32</v>
      </c>
      <c r="U321" s="43">
        <v>21</v>
      </c>
      <c r="IF321">
        <v>41235</v>
      </c>
      <c r="IG321" t="s">
        <v>378</v>
      </c>
      <c r="IH321" t="s">
        <v>287</v>
      </c>
      <c r="IK321">
        <v>-2</v>
      </c>
      <c r="IL321" t="s">
        <v>278</v>
      </c>
      <c r="IM321" t="s">
        <v>279</v>
      </c>
      <c r="IN321" t="s">
        <v>505</v>
      </c>
      <c r="IP321" t="s">
        <v>512</v>
      </c>
    </row>
    <row r="322" spans="1:250" x14ac:dyDescent="0.35">
      <c r="A322">
        <v>16485</v>
      </c>
      <c r="B322">
        <v>-922729984</v>
      </c>
      <c r="C322">
        <v>1837</v>
      </c>
      <c r="D322" t="s">
        <v>272</v>
      </c>
      <c r="E322" t="s">
        <v>273</v>
      </c>
      <c r="F322">
        <v>1848</v>
      </c>
      <c r="G322" t="s">
        <v>285</v>
      </c>
      <c r="H322" t="s">
        <v>273</v>
      </c>
      <c r="I322">
        <v>509</v>
      </c>
      <c r="J322" t="s">
        <v>547</v>
      </c>
      <c r="K322" t="s">
        <v>548</v>
      </c>
      <c r="L322">
        <v>41235</v>
      </c>
      <c r="M322" t="s">
        <v>378</v>
      </c>
      <c r="N322" t="s">
        <v>379</v>
      </c>
      <c r="O322">
        <v>41235</v>
      </c>
      <c r="P322" t="s">
        <v>378</v>
      </c>
      <c r="Q322" t="s">
        <v>379</v>
      </c>
      <c r="R322" t="s">
        <v>513</v>
      </c>
      <c r="S322" s="43">
        <v>7360.24</v>
      </c>
      <c r="U322" s="43">
        <v>21</v>
      </c>
      <c r="IF322">
        <v>41235</v>
      </c>
      <c r="IG322" t="s">
        <v>378</v>
      </c>
      <c r="IH322" t="s">
        <v>287</v>
      </c>
      <c r="IK322">
        <v>-2</v>
      </c>
      <c r="IL322" t="s">
        <v>278</v>
      </c>
      <c r="IM322" t="s">
        <v>279</v>
      </c>
      <c r="IN322" t="s">
        <v>505</v>
      </c>
      <c r="IP322" t="s">
        <v>512</v>
      </c>
    </row>
    <row r="323" spans="1:250" x14ac:dyDescent="0.35">
      <c r="A323">
        <v>16486</v>
      </c>
      <c r="B323">
        <v>-922729984</v>
      </c>
      <c r="C323">
        <v>1837</v>
      </c>
      <c r="D323" t="s">
        <v>272</v>
      </c>
      <c r="E323" t="s">
        <v>273</v>
      </c>
      <c r="F323">
        <v>7057</v>
      </c>
      <c r="G323" t="s">
        <v>290</v>
      </c>
      <c r="H323" t="s">
        <v>291</v>
      </c>
      <c r="I323">
        <v>515</v>
      </c>
      <c r="J323" t="s">
        <v>543</v>
      </c>
      <c r="K323" t="s">
        <v>544</v>
      </c>
      <c r="L323">
        <v>45709</v>
      </c>
      <c r="M323" t="s">
        <v>508</v>
      </c>
      <c r="N323" t="s">
        <v>509</v>
      </c>
      <c r="O323">
        <v>45709</v>
      </c>
      <c r="P323" t="s">
        <v>508</v>
      </c>
      <c r="Q323" t="s">
        <v>509</v>
      </c>
      <c r="R323" t="s">
        <v>513</v>
      </c>
      <c r="S323" s="43">
        <v>15090.39</v>
      </c>
      <c r="U323" s="43">
        <v>21</v>
      </c>
      <c r="IF323">
        <v>45709</v>
      </c>
      <c r="IG323" t="s">
        <v>508</v>
      </c>
      <c r="IH323" t="s">
        <v>292</v>
      </c>
      <c r="IK323">
        <v>-2</v>
      </c>
      <c r="IL323" t="s">
        <v>278</v>
      </c>
      <c r="IM323" t="s">
        <v>279</v>
      </c>
      <c r="IN323" t="s">
        <v>471</v>
      </c>
      <c r="IP323" t="s">
        <v>510</v>
      </c>
    </row>
    <row r="324" spans="1:250" x14ac:dyDescent="0.35">
      <c r="A324">
        <v>16487</v>
      </c>
      <c r="B324">
        <v>-922729984</v>
      </c>
      <c r="C324">
        <v>1837</v>
      </c>
      <c r="D324" t="s">
        <v>272</v>
      </c>
      <c r="E324" t="s">
        <v>273</v>
      </c>
      <c r="F324">
        <v>7057</v>
      </c>
      <c r="G324" t="s">
        <v>290</v>
      </c>
      <c r="H324" t="s">
        <v>291</v>
      </c>
      <c r="I324">
        <v>513</v>
      </c>
      <c r="J324" t="s">
        <v>545</v>
      </c>
      <c r="K324" t="s">
        <v>546</v>
      </c>
      <c r="L324">
        <v>45709</v>
      </c>
      <c r="M324" t="s">
        <v>508</v>
      </c>
      <c r="N324" t="s">
        <v>509</v>
      </c>
      <c r="O324">
        <v>45709</v>
      </c>
      <c r="P324" t="s">
        <v>508</v>
      </c>
      <c r="Q324" t="s">
        <v>509</v>
      </c>
      <c r="R324" t="s">
        <v>513</v>
      </c>
      <c r="S324" s="43">
        <v>15503.71</v>
      </c>
      <c r="U324" s="43">
        <v>21</v>
      </c>
      <c r="IF324">
        <v>45709</v>
      </c>
      <c r="IG324" t="s">
        <v>508</v>
      </c>
      <c r="IH324" t="s">
        <v>292</v>
      </c>
      <c r="IK324">
        <v>-2</v>
      </c>
      <c r="IL324" t="s">
        <v>278</v>
      </c>
      <c r="IM324" t="s">
        <v>279</v>
      </c>
      <c r="IN324" t="s">
        <v>471</v>
      </c>
      <c r="IP324" t="s">
        <v>510</v>
      </c>
    </row>
    <row r="325" spans="1:250" x14ac:dyDescent="0.35">
      <c r="A325">
        <v>16488</v>
      </c>
      <c r="B325">
        <v>-922729984</v>
      </c>
      <c r="C325">
        <v>1837</v>
      </c>
      <c r="D325" t="s">
        <v>272</v>
      </c>
      <c r="E325" t="s">
        <v>273</v>
      </c>
      <c r="F325">
        <v>7057</v>
      </c>
      <c r="G325" t="s">
        <v>290</v>
      </c>
      <c r="H325" t="s">
        <v>291</v>
      </c>
      <c r="I325">
        <v>509</v>
      </c>
      <c r="J325" t="s">
        <v>547</v>
      </c>
      <c r="K325" t="s">
        <v>548</v>
      </c>
      <c r="L325">
        <v>45709</v>
      </c>
      <c r="M325" t="s">
        <v>508</v>
      </c>
      <c r="N325" t="s">
        <v>509</v>
      </c>
      <c r="O325">
        <v>45709</v>
      </c>
      <c r="P325" t="s">
        <v>508</v>
      </c>
      <c r="Q325" t="s">
        <v>509</v>
      </c>
      <c r="R325" t="s">
        <v>513</v>
      </c>
      <c r="S325" s="43">
        <v>11260.09</v>
      </c>
      <c r="U325" s="43">
        <v>21</v>
      </c>
      <c r="IF325">
        <v>45709</v>
      </c>
      <c r="IG325" t="s">
        <v>508</v>
      </c>
      <c r="IH325" t="s">
        <v>292</v>
      </c>
      <c r="IK325">
        <v>-2</v>
      </c>
      <c r="IL325" t="s">
        <v>278</v>
      </c>
      <c r="IM325" t="s">
        <v>279</v>
      </c>
      <c r="IN325" t="s">
        <v>471</v>
      </c>
      <c r="IP325" t="s">
        <v>510</v>
      </c>
    </row>
    <row r="326" spans="1:250" x14ac:dyDescent="0.35">
      <c r="A326">
        <v>16489</v>
      </c>
      <c r="B326">
        <v>-922729984</v>
      </c>
      <c r="C326">
        <v>1837</v>
      </c>
      <c r="D326" t="s">
        <v>272</v>
      </c>
      <c r="E326" t="s">
        <v>273</v>
      </c>
      <c r="F326">
        <v>7057</v>
      </c>
      <c r="G326" t="s">
        <v>290</v>
      </c>
      <c r="H326" t="s">
        <v>291</v>
      </c>
      <c r="I326">
        <v>507</v>
      </c>
      <c r="J326" t="s">
        <v>549</v>
      </c>
      <c r="K326" t="s">
        <v>550</v>
      </c>
      <c r="L326">
        <v>45709</v>
      </c>
      <c r="M326" t="s">
        <v>508</v>
      </c>
      <c r="N326" t="s">
        <v>509</v>
      </c>
      <c r="O326">
        <v>45709</v>
      </c>
      <c r="P326" t="s">
        <v>508</v>
      </c>
      <c r="Q326" t="s">
        <v>509</v>
      </c>
      <c r="R326" t="s">
        <v>513</v>
      </c>
      <c r="S326" s="43">
        <v>3355.64</v>
      </c>
      <c r="U326" s="43">
        <v>21</v>
      </c>
      <c r="IF326">
        <v>45709</v>
      </c>
      <c r="IG326" t="s">
        <v>508</v>
      </c>
      <c r="IH326" t="s">
        <v>292</v>
      </c>
      <c r="IK326">
        <v>-2</v>
      </c>
      <c r="IL326" t="s">
        <v>278</v>
      </c>
      <c r="IM326" t="s">
        <v>279</v>
      </c>
      <c r="IN326" t="s">
        <v>471</v>
      </c>
      <c r="IP326" t="s">
        <v>510</v>
      </c>
    </row>
    <row r="327" spans="1:250" x14ac:dyDescent="0.35">
      <c r="A327">
        <v>16490</v>
      </c>
      <c r="B327">
        <v>-922729984</v>
      </c>
      <c r="C327">
        <v>1837</v>
      </c>
      <c r="D327" t="s">
        <v>272</v>
      </c>
      <c r="E327" t="s">
        <v>273</v>
      </c>
      <c r="F327">
        <v>1848</v>
      </c>
      <c r="G327" t="s">
        <v>285</v>
      </c>
      <c r="H327" t="s">
        <v>273</v>
      </c>
      <c r="I327">
        <v>528</v>
      </c>
      <c r="J327" t="s">
        <v>531</v>
      </c>
      <c r="K327" t="s">
        <v>532</v>
      </c>
      <c r="L327">
        <v>41235</v>
      </c>
      <c r="M327" t="s">
        <v>378</v>
      </c>
      <c r="N327" t="s">
        <v>379</v>
      </c>
      <c r="O327">
        <v>41235</v>
      </c>
      <c r="P327" t="s">
        <v>378</v>
      </c>
      <c r="Q327" t="s">
        <v>379</v>
      </c>
      <c r="R327" t="s">
        <v>513</v>
      </c>
      <c r="S327" s="43">
        <v>3143.11</v>
      </c>
      <c r="U327" s="43">
        <v>21</v>
      </c>
      <c r="IF327">
        <v>41235</v>
      </c>
      <c r="IG327" t="s">
        <v>378</v>
      </c>
      <c r="IH327" t="s">
        <v>287</v>
      </c>
      <c r="IK327">
        <v>-2</v>
      </c>
      <c r="IL327" t="s">
        <v>278</v>
      </c>
      <c r="IM327" t="s">
        <v>279</v>
      </c>
      <c r="IN327" t="s">
        <v>505</v>
      </c>
      <c r="IP327" t="s">
        <v>512</v>
      </c>
    </row>
    <row r="328" spans="1:250" x14ac:dyDescent="0.35">
      <c r="A328">
        <v>16491</v>
      </c>
      <c r="B328">
        <v>-922729984</v>
      </c>
      <c r="C328">
        <v>1837</v>
      </c>
      <c r="D328" t="s">
        <v>272</v>
      </c>
      <c r="E328" t="s">
        <v>273</v>
      </c>
      <c r="F328">
        <v>1848</v>
      </c>
      <c r="G328" t="s">
        <v>285</v>
      </c>
      <c r="H328" t="s">
        <v>273</v>
      </c>
      <c r="I328">
        <v>527</v>
      </c>
      <c r="J328" t="s">
        <v>535</v>
      </c>
      <c r="K328" t="s">
        <v>536</v>
      </c>
      <c r="L328">
        <v>41235</v>
      </c>
      <c r="M328" t="s">
        <v>378</v>
      </c>
      <c r="N328" t="s">
        <v>379</v>
      </c>
      <c r="O328">
        <v>41235</v>
      </c>
      <c r="P328" t="s">
        <v>378</v>
      </c>
      <c r="Q328" t="s">
        <v>379</v>
      </c>
      <c r="R328" t="s">
        <v>513</v>
      </c>
      <c r="S328" s="43">
        <v>4142.4799999999996</v>
      </c>
      <c r="U328" s="43">
        <v>21</v>
      </c>
      <c r="IF328">
        <v>41235</v>
      </c>
      <c r="IG328" t="s">
        <v>378</v>
      </c>
      <c r="IH328" t="s">
        <v>287</v>
      </c>
      <c r="IK328">
        <v>-2</v>
      </c>
      <c r="IL328" t="s">
        <v>278</v>
      </c>
      <c r="IM328" t="s">
        <v>279</v>
      </c>
      <c r="IN328" t="s">
        <v>505</v>
      </c>
      <c r="IP328" t="s">
        <v>512</v>
      </c>
    </row>
    <row r="329" spans="1:250" x14ac:dyDescent="0.35">
      <c r="A329">
        <v>16492</v>
      </c>
      <c r="B329">
        <v>-922729984</v>
      </c>
      <c r="C329">
        <v>1837</v>
      </c>
      <c r="D329" t="s">
        <v>272</v>
      </c>
      <c r="E329" t="s">
        <v>273</v>
      </c>
      <c r="F329">
        <v>7057</v>
      </c>
      <c r="G329" t="s">
        <v>290</v>
      </c>
      <c r="H329" t="s">
        <v>291</v>
      </c>
      <c r="I329">
        <v>507</v>
      </c>
      <c r="J329" t="s">
        <v>549</v>
      </c>
      <c r="K329" t="s">
        <v>550</v>
      </c>
      <c r="L329">
        <v>49627</v>
      </c>
      <c r="M329" t="s">
        <v>514</v>
      </c>
      <c r="N329" t="s">
        <v>515</v>
      </c>
      <c r="O329">
        <v>49627</v>
      </c>
      <c r="P329" t="s">
        <v>514</v>
      </c>
      <c r="Q329" t="s">
        <v>515</v>
      </c>
      <c r="R329" t="s">
        <v>513</v>
      </c>
      <c r="S329" s="43">
        <v>543.85</v>
      </c>
      <c r="U329" s="43">
        <v>21</v>
      </c>
      <c r="IF329">
        <v>49627</v>
      </c>
      <c r="IG329" t="s">
        <v>514</v>
      </c>
      <c r="IH329" t="s">
        <v>292</v>
      </c>
      <c r="IK329">
        <v>-2</v>
      </c>
      <c r="IL329" t="s">
        <v>278</v>
      </c>
      <c r="IM329" t="s">
        <v>279</v>
      </c>
      <c r="IN329" t="s">
        <v>471</v>
      </c>
      <c r="IP329" t="s">
        <v>514</v>
      </c>
    </row>
    <row r="330" spans="1:250" x14ac:dyDescent="0.35">
      <c r="A330">
        <v>16493</v>
      </c>
      <c r="B330">
        <v>-922729984</v>
      </c>
      <c r="C330">
        <v>1837</v>
      </c>
      <c r="D330" t="s">
        <v>272</v>
      </c>
      <c r="E330" t="s">
        <v>273</v>
      </c>
      <c r="F330">
        <v>7057</v>
      </c>
      <c r="G330" t="s">
        <v>290</v>
      </c>
      <c r="H330" t="s">
        <v>291</v>
      </c>
      <c r="I330">
        <v>528</v>
      </c>
      <c r="J330" t="s">
        <v>531</v>
      </c>
      <c r="K330" t="s">
        <v>532</v>
      </c>
      <c r="L330">
        <v>45709</v>
      </c>
      <c r="M330" t="s">
        <v>508</v>
      </c>
      <c r="N330" t="s">
        <v>509</v>
      </c>
      <c r="O330">
        <v>45709</v>
      </c>
      <c r="P330" t="s">
        <v>508</v>
      </c>
      <c r="Q330" t="s">
        <v>509</v>
      </c>
      <c r="R330" t="s">
        <v>513</v>
      </c>
      <c r="S330" s="43">
        <v>7078.43</v>
      </c>
      <c r="U330" s="43">
        <v>21</v>
      </c>
      <c r="IF330">
        <v>45709</v>
      </c>
      <c r="IG330" t="s">
        <v>508</v>
      </c>
      <c r="IH330" t="s">
        <v>292</v>
      </c>
      <c r="IK330">
        <v>-2</v>
      </c>
      <c r="IL330" t="s">
        <v>278</v>
      </c>
      <c r="IM330" t="s">
        <v>279</v>
      </c>
      <c r="IN330" t="s">
        <v>471</v>
      </c>
      <c r="IP330" t="s">
        <v>510</v>
      </c>
    </row>
    <row r="331" spans="1:250" x14ac:dyDescent="0.35">
      <c r="A331">
        <v>16494</v>
      </c>
      <c r="B331">
        <v>-922729984</v>
      </c>
      <c r="C331">
        <v>1837</v>
      </c>
      <c r="D331" t="s">
        <v>272</v>
      </c>
      <c r="E331" t="s">
        <v>273</v>
      </c>
      <c r="F331">
        <v>7057</v>
      </c>
      <c r="G331" t="s">
        <v>290</v>
      </c>
      <c r="H331" t="s">
        <v>291</v>
      </c>
      <c r="I331">
        <v>527</v>
      </c>
      <c r="J331" t="s">
        <v>535</v>
      </c>
      <c r="K331" t="s">
        <v>536</v>
      </c>
      <c r="L331">
        <v>45709</v>
      </c>
      <c r="M331" t="s">
        <v>508</v>
      </c>
      <c r="N331" t="s">
        <v>509</v>
      </c>
      <c r="O331">
        <v>45709</v>
      </c>
      <c r="P331" t="s">
        <v>508</v>
      </c>
      <c r="Q331" t="s">
        <v>509</v>
      </c>
      <c r="R331" t="s">
        <v>513</v>
      </c>
      <c r="S331" s="43">
        <v>2185.2800000000002</v>
      </c>
      <c r="U331" s="43">
        <v>21</v>
      </c>
      <c r="IF331">
        <v>45709</v>
      </c>
      <c r="IG331" t="s">
        <v>508</v>
      </c>
      <c r="IH331" t="s">
        <v>292</v>
      </c>
      <c r="IK331">
        <v>-2</v>
      </c>
      <c r="IL331" t="s">
        <v>278</v>
      </c>
      <c r="IM331" t="s">
        <v>279</v>
      </c>
      <c r="IN331" t="s">
        <v>471</v>
      </c>
      <c r="IP331" t="s">
        <v>510</v>
      </c>
    </row>
    <row r="332" spans="1:250" x14ac:dyDescent="0.35">
      <c r="A332">
        <v>16495</v>
      </c>
      <c r="B332">
        <v>-922729984</v>
      </c>
      <c r="C332">
        <v>1837</v>
      </c>
      <c r="D332" t="s">
        <v>272</v>
      </c>
      <c r="E332" t="s">
        <v>273</v>
      </c>
      <c r="F332">
        <v>7057</v>
      </c>
      <c r="G332" t="s">
        <v>290</v>
      </c>
      <c r="H332" t="s">
        <v>291</v>
      </c>
      <c r="I332">
        <v>523</v>
      </c>
      <c r="J332" t="s">
        <v>537</v>
      </c>
      <c r="K332" t="s">
        <v>538</v>
      </c>
      <c r="L332">
        <v>45709</v>
      </c>
      <c r="M332" t="s">
        <v>508</v>
      </c>
      <c r="N332" t="s">
        <v>509</v>
      </c>
      <c r="O332">
        <v>45709</v>
      </c>
      <c r="P332" t="s">
        <v>508</v>
      </c>
      <c r="Q332" t="s">
        <v>509</v>
      </c>
      <c r="R332" t="s">
        <v>513</v>
      </c>
      <c r="S332" s="43">
        <v>20834.03</v>
      </c>
      <c r="U332" s="43">
        <v>21</v>
      </c>
      <c r="IF332">
        <v>45709</v>
      </c>
      <c r="IG332" t="s">
        <v>508</v>
      </c>
      <c r="IH332" t="s">
        <v>292</v>
      </c>
      <c r="IK332">
        <v>-2</v>
      </c>
      <c r="IL332" t="s">
        <v>278</v>
      </c>
      <c r="IM332" t="s">
        <v>279</v>
      </c>
      <c r="IN332" t="s">
        <v>471</v>
      </c>
      <c r="IP332" t="s">
        <v>510</v>
      </c>
    </row>
    <row r="333" spans="1:250" x14ac:dyDescent="0.35">
      <c r="A333">
        <v>16496</v>
      </c>
      <c r="B333">
        <v>-922729984</v>
      </c>
      <c r="C333">
        <v>1837</v>
      </c>
      <c r="D333" t="s">
        <v>272</v>
      </c>
      <c r="E333" t="s">
        <v>273</v>
      </c>
      <c r="F333">
        <v>7057</v>
      </c>
      <c r="G333" t="s">
        <v>290</v>
      </c>
      <c r="H333" t="s">
        <v>291</v>
      </c>
      <c r="I333">
        <v>521</v>
      </c>
      <c r="J333" t="s">
        <v>539</v>
      </c>
      <c r="K333" t="s">
        <v>540</v>
      </c>
      <c r="L333">
        <v>45709</v>
      </c>
      <c r="M333" t="s">
        <v>508</v>
      </c>
      <c r="N333" t="s">
        <v>509</v>
      </c>
      <c r="O333">
        <v>45709</v>
      </c>
      <c r="P333" t="s">
        <v>508</v>
      </c>
      <c r="Q333" t="s">
        <v>509</v>
      </c>
      <c r="R333" t="s">
        <v>513</v>
      </c>
      <c r="S333" s="43">
        <v>11426.56</v>
      </c>
      <c r="U333" s="43">
        <v>21</v>
      </c>
      <c r="IF333">
        <v>45709</v>
      </c>
      <c r="IG333" t="s">
        <v>508</v>
      </c>
      <c r="IH333" t="s">
        <v>292</v>
      </c>
      <c r="IK333">
        <v>-2</v>
      </c>
      <c r="IL333" t="s">
        <v>278</v>
      </c>
      <c r="IM333" t="s">
        <v>279</v>
      </c>
      <c r="IN333" t="s">
        <v>471</v>
      </c>
      <c r="IP333" t="s">
        <v>510</v>
      </c>
    </row>
    <row r="334" spans="1:250" x14ac:dyDescent="0.35">
      <c r="A334">
        <v>16497</v>
      </c>
      <c r="B334">
        <v>-922729984</v>
      </c>
      <c r="C334">
        <v>1837</v>
      </c>
      <c r="D334" t="s">
        <v>272</v>
      </c>
      <c r="E334" t="s">
        <v>273</v>
      </c>
      <c r="F334">
        <v>7057</v>
      </c>
      <c r="G334" t="s">
        <v>290</v>
      </c>
      <c r="H334" t="s">
        <v>291</v>
      </c>
      <c r="I334">
        <v>519</v>
      </c>
      <c r="J334" t="s">
        <v>541</v>
      </c>
      <c r="K334" t="s">
        <v>542</v>
      </c>
      <c r="L334">
        <v>45709</v>
      </c>
      <c r="M334" t="s">
        <v>508</v>
      </c>
      <c r="N334" t="s">
        <v>509</v>
      </c>
      <c r="O334">
        <v>45709</v>
      </c>
      <c r="P334" t="s">
        <v>508</v>
      </c>
      <c r="Q334" t="s">
        <v>509</v>
      </c>
      <c r="R334" t="s">
        <v>513</v>
      </c>
      <c r="S334" s="43">
        <v>8596.7199999999993</v>
      </c>
      <c r="U334" s="43">
        <v>21</v>
      </c>
      <c r="IF334">
        <v>45709</v>
      </c>
      <c r="IG334" t="s">
        <v>508</v>
      </c>
      <c r="IH334" t="s">
        <v>292</v>
      </c>
      <c r="IK334">
        <v>-2</v>
      </c>
      <c r="IL334" t="s">
        <v>278</v>
      </c>
      <c r="IM334" t="s">
        <v>279</v>
      </c>
      <c r="IN334" t="s">
        <v>471</v>
      </c>
      <c r="IP334" t="s">
        <v>510</v>
      </c>
    </row>
    <row r="335" spans="1:250" x14ac:dyDescent="0.35">
      <c r="A335">
        <v>16498</v>
      </c>
      <c r="B335">
        <v>-922729984</v>
      </c>
      <c r="C335">
        <v>1837</v>
      </c>
      <c r="D335" t="s">
        <v>272</v>
      </c>
      <c r="E335" t="s">
        <v>273</v>
      </c>
      <c r="F335">
        <v>7057</v>
      </c>
      <c r="G335" t="s">
        <v>290</v>
      </c>
      <c r="H335" t="s">
        <v>291</v>
      </c>
      <c r="I335">
        <v>523</v>
      </c>
      <c r="J335" t="s">
        <v>537</v>
      </c>
      <c r="K335" t="s">
        <v>538</v>
      </c>
      <c r="L335">
        <v>49627</v>
      </c>
      <c r="M335" t="s">
        <v>514</v>
      </c>
      <c r="N335" t="s">
        <v>515</v>
      </c>
      <c r="O335">
        <v>49627</v>
      </c>
      <c r="P335" t="s">
        <v>514</v>
      </c>
      <c r="Q335" t="s">
        <v>515</v>
      </c>
      <c r="R335" t="s">
        <v>513</v>
      </c>
      <c r="S335" s="43">
        <v>2910.4</v>
      </c>
      <c r="U335" s="43">
        <v>21</v>
      </c>
      <c r="IF335">
        <v>49627</v>
      </c>
      <c r="IG335" t="s">
        <v>514</v>
      </c>
      <c r="IH335" t="s">
        <v>292</v>
      </c>
      <c r="IK335">
        <v>-2</v>
      </c>
      <c r="IL335" t="s">
        <v>278</v>
      </c>
      <c r="IM335" t="s">
        <v>279</v>
      </c>
      <c r="IN335" t="s">
        <v>471</v>
      </c>
      <c r="IP335" t="s">
        <v>514</v>
      </c>
    </row>
    <row r="336" spans="1:250" x14ac:dyDescent="0.35">
      <c r="A336">
        <v>16499</v>
      </c>
      <c r="B336">
        <v>-922729984</v>
      </c>
      <c r="C336">
        <v>1837</v>
      </c>
      <c r="D336" t="s">
        <v>272</v>
      </c>
      <c r="E336" t="s">
        <v>273</v>
      </c>
      <c r="F336">
        <v>7057</v>
      </c>
      <c r="G336" t="s">
        <v>290</v>
      </c>
      <c r="H336" t="s">
        <v>291</v>
      </c>
      <c r="I336">
        <v>521</v>
      </c>
      <c r="J336" t="s">
        <v>539</v>
      </c>
      <c r="K336" t="s">
        <v>540</v>
      </c>
      <c r="L336">
        <v>49627</v>
      </c>
      <c r="M336" t="s">
        <v>514</v>
      </c>
      <c r="N336" t="s">
        <v>515</v>
      </c>
      <c r="O336">
        <v>49627</v>
      </c>
      <c r="P336" t="s">
        <v>514</v>
      </c>
      <c r="Q336" t="s">
        <v>515</v>
      </c>
      <c r="R336" t="s">
        <v>513</v>
      </c>
      <c r="S336" s="43">
        <v>1596.23</v>
      </c>
      <c r="U336" s="43">
        <v>21</v>
      </c>
      <c r="IF336">
        <v>49627</v>
      </c>
      <c r="IG336" t="s">
        <v>514</v>
      </c>
      <c r="IH336" t="s">
        <v>292</v>
      </c>
      <c r="IK336">
        <v>-2</v>
      </c>
      <c r="IL336" t="s">
        <v>278</v>
      </c>
      <c r="IM336" t="s">
        <v>279</v>
      </c>
      <c r="IN336" t="s">
        <v>471</v>
      </c>
      <c r="IP336" t="s">
        <v>514</v>
      </c>
    </row>
    <row r="337" spans="1:250" x14ac:dyDescent="0.35">
      <c r="A337">
        <v>16500</v>
      </c>
      <c r="B337">
        <v>-922729984</v>
      </c>
      <c r="C337">
        <v>1837</v>
      </c>
      <c r="D337" t="s">
        <v>272</v>
      </c>
      <c r="E337" t="s">
        <v>273</v>
      </c>
      <c r="F337">
        <v>7057</v>
      </c>
      <c r="G337" t="s">
        <v>290</v>
      </c>
      <c r="H337" t="s">
        <v>291</v>
      </c>
      <c r="I337">
        <v>519</v>
      </c>
      <c r="J337" t="s">
        <v>541</v>
      </c>
      <c r="K337" t="s">
        <v>542</v>
      </c>
      <c r="L337">
        <v>49627</v>
      </c>
      <c r="M337" t="s">
        <v>514</v>
      </c>
      <c r="N337" t="s">
        <v>515</v>
      </c>
      <c r="O337">
        <v>49627</v>
      </c>
      <c r="P337" t="s">
        <v>514</v>
      </c>
      <c r="Q337" t="s">
        <v>515</v>
      </c>
      <c r="R337" t="s">
        <v>513</v>
      </c>
      <c r="S337" s="43">
        <v>501.78</v>
      </c>
      <c r="U337" s="43">
        <v>21</v>
      </c>
      <c r="IF337">
        <v>49627</v>
      </c>
      <c r="IG337" t="s">
        <v>514</v>
      </c>
      <c r="IH337" t="s">
        <v>292</v>
      </c>
      <c r="IK337">
        <v>-2</v>
      </c>
      <c r="IL337" t="s">
        <v>278</v>
      </c>
      <c r="IM337" t="s">
        <v>279</v>
      </c>
      <c r="IN337" t="s">
        <v>471</v>
      </c>
      <c r="IP337" t="s">
        <v>514</v>
      </c>
    </row>
    <row r="338" spans="1:250" x14ac:dyDescent="0.35">
      <c r="A338">
        <v>16501</v>
      </c>
      <c r="B338">
        <v>-922729984</v>
      </c>
      <c r="C338">
        <v>1837</v>
      </c>
      <c r="D338" t="s">
        <v>272</v>
      </c>
      <c r="E338" t="s">
        <v>273</v>
      </c>
      <c r="F338">
        <v>7057</v>
      </c>
      <c r="G338" t="s">
        <v>290</v>
      </c>
      <c r="H338" t="s">
        <v>291</v>
      </c>
      <c r="I338">
        <v>515</v>
      </c>
      <c r="J338" t="s">
        <v>543</v>
      </c>
      <c r="K338" t="s">
        <v>544</v>
      </c>
      <c r="L338">
        <v>49627</v>
      </c>
      <c r="M338" t="s">
        <v>514</v>
      </c>
      <c r="N338" t="s">
        <v>515</v>
      </c>
      <c r="O338">
        <v>49627</v>
      </c>
      <c r="P338" t="s">
        <v>514</v>
      </c>
      <c r="Q338" t="s">
        <v>515</v>
      </c>
      <c r="R338" t="s">
        <v>513</v>
      </c>
      <c r="S338" s="43">
        <v>918.38</v>
      </c>
      <c r="U338" s="43">
        <v>21</v>
      </c>
      <c r="IF338">
        <v>49627</v>
      </c>
      <c r="IG338" t="s">
        <v>514</v>
      </c>
      <c r="IH338" t="s">
        <v>292</v>
      </c>
      <c r="IK338">
        <v>-2</v>
      </c>
      <c r="IL338" t="s">
        <v>278</v>
      </c>
      <c r="IM338" t="s">
        <v>279</v>
      </c>
      <c r="IN338" t="s">
        <v>471</v>
      </c>
      <c r="IP338" t="s">
        <v>514</v>
      </c>
    </row>
    <row r="339" spans="1:250" x14ac:dyDescent="0.35">
      <c r="A339">
        <v>16502</v>
      </c>
      <c r="B339">
        <v>-922729984</v>
      </c>
      <c r="C339">
        <v>1837</v>
      </c>
      <c r="D339" t="s">
        <v>272</v>
      </c>
      <c r="E339" t="s">
        <v>273</v>
      </c>
      <c r="F339">
        <v>7057</v>
      </c>
      <c r="G339" t="s">
        <v>290</v>
      </c>
      <c r="H339" t="s">
        <v>291</v>
      </c>
      <c r="I339">
        <v>513</v>
      </c>
      <c r="J339" t="s">
        <v>545</v>
      </c>
      <c r="K339" t="s">
        <v>546</v>
      </c>
      <c r="L339">
        <v>49627</v>
      </c>
      <c r="M339" t="s">
        <v>514</v>
      </c>
      <c r="N339" t="s">
        <v>515</v>
      </c>
      <c r="O339">
        <v>49627</v>
      </c>
      <c r="P339" t="s">
        <v>514</v>
      </c>
      <c r="Q339" t="s">
        <v>515</v>
      </c>
      <c r="R339" t="s">
        <v>513</v>
      </c>
      <c r="S339" s="43">
        <v>943.53</v>
      </c>
      <c r="U339" s="43">
        <v>21</v>
      </c>
      <c r="IF339">
        <v>49627</v>
      </c>
      <c r="IG339" t="s">
        <v>514</v>
      </c>
      <c r="IH339" t="s">
        <v>292</v>
      </c>
      <c r="IK339">
        <v>-2</v>
      </c>
      <c r="IL339" t="s">
        <v>278</v>
      </c>
      <c r="IM339" t="s">
        <v>279</v>
      </c>
      <c r="IN339" t="s">
        <v>471</v>
      </c>
      <c r="IP339" t="s">
        <v>514</v>
      </c>
    </row>
    <row r="340" spans="1:250" x14ac:dyDescent="0.35">
      <c r="A340">
        <v>16503</v>
      </c>
      <c r="B340">
        <v>-922729984</v>
      </c>
      <c r="C340">
        <v>1837</v>
      </c>
      <c r="D340" t="s">
        <v>272</v>
      </c>
      <c r="E340" t="s">
        <v>273</v>
      </c>
      <c r="F340">
        <v>7057</v>
      </c>
      <c r="G340" t="s">
        <v>290</v>
      </c>
      <c r="H340" t="s">
        <v>291</v>
      </c>
      <c r="I340">
        <v>509</v>
      </c>
      <c r="J340" t="s">
        <v>547</v>
      </c>
      <c r="K340" t="s">
        <v>548</v>
      </c>
      <c r="L340">
        <v>49627</v>
      </c>
      <c r="M340" t="s">
        <v>514</v>
      </c>
      <c r="N340" t="s">
        <v>515</v>
      </c>
      <c r="O340">
        <v>49627</v>
      </c>
      <c r="P340" t="s">
        <v>514</v>
      </c>
      <c r="Q340" t="s">
        <v>515</v>
      </c>
      <c r="R340" t="s">
        <v>513</v>
      </c>
      <c r="S340" s="43">
        <v>674.86</v>
      </c>
      <c r="U340" s="43">
        <v>21</v>
      </c>
      <c r="IF340">
        <v>49627</v>
      </c>
      <c r="IG340" t="s">
        <v>514</v>
      </c>
      <c r="IH340" t="s">
        <v>292</v>
      </c>
      <c r="IK340">
        <v>-2</v>
      </c>
      <c r="IL340" t="s">
        <v>278</v>
      </c>
      <c r="IM340" t="s">
        <v>279</v>
      </c>
      <c r="IN340" t="s">
        <v>471</v>
      </c>
      <c r="IP340" t="s">
        <v>514</v>
      </c>
    </row>
    <row r="341" spans="1:250" x14ac:dyDescent="0.35">
      <c r="A341">
        <v>16504</v>
      </c>
      <c r="B341">
        <v>-922729984</v>
      </c>
      <c r="C341">
        <v>1837</v>
      </c>
      <c r="D341" t="s">
        <v>272</v>
      </c>
      <c r="E341" t="s">
        <v>273</v>
      </c>
      <c r="F341">
        <v>9695</v>
      </c>
      <c r="G341" t="s">
        <v>280</v>
      </c>
      <c r="H341" t="s">
        <v>281</v>
      </c>
      <c r="I341">
        <v>515</v>
      </c>
      <c r="J341" t="s">
        <v>543</v>
      </c>
      <c r="K341" t="s">
        <v>544</v>
      </c>
      <c r="L341">
        <v>61310</v>
      </c>
      <c r="M341" t="s">
        <v>521</v>
      </c>
      <c r="N341" t="s">
        <v>522</v>
      </c>
      <c r="O341">
        <v>61310</v>
      </c>
      <c r="P341" t="s">
        <v>521</v>
      </c>
      <c r="Q341" t="s">
        <v>522</v>
      </c>
      <c r="R341" t="s">
        <v>513</v>
      </c>
      <c r="S341" s="43">
        <v>552.9</v>
      </c>
      <c r="U341" s="43">
        <v>21</v>
      </c>
      <c r="IF341">
        <v>61310</v>
      </c>
      <c r="IG341" t="s">
        <v>521</v>
      </c>
      <c r="IH341" t="s">
        <v>284</v>
      </c>
      <c r="IK341">
        <v>-2</v>
      </c>
      <c r="IL341" t="s">
        <v>278</v>
      </c>
      <c r="IM341" t="s">
        <v>279</v>
      </c>
      <c r="IN341" t="s">
        <v>466</v>
      </c>
      <c r="IP341" t="s">
        <v>521</v>
      </c>
    </row>
    <row r="342" spans="1:250" x14ac:dyDescent="0.35">
      <c r="A342">
        <v>16505</v>
      </c>
      <c r="B342">
        <v>-922729984</v>
      </c>
      <c r="C342">
        <v>1837</v>
      </c>
      <c r="D342" t="s">
        <v>272</v>
      </c>
      <c r="E342" t="s">
        <v>273</v>
      </c>
      <c r="F342">
        <v>9695</v>
      </c>
      <c r="G342" t="s">
        <v>280</v>
      </c>
      <c r="H342" t="s">
        <v>281</v>
      </c>
      <c r="I342">
        <v>513</v>
      </c>
      <c r="J342" t="s">
        <v>545</v>
      </c>
      <c r="K342" t="s">
        <v>546</v>
      </c>
      <c r="L342">
        <v>61310</v>
      </c>
      <c r="M342" t="s">
        <v>521</v>
      </c>
      <c r="N342" t="s">
        <v>522</v>
      </c>
      <c r="O342">
        <v>61310</v>
      </c>
      <c r="P342" t="s">
        <v>521</v>
      </c>
      <c r="Q342" t="s">
        <v>522</v>
      </c>
      <c r="R342" t="s">
        <v>513</v>
      </c>
      <c r="S342" s="43">
        <v>190.92</v>
      </c>
      <c r="U342" s="43">
        <v>21</v>
      </c>
      <c r="IF342">
        <v>61310</v>
      </c>
      <c r="IG342" t="s">
        <v>521</v>
      </c>
      <c r="IH342" t="s">
        <v>284</v>
      </c>
      <c r="IK342">
        <v>-2</v>
      </c>
      <c r="IL342" t="s">
        <v>278</v>
      </c>
      <c r="IM342" t="s">
        <v>279</v>
      </c>
      <c r="IN342" t="s">
        <v>466</v>
      </c>
      <c r="IP342" t="s">
        <v>521</v>
      </c>
    </row>
    <row r="343" spans="1:250" x14ac:dyDescent="0.35">
      <c r="A343">
        <v>16506</v>
      </c>
      <c r="B343">
        <v>-922729984</v>
      </c>
      <c r="C343">
        <v>1837</v>
      </c>
      <c r="D343" t="s">
        <v>272</v>
      </c>
      <c r="E343" t="s">
        <v>273</v>
      </c>
      <c r="F343">
        <v>9695</v>
      </c>
      <c r="G343" t="s">
        <v>280</v>
      </c>
      <c r="H343" t="s">
        <v>281</v>
      </c>
      <c r="I343">
        <v>509</v>
      </c>
      <c r="J343" t="s">
        <v>547</v>
      </c>
      <c r="K343" t="s">
        <v>548</v>
      </c>
      <c r="L343">
        <v>61310</v>
      </c>
      <c r="M343" t="s">
        <v>521</v>
      </c>
      <c r="N343" t="s">
        <v>522</v>
      </c>
      <c r="O343">
        <v>61310</v>
      </c>
      <c r="P343" t="s">
        <v>521</v>
      </c>
      <c r="Q343" t="s">
        <v>522</v>
      </c>
      <c r="R343" t="s">
        <v>513</v>
      </c>
      <c r="S343" s="43">
        <v>139.53</v>
      </c>
      <c r="U343" s="43">
        <v>21</v>
      </c>
      <c r="IF343">
        <v>61310</v>
      </c>
      <c r="IG343" t="s">
        <v>521</v>
      </c>
      <c r="IH343" t="s">
        <v>284</v>
      </c>
      <c r="IK343">
        <v>-2</v>
      </c>
      <c r="IL343" t="s">
        <v>278</v>
      </c>
      <c r="IM343" t="s">
        <v>279</v>
      </c>
      <c r="IN343" t="s">
        <v>466</v>
      </c>
      <c r="IP343" t="s">
        <v>521</v>
      </c>
    </row>
    <row r="344" spans="1:250" x14ac:dyDescent="0.35">
      <c r="A344">
        <v>16507</v>
      </c>
      <c r="B344">
        <v>-922729984</v>
      </c>
      <c r="C344">
        <v>1837</v>
      </c>
      <c r="D344" t="s">
        <v>272</v>
      </c>
      <c r="E344" t="s">
        <v>273</v>
      </c>
      <c r="F344">
        <v>9695</v>
      </c>
      <c r="G344" t="s">
        <v>280</v>
      </c>
      <c r="H344" t="s">
        <v>281</v>
      </c>
      <c r="I344">
        <v>507</v>
      </c>
      <c r="J344" t="s">
        <v>549</v>
      </c>
      <c r="K344" t="s">
        <v>550</v>
      </c>
      <c r="L344">
        <v>61310</v>
      </c>
      <c r="M344" t="s">
        <v>521</v>
      </c>
      <c r="N344" t="s">
        <v>522</v>
      </c>
      <c r="O344">
        <v>61310</v>
      </c>
      <c r="P344" t="s">
        <v>521</v>
      </c>
      <c r="Q344" t="s">
        <v>522</v>
      </c>
      <c r="R344" t="s">
        <v>513</v>
      </c>
      <c r="S344" s="43">
        <v>496.38</v>
      </c>
      <c r="U344" s="43">
        <v>21</v>
      </c>
      <c r="IF344">
        <v>61310</v>
      </c>
      <c r="IG344" t="s">
        <v>521</v>
      </c>
      <c r="IH344" t="s">
        <v>284</v>
      </c>
      <c r="IK344">
        <v>-2</v>
      </c>
      <c r="IL344" t="s">
        <v>278</v>
      </c>
      <c r="IM344" t="s">
        <v>279</v>
      </c>
      <c r="IN344" t="s">
        <v>466</v>
      </c>
      <c r="IP344" t="s">
        <v>521</v>
      </c>
    </row>
    <row r="345" spans="1:250" x14ac:dyDescent="0.35">
      <c r="A345">
        <v>16508</v>
      </c>
      <c r="B345">
        <v>-922729984</v>
      </c>
      <c r="C345">
        <v>1837</v>
      </c>
      <c r="D345" t="s">
        <v>272</v>
      </c>
      <c r="E345" t="s">
        <v>273</v>
      </c>
      <c r="F345">
        <v>7057</v>
      </c>
      <c r="G345" t="s">
        <v>290</v>
      </c>
      <c r="H345" t="s">
        <v>291</v>
      </c>
      <c r="I345">
        <v>528</v>
      </c>
      <c r="J345" t="s">
        <v>531</v>
      </c>
      <c r="K345" t="s">
        <v>532</v>
      </c>
      <c r="L345">
        <v>49627</v>
      </c>
      <c r="M345" t="s">
        <v>514</v>
      </c>
      <c r="N345" t="s">
        <v>515</v>
      </c>
      <c r="O345">
        <v>49627</v>
      </c>
      <c r="P345" t="s">
        <v>514</v>
      </c>
      <c r="Q345" t="s">
        <v>515</v>
      </c>
      <c r="R345" t="s">
        <v>513</v>
      </c>
      <c r="S345" s="43">
        <v>925.71</v>
      </c>
      <c r="U345" s="43">
        <v>21</v>
      </c>
      <c r="IF345">
        <v>49627</v>
      </c>
      <c r="IG345" t="s">
        <v>514</v>
      </c>
      <c r="IH345" t="s">
        <v>292</v>
      </c>
      <c r="IK345">
        <v>-2</v>
      </c>
      <c r="IL345" t="s">
        <v>278</v>
      </c>
      <c r="IM345" t="s">
        <v>279</v>
      </c>
      <c r="IN345" t="s">
        <v>471</v>
      </c>
      <c r="IP345" t="s">
        <v>514</v>
      </c>
    </row>
    <row r="346" spans="1:250" x14ac:dyDescent="0.35">
      <c r="A346">
        <v>16509</v>
      </c>
      <c r="B346">
        <v>-922729984</v>
      </c>
      <c r="C346">
        <v>1837</v>
      </c>
      <c r="D346" t="s">
        <v>272</v>
      </c>
      <c r="E346" t="s">
        <v>273</v>
      </c>
      <c r="F346">
        <v>7057</v>
      </c>
      <c r="G346" t="s">
        <v>290</v>
      </c>
      <c r="H346" t="s">
        <v>291</v>
      </c>
      <c r="I346">
        <v>527</v>
      </c>
      <c r="J346" t="s">
        <v>535</v>
      </c>
      <c r="K346" t="s">
        <v>536</v>
      </c>
      <c r="L346">
        <v>49627</v>
      </c>
      <c r="M346" t="s">
        <v>514</v>
      </c>
      <c r="N346" t="s">
        <v>515</v>
      </c>
      <c r="O346">
        <v>49627</v>
      </c>
      <c r="P346" t="s">
        <v>514</v>
      </c>
      <c r="Q346" t="s">
        <v>515</v>
      </c>
      <c r="R346" t="s">
        <v>513</v>
      </c>
      <c r="S346" s="43">
        <v>285.79000000000002</v>
      </c>
      <c r="U346" s="43">
        <v>21</v>
      </c>
      <c r="IF346">
        <v>49627</v>
      </c>
      <c r="IG346" t="s">
        <v>514</v>
      </c>
      <c r="IH346" t="s">
        <v>292</v>
      </c>
      <c r="IK346">
        <v>-2</v>
      </c>
      <c r="IL346" t="s">
        <v>278</v>
      </c>
      <c r="IM346" t="s">
        <v>279</v>
      </c>
      <c r="IN346" t="s">
        <v>471</v>
      </c>
      <c r="IP346" t="s">
        <v>514</v>
      </c>
    </row>
    <row r="347" spans="1:250" x14ac:dyDescent="0.35">
      <c r="A347">
        <v>16510</v>
      </c>
      <c r="B347">
        <v>-922729984</v>
      </c>
      <c r="C347">
        <v>1837</v>
      </c>
      <c r="D347" t="s">
        <v>272</v>
      </c>
      <c r="E347" t="s">
        <v>273</v>
      </c>
      <c r="F347">
        <v>9695</v>
      </c>
      <c r="G347" t="s">
        <v>280</v>
      </c>
      <c r="H347" t="s">
        <v>281</v>
      </c>
      <c r="I347">
        <v>507</v>
      </c>
      <c r="J347" t="s">
        <v>549</v>
      </c>
      <c r="K347" t="s">
        <v>550</v>
      </c>
      <c r="L347">
        <v>62264</v>
      </c>
      <c r="M347" t="s">
        <v>523</v>
      </c>
      <c r="N347" t="s">
        <v>524</v>
      </c>
      <c r="O347">
        <v>62264</v>
      </c>
      <c r="P347" t="s">
        <v>523</v>
      </c>
      <c r="Q347" t="s">
        <v>524</v>
      </c>
      <c r="R347" t="s">
        <v>513</v>
      </c>
      <c r="S347" s="43">
        <v>9336.61</v>
      </c>
      <c r="U347" s="43">
        <v>21</v>
      </c>
      <c r="IF347">
        <v>62264</v>
      </c>
      <c r="IG347" t="s">
        <v>523</v>
      </c>
      <c r="IH347" t="s">
        <v>284</v>
      </c>
      <c r="IK347">
        <v>-2</v>
      </c>
      <c r="IL347" t="s">
        <v>278</v>
      </c>
      <c r="IM347" t="s">
        <v>279</v>
      </c>
      <c r="IN347" t="s">
        <v>466</v>
      </c>
      <c r="IP347" t="s">
        <v>523</v>
      </c>
    </row>
    <row r="348" spans="1:250" x14ac:dyDescent="0.35">
      <c r="A348">
        <v>16511</v>
      </c>
      <c r="B348">
        <v>-922729984</v>
      </c>
      <c r="C348">
        <v>1837</v>
      </c>
      <c r="D348" t="s">
        <v>272</v>
      </c>
      <c r="E348" t="s">
        <v>273</v>
      </c>
      <c r="F348">
        <v>9695</v>
      </c>
      <c r="G348" t="s">
        <v>280</v>
      </c>
      <c r="H348" t="s">
        <v>281</v>
      </c>
      <c r="I348">
        <v>528</v>
      </c>
      <c r="J348" t="s">
        <v>531</v>
      </c>
      <c r="K348" t="s">
        <v>532</v>
      </c>
      <c r="L348">
        <v>61310</v>
      </c>
      <c r="M348" t="s">
        <v>521</v>
      </c>
      <c r="N348" t="s">
        <v>522</v>
      </c>
      <c r="O348">
        <v>61310</v>
      </c>
      <c r="P348" t="s">
        <v>521</v>
      </c>
      <c r="Q348" t="s">
        <v>522</v>
      </c>
      <c r="R348" t="s">
        <v>513</v>
      </c>
      <c r="S348" s="43">
        <v>429.06</v>
      </c>
      <c r="U348" s="43">
        <v>21</v>
      </c>
      <c r="IF348">
        <v>61310</v>
      </c>
      <c r="IG348" t="s">
        <v>521</v>
      </c>
      <c r="IH348" t="s">
        <v>284</v>
      </c>
      <c r="IK348">
        <v>-2</v>
      </c>
      <c r="IL348" t="s">
        <v>278</v>
      </c>
      <c r="IM348" t="s">
        <v>279</v>
      </c>
      <c r="IN348" t="s">
        <v>466</v>
      </c>
      <c r="IP348" t="s">
        <v>521</v>
      </c>
    </row>
    <row r="349" spans="1:250" x14ac:dyDescent="0.35">
      <c r="A349">
        <v>16512</v>
      </c>
      <c r="B349">
        <v>-922729984</v>
      </c>
      <c r="C349">
        <v>1837</v>
      </c>
      <c r="D349" t="s">
        <v>272</v>
      </c>
      <c r="E349" t="s">
        <v>273</v>
      </c>
      <c r="F349">
        <v>9695</v>
      </c>
      <c r="G349" t="s">
        <v>280</v>
      </c>
      <c r="H349" t="s">
        <v>281</v>
      </c>
      <c r="I349">
        <v>527</v>
      </c>
      <c r="J349" t="s">
        <v>535</v>
      </c>
      <c r="K349" t="s">
        <v>536</v>
      </c>
      <c r="L349">
        <v>61310</v>
      </c>
      <c r="M349" t="s">
        <v>521</v>
      </c>
      <c r="N349" t="s">
        <v>522</v>
      </c>
      <c r="O349">
        <v>61310</v>
      </c>
      <c r="P349" t="s">
        <v>521</v>
      </c>
      <c r="Q349" t="s">
        <v>522</v>
      </c>
      <c r="R349" t="s">
        <v>513</v>
      </c>
      <c r="S349" s="43">
        <v>341.03</v>
      </c>
      <c r="U349" s="43">
        <v>21</v>
      </c>
      <c r="IF349">
        <v>61310</v>
      </c>
      <c r="IG349" t="s">
        <v>521</v>
      </c>
      <c r="IH349" t="s">
        <v>284</v>
      </c>
      <c r="IK349">
        <v>-2</v>
      </c>
      <c r="IL349" t="s">
        <v>278</v>
      </c>
      <c r="IM349" t="s">
        <v>279</v>
      </c>
      <c r="IN349" t="s">
        <v>466</v>
      </c>
      <c r="IP349" t="s">
        <v>521</v>
      </c>
    </row>
    <row r="350" spans="1:250" x14ac:dyDescent="0.35">
      <c r="A350">
        <v>16513</v>
      </c>
      <c r="B350">
        <v>-922729984</v>
      </c>
      <c r="C350">
        <v>1837</v>
      </c>
      <c r="D350" t="s">
        <v>272</v>
      </c>
      <c r="E350" t="s">
        <v>273</v>
      </c>
      <c r="F350">
        <v>9695</v>
      </c>
      <c r="G350" t="s">
        <v>280</v>
      </c>
      <c r="H350" t="s">
        <v>281</v>
      </c>
      <c r="I350">
        <v>523</v>
      </c>
      <c r="J350" t="s">
        <v>537</v>
      </c>
      <c r="K350" t="s">
        <v>538</v>
      </c>
      <c r="L350">
        <v>61310</v>
      </c>
      <c r="M350" t="s">
        <v>521</v>
      </c>
      <c r="N350" t="s">
        <v>522</v>
      </c>
      <c r="O350">
        <v>61310</v>
      </c>
      <c r="P350" t="s">
        <v>521</v>
      </c>
      <c r="Q350" t="s">
        <v>522</v>
      </c>
      <c r="R350" t="s">
        <v>513</v>
      </c>
      <c r="S350" s="43">
        <v>646.96</v>
      </c>
      <c r="U350" s="43">
        <v>21</v>
      </c>
      <c r="IF350">
        <v>61310</v>
      </c>
      <c r="IG350" t="s">
        <v>521</v>
      </c>
      <c r="IH350" t="s">
        <v>284</v>
      </c>
      <c r="IK350">
        <v>-2</v>
      </c>
      <c r="IL350" t="s">
        <v>278</v>
      </c>
      <c r="IM350" t="s">
        <v>279</v>
      </c>
      <c r="IN350" t="s">
        <v>466</v>
      </c>
      <c r="IP350" t="s">
        <v>521</v>
      </c>
    </row>
    <row r="351" spans="1:250" x14ac:dyDescent="0.35">
      <c r="A351">
        <v>16514</v>
      </c>
      <c r="B351">
        <v>-922729984</v>
      </c>
      <c r="C351">
        <v>1837</v>
      </c>
      <c r="D351" t="s">
        <v>272</v>
      </c>
      <c r="E351" t="s">
        <v>273</v>
      </c>
      <c r="F351">
        <v>9695</v>
      </c>
      <c r="G351" t="s">
        <v>280</v>
      </c>
      <c r="H351" t="s">
        <v>281</v>
      </c>
      <c r="I351">
        <v>521</v>
      </c>
      <c r="J351" t="s">
        <v>539</v>
      </c>
      <c r="K351" t="s">
        <v>540</v>
      </c>
      <c r="L351">
        <v>61310</v>
      </c>
      <c r="M351" t="s">
        <v>521</v>
      </c>
      <c r="N351" t="s">
        <v>522</v>
      </c>
      <c r="O351">
        <v>61310</v>
      </c>
      <c r="P351" t="s">
        <v>521</v>
      </c>
      <c r="Q351" t="s">
        <v>522</v>
      </c>
      <c r="R351" t="s">
        <v>513</v>
      </c>
      <c r="S351" s="43">
        <v>384.43</v>
      </c>
      <c r="U351" s="43">
        <v>21</v>
      </c>
      <c r="IF351">
        <v>61310</v>
      </c>
      <c r="IG351" t="s">
        <v>521</v>
      </c>
      <c r="IH351" t="s">
        <v>284</v>
      </c>
      <c r="IK351">
        <v>-2</v>
      </c>
      <c r="IL351" t="s">
        <v>278</v>
      </c>
      <c r="IM351" t="s">
        <v>279</v>
      </c>
      <c r="IN351" t="s">
        <v>466</v>
      </c>
      <c r="IP351" t="s">
        <v>521</v>
      </c>
    </row>
    <row r="352" spans="1:250" x14ac:dyDescent="0.35">
      <c r="A352">
        <v>16515</v>
      </c>
      <c r="B352">
        <v>-922729984</v>
      </c>
      <c r="C352">
        <v>1837</v>
      </c>
      <c r="D352" t="s">
        <v>272</v>
      </c>
      <c r="E352" t="s">
        <v>273</v>
      </c>
      <c r="F352">
        <v>9695</v>
      </c>
      <c r="G352" t="s">
        <v>280</v>
      </c>
      <c r="H352" t="s">
        <v>281</v>
      </c>
      <c r="I352">
        <v>519</v>
      </c>
      <c r="J352" t="s">
        <v>541</v>
      </c>
      <c r="K352" t="s">
        <v>542</v>
      </c>
      <c r="L352">
        <v>61310</v>
      </c>
      <c r="M352" t="s">
        <v>521</v>
      </c>
      <c r="N352" t="s">
        <v>522</v>
      </c>
      <c r="O352">
        <v>61310</v>
      </c>
      <c r="P352" t="s">
        <v>521</v>
      </c>
      <c r="Q352" t="s">
        <v>522</v>
      </c>
      <c r="R352" t="s">
        <v>513</v>
      </c>
      <c r="S352" s="43">
        <v>692.55</v>
      </c>
      <c r="U352" s="43">
        <v>21</v>
      </c>
      <c r="IF352">
        <v>61310</v>
      </c>
      <c r="IG352" t="s">
        <v>521</v>
      </c>
      <c r="IH352" t="s">
        <v>284</v>
      </c>
      <c r="IK352">
        <v>-2</v>
      </c>
      <c r="IL352" t="s">
        <v>278</v>
      </c>
      <c r="IM352" t="s">
        <v>279</v>
      </c>
      <c r="IN352" t="s">
        <v>466</v>
      </c>
      <c r="IP352" t="s">
        <v>521</v>
      </c>
    </row>
    <row r="353" spans="1:250" x14ac:dyDescent="0.35">
      <c r="A353">
        <v>16516</v>
      </c>
      <c r="B353">
        <v>-922729984</v>
      </c>
      <c r="C353">
        <v>1837</v>
      </c>
      <c r="D353" t="s">
        <v>272</v>
      </c>
      <c r="E353" t="s">
        <v>273</v>
      </c>
      <c r="F353">
        <v>9695</v>
      </c>
      <c r="G353" t="s">
        <v>280</v>
      </c>
      <c r="H353" t="s">
        <v>281</v>
      </c>
      <c r="I353">
        <v>523</v>
      </c>
      <c r="J353" t="s">
        <v>537</v>
      </c>
      <c r="K353" t="s">
        <v>538</v>
      </c>
      <c r="L353">
        <v>62264</v>
      </c>
      <c r="M353" t="s">
        <v>523</v>
      </c>
      <c r="N353" t="s">
        <v>524</v>
      </c>
      <c r="O353">
        <v>62264</v>
      </c>
      <c r="P353" t="s">
        <v>523</v>
      </c>
      <c r="Q353" t="s">
        <v>524</v>
      </c>
      <c r="R353" t="s">
        <v>513</v>
      </c>
      <c r="S353" s="43">
        <v>8583.2099999999991</v>
      </c>
      <c r="U353" s="43">
        <v>21</v>
      </c>
      <c r="IF353">
        <v>62264</v>
      </c>
      <c r="IG353" t="s">
        <v>523</v>
      </c>
      <c r="IH353" t="s">
        <v>284</v>
      </c>
      <c r="IK353">
        <v>-2</v>
      </c>
      <c r="IL353" t="s">
        <v>278</v>
      </c>
      <c r="IM353" t="s">
        <v>279</v>
      </c>
      <c r="IN353" t="s">
        <v>466</v>
      </c>
      <c r="IP353" t="s">
        <v>523</v>
      </c>
    </row>
    <row r="354" spans="1:250" x14ac:dyDescent="0.35">
      <c r="A354">
        <v>16517</v>
      </c>
      <c r="B354">
        <v>-922729984</v>
      </c>
      <c r="C354">
        <v>1837</v>
      </c>
      <c r="D354" t="s">
        <v>272</v>
      </c>
      <c r="E354" t="s">
        <v>273</v>
      </c>
      <c r="F354">
        <v>9695</v>
      </c>
      <c r="G354" t="s">
        <v>280</v>
      </c>
      <c r="H354" t="s">
        <v>281</v>
      </c>
      <c r="I354">
        <v>521</v>
      </c>
      <c r="J354" t="s">
        <v>539</v>
      </c>
      <c r="K354" t="s">
        <v>540</v>
      </c>
      <c r="L354">
        <v>62264</v>
      </c>
      <c r="M354" t="s">
        <v>523</v>
      </c>
      <c r="N354" t="s">
        <v>524</v>
      </c>
      <c r="O354">
        <v>62264</v>
      </c>
      <c r="P354" t="s">
        <v>523</v>
      </c>
      <c r="Q354" t="s">
        <v>524</v>
      </c>
      <c r="R354" t="s">
        <v>513</v>
      </c>
      <c r="S354" s="43">
        <v>5100.2</v>
      </c>
      <c r="U354" s="43">
        <v>21</v>
      </c>
      <c r="IF354">
        <v>62264</v>
      </c>
      <c r="IG354" t="s">
        <v>523</v>
      </c>
      <c r="IH354" t="s">
        <v>284</v>
      </c>
      <c r="IK354">
        <v>-2</v>
      </c>
      <c r="IL354" t="s">
        <v>278</v>
      </c>
      <c r="IM354" t="s">
        <v>279</v>
      </c>
      <c r="IN354" t="s">
        <v>466</v>
      </c>
      <c r="IP354" t="s">
        <v>523</v>
      </c>
    </row>
    <row r="355" spans="1:250" x14ac:dyDescent="0.35">
      <c r="A355">
        <v>16518</v>
      </c>
      <c r="B355">
        <v>-922729984</v>
      </c>
      <c r="C355">
        <v>1837</v>
      </c>
      <c r="D355" t="s">
        <v>272</v>
      </c>
      <c r="E355" t="s">
        <v>273</v>
      </c>
      <c r="F355">
        <v>9695</v>
      </c>
      <c r="G355" t="s">
        <v>280</v>
      </c>
      <c r="H355" t="s">
        <v>281</v>
      </c>
      <c r="I355">
        <v>519</v>
      </c>
      <c r="J355" t="s">
        <v>541</v>
      </c>
      <c r="K355" t="s">
        <v>542</v>
      </c>
      <c r="L355">
        <v>62264</v>
      </c>
      <c r="M355" t="s">
        <v>523</v>
      </c>
      <c r="N355" t="s">
        <v>524</v>
      </c>
      <c r="O355">
        <v>62264</v>
      </c>
      <c r="P355" t="s">
        <v>523</v>
      </c>
      <c r="Q355" t="s">
        <v>524</v>
      </c>
      <c r="R355" t="s">
        <v>513</v>
      </c>
      <c r="S355" s="43">
        <v>9188.0499999999993</v>
      </c>
      <c r="U355" s="43">
        <v>21</v>
      </c>
      <c r="IF355">
        <v>62264</v>
      </c>
      <c r="IG355" t="s">
        <v>523</v>
      </c>
      <c r="IH355" t="s">
        <v>284</v>
      </c>
      <c r="IK355">
        <v>-2</v>
      </c>
      <c r="IL355" t="s">
        <v>278</v>
      </c>
      <c r="IM355" t="s">
        <v>279</v>
      </c>
      <c r="IN355" t="s">
        <v>466</v>
      </c>
      <c r="IP355" t="s">
        <v>523</v>
      </c>
    </row>
    <row r="356" spans="1:250" x14ac:dyDescent="0.35">
      <c r="A356">
        <v>16519</v>
      </c>
      <c r="B356">
        <v>-922729984</v>
      </c>
      <c r="C356">
        <v>1837</v>
      </c>
      <c r="D356" t="s">
        <v>272</v>
      </c>
      <c r="E356" t="s">
        <v>273</v>
      </c>
      <c r="F356">
        <v>9695</v>
      </c>
      <c r="G356" t="s">
        <v>280</v>
      </c>
      <c r="H356" t="s">
        <v>281</v>
      </c>
      <c r="I356">
        <v>515</v>
      </c>
      <c r="J356" t="s">
        <v>543</v>
      </c>
      <c r="K356" t="s">
        <v>544</v>
      </c>
      <c r="L356">
        <v>62264</v>
      </c>
      <c r="M356" t="s">
        <v>523</v>
      </c>
      <c r="N356" t="s">
        <v>524</v>
      </c>
      <c r="O356">
        <v>62264</v>
      </c>
      <c r="P356" t="s">
        <v>523</v>
      </c>
      <c r="Q356" t="s">
        <v>524</v>
      </c>
      <c r="R356" t="s">
        <v>513</v>
      </c>
      <c r="S356" s="43">
        <v>12136.29</v>
      </c>
      <c r="U356" s="43">
        <v>21</v>
      </c>
      <c r="IF356">
        <v>62264</v>
      </c>
      <c r="IG356" t="s">
        <v>523</v>
      </c>
      <c r="IH356" t="s">
        <v>284</v>
      </c>
      <c r="IK356">
        <v>-2</v>
      </c>
      <c r="IL356" t="s">
        <v>278</v>
      </c>
      <c r="IM356" t="s">
        <v>279</v>
      </c>
      <c r="IN356" t="s">
        <v>466</v>
      </c>
      <c r="IP356" t="s">
        <v>523</v>
      </c>
    </row>
    <row r="357" spans="1:250" x14ac:dyDescent="0.35">
      <c r="A357">
        <v>16520</v>
      </c>
      <c r="B357">
        <v>-922729984</v>
      </c>
      <c r="C357">
        <v>1837</v>
      </c>
      <c r="D357" t="s">
        <v>272</v>
      </c>
      <c r="E357" t="s">
        <v>273</v>
      </c>
      <c r="F357">
        <v>9695</v>
      </c>
      <c r="G357" t="s">
        <v>280</v>
      </c>
      <c r="H357" t="s">
        <v>281</v>
      </c>
      <c r="I357">
        <v>513</v>
      </c>
      <c r="J357" t="s">
        <v>545</v>
      </c>
      <c r="K357" t="s">
        <v>546</v>
      </c>
      <c r="L357">
        <v>62264</v>
      </c>
      <c r="M357" t="s">
        <v>523</v>
      </c>
      <c r="N357" t="s">
        <v>524</v>
      </c>
      <c r="O357">
        <v>62264</v>
      </c>
      <c r="P357" t="s">
        <v>523</v>
      </c>
      <c r="Q357" t="s">
        <v>524</v>
      </c>
      <c r="R357" t="s">
        <v>513</v>
      </c>
      <c r="S357" s="43">
        <v>4190.7700000000004</v>
      </c>
      <c r="U357" s="43">
        <v>21</v>
      </c>
      <c r="IF357">
        <v>62264</v>
      </c>
      <c r="IG357" t="s">
        <v>523</v>
      </c>
      <c r="IH357" t="s">
        <v>284</v>
      </c>
      <c r="IK357">
        <v>-2</v>
      </c>
      <c r="IL357" t="s">
        <v>278</v>
      </c>
      <c r="IM357" t="s">
        <v>279</v>
      </c>
      <c r="IN357" t="s">
        <v>466</v>
      </c>
      <c r="IP357" t="s">
        <v>523</v>
      </c>
    </row>
    <row r="358" spans="1:250" x14ac:dyDescent="0.35">
      <c r="A358">
        <v>16521</v>
      </c>
      <c r="B358">
        <v>-922729984</v>
      </c>
      <c r="C358">
        <v>1837</v>
      </c>
      <c r="D358" t="s">
        <v>272</v>
      </c>
      <c r="E358" t="s">
        <v>273</v>
      </c>
      <c r="F358">
        <v>9695</v>
      </c>
      <c r="G358" t="s">
        <v>280</v>
      </c>
      <c r="H358" t="s">
        <v>281</v>
      </c>
      <c r="I358">
        <v>509</v>
      </c>
      <c r="J358" t="s">
        <v>547</v>
      </c>
      <c r="K358" t="s">
        <v>548</v>
      </c>
      <c r="L358">
        <v>62264</v>
      </c>
      <c r="M358" t="s">
        <v>523</v>
      </c>
      <c r="N358" t="s">
        <v>524</v>
      </c>
      <c r="O358">
        <v>62264</v>
      </c>
      <c r="P358" t="s">
        <v>523</v>
      </c>
      <c r="Q358" t="s">
        <v>524</v>
      </c>
      <c r="R358" t="s">
        <v>513</v>
      </c>
      <c r="S358" s="43">
        <v>3080.42</v>
      </c>
      <c r="U358" s="43">
        <v>21</v>
      </c>
      <c r="IF358">
        <v>62264</v>
      </c>
      <c r="IG358" t="s">
        <v>523</v>
      </c>
      <c r="IH358" t="s">
        <v>284</v>
      </c>
      <c r="IK358">
        <v>-2</v>
      </c>
      <c r="IL358" t="s">
        <v>278</v>
      </c>
      <c r="IM358" t="s">
        <v>279</v>
      </c>
      <c r="IN358" t="s">
        <v>466</v>
      </c>
      <c r="IP358" t="s">
        <v>523</v>
      </c>
    </row>
    <row r="359" spans="1:250" x14ac:dyDescent="0.35">
      <c r="A359">
        <v>16522</v>
      </c>
      <c r="B359">
        <v>-922729984</v>
      </c>
      <c r="C359">
        <v>1837</v>
      </c>
      <c r="D359" t="s">
        <v>272</v>
      </c>
      <c r="E359" t="s">
        <v>273</v>
      </c>
      <c r="F359">
        <v>9695</v>
      </c>
      <c r="G359" t="s">
        <v>280</v>
      </c>
      <c r="H359" t="s">
        <v>281</v>
      </c>
      <c r="I359">
        <v>515</v>
      </c>
      <c r="J359" t="s">
        <v>543</v>
      </c>
      <c r="K359" t="s">
        <v>544</v>
      </c>
      <c r="L359">
        <v>70481</v>
      </c>
      <c r="M359" t="s">
        <v>526</v>
      </c>
      <c r="N359" t="s">
        <v>525</v>
      </c>
      <c r="O359">
        <v>70481</v>
      </c>
      <c r="P359" t="s">
        <v>526</v>
      </c>
      <c r="Q359" t="s">
        <v>525</v>
      </c>
      <c r="R359" t="s">
        <v>513</v>
      </c>
      <c r="S359" s="43">
        <v>732.86</v>
      </c>
      <c r="U359" s="43">
        <v>21</v>
      </c>
      <c r="IF359">
        <v>70481</v>
      </c>
      <c r="IG359" t="s">
        <v>526</v>
      </c>
      <c r="IH359" t="s">
        <v>284</v>
      </c>
      <c r="IK359">
        <v>-2</v>
      </c>
      <c r="IL359" t="s">
        <v>278</v>
      </c>
      <c r="IM359" t="s">
        <v>279</v>
      </c>
      <c r="IN359" t="s">
        <v>466</v>
      </c>
      <c r="IP359" t="s">
        <v>526</v>
      </c>
    </row>
    <row r="360" spans="1:250" x14ac:dyDescent="0.35">
      <c r="A360">
        <v>16523</v>
      </c>
      <c r="B360">
        <v>-922729984</v>
      </c>
      <c r="C360">
        <v>1837</v>
      </c>
      <c r="D360" t="s">
        <v>272</v>
      </c>
      <c r="E360" t="s">
        <v>273</v>
      </c>
      <c r="F360">
        <v>9695</v>
      </c>
      <c r="G360" t="s">
        <v>280</v>
      </c>
      <c r="H360" t="s">
        <v>281</v>
      </c>
      <c r="I360">
        <v>513</v>
      </c>
      <c r="J360" t="s">
        <v>545</v>
      </c>
      <c r="K360" t="s">
        <v>546</v>
      </c>
      <c r="L360">
        <v>70481</v>
      </c>
      <c r="M360" t="s">
        <v>526</v>
      </c>
      <c r="N360" t="s">
        <v>525</v>
      </c>
      <c r="O360">
        <v>70481</v>
      </c>
      <c r="P360" t="s">
        <v>526</v>
      </c>
      <c r="Q360" t="s">
        <v>525</v>
      </c>
      <c r="R360" t="s">
        <v>513</v>
      </c>
      <c r="S360" s="43">
        <v>253.06</v>
      </c>
      <c r="U360" s="43">
        <v>21</v>
      </c>
      <c r="IF360">
        <v>70481</v>
      </c>
      <c r="IG360" t="s">
        <v>526</v>
      </c>
      <c r="IH360" t="s">
        <v>284</v>
      </c>
      <c r="IK360">
        <v>-2</v>
      </c>
      <c r="IL360" t="s">
        <v>278</v>
      </c>
      <c r="IM360" t="s">
        <v>279</v>
      </c>
      <c r="IN360" t="s">
        <v>466</v>
      </c>
      <c r="IP360" t="s">
        <v>526</v>
      </c>
    </row>
    <row r="361" spans="1:250" x14ac:dyDescent="0.35">
      <c r="A361">
        <v>16524</v>
      </c>
      <c r="B361">
        <v>-922729984</v>
      </c>
      <c r="C361">
        <v>1837</v>
      </c>
      <c r="D361" t="s">
        <v>272</v>
      </c>
      <c r="E361" t="s">
        <v>273</v>
      </c>
      <c r="F361">
        <v>9695</v>
      </c>
      <c r="G361" t="s">
        <v>280</v>
      </c>
      <c r="H361" t="s">
        <v>281</v>
      </c>
      <c r="I361">
        <v>509</v>
      </c>
      <c r="J361" t="s">
        <v>547</v>
      </c>
      <c r="K361" t="s">
        <v>548</v>
      </c>
      <c r="L361">
        <v>70481</v>
      </c>
      <c r="M361" t="s">
        <v>526</v>
      </c>
      <c r="N361" t="s">
        <v>525</v>
      </c>
      <c r="O361">
        <v>70481</v>
      </c>
      <c r="P361" t="s">
        <v>526</v>
      </c>
      <c r="Q361" t="s">
        <v>525</v>
      </c>
      <c r="R361" t="s">
        <v>513</v>
      </c>
      <c r="S361" s="43">
        <v>184.94</v>
      </c>
      <c r="U361" s="43">
        <v>21</v>
      </c>
      <c r="IF361">
        <v>70481</v>
      </c>
      <c r="IG361" t="s">
        <v>526</v>
      </c>
      <c r="IH361" t="s">
        <v>284</v>
      </c>
      <c r="IK361">
        <v>-2</v>
      </c>
      <c r="IL361" t="s">
        <v>278</v>
      </c>
      <c r="IM361" t="s">
        <v>279</v>
      </c>
      <c r="IN361" t="s">
        <v>466</v>
      </c>
      <c r="IP361" t="s">
        <v>526</v>
      </c>
    </row>
    <row r="362" spans="1:250" x14ac:dyDescent="0.35">
      <c r="A362">
        <v>16525</v>
      </c>
      <c r="B362">
        <v>-922729984</v>
      </c>
      <c r="C362">
        <v>1837</v>
      </c>
      <c r="D362" t="s">
        <v>272</v>
      </c>
      <c r="E362" t="s">
        <v>273</v>
      </c>
      <c r="F362">
        <v>9695</v>
      </c>
      <c r="G362" t="s">
        <v>280</v>
      </c>
      <c r="H362" t="s">
        <v>281</v>
      </c>
      <c r="I362">
        <v>507</v>
      </c>
      <c r="J362" t="s">
        <v>549</v>
      </c>
      <c r="K362" t="s">
        <v>550</v>
      </c>
      <c r="L362">
        <v>70481</v>
      </c>
      <c r="M362" t="s">
        <v>526</v>
      </c>
      <c r="N362" t="s">
        <v>525</v>
      </c>
      <c r="O362">
        <v>70481</v>
      </c>
      <c r="P362" t="s">
        <v>526</v>
      </c>
      <c r="Q362" t="s">
        <v>525</v>
      </c>
      <c r="R362" t="s">
        <v>513</v>
      </c>
      <c r="S362" s="43">
        <v>657.95</v>
      </c>
      <c r="U362" s="43">
        <v>21</v>
      </c>
      <c r="IF362">
        <v>70481</v>
      </c>
      <c r="IG362" t="s">
        <v>526</v>
      </c>
      <c r="IH362" t="s">
        <v>284</v>
      </c>
      <c r="IK362">
        <v>-2</v>
      </c>
      <c r="IL362" t="s">
        <v>278</v>
      </c>
      <c r="IM362" t="s">
        <v>279</v>
      </c>
      <c r="IN362" t="s">
        <v>466</v>
      </c>
      <c r="IP362" t="s">
        <v>526</v>
      </c>
    </row>
    <row r="363" spans="1:250" x14ac:dyDescent="0.35">
      <c r="A363">
        <v>16526</v>
      </c>
      <c r="B363">
        <v>-922729984</v>
      </c>
      <c r="C363">
        <v>1837</v>
      </c>
      <c r="D363" t="s">
        <v>272</v>
      </c>
      <c r="E363" t="s">
        <v>273</v>
      </c>
      <c r="F363">
        <v>9695</v>
      </c>
      <c r="G363" t="s">
        <v>280</v>
      </c>
      <c r="H363" t="s">
        <v>281</v>
      </c>
      <c r="I363">
        <v>528</v>
      </c>
      <c r="J363" t="s">
        <v>531</v>
      </c>
      <c r="K363" t="s">
        <v>532</v>
      </c>
      <c r="L363">
        <v>62264</v>
      </c>
      <c r="M363" t="s">
        <v>523</v>
      </c>
      <c r="N363" t="s">
        <v>524</v>
      </c>
      <c r="O363">
        <v>62264</v>
      </c>
      <c r="P363" t="s">
        <v>523</v>
      </c>
      <c r="Q363" t="s">
        <v>524</v>
      </c>
      <c r="R363" t="s">
        <v>513</v>
      </c>
      <c r="S363" s="43">
        <v>6504.74</v>
      </c>
      <c r="U363" s="43">
        <v>21</v>
      </c>
      <c r="IF363">
        <v>62264</v>
      </c>
      <c r="IG363" t="s">
        <v>523</v>
      </c>
      <c r="IH363" t="s">
        <v>284</v>
      </c>
      <c r="IK363">
        <v>-2</v>
      </c>
      <c r="IL363" t="s">
        <v>278</v>
      </c>
      <c r="IM363" t="s">
        <v>279</v>
      </c>
      <c r="IN363" t="s">
        <v>466</v>
      </c>
      <c r="IP363" t="s">
        <v>523</v>
      </c>
    </row>
    <row r="364" spans="1:250" x14ac:dyDescent="0.35">
      <c r="A364">
        <v>16527</v>
      </c>
      <c r="B364">
        <v>-922729984</v>
      </c>
      <c r="C364">
        <v>1837</v>
      </c>
      <c r="D364" t="s">
        <v>272</v>
      </c>
      <c r="E364" t="s">
        <v>273</v>
      </c>
      <c r="F364">
        <v>9695</v>
      </c>
      <c r="G364" t="s">
        <v>280</v>
      </c>
      <c r="H364" t="s">
        <v>281</v>
      </c>
      <c r="I364">
        <v>527</v>
      </c>
      <c r="J364" t="s">
        <v>535</v>
      </c>
      <c r="K364" t="s">
        <v>536</v>
      </c>
      <c r="L364">
        <v>62264</v>
      </c>
      <c r="M364" t="s">
        <v>523</v>
      </c>
      <c r="N364" t="s">
        <v>524</v>
      </c>
      <c r="O364">
        <v>62264</v>
      </c>
      <c r="P364" t="s">
        <v>523</v>
      </c>
      <c r="Q364" t="s">
        <v>524</v>
      </c>
      <c r="R364" t="s">
        <v>513</v>
      </c>
      <c r="S364" s="43">
        <v>5170.1400000000003</v>
      </c>
      <c r="U364" s="43">
        <v>21</v>
      </c>
      <c r="IF364">
        <v>62264</v>
      </c>
      <c r="IG364" t="s">
        <v>523</v>
      </c>
      <c r="IH364" t="s">
        <v>284</v>
      </c>
      <c r="IK364">
        <v>-2</v>
      </c>
      <c r="IL364" t="s">
        <v>278</v>
      </c>
      <c r="IM364" t="s">
        <v>279</v>
      </c>
      <c r="IN364" t="s">
        <v>466</v>
      </c>
      <c r="IP364" t="s">
        <v>523</v>
      </c>
    </row>
    <row r="365" spans="1:250" x14ac:dyDescent="0.35">
      <c r="A365">
        <v>16528</v>
      </c>
      <c r="B365">
        <v>-922729984</v>
      </c>
      <c r="C365">
        <v>1837</v>
      </c>
      <c r="D365" t="s">
        <v>272</v>
      </c>
      <c r="E365" t="s">
        <v>273</v>
      </c>
      <c r="F365">
        <v>9695</v>
      </c>
      <c r="G365" t="s">
        <v>280</v>
      </c>
      <c r="H365" t="s">
        <v>281</v>
      </c>
      <c r="I365">
        <v>507</v>
      </c>
      <c r="J365" t="s">
        <v>549</v>
      </c>
      <c r="K365" t="s">
        <v>550</v>
      </c>
      <c r="L365">
        <v>78012</v>
      </c>
      <c r="M365" t="s">
        <v>527</v>
      </c>
      <c r="N365" t="s">
        <v>528</v>
      </c>
      <c r="O365">
        <v>78012</v>
      </c>
      <c r="P365" t="s">
        <v>527</v>
      </c>
      <c r="Q365" t="s">
        <v>528</v>
      </c>
      <c r="R365" t="s">
        <v>513</v>
      </c>
      <c r="S365" s="43">
        <v>325.95999999999998</v>
      </c>
      <c r="U365" s="43">
        <v>21</v>
      </c>
      <c r="IF365">
        <v>78012</v>
      </c>
      <c r="IG365" t="s">
        <v>527</v>
      </c>
      <c r="IH365" t="s">
        <v>284</v>
      </c>
      <c r="IK365">
        <v>-2</v>
      </c>
      <c r="IL365" t="s">
        <v>278</v>
      </c>
      <c r="IM365" t="s">
        <v>279</v>
      </c>
      <c r="IN365" t="s">
        <v>466</v>
      </c>
      <c r="IP365" t="s">
        <v>527</v>
      </c>
    </row>
    <row r="366" spans="1:250" x14ac:dyDescent="0.35">
      <c r="A366">
        <v>16529</v>
      </c>
      <c r="B366">
        <v>-922729984</v>
      </c>
      <c r="C366">
        <v>1837</v>
      </c>
      <c r="D366" t="s">
        <v>272</v>
      </c>
      <c r="E366" t="s">
        <v>273</v>
      </c>
      <c r="F366">
        <v>9695</v>
      </c>
      <c r="G366" t="s">
        <v>280</v>
      </c>
      <c r="H366" t="s">
        <v>281</v>
      </c>
      <c r="I366">
        <v>528</v>
      </c>
      <c r="J366" t="s">
        <v>531</v>
      </c>
      <c r="K366" t="s">
        <v>532</v>
      </c>
      <c r="L366">
        <v>70481</v>
      </c>
      <c r="M366" t="s">
        <v>526</v>
      </c>
      <c r="N366" t="s">
        <v>525</v>
      </c>
      <c r="O366">
        <v>70481</v>
      </c>
      <c r="P366" t="s">
        <v>526</v>
      </c>
      <c r="Q366" t="s">
        <v>525</v>
      </c>
      <c r="R366" t="s">
        <v>513</v>
      </c>
      <c r="S366" s="43">
        <v>345.31</v>
      </c>
      <c r="U366" s="43">
        <v>21</v>
      </c>
      <c r="IF366">
        <v>70481</v>
      </c>
      <c r="IG366" t="s">
        <v>526</v>
      </c>
      <c r="IH366" t="s">
        <v>284</v>
      </c>
      <c r="IK366">
        <v>-2</v>
      </c>
      <c r="IL366" t="s">
        <v>278</v>
      </c>
      <c r="IM366" t="s">
        <v>279</v>
      </c>
      <c r="IN366" t="s">
        <v>466</v>
      </c>
      <c r="IP366" t="s">
        <v>526</v>
      </c>
    </row>
    <row r="367" spans="1:250" x14ac:dyDescent="0.35">
      <c r="A367">
        <v>16530</v>
      </c>
      <c r="B367">
        <v>-922729984</v>
      </c>
      <c r="C367">
        <v>1837</v>
      </c>
      <c r="D367" t="s">
        <v>272</v>
      </c>
      <c r="E367" t="s">
        <v>273</v>
      </c>
      <c r="F367">
        <v>9695</v>
      </c>
      <c r="G367" t="s">
        <v>280</v>
      </c>
      <c r="H367" t="s">
        <v>281</v>
      </c>
      <c r="I367">
        <v>527</v>
      </c>
      <c r="J367" t="s">
        <v>535</v>
      </c>
      <c r="K367" t="s">
        <v>536</v>
      </c>
      <c r="L367">
        <v>70481</v>
      </c>
      <c r="M367" t="s">
        <v>526</v>
      </c>
      <c r="N367" t="s">
        <v>525</v>
      </c>
      <c r="O367">
        <v>70481</v>
      </c>
      <c r="P367" t="s">
        <v>526</v>
      </c>
      <c r="Q367" t="s">
        <v>525</v>
      </c>
      <c r="R367" t="s">
        <v>513</v>
      </c>
      <c r="S367" s="43">
        <v>274.45999999999998</v>
      </c>
      <c r="U367" s="43">
        <v>21</v>
      </c>
      <c r="IF367">
        <v>70481</v>
      </c>
      <c r="IG367" t="s">
        <v>526</v>
      </c>
      <c r="IH367" t="s">
        <v>284</v>
      </c>
      <c r="IK367">
        <v>-2</v>
      </c>
      <c r="IL367" t="s">
        <v>278</v>
      </c>
      <c r="IM367" t="s">
        <v>279</v>
      </c>
      <c r="IN367" t="s">
        <v>466</v>
      </c>
      <c r="IP367" t="s">
        <v>526</v>
      </c>
    </row>
    <row r="368" spans="1:250" x14ac:dyDescent="0.35">
      <c r="A368">
        <v>16531</v>
      </c>
      <c r="B368">
        <v>-922729984</v>
      </c>
      <c r="C368">
        <v>1837</v>
      </c>
      <c r="D368" t="s">
        <v>272</v>
      </c>
      <c r="E368" t="s">
        <v>273</v>
      </c>
      <c r="F368">
        <v>9695</v>
      </c>
      <c r="G368" t="s">
        <v>280</v>
      </c>
      <c r="H368" t="s">
        <v>281</v>
      </c>
      <c r="I368">
        <v>523</v>
      </c>
      <c r="J368" t="s">
        <v>537</v>
      </c>
      <c r="K368" t="s">
        <v>538</v>
      </c>
      <c r="L368">
        <v>70481</v>
      </c>
      <c r="M368" t="s">
        <v>526</v>
      </c>
      <c r="N368" t="s">
        <v>525</v>
      </c>
      <c r="O368">
        <v>70481</v>
      </c>
      <c r="P368" t="s">
        <v>526</v>
      </c>
      <c r="Q368" t="s">
        <v>525</v>
      </c>
      <c r="R368" t="s">
        <v>513</v>
      </c>
      <c r="S368" s="43">
        <v>520.70000000000005</v>
      </c>
      <c r="U368" s="43">
        <v>21</v>
      </c>
      <c r="IF368">
        <v>70481</v>
      </c>
      <c r="IG368" t="s">
        <v>526</v>
      </c>
      <c r="IH368" t="s">
        <v>284</v>
      </c>
      <c r="IK368">
        <v>-2</v>
      </c>
      <c r="IL368" t="s">
        <v>278</v>
      </c>
      <c r="IM368" t="s">
        <v>279</v>
      </c>
      <c r="IN368" t="s">
        <v>466</v>
      </c>
      <c r="IP368" t="s">
        <v>526</v>
      </c>
    </row>
    <row r="369" spans="1:250" x14ac:dyDescent="0.35">
      <c r="A369">
        <v>16532</v>
      </c>
      <c r="B369">
        <v>-922729984</v>
      </c>
      <c r="C369">
        <v>1837</v>
      </c>
      <c r="D369" t="s">
        <v>272</v>
      </c>
      <c r="E369" t="s">
        <v>273</v>
      </c>
      <c r="F369">
        <v>9695</v>
      </c>
      <c r="G369" t="s">
        <v>280</v>
      </c>
      <c r="H369" t="s">
        <v>281</v>
      </c>
      <c r="I369">
        <v>521</v>
      </c>
      <c r="J369" t="s">
        <v>539</v>
      </c>
      <c r="K369" t="s">
        <v>540</v>
      </c>
      <c r="L369">
        <v>70481</v>
      </c>
      <c r="M369" t="s">
        <v>526</v>
      </c>
      <c r="N369" t="s">
        <v>525</v>
      </c>
      <c r="O369">
        <v>70481</v>
      </c>
      <c r="P369" t="s">
        <v>526</v>
      </c>
      <c r="Q369" t="s">
        <v>525</v>
      </c>
      <c r="R369" t="s">
        <v>513</v>
      </c>
      <c r="S369" s="43">
        <v>309.39999999999998</v>
      </c>
      <c r="U369" s="43">
        <v>21</v>
      </c>
      <c r="IF369">
        <v>70481</v>
      </c>
      <c r="IG369" t="s">
        <v>526</v>
      </c>
      <c r="IH369" t="s">
        <v>284</v>
      </c>
      <c r="IK369">
        <v>-2</v>
      </c>
      <c r="IL369" t="s">
        <v>278</v>
      </c>
      <c r="IM369" t="s">
        <v>279</v>
      </c>
      <c r="IN369" t="s">
        <v>466</v>
      </c>
      <c r="IP369" t="s">
        <v>526</v>
      </c>
    </row>
    <row r="370" spans="1:250" x14ac:dyDescent="0.35">
      <c r="A370">
        <v>16533</v>
      </c>
      <c r="B370">
        <v>-922729984</v>
      </c>
      <c r="C370">
        <v>1837</v>
      </c>
      <c r="D370" t="s">
        <v>272</v>
      </c>
      <c r="E370" t="s">
        <v>273</v>
      </c>
      <c r="F370">
        <v>9695</v>
      </c>
      <c r="G370" t="s">
        <v>280</v>
      </c>
      <c r="H370" t="s">
        <v>281</v>
      </c>
      <c r="I370">
        <v>519</v>
      </c>
      <c r="J370" t="s">
        <v>541</v>
      </c>
      <c r="K370" t="s">
        <v>542</v>
      </c>
      <c r="L370">
        <v>70481</v>
      </c>
      <c r="M370" t="s">
        <v>526</v>
      </c>
      <c r="N370" t="s">
        <v>525</v>
      </c>
      <c r="O370">
        <v>70481</v>
      </c>
      <c r="P370" t="s">
        <v>526</v>
      </c>
      <c r="Q370" t="s">
        <v>525</v>
      </c>
      <c r="R370" t="s">
        <v>513</v>
      </c>
      <c r="S370" s="43">
        <v>557.39</v>
      </c>
      <c r="U370" s="43">
        <v>21</v>
      </c>
      <c r="IF370">
        <v>70481</v>
      </c>
      <c r="IG370" t="s">
        <v>526</v>
      </c>
      <c r="IH370" t="s">
        <v>284</v>
      </c>
      <c r="IK370">
        <v>-2</v>
      </c>
      <c r="IL370" t="s">
        <v>278</v>
      </c>
      <c r="IM370" t="s">
        <v>279</v>
      </c>
      <c r="IN370" t="s">
        <v>466</v>
      </c>
      <c r="IP370" t="s">
        <v>526</v>
      </c>
    </row>
    <row r="371" spans="1:250" x14ac:dyDescent="0.35">
      <c r="A371">
        <v>16534</v>
      </c>
      <c r="B371">
        <v>-922729984</v>
      </c>
      <c r="C371">
        <v>1837</v>
      </c>
      <c r="D371" t="s">
        <v>272</v>
      </c>
      <c r="E371" t="s">
        <v>273</v>
      </c>
      <c r="F371">
        <v>9695</v>
      </c>
      <c r="G371" t="s">
        <v>280</v>
      </c>
      <c r="H371" t="s">
        <v>281</v>
      </c>
      <c r="I371">
        <v>523</v>
      </c>
      <c r="J371" t="s">
        <v>537</v>
      </c>
      <c r="K371" t="s">
        <v>538</v>
      </c>
      <c r="L371">
        <v>78012</v>
      </c>
      <c r="M371" t="s">
        <v>527</v>
      </c>
      <c r="N371" t="s">
        <v>528</v>
      </c>
      <c r="O371">
        <v>78012</v>
      </c>
      <c r="P371" t="s">
        <v>527</v>
      </c>
      <c r="Q371" t="s">
        <v>528</v>
      </c>
      <c r="R371" t="s">
        <v>513</v>
      </c>
      <c r="S371" s="43">
        <v>257.95999999999998</v>
      </c>
      <c r="U371" s="43">
        <v>21</v>
      </c>
      <c r="IF371">
        <v>78012</v>
      </c>
      <c r="IG371" t="s">
        <v>527</v>
      </c>
      <c r="IH371" t="s">
        <v>284</v>
      </c>
      <c r="IK371">
        <v>-2</v>
      </c>
      <c r="IL371" t="s">
        <v>278</v>
      </c>
      <c r="IM371" t="s">
        <v>279</v>
      </c>
      <c r="IN371" t="s">
        <v>466</v>
      </c>
      <c r="IP371" t="s">
        <v>527</v>
      </c>
    </row>
    <row r="372" spans="1:250" x14ac:dyDescent="0.35">
      <c r="A372">
        <v>16535</v>
      </c>
      <c r="B372">
        <v>-922729984</v>
      </c>
      <c r="C372">
        <v>1837</v>
      </c>
      <c r="D372" t="s">
        <v>272</v>
      </c>
      <c r="E372" t="s">
        <v>273</v>
      </c>
      <c r="F372">
        <v>9695</v>
      </c>
      <c r="G372" t="s">
        <v>280</v>
      </c>
      <c r="H372" t="s">
        <v>281</v>
      </c>
      <c r="I372">
        <v>521</v>
      </c>
      <c r="J372" t="s">
        <v>539</v>
      </c>
      <c r="K372" t="s">
        <v>540</v>
      </c>
      <c r="L372">
        <v>78012</v>
      </c>
      <c r="M372" t="s">
        <v>527</v>
      </c>
      <c r="N372" t="s">
        <v>528</v>
      </c>
      <c r="O372">
        <v>78012</v>
      </c>
      <c r="P372" t="s">
        <v>527</v>
      </c>
      <c r="Q372" t="s">
        <v>528</v>
      </c>
      <c r="R372" t="s">
        <v>513</v>
      </c>
      <c r="S372" s="43">
        <v>153.28</v>
      </c>
      <c r="U372" s="43">
        <v>21</v>
      </c>
      <c r="IF372">
        <v>78012</v>
      </c>
      <c r="IG372" t="s">
        <v>527</v>
      </c>
      <c r="IH372" t="s">
        <v>284</v>
      </c>
      <c r="IK372">
        <v>-2</v>
      </c>
      <c r="IL372" t="s">
        <v>278</v>
      </c>
      <c r="IM372" t="s">
        <v>279</v>
      </c>
      <c r="IN372" t="s">
        <v>466</v>
      </c>
      <c r="IP372" t="s">
        <v>527</v>
      </c>
    </row>
    <row r="373" spans="1:250" x14ac:dyDescent="0.35">
      <c r="A373">
        <v>16536</v>
      </c>
      <c r="B373">
        <v>-922729984</v>
      </c>
      <c r="C373">
        <v>1837</v>
      </c>
      <c r="D373" t="s">
        <v>272</v>
      </c>
      <c r="E373" t="s">
        <v>273</v>
      </c>
      <c r="F373">
        <v>9695</v>
      </c>
      <c r="G373" t="s">
        <v>280</v>
      </c>
      <c r="H373" t="s">
        <v>281</v>
      </c>
      <c r="I373">
        <v>519</v>
      </c>
      <c r="J373" t="s">
        <v>541</v>
      </c>
      <c r="K373" t="s">
        <v>542</v>
      </c>
      <c r="L373">
        <v>78012</v>
      </c>
      <c r="M373" t="s">
        <v>527</v>
      </c>
      <c r="N373" t="s">
        <v>528</v>
      </c>
      <c r="O373">
        <v>78012</v>
      </c>
      <c r="P373" t="s">
        <v>527</v>
      </c>
      <c r="Q373" t="s">
        <v>528</v>
      </c>
      <c r="R373" t="s">
        <v>513</v>
      </c>
      <c r="S373" s="43">
        <v>276.14</v>
      </c>
      <c r="U373" s="43">
        <v>21</v>
      </c>
      <c r="IF373">
        <v>78012</v>
      </c>
      <c r="IG373" t="s">
        <v>527</v>
      </c>
      <c r="IH373" t="s">
        <v>284</v>
      </c>
      <c r="IK373">
        <v>-2</v>
      </c>
      <c r="IL373" t="s">
        <v>278</v>
      </c>
      <c r="IM373" t="s">
        <v>279</v>
      </c>
      <c r="IN373" t="s">
        <v>466</v>
      </c>
      <c r="IP373" t="s">
        <v>527</v>
      </c>
    </row>
    <row r="374" spans="1:250" x14ac:dyDescent="0.35">
      <c r="A374">
        <v>16537</v>
      </c>
      <c r="B374">
        <v>-922729984</v>
      </c>
      <c r="C374">
        <v>1837</v>
      </c>
      <c r="D374" t="s">
        <v>272</v>
      </c>
      <c r="E374" t="s">
        <v>273</v>
      </c>
      <c r="F374">
        <v>9695</v>
      </c>
      <c r="G374" t="s">
        <v>280</v>
      </c>
      <c r="H374" t="s">
        <v>281</v>
      </c>
      <c r="I374">
        <v>515</v>
      </c>
      <c r="J374" t="s">
        <v>543</v>
      </c>
      <c r="K374" t="s">
        <v>544</v>
      </c>
      <c r="L374">
        <v>78012</v>
      </c>
      <c r="M374" t="s">
        <v>527</v>
      </c>
      <c r="N374" t="s">
        <v>528</v>
      </c>
      <c r="O374">
        <v>78012</v>
      </c>
      <c r="P374" t="s">
        <v>527</v>
      </c>
      <c r="Q374" t="s">
        <v>528</v>
      </c>
      <c r="R374" t="s">
        <v>513</v>
      </c>
      <c r="S374" s="43">
        <v>363.08</v>
      </c>
      <c r="U374" s="43">
        <v>21</v>
      </c>
      <c r="IF374">
        <v>78012</v>
      </c>
      <c r="IG374" t="s">
        <v>527</v>
      </c>
      <c r="IH374" t="s">
        <v>284</v>
      </c>
      <c r="IK374">
        <v>-2</v>
      </c>
      <c r="IL374" t="s">
        <v>278</v>
      </c>
      <c r="IM374" t="s">
        <v>279</v>
      </c>
      <c r="IN374" t="s">
        <v>466</v>
      </c>
      <c r="IP374" t="s">
        <v>527</v>
      </c>
    </row>
    <row r="375" spans="1:250" x14ac:dyDescent="0.35">
      <c r="A375">
        <v>16538</v>
      </c>
      <c r="B375">
        <v>-922729984</v>
      </c>
      <c r="C375">
        <v>1837</v>
      </c>
      <c r="D375" t="s">
        <v>272</v>
      </c>
      <c r="E375" t="s">
        <v>273</v>
      </c>
      <c r="F375">
        <v>9695</v>
      </c>
      <c r="G375" t="s">
        <v>280</v>
      </c>
      <c r="H375" t="s">
        <v>281</v>
      </c>
      <c r="I375">
        <v>513</v>
      </c>
      <c r="J375" t="s">
        <v>545</v>
      </c>
      <c r="K375" t="s">
        <v>546</v>
      </c>
      <c r="L375">
        <v>78012</v>
      </c>
      <c r="M375" t="s">
        <v>527</v>
      </c>
      <c r="N375" t="s">
        <v>528</v>
      </c>
      <c r="O375">
        <v>78012</v>
      </c>
      <c r="P375" t="s">
        <v>527</v>
      </c>
      <c r="Q375" t="s">
        <v>528</v>
      </c>
      <c r="R375" t="s">
        <v>513</v>
      </c>
      <c r="S375" s="43">
        <v>125.37</v>
      </c>
      <c r="U375" s="43">
        <v>21</v>
      </c>
      <c r="IF375">
        <v>78012</v>
      </c>
      <c r="IG375" t="s">
        <v>527</v>
      </c>
      <c r="IH375" t="s">
        <v>284</v>
      </c>
      <c r="IK375">
        <v>-2</v>
      </c>
      <c r="IL375" t="s">
        <v>278</v>
      </c>
      <c r="IM375" t="s">
        <v>279</v>
      </c>
      <c r="IN375" t="s">
        <v>466</v>
      </c>
      <c r="IP375" t="s">
        <v>527</v>
      </c>
    </row>
    <row r="376" spans="1:250" x14ac:dyDescent="0.35">
      <c r="A376">
        <v>16539</v>
      </c>
      <c r="B376">
        <v>-922729984</v>
      </c>
      <c r="C376">
        <v>1837</v>
      </c>
      <c r="D376" t="s">
        <v>272</v>
      </c>
      <c r="E376" t="s">
        <v>273</v>
      </c>
      <c r="F376">
        <v>9695</v>
      </c>
      <c r="G376" t="s">
        <v>280</v>
      </c>
      <c r="H376" t="s">
        <v>281</v>
      </c>
      <c r="I376">
        <v>509</v>
      </c>
      <c r="J376" t="s">
        <v>547</v>
      </c>
      <c r="K376" t="s">
        <v>548</v>
      </c>
      <c r="L376">
        <v>78012</v>
      </c>
      <c r="M376" t="s">
        <v>527</v>
      </c>
      <c r="N376" t="s">
        <v>528</v>
      </c>
      <c r="O376">
        <v>78012</v>
      </c>
      <c r="P376" t="s">
        <v>527</v>
      </c>
      <c r="Q376" t="s">
        <v>528</v>
      </c>
      <c r="R376" t="s">
        <v>513</v>
      </c>
      <c r="S376" s="43">
        <v>91.63</v>
      </c>
      <c r="U376" s="43">
        <v>21</v>
      </c>
      <c r="IF376">
        <v>78012</v>
      </c>
      <c r="IG376" t="s">
        <v>527</v>
      </c>
      <c r="IH376" t="s">
        <v>284</v>
      </c>
      <c r="IK376">
        <v>-2</v>
      </c>
      <c r="IL376" t="s">
        <v>278</v>
      </c>
      <c r="IM376" t="s">
        <v>279</v>
      </c>
      <c r="IN376" t="s">
        <v>466</v>
      </c>
      <c r="IP376" t="s">
        <v>527</v>
      </c>
    </row>
    <row r="377" spans="1:250" x14ac:dyDescent="0.35">
      <c r="A377">
        <v>16540</v>
      </c>
      <c r="B377">
        <v>-922729984</v>
      </c>
      <c r="C377">
        <v>1837</v>
      </c>
      <c r="D377" t="s">
        <v>272</v>
      </c>
      <c r="E377" t="s">
        <v>273</v>
      </c>
      <c r="F377">
        <v>19011</v>
      </c>
      <c r="G377" t="s">
        <v>318</v>
      </c>
      <c r="H377" t="s">
        <v>319</v>
      </c>
      <c r="I377">
        <v>515</v>
      </c>
      <c r="J377" t="s">
        <v>543</v>
      </c>
      <c r="K377" t="s">
        <v>544</v>
      </c>
      <c r="L377">
        <v>79525</v>
      </c>
      <c r="M377" t="s">
        <v>551</v>
      </c>
      <c r="N377" t="s">
        <v>529</v>
      </c>
      <c r="O377">
        <v>79525</v>
      </c>
      <c r="P377" t="s">
        <v>551</v>
      </c>
      <c r="Q377" t="s">
        <v>529</v>
      </c>
      <c r="R377" t="s">
        <v>513</v>
      </c>
      <c r="S377" s="43">
        <v>24145.279999999999</v>
      </c>
      <c r="U377" s="43">
        <v>21</v>
      </c>
      <c r="IF377">
        <v>79525</v>
      </c>
      <c r="IG377" t="s">
        <v>551</v>
      </c>
      <c r="IH377" t="s">
        <v>322</v>
      </c>
      <c r="IK377">
        <v>-2</v>
      </c>
      <c r="IL377" t="s">
        <v>278</v>
      </c>
      <c r="IM377" t="s">
        <v>279</v>
      </c>
      <c r="IN377" t="s">
        <v>484</v>
      </c>
      <c r="IP377" t="s">
        <v>551</v>
      </c>
    </row>
    <row r="378" spans="1:250" x14ac:dyDescent="0.35">
      <c r="A378">
        <v>16541</v>
      </c>
      <c r="B378">
        <v>-922729984</v>
      </c>
      <c r="C378">
        <v>1837</v>
      </c>
      <c r="D378" t="s">
        <v>272</v>
      </c>
      <c r="E378" t="s">
        <v>273</v>
      </c>
      <c r="F378">
        <v>19011</v>
      </c>
      <c r="G378" t="s">
        <v>318</v>
      </c>
      <c r="H378" t="s">
        <v>319</v>
      </c>
      <c r="I378">
        <v>513</v>
      </c>
      <c r="J378" t="s">
        <v>545</v>
      </c>
      <c r="K378" t="s">
        <v>546</v>
      </c>
      <c r="L378">
        <v>79525</v>
      </c>
      <c r="M378" t="s">
        <v>551</v>
      </c>
      <c r="N378" t="s">
        <v>529</v>
      </c>
      <c r="O378">
        <v>79525</v>
      </c>
      <c r="P378" t="s">
        <v>551</v>
      </c>
      <c r="Q378" t="s">
        <v>529</v>
      </c>
      <c r="R378" t="s">
        <v>513</v>
      </c>
      <c r="S378" s="43">
        <v>20388.03</v>
      </c>
      <c r="U378" s="43">
        <v>21</v>
      </c>
      <c r="IF378">
        <v>79525</v>
      </c>
      <c r="IG378" t="s">
        <v>551</v>
      </c>
      <c r="IH378" t="s">
        <v>322</v>
      </c>
      <c r="IK378">
        <v>-2</v>
      </c>
      <c r="IL378" t="s">
        <v>278</v>
      </c>
      <c r="IM378" t="s">
        <v>279</v>
      </c>
      <c r="IN378" t="s">
        <v>484</v>
      </c>
      <c r="IP378" t="s">
        <v>551</v>
      </c>
    </row>
    <row r="379" spans="1:250" x14ac:dyDescent="0.35">
      <c r="A379">
        <v>16542</v>
      </c>
      <c r="B379">
        <v>-922729984</v>
      </c>
      <c r="C379">
        <v>1837</v>
      </c>
      <c r="D379" t="s">
        <v>272</v>
      </c>
      <c r="E379" t="s">
        <v>273</v>
      </c>
      <c r="F379">
        <v>19011</v>
      </c>
      <c r="G379" t="s">
        <v>318</v>
      </c>
      <c r="H379" t="s">
        <v>319</v>
      </c>
      <c r="I379">
        <v>509</v>
      </c>
      <c r="J379" t="s">
        <v>547</v>
      </c>
      <c r="K379" t="s">
        <v>548</v>
      </c>
      <c r="L379">
        <v>79525</v>
      </c>
      <c r="M379" t="s">
        <v>551</v>
      </c>
      <c r="N379" t="s">
        <v>529</v>
      </c>
      <c r="O379">
        <v>79525</v>
      </c>
      <c r="P379" t="s">
        <v>551</v>
      </c>
      <c r="Q379" t="s">
        <v>529</v>
      </c>
      <c r="R379" t="s">
        <v>513</v>
      </c>
      <c r="S379" s="43">
        <v>5047.97</v>
      </c>
      <c r="U379" s="43">
        <v>21</v>
      </c>
      <c r="IF379">
        <v>79525</v>
      </c>
      <c r="IG379" t="s">
        <v>551</v>
      </c>
      <c r="IH379" t="s">
        <v>322</v>
      </c>
      <c r="IK379">
        <v>-2</v>
      </c>
      <c r="IL379" t="s">
        <v>278</v>
      </c>
      <c r="IM379" t="s">
        <v>279</v>
      </c>
      <c r="IN379" t="s">
        <v>484</v>
      </c>
      <c r="IP379" t="s">
        <v>551</v>
      </c>
    </row>
    <row r="380" spans="1:250" x14ac:dyDescent="0.35">
      <c r="A380">
        <v>16543</v>
      </c>
      <c r="B380">
        <v>-922729984</v>
      </c>
      <c r="C380">
        <v>1837</v>
      </c>
      <c r="D380" t="s">
        <v>272</v>
      </c>
      <c r="E380" t="s">
        <v>273</v>
      </c>
      <c r="F380">
        <v>19011</v>
      </c>
      <c r="G380" t="s">
        <v>318</v>
      </c>
      <c r="H380" t="s">
        <v>319</v>
      </c>
      <c r="I380">
        <v>507</v>
      </c>
      <c r="J380" t="s">
        <v>549</v>
      </c>
      <c r="K380" t="s">
        <v>550</v>
      </c>
      <c r="L380">
        <v>79525</v>
      </c>
      <c r="M380" t="s">
        <v>551</v>
      </c>
      <c r="N380" t="s">
        <v>529</v>
      </c>
      <c r="O380">
        <v>79525</v>
      </c>
      <c r="P380" t="s">
        <v>551</v>
      </c>
      <c r="Q380" t="s">
        <v>529</v>
      </c>
      <c r="R380" t="s">
        <v>513</v>
      </c>
      <c r="S380" s="43">
        <v>4232.37</v>
      </c>
      <c r="U380" s="43">
        <v>21</v>
      </c>
      <c r="IF380">
        <v>79525</v>
      </c>
      <c r="IG380" t="s">
        <v>551</v>
      </c>
      <c r="IH380" t="s">
        <v>322</v>
      </c>
      <c r="IK380">
        <v>-2</v>
      </c>
      <c r="IL380" t="s">
        <v>278</v>
      </c>
      <c r="IM380" t="s">
        <v>279</v>
      </c>
      <c r="IN380" t="s">
        <v>484</v>
      </c>
      <c r="IP380" t="s">
        <v>551</v>
      </c>
    </row>
    <row r="381" spans="1:250" x14ac:dyDescent="0.35">
      <c r="A381">
        <v>16544</v>
      </c>
      <c r="B381">
        <v>-922729984</v>
      </c>
      <c r="C381">
        <v>1837</v>
      </c>
      <c r="D381" t="s">
        <v>272</v>
      </c>
      <c r="E381" t="s">
        <v>273</v>
      </c>
      <c r="F381">
        <v>9695</v>
      </c>
      <c r="G381" t="s">
        <v>280</v>
      </c>
      <c r="H381" t="s">
        <v>281</v>
      </c>
      <c r="I381">
        <v>528</v>
      </c>
      <c r="J381" t="s">
        <v>531</v>
      </c>
      <c r="K381" t="s">
        <v>532</v>
      </c>
      <c r="L381">
        <v>78012</v>
      </c>
      <c r="M381" t="s">
        <v>527</v>
      </c>
      <c r="N381" t="s">
        <v>528</v>
      </c>
      <c r="O381">
        <v>78012</v>
      </c>
      <c r="P381" t="s">
        <v>527</v>
      </c>
      <c r="Q381" t="s">
        <v>528</v>
      </c>
      <c r="R381" t="s">
        <v>513</v>
      </c>
      <c r="S381" s="43">
        <v>171.07</v>
      </c>
      <c r="U381" s="43">
        <v>21</v>
      </c>
      <c r="IF381">
        <v>78012</v>
      </c>
      <c r="IG381" t="s">
        <v>527</v>
      </c>
      <c r="IH381" t="s">
        <v>284</v>
      </c>
      <c r="IK381">
        <v>-2</v>
      </c>
      <c r="IL381" t="s">
        <v>278</v>
      </c>
      <c r="IM381" t="s">
        <v>279</v>
      </c>
      <c r="IN381" t="s">
        <v>466</v>
      </c>
      <c r="IP381" t="s">
        <v>527</v>
      </c>
    </row>
    <row r="382" spans="1:250" x14ac:dyDescent="0.35">
      <c r="A382">
        <v>16545</v>
      </c>
      <c r="B382">
        <v>-922729984</v>
      </c>
      <c r="C382">
        <v>1837</v>
      </c>
      <c r="D382" t="s">
        <v>272</v>
      </c>
      <c r="E382" t="s">
        <v>273</v>
      </c>
      <c r="F382">
        <v>9695</v>
      </c>
      <c r="G382" t="s">
        <v>280</v>
      </c>
      <c r="H382" t="s">
        <v>281</v>
      </c>
      <c r="I382">
        <v>527</v>
      </c>
      <c r="J382" t="s">
        <v>535</v>
      </c>
      <c r="K382" t="s">
        <v>536</v>
      </c>
      <c r="L382">
        <v>78012</v>
      </c>
      <c r="M382" t="s">
        <v>527</v>
      </c>
      <c r="N382" t="s">
        <v>528</v>
      </c>
      <c r="O382">
        <v>78012</v>
      </c>
      <c r="P382" t="s">
        <v>527</v>
      </c>
      <c r="Q382" t="s">
        <v>528</v>
      </c>
      <c r="R382" t="s">
        <v>513</v>
      </c>
      <c r="S382" s="43">
        <v>135.97</v>
      </c>
      <c r="U382" s="43">
        <v>21</v>
      </c>
      <c r="IF382">
        <v>78012</v>
      </c>
      <c r="IG382" t="s">
        <v>527</v>
      </c>
      <c r="IH382" t="s">
        <v>284</v>
      </c>
      <c r="IK382">
        <v>-2</v>
      </c>
      <c r="IL382" t="s">
        <v>278</v>
      </c>
      <c r="IM382" t="s">
        <v>279</v>
      </c>
      <c r="IN382" t="s">
        <v>466</v>
      </c>
      <c r="IP382" t="s">
        <v>527</v>
      </c>
    </row>
    <row r="383" spans="1:250" x14ac:dyDescent="0.35">
      <c r="A383">
        <v>16546</v>
      </c>
      <c r="B383">
        <v>-922729984</v>
      </c>
      <c r="C383">
        <v>1837</v>
      </c>
      <c r="D383" t="s">
        <v>272</v>
      </c>
      <c r="E383" t="s">
        <v>273</v>
      </c>
      <c r="F383">
        <v>13794</v>
      </c>
      <c r="G383" t="s">
        <v>274</v>
      </c>
      <c r="H383" t="s">
        <v>275</v>
      </c>
      <c r="I383">
        <v>513</v>
      </c>
      <c r="J383" t="s">
        <v>545</v>
      </c>
      <c r="K383" t="s">
        <v>546</v>
      </c>
      <c r="L383">
        <v>83250</v>
      </c>
      <c r="M383" t="s">
        <v>533</v>
      </c>
      <c r="N383" t="s">
        <v>534</v>
      </c>
      <c r="O383">
        <v>83250</v>
      </c>
      <c r="P383" t="s">
        <v>533</v>
      </c>
      <c r="Q383" t="s">
        <v>534</v>
      </c>
      <c r="R383" t="s">
        <v>513</v>
      </c>
      <c r="S383" s="43">
        <v>181.09</v>
      </c>
      <c r="U383" s="43">
        <v>21</v>
      </c>
      <c r="IF383">
        <v>83250</v>
      </c>
      <c r="IG383" t="s">
        <v>533</v>
      </c>
      <c r="IH383" t="s">
        <v>311</v>
      </c>
      <c r="IK383">
        <v>-2</v>
      </c>
      <c r="IL383" t="s">
        <v>278</v>
      </c>
      <c r="IM383" t="s">
        <v>279</v>
      </c>
      <c r="IN383" t="s">
        <v>468</v>
      </c>
      <c r="IP383" t="s">
        <v>533</v>
      </c>
    </row>
    <row r="384" spans="1:250" x14ac:dyDescent="0.35">
      <c r="A384">
        <v>16547</v>
      </c>
      <c r="B384">
        <v>-922729984</v>
      </c>
      <c r="C384">
        <v>1837</v>
      </c>
      <c r="D384" t="s">
        <v>272</v>
      </c>
      <c r="E384" t="s">
        <v>273</v>
      </c>
      <c r="F384">
        <v>19011</v>
      </c>
      <c r="G384" t="s">
        <v>318</v>
      </c>
      <c r="H384" t="s">
        <v>319</v>
      </c>
      <c r="I384">
        <v>528</v>
      </c>
      <c r="J384" t="s">
        <v>531</v>
      </c>
      <c r="K384" t="s">
        <v>532</v>
      </c>
      <c r="L384">
        <v>79525</v>
      </c>
      <c r="M384" t="s">
        <v>551</v>
      </c>
      <c r="N384" t="s">
        <v>529</v>
      </c>
      <c r="O384">
        <v>79525</v>
      </c>
      <c r="P384" t="s">
        <v>551</v>
      </c>
      <c r="Q384" t="s">
        <v>529</v>
      </c>
      <c r="R384" t="s">
        <v>513</v>
      </c>
      <c r="S384" s="43">
        <v>17065.18</v>
      </c>
      <c r="U384" s="43">
        <v>21</v>
      </c>
      <c r="IF384">
        <v>79525</v>
      </c>
      <c r="IG384" t="s">
        <v>551</v>
      </c>
      <c r="IH384" t="s">
        <v>322</v>
      </c>
      <c r="IK384">
        <v>-2</v>
      </c>
      <c r="IL384" t="s">
        <v>278</v>
      </c>
      <c r="IM384" t="s">
        <v>279</v>
      </c>
      <c r="IN384" t="s">
        <v>484</v>
      </c>
      <c r="IP384" t="s">
        <v>551</v>
      </c>
    </row>
    <row r="385" spans="1:250" x14ac:dyDescent="0.35">
      <c r="A385">
        <v>16548</v>
      </c>
      <c r="B385">
        <v>-922729984</v>
      </c>
      <c r="C385">
        <v>1837</v>
      </c>
      <c r="D385" t="s">
        <v>272</v>
      </c>
      <c r="E385" t="s">
        <v>273</v>
      </c>
      <c r="F385">
        <v>19011</v>
      </c>
      <c r="G385" t="s">
        <v>318</v>
      </c>
      <c r="H385" t="s">
        <v>319</v>
      </c>
      <c r="I385">
        <v>527</v>
      </c>
      <c r="J385" t="s">
        <v>535</v>
      </c>
      <c r="K385" t="s">
        <v>536</v>
      </c>
      <c r="L385">
        <v>79525</v>
      </c>
      <c r="M385" t="s">
        <v>551</v>
      </c>
      <c r="N385" t="s">
        <v>529</v>
      </c>
      <c r="O385">
        <v>79525</v>
      </c>
      <c r="P385" t="s">
        <v>551</v>
      </c>
      <c r="Q385" t="s">
        <v>529</v>
      </c>
      <c r="R385" t="s">
        <v>513</v>
      </c>
      <c r="S385" s="43">
        <v>5431.92</v>
      </c>
      <c r="U385" s="43">
        <v>21</v>
      </c>
      <c r="IF385">
        <v>79525</v>
      </c>
      <c r="IG385" t="s">
        <v>551</v>
      </c>
      <c r="IH385" t="s">
        <v>322</v>
      </c>
      <c r="IK385">
        <v>-2</v>
      </c>
      <c r="IL385" t="s">
        <v>278</v>
      </c>
      <c r="IM385" t="s">
        <v>279</v>
      </c>
      <c r="IN385" t="s">
        <v>484</v>
      </c>
      <c r="IP385" t="s">
        <v>551</v>
      </c>
    </row>
    <row r="386" spans="1:250" x14ac:dyDescent="0.35">
      <c r="A386">
        <v>16549</v>
      </c>
      <c r="B386">
        <v>-922729984</v>
      </c>
      <c r="C386">
        <v>1837</v>
      </c>
      <c r="D386" t="s">
        <v>272</v>
      </c>
      <c r="E386" t="s">
        <v>273</v>
      </c>
      <c r="F386">
        <v>19011</v>
      </c>
      <c r="G386" t="s">
        <v>318</v>
      </c>
      <c r="H386" t="s">
        <v>319</v>
      </c>
      <c r="I386">
        <v>523</v>
      </c>
      <c r="J386" t="s">
        <v>537</v>
      </c>
      <c r="K386" t="s">
        <v>538</v>
      </c>
      <c r="L386">
        <v>79525</v>
      </c>
      <c r="M386" t="s">
        <v>551</v>
      </c>
      <c r="N386" t="s">
        <v>529</v>
      </c>
      <c r="O386">
        <v>79525</v>
      </c>
      <c r="P386" t="s">
        <v>551</v>
      </c>
      <c r="Q386" t="s">
        <v>529</v>
      </c>
      <c r="R386" t="s">
        <v>513</v>
      </c>
      <c r="S386" s="43">
        <v>10818.26</v>
      </c>
      <c r="U386" s="43">
        <v>21</v>
      </c>
      <c r="IF386">
        <v>79525</v>
      </c>
      <c r="IG386" t="s">
        <v>551</v>
      </c>
      <c r="IH386" t="s">
        <v>322</v>
      </c>
      <c r="IK386">
        <v>-2</v>
      </c>
      <c r="IL386" t="s">
        <v>278</v>
      </c>
      <c r="IM386" t="s">
        <v>279</v>
      </c>
      <c r="IN386" t="s">
        <v>484</v>
      </c>
      <c r="IP386" t="s">
        <v>551</v>
      </c>
    </row>
    <row r="387" spans="1:250" x14ac:dyDescent="0.35">
      <c r="A387">
        <v>16550</v>
      </c>
      <c r="B387">
        <v>-922729984</v>
      </c>
      <c r="C387">
        <v>1837</v>
      </c>
      <c r="D387" t="s">
        <v>272</v>
      </c>
      <c r="E387" t="s">
        <v>273</v>
      </c>
      <c r="F387">
        <v>19011</v>
      </c>
      <c r="G387" t="s">
        <v>318</v>
      </c>
      <c r="H387" t="s">
        <v>319</v>
      </c>
      <c r="I387">
        <v>521</v>
      </c>
      <c r="J387" t="s">
        <v>539</v>
      </c>
      <c r="K387" t="s">
        <v>540</v>
      </c>
      <c r="L387">
        <v>79525</v>
      </c>
      <c r="M387" t="s">
        <v>551</v>
      </c>
      <c r="N387" t="s">
        <v>529</v>
      </c>
      <c r="O387">
        <v>79525</v>
      </c>
      <c r="P387" t="s">
        <v>551</v>
      </c>
      <c r="Q387" t="s">
        <v>529</v>
      </c>
      <c r="R387" t="s">
        <v>513</v>
      </c>
      <c r="S387" s="43">
        <v>5666.35</v>
      </c>
      <c r="U387" s="43">
        <v>21</v>
      </c>
      <c r="IF387">
        <v>79525</v>
      </c>
      <c r="IG387" t="s">
        <v>551</v>
      </c>
      <c r="IH387" t="s">
        <v>322</v>
      </c>
      <c r="IK387">
        <v>-2</v>
      </c>
      <c r="IL387" t="s">
        <v>278</v>
      </c>
      <c r="IM387" t="s">
        <v>279</v>
      </c>
      <c r="IN387" t="s">
        <v>484</v>
      </c>
      <c r="IP387" t="s">
        <v>551</v>
      </c>
    </row>
    <row r="388" spans="1:250" x14ac:dyDescent="0.35">
      <c r="A388">
        <v>16551</v>
      </c>
      <c r="B388">
        <v>-922729984</v>
      </c>
      <c r="C388">
        <v>1837</v>
      </c>
      <c r="D388" t="s">
        <v>272</v>
      </c>
      <c r="E388" t="s">
        <v>273</v>
      </c>
      <c r="F388">
        <v>19011</v>
      </c>
      <c r="G388" t="s">
        <v>318</v>
      </c>
      <c r="H388" t="s">
        <v>319</v>
      </c>
      <c r="I388">
        <v>519</v>
      </c>
      <c r="J388" t="s">
        <v>541</v>
      </c>
      <c r="K388" t="s">
        <v>542</v>
      </c>
      <c r="L388">
        <v>79525</v>
      </c>
      <c r="M388" t="s">
        <v>551</v>
      </c>
      <c r="N388" t="s">
        <v>529</v>
      </c>
      <c r="O388">
        <v>79525</v>
      </c>
      <c r="P388" t="s">
        <v>551</v>
      </c>
      <c r="Q388" t="s">
        <v>529</v>
      </c>
      <c r="R388" t="s">
        <v>513</v>
      </c>
      <c r="S388" s="43">
        <v>3149.37</v>
      </c>
      <c r="U388" s="43">
        <v>21</v>
      </c>
      <c r="IF388">
        <v>79525</v>
      </c>
      <c r="IG388" t="s">
        <v>551</v>
      </c>
      <c r="IH388" t="s">
        <v>322</v>
      </c>
      <c r="IK388">
        <v>-2</v>
      </c>
      <c r="IL388" t="s">
        <v>278</v>
      </c>
      <c r="IM388" t="s">
        <v>279</v>
      </c>
      <c r="IN388" t="s">
        <v>484</v>
      </c>
      <c r="IP388" t="s">
        <v>551</v>
      </c>
    </row>
    <row r="389" spans="1:250" x14ac:dyDescent="0.35">
      <c r="A389">
        <v>16552</v>
      </c>
      <c r="B389">
        <v>-922729984</v>
      </c>
      <c r="C389">
        <v>1837</v>
      </c>
      <c r="D389" t="s">
        <v>272</v>
      </c>
      <c r="E389" t="s">
        <v>273</v>
      </c>
      <c r="F389">
        <v>13794</v>
      </c>
      <c r="G389" t="s">
        <v>274</v>
      </c>
      <c r="H389" t="s">
        <v>275</v>
      </c>
      <c r="I389">
        <v>528</v>
      </c>
      <c r="J389" t="s">
        <v>531</v>
      </c>
      <c r="K389" t="s">
        <v>532</v>
      </c>
      <c r="L389">
        <v>83250</v>
      </c>
      <c r="M389" t="s">
        <v>533</v>
      </c>
      <c r="N389" t="s">
        <v>534</v>
      </c>
      <c r="O389">
        <v>83250</v>
      </c>
      <c r="P389" t="s">
        <v>533</v>
      </c>
      <c r="Q389" t="s">
        <v>534</v>
      </c>
      <c r="R389" t="s">
        <v>326</v>
      </c>
      <c r="S389" s="43">
        <v>-745.8</v>
      </c>
      <c r="U389" s="43">
        <v>22</v>
      </c>
      <c r="IF389">
        <v>83250</v>
      </c>
      <c r="IG389" t="s">
        <v>533</v>
      </c>
      <c r="IH389" t="s">
        <v>311</v>
      </c>
      <c r="IK389">
        <v>-2</v>
      </c>
      <c r="IL389" t="s">
        <v>278</v>
      </c>
      <c r="IM389" t="s">
        <v>279</v>
      </c>
      <c r="IN389" t="s">
        <v>468</v>
      </c>
      <c r="IP389" t="s">
        <v>533</v>
      </c>
    </row>
    <row r="390" spans="1:250" x14ac:dyDescent="0.35">
      <c r="A390">
        <v>16553</v>
      </c>
      <c r="B390">
        <v>-922729984</v>
      </c>
      <c r="C390">
        <v>1837</v>
      </c>
      <c r="D390" t="s">
        <v>272</v>
      </c>
      <c r="E390" t="s">
        <v>273</v>
      </c>
      <c r="F390">
        <v>13794</v>
      </c>
      <c r="G390" t="s">
        <v>274</v>
      </c>
      <c r="H390" t="s">
        <v>275</v>
      </c>
      <c r="I390">
        <v>527</v>
      </c>
      <c r="J390" t="s">
        <v>535</v>
      </c>
      <c r="K390" t="s">
        <v>536</v>
      </c>
      <c r="L390">
        <v>83250</v>
      </c>
      <c r="M390" t="s">
        <v>533</v>
      </c>
      <c r="N390" t="s">
        <v>534</v>
      </c>
      <c r="O390">
        <v>83250</v>
      </c>
      <c r="P390" t="s">
        <v>533</v>
      </c>
      <c r="Q390" t="s">
        <v>534</v>
      </c>
      <c r="R390" t="s">
        <v>326</v>
      </c>
      <c r="S390" s="43">
        <v>-522.05999999999995</v>
      </c>
      <c r="U390" s="43">
        <v>22</v>
      </c>
      <c r="IF390">
        <v>83250</v>
      </c>
      <c r="IG390" t="s">
        <v>533</v>
      </c>
      <c r="IH390" t="s">
        <v>311</v>
      </c>
      <c r="IK390">
        <v>-2</v>
      </c>
      <c r="IL390" t="s">
        <v>278</v>
      </c>
      <c r="IM390" t="s">
        <v>279</v>
      </c>
      <c r="IN390" t="s">
        <v>468</v>
      </c>
      <c r="IP390" t="s">
        <v>533</v>
      </c>
    </row>
    <row r="391" spans="1:250" x14ac:dyDescent="0.35">
      <c r="A391">
        <v>16554</v>
      </c>
      <c r="B391">
        <v>-922729984</v>
      </c>
      <c r="C391">
        <v>1837</v>
      </c>
      <c r="D391" t="s">
        <v>272</v>
      </c>
      <c r="E391" t="s">
        <v>273</v>
      </c>
      <c r="F391">
        <v>13794</v>
      </c>
      <c r="G391" t="s">
        <v>274</v>
      </c>
      <c r="H391" t="s">
        <v>275</v>
      </c>
      <c r="I391">
        <v>523</v>
      </c>
      <c r="J391" t="s">
        <v>537</v>
      </c>
      <c r="K391" t="s">
        <v>538</v>
      </c>
      <c r="L391">
        <v>83250</v>
      </c>
      <c r="M391" t="s">
        <v>533</v>
      </c>
      <c r="N391" t="s">
        <v>534</v>
      </c>
      <c r="O391">
        <v>83250</v>
      </c>
      <c r="P391" t="s">
        <v>533</v>
      </c>
      <c r="Q391" t="s">
        <v>534</v>
      </c>
      <c r="R391" t="s">
        <v>326</v>
      </c>
      <c r="S391" s="43">
        <v>-1044.0999999999999</v>
      </c>
      <c r="U391" s="43">
        <v>22</v>
      </c>
      <c r="IF391">
        <v>83250</v>
      </c>
      <c r="IG391" t="s">
        <v>533</v>
      </c>
      <c r="IH391" t="s">
        <v>311</v>
      </c>
      <c r="IK391">
        <v>-2</v>
      </c>
      <c r="IL391" t="s">
        <v>278</v>
      </c>
      <c r="IM391" t="s">
        <v>279</v>
      </c>
      <c r="IN391" t="s">
        <v>468</v>
      </c>
      <c r="IP391" t="s">
        <v>533</v>
      </c>
    </row>
    <row r="392" spans="1:250" x14ac:dyDescent="0.35">
      <c r="A392">
        <v>16555</v>
      </c>
      <c r="B392">
        <v>-922729984</v>
      </c>
      <c r="C392">
        <v>1837</v>
      </c>
      <c r="D392" t="s">
        <v>272</v>
      </c>
      <c r="E392" t="s">
        <v>273</v>
      </c>
      <c r="F392">
        <v>13794</v>
      </c>
      <c r="G392" t="s">
        <v>274</v>
      </c>
      <c r="H392" t="s">
        <v>275</v>
      </c>
      <c r="I392">
        <v>521</v>
      </c>
      <c r="J392" t="s">
        <v>539</v>
      </c>
      <c r="K392" t="s">
        <v>540</v>
      </c>
      <c r="L392">
        <v>83250</v>
      </c>
      <c r="M392" t="s">
        <v>533</v>
      </c>
      <c r="N392" t="s">
        <v>534</v>
      </c>
      <c r="O392">
        <v>83250</v>
      </c>
      <c r="P392" t="s">
        <v>533</v>
      </c>
      <c r="Q392" t="s">
        <v>534</v>
      </c>
      <c r="R392" t="s">
        <v>326</v>
      </c>
      <c r="S392" s="43">
        <v>-522.08000000000004</v>
      </c>
      <c r="U392" s="43">
        <v>22</v>
      </c>
      <c r="IF392">
        <v>83250</v>
      </c>
      <c r="IG392" t="s">
        <v>533</v>
      </c>
      <c r="IH392" t="s">
        <v>311</v>
      </c>
      <c r="IK392">
        <v>-2</v>
      </c>
      <c r="IL392" t="s">
        <v>278</v>
      </c>
      <c r="IM392" t="s">
        <v>279</v>
      </c>
      <c r="IN392" t="s">
        <v>468</v>
      </c>
      <c r="IP392" t="s">
        <v>533</v>
      </c>
    </row>
    <row r="393" spans="1:250" x14ac:dyDescent="0.35">
      <c r="A393">
        <v>16556</v>
      </c>
      <c r="B393">
        <v>-922729984</v>
      </c>
      <c r="C393">
        <v>1837</v>
      </c>
      <c r="D393" t="s">
        <v>272</v>
      </c>
      <c r="E393" t="s">
        <v>273</v>
      </c>
      <c r="F393">
        <v>13794</v>
      </c>
      <c r="G393" t="s">
        <v>274</v>
      </c>
      <c r="H393" t="s">
        <v>275</v>
      </c>
      <c r="I393">
        <v>519</v>
      </c>
      <c r="J393" t="s">
        <v>541</v>
      </c>
      <c r="K393" t="s">
        <v>542</v>
      </c>
      <c r="L393">
        <v>83250</v>
      </c>
      <c r="M393" t="s">
        <v>533</v>
      </c>
      <c r="N393" t="s">
        <v>534</v>
      </c>
      <c r="O393">
        <v>83250</v>
      </c>
      <c r="P393" t="s">
        <v>533</v>
      </c>
      <c r="Q393" t="s">
        <v>534</v>
      </c>
      <c r="R393" t="s">
        <v>326</v>
      </c>
      <c r="S393" s="43">
        <v>-522.08000000000004</v>
      </c>
      <c r="U393" s="43">
        <v>22</v>
      </c>
      <c r="IF393">
        <v>83250</v>
      </c>
      <c r="IG393" t="s">
        <v>533</v>
      </c>
      <c r="IH393" t="s">
        <v>311</v>
      </c>
      <c r="IK393">
        <v>-2</v>
      </c>
      <c r="IL393" t="s">
        <v>278</v>
      </c>
      <c r="IM393" t="s">
        <v>279</v>
      </c>
      <c r="IN393" t="s">
        <v>468</v>
      </c>
      <c r="IP393" t="s">
        <v>533</v>
      </c>
    </row>
    <row r="394" spans="1:250" x14ac:dyDescent="0.35">
      <c r="A394">
        <v>16557</v>
      </c>
      <c r="B394">
        <v>-922729984</v>
      </c>
      <c r="C394">
        <v>1837</v>
      </c>
      <c r="D394" t="s">
        <v>272</v>
      </c>
      <c r="E394" t="s">
        <v>273</v>
      </c>
      <c r="F394">
        <v>13794</v>
      </c>
      <c r="G394" t="s">
        <v>274</v>
      </c>
      <c r="H394" t="s">
        <v>275</v>
      </c>
      <c r="I394">
        <v>515</v>
      </c>
      <c r="J394" t="s">
        <v>543</v>
      </c>
      <c r="K394" t="s">
        <v>544</v>
      </c>
      <c r="L394">
        <v>83250</v>
      </c>
      <c r="M394" t="s">
        <v>533</v>
      </c>
      <c r="N394" t="s">
        <v>534</v>
      </c>
      <c r="O394">
        <v>83250</v>
      </c>
      <c r="P394" t="s">
        <v>533</v>
      </c>
      <c r="Q394" t="s">
        <v>534</v>
      </c>
      <c r="R394" t="s">
        <v>326</v>
      </c>
      <c r="S394" s="43">
        <v>-1118.75</v>
      </c>
      <c r="U394" s="43">
        <v>22</v>
      </c>
      <c r="IF394">
        <v>83250</v>
      </c>
      <c r="IG394" t="s">
        <v>533</v>
      </c>
      <c r="IH394" t="s">
        <v>311</v>
      </c>
      <c r="IK394">
        <v>-2</v>
      </c>
      <c r="IL394" t="s">
        <v>278</v>
      </c>
      <c r="IM394" t="s">
        <v>279</v>
      </c>
      <c r="IN394" t="s">
        <v>468</v>
      </c>
      <c r="IP394" t="s">
        <v>533</v>
      </c>
    </row>
    <row r="395" spans="1:250" x14ac:dyDescent="0.35">
      <c r="A395">
        <v>16558</v>
      </c>
      <c r="B395">
        <v>-922729984</v>
      </c>
      <c r="C395">
        <v>1837</v>
      </c>
      <c r="D395" t="s">
        <v>272</v>
      </c>
      <c r="E395" t="s">
        <v>273</v>
      </c>
      <c r="F395">
        <v>1848</v>
      </c>
      <c r="G395" t="s">
        <v>285</v>
      </c>
      <c r="H395" t="s">
        <v>273</v>
      </c>
      <c r="I395">
        <v>513</v>
      </c>
      <c r="J395" t="s">
        <v>545</v>
      </c>
      <c r="K395" t="s">
        <v>546</v>
      </c>
      <c r="L395">
        <v>1946</v>
      </c>
      <c r="M395" t="s">
        <v>286</v>
      </c>
      <c r="N395" t="s">
        <v>14</v>
      </c>
      <c r="O395">
        <v>1946</v>
      </c>
      <c r="P395" t="s">
        <v>286</v>
      </c>
      <c r="Q395" t="s">
        <v>14</v>
      </c>
      <c r="R395" t="s">
        <v>326</v>
      </c>
      <c r="S395" s="43">
        <v>-11143.43</v>
      </c>
      <c r="U395" s="43">
        <v>22</v>
      </c>
      <c r="IF395">
        <v>1946</v>
      </c>
      <c r="IG395" t="s">
        <v>286</v>
      </c>
      <c r="IH395" t="s">
        <v>287</v>
      </c>
      <c r="IK395">
        <v>-2</v>
      </c>
      <c r="IL395" t="s">
        <v>278</v>
      </c>
      <c r="IM395" t="s">
        <v>279</v>
      </c>
      <c r="IN395" t="s">
        <v>463</v>
      </c>
      <c r="IP395" t="s">
        <v>464</v>
      </c>
    </row>
    <row r="396" spans="1:250" x14ac:dyDescent="0.35">
      <c r="A396">
        <v>16559</v>
      </c>
      <c r="B396">
        <v>-922729984</v>
      </c>
      <c r="C396">
        <v>1837</v>
      </c>
      <c r="D396" t="s">
        <v>272</v>
      </c>
      <c r="E396" t="s">
        <v>273</v>
      </c>
      <c r="F396">
        <v>1848</v>
      </c>
      <c r="G396" t="s">
        <v>285</v>
      </c>
      <c r="H396" t="s">
        <v>273</v>
      </c>
      <c r="I396">
        <v>509</v>
      </c>
      <c r="J396" t="s">
        <v>547</v>
      </c>
      <c r="K396" t="s">
        <v>548</v>
      </c>
      <c r="L396">
        <v>1946</v>
      </c>
      <c r="M396" t="s">
        <v>286</v>
      </c>
      <c r="N396" t="s">
        <v>14</v>
      </c>
      <c r="O396">
        <v>1946</v>
      </c>
      <c r="P396" t="s">
        <v>286</v>
      </c>
      <c r="Q396" t="s">
        <v>14</v>
      </c>
      <c r="R396" t="s">
        <v>326</v>
      </c>
      <c r="S396" s="43">
        <v>-5966.32</v>
      </c>
      <c r="U396" s="43">
        <v>22</v>
      </c>
      <c r="IF396">
        <v>1946</v>
      </c>
      <c r="IG396" t="s">
        <v>286</v>
      </c>
      <c r="IH396" t="s">
        <v>287</v>
      </c>
      <c r="IK396">
        <v>-2</v>
      </c>
      <c r="IL396" t="s">
        <v>278</v>
      </c>
      <c r="IM396" t="s">
        <v>279</v>
      </c>
      <c r="IN396" t="s">
        <v>463</v>
      </c>
      <c r="IP396" t="s">
        <v>464</v>
      </c>
    </row>
    <row r="397" spans="1:250" x14ac:dyDescent="0.35">
      <c r="A397">
        <v>16560</v>
      </c>
      <c r="B397">
        <v>-922729984</v>
      </c>
      <c r="C397">
        <v>1837</v>
      </c>
      <c r="D397" t="s">
        <v>272</v>
      </c>
      <c r="E397" t="s">
        <v>273</v>
      </c>
      <c r="F397">
        <v>1848</v>
      </c>
      <c r="G397" t="s">
        <v>285</v>
      </c>
      <c r="H397" t="s">
        <v>273</v>
      </c>
      <c r="I397">
        <v>507</v>
      </c>
      <c r="J397" t="s">
        <v>549</v>
      </c>
      <c r="K397" t="s">
        <v>550</v>
      </c>
      <c r="L397">
        <v>1946</v>
      </c>
      <c r="M397" t="s">
        <v>286</v>
      </c>
      <c r="N397" t="s">
        <v>14</v>
      </c>
      <c r="O397">
        <v>1946</v>
      </c>
      <c r="P397" t="s">
        <v>286</v>
      </c>
      <c r="Q397" t="s">
        <v>14</v>
      </c>
      <c r="R397" t="s">
        <v>326</v>
      </c>
      <c r="S397" s="43">
        <v>-9375.64</v>
      </c>
      <c r="U397" s="43">
        <v>22</v>
      </c>
      <c r="IF397">
        <v>1946</v>
      </c>
      <c r="IG397" t="s">
        <v>286</v>
      </c>
      <c r="IH397" t="s">
        <v>287</v>
      </c>
      <c r="IK397">
        <v>-2</v>
      </c>
      <c r="IL397" t="s">
        <v>278</v>
      </c>
      <c r="IM397" t="s">
        <v>279</v>
      </c>
      <c r="IN397" t="s">
        <v>463</v>
      </c>
      <c r="IP397" t="s">
        <v>464</v>
      </c>
    </row>
    <row r="398" spans="1:250" x14ac:dyDescent="0.35">
      <c r="A398">
        <v>16561</v>
      </c>
      <c r="B398">
        <v>-922729984</v>
      </c>
      <c r="C398">
        <v>1837</v>
      </c>
      <c r="D398" t="s">
        <v>272</v>
      </c>
      <c r="E398" t="s">
        <v>273</v>
      </c>
      <c r="F398">
        <v>1848</v>
      </c>
      <c r="G398" t="s">
        <v>285</v>
      </c>
      <c r="H398" t="s">
        <v>273</v>
      </c>
      <c r="I398">
        <v>528</v>
      </c>
      <c r="J398" t="s">
        <v>531</v>
      </c>
      <c r="K398" t="s">
        <v>532</v>
      </c>
      <c r="L398">
        <v>1946</v>
      </c>
      <c r="M398" t="s">
        <v>286</v>
      </c>
      <c r="N398" t="s">
        <v>14</v>
      </c>
      <c r="O398">
        <v>1946</v>
      </c>
      <c r="P398" t="s">
        <v>286</v>
      </c>
      <c r="Q398" t="s">
        <v>14</v>
      </c>
      <c r="R398" t="s">
        <v>326</v>
      </c>
      <c r="S398" s="43">
        <v>-16140.02</v>
      </c>
      <c r="U398" s="43">
        <v>22</v>
      </c>
      <c r="IF398">
        <v>1946</v>
      </c>
      <c r="IG398" t="s">
        <v>286</v>
      </c>
      <c r="IH398" t="s">
        <v>287</v>
      </c>
      <c r="IK398">
        <v>-2</v>
      </c>
      <c r="IL398" t="s">
        <v>278</v>
      </c>
      <c r="IM398" t="s">
        <v>279</v>
      </c>
      <c r="IN398" t="s">
        <v>463</v>
      </c>
      <c r="IP398" t="s">
        <v>464</v>
      </c>
    </row>
    <row r="399" spans="1:250" x14ac:dyDescent="0.35">
      <c r="A399">
        <v>16562</v>
      </c>
      <c r="B399">
        <v>-922729984</v>
      </c>
      <c r="C399">
        <v>1837</v>
      </c>
      <c r="D399" t="s">
        <v>272</v>
      </c>
      <c r="E399" t="s">
        <v>273</v>
      </c>
      <c r="F399">
        <v>1848</v>
      </c>
      <c r="G399" t="s">
        <v>285</v>
      </c>
      <c r="H399" t="s">
        <v>273</v>
      </c>
      <c r="I399">
        <v>527</v>
      </c>
      <c r="J399" t="s">
        <v>535</v>
      </c>
      <c r="K399" t="s">
        <v>536</v>
      </c>
      <c r="L399">
        <v>1946</v>
      </c>
      <c r="M399" t="s">
        <v>286</v>
      </c>
      <c r="N399" t="s">
        <v>14</v>
      </c>
      <c r="O399">
        <v>1946</v>
      </c>
      <c r="P399" t="s">
        <v>286</v>
      </c>
      <c r="Q399" t="s">
        <v>14</v>
      </c>
      <c r="R399" t="s">
        <v>326</v>
      </c>
      <c r="S399" s="43">
        <v>-11438.2</v>
      </c>
      <c r="U399" s="43">
        <v>22</v>
      </c>
      <c r="IF399">
        <v>1946</v>
      </c>
      <c r="IG399" t="s">
        <v>286</v>
      </c>
      <c r="IH399" t="s">
        <v>287</v>
      </c>
      <c r="IK399">
        <v>-2</v>
      </c>
      <c r="IL399" t="s">
        <v>278</v>
      </c>
      <c r="IM399" t="s">
        <v>279</v>
      </c>
      <c r="IN399" t="s">
        <v>463</v>
      </c>
      <c r="IP399" t="s">
        <v>464</v>
      </c>
    </row>
    <row r="400" spans="1:250" x14ac:dyDescent="0.35">
      <c r="A400">
        <v>16563</v>
      </c>
      <c r="B400">
        <v>-922729984</v>
      </c>
      <c r="C400">
        <v>1837</v>
      </c>
      <c r="D400" t="s">
        <v>272</v>
      </c>
      <c r="E400" t="s">
        <v>273</v>
      </c>
      <c r="F400">
        <v>1848</v>
      </c>
      <c r="G400" t="s">
        <v>285</v>
      </c>
      <c r="H400" t="s">
        <v>273</v>
      </c>
      <c r="I400">
        <v>523</v>
      </c>
      <c r="J400" t="s">
        <v>537</v>
      </c>
      <c r="K400" t="s">
        <v>538</v>
      </c>
      <c r="L400">
        <v>1946</v>
      </c>
      <c r="M400" t="s">
        <v>286</v>
      </c>
      <c r="N400" t="s">
        <v>14</v>
      </c>
      <c r="O400">
        <v>1946</v>
      </c>
      <c r="P400" t="s">
        <v>286</v>
      </c>
      <c r="Q400" t="s">
        <v>14</v>
      </c>
      <c r="R400" t="s">
        <v>326</v>
      </c>
      <c r="S400" s="43">
        <v>-22773.684499999999</v>
      </c>
      <c r="U400" s="43">
        <v>22</v>
      </c>
      <c r="IF400">
        <v>1946</v>
      </c>
      <c r="IG400" t="s">
        <v>286</v>
      </c>
      <c r="IH400" t="s">
        <v>287</v>
      </c>
      <c r="IK400">
        <v>-2</v>
      </c>
      <c r="IL400" t="s">
        <v>278</v>
      </c>
      <c r="IM400" t="s">
        <v>279</v>
      </c>
      <c r="IN400" t="s">
        <v>463</v>
      </c>
      <c r="IP400" t="s">
        <v>464</v>
      </c>
    </row>
    <row r="401" spans="1:250" x14ac:dyDescent="0.35">
      <c r="A401">
        <v>16564</v>
      </c>
      <c r="B401">
        <v>-922729984</v>
      </c>
      <c r="C401">
        <v>1837</v>
      </c>
      <c r="D401" t="s">
        <v>272</v>
      </c>
      <c r="E401" t="s">
        <v>273</v>
      </c>
      <c r="F401">
        <v>1848</v>
      </c>
      <c r="G401" t="s">
        <v>285</v>
      </c>
      <c r="H401" t="s">
        <v>273</v>
      </c>
      <c r="I401">
        <v>521</v>
      </c>
      <c r="J401" t="s">
        <v>539</v>
      </c>
      <c r="K401" t="s">
        <v>540</v>
      </c>
      <c r="L401">
        <v>1946</v>
      </c>
      <c r="M401" t="s">
        <v>286</v>
      </c>
      <c r="N401" t="s">
        <v>14</v>
      </c>
      <c r="O401">
        <v>1946</v>
      </c>
      <c r="P401" t="s">
        <v>286</v>
      </c>
      <c r="Q401" t="s">
        <v>14</v>
      </c>
      <c r="R401" t="s">
        <v>326</v>
      </c>
      <c r="S401" s="43">
        <v>-11386.83</v>
      </c>
      <c r="U401" s="43">
        <v>22</v>
      </c>
      <c r="IF401">
        <v>1946</v>
      </c>
      <c r="IG401" t="s">
        <v>286</v>
      </c>
      <c r="IH401" t="s">
        <v>287</v>
      </c>
      <c r="IK401">
        <v>-2</v>
      </c>
      <c r="IL401" t="s">
        <v>278</v>
      </c>
      <c r="IM401" t="s">
        <v>279</v>
      </c>
      <c r="IN401" t="s">
        <v>463</v>
      </c>
      <c r="IP401" t="s">
        <v>464</v>
      </c>
    </row>
    <row r="402" spans="1:250" x14ac:dyDescent="0.35">
      <c r="A402">
        <v>16565</v>
      </c>
      <c r="B402">
        <v>-922729984</v>
      </c>
      <c r="C402">
        <v>1837</v>
      </c>
      <c r="D402" t="s">
        <v>272</v>
      </c>
      <c r="E402" t="s">
        <v>273</v>
      </c>
      <c r="F402">
        <v>1848</v>
      </c>
      <c r="G402" t="s">
        <v>285</v>
      </c>
      <c r="H402" t="s">
        <v>273</v>
      </c>
      <c r="I402">
        <v>519</v>
      </c>
      <c r="J402" t="s">
        <v>541</v>
      </c>
      <c r="K402" t="s">
        <v>542</v>
      </c>
      <c r="L402">
        <v>1946</v>
      </c>
      <c r="M402" t="s">
        <v>286</v>
      </c>
      <c r="N402" t="s">
        <v>14</v>
      </c>
      <c r="O402">
        <v>1946</v>
      </c>
      <c r="P402" t="s">
        <v>286</v>
      </c>
      <c r="Q402" t="s">
        <v>14</v>
      </c>
      <c r="R402" t="s">
        <v>326</v>
      </c>
      <c r="S402" s="43">
        <v>-11386.83</v>
      </c>
      <c r="U402" s="43">
        <v>22</v>
      </c>
      <c r="IF402">
        <v>1946</v>
      </c>
      <c r="IG402" t="s">
        <v>286</v>
      </c>
      <c r="IH402" t="s">
        <v>287</v>
      </c>
      <c r="IK402">
        <v>-2</v>
      </c>
      <c r="IL402" t="s">
        <v>278</v>
      </c>
      <c r="IM402" t="s">
        <v>279</v>
      </c>
      <c r="IN402" t="s">
        <v>463</v>
      </c>
      <c r="IP402" t="s">
        <v>464</v>
      </c>
    </row>
    <row r="403" spans="1:250" x14ac:dyDescent="0.35">
      <c r="A403">
        <v>16566</v>
      </c>
      <c r="B403">
        <v>-922729984</v>
      </c>
      <c r="C403">
        <v>1837</v>
      </c>
      <c r="D403" t="s">
        <v>272</v>
      </c>
      <c r="E403" t="s">
        <v>273</v>
      </c>
      <c r="F403">
        <v>1848</v>
      </c>
      <c r="G403" t="s">
        <v>285</v>
      </c>
      <c r="H403" t="s">
        <v>273</v>
      </c>
      <c r="I403">
        <v>515</v>
      </c>
      <c r="J403" t="s">
        <v>543</v>
      </c>
      <c r="K403" t="s">
        <v>544</v>
      </c>
      <c r="L403">
        <v>1946</v>
      </c>
      <c r="M403" t="s">
        <v>286</v>
      </c>
      <c r="N403" t="s">
        <v>14</v>
      </c>
      <c r="O403">
        <v>1946</v>
      </c>
      <c r="P403" t="s">
        <v>286</v>
      </c>
      <c r="Q403" t="s">
        <v>14</v>
      </c>
      <c r="R403" t="s">
        <v>326</v>
      </c>
      <c r="S403" s="43">
        <v>-23528.053599999999</v>
      </c>
      <c r="U403" s="43">
        <v>22</v>
      </c>
      <c r="IF403">
        <v>1946</v>
      </c>
      <c r="IG403" t="s">
        <v>286</v>
      </c>
      <c r="IH403" t="s">
        <v>287</v>
      </c>
      <c r="IK403">
        <v>-2</v>
      </c>
      <c r="IL403" t="s">
        <v>278</v>
      </c>
      <c r="IM403" t="s">
        <v>279</v>
      </c>
      <c r="IN403" t="s">
        <v>463</v>
      </c>
      <c r="IP403" t="s">
        <v>464</v>
      </c>
    </row>
    <row r="404" spans="1:250" x14ac:dyDescent="0.35">
      <c r="A404">
        <v>16567</v>
      </c>
      <c r="B404">
        <v>-922729984</v>
      </c>
      <c r="C404">
        <v>1837</v>
      </c>
      <c r="D404" t="s">
        <v>272</v>
      </c>
      <c r="E404" t="s">
        <v>273</v>
      </c>
      <c r="F404">
        <v>1848</v>
      </c>
      <c r="G404" t="s">
        <v>285</v>
      </c>
      <c r="H404" t="s">
        <v>273</v>
      </c>
      <c r="I404">
        <v>521</v>
      </c>
      <c r="J404" t="s">
        <v>539</v>
      </c>
      <c r="K404" t="s">
        <v>540</v>
      </c>
      <c r="L404">
        <v>2024</v>
      </c>
      <c r="M404" t="s">
        <v>288</v>
      </c>
      <c r="N404" t="s">
        <v>15</v>
      </c>
      <c r="O404">
        <v>2024</v>
      </c>
      <c r="P404" t="s">
        <v>288</v>
      </c>
      <c r="Q404" t="s">
        <v>15</v>
      </c>
      <c r="R404" t="s">
        <v>326</v>
      </c>
      <c r="S404" s="43">
        <v>-36.35</v>
      </c>
      <c r="U404" s="43">
        <v>22</v>
      </c>
      <c r="IF404">
        <v>2024</v>
      </c>
      <c r="IG404" t="s">
        <v>288</v>
      </c>
      <c r="IH404" t="s">
        <v>287</v>
      </c>
      <c r="IK404">
        <v>-2</v>
      </c>
      <c r="IL404" t="s">
        <v>278</v>
      </c>
      <c r="IM404" t="s">
        <v>279</v>
      </c>
      <c r="IN404" t="s">
        <v>463</v>
      </c>
      <c r="IP404" t="s">
        <v>465</v>
      </c>
    </row>
    <row r="405" spans="1:250" x14ac:dyDescent="0.35">
      <c r="A405">
        <v>16568</v>
      </c>
      <c r="B405">
        <v>-922729984</v>
      </c>
      <c r="C405">
        <v>1837</v>
      </c>
      <c r="D405" t="s">
        <v>272</v>
      </c>
      <c r="E405" t="s">
        <v>273</v>
      </c>
      <c r="F405">
        <v>1848</v>
      </c>
      <c r="G405" t="s">
        <v>285</v>
      </c>
      <c r="H405" t="s">
        <v>273</v>
      </c>
      <c r="I405">
        <v>519</v>
      </c>
      <c r="J405" t="s">
        <v>541</v>
      </c>
      <c r="K405" t="s">
        <v>542</v>
      </c>
      <c r="L405">
        <v>2024</v>
      </c>
      <c r="M405" t="s">
        <v>288</v>
      </c>
      <c r="N405" t="s">
        <v>15</v>
      </c>
      <c r="O405">
        <v>2024</v>
      </c>
      <c r="P405" t="s">
        <v>288</v>
      </c>
      <c r="Q405" t="s">
        <v>15</v>
      </c>
      <c r="R405" t="s">
        <v>326</v>
      </c>
      <c r="S405" s="43">
        <v>-36.35</v>
      </c>
      <c r="U405" s="43">
        <v>22</v>
      </c>
      <c r="IF405">
        <v>2024</v>
      </c>
      <c r="IG405" t="s">
        <v>288</v>
      </c>
      <c r="IH405" t="s">
        <v>287</v>
      </c>
      <c r="IK405">
        <v>-2</v>
      </c>
      <c r="IL405" t="s">
        <v>278</v>
      </c>
      <c r="IM405" t="s">
        <v>279</v>
      </c>
      <c r="IN405" t="s">
        <v>463</v>
      </c>
      <c r="IP405" t="s">
        <v>465</v>
      </c>
    </row>
    <row r="406" spans="1:250" x14ac:dyDescent="0.35">
      <c r="A406">
        <v>16569</v>
      </c>
      <c r="B406">
        <v>-922729984</v>
      </c>
      <c r="C406">
        <v>1837</v>
      </c>
      <c r="D406" t="s">
        <v>272</v>
      </c>
      <c r="E406" t="s">
        <v>273</v>
      </c>
      <c r="F406">
        <v>1848</v>
      </c>
      <c r="G406" t="s">
        <v>285</v>
      </c>
      <c r="H406" t="s">
        <v>273</v>
      </c>
      <c r="I406">
        <v>515</v>
      </c>
      <c r="J406" t="s">
        <v>543</v>
      </c>
      <c r="K406" t="s">
        <v>544</v>
      </c>
      <c r="L406">
        <v>2024</v>
      </c>
      <c r="M406" t="s">
        <v>288</v>
      </c>
      <c r="N406" t="s">
        <v>15</v>
      </c>
      <c r="O406">
        <v>2024</v>
      </c>
      <c r="P406" t="s">
        <v>288</v>
      </c>
      <c r="Q406" t="s">
        <v>15</v>
      </c>
      <c r="R406" t="s">
        <v>326</v>
      </c>
      <c r="S406" s="43">
        <v>-145.97999999999999</v>
      </c>
      <c r="U406" s="43">
        <v>22</v>
      </c>
      <c r="IF406">
        <v>2024</v>
      </c>
      <c r="IG406" t="s">
        <v>288</v>
      </c>
      <c r="IH406" t="s">
        <v>287</v>
      </c>
      <c r="IK406">
        <v>-2</v>
      </c>
      <c r="IL406" t="s">
        <v>278</v>
      </c>
      <c r="IM406" t="s">
        <v>279</v>
      </c>
      <c r="IN406" t="s">
        <v>463</v>
      </c>
      <c r="IP406" t="s">
        <v>465</v>
      </c>
    </row>
    <row r="407" spans="1:250" x14ac:dyDescent="0.35">
      <c r="A407">
        <v>16570</v>
      </c>
      <c r="B407">
        <v>-922729984</v>
      </c>
      <c r="C407">
        <v>1837</v>
      </c>
      <c r="D407" t="s">
        <v>272</v>
      </c>
      <c r="E407" t="s">
        <v>273</v>
      </c>
      <c r="F407">
        <v>1848</v>
      </c>
      <c r="G407" t="s">
        <v>285</v>
      </c>
      <c r="H407" t="s">
        <v>273</v>
      </c>
      <c r="I407">
        <v>513</v>
      </c>
      <c r="J407" t="s">
        <v>545</v>
      </c>
      <c r="K407" t="s">
        <v>546</v>
      </c>
      <c r="L407">
        <v>2024</v>
      </c>
      <c r="M407" t="s">
        <v>288</v>
      </c>
      <c r="N407" t="s">
        <v>15</v>
      </c>
      <c r="O407">
        <v>2024</v>
      </c>
      <c r="P407" t="s">
        <v>288</v>
      </c>
      <c r="Q407" t="s">
        <v>15</v>
      </c>
      <c r="R407" t="s">
        <v>326</v>
      </c>
      <c r="S407" s="43">
        <v>-126.52</v>
      </c>
      <c r="U407" s="43">
        <v>22</v>
      </c>
      <c r="IF407">
        <v>2024</v>
      </c>
      <c r="IG407" t="s">
        <v>288</v>
      </c>
      <c r="IH407" t="s">
        <v>287</v>
      </c>
      <c r="IK407">
        <v>-2</v>
      </c>
      <c r="IL407" t="s">
        <v>278</v>
      </c>
      <c r="IM407" t="s">
        <v>279</v>
      </c>
      <c r="IN407" t="s">
        <v>463</v>
      </c>
      <c r="IP407" t="s">
        <v>465</v>
      </c>
    </row>
    <row r="408" spans="1:250" x14ac:dyDescent="0.35">
      <c r="A408">
        <v>16571</v>
      </c>
      <c r="B408">
        <v>-922729984</v>
      </c>
      <c r="C408">
        <v>1837</v>
      </c>
      <c r="D408" t="s">
        <v>272</v>
      </c>
      <c r="E408" t="s">
        <v>273</v>
      </c>
      <c r="F408">
        <v>1848</v>
      </c>
      <c r="G408" t="s">
        <v>285</v>
      </c>
      <c r="H408" t="s">
        <v>273</v>
      </c>
      <c r="I408">
        <v>509</v>
      </c>
      <c r="J408" t="s">
        <v>547</v>
      </c>
      <c r="K408" t="s">
        <v>548</v>
      </c>
      <c r="L408">
        <v>2024</v>
      </c>
      <c r="M408" t="s">
        <v>288</v>
      </c>
      <c r="N408" t="s">
        <v>15</v>
      </c>
      <c r="O408">
        <v>2024</v>
      </c>
      <c r="P408" t="s">
        <v>288</v>
      </c>
      <c r="Q408" t="s">
        <v>15</v>
      </c>
      <c r="R408" t="s">
        <v>326</v>
      </c>
      <c r="S408" s="43">
        <v>-67.739999999999995</v>
      </c>
      <c r="U408" s="43">
        <v>22</v>
      </c>
      <c r="IF408">
        <v>2024</v>
      </c>
      <c r="IG408" t="s">
        <v>288</v>
      </c>
      <c r="IH408" t="s">
        <v>287</v>
      </c>
      <c r="IK408">
        <v>-2</v>
      </c>
      <c r="IL408" t="s">
        <v>278</v>
      </c>
      <c r="IM408" t="s">
        <v>279</v>
      </c>
      <c r="IN408" t="s">
        <v>463</v>
      </c>
      <c r="IP408" t="s">
        <v>465</v>
      </c>
    </row>
    <row r="409" spans="1:250" x14ac:dyDescent="0.35">
      <c r="A409">
        <v>16572</v>
      </c>
      <c r="B409">
        <v>-922729984</v>
      </c>
      <c r="C409">
        <v>1837</v>
      </c>
      <c r="D409" t="s">
        <v>272</v>
      </c>
      <c r="E409" t="s">
        <v>273</v>
      </c>
      <c r="F409">
        <v>1848</v>
      </c>
      <c r="G409" t="s">
        <v>285</v>
      </c>
      <c r="H409" t="s">
        <v>273</v>
      </c>
      <c r="I409">
        <v>507</v>
      </c>
      <c r="J409" t="s">
        <v>549</v>
      </c>
      <c r="K409" t="s">
        <v>550</v>
      </c>
      <c r="L409">
        <v>2024</v>
      </c>
      <c r="M409" t="s">
        <v>288</v>
      </c>
      <c r="N409" t="s">
        <v>15</v>
      </c>
      <c r="O409">
        <v>2024</v>
      </c>
      <c r="P409" t="s">
        <v>288</v>
      </c>
      <c r="Q409" t="s">
        <v>15</v>
      </c>
      <c r="R409" t="s">
        <v>326</v>
      </c>
      <c r="S409" s="43">
        <v>-106.45</v>
      </c>
      <c r="U409" s="43">
        <v>22</v>
      </c>
      <c r="IF409">
        <v>2024</v>
      </c>
      <c r="IG409" t="s">
        <v>288</v>
      </c>
      <c r="IH409" t="s">
        <v>287</v>
      </c>
      <c r="IK409">
        <v>-2</v>
      </c>
      <c r="IL409" t="s">
        <v>278</v>
      </c>
      <c r="IM409" t="s">
        <v>279</v>
      </c>
      <c r="IN409" t="s">
        <v>463</v>
      </c>
      <c r="IP409" t="s">
        <v>465</v>
      </c>
    </row>
    <row r="410" spans="1:250" x14ac:dyDescent="0.35">
      <c r="A410">
        <v>16573</v>
      </c>
      <c r="B410">
        <v>-922729984</v>
      </c>
      <c r="C410">
        <v>1837</v>
      </c>
      <c r="D410" t="s">
        <v>272</v>
      </c>
      <c r="E410" t="s">
        <v>273</v>
      </c>
      <c r="F410">
        <v>9695</v>
      </c>
      <c r="G410" t="s">
        <v>280</v>
      </c>
      <c r="H410" t="s">
        <v>281</v>
      </c>
      <c r="I410">
        <v>513</v>
      </c>
      <c r="J410" t="s">
        <v>545</v>
      </c>
      <c r="K410" t="s">
        <v>546</v>
      </c>
      <c r="L410">
        <v>2024</v>
      </c>
      <c r="M410" t="s">
        <v>288</v>
      </c>
      <c r="N410" t="s">
        <v>15</v>
      </c>
      <c r="O410">
        <v>2024</v>
      </c>
      <c r="P410" t="s">
        <v>288</v>
      </c>
      <c r="Q410" t="s">
        <v>15</v>
      </c>
      <c r="R410" t="s">
        <v>326</v>
      </c>
      <c r="S410" s="43">
        <v>-26.7</v>
      </c>
      <c r="U410" s="43">
        <v>22</v>
      </c>
      <c r="IF410">
        <v>2024</v>
      </c>
      <c r="IG410" t="s">
        <v>288</v>
      </c>
      <c r="IH410" t="s">
        <v>284</v>
      </c>
      <c r="IK410">
        <v>-2</v>
      </c>
      <c r="IL410" t="s">
        <v>278</v>
      </c>
      <c r="IM410" t="s">
        <v>279</v>
      </c>
      <c r="IN410" t="s">
        <v>466</v>
      </c>
      <c r="IP410" t="s">
        <v>467</v>
      </c>
    </row>
    <row r="411" spans="1:250" x14ac:dyDescent="0.35">
      <c r="A411">
        <v>16574</v>
      </c>
      <c r="B411">
        <v>-922729984</v>
      </c>
      <c r="C411">
        <v>1837</v>
      </c>
      <c r="D411" t="s">
        <v>272</v>
      </c>
      <c r="E411" t="s">
        <v>273</v>
      </c>
      <c r="F411">
        <v>9695</v>
      </c>
      <c r="G411" t="s">
        <v>280</v>
      </c>
      <c r="H411" t="s">
        <v>281</v>
      </c>
      <c r="I411">
        <v>509</v>
      </c>
      <c r="J411" t="s">
        <v>547</v>
      </c>
      <c r="K411" t="s">
        <v>548</v>
      </c>
      <c r="L411">
        <v>2024</v>
      </c>
      <c r="M411" t="s">
        <v>288</v>
      </c>
      <c r="N411" t="s">
        <v>15</v>
      </c>
      <c r="O411">
        <v>2024</v>
      </c>
      <c r="P411" t="s">
        <v>288</v>
      </c>
      <c r="Q411" t="s">
        <v>15</v>
      </c>
      <c r="R411" t="s">
        <v>326</v>
      </c>
      <c r="S411" s="43">
        <v>-14.3</v>
      </c>
      <c r="U411" s="43">
        <v>22</v>
      </c>
      <c r="IF411">
        <v>2024</v>
      </c>
      <c r="IG411" t="s">
        <v>288</v>
      </c>
      <c r="IH411" t="s">
        <v>284</v>
      </c>
      <c r="IK411">
        <v>-2</v>
      </c>
      <c r="IL411" t="s">
        <v>278</v>
      </c>
      <c r="IM411" t="s">
        <v>279</v>
      </c>
      <c r="IN411" t="s">
        <v>466</v>
      </c>
      <c r="IP411" t="s">
        <v>467</v>
      </c>
    </row>
    <row r="412" spans="1:250" x14ac:dyDescent="0.35">
      <c r="A412">
        <v>16575</v>
      </c>
      <c r="B412">
        <v>-922729984</v>
      </c>
      <c r="C412">
        <v>1837</v>
      </c>
      <c r="D412" t="s">
        <v>272</v>
      </c>
      <c r="E412" t="s">
        <v>273</v>
      </c>
      <c r="F412">
        <v>9695</v>
      </c>
      <c r="G412" t="s">
        <v>280</v>
      </c>
      <c r="H412" t="s">
        <v>281</v>
      </c>
      <c r="I412">
        <v>507</v>
      </c>
      <c r="J412" t="s">
        <v>549</v>
      </c>
      <c r="K412" t="s">
        <v>550</v>
      </c>
      <c r="L412">
        <v>2024</v>
      </c>
      <c r="M412" t="s">
        <v>288</v>
      </c>
      <c r="N412" t="s">
        <v>15</v>
      </c>
      <c r="O412">
        <v>2024</v>
      </c>
      <c r="P412" t="s">
        <v>288</v>
      </c>
      <c r="Q412" t="s">
        <v>15</v>
      </c>
      <c r="R412" t="s">
        <v>326</v>
      </c>
      <c r="S412" s="43">
        <v>-22.46</v>
      </c>
      <c r="U412" s="43">
        <v>22</v>
      </c>
      <c r="IF412">
        <v>2024</v>
      </c>
      <c r="IG412" t="s">
        <v>288</v>
      </c>
      <c r="IH412" t="s">
        <v>284</v>
      </c>
      <c r="IK412">
        <v>-2</v>
      </c>
      <c r="IL412" t="s">
        <v>278</v>
      </c>
      <c r="IM412" t="s">
        <v>279</v>
      </c>
      <c r="IN412" t="s">
        <v>466</v>
      </c>
      <c r="IP412" t="s">
        <v>467</v>
      </c>
    </row>
    <row r="413" spans="1:250" x14ac:dyDescent="0.35">
      <c r="A413">
        <v>16576</v>
      </c>
      <c r="B413">
        <v>-922729984</v>
      </c>
      <c r="C413">
        <v>1837</v>
      </c>
      <c r="D413" t="s">
        <v>272</v>
      </c>
      <c r="E413" t="s">
        <v>273</v>
      </c>
      <c r="F413">
        <v>1848</v>
      </c>
      <c r="G413" t="s">
        <v>285</v>
      </c>
      <c r="H413" t="s">
        <v>273</v>
      </c>
      <c r="I413">
        <v>528</v>
      </c>
      <c r="J413" t="s">
        <v>531</v>
      </c>
      <c r="K413" t="s">
        <v>532</v>
      </c>
      <c r="L413">
        <v>2024</v>
      </c>
      <c r="M413" t="s">
        <v>288</v>
      </c>
      <c r="N413" t="s">
        <v>15</v>
      </c>
      <c r="O413">
        <v>2024</v>
      </c>
      <c r="P413" t="s">
        <v>288</v>
      </c>
      <c r="Q413" t="s">
        <v>15</v>
      </c>
      <c r="R413" t="s">
        <v>326</v>
      </c>
      <c r="S413" s="43">
        <v>-6.25</v>
      </c>
      <c r="U413" s="43">
        <v>22</v>
      </c>
      <c r="IF413">
        <v>2024</v>
      </c>
      <c r="IG413" t="s">
        <v>288</v>
      </c>
      <c r="IH413" t="s">
        <v>287</v>
      </c>
      <c r="IK413">
        <v>-2</v>
      </c>
      <c r="IL413" t="s">
        <v>278</v>
      </c>
      <c r="IM413" t="s">
        <v>279</v>
      </c>
      <c r="IN413" t="s">
        <v>463</v>
      </c>
      <c r="IP413" t="s">
        <v>465</v>
      </c>
    </row>
    <row r="414" spans="1:250" x14ac:dyDescent="0.35">
      <c r="A414">
        <v>16577</v>
      </c>
      <c r="B414">
        <v>-922729984</v>
      </c>
      <c r="C414">
        <v>1837</v>
      </c>
      <c r="D414" t="s">
        <v>272</v>
      </c>
      <c r="E414" t="s">
        <v>273</v>
      </c>
      <c r="F414">
        <v>1848</v>
      </c>
      <c r="G414" t="s">
        <v>285</v>
      </c>
      <c r="H414" t="s">
        <v>273</v>
      </c>
      <c r="I414">
        <v>527</v>
      </c>
      <c r="J414" t="s">
        <v>535</v>
      </c>
      <c r="K414" t="s">
        <v>536</v>
      </c>
      <c r="L414">
        <v>2024</v>
      </c>
      <c r="M414" t="s">
        <v>288</v>
      </c>
      <c r="N414" t="s">
        <v>15</v>
      </c>
      <c r="O414">
        <v>2024</v>
      </c>
      <c r="P414" t="s">
        <v>288</v>
      </c>
      <c r="Q414" t="s">
        <v>15</v>
      </c>
      <c r="R414" t="s">
        <v>326</v>
      </c>
      <c r="S414" s="43">
        <v>-4.43</v>
      </c>
      <c r="U414" s="43">
        <v>22</v>
      </c>
      <c r="IF414">
        <v>2024</v>
      </c>
      <c r="IG414" t="s">
        <v>288</v>
      </c>
      <c r="IH414" t="s">
        <v>287</v>
      </c>
      <c r="IK414">
        <v>-2</v>
      </c>
      <c r="IL414" t="s">
        <v>278</v>
      </c>
      <c r="IM414" t="s">
        <v>279</v>
      </c>
      <c r="IN414" t="s">
        <v>463</v>
      </c>
      <c r="IP414" t="s">
        <v>465</v>
      </c>
    </row>
    <row r="415" spans="1:250" x14ac:dyDescent="0.35">
      <c r="A415">
        <v>16578</v>
      </c>
      <c r="B415">
        <v>-922729984</v>
      </c>
      <c r="C415">
        <v>1837</v>
      </c>
      <c r="D415" t="s">
        <v>272</v>
      </c>
      <c r="E415" t="s">
        <v>273</v>
      </c>
      <c r="F415">
        <v>1848</v>
      </c>
      <c r="G415" t="s">
        <v>285</v>
      </c>
      <c r="H415" t="s">
        <v>273</v>
      </c>
      <c r="I415">
        <v>523</v>
      </c>
      <c r="J415" t="s">
        <v>537</v>
      </c>
      <c r="K415" t="s">
        <v>538</v>
      </c>
      <c r="L415">
        <v>2024</v>
      </c>
      <c r="M415" t="s">
        <v>288</v>
      </c>
      <c r="N415" t="s">
        <v>15</v>
      </c>
      <c r="O415">
        <v>2024</v>
      </c>
      <c r="P415" t="s">
        <v>288</v>
      </c>
      <c r="Q415" t="s">
        <v>15</v>
      </c>
      <c r="R415" t="s">
        <v>326</v>
      </c>
      <c r="S415" s="43">
        <v>-72.700100000000006</v>
      </c>
      <c r="U415" s="43">
        <v>22</v>
      </c>
      <c r="IF415">
        <v>2024</v>
      </c>
      <c r="IG415" t="s">
        <v>288</v>
      </c>
      <c r="IH415" t="s">
        <v>287</v>
      </c>
      <c r="IK415">
        <v>-2</v>
      </c>
      <c r="IL415" t="s">
        <v>278</v>
      </c>
      <c r="IM415" t="s">
        <v>279</v>
      </c>
      <c r="IN415" t="s">
        <v>463</v>
      </c>
      <c r="IP415" t="s">
        <v>465</v>
      </c>
    </row>
    <row r="416" spans="1:250" x14ac:dyDescent="0.35">
      <c r="A416">
        <v>16579</v>
      </c>
      <c r="B416">
        <v>-922729984</v>
      </c>
      <c r="C416">
        <v>1837</v>
      </c>
      <c r="D416" t="s">
        <v>272</v>
      </c>
      <c r="E416" t="s">
        <v>273</v>
      </c>
      <c r="F416">
        <v>9695</v>
      </c>
      <c r="G416" t="s">
        <v>280</v>
      </c>
      <c r="H416" t="s">
        <v>281</v>
      </c>
      <c r="I416">
        <v>528</v>
      </c>
      <c r="J416" t="s">
        <v>531</v>
      </c>
      <c r="K416" t="s">
        <v>532</v>
      </c>
      <c r="L416">
        <v>2024</v>
      </c>
      <c r="M416" t="s">
        <v>288</v>
      </c>
      <c r="N416" t="s">
        <v>15</v>
      </c>
      <c r="O416">
        <v>2024</v>
      </c>
      <c r="P416" t="s">
        <v>288</v>
      </c>
      <c r="Q416" t="s">
        <v>15</v>
      </c>
      <c r="R416" t="s">
        <v>326</v>
      </c>
      <c r="S416" s="43">
        <v>-20.73</v>
      </c>
      <c r="U416" s="43">
        <v>22</v>
      </c>
      <c r="IF416">
        <v>2024</v>
      </c>
      <c r="IG416" t="s">
        <v>288</v>
      </c>
      <c r="IH416" t="s">
        <v>284</v>
      </c>
      <c r="IK416">
        <v>-2</v>
      </c>
      <c r="IL416" t="s">
        <v>278</v>
      </c>
      <c r="IM416" t="s">
        <v>279</v>
      </c>
      <c r="IN416" t="s">
        <v>466</v>
      </c>
      <c r="IP416" t="s">
        <v>467</v>
      </c>
    </row>
    <row r="417" spans="1:250" x14ac:dyDescent="0.35">
      <c r="A417">
        <v>16580</v>
      </c>
      <c r="B417">
        <v>-922729984</v>
      </c>
      <c r="C417">
        <v>1837</v>
      </c>
      <c r="D417" t="s">
        <v>272</v>
      </c>
      <c r="E417" t="s">
        <v>273</v>
      </c>
      <c r="F417">
        <v>9695</v>
      </c>
      <c r="G417" t="s">
        <v>280</v>
      </c>
      <c r="H417" t="s">
        <v>281</v>
      </c>
      <c r="I417">
        <v>527</v>
      </c>
      <c r="J417" t="s">
        <v>535</v>
      </c>
      <c r="K417" t="s">
        <v>536</v>
      </c>
      <c r="L417">
        <v>2024</v>
      </c>
      <c r="M417" t="s">
        <v>288</v>
      </c>
      <c r="N417" t="s">
        <v>15</v>
      </c>
      <c r="O417">
        <v>2024</v>
      </c>
      <c r="P417" t="s">
        <v>288</v>
      </c>
      <c r="Q417" t="s">
        <v>15</v>
      </c>
      <c r="R417" t="s">
        <v>326</v>
      </c>
      <c r="S417" s="43">
        <v>-14.51</v>
      </c>
      <c r="U417" s="43">
        <v>22</v>
      </c>
      <c r="IF417">
        <v>2024</v>
      </c>
      <c r="IG417" t="s">
        <v>288</v>
      </c>
      <c r="IH417" t="s">
        <v>284</v>
      </c>
      <c r="IK417">
        <v>-2</v>
      </c>
      <c r="IL417" t="s">
        <v>278</v>
      </c>
      <c r="IM417" t="s">
        <v>279</v>
      </c>
      <c r="IN417" t="s">
        <v>466</v>
      </c>
      <c r="IP417" t="s">
        <v>467</v>
      </c>
    </row>
    <row r="418" spans="1:250" x14ac:dyDescent="0.35">
      <c r="A418">
        <v>16581</v>
      </c>
      <c r="B418">
        <v>-922729984</v>
      </c>
      <c r="C418">
        <v>1837</v>
      </c>
      <c r="D418" t="s">
        <v>272</v>
      </c>
      <c r="E418" t="s">
        <v>273</v>
      </c>
      <c r="F418">
        <v>9695</v>
      </c>
      <c r="G418" t="s">
        <v>280</v>
      </c>
      <c r="H418" t="s">
        <v>281</v>
      </c>
      <c r="I418">
        <v>523</v>
      </c>
      <c r="J418" t="s">
        <v>537</v>
      </c>
      <c r="K418" t="s">
        <v>538</v>
      </c>
      <c r="L418">
        <v>2024</v>
      </c>
      <c r="M418" t="s">
        <v>288</v>
      </c>
      <c r="N418" t="s">
        <v>15</v>
      </c>
      <c r="O418">
        <v>2024</v>
      </c>
      <c r="P418" t="s">
        <v>288</v>
      </c>
      <c r="Q418" t="s">
        <v>15</v>
      </c>
      <c r="R418" t="s">
        <v>326</v>
      </c>
      <c r="S418" s="43">
        <v>-28.889800000000001</v>
      </c>
      <c r="U418" s="43">
        <v>22</v>
      </c>
      <c r="IF418">
        <v>2024</v>
      </c>
      <c r="IG418" t="s">
        <v>288</v>
      </c>
      <c r="IH418" t="s">
        <v>284</v>
      </c>
      <c r="IK418">
        <v>-2</v>
      </c>
      <c r="IL418" t="s">
        <v>278</v>
      </c>
      <c r="IM418" t="s">
        <v>279</v>
      </c>
      <c r="IN418" t="s">
        <v>466</v>
      </c>
      <c r="IP418" t="s">
        <v>467</v>
      </c>
    </row>
    <row r="419" spans="1:250" x14ac:dyDescent="0.35">
      <c r="A419">
        <v>16582</v>
      </c>
      <c r="B419">
        <v>-922729984</v>
      </c>
      <c r="C419">
        <v>1837</v>
      </c>
      <c r="D419" t="s">
        <v>272</v>
      </c>
      <c r="E419" t="s">
        <v>273</v>
      </c>
      <c r="F419">
        <v>9695</v>
      </c>
      <c r="G419" t="s">
        <v>280</v>
      </c>
      <c r="H419" t="s">
        <v>281</v>
      </c>
      <c r="I419">
        <v>521</v>
      </c>
      <c r="J419" t="s">
        <v>539</v>
      </c>
      <c r="K419" t="s">
        <v>540</v>
      </c>
      <c r="L419">
        <v>2024</v>
      </c>
      <c r="M419" t="s">
        <v>288</v>
      </c>
      <c r="N419" t="s">
        <v>15</v>
      </c>
      <c r="O419">
        <v>2024</v>
      </c>
      <c r="P419" t="s">
        <v>288</v>
      </c>
      <c r="Q419" t="s">
        <v>15</v>
      </c>
      <c r="R419" t="s">
        <v>326</v>
      </c>
      <c r="S419" s="43">
        <v>-14.44</v>
      </c>
      <c r="U419" s="43">
        <v>22</v>
      </c>
      <c r="IF419">
        <v>2024</v>
      </c>
      <c r="IG419" t="s">
        <v>288</v>
      </c>
      <c r="IH419" t="s">
        <v>284</v>
      </c>
      <c r="IK419">
        <v>-2</v>
      </c>
      <c r="IL419" t="s">
        <v>278</v>
      </c>
      <c r="IM419" t="s">
        <v>279</v>
      </c>
      <c r="IN419" t="s">
        <v>466</v>
      </c>
      <c r="IP419" t="s">
        <v>467</v>
      </c>
    </row>
    <row r="420" spans="1:250" x14ac:dyDescent="0.35">
      <c r="A420">
        <v>16583</v>
      </c>
      <c r="B420">
        <v>-922729984</v>
      </c>
      <c r="C420">
        <v>1837</v>
      </c>
      <c r="D420" t="s">
        <v>272</v>
      </c>
      <c r="E420" t="s">
        <v>273</v>
      </c>
      <c r="F420">
        <v>9695</v>
      </c>
      <c r="G420" t="s">
        <v>280</v>
      </c>
      <c r="H420" t="s">
        <v>281</v>
      </c>
      <c r="I420">
        <v>519</v>
      </c>
      <c r="J420" t="s">
        <v>541</v>
      </c>
      <c r="K420" t="s">
        <v>542</v>
      </c>
      <c r="L420">
        <v>2024</v>
      </c>
      <c r="M420" t="s">
        <v>288</v>
      </c>
      <c r="N420" t="s">
        <v>15</v>
      </c>
      <c r="O420">
        <v>2024</v>
      </c>
      <c r="P420" t="s">
        <v>288</v>
      </c>
      <c r="Q420" t="s">
        <v>15</v>
      </c>
      <c r="R420" t="s">
        <v>326</v>
      </c>
      <c r="S420" s="43">
        <v>-14.44</v>
      </c>
      <c r="U420" s="43">
        <v>22</v>
      </c>
      <c r="IF420">
        <v>2024</v>
      </c>
      <c r="IG420" t="s">
        <v>288</v>
      </c>
      <c r="IH420" t="s">
        <v>284</v>
      </c>
      <c r="IK420">
        <v>-2</v>
      </c>
      <c r="IL420" t="s">
        <v>278</v>
      </c>
      <c r="IM420" t="s">
        <v>279</v>
      </c>
      <c r="IN420" t="s">
        <v>466</v>
      </c>
      <c r="IP420" t="s">
        <v>467</v>
      </c>
    </row>
    <row r="421" spans="1:250" x14ac:dyDescent="0.35">
      <c r="A421">
        <v>16584</v>
      </c>
      <c r="B421">
        <v>-922729984</v>
      </c>
      <c r="C421">
        <v>1837</v>
      </c>
      <c r="D421" t="s">
        <v>272</v>
      </c>
      <c r="E421" t="s">
        <v>273</v>
      </c>
      <c r="F421">
        <v>9695</v>
      </c>
      <c r="G421" t="s">
        <v>280</v>
      </c>
      <c r="H421" t="s">
        <v>281</v>
      </c>
      <c r="I421">
        <v>515</v>
      </c>
      <c r="J421" t="s">
        <v>543</v>
      </c>
      <c r="K421" t="s">
        <v>544</v>
      </c>
      <c r="L421">
        <v>2024</v>
      </c>
      <c r="M421" t="s">
        <v>288</v>
      </c>
      <c r="N421" t="s">
        <v>15</v>
      </c>
      <c r="O421">
        <v>2024</v>
      </c>
      <c r="P421" t="s">
        <v>288</v>
      </c>
      <c r="Q421" t="s">
        <v>15</v>
      </c>
      <c r="R421" t="s">
        <v>326</v>
      </c>
      <c r="S421" s="43">
        <v>-30.809899999999999</v>
      </c>
      <c r="U421" s="43">
        <v>22</v>
      </c>
      <c r="IF421">
        <v>2024</v>
      </c>
      <c r="IG421" t="s">
        <v>288</v>
      </c>
      <c r="IH421" t="s">
        <v>284</v>
      </c>
      <c r="IK421">
        <v>-2</v>
      </c>
      <c r="IL421" t="s">
        <v>278</v>
      </c>
      <c r="IM421" t="s">
        <v>279</v>
      </c>
      <c r="IN421" t="s">
        <v>466</v>
      </c>
      <c r="IP421" t="s">
        <v>467</v>
      </c>
    </row>
    <row r="422" spans="1:250" x14ac:dyDescent="0.35">
      <c r="A422">
        <v>16585</v>
      </c>
      <c r="B422">
        <v>-922729984</v>
      </c>
      <c r="C422">
        <v>1837</v>
      </c>
      <c r="D422" t="s">
        <v>272</v>
      </c>
      <c r="E422" t="s">
        <v>273</v>
      </c>
      <c r="F422">
        <v>13794</v>
      </c>
      <c r="G422" t="s">
        <v>274</v>
      </c>
      <c r="H422" t="s">
        <v>275</v>
      </c>
      <c r="I422">
        <v>521</v>
      </c>
      <c r="J422" t="s">
        <v>539</v>
      </c>
      <c r="K422" t="s">
        <v>540</v>
      </c>
      <c r="L422">
        <v>2024</v>
      </c>
      <c r="M422" t="s">
        <v>288</v>
      </c>
      <c r="N422" t="s">
        <v>15</v>
      </c>
      <c r="O422">
        <v>2024</v>
      </c>
      <c r="P422" t="s">
        <v>288</v>
      </c>
      <c r="Q422" t="s">
        <v>15</v>
      </c>
      <c r="R422" t="s">
        <v>326</v>
      </c>
      <c r="S422" s="43">
        <v>-18.850000000000001</v>
      </c>
      <c r="U422" s="43">
        <v>22</v>
      </c>
      <c r="IF422">
        <v>2024</v>
      </c>
      <c r="IG422" t="s">
        <v>288</v>
      </c>
      <c r="IH422" t="s">
        <v>311</v>
      </c>
      <c r="IK422">
        <v>-2</v>
      </c>
      <c r="IL422" t="s">
        <v>278</v>
      </c>
      <c r="IM422" t="s">
        <v>279</v>
      </c>
      <c r="IN422" t="s">
        <v>468</v>
      </c>
      <c r="IP422" t="s">
        <v>469</v>
      </c>
    </row>
    <row r="423" spans="1:250" x14ac:dyDescent="0.35">
      <c r="A423">
        <v>16586</v>
      </c>
      <c r="B423">
        <v>-922729984</v>
      </c>
      <c r="C423">
        <v>1837</v>
      </c>
      <c r="D423" t="s">
        <v>272</v>
      </c>
      <c r="E423" t="s">
        <v>273</v>
      </c>
      <c r="F423">
        <v>13794</v>
      </c>
      <c r="G423" t="s">
        <v>274</v>
      </c>
      <c r="H423" t="s">
        <v>275</v>
      </c>
      <c r="I423">
        <v>519</v>
      </c>
      <c r="J423" t="s">
        <v>541</v>
      </c>
      <c r="K423" t="s">
        <v>542</v>
      </c>
      <c r="L423">
        <v>2024</v>
      </c>
      <c r="M423" t="s">
        <v>288</v>
      </c>
      <c r="N423" t="s">
        <v>15</v>
      </c>
      <c r="O423">
        <v>2024</v>
      </c>
      <c r="P423" t="s">
        <v>288</v>
      </c>
      <c r="Q423" t="s">
        <v>15</v>
      </c>
      <c r="R423" t="s">
        <v>326</v>
      </c>
      <c r="S423" s="43">
        <v>-18.850000000000001</v>
      </c>
      <c r="U423" s="43">
        <v>22</v>
      </c>
      <c r="IF423">
        <v>2024</v>
      </c>
      <c r="IG423" t="s">
        <v>288</v>
      </c>
      <c r="IH423" t="s">
        <v>311</v>
      </c>
      <c r="IK423">
        <v>-2</v>
      </c>
      <c r="IL423" t="s">
        <v>278</v>
      </c>
      <c r="IM423" t="s">
        <v>279</v>
      </c>
      <c r="IN423" t="s">
        <v>468</v>
      </c>
      <c r="IP423" t="s">
        <v>469</v>
      </c>
    </row>
    <row r="424" spans="1:250" x14ac:dyDescent="0.35">
      <c r="A424">
        <v>16587</v>
      </c>
      <c r="B424">
        <v>-922729984</v>
      </c>
      <c r="C424">
        <v>1837</v>
      </c>
      <c r="D424" t="s">
        <v>272</v>
      </c>
      <c r="E424" t="s">
        <v>273</v>
      </c>
      <c r="F424">
        <v>13794</v>
      </c>
      <c r="G424" t="s">
        <v>274</v>
      </c>
      <c r="H424" t="s">
        <v>275</v>
      </c>
      <c r="I424">
        <v>515</v>
      </c>
      <c r="J424" t="s">
        <v>543</v>
      </c>
      <c r="K424" t="s">
        <v>544</v>
      </c>
      <c r="L424">
        <v>2024</v>
      </c>
      <c r="M424" t="s">
        <v>288</v>
      </c>
      <c r="N424" t="s">
        <v>15</v>
      </c>
      <c r="O424">
        <v>2024</v>
      </c>
      <c r="P424" t="s">
        <v>288</v>
      </c>
      <c r="Q424" t="s">
        <v>15</v>
      </c>
      <c r="R424" t="s">
        <v>326</v>
      </c>
      <c r="S424" s="43">
        <v>-40.39</v>
      </c>
      <c r="U424" s="43">
        <v>22</v>
      </c>
      <c r="IF424">
        <v>2024</v>
      </c>
      <c r="IG424" t="s">
        <v>288</v>
      </c>
      <c r="IH424" t="s">
        <v>311</v>
      </c>
      <c r="IK424">
        <v>-2</v>
      </c>
      <c r="IL424" t="s">
        <v>278</v>
      </c>
      <c r="IM424" t="s">
        <v>279</v>
      </c>
      <c r="IN424" t="s">
        <v>468</v>
      </c>
      <c r="IP424" t="s">
        <v>469</v>
      </c>
    </row>
    <row r="425" spans="1:250" x14ac:dyDescent="0.35">
      <c r="A425">
        <v>16588</v>
      </c>
      <c r="B425">
        <v>-922729984</v>
      </c>
      <c r="C425">
        <v>1837</v>
      </c>
      <c r="D425" t="s">
        <v>272</v>
      </c>
      <c r="E425" t="s">
        <v>273</v>
      </c>
      <c r="F425">
        <v>13794</v>
      </c>
      <c r="G425" t="s">
        <v>274</v>
      </c>
      <c r="H425" t="s">
        <v>275</v>
      </c>
      <c r="I425">
        <v>513</v>
      </c>
      <c r="J425" t="s">
        <v>545</v>
      </c>
      <c r="K425" t="s">
        <v>546</v>
      </c>
      <c r="L425">
        <v>2024</v>
      </c>
      <c r="M425" t="s">
        <v>288</v>
      </c>
      <c r="N425" t="s">
        <v>15</v>
      </c>
      <c r="O425">
        <v>2024</v>
      </c>
      <c r="P425" t="s">
        <v>288</v>
      </c>
      <c r="Q425" t="s">
        <v>15</v>
      </c>
      <c r="R425" t="s">
        <v>326</v>
      </c>
      <c r="S425" s="43">
        <v>-35</v>
      </c>
      <c r="U425" s="43">
        <v>22</v>
      </c>
      <c r="IF425">
        <v>2024</v>
      </c>
      <c r="IG425" t="s">
        <v>288</v>
      </c>
      <c r="IH425" t="s">
        <v>311</v>
      </c>
      <c r="IK425">
        <v>-2</v>
      </c>
      <c r="IL425" t="s">
        <v>278</v>
      </c>
      <c r="IM425" t="s">
        <v>279</v>
      </c>
      <c r="IN425" t="s">
        <v>468</v>
      </c>
      <c r="IP425" t="s">
        <v>469</v>
      </c>
    </row>
    <row r="426" spans="1:250" x14ac:dyDescent="0.35">
      <c r="A426">
        <v>16589</v>
      </c>
      <c r="B426">
        <v>-922729984</v>
      </c>
      <c r="C426">
        <v>1837</v>
      </c>
      <c r="D426" t="s">
        <v>272</v>
      </c>
      <c r="E426" t="s">
        <v>273</v>
      </c>
      <c r="F426">
        <v>13794</v>
      </c>
      <c r="G426" t="s">
        <v>274</v>
      </c>
      <c r="H426" t="s">
        <v>275</v>
      </c>
      <c r="I426">
        <v>509</v>
      </c>
      <c r="J426" t="s">
        <v>547</v>
      </c>
      <c r="K426" t="s">
        <v>548</v>
      </c>
      <c r="L426">
        <v>2024</v>
      </c>
      <c r="M426" t="s">
        <v>288</v>
      </c>
      <c r="N426" t="s">
        <v>15</v>
      </c>
      <c r="O426">
        <v>2024</v>
      </c>
      <c r="P426" t="s">
        <v>288</v>
      </c>
      <c r="Q426" t="s">
        <v>15</v>
      </c>
      <c r="R426" t="s">
        <v>326</v>
      </c>
      <c r="S426" s="43">
        <v>-18.55</v>
      </c>
      <c r="U426" s="43">
        <v>22</v>
      </c>
      <c r="IF426">
        <v>2024</v>
      </c>
      <c r="IG426" t="s">
        <v>288</v>
      </c>
      <c r="IH426" t="s">
        <v>311</v>
      </c>
      <c r="IK426">
        <v>-2</v>
      </c>
      <c r="IL426" t="s">
        <v>278</v>
      </c>
      <c r="IM426" t="s">
        <v>279</v>
      </c>
      <c r="IN426" t="s">
        <v>468</v>
      </c>
      <c r="IP426" t="s">
        <v>469</v>
      </c>
    </row>
    <row r="427" spans="1:250" x14ac:dyDescent="0.35">
      <c r="A427">
        <v>16590</v>
      </c>
      <c r="B427">
        <v>-922729984</v>
      </c>
      <c r="C427">
        <v>1837</v>
      </c>
      <c r="D427" t="s">
        <v>272</v>
      </c>
      <c r="E427" t="s">
        <v>273</v>
      </c>
      <c r="F427">
        <v>13794</v>
      </c>
      <c r="G427" t="s">
        <v>274</v>
      </c>
      <c r="H427" t="s">
        <v>275</v>
      </c>
      <c r="I427">
        <v>507</v>
      </c>
      <c r="J427" t="s">
        <v>549</v>
      </c>
      <c r="K427" t="s">
        <v>550</v>
      </c>
      <c r="L427">
        <v>2024</v>
      </c>
      <c r="M427" t="s">
        <v>288</v>
      </c>
      <c r="N427" t="s">
        <v>15</v>
      </c>
      <c r="O427">
        <v>2024</v>
      </c>
      <c r="P427" t="s">
        <v>288</v>
      </c>
      <c r="Q427" t="s">
        <v>15</v>
      </c>
      <c r="R427" t="s">
        <v>326</v>
      </c>
      <c r="S427" s="43">
        <v>-29.15</v>
      </c>
      <c r="U427" s="43">
        <v>22</v>
      </c>
      <c r="IF427">
        <v>2024</v>
      </c>
      <c r="IG427" t="s">
        <v>288</v>
      </c>
      <c r="IH427" t="s">
        <v>311</v>
      </c>
      <c r="IK427">
        <v>-2</v>
      </c>
      <c r="IL427" t="s">
        <v>278</v>
      </c>
      <c r="IM427" t="s">
        <v>279</v>
      </c>
      <c r="IN427" t="s">
        <v>468</v>
      </c>
      <c r="IP427" t="s">
        <v>469</v>
      </c>
    </row>
    <row r="428" spans="1:250" x14ac:dyDescent="0.35">
      <c r="A428">
        <v>16591</v>
      </c>
      <c r="B428">
        <v>-922729984</v>
      </c>
      <c r="C428">
        <v>1837</v>
      </c>
      <c r="D428" t="s">
        <v>272</v>
      </c>
      <c r="E428" t="s">
        <v>273</v>
      </c>
      <c r="F428">
        <v>1848</v>
      </c>
      <c r="G428" t="s">
        <v>285</v>
      </c>
      <c r="H428" t="s">
        <v>273</v>
      </c>
      <c r="I428">
        <v>513</v>
      </c>
      <c r="J428" t="s">
        <v>545</v>
      </c>
      <c r="K428" t="s">
        <v>546</v>
      </c>
      <c r="L428">
        <v>3549</v>
      </c>
      <c r="M428" t="s">
        <v>289</v>
      </c>
      <c r="N428" t="s">
        <v>17</v>
      </c>
      <c r="O428">
        <v>3549</v>
      </c>
      <c r="P428" t="s">
        <v>289</v>
      </c>
      <c r="Q428" t="s">
        <v>17</v>
      </c>
      <c r="R428" t="s">
        <v>326</v>
      </c>
      <c r="S428" s="43">
        <v>-8014.66</v>
      </c>
      <c r="U428" s="43">
        <v>22</v>
      </c>
      <c r="IF428">
        <v>3549</v>
      </c>
      <c r="IG428" t="s">
        <v>289</v>
      </c>
      <c r="IH428" t="s">
        <v>287</v>
      </c>
      <c r="IK428">
        <v>-2</v>
      </c>
      <c r="IL428" t="s">
        <v>278</v>
      </c>
      <c r="IM428" t="s">
        <v>279</v>
      </c>
      <c r="IN428" t="s">
        <v>463</v>
      </c>
      <c r="IP428" t="s">
        <v>470</v>
      </c>
    </row>
    <row r="429" spans="1:250" x14ac:dyDescent="0.35">
      <c r="A429">
        <v>16592</v>
      </c>
      <c r="B429">
        <v>-922729984</v>
      </c>
      <c r="C429">
        <v>1837</v>
      </c>
      <c r="D429" t="s">
        <v>272</v>
      </c>
      <c r="E429" t="s">
        <v>273</v>
      </c>
      <c r="F429">
        <v>1848</v>
      </c>
      <c r="G429" t="s">
        <v>285</v>
      </c>
      <c r="H429" t="s">
        <v>273</v>
      </c>
      <c r="I429">
        <v>509</v>
      </c>
      <c r="J429" t="s">
        <v>547</v>
      </c>
      <c r="K429" t="s">
        <v>548</v>
      </c>
      <c r="L429">
        <v>3549</v>
      </c>
      <c r="M429" t="s">
        <v>289</v>
      </c>
      <c r="N429" t="s">
        <v>17</v>
      </c>
      <c r="O429">
        <v>3549</v>
      </c>
      <c r="P429" t="s">
        <v>289</v>
      </c>
      <c r="Q429" t="s">
        <v>17</v>
      </c>
      <c r="R429" t="s">
        <v>326</v>
      </c>
      <c r="S429" s="43">
        <v>-4291.1400000000003</v>
      </c>
      <c r="U429" s="43">
        <v>22</v>
      </c>
      <c r="IF429">
        <v>3549</v>
      </c>
      <c r="IG429" t="s">
        <v>289</v>
      </c>
      <c r="IH429" t="s">
        <v>287</v>
      </c>
      <c r="IK429">
        <v>-2</v>
      </c>
      <c r="IL429" t="s">
        <v>278</v>
      </c>
      <c r="IM429" t="s">
        <v>279</v>
      </c>
      <c r="IN429" t="s">
        <v>463</v>
      </c>
      <c r="IP429" t="s">
        <v>470</v>
      </c>
    </row>
    <row r="430" spans="1:250" x14ac:dyDescent="0.35">
      <c r="A430">
        <v>16593</v>
      </c>
      <c r="B430">
        <v>-922729984</v>
      </c>
      <c r="C430">
        <v>1837</v>
      </c>
      <c r="D430" t="s">
        <v>272</v>
      </c>
      <c r="E430" t="s">
        <v>273</v>
      </c>
      <c r="F430">
        <v>1848</v>
      </c>
      <c r="G430" t="s">
        <v>285</v>
      </c>
      <c r="H430" t="s">
        <v>273</v>
      </c>
      <c r="I430">
        <v>507</v>
      </c>
      <c r="J430" t="s">
        <v>549</v>
      </c>
      <c r="K430" t="s">
        <v>550</v>
      </c>
      <c r="L430">
        <v>3549</v>
      </c>
      <c r="M430" t="s">
        <v>289</v>
      </c>
      <c r="N430" t="s">
        <v>17</v>
      </c>
      <c r="O430">
        <v>3549</v>
      </c>
      <c r="P430" t="s">
        <v>289</v>
      </c>
      <c r="Q430" t="s">
        <v>17</v>
      </c>
      <c r="R430" t="s">
        <v>326</v>
      </c>
      <c r="S430" s="43">
        <v>-6743.21</v>
      </c>
      <c r="U430" s="43">
        <v>22</v>
      </c>
      <c r="IF430">
        <v>3549</v>
      </c>
      <c r="IG430" t="s">
        <v>289</v>
      </c>
      <c r="IH430" t="s">
        <v>287</v>
      </c>
      <c r="IK430">
        <v>-2</v>
      </c>
      <c r="IL430" t="s">
        <v>278</v>
      </c>
      <c r="IM430" t="s">
        <v>279</v>
      </c>
      <c r="IN430" t="s">
        <v>463</v>
      </c>
      <c r="IP430" t="s">
        <v>470</v>
      </c>
    </row>
    <row r="431" spans="1:250" x14ac:dyDescent="0.35">
      <c r="A431">
        <v>16594</v>
      </c>
      <c r="B431">
        <v>-922729984</v>
      </c>
      <c r="C431">
        <v>1837</v>
      </c>
      <c r="D431" t="s">
        <v>272</v>
      </c>
      <c r="E431" t="s">
        <v>273</v>
      </c>
      <c r="F431">
        <v>13794</v>
      </c>
      <c r="G431" t="s">
        <v>274</v>
      </c>
      <c r="H431" t="s">
        <v>275</v>
      </c>
      <c r="I431">
        <v>528</v>
      </c>
      <c r="J431" t="s">
        <v>531</v>
      </c>
      <c r="K431" t="s">
        <v>532</v>
      </c>
      <c r="L431">
        <v>2024</v>
      </c>
      <c r="M431" t="s">
        <v>288</v>
      </c>
      <c r="N431" t="s">
        <v>15</v>
      </c>
      <c r="O431">
        <v>2024</v>
      </c>
      <c r="P431" t="s">
        <v>288</v>
      </c>
      <c r="Q431" t="s">
        <v>15</v>
      </c>
      <c r="R431" t="s">
        <v>326</v>
      </c>
      <c r="S431" s="43">
        <v>-26.92</v>
      </c>
      <c r="U431" s="43">
        <v>22</v>
      </c>
      <c r="IF431">
        <v>2024</v>
      </c>
      <c r="IG431" t="s">
        <v>288</v>
      </c>
      <c r="IH431" t="s">
        <v>311</v>
      </c>
      <c r="IK431">
        <v>-2</v>
      </c>
      <c r="IL431" t="s">
        <v>278</v>
      </c>
      <c r="IM431" t="s">
        <v>279</v>
      </c>
      <c r="IN431" t="s">
        <v>468</v>
      </c>
      <c r="IP431" t="s">
        <v>469</v>
      </c>
    </row>
    <row r="432" spans="1:250" x14ac:dyDescent="0.35">
      <c r="A432">
        <v>16595</v>
      </c>
      <c r="B432">
        <v>-922729984</v>
      </c>
      <c r="C432">
        <v>1837</v>
      </c>
      <c r="D432" t="s">
        <v>272</v>
      </c>
      <c r="E432" t="s">
        <v>273</v>
      </c>
      <c r="F432">
        <v>13794</v>
      </c>
      <c r="G432" t="s">
        <v>274</v>
      </c>
      <c r="H432" t="s">
        <v>275</v>
      </c>
      <c r="I432">
        <v>527</v>
      </c>
      <c r="J432" t="s">
        <v>535</v>
      </c>
      <c r="K432" t="s">
        <v>536</v>
      </c>
      <c r="L432">
        <v>2024</v>
      </c>
      <c r="M432" t="s">
        <v>288</v>
      </c>
      <c r="N432" t="s">
        <v>15</v>
      </c>
      <c r="O432">
        <v>2024</v>
      </c>
      <c r="P432" t="s">
        <v>288</v>
      </c>
      <c r="Q432" t="s">
        <v>15</v>
      </c>
      <c r="R432" t="s">
        <v>326</v>
      </c>
      <c r="S432" s="43">
        <v>-18.850000000000001</v>
      </c>
      <c r="U432" s="43">
        <v>22</v>
      </c>
      <c r="IF432">
        <v>2024</v>
      </c>
      <c r="IG432" t="s">
        <v>288</v>
      </c>
      <c r="IH432" t="s">
        <v>311</v>
      </c>
      <c r="IK432">
        <v>-2</v>
      </c>
      <c r="IL432" t="s">
        <v>278</v>
      </c>
      <c r="IM432" t="s">
        <v>279</v>
      </c>
      <c r="IN432" t="s">
        <v>468</v>
      </c>
      <c r="IP432" t="s">
        <v>469</v>
      </c>
    </row>
    <row r="433" spans="1:250" x14ac:dyDescent="0.35">
      <c r="A433">
        <v>16596</v>
      </c>
      <c r="B433">
        <v>-922729984</v>
      </c>
      <c r="C433">
        <v>1837</v>
      </c>
      <c r="D433" t="s">
        <v>272</v>
      </c>
      <c r="E433" t="s">
        <v>273</v>
      </c>
      <c r="F433">
        <v>13794</v>
      </c>
      <c r="G433" t="s">
        <v>274</v>
      </c>
      <c r="H433" t="s">
        <v>275</v>
      </c>
      <c r="I433">
        <v>523</v>
      </c>
      <c r="J433" t="s">
        <v>537</v>
      </c>
      <c r="K433" t="s">
        <v>538</v>
      </c>
      <c r="L433">
        <v>2024</v>
      </c>
      <c r="M433" t="s">
        <v>288</v>
      </c>
      <c r="N433" t="s">
        <v>15</v>
      </c>
      <c r="O433">
        <v>2024</v>
      </c>
      <c r="P433" t="s">
        <v>288</v>
      </c>
      <c r="Q433" t="s">
        <v>15</v>
      </c>
      <c r="R433" t="s">
        <v>326</v>
      </c>
      <c r="S433" s="43">
        <v>-37.69</v>
      </c>
      <c r="U433" s="43">
        <v>22</v>
      </c>
      <c r="IF433">
        <v>2024</v>
      </c>
      <c r="IG433" t="s">
        <v>288</v>
      </c>
      <c r="IH433" t="s">
        <v>311</v>
      </c>
      <c r="IK433">
        <v>-2</v>
      </c>
      <c r="IL433" t="s">
        <v>278</v>
      </c>
      <c r="IM433" t="s">
        <v>279</v>
      </c>
      <c r="IN433" t="s">
        <v>468</v>
      </c>
      <c r="IP433" t="s">
        <v>469</v>
      </c>
    </row>
    <row r="434" spans="1:250" x14ac:dyDescent="0.35">
      <c r="A434">
        <v>16597</v>
      </c>
      <c r="B434">
        <v>-922729984</v>
      </c>
      <c r="C434">
        <v>1837</v>
      </c>
      <c r="D434" t="s">
        <v>272</v>
      </c>
      <c r="E434" t="s">
        <v>273</v>
      </c>
      <c r="F434">
        <v>1848</v>
      </c>
      <c r="G434" t="s">
        <v>285</v>
      </c>
      <c r="H434" t="s">
        <v>273</v>
      </c>
      <c r="I434">
        <v>528</v>
      </c>
      <c r="J434" t="s">
        <v>531</v>
      </c>
      <c r="K434" t="s">
        <v>532</v>
      </c>
      <c r="L434">
        <v>3549</v>
      </c>
      <c r="M434" t="s">
        <v>289</v>
      </c>
      <c r="N434" t="s">
        <v>17</v>
      </c>
      <c r="O434">
        <v>3549</v>
      </c>
      <c r="P434" t="s">
        <v>289</v>
      </c>
      <c r="Q434" t="s">
        <v>17</v>
      </c>
      <c r="R434" t="s">
        <v>326</v>
      </c>
      <c r="S434" s="43">
        <v>-7653.82</v>
      </c>
      <c r="U434" s="43">
        <v>22</v>
      </c>
      <c r="IF434">
        <v>3549</v>
      </c>
      <c r="IG434" t="s">
        <v>289</v>
      </c>
      <c r="IH434" t="s">
        <v>287</v>
      </c>
      <c r="IK434">
        <v>-2</v>
      </c>
      <c r="IL434" t="s">
        <v>278</v>
      </c>
      <c r="IM434" t="s">
        <v>279</v>
      </c>
      <c r="IN434" t="s">
        <v>463</v>
      </c>
      <c r="IP434" t="s">
        <v>470</v>
      </c>
    </row>
    <row r="435" spans="1:250" x14ac:dyDescent="0.35">
      <c r="A435">
        <v>16598</v>
      </c>
      <c r="B435">
        <v>-922729984</v>
      </c>
      <c r="C435">
        <v>1837</v>
      </c>
      <c r="D435" t="s">
        <v>272</v>
      </c>
      <c r="E435" t="s">
        <v>273</v>
      </c>
      <c r="F435">
        <v>1848</v>
      </c>
      <c r="G435" t="s">
        <v>285</v>
      </c>
      <c r="H435" t="s">
        <v>273</v>
      </c>
      <c r="I435">
        <v>527</v>
      </c>
      <c r="J435" t="s">
        <v>535</v>
      </c>
      <c r="K435" t="s">
        <v>536</v>
      </c>
      <c r="L435">
        <v>3549</v>
      </c>
      <c r="M435" t="s">
        <v>289</v>
      </c>
      <c r="N435" t="s">
        <v>17</v>
      </c>
      <c r="O435">
        <v>3549</v>
      </c>
      <c r="P435" t="s">
        <v>289</v>
      </c>
      <c r="Q435" t="s">
        <v>17</v>
      </c>
      <c r="R435" t="s">
        <v>326</v>
      </c>
      <c r="S435" s="43">
        <v>-5424.14</v>
      </c>
      <c r="U435" s="43">
        <v>22</v>
      </c>
      <c r="IF435">
        <v>3549</v>
      </c>
      <c r="IG435" t="s">
        <v>289</v>
      </c>
      <c r="IH435" t="s">
        <v>287</v>
      </c>
      <c r="IK435">
        <v>-2</v>
      </c>
      <c r="IL435" t="s">
        <v>278</v>
      </c>
      <c r="IM435" t="s">
        <v>279</v>
      </c>
      <c r="IN435" t="s">
        <v>463</v>
      </c>
      <c r="IP435" t="s">
        <v>470</v>
      </c>
    </row>
    <row r="436" spans="1:250" x14ac:dyDescent="0.35">
      <c r="A436">
        <v>16599</v>
      </c>
      <c r="B436">
        <v>-922729984</v>
      </c>
      <c r="C436">
        <v>1837</v>
      </c>
      <c r="D436" t="s">
        <v>272</v>
      </c>
      <c r="E436" t="s">
        <v>273</v>
      </c>
      <c r="F436">
        <v>1848</v>
      </c>
      <c r="G436" t="s">
        <v>285</v>
      </c>
      <c r="H436" t="s">
        <v>273</v>
      </c>
      <c r="I436">
        <v>523</v>
      </c>
      <c r="J436" t="s">
        <v>537</v>
      </c>
      <c r="K436" t="s">
        <v>538</v>
      </c>
      <c r="L436">
        <v>3549</v>
      </c>
      <c r="M436" t="s">
        <v>289</v>
      </c>
      <c r="N436" t="s">
        <v>17</v>
      </c>
      <c r="O436">
        <v>3549</v>
      </c>
      <c r="P436" t="s">
        <v>289</v>
      </c>
      <c r="Q436" t="s">
        <v>17</v>
      </c>
      <c r="R436" t="s">
        <v>326</v>
      </c>
      <c r="S436" s="43">
        <v>-8670.3192999999992</v>
      </c>
      <c r="U436" s="43">
        <v>22</v>
      </c>
      <c r="IF436">
        <v>3549</v>
      </c>
      <c r="IG436" t="s">
        <v>289</v>
      </c>
      <c r="IH436" t="s">
        <v>287</v>
      </c>
      <c r="IK436">
        <v>-2</v>
      </c>
      <c r="IL436" t="s">
        <v>278</v>
      </c>
      <c r="IM436" t="s">
        <v>279</v>
      </c>
      <c r="IN436" t="s">
        <v>463</v>
      </c>
      <c r="IP436" t="s">
        <v>470</v>
      </c>
    </row>
    <row r="437" spans="1:250" x14ac:dyDescent="0.35">
      <c r="A437">
        <v>16600</v>
      </c>
      <c r="B437">
        <v>-922729984</v>
      </c>
      <c r="C437">
        <v>1837</v>
      </c>
      <c r="D437" t="s">
        <v>272</v>
      </c>
      <c r="E437" t="s">
        <v>273</v>
      </c>
      <c r="F437">
        <v>1848</v>
      </c>
      <c r="G437" t="s">
        <v>285</v>
      </c>
      <c r="H437" t="s">
        <v>273</v>
      </c>
      <c r="I437">
        <v>521</v>
      </c>
      <c r="J437" t="s">
        <v>539</v>
      </c>
      <c r="K437" t="s">
        <v>540</v>
      </c>
      <c r="L437">
        <v>3549</v>
      </c>
      <c r="M437" t="s">
        <v>289</v>
      </c>
      <c r="N437" t="s">
        <v>17</v>
      </c>
      <c r="O437">
        <v>3549</v>
      </c>
      <c r="P437" t="s">
        <v>289</v>
      </c>
      <c r="Q437" t="s">
        <v>17</v>
      </c>
      <c r="R437" t="s">
        <v>326</v>
      </c>
      <c r="S437" s="43">
        <v>-4335.1499999999996</v>
      </c>
      <c r="U437" s="43">
        <v>22</v>
      </c>
      <c r="IF437">
        <v>3549</v>
      </c>
      <c r="IG437" t="s">
        <v>289</v>
      </c>
      <c r="IH437" t="s">
        <v>287</v>
      </c>
      <c r="IK437">
        <v>-2</v>
      </c>
      <c r="IL437" t="s">
        <v>278</v>
      </c>
      <c r="IM437" t="s">
        <v>279</v>
      </c>
      <c r="IN437" t="s">
        <v>463</v>
      </c>
      <c r="IP437" t="s">
        <v>470</v>
      </c>
    </row>
    <row r="438" spans="1:250" x14ac:dyDescent="0.35">
      <c r="A438">
        <v>16601</v>
      </c>
      <c r="B438">
        <v>-922729984</v>
      </c>
      <c r="C438">
        <v>1837</v>
      </c>
      <c r="D438" t="s">
        <v>272</v>
      </c>
      <c r="E438" t="s">
        <v>273</v>
      </c>
      <c r="F438">
        <v>1848</v>
      </c>
      <c r="G438" t="s">
        <v>285</v>
      </c>
      <c r="H438" t="s">
        <v>273</v>
      </c>
      <c r="I438">
        <v>519</v>
      </c>
      <c r="J438" t="s">
        <v>541</v>
      </c>
      <c r="K438" t="s">
        <v>542</v>
      </c>
      <c r="L438">
        <v>3549</v>
      </c>
      <c r="M438" t="s">
        <v>289</v>
      </c>
      <c r="N438" t="s">
        <v>17</v>
      </c>
      <c r="O438">
        <v>3549</v>
      </c>
      <c r="P438" t="s">
        <v>289</v>
      </c>
      <c r="Q438" t="s">
        <v>17</v>
      </c>
      <c r="R438" t="s">
        <v>326</v>
      </c>
      <c r="S438" s="43">
        <v>-4335.1499999999996</v>
      </c>
      <c r="U438" s="43">
        <v>22</v>
      </c>
      <c r="IF438">
        <v>3549</v>
      </c>
      <c r="IG438" t="s">
        <v>289</v>
      </c>
      <c r="IH438" t="s">
        <v>287</v>
      </c>
      <c r="IK438">
        <v>-2</v>
      </c>
      <c r="IL438" t="s">
        <v>278</v>
      </c>
      <c r="IM438" t="s">
        <v>279</v>
      </c>
      <c r="IN438" t="s">
        <v>463</v>
      </c>
      <c r="IP438" t="s">
        <v>470</v>
      </c>
    </row>
    <row r="439" spans="1:250" x14ac:dyDescent="0.35">
      <c r="A439">
        <v>16602</v>
      </c>
      <c r="B439">
        <v>-922729984</v>
      </c>
      <c r="C439">
        <v>1837</v>
      </c>
      <c r="D439" t="s">
        <v>272</v>
      </c>
      <c r="E439" t="s">
        <v>273</v>
      </c>
      <c r="F439">
        <v>1848</v>
      </c>
      <c r="G439" t="s">
        <v>285</v>
      </c>
      <c r="H439" t="s">
        <v>273</v>
      </c>
      <c r="I439">
        <v>515</v>
      </c>
      <c r="J439" t="s">
        <v>543</v>
      </c>
      <c r="K439" t="s">
        <v>544</v>
      </c>
      <c r="L439">
        <v>3549</v>
      </c>
      <c r="M439" t="s">
        <v>289</v>
      </c>
      <c r="N439" t="s">
        <v>17</v>
      </c>
      <c r="O439">
        <v>3549</v>
      </c>
      <c r="P439" t="s">
        <v>289</v>
      </c>
      <c r="Q439" t="s">
        <v>17</v>
      </c>
      <c r="R439" t="s">
        <v>326</v>
      </c>
      <c r="S439" s="43">
        <v>-9247.6813999999995</v>
      </c>
      <c r="U439" s="43">
        <v>22</v>
      </c>
      <c r="IF439">
        <v>3549</v>
      </c>
      <c r="IG439" t="s">
        <v>289</v>
      </c>
      <c r="IH439" t="s">
        <v>287</v>
      </c>
      <c r="IK439">
        <v>-2</v>
      </c>
      <c r="IL439" t="s">
        <v>278</v>
      </c>
      <c r="IM439" t="s">
        <v>279</v>
      </c>
      <c r="IN439" t="s">
        <v>463</v>
      </c>
      <c r="IP439" t="s">
        <v>470</v>
      </c>
    </row>
    <row r="440" spans="1:250" x14ac:dyDescent="0.35">
      <c r="A440">
        <v>16603</v>
      </c>
      <c r="B440">
        <v>-922729984</v>
      </c>
      <c r="C440">
        <v>1837</v>
      </c>
      <c r="D440" t="s">
        <v>272</v>
      </c>
      <c r="E440" t="s">
        <v>273</v>
      </c>
      <c r="F440">
        <v>7057</v>
      </c>
      <c r="G440" t="s">
        <v>290</v>
      </c>
      <c r="H440" t="s">
        <v>291</v>
      </c>
      <c r="I440">
        <v>521</v>
      </c>
      <c r="J440" t="s">
        <v>539</v>
      </c>
      <c r="K440" t="s">
        <v>540</v>
      </c>
      <c r="L440">
        <v>3549</v>
      </c>
      <c r="M440" t="s">
        <v>289</v>
      </c>
      <c r="N440" t="s">
        <v>17</v>
      </c>
      <c r="O440">
        <v>3549</v>
      </c>
      <c r="P440" t="s">
        <v>289</v>
      </c>
      <c r="Q440" t="s">
        <v>17</v>
      </c>
      <c r="R440" t="s">
        <v>326</v>
      </c>
      <c r="S440" s="43">
        <v>-3815.39</v>
      </c>
      <c r="U440" s="43">
        <v>22</v>
      </c>
      <c r="IF440">
        <v>3549</v>
      </c>
      <c r="IG440" t="s">
        <v>289</v>
      </c>
      <c r="IH440" t="s">
        <v>292</v>
      </c>
      <c r="IK440">
        <v>-2</v>
      </c>
      <c r="IL440" t="s">
        <v>278</v>
      </c>
      <c r="IM440" t="s">
        <v>279</v>
      </c>
      <c r="IN440" t="s">
        <v>471</v>
      </c>
      <c r="IP440" t="s">
        <v>472</v>
      </c>
    </row>
    <row r="441" spans="1:250" x14ac:dyDescent="0.35">
      <c r="A441">
        <v>16604</v>
      </c>
      <c r="B441">
        <v>-922729984</v>
      </c>
      <c r="C441">
        <v>1837</v>
      </c>
      <c r="D441" t="s">
        <v>272</v>
      </c>
      <c r="E441" t="s">
        <v>273</v>
      </c>
      <c r="F441">
        <v>7057</v>
      </c>
      <c r="G441" t="s">
        <v>290</v>
      </c>
      <c r="H441" t="s">
        <v>291</v>
      </c>
      <c r="I441">
        <v>519</v>
      </c>
      <c r="J441" t="s">
        <v>541</v>
      </c>
      <c r="K441" t="s">
        <v>542</v>
      </c>
      <c r="L441">
        <v>3549</v>
      </c>
      <c r="M441" t="s">
        <v>289</v>
      </c>
      <c r="N441" t="s">
        <v>17</v>
      </c>
      <c r="O441">
        <v>3549</v>
      </c>
      <c r="P441" t="s">
        <v>289</v>
      </c>
      <c r="Q441" t="s">
        <v>17</v>
      </c>
      <c r="R441" t="s">
        <v>326</v>
      </c>
      <c r="S441" s="43">
        <v>-3815.39</v>
      </c>
      <c r="U441" s="43">
        <v>22</v>
      </c>
      <c r="IF441">
        <v>3549</v>
      </c>
      <c r="IG441" t="s">
        <v>289</v>
      </c>
      <c r="IH441" t="s">
        <v>292</v>
      </c>
      <c r="IK441">
        <v>-2</v>
      </c>
      <c r="IL441" t="s">
        <v>278</v>
      </c>
      <c r="IM441" t="s">
        <v>279</v>
      </c>
      <c r="IN441" t="s">
        <v>471</v>
      </c>
      <c r="IP441" t="s">
        <v>472</v>
      </c>
    </row>
    <row r="442" spans="1:250" x14ac:dyDescent="0.35">
      <c r="A442">
        <v>16605</v>
      </c>
      <c r="B442">
        <v>-922729984</v>
      </c>
      <c r="C442">
        <v>1837</v>
      </c>
      <c r="D442" t="s">
        <v>272</v>
      </c>
      <c r="E442" t="s">
        <v>273</v>
      </c>
      <c r="F442">
        <v>7057</v>
      </c>
      <c r="G442" t="s">
        <v>290</v>
      </c>
      <c r="H442" t="s">
        <v>291</v>
      </c>
      <c r="I442">
        <v>515</v>
      </c>
      <c r="J442" t="s">
        <v>543</v>
      </c>
      <c r="K442" t="s">
        <v>544</v>
      </c>
      <c r="L442">
        <v>3549</v>
      </c>
      <c r="M442" t="s">
        <v>289</v>
      </c>
      <c r="N442" t="s">
        <v>17</v>
      </c>
      <c r="O442">
        <v>3549</v>
      </c>
      <c r="P442" t="s">
        <v>289</v>
      </c>
      <c r="Q442" t="s">
        <v>17</v>
      </c>
      <c r="R442" t="s">
        <v>326</v>
      </c>
      <c r="S442" s="43">
        <v>-8175.8055999999997</v>
      </c>
      <c r="U442" s="43">
        <v>22</v>
      </c>
      <c r="IF442">
        <v>3549</v>
      </c>
      <c r="IG442" t="s">
        <v>289</v>
      </c>
      <c r="IH442" t="s">
        <v>292</v>
      </c>
      <c r="IK442">
        <v>-2</v>
      </c>
      <c r="IL442" t="s">
        <v>278</v>
      </c>
      <c r="IM442" t="s">
        <v>279</v>
      </c>
      <c r="IN442" t="s">
        <v>471</v>
      </c>
      <c r="IP442" t="s">
        <v>472</v>
      </c>
    </row>
    <row r="443" spans="1:250" x14ac:dyDescent="0.35">
      <c r="A443">
        <v>16606</v>
      </c>
      <c r="B443">
        <v>-922729984</v>
      </c>
      <c r="C443">
        <v>1837</v>
      </c>
      <c r="D443" t="s">
        <v>272</v>
      </c>
      <c r="E443" t="s">
        <v>273</v>
      </c>
      <c r="F443">
        <v>7057</v>
      </c>
      <c r="G443" t="s">
        <v>290</v>
      </c>
      <c r="H443" t="s">
        <v>291</v>
      </c>
      <c r="I443">
        <v>513</v>
      </c>
      <c r="J443" t="s">
        <v>545</v>
      </c>
      <c r="K443" t="s">
        <v>546</v>
      </c>
      <c r="L443">
        <v>3549</v>
      </c>
      <c r="M443" t="s">
        <v>289</v>
      </c>
      <c r="N443" t="s">
        <v>17</v>
      </c>
      <c r="O443">
        <v>3549</v>
      </c>
      <c r="P443" t="s">
        <v>289</v>
      </c>
      <c r="Q443" t="s">
        <v>17</v>
      </c>
      <c r="R443" t="s">
        <v>326</v>
      </c>
      <c r="S443" s="43">
        <v>-7085.72</v>
      </c>
      <c r="U443" s="43">
        <v>22</v>
      </c>
      <c r="IF443">
        <v>3549</v>
      </c>
      <c r="IG443" t="s">
        <v>289</v>
      </c>
      <c r="IH443" t="s">
        <v>292</v>
      </c>
      <c r="IK443">
        <v>-2</v>
      </c>
      <c r="IL443" t="s">
        <v>278</v>
      </c>
      <c r="IM443" t="s">
        <v>279</v>
      </c>
      <c r="IN443" t="s">
        <v>471</v>
      </c>
      <c r="IP443" t="s">
        <v>472</v>
      </c>
    </row>
    <row r="444" spans="1:250" x14ac:dyDescent="0.35">
      <c r="A444">
        <v>16607</v>
      </c>
      <c r="B444">
        <v>-922729984</v>
      </c>
      <c r="C444">
        <v>1837</v>
      </c>
      <c r="D444" t="s">
        <v>272</v>
      </c>
      <c r="E444" t="s">
        <v>273</v>
      </c>
      <c r="F444">
        <v>7057</v>
      </c>
      <c r="G444" t="s">
        <v>290</v>
      </c>
      <c r="H444" t="s">
        <v>291</v>
      </c>
      <c r="I444">
        <v>509</v>
      </c>
      <c r="J444" t="s">
        <v>547</v>
      </c>
      <c r="K444" t="s">
        <v>548</v>
      </c>
      <c r="L444">
        <v>3549</v>
      </c>
      <c r="M444" t="s">
        <v>289</v>
      </c>
      <c r="N444" t="s">
        <v>17</v>
      </c>
      <c r="O444">
        <v>3549</v>
      </c>
      <c r="P444" t="s">
        <v>289</v>
      </c>
      <c r="Q444" t="s">
        <v>17</v>
      </c>
      <c r="R444" t="s">
        <v>326</v>
      </c>
      <c r="S444" s="43">
        <v>-3760.9346999999998</v>
      </c>
      <c r="U444" s="43">
        <v>22</v>
      </c>
      <c r="IF444">
        <v>3549</v>
      </c>
      <c r="IG444" t="s">
        <v>289</v>
      </c>
      <c r="IH444" t="s">
        <v>292</v>
      </c>
      <c r="IK444">
        <v>-2</v>
      </c>
      <c r="IL444" t="s">
        <v>278</v>
      </c>
      <c r="IM444" t="s">
        <v>279</v>
      </c>
      <c r="IN444" t="s">
        <v>471</v>
      </c>
      <c r="IP444" t="s">
        <v>472</v>
      </c>
    </row>
    <row r="445" spans="1:250" x14ac:dyDescent="0.35">
      <c r="A445">
        <v>16608</v>
      </c>
      <c r="B445">
        <v>-922729984</v>
      </c>
      <c r="C445">
        <v>1837</v>
      </c>
      <c r="D445" t="s">
        <v>272</v>
      </c>
      <c r="E445" t="s">
        <v>273</v>
      </c>
      <c r="F445">
        <v>7057</v>
      </c>
      <c r="G445" t="s">
        <v>290</v>
      </c>
      <c r="H445" t="s">
        <v>291</v>
      </c>
      <c r="I445">
        <v>507</v>
      </c>
      <c r="J445" t="s">
        <v>549</v>
      </c>
      <c r="K445" t="s">
        <v>550</v>
      </c>
      <c r="L445">
        <v>3549</v>
      </c>
      <c r="M445" t="s">
        <v>289</v>
      </c>
      <c r="N445" t="s">
        <v>17</v>
      </c>
      <c r="O445">
        <v>3549</v>
      </c>
      <c r="P445" t="s">
        <v>289</v>
      </c>
      <c r="Q445" t="s">
        <v>17</v>
      </c>
      <c r="R445" t="s">
        <v>326</v>
      </c>
      <c r="S445" s="43">
        <v>-5904.56</v>
      </c>
      <c r="U445" s="43">
        <v>22</v>
      </c>
      <c r="IF445">
        <v>3549</v>
      </c>
      <c r="IG445" t="s">
        <v>289</v>
      </c>
      <c r="IH445" t="s">
        <v>292</v>
      </c>
      <c r="IK445">
        <v>-2</v>
      </c>
      <c r="IL445" t="s">
        <v>278</v>
      </c>
      <c r="IM445" t="s">
        <v>279</v>
      </c>
      <c r="IN445" t="s">
        <v>471</v>
      </c>
      <c r="IP445" t="s">
        <v>472</v>
      </c>
    </row>
    <row r="446" spans="1:250" x14ac:dyDescent="0.35">
      <c r="A446">
        <v>16609</v>
      </c>
      <c r="B446">
        <v>-922729984</v>
      </c>
      <c r="C446">
        <v>1837</v>
      </c>
      <c r="D446" t="s">
        <v>272</v>
      </c>
      <c r="E446" t="s">
        <v>273</v>
      </c>
      <c r="F446">
        <v>1848</v>
      </c>
      <c r="G446" t="s">
        <v>285</v>
      </c>
      <c r="H446" t="s">
        <v>273</v>
      </c>
      <c r="I446">
        <v>513</v>
      </c>
      <c r="J446" t="s">
        <v>545</v>
      </c>
      <c r="K446" t="s">
        <v>546</v>
      </c>
      <c r="L446">
        <v>4070</v>
      </c>
      <c r="M446" t="s">
        <v>293</v>
      </c>
      <c r="N446" t="s">
        <v>18</v>
      </c>
      <c r="O446">
        <v>4070</v>
      </c>
      <c r="P446" t="s">
        <v>293</v>
      </c>
      <c r="Q446" t="s">
        <v>18</v>
      </c>
      <c r="R446" t="s">
        <v>326</v>
      </c>
      <c r="S446" s="43">
        <v>-8387.64</v>
      </c>
      <c r="U446" s="43">
        <v>22</v>
      </c>
      <c r="IF446">
        <v>4070</v>
      </c>
      <c r="IG446" t="s">
        <v>293</v>
      </c>
      <c r="IH446" t="s">
        <v>287</v>
      </c>
      <c r="IK446">
        <v>-2</v>
      </c>
      <c r="IL446" t="s">
        <v>278</v>
      </c>
      <c r="IM446" t="s">
        <v>279</v>
      </c>
      <c r="IN446" t="s">
        <v>463</v>
      </c>
      <c r="IP446" t="s">
        <v>473</v>
      </c>
    </row>
    <row r="447" spans="1:250" x14ac:dyDescent="0.35">
      <c r="A447">
        <v>16610</v>
      </c>
      <c r="B447">
        <v>-922729984</v>
      </c>
      <c r="C447">
        <v>1837</v>
      </c>
      <c r="D447" t="s">
        <v>272</v>
      </c>
      <c r="E447" t="s">
        <v>273</v>
      </c>
      <c r="F447">
        <v>1848</v>
      </c>
      <c r="G447" t="s">
        <v>285</v>
      </c>
      <c r="H447" t="s">
        <v>273</v>
      </c>
      <c r="I447">
        <v>509</v>
      </c>
      <c r="J447" t="s">
        <v>547</v>
      </c>
      <c r="K447" t="s">
        <v>548</v>
      </c>
      <c r="L447">
        <v>4070</v>
      </c>
      <c r="M447" t="s">
        <v>293</v>
      </c>
      <c r="N447" t="s">
        <v>18</v>
      </c>
      <c r="O447">
        <v>4070</v>
      </c>
      <c r="P447" t="s">
        <v>293</v>
      </c>
      <c r="Q447" t="s">
        <v>18</v>
      </c>
      <c r="R447" t="s">
        <v>326</v>
      </c>
      <c r="S447" s="43">
        <v>-4490.84</v>
      </c>
      <c r="U447" s="43">
        <v>22</v>
      </c>
      <c r="IF447">
        <v>4070</v>
      </c>
      <c r="IG447" t="s">
        <v>293</v>
      </c>
      <c r="IH447" t="s">
        <v>287</v>
      </c>
      <c r="IK447">
        <v>-2</v>
      </c>
      <c r="IL447" t="s">
        <v>278</v>
      </c>
      <c r="IM447" t="s">
        <v>279</v>
      </c>
      <c r="IN447" t="s">
        <v>463</v>
      </c>
      <c r="IP447" t="s">
        <v>473</v>
      </c>
    </row>
    <row r="448" spans="1:250" x14ac:dyDescent="0.35">
      <c r="A448">
        <v>16611</v>
      </c>
      <c r="B448">
        <v>-922729984</v>
      </c>
      <c r="C448">
        <v>1837</v>
      </c>
      <c r="D448" t="s">
        <v>272</v>
      </c>
      <c r="E448" t="s">
        <v>273</v>
      </c>
      <c r="F448">
        <v>1848</v>
      </c>
      <c r="G448" t="s">
        <v>285</v>
      </c>
      <c r="H448" t="s">
        <v>273</v>
      </c>
      <c r="I448">
        <v>507</v>
      </c>
      <c r="J448" t="s">
        <v>549</v>
      </c>
      <c r="K448" t="s">
        <v>550</v>
      </c>
      <c r="L448">
        <v>4070</v>
      </c>
      <c r="M448" t="s">
        <v>293</v>
      </c>
      <c r="N448" t="s">
        <v>18</v>
      </c>
      <c r="O448">
        <v>4070</v>
      </c>
      <c r="P448" t="s">
        <v>293</v>
      </c>
      <c r="Q448" t="s">
        <v>18</v>
      </c>
      <c r="R448" t="s">
        <v>326</v>
      </c>
      <c r="S448" s="43">
        <v>-7057.03</v>
      </c>
      <c r="U448" s="43">
        <v>22</v>
      </c>
      <c r="IF448">
        <v>4070</v>
      </c>
      <c r="IG448" t="s">
        <v>293</v>
      </c>
      <c r="IH448" t="s">
        <v>287</v>
      </c>
      <c r="IK448">
        <v>-2</v>
      </c>
      <c r="IL448" t="s">
        <v>278</v>
      </c>
      <c r="IM448" t="s">
        <v>279</v>
      </c>
      <c r="IN448" t="s">
        <v>463</v>
      </c>
      <c r="IP448" t="s">
        <v>473</v>
      </c>
    </row>
    <row r="449" spans="1:250" x14ac:dyDescent="0.35">
      <c r="A449">
        <v>16612</v>
      </c>
      <c r="B449">
        <v>-922729984</v>
      </c>
      <c r="C449">
        <v>1837</v>
      </c>
      <c r="D449" t="s">
        <v>272</v>
      </c>
      <c r="E449" t="s">
        <v>273</v>
      </c>
      <c r="F449">
        <v>7057</v>
      </c>
      <c r="G449" t="s">
        <v>290</v>
      </c>
      <c r="H449" t="s">
        <v>291</v>
      </c>
      <c r="I449">
        <v>528</v>
      </c>
      <c r="J449" t="s">
        <v>531</v>
      </c>
      <c r="K449" t="s">
        <v>532</v>
      </c>
      <c r="L449">
        <v>3549</v>
      </c>
      <c r="M449" t="s">
        <v>289</v>
      </c>
      <c r="N449" t="s">
        <v>17</v>
      </c>
      <c r="O449">
        <v>3549</v>
      </c>
      <c r="P449" t="s">
        <v>289</v>
      </c>
      <c r="Q449" t="s">
        <v>17</v>
      </c>
      <c r="R449" t="s">
        <v>326</v>
      </c>
      <c r="S449" s="43">
        <v>-5450.54</v>
      </c>
      <c r="U449" s="43">
        <v>22</v>
      </c>
      <c r="IF449">
        <v>3549</v>
      </c>
      <c r="IG449" t="s">
        <v>289</v>
      </c>
      <c r="IH449" t="s">
        <v>292</v>
      </c>
      <c r="IK449">
        <v>-2</v>
      </c>
      <c r="IL449" t="s">
        <v>278</v>
      </c>
      <c r="IM449" t="s">
        <v>279</v>
      </c>
      <c r="IN449" t="s">
        <v>471</v>
      </c>
      <c r="IP449" t="s">
        <v>472</v>
      </c>
    </row>
    <row r="450" spans="1:250" x14ac:dyDescent="0.35">
      <c r="A450">
        <v>16613</v>
      </c>
      <c r="B450">
        <v>-922729984</v>
      </c>
      <c r="C450">
        <v>1837</v>
      </c>
      <c r="D450" t="s">
        <v>272</v>
      </c>
      <c r="E450" t="s">
        <v>273</v>
      </c>
      <c r="F450">
        <v>7057</v>
      </c>
      <c r="G450" t="s">
        <v>290</v>
      </c>
      <c r="H450" t="s">
        <v>291</v>
      </c>
      <c r="I450">
        <v>527</v>
      </c>
      <c r="J450" t="s">
        <v>535</v>
      </c>
      <c r="K450" t="s">
        <v>536</v>
      </c>
      <c r="L450">
        <v>3549</v>
      </c>
      <c r="M450" t="s">
        <v>289</v>
      </c>
      <c r="N450" t="s">
        <v>17</v>
      </c>
      <c r="O450">
        <v>3549</v>
      </c>
      <c r="P450" t="s">
        <v>289</v>
      </c>
      <c r="Q450" t="s">
        <v>17</v>
      </c>
      <c r="R450" t="s">
        <v>326</v>
      </c>
      <c r="S450" s="43">
        <v>-3815.38</v>
      </c>
      <c r="U450" s="43">
        <v>22</v>
      </c>
      <c r="IF450">
        <v>3549</v>
      </c>
      <c r="IG450" t="s">
        <v>289</v>
      </c>
      <c r="IH450" t="s">
        <v>292</v>
      </c>
      <c r="IK450">
        <v>-2</v>
      </c>
      <c r="IL450" t="s">
        <v>278</v>
      </c>
      <c r="IM450" t="s">
        <v>279</v>
      </c>
      <c r="IN450" t="s">
        <v>471</v>
      </c>
      <c r="IP450" t="s">
        <v>472</v>
      </c>
    </row>
    <row r="451" spans="1:250" x14ac:dyDescent="0.35">
      <c r="A451">
        <v>16614</v>
      </c>
      <c r="B451">
        <v>-922729984</v>
      </c>
      <c r="C451">
        <v>1837</v>
      </c>
      <c r="D451" t="s">
        <v>272</v>
      </c>
      <c r="E451" t="s">
        <v>273</v>
      </c>
      <c r="F451">
        <v>7057</v>
      </c>
      <c r="G451" t="s">
        <v>290</v>
      </c>
      <c r="H451" t="s">
        <v>291</v>
      </c>
      <c r="I451">
        <v>523</v>
      </c>
      <c r="J451" t="s">
        <v>537</v>
      </c>
      <c r="K451" t="s">
        <v>538</v>
      </c>
      <c r="L451">
        <v>3549</v>
      </c>
      <c r="M451" t="s">
        <v>289</v>
      </c>
      <c r="N451" t="s">
        <v>17</v>
      </c>
      <c r="O451">
        <v>3549</v>
      </c>
      <c r="P451" t="s">
        <v>289</v>
      </c>
      <c r="Q451" t="s">
        <v>17</v>
      </c>
      <c r="R451" t="s">
        <v>326</v>
      </c>
      <c r="S451" s="43">
        <v>-7630.3434999999999</v>
      </c>
      <c r="U451" s="43">
        <v>22</v>
      </c>
      <c r="IF451">
        <v>3549</v>
      </c>
      <c r="IG451" t="s">
        <v>289</v>
      </c>
      <c r="IH451" t="s">
        <v>292</v>
      </c>
      <c r="IK451">
        <v>-2</v>
      </c>
      <c r="IL451" t="s">
        <v>278</v>
      </c>
      <c r="IM451" t="s">
        <v>279</v>
      </c>
      <c r="IN451" t="s">
        <v>471</v>
      </c>
      <c r="IP451" t="s">
        <v>472</v>
      </c>
    </row>
    <row r="452" spans="1:250" x14ac:dyDescent="0.35">
      <c r="A452">
        <v>16615</v>
      </c>
      <c r="B452">
        <v>-922729984</v>
      </c>
      <c r="C452">
        <v>1837</v>
      </c>
      <c r="D452" t="s">
        <v>272</v>
      </c>
      <c r="E452" t="s">
        <v>273</v>
      </c>
      <c r="F452">
        <v>1848</v>
      </c>
      <c r="G452" t="s">
        <v>285</v>
      </c>
      <c r="H452" t="s">
        <v>273</v>
      </c>
      <c r="I452">
        <v>528</v>
      </c>
      <c r="J452" t="s">
        <v>531</v>
      </c>
      <c r="K452" t="s">
        <v>532</v>
      </c>
      <c r="L452">
        <v>4070</v>
      </c>
      <c r="M452" t="s">
        <v>293</v>
      </c>
      <c r="N452" t="s">
        <v>18</v>
      </c>
      <c r="O452">
        <v>4070</v>
      </c>
      <c r="P452" t="s">
        <v>293</v>
      </c>
      <c r="Q452" t="s">
        <v>18</v>
      </c>
      <c r="R452" t="s">
        <v>326</v>
      </c>
      <c r="S452" s="43">
        <v>-5300.23</v>
      </c>
      <c r="U452" s="43">
        <v>22</v>
      </c>
      <c r="IF452">
        <v>4070</v>
      </c>
      <c r="IG452" t="s">
        <v>293</v>
      </c>
      <c r="IH452" t="s">
        <v>287</v>
      </c>
      <c r="IK452">
        <v>-2</v>
      </c>
      <c r="IL452" t="s">
        <v>278</v>
      </c>
      <c r="IM452" t="s">
        <v>279</v>
      </c>
      <c r="IN452" t="s">
        <v>463</v>
      </c>
      <c r="IP452" t="s">
        <v>473</v>
      </c>
    </row>
    <row r="453" spans="1:250" x14ac:dyDescent="0.35">
      <c r="A453">
        <v>16616</v>
      </c>
      <c r="B453">
        <v>-922729984</v>
      </c>
      <c r="C453">
        <v>1837</v>
      </c>
      <c r="D453" t="s">
        <v>272</v>
      </c>
      <c r="E453" t="s">
        <v>273</v>
      </c>
      <c r="F453">
        <v>1848</v>
      </c>
      <c r="G453" t="s">
        <v>285</v>
      </c>
      <c r="H453" t="s">
        <v>273</v>
      </c>
      <c r="I453">
        <v>527</v>
      </c>
      <c r="J453" t="s">
        <v>535</v>
      </c>
      <c r="K453" t="s">
        <v>536</v>
      </c>
      <c r="L453">
        <v>4070</v>
      </c>
      <c r="M453" t="s">
        <v>293</v>
      </c>
      <c r="N453" t="s">
        <v>18</v>
      </c>
      <c r="O453">
        <v>4070</v>
      </c>
      <c r="P453" t="s">
        <v>293</v>
      </c>
      <c r="Q453" t="s">
        <v>18</v>
      </c>
      <c r="R453" t="s">
        <v>326</v>
      </c>
      <c r="S453" s="43">
        <v>-4557.37</v>
      </c>
      <c r="U453" s="43">
        <v>22</v>
      </c>
      <c r="IF453">
        <v>4070</v>
      </c>
      <c r="IG453" t="s">
        <v>293</v>
      </c>
      <c r="IH453" t="s">
        <v>287</v>
      </c>
      <c r="IK453">
        <v>-2</v>
      </c>
      <c r="IL453" t="s">
        <v>278</v>
      </c>
      <c r="IM453" t="s">
        <v>279</v>
      </c>
      <c r="IN453" t="s">
        <v>463</v>
      </c>
      <c r="IP453" t="s">
        <v>473</v>
      </c>
    </row>
    <row r="454" spans="1:250" x14ac:dyDescent="0.35">
      <c r="A454">
        <v>16617</v>
      </c>
      <c r="B454">
        <v>-922729984</v>
      </c>
      <c r="C454">
        <v>1837</v>
      </c>
      <c r="D454" t="s">
        <v>272</v>
      </c>
      <c r="E454" t="s">
        <v>273</v>
      </c>
      <c r="F454">
        <v>1848</v>
      </c>
      <c r="G454" t="s">
        <v>285</v>
      </c>
      <c r="H454" t="s">
        <v>273</v>
      </c>
      <c r="I454">
        <v>523</v>
      </c>
      <c r="J454" t="s">
        <v>537</v>
      </c>
      <c r="K454" t="s">
        <v>538</v>
      </c>
      <c r="L454">
        <v>4070</v>
      </c>
      <c r="M454" t="s">
        <v>293</v>
      </c>
      <c r="N454" t="s">
        <v>18</v>
      </c>
      <c r="O454">
        <v>4070</v>
      </c>
      <c r="P454" t="s">
        <v>293</v>
      </c>
      <c r="Q454" t="s">
        <v>18</v>
      </c>
      <c r="R454" t="s">
        <v>326</v>
      </c>
      <c r="S454" s="43">
        <v>-9073.8197999999993</v>
      </c>
      <c r="U454" s="43">
        <v>22</v>
      </c>
      <c r="IF454">
        <v>4070</v>
      </c>
      <c r="IG454" t="s">
        <v>293</v>
      </c>
      <c r="IH454" t="s">
        <v>287</v>
      </c>
      <c r="IK454">
        <v>-2</v>
      </c>
      <c r="IL454" t="s">
        <v>278</v>
      </c>
      <c r="IM454" t="s">
        <v>279</v>
      </c>
      <c r="IN454" t="s">
        <v>463</v>
      </c>
      <c r="IP454" t="s">
        <v>473</v>
      </c>
    </row>
    <row r="455" spans="1:250" x14ac:dyDescent="0.35">
      <c r="A455">
        <v>16618</v>
      </c>
      <c r="B455">
        <v>-922729984</v>
      </c>
      <c r="C455">
        <v>1837</v>
      </c>
      <c r="D455" t="s">
        <v>272</v>
      </c>
      <c r="E455" t="s">
        <v>273</v>
      </c>
      <c r="F455">
        <v>1848</v>
      </c>
      <c r="G455" t="s">
        <v>285</v>
      </c>
      <c r="H455" t="s">
        <v>273</v>
      </c>
      <c r="I455">
        <v>521</v>
      </c>
      <c r="J455" t="s">
        <v>539</v>
      </c>
      <c r="K455" t="s">
        <v>540</v>
      </c>
      <c r="L455">
        <v>4070</v>
      </c>
      <c r="M455" t="s">
        <v>293</v>
      </c>
      <c r="N455" t="s">
        <v>18</v>
      </c>
      <c r="O455">
        <v>4070</v>
      </c>
      <c r="P455" t="s">
        <v>293</v>
      </c>
      <c r="Q455" t="s">
        <v>18</v>
      </c>
      <c r="R455" t="s">
        <v>326</v>
      </c>
      <c r="S455" s="43">
        <v>-4536.8999999999996</v>
      </c>
      <c r="U455" s="43">
        <v>22</v>
      </c>
      <c r="IF455">
        <v>4070</v>
      </c>
      <c r="IG455" t="s">
        <v>293</v>
      </c>
      <c r="IH455" t="s">
        <v>287</v>
      </c>
      <c r="IK455">
        <v>-2</v>
      </c>
      <c r="IL455" t="s">
        <v>278</v>
      </c>
      <c r="IM455" t="s">
        <v>279</v>
      </c>
      <c r="IN455" t="s">
        <v>463</v>
      </c>
      <c r="IP455" t="s">
        <v>473</v>
      </c>
    </row>
    <row r="456" spans="1:250" x14ac:dyDescent="0.35">
      <c r="A456">
        <v>16619</v>
      </c>
      <c r="B456">
        <v>-922729984</v>
      </c>
      <c r="C456">
        <v>1837</v>
      </c>
      <c r="D456" t="s">
        <v>272</v>
      </c>
      <c r="E456" t="s">
        <v>273</v>
      </c>
      <c r="F456">
        <v>1848</v>
      </c>
      <c r="G456" t="s">
        <v>285</v>
      </c>
      <c r="H456" t="s">
        <v>273</v>
      </c>
      <c r="I456">
        <v>519</v>
      </c>
      <c r="J456" t="s">
        <v>541</v>
      </c>
      <c r="K456" t="s">
        <v>542</v>
      </c>
      <c r="L456">
        <v>4070</v>
      </c>
      <c r="M456" t="s">
        <v>293</v>
      </c>
      <c r="N456" t="s">
        <v>18</v>
      </c>
      <c r="O456">
        <v>4070</v>
      </c>
      <c r="P456" t="s">
        <v>293</v>
      </c>
      <c r="Q456" t="s">
        <v>18</v>
      </c>
      <c r="R456" t="s">
        <v>326</v>
      </c>
      <c r="S456" s="43">
        <v>-4536.8999999999996</v>
      </c>
      <c r="U456" s="43">
        <v>22</v>
      </c>
      <c r="IF456">
        <v>4070</v>
      </c>
      <c r="IG456" t="s">
        <v>293</v>
      </c>
      <c r="IH456" t="s">
        <v>287</v>
      </c>
      <c r="IK456">
        <v>-2</v>
      </c>
      <c r="IL456" t="s">
        <v>278</v>
      </c>
      <c r="IM456" t="s">
        <v>279</v>
      </c>
      <c r="IN456" t="s">
        <v>463</v>
      </c>
      <c r="IP456" t="s">
        <v>473</v>
      </c>
    </row>
    <row r="457" spans="1:250" x14ac:dyDescent="0.35">
      <c r="A457">
        <v>16620</v>
      </c>
      <c r="B457">
        <v>-922729984</v>
      </c>
      <c r="C457">
        <v>1837</v>
      </c>
      <c r="D457" t="s">
        <v>272</v>
      </c>
      <c r="E457" t="s">
        <v>273</v>
      </c>
      <c r="F457">
        <v>1848</v>
      </c>
      <c r="G457" t="s">
        <v>285</v>
      </c>
      <c r="H457" t="s">
        <v>273</v>
      </c>
      <c r="I457">
        <v>515</v>
      </c>
      <c r="J457" t="s">
        <v>543</v>
      </c>
      <c r="K457" t="s">
        <v>544</v>
      </c>
      <c r="L457">
        <v>4070</v>
      </c>
      <c r="M457" t="s">
        <v>293</v>
      </c>
      <c r="N457" t="s">
        <v>18</v>
      </c>
      <c r="O457">
        <v>4070</v>
      </c>
      <c r="P457" t="s">
        <v>293</v>
      </c>
      <c r="Q457" t="s">
        <v>18</v>
      </c>
      <c r="R457" t="s">
        <v>326</v>
      </c>
      <c r="S457" s="43">
        <v>-9678.0414000000001</v>
      </c>
      <c r="U457" s="43">
        <v>22</v>
      </c>
      <c r="IF457">
        <v>4070</v>
      </c>
      <c r="IG457" t="s">
        <v>293</v>
      </c>
      <c r="IH457" t="s">
        <v>287</v>
      </c>
      <c r="IK457">
        <v>-2</v>
      </c>
      <c r="IL457" t="s">
        <v>278</v>
      </c>
      <c r="IM457" t="s">
        <v>279</v>
      </c>
      <c r="IN457" t="s">
        <v>463</v>
      </c>
      <c r="IP457" t="s">
        <v>473</v>
      </c>
    </row>
    <row r="458" spans="1:250" x14ac:dyDescent="0.35">
      <c r="A458">
        <v>16621</v>
      </c>
      <c r="B458">
        <v>-922729984</v>
      </c>
      <c r="C458">
        <v>1837</v>
      </c>
      <c r="D458" t="s">
        <v>272</v>
      </c>
      <c r="E458" t="s">
        <v>273</v>
      </c>
      <c r="F458">
        <v>5062</v>
      </c>
      <c r="G458" t="s">
        <v>294</v>
      </c>
      <c r="H458" t="s">
        <v>295</v>
      </c>
      <c r="I458">
        <v>521</v>
      </c>
      <c r="J458" t="s">
        <v>539</v>
      </c>
      <c r="K458" t="s">
        <v>540</v>
      </c>
      <c r="L458">
        <v>4994</v>
      </c>
      <c r="M458" t="s">
        <v>296</v>
      </c>
      <c r="N458" t="s">
        <v>297</v>
      </c>
      <c r="O458">
        <v>4994</v>
      </c>
      <c r="P458" t="s">
        <v>296</v>
      </c>
      <c r="Q458" t="s">
        <v>297</v>
      </c>
      <c r="R458" t="s">
        <v>326</v>
      </c>
      <c r="S458" s="43">
        <v>-3741.37</v>
      </c>
      <c r="U458" s="43">
        <v>22</v>
      </c>
      <c r="IF458">
        <v>4994</v>
      </c>
      <c r="IG458" t="s">
        <v>296</v>
      </c>
      <c r="IH458" t="s">
        <v>298</v>
      </c>
      <c r="IK458">
        <v>-2</v>
      </c>
      <c r="IL458" t="s">
        <v>278</v>
      </c>
      <c r="IM458" t="s">
        <v>279</v>
      </c>
      <c r="IN458" t="s">
        <v>474</v>
      </c>
      <c r="IP458" t="s">
        <v>475</v>
      </c>
    </row>
    <row r="459" spans="1:250" x14ac:dyDescent="0.35">
      <c r="A459">
        <v>16622</v>
      </c>
      <c r="B459">
        <v>-922729984</v>
      </c>
      <c r="C459">
        <v>1837</v>
      </c>
      <c r="D459" t="s">
        <v>272</v>
      </c>
      <c r="E459" t="s">
        <v>273</v>
      </c>
      <c r="F459">
        <v>5062</v>
      </c>
      <c r="G459" t="s">
        <v>294</v>
      </c>
      <c r="H459" t="s">
        <v>295</v>
      </c>
      <c r="I459">
        <v>519</v>
      </c>
      <c r="J459" t="s">
        <v>541</v>
      </c>
      <c r="K459" t="s">
        <v>542</v>
      </c>
      <c r="L459">
        <v>4994</v>
      </c>
      <c r="M459" t="s">
        <v>296</v>
      </c>
      <c r="N459" t="s">
        <v>297</v>
      </c>
      <c r="O459">
        <v>4994</v>
      </c>
      <c r="P459" t="s">
        <v>296</v>
      </c>
      <c r="Q459" t="s">
        <v>297</v>
      </c>
      <c r="R459" t="s">
        <v>326</v>
      </c>
      <c r="S459" s="43">
        <v>-3741.37</v>
      </c>
      <c r="U459" s="43">
        <v>22</v>
      </c>
      <c r="IF459">
        <v>4994</v>
      </c>
      <c r="IG459" t="s">
        <v>296</v>
      </c>
      <c r="IH459" t="s">
        <v>298</v>
      </c>
      <c r="IK459">
        <v>-2</v>
      </c>
      <c r="IL459" t="s">
        <v>278</v>
      </c>
      <c r="IM459" t="s">
        <v>279</v>
      </c>
      <c r="IN459" t="s">
        <v>474</v>
      </c>
      <c r="IP459" t="s">
        <v>475</v>
      </c>
    </row>
    <row r="460" spans="1:250" x14ac:dyDescent="0.35">
      <c r="A460">
        <v>16623</v>
      </c>
      <c r="B460">
        <v>-922729984</v>
      </c>
      <c r="C460">
        <v>1837</v>
      </c>
      <c r="D460" t="s">
        <v>272</v>
      </c>
      <c r="E460" t="s">
        <v>273</v>
      </c>
      <c r="F460">
        <v>5062</v>
      </c>
      <c r="G460" t="s">
        <v>294</v>
      </c>
      <c r="H460" t="s">
        <v>295</v>
      </c>
      <c r="I460">
        <v>515</v>
      </c>
      <c r="J460" t="s">
        <v>543</v>
      </c>
      <c r="K460" t="s">
        <v>544</v>
      </c>
      <c r="L460">
        <v>4994</v>
      </c>
      <c r="M460" t="s">
        <v>296</v>
      </c>
      <c r="N460" t="s">
        <v>297</v>
      </c>
      <c r="O460">
        <v>4994</v>
      </c>
      <c r="P460" t="s">
        <v>296</v>
      </c>
      <c r="Q460" t="s">
        <v>297</v>
      </c>
      <c r="R460" t="s">
        <v>326</v>
      </c>
      <c r="S460" s="43">
        <v>-7981.02</v>
      </c>
      <c r="U460" s="43">
        <v>22</v>
      </c>
      <c r="IF460">
        <v>4994</v>
      </c>
      <c r="IG460" t="s">
        <v>296</v>
      </c>
      <c r="IH460" t="s">
        <v>298</v>
      </c>
      <c r="IK460">
        <v>-2</v>
      </c>
      <c r="IL460" t="s">
        <v>278</v>
      </c>
      <c r="IM460" t="s">
        <v>279</v>
      </c>
      <c r="IN460" t="s">
        <v>474</v>
      </c>
      <c r="IP460" t="s">
        <v>475</v>
      </c>
    </row>
    <row r="461" spans="1:250" x14ac:dyDescent="0.35">
      <c r="A461">
        <v>16624</v>
      </c>
      <c r="B461">
        <v>-922729984</v>
      </c>
      <c r="C461">
        <v>1837</v>
      </c>
      <c r="D461" t="s">
        <v>272</v>
      </c>
      <c r="E461" t="s">
        <v>273</v>
      </c>
      <c r="F461">
        <v>5062</v>
      </c>
      <c r="G461" t="s">
        <v>294</v>
      </c>
      <c r="H461" t="s">
        <v>295</v>
      </c>
      <c r="I461">
        <v>513</v>
      </c>
      <c r="J461" t="s">
        <v>545</v>
      </c>
      <c r="K461" t="s">
        <v>546</v>
      </c>
      <c r="L461">
        <v>4994</v>
      </c>
      <c r="M461" t="s">
        <v>296</v>
      </c>
      <c r="N461" t="s">
        <v>297</v>
      </c>
      <c r="O461">
        <v>4994</v>
      </c>
      <c r="P461" t="s">
        <v>296</v>
      </c>
      <c r="Q461" t="s">
        <v>297</v>
      </c>
      <c r="R461" t="s">
        <v>326</v>
      </c>
      <c r="S461" s="43">
        <v>-6916.88</v>
      </c>
      <c r="U461" s="43">
        <v>22</v>
      </c>
      <c r="IF461">
        <v>4994</v>
      </c>
      <c r="IG461" t="s">
        <v>296</v>
      </c>
      <c r="IH461" t="s">
        <v>298</v>
      </c>
      <c r="IK461">
        <v>-2</v>
      </c>
      <c r="IL461" t="s">
        <v>278</v>
      </c>
      <c r="IM461" t="s">
        <v>279</v>
      </c>
      <c r="IN461" t="s">
        <v>474</v>
      </c>
      <c r="IP461" t="s">
        <v>475</v>
      </c>
    </row>
    <row r="462" spans="1:250" x14ac:dyDescent="0.35">
      <c r="A462">
        <v>16625</v>
      </c>
      <c r="B462">
        <v>-922729984</v>
      </c>
      <c r="C462">
        <v>1837</v>
      </c>
      <c r="D462" t="s">
        <v>272</v>
      </c>
      <c r="E462" t="s">
        <v>273</v>
      </c>
      <c r="F462">
        <v>5062</v>
      </c>
      <c r="G462" t="s">
        <v>294</v>
      </c>
      <c r="H462" t="s">
        <v>295</v>
      </c>
      <c r="I462">
        <v>509</v>
      </c>
      <c r="J462" t="s">
        <v>547</v>
      </c>
      <c r="K462" t="s">
        <v>548</v>
      </c>
      <c r="L462">
        <v>4994</v>
      </c>
      <c r="M462" t="s">
        <v>296</v>
      </c>
      <c r="N462" t="s">
        <v>297</v>
      </c>
      <c r="O462">
        <v>4994</v>
      </c>
      <c r="P462" t="s">
        <v>296</v>
      </c>
      <c r="Q462" t="s">
        <v>297</v>
      </c>
      <c r="R462" t="s">
        <v>326</v>
      </c>
      <c r="S462" s="43">
        <v>-3703.37</v>
      </c>
      <c r="U462" s="43">
        <v>22</v>
      </c>
      <c r="IF462">
        <v>4994</v>
      </c>
      <c r="IG462" t="s">
        <v>296</v>
      </c>
      <c r="IH462" t="s">
        <v>298</v>
      </c>
      <c r="IK462">
        <v>-2</v>
      </c>
      <c r="IL462" t="s">
        <v>278</v>
      </c>
      <c r="IM462" t="s">
        <v>279</v>
      </c>
      <c r="IN462" t="s">
        <v>474</v>
      </c>
      <c r="IP462" t="s">
        <v>475</v>
      </c>
    </row>
    <row r="463" spans="1:250" x14ac:dyDescent="0.35">
      <c r="A463">
        <v>16626</v>
      </c>
      <c r="B463">
        <v>-922729984</v>
      </c>
      <c r="C463">
        <v>1837</v>
      </c>
      <c r="D463" t="s">
        <v>272</v>
      </c>
      <c r="E463" t="s">
        <v>273</v>
      </c>
      <c r="F463">
        <v>5062</v>
      </c>
      <c r="G463" t="s">
        <v>294</v>
      </c>
      <c r="H463" t="s">
        <v>295</v>
      </c>
      <c r="I463">
        <v>507</v>
      </c>
      <c r="J463" t="s">
        <v>549</v>
      </c>
      <c r="K463" t="s">
        <v>550</v>
      </c>
      <c r="L463">
        <v>4994</v>
      </c>
      <c r="M463" t="s">
        <v>296</v>
      </c>
      <c r="N463" t="s">
        <v>297</v>
      </c>
      <c r="O463">
        <v>4994</v>
      </c>
      <c r="P463" t="s">
        <v>296</v>
      </c>
      <c r="Q463" t="s">
        <v>297</v>
      </c>
      <c r="R463" t="s">
        <v>326</v>
      </c>
      <c r="S463" s="43">
        <v>-5819.58</v>
      </c>
      <c r="U463" s="43">
        <v>22</v>
      </c>
      <c r="IF463">
        <v>4994</v>
      </c>
      <c r="IG463" t="s">
        <v>296</v>
      </c>
      <c r="IH463" t="s">
        <v>298</v>
      </c>
      <c r="IK463">
        <v>-2</v>
      </c>
      <c r="IL463" t="s">
        <v>278</v>
      </c>
      <c r="IM463" t="s">
        <v>279</v>
      </c>
      <c r="IN463" t="s">
        <v>474</v>
      </c>
      <c r="IP463" t="s">
        <v>475</v>
      </c>
    </row>
    <row r="464" spans="1:250" x14ac:dyDescent="0.35">
      <c r="A464">
        <v>16627</v>
      </c>
      <c r="B464">
        <v>-922729984</v>
      </c>
      <c r="C464">
        <v>1837</v>
      </c>
      <c r="D464" t="s">
        <v>272</v>
      </c>
      <c r="E464" t="s">
        <v>273</v>
      </c>
      <c r="F464">
        <v>7057</v>
      </c>
      <c r="G464" t="s">
        <v>290</v>
      </c>
      <c r="H464" t="s">
        <v>291</v>
      </c>
      <c r="I464">
        <v>513</v>
      </c>
      <c r="J464" t="s">
        <v>545</v>
      </c>
      <c r="K464" t="s">
        <v>546</v>
      </c>
      <c r="L464">
        <v>4994</v>
      </c>
      <c r="M464" t="s">
        <v>296</v>
      </c>
      <c r="N464" t="s">
        <v>297</v>
      </c>
      <c r="O464">
        <v>4994</v>
      </c>
      <c r="P464" t="s">
        <v>296</v>
      </c>
      <c r="Q464" t="s">
        <v>297</v>
      </c>
      <c r="R464" t="s">
        <v>326</v>
      </c>
      <c r="S464" s="43">
        <v>-14699.71</v>
      </c>
      <c r="U464" s="43">
        <v>22</v>
      </c>
      <c r="IF464">
        <v>4994</v>
      </c>
      <c r="IG464" t="s">
        <v>296</v>
      </c>
      <c r="IH464" t="s">
        <v>292</v>
      </c>
      <c r="IK464">
        <v>-2</v>
      </c>
      <c r="IL464" t="s">
        <v>278</v>
      </c>
      <c r="IM464" t="s">
        <v>279</v>
      </c>
      <c r="IN464" t="s">
        <v>471</v>
      </c>
      <c r="IP464" t="s">
        <v>476</v>
      </c>
    </row>
    <row r="465" spans="1:250" x14ac:dyDescent="0.35">
      <c r="A465">
        <v>16628</v>
      </c>
      <c r="B465">
        <v>-922729984</v>
      </c>
      <c r="C465">
        <v>1837</v>
      </c>
      <c r="D465" t="s">
        <v>272</v>
      </c>
      <c r="E465" t="s">
        <v>273</v>
      </c>
      <c r="F465">
        <v>7057</v>
      </c>
      <c r="G465" t="s">
        <v>290</v>
      </c>
      <c r="H465" t="s">
        <v>291</v>
      </c>
      <c r="I465">
        <v>509</v>
      </c>
      <c r="J465" t="s">
        <v>547</v>
      </c>
      <c r="K465" t="s">
        <v>548</v>
      </c>
      <c r="L465">
        <v>4994</v>
      </c>
      <c r="M465" t="s">
        <v>296</v>
      </c>
      <c r="N465" t="s">
        <v>297</v>
      </c>
      <c r="O465">
        <v>4994</v>
      </c>
      <c r="P465" t="s">
        <v>296</v>
      </c>
      <c r="Q465" t="s">
        <v>297</v>
      </c>
      <c r="R465" t="s">
        <v>326</v>
      </c>
      <c r="S465" s="43">
        <v>-7802.1496999999999</v>
      </c>
      <c r="U465" s="43">
        <v>22</v>
      </c>
      <c r="IF465">
        <v>4994</v>
      </c>
      <c r="IG465" t="s">
        <v>296</v>
      </c>
      <c r="IH465" t="s">
        <v>292</v>
      </c>
      <c r="IK465">
        <v>-2</v>
      </c>
      <c r="IL465" t="s">
        <v>278</v>
      </c>
      <c r="IM465" t="s">
        <v>279</v>
      </c>
      <c r="IN465" t="s">
        <v>471</v>
      </c>
      <c r="IP465" t="s">
        <v>476</v>
      </c>
    </row>
    <row r="466" spans="1:250" x14ac:dyDescent="0.35">
      <c r="A466">
        <v>16629</v>
      </c>
      <c r="B466">
        <v>-922729984</v>
      </c>
      <c r="C466">
        <v>1837</v>
      </c>
      <c r="D466" t="s">
        <v>272</v>
      </c>
      <c r="E466" t="s">
        <v>273</v>
      </c>
      <c r="F466">
        <v>7057</v>
      </c>
      <c r="G466" t="s">
        <v>290</v>
      </c>
      <c r="H466" t="s">
        <v>291</v>
      </c>
      <c r="I466">
        <v>507</v>
      </c>
      <c r="J466" t="s">
        <v>549</v>
      </c>
      <c r="K466" t="s">
        <v>550</v>
      </c>
      <c r="L466">
        <v>4994</v>
      </c>
      <c r="M466" t="s">
        <v>296</v>
      </c>
      <c r="N466" t="s">
        <v>297</v>
      </c>
      <c r="O466">
        <v>4994</v>
      </c>
      <c r="P466" t="s">
        <v>296</v>
      </c>
      <c r="Q466" t="s">
        <v>297</v>
      </c>
      <c r="R466" t="s">
        <v>326</v>
      </c>
      <c r="S466" s="43">
        <v>-12249.35</v>
      </c>
      <c r="U466" s="43">
        <v>22</v>
      </c>
      <c r="IF466">
        <v>4994</v>
      </c>
      <c r="IG466" t="s">
        <v>296</v>
      </c>
      <c r="IH466" t="s">
        <v>292</v>
      </c>
      <c r="IK466">
        <v>-2</v>
      </c>
      <c r="IL466" t="s">
        <v>278</v>
      </c>
      <c r="IM466" t="s">
        <v>279</v>
      </c>
      <c r="IN466" t="s">
        <v>471</v>
      </c>
      <c r="IP466" t="s">
        <v>476</v>
      </c>
    </row>
    <row r="467" spans="1:250" x14ac:dyDescent="0.35">
      <c r="A467">
        <v>16630</v>
      </c>
      <c r="B467">
        <v>-922729984</v>
      </c>
      <c r="C467">
        <v>1837</v>
      </c>
      <c r="D467" t="s">
        <v>272</v>
      </c>
      <c r="E467" t="s">
        <v>273</v>
      </c>
      <c r="F467">
        <v>5062</v>
      </c>
      <c r="G467" t="s">
        <v>294</v>
      </c>
      <c r="H467" t="s">
        <v>295</v>
      </c>
      <c r="I467">
        <v>528</v>
      </c>
      <c r="J467" t="s">
        <v>531</v>
      </c>
      <c r="K467" t="s">
        <v>532</v>
      </c>
      <c r="L467">
        <v>4994</v>
      </c>
      <c r="M467" t="s">
        <v>296</v>
      </c>
      <c r="N467" t="s">
        <v>297</v>
      </c>
      <c r="O467">
        <v>4994</v>
      </c>
      <c r="P467" t="s">
        <v>296</v>
      </c>
      <c r="Q467" t="s">
        <v>297</v>
      </c>
      <c r="R467" t="s">
        <v>326</v>
      </c>
      <c r="S467" s="43">
        <v>-5369.02</v>
      </c>
      <c r="U467" s="43">
        <v>22</v>
      </c>
      <c r="IF467">
        <v>4994</v>
      </c>
      <c r="IG467" t="s">
        <v>296</v>
      </c>
      <c r="IH467" t="s">
        <v>298</v>
      </c>
      <c r="IK467">
        <v>-2</v>
      </c>
      <c r="IL467" t="s">
        <v>278</v>
      </c>
      <c r="IM467" t="s">
        <v>279</v>
      </c>
      <c r="IN467" t="s">
        <v>474</v>
      </c>
      <c r="IP467" t="s">
        <v>475</v>
      </c>
    </row>
    <row r="468" spans="1:250" x14ac:dyDescent="0.35">
      <c r="A468">
        <v>16631</v>
      </c>
      <c r="B468">
        <v>-922729984</v>
      </c>
      <c r="C468">
        <v>1837</v>
      </c>
      <c r="D468" t="s">
        <v>272</v>
      </c>
      <c r="E468" t="s">
        <v>273</v>
      </c>
      <c r="F468">
        <v>5062</v>
      </c>
      <c r="G468" t="s">
        <v>294</v>
      </c>
      <c r="H468" t="s">
        <v>295</v>
      </c>
      <c r="I468">
        <v>527</v>
      </c>
      <c r="J468" t="s">
        <v>535</v>
      </c>
      <c r="K468" t="s">
        <v>536</v>
      </c>
      <c r="L468">
        <v>4994</v>
      </c>
      <c r="M468" t="s">
        <v>296</v>
      </c>
      <c r="N468" t="s">
        <v>297</v>
      </c>
      <c r="O468">
        <v>4994</v>
      </c>
      <c r="P468" t="s">
        <v>296</v>
      </c>
      <c r="Q468" t="s">
        <v>297</v>
      </c>
      <c r="R468" t="s">
        <v>326</v>
      </c>
      <c r="S468" s="43">
        <v>-3758.32</v>
      </c>
      <c r="U468" s="43">
        <v>22</v>
      </c>
      <c r="IF468">
        <v>4994</v>
      </c>
      <c r="IG468" t="s">
        <v>296</v>
      </c>
      <c r="IH468" t="s">
        <v>298</v>
      </c>
      <c r="IK468">
        <v>-2</v>
      </c>
      <c r="IL468" t="s">
        <v>278</v>
      </c>
      <c r="IM468" t="s">
        <v>279</v>
      </c>
      <c r="IN468" t="s">
        <v>474</v>
      </c>
      <c r="IP468" t="s">
        <v>475</v>
      </c>
    </row>
    <row r="469" spans="1:250" x14ac:dyDescent="0.35">
      <c r="A469">
        <v>16632</v>
      </c>
      <c r="B469">
        <v>-922729984</v>
      </c>
      <c r="C469">
        <v>1837</v>
      </c>
      <c r="D469" t="s">
        <v>272</v>
      </c>
      <c r="E469" t="s">
        <v>273</v>
      </c>
      <c r="F469">
        <v>5062</v>
      </c>
      <c r="G469" t="s">
        <v>294</v>
      </c>
      <c r="H469" t="s">
        <v>295</v>
      </c>
      <c r="I469">
        <v>523</v>
      </c>
      <c r="J469" t="s">
        <v>537</v>
      </c>
      <c r="K469" t="s">
        <v>538</v>
      </c>
      <c r="L469">
        <v>4994</v>
      </c>
      <c r="M469" t="s">
        <v>296</v>
      </c>
      <c r="N469" t="s">
        <v>297</v>
      </c>
      <c r="O469">
        <v>4994</v>
      </c>
      <c r="P469" t="s">
        <v>296</v>
      </c>
      <c r="Q469" t="s">
        <v>297</v>
      </c>
      <c r="R469" t="s">
        <v>326</v>
      </c>
      <c r="S469" s="43">
        <v>-7482.75</v>
      </c>
      <c r="U469" s="43">
        <v>22</v>
      </c>
      <c r="IF469">
        <v>4994</v>
      </c>
      <c r="IG469" t="s">
        <v>296</v>
      </c>
      <c r="IH469" t="s">
        <v>298</v>
      </c>
      <c r="IK469">
        <v>-2</v>
      </c>
      <c r="IL469" t="s">
        <v>278</v>
      </c>
      <c r="IM469" t="s">
        <v>279</v>
      </c>
      <c r="IN469" t="s">
        <v>474</v>
      </c>
      <c r="IP469" t="s">
        <v>475</v>
      </c>
    </row>
    <row r="470" spans="1:250" x14ac:dyDescent="0.35">
      <c r="A470">
        <v>16633</v>
      </c>
      <c r="B470">
        <v>-922729984</v>
      </c>
      <c r="C470">
        <v>1837</v>
      </c>
      <c r="D470" t="s">
        <v>272</v>
      </c>
      <c r="E470" t="s">
        <v>273</v>
      </c>
      <c r="F470">
        <v>7057</v>
      </c>
      <c r="G470" t="s">
        <v>290</v>
      </c>
      <c r="H470" t="s">
        <v>291</v>
      </c>
      <c r="I470">
        <v>528</v>
      </c>
      <c r="J470" t="s">
        <v>531</v>
      </c>
      <c r="K470" t="s">
        <v>532</v>
      </c>
      <c r="L470">
        <v>4994</v>
      </c>
      <c r="M470" t="s">
        <v>296</v>
      </c>
      <c r="N470" t="s">
        <v>297</v>
      </c>
      <c r="O470">
        <v>4994</v>
      </c>
      <c r="P470" t="s">
        <v>296</v>
      </c>
      <c r="Q470" t="s">
        <v>297</v>
      </c>
      <c r="R470" t="s">
        <v>326</v>
      </c>
      <c r="S470" s="43">
        <v>-11307.45</v>
      </c>
      <c r="U470" s="43">
        <v>22</v>
      </c>
      <c r="IF470">
        <v>4994</v>
      </c>
      <c r="IG470" t="s">
        <v>296</v>
      </c>
      <c r="IH470" t="s">
        <v>292</v>
      </c>
      <c r="IK470">
        <v>-2</v>
      </c>
      <c r="IL470" t="s">
        <v>278</v>
      </c>
      <c r="IM470" t="s">
        <v>279</v>
      </c>
      <c r="IN470" t="s">
        <v>471</v>
      </c>
      <c r="IP470" t="s">
        <v>476</v>
      </c>
    </row>
    <row r="471" spans="1:250" x14ac:dyDescent="0.35">
      <c r="A471">
        <v>16634</v>
      </c>
      <c r="B471">
        <v>-922729984</v>
      </c>
      <c r="C471">
        <v>1837</v>
      </c>
      <c r="D471" t="s">
        <v>272</v>
      </c>
      <c r="E471" t="s">
        <v>273</v>
      </c>
      <c r="F471">
        <v>7057</v>
      </c>
      <c r="G471" t="s">
        <v>290</v>
      </c>
      <c r="H471" t="s">
        <v>291</v>
      </c>
      <c r="I471">
        <v>527</v>
      </c>
      <c r="J471" t="s">
        <v>535</v>
      </c>
      <c r="K471" t="s">
        <v>536</v>
      </c>
      <c r="L471">
        <v>4994</v>
      </c>
      <c r="M471" t="s">
        <v>296</v>
      </c>
      <c r="N471" t="s">
        <v>297</v>
      </c>
      <c r="O471">
        <v>4994</v>
      </c>
      <c r="P471" t="s">
        <v>296</v>
      </c>
      <c r="Q471" t="s">
        <v>297</v>
      </c>
      <c r="R471" t="s">
        <v>326</v>
      </c>
      <c r="S471" s="43">
        <v>-7915.21</v>
      </c>
      <c r="U471" s="43">
        <v>22</v>
      </c>
      <c r="IF471">
        <v>4994</v>
      </c>
      <c r="IG471" t="s">
        <v>296</v>
      </c>
      <c r="IH471" t="s">
        <v>292</v>
      </c>
      <c r="IK471">
        <v>-2</v>
      </c>
      <c r="IL471" t="s">
        <v>278</v>
      </c>
      <c r="IM471" t="s">
        <v>279</v>
      </c>
      <c r="IN471" t="s">
        <v>471</v>
      </c>
      <c r="IP471" t="s">
        <v>476</v>
      </c>
    </row>
    <row r="472" spans="1:250" x14ac:dyDescent="0.35">
      <c r="A472">
        <v>16635</v>
      </c>
      <c r="B472">
        <v>-922729984</v>
      </c>
      <c r="C472">
        <v>1837</v>
      </c>
      <c r="D472" t="s">
        <v>272</v>
      </c>
      <c r="E472" t="s">
        <v>273</v>
      </c>
      <c r="F472">
        <v>7057</v>
      </c>
      <c r="G472" t="s">
        <v>290</v>
      </c>
      <c r="H472" t="s">
        <v>291</v>
      </c>
      <c r="I472">
        <v>523</v>
      </c>
      <c r="J472" t="s">
        <v>537</v>
      </c>
      <c r="K472" t="s">
        <v>538</v>
      </c>
      <c r="L472">
        <v>4994</v>
      </c>
      <c r="M472" t="s">
        <v>296</v>
      </c>
      <c r="N472" t="s">
        <v>297</v>
      </c>
      <c r="O472">
        <v>4994</v>
      </c>
      <c r="P472" t="s">
        <v>296</v>
      </c>
      <c r="Q472" t="s">
        <v>297</v>
      </c>
      <c r="R472" t="s">
        <v>326</v>
      </c>
      <c r="S472" s="43">
        <v>-15829.5672</v>
      </c>
      <c r="U472" s="43">
        <v>22</v>
      </c>
      <c r="IF472">
        <v>4994</v>
      </c>
      <c r="IG472" t="s">
        <v>296</v>
      </c>
      <c r="IH472" t="s">
        <v>292</v>
      </c>
      <c r="IK472">
        <v>-2</v>
      </c>
      <c r="IL472" t="s">
        <v>278</v>
      </c>
      <c r="IM472" t="s">
        <v>279</v>
      </c>
      <c r="IN472" t="s">
        <v>471</v>
      </c>
      <c r="IP472" t="s">
        <v>476</v>
      </c>
    </row>
    <row r="473" spans="1:250" x14ac:dyDescent="0.35">
      <c r="A473">
        <v>16636</v>
      </c>
      <c r="B473">
        <v>-922729984</v>
      </c>
      <c r="C473">
        <v>1837</v>
      </c>
      <c r="D473" t="s">
        <v>272</v>
      </c>
      <c r="E473" t="s">
        <v>273</v>
      </c>
      <c r="F473">
        <v>7057</v>
      </c>
      <c r="G473" t="s">
        <v>290</v>
      </c>
      <c r="H473" t="s">
        <v>291</v>
      </c>
      <c r="I473">
        <v>521</v>
      </c>
      <c r="J473" t="s">
        <v>539</v>
      </c>
      <c r="K473" t="s">
        <v>540</v>
      </c>
      <c r="L473">
        <v>4994</v>
      </c>
      <c r="M473" t="s">
        <v>296</v>
      </c>
      <c r="N473" t="s">
        <v>297</v>
      </c>
      <c r="O473">
        <v>4994</v>
      </c>
      <c r="P473" t="s">
        <v>296</v>
      </c>
      <c r="Q473" t="s">
        <v>297</v>
      </c>
      <c r="R473" t="s">
        <v>326</v>
      </c>
      <c r="S473" s="43">
        <v>-7915.23</v>
      </c>
      <c r="U473" s="43">
        <v>22</v>
      </c>
      <c r="IF473">
        <v>4994</v>
      </c>
      <c r="IG473" t="s">
        <v>296</v>
      </c>
      <c r="IH473" t="s">
        <v>292</v>
      </c>
      <c r="IK473">
        <v>-2</v>
      </c>
      <c r="IL473" t="s">
        <v>278</v>
      </c>
      <c r="IM473" t="s">
        <v>279</v>
      </c>
      <c r="IN473" t="s">
        <v>471</v>
      </c>
      <c r="IP473" t="s">
        <v>476</v>
      </c>
    </row>
    <row r="474" spans="1:250" x14ac:dyDescent="0.35">
      <c r="A474">
        <v>16637</v>
      </c>
      <c r="B474">
        <v>-922729984</v>
      </c>
      <c r="C474">
        <v>1837</v>
      </c>
      <c r="D474" t="s">
        <v>272</v>
      </c>
      <c r="E474" t="s">
        <v>273</v>
      </c>
      <c r="F474">
        <v>7057</v>
      </c>
      <c r="G474" t="s">
        <v>290</v>
      </c>
      <c r="H474" t="s">
        <v>291</v>
      </c>
      <c r="I474">
        <v>519</v>
      </c>
      <c r="J474" t="s">
        <v>541</v>
      </c>
      <c r="K474" t="s">
        <v>542</v>
      </c>
      <c r="L474">
        <v>4994</v>
      </c>
      <c r="M474" t="s">
        <v>296</v>
      </c>
      <c r="N474" t="s">
        <v>297</v>
      </c>
      <c r="O474">
        <v>4994</v>
      </c>
      <c r="P474" t="s">
        <v>296</v>
      </c>
      <c r="Q474" t="s">
        <v>297</v>
      </c>
      <c r="R474" t="s">
        <v>326</v>
      </c>
      <c r="S474" s="43">
        <v>-7915.23</v>
      </c>
      <c r="U474" s="43">
        <v>22</v>
      </c>
      <c r="IF474">
        <v>4994</v>
      </c>
      <c r="IG474" t="s">
        <v>296</v>
      </c>
      <c r="IH474" t="s">
        <v>292</v>
      </c>
      <c r="IK474">
        <v>-2</v>
      </c>
      <c r="IL474" t="s">
        <v>278</v>
      </c>
      <c r="IM474" t="s">
        <v>279</v>
      </c>
      <c r="IN474" t="s">
        <v>471</v>
      </c>
      <c r="IP474" t="s">
        <v>476</v>
      </c>
    </row>
    <row r="475" spans="1:250" x14ac:dyDescent="0.35">
      <c r="A475">
        <v>16638</v>
      </c>
      <c r="B475">
        <v>-922729984</v>
      </c>
      <c r="C475">
        <v>1837</v>
      </c>
      <c r="D475" t="s">
        <v>272</v>
      </c>
      <c r="E475" t="s">
        <v>273</v>
      </c>
      <c r="F475">
        <v>7057</v>
      </c>
      <c r="G475" t="s">
        <v>290</v>
      </c>
      <c r="H475" t="s">
        <v>291</v>
      </c>
      <c r="I475">
        <v>515</v>
      </c>
      <c r="J475" t="s">
        <v>543</v>
      </c>
      <c r="K475" t="s">
        <v>544</v>
      </c>
      <c r="L475">
        <v>4994</v>
      </c>
      <c r="M475" t="s">
        <v>296</v>
      </c>
      <c r="N475" t="s">
        <v>297</v>
      </c>
      <c r="O475">
        <v>4994</v>
      </c>
      <c r="P475" t="s">
        <v>296</v>
      </c>
      <c r="Q475" t="s">
        <v>297</v>
      </c>
      <c r="R475" t="s">
        <v>326</v>
      </c>
      <c r="S475" s="43">
        <v>-16961.1594</v>
      </c>
      <c r="U475" s="43">
        <v>22</v>
      </c>
      <c r="IF475">
        <v>4994</v>
      </c>
      <c r="IG475" t="s">
        <v>296</v>
      </c>
      <c r="IH475" t="s">
        <v>292</v>
      </c>
      <c r="IK475">
        <v>-2</v>
      </c>
      <c r="IL475" t="s">
        <v>278</v>
      </c>
      <c r="IM475" t="s">
        <v>279</v>
      </c>
      <c r="IN475" t="s">
        <v>471</v>
      </c>
      <c r="IP475" t="s">
        <v>476</v>
      </c>
    </row>
    <row r="476" spans="1:250" x14ac:dyDescent="0.35">
      <c r="A476">
        <v>16639</v>
      </c>
      <c r="B476">
        <v>-922729984</v>
      </c>
      <c r="C476">
        <v>1837</v>
      </c>
      <c r="D476" t="s">
        <v>272</v>
      </c>
      <c r="E476" t="s">
        <v>273</v>
      </c>
      <c r="F476">
        <v>5062</v>
      </c>
      <c r="G476" t="s">
        <v>294</v>
      </c>
      <c r="H476" t="s">
        <v>295</v>
      </c>
      <c r="I476">
        <v>521</v>
      </c>
      <c r="J476" t="s">
        <v>539</v>
      </c>
      <c r="K476" t="s">
        <v>540</v>
      </c>
      <c r="L476">
        <v>7999</v>
      </c>
      <c r="M476" t="s">
        <v>299</v>
      </c>
      <c r="N476" t="s">
        <v>300</v>
      </c>
      <c r="O476">
        <v>7999</v>
      </c>
      <c r="P476" t="s">
        <v>299</v>
      </c>
      <c r="Q476" t="s">
        <v>300</v>
      </c>
      <c r="R476" t="s">
        <v>326</v>
      </c>
      <c r="S476" s="43">
        <v>-2364.2399999999998</v>
      </c>
      <c r="U476" s="43">
        <v>22</v>
      </c>
      <c r="IF476">
        <v>7999</v>
      </c>
      <c r="IG476" t="s">
        <v>299</v>
      </c>
      <c r="IH476" t="s">
        <v>298</v>
      </c>
      <c r="IK476">
        <v>-2</v>
      </c>
      <c r="IL476" t="s">
        <v>278</v>
      </c>
      <c r="IM476" t="s">
        <v>279</v>
      </c>
      <c r="IN476" t="s">
        <v>474</v>
      </c>
      <c r="IP476" t="s">
        <v>477</v>
      </c>
    </row>
    <row r="477" spans="1:250" x14ac:dyDescent="0.35">
      <c r="A477">
        <v>16640</v>
      </c>
      <c r="B477">
        <v>-922729984</v>
      </c>
      <c r="C477">
        <v>1837</v>
      </c>
      <c r="D477" t="s">
        <v>272</v>
      </c>
      <c r="E477" t="s">
        <v>273</v>
      </c>
      <c r="F477">
        <v>5062</v>
      </c>
      <c r="G477" t="s">
        <v>294</v>
      </c>
      <c r="H477" t="s">
        <v>295</v>
      </c>
      <c r="I477">
        <v>519</v>
      </c>
      <c r="J477" t="s">
        <v>541</v>
      </c>
      <c r="K477" t="s">
        <v>542</v>
      </c>
      <c r="L477">
        <v>7999</v>
      </c>
      <c r="M477" t="s">
        <v>299</v>
      </c>
      <c r="N477" t="s">
        <v>300</v>
      </c>
      <c r="O477">
        <v>7999</v>
      </c>
      <c r="P477" t="s">
        <v>299</v>
      </c>
      <c r="Q477" t="s">
        <v>300</v>
      </c>
      <c r="R477" t="s">
        <v>326</v>
      </c>
      <c r="S477" s="43">
        <v>-2364.2399999999998</v>
      </c>
      <c r="U477" s="43">
        <v>22</v>
      </c>
      <c r="IF477">
        <v>7999</v>
      </c>
      <c r="IG477" t="s">
        <v>299</v>
      </c>
      <c r="IH477" t="s">
        <v>298</v>
      </c>
      <c r="IK477">
        <v>-2</v>
      </c>
      <c r="IL477" t="s">
        <v>278</v>
      </c>
      <c r="IM477" t="s">
        <v>279</v>
      </c>
      <c r="IN477" t="s">
        <v>474</v>
      </c>
      <c r="IP477" t="s">
        <v>477</v>
      </c>
    </row>
    <row r="478" spans="1:250" x14ac:dyDescent="0.35">
      <c r="A478">
        <v>16641</v>
      </c>
      <c r="B478">
        <v>-922729984</v>
      </c>
      <c r="C478">
        <v>1837</v>
      </c>
      <c r="D478" t="s">
        <v>272</v>
      </c>
      <c r="E478" t="s">
        <v>273</v>
      </c>
      <c r="F478">
        <v>5062</v>
      </c>
      <c r="G478" t="s">
        <v>294</v>
      </c>
      <c r="H478" t="s">
        <v>295</v>
      </c>
      <c r="I478">
        <v>515</v>
      </c>
      <c r="J478" t="s">
        <v>543</v>
      </c>
      <c r="K478" t="s">
        <v>544</v>
      </c>
      <c r="L478">
        <v>7999</v>
      </c>
      <c r="M478" t="s">
        <v>299</v>
      </c>
      <c r="N478" t="s">
        <v>300</v>
      </c>
      <c r="O478">
        <v>7999</v>
      </c>
      <c r="P478" t="s">
        <v>299</v>
      </c>
      <c r="Q478" t="s">
        <v>300</v>
      </c>
      <c r="R478" t="s">
        <v>326</v>
      </c>
      <c r="S478" s="43">
        <v>-5043.33</v>
      </c>
      <c r="U478" s="43">
        <v>22</v>
      </c>
      <c r="IF478">
        <v>7999</v>
      </c>
      <c r="IG478" t="s">
        <v>299</v>
      </c>
      <c r="IH478" t="s">
        <v>298</v>
      </c>
      <c r="IK478">
        <v>-2</v>
      </c>
      <c r="IL478" t="s">
        <v>278</v>
      </c>
      <c r="IM478" t="s">
        <v>279</v>
      </c>
      <c r="IN478" t="s">
        <v>474</v>
      </c>
      <c r="IP478" t="s">
        <v>477</v>
      </c>
    </row>
    <row r="479" spans="1:250" x14ac:dyDescent="0.35">
      <c r="A479">
        <v>16642</v>
      </c>
      <c r="B479">
        <v>-922729984</v>
      </c>
      <c r="C479">
        <v>1837</v>
      </c>
      <c r="D479" t="s">
        <v>272</v>
      </c>
      <c r="E479" t="s">
        <v>273</v>
      </c>
      <c r="F479">
        <v>5062</v>
      </c>
      <c r="G479" t="s">
        <v>294</v>
      </c>
      <c r="H479" t="s">
        <v>295</v>
      </c>
      <c r="I479">
        <v>513</v>
      </c>
      <c r="J479" t="s">
        <v>545</v>
      </c>
      <c r="K479" t="s">
        <v>546</v>
      </c>
      <c r="L479">
        <v>7999</v>
      </c>
      <c r="M479" t="s">
        <v>299</v>
      </c>
      <c r="N479" t="s">
        <v>300</v>
      </c>
      <c r="O479">
        <v>7999</v>
      </c>
      <c r="P479" t="s">
        <v>299</v>
      </c>
      <c r="Q479" t="s">
        <v>300</v>
      </c>
      <c r="R479" t="s">
        <v>326</v>
      </c>
      <c r="S479" s="43">
        <v>-4370.8900000000003</v>
      </c>
      <c r="U479" s="43">
        <v>22</v>
      </c>
      <c r="IF479">
        <v>7999</v>
      </c>
      <c r="IG479" t="s">
        <v>299</v>
      </c>
      <c r="IH479" t="s">
        <v>298</v>
      </c>
      <c r="IK479">
        <v>-2</v>
      </c>
      <c r="IL479" t="s">
        <v>278</v>
      </c>
      <c r="IM479" t="s">
        <v>279</v>
      </c>
      <c r="IN479" t="s">
        <v>474</v>
      </c>
      <c r="IP479" t="s">
        <v>477</v>
      </c>
    </row>
    <row r="480" spans="1:250" x14ac:dyDescent="0.35">
      <c r="A480">
        <v>16643</v>
      </c>
      <c r="B480">
        <v>-922729984</v>
      </c>
      <c r="C480">
        <v>1837</v>
      </c>
      <c r="D480" t="s">
        <v>272</v>
      </c>
      <c r="E480" t="s">
        <v>273</v>
      </c>
      <c r="F480">
        <v>5062</v>
      </c>
      <c r="G480" t="s">
        <v>294</v>
      </c>
      <c r="H480" t="s">
        <v>295</v>
      </c>
      <c r="I480">
        <v>509</v>
      </c>
      <c r="J480" t="s">
        <v>547</v>
      </c>
      <c r="K480" t="s">
        <v>548</v>
      </c>
      <c r="L480">
        <v>7999</v>
      </c>
      <c r="M480" t="s">
        <v>299</v>
      </c>
      <c r="N480" t="s">
        <v>300</v>
      </c>
      <c r="O480">
        <v>7999</v>
      </c>
      <c r="P480" t="s">
        <v>299</v>
      </c>
      <c r="Q480" t="s">
        <v>300</v>
      </c>
      <c r="R480" t="s">
        <v>326</v>
      </c>
      <c r="S480" s="43">
        <v>-2340.2199999999998</v>
      </c>
      <c r="U480" s="43">
        <v>22</v>
      </c>
      <c r="IF480">
        <v>7999</v>
      </c>
      <c r="IG480" t="s">
        <v>299</v>
      </c>
      <c r="IH480" t="s">
        <v>298</v>
      </c>
      <c r="IK480">
        <v>-2</v>
      </c>
      <c r="IL480" t="s">
        <v>278</v>
      </c>
      <c r="IM480" t="s">
        <v>279</v>
      </c>
      <c r="IN480" t="s">
        <v>474</v>
      </c>
      <c r="IP480" t="s">
        <v>477</v>
      </c>
    </row>
    <row r="481" spans="1:250" x14ac:dyDescent="0.35">
      <c r="A481">
        <v>16644</v>
      </c>
      <c r="B481">
        <v>-922729984</v>
      </c>
      <c r="C481">
        <v>1837</v>
      </c>
      <c r="D481" t="s">
        <v>272</v>
      </c>
      <c r="E481" t="s">
        <v>273</v>
      </c>
      <c r="F481">
        <v>5062</v>
      </c>
      <c r="G481" t="s">
        <v>294</v>
      </c>
      <c r="H481" t="s">
        <v>295</v>
      </c>
      <c r="I481">
        <v>507</v>
      </c>
      <c r="J481" t="s">
        <v>549</v>
      </c>
      <c r="K481" t="s">
        <v>550</v>
      </c>
      <c r="L481">
        <v>7999</v>
      </c>
      <c r="M481" t="s">
        <v>299</v>
      </c>
      <c r="N481" t="s">
        <v>300</v>
      </c>
      <c r="O481">
        <v>7999</v>
      </c>
      <c r="P481" t="s">
        <v>299</v>
      </c>
      <c r="Q481" t="s">
        <v>300</v>
      </c>
      <c r="R481" t="s">
        <v>326</v>
      </c>
      <c r="S481" s="43">
        <v>-3677.49</v>
      </c>
      <c r="U481" s="43">
        <v>22</v>
      </c>
      <c r="IF481">
        <v>7999</v>
      </c>
      <c r="IG481" t="s">
        <v>299</v>
      </c>
      <c r="IH481" t="s">
        <v>298</v>
      </c>
      <c r="IK481">
        <v>-2</v>
      </c>
      <c r="IL481" t="s">
        <v>278</v>
      </c>
      <c r="IM481" t="s">
        <v>279</v>
      </c>
      <c r="IN481" t="s">
        <v>474</v>
      </c>
      <c r="IP481" t="s">
        <v>477</v>
      </c>
    </row>
    <row r="482" spans="1:250" x14ac:dyDescent="0.35">
      <c r="A482">
        <v>16645</v>
      </c>
      <c r="B482">
        <v>-922729984</v>
      </c>
      <c r="C482">
        <v>1837</v>
      </c>
      <c r="D482" t="s">
        <v>272</v>
      </c>
      <c r="E482" t="s">
        <v>273</v>
      </c>
      <c r="F482">
        <v>7057</v>
      </c>
      <c r="G482" t="s">
        <v>290</v>
      </c>
      <c r="H482" t="s">
        <v>291</v>
      </c>
      <c r="I482">
        <v>513</v>
      </c>
      <c r="J482" t="s">
        <v>545</v>
      </c>
      <c r="K482" t="s">
        <v>546</v>
      </c>
      <c r="L482">
        <v>7999</v>
      </c>
      <c r="M482" t="s">
        <v>299</v>
      </c>
      <c r="N482" t="s">
        <v>300</v>
      </c>
      <c r="O482">
        <v>7999</v>
      </c>
      <c r="P482" t="s">
        <v>299</v>
      </c>
      <c r="Q482" t="s">
        <v>300</v>
      </c>
      <c r="R482" t="s">
        <v>326</v>
      </c>
      <c r="S482" s="43">
        <v>-7067.18</v>
      </c>
      <c r="U482" s="43">
        <v>22</v>
      </c>
      <c r="IF482">
        <v>7999</v>
      </c>
      <c r="IG482" t="s">
        <v>299</v>
      </c>
      <c r="IH482" t="s">
        <v>292</v>
      </c>
      <c r="IK482">
        <v>-2</v>
      </c>
      <c r="IL482" t="s">
        <v>278</v>
      </c>
      <c r="IM482" t="s">
        <v>279</v>
      </c>
      <c r="IN482" t="s">
        <v>471</v>
      </c>
      <c r="IP482" t="s">
        <v>478</v>
      </c>
    </row>
    <row r="483" spans="1:250" x14ac:dyDescent="0.35">
      <c r="A483">
        <v>16646</v>
      </c>
      <c r="B483">
        <v>-922729984</v>
      </c>
      <c r="C483">
        <v>1837</v>
      </c>
      <c r="D483" t="s">
        <v>272</v>
      </c>
      <c r="E483" t="s">
        <v>273</v>
      </c>
      <c r="F483">
        <v>7057</v>
      </c>
      <c r="G483" t="s">
        <v>290</v>
      </c>
      <c r="H483" t="s">
        <v>291</v>
      </c>
      <c r="I483">
        <v>509</v>
      </c>
      <c r="J483" t="s">
        <v>547</v>
      </c>
      <c r="K483" t="s">
        <v>548</v>
      </c>
      <c r="L483">
        <v>7999</v>
      </c>
      <c r="M483" t="s">
        <v>299</v>
      </c>
      <c r="N483" t="s">
        <v>300</v>
      </c>
      <c r="O483">
        <v>7999</v>
      </c>
      <c r="P483" t="s">
        <v>299</v>
      </c>
      <c r="Q483" t="s">
        <v>300</v>
      </c>
      <c r="R483" t="s">
        <v>326</v>
      </c>
      <c r="S483" s="43">
        <v>-3751.0383999999999</v>
      </c>
      <c r="U483" s="43">
        <v>22</v>
      </c>
      <c r="IF483">
        <v>7999</v>
      </c>
      <c r="IG483" t="s">
        <v>299</v>
      </c>
      <c r="IH483" t="s">
        <v>292</v>
      </c>
      <c r="IK483">
        <v>-2</v>
      </c>
      <c r="IL483" t="s">
        <v>278</v>
      </c>
      <c r="IM483" t="s">
        <v>279</v>
      </c>
      <c r="IN483" t="s">
        <v>471</v>
      </c>
      <c r="IP483" t="s">
        <v>478</v>
      </c>
    </row>
    <row r="484" spans="1:250" x14ac:dyDescent="0.35">
      <c r="A484">
        <v>16647</v>
      </c>
      <c r="B484">
        <v>-922729984</v>
      </c>
      <c r="C484">
        <v>1837</v>
      </c>
      <c r="D484" t="s">
        <v>272</v>
      </c>
      <c r="E484" t="s">
        <v>273</v>
      </c>
      <c r="F484">
        <v>7057</v>
      </c>
      <c r="G484" t="s">
        <v>290</v>
      </c>
      <c r="H484" t="s">
        <v>291</v>
      </c>
      <c r="I484">
        <v>507</v>
      </c>
      <c r="J484" t="s">
        <v>549</v>
      </c>
      <c r="K484" t="s">
        <v>550</v>
      </c>
      <c r="L484">
        <v>7999</v>
      </c>
      <c r="M484" t="s">
        <v>299</v>
      </c>
      <c r="N484" t="s">
        <v>300</v>
      </c>
      <c r="O484">
        <v>7999</v>
      </c>
      <c r="P484" t="s">
        <v>299</v>
      </c>
      <c r="Q484" t="s">
        <v>300</v>
      </c>
      <c r="R484" t="s">
        <v>326</v>
      </c>
      <c r="S484" s="43">
        <v>-5889.12</v>
      </c>
      <c r="U484" s="43">
        <v>22</v>
      </c>
      <c r="IF484">
        <v>7999</v>
      </c>
      <c r="IG484" t="s">
        <v>299</v>
      </c>
      <c r="IH484" t="s">
        <v>292</v>
      </c>
      <c r="IK484">
        <v>-2</v>
      </c>
      <c r="IL484" t="s">
        <v>278</v>
      </c>
      <c r="IM484" t="s">
        <v>279</v>
      </c>
      <c r="IN484" t="s">
        <v>471</v>
      </c>
      <c r="IP484" t="s">
        <v>478</v>
      </c>
    </row>
    <row r="485" spans="1:250" x14ac:dyDescent="0.35">
      <c r="A485">
        <v>16648</v>
      </c>
      <c r="B485">
        <v>-922729984</v>
      </c>
      <c r="C485">
        <v>1837</v>
      </c>
      <c r="D485" t="s">
        <v>272</v>
      </c>
      <c r="E485" t="s">
        <v>273</v>
      </c>
      <c r="F485">
        <v>5062</v>
      </c>
      <c r="G485" t="s">
        <v>294</v>
      </c>
      <c r="H485" t="s">
        <v>295</v>
      </c>
      <c r="I485">
        <v>528</v>
      </c>
      <c r="J485" t="s">
        <v>531</v>
      </c>
      <c r="K485" t="s">
        <v>532</v>
      </c>
      <c r="L485">
        <v>7999</v>
      </c>
      <c r="M485" t="s">
        <v>299</v>
      </c>
      <c r="N485" t="s">
        <v>300</v>
      </c>
      <c r="O485">
        <v>7999</v>
      </c>
      <c r="P485" t="s">
        <v>299</v>
      </c>
      <c r="Q485" t="s">
        <v>300</v>
      </c>
      <c r="R485" t="s">
        <v>326</v>
      </c>
      <c r="S485" s="43">
        <v>-3392.78</v>
      </c>
      <c r="U485" s="43">
        <v>22</v>
      </c>
      <c r="IF485">
        <v>7999</v>
      </c>
      <c r="IG485" t="s">
        <v>299</v>
      </c>
      <c r="IH485" t="s">
        <v>298</v>
      </c>
      <c r="IK485">
        <v>-2</v>
      </c>
      <c r="IL485" t="s">
        <v>278</v>
      </c>
      <c r="IM485" t="s">
        <v>279</v>
      </c>
      <c r="IN485" t="s">
        <v>474</v>
      </c>
      <c r="IP485" t="s">
        <v>477</v>
      </c>
    </row>
    <row r="486" spans="1:250" x14ac:dyDescent="0.35">
      <c r="A486">
        <v>16649</v>
      </c>
      <c r="B486">
        <v>-922729984</v>
      </c>
      <c r="C486">
        <v>1837</v>
      </c>
      <c r="D486" t="s">
        <v>272</v>
      </c>
      <c r="E486" t="s">
        <v>273</v>
      </c>
      <c r="F486">
        <v>5062</v>
      </c>
      <c r="G486" t="s">
        <v>294</v>
      </c>
      <c r="H486" t="s">
        <v>295</v>
      </c>
      <c r="I486">
        <v>527</v>
      </c>
      <c r="J486" t="s">
        <v>535</v>
      </c>
      <c r="K486" t="s">
        <v>536</v>
      </c>
      <c r="L486">
        <v>7999</v>
      </c>
      <c r="M486" t="s">
        <v>299</v>
      </c>
      <c r="N486" t="s">
        <v>300</v>
      </c>
      <c r="O486">
        <v>7999</v>
      </c>
      <c r="P486" t="s">
        <v>299</v>
      </c>
      <c r="Q486" t="s">
        <v>300</v>
      </c>
      <c r="R486" t="s">
        <v>326</v>
      </c>
      <c r="S486" s="43">
        <v>-2374.94</v>
      </c>
      <c r="U486" s="43">
        <v>22</v>
      </c>
      <c r="IF486">
        <v>7999</v>
      </c>
      <c r="IG486" t="s">
        <v>299</v>
      </c>
      <c r="IH486" t="s">
        <v>298</v>
      </c>
      <c r="IK486">
        <v>-2</v>
      </c>
      <c r="IL486" t="s">
        <v>278</v>
      </c>
      <c r="IM486" t="s">
        <v>279</v>
      </c>
      <c r="IN486" t="s">
        <v>474</v>
      </c>
      <c r="IP486" t="s">
        <v>477</v>
      </c>
    </row>
    <row r="487" spans="1:250" x14ac:dyDescent="0.35">
      <c r="A487">
        <v>16650</v>
      </c>
      <c r="B487">
        <v>-922729984</v>
      </c>
      <c r="C487">
        <v>1837</v>
      </c>
      <c r="D487" t="s">
        <v>272</v>
      </c>
      <c r="E487" t="s">
        <v>273</v>
      </c>
      <c r="F487">
        <v>5062</v>
      </c>
      <c r="G487" t="s">
        <v>294</v>
      </c>
      <c r="H487" t="s">
        <v>295</v>
      </c>
      <c r="I487">
        <v>523</v>
      </c>
      <c r="J487" t="s">
        <v>537</v>
      </c>
      <c r="K487" t="s">
        <v>538</v>
      </c>
      <c r="L487">
        <v>7999</v>
      </c>
      <c r="M487" t="s">
        <v>299</v>
      </c>
      <c r="N487" t="s">
        <v>300</v>
      </c>
      <c r="O487">
        <v>7999</v>
      </c>
      <c r="P487" t="s">
        <v>299</v>
      </c>
      <c r="Q487" t="s">
        <v>300</v>
      </c>
      <c r="R487" t="s">
        <v>326</v>
      </c>
      <c r="S487" s="43">
        <v>-4728.47</v>
      </c>
      <c r="U487" s="43">
        <v>22</v>
      </c>
      <c r="IF487">
        <v>7999</v>
      </c>
      <c r="IG487" t="s">
        <v>299</v>
      </c>
      <c r="IH487" t="s">
        <v>298</v>
      </c>
      <c r="IK487">
        <v>-2</v>
      </c>
      <c r="IL487" t="s">
        <v>278</v>
      </c>
      <c r="IM487" t="s">
        <v>279</v>
      </c>
      <c r="IN487" t="s">
        <v>474</v>
      </c>
      <c r="IP487" t="s">
        <v>477</v>
      </c>
    </row>
    <row r="488" spans="1:250" x14ac:dyDescent="0.35">
      <c r="A488">
        <v>16651</v>
      </c>
      <c r="B488">
        <v>-922729984</v>
      </c>
      <c r="C488">
        <v>1837</v>
      </c>
      <c r="D488" t="s">
        <v>272</v>
      </c>
      <c r="E488" t="s">
        <v>273</v>
      </c>
      <c r="F488">
        <v>7057</v>
      </c>
      <c r="G488" t="s">
        <v>290</v>
      </c>
      <c r="H488" t="s">
        <v>291</v>
      </c>
      <c r="I488">
        <v>528</v>
      </c>
      <c r="J488" t="s">
        <v>531</v>
      </c>
      <c r="K488" t="s">
        <v>532</v>
      </c>
      <c r="L488">
        <v>7999</v>
      </c>
      <c r="M488" t="s">
        <v>299</v>
      </c>
      <c r="N488" t="s">
        <v>300</v>
      </c>
      <c r="O488">
        <v>7999</v>
      </c>
      <c r="P488" t="s">
        <v>299</v>
      </c>
      <c r="Q488" t="s">
        <v>300</v>
      </c>
      <c r="R488" t="s">
        <v>326</v>
      </c>
      <c r="S488" s="43">
        <v>-5436.28</v>
      </c>
      <c r="U488" s="43">
        <v>22</v>
      </c>
      <c r="IF488">
        <v>7999</v>
      </c>
      <c r="IG488" t="s">
        <v>299</v>
      </c>
      <c r="IH488" t="s">
        <v>292</v>
      </c>
      <c r="IK488">
        <v>-2</v>
      </c>
      <c r="IL488" t="s">
        <v>278</v>
      </c>
      <c r="IM488" t="s">
        <v>279</v>
      </c>
      <c r="IN488" t="s">
        <v>471</v>
      </c>
      <c r="IP488" t="s">
        <v>478</v>
      </c>
    </row>
    <row r="489" spans="1:250" x14ac:dyDescent="0.35">
      <c r="A489">
        <v>16652</v>
      </c>
      <c r="B489">
        <v>-922729984</v>
      </c>
      <c r="C489">
        <v>1837</v>
      </c>
      <c r="D489" t="s">
        <v>272</v>
      </c>
      <c r="E489" t="s">
        <v>273</v>
      </c>
      <c r="F489">
        <v>7057</v>
      </c>
      <c r="G489" t="s">
        <v>290</v>
      </c>
      <c r="H489" t="s">
        <v>291</v>
      </c>
      <c r="I489">
        <v>527</v>
      </c>
      <c r="J489" t="s">
        <v>535</v>
      </c>
      <c r="K489" t="s">
        <v>536</v>
      </c>
      <c r="L489">
        <v>7999</v>
      </c>
      <c r="M489" t="s">
        <v>299</v>
      </c>
      <c r="N489" t="s">
        <v>300</v>
      </c>
      <c r="O489">
        <v>7999</v>
      </c>
      <c r="P489" t="s">
        <v>299</v>
      </c>
      <c r="Q489" t="s">
        <v>300</v>
      </c>
      <c r="R489" t="s">
        <v>326</v>
      </c>
      <c r="S489" s="43">
        <v>-3805.4</v>
      </c>
      <c r="U489" s="43">
        <v>22</v>
      </c>
      <c r="IF489">
        <v>7999</v>
      </c>
      <c r="IG489" t="s">
        <v>299</v>
      </c>
      <c r="IH489" t="s">
        <v>292</v>
      </c>
      <c r="IK489">
        <v>-2</v>
      </c>
      <c r="IL489" t="s">
        <v>278</v>
      </c>
      <c r="IM489" t="s">
        <v>279</v>
      </c>
      <c r="IN489" t="s">
        <v>471</v>
      </c>
      <c r="IP489" t="s">
        <v>478</v>
      </c>
    </row>
    <row r="490" spans="1:250" x14ac:dyDescent="0.35">
      <c r="A490">
        <v>16653</v>
      </c>
      <c r="B490">
        <v>-922729984</v>
      </c>
      <c r="C490">
        <v>1837</v>
      </c>
      <c r="D490" t="s">
        <v>272</v>
      </c>
      <c r="E490" t="s">
        <v>273</v>
      </c>
      <c r="F490">
        <v>7057</v>
      </c>
      <c r="G490" t="s">
        <v>290</v>
      </c>
      <c r="H490" t="s">
        <v>291</v>
      </c>
      <c r="I490">
        <v>523</v>
      </c>
      <c r="J490" t="s">
        <v>537</v>
      </c>
      <c r="K490" t="s">
        <v>538</v>
      </c>
      <c r="L490">
        <v>7999</v>
      </c>
      <c r="M490" t="s">
        <v>299</v>
      </c>
      <c r="N490" t="s">
        <v>300</v>
      </c>
      <c r="O490">
        <v>7999</v>
      </c>
      <c r="P490" t="s">
        <v>299</v>
      </c>
      <c r="Q490" t="s">
        <v>300</v>
      </c>
      <c r="R490" t="s">
        <v>326</v>
      </c>
      <c r="S490" s="43">
        <v>-7610.3834999999999</v>
      </c>
      <c r="U490" s="43">
        <v>22</v>
      </c>
      <c r="IF490">
        <v>7999</v>
      </c>
      <c r="IG490" t="s">
        <v>299</v>
      </c>
      <c r="IH490" t="s">
        <v>292</v>
      </c>
      <c r="IK490">
        <v>-2</v>
      </c>
      <c r="IL490" t="s">
        <v>278</v>
      </c>
      <c r="IM490" t="s">
        <v>279</v>
      </c>
      <c r="IN490" t="s">
        <v>471</v>
      </c>
      <c r="IP490" t="s">
        <v>478</v>
      </c>
    </row>
    <row r="491" spans="1:250" x14ac:dyDescent="0.35">
      <c r="A491">
        <v>16654</v>
      </c>
      <c r="B491">
        <v>-922729984</v>
      </c>
      <c r="C491">
        <v>1837</v>
      </c>
      <c r="D491" t="s">
        <v>272</v>
      </c>
      <c r="E491" t="s">
        <v>273</v>
      </c>
      <c r="F491">
        <v>7057</v>
      </c>
      <c r="G491" t="s">
        <v>290</v>
      </c>
      <c r="H491" t="s">
        <v>291</v>
      </c>
      <c r="I491">
        <v>521</v>
      </c>
      <c r="J491" t="s">
        <v>539</v>
      </c>
      <c r="K491" t="s">
        <v>540</v>
      </c>
      <c r="L491">
        <v>7999</v>
      </c>
      <c r="M491" t="s">
        <v>299</v>
      </c>
      <c r="N491" t="s">
        <v>300</v>
      </c>
      <c r="O491">
        <v>7999</v>
      </c>
      <c r="P491" t="s">
        <v>299</v>
      </c>
      <c r="Q491" t="s">
        <v>300</v>
      </c>
      <c r="R491" t="s">
        <v>326</v>
      </c>
      <c r="S491" s="43">
        <v>-3805.4</v>
      </c>
      <c r="U491" s="43">
        <v>22</v>
      </c>
      <c r="IF491">
        <v>7999</v>
      </c>
      <c r="IG491" t="s">
        <v>299</v>
      </c>
      <c r="IH491" t="s">
        <v>292</v>
      </c>
      <c r="IK491">
        <v>-2</v>
      </c>
      <c r="IL491" t="s">
        <v>278</v>
      </c>
      <c r="IM491" t="s">
        <v>279</v>
      </c>
      <c r="IN491" t="s">
        <v>471</v>
      </c>
      <c r="IP491" t="s">
        <v>478</v>
      </c>
    </row>
    <row r="492" spans="1:250" x14ac:dyDescent="0.35">
      <c r="A492">
        <v>16655</v>
      </c>
      <c r="B492">
        <v>-922729984</v>
      </c>
      <c r="C492">
        <v>1837</v>
      </c>
      <c r="D492" t="s">
        <v>272</v>
      </c>
      <c r="E492" t="s">
        <v>273</v>
      </c>
      <c r="F492">
        <v>7057</v>
      </c>
      <c r="G492" t="s">
        <v>290</v>
      </c>
      <c r="H492" t="s">
        <v>291</v>
      </c>
      <c r="I492">
        <v>519</v>
      </c>
      <c r="J492" t="s">
        <v>541</v>
      </c>
      <c r="K492" t="s">
        <v>542</v>
      </c>
      <c r="L492">
        <v>7999</v>
      </c>
      <c r="M492" t="s">
        <v>299</v>
      </c>
      <c r="N492" t="s">
        <v>300</v>
      </c>
      <c r="O492">
        <v>7999</v>
      </c>
      <c r="P492" t="s">
        <v>299</v>
      </c>
      <c r="Q492" t="s">
        <v>300</v>
      </c>
      <c r="R492" t="s">
        <v>326</v>
      </c>
      <c r="S492" s="43">
        <v>-3805.41</v>
      </c>
      <c r="U492" s="43">
        <v>22</v>
      </c>
      <c r="IF492">
        <v>7999</v>
      </c>
      <c r="IG492" t="s">
        <v>299</v>
      </c>
      <c r="IH492" t="s">
        <v>292</v>
      </c>
      <c r="IK492">
        <v>-2</v>
      </c>
      <c r="IL492" t="s">
        <v>278</v>
      </c>
      <c r="IM492" t="s">
        <v>279</v>
      </c>
      <c r="IN492" t="s">
        <v>471</v>
      </c>
      <c r="IP492" t="s">
        <v>478</v>
      </c>
    </row>
    <row r="493" spans="1:250" x14ac:dyDescent="0.35">
      <c r="A493">
        <v>16656</v>
      </c>
      <c r="B493">
        <v>-922729984</v>
      </c>
      <c r="C493">
        <v>1837</v>
      </c>
      <c r="D493" t="s">
        <v>272</v>
      </c>
      <c r="E493" t="s">
        <v>273</v>
      </c>
      <c r="F493">
        <v>7057</v>
      </c>
      <c r="G493" t="s">
        <v>290</v>
      </c>
      <c r="H493" t="s">
        <v>291</v>
      </c>
      <c r="I493">
        <v>515</v>
      </c>
      <c r="J493" t="s">
        <v>543</v>
      </c>
      <c r="K493" t="s">
        <v>544</v>
      </c>
      <c r="L493">
        <v>7999</v>
      </c>
      <c r="M493" t="s">
        <v>299</v>
      </c>
      <c r="N493" t="s">
        <v>300</v>
      </c>
      <c r="O493">
        <v>7999</v>
      </c>
      <c r="P493" t="s">
        <v>299</v>
      </c>
      <c r="Q493" t="s">
        <v>300</v>
      </c>
      <c r="R493" t="s">
        <v>326</v>
      </c>
      <c r="S493" s="43">
        <v>-8154.4156999999996</v>
      </c>
      <c r="U493" s="43">
        <v>22</v>
      </c>
      <c r="IF493">
        <v>7999</v>
      </c>
      <c r="IG493" t="s">
        <v>299</v>
      </c>
      <c r="IH493" t="s">
        <v>292</v>
      </c>
      <c r="IK493">
        <v>-2</v>
      </c>
      <c r="IL493" t="s">
        <v>278</v>
      </c>
      <c r="IM493" t="s">
        <v>279</v>
      </c>
      <c r="IN493" t="s">
        <v>471</v>
      </c>
      <c r="IP493" t="s">
        <v>478</v>
      </c>
    </row>
    <row r="494" spans="1:250" x14ac:dyDescent="0.35">
      <c r="A494">
        <v>16657</v>
      </c>
      <c r="B494">
        <v>-922729984</v>
      </c>
      <c r="C494">
        <v>1837</v>
      </c>
      <c r="D494" t="s">
        <v>272</v>
      </c>
      <c r="E494" t="s">
        <v>273</v>
      </c>
      <c r="F494">
        <v>19011</v>
      </c>
      <c r="G494" t="s">
        <v>318</v>
      </c>
      <c r="H494" t="s">
        <v>319</v>
      </c>
      <c r="I494">
        <v>515</v>
      </c>
      <c r="J494" t="s">
        <v>543</v>
      </c>
      <c r="K494" t="s">
        <v>544</v>
      </c>
      <c r="L494">
        <v>12391</v>
      </c>
      <c r="M494" t="s">
        <v>303</v>
      </c>
      <c r="N494" t="s">
        <v>304</v>
      </c>
      <c r="O494">
        <v>12391</v>
      </c>
      <c r="P494" t="s">
        <v>303</v>
      </c>
      <c r="Q494" t="s">
        <v>304</v>
      </c>
      <c r="R494" t="s">
        <v>326</v>
      </c>
      <c r="S494" s="43">
        <v>-11209.8</v>
      </c>
      <c r="U494" s="43">
        <v>22</v>
      </c>
      <c r="IF494">
        <v>12391</v>
      </c>
      <c r="IG494" t="s">
        <v>303</v>
      </c>
      <c r="IH494" t="s">
        <v>322</v>
      </c>
      <c r="IK494">
        <v>-2</v>
      </c>
      <c r="IL494" t="s">
        <v>278</v>
      </c>
      <c r="IM494" t="s">
        <v>279</v>
      </c>
      <c r="IN494" t="s">
        <v>484</v>
      </c>
      <c r="IP494" t="s">
        <v>511</v>
      </c>
    </row>
    <row r="495" spans="1:250" x14ac:dyDescent="0.35">
      <c r="A495">
        <v>16658</v>
      </c>
      <c r="B495">
        <v>-922729984</v>
      </c>
      <c r="C495">
        <v>1837</v>
      </c>
      <c r="D495" t="s">
        <v>272</v>
      </c>
      <c r="E495" t="s">
        <v>273</v>
      </c>
      <c r="F495">
        <v>19011</v>
      </c>
      <c r="G495" t="s">
        <v>318</v>
      </c>
      <c r="H495" t="s">
        <v>319</v>
      </c>
      <c r="I495">
        <v>513</v>
      </c>
      <c r="J495" t="s">
        <v>545</v>
      </c>
      <c r="K495" t="s">
        <v>546</v>
      </c>
      <c r="L495">
        <v>12391</v>
      </c>
      <c r="M495" t="s">
        <v>303</v>
      </c>
      <c r="N495" t="s">
        <v>304</v>
      </c>
      <c r="O495">
        <v>12391</v>
      </c>
      <c r="P495" t="s">
        <v>303</v>
      </c>
      <c r="Q495" t="s">
        <v>304</v>
      </c>
      <c r="R495" t="s">
        <v>326</v>
      </c>
      <c r="S495" s="43">
        <v>-9715.16</v>
      </c>
      <c r="U495" s="43">
        <v>22</v>
      </c>
      <c r="IF495">
        <v>12391</v>
      </c>
      <c r="IG495" t="s">
        <v>303</v>
      </c>
      <c r="IH495" t="s">
        <v>322</v>
      </c>
      <c r="IK495">
        <v>-2</v>
      </c>
      <c r="IL495" t="s">
        <v>278</v>
      </c>
      <c r="IM495" t="s">
        <v>279</v>
      </c>
      <c r="IN495" t="s">
        <v>484</v>
      </c>
      <c r="IP495" t="s">
        <v>511</v>
      </c>
    </row>
    <row r="496" spans="1:250" x14ac:dyDescent="0.35">
      <c r="A496">
        <v>16659</v>
      </c>
      <c r="B496">
        <v>-922729984</v>
      </c>
      <c r="C496">
        <v>1837</v>
      </c>
      <c r="D496" t="s">
        <v>272</v>
      </c>
      <c r="E496" t="s">
        <v>273</v>
      </c>
      <c r="F496">
        <v>19011</v>
      </c>
      <c r="G496" t="s">
        <v>318</v>
      </c>
      <c r="H496" t="s">
        <v>319</v>
      </c>
      <c r="I496">
        <v>509</v>
      </c>
      <c r="J496" t="s">
        <v>547</v>
      </c>
      <c r="K496" t="s">
        <v>548</v>
      </c>
      <c r="L496">
        <v>12391</v>
      </c>
      <c r="M496" t="s">
        <v>303</v>
      </c>
      <c r="N496" t="s">
        <v>304</v>
      </c>
      <c r="O496">
        <v>12391</v>
      </c>
      <c r="P496" t="s">
        <v>303</v>
      </c>
      <c r="Q496" t="s">
        <v>304</v>
      </c>
      <c r="R496" t="s">
        <v>326</v>
      </c>
      <c r="S496" s="43">
        <v>-5145.0200000000004</v>
      </c>
      <c r="U496" s="43">
        <v>22</v>
      </c>
      <c r="IF496">
        <v>12391</v>
      </c>
      <c r="IG496" t="s">
        <v>303</v>
      </c>
      <c r="IH496" t="s">
        <v>322</v>
      </c>
      <c r="IK496">
        <v>-2</v>
      </c>
      <c r="IL496" t="s">
        <v>278</v>
      </c>
      <c r="IM496" t="s">
        <v>279</v>
      </c>
      <c r="IN496" t="s">
        <v>484</v>
      </c>
      <c r="IP496" t="s">
        <v>511</v>
      </c>
    </row>
    <row r="497" spans="1:250" x14ac:dyDescent="0.35">
      <c r="A497">
        <v>16660</v>
      </c>
      <c r="B497">
        <v>-922729984</v>
      </c>
      <c r="C497">
        <v>1837</v>
      </c>
      <c r="D497" t="s">
        <v>272</v>
      </c>
      <c r="E497" t="s">
        <v>273</v>
      </c>
      <c r="F497">
        <v>19011</v>
      </c>
      <c r="G497" t="s">
        <v>318</v>
      </c>
      <c r="H497" t="s">
        <v>319</v>
      </c>
      <c r="I497">
        <v>507</v>
      </c>
      <c r="J497" t="s">
        <v>549</v>
      </c>
      <c r="K497" t="s">
        <v>550</v>
      </c>
      <c r="L497">
        <v>12391</v>
      </c>
      <c r="M497" t="s">
        <v>303</v>
      </c>
      <c r="N497" t="s">
        <v>304</v>
      </c>
      <c r="O497">
        <v>12391</v>
      </c>
      <c r="P497" t="s">
        <v>303</v>
      </c>
      <c r="Q497" t="s">
        <v>304</v>
      </c>
      <c r="R497" t="s">
        <v>326</v>
      </c>
      <c r="S497" s="43">
        <v>-8085.02</v>
      </c>
      <c r="U497" s="43">
        <v>22</v>
      </c>
      <c r="IF497">
        <v>12391</v>
      </c>
      <c r="IG497" t="s">
        <v>303</v>
      </c>
      <c r="IH497" t="s">
        <v>322</v>
      </c>
      <c r="IK497">
        <v>-2</v>
      </c>
      <c r="IL497" t="s">
        <v>278</v>
      </c>
      <c r="IM497" t="s">
        <v>279</v>
      </c>
      <c r="IN497" t="s">
        <v>484</v>
      </c>
      <c r="IP497" t="s">
        <v>511</v>
      </c>
    </row>
    <row r="498" spans="1:250" x14ac:dyDescent="0.35">
      <c r="A498">
        <v>16661</v>
      </c>
      <c r="B498">
        <v>-922729984</v>
      </c>
      <c r="C498">
        <v>1837</v>
      </c>
      <c r="D498" t="s">
        <v>272</v>
      </c>
      <c r="E498" t="s">
        <v>273</v>
      </c>
      <c r="F498">
        <v>7057</v>
      </c>
      <c r="G498" t="s">
        <v>290</v>
      </c>
      <c r="H498" t="s">
        <v>291</v>
      </c>
      <c r="I498">
        <v>509</v>
      </c>
      <c r="J498" t="s">
        <v>547</v>
      </c>
      <c r="K498" t="s">
        <v>548</v>
      </c>
      <c r="L498">
        <v>12390</v>
      </c>
      <c r="M498" t="s">
        <v>301</v>
      </c>
      <c r="N498" t="s">
        <v>302</v>
      </c>
      <c r="O498">
        <v>12390</v>
      </c>
      <c r="P498" t="s">
        <v>301</v>
      </c>
      <c r="Q498" t="s">
        <v>302</v>
      </c>
      <c r="R498" t="s">
        <v>326</v>
      </c>
      <c r="S498" s="43">
        <v>0</v>
      </c>
      <c r="U498" s="43">
        <v>22</v>
      </c>
      <c r="IF498">
        <v>12390</v>
      </c>
      <c r="IG498" t="s">
        <v>301</v>
      </c>
      <c r="IH498" t="s">
        <v>292</v>
      </c>
      <c r="IK498">
        <v>-2</v>
      </c>
      <c r="IL498" t="s">
        <v>278</v>
      </c>
      <c r="IM498" t="s">
        <v>279</v>
      </c>
      <c r="IN498" t="s">
        <v>471</v>
      </c>
      <c r="IP498" t="s">
        <v>479</v>
      </c>
    </row>
    <row r="499" spans="1:250" x14ac:dyDescent="0.35">
      <c r="A499">
        <v>16662</v>
      </c>
      <c r="B499">
        <v>-922729984</v>
      </c>
      <c r="C499">
        <v>1837</v>
      </c>
      <c r="D499" t="s">
        <v>272</v>
      </c>
      <c r="E499" t="s">
        <v>273</v>
      </c>
      <c r="F499">
        <v>7057</v>
      </c>
      <c r="G499" t="s">
        <v>290</v>
      </c>
      <c r="H499" t="s">
        <v>291</v>
      </c>
      <c r="I499">
        <v>507</v>
      </c>
      <c r="J499" t="s">
        <v>549</v>
      </c>
      <c r="K499" t="s">
        <v>550</v>
      </c>
      <c r="L499">
        <v>12390</v>
      </c>
      <c r="M499" t="s">
        <v>301</v>
      </c>
      <c r="N499" t="s">
        <v>302</v>
      </c>
      <c r="O499">
        <v>12390</v>
      </c>
      <c r="P499" t="s">
        <v>301</v>
      </c>
      <c r="Q499" t="s">
        <v>302</v>
      </c>
      <c r="R499" t="s">
        <v>326</v>
      </c>
      <c r="S499" s="43">
        <v>-1510.14</v>
      </c>
      <c r="U499" s="43">
        <v>22</v>
      </c>
      <c r="IF499">
        <v>12390</v>
      </c>
      <c r="IG499" t="s">
        <v>301</v>
      </c>
      <c r="IH499" t="s">
        <v>292</v>
      </c>
      <c r="IK499">
        <v>-2</v>
      </c>
      <c r="IL499" t="s">
        <v>278</v>
      </c>
      <c r="IM499" t="s">
        <v>279</v>
      </c>
      <c r="IN499" t="s">
        <v>471</v>
      </c>
      <c r="IP499" t="s">
        <v>479</v>
      </c>
    </row>
    <row r="500" spans="1:250" x14ac:dyDescent="0.35">
      <c r="A500">
        <v>16663</v>
      </c>
      <c r="B500">
        <v>-922729984</v>
      </c>
      <c r="C500">
        <v>1837</v>
      </c>
      <c r="D500" t="s">
        <v>272</v>
      </c>
      <c r="E500" t="s">
        <v>273</v>
      </c>
      <c r="F500">
        <v>1848</v>
      </c>
      <c r="G500" t="s">
        <v>285</v>
      </c>
      <c r="H500" t="s">
        <v>273</v>
      </c>
      <c r="I500">
        <v>507</v>
      </c>
      <c r="J500" t="s">
        <v>549</v>
      </c>
      <c r="K500" t="s">
        <v>550</v>
      </c>
      <c r="L500">
        <v>12392</v>
      </c>
      <c r="M500" t="s">
        <v>305</v>
      </c>
      <c r="N500" t="s">
        <v>306</v>
      </c>
      <c r="O500">
        <v>12392</v>
      </c>
      <c r="P500" t="s">
        <v>305</v>
      </c>
      <c r="Q500" t="s">
        <v>306</v>
      </c>
      <c r="R500" t="s">
        <v>326</v>
      </c>
      <c r="S500" s="43">
        <v>-450.27</v>
      </c>
      <c r="U500" s="43">
        <v>22</v>
      </c>
      <c r="IF500">
        <v>12392</v>
      </c>
      <c r="IG500" t="s">
        <v>305</v>
      </c>
      <c r="IH500" t="s">
        <v>287</v>
      </c>
      <c r="IK500">
        <v>-2</v>
      </c>
      <c r="IL500" t="s">
        <v>278</v>
      </c>
      <c r="IM500" t="s">
        <v>279</v>
      </c>
      <c r="IN500" t="s">
        <v>463</v>
      </c>
      <c r="IP500" t="s">
        <v>480</v>
      </c>
    </row>
    <row r="501" spans="1:250" x14ac:dyDescent="0.35">
      <c r="A501">
        <v>16664</v>
      </c>
      <c r="B501">
        <v>-922729984</v>
      </c>
      <c r="C501">
        <v>1837</v>
      </c>
      <c r="D501" t="s">
        <v>272</v>
      </c>
      <c r="E501" t="s">
        <v>273</v>
      </c>
      <c r="F501">
        <v>19011</v>
      </c>
      <c r="G501" t="s">
        <v>318</v>
      </c>
      <c r="H501" t="s">
        <v>319</v>
      </c>
      <c r="I501">
        <v>528</v>
      </c>
      <c r="J501" t="s">
        <v>531</v>
      </c>
      <c r="K501" t="s">
        <v>532</v>
      </c>
      <c r="L501">
        <v>12391</v>
      </c>
      <c r="M501" t="s">
        <v>303</v>
      </c>
      <c r="N501" t="s">
        <v>304</v>
      </c>
      <c r="O501">
        <v>12391</v>
      </c>
      <c r="P501" t="s">
        <v>303</v>
      </c>
      <c r="Q501" t="s">
        <v>304</v>
      </c>
      <c r="R501" t="s">
        <v>326</v>
      </c>
      <c r="S501" s="43">
        <v>-8098.33</v>
      </c>
      <c r="U501" s="43">
        <v>22</v>
      </c>
      <c r="IF501">
        <v>12391</v>
      </c>
      <c r="IG501" t="s">
        <v>303</v>
      </c>
      <c r="IH501" t="s">
        <v>322</v>
      </c>
      <c r="IK501">
        <v>-2</v>
      </c>
      <c r="IL501" t="s">
        <v>278</v>
      </c>
      <c r="IM501" t="s">
        <v>279</v>
      </c>
      <c r="IN501" t="s">
        <v>484</v>
      </c>
      <c r="IP501" t="s">
        <v>511</v>
      </c>
    </row>
    <row r="502" spans="1:250" x14ac:dyDescent="0.35">
      <c r="A502">
        <v>16665</v>
      </c>
      <c r="B502">
        <v>-922729984</v>
      </c>
      <c r="C502">
        <v>1837</v>
      </c>
      <c r="D502" t="s">
        <v>272</v>
      </c>
      <c r="E502" t="s">
        <v>273</v>
      </c>
      <c r="F502">
        <v>19011</v>
      </c>
      <c r="G502" t="s">
        <v>318</v>
      </c>
      <c r="H502" t="s">
        <v>319</v>
      </c>
      <c r="I502">
        <v>527</v>
      </c>
      <c r="J502" t="s">
        <v>535</v>
      </c>
      <c r="K502" t="s">
        <v>536</v>
      </c>
      <c r="L502">
        <v>12391</v>
      </c>
      <c r="M502" t="s">
        <v>303</v>
      </c>
      <c r="N502" t="s">
        <v>304</v>
      </c>
      <c r="O502">
        <v>12391</v>
      </c>
      <c r="P502" t="s">
        <v>303</v>
      </c>
      <c r="Q502" t="s">
        <v>304</v>
      </c>
      <c r="R502" t="s">
        <v>326</v>
      </c>
      <c r="S502" s="43">
        <v>-5231.2299999999996</v>
      </c>
      <c r="U502" s="43">
        <v>22</v>
      </c>
      <c r="IF502">
        <v>12391</v>
      </c>
      <c r="IG502" t="s">
        <v>303</v>
      </c>
      <c r="IH502" t="s">
        <v>322</v>
      </c>
      <c r="IK502">
        <v>-2</v>
      </c>
      <c r="IL502" t="s">
        <v>278</v>
      </c>
      <c r="IM502" t="s">
        <v>279</v>
      </c>
      <c r="IN502" t="s">
        <v>484</v>
      </c>
      <c r="IP502" t="s">
        <v>511</v>
      </c>
    </row>
    <row r="503" spans="1:250" x14ac:dyDescent="0.35">
      <c r="A503">
        <v>16666</v>
      </c>
      <c r="B503">
        <v>-922729984</v>
      </c>
      <c r="C503">
        <v>1837</v>
      </c>
      <c r="D503" t="s">
        <v>272</v>
      </c>
      <c r="E503" t="s">
        <v>273</v>
      </c>
      <c r="F503">
        <v>19011</v>
      </c>
      <c r="G503" t="s">
        <v>318</v>
      </c>
      <c r="H503" t="s">
        <v>319</v>
      </c>
      <c r="I503">
        <v>523</v>
      </c>
      <c r="J503" t="s">
        <v>537</v>
      </c>
      <c r="K503" t="s">
        <v>538</v>
      </c>
      <c r="L503">
        <v>12391</v>
      </c>
      <c r="M503" t="s">
        <v>303</v>
      </c>
      <c r="N503" t="s">
        <v>304</v>
      </c>
      <c r="O503">
        <v>12391</v>
      </c>
      <c r="P503" t="s">
        <v>303</v>
      </c>
      <c r="Q503" t="s">
        <v>304</v>
      </c>
      <c r="R503" t="s">
        <v>326</v>
      </c>
      <c r="S503" s="43">
        <v>-10462.42</v>
      </c>
      <c r="U503" s="43">
        <v>22</v>
      </c>
      <c r="IF503">
        <v>12391</v>
      </c>
      <c r="IG503" t="s">
        <v>303</v>
      </c>
      <c r="IH503" t="s">
        <v>322</v>
      </c>
      <c r="IK503">
        <v>-2</v>
      </c>
      <c r="IL503" t="s">
        <v>278</v>
      </c>
      <c r="IM503" t="s">
        <v>279</v>
      </c>
      <c r="IN503" t="s">
        <v>484</v>
      </c>
      <c r="IP503" t="s">
        <v>511</v>
      </c>
    </row>
    <row r="504" spans="1:250" x14ac:dyDescent="0.35">
      <c r="A504">
        <v>16667</v>
      </c>
      <c r="B504">
        <v>-922729984</v>
      </c>
      <c r="C504">
        <v>1837</v>
      </c>
      <c r="D504" t="s">
        <v>272</v>
      </c>
      <c r="E504" t="s">
        <v>273</v>
      </c>
      <c r="F504">
        <v>19011</v>
      </c>
      <c r="G504" t="s">
        <v>318</v>
      </c>
      <c r="H504" t="s">
        <v>319</v>
      </c>
      <c r="I504">
        <v>521</v>
      </c>
      <c r="J504" t="s">
        <v>539</v>
      </c>
      <c r="K504" t="s">
        <v>540</v>
      </c>
      <c r="L504">
        <v>12391</v>
      </c>
      <c r="M504" t="s">
        <v>303</v>
      </c>
      <c r="N504" t="s">
        <v>304</v>
      </c>
      <c r="O504">
        <v>12391</v>
      </c>
      <c r="P504" t="s">
        <v>303</v>
      </c>
      <c r="Q504" t="s">
        <v>304</v>
      </c>
      <c r="R504" t="s">
        <v>326</v>
      </c>
      <c r="S504" s="43">
        <v>-5231.25</v>
      </c>
      <c r="U504" s="43">
        <v>22</v>
      </c>
      <c r="IF504">
        <v>12391</v>
      </c>
      <c r="IG504" t="s">
        <v>303</v>
      </c>
      <c r="IH504" t="s">
        <v>322</v>
      </c>
      <c r="IK504">
        <v>-2</v>
      </c>
      <c r="IL504" t="s">
        <v>278</v>
      </c>
      <c r="IM504" t="s">
        <v>279</v>
      </c>
      <c r="IN504" t="s">
        <v>484</v>
      </c>
      <c r="IP504" t="s">
        <v>511</v>
      </c>
    </row>
    <row r="505" spans="1:250" x14ac:dyDescent="0.35">
      <c r="A505">
        <v>16668</v>
      </c>
      <c r="B505">
        <v>-922729984</v>
      </c>
      <c r="C505">
        <v>1837</v>
      </c>
      <c r="D505" t="s">
        <v>272</v>
      </c>
      <c r="E505" t="s">
        <v>273</v>
      </c>
      <c r="F505">
        <v>19011</v>
      </c>
      <c r="G505" t="s">
        <v>318</v>
      </c>
      <c r="H505" t="s">
        <v>319</v>
      </c>
      <c r="I505">
        <v>519</v>
      </c>
      <c r="J505" t="s">
        <v>541</v>
      </c>
      <c r="K505" t="s">
        <v>542</v>
      </c>
      <c r="L505">
        <v>12391</v>
      </c>
      <c r="M505" t="s">
        <v>303</v>
      </c>
      <c r="N505" t="s">
        <v>304</v>
      </c>
      <c r="O505">
        <v>12391</v>
      </c>
      <c r="P505" t="s">
        <v>303</v>
      </c>
      <c r="Q505" t="s">
        <v>304</v>
      </c>
      <c r="R505" t="s">
        <v>326</v>
      </c>
      <c r="S505" s="43">
        <v>-5231.25</v>
      </c>
      <c r="U505" s="43">
        <v>22</v>
      </c>
      <c r="IF505">
        <v>12391</v>
      </c>
      <c r="IG505" t="s">
        <v>303</v>
      </c>
      <c r="IH505" t="s">
        <v>322</v>
      </c>
      <c r="IK505">
        <v>-2</v>
      </c>
      <c r="IL505" t="s">
        <v>278</v>
      </c>
      <c r="IM505" t="s">
        <v>279</v>
      </c>
      <c r="IN505" t="s">
        <v>484</v>
      </c>
      <c r="IP505" t="s">
        <v>511</v>
      </c>
    </row>
    <row r="506" spans="1:250" x14ac:dyDescent="0.35">
      <c r="A506">
        <v>16669</v>
      </c>
      <c r="B506">
        <v>-922729984</v>
      </c>
      <c r="C506">
        <v>1837</v>
      </c>
      <c r="D506" t="s">
        <v>272</v>
      </c>
      <c r="E506" t="s">
        <v>273</v>
      </c>
      <c r="F506">
        <v>1848</v>
      </c>
      <c r="G506" t="s">
        <v>285</v>
      </c>
      <c r="H506" t="s">
        <v>273</v>
      </c>
      <c r="I506">
        <v>523</v>
      </c>
      <c r="J506" t="s">
        <v>537</v>
      </c>
      <c r="K506" t="s">
        <v>538</v>
      </c>
      <c r="L506">
        <v>12392</v>
      </c>
      <c r="M506" t="s">
        <v>305</v>
      </c>
      <c r="N506" t="s">
        <v>306</v>
      </c>
      <c r="O506">
        <v>12392</v>
      </c>
      <c r="P506" t="s">
        <v>305</v>
      </c>
      <c r="Q506" t="s">
        <v>306</v>
      </c>
      <c r="R506" t="s">
        <v>326</v>
      </c>
      <c r="S506" s="43">
        <v>-578.95060000000001</v>
      </c>
      <c r="U506" s="43">
        <v>22</v>
      </c>
      <c r="IF506">
        <v>12392</v>
      </c>
      <c r="IG506" t="s">
        <v>305</v>
      </c>
      <c r="IH506" t="s">
        <v>287</v>
      </c>
      <c r="IK506">
        <v>-2</v>
      </c>
      <c r="IL506" t="s">
        <v>278</v>
      </c>
      <c r="IM506" t="s">
        <v>279</v>
      </c>
      <c r="IN506" t="s">
        <v>463</v>
      </c>
      <c r="IP506" t="s">
        <v>480</v>
      </c>
    </row>
    <row r="507" spans="1:250" x14ac:dyDescent="0.35">
      <c r="A507">
        <v>16670</v>
      </c>
      <c r="B507">
        <v>-922729984</v>
      </c>
      <c r="C507">
        <v>1837</v>
      </c>
      <c r="D507" t="s">
        <v>272</v>
      </c>
      <c r="E507" t="s">
        <v>273</v>
      </c>
      <c r="F507">
        <v>1848</v>
      </c>
      <c r="G507" t="s">
        <v>285</v>
      </c>
      <c r="H507" t="s">
        <v>273</v>
      </c>
      <c r="I507">
        <v>521</v>
      </c>
      <c r="J507" t="s">
        <v>539</v>
      </c>
      <c r="K507" t="s">
        <v>540</v>
      </c>
      <c r="L507">
        <v>12392</v>
      </c>
      <c r="M507" t="s">
        <v>305</v>
      </c>
      <c r="N507" t="s">
        <v>306</v>
      </c>
      <c r="O507">
        <v>12392</v>
      </c>
      <c r="P507" t="s">
        <v>305</v>
      </c>
      <c r="Q507" t="s">
        <v>306</v>
      </c>
      <c r="R507" t="s">
        <v>326</v>
      </c>
      <c r="S507" s="43">
        <v>-289.47000000000003</v>
      </c>
      <c r="U507" s="43">
        <v>22</v>
      </c>
      <c r="IF507">
        <v>12392</v>
      </c>
      <c r="IG507" t="s">
        <v>305</v>
      </c>
      <c r="IH507" t="s">
        <v>287</v>
      </c>
      <c r="IK507">
        <v>-2</v>
      </c>
      <c r="IL507" t="s">
        <v>278</v>
      </c>
      <c r="IM507" t="s">
        <v>279</v>
      </c>
      <c r="IN507" t="s">
        <v>463</v>
      </c>
      <c r="IP507" t="s">
        <v>480</v>
      </c>
    </row>
    <row r="508" spans="1:250" x14ac:dyDescent="0.35">
      <c r="A508">
        <v>16671</v>
      </c>
      <c r="B508">
        <v>-922729984</v>
      </c>
      <c r="C508">
        <v>1837</v>
      </c>
      <c r="D508" t="s">
        <v>272</v>
      </c>
      <c r="E508" t="s">
        <v>273</v>
      </c>
      <c r="F508">
        <v>1848</v>
      </c>
      <c r="G508" t="s">
        <v>285</v>
      </c>
      <c r="H508" t="s">
        <v>273</v>
      </c>
      <c r="I508">
        <v>519</v>
      </c>
      <c r="J508" t="s">
        <v>541</v>
      </c>
      <c r="K508" t="s">
        <v>542</v>
      </c>
      <c r="L508">
        <v>12392</v>
      </c>
      <c r="M508" t="s">
        <v>305</v>
      </c>
      <c r="N508" t="s">
        <v>306</v>
      </c>
      <c r="O508">
        <v>12392</v>
      </c>
      <c r="P508" t="s">
        <v>305</v>
      </c>
      <c r="Q508" t="s">
        <v>306</v>
      </c>
      <c r="R508" t="s">
        <v>326</v>
      </c>
      <c r="S508" s="43">
        <v>-289.47000000000003</v>
      </c>
      <c r="U508" s="43">
        <v>22</v>
      </c>
      <c r="IF508">
        <v>12392</v>
      </c>
      <c r="IG508" t="s">
        <v>305</v>
      </c>
      <c r="IH508" t="s">
        <v>287</v>
      </c>
      <c r="IK508">
        <v>-2</v>
      </c>
      <c r="IL508" t="s">
        <v>278</v>
      </c>
      <c r="IM508" t="s">
        <v>279</v>
      </c>
      <c r="IN508" t="s">
        <v>463</v>
      </c>
      <c r="IP508" t="s">
        <v>480</v>
      </c>
    </row>
    <row r="509" spans="1:250" x14ac:dyDescent="0.35">
      <c r="A509">
        <v>16672</v>
      </c>
      <c r="B509">
        <v>-922729984</v>
      </c>
      <c r="C509">
        <v>1837</v>
      </c>
      <c r="D509" t="s">
        <v>272</v>
      </c>
      <c r="E509" t="s">
        <v>273</v>
      </c>
      <c r="F509">
        <v>1848</v>
      </c>
      <c r="G509" t="s">
        <v>285</v>
      </c>
      <c r="H509" t="s">
        <v>273</v>
      </c>
      <c r="I509">
        <v>515</v>
      </c>
      <c r="J509" t="s">
        <v>543</v>
      </c>
      <c r="K509" t="s">
        <v>544</v>
      </c>
      <c r="L509">
        <v>12392</v>
      </c>
      <c r="M509" t="s">
        <v>305</v>
      </c>
      <c r="N509" t="s">
        <v>306</v>
      </c>
      <c r="O509">
        <v>12392</v>
      </c>
      <c r="P509" t="s">
        <v>305</v>
      </c>
      <c r="Q509" t="s">
        <v>306</v>
      </c>
      <c r="R509" t="s">
        <v>326</v>
      </c>
      <c r="S509" s="43">
        <v>-617.50009999999997</v>
      </c>
      <c r="U509" s="43">
        <v>22</v>
      </c>
      <c r="IF509">
        <v>12392</v>
      </c>
      <c r="IG509" t="s">
        <v>305</v>
      </c>
      <c r="IH509" t="s">
        <v>287</v>
      </c>
      <c r="IK509">
        <v>-2</v>
      </c>
      <c r="IL509" t="s">
        <v>278</v>
      </c>
      <c r="IM509" t="s">
        <v>279</v>
      </c>
      <c r="IN509" t="s">
        <v>463</v>
      </c>
      <c r="IP509" t="s">
        <v>480</v>
      </c>
    </row>
    <row r="510" spans="1:250" x14ac:dyDescent="0.35">
      <c r="A510">
        <v>16673</v>
      </c>
      <c r="B510">
        <v>-922729984</v>
      </c>
      <c r="C510">
        <v>1837</v>
      </c>
      <c r="D510" t="s">
        <v>272</v>
      </c>
      <c r="E510" t="s">
        <v>273</v>
      </c>
      <c r="F510">
        <v>1848</v>
      </c>
      <c r="G510" t="s">
        <v>285</v>
      </c>
      <c r="H510" t="s">
        <v>273</v>
      </c>
      <c r="I510">
        <v>513</v>
      </c>
      <c r="J510" t="s">
        <v>545</v>
      </c>
      <c r="K510" t="s">
        <v>546</v>
      </c>
      <c r="L510">
        <v>12392</v>
      </c>
      <c r="M510" t="s">
        <v>305</v>
      </c>
      <c r="N510" t="s">
        <v>306</v>
      </c>
      <c r="O510">
        <v>12392</v>
      </c>
      <c r="P510" t="s">
        <v>305</v>
      </c>
      <c r="Q510" t="s">
        <v>306</v>
      </c>
      <c r="R510" t="s">
        <v>326</v>
      </c>
      <c r="S510" s="43">
        <v>-535.16999999999996</v>
      </c>
      <c r="U510" s="43">
        <v>22</v>
      </c>
      <c r="IF510">
        <v>12392</v>
      </c>
      <c r="IG510" t="s">
        <v>305</v>
      </c>
      <c r="IH510" t="s">
        <v>287</v>
      </c>
      <c r="IK510">
        <v>-2</v>
      </c>
      <c r="IL510" t="s">
        <v>278</v>
      </c>
      <c r="IM510" t="s">
        <v>279</v>
      </c>
      <c r="IN510" t="s">
        <v>463</v>
      </c>
      <c r="IP510" t="s">
        <v>480</v>
      </c>
    </row>
    <row r="511" spans="1:250" x14ac:dyDescent="0.35">
      <c r="A511">
        <v>16674</v>
      </c>
      <c r="B511">
        <v>-922729984</v>
      </c>
      <c r="C511">
        <v>1837</v>
      </c>
      <c r="D511" t="s">
        <v>272</v>
      </c>
      <c r="E511" t="s">
        <v>273</v>
      </c>
      <c r="F511">
        <v>1848</v>
      </c>
      <c r="G511" t="s">
        <v>285</v>
      </c>
      <c r="H511" t="s">
        <v>273</v>
      </c>
      <c r="I511">
        <v>509</v>
      </c>
      <c r="J511" t="s">
        <v>547</v>
      </c>
      <c r="K511" t="s">
        <v>548</v>
      </c>
      <c r="L511">
        <v>12392</v>
      </c>
      <c r="M511" t="s">
        <v>305</v>
      </c>
      <c r="N511" t="s">
        <v>306</v>
      </c>
      <c r="O511">
        <v>12392</v>
      </c>
      <c r="P511" t="s">
        <v>305</v>
      </c>
      <c r="Q511" t="s">
        <v>306</v>
      </c>
      <c r="R511" t="s">
        <v>326</v>
      </c>
      <c r="S511" s="43">
        <v>-286.52999999999997</v>
      </c>
      <c r="U511" s="43">
        <v>22</v>
      </c>
      <c r="IF511">
        <v>12392</v>
      </c>
      <c r="IG511" t="s">
        <v>305</v>
      </c>
      <c r="IH511" t="s">
        <v>287</v>
      </c>
      <c r="IK511">
        <v>-2</v>
      </c>
      <c r="IL511" t="s">
        <v>278</v>
      </c>
      <c r="IM511" t="s">
        <v>279</v>
      </c>
      <c r="IN511" t="s">
        <v>463</v>
      </c>
      <c r="IP511" t="s">
        <v>480</v>
      </c>
    </row>
    <row r="512" spans="1:250" x14ac:dyDescent="0.35">
      <c r="A512">
        <v>16675</v>
      </c>
      <c r="B512">
        <v>-922729984</v>
      </c>
      <c r="C512">
        <v>1837</v>
      </c>
      <c r="D512" t="s">
        <v>272</v>
      </c>
      <c r="E512" t="s">
        <v>273</v>
      </c>
      <c r="F512">
        <v>1848</v>
      </c>
      <c r="G512" t="s">
        <v>285</v>
      </c>
      <c r="H512" t="s">
        <v>273</v>
      </c>
      <c r="I512">
        <v>515</v>
      </c>
      <c r="J512" t="s">
        <v>543</v>
      </c>
      <c r="K512" t="s">
        <v>544</v>
      </c>
      <c r="L512">
        <v>12394</v>
      </c>
      <c r="M512" t="s">
        <v>307</v>
      </c>
      <c r="N512" t="s">
        <v>308</v>
      </c>
      <c r="O512">
        <v>12394</v>
      </c>
      <c r="P512" t="s">
        <v>307</v>
      </c>
      <c r="Q512" t="s">
        <v>308</v>
      </c>
      <c r="R512" t="s">
        <v>326</v>
      </c>
      <c r="S512" s="43">
        <v>-22.23</v>
      </c>
      <c r="U512" s="43">
        <v>22</v>
      </c>
      <c r="IF512">
        <v>12394</v>
      </c>
      <c r="IG512" t="s">
        <v>307</v>
      </c>
      <c r="IH512" t="s">
        <v>287</v>
      </c>
      <c r="IK512">
        <v>-2</v>
      </c>
      <c r="IL512" t="s">
        <v>278</v>
      </c>
      <c r="IM512" t="s">
        <v>279</v>
      </c>
      <c r="IN512" t="s">
        <v>463</v>
      </c>
      <c r="IP512" t="s">
        <v>481</v>
      </c>
    </row>
    <row r="513" spans="1:250" x14ac:dyDescent="0.35">
      <c r="A513">
        <v>16676</v>
      </c>
      <c r="B513">
        <v>-922729984</v>
      </c>
      <c r="C513">
        <v>1837</v>
      </c>
      <c r="D513" t="s">
        <v>272</v>
      </c>
      <c r="E513" t="s">
        <v>273</v>
      </c>
      <c r="F513">
        <v>1848</v>
      </c>
      <c r="G513" t="s">
        <v>285</v>
      </c>
      <c r="H513" t="s">
        <v>273</v>
      </c>
      <c r="I513">
        <v>513</v>
      </c>
      <c r="J513" t="s">
        <v>545</v>
      </c>
      <c r="K513" t="s">
        <v>546</v>
      </c>
      <c r="L513">
        <v>12394</v>
      </c>
      <c r="M513" t="s">
        <v>307</v>
      </c>
      <c r="N513" t="s">
        <v>308</v>
      </c>
      <c r="O513">
        <v>12394</v>
      </c>
      <c r="P513" t="s">
        <v>307</v>
      </c>
      <c r="Q513" t="s">
        <v>308</v>
      </c>
      <c r="R513" t="s">
        <v>326</v>
      </c>
      <c r="S513" s="43">
        <v>-19.27</v>
      </c>
      <c r="U513" s="43">
        <v>22</v>
      </c>
      <c r="IF513">
        <v>12394</v>
      </c>
      <c r="IG513" t="s">
        <v>307</v>
      </c>
      <c r="IH513" t="s">
        <v>287</v>
      </c>
      <c r="IK513">
        <v>-2</v>
      </c>
      <c r="IL513" t="s">
        <v>278</v>
      </c>
      <c r="IM513" t="s">
        <v>279</v>
      </c>
      <c r="IN513" t="s">
        <v>463</v>
      </c>
      <c r="IP513" t="s">
        <v>481</v>
      </c>
    </row>
    <row r="514" spans="1:250" x14ac:dyDescent="0.35">
      <c r="A514">
        <v>16677</v>
      </c>
      <c r="B514">
        <v>-922729984</v>
      </c>
      <c r="C514">
        <v>1837</v>
      </c>
      <c r="D514" t="s">
        <v>272</v>
      </c>
      <c r="E514" t="s">
        <v>273</v>
      </c>
      <c r="F514">
        <v>1848</v>
      </c>
      <c r="G514" t="s">
        <v>285</v>
      </c>
      <c r="H514" t="s">
        <v>273</v>
      </c>
      <c r="I514">
        <v>509</v>
      </c>
      <c r="J514" t="s">
        <v>547</v>
      </c>
      <c r="K514" t="s">
        <v>548</v>
      </c>
      <c r="L514">
        <v>12394</v>
      </c>
      <c r="M514" t="s">
        <v>307</v>
      </c>
      <c r="N514" t="s">
        <v>308</v>
      </c>
      <c r="O514">
        <v>12394</v>
      </c>
      <c r="P514" t="s">
        <v>307</v>
      </c>
      <c r="Q514" t="s">
        <v>308</v>
      </c>
      <c r="R514" t="s">
        <v>326</v>
      </c>
      <c r="S514" s="43">
        <v>-10.32</v>
      </c>
      <c r="U514" s="43">
        <v>22</v>
      </c>
      <c r="IF514">
        <v>12394</v>
      </c>
      <c r="IG514" t="s">
        <v>307</v>
      </c>
      <c r="IH514" t="s">
        <v>287</v>
      </c>
      <c r="IK514">
        <v>-2</v>
      </c>
      <c r="IL514" t="s">
        <v>278</v>
      </c>
      <c r="IM514" t="s">
        <v>279</v>
      </c>
      <c r="IN514" t="s">
        <v>463</v>
      </c>
      <c r="IP514" t="s">
        <v>481</v>
      </c>
    </row>
    <row r="515" spans="1:250" x14ac:dyDescent="0.35">
      <c r="A515">
        <v>16678</v>
      </c>
      <c r="B515">
        <v>-922729984</v>
      </c>
      <c r="C515">
        <v>1837</v>
      </c>
      <c r="D515" t="s">
        <v>272</v>
      </c>
      <c r="E515" t="s">
        <v>273</v>
      </c>
      <c r="F515">
        <v>1848</v>
      </c>
      <c r="G515" t="s">
        <v>285</v>
      </c>
      <c r="H515" t="s">
        <v>273</v>
      </c>
      <c r="I515">
        <v>507</v>
      </c>
      <c r="J515" t="s">
        <v>549</v>
      </c>
      <c r="K515" t="s">
        <v>550</v>
      </c>
      <c r="L515">
        <v>12394</v>
      </c>
      <c r="M515" t="s">
        <v>307</v>
      </c>
      <c r="N515" t="s">
        <v>308</v>
      </c>
      <c r="O515">
        <v>12394</v>
      </c>
      <c r="P515" t="s">
        <v>307</v>
      </c>
      <c r="Q515" t="s">
        <v>308</v>
      </c>
      <c r="R515" t="s">
        <v>326</v>
      </c>
      <c r="S515" s="43">
        <v>-16.21</v>
      </c>
      <c r="U515" s="43">
        <v>22</v>
      </c>
      <c r="IF515">
        <v>12394</v>
      </c>
      <c r="IG515" t="s">
        <v>307</v>
      </c>
      <c r="IH515" t="s">
        <v>287</v>
      </c>
      <c r="IK515">
        <v>-2</v>
      </c>
      <c r="IL515" t="s">
        <v>278</v>
      </c>
      <c r="IM515" t="s">
        <v>279</v>
      </c>
      <c r="IN515" t="s">
        <v>463</v>
      </c>
      <c r="IP515" t="s">
        <v>481</v>
      </c>
    </row>
    <row r="516" spans="1:250" x14ac:dyDescent="0.35">
      <c r="A516">
        <v>16679</v>
      </c>
      <c r="B516">
        <v>-922729984</v>
      </c>
      <c r="C516">
        <v>1837</v>
      </c>
      <c r="D516" t="s">
        <v>272</v>
      </c>
      <c r="E516" t="s">
        <v>273</v>
      </c>
      <c r="F516">
        <v>1848</v>
      </c>
      <c r="G516" t="s">
        <v>285</v>
      </c>
      <c r="H516" t="s">
        <v>273</v>
      </c>
      <c r="I516">
        <v>528</v>
      </c>
      <c r="J516" t="s">
        <v>531</v>
      </c>
      <c r="K516" t="s">
        <v>532</v>
      </c>
      <c r="L516">
        <v>12392</v>
      </c>
      <c r="M516" t="s">
        <v>305</v>
      </c>
      <c r="N516" t="s">
        <v>306</v>
      </c>
      <c r="O516">
        <v>12392</v>
      </c>
      <c r="P516" t="s">
        <v>305</v>
      </c>
      <c r="Q516" t="s">
        <v>306</v>
      </c>
      <c r="R516" t="s">
        <v>326</v>
      </c>
      <c r="S516" s="43">
        <v>-410.31</v>
      </c>
      <c r="U516" s="43">
        <v>22</v>
      </c>
      <c r="IF516">
        <v>12392</v>
      </c>
      <c r="IG516" t="s">
        <v>305</v>
      </c>
      <c r="IH516" t="s">
        <v>287</v>
      </c>
      <c r="IK516">
        <v>-2</v>
      </c>
      <c r="IL516" t="s">
        <v>278</v>
      </c>
      <c r="IM516" t="s">
        <v>279</v>
      </c>
      <c r="IN516" t="s">
        <v>463</v>
      </c>
      <c r="IP516" t="s">
        <v>480</v>
      </c>
    </row>
    <row r="517" spans="1:250" x14ac:dyDescent="0.35">
      <c r="A517">
        <v>16680</v>
      </c>
      <c r="B517">
        <v>-922729984</v>
      </c>
      <c r="C517">
        <v>1837</v>
      </c>
      <c r="D517" t="s">
        <v>272</v>
      </c>
      <c r="E517" t="s">
        <v>273</v>
      </c>
      <c r="F517">
        <v>1848</v>
      </c>
      <c r="G517" t="s">
        <v>285</v>
      </c>
      <c r="H517" t="s">
        <v>273</v>
      </c>
      <c r="I517">
        <v>527</v>
      </c>
      <c r="J517" t="s">
        <v>535</v>
      </c>
      <c r="K517" t="s">
        <v>536</v>
      </c>
      <c r="L517">
        <v>12392</v>
      </c>
      <c r="M517" t="s">
        <v>305</v>
      </c>
      <c r="N517" t="s">
        <v>306</v>
      </c>
      <c r="O517">
        <v>12392</v>
      </c>
      <c r="P517" t="s">
        <v>305</v>
      </c>
      <c r="Q517" t="s">
        <v>306</v>
      </c>
      <c r="R517" t="s">
        <v>326</v>
      </c>
      <c r="S517" s="43">
        <v>-290.77999999999997</v>
      </c>
      <c r="U517" s="43">
        <v>22</v>
      </c>
      <c r="IF517">
        <v>12392</v>
      </c>
      <c r="IG517" t="s">
        <v>305</v>
      </c>
      <c r="IH517" t="s">
        <v>287</v>
      </c>
      <c r="IK517">
        <v>-2</v>
      </c>
      <c r="IL517" t="s">
        <v>278</v>
      </c>
      <c r="IM517" t="s">
        <v>279</v>
      </c>
      <c r="IN517" t="s">
        <v>463</v>
      </c>
      <c r="IP517" t="s">
        <v>480</v>
      </c>
    </row>
    <row r="518" spans="1:250" x14ac:dyDescent="0.35">
      <c r="A518">
        <v>16681</v>
      </c>
      <c r="B518">
        <v>-922729984</v>
      </c>
      <c r="C518">
        <v>1837</v>
      </c>
      <c r="D518" t="s">
        <v>272</v>
      </c>
      <c r="E518" t="s">
        <v>273</v>
      </c>
      <c r="F518">
        <v>13794</v>
      </c>
      <c r="G518" t="s">
        <v>274</v>
      </c>
      <c r="H518" t="s">
        <v>275</v>
      </c>
      <c r="I518">
        <v>507</v>
      </c>
      <c r="J518" t="s">
        <v>549</v>
      </c>
      <c r="K518" t="s">
        <v>550</v>
      </c>
      <c r="L518">
        <v>13917</v>
      </c>
      <c r="M518" t="s">
        <v>309</v>
      </c>
      <c r="N518" t="s">
        <v>310</v>
      </c>
      <c r="O518">
        <v>13917</v>
      </c>
      <c r="P518" t="s">
        <v>309</v>
      </c>
      <c r="Q518" t="s">
        <v>310</v>
      </c>
      <c r="R518" t="s">
        <v>326</v>
      </c>
      <c r="S518" s="43">
        <v>-6631.67</v>
      </c>
      <c r="U518" s="43">
        <v>22</v>
      </c>
      <c r="IF518">
        <v>13917</v>
      </c>
      <c r="IG518" t="s">
        <v>309</v>
      </c>
      <c r="IH518" t="s">
        <v>311</v>
      </c>
      <c r="IK518">
        <v>-2</v>
      </c>
      <c r="IL518" t="s">
        <v>278</v>
      </c>
      <c r="IM518" t="s">
        <v>279</v>
      </c>
      <c r="IN518" t="s">
        <v>468</v>
      </c>
      <c r="IP518" t="s">
        <v>482</v>
      </c>
    </row>
    <row r="519" spans="1:250" x14ac:dyDescent="0.35">
      <c r="A519">
        <v>16682</v>
      </c>
      <c r="B519">
        <v>-922729984</v>
      </c>
      <c r="C519">
        <v>1837</v>
      </c>
      <c r="D519" t="s">
        <v>272</v>
      </c>
      <c r="E519" t="s">
        <v>273</v>
      </c>
      <c r="F519">
        <v>1848</v>
      </c>
      <c r="G519" t="s">
        <v>285</v>
      </c>
      <c r="H519" t="s">
        <v>273</v>
      </c>
      <c r="I519">
        <v>528</v>
      </c>
      <c r="J519" t="s">
        <v>531</v>
      </c>
      <c r="K519" t="s">
        <v>532</v>
      </c>
      <c r="L519">
        <v>12394</v>
      </c>
      <c r="M519" t="s">
        <v>307</v>
      </c>
      <c r="N519" t="s">
        <v>308</v>
      </c>
      <c r="O519">
        <v>12394</v>
      </c>
      <c r="P519" t="s">
        <v>307</v>
      </c>
      <c r="Q519" t="s">
        <v>308</v>
      </c>
      <c r="R519" t="s">
        <v>326</v>
      </c>
      <c r="S519" s="43">
        <v>-14.77</v>
      </c>
      <c r="U519" s="43">
        <v>22</v>
      </c>
      <c r="IF519">
        <v>12394</v>
      </c>
      <c r="IG519" t="s">
        <v>307</v>
      </c>
      <c r="IH519" t="s">
        <v>287</v>
      </c>
      <c r="IK519">
        <v>-2</v>
      </c>
      <c r="IL519" t="s">
        <v>278</v>
      </c>
      <c r="IM519" t="s">
        <v>279</v>
      </c>
      <c r="IN519" t="s">
        <v>463</v>
      </c>
      <c r="IP519" t="s">
        <v>481</v>
      </c>
    </row>
    <row r="520" spans="1:250" x14ac:dyDescent="0.35">
      <c r="A520">
        <v>16683</v>
      </c>
      <c r="B520">
        <v>-922729984</v>
      </c>
      <c r="C520">
        <v>1837</v>
      </c>
      <c r="D520" t="s">
        <v>272</v>
      </c>
      <c r="E520" t="s">
        <v>273</v>
      </c>
      <c r="F520">
        <v>1848</v>
      </c>
      <c r="G520" t="s">
        <v>285</v>
      </c>
      <c r="H520" t="s">
        <v>273</v>
      </c>
      <c r="I520">
        <v>527</v>
      </c>
      <c r="J520" t="s">
        <v>535</v>
      </c>
      <c r="K520" t="s">
        <v>536</v>
      </c>
      <c r="L520">
        <v>12394</v>
      </c>
      <c r="M520" t="s">
        <v>307</v>
      </c>
      <c r="N520" t="s">
        <v>308</v>
      </c>
      <c r="O520">
        <v>12394</v>
      </c>
      <c r="P520" t="s">
        <v>307</v>
      </c>
      <c r="Q520" t="s">
        <v>308</v>
      </c>
      <c r="R520" t="s">
        <v>326</v>
      </c>
      <c r="S520" s="43">
        <v>-10.47</v>
      </c>
      <c r="U520" s="43">
        <v>22</v>
      </c>
      <c r="IF520">
        <v>12394</v>
      </c>
      <c r="IG520" t="s">
        <v>307</v>
      </c>
      <c r="IH520" t="s">
        <v>287</v>
      </c>
      <c r="IK520">
        <v>-2</v>
      </c>
      <c r="IL520" t="s">
        <v>278</v>
      </c>
      <c r="IM520" t="s">
        <v>279</v>
      </c>
      <c r="IN520" t="s">
        <v>463</v>
      </c>
      <c r="IP520" t="s">
        <v>481</v>
      </c>
    </row>
    <row r="521" spans="1:250" x14ac:dyDescent="0.35">
      <c r="A521">
        <v>16684</v>
      </c>
      <c r="B521">
        <v>-922729984</v>
      </c>
      <c r="C521">
        <v>1837</v>
      </c>
      <c r="D521" t="s">
        <v>272</v>
      </c>
      <c r="E521" t="s">
        <v>273</v>
      </c>
      <c r="F521">
        <v>1848</v>
      </c>
      <c r="G521" t="s">
        <v>285</v>
      </c>
      <c r="H521" t="s">
        <v>273</v>
      </c>
      <c r="I521">
        <v>523</v>
      </c>
      <c r="J521" t="s">
        <v>537</v>
      </c>
      <c r="K521" t="s">
        <v>538</v>
      </c>
      <c r="L521">
        <v>12394</v>
      </c>
      <c r="M521" t="s">
        <v>307</v>
      </c>
      <c r="N521" t="s">
        <v>308</v>
      </c>
      <c r="O521">
        <v>12394</v>
      </c>
      <c r="P521" t="s">
        <v>307</v>
      </c>
      <c r="Q521" t="s">
        <v>308</v>
      </c>
      <c r="R521" t="s">
        <v>326</v>
      </c>
      <c r="S521" s="43">
        <v>-20.84</v>
      </c>
      <c r="U521" s="43">
        <v>22</v>
      </c>
      <c r="IF521">
        <v>12394</v>
      </c>
      <c r="IG521" t="s">
        <v>307</v>
      </c>
      <c r="IH521" t="s">
        <v>287</v>
      </c>
      <c r="IK521">
        <v>-2</v>
      </c>
      <c r="IL521" t="s">
        <v>278</v>
      </c>
      <c r="IM521" t="s">
        <v>279</v>
      </c>
      <c r="IN521" t="s">
        <v>463</v>
      </c>
      <c r="IP521" t="s">
        <v>481</v>
      </c>
    </row>
    <row r="522" spans="1:250" x14ac:dyDescent="0.35">
      <c r="A522">
        <v>16685</v>
      </c>
      <c r="B522">
        <v>-922729984</v>
      </c>
      <c r="C522">
        <v>1837</v>
      </c>
      <c r="D522" t="s">
        <v>272</v>
      </c>
      <c r="E522" t="s">
        <v>273</v>
      </c>
      <c r="F522">
        <v>1848</v>
      </c>
      <c r="G522" t="s">
        <v>285</v>
      </c>
      <c r="H522" t="s">
        <v>273</v>
      </c>
      <c r="I522">
        <v>521</v>
      </c>
      <c r="J522" t="s">
        <v>539</v>
      </c>
      <c r="K522" t="s">
        <v>540</v>
      </c>
      <c r="L522">
        <v>12394</v>
      </c>
      <c r="M522" t="s">
        <v>307</v>
      </c>
      <c r="N522" t="s">
        <v>308</v>
      </c>
      <c r="O522">
        <v>12394</v>
      </c>
      <c r="P522" t="s">
        <v>307</v>
      </c>
      <c r="Q522" t="s">
        <v>308</v>
      </c>
      <c r="R522" t="s">
        <v>326</v>
      </c>
      <c r="S522" s="43">
        <v>-10.42</v>
      </c>
      <c r="U522" s="43">
        <v>22</v>
      </c>
      <c r="IF522">
        <v>12394</v>
      </c>
      <c r="IG522" t="s">
        <v>307</v>
      </c>
      <c r="IH522" t="s">
        <v>287</v>
      </c>
      <c r="IK522">
        <v>-2</v>
      </c>
      <c r="IL522" t="s">
        <v>278</v>
      </c>
      <c r="IM522" t="s">
        <v>279</v>
      </c>
      <c r="IN522" t="s">
        <v>463</v>
      </c>
      <c r="IP522" t="s">
        <v>481</v>
      </c>
    </row>
    <row r="523" spans="1:250" x14ac:dyDescent="0.35">
      <c r="A523">
        <v>16686</v>
      </c>
      <c r="B523">
        <v>-922729984</v>
      </c>
      <c r="C523">
        <v>1837</v>
      </c>
      <c r="D523" t="s">
        <v>272</v>
      </c>
      <c r="E523" t="s">
        <v>273</v>
      </c>
      <c r="F523">
        <v>1848</v>
      </c>
      <c r="G523" t="s">
        <v>285</v>
      </c>
      <c r="H523" t="s">
        <v>273</v>
      </c>
      <c r="I523">
        <v>519</v>
      </c>
      <c r="J523" t="s">
        <v>541</v>
      </c>
      <c r="K523" t="s">
        <v>542</v>
      </c>
      <c r="L523">
        <v>12394</v>
      </c>
      <c r="M523" t="s">
        <v>307</v>
      </c>
      <c r="N523" t="s">
        <v>308</v>
      </c>
      <c r="O523">
        <v>12394</v>
      </c>
      <c r="P523" t="s">
        <v>307</v>
      </c>
      <c r="Q523" t="s">
        <v>308</v>
      </c>
      <c r="R523" t="s">
        <v>326</v>
      </c>
      <c r="S523" s="43">
        <v>-10.42</v>
      </c>
      <c r="U523" s="43">
        <v>22</v>
      </c>
      <c r="IF523">
        <v>12394</v>
      </c>
      <c r="IG523" t="s">
        <v>307</v>
      </c>
      <c r="IH523" t="s">
        <v>287</v>
      </c>
      <c r="IK523">
        <v>-2</v>
      </c>
      <c r="IL523" t="s">
        <v>278</v>
      </c>
      <c r="IM523" t="s">
        <v>279</v>
      </c>
      <c r="IN523" t="s">
        <v>463</v>
      </c>
      <c r="IP523" t="s">
        <v>481</v>
      </c>
    </row>
    <row r="524" spans="1:250" x14ac:dyDescent="0.35">
      <c r="A524">
        <v>16687</v>
      </c>
      <c r="B524">
        <v>-922729984</v>
      </c>
      <c r="C524">
        <v>1837</v>
      </c>
      <c r="D524" t="s">
        <v>272</v>
      </c>
      <c r="E524" t="s">
        <v>273</v>
      </c>
      <c r="F524">
        <v>13794</v>
      </c>
      <c r="G524" t="s">
        <v>274</v>
      </c>
      <c r="H524" t="s">
        <v>275</v>
      </c>
      <c r="I524">
        <v>523</v>
      </c>
      <c r="J524" t="s">
        <v>537</v>
      </c>
      <c r="K524" t="s">
        <v>538</v>
      </c>
      <c r="L524">
        <v>13917</v>
      </c>
      <c r="M524" t="s">
        <v>309</v>
      </c>
      <c r="N524" t="s">
        <v>310</v>
      </c>
      <c r="O524">
        <v>13917</v>
      </c>
      <c r="P524" t="s">
        <v>309</v>
      </c>
      <c r="Q524" t="s">
        <v>310</v>
      </c>
      <c r="R524" t="s">
        <v>326</v>
      </c>
      <c r="S524" s="43">
        <v>-6699.67</v>
      </c>
      <c r="U524" s="43">
        <v>22</v>
      </c>
      <c r="IF524">
        <v>13917</v>
      </c>
      <c r="IG524" t="s">
        <v>309</v>
      </c>
      <c r="IH524" t="s">
        <v>311</v>
      </c>
      <c r="IK524">
        <v>-2</v>
      </c>
      <c r="IL524" t="s">
        <v>278</v>
      </c>
      <c r="IM524" t="s">
        <v>279</v>
      </c>
      <c r="IN524" t="s">
        <v>468</v>
      </c>
      <c r="IP524" t="s">
        <v>482</v>
      </c>
    </row>
    <row r="525" spans="1:250" x14ac:dyDescent="0.35">
      <c r="A525">
        <v>16688</v>
      </c>
      <c r="B525">
        <v>-922729984</v>
      </c>
      <c r="C525">
        <v>1837</v>
      </c>
      <c r="D525" t="s">
        <v>272</v>
      </c>
      <c r="E525" t="s">
        <v>273</v>
      </c>
      <c r="F525">
        <v>13794</v>
      </c>
      <c r="G525" t="s">
        <v>274</v>
      </c>
      <c r="H525" t="s">
        <v>275</v>
      </c>
      <c r="I525">
        <v>521</v>
      </c>
      <c r="J525" t="s">
        <v>539</v>
      </c>
      <c r="K525" t="s">
        <v>540</v>
      </c>
      <c r="L525">
        <v>13917</v>
      </c>
      <c r="M525" t="s">
        <v>309</v>
      </c>
      <c r="N525" t="s">
        <v>310</v>
      </c>
      <c r="O525">
        <v>13917</v>
      </c>
      <c r="P525" t="s">
        <v>309</v>
      </c>
      <c r="Q525" t="s">
        <v>310</v>
      </c>
      <c r="R525" t="s">
        <v>326</v>
      </c>
      <c r="S525" s="43">
        <v>-3350.02</v>
      </c>
      <c r="U525" s="43">
        <v>22</v>
      </c>
      <c r="IF525">
        <v>13917</v>
      </c>
      <c r="IG525" t="s">
        <v>309</v>
      </c>
      <c r="IH525" t="s">
        <v>311</v>
      </c>
      <c r="IK525">
        <v>-2</v>
      </c>
      <c r="IL525" t="s">
        <v>278</v>
      </c>
      <c r="IM525" t="s">
        <v>279</v>
      </c>
      <c r="IN525" t="s">
        <v>468</v>
      </c>
      <c r="IP525" t="s">
        <v>482</v>
      </c>
    </row>
    <row r="526" spans="1:250" x14ac:dyDescent="0.35">
      <c r="A526">
        <v>16689</v>
      </c>
      <c r="B526">
        <v>-922729984</v>
      </c>
      <c r="C526">
        <v>1837</v>
      </c>
      <c r="D526" t="s">
        <v>272</v>
      </c>
      <c r="E526" t="s">
        <v>273</v>
      </c>
      <c r="F526">
        <v>13794</v>
      </c>
      <c r="G526" t="s">
        <v>274</v>
      </c>
      <c r="H526" t="s">
        <v>275</v>
      </c>
      <c r="I526">
        <v>519</v>
      </c>
      <c r="J526" t="s">
        <v>541</v>
      </c>
      <c r="K526" t="s">
        <v>542</v>
      </c>
      <c r="L526">
        <v>13917</v>
      </c>
      <c r="M526" t="s">
        <v>309</v>
      </c>
      <c r="N526" t="s">
        <v>310</v>
      </c>
      <c r="O526">
        <v>13917</v>
      </c>
      <c r="P526" t="s">
        <v>309</v>
      </c>
      <c r="Q526" t="s">
        <v>310</v>
      </c>
      <c r="R526" t="s">
        <v>326</v>
      </c>
      <c r="S526" s="43">
        <v>-3350.02</v>
      </c>
      <c r="U526" s="43">
        <v>22</v>
      </c>
      <c r="IF526">
        <v>13917</v>
      </c>
      <c r="IG526" t="s">
        <v>309</v>
      </c>
      <c r="IH526" t="s">
        <v>311</v>
      </c>
      <c r="IK526">
        <v>-2</v>
      </c>
      <c r="IL526" t="s">
        <v>278</v>
      </c>
      <c r="IM526" t="s">
        <v>279</v>
      </c>
      <c r="IN526" t="s">
        <v>468</v>
      </c>
      <c r="IP526" t="s">
        <v>482</v>
      </c>
    </row>
    <row r="527" spans="1:250" x14ac:dyDescent="0.35">
      <c r="A527">
        <v>16690</v>
      </c>
      <c r="B527">
        <v>-922729984</v>
      </c>
      <c r="C527">
        <v>1837</v>
      </c>
      <c r="D527" t="s">
        <v>272</v>
      </c>
      <c r="E527" t="s">
        <v>273</v>
      </c>
      <c r="F527">
        <v>13794</v>
      </c>
      <c r="G527" t="s">
        <v>274</v>
      </c>
      <c r="H527" t="s">
        <v>275</v>
      </c>
      <c r="I527">
        <v>515</v>
      </c>
      <c r="J527" t="s">
        <v>543</v>
      </c>
      <c r="K527" t="s">
        <v>544</v>
      </c>
      <c r="L527">
        <v>13917</v>
      </c>
      <c r="M527" t="s">
        <v>309</v>
      </c>
      <c r="N527" t="s">
        <v>310</v>
      </c>
      <c r="O527">
        <v>13917</v>
      </c>
      <c r="P527" t="s">
        <v>309</v>
      </c>
      <c r="Q527" t="s">
        <v>310</v>
      </c>
      <c r="R527" t="s">
        <v>326</v>
      </c>
      <c r="S527" s="43">
        <v>-7178.62</v>
      </c>
      <c r="U527" s="43">
        <v>22</v>
      </c>
      <c r="IF527">
        <v>13917</v>
      </c>
      <c r="IG527" t="s">
        <v>309</v>
      </c>
      <c r="IH527" t="s">
        <v>311</v>
      </c>
      <c r="IK527">
        <v>-2</v>
      </c>
      <c r="IL527" t="s">
        <v>278</v>
      </c>
      <c r="IM527" t="s">
        <v>279</v>
      </c>
      <c r="IN527" t="s">
        <v>468</v>
      </c>
      <c r="IP527" t="s">
        <v>482</v>
      </c>
    </row>
    <row r="528" spans="1:250" x14ac:dyDescent="0.35">
      <c r="A528">
        <v>16691</v>
      </c>
      <c r="B528">
        <v>-922729984</v>
      </c>
      <c r="C528">
        <v>1837</v>
      </c>
      <c r="D528" t="s">
        <v>272</v>
      </c>
      <c r="E528" t="s">
        <v>273</v>
      </c>
      <c r="F528">
        <v>13794</v>
      </c>
      <c r="G528" t="s">
        <v>274</v>
      </c>
      <c r="H528" t="s">
        <v>275</v>
      </c>
      <c r="I528">
        <v>513</v>
      </c>
      <c r="J528" t="s">
        <v>545</v>
      </c>
      <c r="K528" t="s">
        <v>546</v>
      </c>
      <c r="L528">
        <v>13917</v>
      </c>
      <c r="M528" t="s">
        <v>309</v>
      </c>
      <c r="N528" t="s">
        <v>310</v>
      </c>
      <c r="O528">
        <v>13917</v>
      </c>
      <c r="P528" t="s">
        <v>309</v>
      </c>
      <c r="Q528" t="s">
        <v>310</v>
      </c>
      <c r="R528" t="s">
        <v>326</v>
      </c>
      <c r="S528" s="43">
        <v>-6221.47</v>
      </c>
      <c r="U528" s="43">
        <v>22</v>
      </c>
      <c r="IF528">
        <v>13917</v>
      </c>
      <c r="IG528" t="s">
        <v>309</v>
      </c>
      <c r="IH528" t="s">
        <v>311</v>
      </c>
      <c r="IK528">
        <v>-2</v>
      </c>
      <c r="IL528" t="s">
        <v>278</v>
      </c>
      <c r="IM528" t="s">
        <v>279</v>
      </c>
      <c r="IN528" t="s">
        <v>468</v>
      </c>
      <c r="IP528" t="s">
        <v>482</v>
      </c>
    </row>
    <row r="529" spans="1:250" x14ac:dyDescent="0.35">
      <c r="A529">
        <v>16692</v>
      </c>
      <c r="B529">
        <v>-922729984</v>
      </c>
      <c r="C529">
        <v>1837</v>
      </c>
      <c r="D529" t="s">
        <v>272</v>
      </c>
      <c r="E529" t="s">
        <v>273</v>
      </c>
      <c r="F529">
        <v>13794</v>
      </c>
      <c r="G529" t="s">
        <v>274</v>
      </c>
      <c r="H529" t="s">
        <v>275</v>
      </c>
      <c r="I529">
        <v>509</v>
      </c>
      <c r="J529" t="s">
        <v>547</v>
      </c>
      <c r="K529" t="s">
        <v>548</v>
      </c>
      <c r="L529">
        <v>13917</v>
      </c>
      <c r="M529" t="s">
        <v>309</v>
      </c>
      <c r="N529" t="s">
        <v>310</v>
      </c>
      <c r="O529">
        <v>13917</v>
      </c>
      <c r="P529" t="s">
        <v>309</v>
      </c>
      <c r="Q529" t="s">
        <v>310</v>
      </c>
      <c r="R529" t="s">
        <v>326</v>
      </c>
      <c r="S529" s="43">
        <v>-4220.2</v>
      </c>
      <c r="U529" s="43">
        <v>22</v>
      </c>
      <c r="IF529">
        <v>13917</v>
      </c>
      <c r="IG529" t="s">
        <v>309</v>
      </c>
      <c r="IH529" t="s">
        <v>311</v>
      </c>
      <c r="IK529">
        <v>-2</v>
      </c>
      <c r="IL529" t="s">
        <v>278</v>
      </c>
      <c r="IM529" t="s">
        <v>279</v>
      </c>
      <c r="IN529" t="s">
        <v>468</v>
      </c>
      <c r="IP529" t="s">
        <v>482</v>
      </c>
    </row>
    <row r="530" spans="1:250" x14ac:dyDescent="0.35">
      <c r="A530">
        <v>16693</v>
      </c>
      <c r="B530">
        <v>-922729984</v>
      </c>
      <c r="C530">
        <v>1837</v>
      </c>
      <c r="D530" t="s">
        <v>272</v>
      </c>
      <c r="E530" t="s">
        <v>273</v>
      </c>
      <c r="F530">
        <v>13794</v>
      </c>
      <c r="G530" t="s">
        <v>274</v>
      </c>
      <c r="H530" t="s">
        <v>275</v>
      </c>
      <c r="I530">
        <v>515</v>
      </c>
      <c r="J530" t="s">
        <v>543</v>
      </c>
      <c r="K530" t="s">
        <v>544</v>
      </c>
      <c r="L530">
        <v>15189</v>
      </c>
      <c r="M530" t="s">
        <v>312</v>
      </c>
      <c r="N530" t="s">
        <v>313</v>
      </c>
      <c r="O530">
        <v>15189</v>
      </c>
      <c r="P530" t="s">
        <v>312</v>
      </c>
      <c r="Q530" t="s">
        <v>313</v>
      </c>
      <c r="R530" t="s">
        <v>326</v>
      </c>
      <c r="S530" s="43">
        <v>-10420.31</v>
      </c>
      <c r="U530" s="43">
        <v>22</v>
      </c>
      <c r="IF530">
        <v>15189</v>
      </c>
      <c r="IG530" t="s">
        <v>312</v>
      </c>
      <c r="IH530" t="s">
        <v>311</v>
      </c>
      <c r="IK530">
        <v>-2</v>
      </c>
      <c r="IL530" t="s">
        <v>278</v>
      </c>
      <c r="IM530" t="s">
        <v>279</v>
      </c>
      <c r="IN530" t="s">
        <v>468</v>
      </c>
      <c r="IP530" t="s">
        <v>483</v>
      </c>
    </row>
    <row r="531" spans="1:250" x14ac:dyDescent="0.35">
      <c r="A531">
        <v>16694</v>
      </c>
      <c r="B531">
        <v>-922729984</v>
      </c>
      <c r="C531">
        <v>1837</v>
      </c>
      <c r="D531" t="s">
        <v>272</v>
      </c>
      <c r="E531" t="s">
        <v>273</v>
      </c>
      <c r="F531">
        <v>13794</v>
      </c>
      <c r="G531" t="s">
        <v>274</v>
      </c>
      <c r="H531" t="s">
        <v>275</v>
      </c>
      <c r="I531">
        <v>513</v>
      </c>
      <c r="J531" t="s">
        <v>545</v>
      </c>
      <c r="K531" t="s">
        <v>546</v>
      </c>
      <c r="L531">
        <v>15189</v>
      </c>
      <c r="M531" t="s">
        <v>312</v>
      </c>
      <c r="N531" t="s">
        <v>313</v>
      </c>
      <c r="O531">
        <v>15189</v>
      </c>
      <c r="P531" t="s">
        <v>312</v>
      </c>
      <c r="Q531" t="s">
        <v>313</v>
      </c>
      <c r="R531" t="s">
        <v>326</v>
      </c>
      <c r="S531" s="43">
        <v>-9030.94</v>
      </c>
      <c r="U531" s="43">
        <v>22</v>
      </c>
      <c r="IF531">
        <v>15189</v>
      </c>
      <c r="IG531" t="s">
        <v>312</v>
      </c>
      <c r="IH531" t="s">
        <v>311</v>
      </c>
      <c r="IK531">
        <v>-2</v>
      </c>
      <c r="IL531" t="s">
        <v>278</v>
      </c>
      <c r="IM531" t="s">
        <v>279</v>
      </c>
      <c r="IN531" t="s">
        <v>468</v>
      </c>
      <c r="IP531" t="s">
        <v>483</v>
      </c>
    </row>
    <row r="532" spans="1:250" x14ac:dyDescent="0.35">
      <c r="A532">
        <v>16695</v>
      </c>
      <c r="B532">
        <v>-922729984</v>
      </c>
      <c r="C532">
        <v>1837</v>
      </c>
      <c r="D532" t="s">
        <v>272</v>
      </c>
      <c r="E532" t="s">
        <v>273</v>
      </c>
      <c r="F532">
        <v>13794</v>
      </c>
      <c r="G532" t="s">
        <v>274</v>
      </c>
      <c r="H532" t="s">
        <v>275</v>
      </c>
      <c r="I532">
        <v>509</v>
      </c>
      <c r="J532" t="s">
        <v>547</v>
      </c>
      <c r="K532" t="s">
        <v>548</v>
      </c>
      <c r="L532">
        <v>15189</v>
      </c>
      <c r="M532" t="s">
        <v>312</v>
      </c>
      <c r="N532" t="s">
        <v>313</v>
      </c>
      <c r="O532">
        <v>15189</v>
      </c>
      <c r="P532" t="s">
        <v>312</v>
      </c>
      <c r="Q532" t="s">
        <v>313</v>
      </c>
      <c r="R532" t="s">
        <v>326</v>
      </c>
      <c r="S532" s="43">
        <v>-4785.97</v>
      </c>
      <c r="U532" s="43">
        <v>22</v>
      </c>
      <c r="IF532">
        <v>15189</v>
      </c>
      <c r="IG532" t="s">
        <v>312</v>
      </c>
      <c r="IH532" t="s">
        <v>311</v>
      </c>
      <c r="IK532">
        <v>-2</v>
      </c>
      <c r="IL532" t="s">
        <v>278</v>
      </c>
      <c r="IM532" t="s">
        <v>279</v>
      </c>
      <c r="IN532" t="s">
        <v>468</v>
      </c>
      <c r="IP532" t="s">
        <v>483</v>
      </c>
    </row>
    <row r="533" spans="1:250" x14ac:dyDescent="0.35">
      <c r="A533">
        <v>16696</v>
      </c>
      <c r="B533">
        <v>-922729984</v>
      </c>
      <c r="C533">
        <v>1837</v>
      </c>
      <c r="D533" t="s">
        <v>272</v>
      </c>
      <c r="E533" t="s">
        <v>273</v>
      </c>
      <c r="F533">
        <v>13794</v>
      </c>
      <c r="G533" t="s">
        <v>274</v>
      </c>
      <c r="H533" t="s">
        <v>275</v>
      </c>
      <c r="I533">
        <v>507</v>
      </c>
      <c r="J533" t="s">
        <v>549</v>
      </c>
      <c r="K533" t="s">
        <v>550</v>
      </c>
      <c r="L533">
        <v>15189</v>
      </c>
      <c r="M533" t="s">
        <v>312</v>
      </c>
      <c r="N533" t="s">
        <v>313</v>
      </c>
      <c r="O533">
        <v>15189</v>
      </c>
      <c r="P533" t="s">
        <v>312</v>
      </c>
      <c r="Q533" t="s">
        <v>313</v>
      </c>
      <c r="R533" t="s">
        <v>326</v>
      </c>
      <c r="S533" s="43">
        <v>-7520.84</v>
      </c>
      <c r="U533" s="43">
        <v>22</v>
      </c>
      <c r="IF533">
        <v>15189</v>
      </c>
      <c r="IG533" t="s">
        <v>312</v>
      </c>
      <c r="IH533" t="s">
        <v>311</v>
      </c>
      <c r="IK533">
        <v>-2</v>
      </c>
      <c r="IL533" t="s">
        <v>278</v>
      </c>
      <c r="IM533" t="s">
        <v>279</v>
      </c>
      <c r="IN533" t="s">
        <v>468</v>
      </c>
      <c r="IP533" t="s">
        <v>483</v>
      </c>
    </row>
    <row r="534" spans="1:250" x14ac:dyDescent="0.35">
      <c r="A534">
        <v>16697</v>
      </c>
      <c r="B534">
        <v>-922729984</v>
      </c>
      <c r="C534">
        <v>1837</v>
      </c>
      <c r="D534" t="s">
        <v>272</v>
      </c>
      <c r="E534" t="s">
        <v>273</v>
      </c>
      <c r="F534">
        <v>13794</v>
      </c>
      <c r="G534" t="s">
        <v>274</v>
      </c>
      <c r="H534" t="s">
        <v>275</v>
      </c>
      <c r="I534">
        <v>528</v>
      </c>
      <c r="J534" t="s">
        <v>531</v>
      </c>
      <c r="K534" t="s">
        <v>532</v>
      </c>
      <c r="L534">
        <v>13917</v>
      </c>
      <c r="M534" t="s">
        <v>309</v>
      </c>
      <c r="N534" t="s">
        <v>310</v>
      </c>
      <c r="O534">
        <v>13917</v>
      </c>
      <c r="P534" t="s">
        <v>309</v>
      </c>
      <c r="Q534" t="s">
        <v>310</v>
      </c>
      <c r="R534" t="s">
        <v>326</v>
      </c>
      <c r="S534" s="43">
        <v>-4785.58</v>
      </c>
      <c r="U534" s="43">
        <v>22</v>
      </c>
      <c r="IF534">
        <v>13917</v>
      </c>
      <c r="IG534" t="s">
        <v>309</v>
      </c>
      <c r="IH534" t="s">
        <v>311</v>
      </c>
      <c r="IK534">
        <v>-2</v>
      </c>
      <c r="IL534" t="s">
        <v>278</v>
      </c>
      <c r="IM534" t="s">
        <v>279</v>
      </c>
      <c r="IN534" t="s">
        <v>468</v>
      </c>
      <c r="IP534" t="s">
        <v>482</v>
      </c>
    </row>
    <row r="535" spans="1:250" x14ac:dyDescent="0.35">
      <c r="A535">
        <v>16698</v>
      </c>
      <c r="B535">
        <v>-922729984</v>
      </c>
      <c r="C535">
        <v>1837</v>
      </c>
      <c r="D535" t="s">
        <v>272</v>
      </c>
      <c r="E535" t="s">
        <v>273</v>
      </c>
      <c r="F535">
        <v>13794</v>
      </c>
      <c r="G535" t="s">
        <v>274</v>
      </c>
      <c r="H535" t="s">
        <v>275</v>
      </c>
      <c r="I535">
        <v>527</v>
      </c>
      <c r="J535" t="s">
        <v>535</v>
      </c>
      <c r="K535" t="s">
        <v>536</v>
      </c>
      <c r="L535">
        <v>13917</v>
      </c>
      <c r="M535" t="s">
        <v>309</v>
      </c>
      <c r="N535" t="s">
        <v>310</v>
      </c>
      <c r="O535">
        <v>13917</v>
      </c>
      <c r="P535" t="s">
        <v>309</v>
      </c>
      <c r="Q535" t="s">
        <v>310</v>
      </c>
      <c r="R535" t="s">
        <v>326</v>
      </c>
      <c r="S535" s="43">
        <v>-3349.9</v>
      </c>
      <c r="U535" s="43">
        <v>22</v>
      </c>
      <c r="IF535">
        <v>13917</v>
      </c>
      <c r="IG535" t="s">
        <v>309</v>
      </c>
      <c r="IH535" t="s">
        <v>311</v>
      </c>
      <c r="IK535">
        <v>-2</v>
      </c>
      <c r="IL535" t="s">
        <v>278</v>
      </c>
      <c r="IM535" t="s">
        <v>279</v>
      </c>
      <c r="IN535" t="s">
        <v>468</v>
      </c>
      <c r="IP535" t="s">
        <v>482</v>
      </c>
    </row>
    <row r="536" spans="1:250" x14ac:dyDescent="0.35">
      <c r="A536">
        <v>16699</v>
      </c>
      <c r="B536">
        <v>-922729984</v>
      </c>
      <c r="C536">
        <v>1837</v>
      </c>
      <c r="D536" t="s">
        <v>272</v>
      </c>
      <c r="E536" t="s">
        <v>273</v>
      </c>
      <c r="F536">
        <v>19011</v>
      </c>
      <c r="G536" t="s">
        <v>318</v>
      </c>
      <c r="H536" t="s">
        <v>319</v>
      </c>
      <c r="I536">
        <v>507</v>
      </c>
      <c r="J536" t="s">
        <v>549</v>
      </c>
      <c r="K536" t="s">
        <v>550</v>
      </c>
      <c r="L536">
        <v>15189</v>
      </c>
      <c r="M536" t="s">
        <v>312</v>
      </c>
      <c r="N536" t="s">
        <v>313</v>
      </c>
      <c r="O536">
        <v>15189</v>
      </c>
      <c r="P536" t="s">
        <v>312</v>
      </c>
      <c r="Q536" t="s">
        <v>313</v>
      </c>
      <c r="R536" t="s">
        <v>326</v>
      </c>
      <c r="S536" s="43">
        <v>-7262.68</v>
      </c>
      <c r="U536" s="43">
        <v>22</v>
      </c>
      <c r="IF536">
        <v>15189</v>
      </c>
      <c r="IG536" t="s">
        <v>312</v>
      </c>
      <c r="IH536" t="s">
        <v>322</v>
      </c>
      <c r="IK536">
        <v>-2</v>
      </c>
      <c r="IL536" t="s">
        <v>278</v>
      </c>
      <c r="IM536" t="s">
        <v>279</v>
      </c>
      <c r="IN536" t="s">
        <v>484</v>
      </c>
      <c r="IP536" t="s">
        <v>485</v>
      </c>
    </row>
    <row r="537" spans="1:250" x14ac:dyDescent="0.35">
      <c r="A537">
        <v>16700</v>
      </c>
      <c r="B537">
        <v>-922729984</v>
      </c>
      <c r="C537">
        <v>1837</v>
      </c>
      <c r="D537" t="s">
        <v>272</v>
      </c>
      <c r="E537" t="s">
        <v>273</v>
      </c>
      <c r="F537">
        <v>13794</v>
      </c>
      <c r="G537" t="s">
        <v>274</v>
      </c>
      <c r="H537" t="s">
        <v>275</v>
      </c>
      <c r="I537">
        <v>528</v>
      </c>
      <c r="J537" t="s">
        <v>531</v>
      </c>
      <c r="K537" t="s">
        <v>532</v>
      </c>
      <c r="L537">
        <v>15189</v>
      </c>
      <c r="M537" t="s">
        <v>312</v>
      </c>
      <c r="N537" t="s">
        <v>313</v>
      </c>
      <c r="O537">
        <v>15189</v>
      </c>
      <c r="P537" t="s">
        <v>312</v>
      </c>
      <c r="Q537" t="s">
        <v>313</v>
      </c>
      <c r="R537" t="s">
        <v>326</v>
      </c>
      <c r="S537" s="43">
        <v>-6946.61</v>
      </c>
      <c r="U537" s="43">
        <v>22</v>
      </c>
      <c r="IF537">
        <v>15189</v>
      </c>
      <c r="IG537" t="s">
        <v>312</v>
      </c>
      <c r="IH537" t="s">
        <v>311</v>
      </c>
      <c r="IK537">
        <v>-2</v>
      </c>
      <c r="IL537" t="s">
        <v>278</v>
      </c>
      <c r="IM537" t="s">
        <v>279</v>
      </c>
      <c r="IN537" t="s">
        <v>468</v>
      </c>
      <c r="IP537" t="s">
        <v>483</v>
      </c>
    </row>
    <row r="538" spans="1:250" x14ac:dyDescent="0.35">
      <c r="A538">
        <v>16701</v>
      </c>
      <c r="B538">
        <v>-922729984</v>
      </c>
      <c r="C538">
        <v>1837</v>
      </c>
      <c r="D538" t="s">
        <v>272</v>
      </c>
      <c r="E538" t="s">
        <v>273</v>
      </c>
      <c r="F538">
        <v>13794</v>
      </c>
      <c r="G538" t="s">
        <v>274</v>
      </c>
      <c r="H538" t="s">
        <v>275</v>
      </c>
      <c r="I538">
        <v>527</v>
      </c>
      <c r="J538" t="s">
        <v>535</v>
      </c>
      <c r="K538" t="s">
        <v>536</v>
      </c>
      <c r="L538">
        <v>15189</v>
      </c>
      <c r="M538" t="s">
        <v>312</v>
      </c>
      <c r="N538" t="s">
        <v>313</v>
      </c>
      <c r="O538">
        <v>15189</v>
      </c>
      <c r="P538" t="s">
        <v>312</v>
      </c>
      <c r="Q538" t="s">
        <v>313</v>
      </c>
      <c r="R538" t="s">
        <v>326</v>
      </c>
      <c r="S538" s="43">
        <v>-4862.63</v>
      </c>
      <c r="U538" s="43">
        <v>22</v>
      </c>
      <c r="IF538">
        <v>15189</v>
      </c>
      <c r="IG538" t="s">
        <v>312</v>
      </c>
      <c r="IH538" t="s">
        <v>311</v>
      </c>
      <c r="IK538">
        <v>-2</v>
      </c>
      <c r="IL538" t="s">
        <v>278</v>
      </c>
      <c r="IM538" t="s">
        <v>279</v>
      </c>
      <c r="IN538" t="s">
        <v>468</v>
      </c>
      <c r="IP538" t="s">
        <v>483</v>
      </c>
    </row>
    <row r="539" spans="1:250" x14ac:dyDescent="0.35">
      <c r="A539">
        <v>16702</v>
      </c>
      <c r="B539">
        <v>-922729984</v>
      </c>
      <c r="C539">
        <v>1837</v>
      </c>
      <c r="D539" t="s">
        <v>272</v>
      </c>
      <c r="E539" t="s">
        <v>273</v>
      </c>
      <c r="F539">
        <v>13794</v>
      </c>
      <c r="G539" t="s">
        <v>274</v>
      </c>
      <c r="H539" t="s">
        <v>275</v>
      </c>
      <c r="I539">
        <v>523</v>
      </c>
      <c r="J539" t="s">
        <v>537</v>
      </c>
      <c r="K539" t="s">
        <v>538</v>
      </c>
      <c r="L539">
        <v>15189</v>
      </c>
      <c r="M539" t="s">
        <v>312</v>
      </c>
      <c r="N539" t="s">
        <v>313</v>
      </c>
      <c r="O539">
        <v>15189</v>
      </c>
      <c r="P539" t="s">
        <v>312</v>
      </c>
      <c r="Q539" t="s">
        <v>313</v>
      </c>
      <c r="R539" t="s">
        <v>326</v>
      </c>
      <c r="S539" s="43">
        <v>-9725.07</v>
      </c>
      <c r="U539" s="43">
        <v>22</v>
      </c>
      <c r="IF539">
        <v>15189</v>
      </c>
      <c r="IG539" t="s">
        <v>312</v>
      </c>
      <c r="IH539" t="s">
        <v>311</v>
      </c>
      <c r="IK539">
        <v>-2</v>
      </c>
      <c r="IL539" t="s">
        <v>278</v>
      </c>
      <c r="IM539" t="s">
        <v>279</v>
      </c>
      <c r="IN539" t="s">
        <v>468</v>
      </c>
      <c r="IP539" t="s">
        <v>483</v>
      </c>
    </row>
    <row r="540" spans="1:250" x14ac:dyDescent="0.35">
      <c r="A540">
        <v>16703</v>
      </c>
      <c r="B540">
        <v>-922729984</v>
      </c>
      <c r="C540">
        <v>1837</v>
      </c>
      <c r="D540" t="s">
        <v>272</v>
      </c>
      <c r="E540" t="s">
        <v>273</v>
      </c>
      <c r="F540">
        <v>13794</v>
      </c>
      <c r="G540" t="s">
        <v>274</v>
      </c>
      <c r="H540" t="s">
        <v>275</v>
      </c>
      <c r="I540">
        <v>521</v>
      </c>
      <c r="J540" t="s">
        <v>539</v>
      </c>
      <c r="K540" t="s">
        <v>540</v>
      </c>
      <c r="L540">
        <v>15189</v>
      </c>
      <c r="M540" t="s">
        <v>312</v>
      </c>
      <c r="N540" t="s">
        <v>313</v>
      </c>
      <c r="O540">
        <v>15189</v>
      </c>
      <c r="P540" t="s">
        <v>312</v>
      </c>
      <c r="Q540" t="s">
        <v>313</v>
      </c>
      <c r="R540" t="s">
        <v>326</v>
      </c>
      <c r="S540" s="43">
        <v>-4862.8100000000004</v>
      </c>
      <c r="U540" s="43">
        <v>22</v>
      </c>
      <c r="IF540">
        <v>15189</v>
      </c>
      <c r="IG540" t="s">
        <v>312</v>
      </c>
      <c r="IH540" t="s">
        <v>311</v>
      </c>
      <c r="IK540">
        <v>-2</v>
      </c>
      <c r="IL540" t="s">
        <v>278</v>
      </c>
      <c r="IM540" t="s">
        <v>279</v>
      </c>
      <c r="IN540" t="s">
        <v>468</v>
      </c>
      <c r="IP540" t="s">
        <v>483</v>
      </c>
    </row>
    <row r="541" spans="1:250" x14ac:dyDescent="0.35">
      <c r="A541">
        <v>16704</v>
      </c>
      <c r="B541">
        <v>-922729984</v>
      </c>
      <c r="C541">
        <v>1837</v>
      </c>
      <c r="D541" t="s">
        <v>272</v>
      </c>
      <c r="E541" t="s">
        <v>273</v>
      </c>
      <c r="F541">
        <v>13794</v>
      </c>
      <c r="G541" t="s">
        <v>274</v>
      </c>
      <c r="H541" t="s">
        <v>275</v>
      </c>
      <c r="I541">
        <v>519</v>
      </c>
      <c r="J541" t="s">
        <v>541</v>
      </c>
      <c r="K541" t="s">
        <v>542</v>
      </c>
      <c r="L541">
        <v>15189</v>
      </c>
      <c r="M541" t="s">
        <v>312</v>
      </c>
      <c r="N541" t="s">
        <v>313</v>
      </c>
      <c r="O541">
        <v>15189</v>
      </c>
      <c r="P541" t="s">
        <v>312</v>
      </c>
      <c r="Q541" t="s">
        <v>313</v>
      </c>
      <c r="R541" t="s">
        <v>326</v>
      </c>
      <c r="S541" s="43">
        <v>-4862.8100000000004</v>
      </c>
      <c r="U541" s="43">
        <v>22</v>
      </c>
      <c r="IF541">
        <v>15189</v>
      </c>
      <c r="IG541" t="s">
        <v>312</v>
      </c>
      <c r="IH541" t="s">
        <v>311</v>
      </c>
      <c r="IK541">
        <v>-2</v>
      </c>
      <c r="IL541" t="s">
        <v>278</v>
      </c>
      <c r="IM541" t="s">
        <v>279</v>
      </c>
      <c r="IN541" t="s">
        <v>468</v>
      </c>
      <c r="IP541" t="s">
        <v>483</v>
      </c>
    </row>
    <row r="542" spans="1:250" x14ac:dyDescent="0.35">
      <c r="A542">
        <v>16705</v>
      </c>
      <c r="B542">
        <v>-922729984</v>
      </c>
      <c r="C542">
        <v>1837</v>
      </c>
      <c r="D542" t="s">
        <v>272</v>
      </c>
      <c r="E542" t="s">
        <v>273</v>
      </c>
      <c r="F542">
        <v>19011</v>
      </c>
      <c r="G542" t="s">
        <v>318</v>
      </c>
      <c r="H542" t="s">
        <v>319</v>
      </c>
      <c r="I542">
        <v>523</v>
      </c>
      <c r="J542" t="s">
        <v>537</v>
      </c>
      <c r="K542" t="s">
        <v>538</v>
      </c>
      <c r="L542">
        <v>15189</v>
      </c>
      <c r="M542" t="s">
        <v>312</v>
      </c>
      <c r="N542" t="s">
        <v>313</v>
      </c>
      <c r="O542">
        <v>15189</v>
      </c>
      <c r="P542" t="s">
        <v>312</v>
      </c>
      <c r="Q542" t="s">
        <v>313</v>
      </c>
      <c r="R542" t="s">
        <v>326</v>
      </c>
      <c r="S542" s="43">
        <v>-9398.27</v>
      </c>
      <c r="U542" s="43">
        <v>22</v>
      </c>
      <c r="IF542">
        <v>15189</v>
      </c>
      <c r="IG542" t="s">
        <v>312</v>
      </c>
      <c r="IH542" t="s">
        <v>322</v>
      </c>
      <c r="IK542">
        <v>-2</v>
      </c>
      <c r="IL542" t="s">
        <v>278</v>
      </c>
      <c r="IM542" t="s">
        <v>279</v>
      </c>
      <c r="IN542" t="s">
        <v>484</v>
      </c>
      <c r="IP542" t="s">
        <v>485</v>
      </c>
    </row>
    <row r="543" spans="1:250" x14ac:dyDescent="0.35">
      <c r="A543">
        <v>16706</v>
      </c>
      <c r="B543">
        <v>-922729984</v>
      </c>
      <c r="C543">
        <v>1837</v>
      </c>
      <c r="D543" t="s">
        <v>272</v>
      </c>
      <c r="E543" t="s">
        <v>273</v>
      </c>
      <c r="F543">
        <v>19011</v>
      </c>
      <c r="G543" t="s">
        <v>318</v>
      </c>
      <c r="H543" t="s">
        <v>319</v>
      </c>
      <c r="I543">
        <v>521</v>
      </c>
      <c r="J543" t="s">
        <v>539</v>
      </c>
      <c r="K543" t="s">
        <v>540</v>
      </c>
      <c r="L543">
        <v>15189</v>
      </c>
      <c r="M543" t="s">
        <v>312</v>
      </c>
      <c r="N543" t="s">
        <v>313</v>
      </c>
      <c r="O543">
        <v>15189</v>
      </c>
      <c r="P543" t="s">
        <v>312</v>
      </c>
      <c r="Q543" t="s">
        <v>313</v>
      </c>
      <c r="R543" t="s">
        <v>326</v>
      </c>
      <c r="S543" s="43">
        <v>-4699.16</v>
      </c>
      <c r="U543" s="43">
        <v>22</v>
      </c>
      <c r="IF543">
        <v>15189</v>
      </c>
      <c r="IG543" t="s">
        <v>312</v>
      </c>
      <c r="IH543" t="s">
        <v>322</v>
      </c>
      <c r="IK543">
        <v>-2</v>
      </c>
      <c r="IL543" t="s">
        <v>278</v>
      </c>
      <c r="IM543" t="s">
        <v>279</v>
      </c>
      <c r="IN543" t="s">
        <v>484</v>
      </c>
      <c r="IP543" t="s">
        <v>485</v>
      </c>
    </row>
    <row r="544" spans="1:250" x14ac:dyDescent="0.35">
      <c r="A544">
        <v>16707</v>
      </c>
      <c r="B544">
        <v>-922729984</v>
      </c>
      <c r="C544">
        <v>1837</v>
      </c>
      <c r="D544" t="s">
        <v>272</v>
      </c>
      <c r="E544" t="s">
        <v>273</v>
      </c>
      <c r="F544">
        <v>19011</v>
      </c>
      <c r="G544" t="s">
        <v>318</v>
      </c>
      <c r="H544" t="s">
        <v>319</v>
      </c>
      <c r="I544">
        <v>519</v>
      </c>
      <c r="J544" t="s">
        <v>541</v>
      </c>
      <c r="K544" t="s">
        <v>542</v>
      </c>
      <c r="L544">
        <v>15189</v>
      </c>
      <c r="M544" t="s">
        <v>312</v>
      </c>
      <c r="N544" t="s">
        <v>313</v>
      </c>
      <c r="O544">
        <v>15189</v>
      </c>
      <c r="P544" t="s">
        <v>312</v>
      </c>
      <c r="Q544" t="s">
        <v>313</v>
      </c>
      <c r="R544" t="s">
        <v>326</v>
      </c>
      <c r="S544" s="43">
        <v>-4699.16</v>
      </c>
      <c r="U544" s="43">
        <v>22</v>
      </c>
      <c r="IF544">
        <v>15189</v>
      </c>
      <c r="IG544" t="s">
        <v>312</v>
      </c>
      <c r="IH544" t="s">
        <v>322</v>
      </c>
      <c r="IK544">
        <v>-2</v>
      </c>
      <c r="IL544" t="s">
        <v>278</v>
      </c>
      <c r="IM544" t="s">
        <v>279</v>
      </c>
      <c r="IN544" t="s">
        <v>484</v>
      </c>
      <c r="IP544" t="s">
        <v>485</v>
      </c>
    </row>
    <row r="545" spans="1:250" x14ac:dyDescent="0.35">
      <c r="A545">
        <v>16708</v>
      </c>
      <c r="B545">
        <v>-922729984</v>
      </c>
      <c r="C545">
        <v>1837</v>
      </c>
      <c r="D545" t="s">
        <v>272</v>
      </c>
      <c r="E545" t="s">
        <v>273</v>
      </c>
      <c r="F545">
        <v>19011</v>
      </c>
      <c r="G545" t="s">
        <v>318</v>
      </c>
      <c r="H545" t="s">
        <v>319</v>
      </c>
      <c r="I545">
        <v>515</v>
      </c>
      <c r="J545" t="s">
        <v>543</v>
      </c>
      <c r="K545" t="s">
        <v>544</v>
      </c>
      <c r="L545">
        <v>15189</v>
      </c>
      <c r="M545" t="s">
        <v>312</v>
      </c>
      <c r="N545" t="s">
        <v>313</v>
      </c>
      <c r="O545">
        <v>15189</v>
      </c>
      <c r="P545" t="s">
        <v>312</v>
      </c>
      <c r="Q545" t="s">
        <v>313</v>
      </c>
      <c r="R545" t="s">
        <v>326</v>
      </c>
      <c r="S545" s="43">
        <v>-10069.629999999999</v>
      </c>
      <c r="U545" s="43">
        <v>22</v>
      </c>
      <c r="IF545">
        <v>15189</v>
      </c>
      <c r="IG545" t="s">
        <v>312</v>
      </c>
      <c r="IH545" t="s">
        <v>322</v>
      </c>
      <c r="IK545">
        <v>-2</v>
      </c>
      <c r="IL545" t="s">
        <v>278</v>
      </c>
      <c r="IM545" t="s">
        <v>279</v>
      </c>
      <c r="IN545" t="s">
        <v>484</v>
      </c>
      <c r="IP545" t="s">
        <v>485</v>
      </c>
    </row>
    <row r="546" spans="1:250" x14ac:dyDescent="0.35">
      <c r="A546">
        <v>16709</v>
      </c>
      <c r="B546">
        <v>-922729984</v>
      </c>
      <c r="C546">
        <v>1837</v>
      </c>
      <c r="D546" t="s">
        <v>272</v>
      </c>
      <c r="E546" t="s">
        <v>273</v>
      </c>
      <c r="F546">
        <v>19011</v>
      </c>
      <c r="G546" t="s">
        <v>318</v>
      </c>
      <c r="H546" t="s">
        <v>319</v>
      </c>
      <c r="I546">
        <v>513</v>
      </c>
      <c r="J546" t="s">
        <v>545</v>
      </c>
      <c r="K546" t="s">
        <v>546</v>
      </c>
      <c r="L546">
        <v>15189</v>
      </c>
      <c r="M546" t="s">
        <v>312</v>
      </c>
      <c r="N546" t="s">
        <v>313</v>
      </c>
      <c r="O546">
        <v>15189</v>
      </c>
      <c r="P546" t="s">
        <v>312</v>
      </c>
      <c r="Q546" t="s">
        <v>313</v>
      </c>
      <c r="R546" t="s">
        <v>326</v>
      </c>
      <c r="S546" s="43">
        <v>-8727.02</v>
      </c>
      <c r="U546" s="43">
        <v>22</v>
      </c>
      <c r="IF546">
        <v>15189</v>
      </c>
      <c r="IG546" t="s">
        <v>312</v>
      </c>
      <c r="IH546" t="s">
        <v>322</v>
      </c>
      <c r="IK546">
        <v>-2</v>
      </c>
      <c r="IL546" t="s">
        <v>278</v>
      </c>
      <c r="IM546" t="s">
        <v>279</v>
      </c>
      <c r="IN546" t="s">
        <v>484</v>
      </c>
      <c r="IP546" t="s">
        <v>485</v>
      </c>
    </row>
    <row r="547" spans="1:250" x14ac:dyDescent="0.35">
      <c r="A547">
        <v>16710</v>
      </c>
      <c r="B547">
        <v>-922729984</v>
      </c>
      <c r="C547">
        <v>1837</v>
      </c>
      <c r="D547" t="s">
        <v>272</v>
      </c>
      <c r="E547" t="s">
        <v>273</v>
      </c>
      <c r="F547">
        <v>19011</v>
      </c>
      <c r="G547" t="s">
        <v>318</v>
      </c>
      <c r="H547" t="s">
        <v>319</v>
      </c>
      <c r="I547">
        <v>509</v>
      </c>
      <c r="J547" t="s">
        <v>547</v>
      </c>
      <c r="K547" t="s">
        <v>548</v>
      </c>
      <c r="L547">
        <v>15189</v>
      </c>
      <c r="M547" t="s">
        <v>312</v>
      </c>
      <c r="N547" t="s">
        <v>313</v>
      </c>
      <c r="O547">
        <v>15189</v>
      </c>
      <c r="P547" t="s">
        <v>312</v>
      </c>
      <c r="Q547" t="s">
        <v>313</v>
      </c>
      <c r="R547" t="s">
        <v>326</v>
      </c>
      <c r="S547" s="43">
        <v>-4621.7</v>
      </c>
      <c r="U547" s="43">
        <v>22</v>
      </c>
      <c r="IF547">
        <v>15189</v>
      </c>
      <c r="IG547" t="s">
        <v>312</v>
      </c>
      <c r="IH547" t="s">
        <v>322</v>
      </c>
      <c r="IK547">
        <v>-2</v>
      </c>
      <c r="IL547" t="s">
        <v>278</v>
      </c>
      <c r="IM547" t="s">
        <v>279</v>
      </c>
      <c r="IN547" t="s">
        <v>484</v>
      </c>
      <c r="IP547" t="s">
        <v>485</v>
      </c>
    </row>
    <row r="548" spans="1:250" x14ac:dyDescent="0.35">
      <c r="A548">
        <v>16711</v>
      </c>
      <c r="B548">
        <v>-922729984</v>
      </c>
      <c r="C548">
        <v>1837</v>
      </c>
      <c r="D548" t="s">
        <v>272</v>
      </c>
      <c r="E548" t="s">
        <v>273</v>
      </c>
      <c r="F548">
        <v>13794</v>
      </c>
      <c r="G548" t="s">
        <v>274</v>
      </c>
      <c r="H548" t="s">
        <v>275</v>
      </c>
      <c r="I548">
        <v>515</v>
      </c>
      <c r="J548" t="s">
        <v>543</v>
      </c>
      <c r="K548" t="s">
        <v>544</v>
      </c>
      <c r="L548">
        <v>17005</v>
      </c>
      <c r="M548" t="s">
        <v>314</v>
      </c>
      <c r="N548" t="s">
        <v>315</v>
      </c>
      <c r="O548">
        <v>17005</v>
      </c>
      <c r="P548" t="s">
        <v>314</v>
      </c>
      <c r="Q548" t="s">
        <v>315</v>
      </c>
      <c r="R548" t="s">
        <v>326</v>
      </c>
      <c r="S548" s="43">
        <v>-1500.53</v>
      </c>
      <c r="U548" s="43">
        <v>22</v>
      </c>
      <c r="IF548">
        <v>17005</v>
      </c>
      <c r="IG548" t="s">
        <v>314</v>
      </c>
      <c r="IH548" t="s">
        <v>311</v>
      </c>
      <c r="IK548">
        <v>-2</v>
      </c>
      <c r="IL548" t="s">
        <v>278</v>
      </c>
      <c r="IM548" t="s">
        <v>279</v>
      </c>
      <c r="IN548" t="s">
        <v>468</v>
      </c>
      <c r="IP548" t="s">
        <v>486</v>
      </c>
    </row>
    <row r="549" spans="1:250" x14ac:dyDescent="0.35">
      <c r="A549">
        <v>16712</v>
      </c>
      <c r="B549">
        <v>-922729984</v>
      </c>
      <c r="C549">
        <v>1837</v>
      </c>
      <c r="D549" t="s">
        <v>272</v>
      </c>
      <c r="E549" t="s">
        <v>273</v>
      </c>
      <c r="F549">
        <v>13794</v>
      </c>
      <c r="G549" t="s">
        <v>274</v>
      </c>
      <c r="H549" t="s">
        <v>275</v>
      </c>
      <c r="I549">
        <v>513</v>
      </c>
      <c r="J549" t="s">
        <v>545</v>
      </c>
      <c r="K549" t="s">
        <v>546</v>
      </c>
      <c r="L549">
        <v>17005</v>
      </c>
      <c r="M549" t="s">
        <v>314</v>
      </c>
      <c r="N549" t="s">
        <v>315</v>
      </c>
      <c r="O549">
        <v>17005</v>
      </c>
      <c r="P549" t="s">
        <v>314</v>
      </c>
      <c r="Q549" t="s">
        <v>315</v>
      </c>
      <c r="R549" t="s">
        <v>326</v>
      </c>
      <c r="S549" s="43">
        <v>-1300.46</v>
      </c>
      <c r="U549" s="43">
        <v>22</v>
      </c>
      <c r="IF549">
        <v>17005</v>
      </c>
      <c r="IG549" t="s">
        <v>314</v>
      </c>
      <c r="IH549" t="s">
        <v>311</v>
      </c>
      <c r="IK549">
        <v>-2</v>
      </c>
      <c r="IL549" t="s">
        <v>278</v>
      </c>
      <c r="IM549" t="s">
        <v>279</v>
      </c>
      <c r="IN549" t="s">
        <v>468</v>
      </c>
      <c r="IP549" t="s">
        <v>486</v>
      </c>
    </row>
    <row r="550" spans="1:250" x14ac:dyDescent="0.35">
      <c r="A550">
        <v>16713</v>
      </c>
      <c r="B550">
        <v>-922729984</v>
      </c>
      <c r="C550">
        <v>1837</v>
      </c>
      <c r="D550" t="s">
        <v>272</v>
      </c>
      <c r="E550" t="s">
        <v>273</v>
      </c>
      <c r="F550">
        <v>13794</v>
      </c>
      <c r="G550" t="s">
        <v>274</v>
      </c>
      <c r="H550" t="s">
        <v>275</v>
      </c>
      <c r="I550">
        <v>509</v>
      </c>
      <c r="J550" t="s">
        <v>547</v>
      </c>
      <c r="K550" t="s">
        <v>548</v>
      </c>
      <c r="L550">
        <v>17005</v>
      </c>
      <c r="M550" t="s">
        <v>314</v>
      </c>
      <c r="N550" t="s">
        <v>315</v>
      </c>
      <c r="O550">
        <v>17005</v>
      </c>
      <c r="P550" t="s">
        <v>314</v>
      </c>
      <c r="Q550" t="s">
        <v>315</v>
      </c>
      <c r="R550" t="s">
        <v>326</v>
      </c>
      <c r="S550" s="43">
        <v>-666.06</v>
      </c>
      <c r="U550" s="43">
        <v>22</v>
      </c>
      <c r="IF550">
        <v>17005</v>
      </c>
      <c r="IG550" t="s">
        <v>314</v>
      </c>
      <c r="IH550" t="s">
        <v>311</v>
      </c>
      <c r="IK550">
        <v>-2</v>
      </c>
      <c r="IL550" t="s">
        <v>278</v>
      </c>
      <c r="IM550" t="s">
        <v>279</v>
      </c>
      <c r="IN550" t="s">
        <v>468</v>
      </c>
      <c r="IP550" t="s">
        <v>486</v>
      </c>
    </row>
    <row r="551" spans="1:250" x14ac:dyDescent="0.35">
      <c r="A551">
        <v>16714</v>
      </c>
      <c r="B551">
        <v>-922729984</v>
      </c>
      <c r="C551">
        <v>1837</v>
      </c>
      <c r="D551" t="s">
        <v>272</v>
      </c>
      <c r="E551" t="s">
        <v>273</v>
      </c>
      <c r="F551">
        <v>13794</v>
      </c>
      <c r="G551" t="s">
        <v>274</v>
      </c>
      <c r="H551" t="s">
        <v>275</v>
      </c>
      <c r="I551">
        <v>507</v>
      </c>
      <c r="J551" t="s">
        <v>549</v>
      </c>
      <c r="K551" t="s">
        <v>550</v>
      </c>
      <c r="L551">
        <v>17005</v>
      </c>
      <c r="M551" t="s">
        <v>314</v>
      </c>
      <c r="N551" t="s">
        <v>315</v>
      </c>
      <c r="O551">
        <v>17005</v>
      </c>
      <c r="P551" t="s">
        <v>314</v>
      </c>
      <c r="Q551" t="s">
        <v>315</v>
      </c>
      <c r="R551" t="s">
        <v>326</v>
      </c>
      <c r="S551" s="43">
        <v>-1046.67</v>
      </c>
      <c r="U551" s="43">
        <v>22</v>
      </c>
      <c r="IF551">
        <v>17005</v>
      </c>
      <c r="IG551" t="s">
        <v>314</v>
      </c>
      <c r="IH551" t="s">
        <v>311</v>
      </c>
      <c r="IK551">
        <v>-2</v>
      </c>
      <c r="IL551" t="s">
        <v>278</v>
      </c>
      <c r="IM551" t="s">
        <v>279</v>
      </c>
      <c r="IN551" t="s">
        <v>468</v>
      </c>
      <c r="IP551" t="s">
        <v>486</v>
      </c>
    </row>
    <row r="552" spans="1:250" x14ac:dyDescent="0.35">
      <c r="A552">
        <v>16715</v>
      </c>
      <c r="B552">
        <v>-922729984</v>
      </c>
      <c r="C552">
        <v>1837</v>
      </c>
      <c r="D552" t="s">
        <v>272</v>
      </c>
      <c r="E552" t="s">
        <v>273</v>
      </c>
      <c r="F552">
        <v>19011</v>
      </c>
      <c r="G552" t="s">
        <v>318</v>
      </c>
      <c r="H552" t="s">
        <v>319</v>
      </c>
      <c r="I552">
        <v>528</v>
      </c>
      <c r="J552" t="s">
        <v>531</v>
      </c>
      <c r="K552" t="s">
        <v>532</v>
      </c>
      <c r="L552">
        <v>15189</v>
      </c>
      <c r="M552" t="s">
        <v>312</v>
      </c>
      <c r="N552" t="s">
        <v>313</v>
      </c>
      <c r="O552">
        <v>15189</v>
      </c>
      <c r="P552" t="s">
        <v>312</v>
      </c>
      <c r="Q552" t="s">
        <v>313</v>
      </c>
      <c r="R552" t="s">
        <v>326</v>
      </c>
      <c r="S552" s="43">
        <v>-7274.64</v>
      </c>
      <c r="U552" s="43">
        <v>22</v>
      </c>
      <c r="IF552">
        <v>15189</v>
      </c>
      <c r="IG552" t="s">
        <v>312</v>
      </c>
      <c r="IH552" t="s">
        <v>322</v>
      </c>
      <c r="IK552">
        <v>-2</v>
      </c>
      <c r="IL552" t="s">
        <v>278</v>
      </c>
      <c r="IM552" t="s">
        <v>279</v>
      </c>
      <c r="IN552" t="s">
        <v>484</v>
      </c>
      <c r="IP552" t="s">
        <v>485</v>
      </c>
    </row>
    <row r="553" spans="1:250" x14ac:dyDescent="0.35">
      <c r="A553">
        <v>16716</v>
      </c>
      <c r="B553">
        <v>-922729984</v>
      </c>
      <c r="C553">
        <v>1837</v>
      </c>
      <c r="D553" t="s">
        <v>272</v>
      </c>
      <c r="E553" t="s">
        <v>273</v>
      </c>
      <c r="F553">
        <v>19011</v>
      </c>
      <c r="G553" t="s">
        <v>318</v>
      </c>
      <c r="H553" t="s">
        <v>319</v>
      </c>
      <c r="I553">
        <v>527</v>
      </c>
      <c r="J553" t="s">
        <v>535</v>
      </c>
      <c r="K553" t="s">
        <v>536</v>
      </c>
      <c r="L553">
        <v>15189</v>
      </c>
      <c r="M553" t="s">
        <v>312</v>
      </c>
      <c r="N553" t="s">
        <v>313</v>
      </c>
      <c r="O553">
        <v>15189</v>
      </c>
      <c r="P553" t="s">
        <v>312</v>
      </c>
      <c r="Q553" t="s">
        <v>313</v>
      </c>
      <c r="R553" t="s">
        <v>326</v>
      </c>
      <c r="S553" s="43">
        <v>-4699.1499999999996</v>
      </c>
      <c r="U553" s="43">
        <v>22</v>
      </c>
      <c r="IF553">
        <v>15189</v>
      </c>
      <c r="IG553" t="s">
        <v>312</v>
      </c>
      <c r="IH553" t="s">
        <v>322</v>
      </c>
      <c r="IK553">
        <v>-2</v>
      </c>
      <c r="IL553" t="s">
        <v>278</v>
      </c>
      <c r="IM553" t="s">
        <v>279</v>
      </c>
      <c r="IN553" t="s">
        <v>484</v>
      </c>
      <c r="IP553" t="s">
        <v>485</v>
      </c>
    </row>
    <row r="554" spans="1:250" x14ac:dyDescent="0.35">
      <c r="A554">
        <v>16717</v>
      </c>
      <c r="B554">
        <v>-922729984</v>
      </c>
      <c r="C554">
        <v>1837</v>
      </c>
      <c r="D554" t="s">
        <v>272</v>
      </c>
      <c r="E554" t="s">
        <v>273</v>
      </c>
      <c r="F554">
        <v>13794</v>
      </c>
      <c r="G554" t="s">
        <v>274</v>
      </c>
      <c r="H554" t="s">
        <v>275</v>
      </c>
      <c r="I554">
        <v>507</v>
      </c>
      <c r="J554" t="s">
        <v>549</v>
      </c>
      <c r="K554" t="s">
        <v>550</v>
      </c>
      <c r="L554">
        <v>17006</v>
      </c>
      <c r="M554" t="s">
        <v>316</v>
      </c>
      <c r="N554" t="s">
        <v>317</v>
      </c>
      <c r="O554">
        <v>17006</v>
      </c>
      <c r="P554" t="s">
        <v>316</v>
      </c>
      <c r="Q554" t="s">
        <v>317</v>
      </c>
      <c r="R554" t="s">
        <v>326</v>
      </c>
      <c r="S554" s="43">
        <v>-1536.67</v>
      </c>
      <c r="U554" s="43">
        <v>22</v>
      </c>
      <c r="IF554">
        <v>17006</v>
      </c>
      <c r="IG554" t="s">
        <v>316</v>
      </c>
      <c r="IH554" t="s">
        <v>311</v>
      </c>
      <c r="IK554">
        <v>-2</v>
      </c>
      <c r="IL554" t="s">
        <v>278</v>
      </c>
      <c r="IM554" t="s">
        <v>279</v>
      </c>
      <c r="IN554" t="s">
        <v>468</v>
      </c>
      <c r="IP554" t="s">
        <v>487</v>
      </c>
    </row>
    <row r="555" spans="1:250" x14ac:dyDescent="0.35">
      <c r="A555">
        <v>16718</v>
      </c>
      <c r="B555">
        <v>-922729984</v>
      </c>
      <c r="C555">
        <v>1837</v>
      </c>
      <c r="D555" t="s">
        <v>272</v>
      </c>
      <c r="E555" t="s">
        <v>273</v>
      </c>
      <c r="F555">
        <v>13794</v>
      </c>
      <c r="G555" t="s">
        <v>274</v>
      </c>
      <c r="H555" t="s">
        <v>275</v>
      </c>
      <c r="I555">
        <v>528</v>
      </c>
      <c r="J555" t="s">
        <v>531</v>
      </c>
      <c r="K555" t="s">
        <v>532</v>
      </c>
      <c r="L555">
        <v>17005</v>
      </c>
      <c r="M555" t="s">
        <v>314</v>
      </c>
      <c r="N555" t="s">
        <v>315</v>
      </c>
      <c r="O555">
        <v>17005</v>
      </c>
      <c r="P555" t="s">
        <v>314</v>
      </c>
      <c r="Q555" t="s">
        <v>315</v>
      </c>
      <c r="R555" t="s">
        <v>326</v>
      </c>
      <c r="S555" s="43">
        <v>-1000.31</v>
      </c>
      <c r="U555" s="43">
        <v>22</v>
      </c>
      <c r="IF555">
        <v>17005</v>
      </c>
      <c r="IG555" t="s">
        <v>314</v>
      </c>
      <c r="IH555" t="s">
        <v>311</v>
      </c>
      <c r="IK555">
        <v>-2</v>
      </c>
      <c r="IL555" t="s">
        <v>278</v>
      </c>
      <c r="IM555" t="s">
        <v>279</v>
      </c>
      <c r="IN555" t="s">
        <v>468</v>
      </c>
      <c r="IP555" t="s">
        <v>486</v>
      </c>
    </row>
    <row r="556" spans="1:250" x14ac:dyDescent="0.35">
      <c r="A556">
        <v>16719</v>
      </c>
      <c r="B556">
        <v>-922729984</v>
      </c>
      <c r="C556">
        <v>1837</v>
      </c>
      <c r="D556" t="s">
        <v>272</v>
      </c>
      <c r="E556" t="s">
        <v>273</v>
      </c>
      <c r="F556">
        <v>13794</v>
      </c>
      <c r="G556" t="s">
        <v>274</v>
      </c>
      <c r="H556" t="s">
        <v>275</v>
      </c>
      <c r="I556">
        <v>527</v>
      </c>
      <c r="J556" t="s">
        <v>535</v>
      </c>
      <c r="K556" t="s">
        <v>536</v>
      </c>
      <c r="L556">
        <v>17005</v>
      </c>
      <c r="M556" t="s">
        <v>314</v>
      </c>
      <c r="N556" t="s">
        <v>315</v>
      </c>
      <c r="O556">
        <v>17005</v>
      </c>
      <c r="P556" t="s">
        <v>314</v>
      </c>
      <c r="Q556" t="s">
        <v>315</v>
      </c>
      <c r="R556" t="s">
        <v>326</v>
      </c>
      <c r="S556" s="43">
        <v>-700.22</v>
      </c>
      <c r="U556" s="43">
        <v>22</v>
      </c>
      <c r="IF556">
        <v>17005</v>
      </c>
      <c r="IG556" t="s">
        <v>314</v>
      </c>
      <c r="IH556" t="s">
        <v>311</v>
      </c>
      <c r="IK556">
        <v>-2</v>
      </c>
      <c r="IL556" t="s">
        <v>278</v>
      </c>
      <c r="IM556" t="s">
        <v>279</v>
      </c>
      <c r="IN556" t="s">
        <v>468</v>
      </c>
      <c r="IP556" t="s">
        <v>486</v>
      </c>
    </row>
    <row r="557" spans="1:250" x14ac:dyDescent="0.35">
      <c r="A557">
        <v>16720</v>
      </c>
      <c r="B557">
        <v>-922729984</v>
      </c>
      <c r="C557">
        <v>1837</v>
      </c>
      <c r="D557" t="s">
        <v>272</v>
      </c>
      <c r="E557" t="s">
        <v>273</v>
      </c>
      <c r="F557">
        <v>13794</v>
      </c>
      <c r="G557" t="s">
        <v>274</v>
      </c>
      <c r="H557" t="s">
        <v>275</v>
      </c>
      <c r="I557">
        <v>523</v>
      </c>
      <c r="J557" t="s">
        <v>537</v>
      </c>
      <c r="K557" t="s">
        <v>538</v>
      </c>
      <c r="L557">
        <v>17005</v>
      </c>
      <c r="M557" t="s">
        <v>314</v>
      </c>
      <c r="N557" t="s">
        <v>315</v>
      </c>
      <c r="O557">
        <v>17005</v>
      </c>
      <c r="P557" t="s">
        <v>314</v>
      </c>
      <c r="Q557" t="s">
        <v>315</v>
      </c>
      <c r="R557" t="s">
        <v>326</v>
      </c>
      <c r="S557" s="43">
        <v>-1400.41</v>
      </c>
      <c r="U557" s="43">
        <v>22</v>
      </c>
      <c r="IF557">
        <v>17005</v>
      </c>
      <c r="IG557" t="s">
        <v>314</v>
      </c>
      <c r="IH557" t="s">
        <v>311</v>
      </c>
      <c r="IK557">
        <v>-2</v>
      </c>
      <c r="IL557" t="s">
        <v>278</v>
      </c>
      <c r="IM557" t="s">
        <v>279</v>
      </c>
      <c r="IN557" t="s">
        <v>468</v>
      </c>
      <c r="IP557" t="s">
        <v>486</v>
      </c>
    </row>
    <row r="558" spans="1:250" x14ac:dyDescent="0.35">
      <c r="A558">
        <v>16721</v>
      </c>
      <c r="B558">
        <v>-922729984</v>
      </c>
      <c r="C558">
        <v>1837</v>
      </c>
      <c r="D558" t="s">
        <v>272</v>
      </c>
      <c r="E558" t="s">
        <v>273</v>
      </c>
      <c r="F558">
        <v>13794</v>
      </c>
      <c r="G558" t="s">
        <v>274</v>
      </c>
      <c r="H558" t="s">
        <v>275</v>
      </c>
      <c r="I558">
        <v>521</v>
      </c>
      <c r="J558" t="s">
        <v>539</v>
      </c>
      <c r="K558" t="s">
        <v>540</v>
      </c>
      <c r="L558">
        <v>17005</v>
      </c>
      <c r="M558" t="s">
        <v>314</v>
      </c>
      <c r="N558" t="s">
        <v>315</v>
      </c>
      <c r="O558">
        <v>17005</v>
      </c>
      <c r="P558" t="s">
        <v>314</v>
      </c>
      <c r="Q558" t="s">
        <v>315</v>
      </c>
      <c r="R558" t="s">
        <v>326</v>
      </c>
      <c r="S558" s="43">
        <v>-700.25</v>
      </c>
      <c r="U558" s="43">
        <v>22</v>
      </c>
      <c r="IF558">
        <v>17005</v>
      </c>
      <c r="IG558" t="s">
        <v>314</v>
      </c>
      <c r="IH558" t="s">
        <v>311</v>
      </c>
      <c r="IK558">
        <v>-2</v>
      </c>
      <c r="IL558" t="s">
        <v>278</v>
      </c>
      <c r="IM558" t="s">
        <v>279</v>
      </c>
      <c r="IN558" t="s">
        <v>468</v>
      </c>
      <c r="IP558" t="s">
        <v>486</v>
      </c>
    </row>
    <row r="559" spans="1:250" x14ac:dyDescent="0.35">
      <c r="A559">
        <v>16722</v>
      </c>
      <c r="B559">
        <v>-922729984</v>
      </c>
      <c r="C559">
        <v>1837</v>
      </c>
      <c r="D559" t="s">
        <v>272</v>
      </c>
      <c r="E559" t="s">
        <v>273</v>
      </c>
      <c r="F559">
        <v>13794</v>
      </c>
      <c r="G559" t="s">
        <v>274</v>
      </c>
      <c r="H559" t="s">
        <v>275</v>
      </c>
      <c r="I559">
        <v>519</v>
      </c>
      <c r="J559" t="s">
        <v>541</v>
      </c>
      <c r="K559" t="s">
        <v>542</v>
      </c>
      <c r="L559">
        <v>17005</v>
      </c>
      <c r="M559" t="s">
        <v>314</v>
      </c>
      <c r="N559" t="s">
        <v>315</v>
      </c>
      <c r="O559">
        <v>17005</v>
      </c>
      <c r="P559" t="s">
        <v>314</v>
      </c>
      <c r="Q559" t="s">
        <v>315</v>
      </c>
      <c r="R559" t="s">
        <v>326</v>
      </c>
      <c r="S559" s="43">
        <v>-700.25</v>
      </c>
      <c r="U559" s="43">
        <v>22</v>
      </c>
      <c r="IF559">
        <v>17005</v>
      </c>
      <c r="IG559" t="s">
        <v>314</v>
      </c>
      <c r="IH559" t="s">
        <v>311</v>
      </c>
      <c r="IK559">
        <v>-2</v>
      </c>
      <c r="IL559" t="s">
        <v>278</v>
      </c>
      <c r="IM559" t="s">
        <v>279</v>
      </c>
      <c r="IN559" t="s">
        <v>468</v>
      </c>
      <c r="IP559" t="s">
        <v>486</v>
      </c>
    </row>
    <row r="560" spans="1:250" x14ac:dyDescent="0.35">
      <c r="A560">
        <v>16723</v>
      </c>
      <c r="B560">
        <v>-922729984</v>
      </c>
      <c r="C560">
        <v>1837</v>
      </c>
      <c r="D560" t="s">
        <v>272</v>
      </c>
      <c r="E560" t="s">
        <v>273</v>
      </c>
      <c r="F560">
        <v>13794</v>
      </c>
      <c r="G560" t="s">
        <v>274</v>
      </c>
      <c r="H560" t="s">
        <v>275</v>
      </c>
      <c r="I560">
        <v>523</v>
      </c>
      <c r="J560" t="s">
        <v>537</v>
      </c>
      <c r="K560" t="s">
        <v>538</v>
      </c>
      <c r="L560">
        <v>17006</v>
      </c>
      <c r="M560" t="s">
        <v>316</v>
      </c>
      <c r="N560" t="s">
        <v>317</v>
      </c>
      <c r="O560">
        <v>17006</v>
      </c>
      <c r="P560" t="s">
        <v>316</v>
      </c>
      <c r="Q560" t="s">
        <v>317</v>
      </c>
      <c r="R560" t="s">
        <v>326</v>
      </c>
      <c r="S560" s="43">
        <v>-2178.46</v>
      </c>
      <c r="U560" s="43">
        <v>22</v>
      </c>
      <c r="IF560">
        <v>17006</v>
      </c>
      <c r="IG560" t="s">
        <v>316</v>
      </c>
      <c r="IH560" t="s">
        <v>311</v>
      </c>
      <c r="IK560">
        <v>-2</v>
      </c>
      <c r="IL560" t="s">
        <v>278</v>
      </c>
      <c r="IM560" t="s">
        <v>279</v>
      </c>
      <c r="IN560" t="s">
        <v>468</v>
      </c>
      <c r="IP560" t="s">
        <v>487</v>
      </c>
    </row>
    <row r="561" spans="1:250" x14ac:dyDescent="0.35">
      <c r="A561">
        <v>16724</v>
      </c>
      <c r="B561">
        <v>-922729984</v>
      </c>
      <c r="C561">
        <v>1837</v>
      </c>
      <c r="D561" t="s">
        <v>272</v>
      </c>
      <c r="E561" t="s">
        <v>273</v>
      </c>
      <c r="F561">
        <v>13794</v>
      </c>
      <c r="G561" t="s">
        <v>274</v>
      </c>
      <c r="H561" t="s">
        <v>275</v>
      </c>
      <c r="I561">
        <v>521</v>
      </c>
      <c r="J561" t="s">
        <v>539</v>
      </c>
      <c r="K561" t="s">
        <v>540</v>
      </c>
      <c r="L561">
        <v>17006</v>
      </c>
      <c r="M561" t="s">
        <v>316</v>
      </c>
      <c r="N561" t="s">
        <v>317</v>
      </c>
      <c r="O561">
        <v>17006</v>
      </c>
      <c r="P561" t="s">
        <v>316</v>
      </c>
      <c r="Q561" t="s">
        <v>317</v>
      </c>
      <c r="R561" t="s">
        <v>326</v>
      </c>
      <c r="S561" s="43">
        <v>-1089.29</v>
      </c>
      <c r="U561" s="43">
        <v>22</v>
      </c>
      <c r="IF561">
        <v>17006</v>
      </c>
      <c r="IG561" t="s">
        <v>316</v>
      </c>
      <c r="IH561" t="s">
        <v>311</v>
      </c>
      <c r="IK561">
        <v>-2</v>
      </c>
      <c r="IL561" t="s">
        <v>278</v>
      </c>
      <c r="IM561" t="s">
        <v>279</v>
      </c>
      <c r="IN561" t="s">
        <v>468</v>
      </c>
      <c r="IP561" t="s">
        <v>487</v>
      </c>
    </row>
    <row r="562" spans="1:250" x14ac:dyDescent="0.35">
      <c r="A562">
        <v>16725</v>
      </c>
      <c r="B562">
        <v>-922729984</v>
      </c>
      <c r="C562">
        <v>1837</v>
      </c>
      <c r="D562" t="s">
        <v>272</v>
      </c>
      <c r="E562" t="s">
        <v>273</v>
      </c>
      <c r="F562">
        <v>13794</v>
      </c>
      <c r="G562" t="s">
        <v>274</v>
      </c>
      <c r="H562" t="s">
        <v>275</v>
      </c>
      <c r="I562">
        <v>519</v>
      </c>
      <c r="J562" t="s">
        <v>541</v>
      </c>
      <c r="K562" t="s">
        <v>542</v>
      </c>
      <c r="L562">
        <v>17006</v>
      </c>
      <c r="M562" t="s">
        <v>316</v>
      </c>
      <c r="N562" t="s">
        <v>317</v>
      </c>
      <c r="O562">
        <v>17006</v>
      </c>
      <c r="P562" t="s">
        <v>316</v>
      </c>
      <c r="Q562" t="s">
        <v>317</v>
      </c>
      <c r="R562" t="s">
        <v>326</v>
      </c>
      <c r="S562" s="43">
        <v>-1089.29</v>
      </c>
      <c r="U562" s="43">
        <v>22</v>
      </c>
      <c r="IF562">
        <v>17006</v>
      </c>
      <c r="IG562" t="s">
        <v>316</v>
      </c>
      <c r="IH562" t="s">
        <v>311</v>
      </c>
      <c r="IK562">
        <v>-2</v>
      </c>
      <c r="IL562" t="s">
        <v>278</v>
      </c>
      <c r="IM562" t="s">
        <v>279</v>
      </c>
      <c r="IN562" t="s">
        <v>468</v>
      </c>
      <c r="IP562" t="s">
        <v>487</v>
      </c>
    </row>
    <row r="563" spans="1:250" x14ac:dyDescent="0.35">
      <c r="A563">
        <v>16726</v>
      </c>
      <c r="B563">
        <v>-922729984</v>
      </c>
      <c r="C563">
        <v>1837</v>
      </c>
      <c r="D563" t="s">
        <v>272</v>
      </c>
      <c r="E563" t="s">
        <v>273</v>
      </c>
      <c r="F563">
        <v>13794</v>
      </c>
      <c r="G563" t="s">
        <v>274</v>
      </c>
      <c r="H563" t="s">
        <v>275</v>
      </c>
      <c r="I563">
        <v>515</v>
      </c>
      <c r="J563" t="s">
        <v>543</v>
      </c>
      <c r="K563" t="s">
        <v>544</v>
      </c>
      <c r="L563">
        <v>17006</v>
      </c>
      <c r="M563" t="s">
        <v>316</v>
      </c>
      <c r="N563" t="s">
        <v>317</v>
      </c>
      <c r="O563">
        <v>17006</v>
      </c>
      <c r="P563" t="s">
        <v>316</v>
      </c>
      <c r="Q563" t="s">
        <v>317</v>
      </c>
      <c r="R563" t="s">
        <v>326</v>
      </c>
      <c r="S563" s="43">
        <v>-2334.19</v>
      </c>
      <c r="U563" s="43">
        <v>22</v>
      </c>
      <c r="IF563">
        <v>17006</v>
      </c>
      <c r="IG563" t="s">
        <v>316</v>
      </c>
      <c r="IH563" t="s">
        <v>311</v>
      </c>
      <c r="IK563">
        <v>-2</v>
      </c>
      <c r="IL563" t="s">
        <v>278</v>
      </c>
      <c r="IM563" t="s">
        <v>279</v>
      </c>
      <c r="IN563" t="s">
        <v>468</v>
      </c>
      <c r="IP563" t="s">
        <v>487</v>
      </c>
    </row>
    <row r="564" spans="1:250" x14ac:dyDescent="0.35">
      <c r="A564">
        <v>16727</v>
      </c>
      <c r="B564">
        <v>-922729984</v>
      </c>
      <c r="C564">
        <v>1837</v>
      </c>
      <c r="D564" t="s">
        <v>272</v>
      </c>
      <c r="E564" t="s">
        <v>273</v>
      </c>
      <c r="F564">
        <v>13794</v>
      </c>
      <c r="G564" t="s">
        <v>274</v>
      </c>
      <c r="H564" t="s">
        <v>275</v>
      </c>
      <c r="I564">
        <v>513</v>
      </c>
      <c r="J564" t="s">
        <v>545</v>
      </c>
      <c r="K564" t="s">
        <v>546</v>
      </c>
      <c r="L564">
        <v>17006</v>
      </c>
      <c r="M564" t="s">
        <v>316</v>
      </c>
      <c r="N564" t="s">
        <v>317</v>
      </c>
      <c r="O564">
        <v>17006</v>
      </c>
      <c r="P564" t="s">
        <v>316</v>
      </c>
      <c r="Q564" t="s">
        <v>317</v>
      </c>
      <c r="R564" t="s">
        <v>326</v>
      </c>
      <c r="S564" s="43">
        <v>-2022.97</v>
      </c>
      <c r="U564" s="43">
        <v>22</v>
      </c>
      <c r="IF564">
        <v>17006</v>
      </c>
      <c r="IG564" t="s">
        <v>316</v>
      </c>
      <c r="IH564" t="s">
        <v>311</v>
      </c>
      <c r="IK564">
        <v>-2</v>
      </c>
      <c r="IL564" t="s">
        <v>278</v>
      </c>
      <c r="IM564" t="s">
        <v>279</v>
      </c>
      <c r="IN564" t="s">
        <v>468</v>
      </c>
      <c r="IP564" t="s">
        <v>487</v>
      </c>
    </row>
    <row r="565" spans="1:250" x14ac:dyDescent="0.35">
      <c r="A565">
        <v>16728</v>
      </c>
      <c r="B565">
        <v>-922729984</v>
      </c>
      <c r="C565">
        <v>1837</v>
      </c>
      <c r="D565" t="s">
        <v>272</v>
      </c>
      <c r="E565" t="s">
        <v>273</v>
      </c>
      <c r="F565">
        <v>13794</v>
      </c>
      <c r="G565" t="s">
        <v>274</v>
      </c>
      <c r="H565" t="s">
        <v>275</v>
      </c>
      <c r="I565">
        <v>509</v>
      </c>
      <c r="J565" t="s">
        <v>547</v>
      </c>
      <c r="K565" t="s">
        <v>548</v>
      </c>
      <c r="L565">
        <v>17006</v>
      </c>
      <c r="M565" t="s">
        <v>316</v>
      </c>
      <c r="N565" t="s">
        <v>317</v>
      </c>
      <c r="O565">
        <v>17006</v>
      </c>
      <c r="P565" t="s">
        <v>316</v>
      </c>
      <c r="Q565" t="s">
        <v>317</v>
      </c>
      <c r="R565" t="s">
        <v>326</v>
      </c>
      <c r="S565" s="43">
        <v>-977.88</v>
      </c>
      <c r="U565" s="43">
        <v>22</v>
      </c>
      <c r="IF565">
        <v>17006</v>
      </c>
      <c r="IG565" t="s">
        <v>316</v>
      </c>
      <c r="IH565" t="s">
        <v>311</v>
      </c>
      <c r="IK565">
        <v>-2</v>
      </c>
      <c r="IL565" t="s">
        <v>278</v>
      </c>
      <c r="IM565" t="s">
        <v>279</v>
      </c>
      <c r="IN565" t="s">
        <v>468</v>
      </c>
      <c r="IP565" t="s">
        <v>487</v>
      </c>
    </row>
    <row r="566" spans="1:250" x14ac:dyDescent="0.35">
      <c r="A566">
        <v>16729</v>
      </c>
      <c r="B566">
        <v>-922729984</v>
      </c>
      <c r="C566">
        <v>1837</v>
      </c>
      <c r="D566" t="s">
        <v>272</v>
      </c>
      <c r="E566" t="s">
        <v>273</v>
      </c>
      <c r="F566">
        <v>19011</v>
      </c>
      <c r="G566" t="s">
        <v>318</v>
      </c>
      <c r="H566" t="s">
        <v>319</v>
      </c>
      <c r="I566">
        <v>515</v>
      </c>
      <c r="J566" t="s">
        <v>543</v>
      </c>
      <c r="K566" t="s">
        <v>544</v>
      </c>
      <c r="L566">
        <v>19213</v>
      </c>
      <c r="M566" t="s">
        <v>320</v>
      </c>
      <c r="N566" t="s">
        <v>321</v>
      </c>
      <c r="O566">
        <v>19213</v>
      </c>
      <c r="P566" t="s">
        <v>320</v>
      </c>
      <c r="Q566" t="s">
        <v>321</v>
      </c>
      <c r="R566" t="s">
        <v>326</v>
      </c>
      <c r="S566" s="43">
        <v>-22356.32</v>
      </c>
      <c r="U566" s="43">
        <v>22</v>
      </c>
      <c r="IF566">
        <v>19213</v>
      </c>
      <c r="IG566" t="s">
        <v>320</v>
      </c>
      <c r="IH566" t="s">
        <v>322</v>
      </c>
      <c r="IK566">
        <v>-2</v>
      </c>
      <c r="IL566" t="s">
        <v>278</v>
      </c>
      <c r="IM566" t="s">
        <v>279</v>
      </c>
      <c r="IN566" t="s">
        <v>484</v>
      </c>
      <c r="IP566" t="s">
        <v>488</v>
      </c>
    </row>
    <row r="567" spans="1:250" x14ac:dyDescent="0.35">
      <c r="A567">
        <v>16730</v>
      </c>
      <c r="B567">
        <v>-922729984</v>
      </c>
      <c r="C567">
        <v>1837</v>
      </c>
      <c r="D567" t="s">
        <v>272</v>
      </c>
      <c r="E567" t="s">
        <v>273</v>
      </c>
      <c r="F567">
        <v>19011</v>
      </c>
      <c r="G567" t="s">
        <v>318</v>
      </c>
      <c r="H567" t="s">
        <v>319</v>
      </c>
      <c r="I567">
        <v>513</v>
      </c>
      <c r="J567" t="s">
        <v>545</v>
      </c>
      <c r="K567" t="s">
        <v>546</v>
      </c>
      <c r="L567">
        <v>19213</v>
      </c>
      <c r="M567" t="s">
        <v>320</v>
      </c>
      <c r="N567" t="s">
        <v>321</v>
      </c>
      <c r="O567">
        <v>19213</v>
      </c>
      <c r="P567" t="s">
        <v>320</v>
      </c>
      <c r="Q567" t="s">
        <v>321</v>
      </c>
      <c r="R567" t="s">
        <v>326</v>
      </c>
      <c r="S567" s="43">
        <v>-19375.47</v>
      </c>
      <c r="U567" s="43">
        <v>22</v>
      </c>
      <c r="IF567">
        <v>19213</v>
      </c>
      <c r="IG567" t="s">
        <v>320</v>
      </c>
      <c r="IH567" t="s">
        <v>322</v>
      </c>
      <c r="IK567">
        <v>-2</v>
      </c>
      <c r="IL567" t="s">
        <v>278</v>
      </c>
      <c r="IM567" t="s">
        <v>279</v>
      </c>
      <c r="IN567" t="s">
        <v>484</v>
      </c>
      <c r="IP567" t="s">
        <v>488</v>
      </c>
    </row>
    <row r="568" spans="1:250" x14ac:dyDescent="0.35">
      <c r="A568">
        <v>16731</v>
      </c>
      <c r="B568">
        <v>-922729984</v>
      </c>
      <c r="C568">
        <v>1837</v>
      </c>
      <c r="D568" t="s">
        <v>272</v>
      </c>
      <c r="E568" t="s">
        <v>273</v>
      </c>
      <c r="F568">
        <v>19011</v>
      </c>
      <c r="G568" t="s">
        <v>318</v>
      </c>
      <c r="H568" t="s">
        <v>319</v>
      </c>
      <c r="I568">
        <v>509</v>
      </c>
      <c r="J568" t="s">
        <v>547</v>
      </c>
      <c r="K568" t="s">
        <v>548</v>
      </c>
      <c r="L568">
        <v>19213</v>
      </c>
      <c r="M568" t="s">
        <v>320</v>
      </c>
      <c r="N568" t="s">
        <v>321</v>
      </c>
      <c r="O568">
        <v>19213</v>
      </c>
      <c r="P568" t="s">
        <v>320</v>
      </c>
      <c r="Q568" t="s">
        <v>321</v>
      </c>
      <c r="R568" t="s">
        <v>326</v>
      </c>
      <c r="S568" s="43">
        <v>-10260.969999999999</v>
      </c>
      <c r="U568" s="43">
        <v>22</v>
      </c>
      <c r="IF568">
        <v>19213</v>
      </c>
      <c r="IG568" t="s">
        <v>320</v>
      </c>
      <c r="IH568" t="s">
        <v>322</v>
      </c>
      <c r="IK568">
        <v>-2</v>
      </c>
      <c r="IL568" t="s">
        <v>278</v>
      </c>
      <c r="IM568" t="s">
        <v>279</v>
      </c>
      <c r="IN568" t="s">
        <v>484</v>
      </c>
      <c r="IP568" t="s">
        <v>488</v>
      </c>
    </row>
    <row r="569" spans="1:250" x14ac:dyDescent="0.35">
      <c r="A569">
        <v>16732</v>
      </c>
      <c r="B569">
        <v>-922729984</v>
      </c>
      <c r="C569">
        <v>1837</v>
      </c>
      <c r="D569" t="s">
        <v>272</v>
      </c>
      <c r="E569" t="s">
        <v>273</v>
      </c>
      <c r="F569">
        <v>19011</v>
      </c>
      <c r="G569" t="s">
        <v>318</v>
      </c>
      <c r="H569" t="s">
        <v>319</v>
      </c>
      <c r="I569">
        <v>507</v>
      </c>
      <c r="J569" t="s">
        <v>549</v>
      </c>
      <c r="K569" t="s">
        <v>550</v>
      </c>
      <c r="L569">
        <v>19213</v>
      </c>
      <c r="M569" t="s">
        <v>320</v>
      </c>
      <c r="N569" t="s">
        <v>321</v>
      </c>
      <c r="O569">
        <v>19213</v>
      </c>
      <c r="P569" t="s">
        <v>320</v>
      </c>
      <c r="Q569" t="s">
        <v>321</v>
      </c>
      <c r="R569" t="s">
        <v>326</v>
      </c>
      <c r="S569" s="43">
        <v>-16394.64</v>
      </c>
      <c r="U569" s="43">
        <v>22</v>
      </c>
      <c r="IF569">
        <v>19213</v>
      </c>
      <c r="IG569" t="s">
        <v>320</v>
      </c>
      <c r="IH569" t="s">
        <v>322</v>
      </c>
      <c r="IK569">
        <v>-2</v>
      </c>
      <c r="IL569" t="s">
        <v>278</v>
      </c>
      <c r="IM569" t="s">
        <v>279</v>
      </c>
      <c r="IN569" t="s">
        <v>484</v>
      </c>
      <c r="IP569" t="s">
        <v>488</v>
      </c>
    </row>
    <row r="570" spans="1:250" x14ac:dyDescent="0.35">
      <c r="A570">
        <v>16733</v>
      </c>
      <c r="B570">
        <v>-922729984</v>
      </c>
      <c r="C570">
        <v>1837</v>
      </c>
      <c r="D570" t="s">
        <v>272</v>
      </c>
      <c r="E570" t="s">
        <v>273</v>
      </c>
      <c r="F570">
        <v>13794</v>
      </c>
      <c r="G570" t="s">
        <v>274</v>
      </c>
      <c r="H570" t="s">
        <v>275</v>
      </c>
      <c r="I570">
        <v>528</v>
      </c>
      <c r="J570" t="s">
        <v>531</v>
      </c>
      <c r="K570" t="s">
        <v>532</v>
      </c>
      <c r="L570">
        <v>17006</v>
      </c>
      <c r="M570" t="s">
        <v>316</v>
      </c>
      <c r="N570" t="s">
        <v>317</v>
      </c>
      <c r="O570">
        <v>17006</v>
      </c>
      <c r="P570" t="s">
        <v>316</v>
      </c>
      <c r="Q570" t="s">
        <v>317</v>
      </c>
      <c r="R570" t="s">
        <v>326</v>
      </c>
      <c r="S570" s="43">
        <v>-1556.07</v>
      </c>
      <c r="U570" s="43">
        <v>22</v>
      </c>
      <c r="IF570">
        <v>17006</v>
      </c>
      <c r="IG570" t="s">
        <v>316</v>
      </c>
      <c r="IH570" t="s">
        <v>311</v>
      </c>
      <c r="IK570">
        <v>-2</v>
      </c>
      <c r="IL570" t="s">
        <v>278</v>
      </c>
      <c r="IM570" t="s">
        <v>279</v>
      </c>
      <c r="IN570" t="s">
        <v>468</v>
      </c>
      <c r="IP570" t="s">
        <v>487</v>
      </c>
    </row>
    <row r="571" spans="1:250" x14ac:dyDescent="0.35">
      <c r="A571">
        <v>16734</v>
      </c>
      <c r="B571">
        <v>-922729984</v>
      </c>
      <c r="C571">
        <v>1837</v>
      </c>
      <c r="D571" t="s">
        <v>272</v>
      </c>
      <c r="E571" t="s">
        <v>273</v>
      </c>
      <c r="F571">
        <v>13794</v>
      </c>
      <c r="G571" t="s">
        <v>274</v>
      </c>
      <c r="H571" t="s">
        <v>275</v>
      </c>
      <c r="I571">
        <v>527</v>
      </c>
      <c r="J571" t="s">
        <v>535</v>
      </c>
      <c r="K571" t="s">
        <v>536</v>
      </c>
      <c r="L571">
        <v>17006</v>
      </c>
      <c r="M571" t="s">
        <v>316</v>
      </c>
      <c r="N571" t="s">
        <v>317</v>
      </c>
      <c r="O571">
        <v>17006</v>
      </c>
      <c r="P571" t="s">
        <v>316</v>
      </c>
      <c r="Q571" t="s">
        <v>317</v>
      </c>
      <c r="R571" t="s">
        <v>326</v>
      </c>
      <c r="S571" s="43">
        <v>-1089.25</v>
      </c>
      <c r="U571" s="43">
        <v>22</v>
      </c>
      <c r="IF571">
        <v>17006</v>
      </c>
      <c r="IG571" t="s">
        <v>316</v>
      </c>
      <c r="IH571" t="s">
        <v>311</v>
      </c>
      <c r="IK571">
        <v>-2</v>
      </c>
      <c r="IL571" t="s">
        <v>278</v>
      </c>
      <c r="IM571" t="s">
        <v>279</v>
      </c>
      <c r="IN571" t="s">
        <v>468</v>
      </c>
      <c r="IP571" t="s">
        <v>487</v>
      </c>
    </row>
    <row r="572" spans="1:250" x14ac:dyDescent="0.35">
      <c r="A572">
        <v>16735</v>
      </c>
      <c r="B572">
        <v>-922729984</v>
      </c>
      <c r="C572">
        <v>1837</v>
      </c>
      <c r="D572" t="s">
        <v>272</v>
      </c>
      <c r="E572" t="s">
        <v>273</v>
      </c>
      <c r="F572">
        <v>9695</v>
      </c>
      <c r="G572" t="s">
        <v>280</v>
      </c>
      <c r="H572" t="s">
        <v>281</v>
      </c>
      <c r="I572">
        <v>507</v>
      </c>
      <c r="J572" t="s">
        <v>549</v>
      </c>
      <c r="K572" t="s">
        <v>550</v>
      </c>
      <c r="L572">
        <v>21324</v>
      </c>
      <c r="M572" t="s">
        <v>282</v>
      </c>
      <c r="N572" t="s">
        <v>283</v>
      </c>
      <c r="O572">
        <v>21324</v>
      </c>
      <c r="P572" t="s">
        <v>282</v>
      </c>
      <c r="Q572" t="s">
        <v>283</v>
      </c>
      <c r="R572" t="s">
        <v>326</v>
      </c>
      <c r="S572" s="43">
        <v>-2005.3</v>
      </c>
      <c r="U572" s="43">
        <v>22</v>
      </c>
      <c r="IF572">
        <v>21324</v>
      </c>
      <c r="IG572" t="s">
        <v>282</v>
      </c>
      <c r="IH572" t="s">
        <v>284</v>
      </c>
      <c r="IK572">
        <v>-2</v>
      </c>
      <c r="IL572" t="s">
        <v>278</v>
      </c>
      <c r="IM572" t="s">
        <v>279</v>
      </c>
      <c r="IN572" t="s">
        <v>466</v>
      </c>
      <c r="IP572" t="s">
        <v>489</v>
      </c>
    </row>
    <row r="573" spans="1:250" x14ac:dyDescent="0.35">
      <c r="A573">
        <v>16736</v>
      </c>
      <c r="B573">
        <v>-922729984</v>
      </c>
      <c r="C573">
        <v>1837</v>
      </c>
      <c r="D573" t="s">
        <v>272</v>
      </c>
      <c r="E573" t="s">
        <v>273</v>
      </c>
      <c r="F573">
        <v>19011</v>
      </c>
      <c r="G573" t="s">
        <v>318</v>
      </c>
      <c r="H573" t="s">
        <v>319</v>
      </c>
      <c r="I573">
        <v>528</v>
      </c>
      <c r="J573" t="s">
        <v>531</v>
      </c>
      <c r="K573" t="s">
        <v>532</v>
      </c>
      <c r="L573">
        <v>19213</v>
      </c>
      <c r="M573" t="s">
        <v>320</v>
      </c>
      <c r="N573" t="s">
        <v>321</v>
      </c>
      <c r="O573">
        <v>19213</v>
      </c>
      <c r="P573" t="s">
        <v>320</v>
      </c>
      <c r="Q573" t="s">
        <v>321</v>
      </c>
      <c r="R573" t="s">
        <v>326</v>
      </c>
      <c r="S573" s="43">
        <v>-24233.18</v>
      </c>
      <c r="U573" s="43">
        <v>22</v>
      </c>
      <c r="IF573">
        <v>19213</v>
      </c>
      <c r="IG573" t="s">
        <v>320</v>
      </c>
      <c r="IH573" t="s">
        <v>322</v>
      </c>
      <c r="IK573">
        <v>-2</v>
      </c>
      <c r="IL573" t="s">
        <v>278</v>
      </c>
      <c r="IM573" t="s">
        <v>279</v>
      </c>
      <c r="IN573" t="s">
        <v>484</v>
      </c>
      <c r="IP573" t="s">
        <v>488</v>
      </c>
    </row>
    <row r="574" spans="1:250" x14ac:dyDescent="0.35">
      <c r="A574">
        <v>16737</v>
      </c>
      <c r="B574">
        <v>-922729984</v>
      </c>
      <c r="C574">
        <v>1837</v>
      </c>
      <c r="D574" t="s">
        <v>272</v>
      </c>
      <c r="E574" t="s">
        <v>273</v>
      </c>
      <c r="F574">
        <v>19011</v>
      </c>
      <c r="G574" t="s">
        <v>318</v>
      </c>
      <c r="H574" t="s">
        <v>319</v>
      </c>
      <c r="I574">
        <v>527</v>
      </c>
      <c r="J574" t="s">
        <v>535</v>
      </c>
      <c r="K574" t="s">
        <v>536</v>
      </c>
      <c r="L574">
        <v>19213</v>
      </c>
      <c r="M574" t="s">
        <v>320</v>
      </c>
      <c r="N574" t="s">
        <v>321</v>
      </c>
      <c r="O574">
        <v>19213</v>
      </c>
      <c r="P574" t="s">
        <v>320</v>
      </c>
      <c r="Q574" t="s">
        <v>321</v>
      </c>
      <c r="R574" t="s">
        <v>326</v>
      </c>
      <c r="S574" s="43">
        <v>-10432.9</v>
      </c>
      <c r="U574" s="43">
        <v>22</v>
      </c>
      <c r="IF574">
        <v>19213</v>
      </c>
      <c r="IG574" t="s">
        <v>320</v>
      </c>
      <c r="IH574" t="s">
        <v>322</v>
      </c>
      <c r="IK574">
        <v>-2</v>
      </c>
      <c r="IL574" t="s">
        <v>278</v>
      </c>
      <c r="IM574" t="s">
        <v>279</v>
      </c>
      <c r="IN574" t="s">
        <v>484</v>
      </c>
      <c r="IP574" t="s">
        <v>488</v>
      </c>
    </row>
    <row r="575" spans="1:250" x14ac:dyDescent="0.35">
      <c r="A575">
        <v>16738</v>
      </c>
      <c r="B575">
        <v>-922729984</v>
      </c>
      <c r="C575">
        <v>1837</v>
      </c>
      <c r="D575" t="s">
        <v>272</v>
      </c>
      <c r="E575" t="s">
        <v>273</v>
      </c>
      <c r="F575">
        <v>19011</v>
      </c>
      <c r="G575" t="s">
        <v>318</v>
      </c>
      <c r="H575" t="s">
        <v>319</v>
      </c>
      <c r="I575">
        <v>523</v>
      </c>
      <c r="J575" t="s">
        <v>537</v>
      </c>
      <c r="K575" t="s">
        <v>538</v>
      </c>
      <c r="L575">
        <v>19213</v>
      </c>
      <c r="M575" t="s">
        <v>320</v>
      </c>
      <c r="N575" t="s">
        <v>321</v>
      </c>
      <c r="O575">
        <v>19213</v>
      </c>
      <c r="P575" t="s">
        <v>320</v>
      </c>
      <c r="Q575" t="s">
        <v>321</v>
      </c>
      <c r="R575" t="s">
        <v>326</v>
      </c>
      <c r="S575" s="43">
        <v>-20865.79</v>
      </c>
      <c r="U575" s="43">
        <v>22</v>
      </c>
      <c r="IF575">
        <v>19213</v>
      </c>
      <c r="IG575" t="s">
        <v>320</v>
      </c>
      <c r="IH575" t="s">
        <v>322</v>
      </c>
      <c r="IK575">
        <v>-2</v>
      </c>
      <c r="IL575" t="s">
        <v>278</v>
      </c>
      <c r="IM575" t="s">
        <v>279</v>
      </c>
      <c r="IN575" t="s">
        <v>484</v>
      </c>
      <c r="IP575" t="s">
        <v>488</v>
      </c>
    </row>
    <row r="576" spans="1:250" x14ac:dyDescent="0.35">
      <c r="A576">
        <v>16739</v>
      </c>
      <c r="B576">
        <v>-922729984</v>
      </c>
      <c r="C576">
        <v>1837</v>
      </c>
      <c r="D576" t="s">
        <v>272</v>
      </c>
      <c r="E576" t="s">
        <v>273</v>
      </c>
      <c r="F576">
        <v>19011</v>
      </c>
      <c r="G576" t="s">
        <v>318</v>
      </c>
      <c r="H576" t="s">
        <v>319</v>
      </c>
      <c r="I576">
        <v>521</v>
      </c>
      <c r="J576" t="s">
        <v>539</v>
      </c>
      <c r="K576" t="s">
        <v>540</v>
      </c>
      <c r="L576">
        <v>19213</v>
      </c>
      <c r="M576" t="s">
        <v>320</v>
      </c>
      <c r="N576" t="s">
        <v>321</v>
      </c>
      <c r="O576">
        <v>19213</v>
      </c>
      <c r="P576" t="s">
        <v>320</v>
      </c>
      <c r="Q576" t="s">
        <v>321</v>
      </c>
      <c r="R576" t="s">
        <v>326</v>
      </c>
      <c r="S576" s="43">
        <v>-10432.94</v>
      </c>
      <c r="U576" s="43">
        <v>22</v>
      </c>
      <c r="IF576">
        <v>19213</v>
      </c>
      <c r="IG576" t="s">
        <v>320</v>
      </c>
      <c r="IH576" t="s">
        <v>322</v>
      </c>
      <c r="IK576">
        <v>-2</v>
      </c>
      <c r="IL576" t="s">
        <v>278</v>
      </c>
      <c r="IM576" t="s">
        <v>279</v>
      </c>
      <c r="IN576" t="s">
        <v>484</v>
      </c>
      <c r="IP576" t="s">
        <v>488</v>
      </c>
    </row>
    <row r="577" spans="1:250" x14ac:dyDescent="0.35">
      <c r="A577">
        <v>16740</v>
      </c>
      <c r="B577">
        <v>-922729984</v>
      </c>
      <c r="C577">
        <v>1837</v>
      </c>
      <c r="D577" t="s">
        <v>272</v>
      </c>
      <c r="E577" t="s">
        <v>273</v>
      </c>
      <c r="F577">
        <v>19011</v>
      </c>
      <c r="G577" t="s">
        <v>318</v>
      </c>
      <c r="H577" t="s">
        <v>319</v>
      </c>
      <c r="I577">
        <v>519</v>
      </c>
      <c r="J577" t="s">
        <v>541</v>
      </c>
      <c r="K577" t="s">
        <v>542</v>
      </c>
      <c r="L577">
        <v>19213</v>
      </c>
      <c r="M577" t="s">
        <v>320</v>
      </c>
      <c r="N577" t="s">
        <v>321</v>
      </c>
      <c r="O577">
        <v>19213</v>
      </c>
      <c r="P577" t="s">
        <v>320</v>
      </c>
      <c r="Q577" t="s">
        <v>321</v>
      </c>
      <c r="R577" t="s">
        <v>326</v>
      </c>
      <c r="S577" s="43">
        <v>-10432.94</v>
      </c>
      <c r="U577" s="43">
        <v>22</v>
      </c>
      <c r="IF577">
        <v>19213</v>
      </c>
      <c r="IG577" t="s">
        <v>320</v>
      </c>
      <c r="IH577" t="s">
        <v>322</v>
      </c>
      <c r="IK577">
        <v>-2</v>
      </c>
      <c r="IL577" t="s">
        <v>278</v>
      </c>
      <c r="IM577" t="s">
        <v>279</v>
      </c>
      <c r="IN577" t="s">
        <v>484</v>
      </c>
      <c r="IP577" t="s">
        <v>488</v>
      </c>
    </row>
    <row r="578" spans="1:250" x14ac:dyDescent="0.35">
      <c r="A578">
        <v>16741</v>
      </c>
      <c r="B578">
        <v>-922729984</v>
      </c>
      <c r="C578">
        <v>1837</v>
      </c>
      <c r="D578" t="s">
        <v>272</v>
      </c>
      <c r="E578" t="s">
        <v>273</v>
      </c>
      <c r="F578">
        <v>9695</v>
      </c>
      <c r="G578" t="s">
        <v>280</v>
      </c>
      <c r="H578" t="s">
        <v>281</v>
      </c>
      <c r="I578">
        <v>523</v>
      </c>
      <c r="J578" t="s">
        <v>537</v>
      </c>
      <c r="K578" t="s">
        <v>538</v>
      </c>
      <c r="L578">
        <v>21324</v>
      </c>
      <c r="M578" t="s">
        <v>282</v>
      </c>
      <c r="N578" t="s">
        <v>283</v>
      </c>
      <c r="O578">
        <v>21324</v>
      </c>
      <c r="P578" t="s">
        <v>282</v>
      </c>
      <c r="Q578" t="s">
        <v>283</v>
      </c>
      <c r="R578" t="s">
        <v>326</v>
      </c>
      <c r="S578" s="43">
        <v>-2916.2714999999998</v>
      </c>
      <c r="U578" s="43">
        <v>22</v>
      </c>
      <c r="IF578">
        <v>21324</v>
      </c>
      <c r="IG578" t="s">
        <v>282</v>
      </c>
      <c r="IH578" t="s">
        <v>284</v>
      </c>
      <c r="IK578">
        <v>-2</v>
      </c>
      <c r="IL578" t="s">
        <v>278</v>
      </c>
      <c r="IM578" t="s">
        <v>279</v>
      </c>
      <c r="IN578" t="s">
        <v>466</v>
      </c>
      <c r="IP578" t="s">
        <v>489</v>
      </c>
    </row>
    <row r="579" spans="1:250" x14ac:dyDescent="0.35">
      <c r="A579">
        <v>16742</v>
      </c>
      <c r="B579">
        <v>-922729984</v>
      </c>
      <c r="C579">
        <v>1837</v>
      </c>
      <c r="D579" t="s">
        <v>272</v>
      </c>
      <c r="E579" t="s">
        <v>273</v>
      </c>
      <c r="F579">
        <v>9695</v>
      </c>
      <c r="G579" t="s">
        <v>280</v>
      </c>
      <c r="H579" t="s">
        <v>281</v>
      </c>
      <c r="I579">
        <v>521</v>
      </c>
      <c r="J579" t="s">
        <v>539</v>
      </c>
      <c r="K579" t="s">
        <v>540</v>
      </c>
      <c r="L579">
        <v>21324</v>
      </c>
      <c r="M579" t="s">
        <v>282</v>
      </c>
      <c r="N579" t="s">
        <v>283</v>
      </c>
      <c r="O579">
        <v>21324</v>
      </c>
      <c r="P579" t="s">
        <v>282</v>
      </c>
      <c r="Q579" t="s">
        <v>283</v>
      </c>
      <c r="R579" t="s">
        <v>326</v>
      </c>
      <c r="S579" s="43">
        <v>-1458.14</v>
      </c>
      <c r="U579" s="43">
        <v>22</v>
      </c>
      <c r="IF579">
        <v>21324</v>
      </c>
      <c r="IG579" t="s">
        <v>282</v>
      </c>
      <c r="IH579" t="s">
        <v>284</v>
      </c>
      <c r="IK579">
        <v>-2</v>
      </c>
      <c r="IL579" t="s">
        <v>278</v>
      </c>
      <c r="IM579" t="s">
        <v>279</v>
      </c>
      <c r="IN579" t="s">
        <v>466</v>
      </c>
      <c r="IP579" t="s">
        <v>489</v>
      </c>
    </row>
    <row r="580" spans="1:250" x14ac:dyDescent="0.35">
      <c r="A580">
        <v>16743</v>
      </c>
      <c r="B580">
        <v>-922729984</v>
      </c>
      <c r="C580">
        <v>1837</v>
      </c>
      <c r="D580" t="s">
        <v>272</v>
      </c>
      <c r="E580" t="s">
        <v>273</v>
      </c>
      <c r="F580">
        <v>9695</v>
      </c>
      <c r="G580" t="s">
        <v>280</v>
      </c>
      <c r="H580" t="s">
        <v>281</v>
      </c>
      <c r="I580">
        <v>519</v>
      </c>
      <c r="J580" t="s">
        <v>541</v>
      </c>
      <c r="K580" t="s">
        <v>542</v>
      </c>
      <c r="L580">
        <v>21324</v>
      </c>
      <c r="M580" t="s">
        <v>282</v>
      </c>
      <c r="N580" t="s">
        <v>283</v>
      </c>
      <c r="O580">
        <v>21324</v>
      </c>
      <c r="P580" t="s">
        <v>282</v>
      </c>
      <c r="Q580" t="s">
        <v>283</v>
      </c>
      <c r="R580" t="s">
        <v>326</v>
      </c>
      <c r="S580" s="43">
        <v>-1289.4100000000001</v>
      </c>
      <c r="U580" s="43">
        <v>22</v>
      </c>
      <c r="IF580">
        <v>21324</v>
      </c>
      <c r="IG580" t="s">
        <v>282</v>
      </c>
      <c r="IH580" t="s">
        <v>284</v>
      </c>
      <c r="IK580">
        <v>-2</v>
      </c>
      <c r="IL580" t="s">
        <v>278</v>
      </c>
      <c r="IM580" t="s">
        <v>279</v>
      </c>
      <c r="IN580" t="s">
        <v>466</v>
      </c>
      <c r="IP580" t="s">
        <v>489</v>
      </c>
    </row>
    <row r="581" spans="1:250" x14ac:dyDescent="0.35">
      <c r="A581">
        <v>16744</v>
      </c>
      <c r="B581">
        <v>-922729984</v>
      </c>
      <c r="C581">
        <v>1837</v>
      </c>
      <c r="D581" t="s">
        <v>272</v>
      </c>
      <c r="E581" t="s">
        <v>273</v>
      </c>
      <c r="F581">
        <v>9695</v>
      </c>
      <c r="G581" t="s">
        <v>280</v>
      </c>
      <c r="H581" t="s">
        <v>281</v>
      </c>
      <c r="I581">
        <v>515</v>
      </c>
      <c r="J581" t="s">
        <v>543</v>
      </c>
      <c r="K581" t="s">
        <v>544</v>
      </c>
      <c r="L581">
        <v>21324</v>
      </c>
      <c r="M581" t="s">
        <v>282</v>
      </c>
      <c r="N581" t="s">
        <v>283</v>
      </c>
      <c r="O581">
        <v>21324</v>
      </c>
      <c r="P581" t="s">
        <v>282</v>
      </c>
      <c r="Q581" t="s">
        <v>283</v>
      </c>
      <c r="R581" t="s">
        <v>326</v>
      </c>
      <c r="S581" s="43">
        <v>-2750.3427999999999</v>
      </c>
      <c r="U581" s="43">
        <v>22</v>
      </c>
      <c r="IF581">
        <v>21324</v>
      </c>
      <c r="IG581" t="s">
        <v>282</v>
      </c>
      <c r="IH581" t="s">
        <v>284</v>
      </c>
      <c r="IK581">
        <v>-2</v>
      </c>
      <c r="IL581" t="s">
        <v>278</v>
      </c>
      <c r="IM581" t="s">
        <v>279</v>
      </c>
      <c r="IN581" t="s">
        <v>466</v>
      </c>
      <c r="IP581" t="s">
        <v>489</v>
      </c>
    </row>
    <row r="582" spans="1:250" x14ac:dyDescent="0.35">
      <c r="A582">
        <v>16745</v>
      </c>
      <c r="B582">
        <v>-922729984</v>
      </c>
      <c r="C582">
        <v>1837</v>
      </c>
      <c r="D582" t="s">
        <v>272</v>
      </c>
      <c r="E582" t="s">
        <v>273</v>
      </c>
      <c r="F582">
        <v>9695</v>
      </c>
      <c r="G582" t="s">
        <v>280</v>
      </c>
      <c r="H582" t="s">
        <v>281</v>
      </c>
      <c r="I582">
        <v>513</v>
      </c>
      <c r="J582" t="s">
        <v>545</v>
      </c>
      <c r="K582" t="s">
        <v>546</v>
      </c>
      <c r="L582">
        <v>21324</v>
      </c>
      <c r="M582" t="s">
        <v>282</v>
      </c>
      <c r="N582" t="s">
        <v>283</v>
      </c>
      <c r="O582">
        <v>21324</v>
      </c>
      <c r="P582" t="s">
        <v>282</v>
      </c>
      <c r="Q582" t="s">
        <v>283</v>
      </c>
      <c r="R582" t="s">
        <v>326</v>
      </c>
      <c r="S582" s="43">
        <v>-2383.63</v>
      </c>
      <c r="U582" s="43">
        <v>22</v>
      </c>
      <c r="IF582">
        <v>21324</v>
      </c>
      <c r="IG582" t="s">
        <v>282</v>
      </c>
      <c r="IH582" t="s">
        <v>284</v>
      </c>
      <c r="IK582">
        <v>-2</v>
      </c>
      <c r="IL582" t="s">
        <v>278</v>
      </c>
      <c r="IM582" t="s">
        <v>279</v>
      </c>
      <c r="IN582" t="s">
        <v>466</v>
      </c>
      <c r="IP582" t="s">
        <v>489</v>
      </c>
    </row>
    <row r="583" spans="1:250" x14ac:dyDescent="0.35">
      <c r="A583">
        <v>16746</v>
      </c>
      <c r="B583">
        <v>-922729984</v>
      </c>
      <c r="C583">
        <v>1837</v>
      </c>
      <c r="D583" t="s">
        <v>272</v>
      </c>
      <c r="E583" t="s">
        <v>273</v>
      </c>
      <c r="F583">
        <v>9695</v>
      </c>
      <c r="G583" t="s">
        <v>280</v>
      </c>
      <c r="H583" t="s">
        <v>281</v>
      </c>
      <c r="I583">
        <v>509</v>
      </c>
      <c r="J583" t="s">
        <v>547</v>
      </c>
      <c r="K583" t="s">
        <v>548</v>
      </c>
      <c r="L583">
        <v>21324</v>
      </c>
      <c r="M583" t="s">
        <v>282</v>
      </c>
      <c r="N583" t="s">
        <v>283</v>
      </c>
      <c r="O583">
        <v>21324</v>
      </c>
      <c r="P583" t="s">
        <v>282</v>
      </c>
      <c r="Q583" t="s">
        <v>283</v>
      </c>
      <c r="R583" t="s">
        <v>326</v>
      </c>
      <c r="S583" s="43">
        <v>-1276.08</v>
      </c>
      <c r="U583" s="43">
        <v>22</v>
      </c>
      <c r="IF583">
        <v>21324</v>
      </c>
      <c r="IG583" t="s">
        <v>282</v>
      </c>
      <c r="IH583" t="s">
        <v>284</v>
      </c>
      <c r="IK583">
        <v>-2</v>
      </c>
      <c r="IL583" t="s">
        <v>278</v>
      </c>
      <c r="IM583" t="s">
        <v>279</v>
      </c>
      <c r="IN583" t="s">
        <v>466</v>
      </c>
      <c r="IP583" t="s">
        <v>489</v>
      </c>
    </row>
    <row r="584" spans="1:250" x14ac:dyDescent="0.35">
      <c r="A584">
        <v>16747</v>
      </c>
      <c r="B584">
        <v>-922729984</v>
      </c>
      <c r="C584">
        <v>1837</v>
      </c>
      <c r="D584" t="s">
        <v>272</v>
      </c>
      <c r="E584" t="s">
        <v>273</v>
      </c>
      <c r="F584">
        <v>13794</v>
      </c>
      <c r="G584" t="s">
        <v>274</v>
      </c>
      <c r="H584" t="s">
        <v>275</v>
      </c>
      <c r="I584">
        <v>515</v>
      </c>
      <c r="J584" t="s">
        <v>543</v>
      </c>
      <c r="K584" t="s">
        <v>544</v>
      </c>
      <c r="L584">
        <v>22128</v>
      </c>
      <c r="M584" t="s">
        <v>276</v>
      </c>
      <c r="N584" t="s">
        <v>277</v>
      </c>
      <c r="O584">
        <v>22128</v>
      </c>
      <c r="P584" t="s">
        <v>276</v>
      </c>
      <c r="Q584" t="s">
        <v>277</v>
      </c>
      <c r="R584" t="s">
        <v>326</v>
      </c>
      <c r="S584" s="43">
        <v>-203</v>
      </c>
      <c r="U584" s="43">
        <v>22</v>
      </c>
      <c r="IF584">
        <v>22128</v>
      </c>
      <c r="IG584" t="s">
        <v>276</v>
      </c>
      <c r="IH584" t="s">
        <v>311</v>
      </c>
      <c r="IK584">
        <v>-2</v>
      </c>
      <c r="IL584" t="s">
        <v>278</v>
      </c>
      <c r="IM584" t="s">
        <v>279</v>
      </c>
      <c r="IN584" t="s">
        <v>468</v>
      </c>
      <c r="IP584" t="s">
        <v>490</v>
      </c>
    </row>
    <row r="585" spans="1:250" x14ac:dyDescent="0.35">
      <c r="A585">
        <v>16748</v>
      </c>
      <c r="B585">
        <v>-922729984</v>
      </c>
      <c r="C585">
        <v>1837</v>
      </c>
      <c r="D585" t="s">
        <v>272</v>
      </c>
      <c r="E585" t="s">
        <v>273</v>
      </c>
      <c r="F585">
        <v>13794</v>
      </c>
      <c r="G585" t="s">
        <v>274</v>
      </c>
      <c r="H585" t="s">
        <v>275</v>
      </c>
      <c r="I585">
        <v>513</v>
      </c>
      <c r="J585" t="s">
        <v>545</v>
      </c>
      <c r="K585" t="s">
        <v>546</v>
      </c>
      <c r="L585">
        <v>22128</v>
      </c>
      <c r="M585" t="s">
        <v>276</v>
      </c>
      <c r="N585" t="s">
        <v>277</v>
      </c>
      <c r="O585">
        <v>22128</v>
      </c>
      <c r="P585" t="s">
        <v>276</v>
      </c>
      <c r="Q585" t="s">
        <v>277</v>
      </c>
      <c r="R585" t="s">
        <v>326</v>
      </c>
      <c r="S585" s="43">
        <v>-175.93</v>
      </c>
      <c r="U585" s="43">
        <v>22</v>
      </c>
      <c r="IF585">
        <v>22128</v>
      </c>
      <c r="IG585" t="s">
        <v>276</v>
      </c>
      <c r="IH585" t="s">
        <v>311</v>
      </c>
      <c r="IK585">
        <v>-2</v>
      </c>
      <c r="IL585" t="s">
        <v>278</v>
      </c>
      <c r="IM585" t="s">
        <v>279</v>
      </c>
      <c r="IN585" t="s">
        <v>468</v>
      </c>
      <c r="IP585" t="s">
        <v>490</v>
      </c>
    </row>
    <row r="586" spans="1:250" x14ac:dyDescent="0.35">
      <c r="A586">
        <v>16749</v>
      </c>
      <c r="B586">
        <v>-922729984</v>
      </c>
      <c r="C586">
        <v>1837</v>
      </c>
      <c r="D586" t="s">
        <v>272</v>
      </c>
      <c r="E586" t="s">
        <v>273</v>
      </c>
      <c r="F586">
        <v>13794</v>
      </c>
      <c r="G586" t="s">
        <v>274</v>
      </c>
      <c r="H586" t="s">
        <v>275</v>
      </c>
      <c r="I586">
        <v>509</v>
      </c>
      <c r="J586" t="s">
        <v>547</v>
      </c>
      <c r="K586" t="s">
        <v>548</v>
      </c>
      <c r="L586">
        <v>22128</v>
      </c>
      <c r="M586" t="s">
        <v>276</v>
      </c>
      <c r="N586" t="s">
        <v>277</v>
      </c>
      <c r="O586">
        <v>22128</v>
      </c>
      <c r="P586" t="s">
        <v>276</v>
      </c>
      <c r="Q586" t="s">
        <v>277</v>
      </c>
      <c r="R586" t="s">
        <v>326</v>
      </c>
      <c r="S586" s="43">
        <v>-93.24</v>
      </c>
      <c r="U586" s="43">
        <v>22</v>
      </c>
      <c r="IF586">
        <v>22128</v>
      </c>
      <c r="IG586" t="s">
        <v>276</v>
      </c>
      <c r="IH586" t="s">
        <v>311</v>
      </c>
      <c r="IK586">
        <v>-2</v>
      </c>
      <c r="IL586" t="s">
        <v>278</v>
      </c>
      <c r="IM586" t="s">
        <v>279</v>
      </c>
      <c r="IN586" t="s">
        <v>468</v>
      </c>
      <c r="IP586" t="s">
        <v>490</v>
      </c>
    </row>
    <row r="587" spans="1:250" x14ac:dyDescent="0.35">
      <c r="A587">
        <v>16750</v>
      </c>
      <c r="B587">
        <v>-922729984</v>
      </c>
      <c r="C587">
        <v>1837</v>
      </c>
      <c r="D587" t="s">
        <v>272</v>
      </c>
      <c r="E587" t="s">
        <v>273</v>
      </c>
      <c r="F587">
        <v>13794</v>
      </c>
      <c r="G587" t="s">
        <v>274</v>
      </c>
      <c r="H587" t="s">
        <v>275</v>
      </c>
      <c r="I587">
        <v>507</v>
      </c>
      <c r="J587" t="s">
        <v>549</v>
      </c>
      <c r="K587" t="s">
        <v>550</v>
      </c>
      <c r="L587">
        <v>22128</v>
      </c>
      <c r="M587" t="s">
        <v>276</v>
      </c>
      <c r="N587" t="s">
        <v>277</v>
      </c>
      <c r="O587">
        <v>22128</v>
      </c>
      <c r="P587" t="s">
        <v>276</v>
      </c>
      <c r="Q587" t="s">
        <v>277</v>
      </c>
      <c r="R587" t="s">
        <v>326</v>
      </c>
      <c r="S587" s="43">
        <v>-146.52000000000001</v>
      </c>
      <c r="U587" s="43">
        <v>22</v>
      </c>
      <c r="IF587">
        <v>22128</v>
      </c>
      <c r="IG587" t="s">
        <v>276</v>
      </c>
      <c r="IH587" t="s">
        <v>311</v>
      </c>
      <c r="IK587">
        <v>-2</v>
      </c>
      <c r="IL587" t="s">
        <v>278</v>
      </c>
      <c r="IM587" t="s">
        <v>279</v>
      </c>
      <c r="IN587" t="s">
        <v>468</v>
      </c>
      <c r="IP587" t="s">
        <v>490</v>
      </c>
    </row>
    <row r="588" spans="1:250" x14ac:dyDescent="0.35">
      <c r="A588">
        <v>16751</v>
      </c>
      <c r="B588">
        <v>-922729984</v>
      </c>
      <c r="C588">
        <v>1837</v>
      </c>
      <c r="D588" t="s">
        <v>272</v>
      </c>
      <c r="E588" t="s">
        <v>273</v>
      </c>
      <c r="F588">
        <v>9695</v>
      </c>
      <c r="G588" t="s">
        <v>280</v>
      </c>
      <c r="H588" t="s">
        <v>281</v>
      </c>
      <c r="I588">
        <v>528</v>
      </c>
      <c r="J588" t="s">
        <v>531</v>
      </c>
      <c r="K588" t="s">
        <v>532</v>
      </c>
      <c r="L588">
        <v>21324</v>
      </c>
      <c r="M588" t="s">
        <v>282</v>
      </c>
      <c r="N588" t="s">
        <v>283</v>
      </c>
      <c r="O588">
        <v>21324</v>
      </c>
      <c r="P588" t="s">
        <v>282</v>
      </c>
      <c r="Q588" t="s">
        <v>283</v>
      </c>
      <c r="R588" t="s">
        <v>326</v>
      </c>
      <c r="S588" s="43">
        <v>-2092.69</v>
      </c>
      <c r="U588" s="43">
        <v>22</v>
      </c>
      <c r="IF588">
        <v>21324</v>
      </c>
      <c r="IG588" t="s">
        <v>282</v>
      </c>
      <c r="IH588" t="s">
        <v>284</v>
      </c>
      <c r="IK588">
        <v>-2</v>
      </c>
      <c r="IL588" t="s">
        <v>278</v>
      </c>
      <c r="IM588" t="s">
        <v>279</v>
      </c>
      <c r="IN588" t="s">
        <v>466</v>
      </c>
      <c r="IP588" t="s">
        <v>489</v>
      </c>
    </row>
    <row r="589" spans="1:250" x14ac:dyDescent="0.35">
      <c r="A589">
        <v>16752</v>
      </c>
      <c r="B589">
        <v>-922729984</v>
      </c>
      <c r="C589">
        <v>1837</v>
      </c>
      <c r="D589" t="s">
        <v>272</v>
      </c>
      <c r="E589" t="s">
        <v>273</v>
      </c>
      <c r="F589">
        <v>9695</v>
      </c>
      <c r="G589" t="s">
        <v>280</v>
      </c>
      <c r="H589" t="s">
        <v>281</v>
      </c>
      <c r="I589">
        <v>527</v>
      </c>
      <c r="J589" t="s">
        <v>535</v>
      </c>
      <c r="K589" t="s">
        <v>536</v>
      </c>
      <c r="L589">
        <v>21324</v>
      </c>
      <c r="M589" t="s">
        <v>282</v>
      </c>
      <c r="N589" t="s">
        <v>283</v>
      </c>
      <c r="O589">
        <v>21324</v>
      </c>
      <c r="P589" t="s">
        <v>282</v>
      </c>
      <c r="Q589" t="s">
        <v>283</v>
      </c>
      <c r="R589" t="s">
        <v>326</v>
      </c>
      <c r="S589" s="43">
        <v>-1464.88</v>
      </c>
      <c r="U589" s="43">
        <v>22</v>
      </c>
      <c r="IF589">
        <v>21324</v>
      </c>
      <c r="IG589" t="s">
        <v>282</v>
      </c>
      <c r="IH589" t="s">
        <v>284</v>
      </c>
      <c r="IK589">
        <v>-2</v>
      </c>
      <c r="IL589" t="s">
        <v>278</v>
      </c>
      <c r="IM589" t="s">
        <v>279</v>
      </c>
      <c r="IN589" t="s">
        <v>466</v>
      </c>
      <c r="IP589" t="s">
        <v>489</v>
      </c>
    </row>
    <row r="590" spans="1:250" x14ac:dyDescent="0.35">
      <c r="A590">
        <v>16753</v>
      </c>
      <c r="B590">
        <v>-922729984</v>
      </c>
      <c r="C590">
        <v>1837</v>
      </c>
      <c r="D590" t="s">
        <v>272</v>
      </c>
      <c r="E590" t="s">
        <v>273</v>
      </c>
      <c r="F590">
        <v>1848</v>
      </c>
      <c r="G590" t="s">
        <v>285</v>
      </c>
      <c r="H590" t="s">
        <v>273</v>
      </c>
      <c r="I590">
        <v>507</v>
      </c>
      <c r="J590" t="s">
        <v>549</v>
      </c>
      <c r="K590" t="s">
        <v>550</v>
      </c>
      <c r="L590">
        <v>30192</v>
      </c>
      <c r="M590" t="s">
        <v>344</v>
      </c>
      <c r="N590" t="s">
        <v>345</v>
      </c>
      <c r="O590">
        <v>30192</v>
      </c>
      <c r="P590" t="s">
        <v>344</v>
      </c>
      <c r="Q590" t="s">
        <v>345</v>
      </c>
      <c r="R590" t="s">
        <v>326</v>
      </c>
      <c r="S590" s="43">
        <v>-13002.84</v>
      </c>
      <c r="U590" s="43">
        <v>22</v>
      </c>
      <c r="IF590">
        <v>30192</v>
      </c>
      <c r="IG590" t="s">
        <v>344</v>
      </c>
      <c r="IH590" t="s">
        <v>287</v>
      </c>
      <c r="IK590">
        <v>-2</v>
      </c>
      <c r="IL590" t="s">
        <v>278</v>
      </c>
      <c r="IM590" t="s">
        <v>279</v>
      </c>
      <c r="IN590" t="s">
        <v>463</v>
      </c>
      <c r="IP590" t="s">
        <v>491</v>
      </c>
    </row>
    <row r="591" spans="1:250" x14ac:dyDescent="0.35">
      <c r="A591">
        <v>16754</v>
      </c>
      <c r="B591">
        <v>-922729984</v>
      </c>
      <c r="C591">
        <v>1837</v>
      </c>
      <c r="D591" t="s">
        <v>272</v>
      </c>
      <c r="E591" t="s">
        <v>273</v>
      </c>
      <c r="F591">
        <v>13794</v>
      </c>
      <c r="G591" t="s">
        <v>274</v>
      </c>
      <c r="H591" t="s">
        <v>275</v>
      </c>
      <c r="I591">
        <v>528</v>
      </c>
      <c r="J591" t="s">
        <v>531</v>
      </c>
      <c r="K591" t="s">
        <v>532</v>
      </c>
      <c r="L591">
        <v>22128</v>
      </c>
      <c r="M591" t="s">
        <v>276</v>
      </c>
      <c r="N591" t="s">
        <v>277</v>
      </c>
      <c r="O591">
        <v>22128</v>
      </c>
      <c r="P591" t="s">
        <v>276</v>
      </c>
      <c r="Q591" t="s">
        <v>277</v>
      </c>
      <c r="R591" t="s">
        <v>326</v>
      </c>
      <c r="S591" s="43">
        <v>-135.33000000000001</v>
      </c>
      <c r="U591" s="43">
        <v>22</v>
      </c>
      <c r="IF591">
        <v>22128</v>
      </c>
      <c r="IG591" t="s">
        <v>276</v>
      </c>
      <c r="IH591" t="s">
        <v>311</v>
      </c>
      <c r="IK591">
        <v>-2</v>
      </c>
      <c r="IL591" t="s">
        <v>278</v>
      </c>
      <c r="IM591" t="s">
        <v>279</v>
      </c>
      <c r="IN591" t="s">
        <v>468</v>
      </c>
      <c r="IP591" t="s">
        <v>490</v>
      </c>
    </row>
    <row r="592" spans="1:250" x14ac:dyDescent="0.35">
      <c r="A592">
        <v>16755</v>
      </c>
      <c r="B592">
        <v>-922729984</v>
      </c>
      <c r="C592">
        <v>1837</v>
      </c>
      <c r="D592" t="s">
        <v>272</v>
      </c>
      <c r="E592" t="s">
        <v>273</v>
      </c>
      <c r="F592">
        <v>13794</v>
      </c>
      <c r="G592" t="s">
        <v>274</v>
      </c>
      <c r="H592" t="s">
        <v>275</v>
      </c>
      <c r="I592">
        <v>527</v>
      </c>
      <c r="J592" t="s">
        <v>535</v>
      </c>
      <c r="K592" t="s">
        <v>536</v>
      </c>
      <c r="L592">
        <v>22128</v>
      </c>
      <c r="M592" t="s">
        <v>276</v>
      </c>
      <c r="N592" t="s">
        <v>277</v>
      </c>
      <c r="O592">
        <v>22128</v>
      </c>
      <c r="P592" t="s">
        <v>276</v>
      </c>
      <c r="Q592" t="s">
        <v>277</v>
      </c>
      <c r="R592" t="s">
        <v>326</v>
      </c>
      <c r="S592" s="43">
        <v>-94.73</v>
      </c>
      <c r="U592" s="43">
        <v>22</v>
      </c>
      <c r="IF592">
        <v>22128</v>
      </c>
      <c r="IG592" t="s">
        <v>276</v>
      </c>
      <c r="IH592" t="s">
        <v>311</v>
      </c>
      <c r="IK592">
        <v>-2</v>
      </c>
      <c r="IL592" t="s">
        <v>278</v>
      </c>
      <c r="IM592" t="s">
        <v>279</v>
      </c>
      <c r="IN592" t="s">
        <v>468</v>
      </c>
      <c r="IP592" t="s">
        <v>490</v>
      </c>
    </row>
    <row r="593" spans="1:250" x14ac:dyDescent="0.35">
      <c r="A593">
        <v>16756</v>
      </c>
      <c r="B593">
        <v>-922729984</v>
      </c>
      <c r="C593">
        <v>1837</v>
      </c>
      <c r="D593" t="s">
        <v>272</v>
      </c>
      <c r="E593" t="s">
        <v>273</v>
      </c>
      <c r="F593">
        <v>13794</v>
      </c>
      <c r="G593" t="s">
        <v>274</v>
      </c>
      <c r="H593" t="s">
        <v>275</v>
      </c>
      <c r="I593">
        <v>523</v>
      </c>
      <c r="J593" t="s">
        <v>537</v>
      </c>
      <c r="K593" t="s">
        <v>538</v>
      </c>
      <c r="L593">
        <v>22128</v>
      </c>
      <c r="M593" t="s">
        <v>276</v>
      </c>
      <c r="N593" t="s">
        <v>277</v>
      </c>
      <c r="O593">
        <v>22128</v>
      </c>
      <c r="P593" t="s">
        <v>276</v>
      </c>
      <c r="Q593" t="s">
        <v>277</v>
      </c>
      <c r="R593" t="s">
        <v>326</v>
      </c>
      <c r="S593" s="43">
        <v>-189.46</v>
      </c>
      <c r="U593" s="43">
        <v>22</v>
      </c>
      <c r="IF593">
        <v>22128</v>
      </c>
      <c r="IG593" t="s">
        <v>276</v>
      </c>
      <c r="IH593" t="s">
        <v>311</v>
      </c>
      <c r="IK593">
        <v>-2</v>
      </c>
      <c r="IL593" t="s">
        <v>278</v>
      </c>
      <c r="IM593" t="s">
        <v>279</v>
      </c>
      <c r="IN593" t="s">
        <v>468</v>
      </c>
      <c r="IP593" t="s">
        <v>490</v>
      </c>
    </row>
    <row r="594" spans="1:250" x14ac:dyDescent="0.35">
      <c r="A594">
        <v>16757</v>
      </c>
      <c r="B594">
        <v>-922729984</v>
      </c>
      <c r="C594">
        <v>1837</v>
      </c>
      <c r="D594" t="s">
        <v>272</v>
      </c>
      <c r="E594" t="s">
        <v>273</v>
      </c>
      <c r="F594">
        <v>13794</v>
      </c>
      <c r="G594" t="s">
        <v>274</v>
      </c>
      <c r="H594" t="s">
        <v>275</v>
      </c>
      <c r="I594">
        <v>521</v>
      </c>
      <c r="J594" t="s">
        <v>539</v>
      </c>
      <c r="K594" t="s">
        <v>540</v>
      </c>
      <c r="L594">
        <v>22128</v>
      </c>
      <c r="M594" t="s">
        <v>276</v>
      </c>
      <c r="N594" t="s">
        <v>277</v>
      </c>
      <c r="O594">
        <v>22128</v>
      </c>
      <c r="P594" t="s">
        <v>276</v>
      </c>
      <c r="Q594" t="s">
        <v>277</v>
      </c>
      <c r="R594" t="s">
        <v>326</v>
      </c>
      <c r="S594" s="43">
        <v>-94.73</v>
      </c>
      <c r="U594" s="43">
        <v>22</v>
      </c>
      <c r="IF594">
        <v>22128</v>
      </c>
      <c r="IG594" t="s">
        <v>276</v>
      </c>
      <c r="IH594" t="s">
        <v>311</v>
      </c>
      <c r="IK594">
        <v>-2</v>
      </c>
      <c r="IL594" t="s">
        <v>278</v>
      </c>
      <c r="IM594" t="s">
        <v>279</v>
      </c>
      <c r="IN594" t="s">
        <v>468</v>
      </c>
      <c r="IP594" t="s">
        <v>490</v>
      </c>
    </row>
    <row r="595" spans="1:250" x14ac:dyDescent="0.35">
      <c r="A595">
        <v>16758</v>
      </c>
      <c r="B595">
        <v>-922729984</v>
      </c>
      <c r="C595">
        <v>1837</v>
      </c>
      <c r="D595" t="s">
        <v>272</v>
      </c>
      <c r="E595" t="s">
        <v>273</v>
      </c>
      <c r="F595">
        <v>13794</v>
      </c>
      <c r="G595" t="s">
        <v>274</v>
      </c>
      <c r="H595" t="s">
        <v>275</v>
      </c>
      <c r="I595">
        <v>519</v>
      </c>
      <c r="J595" t="s">
        <v>541</v>
      </c>
      <c r="K595" t="s">
        <v>542</v>
      </c>
      <c r="L595">
        <v>22128</v>
      </c>
      <c r="M595" t="s">
        <v>276</v>
      </c>
      <c r="N595" t="s">
        <v>277</v>
      </c>
      <c r="O595">
        <v>22128</v>
      </c>
      <c r="P595" t="s">
        <v>276</v>
      </c>
      <c r="Q595" t="s">
        <v>277</v>
      </c>
      <c r="R595" t="s">
        <v>326</v>
      </c>
      <c r="S595" s="43">
        <v>-94.73</v>
      </c>
      <c r="U595" s="43">
        <v>22</v>
      </c>
      <c r="IF595">
        <v>22128</v>
      </c>
      <c r="IG595" t="s">
        <v>276</v>
      </c>
      <c r="IH595" t="s">
        <v>311</v>
      </c>
      <c r="IK595">
        <v>-2</v>
      </c>
      <c r="IL595" t="s">
        <v>278</v>
      </c>
      <c r="IM595" t="s">
        <v>279</v>
      </c>
      <c r="IN595" t="s">
        <v>468</v>
      </c>
      <c r="IP595" t="s">
        <v>490</v>
      </c>
    </row>
    <row r="596" spans="1:250" x14ac:dyDescent="0.35">
      <c r="A596">
        <v>16759</v>
      </c>
      <c r="B596">
        <v>-922729984</v>
      </c>
      <c r="C596">
        <v>1837</v>
      </c>
      <c r="D596" t="s">
        <v>272</v>
      </c>
      <c r="E596" t="s">
        <v>273</v>
      </c>
      <c r="F596">
        <v>1848</v>
      </c>
      <c r="G596" t="s">
        <v>285</v>
      </c>
      <c r="H596" t="s">
        <v>273</v>
      </c>
      <c r="I596">
        <v>523</v>
      </c>
      <c r="J596" t="s">
        <v>537</v>
      </c>
      <c r="K596" t="s">
        <v>538</v>
      </c>
      <c r="L596">
        <v>30192</v>
      </c>
      <c r="M596" t="s">
        <v>344</v>
      </c>
      <c r="N596" t="s">
        <v>345</v>
      </c>
      <c r="O596">
        <v>30192</v>
      </c>
      <c r="P596" t="s">
        <v>344</v>
      </c>
      <c r="Q596" t="s">
        <v>345</v>
      </c>
      <c r="R596" t="s">
        <v>326</v>
      </c>
      <c r="S596" s="43">
        <v>-13999.7251</v>
      </c>
      <c r="U596" s="43">
        <v>22</v>
      </c>
      <c r="IF596">
        <v>30192</v>
      </c>
      <c r="IG596" t="s">
        <v>344</v>
      </c>
      <c r="IH596" t="s">
        <v>287</v>
      </c>
      <c r="IK596">
        <v>-2</v>
      </c>
      <c r="IL596" t="s">
        <v>278</v>
      </c>
      <c r="IM596" t="s">
        <v>279</v>
      </c>
      <c r="IN596" t="s">
        <v>463</v>
      </c>
      <c r="IP596" t="s">
        <v>491</v>
      </c>
    </row>
    <row r="597" spans="1:250" x14ac:dyDescent="0.35">
      <c r="A597">
        <v>16760</v>
      </c>
      <c r="B597">
        <v>-922729984</v>
      </c>
      <c r="C597">
        <v>1837</v>
      </c>
      <c r="D597" t="s">
        <v>272</v>
      </c>
      <c r="E597" t="s">
        <v>273</v>
      </c>
      <c r="F597">
        <v>1848</v>
      </c>
      <c r="G597" t="s">
        <v>285</v>
      </c>
      <c r="H597" t="s">
        <v>273</v>
      </c>
      <c r="I597">
        <v>521</v>
      </c>
      <c r="J597" t="s">
        <v>539</v>
      </c>
      <c r="K597" t="s">
        <v>540</v>
      </c>
      <c r="L597">
        <v>30192</v>
      </c>
      <c r="M597" t="s">
        <v>344</v>
      </c>
      <c r="N597" t="s">
        <v>345</v>
      </c>
      <c r="O597">
        <v>30192</v>
      </c>
      <c r="P597" t="s">
        <v>344</v>
      </c>
      <c r="Q597" t="s">
        <v>345</v>
      </c>
      <c r="R597" t="s">
        <v>326</v>
      </c>
      <c r="S597" s="43">
        <v>-6999.86</v>
      </c>
      <c r="U597" s="43">
        <v>22</v>
      </c>
      <c r="IF597">
        <v>30192</v>
      </c>
      <c r="IG597" t="s">
        <v>344</v>
      </c>
      <c r="IH597" t="s">
        <v>287</v>
      </c>
      <c r="IK597">
        <v>-2</v>
      </c>
      <c r="IL597" t="s">
        <v>278</v>
      </c>
      <c r="IM597" t="s">
        <v>279</v>
      </c>
      <c r="IN597" t="s">
        <v>463</v>
      </c>
      <c r="IP597" t="s">
        <v>491</v>
      </c>
    </row>
    <row r="598" spans="1:250" x14ac:dyDescent="0.35">
      <c r="A598">
        <v>16761</v>
      </c>
      <c r="B598">
        <v>-922729984</v>
      </c>
      <c r="C598">
        <v>1837</v>
      </c>
      <c r="D598" t="s">
        <v>272</v>
      </c>
      <c r="E598" t="s">
        <v>273</v>
      </c>
      <c r="F598">
        <v>1848</v>
      </c>
      <c r="G598" t="s">
        <v>285</v>
      </c>
      <c r="H598" t="s">
        <v>273</v>
      </c>
      <c r="I598">
        <v>519</v>
      </c>
      <c r="J598" t="s">
        <v>541</v>
      </c>
      <c r="K598" t="s">
        <v>542</v>
      </c>
      <c r="L598">
        <v>30192</v>
      </c>
      <c r="M598" t="s">
        <v>344</v>
      </c>
      <c r="N598" t="s">
        <v>345</v>
      </c>
      <c r="O598">
        <v>30192</v>
      </c>
      <c r="P598" t="s">
        <v>344</v>
      </c>
      <c r="Q598" t="s">
        <v>345</v>
      </c>
      <c r="R598" t="s">
        <v>326</v>
      </c>
      <c r="S598" s="43">
        <v>-6999.86</v>
      </c>
      <c r="U598" s="43">
        <v>22</v>
      </c>
      <c r="IF598">
        <v>30192</v>
      </c>
      <c r="IG598" t="s">
        <v>344</v>
      </c>
      <c r="IH598" t="s">
        <v>287</v>
      </c>
      <c r="IK598">
        <v>-2</v>
      </c>
      <c r="IL598" t="s">
        <v>278</v>
      </c>
      <c r="IM598" t="s">
        <v>279</v>
      </c>
      <c r="IN598" t="s">
        <v>463</v>
      </c>
      <c r="IP598" t="s">
        <v>491</v>
      </c>
    </row>
    <row r="599" spans="1:250" x14ac:dyDescent="0.35">
      <c r="A599">
        <v>16762</v>
      </c>
      <c r="B599">
        <v>-922729984</v>
      </c>
      <c r="C599">
        <v>1837</v>
      </c>
      <c r="D599" t="s">
        <v>272</v>
      </c>
      <c r="E599" t="s">
        <v>273</v>
      </c>
      <c r="F599">
        <v>1848</v>
      </c>
      <c r="G599" t="s">
        <v>285</v>
      </c>
      <c r="H599" t="s">
        <v>273</v>
      </c>
      <c r="I599">
        <v>515</v>
      </c>
      <c r="J599" t="s">
        <v>543</v>
      </c>
      <c r="K599" t="s">
        <v>544</v>
      </c>
      <c r="L599">
        <v>30192</v>
      </c>
      <c r="M599" t="s">
        <v>344</v>
      </c>
      <c r="N599" t="s">
        <v>345</v>
      </c>
      <c r="O599">
        <v>30192</v>
      </c>
      <c r="P599" t="s">
        <v>344</v>
      </c>
      <c r="Q599" t="s">
        <v>345</v>
      </c>
      <c r="R599" t="s">
        <v>326</v>
      </c>
      <c r="S599" s="43">
        <v>-9228.6913999999997</v>
      </c>
      <c r="U599" s="43">
        <v>22</v>
      </c>
      <c r="IF599">
        <v>30192</v>
      </c>
      <c r="IG599" t="s">
        <v>344</v>
      </c>
      <c r="IH599" t="s">
        <v>287</v>
      </c>
      <c r="IK599">
        <v>-2</v>
      </c>
      <c r="IL599" t="s">
        <v>278</v>
      </c>
      <c r="IM599" t="s">
        <v>279</v>
      </c>
      <c r="IN599" t="s">
        <v>463</v>
      </c>
      <c r="IP599" t="s">
        <v>491</v>
      </c>
    </row>
    <row r="600" spans="1:250" x14ac:dyDescent="0.35">
      <c r="A600">
        <v>16763</v>
      </c>
      <c r="B600">
        <v>-922729984</v>
      </c>
      <c r="C600">
        <v>1837</v>
      </c>
      <c r="D600" t="s">
        <v>272</v>
      </c>
      <c r="E600" t="s">
        <v>273</v>
      </c>
      <c r="F600">
        <v>1848</v>
      </c>
      <c r="G600" t="s">
        <v>285</v>
      </c>
      <c r="H600" t="s">
        <v>273</v>
      </c>
      <c r="I600">
        <v>513</v>
      </c>
      <c r="J600" t="s">
        <v>545</v>
      </c>
      <c r="K600" t="s">
        <v>546</v>
      </c>
      <c r="L600">
        <v>30192</v>
      </c>
      <c r="M600" t="s">
        <v>344</v>
      </c>
      <c r="N600" t="s">
        <v>345</v>
      </c>
      <c r="O600">
        <v>30192</v>
      </c>
      <c r="P600" t="s">
        <v>344</v>
      </c>
      <c r="Q600" t="s">
        <v>345</v>
      </c>
      <c r="R600" t="s">
        <v>326</v>
      </c>
      <c r="S600" s="43">
        <v>-7998.19</v>
      </c>
      <c r="U600" s="43">
        <v>22</v>
      </c>
      <c r="IF600">
        <v>30192</v>
      </c>
      <c r="IG600" t="s">
        <v>344</v>
      </c>
      <c r="IH600" t="s">
        <v>287</v>
      </c>
      <c r="IK600">
        <v>-2</v>
      </c>
      <c r="IL600" t="s">
        <v>278</v>
      </c>
      <c r="IM600" t="s">
        <v>279</v>
      </c>
      <c r="IN600" t="s">
        <v>463</v>
      </c>
      <c r="IP600" t="s">
        <v>491</v>
      </c>
    </row>
    <row r="601" spans="1:250" x14ac:dyDescent="0.35">
      <c r="A601">
        <v>16764</v>
      </c>
      <c r="B601">
        <v>-922729984</v>
      </c>
      <c r="C601">
        <v>1837</v>
      </c>
      <c r="D601" t="s">
        <v>272</v>
      </c>
      <c r="E601" t="s">
        <v>273</v>
      </c>
      <c r="F601">
        <v>1848</v>
      </c>
      <c r="G601" t="s">
        <v>285</v>
      </c>
      <c r="H601" t="s">
        <v>273</v>
      </c>
      <c r="I601">
        <v>509</v>
      </c>
      <c r="J601" t="s">
        <v>547</v>
      </c>
      <c r="K601" t="s">
        <v>548</v>
      </c>
      <c r="L601">
        <v>30192</v>
      </c>
      <c r="M601" t="s">
        <v>344</v>
      </c>
      <c r="N601" t="s">
        <v>345</v>
      </c>
      <c r="O601">
        <v>30192</v>
      </c>
      <c r="P601" t="s">
        <v>344</v>
      </c>
      <c r="Q601" t="s">
        <v>345</v>
      </c>
      <c r="R601" t="s">
        <v>326</v>
      </c>
      <c r="S601" s="43">
        <v>-4282.3100000000004</v>
      </c>
      <c r="U601" s="43">
        <v>22</v>
      </c>
      <c r="IF601">
        <v>30192</v>
      </c>
      <c r="IG601" t="s">
        <v>344</v>
      </c>
      <c r="IH601" t="s">
        <v>287</v>
      </c>
      <c r="IK601">
        <v>-2</v>
      </c>
      <c r="IL601" t="s">
        <v>278</v>
      </c>
      <c r="IM601" t="s">
        <v>279</v>
      </c>
      <c r="IN601" t="s">
        <v>463</v>
      </c>
      <c r="IP601" t="s">
        <v>491</v>
      </c>
    </row>
    <row r="602" spans="1:250" x14ac:dyDescent="0.35">
      <c r="A602">
        <v>16765</v>
      </c>
      <c r="B602">
        <v>-922729984</v>
      </c>
      <c r="C602">
        <v>1837</v>
      </c>
      <c r="D602" t="s">
        <v>272</v>
      </c>
      <c r="E602" t="s">
        <v>273</v>
      </c>
      <c r="F602">
        <v>9695</v>
      </c>
      <c r="G602" t="s">
        <v>280</v>
      </c>
      <c r="H602" t="s">
        <v>281</v>
      </c>
      <c r="I602">
        <v>515</v>
      </c>
      <c r="J602" t="s">
        <v>543</v>
      </c>
      <c r="K602" t="s">
        <v>544</v>
      </c>
      <c r="L602">
        <v>30192</v>
      </c>
      <c r="M602" t="s">
        <v>344</v>
      </c>
      <c r="N602" t="s">
        <v>345</v>
      </c>
      <c r="O602">
        <v>30192</v>
      </c>
      <c r="P602" t="s">
        <v>344</v>
      </c>
      <c r="Q602" t="s">
        <v>345</v>
      </c>
      <c r="R602" t="s">
        <v>326</v>
      </c>
      <c r="S602" s="43">
        <v>-11607.5196</v>
      </c>
      <c r="U602" s="43">
        <v>22</v>
      </c>
      <c r="IF602">
        <v>30192</v>
      </c>
      <c r="IG602" t="s">
        <v>344</v>
      </c>
      <c r="IH602" t="s">
        <v>284</v>
      </c>
      <c r="IK602">
        <v>-2</v>
      </c>
      <c r="IL602" t="s">
        <v>278</v>
      </c>
      <c r="IM602" t="s">
        <v>279</v>
      </c>
      <c r="IN602" t="s">
        <v>466</v>
      </c>
      <c r="IP602" t="s">
        <v>492</v>
      </c>
    </row>
    <row r="603" spans="1:250" x14ac:dyDescent="0.35">
      <c r="A603">
        <v>16766</v>
      </c>
      <c r="B603">
        <v>-922729984</v>
      </c>
      <c r="C603">
        <v>1837</v>
      </c>
      <c r="D603" t="s">
        <v>272</v>
      </c>
      <c r="E603" t="s">
        <v>273</v>
      </c>
      <c r="F603">
        <v>9695</v>
      </c>
      <c r="G603" t="s">
        <v>280</v>
      </c>
      <c r="H603" t="s">
        <v>281</v>
      </c>
      <c r="I603">
        <v>513</v>
      </c>
      <c r="J603" t="s">
        <v>545</v>
      </c>
      <c r="K603" t="s">
        <v>546</v>
      </c>
      <c r="L603">
        <v>30192</v>
      </c>
      <c r="M603" t="s">
        <v>344</v>
      </c>
      <c r="N603" t="s">
        <v>345</v>
      </c>
      <c r="O603">
        <v>30192</v>
      </c>
      <c r="P603" t="s">
        <v>344</v>
      </c>
      <c r="Q603" t="s">
        <v>345</v>
      </c>
      <c r="R603" t="s">
        <v>326</v>
      </c>
      <c r="S603" s="43">
        <v>-10059.870000000001</v>
      </c>
      <c r="U603" s="43">
        <v>22</v>
      </c>
      <c r="IF603">
        <v>30192</v>
      </c>
      <c r="IG603" t="s">
        <v>344</v>
      </c>
      <c r="IH603" t="s">
        <v>284</v>
      </c>
      <c r="IK603">
        <v>-2</v>
      </c>
      <c r="IL603" t="s">
        <v>278</v>
      </c>
      <c r="IM603" t="s">
        <v>279</v>
      </c>
      <c r="IN603" t="s">
        <v>466</v>
      </c>
      <c r="IP603" t="s">
        <v>492</v>
      </c>
    </row>
    <row r="604" spans="1:250" x14ac:dyDescent="0.35">
      <c r="A604">
        <v>16767</v>
      </c>
      <c r="B604">
        <v>-922729984</v>
      </c>
      <c r="C604">
        <v>1837</v>
      </c>
      <c r="D604" t="s">
        <v>272</v>
      </c>
      <c r="E604" t="s">
        <v>273</v>
      </c>
      <c r="F604">
        <v>9695</v>
      </c>
      <c r="G604" t="s">
        <v>280</v>
      </c>
      <c r="H604" t="s">
        <v>281</v>
      </c>
      <c r="I604">
        <v>509</v>
      </c>
      <c r="J604" t="s">
        <v>547</v>
      </c>
      <c r="K604" t="s">
        <v>548</v>
      </c>
      <c r="L604">
        <v>30192</v>
      </c>
      <c r="M604" t="s">
        <v>344</v>
      </c>
      <c r="N604" t="s">
        <v>345</v>
      </c>
      <c r="O604">
        <v>30192</v>
      </c>
      <c r="P604" t="s">
        <v>344</v>
      </c>
      <c r="Q604" t="s">
        <v>345</v>
      </c>
      <c r="R604" t="s">
        <v>326</v>
      </c>
      <c r="S604" s="43">
        <v>-5385.6</v>
      </c>
      <c r="U604" s="43">
        <v>22</v>
      </c>
      <c r="IF604">
        <v>30192</v>
      </c>
      <c r="IG604" t="s">
        <v>344</v>
      </c>
      <c r="IH604" t="s">
        <v>284</v>
      </c>
      <c r="IK604">
        <v>-2</v>
      </c>
      <c r="IL604" t="s">
        <v>278</v>
      </c>
      <c r="IM604" t="s">
        <v>279</v>
      </c>
      <c r="IN604" t="s">
        <v>466</v>
      </c>
      <c r="IP604" t="s">
        <v>492</v>
      </c>
    </row>
    <row r="605" spans="1:250" x14ac:dyDescent="0.35">
      <c r="A605">
        <v>16768</v>
      </c>
      <c r="B605">
        <v>-922729984</v>
      </c>
      <c r="C605">
        <v>1837</v>
      </c>
      <c r="D605" t="s">
        <v>272</v>
      </c>
      <c r="E605" t="s">
        <v>273</v>
      </c>
      <c r="F605">
        <v>9695</v>
      </c>
      <c r="G605" t="s">
        <v>280</v>
      </c>
      <c r="H605" t="s">
        <v>281</v>
      </c>
      <c r="I605">
        <v>507</v>
      </c>
      <c r="J605" t="s">
        <v>549</v>
      </c>
      <c r="K605" t="s">
        <v>550</v>
      </c>
      <c r="L605">
        <v>30192</v>
      </c>
      <c r="M605" t="s">
        <v>344</v>
      </c>
      <c r="N605" t="s">
        <v>345</v>
      </c>
      <c r="O605">
        <v>30192</v>
      </c>
      <c r="P605" t="s">
        <v>344</v>
      </c>
      <c r="Q605" t="s">
        <v>345</v>
      </c>
      <c r="R605" t="s">
        <v>326</v>
      </c>
      <c r="S605" s="43">
        <v>-16389.939999999999</v>
      </c>
      <c r="U605" s="43">
        <v>22</v>
      </c>
      <c r="IF605">
        <v>30192</v>
      </c>
      <c r="IG605" t="s">
        <v>344</v>
      </c>
      <c r="IH605" t="s">
        <v>284</v>
      </c>
      <c r="IK605">
        <v>-2</v>
      </c>
      <c r="IL605" t="s">
        <v>278</v>
      </c>
      <c r="IM605" t="s">
        <v>279</v>
      </c>
      <c r="IN605" t="s">
        <v>466</v>
      </c>
      <c r="IP605" t="s">
        <v>492</v>
      </c>
    </row>
    <row r="606" spans="1:250" x14ac:dyDescent="0.35">
      <c r="A606">
        <v>16769</v>
      </c>
      <c r="B606">
        <v>-922729984</v>
      </c>
      <c r="C606">
        <v>1837</v>
      </c>
      <c r="D606" t="s">
        <v>272</v>
      </c>
      <c r="E606" t="s">
        <v>273</v>
      </c>
      <c r="F606">
        <v>1848</v>
      </c>
      <c r="G606" t="s">
        <v>285</v>
      </c>
      <c r="H606" t="s">
        <v>273</v>
      </c>
      <c r="I606">
        <v>528</v>
      </c>
      <c r="J606" t="s">
        <v>531</v>
      </c>
      <c r="K606" t="s">
        <v>532</v>
      </c>
      <c r="L606">
        <v>30192</v>
      </c>
      <c r="M606" t="s">
        <v>344</v>
      </c>
      <c r="N606" t="s">
        <v>345</v>
      </c>
      <c r="O606">
        <v>30192</v>
      </c>
      <c r="P606" t="s">
        <v>344</v>
      </c>
      <c r="Q606" t="s">
        <v>345</v>
      </c>
      <c r="R606" t="s">
        <v>326</v>
      </c>
      <c r="S606" s="43">
        <v>-9921.7999999999993</v>
      </c>
      <c r="U606" s="43">
        <v>22</v>
      </c>
      <c r="IF606">
        <v>30192</v>
      </c>
      <c r="IG606" t="s">
        <v>344</v>
      </c>
      <c r="IH606" t="s">
        <v>287</v>
      </c>
      <c r="IK606">
        <v>-2</v>
      </c>
      <c r="IL606" t="s">
        <v>278</v>
      </c>
      <c r="IM606" t="s">
        <v>279</v>
      </c>
      <c r="IN606" t="s">
        <v>463</v>
      </c>
      <c r="IP606" t="s">
        <v>491</v>
      </c>
    </row>
    <row r="607" spans="1:250" x14ac:dyDescent="0.35">
      <c r="A607">
        <v>16770</v>
      </c>
      <c r="B607">
        <v>-922729984</v>
      </c>
      <c r="C607">
        <v>1837</v>
      </c>
      <c r="D607" t="s">
        <v>272</v>
      </c>
      <c r="E607" t="s">
        <v>273</v>
      </c>
      <c r="F607">
        <v>1848</v>
      </c>
      <c r="G607" t="s">
        <v>285</v>
      </c>
      <c r="H607" t="s">
        <v>273</v>
      </c>
      <c r="I607">
        <v>527</v>
      </c>
      <c r="J607" t="s">
        <v>535</v>
      </c>
      <c r="K607" t="s">
        <v>536</v>
      </c>
      <c r="L607">
        <v>30192</v>
      </c>
      <c r="M607" t="s">
        <v>344</v>
      </c>
      <c r="N607" t="s">
        <v>345</v>
      </c>
      <c r="O607">
        <v>30192</v>
      </c>
      <c r="P607" t="s">
        <v>344</v>
      </c>
      <c r="Q607" t="s">
        <v>345</v>
      </c>
      <c r="R607" t="s">
        <v>326</v>
      </c>
      <c r="S607" s="43">
        <v>-7031.43</v>
      </c>
      <c r="U607" s="43">
        <v>22</v>
      </c>
      <c r="IF607">
        <v>30192</v>
      </c>
      <c r="IG607" t="s">
        <v>344</v>
      </c>
      <c r="IH607" t="s">
        <v>287</v>
      </c>
      <c r="IK607">
        <v>-2</v>
      </c>
      <c r="IL607" t="s">
        <v>278</v>
      </c>
      <c r="IM607" t="s">
        <v>279</v>
      </c>
      <c r="IN607" t="s">
        <v>463</v>
      </c>
      <c r="IP607" t="s">
        <v>491</v>
      </c>
    </row>
    <row r="608" spans="1:250" x14ac:dyDescent="0.35">
      <c r="A608">
        <v>16771</v>
      </c>
      <c r="B608">
        <v>-922729984</v>
      </c>
      <c r="C608">
        <v>1837</v>
      </c>
      <c r="D608" t="s">
        <v>272</v>
      </c>
      <c r="E608" t="s">
        <v>273</v>
      </c>
      <c r="F608">
        <v>1848</v>
      </c>
      <c r="G608" t="s">
        <v>285</v>
      </c>
      <c r="H608" t="s">
        <v>273</v>
      </c>
      <c r="I608">
        <v>507</v>
      </c>
      <c r="J608" t="s">
        <v>549</v>
      </c>
      <c r="K608" t="s">
        <v>550</v>
      </c>
      <c r="L608">
        <v>30193</v>
      </c>
      <c r="M608" t="s">
        <v>346</v>
      </c>
      <c r="N608" t="s">
        <v>347</v>
      </c>
      <c r="O608">
        <v>30193</v>
      </c>
      <c r="P608" t="s">
        <v>346</v>
      </c>
      <c r="Q608" t="s">
        <v>347</v>
      </c>
      <c r="R608" t="s">
        <v>326</v>
      </c>
      <c r="S608" s="43">
        <v>-2290.81</v>
      </c>
      <c r="U608" s="43">
        <v>22</v>
      </c>
      <c r="IF608">
        <v>30193</v>
      </c>
      <c r="IG608" t="s">
        <v>346</v>
      </c>
      <c r="IH608" t="s">
        <v>287</v>
      </c>
      <c r="IK608">
        <v>-2</v>
      </c>
      <c r="IL608" t="s">
        <v>278</v>
      </c>
      <c r="IM608" t="s">
        <v>279</v>
      </c>
      <c r="IN608" t="s">
        <v>463</v>
      </c>
      <c r="IP608" t="s">
        <v>493</v>
      </c>
    </row>
    <row r="609" spans="1:250" x14ac:dyDescent="0.35">
      <c r="A609">
        <v>16772</v>
      </c>
      <c r="B609">
        <v>-922729984</v>
      </c>
      <c r="C609">
        <v>1837</v>
      </c>
      <c r="D609" t="s">
        <v>272</v>
      </c>
      <c r="E609" t="s">
        <v>273</v>
      </c>
      <c r="F609">
        <v>9695</v>
      </c>
      <c r="G609" t="s">
        <v>280</v>
      </c>
      <c r="H609" t="s">
        <v>281</v>
      </c>
      <c r="I609">
        <v>528</v>
      </c>
      <c r="J609" t="s">
        <v>531</v>
      </c>
      <c r="K609" t="s">
        <v>532</v>
      </c>
      <c r="L609">
        <v>30192</v>
      </c>
      <c r="M609" t="s">
        <v>344</v>
      </c>
      <c r="N609" t="s">
        <v>345</v>
      </c>
      <c r="O609">
        <v>30192</v>
      </c>
      <c r="P609" t="s">
        <v>344</v>
      </c>
      <c r="Q609" t="s">
        <v>345</v>
      </c>
      <c r="R609" t="s">
        <v>326</v>
      </c>
      <c r="S609" s="43">
        <v>-17507.07</v>
      </c>
      <c r="U609" s="43">
        <v>22</v>
      </c>
      <c r="IF609">
        <v>30192</v>
      </c>
      <c r="IG609" t="s">
        <v>344</v>
      </c>
      <c r="IH609" t="s">
        <v>284</v>
      </c>
      <c r="IK609">
        <v>-2</v>
      </c>
      <c r="IL609" t="s">
        <v>278</v>
      </c>
      <c r="IM609" t="s">
        <v>279</v>
      </c>
      <c r="IN609" t="s">
        <v>466</v>
      </c>
      <c r="IP609" t="s">
        <v>492</v>
      </c>
    </row>
    <row r="610" spans="1:250" x14ac:dyDescent="0.35">
      <c r="A610">
        <v>16773</v>
      </c>
      <c r="B610">
        <v>-922729984</v>
      </c>
      <c r="C610">
        <v>1837</v>
      </c>
      <c r="D610" t="s">
        <v>272</v>
      </c>
      <c r="E610" t="s">
        <v>273</v>
      </c>
      <c r="F610">
        <v>9695</v>
      </c>
      <c r="G610" t="s">
        <v>280</v>
      </c>
      <c r="H610" t="s">
        <v>281</v>
      </c>
      <c r="I610">
        <v>527</v>
      </c>
      <c r="J610" t="s">
        <v>535</v>
      </c>
      <c r="K610" t="s">
        <v>536</v>
      </c>
      <c r="L610">
        <v>30192</v>
      </c>
      <c r="M610" t="s">
        <v>344</v>
      </c>
      <c r="N610" t="s">
        <v>345</v>
      </c>
      <c r="O610">
        <v>30192</v>
      </c>
      <c r="P610" t="s">
        <v>344</v>
      </c>
      <c r="Q610" t="s">
        <v>345</v>
      </c>
      <c r="R610" t="s">
        <v>326</v>
      </c>
      <c r="S610" s="43">
        <v>-12254.95</v>
      </c>
      <c r="U610" s="43">
        <v>22</v>
      </c>
      <c r="IF610">
        <v>30192</v>
      </c>
      <c r="IG610" t="s">
        <v>344</v>
      </c>
      <c r="IH610" t="s">
        <v>284</v>
      </c>
      <c r="IK610">
        <v>-2</v>
      </c>
      <c r="IL610" t="s">
        <v>278</v>
      </c>
      <c r="IM610" t="s">
        <v>279</v>
      </c>
      <c r="IN610" t="s">
        <v>466</v>
      </c>
      <c r="IP610" t="s">
        <v>492</v>
      </c>
    </row>
    <row r="611" spans="1:250" x14ac:dyDescent="0.35">
      <c r="A611">
        <v>16774</v>
      </c>
      <c r="B611">
        <v>-922729984</v>
      </c>
      <c r="C611">
        <v>1837</v>
      </c>
      <c r="D611" t="s">
        <v>272</v>
      </c>
      <c r="E611" t="s">
        <v>273</v>
      </c>
      <c r="F611">
        <v>9695</v>
      </c>
      <c r="G611" t="s">
        <v>280</v>
      </c>
      <c r="H611" t="s">
        <v>281</v>
      </c>
      <c r="I611">
        <v>523</v>
      </c>
      <c r="J611" t="s">
        <v>537</v>
      </c>
      <c r="K611" t="s">
        <v>538</v>
      </c>
      <c r="L611">
        <v>30192</v>
      </c>
      <c r="M611" t="s">
        <v>344</v>
      </c>
      <c r="N611" t="s">
        <v>345</v>
      </c>
      <c r="O611">
        <v>30192</v>
      </c>
      <c r="P611" t="s">
        <v>344</v>
      </c>
      <c r="Q611" t="s">
        <v>345</v>
      </c>
      <c r="R611" t="s">
        <v>326</v>
      </c>
      <c r="S611" s="43">
        <v>-24397.405299999999</v>
      </c>
      <c r="U611" s="43">
        <v>22</v>
      </c>
      <c r="IF611">
        <v>30192</v>
      </c>
      <c r="IG611" t="s">
        <v>344</v>
      </c>
      <c r="IH611" t="s">
        <v>284</v>
      </c>
      <c r="IK611">
        <v>-2</v>
      </c>
      <c r="IL611" t="s">
        <v>278</v>
      </c>
      <c r="IM611" t="s">
        <v>279</v>
      </c>
      <c r="IN611" t="s">
        <v>466</v>
      </c>
      <c r="IP611" t="s">
        <v>492</v>
      </c>
    </row>
    <row r="612" spans="1:250" x14ac:dyDescent="0.35">
      <c r="A612">
        <v>16775</v>
      </c>
      <c r="B612">
        <v>-922729984</v>
      </c>
      <c r="C612">
        <v>1837</v>
      </c>
      <c r="D612" t="s">
        <v>272</v>
      </c>
      <c r="E612" t="s">
        <v>273</v>
      </c>
      <c r="F612">
        <v>9695</v>
      </c>
      <c r="G612" t="s">
        <v>280</v>
      </c>
      <c r="H612" t="s">
        <v>281</v>
      </c>
      <c r="I612">
        <v>521</v>
      </c>
      <c r="J612" t="s">
        <v>539</v>
      </c>
      <c r="K612" t="s">
        <v>540</v>
      </c>
      <c r="L612">
        <v>30192</v>
      </c>
      <c r="M612" t="s">
        <v>344</v>
      </c>
      <c r="N612" t="s">
        <v>345</v>
      </c>
      <c r="O612">
        <v>30192</v>
      </c>
      <c r="P612" t="s">
        <v>344</v>
      </c>
      <c r="Q612" t="s">
        <v>345</v>
      </c>
      <c r="R612" t="s">
        <v>326</v>
      </c>
      <c r="S612" s="43">
        <v>-12198.78</v>
      </c>
      <c r="U612" s="43">
        <v>22</v>
      </c>
      <c r="IF612">
        <v>30192</v>
      </c>
      <c r="IG612" t="s">
        <v>344</v>
      </c>
      <c r="IH612" t="s">
        <v>284</v>
      </c>
      <c r="IK612">
        <v>-2</v>
      </c>
      <c r="IL612" t="s">
        <v>278</v>
      </c>
      <c r="IM612" t="s">
        <v>279</v>
      </c>
      <c r="IN612" t="s">
        <v>466</v>
      </c>
      <c r="IP612" t="s">
        <v>492</v>
      </c>
    </row>
    <row r="613" spans="1:250" x14ac:dyDescent="0.35">
      <c r="A613">
        <v>16776</v>
      </c>
      <c r="B613">
        <v>-922729984</v>
      </c>
      <c r="C613">
        <v>1837</v>
      </c>
      <c r="D613" t="s">
        <v>272</v>
      </c>
      <c r="E613" t="s">
        <v>273</v>
      </c>
      <c r="F613">
        <v>9695</v>
      </c>
      <c r="G613" t="s">
        <v>280</v>
      </c>
      <c r="H613" t="s">
        <v>281</v>
      </c>
      <c r="I613">
        <v>519</v>
      </c>
      <c r="J613" t="s">
        <v>541</v>
      </c>
      <c r="K613" t="s">
        <v>542</v>
      </c>
      <c r="L613">
        <v>30192</v>
      </c>
      <c r="M613" t="s">
        <v>344</v>
      </c>
      <c r="N613" t="s">
        <v>345</v>
      </c>
      <c r="O613">
        <v>30192</v>
      </c>
      <c r="P613" t="s">
        <v>344</v>
      </c>
      <c r="Q613" t="s">
        <v>345</v>
      </c>
      <c r="R613" t="s">
        <v>326</v>
      </c>
      <c r="S613" s="43">
        <v>-12198.77</v>
      </c>
      <c r="U613" s="43">
        <v>22</v>
      </c>
      <c r="IF613">
        <v>30192</v>
      </c>
      <c r="IG613" t="s">
        <v>344</v>
      </c>
      <c r="IH613" t="s">
        <v>284</v>
      </c>
      <c r="IK613">
        <v>-2</v>
      </c>
      <c r="IL613" t="s">
        <v>278</v>
      </c>
      <c r="IM613" t="s">
        <v>279</v>
      </c>
      <c r="IN613" t="s">
        <v>466</v>
      </c>
      <c r="IP613" t="s">
        <v>492</v>
      </c>
    </row>
    <row r="614" spans="1:250" x14ac:dyDescent="0.35">
      <c r="A614">
        <v>16777</v>
      </c>
      <c r="B614">
        <v>-922729984</v>
      </c>
      <c r="C614">
        <v>1837</v>
      </c>
      <c r="D614" t="s">
        <v>272</v>
      </c>
      <c r="E614" t="s">
        <v>273</v>
      </c>
      <c r="F614">
        <v>1848</v>
      </c>
      <c r="G614" t="s">
        <v>285</v>
      </c>
      <c r="H614" t="s">
        <v>273</v>
      </c>
      <c r="I614">
        <v>523</v>
      </c>
      <c r="J614" t="s">
        <v>537</v>
      </c>
      <c r="K614" t="s">
        <v>538</v>
      </c>
      <c r="L614">
        <v>30193</v>
      </c>
      <c r="M614" t="s">
        <v>346</v>
      </c>
      <c r="N614" t="s">
        <v>347</v>
      </c>
      <c r="O614">
        <v>30193</v>
      </c>
      <c r="P614" t="s">
        <v>346</v>
      </c>
      <c r="Q614" t="s">
        <v>347</v>
      </c>
      <c r="R614" t="s">
        <v>326</v>
      </c>
      <c r="S614" s="43">
        <v>-2945.4931999999999</v>
      </c>
      <c r="U614" s="43">
        <v>22</v>
      </c>
      <c r="IF614">
        <v>30193</v>
      </c>
      <c r="IG614" t="s">
        <v>346</v>
      </c>
      <c r="IH614" t="s">
        <v>287</v>
      </c>
      <c r="IK614">
        <v>-2</v>
      </c>
      <c r="IL614" t="s">
        <v>278</v>
      </c>
      <c r="IM614" t="s">
        <v>279</v>
      </c>
      <c r="IN614" t="s">
        <v>463</v>
      </c>
      <c r="IP614" t="s">
        <v>493</v>
      </c>
    </row>
    <row r="615" spans="1:250" x14ac:dyDescent="0.35">
      <c r="A615">
        <v>16778</v>
      </c>
      <c r="B615">
        <v>-922729984</v>
      </c>
      <c r="C615">
        <v>1837</v>
      </c>
      <c r="D615" t="s">
        <v>272</v>
      </c>
      <c r="E615" t="s">
        <v>273</v>
      </c>
      <c r="F615">
        <v>1848</v>
      </c>
      <c r="G615" t="s">
        <v>285</v>
      </c>
      <c r="H615" t="s">
        <v>273</v>
      </c>
      <c r="I615">
        <v>521</v>
      </c>
      <c r="J615" t="s">
        <v>539</v>
      </c>
      <c r="K615" t="s">
        <v>540</v>
      </c>
      <c r="L615">
        <v>30193</v>
      </c>
      <c r="M615" t="s">
        <v>346</v>
      </c>
      <c r="N615" t="s">
        <v>347</v>
      </c>
      <c r="O615">
        <v>30193</v>
      </c>
      <c r="P615" t="s">
        <v>346</v>
      </c>
      <c r="Q615" t="s">
        <v>347</v>
      </c>
      <c r="R615" t="s">
        <v>326</v>
      </c>
      <c r="S615" s="43">
        <v>-1472.74</v>
      </c>
      <c r="U615" s="43">
        <v>22</v>
      </c>
      <c r="IF615">
        <v>30193</v>
      </c>
      <c r="IG615" t="s">
        <v>346</v>
      </c>
      <c r="IH615" t="s">
        <v>287</v>
      </c>
      <c r="IK615">
        <v>-2</v>
      </c>
      <c r="IL615" t="s">
        <v>278</v>
      </c>
      <c r="IM615" t="s">
        <v>279</v>
      </c>
      <c r="IN615" t="s">
        <v>463</v>
      </c>
      <c r="IP615" t="s">
        <v>493</v>
      </c>
    </row>
    <row r="616" spans="1:250" x14ac:dyDescent="0.35">
      <c r="A616">
        <v>16779</v>
      </c>
      <c r="B616">
        <v>-922729984</v>
      </c>
      <c r="C616">
        <v>1837</v>
      </c>
      <c r="D616" t="s">
        <v>272</v>
      </c>
      <c r="E616" t="s">
        <v>273</v>
      </c>
      <c r="F616">
        <v>1848</v>
      </c>
      <c r="G616" t="s">
        <v>285</v>
      </c>
      <c r="H616" t="s">
        <v>273</v>
      </c>
      <c r="I616">
        <v>519</v>
      </c>
      <c r="J616" t="s">
        <v>541</v>
      </c>
      <c r="K616" t="s">
        <v>542</v>
      </c>
      <c r="L616">
        <v>30193</v>
      </c>
      <c r="M616" t="s">
        <v>346</v>
      </c>
      <c r="N616" t="s">
        <v>347</v>
      </c>
      <c r="O616">
        <v>30193</v>
      </c>
      <c r="P616" t="s">
        <v>346</v>
      </c>
      <c r="Q616" t="s">
        <v>347</v>
      </c>
      <c r="R616" t="s">
        <v>326</v>
      </c>
      <c r="S616" s="43">
        <v>-1472.74</v>
      </c>
      <c r="U616" s="43">
        <v>22</v>
      </c>
      <c r="IF616">
        <v>30193</v>
      </c>
      <c r="IG616" t="s">
        <v>346</v>
      </c>
      <c r="IH616" t="s">
        <v>287</v>
      </c>
      <c r="IK616">
        <v>-2</v>
      </c>
      <c r="IL616" t="s">
        <v>278</v>
      </c>
      <c r="IM616" t="s">
        <v>279</v>
      </c>
      <c r="IN616" t="s">
        <v>463</v>
      </c>
      <c r="IP616" t="s">
        <v>493</v>
      </c>
    </row>
    <row r="617" spans="1:250" x14ac:dyDescent="0.35">
      <c r="A617">
        <v>16780</v>
      </c>
      <c r="B617">
        <v>-922729984</v>
      </c>
      <c r="C617">
        <v>1837</v>
      </c>
      <c r="D617" t="s">
        <v>272</v>
      </c>
      <c r="E617" t="s">
        <v>273</v>
      </c>
      <c r="F617">
        <v>1848</v>
      </c>
      <c r="G617" t="s">
        <v>285</v>
      </c>
      <c r="H617" t="s">
        <v>273</v>
      </c>
      <c r="I617">
        <v>515</v>
      </c>
      <c r="J617" t="s">
        <v>543</v>
      </c>
      <c r="K617" t="s">
        <v>544</v>
      </c>
      <c r="L617">
        <v>30193</v>
      </c>
      <c r="M617" t="s">
        <v>346</v>
      </c>
      <c r="N617" t="s">
        <v>347</v>
      </c>
      <c r="O617">
        <v>30193</v>
      </c>
      <c r="P617" t="s">
        <v>346</v>
      </c>
      <c r="Q617" t="s">
        <v>347</v>
      </c>
      <c r="R617" t="s">
        <v>326</v>
      </c>
      <c r="S617" s="43">
        <v>-3141.6305000000002</v>
      </c>
      <c r="U617" s="43">
        <v>22</v>
      </c>
      <c r="IF617">
        <v>30193</v>
      </c>
      <c r="IG617" t="s">
        <v>346</v>
      </c>
      <c r="IH617" t="s">
        <v>287</v>
      </c>
      <c r="IK617">
        <v>-2</v>
      </c>
      <c r="IL617" t="s">
        <v>278</v>
      </c>
      <c r="IM617" t="s">
        <v>279</v>
      </c>
      <c r="IN617" t="s">
        <v>463</v>
      </c>
      <c r="IP617" t="s">
        <v>493</v>
      </c>
    </row>
    <row r="618" spans="1:250" x14ac:dyDescent="0.35">
      <c r="A618">
        <v>16781</v>
      </c>
      <c r="B618">
        <v>-922729984</v>
      </c>
      <c r="C618">
        <v>1837</v>
      </c>
      <c r="D618" t="s">
        <v>272</v>
      </c>
      <c r="E618" t="s">
        <v>273</v>
      </c>
      <c r="F618">
        <v>1848</v>
      </c>
      <c r="G618" t="s">
        <v>285</v>
      </c>
      <c r="H618" t="s">
        <v>273</v>
      </c>
      <c r="I618">
        <v>513</v>
      </c>
      <c r="J618" t="s">
        <v>545</v>
      </c>
      <c r="K618" t="s">
        <v>546</v>
      </c>
      <c r="L618">
        <v>30193</v>
      </c>
      <c r="M618" t="s">
        <v>346</v>
      </c>
      <c r="N618" t="s">
        <v>347</v>
      </c>
      <c r="O618">
        <v>30193</v>
      </c>
      <c r="P618" t="s">
        <v>346</v>
      </c>
      <c r="Q618" t="s">
        <v>347</v>
      </c>
      <c r="R618" t="s">
        <v>326</v>
      </c>
      <c r="S618" s="43">
        <v>-2722.75</v>
      </c>
      <c r="U618" s="43">
        <v>22</v>
      </c>
      <c r="IF618">
        <v>30193</v>
      </c>
      <c r="IG618" t="s">
        <v>346</v>
      </c>
      <c r="IH618" t="s">
        <v>287</v>
      </c>
      <c r="IK618">
        <v>-2</v>
      </c>
      <c r="IL618" t="s">
        <v>278</v>
      </c>
      <c r="IM618" t="s">
        <v>279</v>
      </c>
      <c r="IN618" t="s">
        <v>463</v>
      </c>
      <c r="IP618" t="s">
        <v>493</v>
      </c>
    </row>
    <row r="619" spans="1:250" x14ac:dyDescent="0.35">
      <c r="A619">
        <v>16782</v>
      </c>
      <c r="B619">
        <v>-922729984</v>
      </c>
      <c r="C619">
        <v>1837</v>
      </c>
      <c r="D619" t="s">
        <v>272</v>
      </c>
      <c r="E619" t="s">
        <v>273</v>
      </c>
      <c r="F619">
        <v>1848</v>
      </c>
      <c r="G619" t="s">
        <v>285</v>
      </c>
      <c r="H619" t="s">
        <v>273</v>
      </c>
      <c r="I619">
        <v>509</v>
      </c>
      <c r="J619" t="s">
        <v>547</v>
      </c>
      <c r="K619" t="s">
        <v>548</v>
      </c>
      <c r="L619">
        <v>30193</v>
      </c>
      <c r="M619" t="s">
        <v>346</v>
      </c>
      <c r="N619" t="s">
        <v>347</v>
      </c>
      <c r="O619">
        <v>30193</v>
      </c>
      <c r="P619" t="s">
        <v>346</v>
      </c>
      <c r="Q619" t="s">
        <v>347</v>
      </c>
      <c r="R619" t="s">
        <v>326</v>
      </c>
      <c r="S619" s="43">
        <v>-1457.8</v>
      </c>
      <c r="U619" s="43">
        <v>22</v>
      </c>
      <c r="IF619">
        <v>30193</v>
      </c>
      <c r="IG619" t="s">
        <v>346</v>
      </c>
      <c r="IH619" t="s">
        <v>287</v>
      </c>
      <c r="IK619">
        <v>-2</v>
      </c>
      <c r="IL619" t="s">
        <v>278</v>
      </c>
      <c r="IM619" t="s">
        <v>279</v>
      </c>
      <c r="IN619" t="s">
        <v>463</v>
      </c>
      <c r="IP619" t="s">
        <v>493</v>
      </c>
    </row>
    <row r="620" spans="1:250" x14ac:dyDescent="0.35">
      <c r="A620">
        <v>16783</v>
      </c>
      <c r="B620">
        <v>-922729984</v>
      </c>
      <c r="C620">
        <v>1837</v>
      </c>
      <c r="D620" t="s">
        <v>272</v>
      </c>
      <c r="E620" t="s">
        <v>273</v>
      </c>
      <c r="F620">
        <v>9695</v>
      </c>
      <c r="G620" t="s">
        <v>280</v>
      </c>
      <c r="H620" t="s">
        <v>281</v>
      </c>
      <c r="I620">
        <v>515</v>
      </c>
      <c r="J620" t="s">
        <v>543</v>
      </c>
      <c r="K620" t="s">
        <v>544</v>
      </c>
      <c r="L620">
        <v>30193</v>
      </c>
      <c r="M620" t="s">
        <v>346</v>
      </c>
      <c r="N620" t="s">
        <v>347</v>
      </c>
      <c r="O620">
        <v>30193</v>
      </c>
      <c r="P620" t="s">
        <v>346</v>
      </c>
      <c r="Q620" t="s">
        <v>347</v>
      </c>
      <c r="R620" t="s">
        <v>326</v>
      </c>
      <c r="S620" s="43">
        <v>-3918.0596999999998</v>
      </c>
      <c r="U620" s="43">
        <v>22</v>
      </c>
      <c r="IF620">
        <v>30193</v>
      </c>
      <c r="IG620" t="s">
        <v>346</v>
      </c>
      <c r="IH620" t="s">
        <v>284</v>
      </c>
      <c r="IK620">
        <v>-2</v>
      </c>
      <c r="IL620" t="s">
        <v>278</v>
      </c>
      <c r="IM620" t="s">
        <v>279</v>
      </c>
      <c r="IN620" t="s">
        <v>466</v>
      </c>
      <c r="IP620" t="s">
        <v>494</v>
      </c>
    </row>
    <row r="621" spans="1:250" x14ac:dyDescent="0.35">
      <c r="A621">
        <v>16784</v>
      </c>
      <c r="B621">
        <v>-922729984</v>
      </c>
      <c r="C621">
        <v>1837</v>
      </c>
      <c r="D621" t="s">
        <v>272</v>
      </c>
      <c r="E621" t="s">
        <v>273</v>
      </c>
      <c r="F621">
        <v>9695</v>
      </c>
      <c r="G621" t="s">
        <v>280</v>
      </c>
      <c r="H621" t="s">
        <v>281</v>
      </c>
      <c r="I621">
        <v>513</v>
      </c>
      <c r="J621" t="s">
        <v>545</v>
      </c>
      <c r="K621" t="s">
        <v>546</v>
      </c>
      <c r="L621">
        <v>30193</v>
      </c>
      <c r="M621" t="s">
        <v>346</v>
      </c>
      <c r="N621" t="s">
        <v>347</v>
      </c>
      <c r="O621">
        <v>30193</v>
      </c>
      <c r="P621" t="s">
        <v>346</v>
      </c>
      <c r="Q621" t="s">
        <v>347</v>
      </c>
      <c r="R621" t="s">
        <v>326</v>
      </c>
      <c r="S621" s="43">
        <v>-3395.66</v>
      </c>
      <c r="U621" s="43">
        <v>22</v>
      </c>
      <c r="IF621">
        <v>30193</v>
      </c>
      <c r="IG621" t="s">
        <v>346</v>
      </c>
      <c r="IH621" t="s">
        <v>284</v>
      </c>
      <c r="IK621">
        <v>-2</v>
      </c>
      <c r="IL621" t="s">
        <v>278</v>
      </c>
      <c r="IM621" t="s">
        <v>279</v>
      </c>
      <c r="IN621" t="s">
        <v>466</v>
      </c>
      <c r="IP621" t="s">
        <v>494</v>
      </c>
    </row>
    <row r="622" spans="1:250" x14ac:dyDescent="0.35">
      <c r="A622">
        <v>16785</v>
      </c>
      <c r="B622">
        <v>-922729984</v>
      </c>
      <c r="C622">
        <v>1837</v>
      </c>
      <c r="D622" t="s">
        <v>272</v>
      </c>
      <c r="E622" t="s">
        <v>273</v>
      </c>
      <c r="F622">
        <v>9695</v>
      </c>
      <c r="G622" t="s">
        <v>280</v>
      </c>
      <c r="H622" t="s">
        <v>281</v>
      </c>
      <c r="I622">
        <v>509</v>
      </c>
      <c r="J622" t="s">
        <v>547</v>
      </c>
      <c r="K622" t="s">
        <v>548</v>
      </c>
      <c r="L622">
        <v>30193</v>
      </c>
      <c r="M622" t="s">
        <v>346</v>
      </c>
      <c r="N622" t="s">
        <v>347</v>
      </c>
      <c r="O622">
        <v>30193</v>
      </c>
      <c r="P622" t="s">
        <v>346</v>
      </c>
      <c r="Q622" t="s">
        <v>347</v>
      </c>
      <c r="R622" t="s">
        <v>326</v>
      </c>
      <c r="S622" s="43">
        <v>-1817.88</v>
      </c>
      <c r="U622" s="43">
        <v>22</v>
      </c>
      <c r="IF622">
        <v>30193</v>
      </c>
      <c r="IG622" t="s">
        <v>346</v>
      </c>
      <c r="IH622" t="s">
        <v>284</v>
      </c>
      <c r="IK622">
        <v>-2</v>
      </c>
      <c r="IL622" t="s">
        <v>278</v>
      </c>
      <c r="IM622" t="s">
        <v>279</v>
      </c>
      <c r="IN622" t="s">
        <v>466</v>
      </c>
      <c r="IP622" t="s">
        <v>494</v>
      </c>
    </row>
    <row r="623" spans="1:250" x14ac:dyDescent="0.35">
      <c r="A623">
        <v>16786</v>
      </c>
      <c r="B623">
        <v>-922729984</v>
      </c>
      <c r="C623">
        <v>1837</v>
      </c>
      <c r="D623" t="s">
        <v>272</v>
      </c>
      <c r="E623" t="s">
        <v>273</v>
      </c>
      <c r="F623">
        <v>9695</v>
      </c>
      <c r="G623" t="s">
        <v>280</v>
      </c>
      <c r="H623" t="s">
        <v>281</v>
      </c>
      <c r="I623">
        <v>507</v>
      </c>
      <c r="J623" t="s">
        <v>549</v>
      </c>
      <c r="K623" t="s">
        <v>550</v>
      </c>
      <c r="L623">
        <v>30193</v>
      </c>
      <c r="M623" t="s">
        <v>346</v>
      </c>
      <c r="N623" t="s">
        <v>347</v>
      </c>
      <c r="O623">
        <v>30193</v>
      </c>
      <c r="P623" t="s">
        <v>346</v>
      </c>
      <c r="Q623" t="s">
        <v>347</v>
      </c>
      <c r="R623" t="s">
        <v>326</v>
      </c>
      <c r="S623" s="43">
        <v>-2856.69</v>
      </c>
      <c r="U623" s="43">
        <v>22</v>
      </c>
      <c r="IF623">
        <v>30193</v>
      </c>
      <c r="IG623" t="s">
        <v>346</v>
      </c>
      <c r="IH623" t="s">
        <v>284</v>
      </c>
      <c r="IK623">
        <v>-2</v>
      </c>
      <c r="IL623" t="s">
        <v>278</v>
      </c>
      <c r="IM623" t="s">
        <v>279</v>
      </c>
      <c r="IN623" t="s">
        <v>466</v>
      </c>
      <c r="IP623" t="s">
        <v>494</v>
      </c>
    </row>
    <row r="624" spans="1:250" x14ac:dyDescent="0.35">
      <c r="A624">
        <v>16787</v>
      </c>
      <c r="B624">
        <v>-922729984</v>
      </c>
      <c r="C624">
        <v>1837</v>
      </c>
      <c r="D624" t="s">
        <v>272</v>
      </c>
      <c r="E624" t="s">
        <v>273</v>
      </c>
      <c r="F624">
        <v>1848</v>
      </c>
      <c r="G624" t="s">
        <v>285</v>
      </c>
      <c r="H624" t="s">
        <v>273</v>
      </c>
      <c r="I624">
        <v>528</v>
      </c>
      <c r="J624" t="s">
        <v>531</v>
      </c>
      <c r="K624" t="s">
        <v>532</v>
      </c>
      <c r="L624">
        <v>30193</v>
      </c>
      <c r="M624" t="s">
        <v>346</v>
      </c>
      <c r="N624" t="s">
        <v>347</v>
      </c>
      <c r="O624">
        <v>30193</v>
      </c>
      <c r="P624" t="s">
        <v>346</v>
      </c>
      <c r="Q624" t="s">
        <v>347</v>
      </c>
      <c r="R624" t="s">
        <v>326</v>
      </c>
      <c r="S624" s="43">
        <v>-2087.5100000000002</v>
      </c>
      <c r="U624" s="43">
        <v>22</v>
      </c>
      <c r="IF624">
        <v>30193</v>
      </c>
      <c r="IG624" t="s">
        <v>346</v>
      </c>
      <c r="IH624" t="s">
        <v>287</v>
      </c>
      <c r="IK624">
        <v>-2</v>
      </c>
      <c r="IL624" t="s">
        <v>278</v>
      </c>
      <c r="IM624" t="s">
        <v>279</v>
      </c>
      <c r="IN624" t="s">
        <v>463</v>
      </c>
      <c r="IP624" t="s">
        <v>493</v>
      </c>
    </row>
    <row r="625" spans="1:250" x14ac:dyDescent="0.35">
      <c r="A625">
        <v>16788</v>
      </c>
      <c r="B625">
        <v>-922729984</v>
      </c>
      <c r="C625">
        <v>1837</v>
      </c>
      <c r="D625" t="s">
        <v>272</v>
      </c>
      <c r="E625" t="s">
        <v>273</v>
      </c>
      <c r="F625">
        <v>1848</v>
      </c>
      <c r="G625" t="s">
        <v>285</v>
      </c>
      <c r="H625" t="s">
        <v>273</v>
      </c>
      <c r="I625">
        <v>527</v>
      </c>
      <c r="J625" t="s">
        <v>535</v>
      </c>
      <c r="K625" t="s">
        <v>536</v>
      </c>
      <c r="L625">
        <v>30193</v>
      </c>
      <c r="M625" t="s">
        <v>346</v>
      </c>
      <c r="N625" t="s">
        <v>347</v>
      </c>
      <c r="O625">
        <v>30193</v>
      </c>
      <c r="P625" t="s">
        <v>346</v>
      </c>
      <c r="Q625" t="s">
        <v>347</v>
      </c>
      <c r="R625" t="s">
        <v>326</v>
      </c>
      <c r="S625" s="43">
        <v>-1479.39</v>
      </c>
      <c r="U625" s="43">
        <v>22</v>
      </c>
      <c r="IF625">
        <v>30193</v>
      </c>
      <c r="IG625" t="s">
        <v>346</v>
      </c>
      <c r="IH625" t="s">
        <v>287</v>
      </c>
      <c r="IK625">
        <v>-2</v>
      </c>
      <c r="IL625" t="s">
        <v>278</v>
      </c>
      <c r="IM625" t="s">
        <v>279</v>
      </c>
      <c r="IN625" t="s">
        <v>463</v>
      </c>
      <c r="IP625" t="s">
        <v>493</v>
      </c>
    </row>
    <row r="626" spans="1:250" x14ac:dyDescent="0.35">
      <c r="A626">
        <v>16789</v>
      </c>
      <c r="B626">
        <v>-922729984</v>
      </c>
      <c r="C626">
        <v>1837</v>
      </c>
      <c r="D626" t="s">
        <v>272</v>
      </c>
      <c r="E626" t="s">
        <v>273</v>
      </c>
      <c r="F626">
        <v>13794</v>
      </c>
      <c r="G626" t="s">
        <v>274</v>
      </c>
      <c r="H626" t="s">
        <v>275</v>
      </c>
      <c r="I626">
        <v>507</v>
      </c>
      <c r="J626" t="s">
        <v>549</v>
      </c>
      <c r="K626" t="s">
        <v>550</v>
      </c>
      <c r="L626">
        <v>31601</v>
      </c>
      <c r="M626" t="s">
        <v>348</v>
      </c>
      <c r="N626" t="s">
        <v>349</v>
      </c>
      <c r="O626">
        <v>31601</v>
      </c>
      <c r="P626" t="s">
        <v>348</v>
      </c>
      <c r="Q626" t="s">
        <v>349</v>
      </c>
      <c r="R626" t="s">
        <v>326</v>
      </c>
      <c r="S626" s="43">
        <v>-7314.76</v>
      </c>
      <c r="U626" s="43">
        <v>22</v>
      </c>
      <c r="IF626">
        <v>31601</v>
      </c>
      <c r="IG626" t="s">
        <v>348</v>
      </c>
      <c r="IH626" t="s">
        <v>311</v>
      </c>
      <c r="IK626">
        <v>-2</v>
      </c>
      <c r="IL626" t="s">
        <v>278</v>
      </c>
      <c r="IM626" t="s">
        <v>279</v>
      </c>
      <c r="IN626" t="s">
        <v>468</v>
      </c>
      <c r="IP626" t="s">
        <v>495</v>
      </c>
    </row>
    <row r="627" spans="1:250" x14ac:dyDescent="0.35">
      <c r="A627">
        <v>16790</v>
      </c>
      <c r="B627">
        <v>-922729984</v>
      </c>
      <c r="C627">
        <v>1837</v>
      </c>
      <c r="D627" t="s">
        <v>272</v>
      </c>
      <c r="E627" t="s">
        <v>273</v>
      </c>
      <c r="F627">
        <v>9695</v>
      </c>
      <c r="G627" t="s">
        <v>280</v>
      </c>
      <c r="H627" t="s">
        <v>281</v>
      </c>
      <c r="I627">
        <v>528</v>
      </c>
      <c r="J627" t="s">
        <v>531</v>
      </c>
      <c r="K627" t="s">
        <v>532</v>
      </c>
      <c r="L627">
        <v>30193</v>
      </c>
      <c r="M627" t="s">
        <v>346</v>
      </c>
      <c r="N627" t="s">
        <v>347</v>
      </c>
      <c r="O627">
        <v>30193</v>
      </c>
      <c r="P627" t="s">
        <v>346</v>
      </c>
      <c r="Q627" t="s">
        <v>347</v>
      </c>
      <c r="R627" t="s">
        <v>326</v>
      </c>
      <c r="S627" s="43">
        <v>-2636.17</v>
      </c>
      <c r="U627" s="43">
        <v>22</v>
      </c>
      <c r="IF627">
        <v>30193</v>
      </c>
      <c r="IG627" t="s">
        <v>346</v>
      </c>
      <c r="IH627" t="s">
        <v>284</v>
      </c>
      <c r="IK627">
        <v>-2</v>
      </c>
      <c r="IL627" t="s">
        <v>278</v>
      </c>
      <c r="IM627" t="s">
        <v>279</v>
      </c>
      <c r="IN627" t="s">
        <v>466</v>
      </c>
      <c r="IP627" t="s">
        <v>494</v>
      </c>
    </row>
    <row r="628" spans="1:250" x14ac:dyDescent="0.35">
      <c r="A628">
        <v>16791</v>
      </c>
      <c r="B628">
        <v>-922729984</v>
      </c>
      <c r="C628">
        <v>1837</v>
      </c>
      <c r="D628" t="s">
        <v>272</v>
      </c>
      <c r="E628" t="s">
        <v>273</v>
      </c>
      <c r="F628">
        <v>9695</v>
      </c>
      <c r="G628" t="s">
        <v>280</v>
      </c>
      <c r="H628" t="s">
        <v>281</v>
      </c>
      <c r="I628">
        <v>527</v>
      </c>
      <c r="J628" t="s">
        <v>535</v>
      </c>
      <c r="K628" t="s">
        <v>536</v>
      </c>
      <c r="L628">
        <v>30193</v>
      </c>
      <c r="M628" t="s">
        <v>346</v>
      </c>
      <c r="N628" t="s">
        <v>347</v>
      </c>
      <c r="O628">
        <v>30193</v>
      </c>
      <c r="P628" t="s">
        <v>346</v>
      </c>
      <c r="Q628" t="s">
        <v>347</v>
      </c>
      <c r="R628" t="s">
        <v>326</v>
      </c>
      <c r="S628" s="43">
        <v>-1845.32</v>
      </c>
      <c r="U628" s="43">
        <v>22</v>
      </c>
      <c r="IF628">
        <v>30193</v>
      </c>
      <c r="IG628" t="s">
        <v>346</v>
      </c>
      <c r="IH628" t="s">
        <v>284</v>
      </c>
      <c r="IK628">
        <v>-2</v>
      </c>
      <c r="IL628" t="s">
        <v>278</v>
      </c>
      <c r="IM628" t="s">
        <v>279</v>
      </c>
      <c r="IN628" t="s">
        <v>466</v>
      </c>
      <c r="IP628" t="s">
        <v>494</v>
      </c>
    </row>
    <row r="629" spans="1:250" x14ac:dyDescent="0.35">
      <c r="A629">
        <v>16792</v>
      </c>
      <c r="B629">
        <v>-922729984</v>
      </c>
      <c r="C629">
        <v>1837</v>
      </c>
      <c r="D629" t="s">
        <v>272</v>
      </c>
      <c r="E629" t="s">
        <v>273</v>
      </c>
      <c r="F629">
        <v>9695</v>
      </c>
      <c r="G629" t="s">
        <v>280</v>
      </c>
      <c r="H629" t="s">
        <v>281</v>
      </c>
      <c r="I629">
        <v>523</v>
      </c>
      <c r="J629" t="s">
        <v>537</v>
      </c>
      <c r="K629" t="s">
        <v>538</v>
      </c>
      <c r="L629">
        <v>30193</v>
      </c>
      <c r="M629" t="s">
        <v>346</v>
      </c>
      <c r="N629" t="s">
        <v>347</v>
      </c>
      <c r="O629">
        <v>30193</v>
      </c>
      <c r="P629" t="s">
        <v>346</v>
      </c>
      <c r="Q629" t="s">
        <v>347</v>
      </c>
      <c r="R629" t="s">
        <v>326</v>
      </c>
      <c r="S629" s="43">
        <v>-3673.7067000000002</v>
      </c>
      <c r="U629" s="43">
        <v>22</v>
      </c>
      <c r="IF629">
        <v>30193</v>
      </c>
      <c r="IG629" t="s">
        <v>346</v>
      </c>
      <c r="IH629" t="s">
        <v>284</v>
      </c>
      <c r="IK629">
        <v>-2</v>
      </c>
      <c r="IL629" t="s">
        <v>278</v>
      </c>
      <c r="IM629" t="s">
        <v>279</v>
      </c>
      <c r="IN629" t="s">
        <v>466</v>
      </c>
      <c r="IP629" t="s">
        <v>494</v>
      </c>
    </row>
    <row r="630" spans="1:250" x14ac:dyDescent="0.35">
      <c r="A630">
        <v>16793</v>
      </c>
      <c r="B630">
        <v>-922729984</v>
      </c>
      <c r="C630">
        <v>1837</v>
      </c>
      <c r="D630" t="s">
        <v>272</v>
      </c>
      <c r="E630" t="s">
        <v>273</v>
      </c>
      <c r="F630">
        <v>9695</v>
      </c>
      <c r="G630" t="s">
        <v>280</v>
      </c>
      <c r="H630" t="s">
        <v>281</v>
      </c>
      <c r="I630">
        <v>521</v>
      </c>
      <c r="J630" t="s">
        <v>539</v>
      </c>
      <c r="K630" t="s">
        <v>540</v>
      </c>
      <c r="L630">
        <v>30193</v>
      </c>
      <c r="M630" t="s">
        <v>346</v>
      </c>
      <c r="N630" t="s">
        <v>347</v>
      </c>
      <c r="O630">
        <v>30193</v>
      </c>
      <c r="P630" t="s">
        <v>346</v>
      </c>
      <c r="Q630" t="s">
        <v>347</v>
      </c>
      <c r="R630" t="s">
        <v>326</v>
      </c>
      <c r="S630" s="43">
        <v>-1836.86</v>
      </c>
      <c r="U630" s="43">
        <v>22</v>
      </c>
      <c r="IF630">
        <v>30193</v>
      </c>
      <c r="IG630" t="s">
        <v>346</v>
      </c>
      <c r="IH630" t="s">
        <v>284</v>
      </c>
      <c r="IK630">
        <v>-2</v>
      </c>
      <c r="IL630" t="s">
        <v>278</v>
      </c>
      <c r="IM630" t="s">
        <v>279</v>
      </c>
      <c r="IN630" t="s">
        <v>466</v>
      </c>
      <c r="IP630" t="s">
        <v>494</v>
      </c>
    </row>
    <row r="631" spans="1:250" x14ac:dyDescent="0.35">
      <c r="A631">
        <v>16794</v>
      </c>
      <c r="B631">
        <v>-922729984</v>
      </c>
      <c r="C631">
        <v>1837</v>
      </c>
      <c r="D631" t="s">
        <v>272</v>
      </c>
      <c r="E631" t="s">
        <v>273</v>
      </c>
      <c r="F631">
        <v>9695</v>
      </c>
      <c r="G631" t="s">
        <v>280</v>
      </c>
      <c r="H631" t="s">
        <v>281</v>
      </c>
      <c r="I631">
        <v>519</v>
      </c>
      <c r="J631" t="s">
        <v>541</v>
      </c>
      <c r="K631" t="s">
        <v>542</v>
      </c>
      <c r="L631">
        <v>30193</v>
      </c>
      <c r="M631" t="s">
        <v>346</v>
      </c>
      <c r="N631" t="s">
        <v>347</v>
      </c>
      <c r="O631">
        <v>30193</v>
      </c>
      <c r="P631" t="s">
        <v>346</v>
      </c>
      <c r="Q631" t="s">
        <v>347</v>
      </c>
      <c r="R631" t="s">
        <v>326</v>
      </c>
      <c r="S631" s="43">
        <v>-1836.86</v>
      </c>
      <c r="U631" s="43">
        <v>22</v>
      </c>
      <c r="IF631">
        <v>30193</v>
      </c>
      <c r="IG631" t="s">
        <v>346</v>
      </c>
      <c r="IH631" t="s">
        <v>284</v>
      </c>
      <c r="IK631">
        <v>-2</v>
      </c>
      <c r="IL631" t="s">
        <v>278</v>
      </c>
      <c r="IM631" t="s">
        <v>279</v>
      </c>
      <c r="IN631" t="s">
        <v>466</v>
      </c>
      <c r="IP631" t="s">
        <v>494</v>
      </c>
    </row>
    <row r="632" spans="1:250" x14ac:dyDescent="0.35">
      <c r="A632">
        <v>16795</v>
      </c>
      <c r="B632">
        <v>-922729984</v>
      </c>
      <c r="C632">
        <v>1837</v>
      </c>
      <c r="D632" t="s">
        <v>272</v>
      </c>
      <c r="E632" t="s">
        <v>273</v>
      </c>
      <c r="F632">
        <v>13794</v>
      </c>
      <c r="G632" t="s">
        <v>274</v>
      </c>
      <c r="H632" t="s">
        <v>275</v>
      </c>
      <c r="I632">
        <v>523</v>
      </c>
      <c r="J632" t="s">
        <v>537</v>
      </c>
      <c r="K632" t="s">
        <v>538</v>
      </c>
      <c r="L632">
        <v>31601</v>
      </c>
      <c r="M632" t="s">
        <v>348</v>
      </c>
      <c r="N632" t="s">
        <v>349</v>
      </c>
      <c r="O632">
        <v>31601</v>
      </c>
      <c r="P632" t="s">
        <v>348</v>
      </c>
      <c r="Q632" t="s">
        <v>349</v>
      </c>
      <c r="R632" t="s">
        <v>326</v>
      </c>
      <c r="S632" s="43">
        <v>-9458.6</v>
      </c>
      <c r="U632" s="43">
        <v>22</v>
      </c>
      <c r="IF632">
        <v>31601</v>
      </c>
      <c r="IG632" t="s">
        <v>348</v>
      </c>
      <c r="IH632" t="s">
        <v>311</v>
      </c>
      <c r="IK632">
        <v>-2</v>
      </c>
      <c r="IL632" t="s">
        <v>278</v>
      </c>
      <c r="IM632" t="s">
        <v>279</v>
      </c>
      <c r="IN632" t="s">
        <v>468</v>
      </c>
      <c r="IP632" t="s">
        <v>495</v>
      </c>
    </row>
    <row r="633" spans="1:250" x14ac:dyDescent="0.35">
      <c r="A633">
        <v>16796</v>
      </c>
      <c r="B633">
        <v>-922729984</v>
      </c>
      <c r="C633">
        <v>1837</v>
      </c>
      <c r="D633" t="s">
        <v>272</v>
      </c>
      <c r="E633" t="s">
        <v>273</v>
      </c>
      <c r="F633">
        <v>13794</v>
      </c>
      <c r="G633" t="s">
        <v>274</v>
      </c>
      <c r="H633" t="s">
        <v>275</v>
      </c>
      <c r="I633">
        <v>521</v>
      </c>
      <c r="J633" t="s">
        <v>539</v>
      </c>
      <c r="K633" t="s">
        <v>540</v>
      </c>
      <c r="L633">
        <v>31601</v>
      </c>
      <c r="M633" t="s">
        <v>348</v>
      </c>
      <c r="N633" t="s">
        <v>349</v>
      </c>
      <c r="O633">
        <v>31601</v>
      </c>
      <c r="P633" t="s">
        <v>348</v>
      </c>
      <c r="Q633" t="s">
        <v>349</v>
      </c>
      <c r="R633" t="s">
        <v>326</v>
      </c>
      <c r="S633" s="43">
        <v>-4729.57</v>
      </c>
      <c r="U633" s="43">
        <v>22</v>
      </c>
      <c r="IF633">
        <v>31601</v>
      </c>
      <c r="IG633" t="s">
        <v>348</v>
      </c>
      <c r="IH633" t="s">
        <v>311</v>
      </c>
      <c r="IK633">
        <v>-2</v>
      </c>
      <c r="IL633" t="s">
        <v>278</v>
      </c>
      <c r="IM633" t="s">
        <v>279</v>
      </c>
      <c r="IN633" t="s">
        <v>468</v>
      </c>
      <c r="IP633" t="s">
        <v>495</v>
      </c>
    </row>
    <row r="634" spans="1:250" x14ac:dyDescent="0.35">
      <c r="A634">
        <v>16797</v>
      </c>
      <c r="B634">
        <v>-922729984</v>
      </c>
      <c r="C634">
        <v>1837</v>
      </c>
      <c r="D634" t="s">
        <v>272</v>
      </c>
      <c r="E634" t="s">
        <v>273</v>
      </c>
      <c r="F634">
        <v>13794</v>
      </c>
      <c r="G634" t="s">
        <v>274</v>
      </c>
      <c r="H634" t="s">
        <v>275</v>
      </c>
      <c r="I634">
        <v>519</v>
      </c>
      <c r="J634" t="s">
        <v>541</v>
      </c>
      <c r="K634" t="s">
        <v>542</v>
      </c>
      <c r="L634">
        <v>31601</v>
      </c>
      <c r="M634" t="s">
        <v>348</v>
      </c>
      <c r="N634" t="s">
        <v>349</v>
      </c>
      <c r="O634">
        <v>31601</v>
      </c>
      <c r="P634" t="s">
        <v>348</v>
      </c>
      <c r="Q634" t="s">
        <v>349</v>
      </c>
      <c r="R634" t="s">
        <v>326</v>
      </c>
      <c r="S634" s="43">
        <v>-4729.57</v>
      </c>
      <c r="U634" s="43">
        <v>22</v>
      </c>
      <c r="IF634">
        <v>31601</v>
      </c>
      <c r="IG634" t="s">
        <v>348</v>
      </c>
      <c r="IH634" t="s">
        <v>311</v>
      </c>
      <c r="IK634">
        <v>-2</v>
      </c>
      <c r="IL634" t="s">
        <v>278</v>
      </c>
      <c r="IM634" t="s">
        <v>279</v>
      </c>
      <c r="IN634" t="s">
        <v>468</v>
      </c>
      <c r="IP634" t="s">
        <v>495</v>
      </c>
    </row>
    <row r="635" spans="1:250" x14ac:dyDescent="0.35">
      <c r="A635">
        <v>16798</v>
      </c>
      <c r="B635">
        <v>-922729984</v>
      </c>
      <c r="C635">
        <v>1837</v>
      </c>
      <c r="D635" t="s">
        <v>272</v>
      </c>
      <c r="E635" t="s">
        <v>273</v>
      </c>
      <c r="F635">
        <v>13794</v>
      </c>
      <c r="G635" t="s">
        <v>274</v>
      </c>
      <c r="H635" t="s">
        <v>275</v>
      </c>
      <c r="I635">
        <v>515</v>
      </c>
      <c r="J635" t="s">
        <v>543</v>
      </c>
      <c r="K635" t="s">
        <v>544</v>
      </c>
      <c r="L635">
        <v>31601</v>
      </c>
      <c r="M635" t="s">
        <v>348</v>
      </c>
      <c r="N635" t="s">
        <v>349</v>
      </c>
      <c r="O635">
        <v>31601</v>
      </c>
      <c r="P635" t="s">
        <v>348</v>
      </c>
      <c r="Q635" t="s">
        <v>349</v>
      </c>
      <c r="R635" t="s">
        <v>326</v>
      </c>
      <c r="S635" s="43">
        <v>-10134.790000000001</v>
      </c>
      <c r="U635" s="43">
        <v>22</v>
      </c>
      <c r="IF635">
        <v>31601</v>
      </c>
      <c r="IG635" t="s">
        <v>348</v>
      </c>
      <c r="IH635" t="s">
        <v>311</v>
      </c>
      <c r="IK635">
        <v>-2</v>
      </c>
      <c r="IL635" t="s">
        <v>278</v>
      </c>
      <c r="IM635" t="s">
        <v>279</v>
      </c>
      <c r="IN635" t="s">
        <v>468</v>
      </c>
      <c r="IP635" t="s">
        <v>495</v>
      </c>
    </row>
    <row r="636" spans="1:250" x14ac:dyDescent="0.35">
      <c r="A636">
        <v>16799</v>
      </c>
      <c r="B636">
        <v>-922729984</v>
      </c>
      <c r="C636">
        <v>1837</v>
      </c>
      <c r="D636" t="s">
        <v>272</v>
      </c>
      <c r="E636" t="s">
        <v>273</v>
      </c>
      <c r="F636">
        <v>13794</v>
      </c>
      <c r="G636" t="s">
        <v>274</v>
      </c>
      <c r="H636" t="s">
        <v>275</v>
      </c>
      <c r="I636">
        <v>513</v>
      </c>
      <c r="J636" t="s">
        <v>545</v>
      </c>
      <c r="K636" t="s">
        <v>546</v>
      </c>
      <c r="L636">
        <v>31601</v>
      </c>
      <c r="M636" t="s">
        <v>348</v>
      </c>
      <c r="N636" t="s">
        <v>349</v>
      </c>
      <c r="O636">
        <v>31601</v>
      </c>
      <c r="P636" t="s">
        <v>348</v>
      </c>
      <c r="Q636" t="s">
        <v>349</v>
      </c>
      <c r="R636" t="s">
        <v>326</v>
      </c>
      <c r="S636" s="43">
        <v>-8783.48</v>
      </c>
      <c r="U636" s="43">
        <v>22</v>
      </c>
      <c r="IF636">
        <v>31601</v>
      </c>
      <c r="IG636" t="s">
        <v>348</v>
      </c>
      <c r="IH636" t="s">
        <v>311</v>
      </c>
      <c r="IK636">
        <v>-2</v>
      </c>
      <c r="IL636" t="s">
        <v>278</v>
      </c>
      <c r="IM636" t="s">
        <v>279</v>
      </c>
      <c r="IN636" t="s">
        <v>468</v>
      </c>
      <c r="IP636" t="s">
        <v>495</v>
      </c>
    </row>
    <row r="637" spans="1:250" x14ac:dyDescent="0.35">
      <c r="A637">
        <v>16800</v>
      </c>
      <c r="B637">
        <v>-922729984</v>
      </c>
      <c r="C637">
        <v>1837</v>
      </c>
      <c r="D637" t="s">
        <v>272</v>
      </c>
      <c r="E637" t="s">
        <v>273</v>
      </c>
      <c r="F637">
        <v>13794</v>
      </c>
      <c r="G637" t="s">
        <v>274</v>
      </c>
      <c r="H637" t="s">
        <v>275</v>
      </c>
      <c r="I637">
        <v>509</v>
      </c>
      <c r="J637" t="s">
        <v>547</v>
      </c>
      <c r="K637" t="s">
        <v>548</v>
      </c>
      <c r="L637">
        <v>31601</v>
      </c>
      <c r="M637" t="s">
        <v>348</v>
      </c>
      <c r="N637" t="s">
        <v>349</v>
      </c>
      <c r="O637">
        <v>31601</v>
      </c>
      <c r="P637" t="s">
        <v>348</v>
      </c>
      <c r="Q637" t="s">
        <v>349</v>
      </c>
      <c r="R637" t="s">
        <v>326</v>
      </c>
      <c r="S637" s="43">
        <v>-4654.83</v>
      </c>
      <c r="U637" s="43">
        <v>22</v>
      </c>
      <c r="IF637">
        <v>31601</v>
      </c>
      <c r="IG637" t="s">
        <v>348</v>
      </c>
      <c r="IH637" t="s">
        <v>311</v>
      </c>
      <c r="IK637">
        <v>-2</v>
      </c>
      <c r="IL637" t="s">
        <v>278</v>
      </c>
      <c r="IM637" t="s">
        <v>279</v>
      </c>
      <c r="IN637" t="s">
        <v>468</v>
      </c>
      <c r="IP637" t="s">
        <v>495</v>
      </c>
    </row>
    <row r="638" spans="1:250" x14ac:dyDescent="0.35">
      <c r="A638">
        <v>16801</v>
      </c>
      <c r="B638">
        <v>-922729984</v>
      </c>
      <c r="C638">
        <v>1837</v>
      </c>
      <c r="D638" t="s">
        <v>272</v>
      </c>
      <c r="E638" t="s">
        <v>273</v>
      </c>
      <c r="F638">
        <v>31620</v>
      </c>
      <c r="G638" t="s">
        <v>350</v>
      </c>
      <c r="H638" t="s">
        <v>351</v>
      </c>
      <c r="I638">
        <v>515</v>
      </c>
      <c r="J638" t="s">
        <v>543</v>
      </c>
      <c r="K638" t="s">
        <v>544</v>
      </c>
      <c r="L638">
        <v>31663</v>
      </c>
      <c r="M638" t="s">
        <v>352</v>
      </c>
      <c r="N638" t="s">
        <v>353</v>
      </c>
      <c r="O638">
        <v>31663</v>
      </c>
      <c r="P638" t="s">
        <v>352</v>
      </c>
      <c r="Q638" t="s">
        <v>353</v>
      </c>
      <c r="R638" t="s">
        <v>326</v>
      </c>
      <c r="S638" s="43">
        <v>-15546.75</v>
      </c>
      <c r="U638" s="43">
        <v>22</v>
      </c>
      <c r="IF638">
        <v>31663</v>
      </c>
      <c r="IG638" t="s">
        <v>352</v>
      </c>
      <c r="IH638" t="s">
        <v>354</v>
      </c>
      <c r="IK638">
        <v>-2</v>
      </c>
      <c r="IL638" t="s">
        <v>278</v>
      </c>
      <c r="IM638" t="s">
        <v>279</v>
      </c>
      <c r="IN638" t="s">
        <v>496</v>
      </c>
      <c r="IP638" t="s">
        <v>497</v>
      </c>
    </row>
    <row r="639" spans="1:250" x14ac:dyDescent="0.35">
      <c r="A639">
        <v>16802</v>
      </c>
      <c r="B639">
        <v>-922729984</v>
      </c>
      <c r="C639">
        <v>1837</v>
      </c>
      <c r="D639" t="s">
        <v>272</v>
      </c>
      <c r="E639" t="s">
        <v>273</v>
      </c>
      <c r="F639">
        <v>31620</v>
      </c>
      <c r="G639" t="s">
        <v>350</v>
      </c>
      <c r="H639" t="s">
        <v>351</v>
      </c>
      <c r="I639">
        <v>513</v>
      </c>
      <c r="J639" t="s">
        <v>545</v>
      </c>
      <c r="K639" t="s">
        <v>546</v>
      </c>
      <c r="L639">
        <v>31663</v>
      </c>
      <c r="M639" t="s">
        <v>352</v>
      </c>
      <c r="N639" t="s">
        <v>353</v>
      </c>
      <c r="O639">
        <v>31663</v>
      </c>
      <c r="P639" t="s">
        <v>352</v>
      </c>
      <c r="Q639" t="s">
        <v>353</v>
      </c>
      <c r="R639" t="s">
        <v>326</v>
      </c>
      <c r="S639" s="43">
        <v>-13473.85</v>
      </c>
      <c r="U639" s="43">
        <v>22</v>
      </c>
      <c r="IF639">
        <v>31663</v>
      </c>
      <c r="IG639" t="s">
        <v>352</v>
      </c>
      <c r="IH639" t="s">
        <v>354</v>
      </c>
      <c r="IK639">
        <v>-2</v>
      </c>
      <c r="IL639" t="s">
        <v>278</v>
      </c>
      <c r="IM639" t="s">
        <v>279</v>
      </c>
      <c r="IN639" t="s">
        <v>496</v>
      </c>
      <c r="IP639" t="s">
        <v>497</v>
      </c>
    </row>
    <row r="640" spans="1:250" x14ac:dyDescent="0.35">
      <c r="A640">
        <v>16803</v>
      </c>
      <c r="B640">
        <v>-922729984</v>
      </c>
      <c r="C640">
        <v>1837</v>
      </c>
      <c r="D640" t="s">
        <v>272</v>
      </c>
      <c r="E640" t="s">
        <v>273</v>
      </c>
      <c r="F640">
        <v>31620</v>
      </c>
      <c r="G640" t="s">
        <v>350</v>
      </c>
      <c r="H640" t="s">
        <v>351</v>
      </c>
      <c r="I640">
        <v>509</v>
      </c>
      <c r="J640" t="s">
        <v>547</v>
      </c>
      <c r="K640" t="s">
        <v>548</v>
      </c>
      <c r="L640">
        <v>31663</v>
      </c>
      <c r="M640" t="s">
        <v>352</v>
      </c>
      <c r="N640" t="s">
        <v>353</v>
      </c>
      <c r="O640">
        <v>31663</v>
      </c>
      <c r="P640" t="s">
        <v>352</v>
      </c>
      <c r="Q640" t="s">
        <v>353</v>
      </c>
      <c r="R640" t="s">
        <v>326</v>
      </c>
      <c r="S640" s="43">
        <v>-7255.15</v>
      </c>
      <c r="U640" s="43">
        <v>22</v>
      </c>
      <c r="IF640">
        <v>31663</v>
      </c>
      <c r="IG640" t="s">
        <v>352</v>
      </c>
      <c r="IH640" t="s">
        <v>354</v>
      </c>
      <c r="IK640">
        <v>-2</v>
      </c>
      <c r="IL640" t="s">
        <v>278</v>
      </c>
      <c r="IM640" t="s">
        <v>279</v>
      </c>
      <c r="IN640" t="s">
        <v>496</v>
      </c>
      <c r="IP640" t="s">
        <v>497</v>
      </c>
    </row>
    <row r="641" spans="1:250" x14ac:dyDescent="0.35">
      <c r="A641">
        <v>16804</v>
      </c>
      <c r="B641">
        <v>-922729984</v>
      </c>
      <c r="C641">
        <v>1837</v>
      </c>
      <c r="D641" t="s">
        <v>272</v>
      </c>
      <c r="E641" t="s">
        <v>273</v>
      </c>
      <c r="F641">
        <v>31620</v>
      </c>
      <c r="G641" t="s">
        <v>350</v>
      </c>
      <c r="H641" t="s">
        <v>351</v>
      </c>
      <c r="I641">
        <v>507</v>
      </c>
      <c r="J641" t="s">
        <v>549</v>
      </c>
      <c r="K641" t="s">
        <v>550</v>
      </c>
      <c r="L641">
        <v>31663</v>
      </c>
      <c r="M641" t="s">
        <v>352</v>
      </c>
      <c r="N641" t="s">
        <v>353</v>
      </c>
      <c r="O641">
        <v>31663</v>
      </c>
      <c r="P641" t="s">
        <v>352</v>
      </c>
      <c r="Q641" t="s">
        <v>353</v>
      </c>
      <c r="R641" t="s">
        <v>326</v>
      </c>
      <c r="S641" s="43">
        <v>-11400.95</v>
      </c>
      <c r="U641" s="43">
        <v>22</v>
      </c>
      <c r="IF641">
        <v>31663</v>
      </c>
      <c r="IG641" t="s">
        <v>352</v>
      </c>
      <c r="IH641" t="s">
        <v>354</v>
      </c>
      <c r="IK641">
        <v>-2</v>
      </c>
      <c r="IL641" t="s">
        <v>278</v>
      </c>
      <c r="IM641" t="s">
        <v>279</v>
      </c>
      <c r="IN641" t="s">
        <v>496</v>
      </c>
      <c r="IP641" t="s">
        <v>497</v>
      </c>
    </row>
    <row r="642" spans="1:250" x14ac:dyDescent="0.35">
      <c r="A642">
        <v>16805</v>
      </c>
      <c r="B642">
        <v>-922729984</v>
      </c>
      <c r="C642">
        <v>1837</v>
      </c>
      <c r="D642" t="s">
        <v>272</v>
      </c>
      <c r="E642" t="s">
        <v>273</v>
      </c>
      <c r="F642">
        <v>13794</v>
      </c>
      <c r="G642" t="s">
        <v>274</v>
      </c>
      <c r="H642" t="s">
        <v>275</v>
      </c>
      <c r="I642">
        <v>528</v>
      </c>
      <c r="J642" t="s">
        <v>531</v>
      </c>
      <c r="K642" t="s">
        <v>532</v>
      </c>
      <c r="L642">
        <v>31601</v>
      </c>
      <c r="M642" t="s">
        <v>348</v>
      </c>
      <c r="N642" t="s">
        <v>349</v>
      </c>
      <c r="O642">
        <v>31601</v>
      </c>
      <c r="P642" t="s">
        <v>348</v>
      </c>
      <c r="Q642" t="s">
        <v>349</v>
      </c>
      <c r="R642" t="s">
        <v>326</v>
      </c>
      <c r="S642" s="43">
        <v>-6756.27</v>
      </c>
      <c r="U642" s="43">
        <v>22</v>
      </c>
      <c r="IF642">
        <v>31601</v>
      </c>
      <c r="IG642" t="s">
        <v>348</v>
      </c>
      <c r="IH642" t="s">
        <v>311</v>
      </c>
      <c r="IK642">
        <v>-2</v>
      </c>
      <c r="IL642" t="s">
        <v>278</v>
      </c>
      <c r="IM642" t="s">
        <v>279</v>
      </c>
      <c r="IN642" t="s">
        <v>468</v>
      </c>
      <c r="IP642" t="s">
        <v>495</v>
      </c>
    </row>
    <row r="643" spans="1:250" x14ac:dyDescent="0.35">
      <c r="A643">
        <v>16806</v>
      </c>
      <c r="B643">
        <v>-922729984</v>
      </c>
      <c r="C643">
        <v>1837</v>
      </c>
      <c r="D643" t="s">
        <v>272</v>
      </c>
      <c r="E643" t="s">
        <v>273</v>
      </c>
      <c r="F643">
        <v>13794</v>
      </c>
      <c r="G643" t="s">
        <v>274</v>
      </c>
      <c r="H643" t="s">
        <v>275</v>
      </c>
      <c r="I643">
        <v>527</v>
      </c>
      <c r="J643" t="s">
        <v>535</v>
      </c>
      <c r="K643" t="s">
        <v>536</v>
      </c>
      <c r="L643">
        <v>31601</v>
      </c>
      <c r="M643" t="s">
        <v>348</v>
      </c>
      <c r="N643" t="s">
        <v>349</v>
      </c>
      <c r="O643">
        <v>31601</v>
      </c>
      <c r="P643" t="s">
        <v>348</v>
      </c>
      <c r="Q643" t="s">
        <v>349</v>
      </c>
      <c r="R643" t="s">
        <v>326</v>
      </c>
      <c r="S643" s="43">
        <v>-4729.3900000000003</v>
      </c>
      <c r="U643" s="43">
        <v>22</v>
      </c>
      <c r="IF643">
        <v>31601</v>
      </c>
      <c r="IG643" t="s">
        <v>348</v>
      </c>
      <c r="IH643" t="s">
        <v>311</v>
      </c>
      <c r="IK643">
        <v>-2</v>
      </c>
      <c r="IL643" t="s">
        <v>278</v>
      </c>
      <c r="IM643" t="s">
        <v>279</v>
      </c>
      <c r="IN643" t="s">
        <v>468</v>
      </c>
      <c r="IP643" t="s">
        <v>495</v>
      </c>
    </row>
    <row r="644" spans="1:250" x14ac:dyDescent="0.35">
      <c r="A644">
        <v>16807</v>
      </c>
      <c r="B644">
        <v>-922729984</v>
      </c>
      <c r="C644">
        <v>1837</v>
      </c>
      <c r="D644" t="s">
        <v>272</v>
      </c>
      <c r="E644" t="s">
        <v>273</v>
      </c>
      <c r="F644">
        <v>13794</v>
      </c>
      <c r="G644" t="s">
        <v>274</v>
      </c>
      <c r="H644" t="s">
        <v>275</v>
      </c>
      <c r="I644">
        <v>507</v>
      </c>
      <c r="J644" t="s">
        <v>549</v>
      </c>
      <c r="K644" t="s">
        <v>550</v>
      </c>
      <c r="L644">
        <v>34667</v>
      </c>
      <c r="M644" t="s">
        <v>355</v>
      </c>
      <c r="N644" t="s">
        <v>356</v>
      </c>
      <c r="O644">
        <v>34667</v>
      </c>
      <c r="P644" t="s">
        <v>355</v>
      </c>
      <c r="Q644" t="s">
        <v>356</v>
      </c>
      <c r="R644" t="s">
        <v>326</v>
      </c>
      <c r="S644" s="43">
        <v>-2869.3</v>
      </c>
      <c r="U644" s="43">
        <v>22</v>
      </c>
      <c r="IF644">
        <v>34667</v>
      </c>
      <c r="IG644" t="s">
        <v>355</v>
      </c>
      <c r="IH644" t="s">
        <v>311</v>
      </c>
      <c r="IK644">
        <v>-2</v>
      </c>
      <c r="IL644" t="s">
        <v>278</v>
      </c>
      <c r="IM644" t="s">
        <v>279</v>
      </c>
      <c r="IN644" t="s">
        <v>468</v>
      </c>
      <c r="IP644" t="s">
        <v>498</v>
      </c>
    </row>
    <row r="645" spans="1:250" x14ac:dyDescent="0.35">
      <c r="A645">
        <v>16808</v>
      </c>
      <c r="B645">
        <v>-922729984</v>
      </c>
      <c r="C645">
        <v>1837</v>
      </c>
      <c r="D645" t="s">
        <v>272</v>
      </c>
      <c r="E645" t="s">
        <v>273</v>
      </c>
      <c r="F645">
        <v>31620</v>
      </c>
      <c r="G645" t="s">
        <v>350</v>
      </c>
      <c r="H645" t="s">
        <v>351</v>
      </c>
      <c r="I645">
        <v>528</v>
      </c>
      <c r="J645" t="s">
        <v>531</v>
      </c>
      <c r="K645" t="s">
        <v>532</v>
      </c>
      <c r="L645">
        <v>31663</v>
      </c>
      <c r="M645" t="s">
        <v>352</v>
      </c>
      <c r="N645" t="s">
        <v>353</v>
      </c>
      <c r="O645">
        <v>31663</v>
      </c>
      <c r="P645" t="s">
        <v>352</v>
      </c>
      <c r="Q645" t="s">
        <v>353</v>
      </c>
      <c r="R645" t="s">
        <v>326</v>
      </c>
      <c r="S645" s="43">
        <v>-10678.15</v>
      </c>
      <c r="U645" s="43">
        <v>22</v>
      </c>
      <c r="IF645">
        <v>31663</v>
      </c>
      <c r="IG645" t="s">
        <v>352</v>
      </c>
      <c r="IH645" t="s">
        <v>354</v>
      </c>
      <c r="IK645">
        <v>-2</v>
      </c>
      <c r="IL645" t="s">
        <v>278</v>
      </c>
      <c r="IM645" t="s">
        <v>279</v>
      </c>
      <c r="IN645" t="s">
        <v>496</v>
      </c>
      <c r="IP645" t="s">
        <v>497</v>
      </c>
    </row>
    <row r="646" spans="1:250" x14ac:dyDescent="0.35">
      <c r="A646">
        <v>16809</v>
      </c>
      <c r="B646">
        <v>-922729984</v>
      </c>
      <c r="C646">
        <v>1837</v>
      </c>
      <c r="D646" t="s">
        <v>272</v>
      </c>
      <c r="E646" t="s">
        <v>273</v>
      </c>
      <c r="F646">
        <v>31620</v>
      </c>
      <c r="G646" t="s">
        <v>350</v>
      </c>
      <c r="H646" t="s">
        <v>351</v>
      </c>
      <c r="I646">
        <v>527</v>
      </c>
      <c r="J646" t="s">
        <v>535</v>
      </c>
      <c r="K646" t="s">
        <v>536</v>
      </c>
      <c r="L646">
        <v>31663</v>
      </c>
      <c r="M646" t="s">
        <v>352</v>
      </c>
      <c r="N646" t="s">
        <v>353</v>
      </c>
      <c r="O646">
        <v>31663</v>
      </c>
      <c r="P646" t="s">
        <v>352</v>
      </c>
      <c r="Q646" t="s">
        <v>353</v>
      </c>
      <c r="R646" t="s">
        <v>326</v>
      </c>
      <c r="S646" s="43">
        <v>-7255.15</v>
      </c>
      <c r="U646" s="43">
        <v>22</v>
      </c>
      <c r="IF646">
        <v>31663</v>
      </c>
      <c r="IG646" t="s">
        <v>352</v>
      </c>
      <c r="IH646" t="s">
        <v>354</v>
      </c>
      <c r="IK646">
        <v>-2</v>
      </c>
      <c r="IL646" t="s">
        <v>278</v>
      </c>
      <c r="IM646" t="s">
        <v>279</v>
      </c>
      <c r="IN646" t="s">
        <v>496</v>
      </c>
      <c r="IP646" t="s">
        <v>497</v>
      </c>
    </row>
    <row r="647" spans="1:250" x14ac:dyDescent="0.35">
      <c r="A647">
        <v>16810</v>
      </c>
      <c r="B647">
        <v>-922729984</v>
      </c>
      <c r="C647">
        <v>1837</v>
      </c>
      <c r="D647" t="s">
        <v>272</v>
      </c>
      <c r="E647" t="s">
        <v>273</v>
      </c>
      <c r="F647">
        <v>31620</v>
      </c>
      <c r="G647" t="s">
        <v>350</v>
      </c>
      <c r="H647" t="s">
        <v>351</v>
      </c>
      <c r="I647">
        <v>523</v>
      </c>
      <c r="J647" t="s">
        <v>537</v>
      </c>
      <c r="K647" t="s">
        <v>538</v>
      </c>
      <c r="L647">
        <v>31663</v>
      </c>
      <c r="M647" t="s">
        <v>352</v>
      </c>
      <c r="N647" t="s">
        <v>353</v>
      </c>
      <c r="O647">
        <v>31663</v>
      </c>
      <c r="P647" t="s">
        <v>352</v>
      </c>
      <c r="Q647" t="s">
        <v>353</v>
      </c>
      <c r="R647" t="s">
        <v>326</v>
      </c>
      <c r="S647" s="43">
        <v>-14510.3</v>
      </c>
      <c r="U647" s="43">
        <v>22</v>
      </c>
      <c r="IF647">
        <v>31663</v>
      </c>
      <c r="IG647" t="s">
        <v>352</v>
      </c>
      <c r="IH647" t="s">
        <v>354</v>
      </c>
      <c r="IK647">
        <v>-2</v>
      </c>
      <c r="IL647" t="s">
        <v>278</v>
      </c>
      <c r="IM647" t="s">
        <v>279</v>
      </c>
      <c r="IN647" t="s">
        <v>496</v>
      </c>
      <c r="IP647" t="s">
        <v>497</v>
      </c>
    </row>
    <row r="648" spans="1:250" x14ac:dyDescent="0.35">
      <c r="A648">
        <v>16811</v>
      </c>
      <c r="B648">
        <v>-922729984</v>
      </c>
      <c r="C648">
        <v>1837</v>
      </c>
      <c r="D648" t="s">
        <v>272</v>
      </c>
      <c r="E648" t="s">
        <v>273</v>
      </c>
      <c r="F648">
        <v>31620</v>
      </c>
      <c r="G648" t="s">
        <v>350</v>
      </c>
      <c r="H648" t="s">
        <v>351</v>
      </c>
      <c r="I648">
        <v>521</v>
      </c>
      <c r="J648" t="s">
        <v>539</v>
      </c>
      <c r="K648" t="s">
        <v>540</v>
      </c>
      <c r="L648">
        <v>31663</v>
      </c>
      <c r="M648" t="s">
        <v>352</v>
      </c>
      <c r="N648" t="s">
        <v>353</v>
      </c>
      <c r="O648">
        <v>31663</v>
      </c>
      <c r="P648" t="s">
        <v>352</v>
      </c>
      <c r="Q648" t="s">
        <v>353</v>
      </c>
      <c r="R648" t="s">
        <v>326</v>
      </c>
      <c r="S648" s="43">
        <v>-7255.15</v>
      </c>
      <c r="U648" s="43">
        <v>22</v>
      </c>
      <c r="IF648">
        <v>31663</v>
      </c>
      <c r="IG648" t="s">
        <v>352</v>
      </c>
      <c r="IH648" t="s">
        <v>354</v>
      </c>
      <c r="IK648">
        <v>-2</v>
      </c>
      <c r="IL648" t="s">
        <v>278</v>
      </c>
      <c r="IM648" t="s">
        <v>279</v>
      </c>
      <c r="IN648" t="s">
        <v>496</v>
      </c>
      <c r="IP648" t="s">
        <v>497</v>
      </c>
    </row>
    <row r="649" spans="1:250" x14ac:dyDescent="0.35">
      <c r="A649">
        <v>16812</v>
      </c>
      <c r="B649">
        <v>-922729984</v>
      </c>
      <c r="C649">
        <v>1837</v>
      </c>
      <c r="D649" t="s">
        <v>272</v>
      </c>
      <c r="E649" t="s">
        <v>273</v>
      </c>
      <c r="F649">
        <v>31620</v>
      </c>
      <c r="G649" t="s">
        <v>350</v>
      </c>
      <c r="H649" t="s">
        <v>351</v>
      </c>
      <c r="I649">
        <v>519</v>
      </c>
      <c r="J649" t="s">
        <v>541</v>
      </c>
      <c r="K649" t="s">
        <v>542</v>
      </c>
      <c r="L649">
        <v>31663</v>
      </c>
      <c r="M649" t="s">
        <v>352</v>
      </c>
      <c r="N649" t="s">
        <v>353</v>
      </c>
      <c r="O649">
        <v>31663</v>
      </c>
      <c r="P649" t="s">
        <v>352</v>
      </c>
      <c r="Q649" t="s">
        <v>353</v>
      </c>
      <c r="R649" t="s">
        <v>326</v>
      </c>
      <c r="S649" s="43">
        <v>-7255.15</v>
      </c>
      <c r="U649" s="43">
        <v>22</v>
      </c>
      <c r="IF649">
        <v>31663</v>
      </c>
      <c r="IG649" t="s">
        <v>352</v>
      </c>
      <c r="IH649" t="s">
        <v>354</v>
      </c>
      <c r="IK649">
        <v>-2</v>
      </c>
      <c r="IL649" t="s">
        <v>278</v>
      </c>
      <c r="IM649" t="s">
        <v>279</v>
      </c>
      <c r="IN649" t="s">
        <v>496</v>
      </c>
      <c r="IP649" t="s">
        <v>497</v>
      </c>
    </row>
    <row r="650" spans="1:250" x14ac:dyDescent="0.35">
      <c r="A650">
        <v>16813</v>
      </c>
      <c r="B650">
        <v>-922729984</v>
      </c>
      <c r="C650">
        <v>1837</v>
      </c>
      <c r="D650" t="s">
        <v>272</v>
      </c>
      <c r="E650" t="s">
        <v>273</v>
      </c>
      <c r="F650">
        <v>13794</v>
      </c>
      <c r="G650" t="s">
        <v>274</v>
      </c>
      <c r="H650" t="s">
        <v>275</v>
      </c>
      <c r="I650">
        <v>523</v>
      </c>
      <c r="J650" t="s">
        <v>537</v>
      </c>
      <c r="K650" t="s">
        <v>538</v>
      </c>
      <c r="L650">
        <v>34667</v>
      </c>
      <c r="M650" t="s">
        <v>355</v>
      </c>
      <c r="N650" t="s">
        <v>356</v>
      </c>
      <c r="O650">
        <v>34667</v>
      </c>
      <c r="P650" t="s">
        <v>355</v>
      </c>
      <c r="Q650" t="s">
        <v>356</v>
      </c>
      <c r="R650" t="s">
        <v>326</v>
      </c>
      <c r="S650" s="43">
        <v>-4699.53</v>
      </c>
      <c r="U650" s="43">
        <v>22</v>
      </c>
      <c r="IF650">
        <v>34667</v>
      </c>
      <c r="IG650" t="s">
        <v>355</v>
      </c>
      <c r="IH650" t="s">
        <v>311</v>
      </c>
      <c r="IK650">
        <v>-2</v>
      </c>
      <c r="IL650" t="s">
        <v>278</v>
      </c>
      <c r="IM650" t="s">
        <v>279</v>
      </c>
      <c r="IN650" t="s">
        <v>468</v>
      </c>
      <c r="IP650" t="s">
        <v>498</v>
      </c>
    </row>
    <row r="651" spans="1:250" x14ac:dyDescent="0.35">
      <c r="A651">
        <v>16814</v>
      </c>
      <c r="B651">
        <v>-922729984</v>
      </c>
      <c r="C651">
        <v>1837</v>
      </c>
      <c r="D651" t="s">
        <v>272</v>
      </c>
      <c r="E651" t="s">
        <v>273</v>
      </c>
      <c r="F651">
        <v>13794</v>
      </c>
      <c r="G651" t="s">
        <v>274</v>
      </c>
      <c r="H651" t="s">
        <v>275</v>
      </c>
      <c r="I651">
        <v>521</v>
      </c>
      <c r="J651" t="s">
        <v>539</v>
      </c>
      <c r="K651" t="s">
        <v>540</v>
      </c>
      <c r="L651">
        <v>34667</v>
      </c>
      <c r="M651" t="s">
        <v>355</v>
      </c>
      <c r="N651" t="s">
        <v>356</v>
      </c>
      <c r="O651">
        <v>34667</v>
      </c>
      <c r="P651" t="s">
        <v>355</v>
      </c>
      <c r="Q651" t="s">
        <v>356</v>
      </c>
      <c r="R651" t="s">
        <v>326</v>
      </c>
      <c r="S651" s="43">
        <v>-2349.9</v>
      </c>
      <c r="U651" s="43">
        <v>22</v>
      </c>
      <c r="IF651">
        <v>34667</v>
      </c>
      <c r="IG651" t="s">
        <v>355</v>
      </c>
      <c r="IH651" t="s">
        <v>311</v>
      </c>
      <c r="IK651">
        <v>-2</v>
      </c>
      <c r="IL651" t="s">
        <v>278</v>
      </c>
      <c r="IM651" t="s">
        <v>279</v>
      </c>
      <c r="IN651" t="s">
        <v>468</v>
      </c>
      <c r="IP651" t="s">
        <v>498</v>
      </c>
    </row>
    <row r="652" spans="1:250" x14ac:dyDescent="0.35">
      <c r="A652">
        <v>16815</v>
      </c>
      <c r="B652">
        <v>-922729984</v>
      </c>
      <c r="C652">
        <v>1837</v>
      </c>
      <c r="D652" t="s">
        <v>272</v>
      </c>
      <c r="E652" t="s">
        <v>273</v>
      </c>
      <c r="F652">
        <v>13794</v>
      </c>
      <c r="G652" t="s">
        <v>274</v>
      </c>
      <c r="H652" t="s">
        <v>275</v>
      </c>
      <c r="I652">
        <v>519</v>
      </c>
      <c r="J652" t="s">
        <v>541</v>
      </c>
      <c r="K652" t="s">
        <v>542</v>
      </c>
      <c r="L652">
        <v>34667</v>
      </c>
      <c r="M652" t="s">
        <v>355</v>
      </c>
      <c r="N652" t="s">
        <v>356</v>
      </c>
      <c r="O652">
        <v>34667</v>
      </c>
      <c r="P652" t="s">
        <v>355</v>
      </c>
      <c r="Q652" t="s">
        <v>356</v>
      </c>
      <c r="R652" t="s">
        <v>326</v>
      </c>
      <c r="S652" s="43">
        <v>-2349.9</v>
      </c>
      <c r="U652" s="43">
        <v>22</v>
      </c>
      <c r="IF652">
        <v>34667</v>
      </c>
      <c r="IG652" t="s">
        <v>355</v>
      </c>
      <c r="IH652" t="s">
        <v>311</v>
      </c>
      <c r="IK652">
        <v>-2</v>
      </c>
      <c r="IL652" t="s">
        <v>278</v>
      </c>
      <c r="IM652" t="s">
        <v>279</v>
      </c>
      <c r="IN652" t="s">
        <v>468</v>
      </c>
      <c r="IP652" t="s">
        <v>498</v>
      </c>
    </row>
    <row r="653" spans="1:250" x14ac:dyDescent="0.35">
      <c r="A653">
        <v>16816</v>
      </c>
      <c r="B653">
        <v>-922729984</v>
      </c>
      <c r="C653">
        <v>1837</v>
      </c>
      <c r="D653" t="s">
        <v>272</v>
      </c>
      <c r="E653" t="s">
        <v>273</v>
      </c>
      <c r="F653">
        <v>13794</v>
      </c>
      <c r="G653" t="s">
        <v>274</v>
      </c>
      <c r="H653" t="s">
        <v>275</v>
      </c>
      <c r="I653">
        <v>515</v>
      </c>
      <c r="J653" t="s">
        <v>543</v>
      </c>
      <c r="K653" t="s">
        <v>544</v>
      </c>
      <c r="L653">
        <v>34667</v>
      </c>
      <c r="M653" t="s">
        <v>355</v>
      </c>
      <c r="N653" t="s">
        <v>356</v>
      </c>
      <c r="O653">
        <v>34667</v>
      </c>
      <c r="P653" t="s">
        <v>355</v>
      </c>
      <c r="Q653" t="s">
        <v>356</v>
      </c>
      <c r="R653" t="s">
        <v>326</v>
      </c>
      <c r="S653" s="43">
        <v>-5035.5</v>
      </c>
      <c r="U653" s="43">
        <v>22</v>
      </c>
      <c r="IF653">
        <v>34667</v>
      </c>
      <c r="IG653" t="s">
        <v>355</v>
      </c>
      <c r="IH653" t="s">
        <v>311</v>
      </c>
      <c r="IK653">
        <v>-2</v>
      </c>
      <c r="IL653" t="s">
        <v>278</v>
      </c>
      <c r="IM653" t="s">
        <v>279</v>
      </c>
      <c r="IN653" t="s">
        <v>468</v>
      </c>
      <c r="IP653" t="s">
        <v>498</v>
      </c>
    </row>
    <row r="654" spans="1:250" x14ac:dyDescent="0.35">
      <c r="A654">
        <v>16817</v>
      </c>
      <c r="B654">
        <v>-922729984</v>
      </c>
      <c r="C654">
        <v>1837</v>
      </c>
      <c r="D654" t="s">
        <v>272</v>
      </c>
      <c r="E654" t="s">
        <v>273</v>
      </c>
      <c r="F654">
        <v>13794</v>
      </c>
      <c r="G654" t="s">
        <v>274</v>
      </c>
      <c r="H654" t="s">
        <v>275</v>
      </c>
      <c r="I654">
        <v>513</v>
      </c>
      <c r="J654" t="s">
        <v>545</v>
      </c>
      <c r="K654" t="s">
        <v>546</v>
      </c>
      <c r="L654">
        <v>34667</v>
      </c>
      <c r="M654" t="s">
        <v>355</v>
      </c>
      <c r="N654" t="s">
        <v>356</v>
      </c>
      <c r="O654">
        <v>34667</v>
      </c>
      <c r="P654" t="s">
        <v>355</v>
      </c>
      <c r="Q654" t="s">
        <v>356</v>
      </c>
      <c r="R654" t="s">
        <v>326</v>
      </c>
      <c r="S654" s="43">
        <v>-4364.1000000000004</v>
      </c>
      <c r="U654" s="43">
        <v>22</v>
      </c>
      <c r="IF654">
        <v>34667</v>
      </c>
      <c r="IG654" t="s">
        <v>355</v>
      </c>
      <c r="IH654" t="s">
        <v>311</v>
      </c>
      <c r="IK654">
        <v>-2</v>
      </c>
      <c r="IL654" t="s">
        <v>278</v>
      </c>
      <c r="IM654" t="s">
        <v>279</v>
      </c>
      <c r="IN654" t="s">
        <v>468</v>
      </c>
      <c r="IP654" t="s">
        <v>498</v>
      </c>
    </row>
    <row r="655" spans="1:250" x14ac:dyDescent="0.35">
      <c r="A655">
        <v>16818</v>
      </c>
      <c r="B655">
        <v>-922729984</v>
      </c>
      <c r="C655">
        <v>1837</v>
      </c>
      <c r="D655" t="s">
        <v>272</v>
      </c>
      <c r="E655" t="s">
        <v>273</v>
      </c>
      <c r="F655">
        <v>13794</v>
      </c>
      <c r="G655" t="s">
        <v>274</v>
      </c>
      <c r="H655" t="s">
        <v>275</v>
      </c>
      <c r="I655">
        <v>509</v>
      </c>
      <c r="J655" t="s">
        <v>547</v>
      </c>
      <c r="K655" t="s">
        <v>548</v>
      </c>
      <c r="L655">
        <v>34667</v>
      </c>
      <c r="M655" t="s">
        <v>355</v>
      </c>
      <c r="N655" t="s">
        <v>356</v>
      </c>
      <c r="O655">
        <v>34667</v>
      </c>
      <c r="P655" t="s">
        <v>355</v>
      </c>
      <c r="Q655" t="s">
        <v>356</v>
      </c>
      <c r="R655" t="s">
        <v>326</v>
      </c>
      <c r="S655" s="43">
        <v>-1825.91</v>
      </c>
      <c r="U655" s="43">
        <v>22</v>
      </c>
      <c r="IF655">
        <v>34667</v>
      </c>
      <c r="IG655" t="s">
        <v>355</v>
      </c>
      <c r="IH655" t="s">
        <v>311</v>
      </c>
      <c r="IK655">
        <v>-2</v>
      </c>
      <c r="IL655" t="s">
        <v>278</v>
      </c>
      <c r="IM655" t="s">
        <v>279</v>
      </c>
      <c r="IN655" t="s">
        <v>468</v>
      </c>
      <c r="IP655" t="s">
        <v>498</v>
      </c>
    </row>
    <row r="656" spans="1:250" x14ac:dyDescent="0.35">
      <c r="A656">
        <v>16819</v>
      </c>
      <c r="B656">
        <v>-922729984</v>
      </c>
      <c r="C656">
        <v>1837</v>
      </c>
      <c r="D656" t="s">
        <v>272</v>
      </c>
      <c r="E656" t="s">
        <v>273</v>
      </c>
      <c r="F656">
        <v>7057</v>
      </c>
      <c r="G656" t="s">
        <v>290</v>
      </c>
      <c r="H656" t="s">
        <v>291</v>
      </c>
      <c r="I656">
        <v>515</v>
      </c>
      <c r="J656" t="s">
        <v>543</v>
      </c>
      <c r="K656" t="s">
        <v>544</v>
      </c>
      <c r="L656">
        <v>35455</v>
      </c>
      <c r="M656" t="s">
        <v>342</v>
      </c>
      <c r="N656" t="s">
        <v>343</v>
      </c>
      <c r="O656">
        <v>35455</v>
      </c>
      <c r="P656" t="s">
        <v>342</v>
      </c>
      <c r="Q656" t="s">
        <v>343</v>
      </c>
      <c r="R656" t="s">
        <v>326</v>
      </c>
      <c r="S656" s="43">
        <v>-4021.998</v>
      </c>
      <c r="U656" s="43">
        <v>22</v>
      </c>
      <c r="IF656">
        <v>35455</v>
      </c>
      <c r="IG656" t="s">
        <v>342</v>
      </c>
      <c r="IH656" t="s">
        <v>292</v>
      </c>
      <c r="IK656">
        <v>-2</v>
      </c>
      <c r="IL656" t="s">
        <v>278</v>
      </c>
      <c r="IM656" t="s">
        <v>279</v>
      </c>
      <c r="IN656" t="s">
        <v>471</v>
      </c>
      <c r="IP656" t="s">
        <v>499</v>
      </c>
    </row>
    <row r="657" spans="1:250" x14ac:dyDescent="0.35">
      <c r="A657">
        <v>16820</v>
      </c>
      <c r="B657">
        <v>-922729984</v>
      </c>
      <c r="C657">
        <v>1837</v>
      </c>
      <c r="D657" t="s">
        <v>272</v>
      </c>
      <c r="E657" t="s">
        <v>273</v>
      </c>
      <c r="F657">
        <v>7057</v>
      </c>
      <c r="G657" t="s">
        <v>290</v>
      </c>
      <c r="H657" t="s">
        <v>291</v>
      </c>
      <c r="I657">
        <v>513</v>
      </c>
      <c r="J657" t="s">
        <v>545</v>
      </c>
      <c r="K657" t="s">
        <v>546</v>
      </c>
      <c r="L657">
        <v>35455</v>
      </c>
      <c r="M657" t="s">
        <v>342</v>
      </c>
      <c r="N657" t="s">
        <v>343</v>
      </c>
      <c r="O657">
        <v>35455</v>
      </c>
      <c r="P657" t="s">
        <v>342</v>
      </c>
      <c r="Q657" t="s">
        <v>343</v>
      </c>
      <c r="R657" t="s">
        <v>326</v>
      </c>
      <c r="S657" s="43">
        <v>-3485.74</v>
      </c>
      <c r="U657" s="43">
        <v>22</v>
      </c>
      <c r="IF657">
        <v>35455</v>
      </c>
      <c r="IG657" t="s">
        <v>342</v>
      </c>
      <c r="IH657" t="s">
        <v>292</v>
      </c>
      <c r="IK657">
        <v>-2</v>
      </c>
      <c r="IL657" t="s">
        <v>278</v>
      </c>
      <c r="IM657" t="s">
        <v>279</v>
      </c>
      <c r="IN657" t="s">
        <v>471</v>
      </c>
      <c r="IP657" t="s">
        <v>499</v>
      </c>
    </row>
    <row r="658" spans="1:250" x14ac:dyDescent="0.35">
      <c r="A658">
        <v>16821</v>
      </c>
      <c r="B658">
        <v>-922729984</v>
      </c>
      <c r="C658">
        <v>1837</v>
      </c>
      <c r="D658" t="s">
        <v>272</v>
      </c>
      <c r="E658" t="s">
        <v>273</v>
      </c>
      <c r="F658">
        <v>7057</v>
      </c>
      <c r="G658" t="s">
        <v>290</v>
      </c>
      <c r="H658" t="s">
        <v>291</v>
      </c>
      <c r="I658">
        <v>509</v>
      </c>
      <c r="J658" t="s">
        <v>547</v>
      </c>
      <c r="K658" t="s">
        <v>548</v>
      </c>
      <c r="L658">
        <v>35455</v>
      </c>
      <c r="M658" t="s">
        <v>342</v>
      </c>
      <c r="N658" t="s">
        <v>343</v>
      </c>
      <c r="O658">
        <v>35455</v>
      </c>
      <c r="P658" t="s">
        <v>342</v>
      </c>
      <c r="Q658" t="s">
        <v>343</v>
      </c>
      <c r="R658" t="s">
        <v>326</v>
      </c>
      <c r="S658" s="43">
        <v>-1850.1555000000001</v>
      </c>
      <c r="U658" s="43">
        <v>22</v>
      </c>
      <c r="IF658">
        <v>35455</v>
      </c>
      <c r="IG658" t="s">
        <v>342</v>
      </c>
      <c r="IH658" t="s">
        <v>292</v>
      </c>
      <c r="IK658">
        <v>-2</v>
      </c>
      <c r="IL658" t="s">
        <v>278</v>
      </c>
      <c r="IM658" t="s">
        <v>279</v>
      </c>
      <c r="IN658" t="s">
        <v>471</v>
      </c>
      <c r="IP658" t="s">
        <v>499</v>
      </c>
    </row>
    <row r="659" spans="1:250" x14ac:dyDescent="0.35">
      <c r="A659">
        <v>16822</v>
      </c>
      <c r="B659">
        <v>-922729984</v>
      </c>
      <c r="C659">
        <v>1837</v>
      </c>
      <c r="D659" t="s">
        <v>272</v>
      </c>
      <c r="E659" t="s">
        <v>273</v>
      </c>
      <c r="F659">
        <v>7057</v>
      </c>
      <c r="G659" t="s">
        <v>290</v>
      </c>
      <c r="H659" t="s">
        <v>291</v>
      </c>
      <c r="I659">
        <v>507</v>
      </c>
      <c r="J659" t="s">
        <v>549</v>
      </c>
      <c r="K659" t="s">
        <v>550</v>
      </c>
      <c r="L659">
        <v>35455</v>
      </c>
      <c r="M659" t="s">
        <v>342</v>
      </c>
      <c r="N659" t="s">
        <v>343</v>
      </c>
      <c r="O659">
        <v>35455</v>
      </c>
      <c r="P659" t="s">
        <v>342</v>
      </c>
      <c r="Q659" t="s">
        <v>343</v>
      </c>
      <c r="R659" t="s">
        <v>326</v>
      </c>
      <c r="S659" s="43">
        <v>-2904.69</v>
      </c>
      <c r="U659" s="43">
        <v>22</v>
      </c>
      <c r="IF659">
        <v>35455</v>
      </c>
      <c r="IG659" t="s">
        <v>342</v>
      </c>
      <c r="IH659" t="s">
        <v>292</v>
      </c>
      <c r="IK659">
        <v>-2</v>
      </c>
      <c r="IL659" t="s">
        <v>278</v>
      </c>
      <c r="IM659" t="s">
        <v>279</v>
      </c>
      <c r="IN659" t="s">
        <v>471</v>
      </c>
      <c r="IP659" t="s">
        <v>499</v>
      </c>
    </row>
    <row r="660" spans="1:250" x14ac:dyDescent="0.35">
      <c r="A660">
        <v>16823</v>
      </c>
      <c r="B660">
        <v>-922729984</v>
      </c>
      <c r="C660">
        <v>1837</v>
      </c>
      <c r="D660" t="s">
        <v>272</v>
      </c>
      <c r="E660" t="s">
        <v>273</v>
      </c>
      <c r="F660">
        <v>13794</v>
      </c>
      <c r="G660" t="s">
        <v>274</v>
      </c>
      <c r="H660" t="s">
        <v>275</v>
      </c>
      <c r="I660">
        <v>528</v>
      </c>
      <c r="J660" t="s">
        <v>531</v>
      </c>
      <c r="K660" t="s">
        <v>532</v>
      </c>
      <c r="L660">
        <v>34667</v>
      </c>
      <c r="M660" t="s">
        <v>355</v>
      </c>
      <c r="N660" t="s">
        <v>356</v>
      </c>
      <c r="O660">
        <v>34667</v>
      </c>
      <c r="P660" t="s">
        <v>355</v>
      </c>
      <c r="Q660" t="s">
        <v>356</v>
      </c>
      <c r="R660" t="s">
        <v>326</v>
      </c>
      <c r="S660" s="43">
        <v>-3356.87</v>
      </c>
      <c r="U660" s="43">
        <v>22</v>
      </c>
      <c r="IF660">
        <v>34667</v>
      </c>
      <c r="IG660" t="s">
        <v>355</v>
      </c>
      <c r="IH660" t="s">
        <v>311</v>
      </c>
      <c r="IK660">
        <v>-2</v>
      </c>
      <c r="IL660" t="s">
        <v>278</v>
      </c>
      <c r="IM660" t="s">
        <v>279</v>
      </c>
      <c r="IN660" t="s">
        <v>468</v>
      </c>
      <c r="IP660" t="s">
        <v>498</v>
      </c>
    </row>
    <row r="661" spans="1:250" x14ac:dyDescent="0.35">
      <c r="A661">
        <v>16824</v>
      </c>
      <c r="B661">
        <v>-922729984</v>
      </c>
      <c r="C661">
        <v>1837</v>
      </c>
      <c r="D661" t="s">
        <v>272</v>
      </c>
      <c r="E661" t="s">
        <v>273</v>
      </c>
      <c r="F661">
        <v>13794</v>
      </c>
      <c r="G661" t="s">
        <v>274</v>
      </c>
      <c r="H661" t="s">
        <v>275</v>
      </c>
      <c r="I661">
        <v>527</v>
      </c>
      <c r="J661" t="s">
        <v>535</v>
      </c>
      <c r="K661" t="s">
        <v>536</v>
      </c>
      <c r="L661">
        <v>34667</v>
      </c>
      <c r="M661" t="s">
        <v>355</v>
      </c>
      <c r="N661" t="s">
        <v>356</v>
      </c>
      <c r="O661">
        <v>34667</v>
      </c>
      <c r="P661" t="s">
        <v>355</v>
      </c>
      <c r="Q661" t="s">
        <v>356</v>
      </c>
      <c r="R661" t="s">
        <v>326</v>
      </c>
      <c r="S661" s="43">
        <v>-2349.81</v>
      </c>
      <c r="U661" s="43">
        <v>22</v>
      </c>
      <c r="IF661">
        <v>34667</v>
      </c>
      <c r="IG661" t="s">
        <v>355</v>
      </c>
      <c r="IH661" t="s">
        <v>311</v>
      </c>
      <c r="IK661">
        <v>-2</v>
      </c>
      <c r="IL661" t="s">
        <v>278</v>
      </c>
      <c r="IM661" t="s">
        <v>279</v>
      </c>
      <c r="IN661" t="s">
        <v>468</v>
      </c>
      <c r="IP661" t="s">
        <v>498</v>
      </c>
    </row>
    <row r="662" spans="1:250" x14ac:dyDescent="0.35">
      <c r="A662">
        <v>16825</v>
      </c>
      <c r="B662">
        <v>-922729984</v>
      </c>
      <c r="C662">
        <v>1837</v>
      </c>
      <c r="D662" t="s">
        <v>272</v>
      </c>
      <c r="E662" t="s">
        <v>273</v>
      </c>
      <c r="F662">
        <v>35467</v>
      </c>
      <c r="G662" t="s">
        <v>337</v>
      </c>
      <c r="H662" t="s">
        <v>338</v>
      </c>
      <c r="I662">
        <v>507</v>
      </c>
      <c r="J662" t="s">
        <v>549</v>
      </c>
      <c r="K662" t="s">
        <v>550</v>
      </c>
      <c r="L662">
        <v>35556</v>
      </c>
      <c r="M662" t="s">
        <v>339</v>
      </c>
      <c r="N662" t="s">
        <v>340</v>
      </c>
      <c r="O662">
        <v>35556</v>
      </c>
      <c r="P662" t="s">
        <v>339</v>
      </c>
      <c r="Q662" t="s">
        <v>340</v>
      </c>
      <c r="R662" t="s">
        <v>326</v>
      </c>
      <c r="S662" s="43">
        <v>-11400.4</v>
      </c>
      <c r="U662" s="43">
        <v>22</v>
      </c>
      <c r="IF662">
        <v>35556</v>
      </c>
      <c r="IG662" t="s">
        <v>339</v>
      </c>
      <c r="IH662" t="s">
        <v>341</v>
      </c>
      <c r="IK662">
        <v>-2</v>
      </c>
      <c r="IL662" t="s">
        <v>278</v>
      </c>
      <c r="IM662" t="s">
        <v>279</v>
      </c>
      <c r="IN662" t="s">
        <v>500</v>
      </c>
      <c r="IP662" t="s">
        <v>501</v>
      </c>
    </row>
    <row r="663" spans="1:250" x14ac:dyDescent="0.35">
      <c r="A663">
        <v>16826</v>
      </c>
      <c r="B663">
        <v>-922729984</v>
      </c>
      <c r="C663">
        <v>1837</v>
      </c>
      <c r="D663" t="s">
        <v>272</v>
      </c>
      <c r="E663" t="s">
        <v>273</v>
      </c>
      <c r="F663">
        <v>7057</v>
      </c>
      <c r="G663" t="s">
        <v>290</v>
      </c>
      <c r="H663" t="s">
        <v>291</v>
      </c>
      <c r="I663">
        <v>528</v>
      </c>
      <c r="J663" t="s">
        <v>531</v>
      </c>
      <c r="K663" t="s">
        <v>532</v>
      </c>
      <c r="L663">
        <v>35455</v>
      </c>
      <c r="M663" t="s">
        <v>342</v>
      </c>
      <c r="N663" t="s">
        <v>343</v>
      </c>
      <c r="O663">
        <v>35455</v>
      </c>
      <c r="P663" t="s">
        <v>342</v>
      </c>
      <c r="Q663" t="s">
        <v>343</v>
      </c>
      <c r="R663" t="s">
        <v>326</v>
      </c>
      <c r="S663" s="43">
        <v>-2681.33</v>
      </c>
      <c r="U663" s="43">
        <v>22</v>
      </c>
      <c r="IF663">
        <v>35455</v>
      </c>
      <c r="IG663" t="s">
        <v>342</v>
      </c>
      <c r="IH663" t="s">
        <v>292</v>
      </c>
      <c r="IK663">
        <v>-2</v>
      </c>
      <c r="IL663" t="s">
        <v>278</v>
      </c>
      <c r="IM663" t="s">
        <v>279</v>
      </c>
      <c r="IN663" t="s">
        <v>471</v>
      </c>
      <c r="IP663" t="s">
        <v>499</v>
      </c>
    </row>
    <row r="664" spans="1:250" x14ac:dyDescent="0.35">
      <c r="A664">
        <v>16827</v>
      </c>
      <c r="B664">
        <v>-922729984</v>
      </c>
      <c r="C664">
        <v>1837</v>
      </c>
      <c r="D664" t="s">
        <v>272</v>
      </c>
      <c r="E664" t="s">
        <v>273</v>
      </c>
      <c r="F664">
        <v>7057</v>
      </c>
      <c r="G664" t="s">
        <v>290</v>
      </c>
      <c r="H664" t="s">
        <v>291</v>
      </c>
      <c r="I664">
        <v>527</v>
      </c>
      <c r="J664" t="s">
        <v>535</v>
      </c>
      <c r="K664" t="s">
        <v>536</v>
      </c>
      <c r="L664">
        <v>35455</v>
      </c>
      <c r="M664" t="s">
        <v>342</v>
      </c>
      <c r="N664" t="s">
        <v>343</v>
      </c>
      <c r="O664">
        <v>35455</v>
      </c>
      <c r="P664" t="s">
        <v>342</v>
      </c>
      <c r="Q664" t="s">
        <v>343</v>
      </c>
      <c r="R664" t="s">
        <v>326</v>
      </c>
      <c r="S664" s="43">
        <v>-1876.93</v>
      </c>
      <c r="U664" s="43">
        <v>22</v>
      </c>
      <c r="IF664">
        <v>35455</v>
      </c>
      <c r="IG664" t="s">
        <v>342</v>
      </c>
      <c r="IH664" t="s">
        <v>292</v>
      </c>
      <c r="IK664">
        <v>-2</v>
      </c>
      <c r="IL664" t="s">
        <v>278</v>
      </c>
      <c r="IM664" t="s">
        <v>279</v>
      </c>
      <c r="IN664" t="s">
        <v>471</v>
      </c>
      <c r="IP664" t="s">
        <v>499</v>
      </c>
    </row>
    <row r="665" spans="1:250" x14ac:dyDescent="0.35">
      <c r="A665">
        <v>16828</v>
      </c>
      <c r="B665">
        <v>-922729984</v>
      </c>
      <c r="C665">
        <v>1837</v>
      </c>
      <c r="D665" t="s">
        <v>272</v>
      </c>
      <c r="E665" t="s">
        <v>273</v>
      </c>
      <c r="F665">
        <v>7057</v>
      </c>
      <c r="G665" t="s">
        <v>290</v>
      </c>
      <c r="H665" t="s">
        <v>291</v>
      </c>
      <c r="I665">
        <v>523</v>
      </c>
      <c r="J665" t="s">
        <v>537</v>
      </c>
      <c r="K665" t="s">
        <v>538</v>
      </c>
      <c r="L665">
        <v>35455</v>
      </c>
      <c r="M665" t="s">
        <v>342</v>
      </c>
      <c r="N665" t="s">
        <v>343</v>
      </c>
      <c r="O665">
        <v>35455</v>
      </c>
      <c r="P665" t="s">
        <v>342</v>
      </c>
      <c r="Q665" t="s">
        <v>343</v>
      </c>
      <c r="R665" t="s">
        <v>326</v>
      </c>
      <c r="S665" s="43">
        <v>-3753.6617000000001</v>
      </c>
      <c r="U665" s="43">
        <v>22</v>
      </c>
      <c r="IF665">
        <v>35455</v>
      </c>
      <c r="IG665" t="s">
        <v>342</v>
      </c>
      <c r="IH665" t="s">
        <v>292</v>
      </c>
      <c r="IK665">
        <v>-2</v>
      </c>
      <c r="IL665" t="s">
        <v>278</v>
      </c>
      <c r="IM665" t="s">
        <v>279</v>
      </c>
      <c r="IN665" t="s">
        <v>471</v>
      </c>
      <c r="IP665" t="s">
        <v>499</v>
      </c>
    </row>
    <row r="666" spans="1:250" x14ac:dyDescent="0.35">
      <c r="A666">
        <v>16829</v>
      </c>
      <c r="B666">
        <v>-922729984</v>
      </c>
      <c r="C666">
        <v>1837</v>
      </c>
      <c r="D666" t="s">
        <v>272</v>
      </c>
      <c r="E666" t="s">
        <v>273</v>
      </c>
      <c r="F666">
        <v>7057</v>
      </c>
      <c r="G666" t="s">
        <v>290</v>
      </c>
      <c r="H666" t="s">
        <v>291</v>
      </c>
      <c r="I666">
        <v>521</v>
      </c>
      <c r="J666" t="s">
        <v>539</v>
      </c>
      <c r="K666" t="s">
        <v>540</v>
      </c>
      <c r="L666">
        <v>35455</v>
      </c>
      <c r="M666" t="s">
        <v>342</v>
      </c>
      <c r="N666" t="s">
        <v>343</v>
      </c>
      <c r="O666">
        <v>35455</v>
      </c>
      <c r="P666" t="s">
        <v>342</v>
      </c>
      <c r="Q666" t="s">
        <v>343</v>
      </c>
      <c r="R666" t="s">
        <v>326</v>
      </c>
      <c r="S666" s="43">
        <v>-1876.94</v>
      </c>
      <c r="U666" s="43">
        <v>22</v>
      </c>
      <c r="IF666">
        <v>35455</v>
      </c>
      <c r="IG666" t="s">
        <v>342</v>
      </c>
      <c r="IH666" t="s">
        <v>292</v>
      </c>
      <c r="IK666">
        <v>-2</v>
      </c>
      <c r="IL666" t="s">
        <v>278</v>
      </c>
      <c r="IM666" t="s">
        <v>279</v>
      </c>
      <c r="IN666" t="s">
        <v>471</v>
      </c>
      <c r="IP666" t="s">
        <v>499</v>
      </c>
    </row>
    <row r="667" spans="1:250" x14ac:dyDescent="0.35">
      <c r="A667">
        <v>16830</v>
      </c>
      <c r="B667">
        <v>-922729984</v>
      </c>
      <c r="C667">
        <v>1837</v>
      </c>
      <c r="D667" t="s">
        <v>272</v>
      </c>
      <c r="E667" t="s">
        <v>273</v>
      </c>
      <c r="F667">
        <v>7057</v>
      </c>
      <c r="G667" t="s">
        <v>290</v>
      </c>
      <c r="H667" t="s">
        <v>291</v>
      </c>
      <c r="I667">
        <v>519</v>
      </c>
      <c r="J667" t="s">
        <v>541</v>
      </c>
      <c r="K667" t="s">
        <v>542</v>
      </c>
      <c r="L667">
        <v>35455</v>
      </c>
      <c r="M667" t="s">
        <v>342</v>
      </c>
      <c r="N667" t="s">
        <v>343</v>
      </c>
      <c r="O667">
        <v>35455</v>
      </c>
      <c r="P667" t="s">
        <v>342</v>
      </c>
      <c r="Q667" t="s">
        <v>343</v>
      </c>
      <c r="R667" t="s">
        <v>326</v>
      </c>
      <c r="S667" s="43">
        <v>-1876.94</v>
      </c>
      <c r="U667" s="43">
        <v>22</v>
      </c>
      <c r="IF667">
        <v>35455</v>
      </c>
      <c r="IG667" t="s">
        <v>342</v>
      </c>
      <c r="IH667" t="s">
        <v>292</v>
      </c>
      <c r="IK667">
        <v>-2</v>
      </c>
      <c r="IL667" t="s">
        <v>278</v>
      </c>
      <c r="IM667" t="s">
        <v>279</v>
      </c>
      <c r="IN667" t="s">
        <v>471</v>
      </c>
      <c r="IP667" t="s">
        <v>499</v>
      </c>
    </row>
    <row r="668" spans="1:250" x14ac:dyDescent="0.35">
      <c r="A668">
        <v>16831</v>
      </c>
      <c r="B668">
        <v>-922729984</v>
      </c>
      <c r="C668">
        <v>1837</v>
      </c>
      <c r="D668" t="s">
        <v>272</v>
      </c>
      <c r="E668" t="s">
        <v>273</v>
      </c>
      <c r="F668">
        <v>35467</v>
      </c>
      <c r="G668" t="s">
        <v>337</v>
      </c>
      <c r="H668" t="s">
        <v>338</v>
      </c>
      <c r="I668">
        <v>523</v>
      </c>
      <c r="J668" t="s">
        <v>537</v>
      </c>
      <c r="K668" t="s">
        <v>538</v>
      </c>
      <c r="L668">
        <v>35556</v>
      </c>
      <c r="M668" t="s">
        <v>339</v>
      </c>
      <c r="N668" t="s">
        <v>340</v>
      </c>
      <c r="O668">
        <v>35556</v>
      </c>
      <c r="P668" t="s">
        <v>339</v>
      </c>
      <c r="Q668" t="s">
        <v>340</v>
      </c>
      <c r="R668" t="s">
        <v>326</v>
      </c>
      <c r="S668" s="43">
        <v>-15189.16</v>
      </c>
      <c r="U668" s="43">
        <v>22</v>
      </c>
      <c r="IF668">
        <v>35556</v>
      </c>
      <c r="IG668" t="s">
        <v>339</v>
      </c>
      <c r="IH668" t="s">
        <v>341</v>
      </c>
      <c r="IK668">
        <v>-2</v>
      </c>
      <c r="IL668" t="s">
        <v>278</v>
      </c>
      <c r="IM668" t="s">
        <v>279</v>
      </c>
      <c r="IN668" t="s">
        <v>500</v>
      </c>
      <c r="IP668" t="s">
        <v>501</v>
      </c>
    </row>
    <row r="669" spans="1:250" x14ac:dyDescent="0.35">
      <c r="A669">
        <v>16832</v>
      </c>
      <c r="B669">
        <v>-922729984</v>
      </c>
      <c r="C669">
        <v>1837</v>
      </c>
      <c r="D669" t="s">
        <v>272</v>
      </c>
      <c r="E669" t="s">
        <v>273</v>
      </c>
      <c r="F669">
        <v>35467</v>
      </c>
      <c r="G669" t="s">
        <v>337</v>
      </c>
      <c r="H669" t="s">
        <v>338</v>
      </c>
      <c r="I669">
        <v>521</v>
      </c>
      <c r="J669" t="s">
        <v>539</v>
      </c>
      <c r="K669" t="s">
        <v>540</v>
      </c>
      <c r="L669">
        <v>35556</v>
      </c>
      <c r="M669" t="s">
        <v>339</v>
      </c>
      <c r="N669" t="s">
        <v>340</v>
      </c>
      <c r="O669">
        <v>35556</v>
      </c>
      <c r="P669" t="s">
        <v>339</v>
      </c>
      <c r="Q669" t="s">
        <v>340</v>
      </c>
      <c r="R669" t="s">
        <v>326</v>
      </c>
      <c r="S669" s="43">
        <v>-7593.11</v>
      </c>
      <c r="U669" s="43">
        <v>22</v>
      </c>
      <c r="IF669">
        <v>35556</v>
      </c>
      <c r="IG669" t="s">
        <v>339</v>
      </c>
      <c r="IH669" t="s">
        <v>341</v>
      </c>
      <c r="IK669">
        <v>-2</v>
      </c>
      <c r="IL669" t="s">
        <v>278</v>
      </c>
      <c r="IM669" t="s">
        <v>279</v>
      </c>
      <c r="IN669" t="s">
        <v>500</v>
      </c>
      <c r="IP669" t="s">
        <v>501</v>
      </c>
    </row>
    <row r="670" spans="1:250" x14ac:dyDescent="0.35">
      <c r="A670">
        <v>16833</v>
      </c>
      <c r="B670">
        <v>-922729984</v>
      </c>
      <c r="C670">
        <v>1837</v>
      </c>
      <c r="D670" t="s">
        <v>272</v>
      </c>
      <c r="E670" t="s">
        <v>273</v>
      </c>
      <c r="F670">
        <v>35467</v>
      </c>
      <c r="G670" t="s">
        <v>337</v>
      </c>
      <c r="H670" t="s">
        <v>338</v>
      </c>
      <c r="I670">
        <v>519</v>
      </c>
      <c r="J670" t="s">
        <v>541</v>
      </c>
      <c r="K670" t="s">
        <v>542</v>
      </c>
      <c r="L670">
        <v>35556</v>
      </c>
      <c r="M670" t="s">
        <v>339</v>
      </c>
      <c r="N670" t="s">
        <v>340</v>
      </c>
      <c r="O670">
        <v>35556</v>
      </c>
      <c r="P670" t="s">
        <v>339</v>
      </c>
      <c r="Q670" t="s">
        <v>340</v>
      </c>
      <c r="R670" t="s">
        <v>326</v>
      </c>
      <c r="S670" s="43">
        <v>-7593.11</v>
      </c>
      <c r="U670" s="43">
        <v>22</v>
      </c>
      <c r="IF670">
        <v>35556</v>
      </c>
      <c r="IG670" t="s">
        <v>339</v>
      </c>
      <c r="IH670" t="s">
        <v>341</v>
      </c>
      <c r="IK670">
        <v>-2</v>
      </c>
      <c r="IL670" t="s">
        <v>278</v>
      </c>
      <c r="IM670" t="s">
        <v>279</v>
      </c>
      <c r="IN670" t="s">
        <v>500</v>
      </c>
      <c r="IP670" t="s">
        <v>501</v>
      </c>
    </row>
    <row r="671" spans="1:250" x14ac:dyDescent="0.35">
      <c r="A671">
        <v>16834</v>
      </c>
      <c r="B671">
        <v>-922729984</v>
      </c>
      <c r="C671">
        <v>1837</v>
      </c>
      <c r="D671" t="s">
        <v>272</v>
      </c>
      <c r="E671" t="s">
        <v>273</v>
      </c>
      <c r="F671">
        <v>35467</v>
      </c>
      <c r="G671" t="s">
        <v>337</v>
      </c>
      <c r="H671" t="s">
        <v>338</v>
      </c>
      <c r="I671">
        <v>515</v>
      </c>
      <c r="J671" t="s">
        <v>543</v>
      </c>
      <c r="K671" t="s">
        <v>544</v>
      </c>
      <c r="L671">
        <v>35556</v>
      </c>
      <c r="M671" t="s">
        <v>339</v>
      </c>
      <c r="N671" t="s">
        <v>340</v>
      </c>
      <c r="O671">
        <v>35556</v>
      </c>
      <c r="P671" t="s">
        <v>339</v>
      </c>
      <c r="Q671" t="s">
        <v>340</v>
      </c>
      <c r="R671" t="s">
        <v>326</v>
      </c>
      <c r="S671" s="43">
        <v>-16270.95</v>
      </c>
      <c r="U671" s="43">
        <v>22</v>
      </c>
      <c r="IF671">
        <v>35556</v>
      </c>
      <c r="IG671" t="s">
        <v>339</v>
      </c>
      <c r="IH671" t="s">
        <v>341</v>
      </c>
      <c r="IK671">
        <v>-2</v>
      </c>
      <c r="IL671" t="s">
        <v>278</v>
      </c>
      <c r="IM671" t="s">
        <v>279</v>
      </c>
      <c r="IN671" t="s">
        <v>500</v>
      </c>
      <c r="IP671" t="s">
        <v>501</v>
      </c>
    </row>
    <row r="672" spans="1:250" x14ac:dyDescent="0.35">
      <c r="A672">
        <v>16835</v>
      </c>
      <c r="B672">
        <v>-922729984</v>
      </c>
      <c r="C672">
        <v>1837</v>
      </c>
      <c r="D672" t="s">
        <v>272</v>
      </c>
      <c r="E672" t="s">
        <v>273</v>
      </c>
      <c r="F672">
        <v>35467</v>
      </c>
      <c r="G672" t="s">
        <v>337</v>
      </c>
      <c r="H672" t="s">
        <v>338</v>
      </c>
      <c r="I672">
        <v>513</v>
      </c>
      <c r="J672" t="s">
        <v>545</v>
      </c>
      <c r="K672" t="s">
        <v>546</v>
      </c>
      <c r="L672">
        <v>35556</v>
      </c>
      <c r="M672" t="s">
        <v>339</v>
      </c>
      <c r="N672" t="s">
        <v>340</v>
      </c>
      <c r="O672">
        <v>35556</v>
      </c>
      <c r="P672" t="s">
        <v>339</v>
      </c>
      <c r="Q672" t="s">
        <v>340</v>
      </c>
      <c r="R672" t="s">
        <v>326</v>
      </c>
      <c r="S672" s="43">
        <v>-14101.49</v>
      </c>
      <c r="U672" s="43">
        <v>22</v>
      </c>
      <c r="IF672">
        <v>35556</v>
      </c>
      <c r="IG672" t="s">
        <v>339</v>
      </c>
      <c r="IH672" t="s">
        <v>341</v>
      </c>
      <c r="IK672">
        <v>-2</v>
      </c>
      <c r="IL672" t="s">
        <v>278</v>
      </c>
      <c r="IM672" t="s">
        <v>279</v>
      </c>
      <c r="IN672" t="s">
        <v>500</v>
      </c>
      <c r="IP672" t="s">
        <v>501</v>
      </c>
    </row>
    <row r="673" spans="1:250" x14ac:dyDescent="0.35">
      <c r="A673">
        <v>16836</v>
      </c>
      <c r="B673">
        <v>-922729984</v>
      </c>
      <c r="C673">
        <v>1837</v>
      </c>
      <c r="D673" t="s">
        <v>272</v>
      </c>
      <c r="E673" t="s">
        <v>273</v>
      </c>
      <c r="F673">
        <v>35467</v>
      </c>
      <c r="G673" t="s">
        <v>337</v>
      </c>
      <c r="H673" t="s">
        <v>338</v>
      </c>
      <c r="I673">
        <v>509</v>
      </c>
      <c r="J673" t="s">
        <v>547</v>
      </c>
      <c r="K673" t="s">
        <v>548</v>
      </c>
      <c r="L673">
        <v>35556</v>
      </c>
      <c r="M673" t="s">
        <v>339</v>
      </c>
      <c r="N673" t="s">
        <v>340</v>
      </c>
      <c r="O673">
        <v>35556</v>
      </c>
      <c r="P673" t="s">
        <v>339</v>
      </c>
      <c r="Q673" t="s">
        <v>340</v>
      </c>
      <c r="R673" t="s">
        <v>326</v>
      </c>
      <c r="S673" s="43">
        <v>3335.07</v>
      </c>
      <c r="U673" s="43">
        <v>22</v>
      </c>
      <c r="IF673">
        <v>35556</v>
      </c>
      <c r="IG673" t="s">
        <v>339</v>
      </c>
      <c r="IH673" t="s">
        <v>341</v>
      </c>
      <c r="IK673">
        <v>-2</v>
      </c>
      <c r="IL673" t="s">
        <v>278</v>
      </c>
      <c r="IM673" t="s">
        <v>279</v>
      </c>
      <c r="IN673" t="s">
        <v>500</v>
      </c>
      <c r="IP673" t="s">
        <v>501</v>
      </c>
    </row>
    <row r="674" spans="1:250" x14ac:dyDescent="0.35">
      <c r="A674">
        <v>16837</v>
      </c>
      <c r="B674">
        <v>-922729984</v>
      </c>
      <c r="C674">
        <v>1837</v>
      </c>
      <c r="D674" t="s">
        <v>272</v>
      </c>
      <c r="E674" t="s">
        <v>273</v>
      </c>
      <c r="F674">
        <v>13794</v>
      </c>
      <c r="G674" t="s">
        <v>274</v>
      </c>
      <c r="H674" t="s">
        <v>275</v>
      </c>
      <c r="I674">
        <v>515</v>
      </c>
      <c r="J674" t="s">
        <v>543</v>
      </c>
      <c r="K674" t="s">
        <v>544</v>
      </c>
      <c r="L674">
        <v>38311</v>
      </c>
      <c r="M674" t="s">
        <v>358</v>
      </c>
      <c r="N674" t="s">
        <v>359</v>
      </c>
      <c r="O674">
        <v>38311</v>
      </c>
      <c r="P674" t="s">
        <v>358</v>
      </c>
      <c r="Q674" t="s">
        <v>359</v>
      </c>
      <c r="R674" t="s">
        <v>326</v>
      </c>
      <c r="S674" s="43">
        <v>-300.04000000000002</v>
      </c>
      <c r="U674" s="43">
        <v>22</v>
      </c>
      <c r="IF674">
        <v>38311</v>
      </c>
      <c r="IG674" t="s">
        <v>358</v>
      </c>
      <c r="IH674" t="s">
        <v>311</v>
      </c>
      <c r="IK674">
        <v>-2</v>
      </c>
      <c r="IL674" t="s">
        <v>278</v>
      </c>
      <c r="IM674" t="s">
        <v>279</v>
      </c>
      <c r="IN674" t="s">
        <v>468</v>
      </c>
      <c r="IP674" t="s">
        <v>503</v>
      </c>
    </row>
    <row r="675" spans="1:250" x14ac:dyDescent="0.35">
      <c r="A675">
        <v>16838</v>
      </c>
      <c r="B675">
        <v>-922729984</v>
      </c>
      <c r="C675">
        <v>1837</v>
      </c>
      <c r="D675" t="s">
        <v>272</v>
      </c>
      <c r="E675" t="s">
        <v>273</v>
      </c>
      <c r="F675">
        <v>13794</v>
      </c>
      <c r="G675" t="s">
        <v>274</v>
      </c>
      <c r="H675" t="s">
        <v>275</v>
      </c>
      <c r="I675">
        <v>513</v>
      </c>
      <c r="J675" t="s">
        <v>545</v>
      </c>
      <c r="K675" t="s">
        <v>546</v>
      </c>
      <c r="L675">
        <v>38311</v>
      </c>
      <c r="M675" t="s">
        <v>358</v>
      </c>
      <c r="N675" t="s">
        <v>359</v>
      </c>
      <c r="O675">
        <v>38311</v>
      </c>
      <c r="P675" t="s">
        <v>358</v>
      </c>
      <c r="Q675" t="s">
        <v>359</v>
      </c>
      <c r="R675" t="s">
        <v>326</v>
      </c>
      <c r="S675" s="43">
        <v>-260.04000000000002</v>
      </c>
      <c r="U675" s="43">
        <v>22</v>
      </c>
      <c r="IF675">
        <v>38311</v>
      </c>
      <c r="IG675" t="s">
        <v>358</v>
      </c>
      <c r="IH675" t="s">
        <v>311</v>
      </c>
      <c r="IK675">
        <v>-2</v>
      </c>
      <c r="IL675" t="s">
        <v>278</v>
      </c>
      <c r="IM675" t="s">
        <v>279</v>
      </c>
      <c r="IN675" t="s">
        <v>468</v>
      </c>
      <c r="IP675" t="s">
        <v>503</v>
      </c>
    </row>
    <row r="676" spans="1:250" x14ac:dyDescent="0.35">
      <c r="A676">
        <v>16839</v>
      </c>
      <c r="B676">
        <v>-922729984</v>
      </c>
      <c r="C676">
        <v>1837</v>
      </c>
      <c r="D676" t="s">
        <v>272</v>
      </c>
      <c r="E676" t="s">
        <v>273</v>
      </c>
      <c r="F676">
        <v>13794</v>
      </c>
      <c r="G676" t="s">
        <v>274</v>
      </c>
      <c r="H676" t="s">
        <v>275</v>
      </c>
      <c r="I676">
        <v>509</v>
      </c>
      <c r="J676" t="s">
        <v>547</v>
      </c>
      <c r="K676" t="s">
        <v>548</v>
      </c>
      <c r="L676">
        <v>38311</v>
      </c>
      <c r="M676" t="s">
        <v>358</v>
      </c>
      <c r="N676" t="s">
        <v>359</v>
      </c>
      <c r="O676">
        <v>38311</v>
      </c>
      <c r="P676" t="s">
        <v>358</v>
      </c>
      <c r="Q676" t="s">
        <v>359</v>
      </c>
      <c r="R676" t="s">
        <v>326</v>
      </c>
      <c r="S676" s="43">
        <v>-137.81</v>
      </c>
      <c r="U676" s="43">
        <v>22</v>
      </c>
      <c r="IF676">
        <v>38311</v>
      </c>
      <c r="IG676" t="s">
        <v>358</v>
      </c>
      <c r="IH676" t="s">
        <v>311</v>
      </c>
      <c r="IK676">
        <v>-2</v>
      </c>
      <c r="IL676" t="s">
        <v>278</v>
      </c>
      <c r="IM676" t="s">
        <v>279</v>
      </c>
      <c r="IN676" t="s">
        <v>468</v>
      </c>
      <c r="IP676" t="s">
        <v>503</v>
      </c>
    </row>
    <row r="677" spans="1:250" x14ac:dyDescent="0.35">
      <c r="A677">
        <v>16840</v>
      </c>
      <c r="B677">
        <v>-922729984</v>
      </c>
      <c r="C677">
        <v>1837</v>
      </c>
      <c r="D677" t="s">
        <v>272</v>
      </c>
      <c r="E677" t="s">
        <v>273</v>
      </c>
      <c r="F677">
        <v>13794</v>
      </c>
      <c r="G677" t="s">
        <v>274</v>
      </c>
      <c r="H677" t="s">
        <v>275</v>
      </c>
      <c r="I677">
        <v>507</v>
      </c>
      <c r="J677" t="s">
        <v>549</v>
      </c>
      <c r="K677" t="s">
        <v>550</v>
      </c>
      <c r="L677">
        <v>38311</v>
      </c>
      <c r="M677" t="s">
        <v>358</v>
      </c>
      <c r="N677" t="s">
        <v>359</v>
      </c>
      <c r="O677">
        <v>38311</v>
      </c>
      <c r="P677" t="s">
        <v>358</v>
      </c>
      <c r="Q677" t="s">
        <v>359</v>
      </c>
      <c r="R677" t="s">
        <v>326</v>
      </c>
      <c r="S677" s="43">
        <v>-216.55</v>
      </c>
      <c r="U677" s="43">
        <v>22</v>
      </c>
      <c r="IF677">
        <v>38311</v>
      </c>
      <c r="IG677" t="s">
        <v>358</v>
      </c>
      <c r="IH677" t="s">
        <v>311</v>
      </c>
      <c r="IK677">
        <v>-2</v>
      </c>
      <c r="IL677" t="s">
        <v>278</v>
      </c>
      <c r="IM677" t="s">
        <v>279</v>
      </c>
      <c r="IN677" t="s">
        <v>468</v>
      </c>
      <c r="IP677" t="s">
        <v>503</v>
      </c>
    </row>
    <row r="678" spans="1:250" x14ac:dyDescent="0.35">
      <c r="A678">
        <v>16841</v>
      </c>
      <c r="B678">
        <v>-922729984</v>
      </c>
      <c r="C678">
        <v>1837</v>
      </c>
      <c r="D678" t="s">
        <v>272</v>
      </c>
      <c r="E678" t="s">
        <v>273</v>
      </c>
      <c r="F678">
        <v>35467</v>
      </c>
      <c r="G678" t="s">
        <v>337</v>
      </c>
      <c r="H678" t="s">
        <v>338</v>
      </c>
      <c r="I678">
        <v>528</v>
      </c>
      <c r="J678" t="s">
        <v>531</v>
      </c>
      <c r="K678" t="s">
        <v>532</v>
      </c>
      <c r="L678">
        <v>35556</v>
      </c>
      <c r="M678" t="s">
        <v>339</v>
      </c>
      <c r="N678" t="s">
        <v>340</v>
      </c>
      <c r="O678">
        <v>35556</v>
      </c>
      <c r="P678" t="s">
        <v>339</v>
      </c>
      <c r="Q678" t="s">
        <v>340</v>
      </c>
      <c r="R678" t="s">
        <v>326</v>
      </c>
      <c r="S678" s="43">
        <v>-10733.4</v>
      </c>
      <c r="U678" s="43">
        <v>22</v>
      </c>
      <c r="IF678">
        <v>35556</v>
      </c>
      <c r="IG678" t="s">
        <v>339</v>
      </c>
      <c r="IH678" t="s">
        <v>341</v>
      </c>
      <c r="IK678">
        <v>-2</v>
      </c>
      <c r="IL678" t="s">
        <v>278</v>
      </c>
      <c r="IM678" t="s">
        <v>279</v>
      </c>
      <c r="IN678" t="s">
        <v>500</v>
      </c>
      <c r="IP678" t="s">
        <v>501</v>
      </c>
    </row>
    <row r="679" spans="1:250" x14ac:dyDescent="0.35">
      <c r="A679">
        <v>16842</v>
      </c>
      <c r="B679">
        <v>-922729984</v>
      </c>
      <c r="C679">
        <v>1837</v>
      </c>
      <c r="D679" t="s">
        <v>272</v>
      </c>
      <c r="E679" t="s">
        <v>273</v>
      </c>
      <c r="F679">
        <v>35467</v>
      </c>
      <c r="G679" t="s">
        <v>337</v>
      </c>
      <c r="H679" t="s">
        <v>338</v>
      </c>
      <c r="I679">
        <v>527</v>
      </c>
      <c r="J679" t="s">
        <v>535</v>
      </c>
      <c r="K679" t="s">
        <v>536</v>
      </c>
      <c r="L679">
        <v>35556</v>
      </c>
      <c r="M679" t="s">
        <v>339</v>
      </c>
      <c r="N679" t="s">
        <v>340</v>
      </c>
      <c r="O679">
        <v>35556</v>
      </c>
      <c r="P679" t="s">
        <v>339</v>
      </c>
      <c r="Q679" t="s">
        <v>340</v>
      </c>
      <c r="R679" t="s">
        <v>326</v>
      </c>
      <c r="S679" s="43">
        <v>-7513.38</v>
      </c>
      <c r="U679" s="43">
        <v>22</v>
      </c>
      <c r="IF679">
        <v>35556</v>
      </c>
      <c r="IG679" t="s">
        <v>339</v>
      </c>
      <c r="IH679" t="s">
        <v>341</v>
      </c>
      <c r="IK679">
        <v>-2</v>
      </c>
      <c r="IL679" t="s">
        <v>278</v>
      </c>
      <c r="IM679" t="s">
        <v>279</v>
      </c>
      <c r="IN679" t="s">
        <v>500</v>
      </c>
      <c r="IP679" t="s">
        <v>501</v>
      </c>
    </row>
    <row r="680" spans="1:250" x14ac:dyDescent="0.35">
      <c r="A680">
        <v>16843</v>
      </c>
      <c r="B680">
        <v>-922729984</v>
      </c>
      <c r="C680">
        <v>1837</v>
      </c>
      <c r="D680" t="s">
        <v>272</v>
      </c>
      <c r="E680" t="s">
        <v>273</v>
      </c>
      <c r="F680">
        <v>19011</v>
      </c>
      <c r="G680" t="s">
        <v>318</v>
      </c>
      <c r="H680" t="s">
        <v>319</v>
      </c>
      <c r="I680">
        <v>507</v>
      </c>
      <c r="J680" t="s">
        <v>549</v>
      </c>
      <c r="K680" t="s">
        <v>550</v>
      </c>
      <c r="L680">
        <v>38311</v>
      </c>
      <c r="M680" t="s">
        <v>358</v>
      </c>
      <c r="N680" t="s">
        <v>359</v>
      </c>
      <c r="O680">
        <v>38311</v>
      </c>
      <c r="P680" t="s">
        <v>358</v>
      </c>
      <c r="Q680" t="s">
        <v>359</v>
      </c>
      <c r="R680" t="s">
        <v>326</v>
      </c>
      <c r="S680" s="43">
        <v>-216.78</v>
      </c>
      <c r="U680" s="43">
        <v>22</v>
      </c>
      <c r="IF680">
        <v>38311</v>
      </c>
      <c r="IG680" t="s">
        <v>358</v>
      </c>
      <c r="IH680" t="s">
        <v>322</v>
      </c>
      <c r="IK680">
        <v>-2</v>
      </c>
      <c r="IL680" t="s">
        <v>278</v>
      </c>
      <c r="IM680" t="s">
        <v>279</v>
      </c>
      <c r="IN680" t="s">
        <v>484</v>
      </c>
      <c r="IP680" t="s">
        <v>502</v>
      </c>
    </row>
    <row r="681" spans="1:250" x14ac:dyDescent="0.35">
      <c r="A681">
        <v>16844</v>
      </c>
      <c r="B681">
        <v>-922729984</v>
      </c>
      <c r="C681">
        <v>1837</v>
      </c>
      <c r="D681" t="s">
        <v>272</v>
      </c>
      <c r="E681" t="s">
        <v>273</v>
      </c>
      <c r="F681">
        <v>13794</v>
      </c>
      <c r="G681" t="s">
        <v>274</v>
      </c>
      <c r="H681" t="s">
        <v>275</v>
      </c>
      <c r="I681">
        <v>528</v>
      </c>
      <c r="J681" t="s">
        <v>531</v>
      </c>
      <c r="K681" t="s">
        <v>532</v>
      </c>
      <c r="L681">
        <v>38311</v>
      </c>
      <c r="M681" t="s">
        <v>358</v>
      </c>
      <c r="N681" t="s">
        <v>359</v>
      </c>
      <c r="O681">
        <v>38311</v>
      </c>
      <c r="P681" t="s">
        <v>358</v>
      </c>
      <c r="Q681" t="s">
        <v>359</v>
      </c>
      <c r="R681" t="s">
        <v>326</v>
      </c>
      <c r="S681" s="43">
        <v>-200.02</v>
      </c>
      <c r="U681" s="43">
        <v>22</v>
      </c>
      <c r="IF681">
        <v>38311</v>
      </c>
      <c r="IG681" t="s">
        <v>358</v>
      </c>
      <c r="IH681" t="s">
        <v>311</v>
      </c>
      <c r="IK681">
        <v>-2</v>
      </c>
      <c r="IL681" t="s">
        <v>278</v>
      </c>
      <c r="IM681" t="s">
        <v>279</v>
      </c>
      <c r="IN681" t="s">
        <v>468</v>
      </c>
      <c r="IP681" t="s">
        <v>503</v>
      </c>
    </row>
    <row r="682" spans="1:250" x14ac:dyDescent="0.35">
      <c r="A682">
        <v>16845</v>
      </c>
      <c r="B682">
        <v>-922729984</v>
      </c>
      <c r="C682">
        <v>1837</v>
      </c>
      <c r="D682" t="s">
        <v>272</v>
      </c>
      <c r="E682" t="s">
        <v>273</v>
      </c>
      <c r="F682">
        <v>13794</v>
      </c>
      <c r="G682" t="s">
        <v>274</v>
      </c>
      <c r="H682" t="s">
        <v>275</v>
      </c>
      <c r="I682">
        <v>527</v>
      </c>
      <c r="J682" t="s">
        <v>535</v>
      </c>
      <c r="K682" t="s">
        <v>536</v>
      </c>
      <c r="L682">
        <v>38311</v>
      </c>
      <c r="M682" t="s">
        <v>358</v>
      </c>
      <c r="N682" t="s">
        <v>359</v>
      </c>
      <c r="O682">
        <v>38311</v>
      </c>
      <c r="P682" t="s">
        <v>358</v>
      </c>
      <c r="Q682" t="s">
        <v>359</v>
      </c>
      <c r="R682" t="s">
        <v>326</v>
      </c>
      <c r="S682" s="43">
        <v>-140.01</v>
      </c>
      <c r="U682" s="43">
        <v>22</v>
      </c>
      <c r="IF682">
        <v>38311</v>
      </c>
      <c r="IG682" t="s">
        <v>358</v>
      </c>
      <c r="IH682" t="s">
        <v>311</v>
      </c>
      <c r="IK682">
        <v>-2</v>
      </c>
      <c r="IL682" t="s">
        <v>278</v>
      </c>
      <c r="IM682" t="s">
        <v>279</v>
      </c>
      <c r="IN682" t="s">
        <v>468</v>
      </c>
      <c r="IP682" t="s">
        <v>503</v>
      </c>
    </row>
    <row r="683" spans="1:250" x14ac:dyDescent="0.35">
      <c r="A683">
        <v>16846</v>
      </c>
      <c r="B683">
        <v>-922729984</v>
      </c>
      <c r="C683">
        <v>1837</v>
      </c>
      <c r="D683" t="s">
        <v>272</v>
      </c>
      <c r="E683" t="s">
        <v>273</v>
      </c>
      <c r="F683">
        <v>13794</v>
      </c>
      <c r="G683" t="s">
        <v>274</v>
      </c>
      <c r="H683" t="s">
        <v>275</v>
      </c>
      <c r="I683">
        <v>523</v>
      </c>
      <c r="J683" t="s">
        <v>537</v>
      </c>
      <c r="K683" t="s">
        <v>538</v>
      </c>
      <c r="L683">
        <v>38311</v>
      </c>
      <c r="M683" t="s">
        <v>358</v>
      </c>
      <c r="N683" t="s">
        <v>359</v>
      </c>
      <c r="O683">
        <v>38311</v>
      </c>
      <c r="P683" t="s">
        <v>358</v>
      </c>
      <c r="Q683" t="s">
        <v>359</v>
      </c>
      <c r="R683" t="s">
        <v>326</v>
      </c>
      <c r="S683" s="43">
        <v>-280.02</v>
      </c>
      <c r="U683" s="43">
        <v>22</v>
      </c>
      <c r="IF683">
        <v>38311</v>
      </c>
      <c r="IG683" t="s">
        <v>358</v>
      </c>
      <c r="IH683" t="s">
        <v>311</v>
      </c>
      <c r="IK683">
        <v>-2</v>
      </c>
      <c r="IL683" t="s">
        <v>278</v>
      </c>
      <c r="IM683" t="s">
        <v>279</v>
      </c>
      <c r="IN683" t="s">
        <v>468</v>
      </c>
      <c r="IP683" t="s">
        <v>503</v>
      </c>
    </row>
    <row r="684" spans="1:250" x14ac:dyDescent="0.35">
      <c r="A684">
        <v>16847</v>
      </c>
      <c r="B684">
        <v>-922729984</v>
      </c>
      <c r="C684">
        <v>1837</v>
      </c>
      <c r="D684" t="s">
        <v>272</v>
      </c>
      <c r="E684" t="s">
        <v>273</v>
      </c>
      <c r="F684">
        <v>13794</v>
      </c>
      <c r="G684" t="s">
        <v>274</v>
      </c>
      <c r="H684" t="s">
        <v>275</v>
      </c>
      <c r="I684">
        <v>521</v>
      </c>
      <c r="J684" t="s">
        <v>539</v>
      </c>
      <c r="K684" t="s">
        <v>540</v>
      </c>
      <c r="L684">
        <v>38311</v>
      </c>
      <c r="M684" t="s">
        <v>358</v>
      </c>
      <c r="N684" t="s">
        <v>359</v>
      </c>
      <c r="O684">
        <v>38311</v>
      </c>
      <c r="P684" t="s">
        <v>358</v>
      </c>
      <c r="Q684" t="s">
        <v>359</v>
      </c>
      <c r="R684" t="s">
        <v>326</v>
      </c>
      <c r="S684" s="43">
        <v>-140.02000000000001</v>
      </c>
      <c r="U684" s="43">
        <v>22</v>
      </c>
      <c r="IF684">
        <v>38311</v>
      </c>
      <c r="IG684" t="s">
        <v>358</v>
      </c>
      <c r="IH684" t="s">
        <v>311</v>
      </c>
      <c r="IK684">
        <v>-2</v>
      </c>
      <c r="IL684" t="s">
        <v>278</v>
      </c>
      <c r="IM684" t="s">
        <v>279</v>
      </c>
      <c r="IN684" t="s">
        <v>468</v>
      </c>
      <c r="IP684" t="s">
        <v>503</v>
      </c>
    </row>
    <row r="685" spans="1:250" x14ac:dyDescent="0.35">
      <c r="A685">
        <v>16848</v>
      </c>
      <c r="B685">
        <v>-922729984</v>
      </c>
      <c r="C685">
        <v>1837</v>
      </c>
      <c r="D685" t="s">
        <v>272</v>
      </c>
      <c r="E685" t="s">
        <v>273</v>
      </c>
      <c r="F685">
        <v>13794</v>
      </c>
      <c r="G685" t="s">
        <v>274</v>
      </c>
      <c r="H685" t="s">
        <v>275</v>
      </c>
      <c r="I685">
        <v>519</v>
      </c>
      <c r="J685" t="s">
        <v>541</v>
      </c>
      <c r="K685" t="s">
        <v>542</v>
      </c>
      <c r="L685">
        <v>38311</v>
      </c>
      <c r="M685" t="s">
        <v>358</v>
      </c>
      <c r="N685" t="s">
        <v>359</v>
      </c>
      <c r="O685">
        <v>38311</v>
      </c>
      <c r="P685" t="s">
        <v>358</v>
      </c>
      <c r="Q685" t="s">
        <v>359</v>
      </c>
      <c r="R685" t="s">
        <v>326</v>
      </c>
      <c r="S685" s="43">
        <v>-140.02000000000001</v>
      </c>
      <c r="U685" s="43">
        <v>22</v>
      </c>
      <c r="IF685">
        <v>38311</v>
      </c>
      <c r="IG685" t="s">
        <v>358</v>
      </c>
      <c r="IH685" t="s">
        <v>311</v>
      </c>
      <c r="IK685">
        <v>-2</v>
      </c>
      <c r="IL685" t="s">
        <v>278</v>
      </c>
      <c r="IM685" t="s">
        <v>279</v>
      </c>
      <c r="IN685" t="s">
        <v>468</v>
      </c>
      <c r="IP685" t="s">
        <v>503</v>
      </c>
    </row>
    <row r="686" spans="1:250" x14ac:dyDescent="0.35">
      <c r="A686">
        <v>16849</v>
      </c>
      <c r="B686">
        <v>-922729984</v>
      </c>
      <c r="C686">
        <v>1837</v>
      </c>
      <c r="D686" t="s">
        <v>272</v>
      </c>
      <c r="E686" t="s">
        <v>273</v>
      </c>
      <c r="F686">
        <v>19011</v>
      </c>
      <c r="G686" t="s">
        <v>318</v>
      </c>
      <c r="H686" t="s">
        <v>319</v>
      </c>
      <c r="I686">
        <v>523</v>
      </c>
      <c r="J686" t="s">
        <v>537</v>
      </c>
      <c r="K686" t="s">
        <v>538</v>
      </c>
      <c r="L686">
        <v>38311</v>
      </c>
      <c r="M686" t="s">
        <v>358</v>
      </c>
      <c r="N686" t="s">
        <v>359</v>
      </c>
      <c r="O686">
        <v>38311</v>
      </c>
      <c r="P686" t="s">
        <v>358</v>
      </c>
      <c r="Q686" t="s">
        <v>359</v>
      </c>
      <c r="R686" t="s">
        <v>326</v>
      </c>
      <c r="S686" s="43">
        <v>-280.52999999999997</v>
      </c>
      <c r="U686" s="43">
        <v>22</v>
      </c>
      <c r="IF686">
        <v>38311</v>
      </c>
      <c r="IG686" t="s">
        <v>358</v>
      </c>
      <c r="IH686" t="s">
        <v>322</v>
      </c>
      <c r="IK686">
        <v>-2</v>
      </c>
      <c r="IL686" t="s">
        <v>278</v>
      </c>
      <c r="IM686" t="s">
        <v>279</v>
      </c>
      <c r="IN686" t="s">
        <v>484</v>
      </c>
      <c r="IP686" t="s">
        <v>502</v>
      </c>
    </row>
    <row r="687" spans="1:250" x14ac:dyDescent="0.35">
      <c r="A687">
        <v>16850</v>
      </c>
      <c r="B687">
        <v>-922729984</v>
      </c>
      <c r="C687">
        <v>1837</v>
      </c>
      <c r="D687" t="s">
        <v>272</v>
      </c>
      <c r="E687" t="s">
        <v>273</v>
      </c>
      <c r="F687">
        <v>19011</v>
      </c>
      <c r="G687" t="s">
        <v>318</v>
      </c>
      <c r="H687" t="s">
        <v>319</v>
      </c>
      <c r="I687">
        <v>521</v>
      </c>
      <c r="J687" t="s">
        <v>539</v>
      </c>
      <c r="K687" t="s">
        <v>540</v>
      </c>
      <c r="L687">
        <v>38311</v>
      </c>
      <c r="M687" t="s">
        <v>358</v>
      </c>
      <c r="N687" t="s">
        <v>359</v>
      </c>
      <c r="O687">
        <v>38311</v>
      </c>
      <c r="P687" t="s">
        <v>358</v>
      </c>
      <c r="Q687" t="s">
        <v>359</v>
      </c>
      <c r="R687" t="s">
        <v>326</v>
      </c>
      <c r="S687" s="43">
        <v>-140.26</v>
      </c>
      <c r="U687" s="43">
        <v>22</v>
      </c>
      <c r="IF687">
        <v>38311</v>
      </c>
      <c r="IG687" t="s">
        <v>358</v>
      </c>
      <c r="IH687" t="s">
        <v>322</v>
      </c>
      <c r="IK687">
        <v>-2</v>
      </c>
      <c r="IL687" t="s">
        <v>278</v>
      </c>
      <c r="IM687" t="s">
        <v>279</v>
      </c>
      <c r="IN687" t="s">
        <v>484</v>
      </c>
      <c r="IP687" t="s">
        <v>502</v>
      </c>
    </row>
    <row r="688" spans="1:250" x14ac:dyDescent="0.35">
      <c r="A688">
        <v>16851</v>
      </c>
      <c r="B688">
        <v>-922729984</v>
      </c>
      <c r="C688">
        <v>1837</v>
      </c>
      <c r="D688" t="s">
        <v>272</v>
      </c>
      <c r="E688" t="s">
        <v>273</v>
      </c>
      <c r="F688">
        <v>19011</v>
      </c>
      <c r="G688" t="s">
        <v>318</v>
      </c>
      <c r="H688" t="s">
        <v>319</v>
      </c>
      <c r="I688">
        <v>519</v>
      </c>
      <c r="J688" t="s">
        <v>541</v>
      </c>
      <c r="K688" t="s">
        <v>542</v>
      </c>
      <c r="L688">
        <v>38311</v>
      </c>
      <c r="M688" t="s">
        <v>358</v>
      </c>
      <c r="N688" t="s">
        <v>359</v>
      </c>
      <c r="O688">
        <v>38311</v>
      </c>
      <c r="P688" t="s">
        <v>358</v>
      </c>
      <c r="Q688" t="s">
        <v>359</v>
      </c>
      <c r="R688" t="s">
        <v>326</v>
      </c>
      <c r="S688" s="43">
        <v>-140.26</v>
      </c>
      <c r="U688" s="43">
        <v>22</v>
      </c>
      <c r="IF688">
        <v>38311</v>
      </c>
      <c r="IG688" t="s">
        <v>358</v>
      </c>
      <c r="IH688" t="s">
        <v>322</v>
      </c>
      <c r="IK688">
        <v>-2</v>
      </c>
      <c r="IL688" t="s">
        <v>278</v>
      </c>
      <c r="IM688" t="s">
        <v>279</v>
      </c>
      <c r="IN688" t="s">
        <v>484</v>
      </c>
      <c r="IP688" t="s">
        <v>502</v>
      </c>
    </row>
    <row r="689" spans="1:250" x14ac:dyDescent="0.35">
      <c r="A689">
        <v>16852</v>
      </c>
      <c r="B689">
        <v>-922729984</v>
      </c>
      <c r="C689">
        <v>1837</v>
      </c>
      <c r="D689" t="s">
        <v>272</v>
      </c>
      <c r="E689" t="s">
        <v>273</v>
      </c>
      <c r="F689">
        <v>19011</v>
      </c>
      <c r="G689" t="s">
        <v>318</v>
      </c>
      <c r="H689" t="s">
        <v>319</v>
      </c>
      <c r="I689">
        <v>515</v>
      </c>
      <c r="J689" t="s">
        <v>543</v>
      </c>
      <c r="K689" t="s">
        <v>544</v>
      </c>
      <c r="L689">
        <v>38311</v>
      </c>
      <c r="M689" t="s">
        <v>358</v>
      </c>
      <c r="N689" t="s">
        <v>359</v>
      </c>
      <c r="O689">
        <v>38311</v>
      </c>
      <c r="P689" t="s">
        <v>358</v>
      </c>
      <c r="Q689" t="s">
        <v>359</v>
      </c>
      <c r="R689" t="s">
        <v>326</v>
      </c>
      <c r="S689" s="43">
        <v>-300.57</v>
      </c>
      <c r="U689" s="43">
        <v>22</v>
      </c>
      <c r="IF689">
        <v>38311</v>
      </c>
      <c r="IG689" t="s">
        <v>358</v>
      </c>
      <c r="IH689" t="s">
        <v>322</v>
      </c>
      <c r="IK689">
        <v>-2</v>
      </c>
      <c r="IL689" t="s">
        <v>278</v>
      </c>
      <c r="IM689" t="s">
        <v>279</v>
      </c>
      <c r="IN689" t="s">
        <v>484</v>
      </c>
      <c r="IP689" t="s">
        <v>502</v>
      </c>
    </row>
    <row r="690" spans="1:250" x14ac:dyDescent="0.35">
      <c r="A690">
        <v>16853</v>
      </c>
      <c r="B690">
        <v>-922729984</v>
      </c>
      <c r="C690">
        <v>1837</v>
      </c>
      <c r="D690" t="s">
        <v>272</v>
      </c>
      <c r="E690" t="s">
        <v>273</v>
      </c>
      <c r="F690">
        <v>19011</v>
      </c>
      <c r="G690" t="s">
        <v>318</v>
      </c>
      <c r="H690" t="s">
        <v>319</v>
      </c>
      <c r="I690">
        <v>513</v>
      </c>
      <c r="J690" t="s">
        <v>545</v>
      </c>
      <c r="K690" t="s">
        <v>546</v>
      </c>
      <c r="L690">
        <v>38311</v>
      </c>
      <c r="M690" t="s">
        <v>358</v>
      </c>
      <c r="N690" t="s">
        <v>359</v>
      </c>
      <c r="O690">
        <v>38311</v>
      </c>
      <c r="P690" t="s">
        <v>358</v>
      </c>
      <c r="Q690" t="s">
        <v>359</v>
      </c>
      <c r="R690" t="s">
        <v>326</v>
      </c>
      <c r="S690" s="43">
        <v>-260.49</v>
      </c>
      <c r="U690" s="43">
        <v>22</v>
      </c>
      <c r="IF690">
        <v>38311</v>
      </c>
      <c r="IG690" t="s">
        <v>358</v>
      </c>
      <c r="IH690" t="s">
        <v>322</v>
      </c>
      <c r="IK690">
        <v>-2</v>
      </c>
      <c r="IL690" t="s">
        <v>278</v>
      </c>
      <c r="IM690" t="s">
        <v>279</v>
      </c>
      <c r="IN690" t="s">
        <v>484</v>
      </c>
      <c r="IP690" t="s">
        <v>502</v>
      </c>
    </row>
    <row r="691" spans="1:250" x14ac:dyDescent="0.35">
      <c r="A691">
        <v>16854</v>
      </c>
      <c r="B691">
        <v>-922729984</v>
      </c>
      <c r="C691">
        <v>1837</v>
      </c>
      <c r="D691" t="s">
        <v>272</v>
      </c>
      <c r="E691" t="s">
        <v>273</v>
      </c>
      <c r="F691">
        <v>19011</v>
      </c>
      <c r="G691" t="s">
        <v>318</v>
      </c>
      <c r="H691" t="s">
        <v>319</v>
      </c>
      <c r="I691">
        <v>509</v>
      </c>
      <c r="J691" t="s">
        <v>547</v>
      </c>
      <c r="K691" t="s">
        <v>548</v>
      </c>
      <c r="L691">
        <v>38311</v>
      </c>
      <c r="M691" t="s">
        <v>358</v>
      </c>
      <c r="N691" t="s">
        <v>359</v>
      </c>
      <c r="O691">
        <v>38311</v>
      </c>
      <c r="P691" t="s">
        <v>358</v>
      </c>
      <c r="Q691" t="s">
        <v>359</v>
      </c>
      <c r="R691" t="s">
        <v>326</v>
      </c>
      <c r="S691" s="43">
        <v>-137.94999999999999</v>
      </c>
      <c r="U691" s="43">
        <v>22</v>
      </c>
      <c r="IF691">
        <v>38311</v>
      </c>
      <c r="IG691" t="s">
        <v>358</v>
      </c>
      <c r="IH691" t="s">
        <v>322</v>
      </c>
      <c r="IK691">
        <v>-2</v>
      </c>
      <c r="IL691" t="s">
        <v>278</v>
      </c>
      <c r="IM691" t="s">
        <v>279</v>
      </c>
      <c r="IN691" t="s">
        <v>484</v>
      </c>
      <c r="IP691" t="s">
        <v>502</v>
      </c>
    </row>
    <row r="692" spans="1:250" x14ac:dyDescent="0.35">
      <c r="A692">
        <v>16855</v>
      </c>
      <c r="B692">
        <v>-922729984</v>
      </c>
      <c r="C692">
        <v>1837</v>
      </c>
      <c r="D692" t="s">
        <v>272</v>
      </c>
      <c r="E692" t="s">
        <v>273</v>
      </c>
      <c r="F692">
        <v>13794</v>
      </c>
      <c r="G692" t="s">
        <v>274</v>
      </c>
      <c r="H692" t="s">
        <v>275</v>
      </c>
      <c r="I692">
        <v>515</v>
      </c>
      <c r="J692" t="s">
        <v>543</v>
      </c>
      <c r="K692" t="s">
        <v>544</v>
      </c>
      <c r="L692">
        <v>39215</v>
      </c>
      <c r="M692" t="s">
        <v>374</v>
      </c>
      <c r="N692" t="s">
        <v>375</v>
      </c>
      <c r="O692">
        <v>39215</v>
      </c>
      <c r="P692" t="s">
        <v>374</v>
      </c>
      <c r="Q692" t="s">
        <v>375</v>
      </c>
      <c r="R692" t="s">
        <v>326</v>
      </c>
      <c r="S692" s="43">
        <v>-1183.43</v>
      </c>
      <c r="U692" s="43">
        <v>22</v>
      </c>
      <c r="IF692">
        <v>39215</v>
      </c>
      <c r="IG692" t="s">
        <v>374</v>
      </c>
      <c r="IH692" t="s">
        <v>311</v>
      </c>
      <c r="IK692">
        <v>-2</v>
      </c>
      <c r="IL692" t="s">
        <v>278</v>
      </c>
      <c r="IM692" t="s">
        <v>279</v>
      </c>
      <c r="IN692" t="s">
        <v>468</v>
      </c>
      <c r="IP692" t="s">
        <v>504</v>
      </c>
    </row>
    <row r="693" spans="1:250" x14ac:dyDescent="0.35">
      <c r="A693">
        <v>16856</v>
      </c>
      <c r="B693">
        <v>-922729984</v>
      </c>
      <c r="C693">
        <v>1837</v>
      </c>
      <c r="D693" t="s">
        <v>272</v>
      </c>
      <c r="E693" t="s">
        <v>273</v>
      </c>
      <c r="F693">
        <v>13794</v>
      </c>
      <c r="G693" t="s">
        <v>274</v>
      </c>
      <c r="H693" t="s">
        <v>275</v>
      </c>
      <c r="I693">
        <v>513</v>
      </c>
      <c r="J693" t="s">
        <v>545</v>
      </c>
      <c r="K693" t="s">
        <v>546</v>
      </c>
      <c r="L693">
        <v>39215</v>
      </c>
      <c r="M693" t="s">
        <v>374</v>
      </c>
      <c r="N693" t="s">
        <v>375</v>
      </c>
      <c r="O693">
        <v>39215</v>
      </c>
      <c r="P693" t="s">
        <v>374</v>
      </c>
      <c r="Q693" t="s">
        <v>375</v>
      </c>
      <c r="R693" t="s">
        <v>326</v>
      </c>
      <c r="S693" s="43">
        <v>-1025.6400000000001</v>
      </c>
      <c r="U693" s="43">
        <v>22</v>
      </c>
      <c r="IF693">
        <v>39215</v>
      </c>
      <c r="IG693" t="s">
        <v>374</v>
      </c>
      <c r="IH693" t="s">
        <v>311</v>
      </c>
      <c r="IK693">
        <v>-2</v>
      </c>
      <c r="IL693" t="s">
        <v>278</v>
      </c>
      <c r="IM693" t="s">
        <v>279</v>
      </c>
      <c r="IN693" t="s">
        <v>468</v>
      </c>
      <c r="IP693" t="s">
        <v>504</v>
      </c>
    </row>
    <row r="694" spans="1:250" x14ac:dyDescent="0.35">
      <c r="A694">
        <v>16857</v>
      </c>
      <c r="B694">
        <v>-922729984</v>
      </c>
      <c r="C694">
        <v>1837</v>
      </c>
      <c r="D694" t="s">
        <v>272</v>
      </c>
      <c r="E694" t="s">
        <v>273</v>
      </c>
      <c r="F694">
        <v>13794</v>
      </c>
      <c r="G694" t="s">
        <v>274</v>
      </c>
      <c r="H694" t="s">
        <v>275</v>
      </c>
      <c r="I694">
        <v>509</v>
      </c>
      <c r="J694" t="s">
        <v>547</v>
      </c>
      <c r="K694" t="s">
        <v>548</v>
      </c>
      <c r="L694">
        <v>39215</v>
      </c>
      <c r="M694" t="s">
        <v>374</v>
      </c>
      <c r="N694" t="s">
        <v>375</v>
      </c>
      <c r="O694">
        <v>39215</v>
      </c>
      <c r="P694" t="s">
        <v>374</v>
      </c>
      <c r="Q694" t="s">
        <v>375</v>
      </c>
      <c r="R694" t="s">
        <v>326</v>
      </c>
      <c r="S694" s="43">
        <v>-543.54</v>
      </c>
      <c r="U694" s="43">
        <v>22</v>
      </c>
      <c r="IF694">
        <v>39215</v>
      </c>
      <c r="IG694" t="s">
        <v>374</v>
      </c>
      <c r="IH694" t="s">
        <v>311</v>
      </c>
      <c r="IK694">
        <v>-2</v>
      </c>
      <c r="IL694" t="s">
        <v>278</v>
      </c>
      <c r="IM694" t="s">
        <v>279</v>
      </c>
      <c r="IN694" t="s">
        <v>468</v>
      </c>
      <c r="IP694" t="s">
        <v>504</v>
      </c>
    </row>
    <row r="695" spans="1:250" x14ac:dyDescent="0.35">
      <c r="A695">
        <v>16858</v>
      </c>
      <c r="B695">
        <v>-922729984</v>
      </c>
      <c r="C695">
        <v>1837</v>
      </c>
      <c r="D695" t="s">
        <v>272</v>
      </c>
      <c r="E695" t="s">
        <v>273</v>
      </c>
      <c r="F695">
        <v>13794</v>
      </c>
      <c r="G695" t="s">
        <v>274</v>
      </c>
      <c r="H695" t="s">
        <v>275</v>
      </c>
      <c r="I695">
        <v>507</v>
      </c>
      <c r="J695" t="s">
        <v>549</v>
      </c>
      <c r="K695" t="s">
        <v>550</v>
      </c>
      <c r="L695">
        <v>39215</v>
      </c>
      <c r="M695" t="s">
        <v>374</v>
      </c>
      <c r="N695" t="s">
        <v>375</v>
      </c>
      <c r="O695">
        <v>39215</v>
      </c>
      <c r="P695" t="s">
        <v>374</v>
      </c>
      <c r="Q695" t="s">
        <v>375</v>
      </c>
      <c r="R695" t="s">
        <v>326</v>
      </c>
      <c r="S695" s="43">
        <v>-854.14</v>
      </c>
      <c r="U695" s="43">
        <v>22</v>
      </c>
      <c r="IF695">
        <v>39215</v>
      </c>
      <c r="IG695" t="s">
        <v>374</v>
      </c>
      <c r="IH695" t="s">
        <v>311</v>
      </c>
      <c r="IK695">
        <v>-2</v>
      </c>
      <c r="IL695" t="s">
        <v>278</v>
      </c>
      <c r="IM695" t="s">
        <v>279</v>
      </c>
      <c r="IN695" t="s">
        <v>468</v>
      </c>
      <c r="IP695" t="s">
        <v>504</v>
      </c>
    </row>
    <row r="696" spans="1:250" x14ac:dyDescent="0.35">
      <c r="A696">
        <v>16859</v>
      </c>
      <c r="B696">
        <v>-922729984</v>
      </c>
      <c r="C696">
        <v>1837</v>
      </c>
      <c r="D696" t="s">
        <v>272</v>
      </c>
      <c r="E696" t="s">
        <v>273</v>
      </c>
      <c r="F696">
        <v>19011</v>
      </c>
      <c r="G696" t="s">
        <v>318</v>
      </c>
      <c r="H696" t="s">
        <v>319</v>
      </c>
      <c r="I696">
        <v>528</v>
      </c>
      <c r="J696" t="s">
        <v>531</v>
      </c>
      <c r="K696" t="s">
        <v>532</v>
      </c>
      <c r="L696">
        <v>38311</v>
      </c>
      <c r="M696" t="s">
        <v>358</v>
      </c>
      <c r="N696" t="s">
        <v>359</v>
      </c>
      <c r="O696">
        <v>38311</v>
      </c>
      <c r="P696" t="s">
        <v>358</v>
      </c>
      <c r="Q696" t="s">
        <v>359</v>
      </c>
      <c r="R696" t="s">
        <v>326</v>
      </c>
      <c r="S696" s="43">
        <v>-217.14</v>
      </c>
      <c r="U696" s="43">
        <v>22</v>
      </c>
      <c r="IF696">
        <v>38311</v>
      </c>
      <c r="IG696" t="s">
        <v>358</v>
      </c>
      <c r="IH696" t="s">
        <v>322</v>
      </c>
      <c r="IK696">
        <v>-2</v>
      </c>
      <c r="IL696" t="s">
        <v>278</v>
      </c>
      <c r="IM696" t="s">
        <v>279</v>
      </c>
      <c r="IN696" t="s">
        <v>484</v>
      </c>
      <c r="IP696" t="s">
        <v>502</v>
      </c>
    </row>
    <row r="697" spans="1:250" x14ac:dyDescent="0.35">
      <c r="A697">
        <v>16860</v>
      </c>
      <c r="B697">
        <v>-922729984</v>
      </c>
      <c r="C697">
        <v>1837</v>
      </c>
      <c r="D697" t="s">
        <v>272</v>
      </c>
      <c r="E697" t="s">
        <v>273</v>
      </c>
      <c r="F697">
        <v>19011</v>
      </c>
      <c r="G697" t="s">
        <v>318</v>
      </c>
      <c r="H697" t="s">
        <v>319</v>
      </c>
      <c r="I697">
        <v>527</v>
      </c>
      <c r="J697" t="s">
        <v>535</v>
      </c>
      <c r="K697" t="s">
        <v>536</v>
      </c>
      <c r="L697">
        <v>38311</v>
      </c>
      <c r="M697" t="s">
        <v>358</v>
      </c>
      <c r="N697" t="s">
        <v>359</v>
      </c>
      <c r="O697">
        <v>38311</v>
      </c>
      <c r="P697" t="s">
        <v>358</v>
      </c>
      <c r="Q697" t="s">
        <v>359</v>
      </c>
      <c r="R697" t="s">
        <v>326</v>
      </c>
      <c r="S697" s="43">
        <v>-140.26</v>
      </c>
      <c r="U697" s="43">
        <v>22</v>
      </c>
      <c r="IF697">
        <v>38311</v>
      </c>
      <c r="IG697" t="s">
        <v>358</v>
      </c>
      <c r="IH697" t="s">
        <v>322</v>
      </c>
      <c r="IK697">
        <v>-2</v>
      </c>
      <c r="IL697" t="s">
        <v>278</v>
      </c>
      <c r="IM697" t="s">
        <v>279</v>
      </c>
      <c r="IN697" t="s">
        <v>484</v>
      </c>
      <c r="IP697" t="s">
        <v>502</v>
      </c>
    </row>
    <row r="698" spans="1:250" x14ac:dyDescent="0.35">
      <c r="A698">
        <v>16861</v>
      </c>
      <c r="B698">
        <v>-922729984</v>
      </c>
      <c r="C698">
        <v>1837</v>
      </c>
      <c r="D698" t="s">
        <v>272</v>
      </c>
      <c r="E698" t="s">
        <v>273</v>
      </c>
      <c r="F698">
        <v>1848</v>
      </c>
      <c r="G698" t="s">
        <v>285</v>
      </c>
      <c r="H698" t="s">
        <v>273</v>
      </c>
      <c r="I698">
        <v>507</v>
      </c>
      <c r="J698" t="s">
        <v>549</v>
      </c>
      <c r="K698" t="s">
        <v>550</v>
      </c>
      <c r="L698">
        <v>41235</v>
      </c>
      <c r="M698" t="s">
        <v>378</v>
      </c>
      <c r="N698" t="s">
        <v>379</v>
      </c>
      <c r="O698">
        <v>41235</v>
      </c>
      <c r="P698" t="s">
        <v>378</v>
      </c>
      <c r="Q698" t="s">
        <v>379</v>
      </c>
      <c r="R698" t="s">
        <v>326</v>
      </c>
      <c r="S698" s="43">
        <v>-19767.5</v>
      </c>
      <c r="U698" s="43">
        <v>22</v>
      </c>
      <c r="IF698">
        <v>41235</v>
      </c>
      <c r="IG698" t="s">
        <v>378</v>
      </c>
      <c r="IH698" t="s">
        <v>287</v>
      </c>
      <c r="IK698">
        <v>-2</v>
      </c>
      <c r="IL698" t="s">
        <v>278</v>
      </c>
      <c r="IM698" t="s">
        <v>279</v>
      </c>
      <c r="IN698" t="s">
        <v>505</v>
      </c>
      <c r="IP698" t="s">
        <v>512</v>
      </c>
    </row>
    <row r="699" spans="1:250" x14ac:dyDescent="0.35">
      <c r="A699">
        <v>16862</v>
      </c>
      <c r="B699">
        <v>-922729984</v>
      </c>
      <c r="C699">
        <v>1837</v>
      </c>
      <c r="D699" t="s">
        <v>272</v>
      </c>
      <c r="E699" t="s">
        <v>273</v>
      </c>
      <c r="F699">
        <v>13794</v>
      </c>
      <c r="G699" t="s">
        <v>274</v>
      </c>
      <c r="H699" t="s">
        <v>275</v>
      </c>
      <c r="I699">
        <v>528</v>
      </c>
      <c r="J699" t="s">
        <v>531</v>
      </c>
      <c r="K699" t="s">
        <v>532</v>
      </c>
      <c r="L699">
        <v>39215</v>
      </c>
      <c r="M699" t="s">
        <v>374</v>
      </c>
      <c r="N699" t="s">
        <v>375</v>
      </c>
      <c r="O699">
        <v>39215</v>
      </c>
      <c r="P699" t="s">
        <v>374</v>
      </c>
      <c r="Q699" t="s">
        <v>375</v>
      </c>
      <c r="R699" t="s">
        <v>326</v>
      </c>
      <c r="S699" s="43">
        <v>-788.92</v>
      </c>
      <c r="U699" s="43">
        <v>22</v>
      </c>
      <c r="IF699">
        <v>39215</v>
      </c>
      <c r="IG699" t="s">
        <v>374</v>
      </c>
      <c r="IH699" t="s">
        <v>311</v>
      </c>
      <c r="IK699">
        <v>-2</v>
      </c>
      <c r="IL699" t="s">
        <v>278</v>
      </c>
      <c r="IM699" t="s">
        <v>279</v>
      </c>
      <c r="IN699" t="s">
        <v>468</v>
      </c>
      <c r="IP699" t="s">
        <v>504</v>
      </c>
    </row>
    <row r="700" spans="1:250" x14ac:dyDescent="0.35">
      <c r="A700">
        <v>16863</v>
      </c>
      <c r="B700">
        <v>-922729984</v>
      </c>
      <c r="C700">
        <v>1837</v>
      </c>
      <c r="D700" t="s">
        <v>272</v>
      </c>
      <c r="E700" t="s">
        <v>273</v>
      </c>
      <c r="F700">
        <v>13794</v>
      </c>
      <c r="G700" t="s">
        <v>274</v>
      </c>
      <c r="H700" t="s">
        <v>275</v>
      </c>
      <c r="I700">
        <v>527</v>
      </c>
      <c r="J700" t="s">
        <v>535</v>
      </c>
      <c r="K700" t="s">
        <v>536</v>
      </c>
      <c r="L700">
        <v>39215</v>
      </c>
      <c r="M700" t="s">
        <v>374</v>
      </c>
      <c r="N700" t="s">
        <v>375</v>
      </c>
      <c r="O700">
        <v>39215</v>
      </c>
      <c r="P700" t="s">
        <v>374</v>
      </c>
      <c r="Q700" t="s">
        <v>375</v>
      </c>
      <c r="R700" t="s">
        <v>326</v>
      </c>
      <c r="S700" s="43">
        <v>-552.24</v>
      </c>
      <c r="U700" s="43">
        <v>22</v>
      </c>
      <c r="IF700">
        <v>39215</v>
      </c>
      <c r="IG700" t="s">
        <v>374</v>
      </c>
      <c r="IH700" t="s">
        <v>311</v>
      </c>
      <c r="IK700">
        <v>-2</v>
      </c>
      <c r="IL700" t="s">
        <v>278</v>
      </c>
      <c r="IM700" t="s">
        <v>279</v>
      </c>
      <c r="IN700" t="s">
        <v>468</v>
      </c>
      <c r="IP700" t="s">
        <v>504</v>
      </c>
    </row>
    <row r="701" spans="1:250" x14ac:dyDescent="0.35">
      <c r="A701">
        <v>16864</v>
      </c>
      <c r="B701">
        <v>-922729984</v>
      </c>
      <c r="C701">
        <v>1837</v>
      </c>
      <c r="D701" t="s">
        <v>272</v>
      </c>
      <c r="E701" t="s">
        <v>273</v>
      </c>
      <c r="F701">
        <v>13794</v>
      </c>
      <c r="G701" t="s">
        <v>274</v>
      </c>
      <c r="H701" t="s">
        <v>275</v>
      </c>
      <c r="I701">
        <v>523</v>
      </c>
      <c r="J701" t="s">
        <v>537</v>
      </c>
      <c r="K701" t="s">
        <v>538</v>
      </c>
      <c r="L701">
        <v>39215</v>
      </c>
      <c r="M701" t="s">
        <v>374</v>
      </c>
      <c r="N701" t="s">
        <v>375</v>
      </c>
      <c r="O701">
        <v>39215</v>
      </c>
      <c r="P701" t="s">
        <v>374</v>
      </c>
      <c r="Q701" t="s">
        <v>375</v>
      </c>
      <c r="R701" t="s">
        <v>326</v>
      </c>
      <c r="S701" s="43">
        <v>-1104.47</v>
      </c>
      <c r="U701" s="43">
        <v>22</v>
      </c>
      <c r="IF701">
        <v>39215</v>
      </c>
      <c r="IG701" t="s">
        <v>374</v>
      </c>
      <c r="IH701" t="s">
        <v>311</v>
      </c>
      <c r="IK701">
        <v>-2</v>
      </c>
      <c r="IL701" t="s">
        <v>278</v>
      </c>
      <c r="IM701" t="s">
        <v>279</v>
      </c>
      <c r="IN701" t="s">
        <v>468</v>
      </c>
      <c r="IP701" t="s">
        <v>504</v>
      </c>
    </row>
    <row r="702" spans="1:250" x14ac:dyDescent="0.35">
      <c r="A702">
        <v>16865</v>
      </c>
      <c r="B702">
        <v>-922729984</v>
      </c>
      <c r="C702">
        <v>1837</v>
      </c>
      <c r="D702" t="s">
        <v>272</v>
      </c>
      <c r="E702" t="s">
        <v>273</v>
      </c>
      <c r="F702">
        <v>13794</v>
      </c>
      <c r="G702" t="s">
        <v>274</v>
      </c>
      <c r="H702" t="s">
        <v>275</v>
      </c>
      <c r="I702">
        <v>521</v>
      </c>
      <c r="J702" t="s">
        <v>539</v>
      </c>
      <c r="K702" t="s">
        <v>540</v>
      </c>
      <c r="L702">
        <v>39215</v>
      </c>
      <c r="M702" t="s">
        <v>374</v>
      </c>
      <c r="N702" t="s">
        <v>375</v>
      </c>
      <c r="O702">
        <v>39215</v>
      </c>
      <c r="P702" t="s">
        <v>374</v>
      </c>
      <c r="Q702" t="s">
        <v>375</v>
      </c>
      <c r="R702" t="s">
        <v>326</v>
      </c>
      <c r="S702" s="43">
        <v>-552.27</v>
      </c>
      <c r="U702" s="43">
        <v>22</v>
      </c>
      <c r="IF702">
        <v>39215</v>
      </c>
      <c r="IG702" t="s">
        <v>374</v>
      </c>
      <c r="IH702" t="s">
        <v>311</v>
      </c>
      <c r="IK702">
        <v>-2</v>
      </c>
      <c r="IL702" t="s">
        <v>278</v>
      </c>
      <c r="IM702" t="s">
        <v>279</v>
      </c>
      <c r="IN702" t="s">
        <v>468</v>
      </c>
      <c r="IP702" t="s">
        <v>504</v>
      </c>
    </row>
    <row r="703" spans="1:250" x14ac:dyDescent="0.35">
      <c r="A703">
        <v>16866</v>
      </c>
      <c r="B703">
        <v>-922729984</v>
      </c>
      <c r="C703">
        <v>1837</v>
      </c>
      <c r="D703" t="s">
        <v>272</v>
      </c>
      <c r="E703" t="s">
        <v>273</v>
      </c>
      <c r="F703">
        <v>13794</v>
      </c>
      <c r="G703" t="s">
        <v>274</v>
      </c>
      <c r="H703" t="s">
        <v>275</v>
      </c>
      <c r="I703">
        <v>519</v>
      </c>
      <c r="J703" t="s">
        <v>541</v>
      </c>
      <c r="K703" t="s">
        <v>542</v>
      </c>
      <c r="L703">
        <v>39215</v>
      </c>
      <c r="M703" t="s">
        <v>374</v>
      </c>
      <c r="N703" t="s">
        <v>375</v>
      </c>
      <c r="O703">
        <v>39215</v>
      </c>
      <c r="P703" t="s">
        <v>374</v>
      </c>
      <c r="Q703" t="s">
        <v>375</v>
      </c>
      <c r="R703" t="s">
        <v>326</v>
      </c>
      <c r="S703" s="43">
        <v>-552.27</v>
      </c>
      <c r="U703" s="43">
        <v>22</v>
      </c>
      <c r="IF703">
        <v>39215</v>
      </c>
      <c r="IG703" t="s">
        <v>374</v>
      </c>
      <c r="IH703" t="s">
        <v>311</v>
      </c>
      <c r="IK703">
        <v>-2</v>
      </c>
      <c r="IL703" t="s">
        <v>278</v>
      </c>
      <c r="IM703" t="s">
        <v>279</v>
      </c>
      <c r="IN703" t="s">
        <v>468</v>
      </c>
      <c r="IP703" t="s">
        <v>504</v>
      </c>
    </row>
    <row r="704" spans="1:250" x14ac:dyDescent="0.35">
      <c r="A704">
        <v>16867</v>
      </c>
      <c r="B704">
        <v>-922729984</v>
      </c>
      <c r="C704">
        <v>1837</v>
      </c>
      <c r="D704" t="s">
        <v>272</v>
      </c>
      <c r="E704" t="s">
        <v>273</v>
      </c>
      <c r="F704">
        <v>1848</v>
      </c>
      <c r="G704" t="s">
        <v>285</v>
      </c>
      <c r="H704" t="s">
        <v>273</v>
      </c>
      <c r="I704">
        <v>523</v>
      </c>
      <c r="J704" t="s">
        <v>537</v>
      </c>
      <c r="K704" t="s">
        <v>538</v>
      </c>
      <c r="L704">
        <v>41235</v>
      </c>
      <c r="M704" t="s">
        <v>378</v>
      </c>
      <c r="N704" t="s">
        <v>379</v>
      </c>
      <c r="O704">
        <v>41235</v>
      </c>
      <c r="P704" t="s">
        <v>378</v>
      </c>
      <c r="Q704" t="s">
        <v>379</v>
      </c>
      <c r="R704" t="s">
        <v>326</v>
      </c>
      <c r="S704" s="43">
        <v>-51894.667500000003</v>
      </c>
      <c r="U704" s="43">
        <v>22</v>
      </c>
      <c r="IF704">
        <v>41235</v>
      </c>
      <c r="IG704" t="s">
        <v>378</v>
      </c>
      <c r="IH704" t="s">
        <v>287</v>
      </c>
      <c r="IK704">
        <v>-2</v>
      </c>
      <c r="IL704" t="s">
        <v>278</v>
      </c>
      <c r="IM704" t="s">
        <v>279</v>
      </c>
      <c r="IN704" t="s">
        <v>505</v>
      </c>
      <c r="IP704" t="s">
        <v>512</v>
      </c>
    </row>
    <row r="705" spans="1:250" x14ac:dyDescent="0.35">
      <c r="A705">
        <v>16868</v>
      </c>
      <c r="B705">
        <v>-922729984</v>
      </c>
      <c r="C705">
        <v>1837</v>
      </c>
      <c r="D705" t="s">
        <v>272</v>
      </c>
      <c r="E705" t="s">
        <v>273</v>
      </c>
      <c r="F705">
        <v>1848</v>
      </c>
      <c r="G705" t="s">
        <v>285</v>
      </c>
      <c r="H705" t="s">
        <v>273</v>
      </c>
      <c r="I705">
        <v>521</v>
      </c>
      <c r="J705" t="s">
        <v>539</v>
      </c>
      <c r="K705" t="s">
        <v>540</v>
      </c>
      <c r="L705">
        <v>41235</v>
      </c>
      <c r="M705" t="s">
        <v>378</v>
      </c>
      <c r="N705" t="s">
        <v>379</v>
      </c>
      <c r="O705">
        <v>41235</v>
      </c>
      <c r="P705" t="s">
        <v>378</v>
      </c>
      <c r="Q705" t="s">
        <v>379</v>
      </c>
      <c r="R705" t="s">
        <v>326</v>
      </c>
      <c r="S705" s="43">
        <v>-25947.38</v>
      </c>
      <c r="U705" s="43">
        <v>22</v>
      </c>
      <c r="IF705">
        <v>41235</v>
      </c>
      <c r="IG705" t="s">
        <v>378</v>
      </c>
      <c r="IH705" t="s">
        <v>287</v>
      </c>
      <c r="IK705">
        <v>-2</v>
      </c>
      <c r="IL705" t="s">
        <v>278</v>
      </c>
      <c r="IM705" t="s">
        <v>279</v>
      </c>
      <c r="IN705" t="s">
        <v>505</v>
      </c>
      <c r="IP705" t="s">
        <v>512</v>
      </c>
    </row>
    <row r="706" spans="1:250" x14ac:dyDescent="0.35">
      <c r="A706">
        <v>16869</v>
      </c>
      <c r="B706">
        <v>-922729984</v>
      </c>
      <c r="C706">
        <v>1837</v>
      </c>
      <c r="D706" t="s">
        <v>272</v>
      </c>
      <c r="E706" t="s">
        <v>273</v>
      </c>
      <c r="F706">
        <v>1848</v>
      </c>
      <c r="G706" t="s">
        <v>285</v>
      </c>
      <c r="H706" t="s">
        <v>273</v>
      </c>
      <c r="I706">
        <v>519</v>
      </c>
      <c r="J706" t="s">
        <v>541</v>
      </c>
      <c r="K706" t="s">
        <v>542</v>
      </c>
      <c r="L706">
        <v>41235</v>
      </c>
      <c r="M706" t="s">
        <v>378</v>
      </c>
      <c r="N706" t="s">
        <v>379</v>
      </c>
      <c r="O706">
        <v>41235</v>
      </c>
      <c r="P706" t="s">
        <v>378</v>
      </c>
      <c r="Q706" t="s">
        <v>379</v>
      </c>
      <c r="R706" t="s">
        <v>326</v>
      </c>
      <c r="S706" s="43">
        <v>-25947.38</v>
      </c>
      <c r="U706" s="43">
        <v>22</v>
      </c>
      <c r="IF706">
        <v>41235</v>
      </c>
      <c r="IG706" t="s">
        <v>378</v>
      </c>
      <c r="IH706" t="s">
        <v>287</v>
      </c>
      <c r="IK706">
        <v>-2</v>
      </c>
      <c r="IL706" t="s">
        <v>278</v>
      </c>
      <c r="IM706" t="s">
        <v>279</v>
      </c>
      <c r="IN706" t="s">
        <v>505</v>
      </c>
      <c r="IP706" t="s">
        <v>512</v>
      </c>
    </row>
    <row r="707" spans="1:250" x14ac:dyDescent="0.35">
      <c r="A707">
        <v>16870</v>
      </c>
      <c r="B707">
        <v>-922729984</v>
      </c>
      <c r="C707">
        <v>1837</v>
      </c>
      <c r="D707" t="s">
        <v>272</v>
      </c>
      <c r="E707" t="s">
        <v>273</v>
      </c>
      <c r="F707">
        <v>1848</v>
      </c>
      <c r="G707" t="s">
        <v>285</v>
      </c>
      <c r="H707" t="s">
        <v>273</v>
      </c>
      <c r="I707">
        <v>515</v>
      </c>
      <c r="J707" t="s">
        <v>543</v>
      </c>
      <c r="K707" t="s">
        <v>544</v>
      </c>
      <c r="L707">
        <v>41235</v>
      </c>
      <c r="M707" t="s">
        <v>378</v>
      </c>
      <c r="N707" t="s">
        <v>379</v>
      </c>
      <c r="O707">
        <v>41235</v>
      </c>
      <c r="P707" t="s">
        <v>378</v>
      </c>
      <c r="Q707" t="s">
        <v>379</v>
      </c>
      <c r="R707" t="s">
        <v>326</v>
      </c>
      <c r="S707" s="43">
        <v>-44143.191599999998</v>
      </c>
      <c r="U707" s="43">
        <v>22</v>
      </c>
      <c r="IF707">
        <v>41235</v>
      </c>
      <c r="IG707" t="s">
        <v>378</v>
      </c>
      <c r="IH707" t="s">
        <v>287</v>
      </c>
      <c r="IK707">
        <v>-2</v>
      </c>
      <c r="IL707" t="s">
        <v>278</v>
      </c>
      <c r="IM707" t="s">
        <v>279</v>
      </c>
      <c r="IN707" t="s">
        <v>505</v>
      </c>
      <c r="IP707" t="s">
        <v>512</v>
      </c>
    </row>
    <row r="708" spans="1:250" x14ac:dyDescent="0.35">
      <c r="A708">
        <v>16871</v>
      </c>
      <c r="B708">
        <v>-922729984</v>
      </c>
      <c r="C708">
        <v>1837</v>
      </c>
      <c r="D708" t="s">
        <v>272</v>
      </c>
      <c r="E708" t="s">
        <v>273</v>
      </c>
      <c r="F708">
        <v>1848</v>
      </c>
      <c r="G708" t="s">
        <v>285</v>
      </c>
      <c r="H708" t="s">
        <v>273</v>
      </c>
      <c r="I708">
        <v>513</v>
      </c>
      <c r="J708" t="s">
        <v>545</v>
      </c>
      <c r="K708" t="s">
        <v>546</v>
      </c>
      <c r="L708">
        <v>41235</v>
      </c>
      <c r="M708" t="s">
        <v>378</v>
      </c>
      <c r="N708" t="s">
        <v>379</v>
      </c>
      <c r="O708">
        <v>41235</v>
      </c>
      <c r="P708" t="s">
        <v>378</v>
      </c>
      <c r="Q708" t="s">
        <v>379</v>
      </c>
      <c r="R708" t="s">
        <v>326</v>
      </c>
      <c r="S708" s="43">
        <v>-38257.410000000003</v>
      </c>
      <c r="U708" s="43">
        <v>22</v>
      </c>
      <c r="IF708">
        <v>41235</v>
      </c>
      <c r="IG708" t="s">
        <v>378</v>
      </c>
      <c r="IH708" t="s">
        <v>287</v>
      </c>
      <c r="IK708">
        <v>-2</v>
      </c>
      <c r="IL708" t="s">
        <v>278</v>
      </c>
      <c r="IM708" t="s">
        <v>279</v>
      </c>
      <c r="IN708" t="s">
        <v>505</v>
      </c>
      <c r="IP708" t="s">
        <v>512</v>
      </c>
    </row>
    <row r="709" spans="1:250" x14ac:dyDescent="0.35">
      <c r="A709">
        <v>16872</v>
      </c>
      <c r="B709">
        <v>-922729984</v>
      </c>
      <c r="C709">
        <v>1837</v>
      </c>
      <c r="D709" t="s">
        <v>272</v>
      </c>
      <c r="E709" t="s">
        <v>273</v>
      </c>
      <c r="F709">
        <v>1848</v>
      </c>
      <c r="G709" t="s">
        <v>285</v>
      </c>
      <c r="H709" t="s">
        <v>273</v>
      </c>
      <c r="I709">
        <v>509</v>
      </c>
      <c r="J709" t="s">
        <v>547</v>
      </c>
      <c r="K709" t="s">
        <v>548</v>
      </c>
      <c r="L709">
        <v>41235</v>
      </c>
      <c r="M709" t="s">
        <v>378</v>
      </c>
      <c r="N709" t="s">
        <v>379</v>
      </c>
      <c r="O709">
        <v>41235</v>
      </c>
      <c r="P709" t="s">
        <v>378</v>
      </c>
      <c r="Q709" t="s">
        <v>379</v>
      </c>
      <c r="R709" t="s">
        <v>326</v>
      </c>
      <c r="S709" s="43">
        <v>-20600.1607</v>
      </c>
      <c r="U709" s="43">
        <v>22</v>
      </c>
      <c r="IF709">
        <v>41235</v>
      </c>
      <c r="IG709" t="s">
        <v>378</v>
      </c>
      <c r="IH709" t="s">
        <v>287</v>
      </c>
      <c r="IK709">
        <v>-2</v>
      </c>
      <c r="IL709" t="s">
        <v>278</v>
      </c>
      <c r="IM709" t="s">
        <v>279</v>
      </c>
      <c r="IN709" t="s">
        <v>505</v>
      </c>
      <c r="IP709" t="s">
        <v>512</v>
      </c>
    </row>
    <row r="710" spans="1:250" x14ac:dyDescent="0.35">
      <c r="A710">
        <v>16873</v>
      </c>
      <c r="B710">
        <v>-922729984</v>
      </c>
      <c r="C710">
        <v>1837</v>
      </c>
      <c r="D710" t="s">
        <v>272</v>
      </c>
      <c r="E710" t="s">
        <v>273</v>
      </c>
      <c r="F710">
        <v>7057</v>
      </c>
      <c r="G710" t="s">
        <v>290</v>
      </c>
      <c r="H710" t="s">
        <v>291</v>
      </c>
      <c r="I710">
        <v>515</v>
      </c>
      <c r="J710" t="s">
        <v>543</v>
      </c>
      <c r="K710" t="s">
        <v>544</v>
      </c>
      <c r="L710">
        <v>45709</v>
      </c>
      <c r="M710" t="s">
        <v>508</v>
      </c>
      <c r="N710" t="s">
        <v>509</v>
      </c>
      <c r="O710">
        <v>45709</v>
      </c>
      <c r="P710" t="s">
        <v>508</v>
      </c>
      <c r="Q710" t="s">
        <v>509</v>
      </c>
      <c r="R710" t="s">
        <v>326</v>
      </c>
      <c r="S710" s="43">
        <v>-65586.783299999996</v>
      </c>
      <c r="U710" s="43">
        <v>22</v>
      </c>
      <c r="IF710">
        <v>45709</v>
      </c>
      <c r="IG710" t="s">
        <v>508</v>
      </c>
      <c r="IH710" t="s">
        <v>292</v>
      </c>
      <c r="IK710">
        <v>-2</v>
      </c>
      <c r="IL710" t="s">
        <v>278</v>
      </c>
      <c r="IM710" t="s">
        <v>279</v>
      </c>
      <c r="IN710" t="s">
        <v>471</v>
      </c>
      <c r="IP710" t="s">
        <v>510</v>
      </c>
    </row>
    <row r="711" spans="1:250" x14ac:dyDescent="0.35">
      <c r="A711">
        <v>16874</v>
      </c>
      <c r="B711">
        <v>-922729984</v>
      </c>
      <c r="C711">
        <v>1837</v>
      </c>
      <c r="D711" t="s">
        <v>272</v>
      </c>
      <c r="E711" t="s">
        <v>273</v>
      </c>
      <c r="F711">
        <v>7057</v>
      </c>
      <c r="G711" t="s">
        <v>290</v>
      </c>
      <c r="H711" t="s">
        <v>291</v>
      </c>
      <c r="I711">
        <v>513</v>
      </c>
      <c r="J711" t="s">
        <v>545</v>
      </c>
      <c r="K711" t="s">
        <v>546</v>
      </c>
      <c r="L711">
        <v>45709</v>
      </c>
      <c r="M711" t="s">
        <v>508</v>
      </c>
      <c r="N711" t="s">
        <v>509</v>
      </c>
      <c r="O711">
        <v>45709</v>
      </c>
      <c r="P711" t="s">
        <v>508</v>
      </c>
      <c r="Q711" t="s">
        <v>509</v>
      </c>
      <c r="R711" t="s">
        <v>326</v>
      </c>
      <c r="S711" s="43">
        <v>-56841.78</v>
      </c>
      <c r="U711" s="43">
        <v>22</v>
      </c>
      <c r="IF711">
        <v>45709</v>
      </c>
      <c r="IG711" t="s">
        <v>508</v>
      </c>
      <c r="IH711" t="s">
        <v>292</v>
      </c>
      <c r="IK711">
        <v>-2</v>
      </c>
      <c r="IL711" t="s">
        <v>278</v>
      </c>
      <c r="IM711" t="s">
        <v>279</v>
      </c>
      <c r="IN711" t="s">
        <v>471</v>
      </c>
      <c r="IP711" t="s">
        <v>510</v>
      </c>
    </row>
    <row r="712" spans="1:250" x14ac:dyDescent="0.35">
      <c r="A712">
        <v>16875</v>
      </c>
      <c r="B712">
        <v>-922729984</v>
      </c>
      <c r="C712">
        <v>1837</v>
      </c>
      <c r="D712" t="s">
        <v>272</v>
      </c>
      <c r="E712" t="s">
        <v>273</v>
      </c>
      <c r="F712">
        <v>7057</v>
      </c>
      <c r="G712" t="s">
        <v>290</v>
      </c>
      <c r="H712" t="s">
        <v>291</v>
      </c>
      <c r="I712">
        <v>509</v>
      </c>
      <c r="J712" t="s">
        <v>547</v>
      </c>
      <c r="K712" t="s">
        <v>548</v>
      </c>
      <c r="L712">
        <v>45709</v>
      </c>
      <c r="M712" t="s">
        <v>508</v>
      </c>
      <c r="N712" t="s">
        <v>509</v>
      </c>
      <c r="O712">
        <v>45709</v>
      </c>
      <c r="P712" t="s">
        <v>508</v>
      </c>
      <c r="Q712" t="s">
        <v>509</v>
      </c>
      <c r="R712" t="s">
        <v>326</v>
      </c>
      <c r="S712" s="43">
        <v>-30634.748500000002</v>
      </c>
      <c r="U712" s="43">
        <v>22</v>
      </c>
      <c r="IF712">
        <v>45709</v>
      </c>
      <c r="IG712" t="s">
        <v>508</v>
      </c>
      <c r="IH712" t="s">
        <v>292</v>
      </c>
      <c r="IK712">
        <v>-2</v>
      </c>
      <c r="IL712" t="s">
        <v>278</v>
      </c>
      <c r="IM712" t="s">
        <v>279</v>
      </c>
      <c r="IN712" t="s">
        <v>471</v>
      </c>
      <c r="IP712" t="s">
        <v>510</v>
      </c>
    </row>
    <row r="713" spans="1:250" x14ac:dyDescent="0.35">
      <c r="A713">
        <v>16876</v>
      </c>
      <c r="B713">
        <v>-922729984</v>
      </c>
      <c r="C713">
        <v>1837</v>
      </c>
      <c r="D713" t="s">
        <v>272</v>
      </c>
      <c r="E713" t="s">
        <v>273</v>
      </c>
      <c r="F713">
        <v>7057</v>
      </c>
      <c r="G713" t="s">
        <v>290</v>
      </c>
      <c r="H713" t="s">
        <v>291</v>
      </c>
      <c r="I713">
        <v>507</v>
      </c>
      <c r="J713" t="s">
        <v>549</v>
      </c>
      <c r="K713" t="s">
        <v>550</v>
      </c>
      <c r="L713">
        <v>45709</v>
      </c>
      <c r="M713" t="s">
        <v>508</v>
      </c>
      <c r="N713" t="s">
        <v>509</v>
      </c>
      <c r="O713">
        <v>45709</v>
      </c>
      <c r="P713" t="s">
        <v>508</v>
      </c>
      <c r="Q713" t="s">
        <v>509</v>
      </c>
      <c r="R713" t="s">
        <v>326</v>
      </c>
      <c r="S713" s="43">
        <v>-34423.300000000003</v>
      </c>
      <c r="U713" s="43">
        <v>22</v>
      </c>
      <c r="IF713">
        <v>45709</v>
      </c>
      <c r="IG713" t="s">
        <v>508</v>
      </c>
      <c r="IH713" t="s">
        <v>292</v>
      </c>
      <c r="IK713">
        <v>-2</v>
      </c>
      <c r="IL713" t="s">
        <v>278</v>
      </c>
      <c r="IM713" t="s">
        <v>279</v>
      </c>
      <c r="IN713" t="s">
        <v>471</v>
      </c>
      <c r="IP713" t="s">
        <v>510</v>
      </c>
    </row>
    <row r="714" spans="1:250" x14ac:dyDescent="0.35">
      <c r="A714">
        <v>16877</v>
      </c>
      <c r="B714">
        <v>-922729984</v>
      </c>
      <c r="C714">
        <v>1837</v>
      </c>
      <c r="D714" t="s">
        <v>272</v>
      </c>
      <c r="E714" t="s">
        <v>273</v>
      </c>
      <c r="F714">
        <v>1848</v>
      </c>
      <c r="G714" t="s">
        <v>285</v>
      </c>
      <c r="H714" t="s">
        <v>273</v>
      </c>
      <c r="I714">
        <v>528</v>
      </c>
      <c r="J714" t="s">
        <v>531</v>
      </c>
      <c r="K714" t="s">
        <v>532</v>
      </c>
      <c r="L714">
        <v>41235</v>
      </c>
      <c r="M714" t="s">
        <v>378</v>
      </c>
      <c r="N714" t="s">
        <v>379</v>
      </c>
      <c r="O714">
        <v>41235</v>
      </c>
      <c r="P714" t="s">
        <v>378</v>
      </c>
      <c r="Q714" t="s">
        <v>379</v>
      </c>
      <c r="R714" t="s">
        <v>326</v>
      </c>
      <c r="S714" s="43">
        <v>-23031.37</v>
      </c>
      <c r="U714" s="43">
        <v>22</v>
      </c>
      <c r="IF714">
        <v>41235</v>
      </c>
      <c r="IG714" t="s">
        <v>378</v>
      </c>
      <c r="IH714" t="s">
        <v>287</v>
      </c>
      <c r="IK714">
        <v>-2</v>
      </c>
      <c r="IL714" t="s">
        <v>278</v>
      </c>
      <c r="IM714" t="s">
        <v>279</v>
      </c>
      <c r="IN714" t="s">
        <v>505</v>
      </c>
      <c r="IP714" t="s">
        <v>512</v>
      </c>
    </row>
    <row r="715" spans="1:250" x14ac:dyDescent="0.35">
      <c r="A715">
        <v>16878</v>
      </c>
      <c r="B715">
        <v>-922729984</v>
      </c>
      <c r="C715">
        <v>1837</v>
      </c>
      <c r="D715" t="s">
        <v>272</v>
      </c>
      <c r="E715" t="s">
        <v>273</v>
      </c>
      <c r="F715">
        <v>1848</v>
      </c>
      <c r="G715" t="s">
        <v>285</v>
      </c>
      <c r="H715" t="s">
        <v>273</v>
      </c>
      <c r="I715">
        <v>527</v>
      </c>
      <c r="J715" t="s">
        <v>535</v>
      </c>
      <c r="K715" t="s">
        <v>536</v>
      </c>
      <c r="L715">
        <v>41235</v>
      </c>
      <c r="M715" t="s">
        <v>378</v>
      </c>
      <c r="N715" t="s">
        <v>379</v>
      </c>
      <c r="O715">
        <v>41235</v>
      </c>
      <c r="P715" t="s">
        <v>378</v>
      </c>
      <c r="Q715" t="s">
        <v>379</v>
      </c>
      <c r="R715" t="s">
        <v>326</v>
      </c>
      <c r="S715" s="43">
        <v>-16322.12</v>
      </c>
      <c r="U715" s="43">
        <v>22</v>
      </c>
      <c r="IF715">
        <v>41235</v>
      </c>
      <c r="IG715" t="s">
        <v>378</v>
      </c>
      <c r="IH715" t="s">
        <v>287</v>
      </c>
      <c r="IK715">
        <v>-2</v>
      </c>
      <c r="IL715" t="s">
        <v>278</v>
      </c>
      <c r="IM715" t="s">
        <v>279</v>
      </c>
      <c r="IN715" t="s">
        <v>505</v>
      </c>
      <c r="IP715" t="s">
        <v>512</v>
      </c>
    </row>
    <row r="716" spans="1:250" x14ac:dyDescent="0.35">
      <c r="A716">
        <v>16879</v>
      </c>
      <c r="B716">
        <v>-922729984</v>
      </c>
      <c r="C716">
        <v>1837</v>
      </c>
      <c r="D716" t="s">
        <v>272</v>
      </c>
      <c r="E716" t="s">
        <v>273</v>
      </c>
      <c r="F716">
        <v>7057</v>
      </c>
      <c r="G716" t="s">
        <v>290</v>
      </c>
      <c r="H716" t="s">
        <v>291</v>
      </c>
      <c r="I716">
        <v>507</v>
      </c>
      <c r="J716" t="s">
        <v>549</v>
      </c>
      <c r="K716" t="s">
        <v>550</v>
      </c>
      <c r="L716">
        <v>49627</v>
      </c>
      <c r="M716" t="s">
        <v>514</v>
      </c>
      <c r="N716" t="s">
        <v>515</v>
      </c>
      <c r="O716">
        <v>49627</v>
      </c>
      <c r="P716" t="s">
        <v>514</v>
      </c>
      <c r="Q716" t="s">
        <v>515</v>
      </c>
      <c r="R716" t="s">
        <v>326</v>
      </c>
      <c r="S716" s="43">
        <v>-5578.99</v>
      </c>
      <c r="U716" s="43">
        <v>22</v>
      </c>
      <c r="IF716">
        <v>49627</v>
      </c>
      <c r="IG716" t="s">
        <v>514</v>
      </c>
      <c r="IH716" t="s">
        <v>292</v>
      </c>
      <c r="IK716">
        <v>-2</v>
      </c>
      <c r="IL716" t="s">
        <v>278</v>
      </c>
      <c r="IM716" t="s">
        <v>279</v>
      </c>
      <c r="IN716" t="s">
        <v>471</v>
      </c>
      <c r="IP716" t="s">
        <v>514</v>
      </c>
    </row>
    <row r="717" spans="1:250" x14ac:dyDescent="0.35">
      <c r="A717">
        <v>16880</v>
      </c>
      <c r="B717">
        <v>-922729984</v>
      </c>
      <c r="C717">
        <v>1837</v>
      </c>
      <c r="D717" t="s">
        <v>272</v>
      </c>
      <c r="E717" t="s">
        <v>273</v>
      </c>
      <c r="F717">
        <v>7057</v>
      </c>
      <c r="G717" t="s">
        <v>290</v>
      </c>
      <c r="H717" t="s">
        <v>291</v>
      </c>
      <c r="I717">
        <v>528</v>
      </c>
      <c r="J717" t="s">
        <v>531</v>
      </c>
      <c r="K717" t="s">
        <v>532</v>
      </c>
      <c r="L717">
        <v>45709</v>
      </c>
      <c r="M717" t="s">
        <v>508</v>
      </c>
      <c r="N717" t="s">
        <v>509</v>
      </c>
      <c r="O717">
        <v>45709</v>
      </c>
      <c r="P717" t="s">
        <v>508</v>
      </c>
      <c r="Q717" t="s">
        <v>509</v>
      </c>
      <c r="R717" t="s">
        <v>326</v>
      </c>
      <c r="S717" s="43">
        <v>-48696.78</v>
      </c>
      <c r="U717" s="43">
        <v>22</v>
      </c>
      <c r="IF717">
        <v>45709</v>
      </c>
      <c r="IG717" t="s">
        <v>508</v>
      </c>
      <c r="IH717" t="s">
        <v>292</v>
      </c>
      <c r="IK717">
        <v>-2</v>
      </c>
      <c r="IL717" t="s">
        <v>278</v>
      </c>
      <c r="IM717" t="s">
        <v>279</v>
      </c>
      <c r="IN717" t="s">
        <v>471</v>
      </c>
      <c r="IP717" t="s">
        <v>510</v>
      </c>
    </row>
    <row r="718" spans="1:250" x14ac:dyDescent="0.35">
      <c r="A718">
        <v>16881</v>
      </c>
      <c r="B718">
        <v>-922729984</v>
      </c>
      <c r="C718">
        <v>1837</v>
      </c>
      <c r="D718" t="s">
        <v>272</v>
      </c>
      <c r="E718" t="s">
        <v>273</v>
      </c>
      <c r="F718">
        <v>7057</v>
      </c>
      <c r="G718" t="s">
        <v>290</v>
      </c>
      <c r="H718" t="s">
        <v>291</v>
      </c>
      <c r="I718">
        <v>527</v>
      </c>
      <c r="J718" t="s">
        <v>535</v>
      </c>
      <c r="K718" t="s">
        <v>536</v>
      </c>
      <c r="L718">
        <v>45709</v>
      </c>
      <c r="M718" t="s">
        <v>508</v>
      </c>
      <c r="N718" t="s">
        <v>509</v>
      </c>
      <c r="O718">
        <v>45709</v>
      </c>
      <c r="P718" t="s">
        <v>508</v>
      </c>
      <c r="Q718" t="s">
        <v>509</v>
      </c>
      <c r="R718" t="s">
        <v>326</v>
      </c>
      <c r="S718" s="43">
        <v>-34087.75</v>
      </c>
      <c r="U718" s="43">
        <v>22</v>
      </c>
      <c r="IF718">
        <v>45709</v>
      </c>
      <c r="IG718" t="s">
        <v>508</v>
      </c>
      <c r="IH718" t="s">
        <v>292</v>
      </c>
      <c r="IK718">
        <v>-2</v>
      </c>
      <c r="IL718" t="s">
        <v>278</v>
      </c>
      <c r="IM718" t="s">
        <v>279</v>
      </c>
      <c r="IN718" t="s">
        <v>471</v>
      </c>
      <c r="IP718" t="s">
        <v>510</v>
      </c>
    </row>
    <row r="719" spans="1:250" x14ac:dyDescent="0.35">
      <c r="A719">
        <v>16882</v>
      </c>
      <c r="B719">
        <v>-922729984</v>
      </c>
      <c r="C719">
        <v>1837</v>
      </c>
      <c r="D719" t="s">
        <v>272</v>
      </c>
      <c r="E719" t="s">
        <v>273</v>
      </c>
      <c r="F719">
        <v>7057</v>
      </c>
      <c r="G719" t="s">
        <v>290</v>
      </c>
      <c r="H719" t="s">
        <v>291</v>
      </c>
      <c r="I719">
        <v>523</v>
      </c>
      <c r="J719" t="s">
        <v>537</v>
      </c>
      <c r="K719" t="s">
        <v>538</v>
      </c>
      <c r="L719">
        <v>45709</v>
      </c>
      <c r="M719" t="s">
        <v>508</v>
      </c>
      <c r="N719" t="s">
        <v>509</v>
      </c>
      <c r="O719">
        <v>45709</v>
      </c>
      <c r="P719" t="s">
        <v>508</v>
      </c>
      <c r="Q719" t="s">
        <v>509</v>
      </c>
      <c r="R719" t="s">
        <v>326</v>
      </c>
      <c r="S719" s="43">
        <v>-63820.99</v>
      </c>
      <c r="U719" s="43">
        <v>22</v>
      </c>
      <c r="IF719">
        <v>45709</v>
      </c>
      <c r="IG719" t="s">
        <v>508</v>
      </c>
      <c r="IH719" t="s">
        <v>292</v>
      </c>
      <c r="IK719">
        <v>-2</v>
      </c>
      <c r="IL719" t="s">
        <v>278</v>
      </c>
      <c r="IM719" t="s">
        <v>279</v>
      </c>
      <c r="IN719" t="s">
        <v>471</v>
      </c>
      <c r="IP719" t="s">
        <v>510</v>
      </c>
    </row>
    <row r="720" spans="1:250" x14ac:dyDescent="0.35">
      <c r="A720">
        <v>16883</v>
      </c>
      <c r="B720">
        <v>-922729984</v>
      </c>
      <c r="C720">
        <v>1837</v>
      </c>
      <c r="D720" t="s">
        <v>272</v>
      </c>
      <c r="E720" t="s">
        <v>273</v>
      </c>
      <c r="F720">
        <v>7057</v>
      </c>
      <c r="G720" t="s">
        <v>290</v>
      </c>
      <c r="H720" t="s">
        <v>291</v>
      </c>
      <c r="I720">
        <v>521</v>
      </c>
      <c r="J720" t="s">
        <v>539</v>
      </c>
      <c r="K720" t="s">
        <v>540</v>
      </c>
      <c r="L720">
        <v>45709</v>
      </c>
      <c r="M720" t="s">
        <v>508</v>
      </c>
      <c r="N720" t="s">
        <v>509</v>
      </c>
      <c r="O720">
        <v>45709</v>
      </c>
      <c r="P720" t="s">
        <v>508</v>
      </c>
      <c r="Q720" t="s">
        <v>509</v>
      </c>
      <c r="R720" t="s">
        <v>326</v>
      </c>
      <c r="S720" s="43">
        <v>-31912.31</v>
      </c>
      <c r="U720" s="43">
        <v>22</v>
      </c>
      <c r="IF720">
        <v>45709</v>
      </c>
      <c r="IG720" t="s">
        <v>508</v>
      </c>
      <c r="IH720" t="s">
        <v>292</v>
      </c>
      <c r="IK720">
        <v>-2</v>
      </c>
      <c r="IL720" t="s">
        <v>278</v>
      </c>
      <c r="IM720" t="s">
        <v>279</v>
      </c>
      <c r="IN720" t="s">
        <v>471</v>
      </c>
      <c r="IP720" t="s">
        <v>510</v>
      </c>
    </row>
    <row r="721" spans="1:250" x14ac:dyDescent="0.35">
      <c r="A721">
        <v>16884</v>
      </c>
      <c r="B721">
        <v>-922729984</v>
      </c>
      <c r="C721">
        <v>1837</v>
      </c>
      <c r="D721" t="s">
        <v>272</v>
      </c>
      <c r="E721" t="s">
        <v>273</v>
      </c>
      <c r="F721">
        <v>7057</v>
      </c>
      <c r="G721" t="s">
        <v>290</v>
      </c>
      <c r="H721" t="s">
        <v>291</v>
      </c>
      <c r="I721">
        <v>519</v>
      </c>
      <c r="J721" t="s">
        <v>541</v>
      </c>
      <c r="K721" t="s">
        <v>542</v>
      </c>
      <c r="L721">
        <v>45709</v>
      </c>
      <c r="M721" t="s">
        <v>508</v>
      </c>
      <c r="N721" t="s">
        <v>509</v>
      </c>
      <c r="O721">
        <v>45709</v>
      </c>
      <c r="P721" t="s">
        <v>508</v>
      </c>
      <c r="Q721" t="s">
        <v>509</v>
      </c>
      <c r="R721" t="s">
        <v>326</v>
      </c>
      <c r="S721" s="43">
        <v>-31912.32</v>
      </c>
      <c r="U721" s="43">
        <v>22</v>
      </c>
      <c r="IF721">
        <v>45709</v>
      </c>
      <c r="IG721" t="s">
        <v>508</v>
      </c>
      <c r="IH721" t="s">
        <v>292</v>
      </c>
      <c r="IK721">
        <v>-2</v>
      </c>
      <c r="IL721" t="s">
        <v>278</v>
      </c>
      <c r="IM721" t="s">
        <v>279</v>
      </c>
      <c r="IN721" t="s">
        <v>471</v>
      </c>
      <c r="IP721" t="s">
        <v>510</v>
      </c>
    </row>
    <row r="722" spans="1:250" x14ac:dyDescent="0.35">
      <c r="A722">
        <v>16885</v>
      </c>
      <c r="B722">
        <v>-922729984</v>
      </c>
      <c r="C722">
        <v>1837</v>
      </c>
      <c r="D722" t="s">
        <v>272</v>
      </c>
      <c r="E722" t="s">
        <v>273</v>
      </c>
      <c r="F722">
        <v>7057</v>
      </c>
      <c r="G722" t="s">
        <v>290</v>
      </c>
      <c r="H722" t="s">
        <v>291</v>
      </c>
      <c r="I722">
        <v>523</v>
      </c>
      <c r="J722" t="s">
        <v>537</v>
      </c>
      <c r="K722" t="s">
        <v>538</v>
      </c>
      <c r="L722">
        <v>49627</v>
      </c>
      <c r="M722" t="s">
        <v>514</v>
      </c>
      <c r="N722" t="s">
        <v>515</v>
      </c>
      <c r="O722">
        <v>49627</v>
      </c>
      <c r="P722" t="s">
        <v>514</v>
      </c>
      <c r="Q722" t="s">
        <v>515</v>
      </c>
      <c r="R722" t="s">
        <v>326</v>
      </c>
      <c r="S722" s="43">
        <v>-8915.4441000000006</v>
      </c>
      <c r="U722" s="43">
        <v>22</v>
      </c>
      <c r="IF722">
        <v>49627</v>
      </c>
      <c r="IG722" t="s">
        <v>514</v>
      </c>
      <c r="IH722" t="s">
        <v>292</v>
      </c>
      <c r="IK722">
        <v>-2</v>
      </c>
      <c r="IL722" t="s">
        <v>278</v>
      </c>
      <c r="IM722" t="s">
        <v>279</v>
      </c>
      <c r="IN722" t="s">
        <v>471</v>
      </c>
      <c r="IP722" t="s">
        <v>514</v>
      </c>
    </row>
    <row r="723" spans="1:250" x14ac:dyDescent="0.35">
      <c r="A723">
        <v>16886</v>
      </c>
      <c r="B723">
        <v>-922729984</v>
      </c>
      <c r="C723">
        <v>1837</v>
      </c>
      <c r="D723" t="s">
        <v>272</v>
      </c>
      <c r="E723" t="s">
        <v>273</v>
      </c>
      <c r="F723">
        <v>7057</v>
      </c>
      <c r="G723" t="s">
        <v>290</v>
      </c>
      <c r="H723" t="s">
        <v>291</v>
      </c>
      <c r="I723">
        <v>521</v>
      </c>
      <c r="J723" t="s">
        <v>539</v>
      </c>
      <c r="K723" t="s">
        <v>540</v>
      </c>
      <c r="L723">
        <v>49627</v>
      </c>
      <c r="M723" t="s">
        <v>514</v>
      </c>
      <c r="N723" t="s">
        <v>515</v>
      </c>
      <c r="O723">
        <v>49627</v>
      </c>
      <c r="P723" t="s">
        <v>514</v>
      </c>
      <c r="Q723" t="s">
        <v>515</v>
      </c>
      <c r="R723" t="s">
        <v>326</v>
      </c>
      <c r="S723" s="43">
        <v>-4457.97</v>
      </c>
      <c r="U723" s="43">
        <v>22</v>
      </c>
      <c r="IF723">
        <v>49627</v>
      </c>
      <c r="IG723" t="s">
        <v>514</v>
      </c>
      <c r="IH723" t="s">
        <v>292</v>
      </c>
      <c r="IK723">
        <v>-2</v>
      </c>
      <c r="IL723" t="s">
        <v>278</v>
      </c>
      <c r="IM723" t="s">
        <v>279</v>
      </c>
      <c r="IN723" t="s">
        <v>471</v>
      </c>
      <c r="IP723" t="s">
        <v>514</v>
      </c>
    </row>
    <row r="724" spans="1:250" x14ac:dyDescent="0.35">
      <c r="A724">
        <v>16887</v>
      </c>
      <c r="B724">
        <v>-922729984</v>
      </c>
      <c r="C724">
        <v>1837</v>
      </c>
      <c r="D724" t="s">
        <v>272</v>
      </c>
      <c r="E724" t="s">
        <v>273</v>
      </c>
      <c r="F724">
        <v>7057</v>
      </c>
      <c r="G724" t="s">
        <v>290</v>
      </c>
      <c r="H724" t="s">
        <v>291</v>
      </c>
      <c r="I724">
        <v>519</v>
      </c>
      <c r="J724" t="s">
        <v>541</v>
      </c>
      <c r="K724" t="s">
        <v>542</v>
      </c>
      <c r="L724">
        <v>49627</v>
      </c>
      <c r="M724" t="s">
        <v>514</v>
      </c>
      <c r="N724" t="s">
        <v>515</v>
      </c>
      <c r="O724">
        <v>49627</v>
      </c>
      <c r="P724" t="s">
        <v>514</v>
      </c>
      <c r="Q724" t="s">
        <v>515</v>
      </c>
      <c r="R724" t="s">
        <v>326</v>
      </c>
      <c r="S724" s="43">
        <v>-1862.7</v>
      </c>
      <c r="U724" s="43">
        <v>22</v>
      </c>
      <c r="IF724">
        <v>49627</v>
      </c>
      <c r="IG724" t="s">
        <v>514</v>
      </c>
      <c r="IH724" t="s">
        <v>292</v>
      </c>
      <c r="IK724">
        <v>-2</v>
      </c>
      <c r="IL724" t="s">
        <v>278</v>
      </c>
      <c r="IM724" t="s">
        <v>279</v>
      </c>
      <c r="IN724" t="s">
        <v>471</v>
      </c>
      <c r="IP724" t="s">
        <v>514</v>
      </c>
    </row>
    <row r="725" spans="1:250" x14ac:dyDescent="0.35">
      <c r="A725">
        <v>16888</v>
      </c>
      <c r="B725">
        <v>-922729984</v>
      </c>
      <c r="C725">
        <v>1837</v>
      </c>
      <c r="D725" t="s">
        <v>272</v>
      </c>
      <c r="E725" t="s">
        <v>273</v>
      </c>
      <c r="F725">
        <v>7057</v>
      </c>
      <c r="G725" t="s">
        <v>290</v>
      </c>
      <c r="H725" t="s">
        <v>291</v>
      </c>
      <c r="I725">
        <v>515</v>
      </c>
      <c r="J725" t="s">
        <v>543</v>
      </c>
      <c r="K725" t="s">
        <v>544</v>
      </c>
      <c r="L725">
        <v>49627</v>
      </c>
      <c r="M725" t="s">
        <v>514</v>
      </c>
      <c r="N725" t="s">
        <v>515</v>
      </c>
      <c r="O725">
        <v>49627</v>
      </c>
      <c r="P725" t="s">
        <v>514</v>
      </c>
      <c r="Q725" t="s">
        <v>515</v>
      </c>
      <c r="R725" t="s">
        <v>326</v>
      </c>
      <c r="S725" s="43">
        <v>-3991.4881</v>
      </c>
      <c r="U725" s="43">
        <v>22</v>
      </c>
      <c r="IF725">
        <v>49627</v>
      </c>
      <c r="IG725" t="s">
        <v>514</v>
      </c>
      <c r="IH725" t="s">
        <v>292</v>
      </c>
      <c r="IK725">
        <v>-2</v>
      </c>
      <c r="IL725" t="s">
        <v>278</v>
      </c>
      <c r="IM725" t="s">
        <v>279</v>
      </c>
      <c r="IN725" t="s">
        <v>471</v>
      </c>
      <c r="IP725" t="s">
        <v>514</v>
      </c>
    </row>
    <row r="726" spans="1:250" x14ac:dyDescent="0.35">
      <c r="A726">
        <v>16889</v>
      </c>
      <c r="B726">
        <v>-922729984</v>
      </c>
      <c r="C726">
        <v>1837</v>
      </c>
      <c r="D726" t="s">
        <v>272</v>
      </c>
      <c r="E726" t="s">
        <v>273</v>
      </c>
      <c r="F726">
        <v>7057</v>
      </c>
      <c r="G726" t="s">
        <v>290</v>
      </c>
      <c r="H726" t="s">
        <v>291</v>
      </c>
      <c r="I726">
        <v>513</v>
      </c>
      <c r="J726" t="s">
        <v>545</v>
      </c>
      <c r="K726" t="s">
        <v>546</v>
      </c>
      <c r="L726">
        <v>49627</v>
      </c>
      <c r="M726" t="s">
        <v>514</v>
      </c>
      <c r="N726" t="s">
        <v>515</v>
      </c>
      <c r="O726">
        <v>49627</v>
      </c>
      <c r="P726" t="s">
        <v>514</v>
      </c>
      <c r="Q726" t="s">
        <v>515</v>
      </c>
      <c r="R726" t="s">
        <v>326</v>
      </c>
      <c r="S726" s="43">
        <v>-3459.3</v>
      </c>
      <c r="U726" s="43">
        <v>22</v>
      </c>
      <c r="IF726">
        <v>49627</v>
      </c>
      <c r="IG726" t="s">
        <v>514</v>
      </c>
      <c r="IH726" t="s">
        <v>292</v>
      </c>
      <c r="IK726">
        <v>-2</v>
      </c>
      <c r="IL726" t="s">
        <v>278</v>
      </c>
      <c r="IM726" t="s">
        <v>279</v>
      </c>
      <c r="IN726" t="s">
        <v>471</v>
      </c>
      <c r="IP726" t="s">
        <v>514</v>
      </c>
    </row>
    <row r="727" spans="1:250" x14ac:dyDescent="0.35">
      <c r="A727">
        <v>16890</v>
      </c>
      <c r="B727">
        <v>-922729984</v>
      </c>
      <c r="C727">
        <v>1837</v>
      </c>
      <c r="D727" t="s">
        <v>272</v>
      </c>
      <c r="E727" t="s">
        <v>273</v>
      </c>
      <c r="F727">
        <v>7057</v>
      </c>
      <c r="G727" t="s">
        <v>290</v>
      </c>
      <c r="H727" t="s">
        <v>291</v>
      </c>
      <c r="I727">
        <v>509</v>
      </c>
      <c r="J727" t="s">
        <v>547</v>
      </c>
      <c r="K727" t="s">
        <v>548</v>
      </c>
      <c r="L727">
        <v>49627</v>
      </c>
      <c r="M727" t="s">
        <v>514</v>
      </c>
      <c r="N727" t="s">
        <v>515</v>
      </c>
      <c r="O727">
        <v>49627</v>
      </c>
      <c r="P727" t="s">
        <v>514</v>
      </c>
      <c r="Q727" t="s">
        <v>515</v>
      </c>
      <c r="R727" t="s">
        <v>326</v>
      </c>
      <c r="S727" s="43">
        <v>-1836.146</v>
      </c>
      <c r="U727" s="43">
        <v>22</v>
      </c>
      <c r="IF727">
        <v>49627</v>
      </c>
      <c r="IG727" t="s">
        <v>514</v>
      </c>
      <c r="IH727" t="s">
        <v>292</v>
      </c>
      <c r="IK727">
        <v>-2</v>
      </c>
      <c r="IL727" t="s">
        <v>278</v>
      </c>
      <c r="IM727" t="s">
        <v>279</v>
      </c>
      <c r="IN727" t="s">
        <v>471</v>
      </c>
      <c r="IP727" t="s">
        <v>514</v>
      </c>
    </row>
    <row r="728" spans="1:250" x14ac:dyDescent="0.35">
      <c r="A728">
        <v>16891</v>
      </c>
      <c r="B728">
        <v>-922729984</v>
      </c>
      <c r="C728">
        <v>1837</v>
      </c>
      <c r="D728" t="s">
        <v>272</v>
      </c>
      <c r="E728" t="s">
        <v>273</v>
      </c>
      <c r="F728">
        <v>9695</v>
      </c>
      <c r="G728" t="s">
        <v>280</v>
      </c>
      <c r="H728" t="s">
        <v>281</v>
      </c>
      <c r="I728">
        <v>515</v>
      </c>
      <c r="J728" t="s">
        <v>543</v>
      </c>
      <c r="K728" t="s">
        <v>544</v>
      </c>
      <c r="L728">
        <v>61310</v>
      </c>
      <c r="M728" t="s">
        <v>521</v>
      </c>
      <c r="N728" t="s">
        <v>522</v>
      </c>
      <c r="O728">
        <v>61310</v>
      </c>
      <c r="P728" t="s">
        <v>521</v>
      </c>
      <c r="Q728" t="s">
        <v>522</v>
      </c>
      <c r="R728" t="s">
        <v>326</v>
      </c>
      <c r="S728" s="43">
        <v>-2227.9041999999999</v>
      </c>
      <c r="U728" s="43">
        <v>22</v>
      </c>
      <c r="IF728">
        <v>61310</v>
      </c>
      <c r="IG728" t="s">
        <v>521</v>
      </c>
      <c r="IH728" t="s">
        <v>284</v>
      </c>
      <c r="IK728">
        <v>-2</v>
      </c>
      <c r="IL728" t="s">
        <v>278</v>
      </c>
      <c r="IM728" t="s">
        <v>279</v>
      </c>
      <c r="IN728" t="s">
        <v>466</v>
      </c>
      <c r="IP728" t="s">
        <v>521</v>
      </c>
    </row>
    <row r="729" spans="1:250" x14ac:dyDescent="0.35">
      <c r="A729">
        <v>16892</v>
      </c>
      <c r="B729">
        <v>-922729984</v>
      </c>
      <c r="C729">
        <v>1837</v>
      </c>
      <c r="D729" t="s">
        <v>272</v>
      </c>
      <c r="E729" t="s">
        <v>273</v>
      </c>
      <c r="F729">
        <v>9695</v>
      </c>
      <c r="G729" t="s">
        <v>280</v>
      </c>
      <c r="H729" t="s">
        <v>281</v>
      </c>
      <c r="I729">
        <v>513</v>
      </c>
      <c r="J729" t="s">
        <v>545</v>
      </c>
      <c r="K729" t="s">
        <v>546</v>
      </c>
      <c r="L729">
        <v>61310</v>
      </c>
      <c r="M729" t="s">
        <v>521</v>
      </c>
      <c r="N729" t="s">
        <v>522</v>
      </c>
      <c r="O729">
        <v>61310</v>
      </c>
      <c r="P729" t="s">
        <v>521</v>
      </c>
      <c r="Q729" t="s">
        <v>522</v>
      </c>
      <c r="R729" t="s">
        <v>326</v>
      </c>
      <c r="S729" s="43">
        <v>-1930.85</v>
      </c>
      <c r="U729" s="43">
        <v>22</v>
      </c>
      <c r="IF729">
        <v>61310</v>
      </c>
      <c r="IG729" t="s">
        <v>521</v>
      </c>
      <c r="IH729" t="s">
        <v>284</v>
      </c>
      <c r="IK729">
        <v>-2</v>
      </c>
      <c r="IL729" t="s">
        <v>278</v>
      </c>
      <c r="IM729" t="s">
        <v>279</v>
      </c>
      <c r="IN729" t="s">
        <v>466</v>
      </c>
      <c r="IP729" t="s">
        <v>521</v>
      </c>
    </row>
    <row r="730" spans="1:250" x14ac:dyDescent="0.35">
      <c r="A730">
        <v>16893</v>
      </c>
      <c r="B730">
        <v>-922729984</v>
      </c>
      <c r="C730">
        <v>1837</v>
      </c>
      <c r="D730" t="s">
        <v>272</v>
      </c>
      <c r="E730" t="s">
        <v>273</v>
      </c>
      <c r="F730">
        <v>9695</v>
      </c>
      <c r="G730" t="s">
        <v>280</v>
      </c>
      <c r="H730" t="s">
        <v>281</v>
      </c>
      <c r="I730">
        <v>509</v>
      </c>
      <c r="J730" t="s">
        <v>547</v>
      </c>
      <c r="K730" t="s">
        <v>548</v>
      </c>
      <c r="L730">
        <v>61310</v>
      </c>
      <c r="M730" t="s">
        <v>521</v>
      </c>
      <c r="N730" t="s">
        <v>522</v>
      </c>
      <c r="O730">
        <v>61310</v>
      </c>
      <c r="P730" t="s">
        <v>521</v>
      </c>
      <c r="Q730" t="s">
        <v>522</v>
      </c>
      <c r="R730" t="s">
        <v>326</v>
      </c>
      <c r="S730" s="43">
        <v>-1033.69</v>
      </c>
      <c r="U730" s="43">
        <v>22</v>
      </c>
      <c r="IF730">
        <v>61310</v>
      </c>
      <c r="IG730" t="s">
        <v>521</v>
      </c>
      <c r="IH730" t="s">
        <v>284</v>
      </c>
      <c r="IK730">
        <v>-2</v>
      </c>
      <c r="IL730" t="s">
        <v>278</v>
      </c>
      <c r="IM730" t="s">
        <v>279</v>
      </c>
      <c r="IN730" t="s">
        <v>466</v>
      </c>
      <c r="IP730" t="s">
        <v>521</v>
      </c>
    </row>
    <row r="731" spans="1:250" x14ac:dyDescent="0.35">
      <c r="A731">
        <v>16894</v>
      </c>
      <c r="B731">
        <v>-922729984</v>
      </c>
      <c r="C731">
        <v>1837</v>
      </c>
      <c r="D731" t="s">
        <v>272</v>
      </c>
      <c r="E731" t="s">
        <v>273</v>
      </c>
      <c r="F731">
        <v>9695</v>
      </c>
      <c r="G731" t="s">
        <v>280</v>
      </c>
      <c r="H731" t="s">
        <v>281</v>
      </c>
      <c r="I731">
        <v>507</v>
      </c>
      <c r="J731" t="s">
        <v>549</v>
      </c>
      <c r="K731" t="s">
        <v>550</v>
      </c>
      <c r="L731">
        <v>61310</v>
      </c>
      <c r="M731" t="s">
        <v>521</v>
      </c>
      <c r="N731" t="s">
        <v>522</v>
      </c>
      <c r="O731">
        <v>61310</v>
      </c>
      <c r="P731" t="s">
        <v>521</v>
      </c>
      <c r="Q731" t="s">
        <v>522</v>
      </c>
      <c r="R731" t="s">
        <v>326</v>
      </c>
      <c r="S731" s="43">
        <v>-1624.39</v>
      </c>
      <c r="U731" s="43">
        <v>22</v>
      </c>
      <c r="IF731">
        <v>61310</v>
      </c>
      <c r="IG731" t="s">
        <v>521</v>
      </c>
      <c r="IH731" t="s">
        <v>284</v>
      </c>
      <c r="IK731">
        <v>-2</v>
      </c>
      <c r="IL731" t="s">
        <v>278</v>
      </c>
      <c r="IM731" t="s">
        <v>279</v>
      </c>
      <c r="IN731" t="s">
        <v>466</v>
      </c>
      <c r="IP731" t="s">
        <v>521</v>
      </c>
    </row>
    <row r="732" spans="1:250" x14ac:dyDescent="0.35">
      <c r="A732">
        <v>16895</v>
      </c>
      <c r="B732">
        <v>-922729984</v>
      </c>
      <c r="C732">
        <v>1837</v>
      </c>
      <c r="D732" t="s">
        <v>272</v>
      </c>
      <c r="E732" t="s">
        <v>273</v>
      </c>
      <c r="F732">
        <v>7057</v>
      </c>
      <c r="G732" t="s">
        <v>290</v>
      </c>
      <c r="H732" t="s">
        <v>291</v>
      </c>
      <c r="I732">
        <v>528</v>
      </c>
      <c r="J732" t="s">
        <v>531</v>
      </c>
      <c r="K732" t="s">
        <v>532</v>
      </c>
      <c r="L732">
        <v>49627</v>
      </c>
      <c r="M732" t="s">
        <v>514</v>
      </c>
      <c r="N732" t="s">
        <v>515</v>
      </c>
      <c r="O732">
        <v>49627</v>
      </c>
      <c r="P732" t="s">
        <v>514</v>
      </c>
      <c r="Q732" t="s">
        <v>515</v>
      </c>
      <c r="R732" t="s">
        <v>326</v>
      </c>
      <c r="S732" s="43">
        <v>-6368.52</v>
      </c>
      <c r="U732" s="43">
        <v>22</v>
      </c>
      <c r="IF732">
        <v>49627</v>
      </c>
      <c r="IG732" t="s">
        <v>514</v>
      </c>
      <c r="IH732" t="s">
        <v>292</v>
      </c>
      <c r="IK732">
        <v>-2</v>
      </c>
      <c r="IL732" t="s">
        <v>278</v>
      </c>
      <c r="IM732" t="s">
        <v>279</v>
      </c>
      <c r="IN732" t="s">
        <v>471</v>
      </c>
      <c r="IP732" t="s">
        <v>514</v>
      </c>
    </row>
    <row r="733" spans="1:250" x14ac:dyDescent="0.35">
      <c r="A733">
        <v>16896</v>
      </c>
      <c r="B733">
        <v>-922729984</v>
      </c>
      <c r="C733">
        <v>1837</v>
      </c>
      <c r="D733" t="s">
        <v>272</v>
      </c>
      <c r="E733" t="s">
        <v>273</v>
      </c>
      <c r="F733">
        <v>7057</v>
      </c>
      <c r="G733" t="s">
        <v>290</v>
      </c>
      <c r="H733" t="s">
        <v>291</v>
      </c>
      <c r="I733">
        <v>527</v>
      </c>
      <c r="J733" t="s">
        <v>535</v>
      </c>
      <c r="K733" t="s">
        <v>536</v>
      </c>
      <c r="L733">
        <v>49627</v>
      </c>
      <c r="M733" t="s">
        <v>514</v>
      </c>
      <c r="N733" t="s">
        <v>515</v>
      </c>
      <c r="O733">
        <v>49627</v>
      </c>
      <c r="P733" t="s">
        <v>514</v>
      </c>
      <c r="Q733" t="s">
        <v>515</v>
      </c>
      <c r="R733" t="s">
        <v>326</v>
      </c>
      <c r="S733" s="43">
        <v>-4457.96</v>
      </c>
      <c r="U733" s="43">
        <v>22</v>
      </c>
      <c r="IF733">
        <v>49627</v>
      </c>
      <c r="IG733" t="s">
        <v>514</v>
      </c>
      <c r="IH733" t="s">
        <v>292</v>
      </c>
      <c r="IK733">
        <v>-2</v>
      </c>
      <c r="IL733" t="s">
        <v>278</v>
      </c>
      <c r="IM733" t="s">
        <v>279</v>
      </c>
      <c r="IN733" t="s">
        <v>471</v>
      </c>
      <c r="IP733" t="s">
        <v>514</v>
      </c>
    </row>
    <row r="734" spans="1:250" x14ac:dyDescent="0.35">
      <c r="A734">
        <v>16897</v>
      </c>
      <c r="B734">
        <v>-922729984</v>
      </c>
      <c r="C734">
        <v>1837</v>
      </c>
      <c r="D734" t="s">
        <v>272</v>
      </c>
      <c r="E734" t="s">
        <v>273</v>
      </c>
      <c r="F734">
        <v>9695</v>
      </c>
      <c r="G734" t="s">
        <v>280</v>
      </c>
      <c r="H734" t="s">
        <v>281</v>
      </c>
      <c r="I734">
        <v>507</v>
      </c>
      <c r="J734" t="s">
        <v>549</v>
      </c>
      <c r="K734" t="s">
        <v>550</v>
      </c>
      <c r="L734">
        <v>62264</v>
      </c>
      <c r="M734" t="s">
        <v>523</v>
      </c>
      <c r="N734" t="s">
        <v>524</v>
      </c>
      <c r="O734">
        <v>62264</v>
      </c>
      <c r="P734" t="s">
        <v>523</v>
      </c>
      <c r="Q734" t="s">
        <v>524</v>
      </c>
      <c r="R734" t="s">
        <v>326</v>
      </c>
      <c r="S734" s="43">
        <v>-30553.4</v>
      </c>
      <c r="U734" s="43">
        <v>22</v>
      </c>
      <c r="IF734">
        <v>62264</v>
      </c>
      <c r="IG734" t="s">
        <v>523</v>
      </c>
      <c r="IH734" t="s">
        <v>284</v>
      </c>
      <c r="IK734">
        <v>-2</v>
      </c>
      <c r="IL734" t="s">
        <v>278</v>
      </c>
      <c r="IM734" t="s">
        <v>279</v>
      </c>
      <c r="IN734" t="s">
        <v>466</v>
      </c>
      <c r="IP734" t="s">
        <v>523</v>
      </c>
    </row>
    <row r="735" spans="1:250" x14ac:dyDescent="0.35">
      <c r="A735">
        <v>16898</v>
      </c>
      <c r="B735">
        <v>-922729984</v>
      </c>
      <c r="C735">
        <v>1837</v>
      </c>
      <c r="D735" t="s">
        <v>272</v>
      </c>
      <c r="E735" t="s">
        <v>273</v>
      </c>
      <c r="F735">
        <v>9695</v>
      </c>
      <c r="G735" t="s">
        <v>280</v>
      </c>
      <c r="H735" t="s">
        <v>281</v>
      </c>
      <c r="I735">
        <v>528</v>
      </c>
      <c r="J735" t="s">
        <v>531</v>
      </c>
      <c r="K735" t="s">
        <v>532</v>
      </c>
      <c r="L735">
        <v>61310</v>
      </c>
      <c r="M735" t="s">
        <v>521</v>
      </c>
      <c r="N735" t="s">
        <v>522</v>
      </c>
      <c r="O735">
        <v>61310</v>
      </c>
      <c r="P735" t="s">
        <v>521</v>
      </c>
      <c r="Q735" t="s">
        <v>522</v>
      </c>
      <c r="R735" t="s">
        <v>326</v>
      </c>
      <c r="S735" s="43">
        <v>-2468.85</v>
      </c>
      <c r="U735" s="43">
        <v>22</v>
      </c>
      <c r="IF735">
        <v>61310</v>
      </c>
      <c r="IG735" t="s">
        <v>521</v>
      </c>
      <c r="IH735" t="s">
        <v>284</v>
      </c>
      <c r="IK735">
        <v>-2</v>
      </c>
      <c r="IL735" t="s">
        <v>278</v>
      </c>
      <c r="IM735" t="s">
        <v>279</v>
      </c>
      <c r="IN735" t="s">
        <v>466</v>
      </c>
      <c r="IP735" t="s">
        <v>521</v>
      </c>
    </row>
    <row r="736" spans="1:250" x14ac:dyDescent="0.35">
      <c r="A736">
        <v>16899</v>
      </c>
      <c r="B736">
        <v>-922729984</v>
      </c>
      <c r="C736">
        <v>1837</v>
      </c>
      <c r="D736" t="s">
        <v>272</v>
      </c>
      <c r="E736" t="s">
        <v>273</v>
      </c>
      <c r="F736">
        <v>9695</v>
      </c>
      <c r="G736" t="s">
        <v>280</v>
      </c>
      <c r="H736" t="s">
        <v>281</v>
      </c>
      <c r="I736">
        <v>527</v>
      </c>
      <c r="J736" t="s">
        <v>535</v>
      </c>
      <c r="K736" t="s">
        <v>536</v>
      </c>
      <c r="L736">
        <v>61310</v>
      </c>
      <c r="M736" t="s">
        <v>521</v>
      </c>
      <c r="N736" t="s">
        <v>522</v>
      </c>
      <c r="O736">
        <v>61310</v>
      </c>
      <c r="P736" t="s">
        <v>521</v>
      </c>
      <c r="Q736" t="s">
        <v>522</v>
      </c>
      <c r="R736" t="s">
        <v>326</v>
      </c>
      <c r="S736" s="43">
        <v>-1728.2</v>
      </c>
      <c r="U736" s="43">
        <v>22</v>
      </c>
      <c r="IF736">
        <v>61310</v>
      </c>
      <c r="IG736" t="s">
        <v>521</v>
      </c>
      <c r="IH736" t="s">
        <v>284</v>
      </c>
      <c r="IK736">
        <v>-2</v>
      </c>
      <c r="IL736" t="s">
        <v>278</v>
      </c>
      <c r="IM736" t="s">
        <v>279</v>
      </c>
      <c r="IN736" t="s">
        <v>466</v>
      </c>
      <c r="IP736" t="s">
        <v>521</v>
      </c>
    </row>
    <row r="737" spans="1:250" x14ac:dyDescent="0.35">
      <c r="A737">
        <v>16900</v>
      </c>
      <c r="B737">
        <v>-922729984</v>
      </c>
      <c r="C737">
        <v>1837</v>
      </c>
      <c r="D737" t="s">
        <v>272</v>
      </c>
      <c r="E737" t="s">
        <v>273</v>
      </c>
      <c r="F737">
        <v>9695</v>
      </c>
      <c r="G737" t="s">
        <v>280</v>
      </c>
      <c r="H737" t="s">
        <v>281</v>
      </c>
      <c r="I737">
        <v>523</v>
      </c>
      <c r="J737" t="s">
        <v>537</v>
      </c>
      <c r="K737" t="s">
        <v>538</v>
      </c>
      <c r="L737">
        <v>61310</v>
      </c>
      <c r="M737" t="s">
        <v>521</v>
      </c>
      <c r="N737" t="s">
        <v>522</v>
      </c>
      <c r="O737">
        <v>61310</v>
      </c>
      <c r="P737" t="s">
        <v>521</v>
      </c>
      <c r="Q737" t="s">
        <v>522</v>
      </c>
      <c r="R737" t="s">
        <v>326</v>
      </c>
      <c r="S737" s="43">
        <v>-3440.3382000000001</v>
      </c>
      <c r="U737" s="43">
        <v>22</v>
      </c>
      <c r="IF737">
        <v>61310</v>
      </c>
      <c r="IG737" t="s">
        <v>521</v>
      </c>
      <c r="IH737" t="s">
        <v>284</v>
      </c>
      <c r="IK737">
        <v>-2</v>
      </c>
      <c r="IL737" t="s">
        <v>278</v>
      </c>
      <c r="IM737" t="s">
        <v>279</v>
      </c>
      <c r="IN737" t="s">
        <v>466</v>
      </c>
      <c r="IP737" t="s">
        <v>521</v>
      </c>
    </row>
    <row r="738" spans="1:250" x14ac:dyDescent="0.35">
      <c r="A738">
        <v>16901</v>
      </c>
      <c r="B738">
        <v>-922729984</v>
      </c>
      <c r="C738">
        <v>1837</v>
      </c>
      <c r="D738" t="s">
        <v>272</v>
      </c>
      <c r="E738" t="s">
        <v>273</v>
      </c>
      <c r="F738">
        <v>9695</v>
      </c>
      <c r="G738" t="s">
        <v>280</v>
      </c>
      <c r="H738" t="s">
        <v>281</v>
      </c>
      <c r="I738">
        <v>521</v>
      </c>
      <c r="J738" t="s">
        <v>539</v>
      </c>
      <c r="K738" t="s">
        <v>540</v>
      </c>
      <c r="L738">
        <v>61310</v>
      </c>
      <c r="M738" t="s">
        <v>521</v>
      </c>
      <c r="N738" t="s">
        <v>522</v>
      </c>
      <c r="O738">
        <v>61310</v>
      </c>
      <c r="P738" t="s">
        <v>521</v>
      </c>
      <c r="Q738" t="s">
        <v>522</v>
      </c>
      <c r="R738" t="s">
        <v>326</v>
      </c>
      <c r="S738" s="43">
        <v>-1720.18</v>
      </c>
      <c r="U738" s="43">
        <v>22</v>
      </c>
      <c r="IF738">
        <v>61310</v>
      </c>
      <c r="IG738" t="s">
        <v>521</v>
      </c>
      <c r="IH738" t="s">
        <v>284</v>
      </c>
      <c r="IK738">
        <v>-2</v>
      </c>
      <c r="IL738" t="s">
        <v>278</v>
      </c>
      <c r="IM738" t="s">
        <v>279</v>
      </c>
      <c r="IN738" t="s">
        <v>466</v>
      </c>
      <c r="IP738" t="s">
        <v>521</v>
      </c>
    </row>
    <row r="739" spans="1:250" x14ac:dyDescent="0.35">
      <c r="A739">
        <v>16902</v>
      </c>
      <c r="B739">
        <v>-922729984</v>
      </c>
      <c r="C739">
        <v>1837</v>
      </c>
      <c r="D739" t="s">
        <v>272</v>
      </c>
      <c r="E739" t="s">
        <v>273</v>
      </c>
      <c r="F739">
        <v>9695</v>
      </c>
      <c r="G739" t="s">
        <v>280</v>
      </c>
      <c r="H739" t="s">
        <v>281</v>
      </c>
      <c r="I739">
        <v>519</v>
      </c>
      <c r="J739" t="s">
        <v>541</v>
      </c>
      <c r="K739" t="s">
        <v>542</v>
      </c>
      <c r="L739">
        <v>61310</v>
      </c>
      <c r="M739" t="s">
        <v>521</v>
      </c>
      <c r="N739" t="s">
        <v>522</v>
      </c>
      <c r="O739">
        <v>61310</v>
      </c>
      <c r="P739" t="s">
        <v>521</v>
      </c>
      <c r="Q739" t="s">
        <v>522</v>
      </c>
      <c r="R739" t="s">
        <v>326</v>
      </c>
      <c r="S739" s="43">
        <v>-1720.18</v>
      </c>
      <c r="U739" s="43">
        <v>22</v>
      </c>
      <c r="IF739">
        <v>61310</v>
      </c>
      <c r="IG739" t="s">
        <v>521</v>
      </c>
      <c r="IH739" t="s">
        <v>284</v>
      </c>
      <c r="IK739">
        <v>-2</v>
      </c>
      <c r="IL739" t="s">
        <v>278</v>
      </c>
      <c r="IM739" t="s">
        <v>279</v>
      </c>
      <c r="IN739" t="s">
        <v>466</v>
      </c>
      <c r="IP739" t="s">
        <v>521</v>
      </c>
    </row>
    <row r="740" spans="1:250" x14ac:dyDescent="0.35">
      <c r="A740">
        <v>16903</v>
      </c>
      <c r="B740">
        <v>-922729984</v>
      </c>
      <c r="C740">
        <v>1837</v>
      </c>
      <c r="D740" t="s">
        <v>272</v>
      </c>
      <c r="E740" t="s">
        <v>273</v>
      </c>
      <c r="F740">
        <v>9695</v>
      </c>
      <c r="G740" t="s">
        <v>280</v>
      </c>
      <c r="H740" t="s">
        <v>281</v>
      </c>
      <c r="I740">
        <v>523</v>
      </c>
      <c r="J740" t="s">
        <v>537</v>
      </c>
      <c r="K740" t="s">
        <v>538</v>
      </c>
      <c r="L740">
        <v>62264</v>
      </c>
      <c r="M740" t="s">
        <v>523</v>
      </c>
      <c r="N740" t="s">
        <v>524</v>
      </c>
      <c r="O740">
        <v>62264</v>
      </c>
      <c r="P740" t="s">
        <v>523</v>
      </c>
      <c r="Q740" t="s">
        <v>524</v>
      </c>
      <c r="R740" t="s">
        <v>326</v>
      </c>
      <c r="S740" s="43">
        <v>-45643.364800000003</v>
      </c>
      <c r="U740" s="43">
        <v>22</v>
      </c>
      <c r="IF740">
        <v>62264</v>
      </c>
      <c r="IG740" t="s">
        <v>523</v>
      </c>
      <c r="IH740" t="s">
        <v>284</v>
      </c>
      <c r="IK740">
        <v>-2</v>
      </c>
      <c r="IL740" t="s">
        <v>278</v>
      </c>
      <c r="IM740" t="s">
        <v>279</v>
      </c>
      <c r="IN740" t="s">
        <v>466</v>
      </c>
      <c r="IP740" t="s">
        <v>523</v>
      </c>
    </row>
    <row r="741" spans="1:250" x14ac:dyDescent="0.35">
      <c r="A741">
        <v>16904</v>
      </c>
      <c r="B741">
        <v>-922729984</v>
      </c>
      <c r="C741">
        <v>1837</v>
      </c>
      <c r="D741" t="s">
        <v>272</v>
      </c>
      <c r="E741" t="s">
        <v>273</v>
      </c>
      <c r="F741">
        <v>9695</v>
      </c>
      <c r="G741" t="s">
        <v>280</v>
      </c>
      <c r="H741" t="s">
        <v>281</v>
      </c>
      <c r="I741">
        <v>521</v>
      </c>
      <c r="J741" t="s">
        <v>539</v>
      </c>
      <c r="K741" t="s">
        <v>540</v>
      </c>
      <c r="L741">
        <v>62264</v>
      </c>
      <c r="M741" t="s">
        <v>523</v>
      </c>
      <c r="N741" t="s">
        <v>524</v>
      </c>
      <c r="O741">
        <v>62264</v>
      </c>
      <c r="P741" t="s">
        <v>523</v>
      </c>
      <c r="Q741" t="s">
        <v>524</v>
      </c>
      <c r="R741" t="s">
        <v>326</v>
      </c>
      <c r="S741" s="43">
        <v>-22821.58</v>
      </c>
      <c r="U741" s="43">
        <v>22</v>
      </c>
      <c r="IF741">
        <v>62264</v>
      </c>
      <c r="IG741" t="s">
        <v>523</v>
      </c>
      <c r="IH741" t="s">
        <v>284</v>
      </c>
      <c r="IK741">
        <v>-2</v>
      </c>
      <c r="IL741" t="s">
        <v>278</v>
      </c>
      <c r="IM741" t="s">
        <v>279</v>
      </c>
      <c r="IN741" t="s">
        <v>466</v>
      </c>
      <c r="IP741" t="s">
        <v>523</v>
      </c>
    </row>
    <row r="742" spans="1:250" x14ac:dyDescent="0.35">
      <c r="A742">
        <v>16905</v>
      </c>
      <c r="B742">
        <v>-922729984</v>
      </c>
      <c r="C742">
        <v>1837</v>
      </c>
      <c r="D742" t="s">
        <v>272</v>
      </c>
      <c r="E742" t="s">
        <v>273</v>
      </c>
      <c r="F742">
        <v>9695</v>
      </c>
      <c r="G742" t="s">
        <v>280</v>
      </c>
      <c r="H742" t="s">
        <v>281</v>
      </c>
      <c r="I742">
        <v>519</v>
      </c>
      <c r="J742" t="s">
        <v>541</v>
      </c>
      <c r="K742" t="s">
        <v>542</v>
      </c>
      <c r="L742">
        <v>62264</v>
      </c>
      <c r="M742" t="s">
        <v>523</v>
      </c>
      <c r="N742" t="s">
        <v>524</v>
      </c>
      <c r="O742">
        <v>62264</v>
      </c>
      <c r="P742" t="s">
        <v>523</v>
      </c>
      <c r="Q742" t="s">
        <v>524</v>
      </c>
      <c r="R742" t="s">
        <v>326</v>
      </c>
      <c r="S742" s="43">
        <v>-22821.55</v>
      </c>
      <c r="U742" s="43">
        <v>22</v>
      </c>
      <c r="IF742">
        <v>62264</v>
      </c>
      <c r="IG742" t="s">
        <v>523</v>
      </c>
      <c r="IH742" t="s">
        <v>284</v>
      </c>
      <c r="IK742">
        <v>-2</v>
      </c>
      <c r="IL742" t="s">
        <v>278</v>
      </c>
      <c r="IM742" t="s">
        <v>279</v>
      </c>
      <c r="IN742" t="s">
        <v>466</v>
      </c>
      <c r="IP742" t="s">
        <v>523</v>
      </c>
    </row>
    <row r="743" spans="1:250" x14ac:dyDescent="0.35">
      <c r="A743">
        <v>16906</v>
      </c>
      <c r="B743">
        <v>-922729984</v>
      </c>
      <c r="C743">
        <v>1837</v>
      </c>
      <c r="D743" t="s">
        <v>272</v>
      </c>
      <c r="E743" t="s">
        <v>273</v>
      </c>
      <c r="F743">
        <v>9695</v>
      </c>
      <c r="G743" t="s">
        <v>280</v>
      </c>
      <c r="H743" t="s">
        <v>281</v>
      </c>
      <c r="I743">
        <v>515</v>
      </c>
      <c r="J743" t="s">
        <v>543</v>
      </c>
      <c r="K743" t="s">
        <v>544</v>
      </c>
      <c r="L743">
        <v>62264</v>
      </c>
      <c r="M743" t="s">
        <v>523</v>
      </c>
      <c r="N743" t="s">
        <v>524</v>
      </c>
      <c r="O743">
        <v>62264</v>
      </c>
      <c r="P743" t="s">
        <v>523</v>
      </c>
      <c r="Q743" t="s">
        <v>524</v>
      </c>
      <c r="R743" t="s">
        <v>326</v>
      </c>
      <c r="S743" s="43">
        <v>-48903.4254</v>
      </c>
      <c r="U743" s="43">
        <v>22</v>
      </c>
      <c r="IF743">
        <v>62264</v>
      </c>
      <c r="IG743" t="s">
        <v>523</v>
      </c>
      <c r="IH743" t="s">
        <v>284</v>
      </c>
      <c r="IK743">
        <v>-2</v>
      </c>
      <c r="IL743" t="s">
        <v>278</v>
      </c>
      <c r="IM743" t="s">
        <v>279</v>
      </c>
      <c r="IN743" t="s">
        <v>466</v>
      </c>
      <c r="IP743" t="s">
        <v>523</v>
      </c>
    </row>
    <row r="744" spans="1:250" x14ac:dyDescent="0.35">
      <c r="A744">
        <v>16907</v>
      </c>
      <c r="B744">
        <v>-922729984</v>
      </c>
      <c r="C744">
        <v>1837</v>
      </c>
      <c r="D744" t="s">
        <v>272</v>
      </c>
      <c r="E744" t="s">
        <v>273</v>
      </c>
      <c r="F744">
        <v>9695</v>
      </c>
      <c r="G744" t="s">
        <v>280</v>
      </c>
      <c r="H744" t="s">
        <v>281</v>
      </c>
      <c r="I744">
        <v>513</v>
      </c>
      <c r="J744" t="s">
        <v>545</v>
      </c>
      <c r="K744" t="s">
        <v>546</v>
      </c>
      <c r="L744">
        <v>62264</v>
      </c>
      <c r="M744" t="s">
        <v>523</v>
      </c>
      <c r="N744" t="s">
        <v>524</v>
      </c>
      <c r="O744">
        <v>62264</v>
      </c>
      <c r="P744" t="s">
        <v>523</v>
      </c>
      <c r="Q744" t="s">
        <v>524</v>
      </c>
      <c r="R744" t="s">
        <v>326</v>
      </c>
      <c r="S744" s="43">
        <v>-42382.93</v>
      </c>
      <c r="U744" s="43">
        <v>22</v>
      </c>
      <c r="IF744">
        <v>62264</v>
      </c>
      <c r="IG744" t="s">
        <v>523</v>
      </c>
      <c r="IH744" t="s">
        <v>284</v>
      </c>
      <c r="IK744">
        <v>-2</v>
      </c>
      <c r="IL744" t="s">
        <v>278</v>
      </c>
      <c r="IM744" t="s">
        <v>279</v>
      </c>
      <c r="IN744" t="s">
        <v>466</v>
      </c>
      <c r="IP744" t="s">
        <v>523</v>
      </c>
    </row>
    <row r="745" spans="1:250" x14ac:dyDescent="0.35">
      <c r="A745">
        <v>16908</v>
      </c>
      <c r="B745">
        <v>-922729984</v>
      </c>
      <c r="C745">
        <v>1837</v>
      </c>
      <c r="D745" t="s">
        <v>272</v>
      </c>
      <c r="E745" t="s">
        <v>273</v>
      </c>
      <c r="F745">
        <v>9695</v>
      </c>
      <c r="G745" t="s">
        <v>280</v>
      </c>
      <c r="H745" t="s">
        <v>281</v>
      </c>
      <c r="I745">
        <v>509</v>
      </c>
      <c r="J745" t="s">
        <v>547</v>
      </c>
      <c r="K745" t="s">
        <v>548</v>
      </c>
      <c r="L745">
        <v>62264</v>
      </c>
      <c r="M745" t="s">
        <v>523</v>
      </c>
      <c r="N745" t="s">
        <v>524</v>
      </c>
      <c r="O745">
        <v>62264</v>
      </c>
      <c r="P745" t="s">
        <v>523</v>
      </c>
      <c r="Q745" t="s">
        <v>524</v>
      </c>
      <c r="R745" t="s">
        <v>326</v>
      </c>
      <c r="S745" s="43">
        <v>-22821.49</v>
      </c>
      <c r="U745" s="43">
        <v>22</v>
      </c>
      <c r="IF745">
        <v>62264</v>
      </c>
      <c r="IG745" t="s">
        <v>523</v>
      </c>
      <c r="IH745" t="s">
        <v>284</v>
      </c>
      <c r="IK745">
        <v>-2</v>
      </c>
      <c r="IL745" t="s">
        <v>278</v>
      </c>
      <c r="IM745" t="s">
        <v>279</v>
      </c>
      <c r="IN745" t="s">
        <v>466</v>
      </c>
      <c r="IP745" t="s">
        <v>523</v>
      </c>
    </row>
    <row r="746" spans="1:250" x14ac:dyDescent="0.35">
      <c r="A746">
        <v>16909</v>
      </c>
      <c r="B746">
        <v>-922729984</v>
      </c>
      <c r="C746">
        <v>1837</v>
      </c>
      <c r="D746" t="s">
        <v>272</v>
      </c>
      <c r="E746" t="s">
        <v>273</v>
      </c>
      <c r="F746">
        <v>9695</v>
      </c>
      <c r="G746" t="s">
        <v>280</v>
      </c>
      <c r="H746" t="s">
        <v>281</v>
      </c>
      <c r="I746">
        <v>515</v>
      </c>
      <c r="J746" t="s">
        <v>543</v>
      </c>
      <c r="K746" t="s">
        <v>544</v>
      </c>
      <c r="L746">
        <v>70481</v>
      </c>
      <c r="M746" t="s">
        <v>526</v>
      </c>
      <c r="N746" t="s">
        <v>525</v>
      </c>
      <c r="O746">
        <v>70481</v>
      </c>
      <c r="P746" t="s">
        <v>526</v>
      </c>
      <c r="Q746" t="s">
        <v>525</v>
      </c>
      <c r="R746" t="s">
        <v>326</v>
      </c>
      <c r="S746" s="43">
        <v>-2953.0722999999998</v>
      </c>
      <c r="U746" s="43">
        <v>22</v>
      </c>
      <c r="IF746">
        <v>70481</v>
      </c>
      <c r="IG746" t="s">
        <v>526</v>
      </c>
      <c r="IH746" t="s">
        <v>284</v>
      </c>
      <c r="IK746">
        <v>-2</v>
      </c>
      <c r="IL746" t="s">
        <v>278</v>
      </c>
      <c r="IM746" t="s">
        <v>279</v>
      </c>
      <c r="IN746" t="s">
        <v>466</v>
      </c>
      <c r="IP746" t="s">
        <v>526</v>
      </c>
    </row>
    <row r="747" spans="1:250" x14ac:dyDescent="0.35">
      <c r="A747">
        <v>16910</v>
      </c>
      <c r="B747">
        <v>-922729984</v>
      </c>
      <c r="C747">
        <v>1837</v>
      </c>
      <c r="D747" t="s">
        <v>272</v>
      </c>
      <c r="E747" t="s">
        <v>273</v>
      </c>
      <c r="F747">
        <v>9695</v>
      </c>
      <c r="G747" t="s">
        <v>280</v>
      </c>
      <c r="H747" t="s">
        <v>281</v>
      </c>
      <c r="I747">
        <v>513</v>
      </c>
      <c r="J747" t="s">
        <v>545</v>
      </c>
      <c r="K747" t="s">
        <v>546</v>
      </c>
      <c r="L747">
        <v>70481</v>
      </c>
      <c r="M747" t="s">
        <v>526</v>
      </c>
      <c r="N747" t="s">
        <v>525</v>
      </c>
      <c r="O747">
        <v>70481</v>
      </c>
      <c r="P747" t="s">
        <v>526</v>
      </c>
      <c r="Q747" t="s">
        <v>525</v>
      </c>
      <c r="R747" t="s">
        <v>326</v>
      </c>
      <c r="S747" s="43">
        <v>-2559.34</v>
      </c>
      <c r="U747" s="43">
        <v>22</v>
      </c>
      <c r="IF747">
        <v>70481</v>
      </c>
      <c r="IG747" t="s">
        <v>526</v>
      </c>
      <c r="IH747" t="s">
        <v>284</v>
      </c>
      <c r="IK747">
        <v>-2</v>
      </c>
      <c r="IL747" t="s">
        <v>278</v>
      </c>
      <c r="IM747" t="s">
        <v>279</v>
      </c>
      <c r="IN747" t="s">
        <v>466</v>
      </c>
      <c r="IP747" t="s">
        <v>526</v>
      </c>
    </row>
    <row r="748" spans="1:250" x14ac:dyDescent="0.35">
      <c r="A748">
        <v>16911</v>
      </c>
      <c r="B748">
        <v>-922729984</v>
      </c>
      <c r="C748">
        <v>1837</v>
      </c>
      <c r="D748" t="s">
        <v>272</v>
      </c>
      <c r="E748" t="s">
        <v>273</v>
      </c>
      <c r="F748">
        <v>9695</v>
      </c>
      <c r="G748" t="s">
        <v>280</v>
      </c>
      <c r="H748" t="s">
        <v>281</v>
      </c>
      <c r="I748">
        <v>509</v>
      </c>
      <c r="J748" t="s">
        <v>547</v>
      </c>
      <c r="K748" t="s">
        <v>548</v>
      </c>
      <c r="L748">
        <v>70481</v>
      </c>
      <c r="M748" t="s">
        <v>526</v>
      </c>
      <c r="N748" t="s">
        <v>525</v>
      </c>
      <c r="O748">
        <v>70481</v>
      </c>
      <c r="P748" t="s">
        <v>526</v>
      </c>
      <c r="Q748" t="s">
        <v>525</v>
      </c>
      <c r="R748" t="s">
        <v>326</v>
      </c>
      <c r="S748" s="43">
        <v>-1370.15</v>
      </c>
      <c r="U748" s="43">
        <v>22</v>
      </c>
      <c r="IF748">
        <v>70481</v>
      </c>
      <c r="IG748" t="s">
        <v>526</v>
      </c>
      <c r="IH748" t="s">
        <v>284</v>
      </c>
      <c r="IK748">
        <v>-2</v>
      </c>
      <c r="IL748" t="s">
        <v>278</v>
      </c>
      <c r="IM748" t="s">
        <v>279</v>
      </c>
      <c r="IN748" t="s">
        <v>466</v>
      </c>
      <c r="IP748" t="s">
        <v>526</v>
      </c>
    </row>
    <row r="749" spans="1:250" x14ac:dyDescent="0.35">
      <c r="A749">
        <v>16912</v>
      </c>
      <c r="B749">
        <v>-922729984</v>
      </c>
      <c r="C749">
        <v>1837</v>
      </c>
      <c r="D749" t="s">
        <v>272</v>
      </c>
      <c r="E749" t="s">
        <v>273</v>
      </c>
      <c r="F749">
        <v>9695</v>
      </c>
      <c r="G749" t="s">
        <v>280</v>
      </c>
      <c r="H749" t="s">
        <v>281</v>
      </c>
      <c r="I749">
        <v>507</v>
      </c>
      <c r="J749" t="s">
        <v>549</v>
      </c>
      <c r="K749" t="s">
        <v>550</v>
      </c>
      <c r="L749">
        <v>70481</v>
      </c>
      <c r="M749" t="s">
        <v>526</v>
      </c>
      <c r="N749" t="s">
        <v>525</v>
      </c>
      <c r="O749">
        <v>70481</v>
      </c>
      <c r="P749" t="s">
        <v>526</v>
      </c>
      <c r="Q749" t="s">
        <v>525</v>
      </c>
      <c r="R749" t="s">
        <v>326</v>
      </c>
      <c r="S749" s="43">
        <v>-2153.12</v>
      </c>
      <c r="U749" s="43">
        <v>22</v>
      </c>
      <c r="IF749">
        <v>70481</v>
      </c>
      <c r="IG749" t="s">
        <v>526</v>
      </c>
      <c r="IH749" t="s">
        <v>284</v>
      </c>
      <c r="IK749">
        <v>-2</v>
      </c>
      <c r="IL749" t="s">
        <v>278</v>
      </c>
      <c r="IM749" t="s">
        <v>279</v>
      </c>
      <c r="IN749" t="s">
        <v>466</v>
      </c>
      <c r="IP749" t="s">
        <v>526</v>
      </c>
    </row>
    <row r="750" spans="1:250" x14ac:dyDescent="0.35">
      <c r="A750">
        <v>16913</v>
      </c>
      <c r="B750">
        <v>-922729984</v>
      </c>
      <c r="C750">
        <v>1837</v>
      </c>
      <c r="D750" t="s">
        <v>272</v>
      </c>
      <c r="E750" t="s">
        <v>273</v>
      </c>
      <c r="F750">
        <v>9695</v>
      </c>
      <c r="G750" t="s">
        <v>280</v>
      </c>
      <c r="H750" t="s">
        <v>281</v>
      </c>
      <c r="I750">
        <v>528</v>
      </c>
      <c r="J750" t="s">
        <v>531</v>
      </c>
      <c r="K750" t="s">
        <v>532</v>
      </c>
      <c r="L750">
        <v>62264</v>
      </c>
      <c r="M750" t="s">
        <v>523</v>
      </c>
      <c r="N750" t="s">
        <v>524</v>
      </c>
      <c r="O750">
        <v>62264</v>
      </c>
      <c r="P750" t="s">
        <v>523</v>
      </c>
      <c r="Q750" t="s">
        <v>524</v>
      </c>
      <c r="R750" t="s">
        <v>326</v>
      </c>
      <c r="S750" s="43">
        <v>-37428.620000000003</v>
      </c>
      <c r="U750" s="43">
        <v>22</v>
      </c>
      <c r="IF750">
        <v>62264</v>
      </c>
      <c r="IG750" t="s">
        <v>523</v>
      </c>
      <c r="IH750" t="s">
        <v>284</v>
      </c>
      <c r="IK750">
        <v>-2</v>
      </c>
      <c r="IL750" t="s">
        <v>278</v>
      </c>
      <c r="IM750" t="s">
        <v>279</v>
      </c>
      <c r="IN750" t="s">
        <v>466</v>
      </c>
      <c r="IP750" t="s">
        <v>523</v>
      </c>
    </row>
    <row r="751" spans="1:250" x14ac:dyDescent="0.35">
      <c r="A751">
        <v>16914</v>
      </c>
      <c r="B751">
        <v>-922729984</v>
      </c>
      <c r="C751">
        <v>1837</v>
      </c>
      <c r="D751" t="s">
        <v>272</v>
      </c>
      <c r="E751" t="s">
        <v>273</v>
      </c>
      <c r="F751">
        <v>9695</v>
      </c>
      <c r="G751" t="s">
        <v>280</v>
      </c>
      <c r="H751" t="s">
        <v>281</v>
      </c>
      <c r="I751">
        <v>527</v>
      </c>
      <c r="J751" t="s">
        <v>535</v>
      </c>
      <c r="K751" t="s">
        <v>536</v>
      </c>
      <c r="L751">
        <v>62264</v>
      </c>
      <c r="M751" t="s">
        <v>523</v>
      </c>
      <c r="N751" t="s">
        <v>524</v>
      </c>
      <c r="O751">
        <v>62264</v>
      </c>
      <c r="P751" t="s">
        <v>523</v>
      </c>
      <c r="Q751" t="s">
        <v>524</v>
      </c>
      <c r="R751" t="s">
        <v>326</v>
      </c>
      <c r="S751" s="43">
        <v>-26200.03</v>
      </c>
      <c r="U751" s="43">
        <v>22</v>
      </c>
      <c r="IF751">
        <v>62264</v>
      </c>
      <c r="IG751" t="s">
        <v>523</v>
      </c>
      <c r="IH751" t="s">
        <v>284</v>
      </c>
      <c r="IK751">
        <v>-2</v>
      </c>
      <c r="IL751" t="s">
        <v>278</v>
      </c>
      <c r="IM751" t="s">
        <v>279</v>
      </c>
      <c r="IN751" t="s">
        <v>466</v>
      </c>
      <c r="IP751" t="s">
        <v>523</v>
      </c>
    </row>
    <row r="752" spans="1:250" x14ac:dyDescent="0.35">
      <c r="A752">
        <v>16915</v>
      </c>
      <c r="B752">
        <v>-922729984</v>
      </c>
      <c r="C752">
        <v>1837</v>
      </c>
      <c r="D752" t="s">
        <v>272</v>
      </c>
      <c r="E752" t="s">
        <v>273</v>
      </c>
      <c r="F752">
        <v>9695</v>
      </c>
      <c r="G752" t="s">
        <v>280</v>
      </c>
      <c r="H752" t="s">
        <v>281</v>
      </c>
      <c r="I752">
        <v>507</v>
      </c>
      <c r="J752" t="s">
        <v>549</v>
      </c>
      <c r="K752" t="s">
        <v>550</v>
      </c>
      <c r="L752">
        <v>78012</v>
      </c>
      <c r="M752" t="s">
        <v>527</v>
      </c>
      <c r="N752" t="s">
        <v>528</v>
      </c>
      <c r="O752">
        <v>78012</v>
      </c>
      <c r="P752" t="s">
        <v>527</v>
      </c>
      <c r="Q752" t="s">
        <v>528</v>
      </c>
      <c r="R752" t="s">
        <v>326</v>
      </c>
      <c r="S752" s="43">
        <v>-1066.7</v>
      </c>
      <c r="U752" s="43">
        <v>22</v>
      </c>
      <c r="IF752">
        <v>78012</v>
      </c>
      <c r="IG752" t="s">
        <v>527</v>
      </c>
      <c r="IH752" t="s">
        <v>284</v>
      </c>
      <c r="IK752">
        <v>-2</v>
      </c>
      <c r="IL752" t="s">
        <v>278</v>
      </c>
      <c r="IM752" t="s">
        <v>279</v>
      </c>
      <c r="IN752" t="s">
        <v>466</v>
      </c>
      <c r="IP752" t="s">
        <v>527</v>
      </c>
    </row>
    <row r="753" spans="1:250" x14ac:dyDescent="0.35">
      <c r="A753">
        <v>16916</v>
      </c>
      <c r="B753">
        <v>-922729984</v>
      </c>
      <c r="C753">
        <v>1837</v>
      </c>
      <c r="D753" t="s">
        <v>272</v>
      </c>
      <c r="E753" t="s">
        <v>273</v>
      </c>
      <c r="F753">
        <v>9695</v>
      </c>
      <c r="G753" t="s">
        <v>280</v>
      </c>
      <c r="H753" t="s">
        <v>281</v>
      </c>
      <c r="I753">
        <v>528</v>
      </c>
      <c r="J753" t="s">
        <v>531</v>
      </c>
      <c r="K753" t="s">
        <v>532</v>
      </c>
      <c r="L753">
        <v>70481</v>
      </c>
      <c r="M753" t="s">
        <v>526</v>
      </c>
      <c r="N753" t="s">
        <v>525</v>
      </c>
      <c r="O753">
        <v>70481</v>
      </c>
      <c r="P753" t="s">
        <v>526</v>
      </c>
      <c r="Q753" t="s">
        <v>525</v>
      </c>
      <c r="R753" t="s">
        <v>326</v>
      </c>
      <c r="S753" s="43">
        <v>-1986.91</v>
      </c>
      <c r="U753" s="43">
        <v>22</v>
      </c>
      <c r="IF753">
        <v>70481</v>
      </c>
      <c r="IG753" t="s">
        <v>526</v>
      </c>
      <c r="IH753" t="s">
        <v>284</v>
      </c>
      <c r="IK753">
        <v>-2</v>
      </c>
      <c r="IL753" t="s">
        <v>278</v>
      </c>
      <c r="IM753" t="s">
        <v>279</v>
      </c>
      <c r="IN753" t="s">
        <v>466</v>
      </c>
      <c r="IP753" t="s">
        <v>526</v>
      </c>
    </row>
    <row r="754" spans="1:250" x14ac:dyDescent="0.35">
      <c r="A754">
        <v>16917</v>
      </c>
      <c r="B754">
        <v>-922729984</v>
      </c>
      <c r="C754">
        <v>1837</v>
      </c>
      <c r="D754" t="s">
        <v>272</v>
      </c>
      <c r="E754" t="s">
        <v>273</v>
      </c>
      <c r="F754">
        <v>9695</v>
      </c>
      <c r="G754" t="s">
        <v>280</v>
      </c>
      <c r="H754" t="s">
        <v>281</v>
      </c>
      <c r="I754">
        <v>527</v>
      </c>
      <c r="J754" t="s">
        <v>535</v>
      </c>
      <c r="K754" t="s">
        <v>536</v>
      </c>
      <c r="L754">
        <v>70481</v>
      </c>
      <c r="M754" t="s">
        <v>526</v>
      </c>
      <c r="N754" t="s">
        <v>525</v>
      </c>
      <c r="O754">
        <v>70481</v>
      </c>
      <c r="P754" t="s">
        <v>526</v>
      </c>
      <c r="Q754" t="s">
        <v>525</v>
      </c>
      <c r="R754" t="s">
        <v>326</v>
      </c>
      <c r="S754" s="43">
        <v>-1390.84</v>
      </c>
      <c r="U754" s="43">
        <v>22</v>
      </c>
      <c r="IF754">
        <v>70481</v>
      </c>
      <c r="IG754" t="s">
        <v>526</v>
      </c>
      <c r="IH754" t="s">
        <v>284</v>
      </c>
      <c r="IK754">
        <v>-2</v>
      </c>
      <c r="IL754" t="s">
        <v>278</v>
      </c>
      <c r="IM754" t="s">
        <v>279</v>
      </c>
      <c r="IN754" t="s">
        <v>466</v>
      </c>
      <c r="IP754" t="s">
        <v>526</v>
      </c>
    </row>
    <row r="755" spans="1:250" x14ac:dyDescent="0.35">
      <c r="A755">
        <v>16918</v>
      </c>
      <c r="B755">
        <v>-922729984</v>
      </c>
      <c r="C755">
        <v>1837</v>
      </c>
      <c r="D755" t="s">
        <v>272</v>
      </c>
      <c r="E755" t="s">
        <v>273</v>
      </c>
      <c r="F755">
        <v>9695</v>
      </c>
      <c r="G755" t="s">
        <v>280</v>
      </c>
      <c r="H755" t="s">
        <v>281</v>
      </c>
      <c r="I755">
        <v>523</v>
      </c>
      <c r="J755" t="s">
        <v>537</v>
      </c>
      <c r="K755" t="s">
        <v>538</v>
      </c>
      <c r="L755">
        <v>70481</v>
      </c>
      <c r="M755" t="s">
        <v>526</v>
      </c>
      <c r="N755" t="s">
        <v>525</v>
      </c>
      <c r="O755">
        <v>70481</v>
      </c>
      <c r="P755" t="s">
        <v>526</v>
      </c>
      <c r="Q755" t="s">
        <v>525</v>
      </c>
      <c r="R755" t="s">
        <v>326</v>
      </c>
      <c r="S755" s="43">
        <v>-2768.9023999999999</v>
      </c>
      <c r="U755" s="43">
        <v>22</v>
      </c>
      <c r="IF755">
        <v>70481</v>
      </c>
      <c r="IG755" t="s">
        <v>526</v>
      </c>
      <c r="IH755" t="s">
        <v>284</v>
      </c>
      <c r="IK755">
        <v>-2</v>
      </c>
      <c r="IL755" t="s">
        <v>278</v>
      </c>
      <c r="IM755" t="s">
        <v>279</v>
      </c>
      <c r="IN755" t="s">
        <v>466</v>
      </c>
      <c r="IP755" t="s">
        <v>526</v>
      </c>
    </row>
    <row r="756" spans="1:250" x14ac:dyDescent="0.35">
      <c r="A756">
        <v>16919</v>
      </c>
      <c r="B756">
        <v>-922729984</v>
      </c>
      <c r="C756">
        <v>1837</v>
      </c>
      <c r="D756" t="s">
        <v>272</v>
      </c>
      <c r="E756" t="s">
        <v>273</v>
      </c>
      <c r="F756">
        <v>9695</v>
      </c>
      <c r="G756" t="s">
        <v>280</v>
      </c>
      <c r="H756" t="s">
        <v>281</v>
      </c>
      <c r="I756">
        <v>521</v>
      </c>
      <c r="J756" t="s">
        <v>539</v>
      </c>
      <c r="K756" t="s">
        <v>540</v>
      </c>
      <c r="L756">
        <v>70481</v>
      </c>
      <c r="M756" t="s">
        <v>526</v>
      </c>
      <c r="N756" t="s">
        <v>525</v>
      </c>
      <c r="O756">
        <v>70481</v>
      </c>
      <c r="P756" t="s">
        <v>526</v>
      </c>
      <c r="Q756" t="s">
        <v>525</v>
      </c>
      <c r="R756" t="s">
        <v>326</v>
      </c>
      <c r="S756" s="43">
        <v>-1384.46</v>
      </c>
      <c r="U756" s="43">
        <v>22</v>
      </c>
      <c r="IF756">
        <v>70481</v>
      </c>
      <c r="IG756" t="s">
        <v>526</v>
      </c>
      <c r="IH756" t="s">
        <v>284</v>
      </c>
      <c r="IK756">
        <v>-2</v>
      </c>
      <c r="IL756" t="s">
        <v>278</v>
      </c>
      <c r="IM756" t="s">
        <v>279</v>
      </c>
      <c r="IN756" t="s">
        <v>466</v>
      </c>
      <c r="IP756" t="s">
        <v>526</v>
      </c>
    </row>
    <row r="757" spans="1:250" x14ac:dyDescent="0.35">
      <c r="A757">
        <v>16920</v>
      </c>
      <c r="B757">
        <v>-922729984</v>
      </c>
      <c r="C757">
        <v>1837</v>
      </c>
      <c r="D757" t="s">
        <v>272</v>
      </c>
      <c r="E757" t="s">
        <v>273</v>
      </c>
      <c r="F757">
        <v>9695</v>
      </c>
      <c r="G757" t="s">
        <v>280</v>
      </c>
      <c r="H757" t="s">
        <v>281</v>
      </c>
      <c r="I757">
        <v>519</v>
      </c>
      <c r="J757" t="s">
        <v>541</v>
      </c>
      <c r="K757" t="s">
        <v>542</v>
      </c>
      <c r="L757">
        <v>70481</v>
      </c>
      <c r="M757" t="s">
        <v>526</v>
      </c>
      <c r="N757" t="s">
        <v>525</v>
      </c>
      <c r="O757">
        <v>70481</v>
      </c>
      <c r="P757" t="s">
        <v>526</v>
      </c>
      <c r="Q757" t="s">
        <v>525</v>
      </c>
      <c r="R757" t="s">
        <v>326</v>
      </c>
      <c r="S757" s="43">
        <v>-1384.46</v>
      </c>
      <c r="U757" s="43">
        <v>22</v>
      </c>
      <c r="IF757">
        <v>70481</v>
      </c>
      <c r="IG757" t="s">
        <v>526</v>
      </c>
      <c r="IH757" t="s">
        <v>284</v>
      </c>
      <c r="IK757">
        <v>-2</v>
      </c>
      <c r="IL757" t="s">
        <v>278</v>
      </c>
      <c r="IM757" t="s">
        <v>279</v>
      </c>
      <c r="IN757" t="s">
        <v>466</v>
      </c>
      <c r="IP757" t="s">
        <v>526</v>
      </c>
    </row>
    <row r="758" spans="1:250" x14ac:dyDescent="0.35">
      <c r="A758">
        <v>16921</v>
      </c>
      <c r="B758">
        <v>-922729984</v>
      </c>
      <c r="C758">
        <v>1837</v>
      </c>
      <c r="D758" t="s">
        <v>272</v>
      </c>
      <c r="E758" t="s">
        <v>273</v>
      </c>
      <c r="F758">
        <v>9695</v>
      </c>
      <c r="G758" t="s">
        <v>280</v>
      </c>
      <c r="H758" t="s">
        <v>281</v>
      </c>
      <c r="I758">
        <v>523</v>
      </c>
      <c r="J758" t="s">
        <v>537</v>
      </c>
      <c r="K758" t="s">
        <v>538</v>
      </c>
      <c r="L758">
        <v>78012</v>
      </c>
      <c r="M758" t="s">
        <v>527</v>
      </c>
      <c r="N758" t="s">
        <v>528</v>
      </c>
      <c r="O758">
        <v>78012</v>
      </c>
      <c r="P758" t="s">
        <v>527</v>
      </c>
      <c r="Q758" t="s">
        <v>528</v>
      </c>
      <c r="R758" t="s">
        <v>326</v>
      </c>
      <c r="S758" s="43">
        <v>-1371.7813000000001</v>
      </c>
      <c r="U758" s="43">
        <v>22</v>
      </c>
      <c r="IF758">
        <v>78012</v>
      </c>
      <c r="IG758" t="s">
        <v>527</v>
      </c>
      <c r="IH758" t="s">
        <v>284</v>
      </c>
      <c r="IK758">
        <v>-2</v>
      </c>
      <c r="IL758" t="s">
        <v>278</v>
      </c>
      <c r="IM758" t="s">
        <v>279</v>
      </c>
      <c r="IN758" t="s">
        <v>466</v>
      </c>
      <c r="IP758" t="s">
        <v>527</v>
      </c>
    </row>
    <row r="759" spans="1:250" x14ac:dyDescent="0.35">
      <c r="A759">
        <v>16922</v>
      </c>
      <c r="B759">
        <v>-922729984</v>
      </c>
      <c r="C759">
        <v>1837</v>
      </c>
      <c r="D759" t="s">
        <v>272</v>
      </c>
      <c r="E759" t="s">
        <v>273</v>
      </c>
      <c r="F759">
        <v>9695</v>
      </c>
      <c r="G759" t="s">
        <v>280</v>
      </c>
      <c r="H759" t="s">
        <v>281</v>
      </c>
      <c r="I759">
        <v>521</v>
      </c>
      <c r="J759" t="s">
        <v>539</v>
      </c>
      <c r="K759" t="s">
        <v>540</v>
      </c>
      <c r="L759">
        <v>78012</v>
      </c>
      <c r="M759" t="s">
        <v>527</v>
      </c>
      <c r="N759" t="s">
        <v>528</v>
      </c>
      <c r="O759">
        <v>78012</v>
      </c>
      <c r="P759" t="s">
        <v>527</v>
      </c>
      <c r="Q759" t="s">
        <v>528</v>
      </c>
      <c r="R759" t="s">
        <v>326</v>
      </c>
      <c r="S759" s="43">
        <v>-685.89</v>
      </c>
      <c r="U759" s="43">
        <v>22</v>
      </c>
      <c r="IF759">
        <v>78012</v>
      </c>
      <c r="IG759" t="s">
        <v>527</v>
      </c>
      <c r="IH759" t="s">
        <v>284</v>
      </c>
      <c r="IK759">
        <v>-2</v>
      </c>
      <c r="IL759" t="s">
        <v>278</v>
      </c>
      <c r="IM759" t="s">
        <v>279</v>
      </c>
      <c r="IN759" t="s">
        <v>466</v>
      </c>
      <c r="IP759" t="s">
        <v>527</v>
      </c>
    </row>
    <row r="760" spans="1:250" x14ac:dyDescent="0.35">
      <c r="A760">
        <v>16923</v>
      </c>
      <c r="B760">
        <v>-922729984</v>
      </c>
      <c r="C760">
        <v>1837</v>
      </c>
      <c r="D760" t="s">
        <v>272</v>
      </c>
      <c r="E760" t="s">
        <v>273</v>
      </c>
      <c r="F760">
        <v>9695</v>
      </c>
      <c r="G760" t="s">
        <v>280</v>
      </c>
      <c r="H760" t="s">
        <v>281</v>
      </c>
      <c r="I760">
        <v>519</v>
      </c>
      <c r="J760" t="s">
        <v>541</v>
      </c>
      <c r="K760" t="s">
        <v>542</v>
      </c>
      <c r="L760">
        <v>78012</v>
      </c>
      <c r="M760" t="s">
        <v>527</v>
      </c>
      <c r="N760" t="s">
        <v>528</v>
      </c>
      <c r="O760">
        <v>78012</v>
      </c>
      <c r="P760" t="s">
        <v>527</v>
      </c>
      <c r="Q760" t="s">
        <v>528</v>
      </c>
      <c r="R760" t="s">
        <v>326</v>
      </c>
      <c r="S760" s="43">
        <v>-685.89</v>
      </c>
      <c r="U760" s="43">
        <v>22</v>
      </c>
      <c r="IF760">
        <v>78012</v>
      </c>
      <c r="IG760" t="s">
        <v>527</v>
      </c>
      <c r="IH760" t="s">
        <v>284</v>
      </c>
      <c r="IK760">
        <v>-2</v>
      </c>
      <c r="IL760" t="s">
        <v>278</v>
      </c>
      <c r="IM760" t="s">
        <v>279</v>
      </c>
      <c r="IN760" t="s">
        <v>466</v>
      </c>
      <c r="IP760" t="s">
        <v>527</v>
      </c>
    </row>
    <row r="761" spans="1:250" x14ac:dyDescent="0.35">
      <c r="A761">
        <v>16924</v>
      </c>
      <c r="B761">
        <v>-922729984</v>
      </c>
      <c r="C761">
        <v>1837</v>
      </c>
      <c r="D761" t="s">
        <v>272</v>
      </c>
      <c r="E761" t="s">
        <v>273</v>
      </c>
      <c r="F761">
        <v>9695</v>
      </c>
      <c r="G761" t="s">
        <v>280</v>
      </c>
      <c r="H761" t="s">
        <v>281</v>
      </c>
      <c r="I761">
        <v>515</v>
      </c>
      <c r="J761" t="s">
        <v>543</v>
      </c>
      <c r="K761" t="s">
        <v>544</v>
      </c>
      <c r="L761">
        <v>78012</v>
      </c>
      <c r="M761" t="s">
        <v>527</v>
      </c>
      <c r="N761" t="s">
        <v>528</v>
      </c>
      <c r="O761">
        <v>78012</v>
      </c>
      <c r="P761" t="s">
        <v>527</v>
      </c>
      <c r="Q761" t="s">
        <v>528</v>
      </c>
      <c r="R761" t="s">
        <v>326</v>
      </c>
      <c r="S761" s="43">
        <v>-1463.0162</v>
      </c>
      <c r="U761" s="43">
        <v>22</v>
      </c>
      <c r="IF761">
        <v>78012</v>
      </c>
      <c r="IG761" t="s">
        <v>527</v>
      </c>
      <c r="IH761" t="s">
        <v>284</v>
      </c>
      <c r="IK761">
        <v>-2</v>
      </c>
      <c r="IL761" t="s">
        <v>278</v>
      </c>
      <c r="IM761" t="s">
        <v>279</v>
      </c>
      <c r="IN761" t="s">
        <v>466</v>
      </c>
      <c r="IP761" t="s">
        <v>527</v>
      </c>
    </row>
    <row r="762" spans="1:250" x14ac:dyDescent="0.35">
      <c r="A762">
        <v>16925</v>
      </c>
      <c r="B762">
        <v>-922729984</v>
      </c>
      <c r="C762">
        <v>1837</v>
      </c>
      <c r="D762" t="s">
        <v>272</v>
      </c>
      <c r="E762" t="s">
        <v>273</v>
      </c>
      <c r="F762">
        <v>9695</v>
      </c>
      <c r="G762" t="s">
        <v>280</v>
      </c>
      <c r="H762" t="s">
        <v>281</v>
      </c>
      <c r="I762">
        <v>513</v>
      </c>
      <c r="J762" t="s">
        <v>545</v>
      </c>
      <c r="K762" t="s">
        <v>546</v>
      </c>
      <c r="L762">
        <v>78012</v>
      </c>
      <c r="M762" t="s">
        <v>527</v>
      </c>
      <c r="N762" t="s">
        <v>528</v>
      </c>
      <c r="O762">
        <v>78012</v>
      </c>
      <c r="P762" t="s">
        <v>527</v>
      </c>
      <c r="Q762" t="s">
        <v>528</v>
      </c>
      <c r="R762" t="s">
        <v>326</v>
      </c>
      <c r="S762" s="43">
        <v>-1267.95</v>
      </c>
      <c r="U762" s="43">
        <v>22</v>
      </c>
      <c r="IF762">
        <v>78012</v>
      </c>
      <c r="IG762" t="s">
        <v>527</v>
      </c>
      <c r="IH762" t="s">
        <v>284</v>
      </c>
      <c r="IK762">
        <v>-2</v>
      </c>
      <c r="IL762" t="s">
        <v>278</v>
      </c>
      <c r="IM762" t="s">
        <v>279</v>
      </c>
      <c r="IN762" t="s">
        <v>466</v>
      </c>
      <c r="IP762" t="s">
        <v>527</v>
      </c>
    </row>
    <row r="763" spans="1:250" x14ac:dyDescent="0.35">
      <c r="A763">
        <v>16926</v>
      </c>
      <c r="B763">
        <v>-922729984</v>
      </c>
      <c r="C763">
        <v>1837</v>
      </c>
      <c r="D763" t="s">
        <v>272</v>
      </c>
      <c r="E763" t="s">
        <v>273</v>
      </c>
      <c r="F763">
        <v>9695</v>
      </c>
      <c r="G763" t="s">
        <v>280</v>
      </c>
      <c r="H763" t="s">
        <v>281</v>
      </c>
      <c r="I763">
        <v>509</v>
      </c>
      <c r="J763" t="s">
        <v>547</v>
      </c>
      <c r="K763" t="s">
        <v>548</v>
      </c>
      <c r="L763">
        <v>78012</v>
      </c>
      <c r="M763" t="s">
        <v>527</v>
      </c>
      <c r="N763" t="s">
        <v>528</v>
      </c>
      <c r="O763">
        <v>78012</v>
      </c>
      <c r="P763" t="s">
        <v>527</v>
      </c>
      <c r="Q763" t="s">
        <v>528</v>
      </c>
      <c r="R763" t="s">
        <v>326</v>
      </c>
      <c r="S763" s="43">
        <v>-678.81</v>
      </c>
      <c r="U763" s="43">
        <v>22</v>
      </c>
      <c r="IF763">
        <v>78012</v>
      </c>
      <c r="IG763" t="s">
        <v>527</v>
      </c>
      <c r="IH763" t="s">
        <v>284</v>
      </c>
      <c r="IK763">
        <v>-2</v>
      </c>
      <c r="IL763" t="s">
        <v>278</v>
      </c>
      <c r="IM763" t="s">
        <v>279</v>
      </c>
      <c r="IN763" t="s">
        <v>466</v>
      </c>
      <c r="IP763" t="s">
        <v>527</v>
      </c>
    </row>
    <row r="764" spans="1:250" x14ac:dyDescent="0.35">
      <c r="A764">
        <v>16927</v>
      </c>
      <c r="B764">
        <v>-922729984</v>
      </c>
      <c r="C764">
        <v>1837</v>
      </c>
      <c r="D764" t="s">
        <v>272</v>
      </c>
      <c r="E764" t="s">
        <v>273</v>
      </c>
      <c r="F764">
        <v>19011</v>
      </c>
      <c r="G764" t="s">
        <v>318</v>
      </c>
      <c r="H764" t="s">
        <v>319</v>
      </c>
      <c r="I764">
        <v>515</v>
      </c>
      <c r="J764" t="s">
        <v>543</v>
      </c>
      <c r="K764" t="s">
        <v>544</v>
      </c>
      <c r="L764">
        <v>79525</v>
      </c>
      <c r="M764" t="s">
        <v>551</v>
      </c>
      <c r="N764" t="s">
        <v>529</v>
      </c>
      <c r="O764">
        <v>79525</v>
      </c>
      <c r="P764" t="s">
        <v>551</v>
      </c>
      <c r="Q764" t="s">
        <v>529</v>
      </c>
      <c r="R764" t="s">
        <v>326</v>
      </c>
      <c r="S764" s="43">
        <v>-38490.78</v>
      </c>
      <c r="U764" s="43">
        <v>22</v>
      </c>
      <c r="IF764">
        <v>79525</v>
      </c>
      <c r="IG764" t="s">
        <v>551</v>
      </c>
      <c r="IH764" t="s">
        <v>322</v>
      </c>
      <c r="IK764">
        <v>-2</v>
      </c>
      <c r="IL764" t="s">
        <v>278</v>
      </c>
      <c r="IM764" t="s">
        <v>279</v>
      </c>
      <c r="IN764" t="s">
        <v>484</v>
      </c>
      <c r="IP764" t="s">
        <v>551</v>
      </c>
    </row>
    <row r="765" spans="1:250" x14ac:dyDescent="0.35">
      <c r="A765">
        <v>16928</v>
      </c>
      <c r="B765">
        <v>-922729984</v>
      </c>
      <c r="C765">
        <v>1837</v>
      </c>
      <c r="D765" t="s">
        <v>272</v>
      </c>
      <c r="E765" t="s">
        <v>273</v>
      </c>
      <c r="F765">
        <v>19011</v>
      </c>
      <c r="G765" t="s">
        <v>318</v>
      </c>
      <c r="H765" t="s">
        <v>319</v>
      </c>
      <c r="I765">
        <v>513</v>
      </c>
      <c r="J765" t="s">
        <v>545</v>
      </c>
      <c r="K765" t="s">
        <v>546</v>
      </c>
      <c r="L765">
        <v>79525</v>
      </c>
      <c r="M765" t="s">
        <v>551</v>
      </c>
      <c r="N765" t="s">
        <v>529</v>
      </c>
      <c r="O765">
        <v>79525</v>
      </c>
      <c r="P765" t="s">
        <v>551</v>
      </c>
      <c r="Q765" t="s">
        <v>529</v>
      </c>
      <c r="R765" t="s">
        <v>326</v>
      </c>
      <c r="S765" s="43">
        <v>-33358.68</v>
      </c>
      <c r="U765" s="43">
        <v>22</v>
      </c>
      <c r="IF765">
        <v>79525</v>
      </c>
      <c r="IG765" t="s">
        <v>551</v>
      </c>
      <c r="IH765" t="s">
        <v>322</v>
      </c>
      <c r="IK765">
        <v>-2</v>
      </c>
      <c r="IL765" t="s">
        <v>278</v>
      </c>
      <c r="IM765" t="s">
        <v>279</v>
      </c>
      <c r="IN765" t="s">
        <v>484</v>
      </c>
      <c r="IP765" t="s">
        <v>551</v>
      </c>
    </row>
    <row r="766" spans="1:250" x14ac:dyDescent="0.35">
      <c r="A766">
        <v>16929</v>
      </c>
      <c r="B766">
        <v>-922729984</v>
      </c>
      <c r="C766">
        <v>1837</v>
      </c>
      <c r="D766" t="s">
        <v>272</v>
      </c>
      <c r="E766" t="s">
        <v>273</v>
      </c>
      <c r="F766">
        <v>19011</v>
      </c>
      <c r="G766" t="s">
        <v>318</v>
      </c>
      <c r="H766" t="s">
        <v>319</v>
      </c>
      <c r="I766">
        <v>509</v>
      </c>
      <c r="J766" t="s">
        <v>547</v>
      </c>
      <c r="K766" t="s">
        <v>548</v>
      </c>
      <c r="L766">
        <v>79525</v>
      </c>
      <c r="M766" t="s">
        <v>551</v>
      </c>
      <c r="N766" t="s">
        <v>529</v>
      </c>
      <c r="O766">
        <v>79525</v>
      </c>
      <c r="P766" t="s">
        <v>551</v>
      </c>
      <c r="Q766" t="s">
        <v>529</v>
      </c>
      <c r="R766" t="s">
        <v>326</v>
      </c>
      <c r="S766" s="43">
        <v>-17666.28</v>
      </c>
      <c r="U766" s="43">
        <v>22</v>
      </c>
      <c r="IF766">
        <v>79525</v>
      </c>
      <c r="IG766" t="s">
        <v>551</v>
      </c>
      <c r="IH766" t="s">
        <v>322</v>
      </c>
      <c r="IK766">
        <v>-2</v>
      </c>
      <c r="IL766" t="s">
        <v>278</v>
      </c>
      <c r="IM766" t="s">
        <v>279</v>
      </c>
      <c r="IN766" t="s">
        <v>484</v>
      </c>
      <c r="IP766" t="s">
        <v>551</v>
      </c>
    </row>
    <row r="767" spans="1:250" x14ac:dyDescent="0.35">
      <c r="A767">
        <v>16930</v>
      </c>
      <c r="B767">
        <v>-922729984</v>
      </c>
      <c r="C767">
        <v>1837</v>
      </c>
      <c r="D767" t="s">
        <v>272</v>
      </c>
      <c r="E767" t="s">
        <v>273</v>
      </c>
      <c r="F767">
        <v>19011</v>
      </c>
      <c r="G767" t="s">
        <v>318</v>
      </c>
      <c r="H767" t="s">
        <v>319</v>
      </c>
      <c r="I767">
        <v>507</v>
      </c>
      <c r="J767" t="s">
        <v>549</v>
      </c>
      <c r="K767" t="s">
        <v>550</v>
      </c>
      <c r="L767">
        <v>79525</v>
      </c>
      <c r="M767" t="s">
        <v>551</v>
      </c>
      <c r="N767" t="s">
        <v>529</v>
      </c>
      <c r="O767">
        <v>79525</v>
      </c>
      <c r="P767" t="s">
        <v>551</v>
      </c>
      <c r="Q767" t="s">
        <v>529</v>
      </c>
      <c r="R767" t="s">
        <v>326</v>
      </c>
      <c r="S767" s="43">
        <v>-27761.31</v>
      </c>
      <c r="U767" s="43">
        <v>22</v>
      </c>
      <c r="IF767">
        <v>79525</v>
      </c>
      <c r="IG767" t="s">
        <v>551</v>
      </c>
      <c r="IH767" t="s">
        <v>322</v>
      </c>
      <c r="IK767">
        <v>-2</v>
      </c>
      <c r="IL767" t="s">
        <v>278</v>
      </c>
      <c r="IM767" t="s">
        <v>279</v>
      </c>
      <c r="IN767" t="s">
        <v>484</v>
      </c>
      <c r="IP767" t="s">
        <v>551</v>
      </c>
    </row>
    <row r="768" spans="1:250" x14ac:dyDescent="0.35">
      <c r="A768">
        <v>16931</v>
      </c>
      <c r="B768">
        <v>-922729984</v>
      </c>
      <c r="C768">
        <v>1837</v>
      </c>
      <c r="D768" t="s">
        <v>272</v>
      </c>
      <c r="E768" t="s">
        <v>273</v>
      </c>
      <c r="F768">
        <v>9695</v>
      </c>
      <c r="G768" t="s">
        <v>280</v>
      </c>
      <c r="H768" t="s">
        <v>281</v>
      </c>
      <c r="I768">
        <v>528</v>
      </c>
      <c r="J768" t="s">
        <v>531</v>
      </c>
      <c r="K768" t="s">
        <v>532</v>
      </c>
      <c r="L768">
        <v>78012</v>
      </c>
      <c r="M768" t="s">
        <v>527</v>
      </c>
      <c r="N768" t="s">
        <v>528</v>
      </c>
      <c r="O768">
        <v>78012</v>
      </c>
      <c r="P768" t="s">
        <v>527</v>
      </c>
      <c r="Q768" t="s">
        <v>528</v>
      </c>
      <c r="R768" t="s">
        <v>326</v>
      </c>
      <c r="S768" s="43">
        <v>-984.36</v>
      </c>
      <c r="U768" s="43">
        <v>22</v>
      </c>
      <c r="IF768">
        <v>78012</v>
      </c>
      <c r="IG768" t="s">
        <v>527</v>
      </c>
      <c r="IH768" t="s">
        <v>284</v>
      </c>
      <c r="IK768">
        <v>-2</v>
      </c>
      <c r="IL768" t="s">
        <v>278</v>
      </c>
      <c r="IM768" t="s">
        <v>279</v>
      </c>
      <c r="IN768" t="s">
        <v>466</v>
      </c>
      <c r="IP768" t="s">
        <v>527</v>
      </c>
    </row>
    <row r="769" spans="1:250" x14ac:dyDescent="0.35">
      <c r="A769">
        <v>16932</v>
      </c>
      <c r="B769">
        <v>-922729984</v>
      </c>
      <c r="C769">
        <v>1837</v>
      </c>
      <c r="D769" t="s">
        <v>272</v>
      </c>
      <c r="E769" t="s">
        <v>273</v>
      </c>
      <c r="F769">
        <v>9695</v>
      </c>
      <c r="G769" t="s">
        <v>280</v>
      </c>
      <c r="H769" t="s">
        <v>281</v>
      </c>
      <c r="I769">
        <v>527</v>
      </c>
      <c r="J769" t="s">
        <v>535</v>
      </c>
      <c r="K769" t="s">
        <v>536</v>
      </c>
      <c r="L769">
        <v>78012</v>
      </c>
      <c r="M769" t="s">
        <v>527</v>
      </c>
      <c r="N769" t="s">
        <v>528</v>
      </c>
      <c r="O769">
        <v>78012</v>
      </c>
      <c r="P769" t="s">
        <v>527</v>
      </c>
      <c r="Q769" t="s">
        <v>528</v>
      </c>
      <c r="R769" t="s">
        <v>326</v>
      </c>
      <c r="S769" s="43">
        <v>-689.05</v>
      </c>
      <c r="U769" s="43">
        <v>22</v>
      </c>
      <c r="IF769">
        <v>78012</v>
      </c>
      <c r="IG769" t="s">
        <v>527</v>
      </c>
      <c r="IH769" t="s">
        <v>284</v>
      </c>
      <c r="IK769">
        <v>-2</v>
      </c>
      <c r="IL769" t="s">
        <v>278</v>
      </c>
      <c r="IM769" t="s">
        <v>279</v>
      </c>
      <c r="IN769" t="s">
        <v>466</v>
      </c>
      <c r="IP769" t="s">
        <v>527</v>
      </c>
    </row>
    <row r="770" spans="1:250" x14ac:dyDescent="0.35">
      <c r="A770">
        <v>16933</v>
      </c>
      <c r="B770">
        <v>-922729984</v>
      </c>
      <c r="C770">
        <v>1837</v>
      </c>
      <c r="D770" t="s">
        <v>272</v>
      </c>
      <c r="E770" t="s">
        <v>273</v>
      </c>
      <c r="F770">
        <v>13794</v>
      </c>
      <c r="G770" t="s">
        <v>274</v>
      </c>
      <c r="H770" t="s">
        <v>275</v>
      </c>
      <c r="I770">
        <v>513</v>
      </c>
      <c r="J770" t="s">
        <v>545</v>
      </c>
      <c r="K770" t="s">
        <v>546</v>
      </c>
      <c r="L770">
        <v>83250</v>
      </c>
      <c r="M770" t="s">
        <v>533</v>
      </c>
      <c r="N770" t="s">
        <v>534</v>
      </c>
      <c r="O770">
        <v>83250</v>
      </c>
      <c r="P770" t="s">
        <v>533</v>
      </c>
      <c r="Q770" t="s">
        <v>534</v>
      </c>
      <c r="R770" t="s">
        <v>326</v>
      </c>
      <c r="S770" s="43">
        <v>-969.58</v>
      </c>
      <c r="U770" s="43">
        <v>22</v>
      </c>
      <c r="IF770">
        <v>83250</v>
      </c>
      <c r="IG770" t="s">
        <v>533</v>
      </c>
      <c r="IH770" t="s">
        <v>311</v>
      </c>
      <c r="IK770">
        <v>-2</v>
      </c>
      <c r="IL770" t="s">
        <v>278</v>
      </c>
      <c r="IM770" t="s">
        <v>279</v>
      </c>
      <c r="IN770" t="s">
        <v>468</v>
      </c>
      <c r="IP770" t="s">
        <v>533</v>
      </c>
    </row>
    <row r="771" spans="1:250" x14ac:dyDescent="0.35">
      <c r="A771">
        <v>16934</v>
      </c>
      <c r="B771">
        <v>-922729984</v>
      </c>
      <c r="C771">
        <v>1837</v>
      </c>
      <c r="D771" t="s">
        <v>272</v>
      </c>
      <c r="E771" t="s">
        <v>273</v>
      </c>
      <c r="F771">
        <v>19011</v>
      </c>
      <c r="G771" t="s">
        <v>318</v>
      </c>
      <c r="H771" t="s">
        <v>319</v>
      </c>
      <c r="I771">
        <v>528</v>
      </c>
      <c r="J771" t="s">
        <v>531</v>
      </c>
      <c r="K771" t="s">
        <v>532</v>
      </c>
      <c r="L771">
        <v>79525</v>
      </c>
      <c r="M771" t="s">
        <v>551</v>
      </c>
      <c r="N771" t="s">
        <v>529</v>
      </c>
      <c r="O771">
        <v>79525</v>
      </c>
      <c r="P771" t="s">
        <v>551</v>
      </c>
      <c r="Q771" t="s">
        <v>529</v>
      </c>
      <c r="R771" t="s">
        <v>326</v>
      </c>
      <c r="S771" s="43">
        <v>-27807.02</v>
      </c>
      <c r="U771" s="43">
        <v>22</v>
      </c>
      <c r="IF771">
        <v>79525</v>
      </c>
      <c r="IG771" t="s">
        <v>551</v>
      </c>
      <c r="IH771" t="s">
        <v>322</v>
      </c>
      <c r="IK771">
        <v>-2</v>
      </c>
      <c r="IL771" t="s">
        <v>278</v>
      </c>
      <c r="IM771" t="s">
        <v>279</v>
      </c>
      <c r="IN771" t="s">
        <v>484</v>
      </c>
      <c r="IP771" t="s">
        <v>551</v>
      </c>
    </row>
    <row r="772" spans="1:250" x14ac:dyDescent="0.35">
      <c r="A772">
        <v>16935</v>
      </c>
      <c r="B772">
        <v>-922729984</v>
      </c>
      <c r="C772">
        <v>1837</v>
      </c>
      <c r="D772" t="s">
        <v>272</v>
      </c>
      <c r="E772" t="s">
        <v>273</v>
      </c>
      <c r="F772">
        <v>19011</v>
      </c>
      <c r="G772" t="s">
        <v>318</v>
      </c>
      <c r="H772" t="s">
        <v>319</v>
      </c>
      <c r="I772">
        <v>527</v>
      </c>
      <c r="J772" t="s">
        <v>535</v>
      </c>
      <c r="K772" t="s">
        <v>536</v>
      </c>
      <c r="L772">
        <v>79525</v>
      </c>
      <c r="M772" t="s">
        <v>551</v>
      </c>
      <c r="N772" t="s">
        <v>529</v>
      </c>
      <c r="O772">
        <v>79525</v>
      </c>
      <c r="P772" t="s">
        <v>551</v>
      </c>
      <c r="Q772" t="s">
        <v>529</v>
      </c>
      <c r="R772" t="s">
        <v>326</v>
      </c>
      <c r="S772" s="43">
        <v>-17962.3</v>
      </c>
      <c r="U772" s="43">
        <v>22</v>
      </c>
      <c r="IF772">
        <v>79525</v>
      </c>
      <c r="IG772" t="s">
        <v>551</v>
      </c>
      <c r="IH772" t="s">
        <v>322</v>
      </c>
      <c r="IK772">
        <v>-2</v>
      </c>
      <c r="IL772" t="s">
        <v>278</v>
      </c>
      <c r="IM772" t="s">
        <v>279</v>
      </c>
      <c r="IN772" t="s">
        <v>484</v>
      </c>
      <c r="IP772" t="s">
        <v>551</v>
      </c>
    </row>
    <row r="773" spans="1:250" x14ac:dyDescent="0.35">
      <c r="A773">
        <v>16936</v>
      </c>
      <c r="B773">
        <v>-922729984</v>
      </c>
      <c r="C773">
        <v>1837</v>
      </c>
      <c r="D773" t="s">
        <v>272</v>
      </c>
      <c r="E773" t="s">
        <v>273</v>
      </c>
      <c r="F773">
        <v>19011</v>
      </c>
      <c r="G773" t="s">
        <v>318</v>
      </c>
      <c r="H773" t="s">
        <v>319</v>
      </c>
      <c r="I773">
        <v>523</v>
      </c>
      <c r="J773" t="s">
        <v>537</v>
      </c>
      <c r="K773" t="s">
        <v>538</v>
      </c>
      <c r="L773">
        <v>79525</v>
      </c>
      <c r="M773" t="s">
        <v>551</v>
      </c>
      <c r="N773" t="s">
        <v>529</v>
      </c>
      <c r="O773">
        <v>79525</v>
      </c>
      <c r="P773" t="s">
        <v>551</v>
      </c>
      <c r="Q773" t="s">
        <v>529</v>
      </c>
      <c r="R773" t="s">
        <v>326</v>
      </c>
      <c r="S773" s="43">
        <v>-35924.53</v>
      </c>
      <c r="U773" s="43">
        <v>22</v>
      </c>
      <c r="IF773">
        <v>79525</v>
      </c>
      <c r="IG773" t="s">
        <v>551</v>
      </c>
      <c r="IH773" t="s">
        <v>322</v>
      </c>
      <c r="IK773">
        <v>-2</v>
      </c>
      <c r="IL773" t="s">
        <v>278</v>
      </c>
      <c r="IM773" t="s">
        <v>279</v>
      </c>
      <c r="IN773" t="s">
        <v>484</v>
      </c>
      <c r="IP773" t="s">
        <v>551</v>
      </c>
    </row>
    <row r="774" spans="1:250" x14ac:dyDescent="0.35">
      <c r="A774">
        <v>16937</v>
      </c>
      <c r="B774">
        <v>-922729984</v>
      </c>
      <c r="C774">
        <v>1837</v>
      </c>
      <c r="D774" t="s">
        <v>272</v>
      </c>
      <c r="E774" t="s">
        <v>273</v>
      </c>
      <c r="F774">
        <v>19011</v>
      </c>
      <c r="G774" t="s">
        <v>318</v>
      </c>
      <c r="H774" t="s">
        <v>319</v>
      </c>
      <c r="I774">
        <v>521</v>
      </c>
      <c r="J774" t="s">
        <v>539</v>
      </c>
      <c r="K774" t="s">
        <v>540</v>
      </c>
      <c r="L774">
        <v>79525</v>
      </c>
      <c r="M774" t="s">
        <v>551</v>
      </c>
      <c r="N774" t="s">
        <v>529</v>
      </c>
      <c r="O774">
        <v>79525</v>
      </c>
      <c r="P774" t="s">
        <v>551</v>
      </c>
      <c r="Q774" t="s">
        <v>529</v>
      </c>
      <c r="R774" t="s">
        <v>326</v>
      </c>
      <c r="S774" s="43">
        <v>-17962.37</v>
      </c>
      <c r="U774" s="43">
        <v>22</v>
      </c>
      <c r="IF774">
        <v>79525</v>
      </c>
      <c r="IG774" t="s">
        <v>551</v>
      </c>
      <c r="IH774" t="s">
        <v>322</v>
      </c>
      <c r="IK774">
        <v>-2</v>
      </c>
      <c r="IL774" t="s">
        <v>278</v>
      </c>
      <c r="IM774" t="s">
        <v>279</v>
      </c>
      <c r="IN774" t="s">
        <v>484</v>
      </c>
      <c r="IP774" t="s">
        <v>551</v>
      </c>
    </row>
    <row r="775" spans="1:250" x14ac:dyDescent="0.35">
      <c r="A775">
        <v>16938</v>
      </c>
      <c r="B775">
        <v>-922729984</v>
      </c>
      <c r="C775">
        <v>1837</v>
      </c>
      <c r="D775" t="s">
        <v>272</v>
      </c>
      <c r="E775" t="s">
        <v>273</v>
      </c>
      <c r="F775">
        <v>19011</v>
      </c>
      <c r="G775" t="s">
        <v>318</v>
      </c>
      <c r="H775" t="s">
        <v>319</v>
      </c>
      <c r="I775">
        <v>519</v>
      </c>
      <c r="J775" t="s">
        <v>541</v>
      </c>
      <c r="K775" t="s">
        <v>542</v>
      </c>
      <c r="L775">
        <v>79525</v>
      </c>
      <c r="M775" t="s">
        <v>551</v>
      </c>
      <c r="N775" t="s">
        <v>529</v>
      </c>
      <c r="O775">
        <v>79525</v>
      </c>
      <c r="P775" t="s">
        <v>551</v>
      </c>
      <c r="Q775" t="s">
        <v>529</v>
      </c>
      <c r="R775" t="s">
        <v>326</v>
      </c>
      <c r="S775" s="43">
        <v>-17962.37</v>
      </c>
      <c r="U775" s="43">
        <v>22</v>
      </c>
      <c r="IF775">
        <v>79525</v>
      </c>
      <c r="IG775" t="s">
        <v>551</v>
      </c>
      <c r="IH775" t="s">
        <v>322</v>
      </c>
      <c r="IK775">
        <v>-2</v>
      </c>
      <c r="IL775" t="s">
        <v>278</v>
      </c>
      <c r="IM775" t="s">
        <v>279</v>
      </c>
      <c r="IN775" t="s">
        <v>484</v>
      </c>
      <c r="IP775" t="s">
        <v>551</v>
      </c>
    </row>
    <row r="776" spans="1:250" x14ac:dyDescent="0.35">
      <c r="S776" s="43"/>
      <c r="U776" s="43"/>
    </row>
    <row r="777" spans="1:250" x14ac:dyDescent="0.35">
      <c r="S777" s="43"/>
      <c r="U777" s="43"/>
    </row>
    <row r="778" spans="1:250" x14ac:dyDescent="0.35">
      <c r="S778" s="43"/>
      <c r="U778" s="43"/>
    </row>
    <row r="779" spans="1:250" x14ac:dyDescent="0.35">
      <c r="S779" s="43"/>
      <c r="U779" s="43"/>
    </row>
    <row r="780" spans="1:250" x14ac:dyDescent="0.35">
      <c r="S780" s="43"/>
      <c r="U780" s="43"/>
    </row>
    <row r="781" spans="1:250" x14ac:dyDescent="0.35">
      <c r="S781" s="43"/>
      <c r="U781" s="43"/>
    </row>
    <row r="782" spans="1:250" x14ac:dyDescent="0.35">
      <c r="S782" s="43"/>
      <c r="U782" s="43"/>
    </row>
    <row r="783" spans="1:250" x14ac:dyDescent="0.35">
      <c r="S783" s="43"/>
      <c r="U783" s="43"/>
    </row>
    <row r="784" spans="1:250" x14ac:dyDescent="0.35">
      <c r="S784" s="43"/>
      <c r="U784" s="43"/>
    </row>
    <row r="785" spans="19:21" x14ac:dyDescent="0.35">
      <c r="S785" s="43"/>
      <c r="U785" s="43"/>
    </row>
    <row r="786" spans="19:21" x14ac:dyDescent="0.35">
      <c r="S786" s="43"/>
      <c r="U786" s="43"/>
    </row>
    <row r="787" spans="19:21" x14ac:dyDescent="0.35">
      <c r="S787" s="43"/>
      <c r="U787" s="43"/>
    </row>
    <row r="788" spans="19:21" x14ac:dyDescent="0.35">
      <c r="S788" s="43"/>
      <c r="U788" s="43"/>
    </row>
    <row r="789" spans="19:21" x14ac:dyDescent="0.35">
      <c r="S789" s="43"/>
      <c r="U789" s="43"/>
    </row>
    <row r="790" spans="19:21" x14ac:dyDescent="0.35">
      <c r="S790" s="43"/>
      <c r="U790" s="43"/>
    </row>
    <row r="791" spans="19:21" x14ac:dyDescent="0.35">
      <c r="S791" s="43"/>
      <c r="U791" s="43"/>
    </row>
    <row r="792" spans="19:21" x14ac:dyDescent="0.35">
      <c r="S792" s="43"/>
      <c r="U792" s="43"/>
    </row>
    <row r="793" spans="19:21" x14ac:dyDescent="0.35">
      <c r="S793" s="43"/>
      <c r="U793" s="43"/>
    </row>
    <row r="794" spans="19:21" x14ac:dyDescent="0.35">
      <c r="S794" s="43"/>
      <c r="U794" s="43"/>
    </row>
    <row r="795" spans="19:21" x14ac:dyDescent="0.35">
      <c r="S795" s="43"/>
      <c r="U795" s="43"/>
    </row>
    <row r="796" spans="19:21" x14ac:dyDescent="0.35">
      <c r="S796" s="43"/>
      <c r="U796" s="43"/>
    </row>
    <row r="797" spans="19:21" x14ac:dyDescent="0.35">
      <c r="S797" s="43"/>
      <c r="U797" s="43"/>
    </row>
    <row r="798" spans="19:21" x14ac:dyDescent="0.35">
      <c r="S798" s="43"/>
      <c r="U798" s="43"/>
    </row>
    <row r="799" spans="19:21" x14ac:dyDescent="0.35">
      <c r="S799" s="43"/>
      <c r="U799" s="43"/>
    </row>
    <row r="800" spans="19:21" x14ac:dyDescent="0.35">
      <c r="S800" s="43"/>
      <c r="U800" s="43"/>
    </row>
    <row r="801" spans="19:21" x14ac:dyDescent="0.35">
      <c r="S801" s="43"/>
      <c r="U801" s="43"/>
    </row>
    <row r="802" spans="19:21" x14ac:dyDescent="0.35">
      <c r="S802" s="43"/>
      <c r="U802" s="43"/>
    </row>
    <row r="803" spans="19:21" x14ac:dyDescent="0.35">
      <c r="S803" s="43"/>
      <c r="U803" s="43"/>
    </row>
    <row r="804" spans="19:21" x14ac:dyDescent="0.35">
      <c r="S804" s="43"/>
      <c r="U804" s="43"/>
    </row>
    <row r="805" spans="19:21" x14ac:dyDescent="0.35">
      <c r="S805" s="43"/>
      <c r="U805" s="43"/>
    </row>
    <row r="806" spans="19:21" x14ac:dyDescent="0.35">
      <c r="S806" s="43"/>
      <c r="U806" s="43"/>
    </row>
    <row r="807" spans="19:21" x14ac:dyDescent="0.35">
      <c r="S807" s="43"/>
      <c r="U807" s="43"/>
    </row>
    <row r="808" spans="19:21" x14ac:dyDescent="0.35">
      <c r="S808" s="43"/>
      <c r="U808" s="43"/>
    </row>
    <row r="809" spans="19:21" x14ac:dyDescent="0.35">
      <c r="S809" s="43"/>
      <c r="U809" s="43"/>
    </row>
    <row r="810" spans="19:21" x14ac:dyDescent="0.35">
      <c r="S810" s="43"/>
      <c r="U810" s="43"/>
    </row>
    <row r="811" spans="19:21" x14ac:dyDescent="0.35">
      <c r="S811" s="43"/>
      <c r="U811" s="43"/>
    </row>
    <row r="812" spans="19:21" x14ac:dyDescent="0.35">
      <c r="S812" s="43"/>
      <c r="U812" s="43"/>
    </row>
    <row r="813" spans="19:21" x14ac:dyDescent="0.35">
      <c r="S813" s="43"/>
      <c r="U813" s="43"/>
    </row>
    <row r="814" spans="19:21" x14ac:dyDescent="0.35">
      <c r="S814" s="43"/>
      <c r="U814" s="43"/>
    </row>
    <row r="815" spans="19:21" x14ac:dyDescent="0.35">
      <c r="S815" s="43"/>
      <c r="U815" s="43"/>
    </row>
    <row r="816" spans="19:21" x14ac:dyDescent="0.35">
      <c r="S816" s="43"/>
      <c r="U816" s="43"/>
    </row>
    <row r="817" spans="19:21" x14ac:dyDescent="0.35">
      <c r="S817" s="43"/>
      <c r="U817" s="43"/>
    </row>
    <row r="818" spans="19:21" x14ac:dyDescent="0.35">
      <c r="S818" s="43"/>
      <c r="U818" s="43"/>
    </row>
    <row r="819" spans="19:21" x14ac:dyDescent="0.35">
      <c r="S819" s="43"/>
      <c r="U819" s="43"/>
    </row>
    <row r="820" spans="19:21" x14ac:dyDescent="0.35">
      <c r="S820" s="43"/>
      <c r="U820" s="43"/>
    </row>
    <row r="821" spans="19:21" x14ac:dyDescent="0.35">
      <c r="S821" s="43"/>
      <c r="U821" s="43"/>
    </row>
    <row r="822" spans="19:21" x14ac:dyDescent="0.35">
      <c r="S822" s="43"/>
      <c r="U822" s="43"/>
    </row>
    <row r="823" spans="19:21" x14ac:dyDescent="0.35">
      <c r="S823" s="43"/>
      <c r="U823" s="43"/>
    </row>
    <row r="824" spans="19:21" x14ac:dyDescent="0.35">
      <c r="S824" s="43"/>
      <c r="U824" s="43"/>
    </row>
    <row r="825" spans="19:21" x14ac:dyDescent="0.35">
      <c r="S825" s="43"/>
      <c r="U825" s="43"/>
    </row>
    <row r="826" spans="19:21" x14ac:dyDescent="0.35">
      <c r="S826" s="43"/>
      <c r="U826" s="43"/>
    </row>
    <row r="827" spans="19:21" x14ac:dyDescent="0.35">
      <c r="S827" s="43"/>
      <c r="U827" s="43"/>
    </row>
    <row r="828" spans="19:21" x14ac:dyDescent="0.35">
      <c r="S828" s="43"/>
      <c r="U828" s="43"/>
    </row>
    <row r="829" spans="19:21" x14ac:dyDescent="0.35">
      <c r="S829" s="43"/>
      <c r="U829" s="43"/>
    </row>
    <row r="830" spans="19:21" x14ac:dyDescent="0.35">
      <c r="S830" s="43"/>
      <c r="U830" s="43"/>
    </row>
    <row r="831" spans="19:21" x14ac:dyDescent="0.35">
      <c r="S831" s="43"/>
      <c r="U831" s="43"/>
    </row>
    <row r="832" spans="19:21" x14ac:dyDescent="0.35">
      <c r="S832" s="43"/>
      <c r="U832" s="43"/>
    </row>
    <row r="833" spans="19:21" x14ac:dyDescent="0.35">
      <c r="S833" s="43"/>
      <c r="U833" s="43"/>
    </row>
    <row r="834" spans="19:21" x14ac:dyDescent="0.35">
      <c r="S834" s="43"/>
      <c r="U834" s="43"/>
    </row>
    <row r="835" spans="19:21" x14ac:dyDescent="0.35">
      <c r="S835" s="43"/>
      <c r="U835" s="43"/>
    </row>
    <row r="836" spans="19:21" x14ac:dyDescent="0.35">
      <c r="S836" s="43"/>
      <c r="U836" s="43"/>
    </row>
    <row r="837" spans="19:21" x14ac:dyDescent="0.35">
      <c r="S837" s="43"/>
      <c r="U837" s="43"/>
    </row>
    <row r="838" spans="19:21" x14ac:dyDescent="0.35">
      <c r="S838" s="43"/>
      <c r="U838" s="43"/>
    </row>
    <row r="839" spans="19:21" x14ac:dyDescent="0.35">
      <c r="S839" s="43"/>
      <c r="U839" s="43"/>
    </row>
    <row r="840" spans="19:21" x14ac:dyDescent="0.35">
      <c r="S840" s="43"/>
      <c r="U840" s="43"/>
    </row>
    <row r="841" spans="19:21" x14ac:dyDescent="0.35">
      <c r="S841" s="43"/>
      <c r="U841" s="43"/>
    </row>
    <row r="842" spans="19:21" x14ac:dyDescent="0.35">
      <c r="S842" s="43"/>
      <c r="U842" s="43"/>
    </row>
    <row r="843" spans="19:21" x14ac:dyDescent="0.35">
      <c r="S843" s="43"/>
      <c r="U843" s="43"/>
    </row>
    <row r="844" spans="19:21" x14ac:dyDescent="0.35">
      <c r="S844" s="43"/>
      <c r="U844" s="43"/>
    </row>
    <row r="845" spans="19:21" x14ac:dyDescent="0.35">
      <c r="S845" s="43"/>
      <c r="U845" s="43"/>
    </row>
    <row r="846" spans="19:21" x14ac:dyDescent="0.35">
      <c r="S846" s="43"/>
      <c r="U846" s="43"/>
    </row>
    <row r="847" spans="19:21" x14ac:dyDescent="0.35">
      <c r="S847" s="43"/>
      <c r="U847" s="43"/>
    </row>
    <row r="848" spans="19:21" x14ac:dyDescent="0.35">
      <c r="S848" s="43"/>
      <c r="U848" s="43"/>
    </row>
    <row r="849" spans="19:21" x14ac:dyDescent="0.35">
      <c r="S849" s="43"/>
      <c r="U849" s="43"/>
    </row>
    <row r="850" spans="19:21" x14ac:dyDescent="0.35">
      <c r="S850" s="43"/>
      <c r="U850" s="43"/>
    </row>
    <row r="851" spans="19:21" x14ac:dyDescent="0.35">
      <c r="S851" s="43"/>
      <c r="U851" s="43"/>
    </row>
    <row r="852" spans="19:21" x14ac:dyDescent="0.35">
      <c r="S852" s="43"/>
      <c r="U852" s="43"/>
    </row>
    <row r="853" spans="19:21" x14ac:dyDescent="0.35">
      <c r="S853" s="43"/>
      <c r="U853" s="43"/>
    </row>
    <row r="854" spans="19:21" x14ac:dyDescent="0.35">
      <c r="S854" s="43"/>
      <c r="U854" s="43"/>
    </row>
    <row r="855" spans="19:21" x14ac:dyDescent="0.35">
      <c r="S855" s="43"/>
      <c r="U855" s="43"/>
    </row>
    <row r="856" spans="19:21" x14ac:dyDescent="0.35">
      <c r="S856" s="43"/>
      <c r="U856" s="43"/>
    </row>
    <row r="857" spans="19:21" x14ac:dyDescent="0.35">
      <c r="S857" s="43"/>
      <c r="U857" s="43"/>
    </row>
    <row r="858" spans="19:21" x14ac:dyDescent="0.35">
      <c r="S858" s="43"/>
      <c r="U858" s="43"/>
    </row>
    <row r="859" spans="19:21" x14ac:dyDescent="0.35">
      <c r="S859" s="43"/>
      <c r="U859" s="43"/>
    </row>
    <row r="860" spans="19:21" x14ac:dyDescent="0.35">
      <c r="S860" s="43"/>
      <c r="U860" s="43"/>
    </row>
    <row r="861" spans="19:21" x14ac:dyDescent="0.35">
      <c r="S861" s="43"/>
      <c r="U861" s="43"/>
    </row>
    <row r="862" spans="19:21" x14ac:dyDescent="0.35">
      <c r="S862" s="43"/>
      <c r="U862" s="43"/>
    </row>
    <row r="863" spans="19:21" x14ac:dyDescent="0.35">
      <c r="S863" s="43"/>
      <c r="U863" s="43"/>
    </row>
    <row r="864" spans="19:21" x14ac:dyDescent="0.35">
      <c r="S864" s="43"/>
      <c r="U864" s="43"/>
    </row>
    <row r="865" spans="19:21" x14ac:dyDescent="0.35">
      <c r="S865" s="43"/>
      <c r="U865" s="43"/>
    </row>
    <row r="866" spans="19:21" x14ac:dyDescent="0.35">
      <c r="S866" s="43"/>
      <c r="U866" s="43"/>
    </row>
    <row r="867" spans="19:21" x14ac:dyDescent="0.35">
      <c r="S867" s="43"/>
      <c r="U867" s="43"/>
    </row>
    <row r="868" spans="19:21" x14ac:dyDescent="0.35">
      <c r="S868" s="43"/>
      <c r="U868" s="43"/>
    </row>
    <row r="869" spans="19:21" x14ac:dyDescent="0.35">
      <c r="S869" s="43"/>
      <c r="U869" s="43"/>
    </row>
    <row r="870" spans="19:21" x14ac:dyDescent="0.35">
      <c r="S870" s="43"/>
      <c r="U870" s="43"/>
    </row>
    <row r="871" spans="19:21" x14ac:dyDescent="0.35">
      <c r="S871" s="43"/>
      <c r="U871" s="43"/>
    </row>
    <row r="872" spans="19:21" x14ac:dyDescent="0.35">
      <c r="S872" s="43"/>
      <c r="U872" s="43"/>
    </row>
    <row r="873" spans="19:21" x14ac:dyDescent="0.35">
      <c r="S873" s="43"/>
      <c r="U873" s="43"/>
    </row>
    <row r="874" spans="19:21" x14ac:dyDescent="0.35">
      <c r="S874" s="43"/>
      <c r="U874" s="43"/>
    </row>
    <row r="875" spans="19:21" x14ac:dyDescent="0.35">
      <c r="S875" s="43"/>
      <c r="U875" s="43"/>
    </row>
    <row r="876" spans="19:21" x14ac:dyDescent="0.35">
      <c r="S876" s="43"/>
      <c r="U876" s="43"/>
    </row>
    <row r="877" spans="19:21" x14ac:dyDescent="0.35">
      <c r="S877" s="43"/>
      <c r="U877" s="43"/>
    </row>
    <row r="878" spans="19:21" x14ac:dyDescent="0.35">
      <c r="S878" s="43"/>
      <c r="U878" s="43"/>
    </row>
    <row r="879" spans="19:21" x14ac:dyDescent="0.35">
      <c r="S879" s="43"/>
      <c r="U879" s="43"/>
    </row>
    <row r="880" spans="19:21" x14ac:dyDescent="0.35">
      <c r="S880" s="43"/>
      <c r="U880" s="43"/>
    </row>
    <row r="881" spans="19:21" x14ac:dyDescent="0.35">
      <c r="S881" s="43"/>
      <c r="U881" s="43"/>
    </row>
    <row r="882" spans="19:21" x14ac:dyDescent="0.35">
      <c r="S882" s="43"/>
      <c r="U882" s="43"/>
    </row>
    <row r="883" spans="19:21" x14ac:dyDescent="0.35">
      <c r="S883" s="43"/>
      <c r="U883" s="43"/>
    </row>
    <row r="884" spans="19:21" x14ac:dyDescent="0.35">
      <c r="S884" s="43"/>
      <c r="U884" s="43"/>
    </row>
    <row r="885" spans="19:21" x14ac:dyDescent="0.35">
      <c r="S885" s="43"/>
      <c r="U885" s="43"/>
    </row>
    <row r="886" spans="19:21" x14ac:dyDescent="0.35">
      <c r="S886" s="43"/>
      <c r="U886" s="43"/>
    </row>
    <row r="887" spans="19:21" x14ac:dyDescent="0.35">
      <c r="S887" s="43"/>
      <c r="U887" s="43"/>
    </row>
    <row r="888" spans="19:21" x14ac:dyDescent="0.35">
      <c r="S888" s="43"/>
      <c r="U888" s="43"/>
    </row>
    <row r="889" spans="19:21" x14ac:dyDescent="0.35">
      <c r="S889" s="43"/>
      <c r="U889" s="43"/>
    </row>
    <row r="890" spans="19:21" x14ac:dyDescent="0.35">
      <c r="S890" s="43"/>
      <c r="U890" s="43"/>
    </row>
    <row r="891" spans="19:21" x14ac:dyDescent="0.35">
      <c r="S891" s="43"/>
      <c r="U891" s="43"/>
    </row>
    <row r="892" spans="19:21" x14ac:dyDescent="0.35">
      <c r="S892" s="43"/>
      <c r="U892" s="43"/>
    </row>
    <row r="893" spans="19:21" x14ac:dyDescent="0.35">
      <c r="S893" s="43"/>
      <c r="U893" s="43"/>
    </row>
    <row r="894" spans="19:21" x14ac:dyDescent="0.35">
      <c r="S894" s="43"/>
      <c r="U894" s="43"/>
    </row>
    <row r="895" spans="19:21" x14ac:dyDescent="0.35">
      <c r="S895" s="43"/>
      <c r="U895" s="43"/>
    </row>
    <row r="896" spans="19:21" x14ac:dyDescent="0.35">
      <c r="S896" s="43"/>
      <c r="U896" s="43"/>
    </row>
    <row r="897" spans="19:21" x14ac:dyDescent="0.35">
      <c r="S897" s="43"/>
      <c r="U897" s="43"/>
    </row>
    <row r="898" spans="19:21" x14ac:dyDescent="0.35">
      <c r="S898" s="43"/>
      <c r="U898" s="43"/>
    </row>
    <row r="899" spans="19:21" x14ac:dyDescent="0.35">
      <c r="S899" s="43"/>
      <c r="U899" s="43"/>
    </row>
    <row r="900" spans="19:21" x14ac:dyDescent="0.35">
      <c r="S900" s="43"/>
      <c r="U900" s="43"/>
    </row>
    <row r="901" spans="19:21" x14ac:dyDescent="0.35">
      <c r="S901" s="43"/>
      <c r="U901" s="43"/>
    </row>
    <row r="902" spans="19:21" x14ac:dyDescent="0.35">
      <c r="S902" s="43"/>
      <c r="U902" s="43"/>
    </row>
    <row r="903" spans="19:21" x14ac:dyDescent="0.35">
      <c r="S903" s="43"/>
      <c r="U903" s="43"/>
    </row>
    <row r="904" spans="19:21" x14ac:dyDescent="0.35">
      <c r="S904" s="43"/>
      <c r="U904" s="43"/>
    </row>
    <row r="905" spans="19:21" x14ac:dyDescent="0.35">
      <c r="S905" s="43"/>
      <c r="U905" s="43"/>
    </row>
    <row r="906" spans="19:21" x14ac:dyDescent="0.35">
      <c r="S906" s="43"/>
      <c r="U906" s="43"/>
    </row>
    <row r="907" spans="19:21" x14ac:dyDescent="0.35">
      <c r="S907" s="43"/>
      <c r="U907" s="43"/>
    </row>
    <row r="908" spans="19:21" x14ac:dyDescent="0.35">
      <c r="S908" s="43"/>
      <c r="U908" s="43"/>
    </row>
    <row r="909" spans="19:21" x14ac:dyDescent="0.35">
      <c r="S909" s="43"/>
      <c r="U909" s="43"/>
    </row>
    <row r="910" spans="19:21" x14ac:dyDescent="0.35">
      <c r="S910" s="43"/>
      <c r="U910" s="43"/>
    </row>
    <row r="911" spans="19:21" x14ac:dyDescent="0.35">
      <c r="S911" s="43"/>
      <c r="U911" s="43"/>
    </row>
    <row r="912" spans="19:21" x14ac:dyDescent="0.35">
      <c r="S912" s="43"/>
      <c r="U912" s="43"/>
    </row>
    <row r="913" spans="19:21" x14ac:dyDescent="0.35">
      <c r="S913" s="43"/>
      <c r="U913" s="43"/>
    </row>
    <row r="914" spans="19:21" x14ac:dyDescent="0.35">
      <c r="S914" s="43"/>
      <c r="U914" s="43"/>
    </row>
    <row r="915" spans="19:21" x14ac:dyDescent="0.35">
      <c r="S915" s="43"/>
      <c r="U915" s="43"/>
    </row>
    <row r="916" spans="19:21" x14ac:dyDescent="0.35">
      <c r="S916" s="43"/>
      <c r="U916" s="43"/>
    </row>
    <row r="917" spans="19:21" x14ac:dyDescent="0.35">
      <c r="S917" s="43"/>
      <c r="U917" s="43"/>
    </row>
    <row r="918" spans="19:21" x14ac:dyDescent="0.35">
      <c r="S918" s="43"/>
      <c r="U918" s="43"/>
    </row>
    <row r="919" spans="19:21" x14ac:dyDescent="0.35">
      <c r="S919" s="43"/>
      <c r="U919" s="43"/>
    </row>
    <row r="920" spans="19:21" x14ac:dyDescent="0.35">
      <c r="S920" s="43"/>
      <c r="U920" s="43"/>
    </row>
    <row r="921" spans="19:21" x14ac:dyDescent="0.35">
      <c r="S921" s="43"/>
      <c r="U921" s="43"/>
    </row>
    <row r="922" spans="19:21" x14ac:dyDescent="0.35">
      <c r="S922" s="43"/>
      <c r="U922" s="43"/>
    </row>
    <row r="923" spans="19:21" x14ac:dyDescent="0.35">
      <c r="S923" s="43"/>
      <c r="U923" s="43"/>
    </row>
    <row r="924" spans="19:21" x14ac:dyDescent="0.35">
      <c r="S924" s="43"/>
      <c r="U924" s="43"/>
    </row>
    <row r="925" spans="19:21" x14ac:dyDescent="0.35">
      <c r="S925" s="43"/>
      <c r="U925" s="43"/>
    </row>
    <row r="926" spans="19:21" x14ac:dyDescent="0.35">
      <c r="S926" s="43"/>
      <c r="U926" s="43"/>
    </row>
    <row r="927" spans="19:21" x14ac:dyDescent="0.35">
      <c r="S927" s="43"/>
      <c r="U927" s="43"/>
    </row>
    <row r="928" spans="19:21" x14ac:dyDescent="0.35">
      <c r="S928" s="43"/>
      <c r="U928" s="43"/>
    </row>
    <row r="929" spans="19:21" x14ac:dyDescent="0.35">
      <c r="S929" s="43"/>
      <c r="U929" s="43"/>
    </row>
    <row r="930" spans="19:21" x14ac:dyDescent="0.35">
      <c r="S930" s="43"/>
      <c r="U930" s="43"/>
    </row>
    <row r="931" spans="19:21" x14ac:dyDescent="0.35">
      <c r="S931" s="43"/>
      <c r="U931" s="43"/>
    </row>
    <row r="932" spans="19:21" x14ac:dyDescent="0.35">
      <c r="S932" s="43"/>
      <c r="U932" s="43"/>
    </row>
    <row r="933" spans="19:21" x14ac:dyDescent="0.35">
      <c r="S933" s="43"/>
      <c r="U933" s="43"/>
    </row>
    <row r="934" spans="19:21" x14ac:dyDescent="0.35">
      <c r="S934" s="43"/>
      <c r="U934" s="43"/>
    </row>
    <row r="935" spans="19:21" x14ac:dyDescent="0.35">
      <c r="S935" s="43"/>
      <c r="U935" s="43"/>
    </row>
    <row r="936" spans="19:21" x14ac:dyDescent="0.35">
      <c r="S936" s="43"/>
      <c r="U936" s="43"/>
    </row>
    <row r="937" spans="19:21" x14ac:dyDescent="0.35">
      <c r="S937" s="43"/>
      <c r="U937" s="43"/>
    </row>
    <row r="938" spans="19:21" x14ac:dyDescent="0.35">
      <c r="S938" s="43"/>
      <c r="U938" s="43"/>
    </row>
    <row r="939" spans="19:21" x14ac:dyDescent="0.35">
      <c r="S939" s="43"/>
      <c r="U939" s="43"/>
    </row>
    <row r="940" spans="19:21" x14ac:dyDescent="0.35">
      <c r="S940" s="43"/>
      <c r="U940" s="43"/>
    </row>
    <row r="941" spans="19:21" x14ac:dyDescent="0.35">
      <c r="S941" s="43"/>
      <c r="U941" s="43"/>
    </row>
    <row r="942" spans="19:21" x14ac:dyDescent="0.35">
      <c r="S942" s="43"/>
      <c r="U942" s="43"/>
    </row>
    <row r="943" spans="19:21" x14ac:dyDescent="0.35">
      <c r="S943" s="43"/>
      <c r="U943" s="43"/>
    </row>
    <row r="944" spans="19:21" x14ac:dyDescent="0.35">
      <c r="S944" s="43"/>
      <c r="U944" s="43"/>
    </row>
    <row r="945" spans="19:21" x14ac:dyDescent="0.35">
      <c r="S945" s="43"/>
      <c r="U945" s="43"/>
    </row>
    <row r="946" spans="19:21" x14ac:dyDescent="0.35">
      <c r="S946" s="43"/>
      <c r="U946" s="43"/>
    </row>
    <row r="947" spans="19:21" x14ac:dyDescent="0.35">
      <c r="S947" s="43"/>
      <c r="U947" s="43"/>
    </row>
    <row r="948" spans="19:21" x14ac:dyDescent="0.35">
      <c r="S948" s="43"/>
      <c r="U948" s="43"/>
    </row>
    <row r="949" spans="19:21" x14ac:dyDescent="0.35">
      <c r="S949" s="43"/>
      <c r="U949" s="43"/>
    </row>
    <row r="950" spans="19:21" x14ac:dyDescent="0.35">
      <c r="S950" s="43"/>
      <c r="U950" s="43"/>
    </row>
    <row r="951" spans="19:21" x14ac:dyDescent="0.35">
      <c r="S951" s="43"/>
      <c r="U951" s="43"/>
    </row>
    <row r="952" spans="19:21" x14ac:dyDescent="0.35">
      <c r="S952" s="43"/>
      <c r="U952" s="43"/>
    </row>
    <row r="953" spans="19:21" x14ac:dyDescent="0.35">
      <c r="S953" s="43"/>
      <c r="U953" s="43"/>
    </row>
    <row r="954" spans="19:21" x14ac:dyDescent="0.35">
      <c r="S954" s="43"/>
      <c r="U954" s="43"/>
    </row>
    <row r="955" spans="19:21" x14ac:dyDescent="0.35">
      <c r="S955" s="43"/>
      <c r="U955" s="43"/>
    </row>
    <row r="956" spans="19:21" x14ac:dyDescent="0.35">
      <c r="S956" s="43"/>
      <c r="U956" s="43"/>
    </row>
    <row r="957" spans="19:21" x14ac:dyDescent="0.35">
      <c r="S957" s="43"/>
      <c r="U957" s="43"/>
    </row>
    <row r="958" spans="19:21" x14ac:dyDescent="0.35">
      <c r="S958" s="43"/>
      <c r="U958" s="43"/>
    </row>
    <row r="959" spans="19:21" x14ac:dyDescent="0.35">
      <c r="S959" s="43"/>
      <c r="U959" s="43"/>
    </row>
    <row r="960" spans="19:21" x14ac:dyDescent="0.35">
      <c r="S960" s="43"/>
      <c r="U960" s="43"/>
    </row>
    <row r="961" spans="19:21" x14ac:dyDescent="0.35">
      <c r="S961" s="43"/>
      <c r="U961" s="43"/>
    </row>
    <row r="962" spans="19:21" x14ac:dyDescent="0.35">
      <c r="S962" s="43"/>
      <c r="U962" s="43"/>
    </row>
    <row r="963" spans="19:21" x14ac:dyDescent="0.35">
      <c r="S963" s="43"/>
      <c r="U963" s="43"/>
    </row>
    <row r="964" spans="19:21" x14ac:dyDescent="0.35">
      <c r="S964" s="43"/>
      <c r="U964" s="43"/>
    </row>
    <row r="965" spans="19:21" x14ac:dyDescent="0.35">
      <c r="S965" s="43"/>
      <c r="U965" s="43"/>
    </row>
    <row r="966" spans="19:21" x14ac:dyDescent="0.35">
      <c r="S966" s="43"/>
      <c r="U966" s="43"/>
    </row>
    <row r="967" spans="19:21" x14ac:dyDescent="0.35">
      <c r="S967" s="43"/>
      <c r="U967" s="43"/>
    </row>
    <row r="968" spans="19:21" x14ac:dyDescent="0.35">
      <c r="S968" s="43"/>
      <c r="U968" s="43"/>
    </row>
    <row r="969" spans="19:21" x14ac:dyDescent="0.35">
      <c r="S969" s="43"/>
      <c r="U969" s="43"/>
    </row>
    <row r="970" spans="19:21" x14ac:dyDescent="0.35">
      <c r="S970" s="43"/>
      <c r="U970" s="43"/>
    </row>
    <row r="971" spans="19:21" x14ac:dyDescent="0.35">
      <c r="S971" s="43"/>
      <c r="U971" s="43"/>
    </row>
    <row r="972" spans="19:21" x14ac:dyDescent="0.35">
      <c r="S972" s="43"/>
      <c r="U972" s="43"/>
    </row>
    <row r="973" spans="19:21" x14ac:dyDescent="0.35">
      <c r="S973" s="43"/>
      <c r="U973" s="43"/>
    </row>
    <row r="974" spans="19:21" x14ac:dyDescent="0.35">
      <c r="S974" s="43"/>
      <c r="U974" s="43"/>
    </row>
    <row r="975" spans="19:21" x14ac:dyDescent="0.35">
      <c r="S975" s="43"/>
      <c r="U975" s="43"/>
    </row>
    <row r="976" spans="19:21" x14ac:dyDescent="0.35">
      <c r="S976" s="43"/>
      <c r="U976" s="43"/>
    </row>
    <row r="977" spans="19:21" x14ac:dyDescent="0.35">
      <c r="S977" s="43"/>
      <c r="U977" s="43"/>
    </row>
    <row r="978" spans="19:21" x14ac:dyDescent="0.35">
      <c r="S978" s="43"/>
      <c r="U978" s="43"/>
    </row>
    <row r="979" spans="19:21" x14ac:dyDescent="0.35">
      <c r="S979" s="43"/>
      <c r="U979" s="43"/>
    </row>
    <row r="980" spans="19:21" x14ac:dyDescent="0.35">
      <c r="S980" s="43"/>
      <c r="U980" s="43"/>
    </row>
    <row r="981" spans="19:21" x14ac:dyDescent="0.35">
      <c r="S981" s="43"/>
      <c r="U981" s="43"/>
    </row>
    <row r="982" spans="19:21" x14ac:dyDescent="0.35">
      <c r="S982" s="43"/>
      <c r="U982" s="43"/>
    </row>
    <row r="983" spans="19:21" x14ac:dyDescent="0.35">
      <c r="S983" s="43"/>
      <c r="U983" s="43"/>
    </row>
    <row r="984" spans="19:21" x14ac:dyDescent="0.35">
      <c r="S984" s="43"/>
      <c r="U984" s="43"/>
    </row>
    <row r="985" spans="19:21" x14ac:dyDescent="0.35">
      <c r="S985" s="43"/>
      <c r="U985" s="43"/>
    </row>
    <row r="986" spans="19:21" x14ac:dyDescent="0.35">
      <c r="S986" s="43"/>
      <c r="U986" s="43"/>
    </row>
    <row r="987" spans="19:21" x14ac:dyDescent="0.35">
      <c r="S987" s="43"/>
      <c r="U987" s="43"/>
    </row>
    <row r="988" spans="19:21" x14ac:dyDescent="0.35">
      <c r="S988" s="43"/>
      <c r="U988" s="43"/>
    </row>
    <row r="989" spans="19:21" x14ac:dyDescent="0.35">
      <c r="S989" s="43"/>
      <c r="U989" s="43"/>
    </row>
    <row r="990" spans="19:21" x14ac:dyDescent="0.35">
      <c r="S990" s="43"/>
      <c r="U990" s="43"/>
    </row>
    <row r="991" spans="19:21" x14ac:dyDescent="0.35">
      <c r="S991" s="43"/>
      <c r="U991" s="43"/>
    </row>
    <row r="992" spans="19:21" x14ac:dyDescent="0.35">
      <c r="S992" s="43"/>
      <c r="U992" s="43"/>
    </row>
    <row r="993" spans="19:21" x14ac:dyDescent="0.35">
      <c r="S993" s="43"/>
      <c r="U993" s="43"/>
    </row>
    <row r="994" spans="19:21" x14ac:dyDescent="0.35">
      <c r="S994" s="43"/>
      <c r="U994" s="43"/>
    </row>
    <row r="995" spans="19:21" x14ac:dyDescent="0.35">
      <c r="S995" s="43"/>
      <c r="U995" s="43"/>
    </row>
    <row r="996" spans="19:21" x14ac:dyDescent="0.35">
      <c r="S996" s="43"/>
      <c r="U996" s="43"/>
    </row>
    <row r="997" spans="19:21" x14ac:dyDescent="0.35">
      <c r="S997" s="43"/>
      <c r="U997" s="43"/>
    </row>
    <row r="998" spans="19:21" x14ac:dyDescent="0.35">
      <c r="S998" s="43"/>
      <c r="U998" s="43"/>
    </row>
    <row r="999" spans="19:21" x14ac:dyDescent="0.35">
      <c r="S999" s="43"/>
      <c r="U999" s="43"/>
    </row>
    <row r="1000" spans="19:21" x14ac:dyDescent="0.35">
      <c r="S1000" s="43"/>
      <c r="U1000" s="43"/>
    </row>
    <row r="1001" spans="19:21" x14ac:dyDescent="0.35">
      <c r="S1001" s="43"/>
      <c r="U1001" s="43"/>
    </row>
    <row r="1002" spans="19:21" x14ac:dyDescent="0.35">
      <c r="S1002" s="43"/>
      <c r="U1002" s="43"/>
    </row>
    <row r="1003" spans="19:21" x14ac:dyDescent="0.35">
      <c r="S1003" s="43"/>
      <c r="U1003" s="43"/>
    </row>
    <row r="1004" spans="19:21" x14ac:dyDescent="0.35">
      <c r="S1004" s="43"/>
      <c r="U1004" s="43"/>
    </row>
    <row r="1005" spans="19:21" x14ac:dyDescent="0.35">
      <c r="S1005" s="43"/>
      <c r="U1005" s="43"/>
    </row>
    <row r="1006" spans="19:21" x14ac:dyDescent="0.35">
      <c r="S1006" s="43"/>
      <c r="U1006" s="43"/>
    </row>
    <row r="1007" spans="19:21" x14ac:dyDescent="0.35">
      <c r="S1007" s="43"/>
      <c r="U1007" s="43"/>
    </row>
    <row r="1008" spans="19:21" x14ac:dyDescent="0.35">
      <c r="S1008" s="43"/>
      <c r="U1008" s="43"/>
    </row>
    <row r="1009" spans="19:21" x14ac:dyDescent="0.35">
      <c r="S1009" s="43"/>
      <c r="U1009" s="43"/>
    </row>
    <row r="1010" spans="19:21" x14ac:dyDescent="0.35">
      <c r="S1010" s="43"/>
      <c r="U1010" s="43"/>
    </row>
    <row r="1011" spans="19:21" x14ac:dyDescent="0.35">
      <c r="S1011" s="43"/>
      <c r="U1011" s="43"/>
    </row>
    <row r="1012" spans="19:21" x14ac:dyDescent="0.35">
      <c r="S1012" s="43"/>
      <c r="U1012" s="43"/>
    </row>
    <row r="1013" spans="19:21" x14ac:dyDescent="0.35">
      <c r="S1013" s="43"/>
      <c r="U1013" s="43"/>
    </row>
    <row r="1014" spans="19:21" x14ac:dyDescent="0.35">
      <c r="S1014" s="43"/>
      <c r="U1014" s="43"/>
    </row>
    <row r="1015" spans="19:21" x14ac:dyDescent="0.35">
      <c r="S1015" s="43"/>
      <c r="U1015" s="43"/>
    </row>
    <row r="1016" spans="19:21" x14ac:dyDescent="0.35">
      <c r="S1016" s="43"/>
      <c r="U1016" s="43"/>
    </row>
    <row r="1017" spans="19:21" x14ac:dyDescent="0.35">
      <c r="S1017" s="43"/>
      <c r="U1017" s="43"/>
    </row>
    <row r="1018" spans="19:21" x14ac:dyDescent="0.35">
      <c r="S1018" s="43"/>
      <c r="U1018" s="43"/>
    </row>
    <row r="1019" spans="19:21" x14ac:dyDescent="0.35">
      <c r="S1019" s="43"/>
      <c r="U1019" s="43"/>
    </row>
    <row r="1020" spans="19:21" x14ac:dyDescent="0.35">
      <c r="S1020" s="43"/>
      <c r="U1020" s="43"/>
    </row>
    <row r="1021" spans="19:21" x14ac:dyDescent="0.35">
      <c r="S1021" s="43"/>
      <c r="U1021" s="43"/>
    </row>
    <row r="1022" spans="19:21" x14ac:dyDescent="0.35">
      <c r="S1022" s="43"/>
      <c r="U1022" s="43"/>
    </row>
    <row r="1023" spans="19:21" x14ac:dyDescent="0.35">
      <c r="S1023" s="43"/>
      <c r="U1023" s="43"/>
    </row>
    <row r="1024" spans="19:21" x14ac:dyDescent="0.35">
      <c r="S1024" s="43"/>
      <c r="U1024" s="43"/>
    </row>
    <row r="1025" spans="19:21" x14ac:dyDescent="0.35">
      <c r="S1025" s="43"/>
      <c r="U1025" s="43"/>
    </row>
    <row r="1026" spans="19:21" x14ac:dyDescent="0.35">
      <c r="S1026" s="43"/>
      <c r="U1026" s="43"/>
    </row>
    <row r="1027" spans="19:21" x14ac:dyDescent="0.35">
      <c r="S1027" s="43"/>
      <c r="U1027" s="43"/>
    </row>
    <row r="1028" spans="19:21" x14ac:dyDescent="0.35">
      <c r="S1028" s="43"/>
      <c r="U1028" s="43"/>
    </row>
    <row r="1029" spans="19:21" x14ac:dyDescent="0.35">
      <c r="S1029" s="43"/>
      <c r="U1029" s="43"/>
    </row>
    <row r="1030" spans="19:21" x14ac:dyDescent="0.35">
      <c r="S1030" s="43"/>
      <c r="U1030" s="43"/>
    </row>
    <row r="1031" spans="19:21" x14ac:dyDescent="0.35">
      <c r="S1031" s="43"/>
      <c r="U1031" s="43"/>
    </row>
    <row r="1032" spans="19:21" x14ac:dyDescent="0.35">
      <c r="S1032" s="43"/>
      <c r="U1032" s="43"/>
    </row>
    <row r="1033" spans="19:21" x14ac:dyDescent="0.35">
      <c r="S1033" s="43"/>
      <c r="U1033" s="43"/>
    </row>
    <row r="1034" spans="19:21" x14ac:dyDescent="0.35">
      <c r="S1034" s="43"/>
      <c r="U1034" s="43"/>
    </row>
    <row r="1035" spans="19:21" x14ac:dyDescent="0.35">
      <c r="S1035" s="43"/>
      <c r="U1035" s="43"/>
    </row>
    <row r="1036" spans="19:21" x14ac:dyDescent="0.35">
      <c r="S1036" s="43"/>
      <c r="U1036" s="43"/>
    </row>
    <row r="1037" spans="19:21" x14ac:dyDescent="0.35">
      <c r="S1037" s="43"/>
      <c r="U1037" s="43"/>
    </row>
    <row r="1038" spans="19:21" x14ac:dyDescent="0.35">
      <c r="S1038" s="43"/>
      <c r="U1038" s="43"/>
    </row>
    <row r="1039" spans="19:21" x14ac:dyDescent="0.35">
      <c r="S1039" s="43"/>
      <c r="U1039" s="43"/>
    </row>
    <row r="1040" spans="19:21" x14ac:dyDescent="0.35">
      <c r="S1040" s="43"/>
      <c r="U1040" s="43"/>
    </row>
    <row r="1041" spans="19:21" x14ac:dyDescent="0.35">
      <c r="S1041" s="43"/>
      <c r="U1041" s="43"/>
    </row>
    <row r="1042" spans="19:21" x14ac:dyDescent="0.35">
      <c r="S1042" s="43"/>
      <c r="U1042" s="43"/>
    </row>
    <row r="1043" spans="19:21" x14ac:dyDescent="0.35">
      <c r="S1043" s="43"/>
      <c r="U1043" s="43"/>
    </row>
    <row r="1044" spans="19:21" x14ac:dyDescent="0.35">
      <c r="S1044" s="43"/>
      <c r="U1044" s="43"/>
    </row>
    <row r="1045" spans="19:21" x14ac:dyDescent="0.35">
      <c r="S1045" s="43"/>
      <c r="U1045" s="43"/>
    </row>
    <row r="1046" spans="19:21" x14ac:dyDescent="0.35">
      <c r="S1046" s="43"/>
      <c r="U1046" s="43"/>
    </row>
    <row r="1047" spans="19:21" x14ac:dyDescent="0.35">
      <c r="S1047" s="43"/>
      <c r="U1047" s="43"/>
    </row>
    <row r="1048" spans="19:21" x14ac:dyDescent="0.35">
      <c r="S1048" s="43"/>
      <c r="U1048" s="43"/>
    </row>
    <row r="1049" spans="19:21" x14ac:dyDescent="0.35">
      <c r="S1049" s="43"/>
      <c r="U1049" s="43"/>
    </row>
    <row r="1050" spans="19:21" x14ac:dyDescent="0.35">
      <c r="S1050" s="43"/>
      <c r="U1050" s="43"/>
    </row>
    <row r="1051" spans="19:21" x14ac:dyDescent="0.35">
      <c r="S1051" s="43"/>
      <c r="U1051" s="43"/>
    </row>
    <row r="1052" spans="19:21" x14ac:dyDescent="0.35">
      <c r="S1052" s="43"/>
      <c r="U1052" s="43"/>
    </row>
    <row r="1053" spans="19:21" x14ac:dyDescent="0.35">
      <c r="S1053" s="43"/>
      <c r="U1053" s="43"/>
    </row>
    <row r="1054" spans="19:21" x14ac:dyDescent="0.35">
      <c r="S1054" s="43"/>
      <c r="U1054" s="43"/>
    </row>
    <row r="1055" spans="19:21" x14ac:dyDescent="0.35">
      <c r="S1055" s="43"/>
      <c r="U1055" s="43"/>
    </row>
    <row r="1056" spans="19:21" x14ac:dyDescent="0.35">
      <c r="S1056" s="43"/>
      <c r="U1056" s="43"/>
    </row>
    <row r="1057" spans="19:21" x14ac:dyDescent="0.35">
      <c r="S1057" s="43"/>
      <c r="U1057" s="43"/>
    </row>
    <row r="1058" spans="19:21" x14ac:dyDescent="0.35">
      <c r="S1058" s="43"/>
      <c r="U1058" s="43"/>
    </row>
    <row r="1059" spans="19:21" x14ac:dyDescent="0.35">
      <c r="S1059" s="43"/>
      <c r="U1059" s="43"/>
    </row>
    <row r="1060" spans="19:21" x14ac:dyDescent="0.35">
      <c r="S1060" s="43"/>
      <c r="U1060" s="43"/>
    </row>
    <row r="1061" spans="19:21" x14ac:dyDescent="0.35">
      <c r="S1061" s="43"/>
      <c r="U1061" s="43"/>
    </row>
    <row r="1062" spans="19:21" x14ac:dyDescent="0.35">
      <c r="S1062" s="43"/>
      <c r="U1062" s="43"/>
    </row>
    <row r="1063" spans="19:21" x14ac:dyDescent="0.35">
      <c r="S1063" s="43"/>
      <c r="U1063" s="43"/>
    </row>
    <row r="1064" spans="19:21" x14ac:dyDescent="0.35">
      <c r="S1064" s="43"/>
      <c r="U1064" s="43"/>
    </row>
    <row r="1065" spans="19:21" x14ac:dyDescent="0.35">
      <c r="S1065" s="43"/>
      <c r="U1065" s="43"/>
    </row>
    <row r="1066" spans="19:21" x14ac:dyDescent="0.35">
      <c r="S1066" s="43"/>
      <c r="U1066" s="43"/>
    </row>
    <row r="1067" spans="19:21" x14ac:dyDescent="0.35">
      <c r="S1067" s="43"/>
      <c r="U1067" s="43"/>
    </row>
    <row r="1068" spans="19:21" x14ac:dyDescent="0.35">
      <c r="S1068" s="43"/>
      <c r="U1068" s="43"/>
    </row>
    <row r="1069" spans="19:21" x14ac:dyDescent="0.35">
      <c r="S1069" s="43"/>
      <c r="U1069" s="43"/>
    </row>
    <row r="1070" spans="19:21" x14ac:dyDescent="0.35">
      <c r="S1070" s="43"/>
      <c r="U1070" s="43"/>
    </row>
    <row r="1071" spans="19:21" x14ac:dyDescent="0.35">
      <c r="S1071" s="43"/>
      <c r="U1071" s="43"/>
    </row>
    <row r="1072" spans="19:21" x14ac:dyDescent="0.35">
      <c r="S1072" s="43"/>
      <c r="U1072" s="43"/>
    </row>
    <row r="1073" spans="19:21" x14ac:dyDescent="0.35">
      <c r="S1073" s="43"/>
      <c r="U1073" s="43"/>
    </row>
    <row r="1074" spans="19:21" x14ac:dyDescent="0.35">
      <c r="S1074" s="43"/>
      <c r="U1074" s="43"/>
    </row>
    <row r="1075" spans="19:21" x14ac:dyDescent="0.35">
      <c r="S1075" s="43"/>
      <c r="U1075" s="43"/>
    </row>
    <row r="1076" spans="19:21" x14ac:dyDescent="0.35">
      <c r="S1076" s="43"/>
      <c r="U1076" s="43"/>
    </row>
    <row r="1077" spans="19:21" x14ac:dyDescent="0.35">
      <c r="S1077" s="43"/>
      <c r="U1077" s="43"/>
    </row>
    <row r="1078" spans="19:21" x14ac:dyDescent="0.35">
      <c r="S1078" s="43"/>
      <c r="U1078" s="43"/>
    </row>
    <row r="1079" spans="19:21" x14ac:dyDescent="0.35">
      <c r="S1079" s="43"/>
      <c r="U1079" s="43"/>
    </row>
    <row r="1080" spans="19:21" x14ac:dyDescent="0.35">
      <c r="S1080" s="43"/>
      <c r="U1080" s="43"/>
    </row>
    <row r="1081" spans="19:21" x14ac:dyDescent="0.35">
      <c r="S1081" s="43"/>
      <c r="U1081" s="43"/>
    </row>
    <row r="1082" spans="19:21" x14ac:dyDescent="0.35">
      <c r="S1082" s="43"/>
      <c r="U1082" s="43"/>
    </row>
    <row r="1083" spans="19:21" x14ac:dyDescent="0.35">
      <c r="S1083" s="43"/>
      <c r="U1083" s="43"/>
    </row>
    <row r="1084" spans="19:21" x14ac:dyDescent="0.35">
      <c r="S1084" s="43"/>
      <c r="U1084" s="43"/>
    </row>
    <row r="1085" spans="19:21" x14ac:dyDescent="0.35">
      <c r="S1085" s="43"/>
      <c r="U1085" s="43"/>
    </row>
    <row r="1086" spans="19:21" x14ac:dyDescent="0.35">
      <c r="S1086" s="43"/>
      <c r="U1086" s="43"/>
    </row>
    <row r="1087" spans="19:21" x14ac:dyDescent="0.35">
      <c r="S1087" s="43"/>
      <c r="U1087" s="43"/>
    </row>
    <row r="1088" spans="19:21" x14ac:dyDescent="0.35">
      <c r="S1088" s="43"/>
      <c r="U1088" s="43"/>
    </row>
    <row r="1089" spans="19:21" x14ac:dyDescent="0.35">
      <c r="S1089" s="43"/>
      <c r="U1089" s="43"/>
    </row>
    <row r="1090" spans="19:21" x14ac:dyDescent="0.35">
      <c r="S1090" s="43"/>
      <c r="U1090" s="43"/>
    </row>
    <row r="1091" spans="19:21" x14ac:dyDescent="0.35">
      <c r="S1091" s="43"/>
      <c r="U1091" s="43"/>
    </row>
    <row r="1092" spans="19:21" x14ac:dyDescent="0.35">
      <c r="S1092" s="43"/>
      <c r="U1092" s="43"/>
    </row>
    <row r="1093" spans="19:21" x14ac:dyDescent="0.35">
      <c r="S1093" s="43"/>
      <c r="U1093" s="43"/>
    </row>
    <row r="1094" spans="19:21" x14ac:dyDescent="0.35">
      <c r="S1094" s="43"/>
      <c r="U1094" s="43"/>
    </row>
    <row r="1095" spans="19:21" x14ac:dyDescent="0.35">
      <c r="S1095" s="43"/>
      <c r="U1095" s="43"/>
    </row>
    <row r="1096" spans="19:21" x14ac:dyDescent="0.35">
      <c r="S1096" s="43"/>
      <c r="U1096" s="43"/>
    </row>
    <row r="1097" spans="19:21" x14ac:dyDescent="0.35">
      <c r="S1097" s="43"/>
      <c r="U1097" s="43"/>
    </row>
    <row r="1098" spans="19:21" x14ac:dyDescent="0.35">
      <c r="S1098" s="43"/>
      <c r="U1098" s="43"/>
    </row>
    <row r="1099" spans="19:21" x14ac:dyDescent="0.35">
      <c r="S1099" s="43"/>
      <c r="U1099" s="43"/>
    </row>
    <row r="1100" spans="19:21" x14ac:dyDescent="0.35">
      <c r="S1100" s="43"/>
      <c r="U1100" s="43"/>
    </row>
    <row r="1101" spans="19:21" x14ac:dyDescent="0.35">
      <c r="S1101" s="43"/>
      <c r="U1101" s="43"/>
    </row>
    <row r="1102" spans="19:21" x14ac:dyDescent="0.35">
      <c r="S1102" s="43"/>
      <c r="U1102" s="43"/>
    </row>
    <row r="1103" spans="19:21" x14ac:dyDescent="0.35">
      <c r="S1103" s="43"/>
      <c r="U1103" s="43"/>
    </row>
    <row r="1104" spans="19:21" x14ac:dyDescent="0.35">
      <c r="S1104" s="43"/>
      <c r="U1104" s="43"/>
    </row>
    <row r="1105" spans="19:21" x14ac:dyDescent="0.35">
      <c r="S1105" s="43"/>
      <c r="U1105" s="43"/>
    </row>
    <row r="1106" spans="19:21" x14ac:dyDescent="0.35">
      <c r="S1106" s="43"/>
      <c r="U1106" s="43"/>
    </row>
    <row r="1107" spans="19:21" x14ac:dyDescent="0.35">
      <c r="S1107" s="43"/>
      <c r="U1107" s="43"/>
    </row>
    <row r="1108" spans="19:21" x14ac:dyDescent="0.35">
      <c r="S1108" s="43"/>
      <c r="U1108" s="43"/>
    </row>
    <row r="1109" spans="19:21" x14ac:dyDescent="0.35">
      <c r="S1109" s="43"/>
      <c r="U1109" s="43"/>
    </row>
    <row r="1110" spans="19:21" x14ac:dyDescent="0.35">
      <c r="S1110" s="43"/>
      <c r="U1110" s="43"/>
    </row>
    <row r="1111" spans="19:21" x14ac:dyDescent="0.35">
      <c r="S1111" s="43"/>
      <c r="U1111" s="43"/>
    </row>
    <row r="1112" spans="19:21" x14ac:dyDescent="0.35">
      <c r="S1112" s="43"/>
      <c r="U1112" s="43"/>
    </row>
    <row r="1113" spans="19:21" x14ac:dyDescent="0.35">
      <c r="S1113" s="43"/>
      <c r="U1113" s="43"/>
    </row>
    <row r="1114" spans="19:21" x14ac:dyDescent="0.35">
      <c r="S1114" s="43"/>
      <c r="U1114" s="43"/>
    </row>
    <row r="1115" spans="19:21" x14ac:dyDescent="0.35">
      <c r="S1115" s="43"/>
      <c r="U1115" s="43"/>
    </row>
    <row r="1116" spans="19:21" x14ac:dyDescent="0.35">
      <c r="S1116" s="43"/>
      <c r="U1116" s="43"/>
    </row>
    <row r="1117" spans="19:21" x14ac:dyDescent="0.35">
      <c r="S1117" s="43"/>
      <c r="U1117" s="43"/>
    </row>
    <row r="1118" spans="19:21" x14ac:dyDescent="0.35">
      <c r="S1118" s="43"/>
      <c r="U1118" s="43"/>
    </row>
    <row r="1119" spans="19:21" x14ac:dyDescent="0.35">
      <c r="S1119" s="43"/>
      <c r="U1119" s="43"/>
    </row>
    <row r="1120" spans="19:21" x14ac:dyDescent="0.35">
      <c r="S1120" s="43"/>
      <c r="U1120" s="43"/>
    </row>
    <row r="1121" spans="19:21" x14ac:dyDescent="0.35">
      <c r="S1121" s="43"/>
      <c r="U1121" s="43"/>
    </row>
    <row r="1122" spans="19:21" x14ac:dyDescent="0.35">
      <c r="S1122" s="43"/>
      <c r="U1122" s="43"/>
    </row>
    <row r="1123" spans="19:21" x14ac:dyDescent="0.35">
      <c r="S1123" s="43"/>
      <c r="U1123" s="43"/>
    </row>
    <row r="1124" spans="19:21" x14ac:dyDescent="0.35">
      <c r="S1124" s="43"/>
      <c r="U1124" s="43"/>
    </row>
    <row r="1125" spans="19:21" x14ac:dyDescent="0.35">
      <c r="S1125" s="43"/>
      <c r="U1125" s="43"/>
    </row>
    <row r="1126" spans="19:21" x14ac:dyDescent="0.35">
      <c r="S1126" s="43"/>
      <c r="U1126" s="43"/>
    </row>
    <row r="1127" spans="19:21" x14ac:dyDescent="0.35">
      <c r="S1127" s="43"/>
      <c r="U1127" s="43"/>
    </row>
    <row r="1128" spans="19:21" x14ac:dyDescent="0.35">
      <c r="S1128" s="43"/>
      <c r="U1128" s="43"/>
    </row>
    <row r="1129" spans="19:21" x14ac:dyDescent="0.35">
      <c r="S1129" s="43"/>
      <c r="U1129" s="43"/>
    </row>
    <row r="1130" spans="19:21" x14ac:dyDescent="0.35">
      <c r="S1130" s="43"/>
      <c r="U1130" s="43"/>
    </row>
    <row r="1131" spans="19:21" x14ac:dyDescent="0.35">
      <c r="S1131" s="43"/>
      <c r="U1131" s="43"/>
    </row>
    <row r="1132" spans="19:21" x14ac:dyDescent="0.35">
      <c r="S1132" s="43"/>
      <c r="U1132" s="43"/>
    </row>
    <row r="1133" spans="19:21" x14ac:dyDescent="0.35">
      <c r="S1133" s="43"/>
      <c r="U1133" s="43"/>
    </row>
    <row r="1134" spans="19:21" x14ac:dyDescent="0.35">
      <c r="S1134" s="43"/>
      <c r="U1134" s="43"/>
    </row>
    <row r="1135" spans="19:21" x14ac:dyDescent="0.35">
      <c r="S1135" s="43"/>
      <c r="U1135" s="43"/>
    </row>
    <row r="1136" spans="19:21" x14ac:dyDescent="0.35">
      <c r="S1136" s="43"/>
      <c r="U1136" s="43"/>
    </row>
    <row r="1137" spans="19:21" x14ac:dyDescent="0.35">
      <c r="S1137" s="43"/>
      <c r="U1137" s="43"/>
    </row>
    <row r="1138" spans="19:21" x14ac:dyDescent="0.35">
      <c r="S1138" s="43"/>
      <c r="U1138" s="43"/>
    </row>
    <row r="1139" spans="19:21" x14ac:dyDescent="0.35">
      <c r="S1139" s="43"/>
      <c r="U1139" s="43"/>
    </row>
    <row r="1140" spans="19:21" x14ac:dyDescent="0.35">
      <c r="S1140" s="43"/>
      <c r="U1140" s="43"/>
    </row>
    <row r="1141" spans="19:21" x14ac:dyDescent="0.35">
      <c r="S1141" s="43"/>
      <c r="U1141" s="43"/>
    </row>
    <row r="1142" spans="19:21" x14ac:dyDescent="0.35">
      <c r="S1142" s="43"/>
      <c r="U1142" s="43"/>
    </row>
    <row r="1143" spans="19:21" x14ac:dyDescent="0.35">
      <c r="S1143" s="43"/>
      <c r="U1143" s="43"/>
    </row>
    <row r="1144" spans="19:21" x14ac:dyDescent="0.35">
      <c r="S1144" s="43"/>
      <c r="U1144" s="43"/>
    </row>
    <row r="1145" spans="19:21" x14ac:dyDescent="0.35">
      <c r="S1145" s="43"/>
      <c r="U1145" s="43"/>
    </row>
    <row r="1146" spans="19:21" x14ac:dyDescent="0.35">
      <c r="S1146" s="43"/>
      <c r="U1146" s="43"/>
    </row>
    <row r="1147" spans="19:21" x14ac:dyDescent="0.35">
      <c r="S1147" s="43"/>
      <c r="U1147" s="43"/>
    </row>
    <row r="1148" spans="19:21" x14ac:dyDescent="0.35">
      <c r="S1148" s="43"/>
      <c r="U1148" s="43"/>
    </row>
    <row r="1149" spans="19:21" x14ac:dyDescent="0.35">
      <c r="S1149" s="43"/>
      <c r="U1149" s="43"/>
    </row>
    <row r="1150" spans="19:21" x14ac:dyDescent="0.35">
      <c r="S1150" s="43"/>
      <c r="U1150" s="43"/>
    </row>
    <row r="1151" spans="19:21" x14ac:dyDescent="0.35">
      <c r="S1151" s="43"/>
      <c r="U1151" s="43"/>
    </row>
    <row r="1152" spans="19:21" x14ac:dyDescent="0.35">
      <c r="S1152" s="43"/>
      <c r="U1152" s="43"/>
    </row>
    <row r="1153" spans="19:21" x14ac:dyDescent="0.35">
      <c r="S1153" s="43"/>
      <c r="U1153" s="43"/>
    </row>
    <row r="1154" spans="19:21" x14ac:dyDescent="0.35">
      <c r="S1154" s="43"/>
      <c r="U1154" s="43"/>
    </row>
    <row r="1155" spans="19:21" x14ac:dyDescent="0.35">
      <c r="S1155" s="43"/>
      <c r="U1155" s="43"/>
    </row>
    <row r="1156" spans="19:21" x14ac:dyDescent="0.35">
      <c r="S1156" s="43"/>
      <c r="U1156" s="43"/>
    </row>
    <row r="1157" spans="19:21" x14ac:dyDescent="0.35">
      <c r="S1157" s="43"/>
      <c r="U1157" s="43"/>
    </row>
    <row r="1158" spans="19:21" x14ac:dyDescent="0.35">
      <c r="S1158" s="43"/>
      <c r="U1158" s="43"/>
    </row>
    <row r="1159" spans="19:21" x14ac:dyDescent="0.35">
      <c r="S1159" s="43"/>
      <c r="U1159" s="43"/>
    </row>
    <row r="1160" spans="19:21" x14ac:dyDescent="0.35">
      <c r="S1160" s="43"/>
      <c r="U1160" s="43"/>
    </row>
    <row r="1161" spans="19:21" x14ac:dyDescent="0.35">
      <c r="S1161" s="43"/>
      <c r="U1161" s="43"/>
    </row>
    <row r="1162" spans="19:21" x14ac:dyDescent="0.35">
      <c r="S1162" s="43"/>
      <c r="U1162" s="43"/>
    </row>
    <row r="1163" spans="19:21" x14ac:dyDescent="0.35">
      <c r="S1163" s="43"/>
      <c r="U1163" s="43"/>
    </row>
    <row r="1164" spans="19:21" x14ac:dyDescent="0.35">
      <c r="S1164" s="43"/>
      <c r="U1164" s="43"/>
    </row>
    <row r="1165" spans="19:21" x14ac:dyDescent="0.35">
      <c r="S1165" s="43"/>
      <c r="U1165" s="43"/>
    </row>
    <row r="1166" spans="19:21" x14ac:dyDescent="0.35">
      <c r="S1166" s="43"/>
      <c r="U1166" s="43"/>
    </row>
    <row r="1167" spans="19:21" x14ac:dyDescent="0.35">
      <c r="S1167" s="43"/>
      <c r="U1167" s="43"/>
    </row>
    <row r="1168" spans="19:21" x14ac:dyDescent="0.35">
      <c r="S1168" s="43"/>
      <c r="U1168" s="43"/>
    </row>
    <row r="1169" spans="19:21" x14ac:dyDescent="0.35">
      <c r="S1169" s="43"/>
      <c r="U1169" s="43"/>
    </row>
    <row r="1170" spans="19:21" x14ac:dyDescent="0.35">
      <c r="S1170" s="43"/>
      <c r="U1170" s="43"/>
    </row>
    <row r="1171" spans="19:21" x14ac:dyDescent="0.35">
      <c r="S1171" s="43"/>
      <c r="U1171" s="43"/>
    </row>
    <row r="1172" spans="19:21" x14ac:dyDescent="0.35">
      <c r="S1172" s="43"/>
      <c r="U1172" s="43"/>
    </row>
    <row r="1173" spans="19:21" x14ac:dyDescent="0.35">
      <c r="S1173" s="43"/>
      <c r="U1173" s="43"/>
    </row>
    <row r="1174" spans="19:21" x14ac:dyDescent="0.35">
      <c r="S1174" s="43"/>
      <c r="U1174" s="43"/>
    </row>
    <row r="1175" spans="19:21" x14ac:dyDescent="0.35">
      <c r="S1175" s="43"/>
      <c r="U1175" s="43"/>
    </row>
    <row r="1176" spans="19:21" x14ac:dyDescent="0.35">
      <c r="S1176" s="43"/>
      <c r="U1176" s="43"/>
    </row>
    <row r="1177" spans="19:21" x14ac:dyDescent="0.35">
      <c r="S1177" s="43"/>
      <c r="U1177" s="43"/>
    </row>
    <row r="1178" spans="19:21" x14ac:dyDescent="0.35">
      <c r="S1178" s="43"/>
      <c r="U1178" s="43"/>
    </row>
    <row r="1179" spans="19:21" x14ac:dyDescent="0.35">
      <c r="S1179" s="43"/>
      <c r="U1179" s="43"/>
    </row>
    <row r="1180" spans="19:21" x14ac:dyDescent="0.35">
      <c r="S1180" s="43"/>
      <c r="U1180" s="43"/>
    </row>
    <row r="1181" spans="19:21" x14ac:dyDescent="0.35">
      <c r="S1181" s="43"/>
      <c r="U1181" s="43"/>
    </row>
    <row r="1182" spans="19:21" x14ac:dyDescent="0.35">
      <c r="S1182" s="43"/>
      <c r="U1182" s="43"/>
    </row>
    <row r="1183" spans="19:21" x14ac:dyDescent="0.35">
      <c r="S1183" s="43"/>
      <c r="U1183" s="43"/>
    </row>
    <row r="1184" spans="19:21" x14ac:dyDescent="0.35">
      <c r="S1184" s="43"/>
      <c r="U1184" s="43"/>
    </row>
    <row r="1185" spans="19:21" x14ac:dyDescent="0.35">
      <c r="S1185" s="43"/>
      <c r="U1185" s="43"/>
    </row>
    <row r="1186" spans="19:21" x14ac:dyDescent="0.35">
      <c r="S1186" s="43"/>
      <c r="U1186" s="43"/>
    </row>
    <row r="1187" spans="19:21" x14ac:dyDescent="0.35">
      <c r="S1187" s="43"/>
      <c r="U1187" s="43"/>
    </row>
    <row r="1188" spans="19:21" x14ac:dyDescent="0.35">
      <c r="S1188" s="43"/>
      <c r="U1188" s="43"/>
    </row>
    <row r="1189" spans="19:21" x14ac:dyDescent="0.35">
      <c r="S1189" s="43"/>
      <c r="U1189" s="43"/>
    </row>
    <row r="1190" spans="19:21" x14ac:dyDescent="0.35">
      <c r="S1190" s="43"/>
      <c r="U1190" s="43"/>
    </row>
    <row r="1191" spans="19:21" x14ac:dyDescent="0.35">
      <c r="S1191" s="43"/>
      <c r="U1191" s="43"/>
    </row>
    <row r="1192" spans="19:21" x14ac:dyDescent="0.35">
      <c r="S1192" s="43"/>
      <c r="U1192" s="43"/>
    </row>
    <row r="1193" spans="19:21" x14ac:dyDescent="0.35">
      <c r="S1193" s="43"/>
      <c r="U1193" s="43"/>
    </row>
    <row r="1194" spans="19:21" x14ac:dyDescent="0.35">
      <c r="S1194" s="43"/>
      <c r="U1194" s="43"/>
    </row>
    <row r="1195" spans="19:21" x14ac:dyDescent="0.35">
      <c r="S1195" s="43"/>
      <c r="U1195" s="43"/>
    </row>
    <row r="1196" spans="19:21" x14ac:dyDescent="0.35">
      <c r="S1196" s="43"/>
      <c r="U1196" s="43"/>
    </row>
    <row r="1197" spans="19:21" x14ac:dyDescent="0.35">
      <c r="S1197" s="43"/>
      <c r="U1197" s="43"/>
    </row>
    <row r="1198" spans="19:21" x14ac:dyDescent="0.35">
      <c r="S1198" s="43"/>
      <c r="U1198" s="43"/>
    </row>
    <row r="1199" spans="19:21" x14ac:dyDescent="0.35">
      <c r="S1199" s="43"/>
      <c r="U1199" s="43"/>
    </row>
    <row r="1200" spans="19:21" x14ac:dyDescent="0.35">
      <c r="S1200" s="43"/>
      <c r="U1200" s="43"/>
    </row>
    <row r="1201" spans="19:21" x14ac:dyDescent="0.35">
      <c r="S1201" s="43"/>
      <c r="U1201" s="43"/>
    </row>
    <row r="1202" spans="19:21" x14ac:dyDescent="0.35">
      <c r="S1202" s="43"/>
      <c r="U1202" s="43"/>
    </row>
    <row r="1203" spans="19:21" x14ac:dyDescent="0.35">
      <c r="S1203" s="43"/>
      <c r="U1203" s="43"/>
    </row>
    <row r="1204" spans="19:21" x14ac:dyDescent="0.35">
      <c r="S1204" s="43"/>
      <c r="U1204" s="43"/>
    </row>
    <row r="1205" spans="19:21" x14ac:dyDescent="0.35">
      <c r="S1205" s="43"/>
      <c r="U1205" s="43"/>
    </row>
    <row r="1206" spans="19:21" x14ac:dyDescent="0.35">
      <c r="S1206" s="43"/>
      <c r="U1206" s="43"/>
    </row>
    <row r="1207" spans="19:21" x14ac:dyDescent="0.35">
      <c r="S1207" s="43"/>
      <c r="U1207" s="43"/>
    </row>
    <row r="1208" spans="19:21" x14ac:dyDescent="0.35">
      <c r="S1208" s="43"/>
      <c r="U1208" s="43"/>
    </row>
    <row r="1209" spans="19:21" x14ac:dyDescent="0.35">
      <c r="S1209" s="43"/>
      <c r="U1209" s="43"/>
    </row>
    <row r="1210" spans="19:21" x14ac:dyDescent="0.35">
      <c r="S1210" s="43"/>
      <c r="U1210" s="43"/>
    </row>
    <row r="1211" spans="19:21" x14ac:dyDescent="0.35">
      <c r="S1211" s="43"/>
      <c r="U1211" s="43"/>
    </row>
    <row r="1212" spans="19:21" x14ac:dyDescent="0.35">
      <c r="S1212" s="43"/>
      <c r="U1212" s="43"/>
    </row>
    <row r="1213" spans="19:21" x14ac:dyDescent="0.35">
      <c r="S1213" s="43"/>
      <c r="U1213" s="43"/>
    </row>
    <row r="1214" spans="19:21" x14ac:dyDescent="0.35">
      <c r="S1214" s="43"/>
      <c r="U1214" s="43"/>
    </row>
    <row r="1215" spans="19:21" x14ac:dyDescent="0.35">
      <c r="S1215" s="43"/>
      <c r="U1215" s="43"/>
    </row>
    <row r="1216" spans="19:21" x14ac:dyDescent="0.35">
      <c r="S1216" s="43"/>
      <c r="U1216" s="43"/>
    </row>
    <row r="1217" spans="19:21" x14ac:dyDescent="0.35">
      <c r="S1217" s="43"/>
      <c r="U1217" s="43"/>
    </row>
    <row r="1218" spans="19:21" x14ac:dyDescent="0.35">
      <c r="S1218" s="43"/>
      <c r="U1218" s="43"/>
    </row>
    <row r="1219" spans="19:21" x14ac:dyDescent="0.35">
      <c r="S1219" s="43"/>
      <c r="U1219" s="43"/>
    </row>
    <row r="1220" spans="19:21" x14ac:dyDescent="0.35">
      <c r="S1220" s="43"/>
      <c r="U1220" s="43"/>
    </row>
    <row r="1221" spans="19:21" x14ac:dyDescent="0.35">
      <c r="S1221" s="43"/>
      <c r="U1221" s="43"/>
    </row>
    <row r="1222" spans="19:21" x14ac:dyDescent="0.35">
      <c r="S1222" s="43"/>
      <c r="U1222" s="43"/>
    </row>
    <row r="1223" spans="19:21" x14ac:dyDescent="0.35">
      <c r="S1223" s="43"/>
      <c r="U1223" s="43"/>
    </row>
    <row r="1224" spans="19:21" x14ac:dyDescent="0.35">
      <c r="S1224" s="43"/>
      <c r="U1224" s="43"/>
    </row>
    <row r="1225" spans="19:21" x14ac:dyDescent="0.35">
      <c r="S1225" s="43"/>
      <c r="U1225" s="43"/>
    </row>
    <row r="1226" spans="19:21" x14ac:dyDescent="0.35">
      <c r="S1226" s="43"/>
      <c r="U1226" s="43"/>
    </row>
    <row r="1227" spans="19:21" x14ac:dyDescent="0.35">
      <c r="S1227" s="43"/>
      <c r="U1227" s="43"/>
    </row>
    <row r="1228" spans="19:21" x14ac:dyDescent="0.35">
      <c r="S1228" s="43"/>
      <c r="U1228" s="43"/>
    </row>
    <row r="1229" spans="19:21" x14ac:dyDescent="0.35">
      <c r="S1229" s="43"/>
      <c r="U1229" s="43"/>
    </row>
    <row r="1230" spans="19:21" x14ac:dyDescent="0.35">
      <c r="S1230" s="43"/>
      <c r="U1230" s="43"/>
    </row>
    <row r="1231" spans="19:21" x14ac:dyDescent="0.35">
      <c r="S1231" s="43"/>
      <c r="U1231" s="43"/>
    </row>
    <row r="1232" spans="19:21" x14ac:dyDescent="0.35">
      <c r="S1232" s="43"/>
      <c r="U1232" s="43"/>
    </row>
    <row r="1233" spans="19:21" x14ac:dyDescent="0.35">
      <c r="S1233" s="43"/>
      <c r="U1233" s="43"/>
    </row>
    <row r="1234" spans="19:21" x14ac:dyDescent="0.35">
      <c r="S1234" s="43"/>
      <c r="U1234" s="43"/>
    </row>
    <row r="1235" spans="19:21" x14ac:dyDescent="0.35">
      <c r="S1235" s="43"/>
      <c r="U1235" s="43"/>
    </row>
    <row r="1236" spans="19:21" x14ac:dyDescent="0.35">
      <c r="S1236" s="43"/>
      <c r="U1236" s="43"/>
    </row>
    <row r="1237" spans="19:21" x14ac:dyDescent="0.35">
      <c r="S1237" s="43"/>
      <c r="U1237" s="43"/>
    </row>
    <row r="1238" spans="19:21" x14ac:dyDescent="0.35">
      <c r="S1238" s="43"/>
      <c r="U1238" s="43"/>
    </row>
    <row r="1239" spans="19:21" x14ac:dyDescent="0.35">
      <c r="S1239" s="43"/>
      <c r="U1239" s="43"/>
    </row>
    <row r="1240" spans="19:21" x14ac:dyDescent="0.35">
      <c r="S1240" s="43"/>
      <c r="U1240" s="43"/>
    </row>
    <row r="1241" spans="19:21" x14ac:dyDescent="0.35">
      <c r="S1241" s="43"/>
      <c r="U1241" s="43"/>
    </row>
    <row r="1242" spans="19:21" x14ac:dyDescent="0.35">
      <c r="S1242" s="43"/>
      <c r="U1242" s="43"/>
    </row>
    <row r="1243" spans="19:21" x14ac:dyDescent="0.35">
      <c r="S1243" s="43"/>
      <c r="U1243" s="43"/>
    </row>
    <row r="1244" spans="19:21" x14ac:dyDescent="0.35">
      <c r="S1244" s="43"/>
      <c r="U1244" s="43"/>
    </row>
    <row r="1245" spans="19:21" x14ac:dyDescent="0.35">
      <c r="S1245" s="43"/>
      <c r="U1245" s="43"/>
    </row>
    <row r="1246" spans="19:21" x14ac:dyDescent="0.35">
      <c r="S1246" s="43"/>
      <c r="U1246" s="43"/>
    </row>
    <row r="1247" spans="19:21" x14ac:dyDescent="0.35">
      <c r="S1247" s="43"/>
      <c r="U1247" s="43"/>
    </row>
    <row r="1248" spans="19:21" x14ac:dyDescent="0.35">
      <c r="S1248" s="43"/>
      <c r="U1248" s="43"/>
    </row>
    <row r="1249" spans="19:21" x14ac:dyDescent="0.35">
      <c r="S1249" s="43"/>
      <c r="U1249" s="43"/>
    </row>
    <row r="1250" spans="19:21" x14ac:dyDescent="0.35">
      <c r="S1250" s="43"/>
      <c r="U1250" s="43"/>
    </row>
    <row r="1251" spans="19:21" x14ac:dyDescent="0.35">
      <c r="S1251" s="43"/>
      <c r="U1251" s="43"/>
    </row>
    <row r="1252" spans="19:21" x14ac:dyDescent="0.35">
      <c r="S1252" s="43"/>
      <c r="U1252" s="43"/>
    </row>
    <row r="1253" spans="19:21" x14ac:dyDescent="0.35">
      <c r="S1253" s="43"/>
      <c r="U1253" s="43"/>
    </row>
    <row r="1254" spans="19:21" x14ac:dyDescent="0.35">
      <c r="S1254" s="43"/>
      <c r="U1254" s="43"/>
    </row>
    <row r="1255" spans="19:21" x14ac:dyDescent="0.35">
      <c r="S1255" s="43"/>
      <c r="U1255" s="43"/>
    </row>
    <row r="1256" spans="19:21" x14ac:dyDescent="0.35">
      <c r="S1256" s="43"/>
      <c r="U1256" s="43"/>
    </row>
    <row r="1257" spans="19:21" x14ac:dyDescent="0.35">
      <c r="S1257" s="43"/>
      <c r="U1257" s="43"/>
    </row>
    <row r="1258" spans="19:21" x14ac:dyDescent="0.35">
      <c r="S1258" s="43"/>
      <c r="U1258" s="43"/>
    </row>
    <row r="1259" spans="19:21" x14ac:dyDescent="0.35">
      <c r="S1259" s="43"/>
      <c r="U1259" s="43"/>
    </row>
    <row r="1260" spans="19:21" x14ac:dyDescent="0.35">
      <c r="S1260" s="43"/>
      <c r="U1260" s="43"/>
    </row>
    <row r="1261" spans="19:21" x14ac:dyDescent="0.35">
      <c r="S1261" s="43"/>
      <c r="U1261" s="43"/>
    </row>
    <row r="1262" spans="19:21" x14ac:dyDescent="0.35">
      <c r="S1262" s="43"/>
      <c r="U1262" s="43"/>
    </row>
    <row r="1263" spans="19:21" x14ac:dyDescent="0.35">
      <c r="S1263" s="43"/>
      <c r="U1263" s="43"/>
    </row>
    <row r="1264" spans="19:21" x14ac:dyDescent="0.35">
      <c r="S1264" s="43"/>
      <c r="U1264" s="43"/>
    </row>
    <row r="1265" spans="19:21" x14ac:dyDescent="0.35">
      <c r="S1265" s="43"/>
      <c r="U1265" s="43"/>
    </row>
    <row r="1266" spans="19:21" x14ac:dyDescent="0.35">
      <c r="S1266" s="43"/>
      <c r="U1266" s="43"/>
    </row>
    <row r="1267" spans="19:21" x14ac:dyDescent="0.35">
      <c r="S1267" s="43"/>
      <c r="U1267" s="43"/>
    </row>
    <row r="1268" spans="19:21" x14ac:dyDescent="0.35">
      <c r="S1268" s="43"/>
      <c r="U1268" s="43"/>
    </row>
    <row r="1269" spans="19:21" x14ac:dyDescent="0.35">
      <c r="S1269" s="43"/>
      <c r="U1269" s="43"/>
    </row>
    <row r="1270" spans="19:21" x14ac:dyDescent="0.35">
      <c r="S1270" s="43"/>
      <c r="U1270" s="43"/>
    </row>
    <row r="1271" spans="19:21" x14ac:dyDescent="0.35">
      <c r="S1271" s="43"/>
      <c r="U1271" s="43"/>
    </row>
    <row r="1272" spans="19:21" x14ac:dyDescent="0.35">
      <c r="S1272" s="43"/>
      <c r="U1272" s="43"/>
    </row>
    <row r="1273" spans="19:21" x14ac:dyDescent="0.35">
      <c r="S1273" s="43"/>
      <c r="U1273" s="43"/>
    </row>
    <row r="1274" spans="19:21" x14ac:dyDescent="0.35">
      <c r="S1274" s="43"/>
      <c r="U1274" s="43"/>
    </row>
    <row r="1275" spans="19:21" x14ac:dyDescent="0.35">
      <c r="S1275" s="43"/>
      <c r="U1275" s="43"/>
    </row>
    <row r="1276" spans="19:21" x14ac:dyDescent="0.35">
      <c r="S1276" s="43"/>
      <c r="U1276" s="43"/>
    </row>
    <row r="1277" spans="19:21" x14ac:dyDescent="0.35">
      <c r="S1277" s="43"/>
      <c r="U1277" s="43"/>
    </row>
    <row r="1278" spans="19:21" x14ac:dyDescent="0.35">
      <c r="S1278" s="43"/>
      <c r="U1278" s="43"/>
    </row>
    <row r="1279" spans="19:21" x14ac:dyDescent="0.35">
      <c r="S1279" s="43"/>
      <c r="U1279" s="43"/>
    </row>
    <row r="1280" spans="19:21" x14ac:dyDescent="0.35">
      <c r="S1280" s="43"/>
      <c r="U1280" s="43"/>
    </row>
    <row r="1281" spans="19:21" x14ac:dyDescent="0.35">
      <c r="S1281" s="43"/>
      <c r="U1281" s="43"/>
    </row>
    <row r="1282" spans="19:21" x14ac:dyDescent="0.35">
      <c r="S1282" s="43"/>
      <c r="U1282" s="43"/>
    </row>
    <row r="1283" spans="19:21" x14ac:dyDescent="0.35">
      <c r="S1283" s="43"/>
      <c r="U1283" s="43"/>
    </row>
    <row r="1284" spans="19:21" x14ac:dyDescent="0.35">
      <c r="S1284" s="43"/>
      <c r="U1284" s="43"/>
    </row>
    <row r="1285" spans="19:21" x14ac:dyDescent="0.35">
      <c r="S1285" s="43"/>
      <c r="U1285" s="43"/>
    </row>
    <row r="1286" spans="19:21" x14ac:dyDescent="0.35">
      <c r="S1286" s="43"/>
      <c r="U1286" s="43"/>
    </row>
    <row r="1287" spans="19:21" x14ac:dyDescent="0.35">
      <c r="S1287" s="43"/>
      <c r="U1287" s="43"/>
    </row>
    <row r="1288" spans="19:21" x14ac:dyDescent="0.35">
      <c r="S1288" s="43"/>
      <c r="U1288" s="43"/>
    </row>
    <row r="1289" spans="19:21" x14ac:dyDescent="0.35">
      <c r="S1289" s="43"/>
      <c r="U1289" s="43"/>
    </row>
    <row r="1290" spans="19:21" x14ac:dyDescent="0.35">
      <c r="S1290" s="43"/>
      <c r="U1290" s="43"/>
    </row>
    <row r="1291" spans="19:21" x14ac:dyDescent="0.35">
      <c r="S1291" s="43"/>
      <c r="U1291" s="43"/>
    </row>
    <row r="1292" spans="19:21" x14ac:dyDescent="0.35">
      <c r="S1292" s="43"/>
      <c r="U1292" s="43"/>
    </row>
    <row r="1293" spans="19:21" x14ac:dyDescent="0.35">
      <c r="S1293" s="43"/>
      <c r="U1293" s="43"/>
    </row>
    <row r="1294" spans="19:21" x14ac:dyDescent="0.35">
      <c r="S1294" s="43"/>
      <c r="U1294" s="43"/>
    </row>
    <row r="1295" spans="19:21" x14ac:dyDescent="0.35">
      <c r="S1295" s="43"/>
      <c r="U1295" s="43"/>
    </row>
    <row r="1296" spans="19:21" x14ac:dyDescent="0.35">
      <c r="S1296" s="43"/>
      <c r="U1296" s="43"/>
    </row>
    <row r="1297" spans="19:21" x14ac:dyDescent="0.35">
      <c r="S1297" s="43"/>
      <c r="U1297" s="43"/>
    </row>
    <row r="1298" spans="19:21" x14ac:dyDescent="0.35">
      <c r="S1298" s="43"/>
      <c r="U1298" s="43"/>
    </row>
    <row r="1299" spans="19:21" x14ac:dyDescent="0.35">
      <c r="S1299" s="43"/>
      <c r="U1299" s="43"/>
    </row>
    <row r="1300" spans="19:21" x14ac:dyDescent="0.35">
      <c r="S1300" s="43"/>
      <c r="U1300" s="43"/>
    </row>
    <row r="1301" spans="19:21" x14ac:dyDescent="0.35">
      <c r="S1301" s="43"/>
      <c r="U1301" s="43"/>
    </row>
    <row r="1302" spans="19:21" x14ac:dyDescent="0.35">
      <c r="S1302" s="43"/>
      <c r="U1302" s="43"/>
    </row>
    <row r="1303" spans="19:21" x14ac:dyDescent="0.35">
      <c r="S1303" s="43"/>
      <c r="U1303" s="43"/>
    </row>
    <row r="1304" spans="19:21" x14ac:dyDescent="0.35">
      <c r="S1304" s="43"/>
      <c r="U1304" s="43"/>
    </row>
    <row r="1305" spans="19:21" x14ac:dyDescent="0.35">
      <c r="S1305" s="43"/>
      <c r="U1305" s="43"/>
    </row>
    <row r="1306" spans="19:21" x14ac:dyDescent="0.35">
      <c r="S1306" s="43"/>
      <c r="U1306" s="43"/>
    </row>
    <row r="1307" spans="19:21" x14ac:dyDescent="0.35">
      <c r="S1307" s="43"/>
      <c r="U1307" s="43"/>
    </row>
    <row r="1308" spans="19:21" x14ac:dyDescent="0.35">
      <c r="S1308" s="43"/>
      <c r="U1308" s="43"/>
    </row>
    <row r="1309" spans="19:21" x14ac:dyDescent="0.35">
      <c r="S1309" s="43"/>
      <c r="U1309" s="43"/>
    </row>
    <row r="1310" spans="19:21" x14ac:dyDescent="0.35">
      <c r="S1310" s="43"/>
      <c r="U1310" s="43"/>
    </row>
    <row r="1311" spans="19:21" x14ac:dyDescent="0.35">
      <c r="S1311" s="43"/>
      <c r="U1311" s="43"/>
    </row>
    <row r="1312" spans="19:21" x14ac:dyDescent="0.35">
      <c r="S1312" s="43"/>
      <c r="U1312" s="43"/>
    </row>
    <row r="1313" spans="19:21" x14ac:dyDescent="0.35">
      <c r="S1313" s="43"/>
      <c r="U1313" s="43"/>
    </row>
    <row r="1314" spans="19:21" x14ac:dyDescent="0.35">
      <c r="S1314" s="43"/>
      <c r="U1314" s="43"/>
    </row>
    <row r="1315" spans="19:21" x14ac:dyDescent="0.35">
      <c r="S1315" s="43"/>
      <c r="U1315" s="43"/>
    </row>
    <row r="1316" spans="19:21" x14ac:dyDescent="0.35">
      <c r="S1316" s="43"/>
      <c r="U1316" s="43"/>
    </row>
    <row r="1317" spans="19:21" x14ac:dyDescent="0.35">
      <c r="S1317" s="43"/>
      <c r="U1317" s="43"/>
    </row>
    <row r="1318" spans="19:21" x14ac:dyDescent="0.35">
      <c r="S1318" s="43"/>
      <c r="U1318" s="43"/>
    </row>
    <row r="1319" spans="19:21" x14ac:dyDescent="0.35">
      <c r="S1319" s="43"/>
      <c r="U1319" s="43"/>
    </row>
    <row r="1320" spans="19:21" x14ac:dyDescent="0.35">
      <c r="S1320" s="43"/>
      <c r="U1320" s="43"/>
    </row>
    <row r="1321" spans="19:21" x14ac:dyDescent="0.35">
      <c r="S1321" s="43"/>
      <c r="U1321" s="43"/>
    </row>
    <row r="1322" spans="19:21" x14ac:dyDescent="0.35">
      <c r="S1322" s="43"/>
      <c r="U1322" s="43"/>
    </row>
    <row r="1323" spans="19:21" x14ac:dyDescent="0.35">
      <c r="S1323" s="43"/>
      <c r="U1323" s="43"/>
    </row>
    <row r="1324" spans="19:21" x14ac:dyDescent="0.35">
      <c r="S1324" s="43"/>
      <c r="U1324" s="43"/>
    </row>
    <row r="1325" spans="19:21" x14ac:dyDescent="0.35">
      <c r="S1325" s="43"/>
      <c r="U1325" s="43"/>
    </row>
    <row r="1326" spans="19:21" x14ac:dyDescent="0.35">
      <c r="S1326" s="43"/>
      <c r="U1326" s="43"/>
    </row>
    <row r="1327" spans="19:21" x14ac:dyDescent="0.35">
      <c r="S1327" s="43"/>
      <c r="U1327" s="43"/>
    </row>
    <row r="1328" spans="19:21" x14ac:dyDescent="0.35">
      <c r="S1328" s="43"/>
      <c r="U1328" s="43"/>
    </row>
    <row r="1329" spans="19:21" x14ac:dyDescent="0.35">
      <c r="S1329" s="43"/>
      <c r="U1329" s="43"/>
    </row>
    <row r="1330" spans="19:21" x14ac:dyDescent="0.35">
      <c r="S1330" s="43"/>
      <c r="U1330" s="43"/>
    </row>
    <row r="1331" spans="19:21" x14ac:dyDescent="0.35">
      <c r="S1331" s="43"/>
      <c r="U1331" s="43"/>
    </row>
    <row r="1332" spans="19:21" x14ac:dyDescent="0.35">
      <c r="S1332" s="43"/>
      <c r="U1332" s="43"/>
    </row>
    <row r="1333" spans="19:21" x14ac:dyDescent="0.35">
      <c r="S1333" s="43"/>
      <c r="U1333" s="43"/>
    </row>
    <row r="1334" spans="19:21" x14ac:dyDescent="0.35">
      <c r="S1334" s="43"/>
      <c r="U1334" s="43"/>
    </row>
    <row r="1335" spans="19:21" x14ac:dyDescent="0.35">
      <c r="S1335" s="43"/>
      <c r="U1335" s="43"/>
    </row>
    <row r="1336" spans="19:21" x14ac:dyDescent="0.35">
      <c r="S1336" s="43"/>
      <c r="U1336" s="43"/>
    </row>
    <row r="1337" spans="19:21" x14ac:dyDescent="0.35">
      <c r="S1337" s="43"/>
      <c r="U1337" s="43"/>
    </row>
    <row r="1338" spans="19:21" x14ac:dyDescent="0.35">
      <c r="S1338" s="43"/>
      <c r="U1338" s="43"/>
    </row>
    <row r="1339" spans="19:21" x14ac:dyDescent="0.35">
      <c r="S1339" s="43"/>
      <c r="U1339" s="43"/>
    </row>
    <row r="1340" spans="19:21" x14ac:dyDescent="0.35">
      <c r="S1340" s="43"/>
      <c r="U1340" s="43"/>
    </row>
    <row r="1341" spans="19:21" x14ac:dyDescent="0.35">
      <c r="S1341" s="43"/>
      <c r="U1341" s="43"/>
    </row>
    <row r="1342" spans="19:21" x14ac:dyDescent="0.35">
      <c r="S1342" s="43"/>
      <c r="U1342" s="43"/>
    </row>
    <row r="1343" spans="19:21" x14ac:dyDescent="0.35">
      <c r="S1343" s="43"/>
      <c r="U1343" s="43"/>
    </row>
    <row r="1344" spans="19:21" x14ac:dyDescent="0.35">
      <c r="S1344" s="43"/>
      <c r="U1344" s="43"/>
    </row>
    <row r="1345" spans="19:21" x14ac:dyDescent="0.35">
      <c r="S1345" s="43"/>
      <c r="U1345" s="43"/>
    </row>
    <row r="1346" spans="19:21" x14ac:dyDescent="0.35">
      <c r="S1346" s="43"/>
      <c r="U1346" s="43"/>
    </row>
    <row r="1347" spans="19:21" x14ac:dyDescent="0.35">
      <c r="S1347" s="43"/>
      <c r="U1347" s="43"/>
    </row>
    <row r="1348" spans="19:21" x14ac:dyDescent="0.35">
      <c r="S1348" s="43"/>
      <c r="U1348" s="43"/>
    </row>
    <row r="1349" spans="19:21" x14ac:dyDescent="0.35">
      <c r="S1349" s="43"/>
      <c r="U1349" s="43"/>
    </row>
    <row r="1350" spans="19:21" x14ac:dyDescent="0.35">
      <c r="S1350" s="43"/>
      <c r="U1350" s="43"/>
    </row>
    <row r="1351" spans="19:21" x14ac:dyDescent="0.35">
      <c r="S1351" s="43"/>
      <c r="U1351" s="43"/>
    </row>
    <row r="1352" spans="19:21" x14ac:dyDescent="0.35">
      <c r="S1352" s="43"/>
      <c r="U1352" s="43"/>
    </row>
    <row r="1353" spans="19:21" x14ac:dyDescent="0.35">
      <c r="S1353" s="43"/>
      <c r="U1353" s="43"/>
    </row>
    <row r="1354" spans="19:21" x14ac:dyDescent="0.35">
      <c r="S1354" s="43"/>
      <c r="U1354" s="43"/>
    </row>
    <row r="1355" spans="19:21" x14ac:dyDescent="0.35">
      <c r="S1355" s="43"/>
      <c r="U1355" s="43"/>
    </row>
    <row r="1356" spans="19:21" x14ac:dyDescent="0.35">
      <c r="S1356" s="43"/>
      <c r="U1356" s="43"/>
    </row>
    <row r="1357" spans="19:21" x14ac:dyDescent="0.35">
      <c r="S1357" s="43"/>
      <c r="U1357" s="43"/>
    </row>
    <row r="1358" spans="19:21" x14ac:dyDescent="0.35">
      <c r="S1358" s="43"/>
      <c r="U1358" s="43"/>
    </row>
    <row r="1359" spans="19:21" x14ac:dyDescent="0.35">
      <c r="S1359" s="43"/>
      <c r="U1359" s="43"/>
    </row>
    <row r="1360" spans="19:21" x14ac:dyDescent="0.35">
      <c r="S1360" s="43"/>
      <c r="U1360" s="43"/>
    </row>
    <row r="1361" spans="19:21" x14ac:dyDescent="0.35">
      <c r="S1361" s="43"/>
      <c r="U1361" s="43"/>
    </row>
    <row r="1362" spans="19:21" x14ac:dyDescent="0.35">
      <c r="S1362" s="43"/>
      <c r="U1362" s="43"/>
    </row>
    <row r="1363" spans="19:21" x14ac:dyDescent="0.35">
      <c r="S1363" s="43"/>
      <c r="U1363" s="43"/>
    </row>
    <row r="1364" spans="19:21" x14ac:dyDescent="0.35">
      <c r="S1364" s="43"/>
      <c r="U1364" s="43"/>
    </row>
    <row r="1365" spans="19:21" x14ac:dyDescent="0.35">
      <c r="S1365" s="43"/>
      <c r="U1365" s="43"/>
    </row>
    <row r="1366" spans="19:21" x14ac:dyDescent="0.35">
      <c r="S1366" s="43"/>
      <c r="U1366" s="43"/>
    </row>
    <row r="1367" spans="19:21" x14ac:dyDescent="0.35">
      <c r="S1367" s="43"/>
      <c r="U1367" s="43"/>
    </row>
    <row r="1368" spans="19:21" x14ac:dyDescent="0.35">
      <c r="S1368" s="43"/>
      <c r="U1368" s="43"/>
    </row>
    <row r="1369" spans="19:21" x14ac:dyDescent="0.35">
      <c r="S1369" s="43"/>
      <c r="U1369" s="43"/>
    </row>
    <row r="1370" spans="19:21" x14ac:dyDescent="0.35">
      <c r="S1370" s="43"/>
      <c r="U1370" s="43"/>
    </row>
    <row r="1371" spans="19:21" x14ac:dyDescent="0.35">
      <c r="S1371" s="43"/>
      <c r="U1371" s="43"/>
    </row>
    <row r="1372" spans="19:21" x14ac:dyDescent="0.35">
      <c r="S1372" s="43"/>
      <c r="U1372" s="43"/>
    </row>
    <row r="1373" spans="19:21" x14ac:dyDescent="0.35">
      <c r="S1373" s="43"/>
      <c r="U1373" s="43"/>
    </row>
    <row r="1374" spans="19:21" x14ac:dyDescent="0.35">
      <c r="S1374" s="43"/>
      <c r="U1374" s="43"/>
    </row>
    <row r="1375" spans="19:21" x14ac:dyDescent="0.35">
      <c r="S1375" s="43"/>
      <c r="U1375" s="43"/>
    </row>
    <row r="1376" spans="19:21" x14ac:dyDescent="0.35">
      <c r="S1376" s="43"/>
      <c r="U1376" s="43"/>
    </row>
    <row r="1377" spans="19:21" x14ac:dyDescent="0.35">
      <c r="S1377" s="43"/>
      <c r="U1377" s="43"/>
    </row>
    <row r="1378" spans="19:21" x14ac:dyDescent="0.35">
      <c r="S1378" s="43"/>
      <c r="U1378" s="43"/>
    </row>
    <row r="1379" spans="19:21" x14ac:dyDescent="0.35">
      <c r="S1379" s="43"/>
      <c r="U1379" s="43"/>
    </row>
    <row r="1380" spans="19:21" x14ac:dyDescent="0.35">
      <c r="S1380" s="43"/>
      <c r="U1380" s="43"/>
    </row>
    <row r="1381" spans="19:21" x14ac:dyDescent="0.35">
      <c r="S1381" s="43"/>
      <c r="U1381" s="43"/>
    </row>
    <row r="1382" spans="19:21" x14ac:dyDescent="0.35">
      <c r="S1382" s="43"/>
      <c r="U1382" s="43"/>
    </row>
    <row r="1383" spans="19:21" x14ac:dyDescent="0.35">
      <c r="S1383" s="43"/>
      <c r="U1383" s="43"/>
    </row>
    <row r="1384" spans="19:21" x14ac:dyDescent="0.35">
      <c r="S1384" s="43"/>
      <c r="U1384" s="43"/>
    </row>
    <row r="1385" spans="19:21" x14ac:dyDescent="0.35">
      <c r="S1385" s="43"/>
      <c r="U1385" s="43"/>
    </row>
    <row r="1386" spans="19:21" x14ac:dyDescent="0.35">
      <c r="S1386" s="43"/>
      <c r="U1386" s="43"/>
    </row>
    <row r="1387" spans="19:21" x14ac:dyDescent="0.35">
      <c r="S1387" s="43"/>
      <c r="U1387" s="43"/>
    </row>
    <row r="1388" spans="19:21" x14ac:dyDescent="0.35">
      <c r="S1388" s="43"/>
      <c r="U1388" s="43"/>
    </row>
    <row r="1389" spans="19:21" x14ac:dyDescent="0.35">
      <c r="S1389" s="43"/>
      <c r="U1389" s="43"/>
    </row>
    <row r="1390" spans="19:21" x14ac:dyDescent="0.35">
      <c r="S1390" s="43"/>
      <c r="U1390" s="43"/>
    </row>
    <row r="1391" spans="19:21" x14ac:dyDescent="0.35">
      <c r="S1391" s="43"/>
      <c r="U1391" s="43"/>
    </row>
    <row r="1392" spans="19:21" x14ac:dyDescent="0.35">
      <c r="S1392" s="43"/>
      <c r="U1392" s="43"/>
    </row>
    <row r="1393" spans="19:21" x14ac:dyDescent="0.35">
      <c r="S1393" s="43"/>
      <c r="U1393" s="43"/>
    </row>
    <row r="1394" spans="19:21" x14ac:dyDescent="0.35">
      <c r="S1394" s="43"/>
      <c r="U1394" s="43"/>
    </row>
    <row r="1395" spans="19:21" x14ac:dyDescent="0.35">
      <c r="S1395" s="43"/>
      <c r="U1395" s="43"/>
    </row>
    <row r="1396" spans="19:21" x14ac:dyDescent="0.35">
      <c r="S1396" s="43"/>
      <c r="U1396" s="43"/>
    </row>
    <row r="1397" spans="19:21" x14ac:dyDescent="0.35">
      <c r="S1397" s="43"/>
      <c r="U1397" s="43"/>
    </row>
    <row r="1398" spans="19:21" x14ac:dyDescent="0.35">
      <c r="S1398" s="43"/>
      <c r="U1398" s="43"/>
    </row>
    <row r="1399" spans="19:21" x14ac:dyDescent="0.35">
      <c r="S1399" s="43"/>
      <c r="U1399" s="43"/>
    </row>
    <row r="1400" spans="19:21" x14ac:dyDescent="0.35">
      <c r="S1400" s="43"/>
      <c r="U1400" s="43"/>
    </row>
    <row r="1401" spans="19:21" x14ac:dyDescent="0.35">
      <c r="S1401" s="43"/>
      <c r="U1401" s="43"/>
    </row>
    <row r="1402" spans="19:21" x14ac:dyDescent="0.35">
      <c r="S1402" s="43"/>
      <c r="U1402" s="43"/>
    </row>
    <row r="1403" spans="19:21" x14ac:dyDescent="0.35">
      <c r="S1403" s="43"/>
      <c r="U1403" s="43"/>
    </row>
    <row r="1404" spans="19:21" x14ac:dyDescent="0.35">
      <c r="S1404" s="43"/>
      <c r="U1404" s="43"/>
    </row>
    <row r="1405" spans="19:21" x14ac:dyDescent="0.35">
      <c r="S1405" s="43"/>
      <c r="U1405" s="43"/>
    </row>
    <row r="1406" spans="19:21" x14ac:dyDescent="0.35">
      <c r="S1406" s="43"/>
      <c r="U1406" s="43"/>
    </row>
    <row r="1407" spans="19:21" x14ac:dyDescent="0.35">
      <c r="S1407" s="43"/>
      <c r="U1407" s="43"/>
    </row>
    <row r="1408" spans="19:21" x14ac:dyDescent="0.35">
      <c r="S1408" s="43"/>
      <c r="U1408" s="43"/>
    </row>
    <row r="1409" spans="19:21" x14ac:dyDescent="0.35">
      <c r="S1409" s="43"/>
      <c r="U1409" s="43"/>
    </row>
    <row r="1410" spans="19:21" x14ac:dyDescent="0.35">
      <c r="S1410" s="43"/>
      <c r="U1410" s="43"/>
    </row>
    <row r="1411" spans="19:21" x14ac:dyDescent="0.35">
      <c r="S1411" s="43"/>
      <c r="U1411" s="43"/>
    </row>
    <row r="1412" spans="19:21" x14ac:dyDescent="0.35">
      <c r="S1412" s="43"/>
      <c r="U1412" s="43"/>
    </row>
    <row r="1413" spans="19:21" x14ac:dyDescent="0.35">
      <c r="S1413" s="43"/>
      <c r="U1413" s="43"/>
    </row>
    <row r="1414" spans="19:21" x14ac:dyDescent="0.35">
      <c r="S1414" s="43"/>
      <c r="U1414" s="43"/>
    </row>
    <row r="1415" spans="19:21" x14ac:dyDescent="0.35">
      <c r="S1415" s="43"/>
      <c r="U1415" s="43"/>
    </row>
    <row r="1416" spans="19:21" x14ac:dyDescent="0.35">
      <c r="S1416" s="43"/>
      <c r="U1416" s="43"/>
    </row>
    <row r="1417" spans="19:21" x14ac:dyDescent="0.35">
      <c r="S1417" s="43"/>
      <c r="U1417" s="43"/>
    </row>
    <row r="1418" spans="19:21" x14ac:dyDescent="0.35">
      <c r="S1418" s="43"/>
      <c r="U1418" s="43"/>
    </row>
    <row r="1419" spans="19:21" x14ac:dyDescent="0.35">
      <c r="S1419" s="43"/>
      <c r="U1419" s="43"/>
    </row>
    <row r="1420" spans="19:21" x14ac:dyDescent="0.35">
      <c r="S1420" s="43"/>
      <c r="U1420" s="43"/>
    </row>
    <row r="1421" spans="19:21" x14ac:dyDescent="0.35">
      <c r="S1421" s="43"/>
      <c r="U1421" s="43"/>
    </row>
    <row r="1422" spans="19:21" x14ac:dyDescent="0.35">
      <c r="S1422" s="43"/>
      <c r="U1422" s="43"/>
    </row>
    <row r="1423" spans="19:21" x14ac:dyDescent="0.35">
      <c r="S1423" s="43"/>
      <c r="U1423" s="43"/>
    </row>
    <row r="1424" spans="19:21" x14ac:dyDescent="0.35">
      <c r="S1424" s="43"/>
      <c r="U1424" s="43"/>
    </row>
    <row r="1425" spans="19:21" x14ac:dyDescent="0.35">
      <c r="S1425" s="43"/>
      <c r="U1425" s="43"/>
    </row>
    <row r="1426" spans="19:21" x14ac:dyDescent="0.35">
      <c r="S1426" s="43"/>
      <c r="U1426" s="43"/>
    </row>
    <row r="1427" spans="19:21" x14ac:dyDescent="0.35">
      <c r="S1427" s="43"/>
      <c r="U1427" s="43"/>
    </row>
    <row r="1428" spans="19:21" x14ac:dyDescent="0.35">
      <c r="S1428" s="43"/>
      <c r="U1428" s="43"/>
    </row>
    <row r="1429" spans="19:21" x14ac:dyDescent="0.35">
      <c r="S1429" s="43"/>
      <c r="U1429" s="43"/>
    </row>
    <row r="1430" spans="19:21" x14ac:dyDescent="0.35">
      <c r="S1430" s="43"/>
      <c r="U1430" s="43"/>
    </row>
    <row r="1431" spans="19:21" x14ac:dyDescent="0.35">
      <c r="S1431" s="43"/>
      <c r="U1431" s="43"/>
    </row>
    <row r="1432" spans="19:21" x14ac:dyDescent="0.35">
      <c r="S1432" s="43"/>
      <c r="U1432" s="43"/>
    </row>
    <row r="1433" spans="19:21" x14ac:dyDescent="0.35">
      <c r="S1433" s="43"/>
      <c r="U1433" s="43"/>
    </row>
    <row r="1434" spans="19:21" x14ac:dyDescent="0.35">
      <c r="S1434" s="43"/>
      <c r="U1434" s="43"/>
    </row>
    <row r="1435" spans="19:21" x14ac:dyDescent="0.35">
      <c r="S1435" s="43"/>
      <c r="U1435" s="43"/>
    </row>
    <row r="1436" spans="19:21" x14ac:dyDescent="0.35">
      <c r="S1436" s="43"/>
      <c r="U1436" s="43"/>
    </row>
    <row r="1437" spans="19:21" x14ac:dyDescent="0.35">
      <c r="S1437" s="43"/>
      <c r="U1437" s="43"/>
    </row>
    <row r="1438" spans="19:21" x14ac:dyDescent="0.35">
      <c r="S1438" s="43"/>
      <c r="U1438" s="43"/>
    </row>
    <row r="1439" spans="19:21" x14ac:dyDescent="0.35">
      <c r="S1439" s="43"/>
      <c r="U1439" s="43"/>
    </row>
    <row r="1440" spans="19:21" x14ac:dyDescent="0.35">
      <c r="S1440" s="43"/>
      <c r="U1440" s="43"/>
    </row>
    <row r="1441" spans="19:21" x14ac:dyDescent="0.35">
      <c r="S1441" s="43"/>
      <c r="U1441" s="43"/>
    </row>
    <row r="1442" spans="19:21" x14ac:dyDescent="0.35">
      <c r="S1442" s="43"/>
      <c r="U1442" s="43"/>
    </row>
    <row r="1443" spans="19:21" x14ac:dyDescent="0.35">
      <c r="S1443" s="43"/>
      <c r="U1443" s="43"/>
    </row>
    <row r="1444" spans="19:21" x14ac:dyDescent="0.35">
      <c r="S1444" s="43"/>
      <c r="U1444" s="43"/>
    </row>
    <row r="1445" spans="19:21" x14ac:dyDescent="0.35">
      <c r="S1445" s="43"/>
      <c r="U1445" s="43"/>
    </row>
    <row r="1446" spans="19:21" x14ac:dyDescent="0.35">
      <c r="S1446" s="43"/>
      <c r="U1446" s="43"/>
    </row>
    <row r="1447" spans="19:21" x14ac:dyDescent="0.35">
      <c r="S1447" s="43"/>
      <c r="U1447" s="43"/>
    </row>
    <row r="1448" spans="19:21" x14ac:dyDescent="0.35">
      <c r="S1448" s="43"/>
      <c r="U1448" s="43"/>
    </row>
    <row r="1449" spans="19:21" x14ac:dyDescent="0.35">
      <c r="S1449" s="43"/>
      <c r="U1449" s="43"/>
    </row>
    <row r="1450" spans="19:21" x14ac:dyDescent="0.35">
      <c r="S1450" s="43"/>
      <c r="U1450" s="43"/>
    </row>
    <row r="1451" spans="19:21" x14ac:dyDescent="0.35">
      <c r="S1451" s="43"/>
      <c r="U1451" s="43"/>
    </row>
    <row r="1452" spans="19:21" x14ac:dyDescent="0.35">
      <c r="S1452" s="43"/>
      <c r="U1452" s="43"/>
    </row>
    <row r="1453" spans="19:21" x14ac:dyDescent="0.35">
      <c r="S1453" s="43"/>
      <c r="U1453" s="43"/>
    </row>
    <row r="1454" spans="19:21" x14ac:dyDescent="0.35">
      <c r="S1454" s="43"/>
      <c r="U1454" s="43"/>
    </row>
    <row r="1455" spans="19:21" x14ac:dyDescent="0.35">
      <c r="S1455" s="43"/>
      <c r="U1455" s="43"/>
    </row>
    <row r="1456" spans="19:21" x14ac:dyDescent="0.35">
      <c r="S1456" s="43"/>
      <c r="U1456" s="43"/>
    </row>
    <row r="1457" spans="19:21" x14ac:dyDescent="0.35">
      <c r="S1457" s="43"/>
      <c r="U1457" s="43"/>
    </row>
    <row r="1458" spans="19:21" x14ac:dyDescent="0.35">
      <c r="S1458" s="43"/>
      <c r="U1458" s="43"/>
    </row>
    <row r="1459" spans="19:21" x14ac:dyDescent="0.35">
      <c r="S1459" s="43"/>
      <c r="U1459" s="43"/>
    </row>
    <row r="1460" spans="19:21" x14ac:dyDescent="0.35">
      <c r="S1460" s="43"/>
      <c r="U1460" s="43"/>
    </row>
    <row r="1461" spans="19:21" x14ac:dyDescent="0.35">
      <c r="S1461" s="43"/>
      <c r="U1461" s="43"/>
    </row>
    <row r="1462" spans="19:21" x14ac:dyDescent="0.35">
      <c r="S1462" s="43"/>
      <c r="U1462" s="43"/>
    </row>
    <row r="1463" spans="19:21" x14ac:dyDescent="0.35">
      <c r="S1463" s="43"/>
      <c r="U1463" s="43"/>
    </row>
    <row r="1464" spans="19:21" x14ac:dyDescent="0.35">
      <c r="S1464" s="43"/>
      <c r="U1464" s="43"/>
    </row>
    <row r="1465" spans="19:21" x14ac:dyDescent="0.35">
      <c r="S1465" s="43"/>
      <c r="U1465" s="43"/>
    </row>
    <row r="1466" spans="19:21" x14ac:dyDescent="0.35">
      <c r="S1466" s="43"/>
      <c r="U1466" s="43"/>
    </row>
    <row r="1467" spans="19:21" x14ac:dyDescent="0.35">
      <c r="S1467" s="43"/>
      <c r="U1467" s="43"/>
    </row>
    <row r="1468" spans="19:21" x14ac:dyDescent="0.35">
      <c r="S1468" s="43"/>
      <c r="U1468" s="43"/>
    </row>
    <row r="1469" spans="19:21" x14ac:dyDescent="0.35">
      <c r="S1469" s="43"/>
      <c r="U1469" s="43"/>
    </row>
    <row r="1470" spans="19:21" x14ac:dyDescent="0.35">
      <c r="S1470" s="43"/>
      <c r="U1470" s="43"/>
    </row>
    <row r="1471" spans="19:21" x14ac:dyDescent="0.35">
      <c r="S1471" s="43"/>
      <c r="U1471" s="43"/>
    </row>
    <row r="1472" spans="19:21" x14ac:dyDescent="0.35">
      <c r="S1472" s="43"/>
      <c r="U1472" s="43"/>
    </row>
    <row r="1473" spans="19:21" x14ac:dyDescent="0.35">
      <c r="S1473" s="43"/>
      <c r="U1473" s="43"/>
    </row>
    <row r="1474" spans="19:21" x14ac:dyDescent="0.35">
      <c r="S1474" s="43"/>
      <c r="U1474" s="43"/>
    </row>
    <row r="1475" spans="19:21" x14ac:dyDescent="0.35">
      <c r="S1475" s="43"/>
      <c r="U1475" s="43"/>
    </row>
    <row r="1476" spans="19:21" x14ac:dyDescent="0.35">
      <c r="S1476" s="43"/>
      <c r="U1476" s="43"/>
    </row>
    <row r="1477" spans="19:21" x14ac:dyDescent="0.35">
      <c r="S1477" s="43"/>
      <c r="U1477" s="43"/>
    </row>
    <row r="1478" spans="19:21" x14ac:dyDescent="0.35">
      <c r="S1478" s="43"/>
      <c r="U1478" s="43"/>
    </row>
    <row r="1479" spans="19:21" x14ac:dyDescent="0.35">
      <c r="S1479" s="43"/>
      <c r="U1479" s="43"/>
    </row>
    <row r="1480" spans="19:21" x14ac:dyDescent="0.35">
      <c r="S1480" s="43"/>
      <c r="U1480" s="43"/>
    </row>
    <row r="1481" spans="19:21" x14ac:dyDescent="0.35">
      <c r="S1481" s="43"/>
      <c r="U1481" s="43"/>
    </row>
    <row r="1482" spans="19:21" x14ac:dyDescent="0.35">
      <c r="S1482" s="43"/>
      <c r="U1482" s="43"/>
    </row>
    <row r="1483" spans="19:21" x14ac:dyDescent="0.35">
      <c r="S1483" s="43"/>
      <c r="U1483" s="43"/>
    </row>
    <row r="1484" spans="19:21" x14ac:dyDescent="0.35">
      <c r="S1484" s="43"/>
      <c r="U1484" s="43"/>
    </row>
    <row r="1485" spans="19:21" x14ac:dyDescent="0.35">
      <c r="S1485" s="43"/>
      <c r="U1485" s="43"/>
    </row>
    <row r="1486" spans="19:21" x14ac:dyDescent="0.35">
      <c r="S1486" s="43"/>
      <c r="U1486" s="43"/>
    </row>
    <row r="1487" spans="19:21" x14ac:dyDescent="0.35">
      <c r="S1487" s="43"/>
      <c r="U1487" s="43"/>
    </row>
    <row r="1488" spans="19:21" x14ac:dyDescent="0.35">
      <c r="S1488" s="43"/>
      <c r="U1488" s="43"/>
    </row>
    <row r="1489" spans="19:21" x14ac:dyDescent="0.35">
      <c r="S1489" s="43"/>
      <c r="U1489" s="43"/>
    </row>
    <row r="1490" spans="19:21" x14ac:dyDescent="0.35">
      <c r="S1490" s="43"/>
      <c r="U1490" s="43"/>
    </row>
    <row r="1491" spans="19:21" x14ac:dyDescent="0.35">
      <c r="S1491" s="43"/>
      <c r="U1491" s="43"/>
    </row>
    <row r="1492" spans="19:21" x14ac:dyDescent="0.35">
      <c r="S1492" s="43"/>
      <c r="U1492" s="43"/>
    </row>
    <row r="1493" spans="19:21" x14ac:dyDescent="0.35">
      <c r="S1493" s="43"/>
      <c r="U1493" s="43"/>
    </row>
    <row r="1494" spans="19:21" x14ac:dyDescent="0.35">
      <c r="S1494" s="43"/>
      <c r="U1494" s="43"/>
    </row>
    <row r="1495" spans="19:21" x14ac:dyDescent="0.35">
      <c r="S1495" s="43"/>
      <c r="U1495" s="43"/>
    </row>
    <row r="1496" spans="19:21" x14ac:dyDescent="0.35">
      <c r="S1496" s="43"/>
      <c r="U1496" s="43"/>
    </row>
    <row r="1497" spans="19:21" x14ac:dyDescent="0.35">
      <c r="S1497" s="43"/>
      <c r="U1497" s="43"/>
    </row>
    <row r="1498" spans="19:21" x14ac:dyDescent="0.35">
      <c r="S1498" s="43"/>
      <c r="U1498" s="43"/>
    </row>
    <row r="1499" spans="19:21" x14ac:dyDescent="0.35">
      <c r="S1499" s="43"/>
      <c r="U1499" s="43"/>
    </row>
    <row r="1500" spans="19:21" x14ac:dyDescent="0.35">
      <c r="S1500" s="43"/>
      <c r="U1500" s="43"/>
    </row>
    <row r="1501" spans="19:21" x14ac:dyDescent="0.35">
      <c r="S1501" s="43"/>
      <c r="U1501" s="43"/>
    </row>
    <row r="1502" spans="19:21" x14ac:dyDescent="0.35">
      <c r="S1502" s="43"/>
      <c r="U1502" s="43"/>
    </row>
    <row r="1503" spans="19:21" x14ac:dyDescent="0.35">
      <c r="S1503" s="43"/>
      <c r="U1503" s="43"/>
    </row>
    <row r="1504" spans="19:21" x14ac:dyDescent="0.35">
      <c r="S1504" s="43"/>
      <c r="U1504" s="43"/>
    </row>
    <row r="1505" spans="19:21" x14ac:dyDescent="0.35">
      <c r="S1505" s="43"/>
      <c r="U1505" s="43"/>
    </row>
    <row r="1506" spans="19:21" x14ac:dyDescent="0.35">
      <c r="S1506" s="43"/>
      <c r="U1506" s="43"/>
    </row>
    <row r="1507" spans="19:21" x14ac:dyDescent="0.35">
      <c r="S1507" s="43"/>
      <c r="U1507" s="43"/>
    </row>
    <row r="1508" spans="19:21" x14ac:dyDescent="0.35">
      <c r="S1508" s="43"/>
      <c r="U1508" s="43"/>
    </row>
    <row r="1509" spans="19:21" x14ac:dyDescent="0.35">
      <c r="S1509" s="43"/>
      <c r="U1509" s="43"/>
    </row>
    <row r="1510" spans="19:21" x14ac:dyDescent="0.35">
      <c r="S1510" s="43"/>
      <c r="U1510" s="43"/>
    </row>
    <row r="1511" spans="19:21" x14ac:dyDescent="0.35">
      <c r="S1511" s="43"/>
      <c r="U1511" s="43"/>
    </row>
    <row r="1512" spans="19:21" x14ac:dyDescent="0.35">
      <c r="S1512" s="43"/>
      <c r="U1512" s="43"/>
    </row>
    <row r="1513" spans="19:21" x14ac:dyDescent="0.35">
      <c r="S1513" s="43"/>
      <c r="U1513" s="43"/>
    </row>
    <row r="1514" spans="19:21" x14ac:dyDescent="0.35">
      <c r="S1514" s="43"/>
      <c r="U1514" s="43"/>
    </row>
    <row r="1515" spans="19:21" x14ac:dyDescent="0.35">
      <c r="S1515" s="43"/>
      <c r="U1515" s="43"/>
    </row>
    <row r="1516" spans="19:21" x14ac:dyDescent="0.35">
      <c r="S1516" s="43"/>
      <c r="U1516" s="43"/>
    </row>
    <row r="1517" spans="19:21" x14ac:dyDescent="0.35">
      <c r="S1517" s="43"/>
      <c r="U1517" s="43"/>
    </row>
    <row r="1518" spans="19:21" x14ac:dyDescent="0.35">
      <c r="S1518" s="43"/>
      <c r="U1518" s="43"/>
    </row>
    <row r="1519" spans="19:21" x14ac:dyDescent="0.35">
      <c r="S1519" s="43"/>
      <c r="U1519" s="43"/>
    </row>
    <row r="1520" spans="19:21" x14ac:dyDescent="0.35">
      <c r="S1520" s="43"/>
      <c r="U1520" s="43"/>
    </row>
    <row r="1521" spans="19:21" x14ac:dyDescent="0.35">
      <c r="S1521" s="43"/>
      <c r="U1521" s="43"/>
    </row>
    <row r="1522" spans="19:21" x14ac:dyDescent="0.35">
      <c r="S1522" s="43"/>
      <c r="U1522" s="43"/>
    </row>
    <row r="1523" spans="19:21" x14ac:dyDescent="0.35">
      <c r="S1523" s="43"/>
      <c r="U1523" s="43"/>
    </row>
    <row r="1524" spans="19:21" x14ac:dyDescent="0.35">
      <c r="S1524" s="43"/>
      <c r="U1524" s="43"/>
    </row>
    <row r="1525" spans="19:21" x14ac:dyDescent="0.35">
      <c r="S1525" s="43"/>
      <c r="U1525" s="43"/>
    </row>
    <row r="1526" spans="19:21" x14ac:dyDescent="0.35">
      <c r="S1526" s="43"/>
      <c r="U1526" s="43"/>
    </row>
    <row r="1527" spans="19:21" x14ac:dyDescent="0.35">
      <c r="S1527" s="43"/>
      <c r="U1527" s="43"/>
    </row>
    <row r="1528" spans="19:21" x14ac:dyDescent="0.35">
      <c r="S1528" s="43"/>
      <c r="U1528" s="43"/>
    </row>
    <row r="1529" spans="19:21" x14ac:dyDescent="0.35">
      <c r="S1529" s="43"/>
      <c r="U1529" s="43"/>
    </row>
    <row r="1530" spans="19:21" x14ac:dyDescent="0.35">
      <c r="S1530" s="43"/>
      <c r="U1530" s="43"/>
    </row>
    <row r="1531" spans="19:21" x14ac:dyDescent="0.35">
      <c r="S1531" s="43"/>
      <c r="U1531" s="43"/>
    </row>
    <row r="1532" spans="19:21" x14ac:dyDescent="0.35">
      <c r="S1532" s="43"/>
      <c r="U1532" s="43"/>
    </row>
    <row r="1533" spans="19:21" x14ac:dyDescent="0.35">
      <c r="S1533" s="43"/>
      <c r="U1533" s="43"/>
    </row>
    <row r="1534" spans="19:21" x14ac:dyDescent="0.35">
      <c r="S1534" s="43"/>
      <c r="U1534" s="43"/>
    </row>
    <row r="1535" spans="19:21" x14ac:dyDescent="0.35">
      <c r="S1535" s="43"/>
      <c r="U1535" s="43"/>
    </row>
    <row r="1536" spans="19:21" x14ac:dyDescent="0.35">
      <c r="S1536" s="43"/>
      <c r="U1536" s="43"/>
    </row>
    <row r="1537" spans="19:21" x14ac:dyDescent="0.35">
      <c r="S1537" s="43"/>
      <c r="U1537" s="43"/>
    </row>
    <row r="1538" spans="19:21" x14ac:dyDescent="0.35">
      <c r="S1538" s="43"/>
      <c r="U1538" s="43"/>
    </row>
    <row r="1539" spans="19:21" x14ac:dyDescent="0.35">
      <c r="S1539" s="43"/>
      <c r="U1539" s="43"/>
    </row>
    <row r="1540" spans="19:21" x14ac:dyDescent="0.35">
      <c r="S1540" s="43"/>
      <c r="U1540" s="43"/>
    </row>
    <row r="1541" spans="19:21" x14ac:dyDescent="0.35">
      <c r="S1541" s="43"/>
      <c r="U1541" s="43"/>
    </row>
    <row r="1542" spans="19:21" x14ac:dyDescent="0.35">
      <c r="S1542" s="43"/>
      <c r="U1542" s="43"/>
    </row>
    <row r="1543" spans="19:21" x14ac:dyDescent="0.35">
      <c r="S1543" s="43"/>
      <c r="U1543" s="43"/>
    </row>
    <row r="1544" spans="19:21" x14ac:dyDescent="0.35">
      <c r="S1544" s="43"/>
      <c r="U1544" s="43"/>
    </row>
    <row r="1545" spans="19:21" x14ac:dyDescent="0.35">
      <c r="S1545" s="43"/>
      <c r="U1545" s="43"/>
    </row>
    <row r="1546" spans="19:21" x14ac:dyDescent="0.35">
      <c r="S1546" s="43"/>
      <c r="U1546" s="43"/>
    </row>
    <row r="1547" spans="19:21" x14ac:dyDescent="0.35">
      <c r="S1547" s="43"/>
      <c r="U1547" s="43"/>
    </row>
    <row r="1548" spans="19:21" x14ac:dyDescent="0.35">
      <c r="S1548" s="43"/>
      <c r="U1548" s="43"/>
    </row>
    <row r="1549" spans="19:21" x14ac:dyDescent="0.35">
      <c r="S1549" s="43"/>
      <c r="U1549" s="43"/>
    </row>
    <row r="1550" spans="19:21" x14ac:dyDescent="0.35">
      <c r="S1550" s="43"/>
      <c r="U1550" s="43"/>
    </row>
    <row r="1551" spans="19:21" x14ac:dyDescent="0.35">
      <c r="S1551" s="43"/>
      <c r="U1551" s="43"/>
    </row>
    <row r="1552" spans="19:21" x14ac:dyDescent="0.35">
      <c r="S1552" s="43"/>
      <c r="U1552" s="43"/>
    </row>
    <row r="1553" spans="19:21" x14ac:dyDescent="0.35">
      <c r="S1553" s="43"/>
      <c r="U1553" s="43"/>
    </row>
    <row r="1554" spans="19:21" x14ac:dyDescent="0.35">
      <c r="S1554" s="43"/>
      <c r="U1554" s="43"/>
    </row>
    <row r="1555" spans="19:21" x14ac:dyDescent="0.35">
      <c r="S1555" s="43"/>
      <c r="U1555" s="43"/>
    </row>
    <row r="1556" spans="19:21" x14ac:dyDescent="0.35">
      <c r="S1556" s="43"/>
      <c r="U1556" s="43"/>
    </row>
    <row r="1557" spans="19:21" x14ac:dyDescent="0.35">
      <c r="S1557" s="43"/>
      <c r="U1557" s="43"/>
    </row>
    <row r="1558" spans="19:21" x14ac:dyDescent="0.35">
      <c r="S1558" s="43"/>
      <c r="U1558" s="43"/>
    </row>
    <row r="1559" spans="19:21" x14ac:dyDescent="0.35">
      <c r="S1559" s="43"/>
      <c r="U1559" s="43"/>
    </row>
    <row r="1560" spans="19:21" x14ac:dyDescent="0.35">
      <c r="S1560" s="43"/>
      <c r="U1560" s="43"/>
    </row>
    <row r="1561" spans="19:21" x14ac:dyDescent="0.35">
      <c r="S1561" s="43"/>
      <c r="U1561" s="43"/>
    </row>
    <row r="1562" spans="19:21" x14ac:dyDescent="0.35">
      <c r="S1562" s="43"/>
      <c r="U1562" s="43"/>
    </row>
    <row r="1563" spans="19:21" x14ac:dyDescent="0.35">
      <c r="S1563" s="43"/>
      <c r="U1563" s="43"/>
    </row>
    <row r="1564" spans="19:21" x14ac:dyDescent="0.35">
      <c r="S1564" s="43"/>
      <c r="U1564" s="43"/>
    </row>
    <row r="1565" spans="19:21" x14ac:dyDescent="0.35">
      <c r="S1565" s="43"/>
      <c r="U1565" s="43"/>
    </row>
    <row r="1566" spans="19:21" x14ac:dyDescent="0.35">
      <c r="S1566" s="43"/>
      <c r="U1566" s="43"/>
    </row>
    <row r="1567" spans="19:21" x14ac:dyDescent="0.35">
      <c r="S1567" s="43"/>
      <c r="U1567" s="43"/>
    </row>
    <row r="1568" spans="19:21" x14ac:dyDescent="0.35">
      <c r="S1568" s="43"/>
      <c r="U1568" s="43"/>
    </row>
    <row r="1569" spans="19:21" x14ac:dyDescent="0.35">
      <c r="S1569" s="43"/>
      <c r="U1569" s="43"/>
    </row>
    <row r="1570" spans="19:21" x14ac:dyDescent="0.35">
      <c r="S1570" s="43"/>
      <c r="U1570" s="43"/>
    </row>
    <row r="1571" spans="19:21" x14ac:dyDescent="0.35">
      <c r="S1571" s="43"/>
      <c r="U1571" s="43"/>
    </row>
    <row r="1572" spans="19:21" x14ac:dyDescent="0.35">
      <c r="S1572" s="43"/>
      <c r="U1572" s="43"/>
    </row>
    <row r="1573" spans="19:21" x14ac:dyDescent="0.35">
      <c r="S1573" s="43"/>
      <c r="U1573" s="43"/>
    </row>
    <row r="1574" spans="19:21" x14ac:dyDescent="0.35">
      <c r="S1574" s="43"/>
      <c r="U1574" s="43"/>
    </row>
    <row r="1575" spans="19:21" x14ac:dyDescent="0.35">
      <c r="S1575" s="43"/>
      <c r="U1575" s="43"/>
    </row>
    <row r="1576" spans="19:21" x14ac:dyDescent="0.35">
      <c r="S1576" s="43"/>
      <c r="U1576" s="43"/>
    </row>
    <row r="1577" spans="19:21" x14ac:dyDescent="0.35">
      <c r="S1577" s="43"/>
      <c r="U1577" s="43"/>
    </row>
    <row r="1578" spans="19:21" x14ac:dyDescent="0.35">
      <c r="S1578" s="43"/>
      <c r="U1578" s="43"/>
    </row>
    <row r="1579" spans="19:21" x14ac:dyDescent="0.35">
      <c r="S1579" s="43"/>
      <c r="U1579" s="43"/>
    </row>
    <row r="1580" spans="19:21" x14ac:dyDescent="0.35">
      <c r="S1580" s="43"/>
      <c r="U1580" s="43"/>
    </row>
    <row r="1581" spans="19:21" x14ac:dyDescent="0.35">
      <c r="S1581" s="43"/>
      <c r="U1581" s="43"/>
    </row>
    <row r="1582" spans="19:21" x14ac:dyDescent="0.35">
      <c r="S1582" s="43"/>
      <c r="U1582" s="43"/>
    </row>
    <row r="1583" spans="19:21" x14ac:dyDescent="0.35">
      <c r="S1583" s="43"/>
      <c r="U1583" s="43"/>
    </row>
    <row r="1584" spans="19:21" x14ac:dyDescent="0.35">
      <c r="S1584" s="43"/>
      <c r="U1584" s="43"/>
    </row>
    <row r="1585" spans="19:21" x14ac:dyDescent="0.35">
      <c r="S1585" s="43"/>
      <c r="U1585" s="43"/>
    </row>
    <row r="1586" spans="19:21" x14ac:dyDescent="0.35">
      <c r="S1586" s="43"/>
      <c r="U1586" s="43"/>
    </row>
    <row r="1587" spans="19:21" x14ac:dyDescent="0.35">
      <c r="S1587" s="43"/>
      <c r="U1587" s="43"/>
    </row>
    <row r="1588" spans="19:21" x14ac:dyDescent="0.35">
      <c r="S1588" s="43"/>
      <c r="U1588" s="43"/>
    </row>
    <row r="1589" spans="19:21" x14ac:dyDescent="0.35">
      <c r="S1589" s="43"/>
      <c r="U1589" s="43"/>
    </row>
    <row r="1590" spans="19:21" x14ac:dyDescent="0.35">
      <c r="S1590" s="43"/>
      <c r="U1590" s="43"/>
    </row>
    <row r="1591" spans="19:21" x14ac:dyDescent="0.35">
      <c r="S1591" s="43"/>
      <c r="U1591" s="43"/>
    </row>
    <row r="1592" spans="19:21" x14ac:dyDescent="0.35">
      <c r="S1592" s="43"/>
      <c r="U1592" s="43"/>
    </row>
    <row r="1593" spans="19:21" x14ac:dyDescent="0.35">
      <c r="S1593" s="43"/>
      <c r="U1593" s="43"/>
    </row>
    <row r="1594" spans="19:21" x14ac:dyDescent="0.35">
      <c r="S1594" s="43"/>
      <c r="U1594" s="43"/>
    </row>
    <row r="1595" spans="19:21" x14ac:dyDescent="0.35">
      <c r="S1595" s="43"/>
      <c r="U1595" s="43"/>
    </row>
    <row r="1596" spans="19:21" x14ac:dyDescent="0.35">
      <c r="S1596" s="43"/>
      <c r="U1596" s="43"/>
    </row>
    <row r="1597" spans="19:21" x14ac:dyDescent="0.35">
      <c r="S1597" s="43"/>
      <c r="U1597" s="43"/>
    </row>
    <row r="1598" spans="19:21" x14ac:dyDescent="0.35">
      <c r="S1598" s="43"/>
      <c r="U1598" s="43"/>
    </row>
    <row r="1599" spans="19:21" x14ac:dyDescent="0.35">
      <c r="S1599" s="43"/>
      <c r="U1599" s="43"/>
    </row>
    <row r="1600" spans="19:21" x14ac:dyDescent="0.35">
      <c r="S1600" s="43"/>
      <c r="U1600" s="43"/>
    </row>
    <row r="1601" spans="19:21" x14ac:dyDescent="0.35">
      <c r="S1601" s="43"/>
      <c r="U1601" s="43"/>
    </row>
    <row r="1602" spans="19:21" x14ac:dyDescent="0.35">
      <c r="S1602" s="43"/>
      <c r="U1602" s="43"/>
    </row>
    <row r="1603" spans="19:21" x14ac:dyDescent="0.35">
      <c r="S1603" s="43"/>
      <c r="U1603" s="43"/>
    </row>
    <row r="1604" spans="19:21" x14ac:dyDescent="0.35">
      <c r="S1604" s="43"/>
      <c r="U1604" s="43"/>
    </row>
    <row r="1605" spans="19:21" x14ac:dyDescent="0.35">
      <c r="S1605" s="43"/>
      <c r="U1605" s="43"/>
    </row>
    <row r="1606" spans="19:21" x14ac:dyDescent="0.35">
      <c r="S1606" s="43"/>
      <c r="U1606" s="43"/>
    </row>
    <row r="1607" spans="19:21" x14ac:dyDescent="0.35">
      <c r="S1607" s="43"/>
      <c r="U1607" s="43"/>
    </row>
    <row r="1608" spans="19:21" x14ac:dyDescent="0.35">
      <c r="S1608" s="43"/>
      <c r="U1608" s="43"/>
    </row>
    <row r="1609" spans="19:21" x14ac:dyDescent="0.35">
      <c r="S1609" s="43"/>
      <c r="U1609" s="43"/>
    </row>
    <row r="1610" spans="19:21" x14ac:dyDescent="0.35">
      <c r="S1610" s="43"/>
      <c r="U1610" s="43"/>
    </row>
    <row r="1611" spans="19:21" x14ac:dyDescent="0.35">
      <c r="S1611" s="43"/>
      <c r="U1611" s="43"/>
    </row>
    <row r="1612" spans="19:21" x14ac:dyDescent="0.35">
      <c r="S1612" s="43"/>
      <c r="U1612" s="43"/>
    </row>
    <row r="1613" spans="19:21" x14ac:dyDescent="0.35">
      <c r="S1613" s="43"/>
      <c r="U1613" s="43"/>
    </row>
    <row r="1614" spans="19:21" x14ac:dyDescent="0.35">
      <c r="S1614" s="43"/>
      <c r="U1614" s="43"/>
    </row>
    <row r="1615" spans="19:21" x14ac:dyDescent="0.35">
      <c r="S1615" s="43"/>
      <c r="U1615" s="43"/>
    </row>
    <row r="1616" spans="19:21" x14ac:dyDescent="0.35">
      <c r="S1616" s="43"/>
      <c r="U1616" s="43"/>
    </row>
    <row r="1617" spans="19:21" x14ac:dyDescent="0.35">
      <c r="S1617" s="43"/>
      <c r="U1617" s="43"/>
    </row>
    <row r="1618" spans="19:21" x14ac:dyDescent="0.35">
      <c r="S1618" s="43"/>
      <c r="U1618" s="43"/>
    </row>
    <row r="1619" spans="19:21" x14ac:dyDescent="0.35">
      <c r="S1619" s="43"/>
      <c r="U1619" s="43"/>
    </row>
    <row r="1620" spans="19:21" x14ac:dyDescent="0.35">
      <c r="S1620" s="43"/>
      <c r="U1620" s="43"/>
    </row>
    <row r="1621" spans="19:21" x14ac:dyDescent="0.35">
      <c r="S1621" s="43"/>
      <c r="U1621" s="43"/>
    </row>
    <row r="1622" spans="19:21" x14ac:dyDescent="0.35">
      <c r="S1622" s="43"/>
      <c r="U1622" s="43"/>
    </row>
    <row r="1623" spans="19:21" x14ac:dyDescent="0.35">
      <c r="S1623" s="43"/>
      <c r="U1623" s="43"/>
    </row>
    <row r="1624" spans="19:21" x14ac:dyDescent="0.35">
      <c r="S1624" s="43"/>
      <c r="U1624" s="43"/>
    </row>
    <row r="1625" spans="19:21" x14ac:dyDescent="0.35">
      <c r="S1625" s="43"/>
      <c r="U1625" s="43"/>
    </row>
    <row r="1626" spans="19:21" x14ac:dyDescent="0.35">
      <c r="S1626" s="43"/>
      <c r="U1626" s="43"/>
    </row>
    <row r="1627" spans="19:21" x14ac:dyDescent="0.35">
      <c r="S1627" s="43"/>
      <c r="U1627" s="43"/>
    </row>
    <row r="1628" spans="19:21" x14ac:dyDescent="0.35">
      <c r="S1628" s="43"/>
      <c r="U1628" s="43"/>
    </row>
    <row r="1629" spans="19:21" x14ac:dyDescent="0.35">
      <c r="S1629" s="43"/>
      <c r="U1629" s="43"/>
    </row>
    <row r="1630" spans="19:21" x14ac:dyDescent="0.35">
      <c r="S1630" s="43"/>
      <c r="U1630" s="43"/>
    </row>
    <row r="1631" spans="19:21" x14ac:dyDescent="0.35">
      <c r="S1631" s="43"/>
      <c r="U1631" s="43"/>
    </row>
    <row r="1632" spans="19:21" x14ac:dyDescent="0.35">
      <c r="S1632" s="43"/>
      <c r="U1632" s="43"/>
    </row>
    <row r="1633" spans="19:21" x14ac:dyDescent="0.35">
      <c r="S1633" s="43"/>
      <c r="U1633" s="43"/>
    </row>
    <row r="1634" spans="19:21" x14ac:dyDescent="0.35">
      <c r="S1634" s="43"/>
      <c r="U1634" s="43"/>
    </row>
    <row r="1635" spans="19:21" x14ac:dyDescent="0.35">
      <c r="S1635" s="43"/>
      <c r="U1635" s="43"/>
    </row>
    <row r="1636" spans="19:21" x14ac:dyDescent="0.35">
      <c r="S1636" s="43"/>
      <c r="U1636" s="43"/>
    </row>
    <row r="1637" spans="19:21" x14ac:dyDescent="0.35">
      <c r="S1637" s="43"/>
      <c r="U1637" s="43"/>
    </row>
    <row r="1638" spans="19:21" x14ac:dyDescent="0.35">
      <c r="S1638" s="43"/>
      <c r="U1638" s="43"/>
    </row>
    <row r="1639" spans="19:21" x14ac:dyDescent="0.35">
      <c r="S1639" s="43"/>
      <c r="U1639" s="43"/>
    </row>
    <row r="1640" spans="19:21" x14ac:dyDescent="0.35">
      <c r="S1640" s="43"/>
      <c r="U1640" s="43"/>
    </row>
    <row r="1641" spans="19:21" x14ac:dyDescent="0.35">
      <c r="S1641" s="43"/>
      <c r="U1641" s="43"/>
    </row>
    <row r="1642" spans="19:21" x14ac:dyDescent="0.35">
      <c r="S1642" s="43"/>
      <c r="U1642" s="43"/>
    </row>
    <row r="1643" spans="19:21" x14ac:dyDescent="0.35">
      <c r="S1643" s="43"/>
      <c r="U1643" s="43"/>
    </row>
    <row r="1644" spans="19:21" x14ac:dyDescent="0.35">
      <c r="S1644" s="43"/>
      <c r="U1644" s="43"/>
    </row>
    <row r="1645" spans="19:21" x14ac:dyDescent="0.35">
      <c r="S1645" s="43"/>
      <c r="U1645" s="43"/>
    </row>
    <row r="1646" spans="19:21" x14ac:dyDescent="0.35">
      <c r="S1646" s="43"/>
      <c r="U1646" s="43"/>
    </row>
    <row r="1647" spans="19:21" x14ac:dyDescent="0.35">
      <c r="S1647" s="43"/>
      <c r="U1647" s="43"/>
    </row>
    <row r="1648" spans="19:21" x14ac:dyDescent="0.35">
      <c r="S1648" s="43"/>
      <c r="U1648" s="43"/>
    </row>
    <row r="1649" spans="19:21" x14ac:dyDescent="0.35">
      <c r="S1649" s="43"/>
      <c r="U1649" s="43"/>
    </row>
    <row r="1650" spans="19:21" x14ac:dyDescent="0.35">
      <c r="S1650" s="43"/>
      <c r="U1650" s="43"/>
    </row>
    <row r="1651" spans="19:21" x14ac:dyDescent="0.35">
      <c r="S1651" s="43"/>
      <c r="U1651" s="43"/>
    </row>
    <row r="1652" spans="19:21" x14ac:dyDescent="0.35">
      <c r="S1652" s="43"/>
      <c r="U1652" s="43"/>
    </row>
    <row r="1653" spans="19:21" x14ac:dyDescent="0.35">
      <c r="S1653" s="43"/>
      <c r="U1653" s="43"/>
    </row>
    <row r="1654" spans="19:21" x14ac:dyDescent="0.35">
      <c r="S1654" s="43"/>
      <c r="U1654" s="43"/>
    </row>
    <row r="1655" spans="19:21" x14ac:dyDescent="0.35">
      <c r="S1655" s="43"/>
      <c r="U1655" s="43"/>
    </row>
    <row r="1656" spans="19:21" x14ac:dyDescent="0.35">
      <c r="S1656" s="43"/>
      <c r="U1656" s="43"/>
    </row>
    <row r="1657" spans="19:21" x14ac:dyDescent="0.35">
      <c r="S1657" s="43"/>
      <c r="U1657" s="43"/>
    </row>
    <row r="1658" spans="19:21" x14ac:dyDescent="0.35">
      <c r="S1658" s="43"/>
      <c r="U1658" s="43"/>
    </row>
    <row r="1659" spans="19:21" x14ac:dyDescent="0.35">
      <c r="S1659" s="43"/>
      <c r="U1659" s="43"/>
    </row>
    <row r="1660" spans="19:21" x14ac:dyDescent="0.35">
      <c r="S1660" s="43"/>
      <c r="U1660" s="43"/>
    </row>
    <row r="1661" spans="19:21" x14ac:dyDescent="0.35">
      <c r="S1661" s="43"/>
      <c r="U1661" s="43"/>
    </row>
    <row r="1662" spans="19:21" x14ac:dyDescent="0.35">
      <c r="S1662" s="43"/>
      <c r="U1662" s="43"/>
    </row>
    <row r="1663" spans="19:21" x14ac:dyDescent="0.35">
      <c r="S1663" s="43"/>
      <c r="U1663" s="43"/>
    </row>
    <row r="1664" spans="19:21" x14ac:dyDescent="0.35">
      <c r="S1664" s="43"/>
      <c r="U1664" s="43"/>
    </row>
    <row r="1665" spans="19:21" x14ac:dyDescent="0.35">
      <c r="S1665" s="43"/>
      <c r="U1665" s="43"/>
    </row>
    <row r="1666" spans="19:21" x14ac:dyDescent="0.35">
      <c r="S1666" s="43"/>
      <c r="U1666" s="43"/>
    </row>
    <row r="1667" spans="19:21" x14ac:dyDescent="0.35">
      <c r="S1667" s="43"/>
      <c r="U1667" s="43"/>
    </row>
    <row r="1668" spans="19:21" x14ac:dyDescent="0.35">
      <c r="S1668" s="43"/>
      <c r="U1668" s="43"/>
    </row>
    <row r="1669" spans="19:21" x14ac:dyDescent="0.35">
      <c r="S1669" s="43"/>
      <c r="U1669" s="43"/>
    </row>
    <row r="1670" spans="19:21" x14ac:dyDescent="0.35">
      <c r="S1670" s="43"/>
      <c r="U1670" s="43"/>
    </row>
    <row r="1671" spans="19:21" x14ac:dyDescent="0.35">
      <c r="S1671" s="43"/>
      <c r="U1671" s="43"/>
    </row>
    <row r="1672" spans="19:21" x14ac:dyDescent="0.35">
      <c r="S1672" s="43"/>
      <c r="U1672" s="43"/>
    </row>
    <row r="1673" spans="19:21" x14ac:dyDescent="0.35">
      <c r="S1673" s="43"/>
      <c r="U1673" s="43"/>
    </row>
    <row r="1674" spans="19:21" x14ac:dyDescent="0.35">
      <c r="S1674" s="43"/>
      <c r="U1674" s="43"/>
    </row>
    <row r="1675" spans="19:21" x14ac:dyDescent="0.35">
      <c r="S1675" s="43"/>
      <c r="U1675" s="43"/>
    </row>
    <row r="1676" spans="19:21" x14ac:dyDescent="0.35">
      <c r="S1676" s="43"/>
      <c r="U1676" s="43"/>
    </row>
    <row r="1677" spans="19:21" x14ac:dyDescent="0.35">
      <c r="S1677" s="43"/>
      <c r="U1677" s="43"/>
    </row>
    <row r="1678" spans="19:21" x14ac:dyDescent="0.35">
      <c r="S1678" s="43"/>
      <c r="U1678" s="43"/>
    </row>
    <row r="1679" spans="19:21" x14ac:dyDescent="0.35">
      <c r="S1679" s="43"/>
      <c r="U1679" s="43"/>
    </row>
    <row r="1680" spans="19:21" x14ac:dyDescent="0.35">
      <c r="S1680" s="43"/>
      <c r="U1680" s="43"/>
    </row>
    <row r="1681" spans="19:21" x14ac:dyDescent="0.35">
      <c r="S1681" s="43"/>
      <c r="U1681" s="43"/>
    </row>
    <row r="1682" spans="19:21" x14ac:dyDescent="0.35">
      <c r="S1682" s="43"/>
      <c r="U1682" s="43"/>
    </row>
    <row r="1683" spans="19:21" x14ac:dyDescent="0.35">
      <c r="S1683" s="43"/>
      <c r="U1683" s="43"/>
    </row>
    <row r="1684" spans="19:21" x14ac:dyDescent="0.35">
      <c r="S1684" s="43"/>
      <c r="U1684" s="43"/>
    </row>
    <row r="1685" spans="19:21" x14ac:dyDescent="0.35">
      <c r="S1685" s="43"/>
      <c r="U1685" s="43"/>
    </row>
    <row r="1686" spans="19:21" x14ac:dyDescent="0.35">
      <c r="S1686" s="43"/>
      <c r="U1686" s="43"/>
    </row>
    <row r="1687" spans="19:21" x14ac:dyDescent="0.35">
      <c r="S1687" s="43"/>
      <c r="U1687" s="43"/>
    </row>
    <row r="1688" spans="19:21" x14ac:dyDescent="0.35">
      <c r="S1688" s="43"/>
      <c r="U1688" s="43"/>
    </row>
    <row r="1689" spans="19:21" x14ac:dyDescent="0.35">
      <c r="S1689" s="43"/>
      <c r="U1689" s="43"/>
    </row>
    <row r="1690" spans="19:21" x14ac:dyDescent="0.35">
      <c r="S1690" s="43"/>
      <c r="U1690" s="43"/>
    </row>
    <row r="1691" spans="19:21" x14ac:dyDescent="0.35">
      <c r="S1691" s="43"/>
      <c r="U1691" s="43"/>
    </row>
    <row r="1692" spans="19:21" x14ac:dyDescent="0.35">
      <c r="S1692" s="43"/>
      <c r="U1692" s="43"/>
    </row>
    <row r="1693" spans="19:21" x14ac:dyDescent="0.35">
      <c r="S1693" s="43"/>
      <c r="U1693" s="43"/>
    </row>
    <row r="1694" spans="19:21" x14ac:dyDescent="0.35">
      <c r="S1694" s="43"/>
      <c r="U1694" s="43"/>
    </row>
    <row r="1695" spans="19:21" x14ac:dyDescent="0.35">
      <c r="S1695" s="43"/>
      <c r="U1695" s="43"/>
    </row>
    <row r="1696" spans="19:21" x14ac:dyDescent="0.35">
      <c r="S1696" s="43"/>
      <c r="U1696" s="43"/>
    </row>
    <row r="1697" spans="19:21" x14ac:dyDescent="0.35">
      <c r="S1697" s="43"/>
      <c r="U1697" s="43"/>
    </row>
    <row r="1698" spans="19:21" x14ac:dyDescent="0.35">
      <c r="S1698" s="43"/>
      <c r="U1698" s="43"/>
    </row>
    <row r="1699" spans="19:21" x14ac:dyDescent="0.35">
      <c r="S1699" s="43"/>
      <c r="U1699" s="43"/>
    </row>
    <row r="1700" spans="19:21" x14ac:dyDescent="0.35">
      <c r="S1700" s="43"/>
      <c r="U1700" s="43"/>
    </row>
    <row r="1701" spans="19:21" x14ac:dyDescent="0.35">
      <c r="S1701" s="43"/>
      <c r="U1701" s="43"/>
    </row>
    <row r="1702" spans="19:21" x14ac:dyDescent="0.35">
      <c r="S1702" s="43"/>
      <c r="U1702" s="43"/>
    </row>
    <row r="1703" spans="19:21" x14ac:dyDescent="0.35">
      <c r="S1703" s="43"/>
      <c r="U1703" s="43"/>
    </row>
    <row r="1704" spans="19:21" x14ac:dyDescent="0.35">
      <c r="S1704" s="43"/>
      <c r="U1704" s="43"/>
    </row>
    <row r="1705" spans="19:21" x14ac:dyDescent="0.35">
      <c r="S1705" s="43"/>
      <c r="U1705" s="43"/>
    </row>
    <row r="1706" spans="19:21" x14ac:dyDescent="0.35">
      <c r="S1706" s="43"/>
      <c r="U1706" s="43"/>
    </row>
    <row r="1707" spans="19:21" x14ac:dyDescent="0.35">
      <c r="S1707" s="43"/>
      <c r="U1707" s="43"/>
    </row>
    <row r="1708" spans="19:21" x14ac:dyDescent="0.35">
      <c r="S1708" s="43"/>
      <c r="U1708" s="43"/>
    </row>
    <row r="1709" spans="19:21" x14ac:dyDescent="0.35">
      <c r="S1709" s="43"/>
      <c r="U1709" s="43"/>
    </row>
    <row r="1710" spans="19:21" x14ac:dyDescent="0.35">
      <c r="S1710" s="43"/>
      <c r="U1710" s="43"/>
    </row>
    <row r="1711" spans="19:21" x14ac:dyDescent="0.35">
      <c r="S1711" s="43"/>
      <c r="U1711" s="43"/>
    </row>
    <row r="1712" spans="19:21" x14ac:dyDescent="0.35">
      <c r="S1712" s="43"/>
      <c r="U1712" s="43"/>
    </row>
    <row r="1713" spans="19:21" x14ac:dyDescent="0.35">
      <c r="S1713" s="43"/>
      <c r="U1713" s="43"/>
    </row>
    <row r="1714" spans="19:21" x14ac:dyDescent="0.35">
      <c r="S1714" s="43"/>
      <c r="U1714" s="43"/>
    </row>
    <row r="1715" spans="19:21" x14ac:dyDescent="0.35">
      <c r="S1715" s="43"/>
      <c r="U1715" s="43"/>
    </row>
    <row r="1716" spans="19:21" x14ac:dyDescent="0.35">
      <c r="S1716" s="43"/>
      <c r="U1716" s="43"/>
    </row>
    <row r="1717" spans="19:21" x14ac:dyDescent="0.35">
      <c r="S1717" s="43"/>
      <c r="U1717" s="43"/>
    </row>
    <row r="1718" spans="19:21" x14ac:dyDescent="0.35">
      <c r="S1718" s="43"/>
      <c r="U1718" s="43"/>
    </row>
    <row r="1719" spans="19:21" x14ac:dyDescent="0.35">
      <c r="S1719" s="43"/>
      <c r="U1719" s="43"/>
    </row>
    <row r="1720" spans="19:21" x14ac:dyDescent="0.35">
      <c r="S1720" s="43"/>
      <c r="U1720" s="43"/>
    </row>
    <row r="1721" spans="19:21" x14ac:dyDescent="0.35">
      <c r="S1721" s="43"/>
      <c r="U1721" s="43"/>
    </row>
    <row r="1722" spans="19:21" x14ac:dyDescent="0.35">
      <c r="S1722" s="43"/>
      <c r="U1722" s="43"/>
    </row>
    <row r="1723" spans="19:21" x14ac:dyDescent="0.35">
      <c r="S1723" s="43"/>
      <c r="U1723" s="43"/>
    </row>
    <row r="1724" spans="19:21" x14ac:dyDescent="0.35">
      <c r="S1724" s="43"/>
      <c r="U1724" s="43"/>
    </row>
    <row r="1725" spans="19:21" x14ac:dyDescent="0.35">
      <c r="S1725" s="43"/>
      <c r="U1725" s="43"/>
    </row>
    <row r="1726" spans="19:21" x14ac:dyDescent="0.35">
      <c r="S1726" s="43"/>
      <c r="U1726" s="43"/>
    </row>
    <row r="1727" spans="19:21" x14ac:dyDescent="0.35">
      <c r="S1727" s="43"/>
      <c r="U1727" s="43"/>
    </row>
    <row r="1728" spans="19:21" x14ac:dyDescent="0.35">
      <c r="S1728" s="43"/>
      <c r="U1728" s="43"/>
    </row>
    <row r="1729" spans="19:21" x14ac:dyDescent="0.35">
      <c r="S1729" s="43"/>
      <c r="U1729" s="43"/>
    </row>
    <row r="1730" spans="19:21" x14ac:dyDescent="0.35">
      <c r="S1730" s="43"/>
      <c r="U1730" s="43"/>
    </row>
    <row r="1731" spans="19:21" x14ac:dyDescent="0.35">
      <c r="S1731" s="43"/>
      <c r="U1731" s="43"/>
    </row>
    <row r="1732" spans="19:21" x14ac:dyDescent="0.35">
      <c r="S1732" s="43"/>
      <c r="U1732" s="43"/>
    </row>
    <row r="1733" spans="19:21" x14ac:dyDescent="0.35">
      <c r="S1733" s="43"/>
      <c r="U1733" s="43"/>
    </row>
    <row r="1734" spans="19:21" x14ac:dyDescent="0.35">
      <c r="S1734" s="43"/>
      <c r="U1734" s="43"/>
    </row>
    <row r="1735" spans="19:21" x14ac:dyDescent="0.35">
      <c r="S1735" s="43"/>
      <c r="U1735" s="43"/>
    </row>
    <row r="1736" spans="19:21" x14ac:dyDescent="0.35">
      <c r="S1736" s="43"/>
      <c r="U1736" s="43"/>
    </row>
    <row r="1737" spans="19:21" x14ac:dyDescent="0.35">
      <c r="S1737" s="43"/>
      <c r="U1737" s="43"/>
    </row>
    <row r="1738" spans="19:21" x14ac:dyDescent="0.35">
      <c r="S1738" s="43"/>
      <c r="U1738" s="43"/>
    </row>
    <row r="1739" spans="19:21" x14ac:dyDescent="0.35">
      <c r="S1739" s="43"/>
      <c r="U1739" s="43"/>
    </row>
    <row r="1740" spans="19:21" x14ac:dyDescent="0.35">
      <c r="S1740" s="43"/>
      <c r="U1740" s="43"/>
    </row>
    <row r="1741" spans="19:21" x14ac:dyDescent="0.35">
      <c r="S1741" s="43"/>
      <c r="U1741" s="43"/>
    </row>
    <row r="1742" spans="19:21" x14ac:dyDescent="0.35">
      <c r="S1742" s="43"/>
      <c r="U1742" s="43"/>
    </row>
    <row r="1743" spans="19:21" x14ac:dyDescent="0.35">
      <c r="S1743" s="43"/>
      <c r="U1743" s="43"/>
    </row>
    <row r="1744" spans="19:21" x14ac:dyDescent="0.35">
      <c r="S1744" s="43"/>
      <c r="U1744" s="43"/>
    </row>
    <row r="1745" spans="19:21" x14ac:dyDescent="0.35">
      <c r="S1745" s="43"/>
      <c r="U1745" s="43"/>
    </row>
    <row r="1746" spans="19:21" x14ac:dyDescent="0.35">
      <c r="S1746" s="43"/>
      <c r="U1746" s="43"/>
    </row>
    <row r="1747" spans="19:21" x14ac:dyDescent="0.35">
      <c r="S1747" s="43"/>
      <c r="U1747" s="43"/>
    </row>
    <row r="1748" spans="19:21" x14ac:dyDescent="0.35">
      <c r="S1748" s="43"/>
      <c r="U1748" s="43"/>
    </row>
    <row r="1749" spans="19:21" x14ac:dyDescent="0.35">
      <c r="S1749" s="43"/>
      <c r="U1749" s="43"/>
    </row>
    <row r="1750" spans="19:21" x14ac:dyDescent="0.35">
      <c r="S1750" s="43"/>
      <c r="U1750" s="43"/>
    </row>
    <row r="1751" spans="19:21" x14ac:dyDescent="0.35">
      <c r="S1751" s="43"/>
      <c r="U1751" s="43"/>
    </row>
    <row r="1752" spans="19:21" x14ac:dyDescent="0.35">
      <c r="S1752" s="43"/>
      <c r="U1752" s="43"/>
    </row>
    <row r="1753" spans="19:21" x14ac:dyDescent="0.35">
      <c r="S1753" s="43"/>
      <c r="U1753" s="43"/>
    </row>
    <row r="1754" spans="19:21" x14ac:dyDescent="0.35">
      <c r="S1754" s="43"/>
      <c r="U1754" s="43"/>
    </row>
    <row r="1755" spans="19:21" x14ac:dyDescent="0.35">
      <c r="S1755" s="43"/>
      <c r="U1755" s="43"/>
    </row>
    <row r="1756" spans="19:21" x14ac:dyDescent="0.35">
      <c r="S1756" s="43"/>
      <c r="U1756" s="43"/>
    </row>
    <row r="1757" spans="19:21" x14ac:dyDescent="0.35">
      <c r="S1757" s="43"/>
      <c r="U1757" s="43"/>
    </row>
    <row r="1758" spans="19:21" x14ac:dyDescent="0.35">
      <c r="S1758" s="43"/>
      <c r="U1758" s="43"/>
    </row>
    <row r="1759" spans="19:21" x14ac:dyDescent="0.35">
      <c r="S1759" s="43"/>
      <c r="U1759" s="43"/>
    </row>
    <row r="1760" spans="19:21" x14ac:dyDescent="0.35">
      <c r="S1760" s="43"/>
      <c r="U1760" s="43"/>
    </row>
    <row r="1761" spans="19:21" x14ac:dyDescent="0.35">
      <c r="S1761" s="43"/>
      <c r="U1761" s="43"/>
    </row>
    <row r="1762" spans="19:21" x14ac:dyDescent="0.35">
      <c r="S1762" s="43"/>
      <c r="U1762" s="43"/>
    </row>
    <row r="1763" spans="19:21" x14ac:dyDescent="0.35">
      <c r="S1763" s="43"/>
      <c r="U1763" s="43"/>
    </row>
    <row r="1764" spans="19:21" x14ac:dyDescent="0.35">
      <c r="S1764" s="43"/>
      <c r="U1764" s="43"/>
    </row>
    <row r="1765" spans="19:21" x14ac:dyDescent="0.35">
      <c r="S1765" s="43"/>
      <c r="U1765" s="43"/>
    </row>
    <row r="1766" spans="19:21" x14ac:dyDescent="0.35">
      <c r="S1766" s="43"/>
      <c r="U1766" s="43"/>
    </row>
    <row r="1767" spans="19:21" x14ac:dyDescent="0.35">
      <c r="S1767" s="43"/>
      <c r="U1767" s="43"/>
    </row>
    <row r="1768" spans="19:21" x14ac:dyDescent="0.35">
      <c r="S1768" s="43"/>
      <c r="U1768" s="43"/>
    </row>
    <row r="1769" spans="19:21" x14ac:dyDescent="0.35">
      <c r="S1769" s="43"/>
      <c r="U1769" s="43"/>
    </row>
    <row r="1770" spans="19:21" x14ac:dyDescent="0.35">
      <c r="S1770" s="43"/>
      <c r="U1770" s="43"/>
    </row>
    <row r="1771" spans="19:21" x14ac:dyDescent="0.35">
      <c r="S1771" s="43"/>
      <c r="U1771" s="43"/>
    </row>
    <row r="1772" spans="19:21" x14ac:dyDescent="0.35">
      <c r="S1772" s="43"/>
      <c r="U1772" s="43"/>
    </row>
    <row r="1773" spans="19:21" x14ac:dyDescent="0.35">
      <c r="S1773" s="43"/>
      <c r="U1773" s="43"/>
    </row>
    <row r="1774" spans="19:21" x14ac:dyDescent="0.35">
      <c r="S1774" s="43"/>
      <c r="U1774" s="43"/>
    </row>
    <row r="1775" spans="19:21" x14ac:dyDescent="0.35">
      <c r="S1775" s="43"/>
      <c r="U1775" s="43"/>
    </row>
    <row r="1776" spans="19:21" x14ac:dyDescent="0.35">
      <c r="S1776" s="43"/>
      <c r="U1776" s="43"/>
    </row>
    <row r="1777" spans="19:21" x14ac:dyDescent="0.35">
      <c r="S1777" s="43"/>
      <c r="U1777" s="43"/>
    </row>
    <row r="1778" spans="19:21" x14ac:dyDescent="0.35">
      <c r="S1778" s="43"/>
      <c r="U1778" s="43"/>
    </row>
    <row r="1779" spans="19:21" x14ac:dyDescent="0.35">
      <c r="S1779" s="43"/>
      <c r="U1779" s="43"/>
    </row>
    <row r="1780" spans="19:21" x14ac:dyDescent="0.35">
      <c r="S1780" s="43"/>
      <c r="U1780" s="43"/>
    </row>
    <row r="1781" spans="19:21" x14ac:dyDescent="0.35">
      <c r="S1781" s="43"/>
      <c r="U1781" s="43"/>
    </row>
    <row r="1782" spans="19:21" x14ac:dyDescent="0.35">
      <c r="S1782" s="43"/>
      <c r="U1782" s="43"/>
    </row>
    <row r="1783" spans="19:21" x14ac:dyDescent="0.35">
      <c r="S1783" s="43"/>
      <c r="U1783" s="43"/>
    </row>
    <row r="1784" spans="19:21" x14ac:dyDescent="0.35">
      <c r="S1784" s="43"/>
      <c r="U1784" s="43"/>
    </row>
    <row r="1785" spans="19:21" x14ac:dyDescent="0.35">
      <c r="S1785" s="43"/>
      <c r="U1785" s="43"/>
    </row>
    <row r="1786" spans="19:21" x14ac:dyDescent="0.35">
      <c r="S1786" s="43"/>
      <c r="U1786" s="43"/>
    </row>
    <row r="1787" spans="19:21" x14ac:dyDescent="0.35">
      <c r="S1787" s="43"/>
      <c r="U1787" s="43"/>
    </row>
    <row r="1788" spans="19:21" x14ac:dyDescent="0.35">
      <c r="S1788" s="43"/>
      <c r="U1788" s="43"/>
    </row>
    <row r="1789" spans="19:21" x14ac:dyDescent="0.35">
      <c r="S1789" s="43"/>
      <c r="U1789" s="43"/>
    </row>
    <row r="1790" spans="19:21" x14ac:dyDescent="0.35">
      <c r="S1790" s="43"/>
      <c r="U1790" s="43"/>
    </row>
    <row r="1791" spans="19:21" x14ac:dyDescent="0.35">
      <c r="S1791" s="43"/>
      <c r="U1791" s="43"/>
    </row>
    <row r="1792" spans="19:21" x14ac:dyDescent="0.35">
      <c r="S1792" s="43"/>
      <c r="U1792" s="43"/>
    </row>
    <row r="1793" spans="19:21" x14ac:dyDescent="0.35">
      <c r="S1793" s="43"/>
      <c r="U1793" s="43"/>
    </row>
    <row r="1794" spans="19:21" x14ac:dyDescent="0.35">
      <c r="S1794" s="43"/>
      <c r="U1794" s="43"/>
    </row>
    <row r="1795" spans="19:21" x14ac:dyDescent="0.35">
      <c r="S1795" s="43"/>
      <c r="U1795" s="43"/>
    </row>
    <row r="1796" spans="19:21" x14ac:dyDescent="0.35">
      <c r="S1796" s="43"/>
      <c r="U1796" s="43"/>
    </row>
    <row r="1797" spans="19:21" x14ac:dyDescent="0.35">
      <c r="S1797" s="43"/>
      <c r="U1797" s="43"/>
    </row>
    <row r="1798" spans="19:21" x14ac:dyDescent="0.35">
      <c r="S1798" s="43"/>
      <c r="U1798" s="43"/>
    </row>
    <row r="1799" spans="19:21" x14ac:dyDescent="0.35">
      <c r="S1799" s="43"/>
      <c r="U1799" s="43"/>
    </row>
    <row r="1800" spans="19:21" x14ac:dyDescent="0.35">
      <c r="S1800" s="43"/>
      <c r="U1800" s="43"/>
    </row>
    <row r="1801" spans="19:21" x14ac:dyDescent="0.35">
      <c r="S1801" s="43"/>
      <c r="U1801" s="43"/>
    </row>
    <row r="1802" spans="19:21" x14ac:dyDescent="0.35">
      <c r="S1802" s="43"/>
      <c r="U1802" s="43"/>
    </row>
    <row r="1803" spans="19:21" x14ac:dyDescent="0.35">
      <c r="S1803" s="43"/>
      <c r="U1803" s="43"/>
    </row>
    <row r="1804" spans="19:21" x14ac:dyDescent="0.35">
      <c r="S1804" s="43"/>
      <c r="U1804" s="43"/>
    </row>
    <row r="1805" spans="19:21" x14ac:dyDescent="0.35">
      <c r="S1805" s="43"/>
      <c r="U1805" s="43"/>
    </row>
    <row r="1806" spans="19:21" x14ac:dyDescent="0.35">
      <c r="S1806" s="43"/>
      <c r="U1806" s="43"/>
    </row>
    <row r="1807" spans="19:21" x14ac:dyDescent="0.35">
      <c r="S1807" s="43"/>
      <c r="U1807" s="43"/>
    </row>
    <row r="1808" spans="19:21" x14ac:dyDescent="0.35">
      <c r="S1808" s="43"/>
      <c r="U1808" s="43"/>
    </row>
    <row r="1809" spans="19:21" x14ac:dyDescent="0.35">
      <c r="S1809" s="43"/>
      <c r="U1809" s="43"/>
    </row>
    <row r="1810" spans="19:21" x14ac:dyDescent="0.35">
      <c r="S1810" s="43"/>
      <c r="U1810" s="43"/>
    </row>
    <row r="1811" spans="19:21" x14ac:dyDescent="0.35">
      <c r="S1811" s="43"/>
      <c r="U1811" s="43"/>
    </row>
    <row r="1812" spans="19:21" x14ac:dyDescent="0.35">
      <c r="S1812" s="43"/>
      <c r="U1812" s="43"/>
    </row>
    <row r="1813" spans="19:21" x14ac:dyDescent="0.35">
      <c r="S1813" s="43"/>
      <c r="U1813" s="43"/>
    </row>
    <row r="1814" spans="19:21" x14ac:dyDescent="0.35">
      <c r="S1814" s="43"/>
      <c r="U1814" s="43"/>
    </row>
    <row r="1815" spans="19:21" x14ac:dyDescent="0.35">
      <c r="S1815" s="43"/>
      <c r="U1815" s="43"/>
    </row>
    <row r="1816" spans="19:21" x14ac:dyDescent="0.35">
      <c r="S1816" s="43"/>
      <c r="U1816" s="43"/>
    </row>
    <row r="1817" spans="19:21" x14ac:dyDescent="0.35">
      <c r="S1817" s="43"/>
      <c r="U1817" s="43"/>
    </row>
    <row r="1818" spans="19:21" x14ac:dyDescent="0.35">
      <c r="S1818" s="43"/>
      <c r="U1818" s="43"/>
    </row>
    <row r="1819" spans="19:21" x14ac:dyDescent="0.35">
      <c r="S1819" s="43"/>
      <c r="U1819" s="43"/>
    </row>
    <row r="1820" spans="19:21" x14ac:dyDescent="0.35">
      <c r="S1820" s="43"/>
      <c r="U1820" s="43"/>
    </row>
    <row r="1821" spans="19:21" x14ac:dyDescent="0.35">
      <c r="S1821" s="43"/>
      <c r="U1821" s="43"/>
    </row>
    <row r="1822" spans="19:21" x14ac:dyDescent="0.35">
      <c r="S1822" s="43"/>
      <c r="U1822" s="43"/>
    </row>
    <row r="1823" spans="19:21" x14ac:dyDescent="0.35">
      <c r="S1823" s="43"/>
      <c r="U1823" s="43"/>
    </row>
    <row r="1824" spans="19:21" x14ac:dyDescent="0.35">
      <c r="S1824" s="43"/>
      <c r="U1824" s="43"/>
    </row>
    <row r="1825" spans="19:21" x14ac:dyDescent="0.35">
      <c r="S1825" s="43"/>
      <c r="U1825" s="43"/>
    </row>
    <row r="1826" spans="19:21" x14ac:dyDescent="0.35">
      <c r="S1826" s="43"/>
      <c r="U1826" s="43"/>
    </row>
    <row r="1827" spans="19:21" x14ac:dyDescent="0.35">
      <c r="S1827" s="43"/>
      <c r="U1827" s="43"/>
    </row>
    <row r="1828" spans="19:21" x14ac:dyDescent="0.35">
      <c r="S1828" s="43"/>
      <c r="U1828" s="43"/>
    </row>
    <row r="1829" spans="19:21" x14ac:dyDescent="0.35">
      <c r="S1829" s="43"/>
      <c r="U1829" s="43"/>
    </row>
    <row r="1830" spans="19:21" x14ac:dyDescent="0.35">
      <c r="S1830" s="43"/>
      <c r="U1830" s="43"/>
    </row>
    <row r="1831" spans="19:21" x14ac:dyDescent="0.35">
      <c r="S1831" s="43"/>
      <c r="U1831" s="43"/>
    </row>
    <row r="1832" spans="19:21" x14ac:dyDescent="0.35">
      <c r="S1832" s="43"/>
      <c r="U1832" s="43"/>
    </row>
    <row r="1833" spans="19:21" x14ac:dyDescent="0.35">
      <c r="S1833" s="43"/>
      <c r="U1833" s="43"/>
    </row>
    <row r="1834" spans="19:21" x14ac:dyDescent="0.35">
      <c r="S1834" s="43"/>
      <c r="U1834" s="43"/>
    </row>
    <row r="1835" spans="19:21" x14ac:dyDescent="0.35">
      <c r="S1835" s="43"/>
      <c r="U1835" s="43"/>
    </row>
    <row r="1836" spans="19:21" x14ac:dyDescent="0.35">
      <c r="S1836" s="43"/>
      <c r="U1836" s="43"/>
    </row>
    <row r="1837" spans="19:21" x14ac:dyDescent="0.35">
      <c r="S1837" s="43"/>
      <c r="U1837" s="43"/>
    </row>
    <row r="1838" spans="19:21" x14ac:dyDescent="0.35">
      <c r="S1838" s="43"/>
      <c r="U1838" s="43"/>
    </row>
    <row r="1839" spans="19:21" x14ac:dyDescent="0.35">
      <c r="S1839" s="43"/>
      <c r="U1839" s="43"/>
    </row>
    <row r="1840" spans="19:21" x14ac:dyDescent="0.35">
      <c r="S1840" s="43"/>
      <c r="U1840" s="43"/>
    </row>
    <row r="1841" spans="19:21" x14ac:dyDescent="0.35">
      <c r="S1841" s="43"/>
      <c r="U1841" s="43"/>
    </row>
    <row r="1842" spans="19:21" x14ac:dyDescent="0.35">
      <c r="S1842" s="43"/>
      <c r="U1842" s="43"/>
    </row>
    <row r="1843" spans="19:21" x14ac:dyDescent="0.35">
      <c r="S1843" s="43"/>
      <c r="U1843" s="43"/>
    </row>
    <row r="1844" spans="19:21" x14ac:dyDescent="0.35">
      <c r="S1844" s="43"/>
      <c r="U1844" s="43"/>
    </row>
    <row r="1845" spans="19:21" x14ac:dyDescent="0.35">
      <c r="S1845" s="43"/>
      <c r="U1845" s="43"/>
    </row>
    <row r="1846" spans="19:21" x14ac:dyDescent="0.35">
      <c r="S1846" s="43"/>
      <c r="U1846" s="43"/>
    </row>
    <row r="1847" spans="19:21" x14ac:dyDescent="0.35">
      <c r="S1847" s="43"/>
      <c r="U1847" s="43"/>
    </row>
    <row r="1848" spans="19:21" x14ac:dyDescent="0.35">
      <c r="S1848" s="43"/>
      <c r="U1848" s="43"/>
    </row>
    <row r="1849" spans="19:21" x14ac:dyDescent="0.35">
      <c r="S1849" s="43"/>
      <c r="U1849" s="43"/>
    </row>
    <row r="1850" spans="19:21" x14ac:dyDescent="0.35">
      <c r="S1850" s="43"/>
      <c r="U1850" s="43"/>
    </row>
    <row r="1851" spans="19:21" x14ac:dyDescent="0.35">
      <c r="S1851" s="43"/>
      <c r="U1851" s="43"/>
    </row>
    <row r="1852" spans="19:21" x14ac:dyDescent="0.35">
      <c r="S1852" s="43"/>
      <c r="U1852" s="43"/>
    </row>
    <row r="1853" spans="19:21" x14ac:dyDescent="0.35">
      <c r="S1853" s="43"/>
      <c r="U1853" s="43"/>
    </row>
    <row r="1854" spans="19:21" x14ac:dyDescent="0.35">
      <c r="S1854" s="43"/>
      <c r="U1854" s="43"/>
    </row>
    <row r="1855" spans="19:21" x14ac:dyDescent="0.35">
      <c r="S1855" s="43"/>
      <c r="U1855" s="43"/>
    </row>
    <row r="1856" spans="19:21" x14ac:dyDescent="0.35">
      <c r="S1856" s="43"/>
      <c r="U1856" s="43"/>
    </row>
    <row r="1857" spans="19:21" x14ac:dyDescent="0.35">
      <c r="S1857" s="43"/>
      <c r="U1857" s="43"/>
    </row>
    <row r="1858" spans="19:21" x14ac:dyDescent="0.35">
      <c r="S1858" s="43"/>
      <c r="U1858" s="43"/>
    </row>
    <row r="1859" spans="19:21" x14ac:dyDescent="0.35">
      <c r="S1859" s="43"/>
      <c r="U1859" s="43"/>
    </row>
    <row r="1860" spans="19:21" x14ac:dyDescent="0.35">
      <c r="S1860" s="43"/>
      <c r="U1860" s="43"/>
    </row>
    <row r="1861" spans="19:21" x14ac:dyDescent="0.35">
      <c r="S1861" s="43"/>
      <c r="U1861" s="43"/>
    </row>
    <row r="1862" spans="19:21" x14ac:dyDescent="0.35">
      <c r="S1862" s="43"/>
      <c r="U1862" s="43"/>
    </row>
    <row r="1863" spans="19:21" x14ac:dyDescent="0.35">
      <c r="S1863" s="43"/>
      <c r="U1863" s="43"/>
    </row>
    <row r="1864" spans="19:21" x14ac:dyDescent="0.35">
      <c r="S1864" s="43"/>
      <c r="U1864" s="43"/>
    </row>
    <row r="1865" spans="19:21" x14ac:dyDescent="0.35">
      <c r="S1865" s="43"/>
      <c r="U1865" s="43"/>
    </row>
    <row r="1866" spans="19:21" x14ac:dyDescent="0.35">
      <c r="S1866" s="43"/>
      <c r="U1866" s="43"/>
    </row>
    <row r="1867" spans="19:21" x14ac:dyDescent="0.35">
      <c r="S1867" s="43"/>
      <c r="U1867" s="43"/>
    </row>
    <row r="1868" spans="19:21" x14ac:dyDescent="0.35">
      <c r="S1868" s="43"/>
      <c r="U1868" s="43"/>
    </row>
    <row r="1869" spans="19:21" x14ac:dyDescent="0.35">
      <c r="S1869" s="43"/>
      <c r="U1869" s="43"/>
    </row>
    <row r="1870" spans="19:21" x14ac:dyDescent="0.35">
      <c r="S1870" s="43"/>
      <c r="U1870" s="43"/>
    </row>
    <row r="1871" spans="19:21" x14ac:dyDescent="0.35">
      <c r="S1871" s="43"/>
      <c r="U1871" s="43"/>
    </row>
    <row r="1872" spans="19:21" x14ac:dyDescent="0.35">
      <c r="S1872" s="43"/>
      <c r="U1872" s="43"/>
    </row>
    <row r="1873" spans="19:21" x14ac:dyDescent="0.35">
      <c r="S1873" s="43"/>
      <c r="U1873" s="43"/>
    </row>
    <row r="1874" spans="19:21" x14ac:dyDescent="0.35">
      <c r="S1874" s="43"/>
      <c r="U1874" s="43"/>
    </row>
    <row r="1875" spans="19:21" x14ac:dyDescent="0.35">
      <c r="S1875" s="43"/>
      <c r="U1875" s="43"/>
    </row>
    <row r="1876" spans="19:21" x14ac:dyDescent="0.35">
      <c r="S1876" s="43"/>
      <c r="U1876" s="43"/>
    </row>
    <row r="1877" spans="19:21" x14ac:dyDescent="0.35">
      <c r="S1877" s="43"/>
      <c r="U1877" s="43"/>
    </row>
    <row r="1878" spans="19:21" x14ac:dyDescent="0.35">
      <c r="S1878" s="43"/>
      <c r="U1878" s="43"/>
    </row>
    <row r="1879" spans="19:21" x14ac:dyDescent="0.35">
      <c r="S1879" s="43"/>
      <c r="U1879" s="43"/>
    </row>
    <row r="1880" spans="19:21" x14ac:dyDescent="0.35">
      <c r="S1880" s="43"/>
      <c r="U1880" s="43"/>
    </row>
    <row r="1881" spans="19:21" x14ac:dyDescent="0.35">
      <c r="S1881" s="43"/>
      <c r="U1881" s="43"/>
    </row>
    <row r="1882" spans="19:21" x14ac:dyDescent="0.35">
      <c r="S1882" s="43"/>
      <c r="U1882" s="43"/>
    </row>
    <row r="1883" spans="19:21" x14ac:dyDescent="0.35">
      <c r="S1883" s="43"/>
      <c r="U1883" s="43"/>
    </row>
    <row r="1884" spans="19:21" x14ac:dyDescent="0.35">
      <c r="S1884" s="43"/>
      <c r="U1884" s="43"/>
    </row>
    <row r="1885" spans="19:21" x14ac:dyDescent="0.35">
      <c r="S1885" s="43"/>
      <c r="U1885" s="43"/>
    </row>
    <row r="1886" spans="19:21" x14ac:dyDescent="0.35">
      <c r="S1886" s="43"/>
      <c r="U1886" s="43"/>
    </row>
    <row r="1887" spans="19:21" x14ac:dyDescent="0.35">
      <c r="S1887" s="43"/>
      <c r="U1887" s="43"/>
    </row>
    <row r="1888" spans="19:21" x14ac:dyDescent="0.35">
      <c r="S1888" s="43"/>
      <c r="U1888" s="43"/>
    </row>
    <row r="1889" spans="19:21" x14ac:dyDescent="0.35">
      <c r="S1889" s="43"/>
      <c r="U1889" s="43"/>
    </row>
    <row r="1890" spans="19:21" x14ac:dyDescent="0.35">
      <c r="S1890" s="43"/>
      <c r="U1890" s="43"/>
    </row>
    <row r="1891" spans="19:21" x14ac:dyDescent="0.35">
      <c r="S1891" s="43"/>
      <c r="U1891" s="43"/>
    </row>
    <row r="1892" spans="19:21" x14ac:dyDescent="0.35">
      <c r="S1892" s="43"/>
      <c r="U1892" s="43"/>
    </row>
    <row r="1893" spans="19:21" x14ac:dyDescent="0.35">
      <c r="S1893" s="43"/>
      <c r="U1893" s="43"/>
    </row>
    <row r="1894" spans="19:21" x14ac:dyDescent="0.35">
      <c r="S1894" s="43"/>
      <c r="U1894" s="43"/>
    </row>
    <row r="1895" spans="19:21" x14ac:dyDescent="0.35">
      <c r="S1895" s="43"/>
      <c r="U1895" s="43"/>
    </row>
    <row r="1896" spans="19:21" x14ac:dyDescent="0.35">
      <c r="S1896" s="43"/>
      <c r="U1896" s="43"/>
    </row>
    <row r="1897" spans="19:21" x14ac:dyDescent="0.35">
      <c r="S1897" s="43"/>
      <c r="U1897" s="43"/>
    </row>
    <row r="1898" spans="19:21" x14ac:dyDescent="0.35">
      <c r="S1898" s="43"/>
      <c r="U1898" s="43"/>
    </row>
    <row r="1899" spans="19:21" x14ac:dyDescent="0.35">
      <c r="S1899" s="43"/>
      <c r="U1899" s="43"/>
    </row>
    <row r="1900" spans="19:21" x14ac:dyDescent="0.35">
      <c r="S1900" s="43"/>
      <c r="U1900" s="43"/>
    </row>
    <row r="1901" spans="19:21" x14ac:dyDescent="0.35">
      <c r="S1901" s="43"/>
      <c r="U1901" s="43"/>
    </row>
    <row r="1902" spans="19:21" x14ac:dyDescent="0.35">
      <c r="S1902" s="43"/>
      <c r="U1902" s="43"/>
    </row>
    <row r="1903" spans="19:21" x14ac:dyDescent="0.35">
      <c r="S1903" s="43"/>
      <c r="U1903" s="43"/>
    </row>
    <row r="1904" spans="19:21" x14ac:dyDescent="0.35">
      <c r="S1904" s="43"/>
      <c r="U1904" s="43"/>
    </row>
    <row r="1905" spans="19:21" x14ac:dyDescent="0.35">
      <c r="S1905" s="43"/>
      <c r="U1905" s="43"/>
    </row>
    <row r="1906" spans="19:21" x14ac:dyDescent="0.35">
      <c r="S1906" s="43"/>
      <c r="U1906" s="43"/>
    </row>
    <row r="1907" spans="19:21" x14ac:dyDescent="0.35">
      <c r="S1907" s="43"/>
      <c r="U1907" s="43"/>
    </row>
    <row r="1908" spans="19:21" x14ac:dyDescent="0.35">
      <c r="S1908" s="43"/>
      <c r="U1908" s="43"/>
    </row>
    <row r="1909" spans="19:21" x14ac:dyDescent="0.35">
      <c r="S1909" s="43"/>
      <c r="U1909" s="43"/>
    </row>
    <row r="1910" spans="19:21" x14ac:dyDescent="0.35">
      <c r="S1910" s="43"/>
      <c r="U1910" s="43"/>
    </row>
    <row r="1911" spans="19:21" x14ac:dyDescent="0.35">
      <c r="S1911" s="43"/>
      <c r="U1911" s="43"/>
    </row>
    <row r="1912" spans="19:21" x14ac:dyDescent="0.35">
      <c r="S1912" s="43"/>
      <c r="U1912" s="43"/>
    </row>
    <row r="1913" spans="19:21" x14ac:dyDescent="0.35">
      <c r="S1913" s="43"/>
      <c r="U1913" s="43"/>
    </row>
    <row r="1914" spans="19:21" x14ac:dyDescent="0.35">
      <c r="S1914" s="43"/>
      <c r="U1914" s="43"/>
    </row>
    <row r="1915" spans="19:21" x14ac:dyDescent="0.35">
      <c r="S1915" s="43"/>
      <c r="U1915" s="43"/>
    </row>
    <row r="1916" spans="19:21" x14ac:dyDescent="0.35">
      <c r="S1916" s="43"/>
      <c r="U1916" s="43"/>
    </row>
    <row r="1917" spans="19:21" x14ac:dyDescent="0.35">
      <c r="S1917" s="43"/>
      <c r="U1917" s="43"/>
    </row>
    <row r="1918" spans="19:21" x14ac:dyDescent="0.35">
      <c r="S1918" s="43"/>
      <c r="U1918" s="43"/>
    </row>
    <row r="1919" spans="19:21" x14ac:dyDescent="0.35">
      <c r="S1919" s="43"/>
      <c r="U1919" s="43"/>
    </row>
    <row r="1920" spans="19:21" x14ac:dyDescent="0.35">
      <c r="S1920" s="43"/>
      <c r="U1920" s="43"/>
    </row>
    <row r="1921" spans="19:21" x14ac:dyDescent="0.35">
      <c r="S1921" s="43"/>
      <c r="U1921" s="43"/>
    </row>
    <row r="1922" spans="19:21" x14ac:dyDescent="0.35">
      <c r="S1922" s="43"/>
      <c r="U1922" s="43"/>
    </row>
    <row r="1923" spans="19:21" x14ac:dyDescent="0.35">
      <c r="S1923" s="43"/>
      <c r="U1923" s="43"/>
    </row>
    <row r="1924" spans="19:21" x14ac:dyDescent="0.35">
      <c r="S1924" s="43"/>
      <c r="U1924" s="43"/>
    </row>
    <row r="1925" spans="19:21" x14ac:dyDescent="0.35">
      <c r="S1925" s="43"/>
      <c r="U1925" s="43"/>
    </row>
    <row r="1926" spans="19:21" x14ac:dyDescent="0.35">
      <c r="S1926" s="43"/>
      <c r="U1926" s="43"/>
    </row>
    <row r="1927" spans="19:21" x14ac:dyDescent="0.35">
      <c r="S1927" s="43"/>
      <c r="U1927" s="43"/>
    </row>
    <row r="1928" spans="19:21" x14ac:dyDescent="0.35">
      <c r="S1928" s="43"/>
      <c r="U1928" s="43"/>
    </row>
    <row r="1929" spans="19:21" x14ac:dyDescent="0.35">
      <c r="S1929" s="43"/>
      <c r="U1929" s="43"/>
    </row>
    <row r="1930" spans="19:21" x14ac:dyDescent="0.35">
      <c r="S1930" s="43"/>
      <c r="U1930" s="43"/>
    </row>
    <row r="1931" spans="19:21" x14ac:dyDescent="0.35">
      <c r="S1931" s="43"/>
      <c r="U1931" s="43"/>
    </row>
    <row r="1932" spans="19:21" x14ac:dyDescent="0.35">
      <c r="S1932" s="43"/>
      <c r="U1932" s="43"/>
    </row>
    <row r="1933" spans="19:21" x14ac:dyDescent="0.35">
      <c r="S1933" s="43"/>
      <c r="U1933" s="43"/>
    </row>
    <row r="1934" spans="19:21" x14ac:dyDescent="0.35">
      <c r="S1934" s="43"/>
      <c r="U1934" s="43"/>
    </row>
    <row r="1935" spans="19:21" x14ac:dyDescent="0.35">
      <c r="S1935" s="43"/>
      <c r="U1935" s="43"/>
    </row>
    <row r="1936" spans="19:21" x14ac:dyDescent="0.35">
      <c r="S1936" s="43"/>
      <c r="U1936" s="43"/>
    </row>
    <row r="1937" spans="19:21" x14ac:dyDescent="0.35">
      <c r="S1937" s="43"/>
      <c r="U1937" s="43"/>
    </row>
    <row r="1938" spans="19:21" x14ac:dyDescent="0.35">
      <c r="S1938" s="43"/>
      <c r="U1938" s="43"/>
    </row>
    <row r="1939" spans="19:21" x14ac:dyDescent="0.35">
      <c r="S1939" s="43"/>
      <c r="U1939" s="43"/>
    </row>
    <row r="1940" spans="19:21" x14ac:dyDescent="0.35">
      <c r="S1940" s="43"/>
      <c r="U1940" s="43"/>
    </row>
    <row r="1941" spans="19:21" x14ac:dyDescent="0.35">
      <c r="S1941" s="43"/>
      <c r="U1941" s="43"/>
    </row>
    <row r="1942" spans="19:21" x14ac:dyDescent="0.35">
      <c r="S1942" s="43"/>
      <c r="U1942" s="43"/>
    </row>
    <row r="1943" spans="19:21" x14ac:dyDescent="0.35">
      <c r="S1943" s="43"/>
      <c r="U1943" s="43"/>
    </row>
    <row r="1944" spans="19:21" x14ac:dyDescent="0.35">
      <c r="S1944" s="43"/>
      <c r="U1944" s="43"/>
    </row>
    <row r="1945" spans="19:21" x14ac:dyDescent="0.35">
      <c r="S1945" s="43"/>
      <c r="U1945" s="43"/>
    </row>
    <row r="1946" spans="19:21" x14ac:dyDescent="0.35">
      <c r="S1946" s="43"/>
      <c r="U1946" s="43"/>
    </row>
    <row r="1947" spans="19:21" x14ac:dyDescent="0.35">
      <c r="S1947" s="43"/>
      <c r="U1947" s="43"/>
    </row>
    <row r="1948" spans="19:21" x14ac:dyDescent="0.35">
      <c r="S1948" s="43"/>
      <c r="U1948" s="43"/>
    </row>
    <row r="1949" spans="19:21" x14ac:dyDescent="0.35">
      <c r="S1949" s="43"/>
      <c r="U1949" s="43"/>
    </row>
    <row r="1950" spans="19:21" x14ac:dyDescent="0.35">
      <c r="S1950" s="43"/>
      <c r="U1950" s="43"/>
    </row>
    <row r="1951" spans="19:21" x14ac:dyDescent="0.35">
      <c r="S1951" s="43"/>
      <c r="U1951" s="43"/>
    </row>
    <row r="1952" spans="19:21" x14ac:dyDescent="0.35">
      <c r="S1952" s="43"/>
      <c r="U1952" s="43"/>
    </row>
    <row r="1953" spans="19:21" x14ac:dyDescent="0.35">
      <c r="S1953" s="43"/>
      <c r="U1953" s="43"/>
    </row>
    <row r="1954" spans="19:21" x14ac:dyDescent="0.35">
      <c r="S1954" s="43"/>
      <c r="U1954" s="43"/>
    </row>
    <row r="1955" spans="19:21" x14ac:dyDescent="0.35">
      <c r="S1955" s="43"/>
      <c r="U1955" s="43"/>
    </row>
    <row r="1956" spans="19:21" x14ac:dyDescent="0.35">
      <c r="S1956" s="43"/>
      <c r="U1956" s="43"/>
    </row>
    <row r="1957" spans="19:21" x14ac:dyDescent="0.35">
      <c r="S1957" s="43"/>
      <c r="U1957" s="43"/>
    </row>
    <row r="1958" spans="19:21" x14ac:dyDescent="0.35">
      <c r="S1958" s="43"/>
      <c r="U1958" s="43"/>
    </row>
    <row r="1959" spans="19:21" x14ac:dyDescent="0.35">
      <c r="S1959" s="43"/>
      <c r="U1959" s="43"/>
    </row>
    <row r="1960" spans="19:21" x14ac:dyDescent="0.35">
      <c r="S1960" s="43"/>
      <c r="U1960" s="43"/>
    </row>
    <row r="1961" spans="19:21" x14ac:dyDescent="0.35">
      <c r="S1961" s="43"/>
      <c r="U1961" s="43"/>
    </row>
    <row r="1962" spans="19:21" x14ac:dyDescent="0.35">
      <c r="S1962" s="43"/>
      <c r="U1962" s="43"/>
    </row>
    <row r="1963" spans="19:21" x14ac:dyDescent="0.35">
      <c r="S1963" s="43"/>
      <c r="U1963" s="43"/>
    </row>
    <row r="1964" spans="19:21" x14ac:dyDescent="0.35">
      <c r="S1964" s="43"/>
      <c r="U1964" s="43"/>
    </row>
    <row r="1965" spans="19:21" x14ac:dyDescent="0.35">
      <c r="S1965" s="43"/>
      <c r="U1965" s="43"/>
    </row>
    <row r="1966" spans="19:21" x14ac:dyDescent="0.35">
      <c r="S1966" s="43"/>
      <c r="U1966" s="43"/>
    </row>
    <row r="1967" spans="19:21" x14ac:dyDescent="0.35">
      <c r="S1967" s="43"/>
      <c r="U1967" s="43"/>
    </row>
    <row r="1968" spans="19:21" x14ac:dyDescent="0.35">
      <c r="S1968" s="43"/>
      <c r="U1968" s="43"/>
    </row>
    <row r="1969" spans="19:21" x14ac:dyDescent="0.35">
      <c r="S1969" s="43"/>
      <c r="U1969" s="43"/>
    </row>
    <row r="1970" spans="19:21" x14ac:dyDescent="0.35">
      <c r="S1970" s="43"/>
      <c r="U1970" s="43"/>
    </row>
    <row r="1971" spans="19:21" x14ac:dyDescent="0.35">
      <c r="S1971" s="43"/>
      <c r="U1971" s="43"/>
    </row>
    <row r="1972" spans="19:21" x14ac:dyDescent="0.35">
      <c r="S1972" s="43"/>
      <c r="U1972" s="43"/>
    </row>
    <row r="1973" spans="19:21" x14ac:dyDescent="0.35">
      <c r="S1973" s="43"/>
      <c r="U1973" s="43"/>
    </row>
    <row r="1974" spans="19:21" x14ac:dyDescent="0.35">
      <c r="S1974" s="43"/>
      <c r="U1974" s="43"/>
    </row>
    <row r="1975" spans="19:21" x14ac:dyDescent="0.35">
      <c r="S1975" s="43"/>
      <c r="U1975" s="43"/>
    </row>
    <row r="1976" spans="19:21" x14ac:dyDescent="0.35">
      <c r="S1976" s="43"/>
      <c r="U1976" s="43"/>
    </row>
    <row r="1977" spans="19:21" x14ac:dyDescent="0.35">
      <c r="S1977" s="43"/>
      <c r="U1977" s="43"/>
    </row>
    <row r="1978" spans="19:21" x14ac:dyDescent="0.35">
      <c r="S1978" s="43"/>
      <c r="U1978" s="43"/>
    </row>
    <row r="1979" spans="19:21" x14ac:dyDescent="0.35">
      <c r="S1979" s="43"/>
      <c r="U1979" s="43"/>
    </row>
    <row r="1980" spans="19:21" x14ac:dyDescent="0.35">
      <c r="S1980" s="43"/>
      <c r="U1980" s="43"/>
    </row>
    <row r="1981" spans="19:21" x14ac:dyDescent="0.35">
      <c r="S1981" s="43"/>
      <c r="U1981" s="43"/>
    </row>
    <row r="1982" spans="19:21" x14ac:dyDescent="0.35">
      <c r="S1982" s="43"/>
      <c r="U1982" s="43"/>
    </row>
    <row r="1983" spans="19:21" x14ac:dyDescent="0.35">
      <c r="S1983" s="43"/>
      <c r="U1983" s="43"/>
    </row>
    <row r="1984" spans="19:21" x14ac:dyDescent="0.35">
      <c r="S1984" s="43"/>
      <c r="U1984" s="43"/>
    </row>
    <row r="1985" spans="19:21" x14ac:dyDescent="0.35">
      <c r="S1985" s="43"/>
      <c r="U1985" s="43"/>
    </row>
    <row r="1986" spans="19:21" x14ac:dyDescent="0.35">
      <c r="S1986" s="43"/>
      <c r="U1986" s="43"/>
    </row>
    <row r="1987" spans="19:21" x14ac:dyDescent="0.35">
      <c r="S1987" s="43"/>
      <c r="U1987" s="43"/>
    </row>
    <row r="1988" spans="19:21" x14ac:dyDescent="0.35">
      <c r="S1988" s="43"/>
      <c r="U1988" s="43"/>
    </row>
    <row r="1989" spans="19:21" x14ac:dyDescent="0.35">
      <c r="S1989" s="43"/>
      <c r="U1989" s="43"/>
    </row>
    <row r="1990" spans="19:21" x14ac:dyDescent="0.35">
      <c r="S1990" s="43"/>
      <c r="U1990" s="43"/>
    </row>
    <row r="1991" spans="19:21" x14ac:dyDescent="0.35">
      <c r="S1991" s="43"/>
      <c r="U1991" s="43"/>
    </row>
    <row r="1992" spans="19:21" x14ac:dyDescent="0.35">
      <c r="S1992" s="43"/>
      <c r="U1992" s="43"/>
    </row>
    <row r="1993" spans="19:21" x14ac:dyDescent="0.35">
      <c r="S1993" s="43"/>
      <c r="U1993" s="43"/>
    </row>
    <row r="1994" spans="19:21" x14ac:dyDescent="0.35">
      <c r="S1994" s="43"/>
      <c r="U1994" s="43"/>
    </row>
    <row r="1995" spans="19:21" x14ac:dyDescent="0.35">
      <c r="S1995" s="43"/>
      <c r="U1995" s="43"/>
    </row>
    <row r="1996" spans="19:21" x14ac:dyDescent="0.35">
      <c r="S1996" s="43"/>
      <c r="U1996" s="43"/>
    </row>
    <row r="1997" spans="19:21" x14ac:dyDescent="0.35">
      <c r="S1997" s="43"/>
      <c r="U1997" s="43"/>
    </row>
    <row r="1998" spans="19:21" x14ac:dyDescent="0.35">
      <c r="S1998" s="43"/>
      <c r="U1998" s="43"/>
    </row>
    <row r="1999" spans="19:21" x14ac:dyDescent="0.35">
      <c r="S1999" s="43"/>
      <c r="U1999" s="43"/>
    </row>
    <row r="2000" spans="19:21" x14ac:dyDescent="0.35">
      <c r="S2000" s="43"/>
      <c r="U2000" s="43"/>
    </row>
    <row r="2001" spans="19:21" x14ac:dyDescent="0.35">
      <c r="S2001" s="43"/>
      <c r="U2001" s="43"/>
    </row>
    <row r="2002" spans="19:21" x14ac:dyDescent="0.35">
      <c r="S2002" s="43"/>
      <c r="U2002" s="43"/>
    </row>
    <row r="2003" spans="19:21" x14ac:dyDescent="0.35">
      <c r="S2003" s="43"/>
      <c r="U2003" s="43"/>
    </row>
    <row r="2004" spans="19:21" x14ac:dyDescent="0.35">
      <c r="S2004" s="43"/>
      <c r="U2004" s="43"/>
    </row>
    <row r="2005" spans="19:21" x14ac:dyDescent="0.35">
      <c r="S2005" s="43"/>
      <c r="U2005" s="43"/>
    </row>
    <row r="2006" spans="19:21" x14ac:dyDescent="0.35">
      <c r="S2006" s="43"/>
      <c r="U2006" s="43"/>
    </row>
    <row r="2007" spans="19:21" x14ac:dyDescent="0.35">
      <c r="S2007" s="43"/>
      <c r="U2007" s="43"/>
    </row>
    <row r="2008" spans="19:21" x14ac:dyDescent="0.35">
      <c r="S2008" s="43"/>
      <c r="U2008" s="43"/>
    </row>
    <row r="2009" spans="19:21" x14ac:dyDescent="0.35">
      <c r="S2009" s="43"/>
      <c r="U2009" s="43"/>
    </row>
    <row r="2010" spans="19:21" x14ac:dyDescent="0.35">
      <c r="S2010" s="43"/>
      <c r="U2010" s="43"/>
    </row>
    <row r="2011" spans="19:21" x14ac:dyDescent="0.35">
      <c r="S2011" s="43"/>
      <c r="U2011" s="43"/>
    </row>
    <row r="2012" spans="19:21" x14ac:dyDescent="0.35">
      <c r="S2012" s="43"/>
      <c r="U2012" s="43"/>
    </row>
    <row r="2013" spans="19:21" x14ac:dyDescent="0.35">
      <c r="S2013" s="43"/>
      <c r="U2013" s="43"/>
    </row>
    <row r="2014" spans="19:21" x14ac:dyDescent="0.35">
      <c r="S2014" s="43"/>
      <c r="U2014" s="43"/>
    </row>
    <row r="2015" spans="19:21" x14ac:dyDescent="0.35">
      <c r="S2015" s="43"/>
      <c r="U2015" s="43"/>
    </row>
    <row r="2016" spans="19:21" x14ac:dyDescent="0.35">
      <c r="S2016" s="43"/>
      <c r="U2016" s="43"/>
    </row>
    <row r="2017" spans="19:21" x14ac:dyDescent="0.35">
      <c r="S2017" s="43"/>
      <c r="U2017" s="43"/>
    </row>
    <row r="2018" spans="19:21" x14ac:dyDescent="0.35">
      <c r="S2018" s="43"/>
      <c r="U2018" s="43"/>
    </row>
    <row r="2019" spans="19:21" x14ac:dyDescent="0.35">
      <c r="S2019" s="43"/>
      <c r="U2019" s="43"/>
    </row>
    <row r="2020" spans="19:21" x14ac:dyDescent="0.35">
      <c r="S2020" s="43"/>
      <c r="U2020" s="43"/>
    </row>
    <row r="2021" spans="19:21" x14ac:dyDescent="0.35">
      <c r="S2021" s="43"/>
      <c r="U2021" s="43"/>
    </row>
    <row r="2022" spans="19:21" x14ac:dyDescent="0.35">
      <c r="S2022" s="43"/>
      <c r="U2022" s="43"/>
    </row>
    <row r="2023" spans="19:21" x14ac:dyDescent="0.35">
      <c r="S2023" s="43"/>
      <c r="U2023" s="43"/>
    </row>
    <row r="2024" spans="19:21" x14ac:dyDescent="0.35">
      <c r="S2024" s="43"/>
      <c r="U2024" s="43"/>
    </row>
    <row r="2025" spans="19:21" x14ac:dyDescent="0.35">
      <c r="S2025" s="43"/>
      <c r="U2025" s="43"/>
    </row>
    <row r="2026" spans="19:21" x14ac:dyDescent="0.35">
      <c r="S2026" s="43"/>
      <c r="U2026" s="43"/>
    </row>
    <row r="2027" spans="19:21" x14ac:dyDescent="0.35">
      <c r="S2027" s="43"/>
      <c r="U2027" s="43"/>
    </row>
    <row r="2028" spans="19:21" x14ac:dyDescent="0.35">
      <c r="S2028" s="43"/>
      <c r="U2028" s="43"/>
    </row>
    <row r="2029" spans="19:21" x14ac:dyDescent="0.35">
      <c r="S2029" s="43"/>
      <c r="U2029" s="43"/>
    </row>
    <row r="2030" spans="19:21" x14ac:dyDescent="0.35">
      <c r="S2030" s="43"/>
      <c r="U2030" s="43"/>
    </row>
    <row r="2031" spans="19:21" x14ac:dyDescent="0.35">
      <c r="S2031" s="43"/>
      <c r="U2031" s="43"/>
    </row>
    <row r="2032" spans="19:21" x14ac:dyDescent="0.35">
      <c r="S2032" s="43"/>
      <c r="U2032" s="43"/>
    </row>
    <row r="2033" spans="19:21" x14ac:dyDescent="0.35">
      <c r="S2033" s="43"/>
      <c r="U2033" s="43"/>
    </row>
    <row r="2034" spans="19:21" x14ac:dyDescent="0.35">
      <c r="S2034" s="43"/>
      <c r="U2034" s="43"/>
    </row>
    <row r="2035" spans="19:21" x14ac:dyDescent="0.35">
      <c r="S2035" s="43"/>
      <c r="U2035" s="43"/>
    </row>
    <row r="2036" spans="19:21" x14ac:dyDescent="0.35">
      <c r="S2036" s="43"/>
      <c r="U2036" s="43"/>
    </row>
    <row r="2037" spans="19:21" x14ac:dyDescent="0.35">
      <c r="S2037" s="43"/>
      <c r="U2037" s="43"/>
    </row>
    <row r="2038" spans="19:21" x14ac:dyDescent="0.35">
      <c r="S2038" s="43"/>
      <c r="U2038" s="43"/>
    </row>
    <row r="2039" spans="19:21" x14ac:dyDescent="0.35">
      <c r="S2039" s="43"/>
      <c r="U2039" s="43"/>
    </row>
    <row r="2040" spans="19:21" x14ac:dyDescent="0.35">
      <c r="S2040" s="43"/>
      <c r="U2040" s="43"/>
    </row>
    <row r="2041" spans="19:21" x14ac:dyDescent="0.35">
      <c r="S2041" s="43"/>
      <c r="U2041" s="43"/>
    </row>
    <row r="2042" spans="19:21" x14ac:dyDescent="0.35">
      <c r="S2042" s="43"/>
      <c r="U2042" s="43"/>
    </row>
    <row r="2043" spans="19:21" x14ac:dyDescent="0.35">
      <c r="S2043" s="43"/>
      <c r="U2043" s="43"/>
    </row>
    <row r="2044" spans="19:21" x14ac:dyDescent="0.35">
      <c r="S2044" s="43"/>
      <c r="U2044" s="43"/>
    </row>
    <row r="2045" spans="19:21" x14ac:dyDescent="0.35">
      <c r="S2045" s="43"/>
      <c r="U2045" s="43"/>
    </row>
    <row r="2046" spans="19:21" x14ac:dyDescent="0.35">
      <c r="S2046" s="43"/>
      <c r="U2046" s="43"/>
    </row>
    <row r="2047" spans="19:21" x14ac:dyDescent="0.35">
      <c r="S2047" s="43"/>
      <c r="U2047" s="43"/>
    </row>
    <row r="2048" spans="19:21" x14ac:dyDescent="0.35">
      <c r="S2048" s="43"/>
      <c r="U2048" s="43"/>
    </row>
    <row r="2049" spans="19:21" x14ac:dyDescent="0.35">
      <c r="S2049" s="43"/>
      <c r="U2049" s="43"/>
    </row>
    <row r="2050" spans="19:21" x14ac:dyDescent="0.35">
      <c r="S2050" s="43"/>
      <c r="U2050" s="43"/>
    </row>
    <row r="2051" spans="19:21" x14ac:dyDescent="0.35">
      <c r="S2051" s="43"/>
      <c r="U2051" s="43"/>
    </row>
    <row r="2052" spans="19:21" x14ac:dyDescent="0.35">
      <c r="S2052" s="43"/>
      <c r="U2052" s="43"/>
    </row>
    <row r="2053" spans="19:21" x14ac:dyDescent="0.35">
      <c r="S2053" s="43"/>
      <c r="U2053" s="43"/>
    </row>
    <row r="2054" spans="19:21" x14ac:dyDescent="0.35">
      <c r="S2054" s="43"/>
      <c r="U2054" s="43"/>
    </row>
    <row r="2055" spans="19:21" x14ac:dyDescent="0.35">
      <c r="S2055" s="43"/>
      <c r="U2055" s="43"/>
    </row>
    <row r="2056" spans="19:21" x14ac:dyDescent="0.35">
      <c r="S2056" s="43"/>
      <c r="U2056" s="43"/>
    </row>
    <row r="2057" spans="19:21" x14ac:dyDescent="0.35">
      <c r="S2057" s="43"/>
      <c r="U2057" s="43"/>
    </row>
    <row r="2058" spans="19:21" x14ac:dyDescent="0.35">
      <c r="S2058" s="43"/>
      <c r="U2058" s="43"/>
    </row>
    <row r="2059" spans="19:21" x14ac:dyDescent="0.35">
      <c r="S2059" s="43"/>
      <c r="U2059" s="43"/>
    </row>
    <row r="2060" spans="19:21" x14ac:dyDescent="0.35">
      <c r="S2060" s="43"/>
      <c r="U2060" s="43"/>
    </row>
    <row r="2061" spans="19:21" x14ac:dyDescent="0.35">
      <c r="S2061" s="43"/>
      <c r="U2061" s="43"/>
    </row>
    <row r="2062" spans="19:21" x14ac:dyDescent="0.35">
      <c r="S2062" s="43"/>
      <c r="U2062" s="43"/>
    </row>
    <row r="2063" spans="19:21" x14ac:dyDescent="0.35">
      <c r="S2063" s="43"/>
      <c r="U2063" s="43"/>
    </row>
    <row r="2064" spans="19:21" x14ac:dyDescent="0.35">
      <c r="S2064" s="43"/>
      <c r="U2064" s="43"/>
    </row>
    <row r="2065" spans="19:21" x14ac:dyDescent="0.35">
      <c r="S2065" s="43"/>
      <c r="U2065" s="43"/>
    </row>
    <row r="2066" spans="19:21" x14ac:dyDescent="0.35">
      <c r="S2066" s="43"/>
      <c r="U2066" s="43"/>
    </row>
    <row r="2067" spans="19:21" x14ac:dyDescent="0.35">
      <c r="S2067" s="43"/>
      <c r="U2067" s="43"/>
    </row>
    <row r="2068" spans="19:21" x14ac:dyDescent="0.35">
      <c r="S2068" s="43"/>
      <c r="U2068" s="43"/>
    </row>
    <row r="2069" spans="19:21" x14ac:dyDescent="0.35">
      <c r="S2069" s="43"/>
      <c r="U2069" s="43"/>
    </row>
    <row r="2070" spans="19:21" x14ac:dyDescent="0.35">
      <c r="S2070" s="43"/>
      <c r="U2070" s="43"/>
    </row>
    <row r="2071" spans="19:21" x14ac:dyDescent="0.35">
      <c r="S2071" s="43"/>
      <c r="U2071" s="43"/>
    </row>
    <row r="2072" spans="19:21" x14ac:dyDescent="0.35">
      <c r="S2072" s="43"/>
      <c r="U2072" s="43"/>
    </row>
    <row r="2073" spans="19:21" x14ac:dyDescent="0.35">
      <c r="S2073" s="43"/>
      <c r="U2073" s="43"/>
    </row>
    <row r="2074" spans="19:21" x14ac:dyDescent="0.35">
      <c r="S2074" s="43"/>
      <c r="U2074" s="43"/>
    </row>
    <row r="2075" spans="19:21" x14ac:dyDescent="0.35">
      <c r="S2075" s="43"/>
      <c r="U2075" s="43"/>
    </row>
    <row r="2076" spans="19:21" x14ac:dyDescent="0.35">
      <c r="S2076" s="43"/>
      <c r="U2076" s="43"/>
    </row>
    <row r="2077" spans="19:21" x14ac:dyDescent="0.35">
      <c r="S2077" s="43"/>
      <c r="U2077" s="43"/>
    </row>
    <row r="2078" spans="19:21" x14ac:dyDescent="0.35">
      <c r="S2078" s="43"/>
      <c r="U2078" s="43"/>
    </row>
    <row r="2079" spans="19:21" x14ac:dyDescent="0.35">
      <c r="S2079" s="43"/>
      <c r="U2079" s="43"/>
    </row>
    <row r="2080" spans="19:21" x14ac:dyDescent="0.35">
      <c r="S2080" s="43"/>
      <c r="U2080" s="43"/>
    </row>
    <row r="2081" spans="19:21" x14ac:dyDescent="0.35">
      <c r="S2081" s="43"/>
      <c r="U2081" s="43"/>
    </row>
    <row r="2082" spans="19:21" x14ac:dyDescent="0.35">
      <c r="S2082" s="43"/>
      <c r="U2082" s="43"/>
    </row>
    <row r="2083" spans="19:21" x14ac:dyDescent="0.35">
      <c r="S2083" s="43"/>
      <c r="U2083" s="43"/>
    </row>
    <row r="2084" spans="19:21" x14ac:dyDescent="0.35">
      <c r="S2084" s="43"/>
      <c r="U2084" s="43"/>
    </row>
    <row r="2085" spans="19:21" x14ac:dyDescent="0.35">
      <c r="S2085" s="43"/>
      <c r="U2085" s="43"/>
    </row>
    <row r="2086" spans="19:21" x14ac:dyDescent="0.35">
      <c r="S2086" s="43"/>
      <c r="U2086" s="43"/>
    </row>
    <row r="2087" spans="19:21" x14ac:dyDescent="0.35">
      <c r="S2087" s="43"/>
      <c r="U2087" s="43"/>
    </row>
    <row r="2088" spans="19:21" x14ac:dyDescent="0.35">
      <c r="S2088" s="43"/>
      <c r="U2088" s="43"/>
    </row>
    <row r="2089" spans="19:21" x14ac:dyDescent="0.35">
      <c r="S2089" s="43"/>
      <c r="U2089" s="43"/>
    </row>
    <row r="2090" spans="19:21" x14ac:dyDescent="0.35">
      <c r="S2090" s="43"/>
      <c r="U2090" s="43"/>
    </row>
    <row r="2091" spans="19:21" x14ac:dyDescent="0.35">
      <c r="S2091" s="43"/>
      <c r="U2091" s="43"/>
    </row>
    <row r="2092" spans="19:21" x14ac:dyDescent="0.35">
      <c r="S2092" s="43"/>
      <c r="U2092" s="43"/>
    </row>
    <row r="2093" spans="19:21" x14ac:dyDescent="0.35">
      <c r="S2093" s="43"/>
      <c r="U2093" s="43"/>
    </row>
    <row r="2094" spans="19:21" x14ac:dyDescent="0.35">
      <c r="S2094" s="43"/>
      <c r="U2094" s="43"/>
    </row>
    <row r="2095" spans="19:21" x14ac:dyDescent="0.35">
      <c r="S2095" s="43"/>
      <c r="U2095" s="43"/>
    </row>
    <row r="2096" spans="19:21" x14ac:dyDescent="0.35">
      <c r="S2096" s="43"/>
      <c r="U2096" s="43"/>
    </row>
    <row r="2097" spans="19:21" x14ac:dyDescent="0.35">
      <c r="S2097" s="43"/>
      <c r="U2097" s="43"/>
    </row>
    <row r="2098" spans="19:21" x14ac:dyDescent="0.35">
      <c r="S2098" s="43"/>
      <c r="U2098" s="43"/>
    </row>
    <row r="2099" spans="19:21" x14ac:dyDescent="0.35">
      <c r="S2099" s="43"/>
      <c r="U2099" s="43"/>
    </row>
    <row r="2100" spans="19:21" x14ac:dyDescent="0.35">
      <c r="S2100" s="43"/>
      <c r="U2100" s="43"/>
    </row>
    <row r="2101" spans="19:21" x14ac:dyDescent="0.35">
      <c r="S2101" s="43"/>
      <c r="U2101" s="43"/>
    </row>
    <row r="2102" spans="19:21" x14ac:dyDescent="0.35">
      <c r="S2102" s="43"/>
      <c r="U2102" s="43"/>
    </row>
    <row r="2103" spans="19:21" x14ac:dyDescent="0.35">
      <c r="S2103" s="43"/>
      <c r="U2103" s="43"/>
    </row>
    <row r="2104" spans="19:21" x14ac:dyDescent="0.35">
      <c r="S2104" s="43"/>
      <c r="U2104" s="43"/>
    </row>
    <row r="2105" spans="19:21" x14ac:dyDescent="0.35">
      <c r="S2105" s="43"/>
      <c r="U2105" s="43"/>
    </row>
    <row r="2106" spans="19:21" x14ac:dyDescent="0.35">
      <c r="S2106" s="43"/>
      <c r="U2106" s="43"/>
    </row>
    <row r="2107" spans="19:21" x14ac:dyDescent="0.35">
      <c r="S2107" s="43"/>
      <c r="U2107" s="43"/>
    </row>
    <row r="2108" spans="19:21" x14ac:dyDescent="0.35">
      <c r="S2108" s="43"/>
      <c r="U2108" s="43"/>
    </row>
    <row r="2109" spans="19:21" x14ac:dyDescent="0.35">
      <c r="S2109" s="43"/>
      <c r="U2109" s="43"/>
    </row>
    <row r="2110" spans="19:21" x14ac:dyDescent="0.35">
      <c r="S2110" s="43"/>
      <c r="U2110" s="43"/>
    </row>
    <row r="2111" spans="19:21" x14ac:dyDescent="0.35">
      <c r="S2111" s="43"/>
      <c r="U2111" s="43"/>
    </row>
    <row r="2112" spans="19:21" x14ac:dyDescent="0.35">
      <c r="S2112" s="43"/>
      <c r="U2112" s="43"/>
    </row>
    <row r="2113" spans="19:21" x14ac:dyDescent="0.35">
      <c r="S2113" s="43"/>
      <c r="U2113" s="43"/>
    </row>
    <row r="2114" spans="19:21" x14ac:dyDescent="0.35">
      <c r="S2114" s="43"/>
      <c r="U2114" s="43"/>
    </row>
    <row r="2115" spans="19:21" x14ac:dyDescent="0.35">
      <c r="S2115" s="43"/>
      <c r="U2115" s="43"/>
    </row>
    <row r="2116" spans="19:21" x14ac:dyDescent="0.35">
      <c r="S2116" s="43"/>
      <c r="U2116" s="43"/>
    </row>
    <row r="2117" spans="19:21" x14ac:dyDescent="0.35">
      <c r="S2117" s="43"/>
      <c r="U2117" s="43"/>
    </row>
    <row r="2118" spans="19:21" x14ac:dyDescent="0.35">
      <c r="S2118" s="43"/>
      <c r="U2118" s="43"/>
    </row>
    <row r="2119" spans="19:21" x14ac:dyDescent="0.35">
      <c r="S2119" s="43"/>
      <c r="U2119" s="43"/>
    </row>
    <row r="2120" spans="19:21" x14ac:dyDescent="0.35">
      <c r="S2120" s="43"/>
      <c r="U2120" s="43"/>
    </row>
    <row r="2121" spans="19:21" x14ac:dyDescent="0.35">
      <c r="S2121" s="43"/>
      <c r="U2121" s="43"/>
    </row>
    <row r="2122" spans="19:21" x14ac:dyDescent="0.35">
      <c r="S2122" s="43"/>
      <c r="U2122" s="43"/>
    </row>
    <row r="2123" spans="19:21" x14ac:dyDescent="0.35">
      <c r="S2123" s="43"/>
      <c r="U2123" s="43"/>
    </row>
    <row r="2124" spans="19:21" x14ac:dyDescent="0.35">
      <c r="S2124" s="43"/>
      <c r="U2124" s="43"/>
    </row>
    <row r="2125" spans="19:21" x14ac:dyDescent="0.35">
      <c r="S2125" s="43"/>
      <c r="U2125" s="43"/>
    </row>
    <row r="2126" spans="19:21" x14ac:dyDescent="0.35">
      <c r="S2126" s="43"/>
      <c r="U2126" s="43"/>
    </row>
    <row r="2127" spans="19:21" x14ac:dyDescent="0.35">
      <c r="S2127" s="43"/>
      <c r="U2127" s="43"/>
    </row>
    <row r="2128" spans="19:21" x14ac:dyDescent="0.35">
      <c r="S2128" s="43"/>
      <c r="U2128" s="43"/>
    </row>
    <row r="2129" spans="19:21" x14ac:dyDescent="0.35">
      <c r="S2129" s="43"/>
      <c r="U2129" s="43"/>
    </row>
    <row r="2130" spans="19:21" x14ac:dyDescent="0.35">
      <c r="S2130" s="43"/>
      <c r="U2130" s="43"/>
    </row>
    <row r="2131" spans="19:21" x14ac:dyDescent="0.35">
      <c r="S2131" s="43"/>
      <c r="U2131" s="43"/>
    </row>
    <row r="2132" spans="19:21" x14ac:dyDescent="0.35">
      <c r="S2132" s="43"/>
      <c r="U2132" s="43"/>
    </row>
    <row r="2133" spans="19:21" x14ac:dyDescent="0.35">
      <c r="S2133" s="43"/>
      <c r="U2133" s="43"/>
    </row>
    <row r="2134" spans="19:21" x14ac:dyDescent="0.35">
      <c r="S2134" s="43"/>
      <c r="U2134" s="43"/>
    </row>
    <row r="2135" spans="19:21" x14ac:dyDescent="0.35">
      <c r="S2135" s="43"/>
      <c r="U2135" s="43"/>
    </row>
    <row r="2136" spans="19:21" x14ac:dyDescent="0.35">
      <c r="S2136" s="43"/>
      <c r="U2136" s="43"/>
    </row>
    <row r="2137" spans="19:21" x14ac:dyDescent="0.35">
      <c r="S2137" s="43"/>
      <c r="U2137" s="43"/>
    </row>
    <row r="2138" spans="19:21" x14ac:dyDescent="0.35">
      <c r="S2138" s="43"/>
      <c r="U2138" s="43"/>
    </row>
    <row r="2139" spans="19:21" x14ac:dyDescent="0.35">
      <c r="S2139" s="43"/>
      <c r="U2139" s="43"/>
    </row>
    <row r="2140" spans="19:21" x14ac:dyDescent="0.35">
      <c r="S2140" s="43"/>
      <c r="U2140" s="43"/>
    </row>
    <row r="2141" spans="19:21" x14ac:dyDescent="0.35">
      <c r="S2141" s="43"/>
      <c r="U2141" s="43"/>
    </row>
    <row r="2142" spans="19:21" x14ac:dyDescent="0.35">
      <c r="S2142" s="43"/>
      <c r="U2142" s="43"/>
    </row>
    <row r="2143" spans="19:21" x14ac:dyDescent="0.35">
      <c r="S2143" s="43"/>
      <c r="U2143" s="43"/>
    </row>
    <row r="2144" spans="19:21" x14ac:dyDescent="0.35">
      <c r="S2144" s="43"/>
      <c r="U2144" s="43"/>
    </row>
    <row r="2145" spans="19:21" x14ac:dyDescent="0.35">
      <c r="S2145" s="43"/>
      <c r="U2145" s="43"/>
    </row>
    <row r="2146" spans="19:21" x14ac:dyDescent="0.35">
      <c r="S2146" s="43"/>
      <c r="U2146" s="43"/>
    </row>
    <row r="2147" spans="19:21" x14ac:dyDescent="0.35">
      <c r="S2147" s="43"/>
      <c r="U2147" s="43"/>
    </row>
    <row r="2148" spans="19:21" x14ac:dyDescent="0.35">
      <c r="S2148" s="43"/>
      <c r="U2148" s="43"/>
    </row>
    <row r="2149" spans="19:21" x14ac:dyDescent="0.35">
      <c r="S2149" s="43"/>
      <c r="U2149" s="43"/>
    </row>
    <row r="2150" spans="19:21" x14ac:dyDescent="0.35">
      <c r="S2150" s="43"/>
      <c r="U2150" s="43"/>
    </row>
    <row r="2151" spans="19:21" x14ac:dyDescent="0.35">
      <c r="S2151" s="43"/>
      <c r="U2151" s="43"/>
    </row>
    <row r="2152" spans="19:21" x14ac:dyDescent="0.35">
      <c r="S2152" s="43"/>
      <c r="U2152" s="43"/>
    </row>
    <row r="2153" spans="19:21" x14ac:dyDescent="0.35">
      <c r="S2153" s="43"/>
      <c r="U2153" s="43"/>
    </row>
    <row r="2154" spans="19:21" x14ac:dyDescent="0.35">
      <c r="S2154" s="43"/>
      <c r="U2154" s="43"/>
    </row>
    <row r="2155" spans="19:21" x14ac:dyDescent="0.35">
      <c r="S2155" s="43"/>
      <c r="U2155" s="43"/>
    </row>
    <row r="2156" spans="19:21" x14ac:dyDescent="0.35">
      <c r="S2156" s="43"/>
      <c r="U2156" s="43"/>
    </row>
    <row r="2157" spans="19:21" x14ac:dyDescent="0.35">
      <c r="S2157" s="43"/>
      <c r="U2157" s="43"/>
    </row>
    <row r="2158" spans="19:21" x14ac:dyDescent="0.35">
      <c r="S2158" s="43"/>
      <c r="U2158" s="43"/>
    </row>
    <row r="2159" spans="19:21" x14ac:dyDescent="0.35">
      <c r="S2159" s="43"/>
      <c r="U2159" s="43"/>
    </row>
    <row r="2160" spans="19:21" x14ac:dyDescent="0.35">
      <c r="S2160" s="43"/>
      <c r="U2160" s="43"/>
    </row>
    <row r="2161" spans="19:21" x14ac:dyDescent="0.35">
      <c r="S2161" s="43"/>
      <c r="U2161" s="43"/>
    </row>
    <row r="2162" spans="19:21" x14ac:dyDescent="0.35">
      <c r="S2162" s="43"/>
      <c r="U2162" s="43"/>
    </row>
    <row r="2163" spans="19:21" x14ac:dyDescent="0.35">
      <c r="S2163" s="43"/>
      <c r="U2163" s="43"/>
    </row>
    <row r="2164" spans="19:21" x14ac:dyDescent="0.35">
      <c r="S2164" s="43"/>
      <c r="U2164" s="43"/>
    </row>
    <row r="2165" spans="19:21" x14ac:dyDescent="0.35">
      <c r="S2165" s="43"/>
      <c r="U2165" s="43"/>
    </row>
    <row r="2166" spans="19:21" x14ac:dyDescent="0.35">
      <c r="S2166" s="43"/>
      <c r="U2166" s="43"/>
    </row>
    <row r="2167" spans="19:21" x14ac:dyDescent="0.35">
      <c r="S2167" s="43"/>
      <c r="U2167" s="43"/>
    </row>
    <row r="2168" spans="19:21" x14ac:dyDescent="0.35">
      <c r="S2168" s="43"/>
      <c r="U2168" s="43"/>
    </row>
    <row r="2169" spans="19:21" x14ac:dyDescent="0.35">
      <c r="S2169" s="43"/>
      <c r="U2169" s="43"/>
    </row>
    <row r="2170" spans="19:21" x14ac:dyDescent="0.35">
      <c r="S2170" s="43"/>
      <c r="U2170" s="43"/>
    </row>
    <row r="2171" spans="19:21" x14ac:dyDescent="0.35">
      <c r="S2171" s="43"/>
      <c r="U2171" s="43"/>
    </row>
    <row r="2172" spans="19:21" x14ac:dyDescent="0.35">
      <c r="S2172" s="43"/>
      <c r="U2172" s="43"/>
    </row>
    <row r="2173" spans="19:21" x14ac:dyDescent="0.35">
      <c r="S2173" s="43"/>
      <c r="U2173" s="43"/>
    </row>
    <row r="2174" spans="19:21" x14ac:dyDescent="0.35">
      <c r="S2174" s="43"/>
      <c r="U2174" s="43"/>
    </row>
    <row r="2175" spans="19:21" x14ac:dyDescent="0.35">
      <c r="S2175" s="43"/>
      <c r="U2175" s="43"/>
    </row>
    <row r="2176" spans="19:21" x14ac:dyDescent="0.35">
      <c r="S2176" s="43"/>
      <c r="U2176" s="43"/>
    </row>
    <row r="2177" spans="19:21" x14ac:dyDescent="0.35">
      <c r="S2177" s="43"/>
      <c r="U2177" s="43"/>
    </row>
    <row r="2178" spans="19:21" x14ac:dyDescent="0.35">
      <c r="S2178" s="43"/>
      <c r="U2178" s="43"/>
    </row>
    <row r="2179" spans="19:21" x14ac:dyDescent="0.35">
      <c r="S2179" s="43"/>
      <c r="U2179" s="43"/>
    </row>
    <row r="2180" spans="19:21" x14ac:dyDescent="0.35">
      <c r="S2180" s="43"/>
      <c r="U2180" s="43"/>
    </row>
    <row r="2181" spans="19:21" x14ac:dyDescent="0.35">
      <c r="S2181" s="43"/>
      <c r="U2181" s="43"/>
    </row>
    <row r="2182" spans="19:21" x14ac:dyDescent="0.35">
      <c r="S2182" s="43"/>
      <c r="U2182" s="43"/>
    </row>
    <row r="2183" spans="19:21" x14ac:dyDescent="0.35">
      <c r="S2183" s="43"/>
      <c r="U2183" s="43"/>
    </row>
    <row r="2184" spans="19:21" x14ac:dyDescent="0.35">
      <c r="S2184" s="43"/>
      <c r="U2184" s="43"/>
    </row>
    <row r="2185" spans="19:21" x14ac:dyDescent="0.35">
      <c r="S2185" s="43"/>
      <c r="U2185" s="43"/>
    </row>
    <row r="2186" spans="19:21" x14ac:dyDescent="0.35">
      <c r="S2186" s="43"/>
      <c r="U2186" s="43"/>
    </row>
    <row r="2187" spans="19:21" x14ac:dyDescent="0.35">
      <c r="S2187" s="43"/>
      <c r="U2187" s="43"/>
    </row>
    <row r="2188" spans="19:21" x14ac:dyDescent="0.35">
      <c r="S2188" s="43"/>
      <c r="U2188" s="43"/>
    </row>
    <row r="2189" spans="19:21" x14ac:dyDescent="0.35">
      <c r="S2189" s="43"/>
      <c r="U2189" s="43"/>
    </row>
    <row r="2190" spans="19:21" x14ac:dyDescent="0.35">
      <c r="S2190" s="43"/>
      <c r="U2190" s="43"/>
    </row>
    <row r="2191" spans="19:21" x14ac:dyDescent="0.35">
      <c r="S2191" s="43"/>
      <c r="U2191" s="43"/>
    </row>
    <row r="2192" spans="19:21" x14ac:dyDescent="0.35">
      <c r="S2192" s="43"/>
      <c r="U2192" s="43"/>
    </row>
    <row r="2193" spans="19:21" x14ac:dyDescent="0.35">
      <c r="S2193" s="43"/>
      <c r="U2193" s="43"/>
    </row>
    <row r="2194" spans="19:21" x14ac:dyDescent="0.35">
      <c r="S2194" s="43"/>
      <c r="U2194" s="43"/>
    </row>
    <row r="2195" spans="19:21" x14ac:dyDescent="0.35">
      <c r="S2195" s="43"/>
      <c r="U2195" s="43"/>
    </row>
    <row r="2196" spans="19:21" x14ac:dyDescent="0.35">
      <c r="S2196" s="43"/>
      <c r="U2196" s="43"/>
    </row>
    <row r="2197" spans="19:21" x14ac:dyDescent="0.35">
      <c r="S2197" s="43"/>
      <c r="U2197" s="43"/>
    </row>
    <row r="2198" spans="19:21" x14ac:dyDescent="0.35">
      <c r="S2198" s="43"/>
      <c r="U2198" s="43"/>
    </row>
    <row r="2199" spans="19:21" x14ac:dyDescent="0.35">
      <c r="S2199" s="43"/>
      <c r="U2199" s="43"/>
    </row>
    <row r="2200" spans="19:21" x14ac:dyDescent="0.35">
      <c r="S2200" s="43"/>
      <c r="U2200" s="43"/>
    </row>
    <row r="2201" spans="19:21" x14ac:dyDescent="0.35">
      <c r="S2201" s="43"/>
      <c r="U2201" s="43"/>
    </row>
    <row r="2202" spans="19:21" x14ac:dyDescent="0.35">
      <c r="S2202" s="43"/>
      <c r="U2202" s="43"/>
    </row>
    <row r="2203" spans="19:21" x14ac:dyDescent="0.35">
      <c r="S2203" s="43"/>
      <c r="U2203" s="43"/>
    </row>
    <row r="2204" spans="19:21" x14ac:dyDescent="0.35">
      <c r="S2204" s="43"/>
      <c r="U2204" s="43"/>
    </row>
    <row r="2205" spans="19:21" x14ac:dyDescent="0.35">
      <c r="S2205" s="43"/>
      <c r="U2205" s="43"/>
    </row>
    <row r="2206" spans="19:21" x14ac:dyDescent="0.35">
      <c r="S2206" s="43"/>
      <c r="U2206" s="43"/>
    </row>
    <row r="2207" spans="19:21" x14ac:dyDescent="0.35">
      <c r="S2207" s="43"/>
      <c r="U2207" s="43"/>
    </row>
    <row r="2208" spans="19:21" x14ac:dyDescent="0.35">
      <c r="S2208" s="43"/>
      <c r="U2208" s="43"/>
    </row>
    <row r="2209" spans="19:21" x14ac:dyDescent="0.35">
      <c r="S2209" s="43"/>
      <c r="U2209" s="43"/>
    </row>
    <row r="2210" spans="19:21" x14ac:dyDescent="0.35">
      <c r="S2210" s="43"/>
      <c r="U2210" s="43"/>
    </row>
    <row r="2211" spans="19:21" x14ac:dyDescent="0.35">
      <c r="S2211" s="43"/>
      <c r="U2211" s="43"/>
    </row>
    <row r="2212" spans="19:21" x14ac:dyDescent="0.35">
      <c r="S2212" s="43"/>
      <c r="U2212" s="43"/>
    </row>
    <row r="2213" spans="19:21" x14ac:dyDescent="0.35">
      <c r="S2213" s="43"/>
      <c r="U2213" s="43"/>
    </row>
    <row r="2214" spans="19:21" x14ac:dyDescent="0.35">
      <c r="S2214" s="43"/>
      <c r="U2214" s="43"/>
    </row>
    <row r="2215" spans="19:21" x14ac:dyDescent="0.35">
      <c r="S2215" s="43"/>
      <c r="U2215" s="43"/>
    </row>
    <row r="2216" spans="19:21" x14ac:dyDescent="0.35">
      <c r="S2216" s="43"/>
      <c r="U2216" s="43"/>
    </row>
    <row r="2217" spans="19:21" x14ac:dyDescent="0.35">
      <c r="S2217" s="43"/>
      <c r="U2217" s="43"/>
    </row>
    <row r="2218" spans="19:21" x14ac:dyDescent="0.35">
      <c r="S2218" s="43"/>
      <c r="U2218" s="43"/>
    </row>
    <row r="2219" spans="19:21" x14ac:dyDescent="0.35">
      <c r="S2219" s="43"/>
      <c r="U2219" s="43"/>
    </row>
    <row r="2220" spans="19:21" x14ac:dyDescent="0.35">
      <c r="S2220" s="43"/>
      <c r="U2220" s="43"/>
    </row>
    <row r="2221" spans="19:21" x14ac:dyDescent="0.35">
      <c r="S2221" s="43"/>
      <c r="U2221" s="43"/>
    </row>
    <row r="2222" spans="19:21" x14ac:dyDescent="0.35">
      <c r="S2222" s="43"/>
      <c r="U2222" s="43"/>
    </row>
    <row r="2223" spans="19:21" x14ac:dyDescent="0.35">
      <c r="S2223" s="43"/>
      <c r="U2223" s="43"/>
    </row>
    <row r="2224" spans="19:21" x14ac:dyDescent="0.35">
      <c r="S2224" s="43"/>
      <c r="U2224" s="43"/>
    </row>
    <row r="2225" spans="19:21" x14ac:dyDescent="0.35">
      <c r="S2225" s="43"/>
      <c r="U2225" s="43"/>
    </row>
    <row r="2226" spans="19:21" x14ac:dyDescent="0.35">
      <c r="S2226" s="43"/>
      <c r="U2226" s="43"/>
    </row>
    <row r="2227" spans="19:21" x14ac:dyDescent="0.35">
      <c r="S2227" s="43"/>
      <c r="U2227" s="43"/>
    </row>
    <row r="2228" spans="19:21" x14ac:dyDescent="0.35">
      <c r="S2228" s="43"/>
      <c r="U2228" s="43"/>
    </row>
    <row r="2229" spans="19:21" x14ac:dyDescent="0.35">
      <c r="S2229" s="43"/>
      <c r="U2229" s="43"/>
    </row>
    <row r="2230" spans="19:21" x14ac:dyDescent="0.35">
      <c r="S2230" s="43"/>
      <c r="U2230" s="43"/>
    </row>
    <row r="2231" spans="19:21" x14ac:dyDescent="0.35">
      <c r="S2231" s="43"/>
      <c r="U2231" s="43"/>
    </row>
    <row r="2232" spans="19:21" x14ac:dyDescent="0.35">
      <c r="S2232" s="43"/>
      <c r="U2232" s="43"/>
    </row>
    <row r="2233" spans="19:21" x14ac:dyDescent="0.35">
      <c r="S2233" s="43"/>
      <c r="U2233" s="43"/>
    </row>
    <row r="2234" spans="19:21" x14ac:dyDescent="0.35">
      <c r="S2234" s="43"/>
      <c r="U2234" s="43"/>
    </row>
    <row r="2235" spans="19:21" x14ac:dyDescent="0.35">
      <c r="S2235" s="43"/>
      <c r="U2235" s="43"/>
    </row>
    <row r="2236" spans="19:21" x14ac:dyDescent="0.35">
      <c r="S2236" s="43"/>
      <c r="U2236" s="43"/>
    </row>
    <row r="2237" spans="19:21" x14ac:dyDescent="0.35">
      <c r="S2237" s="43"/>
      <c r="U2237" s="43"/>
    </row>
    <row r="2238" spans="19:21" x14ac:dyDescent="0.35">
      <c r="S2238" s="43"/>
      <c r="U2238" s="43"/>
    </row>
    <row r="2239" spans="19:21" x14ac:dyDescent="0.35">
      <c r="S2239" s="43"/>
      <c r="U2239" s="43"/>
    </row>
    <row r="2240" spans="19:21" x14ac:dyDescent="0.35">
      <c r="S2240" s="43"/>
      <c r="U2240" s="43"/>
    </row>
    <row r="2241" spans="19:21" x14ac:dyDescent="0.35">
      <c r="S2241" s="43"/>
      <c r="U2241" s="43"/>
    </row>
    <row r="2242" spans="19:21" x14ac:dyDescent="0.35">
      <c r="S2242" s="43"/>
      <c r="U2242" s="43"/>
    </row>
    <row r="2243" spans="19:21" x14ac:dyDescent="0.35">
      <c r="S2243" s="43"/>
      <c r="U2243" s="43"/>
    </row>
    <row r="2244" spans="19:21" x14ac:dyDescent="0.35">
      <c r="S2244" s="43"/>
      <c r="U2244" s="43"/>
    </row>
    <row r="2245" spans="19:21" x14ac:dyDescent="0.35">
      <c r="S2245" s="43"/>
      <c r="U2245" s="43"/>
    </row>
    <row r="2246" spans="19:21" x14ac:dyDescent="0.35">
      <c r="S2246" s="43"/>
      <c r="U2246" s="43"/>
    </row>
    <row r="2247" spans="19:21" x14ac:dyDescent="0.35">
      <c r="S2247" s="43"/>
      <c r="U2247" s="43"/>
    </row>
    <row r="2248" spans="19:21" x14ac:dyDescent="0.35">
      <c r="S2248" s="43"/>
      <c r="U2248" s="43"/>
    </row>
    <row r="2249" spans="19:21" x14ac:dyDescent="0.35">
      <c r="S2249" s="43"/>
      <c r="U2249" s="43"/>
    </row>
    <row r="2250" spans="19:21" x14ac:dyDescent="0.35">
      <c r="S2250" s="43"/>
      <c r="U2250" s="43"/>
    </row>
    <row r="2251" spans="19:21" x14ac:dyDescent="0.35">
      <c r="S2251" s="43"/>
      <c r="U2251" s="43"/>
    </row>
    <row r="2252" spans="19:21" x14ac:dyDescent="0.35">
      <c r="S2252" s="43"/>
      <c r="U2252" s="43"/>
    </row>
    <row r="2253" spans="19:21" x14ac:dyDescent="0.35">
      <c r="S2253" s="43"/>
      <c r="U2253" s="43"/>
    </row>
    <row r="2254" spans="19:21" x14ac:dyDescent="0.35">
      <c r="S2254" s="43"/>
      <c r="U2254" s="43"/>
    </row>
    <row r="2255" spans="19:21" x14ac:dyDescent="0.35">
      <c r="S2255" s="43"/>
      <c r="U2255" s="43"/>
    </row>
    <row r="2256" spans="19:21" x14ac:dyDescent="0.35">
      <c r="S2256" s="43"/>
      <c r="U2256" s="43"/>
    </row>
    <row r="2257" spans="19:21" x14ac:dyDescent="0.35">
      <c r="S2257" s="43"/>
      <c r="U2257" s="43"/>
    </row>
    <row r="2258" spans="19:21" x14ac:dyDescent="0.35">
      <c r="S2258" s="43"/>
      <c r="U2258" s="43"/>
    </row>
    <row r="2259" spans="19:21" x14ac:dyDescent="0.35">
      <c r="S2259" s="43"/>
      <c r="U2259" s="43"/>
    </row>
    <row r="2260" spans="19:21" x14ac:dyDescent="0.35">
      <c r="S2260" s="43"/>
      <c r="U2260" s="43"/>
    </row>
    <row r="2261" spans="19:21" x14ac:dyDescent="0.35">
      <c r="S2261" s="43"/>
      <c r="U2261" s="43"/>
    </row>
    <row r="2262" spans="19:21" x14ac:dyDescent="0.35">
      <c r="S2262" s="43"/>
      <c r="U2262" s="43"/>
    </row>
    <row r="2263" spans="19:21" x14ac:dyDescent="0.35">
      <c r="S2263" s="43"/>
      <c r="U2263" s="43"/>
    </row>
    <row r="2264" spans="19:21" x14ac:dyDescent="0.35">
      <c r="S2264" s="43"/>
      <c r="U2264" s="43"/>
    </row>
    <row r="2265" spans="19:21" x14ac:dyDescent="0.35">
      <c r="S2265" s="43"/>
      <c r="U2265" s="43"/>
    </row>
    <row r="2266" spans="19:21" x14ac:dyDescent="0.35">
      <c r="S2266" s="43"/>
      <c r="U2266" s="43"/>
    </row>
    <row r="2267" spans="19:21" x14ac:dyDescent="0.35">
      <c r="S2267" s="43"/>
      <c r="U2267" s="43"/>
    </row>
    <row r="2268" spans="19:21" x14ac:dyDescent="0.35">
      <c r="S2268" s="43"/>
      <c r="U2268" s="43"/>
    </row>
    <row r="2269" spans="19:21" x14ac:dyDescent="0.35">
      <c r="S2269" s="43"/>
      <c r="U2269" s="43"/>
    </row>
    <row r="2270" spans="19:21" x14ac:dyDescent="0.35">
      <c r="S2270" s="43"/>
      <c r="U2270" s="43"/>
    </row>
    <row r="2271" spans="19:21" x14ac:dyDescent="0.35">
      <c r="S2271" s="43"/>
      <c r="U2271" s="43"/>
    </row>
    <row r="2272" spans="19:21" x14ac:dyDescent="0.35">
      <c r="S2272" s="43"/>
      <c r="U2272" s="43"/>
    </row>
    <row r="2273" spans="19:21" x14ac:dyDescent="0.35">
      <c r="S2273" s="43"/>
      <c r="U2273" s="43"/>
    </row>
    <row r="2274" spans="19:21" x14ac:dyDescent="0.35">
      <c r="S2274" s="43"/>
      <c r="U2274" s="43"/>
    </row>
    <row r="2275" spans="19:21" x14ac:dyDescent="0.35">
      <c r="S2275" s="43"/>
      <c r="U2275" s="43"/>
    </row>
    <row r="2276" spans="19:21" x14ac:dyDescent="0.35">
      <c r="S2276" s="43"/>
      <c r="U2276" s="43"/>
    </row>
    <row r="2277" spans="19:21" x14ac:dyDescent="0.35">
      <c r="S2277" s="43"/>
      <c r="U2277" s="43"/>
    </row>
    <row r="2278" spans="19:21" x14ac:dyDescent="0.35">
      <c r="S2278" s="43"/>
      <c r="U2278" s="43"/>
    </row>
    <row r="2279" spans="19:21" x14ac:dyDescent="0.35">
      <c r="S2279" s="43"/>
      <c r="U2279" s="43"/>
    </row>
    <row r="2280" spans="19:21" x14ac:dyDescent="0.35">
      <c r="S2280" s="43"/>
      <c r="U2280" s="43"/>
    </row>
    <row r="2281" spans="19:21" x14ac:dyDescent="0.35">
      <c r="S2281" s="43"/>
      <c r="U2281" s="43"/>
    </row>
    <row r="2282" spans="19:21" x14ac:dyDescent="0.35">
      <c r="S2282" s="43"/>
      <c r="U2282" s="43"/>
    </row>
    <row r="2283" spans="19:21" x14ac:dyDescent="0.35">
      <c r="S2283" s="43"/>
      <c r="U2283" s="43"/>
    </row>
    <row r="2284" spans="19:21" x14ac:dyDescent="0.35">
      <c r="S2284" s="43"/>
      <c r="U2284" s="43"/>
    </row>
    <row r="2285" spans="19:21" x14ac:dyDescent="0.35">
      <c r="S2285" s="43"/>
      <c r="U2285" s="43"/>
    </row>
    <row r="2286" spans="19:21" x14ac:dyDescent="0.35">
      <c r="S2286" s="43"/>
      <c r="U2286" s="43"/>
    </row>
    <row r="2287" spans="19:21" x14ac:dyDescent="0.35">
      <c r="S2287" s="43"/>
      <c r="U2287" s="43"/>
    </row>
    <row r="2288" spans="19:21" x14ac:dyDescent="0.35">
      <c r="S2288" s="43"/>
      <c r="U2288" s="43"/>
    </row>
    <row r="2289" spans="19:21" x14ac:dyDescent="0.35">
      <c r="S2289" s="43"/>
      <c r="U2289" s="43"/>
    </row>
    <row r="2290" spans="19:21" x14ac:dyDescent="0.35">
      <c r="S2290" s="43"/>
      <c r="U2290" s="43"/>
    </row>
    <row r="2291" spans="19:21" x14ac:dyDescent="0.35">
      <c r="S2291" s="43"/>
      <c r="U2291" s="43"/>
    </row>
    <row r="2292" spans="19:21" x14ac:dyDescent="0.35">
      <c r="S2292" s="43"/>
      <c r="U2292" s="43"/>
    </row>
    <row r="2293" spans="19:21" x14ac:dyDescent="0.35">
      <c r="S2293" s="43"/>
      <c r="U2293" s="43"/>
    </row>
    <row r="2294" spans="19:21" x14ac:dyDescent="0.35">
      <c r="S2294" s="43"/>
      <c r="U2294" s="43"/>
    </row>
    <row r="2295" spans="19:21" x14ac:dyDescent="0.35">
      <c r="S2295" s="43"/>
      <c r="U2295" s="43"/>
    </row>
    <row r="2296" spans="19:21" x14ac:dyDescent="0.35">
      <c r="S2296" s="43"/>
      <c r="U2296" s="43"/>
    </row>
    <row r="2297" spans="19:21" x14ac:dyDescent="0.35">
      <c r="S2297" s="43"/>
      <c r="U2297" s="43"/>
    </row>
    <row r="2298" spans="19:21" x14ac:dyDescent="0.35">
      <c r="S2298" s="43"/>
      <c r="U2298" s="43"/>
    </row>
    <row r="2299" spans="19:21" x14ac:dyDescent="0.35">
      <c r="S2299" s="43"/>
      <c r="U2299" s="43"/>
    </row>
    <row r="2300" spans="19:21" x14ac:dyDescent="0.35">
      <c r="S2300" s="43"/>
      <c r="U2300" s="43"/>
    </row>
    <row r="2301" spans="19:21" x14ac:dyDescent="0.35">
      <c r="S2301" s="43"/>
      <c r="U2301" s="43"/>
    </row>
    <row r="2302" spans="19:21" x14ac:dyDescent="0.35">
      <c r="S2302" s="43"/>
      <c r="U2302" s="43"/>
    </row>
    <row r="2303" spans="19:21" x14ac:dyDescent="0.35">
      <c r="S2303" s="43"/>
      <c r="U2303" s="43"/>
    </row>
    <row r="2304" spans="19:21" x14ac:dyDescent="0.35">
      <c r="S2304" s="43"/>
      <c r="U2304" s="43"/>
    </row>
    <row r="2305" spans="19:21" x14ac:dyDescent="0.35">
      <c r="S2305" s="43"/>
      <c r="U2305" s="43"/>
    </row>
    <row r="2306" spans="19:21" x14ac:dyDescent="0.35">
      <c r="S2306" s="43"/>
      <c r="U2306" s="43"/>
    </row>
    <row r="2307" spans="19:21" x14ac:dyDescent="0.35">
      <c r="S2307" s="43"/>
      <c r="U2307" s="43"/>
    </row>
    <row r="2308" spans="19:21" x14ac:dyDescent="0.35">
      <c r="S2308" s="43"/>
      <c r="U2308" s="43"/>
    </row>
    <row r="2309" spans="19:21" x14ac:dyDescent="0.35">
      <c r="S2309" s="43"/>
      <c r="U2309" s="43"/>
    </row>
    <row r="2310" spans="19:21" x14ac:dyDescent="0.35">
      <c r="S2310" s="43"/>
      <c r="U2310" s="43"/>
    </row>
    <row r="2311" spans="19:21" x14ac:dyDescent="0.35">
      <c r="S2311" s="43"/>
      <c r="U2311" s="43"/>
    </row>
    <row r="2312" spans="19:21" x14ac:dyDescent="0.35">
      <c r="S2312" s="43"/>
      <c r="U2312" s="43"/>
    </row>
    <row r="2313" spans="19:21" x14ac:dyDescent="0.35">
      <c r="S2313" s="43"/>
      <c r="U2313" s="43"/>
    </row>
    <row r="2314" spans="19:21" x14ac:dyDescent="0.35">
      <c r="S2314" s="43"/>
      <c r="U2314" s="43"/>
    </row>
    <row r="2315" spans="19:21" x14ac:dyDescent="0.35">
      <c r="S2315" s="43"/>
      <c r="U2315" s="43"/>
    </row>
    <row r="2316" spans="19:21" x14ac:dyDescent="0.35">
      <c r="S2316" s="43"/>
      <c r="U2316" s="43"/>
    </row>
    <row r="2317" spans="19:21" x14ac:dyDescent="0.35">
      <c r="S2317" s="43"/>
      <c r="U2317" s="43"/>
    </row>
    <row r="2318" spans="19:21" x14ac:dyDescent="0.35">
      <c r="S2318" s="43"/>
      <c r="U2318" s="43"/>
    </row>
    <row r="2319" spans="19:21" x14ac:dyDescent="0.35">
      <c r="S2319" s="43"/>
      <c r="U2319" s="43"/>
    </row>
    <row r="2320" spans="19:21" x14ac:dyDescent="0.35">
      <c r="S2320" s="43"/>
      <c r="U2320" s="43"/>
    </row>
    <row r="2321" spans="19:21" x14ac:dyDescent="0.35">
      <c r="S2321" s="43"/>
      <c r="U2321" s="43"/>
    </row>
    <row r="2322" spans="19:21" x14ac:dyDescent="0.35">
      <c r="S2322" s="43"/>
      <c r="U2322" s="43"/>
    </row>
    <row r="2323" spans="19:21" x14ac:dyDescent="0.35">
      <c r="S2323" s="43"/>
      <c r="U2323" s="43"/>
    </row>
    <row r="2324" spans="19:21" x14ac:dyDescent="0.35">
      <c r="S2324" s="43"/>
      <c r="U2324" s="43"/>
    </row>
    <row r="2325" spans="19:21" x14ac:dyDescent="0.35">
      <c r="S2325" s="43"/>
      <c r="U2325" s="43"/>
    </row>
    <row r="2326" spans="19:21" x14ac:dyDescent="0.35">
      <c r="S2326" s="43"/>
      <c r="U2326" s="43"/>
    </row>
    <row r="2327" spans="19:21" x14ac:dyDescent="0.35">
      <c r="S2327" s="43"/>
      <c r="U2327" s="43"/>
    </row>
    <row r="2328" spans="19:21" x14ac:dyDescent="0.35">
      <c r="S2328" s="43"/>
      <c r="U2328" s="43"/>
    </row>
    <row r="2329" spans="19:21" x14ac:dyDescent="0.35">
      <c r="S2329" s="43"/>
      <c r="U2329" s="43"/>
    </row>
    <row r="2330" spans="19:21" x14ac:dyDescent="0.35">
      <c r="S2330" s="43"/>
      <c r="U2330" s="43"/>
    </row>
    <row r="2331" spans="19:21" x14ac:dyDescent="0.35">
      <c r="S2331" s="43"/>
      <c r="U2331" s="43"/>
    </row>
    <row r="2332" spans="19:21" x14ac:dyDescent="0.35">
      <c r="S2332" s="43"/>
      <c r="U2332" s="43"/>
    </row>
    <row r="2333" spans="19:21" x14ac:dyDescent="0.35">
      <c r="S2333" s="43"/>
      <c r="U2333" s="43"/>
    </row>
    <row r="2334" spans="19:21" x14ac:dyDescent="0.35">
      <c r="S2334" s="43"/>
      <c r="U2334" s="43"/>
    </row>
    <row r="2335" spans="19:21" x14ac:dyDescent="0.35">
      <c r="S2335" s="43"/>
      <c r="U2335" s="43"/>
    </row>
    <row r="2336" spans="19:21" x14ac:dyDescent="0.35">
      <c r="S2336" s="43"/>
      <c r="U2336" s="43"/>
    </row>
    <row r="2337" spans="19:21" x14ac:dyDescent="0.35">
      <c r="S2337" s="43"/>
      <c r="U2337" s="43"/>
    </row>
    <row r="2338" spans="19:21" x14ac:dyDescent="0.35">
      <c r="S2338" s="43"/>
      <c r="U2338" s="43"/>
    </row>
    <row r="2339" spans="19:21" x14ac:dyDescent="0.35">
      <c r="S2339" s="43"/>
      <c r="U2339" s="43"/>
    </row>
    <row r="2340" spans="19:21" x14ac:dyDescent="0.35">
      <c r="S2340" s="43"/>
      <c r="U2340" s="43"/>
    </row>
    <row r="2341" spans="19:21" x14ac:dyDescent="0.35">
      <c r="S2341" s="43"/>
      <c r="U2341" s="43"/>
    </row>
    <row r="2342" spans="19:21" x14ac:dyDescent="0.35">
      <c r="S2342" s="43"/>
      <c r="U2342" s="43"/>
    </row>
    <row r="2343" spans="19:21" x14ac:dyDescent="0.35">
      <c r="S2343" s="43"/>
      <c r="U2343" s="43"/>
    </row>
    <row r="2344" spans="19:21" x14ac:dyDescent="0.35">
      <c r="S2344" s="43"/>
      <c r="U2344" s="43"/>
    </row>
    <row r="2345" spans="19:21" x14ac:dyDescent="0.35">
      <c r="S2345" s="43"/>
      <c r="U2345" s="43"/>
    </row>
    <row r="2346" spans="19:21" x14ac:dyDescent="0.35">
      <c r="S2346" s="43"/>
      <c r="U2346" s="43"/>
    </row>
    <row r="2347" spans="19:21" x14ac:dyDescent="0.35">
      <c r="S2347" s="43"/>
      <c r="U2347" s="43"/>
    </row>
    <row r="2348" spans="19:21" x14ac:dyDescent="0.35">
      <c r="S2348" s="43"/>
      <c r="U2348" s="43"/>
    </row>
    <row r="2349" spans="19:21" x14ac:dyDescent="0.35">
      <c r="S2349" s="43"/>
      <c r="U2349" s="43"/>
    </row>
    <row r="2350" spans="19:21" x14ac:dyDescent="0.35">
      <c r="S2350" s="43"/>
      <c r="U2350" s="43"/>
    </row>
    <row r="2351" spans="19:21" x14ac:dyDescent="0.35">
      <c r="S2351" s="43"/>
      <c r="U2351" s="43"/>
    </row>
    <row r="2352" spans="19:21" x14ac:dyDescent="0.35">
      <c r="S2352" s="43"/>
      <c r="U2352" s="43"/>
    </row>
    <row r="2353" spans="19:21" x14ac:dyDescent="0.35">
      <c r="S2353" s="43"/>
      <c r="U2353" s="43"/>
    </row>
    <row r="2354" spans="19:21" x14ac:dyDescent="0.35">
      <c r="S2354" s="43"/>
      <c r="U2354" s="43"/>
    </row>
    <row r="2355" spans="19:21" x14ac:dyDescent="0.35">
      <c r="S2355" s="43"/>
      <c r="U2355" s="43"/>
    </row>
    <row r="2356" spans="19:21" x14ac:dyDescent="0.35">
      <c r="S2356" s="43"/>
      <c r="U2356" s="43"/>
    </row>
    <row r="2357" spans="19:21" x14ac:dyDescent="0.35">
      <c r="S2357" s="43"/>
      <c r="U2357" s="43"/>
    </row>
    <row r="2358" spans="19:21" x14ac:dyDescent="0.35">
      <c r="S2358" s="43"/>
      <c r="U2358" s="43"/>
    </row>
    <row r="2359" spans="19:21" x14ac:dyDescent="0.35">
      <c r="S2359" s="43"/>
      <c r="U2359" s="43"/>
    </row>
    <row r="2360" spans="19:21" x14ac:dyDescent="0.35">
      <c r="S2360" s="43"/>
      <c r="U2360" s="43"/>
    </row>
    <row r="2361" spans="19:21" x14ac:dyDescent="0.35">
      <c r="S2361" s="43"/>
      <c r="U2361" s="43"/>
    </row>
    <row r="2362" spans="19:21" x14ac:dyDescent="0.35">
      <c r="S2362" s="43"/>
      <c r="U2362" s="43"/>
    </row>
    <row r="2363" spans="19:21" x14ac:dyDescent="0.35">
      <c r="S2363" s="43"/>
      <c r="U2363" s="43"/>
    </row>
    <row r="2364" spans="19:21" x14ac:dyDescent="0.35">
      <c r="S2364" s="43"/>
      <c r="U2364" s="43"/>
    </row>
    <row r="2365" spans="19:21" x14ac:dyDescent="0.35">
      <c r="S2365" s="43"/>
      <c r="U2365" s="43"/>
    </row>
    <row r="2366" spans="19:21" x14ac:dyDescent="0.35">
      <c r="S2366" s="43"/>
      <c r="U2366" s="43"/>
    </row>
    <row r="2367" spans="19:21" x14ac:dyDescent="0.35">
      <c r="S2367" s="43"/>
      <c r="U2367" s="43"/>
    </row>
    <row r="2368" spans="19:21" x14ac:dyDescent="0.35">
      <c r="S2368" s="43"/>
      <c r="U2368" s="43"/>
    </row>
    <row r="2369" spans="19:21" x14ac:dyDescent="0.35">
      <c r="S2369" s="43"/>
      <c r="U2369" s="43"/>
    </row>
    <row r="2370" spans="19:21" x14ac:dyDescent="0.35">
      <c r="S2370" s="43"/>
      <c r="U2370" s="43"/>
    </row>
    <row r="2371" spans="19:21" x14ac:dyDescent="0.35">
      <c r="S2371" s="43"/>
      <c r="U2371" s="43"/>
    </row>
    <row r="2372" spans="19:21" x14ac:dyDescent="0.35">
      <c r="S2372" s="43"/>
      <c r="U2372" s="43"/>
    </row>
    <row r="2373" spans="19:21" x14ac:dyDescent="0.35">
      <c r="S2373" s="43"/>
      <c r="U2373" s="43"/>
    </row>
    <row r="2374" spans="19:21" x14ac:dyDescent="0.35">
      <c r="S2374" s="43"/>
      <c r="U2374" s="43"/>
    </row>
    <row r="2375" spans="19:21" x14ac:dyDescent="0.35">
      <c r="S2375" s="43"/>
      <c r="U2375" s="43"/>
    </row>
    <row r="2376" spans="19:21" x14ac:dyDescent="0.35">
      <c r="S2376" s="43"/>
      <c r="U2376" s="43"/>
    </row>
    <row r="2377" spans="19:21" x14ac:dyDescent="0.35">
      <c r="S2377" s="43"/>
      <c r="U2377" s="43"/>
    </row>
    <row r="2378" spans="19:21" x14ac:dyDescent="0.35">
      <c r="S2378" s="43"/>
      <c r="U2378" s="43"/>
    </row>
    <row r="2379" spans="19:21" x14ac:dyDescent="0.35">
      <c r="S2379" s="43"/>
      <c r="U2379" s="43"/>
    </row>
    <row r="2380" spans="19:21" x14ac:dyDescent="0.35">
      <c r="S2380" s="43"/>
      <c r="U2380" s="43"/>
    </row>
    <row r="2381" spans="19:21" x14ac:dyDescent="0.35">
      <c r="S2381" s="43"/>
      <c r="U2381" s="43"/>
    </row>
    <row r="2382" spans="19:21" x14ac:dyDescent="0.35">
      <c r="S2382" s="43"/>
      <c r="U2382" s="43"/>
    </row>
    <row r="2383" spans="19:21" x14ac:dyDescent="0.35">
      <c r="S2383" s="43"/>
      <c r="U2383" s="43"/>
    </row>
    <row r="2384" spans="19:21" x14ac:dyDescent="0.35">
      <c r="S2384" s="43"/>
      <c r="U2384" s="43"/>
    </row>
    <row r="2385" spans="19:21" x14ac:dyDescent="0.35">
      <c r="S2385" s="43"/>
      <c r="U2385" s="43"/>
    </row>
    <row r="2386" spans="19:21" x14ac:dyDescent="0.35">
      <c r="S2386" s="43"/>
      <c r="U2386" s="43"/>
    </row>
    <row r="2387" spans="19:21" x14ac:dyDescent="0.35">
      <c r="S2387" s="43"/>
      <c r="U2387" s="43"/>
    </row>
    <row r="2388" spans="19:21" x14ac:dyDescent="0.35">
      <c r="S2388" s="43"/>
      <c r="U2388" s="43"/>
    </row>
    <row r="2389" spans="19:21" x14ac:dyDescent="0.35">
      <c r="S2389" s="43"/>
      <c r="U2389" s="43"/>
    </row>
    <row r="2390" spans="19:21" x14ac:dyDescent="0.35">
      <c r="S2390" s="43"/>
      <c r="U2390" s="43"/>
    </row>
    <row r="2391" spans="19:21" x14ac:dyDescent="0.35">
      <c r="S2391" s="43"/>
      <c r="U2391" s="43"/>
    </row>
    <row r="2392" spans="19:21" x14ac:dyDescent="0.35">
      <c r="S2392" s="43"/>
      <c r="U2392" s="43"/>
    </row>
    <row r="2393" spans="19:21" x14ac:dyDescent="0.35">
      <c r="S2393" s="43"/>
      <c r="U2393" s="43"/>
    </row>
    <row r="2394" spans="19:21" x14ac:dyDescent="0.35">
      <c r="S2394" s="43"/>
      <c r="U2394" s="43"/>
    </row>
    <row r="2395" spans="19:21" x14ac:dyDescent="0.35">
      <c r="S2395" s="43"/>
      <c r="U2395" s="43"/>
    </row>
    <row r="2396" spans="19:21" x14ac:dyDescent="0.35">
      <c r="S2396" s="43"/>
      <c r="U2396" s="43"/>
    </row>
    <row r="2397" spans="19:21" x14ac:dyDescent="0.35">
      <c r="S2397" s="43"/>
      <c r="U2397" s="43"/>
    </row>
    <row r="2398" spans="19:21" x14ac:dyDescent="0.35">
      <c r="S2398" s="43"/>
      <c r="U2398" s="43"/>
    </row>
    <row r="2399" spans="19:21" x14ac:dyDescent="0.35">
      <c r="S2399" s="43"/>
      <c r="U2399" s="43"/>
    </row>
    <row r="2400" spans="19:21" x14ac:dyDescent="0.35">
      <c r="S2400" s="43"/>
      <c r="U2400" s="43"/>
    </row>
    <row r="2401" spans="19:21" x14ac:dyDescent="0.35">
      <c r="S2401" s="43"/>
      <c r="U2401" s="43"/>
    </row>
    <row r="2402" spans="19:21" x14ac:dyDescent="0.35">
      <c r="S2402" s="43"/>
      <c r="U2402" s="43"/>
    </row>
    <row r="2403" spans="19:21" x14ac:dyDescent="0.35">
      <c r="S2403" s="43"/>
      <c r="U2403" s="43"/>
    </row>
    <row r="2404" spans="19:21" x14ac:dyDescent="0.35">
      <c r="S2404" s="43"/>
      <c r="U2404" s="43"/>
    </row>
    <row r="2405" spans="19:21" x14ac:dyDescent="0.35">
      <c r="S2405" s="43"/>
      <c r="U2405" s="43"/>
    </row>
    <row r="2406" spans="19:21" x14ac:dyDescent="0.35">
      <c r="S2406" s="43"/>
      <c r="U2406" s="43"/>
    </row>
    <row r="2407" spans="19:21" x14ac:dyDescent="0.35">
      <c r="S2407" s="43"/>
      <c r="U2407" s="43"/>
    </row>
    <row r="2408" spans="19:21" x14ac:dyDescent="0.35">
      <c r="S2408" s="43"/>
      <c r="U2408" s="43"/>
    </row>
    <row r="2409" spans="19:21" x14ac:dyDescent="0.35">
      <c r="S2409" s="43"/>
      <c r="U2409" s="43"/>
    </row>
    <row r="2410" spans="19:21" x14ac:dyDescent="0.35">
      <c r="S2410" s="43"/>
      <c r="U2410" s="43"/>
    </row>
    <row r="2411" spans="19:21" x14ac:dyDescent="0.35">
      <c r="S2411" s="43"/>
      <c r="U2411" s="43"/>
    </row>
    <row r="2412" spans="19:21" x14ac:dyDescent="0.35">
      <c r="S2412" s="43"/>
      <c r="U2412" s="43"/>
    </row>
    <row r="2413" spans="19:21" x14ac:dyDescent="0.35">
      <c r="S2413" s="43"/>
      <c r="U2413" s="43"/>
    </row>
    <row r="2414" spans="19:21" x14ac:dyDescent="0.35">
      <c r="S2414" s="43"/>
      <c r="U2414" s="43"/>
    </row>
    <row r="2415" spans="19:21" x14ac:dyDescent="0.35">
      <c r="S2415" s="43"/>
      <c r="U2415" s="43"/>
    </row>
    <row r="2416" spans="19:21" x14ac:dyDescent="0.35">
      <c r="S2416" s="43"/>
      <c r="U2416" s="43"/>
    </row>
    <row r="2417" spans="19:21" x14ac:dyDescent="0.35">
      <c r="S2417" s="43"/>
      <c r="U2417" s="43"/>
    </row>
    <row r="2418" spans="19:21" x14ac:dyDescent="0.35">
      <c r="S2418" s="43"/>
      <c r="U2418" s="43"/>
    </row>
    <row r="2419" spans="19:21" x14ac:dyDescent="0.35">
      <c r="S2419" s="43"/>
      <c r="U2419" s="43"/>
    </row>
    <row r="2420" spans="19:21" x14ac:dyDescent="0.35">
      <c r="S2420" s="43"/>
      <c r="U2420" s="43"/>
    </row>
    <row r="2421" spans="19:21" x14ac:dyDescent="0.35">
      <c r="S2421" s="43"/>
      <c r="U2421" s="43"/>
    </row>
    <row r="2422" spans="19:21" x14ac:dyDescent="0.35">
      <c r="S2422" s="43"/>
      <c r="U2422" s="43"/>
    </row>
    <row r="2423" spans="19:21" x14ac:dyDescent="0.35">
      <c r="S2423" s="43"/>
      <c r="U2423" s="43"/>
    </row>
    <row r="2424" spans="19:21" x14ac:dyDescent="0.35">
      <c r="S2424" s="43"/>
      <c r="U2424" s="43"/>
    </row>
    <row r="2425" spans="19:21" x14ac:dyDescent="0.35">
      <c r="S2425" s="43"/>
      <c r="U2425" s="43"/>
    </row>
    <row r="2426" spans="19:21" x14ac:dyDescent="0.35">
      <c r="S2426" s="43"/>
      <c r="U2426" s="43"/>
    </row>
    <row r="2427" spans="19:21" x14ac:dyDescent="0.35">
      <c r="S2427" s="43"/>
      <c r="U2427" s="43"/>
    </row>
    <row r="2428" spans="19:21" x14ac:dyDescent="0.35">
      <c r="S2428" s="43"/>
      <c r="U2428" s="43"/>
    </row>
    <row r="2429" spans="19:21" x14ac:dyDescent="0.35">
      <c r="S2429" s="43"/>
      <c r="U2429" s="43"/>
    </row>
    <row r="2430" spans="19:21" x14ac:dyDescent="0.35">
      <c r="S2430" s="43"/>
      <c r="U2430" s="43"/>
    </row>
    <row r="2431" spans="19:21" x14ac:dyDescent="0.35">
      <c r="S2431" s="43"/>
      <c r="U2431" s="43"/>
    </row>
    <row r="2432" spans="19:21" x14ac:dyDescent="0.35">
      <c r="S2432" s="43"/>
      <c r="U2432" s="43"/>
    </row>
    <row r="2433" spans="19:21" x14ac:dyDescent="0.35">
      <c r="S2433" s="43"/>
      <c r="U2433" s="43"/>
    </row>
    <row r="2434" spans="19:21" x14ac:dyDescent="0.35">
      <c r="S2434" s="43"/>
      <c r="U2434" s="43"/>
    </row>
    <row r="2435" spans="19:21" x14ac:dyDescent="0.35">
      <c r="S2435" s="43"/>
      <c r="U2435" s="43"/>
    </row>
    <row r="2436" spans="19:21" x14ac:dyDescent="0.35">
      <c r="S2436" s="43"/>
      <c r="U2436" s="43"/>
    </row>
    <row r="2437" spans="19:21" x14ac:dyDescent="0.35">
      <c r="S2437" s="43"/>
      <c r="U2437" s="43"/>
    </row>
    <row r="2438" spans="19:21" x14ac:dyDescent="0.35">
      <c r="S2438" s="43"/>
      <c r="U2438" s="43"/>
    </row>
    <row r="2439" spans="19:21" x14ac:dyDescent="0.35">
      <c r="S2439" s="43"/>
      <c r="U2439" s="43"/>
    </row>
    <row r="2440" spans="19:21" x14ac:dyDescent="0.35">
      <c r="S2440" s="43"/>
      <c r="U2440" s="43"/>
    </row>
    <row r="2441" spans="19:21" x14ac:dyDescent="0.35">
      <c r="S2441" s="43"/>
      <c r="U2441" s="43"/>
    </row>
    <row r="2442" spans="19:21" x14ac:dyDescent="0.35">
      <c r="S2442" s="43"/>
      <c r="U2442" s="43"/>
    </row>
    <row r="2443" spans="19:21" x14ac:dyDescent="0.35">
      <c r="S2443" s="43"/>
      <c r="U2443" s="43"/>
    </row>
    <row r="2444" spans="19:21" x14ac:dyDescent="0.35">
      <c r="S2444" s="43"/>
      <c r="U2444" s="43"/>
    </row>
    <row r="2445" spans="19:21" x14ac:dyDescent="0.35">
      <c r="S2445" s="43"/>
      <c r="U2445" s="43"/>
    </row>
    <row r="2446" spans="19:21" x14ac:dyDescent="0.35">
      <c r="S2446" s="43"/>
      <c r="U2446" s="43"/>
    </row>
    <row r="2447" spans="19:21" x14ac:dyDescent="0.35">
      <c r="S2447" s="43"/>
      <c r="U2447" s="43"/>
    </row>
    <row r="2448" spans="19:21" x14ac:dyDescent="0.35">
      <c r="S2448" s="43"/>
      <c r="U2448" s="43"/>
    </row>
    <row r="2449" spans="19:21" x14ac:dyDescent="0.35">
      <c r="S2449" s="43"/>
      <c r="U2449" s="43"/>
    </row>
    <row r="2450" spans="19:21" x14ac:dyDescent="0.35">
      <c r="S2450" s="43"/>
      <c r="U2450" s="43"/>
    </row>
    <row r="2451" spans="19:21" x14ac:dyDescent="0.35">
      <c r="S2451" s="43"/>
      <c r="U2451" s="43"/>
    </row>
    <row r="2452" spans="19:21" x14ac:dyDescent="0.35">
      <c r="S2452" s="43"/>
      <c r="U2452" s="43"/>
    </row>
    <row r="2453" spans="19:21" x14ac:dyDescent="0.35">
      <c r="S2453" s="43"/>
      <c r="U2453" s="43"/>
    </row>
    <row r="2454" spans="19:21" x14ac:dyDescent="0.35">
      <c r="S2454" s="43"/>
      <c r="U2454" s="43"/>
    </row>
    <row r="2455" spans="19:21" x14ac:dyDescent="0.35">
      <c r="S2455" s="43"/>
      <c r="U2455" s="43"/>
    </row>
    <row r="2456" spans="19:21" x14ac:dyDescent="0.35">
      <c r="S2456" s="43"/>
      <c r="U2456" s="43"/>
    </row>
    <row r="2457" spans="19:21" x14ac:dyDescent="0.35">
      <c r="S2457" s="43"/>
      <c r="U2457" s="43"/>
    </row>
    <row r="2458" spans="19:21" x14ac:dyDescent="0.35">
      <c r="S2458" s="43"/>
      <c r="U2458" s="43"/>
    </row>
    <row r="2459" spans="19:21" x14ac:dyDescent="0.35">
      <c r="S2459" s="43"/>
      <c r="U2459" s="43"/>
    </row>
    <row r="2460" spans="19:21" x14ac:dyDescent="0.35">
      <c r="S2460" s="43"/>
      <c r="U2460" s="43"/>
    </row>
    <row r="2461" spans="19:21" x14ac:dyDescent="0.35">
      <c r="S2461" s="43"/>
      <c r="U2461" s="43"/>
    </row>
    <row r="2462" spans="19:21" x14ac:dyDescent="0.35">
      <c r="S2462" s="43"/>
      <c r="U2462" s="43"/>
    </row>
    <row r="2463" spans="19:21" x14ac:dyDescent="0.35">
      <c r="S2463" s="43"/>
      <c r="U2463" s="43"/>
    </row>
    <row r="2464" spans="19:21" x14ac:dyDescent="0.35">
      <c r="S2464" s="43"/>
      <c r="U2464" s="43"/>
    </row>
    <row r="2465" spans="19:21" x14ac:dyDescent="0.35">
      <c r="S2465" s="43"/>
      <c r="U2465" s="43"/>
    </row>
    <row r="2466" spans="19:21" x14ac:dyDescent="0.35">
      <c r="S2466" s="43"/>
      <c r="U2466" s="43"/>
    </row>
    <row r="2467" spans="19:21" x14ac:dyDescent="0.35">
      <c r="S2467" s="43"/>
      <c r="U2467" s="43"/>
    </row>
    <row r="2468" spans="19:21" x14ac:dyDescent="0.35">
      <c r="S2468" s="43"/>
      <c r="U2468" s="43"/>
    </row>
    <row r="2469" spans="19:21" x14ac:dyDescent="0.35">
      <c r="S2469" s="43"/>
      <c r="U2469" s="43"/>
    </row>
    <row r="2470" spans="19:21" x14ac:dyDescent="0.35">
      <c r="S2470" s="43"/>
      <c r="U2470" s="43"/>
    </row>
    <row r="2471" spans="19:21" x14ac:dyDescent="0.35">
      <c r="S2471" s="43"/>
      <c r="U2471" s="43"/>
    </row>
    <row r="2472" spans="19:21" x14ac:dyDescent="0.35">
      <c r="S2472" s="43"/>
      <c r="U2472" s="43"/>
    </row>
    <row r="2473" spans="19:21" x14ac:dyDescent="0.35">
      <c r="S2473" s="43"/>
      <c r="U2473" s="43"/>
    </row>
    <row r="2474" spans="19:21" x14ac:dyDescent="0.35">
      <c r="S2474" s="43"/>
      <c r="U2474" s="43"/>
    </row>
    <row r="2475" spans="19:21" x14ac:dyDescent="0.35">
      <c r="S2475" s="43"/>
      <c r="U2475" s="43"/>
    </row>
    <row r="2476" spans="19:21" x14ac:dyDescent="0.35">
      <c r="S2476" s="43"/>
      <c r="U2476" s="43"/>
    </row>
    <row r="2477" spans="19:21" x14ac:dyDescent="0.35">
      <c r="S2477" s="43"/>
      <c r="U2477" s="43"/>
    </row>
    <row r="2478" spans="19:21" x14ac:dyDescent="0.35">
      <c r="S2478" s="43"/>
      <c r="U2478" s="43"/>
    </row>
    <row r="2479" spans="19:21" x14ac:dyDescent="0.35">
      <c r="S2479" s="43"/>
      <c r="U2479" s="43"/>
    </row>
    <row r="2480" spans="19:21" x14ac:dyDescent="0.35">
      <c r="S2480" s="43"/>
      <c r="U2480" s="43"/>
    </row>
    <row r="2481" spans="19:21" x14ac:dyDescent="0.35">
      <c r="S2481" s="43"/>
      <c r="U2481" s="43"/>
    </row>
    <row r="2482" spans="19:21" x14ac:dyDescent="0.35">
      <c r="S2482" s="43"/>
      <c r="U2482" s="43"/>
    </row>
    <row r="2483" spans="19:21" x14ac:dyDescent="0.35">
      <c r="S2483" s="43"/>
      <c r="U2483" s="43"/>
    </row>
    <row r="2484" spans="19:21" x14ac:dyDescent="0.35">
      <c r="S2484" s="43"/>
      <c r="U2484" s="43"/>
    </row>
    <row r="2485" spans="19:21" x14ac:dyDescent="0.35">
      <c r="S2485" s="43"/>
      <c r="U2485" s="43"/>
    </row>
    <row r="2486" spans="19:21" x14ac:dyDescent="0.35">
      <c r="S2486" s="43"/>
      <c r="U2486" s="43"/>
    </row>
    <row r="2487" spans="19:21" x14ac:dyDescent="0.35">
      <c r="S2487" s="43"/>
      <c r="U2487" s="43"/>
    </row>
    <row r="2488" spans="19:21" x14ac:dyDescent="0.35">
      <c r="S2488" s="43"/>
      <c r="U2488" s="43"/>
    </row>
    <row r="2489" spans="19:21" x14ac:dyDescent="0.35">
      <c r="S2489" s="43"/>
      <c r="U2489" s="43"/>
    </row>
    <row r="2490" spans="19:21" x14ac:dyDescent="0.35">
      <c r="S2490" s="43"/>
      <c r="U2490" s="43"/>
    </row>
    <row r="2491" spans="19:21" x14ac:dyDescent="0.35">
      <c r="S2491" s="43"/>
      <c r="U2491" s="43"/>
    </row>
    <row r="2492" spans="19:21" x14ac:dyDescent="0.35">
      <c r="S2492" s="43"/>
      <c r="U2492" s="43"/>
    </row>
    <row r="2493" spans="19:21" x14ac:dyDescent="0.35">
      <c r="S2493" s="43"/>
      <c r="U2493" s="43"/>
    </row>
    <row r="2494" spans="19:21" x14ac:dyDescent="0.35">
      <c r="S2494" s="43"/>
      <c r="U2494" s="43"/>
    </row>
    <row r="2495" spans="19:21" x14ac:dyDescent="0.35">
      <c r="S2495" s="43"/>
      <c r="U2495" s="43"/>
    </row>
    <row r="2496" spans="19:21" x14ac:dyDescent="0.35">
      <c r="S2496" s="43"/>
      <c r="U2496" s="43"/>
    </row>
    <row r="2497" spans="19:21" x14ac:dyDescent="0.35">
      <c r="S2497" s="43"/>
      <c r="U2497" s="43"/>
    </row>
    <row r="2498" spans="19:21" x14ac:dyDescent="0.35">
      <c r="S2498" s="43"/>
      <c r="U2498" s="43"/>
    </row>
    <row r="2499" spans="19:21" x14ac:dyDescent="0.35">
      <c r="S2499" s="43"/>
      <c r="U2499" s="43"/>
    </row>
    <row r="2500" spans="19:21" x14ac:dyDescent="0.35">
      <c r="S2500" s="43"/>
      <c r="U2500" s="43"/>
    </row>
    <row r="2501" spans="19:21" x14ac:dyDescent="0.35">
      <c r="S2501" s="43"/>
      <c r="U2501" s="43"/>
    </row>
    <row r="2502" spans="19:21" x14ac:dyDescent="0.35">
      <c r="S2502" s="43"/>
      <c r="U2502" s="43"/>
    </row>
    <row r="2503" spans="19:21" x14ac:dyDescent="0.35">
      <c r="S2503" s="43"/>
      <c r="U2503" s="43"/>
    </row>
    <row r="2504" spans="19:21" x14ac:dyDescent="0.35">
      <c r="S2504" s="43"/>
      <c r="U2504" s="43"/>
    </row>
    <row r="2505" spans="19:21" x14ac:dyDescent="0.35">
      <c r="S2505" s="43"/>
      <c r="U2505" s="43"/>
    </row>
    <row r="2506" spans="19:21" x14ac:dyDescent="0.35">
      <c r="S2506" s="43"/>
      <c r="U2506" s="43"/>
    </row>
    <row r="2507" spans="19:21" x14ac:dyDescent="0.35">
      <c r="S2507" s="43"/>
      <c r="U2507" s="43"/>
    </row>
    <row r="2508" spans="19:21" x14ac:dyDescent="0.35">
      <c r="S2508" s="43"/>
      <c r="U2508" s="43"/>
    </row>
    <row r="2509" spans="19:21" x14ac:dyDescent="0.35">
      <c r="S2509" s="43"/>
      <c r="U2509" s="43"/>
    </row>
    <row r="2510" spans="19:21" x14ac:dyDescent="0.35">
      <c r="S2510" s="43"/>
      <c r="U2510" s="43"/>
    </row>
    <row r="2511" spans="19:21" x14ac:dyDescent="0.35">
      <c r="S2511" s="43"/>
      <c r="U2511" s="43"/>
    </row>
    <row r="2512" spans="19:21" x14ac:dyDescent="0.35">
      <c r="S2512" s="43"/>
      <c r="U2512" s="43"/>
    </row>
    <row r="2513" spans="19:21" x14ac:dyDescent="0.35">
      <c r="S2513" s="43"/>
      <c r="U2513" s="43"/>
    </row>
    <row r="2514" spans="19:21" x14ac:dyDescent="0.35">
      <c r="S2514" s="43"/>
      <c r="U2514" s="43"/>
    </row>
    <row r="2515" spans="19:21" x14ac:dyDescent="0.35">
      <c r="S2515" s="43"/>
      <c r="U2515" s="43"/>
    </row>
    <row r="2516" spans="19:21" x14ac:dyDescent="0.35">
      <c r="S2516" s="43"/>
      <c r="U2516" s="43"/>
    </row>
    <row r="2517" spans="19:21" x14ac:dyDescent="0.35">
      <c r="S2517" s="43"/>
      <c r="U2517" s="43"/>
    </row>
    <row r="2518" spans="19:21" x14ac:dyDescent="0.35">
      <c r="S2518" s="43"/>
      <c r="U2518" s="43"/>
    </row>
    <row r="2519" spans="19:21" x14ac:dyDescent="0.35">
      <c r="S2519" s="43"/>
      <c r="U2519" s="43"/>
    </row>
    <row r="2520" spans="19:21" x14ac:dyDescent="0.35">
      <c r="S2520" s="43"/>
      <c r="U2520" s="43"/>
    </row>
    <row r="2521" spans="19:21" x14ac:dyDescent="0.35">
      <c r="S2521" s="43"/>
      <c r="U2521" s="43"/>
    </row>
    <row r="2522" spans="19:21" x14ac:dyDescent="0.35">
      <c r="S2522" s="43"/>
      <c r="U2522" s="43"/>
    </row>
    <row r="2523" spans="19:21" x14ac:dyDescent="0.35">
      <c r="S2523" s="43"/>
      <c r="U2523" s="43"/>
    </row>
    <row r="2524" spans="19:21" x14ac:dyDescent="0.35">
      <c r="S2524" s="43"/>
      <c r="U2524" s="43"/>
    </row>
    <row r="2525" spans="19:21" x14ac:dyDescent="0.35">
      <c r="S2525" s="43"/>
      <c r="U2525" s="43"/>
    </row>
    <row r="2526" spans="19:21" x14ac:dyDescent="0.35">
      <c r="S2526" s="43"/>
      <c r="U2526" s="43"/>
    </row>
    <row r="2527" spans="19:21" x14ac:dyDescent="0.35">
      <c r="S2527" s="43"/>
      <c r="U2527" s="43"/>
    </row>
    <row r="2528" spans="19:21" x14ac:dyDescent="0.35">
      <c r="S2528" s="43"/>
      <c r="U2528" s="43"/>
    </row>
    <row r="2529" spans="19:21" x14ac:dyDescent="0.35">
      <c r="S2529" s="43"/>
      <c r="U2529" s="43"/>
    </row>
    <row r="2530" spans="19:21" x14ac:dyDescent="0.35">
      <c r="S2530" s="43"/>
      <c r="U2530" s="43"/>
    </row>
    <row r="2531" spans="19:21" x14ac:dyDescent="0.35">
      <c r="S2531" s="43"/>
      <c r="U2531" s="43"/>
    </row>
    <row r="2532" spans="19:21" x14ac:dyDescent="0.35">
      <c r="S2532" s="43"/>
      <c r="U2532" s="43"/>
    </row>
    <row r="2533" spans="19:21" x14ac:dyDescent="0.35">
      <c r="S2533" s="43"/>
      <c r="U2533" s="43"/>
    </row>
    <row r="2534" spans="19:21" x14ac:dyDescent="0.35">
      <c r="S2534" s="43"/>
      <c r="U2534" s="43"/>
    </row>
    <row r="2535" spans="19:21" x14ac:dyDescent="0.35">
      <c r="S2535" s="43"/>
      <c r="U2535" s="43"/>
    </row>
    <row r="2536" spans="19:21" x14ac:dyDescent="0.35">
      <c r="S2536" s="43"/>
      <c r="U2536" s="43"/>
    </row>
    <row r="2537" spans="19:21" x14ac:dyDescent="0.35">
      <c r="S2537" s="43"/>
      <c r="U2537" s="43"/>
    </row>
    <row r="2538" spans="19:21" x14ac:dyDescent="0.35">
      <c r="S2538" s="43"/>
      <c r="U2538" s="43"/>
    </row>
    <row r="2539" spans="19:21" x14ac:dyDescent="0.35">
      <c r="S2539" s="43"/>
      <c r="U2539" s="43"/>
    </row>
    <row r="2540" spans="19:21" x14ac:dyDescent="0.35">
      <c r="S2540" s="43"/>
      <c r="U2540" s="43"/>
    </row>
    <row r="2541" spans="19:21" x14ac:dyDescent="0.35">
      <c r="S2541" s="43"/>
      <c r="U2541" s="43"/>
    </row>
    <row r="2542" spans="19:21" x14ac:dyDescent="0.35">
      <c r="S2542" s="43"/>
      <c r="U2542" s="43"/>
    </row>
    <row r="2543" spans="19:21" x14ac:dyDescent="0.35">
      <c r="S2543" s="43"/>
      <c r="U2543" s="43"/>
    </row>
    <row r="2544" spans="19:21" x14ac:dyDescent="0.35">
      <c r="S2544" s="43"/>
      <c r="U2544" s="43"/>
    </row>
    <row r="2545" spans="19:21" x14ac:dyDescent="0.35">
      <c r="S2545" s="43"/>
      <c r="U2545" s="43"/>
    </row>
    <row r="2546" spans="19:21" x14ac:dyDescent="0.35">
      <c r="S2546" s="43"/>
      <c r="U2546" s="43"/>
    </row>
    <row r="2547" spans="19:21" x14ac:dyDescent="0.35">
      <c r="S2547" s="43"/>
      <c r="U2547" s="43"/>
    </row>
    <row r="2548" spans="19:21" x14ac:dyDescent="0.35">
      <c r="S2548" s="43"/>
      <c r="U2548" s="43"/>
    </row>
    <row r="2549" spans="19:21" x14ac:dyDescent="0.35">
      <c r="S2549" s="43"/>
      <c r="U2549" s="43"/>
    </row>
    <row r="2550" spans="19:21" x14ac:dyDescent="0.35">
      <c r="S2550" s="43"/>
      <c r="U2550" s="43"/>
    </row>
    <row r="2551" spans="19:21" x14ac:dyDescent="0.35">
      <c r="S2551" s="43"/>
      <c r="U2551" s="43"/>
    </row>
    <row r="2552" spans="19:21" x14ac:dyDescent="0.35">
      <c r="S2552" s="43"/>
      <c r="U2552" s="43"/>
    </row>
    <row r="2553" spans="19:21" x14ac:dyDescent="0.35">
      <c r="S2553" s="43"/>
      <c r="U2553" s="43"/>
    </row>
    <row r="2554" spans="19:21" x14ac:dyDescent="0.35">
      <c r="S2554" s="43"/>
      <c r="U2554" s="43"/>
    </row>
    <row r="2555" spans="19:21" x14ac:dyDescent="0.35">
      <c r="S2555" s="43"/>
      <c r="U2555" s="43"/>
    </row>
    <row r="2556" spans="19:21" x14ac:dyDescent="0.35">
      <c r="S2556" s="43"/>
      <c r="U2556" s="43"/>
    </row>
    <row r="2557" spans="19:21" x14ac:dyDescent="0.35">
      <c r="S2557" s="43"/>
      <c r="U2557" s="43"/>
    </row>
    <row r="2558" spans="19:21" x14ac:dyDescent="0.35">
      <c r="S2558" s="43"/>
      <c r="U2558" s="43"/>
    </row>
    <row r="2559" spans="19:21" x14ac:dyDescent="0.35">
      <c r="S2559" s="43"/>
      <c r="U2559" s="43"/>
    </row>
    <row r="2560" spans="19:21" x14ac:dyDescent="0.35">
      <c r="S2560" s="43"/>
      <c r="U2560" s="43"/>
    </row>
    <row r="2561" spans="19:21" x14ac:dyDescent="0.35">
      <c r="S2561" s="43"/>
      <c r="U2561" s="43"/>
    </row>
    <row r="2562" spans="19:21" x14ac:dyDescent="0.35">
      <c r="S2562" s="43"/>
      <c r="U2562" s="43"/>
    </row>
    <row r="2563" spans="19:21" x14ac:dyDescent="0.35">
      <c r="S2563" s="43"/>
      <c r="U2563" s="43"/>
    </row>
    <row r="2564" spans="19:21" x14ac:dyDescent="0.35">
      <c r="S2564" s="43"/>
      <c r="U2564" s="43"/>
    </row>
    <row r="2565" spans="19:21" x14ac:dyDescent="0.35">
      <c r="S2565" s="43"/>
      <c r="U2565" s="43"/>
    </row>
    <row r="2566" spans="19:21" x14ac:dyDescent="0.35">
      <c r="S2566" s="43"/>
      <c r="U2566" s="43"/>
    </row>
    <row r="2567" spans="19:21" x14ac:dyDescent="0.35">
      <c r="S2567" s="43"/>
      <c r="U2567" s="43"/>
    </row>
    <row r="2568" spans="19:21" x14ac:dyDescent="0.35">
      <c r="S2568" s="43"/>
      <c r="U2568" s="43"/>
    </row>
    <row r="2569" spans="19:21" x14ac:dyDescent="0.35">
      <c r="S2569" s="43"/>
      <c r="U2569" s="43"/>
    </row>
    <row r="2570" spans="19:21" x14ac:dyDescent="0.35">
      <c r="S2570" s="43"/>
      <c r="U2570" s="43"/>
    </row>
    <row r="2571" spans="19:21" x14ac:dyDescent="0.35">
      <c r="S2571" s="43"/>
      <c r="U2571" s="43"/>
    </row>
    <row r="2572" spans="19:21" x14ac:dyDescent="0.35">
      <c r="S2572" s="43"/>
      <c r="U2572" s="43"/>
    </row>
    <row r="2573" spans="19:21" x14ac:dyDescent="0.35">
      <c r="S2573" s="43"/>
      <c r="U2573" s="43"/>
    </row>
    <row r="2574" spans="19:21" x14ac:dyDescent="0.35">
      <c r="S2574" s="43"/>
      <c r="U2574" s="43"/>
    </row>
    <row r="2575" spans="19:21" x14ac:dyDescent="0.35">
      <c r="S2575" s="43"/>
      <c r="U2575" s="43"/>
    </row>
    <row r="2576" spans="19:21" x14ac:dyDescent="0.35">
      <c r="S2576" s="43"/>
      <c r="U2576" s="43"/>
    </row>
    <row r="2577" spans="19:21" x14ac:dyDescent="0.35">
      <c r="S2577" s="43"/>
      <c r="U2577" s="43"/>
    </row>
    <row r="2578" spans="19:21" x14ac:dyDescent="0.35">
      <c r="S2578" s="43"/>
      <c r="U2578" s="43"/>
    </row>
    <row r="2579" spans="19:21" x14ac:dyDescent="0.35">
      <c r="S2579" s="43"/>
      <c r="U2579" s="43"/>
    </row>
    <row r="2580" spans="19:21" x14ac:dyDescent="0.35">
      <c r="S2580" s="43"/>
      <c r="U2580" s="43"/>
    </row>
    <row r="2581" spans="19:21" x14ac:dyDescent="0.35">
      <c r="S2581" s="43"/>
      <c r="U2581" s="43"/>
    </row>
    <row r="2582" spans="19:21" x14ac:dyDescent="0.35">
      <c r="S2582" s="43"/>
      <c r="U2582" s="43"/>
    </row>
    <row r="2583" spans="19:21" x14ac:dyDescent="0.35">
      <c r="S2583" s="43"/>
      <c r="U2583" s="43"/>
    </row>
    <row r="2584" spans="19:21" x14ac:dyDescent="0.35">
      <c r="S2584" s="43"/>
      <c r="U2584" s="43"/>
    </row>
    <row r="2585" spans="19:21" x14ac:dyDescent="0.35">
      <c r="S2585" s="43"/>
      <c r="U2585" s="43"/>
    </row>
    <row r="2586" spans="19:21" x14ac:dyDescent="0.35">
      <c r="S2586" s="43"/>
      <c r="U2586" s="43"/>
    </row>
    <row r="2587" spans="19:21" x14ac:dyDescent="0.35">
      <c r="S2587" s="43"/>
      <c r="U2587" s="43"/>
    </row>
    <row r="2588" spans="19:21" x14ac:dyDescent="0.35">
      <c r="S2588" s="43"/>
      <c r="U2588" s="43"/>
    </row>
    <row r="2589" spans="19:21" x14ac:dyDescent="0.35">
      <c r="S2589" s="43"/>
      <c r="U2589" s="43"/>
    </row>
    <row r="2590" spans="19:21" x14ac:dyDescent="0.35">
      <c r="S2590" s="43"/>
      <c r="U2590" s="43"/>
    </row>
    <row r="2591" spans="19:21" x14ac:dyDescent="0.35">
      <c r="S2591" s="43"/>
      <c r="U2591" s="43"/>
    </row>
    <row r="2592" spans="19:21" x14ac:dyDescent="0.35">
      <c r="S2592" s="43"/>
      <c r="U2592" s="43"/>
    </row>
    <row r="2593" spans="19:21" x14ac:dyDescent="0.35">
      <c r="S2593" s="43"/>
      <c r="U2593" s="43"/>
    </row>
    <row r="2594" spans="19:21" x14ac:dyDescent="0.35">
      <c r="S2594" s="43"/>
      <c r="U2594" s="43"/>
    </row>
    <row r="2595" spans="19:21" x14ac:dyDescent="0.35">
      <c r="S2595" s="43"/>
      <c r="U2595" s="43"/>
    </row>
    <row r="2596" spans="19:21" x14ac:dyDescent="0.35">
      <c r="S2596" s="43"/>
      <c r="U2596" s="43"/>
    </row>
    <row r="2597" spans="19:21" x14ac:dyDescent="0.35">
      <c r="S2597" s="43"/>
      <c r="U2597" s="43"/>
    </row>
    <row r="2598" spans="19:21" x14ac:dyDescent="0.35">
      <c r="S2598" s="43"/>
      <c r="U2598" s="43"/>
    </row>
    <row r="2599" spans="19:21" x14ac:dyDescent="0.35">
      <c r="S2599" s="43"/>
      <c r="U2599" s="43"/>
    </row>
    <row r="2600" spans="19:21" x14ac:dyDescent="0.35">
      <c r="S2600" s="43"/>
      <c r="U2600" s="43"/>
    </row>
    <row r="2601" spans="19:21" x14ac:dyDescent="0.35">
      <c r="S2601" s="43"/>
      <c r="U2601" s="43"/>
    </row>
    <row r="2602" spans="19:21" x14ac:dyDescent="0.35">
      <c r="S2602" s="43"/>
      <c r="U2602" s="43"/>
    </row>
    <row r="2603" spans="19:21" x14ac:dyDescent="0.35">
      <c r="S2603" s="43"/>
      <c r="U2603" s="43"/>
    </row>
    <row r="2604" spans="19:21" x14ac:dyDescent="0.35">
      <c r="S2604" s="43"/>
      <c r="U2604" s="43"/>
    </row>
    <row r="2605" spans="19:21" x14ac:dyDescent="0.35">
      <c r="S2605" s="43"/>
      <c r="U2605" s="43"/>
    </row>
    <row r="2606" spans="19:21" x14ac:dyDescent="0.35">
      <c r="S2606" s="43"/>
      <c r="U2606" s="43"/>
    </row>
    <row r="2607" spans="19:21" x14ac:dyDescent="0.35">
      <c r="S2607" s="43"/>
      <c r="U2607" s="43"/>
    </row>
    <row r="2608" spans="19:21" x14ac:dyDescent="0.35">
      <c r="S2608" s="43"/>
      <c r="U2608" s="43"/>
    </row>
    <row r="2609" spans="19:21" x14ac:dyDescent="0.35">
      <c r="S2609" s="43"/>
      <c r="U2609" s="43"/>
    </row>
    <row r="2610" spans="19:21" x14ac:dyDescent="0.35">
      <c r="S2610" s="43"/>
      <c r="U2610" s="43"/>
    </row>
    <row r="2611" spans="19:21" x14ac:dyDescent="0.35">
      <c r="S2611" s="43"/>
      <c r="U2611" s="43"/>
    </row>
    <row r="2612" spans="19:21" x14ac:dyDescent="0.35">
      <c r="S2612" s="43"/>
      <c r="U2612" s="43"/>
    </row>
    <row r="2613" spans="19:21" x14ac:dyDescent="0.35">
      <c r="S2613" s="43"/>
      <c r="U2613" s="43"/>
    </row>
    <row r="2614" spans="19:21" x14ac:dyDescent="0.35">
      <c r="S2614" s="43"/>
      <c r="U2614" s="43"/>
    </row>
    <row r="2615" spans="19:21" x14ac:dyDescent="0.35">
      <c r="S2615" s="43"/>
      <c r="U2615" s="43"/>
    </row>
    <row r="2616" spans="19:21" x14ac:dyDescent="0.35">
      <c r="S2616" s="43"/>
      <c r="U2616" s="43"/>
    </row>
    <row r="2617" spans="19:21" x14ac:dyDescent="0.35">
      <c r="S2617" s="43"/>
      <c r="U2617" s="43"/>
    </row>
    <row r="2618" spans="19:21" x14ac:dyDescent="0.35">
      <c r="S2618" s="43"/>
      <c r="U2618" s="43"/>
    </row>
    <row r="2619" spans="19:21" x14ac:dyDescent="0.35">
      <c r="S2619" s="43"/>
      <c r="U2619" s="43"/>
    </row>
    <row r="2620" spans="19:21" x14ac:dyDescent="0.35">
      <c r="S2620" s="43"/>
      <c r="U2620" s="43"/>
    </row>
    <row r="2621" spans="19:21" x14ac:dyDescent="0.35">
      <c r="S2621" s="43"/>
      <c r="U2621" s="43"/>
    </row>
    <row r="2622" spans="19:21" x14ac:dyDescent="0.35">
      <c r="S2622" s="43"/>
      <c r="U2622" s="43"/>
    </row>
    <row r="2623" spans="19:21" x14ac:dyDescent="0.35">
      <c r="S2623" s="43"/>
      <c r="U2623" s="43"/>
    </row>
    <row r="2624" spans="19:21" x14ac:dyDescent="0.35">
      <c r="S2624" s="43"/>
      <c r="U2624" s="43"/>
    </row>
    <row r="2625" spans="19:21" x14ac:dyDescent="0.35">
      <c r="S2625" s="43"/>
      <c r="U2625" s="43"/>
    </row>
    <row r="2626" spans="19:21" x14ac:dyDescent="0.35">
      <c r="S2626" s="43"/>
      <c r="U2626" s="43"/>
    </row>
    <row r="2627" spans="19:21" x14ac:dyDescent="0.35">
      <c r="S2627" s="43"/>
      <c r="U2627" s="43"/>
    </row>
    <row r="2628" spans="19:21" x14ac:dyDescent="0.35">
      <c r="S2628" s="43"/>
      <c r="U2628" s="43"/>
    </row>
    <row r="2629" spans="19:21" x14ac:dyDescent="0.35">
      <c r="S2629" s="43"/>
      <c r="U2629" s="43"/>
    </row>
    <row r="2630" spans="19:21" x14ac:dyDescent="0.35">
      <c r="S2630" s="43"/>
      <c r="U2630" s="43"/>
    </row>
    <row r="2631" spans="19:21" x14ac:dyDescent="0.35">
      <c r="S2631" s="43"/>
      <c r="U2631" s="43"/>
    </row>
    <row r="2632" spans="19:21" x14ac:dyDescent="0.35">
      <c r="S2632" s="43"/>
      <c r="U2632" s="43"/>
    </row>
    <row r="2633" spans="19:21" x14ac:dyDescent="0.35">
      <c r="S2633" s="43"/>
      <c r="U2633" s="43"/>
    </row>
    <row r="2634" spans="19:21" x14ac:dyDescent="0.35">
      <c r="S2634" s="43"/>
      <c r="U2634" s="43"/>
    </row>
    <row r="2635" spans="19:21" x14ac:dyDescent="0.35">
      <c r="S2635" s="43"/>
      <c r="U2635" s="43"/>
    </row>
    <row r="2636" spans="19:21" x14ac:dyDescent="0.35">
      <c r="S2636" s="43"/>
      <c r="U2636" s="43"/>
    </row>
    <row r="2637" spans="19:21" x14ac:dyDescent="0.35">
      <c r="S2637" s="43"/>
      <c r="U2637" s="43"/>
    </row>
    <row r="2638" spans="19:21" x14ac:dyDescent="0.35">
      <c r="S2638" s="43"/>
      <c r="U2638" s="43"/>
    </row>
    <row r="2639" spans="19:21" x14ac:dyDescent="0.35">
      <c r="S2639" s="43"/>
      <c r="U2639" s="43"/>
    </row>
    <row r="2640" spans="19:21" x14ac:dyDescent="0.35">
      <c r="S2640" s="43"/>
      <c r="U2640" s="43"/>
    </row>
    <row r="2641" spans="19:21" x14ac:dyDescent="0.35">
      <c r="S2641" s="43"/>
      <c r="U2641" s="43"/>
    </row>
    <row r="2642" spans="19:21" x14ac:dyDescent="0.35">
      <c r="S2642" s="43"/>
      <c r="U2642" s="43"/>
    </row>
    <row r="2643" spans="19:21" x14ac:dyDescent="0.35">
      <c r="S2643" s="43"/>
      <c r="U2643" s="43"/>
    </row>
    <row r="2644" spans="19:21" x14ac:dyDescent="0.35">
      <c r="S2644" s="43"/>
      <c r="U2644" s="43"/>
    </row>
    <row r="2645" spans="19:21" x14ac:dyDescent="0.35">
      <c r="S2645" s="43"/>
      <c r="U2645" s="43"/>
    </row>
    <row r="2646" spans="19:21" x14ac:dyDescent="0.35">
      <c r="S2646" s="43"/>
      <c r="U2646" s="43"/>
    </row>
    <row r="2647" spans="19:21" x14ac:dyDescent="0.35">
      <c r="S2647" s="43"/>
      <c r="U2647" s="43"/>
    </row>
    <row r="2648" spans="19:21" x14ac:dyDescent="0.35">
      <c r="S2648" s="43"/>
      <c r="U2648" s="43"/>
    </row>
    <row r="2649" spans="19:21" x14ac:dyDescent="0.35">
      <c r="S2649" s="43"/>
      <c r="U2649" s="43"/>
    </row>
    <row r="2650" spans="19:21" x14ac:dyDescent="0.35">
      <c r="S2650" s="43"/>
      <c r="U2650" s="43"/>
    </row>
    <row r="2651" spans="19:21" x14ac:dyDescent="0.35">
      <c r="S2651" s="43"/>
      <c r="U2651" s="43"/>
    </row>
    <row r="2652" spans="19:21" x14ac:dyDescent="0.35">
      <c r="S2652" s="43"/>
      <c r="U2652" s="43"/>
    </row>
    <row r="2653" spans="19:21" x14ac:dyDescent="0.35">
      <c r="S2653" s="43"/>
      <c r="U2653" s="43"/>
    </row>
    <row r="2654" spans="19:21" x14ac:dyDescent="0.35">
      <c r="S2654" s="43"/>
      <c r="U2654" s="43"/>
    </row>
    <row r="2655" spans="19:21" x14ac:dyDescent="0.35">
      <c r="S2655" s="43"/>
      <c r="U2655" s="43"/>
    </row>
    <row r="2656" spans="19:21" x14ac:dyDescent="0.35">
      <c r="S2656" s="43"/>
      <c r="U2656" s="43"/>
    </row>
    <row r="2657" spans="19:21" x14ac:dyDescent="0.35">
      <c r="S2657" s="43"/>
      <c r="U2657" s="43"/>
    </row>
    <row r="2658" spans="19:21" x14ac:dyDescent="0.35">
      <c r="S2658" s="43"/>
      <c r="U2658" s="43"/>
    </row>
    <row r="2659" spans="19:21" x14ac:dyDescent="0.35">
      <c r="S2659" s="43"/>
      <c r="U2659" s="43"/>
    </row>
    <row r="2660" spans="19:21" x14ac:dyDescent="0.35">
      <c r="S2660" s="43"/>
      <c r="U2660" s="43"/>
    </row>
    <row r="2661" spans="19:21" x14ac:dyDescent="0.35">
      <c r="S2661" s="43"/>
      <c r="U2661" s="43"/>
    </row>
    <row r="2662" spans="19:21" x14ac:dyDescent="0.35">
      <c r="S2662" s="43"/>
      <c r="U2662" s="43"/>
    </row>
    <row r="2663" spans="19:21" x14ac:dyDescent="0.35">
      <c r="S2663" s="43"/>
      <c r="U2663" s="43"/>
    </row>
    <row r="2664" spans="19:21" x14ac:dyDescent="0.35">
      <c r="S2664" s="43"/>
      <c r="U2664" s="43"/>
    </row>
    <row r="2665" spans="19:21" x14ac:dyDescent="0.35">
      <c r="S2665" s="43"/>
      <c r="U2665" s="43"/>
    </row>
    <row r="2666" spans="19:21" x14ac:dyDescent="0.35">
      <c r="S2666" s="43"/>
      <c r="U2666" s="43"/>
    </row>
    <row r="2667" spans="19:21" x14ac:dyDescent="0.35">
      <c r="S2667" s="43"/>
      <c r="U2667" s="43"/>
    </row>
    <row r="2668" spans="19:21" x14ac:dyDescent="0.35">
      <c r="S2668" s="43"/>
      <c r="U2668" s="43"/>
    </row>
    <row r="2669" spans="19:21" x14ac:dyDescent="0.35">
      <c r="S2669" s="43"/>
      <c r="U2669" s="43"/>
    </row>
    <row r="2670" spans="19:21" x14ac:dyDescent="0.35">
      <c r="S2670" s="43"/>
      <c r="U2670" s="43"/>
    </row>
    <row r="2671" spans="19:21" x14ac:dyDescent="0.35">
      <c r="S2671" s="43"/>
      <c r="U2671" s="43"/>
    </row>
    <row r="2672" spans="19:21" x14ac:dyDescent="0.35">
      <c r="S2672" s="43"/>
      <c r="U2672" s="43"/>
    </row>
    <row r="2673" spans="19:21" x14ac:dyDescent="0.35">
      <c r="S2673" s="43"/>
      <c r="U2673" s="43"/>
    </row>
    <row r="2674" spans="19:21" x14ac:dyDescent="0.35">
      <c r="S2674" s="43"/>
      <c r="U2674" s="43"/>
    </row>
    <row r="2675" spans="19:21" x14ac:dyDescent="0.35">
      <c r="S2675" s="43"/>
      <c r="U2675" s="43"/>
    </row>
    <row r="2676" spans="19:21" x14ac:dyDescent="0.35">
      <c r="S2676" s="43"/>
      <c r="U2676" s="43"/>
    </row>
    <row r="2677" spans="19:21" x14ac:dyDescent="0.35">
      <c r="S2677" s="43"/>
      <c r="U2677" s="43"/>
    </row>
    <row r="2678" spans="19:21" x14ac:dyDescent="0.35">
      <c r="S2678" s="43"/>
      <c r="U2678" s="43"/>
    </row>
    <row r="2679" spans="19:21" x14ac:dyDescent="0.35">
      <c r="S2679" s="43"/>
      <c r="U2679" s="43"/>
    </row>
    <row r="2680" spans="19:21" x14ac:dyDescent="0.35">
      <c r="S2680" s="43"/>
      <c r="U2680" s="43"/>
    </row>
    <row r="2681" spans="19:21" x14ac:dyDescent="0.35">
      <c r="S2681" s="43"/>
      <c r="U2681" s="43"/>
    </row>
    <row r="2682" spans="19:21" x14ac:dyDescent="0.35">
      <c r="S2682" s="43"/>
      <c r="U2682" s="43"/>
    </row>
    <row r="2683" spans="19:21" x14ac:dyDescent="0.35">
      <c r="S2683" s="43"/>
      <c r="U2683" s="43"/>
    </row>
    <row r="2684" spans="19:21" x14ac:dyDescent="0.35">
      <c r="S2684" s="43"/>
      <c r="U2684" s="43"/>
    </row>
    <row r="2685" spans="19:21" x14ac:dyDescent="0.35">
      <c r="S2685" s="43"/>
      <c r="U2685" s="43"/>
    </row>
    <row r="2686" spans="19:21" x14ac:dyDescent="0.35">
      <c r="S2686" s="43"/>
      <c r="U2686" s="43"/>
    </row>
    <row r="2687" spans="19:21" x14ac:dyDescent="0.35">
      <c r="S2687" s="43"/>
      <c r="U2687" s="43"/>
    </row>
    <row r="2688" spans="19:21" x14ac:dyDescent="0.35">
      <c r="S2688" s="43"/>
      <c r="U2688" s="43"/>
    </row>
    <row r="2689" spans="19:21" x14ac:dyDescent="0.35">
      <c r="S2689" s="43"/>
      <c r="U2689" s="43"/>
    </row>
    <row r="2690" spans="19:21" x14ac:dyDescent="0.35">
      <c r="S2690" s="43"/>
      <c r="U2690" s="43"/>
    </row>
    <row r="2691" spans="19:21" x14ac:dyDescent="0.35">
      <c r="S2691" s="43"/>
      <c r="U2691" s="43"/>
    </row>
    <row r="2692" spans="19:21" x14ac:dyDescent="0.35">
      <c r="S2692" s="43"/>
      <c r="U2692" s="43"/>
    </row>
    <row r="2693" spans="19:21" x14ac:dyDescent="0.35">
      <c r="S2693" s="43"/>
      <c r="U2693" s="43"/>
    </row>
    <row r="2694" spans="19:21" x14ac:dyDescent="0.35">
      <c r="S2694" s="43"/>
      <c r="U2694" s="43"/>
    </row>
    <row r="2695" spans="19:21" x14ac:dyDescent="0.35">
      <c r="S2695" s="43"/>
      <c r="U2695" s="43"/>
    </row>
    <row r="2696" spans="19:21" x14ac:dyDescent="0.35">
      <c r="S2696" s="43"/>
      <c r="U2696" s="43"/>
    </row>
    <row r="2697" spans="19:21" x14ac:dyDescent="0.35">
      <c r="S2697" s="43"/>
      <c r="U2697" s="43"/>
    </row>
    <row r="2698" spans="19:21" x14ac:dyDescent="0.35">
      <c r="S2698" s="43"/>
      <c r="U2698" s="43"/>
    </row>
    <row r="2699" spans="19:21" x14ac:dyDescent="0.35">
      <c r="S2699" s="43"/>
      <c r="U2699" s="43"/>
    </row>
    <row r="2700" spans="19:21" x14ac:dyDescent="0.35">
      <c r="S2700" s="43"/>
      <c r="U2700" s="43"/>
    </row>
    <row r="2701" spans="19:21" x14ac:dyDescent="0.35">
      <c r="S2701" s="43"/>
      <c r="U2701" s="43"/>
    </row>
    <row r="2702" spans="19:21" x14ac:dyDescent="0.35">
      <c r="S2702" s="43"/>
      <c r="U2702" s="43"/>
    </row>
    <row r="2703" spans="19:21" x14ac:dyDescent="0.35">
      <c r="S2703" s="43"/>
      <c r="U2703" s="43"/>
    </row>
    <row r="2704" spans="19:21" x14ac:dyDescent="0.35">
      <c r="S2704" s="43"/>
      <c r="U2704" s="43"/>
    </row>
    <row r="2705" spans="19:21" x14ac:dyDescent="0.35">
      <c r="S2705" s="43"/>
      <c r="U2705" s="43"/>
    </row>
    <row r="2706" spans="19:21" x14ac:dyDescent="0.35">
      <c r="S2706" s="43"/>
      <c r="U2706" s="43"/>
    </row>
    <row r="2707" spans="19:21" x14ac:dyDescent="0.35">
      <c r="S2707" s="43"/>
      <c r="U2707" s="43"/>
    </row>
    <row r="2708" spans="19:21" x14ac:dyDescent="0.35">
      <c r="S2708" s="43"/>
      <c r="U2708" s="43"/>
    </row>
    <row r="2709" spans="19:21" x14ac:dyDescent="0.35">
      <c r="S2709" s="43"/>
      <c r="U2709" s="43"/>
    </row>
    <row r="2710" spans="19:21" x14ac:dyDescent="0.35">
      <c r="S2710" s="43"/>
      <c r="U2710" s="43"/>
    </row>
    <row r="2711" spans="19:21" x14ac:dyDescent="0.35">
      <c r="S2711" s="43"/>
      <c r="U2711" s="43"/>
    </row>
    <row r="2712" spans="19:21" x14ac:dyDescent="0.35">
      <c r="S2712" s="43"/>
      <c r="U2712" s="43"/>
    </row>
    <row r="2713" spans="19:21" x14ac:dyDescent="0.35">
      <c r="S2713" s="43"/>
      <c r="U2713" s="43"/>
    </row>
    <row r="2714" spans="19:21" x14ac:dyDescent="0.35">
      <c r="S2714" s="43"/>
      <c r="U2714" s="43"/>
    </row>
    <row r="2715" spans="19:21" x14ac:dyDescent="0.35">
      <c r="S2715" s="43"/>
      <c r="U2715" s="43"/>
    </row>
    <row r="2716" spans="19:21" x14ac:dyDescent="0.35">
      <c r="S2716" s="43"/>
      <c r="U2716" s="43"/>
    </row>
    <row r="2717" spans="19:21" x14ac:dyDescent="0.35">
      <c r="S2717" s="43"/>
      <c r="U2717" s="43"/>
    </row>
    <row r="2718" spans="19:21" x14ac:dyDescent="0.35">
      <c r="S2718" s="43"/>
      <c r="U2718" s="43"/>
    </row>
    <row r="2719" spans="19:21" x14ac:dyDescent="0.35">
      <c r="S2719" s="43"/>
      <c r="U2719" s="43"/>
    </row>
    <row r="2720" spans="19:21" x14ac:dyDescent="0.35">
      <c r="S2720" s="43"/>
      <c r="U2720" s="43"/>
    </row>
    <row r="2721" spans="19:21" x14ac:dyDescent="0.35">
      <c r="S2721" s="43"/>
      <c r="U2721" s="43"/>
    </row>
    <row r="2722" spans="19:21" x14ac:dyDescent="0.35">
      <c r="S2722" s="43"/>
      <c r="U2722" s="43"/>
    </row>
    <row r="2723" spans="19:21" x14ac:dyDescent="0.35">
      <c r="S2723" s="43"/>
      <c r="U2723" s="43"/>
    </row>
    <row r="2724" spans="19:21" x14ac:dyDescent="0.35">
      <c r="S2724" s="43"/>
      <c r="U2724" s="43"/>
    </row>
    <row r="2725" spans="19:21" x14ac:dyDescent="0.35">
      <c r="S2725" s="43"/>
      <c r="U2725" s="43"/>
    </row>
    <row r="2726" spans="19:21" x14ac:dyDescent="0.35">
      <c r="S2726" s="43"/>
      <c r="U2726" s="43"/>
    </row>
    <row r="2727" spans="19:21" x14ac:dyDescent="0.35">
      <c r="S2727" s="43"/>
      <c r="U2727" s="43"/>
    </row>
    <row r="2728" spans="19:21" x14ac:dyDescent="0.35">
      <c r="S2728" s="43"/>
      <c r="U2728" s="43"/>
    </row>
    <row r="2729" spans="19:21" x14ac:dyDescent="0.35">
      <c r="S2729" s="43"/>
      <c r="U2729" s="43"/>
    </row>
    <row r="2730" spans="19:21" x14ac:dyDescent="0.35">
      <c r="S2730" s="43"/>
      <c r="U2730" s="43"/>
    </row>
    <row r="2731" spans="19:21" x14ac:dyDescent="0.35">
      <c r="S2731" s="43"/>
      <c r="U2731" s="43"/>
    </row>
    <row r="2732" spans="19:21" x14ac:dyDescent="0.35">
      <c r="S2732" s="43"/>
      <c r="U2732" s="43"/>
    </row>
    <row r="2733" spans="19:21" x14ac:dyDescent="0.35">
      <c r="S2733" s="43"/>
      <c r="U2733" s="43"/>
    </row>
    <row r="2734" spans="19:21" x14ac:dyDescent="0.35">
      <c r="S2734" s="43"/>
      <c r="U2734" s="43"/>
    </row>
    <row r="2735" spans="19:21" x14ac:dyDescent="0.35">
      <c r="S2735" s="43"/>
      <c r="U2735" s="43"/>
    </row>
    <row r="2736" spans="19:21" x14ac:dyDescent="0.35">
      <c r="S2736" s="43"/>
      <c r="U2736" s="43"/>
    </row>
    <row r="2737" spans="19:21" x14ac:dyDescent="0.35">
      <c r="S2737" s="43"/>
      <c r="U2737" s="43"/>
    </row>
    <row r="2738" spans="19:21" x14ac:dyDescent="0.35">
      <c r="S2738" s="43"/>
      <c r="U2738" s="43"/>
    </row>
    <row r="2739" spans="19:21" x14ac:dyDescent="0.35">
      <c r="S2739" s="43"/>
      <c r="U2739" s="43"/>
    </row>
    <row r="2740" spans="19:21" x14ac:dyDescent="0.35">
      <c r="S2740" s="43"/>
      <c r="U2740" s="43"/>
    </row>
    <row r="2741" spans="19:21" x14ac:dyDescent="0.35">
      <c r="S2741" s="43"/>
      <c r="U2741" s="43"/>
    </row>
    <row r="2742" spans="19:21" x14ac:dyDescent="0.35">
      <c r="S2742" s="43"/>
      <c r="U2742" s="43"/>
    </row>
    <row r="2743" spans="19:21" x14ac:dyDescent="0.35">
      <c r="S2743" s="43"/>
      <c r="U2743" s="43"/>
    </row>
    <row r="2744" spans="19:21" x14ac:dyDescent="0.35">
      <c r="S2744" s="43"/>
      <c r="U2744" s="43"/>
    </row>
    <row r="2745" spans="19:21" x14ac:dyDescent="0.35">
      <c r="S2745" s="43"/>
      <c r="U2745" s="43"/>
    </row>
    <row r="2746" spans="19:21" x14ac:dyDescent="0.35">
      <c r="S2746" s="43"/>
      <c r="U2746" s="43"/>
    </row>
    <row r="2747" spans="19:21" x14ac:dyDescent="0.35">
      <c r="S2747" s="43"/>
      <c r="U2747" s="43"/>
    </row>
    <row r="2748" spans="19:21" x14ac:dyDescent="0.35">
      <c r="S2748" s="43"/>
      <c r="U2748" s="43"/>
    </row>
    <row r="2749" spans="19:21" x14ac:dyDescent="0.35">
      <c r="S2749" s="43"/>
      <c r="U2749" s="43"/>
    </row>
    <row r="2750" spans="19:21" x14ac:dyDescent="0.35">
      <c r="S2750" s="43"/>
      <c r="U2750" s="43"/>
    </row>
    <row r="2751" spans="19:21" x14ac:dyDescent="0.35">
      <c r="S2751" s="43"/>
      <c r="U2751" s="43"/>
    </row>
    <row r="2752" spans="19:21" x14ac:dyDescent="0.35">
      <c r="S2752" s="43"/>
      <c r="U2752" s="43"/>
    </row>
    <row r="2753" spans="19:21" x14ac:dyDescent="0.35">
      <c r="S2753" s="43"/>
      <c r="U2753" s="43"/>
    </row>
    <row r="2754" spans="19:21" x14ac:dyDescent="0.35">
      <c r="S2754" s="43"/>
      <c r="U2754" s="43"/>
    </row>
    <row r="2755" spans="19:21" x14ac:dyDescent="0.35">
      <c r="S2755" s="43"/>
      <c r="U2755" s="43"/>
    </row>
    <row r="2756" spans="19:21" x14ac:dyDescent="0.35">
      <c r="S2756" s="43"/>
      <c r="U2756" s="43"/>
    </row>
    <row r="2757" spans="19:21" x14ac:dyDescent="0.35">
      <c r="S2757" s="43"/>
      <c r="U2757" s="43"/>
    </row>
    <row r="2758" spans="19:21" x14ac:dyDescent="0.35">
      <c r="S2758" s="43"/>
      <c r="U2758" s="43"/>
    </row>
    <row r="2759" spans="19:21" x14ac:dyDescent="0.35">
      <c r="S2759" s="43"/>
      <c r="U2759" s="43"/>
    </row>
    <row r="2760" spans="19:21" x14ac:dyDescent="0.35">
      <c r="S2760" s="43"/>
      <c r="U2760" s="43"/>
    </row>
    <row r="2761" spans="19:21" x14ac:dyDescent="0.35">
      <c r="S2761" s="43"/>
      <c r="U2761" s="43"/>
    </row>
    <row r="2762" spans="19:21" x14ac:dyDescent="0.35">
      <c r="S2762" s="43"/>
      <c r="U2762" s="43"/>
    </row>
    <row r="2763" spans="19:21" x14ac:dyDescent="0.35">
      <c r="S2763" s="43"/>
      <c r="U2763" s="43"/>
    </row>
    <row r="2764" spans="19:21" x14ac:dyDescent="0.35">
      <c r="S2764" s="43"/>
      <c r="U2764" s="43"/>
    </row>
    <row r="2765" spans="19:21" x14ac:dyDescent="0.35">
      <c r="S2765" s="43"/>
      <c r="U2765" s="43"/>
    </row>
    <row r="2766" spans="19:21" x14ac:dyDescent="0.35">
      <c r="S2766" s="43"/>
      <c r="U2766" s="43"/>
    </row>
    <row r="2767" spans="19:21" x14ac:dyDescent="0.35">
      <c r="S2767" s="43"/>
      <c r="U2767" s="43"/>
    </row>
    <row r="2768" spans="19:21" x14ac:dyDescent="0.35">
      <c r="S2768" s="43"/>
      <c r="U2768" s="43"/>
    </row>
    <row r="2769" spans="19:21" x14ac:dyDescent="0.35">
      <c r="S2769" s="43"/>
      <c r="U2769" s="43"/>
    </row>
    <row r="2770" spans="19:21" x14ac:dyDescent="0.35">
      <c r="S2770" s="43"/>
      <c r="U2770" s="43"/>
    </row>
    <row r="2771" spans="19:21" x14ac:dyDescent="0.35">
      <c r="S2771" s="43"/>
      <c r="U2771" s="43"/>
    </row>
    <row r="2772" spans="19:21" x14ac:dyDescent="0.35">
      <c r="S2772" s="43"/>
      <c r="U2772" s="43"/>
    </row>
    <row r="2773" spans="19:21" x14ac:dyDescent="0.35">
      <c r="S2773" s="43"/>
      <c r="U2773" s="43"/>
    </row>
    <row r="2774" spans="19:21" x14ac:dyDescent="0.35">
      <c r="S2774" s="43"/>
      <c r="U2774" s="43"/>
    </row>
    <row r="2775" spans="19:21" x14ac:dyDescent="0.35">
      <c r="S2775" s="43"/>
      <c r="U2775" s="43"/>
    </row>
    <row r="2776" spans="19:21" x14ac:dyDescent="0.35">
      <c r="S2776" s="43"/>
      <c r="U2776" s="43"/>
    </row>
    <row r="2777" spans="19:21" x14ac:dyDescent="0.35">
      <c r="S2777" s="43"/>
      <c r="U2777" s="43"/>
    </row>
    <row r="2778" spans="19:21" x14ac:dyDescent="0.35">
      <c r="S2778" s="43"/>
      <c r="U2778" s="43"/>
    </row>
    <row r="2779" spans="19:21" x14ac:dyDescent="0.35">
      <c r="S2779" s="43"/>
      <c r="U2779" s="43"/>
    </row>
    <row r="2780" spans="19:21" x14ac:dyDescent="0.35">
      <c r="S2780" s="43"/>
      <c r="U2780" s="43"/>
    </row>
    <row r="2781" spans="19:21" x14ac:dyDescent="0.35">
      <c r="S2781" s="43"/>
      <c r="U2781" s="43"/>
    </row>
    <row r="2782" spans="19:21" x14ac:dyDescent="0.35">
      <c r="S2782" s="43"/>
      <c r="U2782" s="43"/>
    </row>
    <row r="2783" spans="19:21" x14ac:dyDescent="0.35">
      <c r="S2783" s="43"/>
      <c r="U2783" s="43"/>
    </row>
    <row r="2784" spans="19:21" x14ac:dyDescent="0.35">
      <c r="S2784" s="43"/>
      <c r="U2784" s="43"/>
    </row>
    <row r="2785" spans="19:21" x14ac:dyDescent="0.35">
      <c r="S2785" s="43"/>
      <c r="U2785" s="43"/>
    </row>
    <row r="2786" spans="19:21" x14ac:dyDescent="0.35">
      <c r="S2786" s="43"/>
      <c r="U2786" s="43"/>
    </row>
    <row r="2787" spans="19:21" x14ac:dyDescent="0.35">
      <c r="S2787" s="43"/>
      <c r="U2787" s="43"/>
    </row>
    <row r="2788" spans="19:21" x14ac:dyDescent="0.35">
      <c r="S2788" s="43"/>
      <c r="U2788" s="43"/>
    </row>
    <row r="2789" spans="19:21" x14ac:dyDescent="0.35">
      <c r="S2789" s="43"/>
      <c r="U2789" s="43"/>
    </row>
    <row r="2790" spans="19:21" x14ac:dyDescent="0.35">
      <c r="S2790" s="43"/>
      <c r="U2790" s="43"/>
    </row>
    <row r="2791" spans="19:21" x14ac:dyDescent="0.35">
      <c r="S2791" s="43"/>
      <c r="U2791" s="43"/>
    </row>
    <row r="2792" spans="19:21" x14ac:dyDescent="0.35">
      <c r="S2792" s="43"/>
      <c r="U2792" s="43"/>
    </row>
    <row r="2793" spans="19:21" x14ac:dyDescent="0.35">
      <c r="S2793" s="43"/>
      <c r="U2793" s="43"/>
    </row>
    <row r="2794" spans="19:21" x14ac:dyDescent="0.35">
      <c r="S2794" s="43"/>
      <c r="U2794" s="43"/>
    </row>
    <row r="2795" spans="19:21" x14ac:dyDescent="0.35">
      <c r="S2795" s="43"/>
      <c r="U2795" s="43"/>
    </row>
    <row r="2796" spans="19:21" x14ac:dyDescent="0.35">
      <c r="S2796" s="43"/>
      <c r="U2796" s="43"/>
    </row>
    <row r="2797" spans="19:21" x14ac:dyDescent="0.35">
      <c r="S2797" s="43"/>
      <c r="U2797" s="43"/>
    </row>
    <row r="2798" spans="19:21" x14ac:dyDescent="0.35">
      <c r="S2798" s="43"/>
      <c r="U2798" s="43"/>
    </row>
    <row r="2799" spans="19:21" x14ac:dyDescent="0.35">
      <c r="S2799" s="43"/>
      <c r="U2799" s="43"/>
    </row>
    <row r="2800" spans="19:21" x14ac:dyDescent="0.35">
      <c r="S2800" s="43"/>
      <c r="U2800" s="43"/>
    </row>
    <row r="2801" spans="19:21" x14ac:dyDescent="0.35">
      <c r="S2801" s="43"/>
      <c r="U2801" s="43"/>
    </row>
    <row r="2802" spans="19:21" x14ac:dyDescent="0.35">
      <c r="S2802" s="43"/>
      <c r="U2802" s="43"/>
    </row>
    <row r="2803" spans="19:21" x14ac:dyDescent="0.35">
      <c r="S2803" s="43"/>
      <c r="U2803" s="43"/>
    </row>
    <row r="2804" spans="19:21" x14ac:dyDescent="0.35">
      <c r="S2804" s="43"/>
      <c r="U2804" s="43"/>
    </row>
    <row r="2805" spans="19:21" x14ac:dyDescent="0.35">
      <c r="S2805" s="43"/>
      <c r="U2805" s="43"/>
    </row>
    <row r="2806" spans="19:21" x14ac:dyDescent="0.35">
      <c r="S2806" s="43"/>
      <c r="U2806" s="43"/>
    </row>
    <row r="2807" spans="19:21" x14ac:dyDescent="0.35">
      <c r="S2807" s="43"/>
      <c r="U2807" s="43"/>
    </row>
    <row r="2808" spans="19:21" x14ac:dyDescent="0.35">
      <c r="S2808" s="43"/>
      <c r="U2808" s="43"/>
    </row>
    <row r="2809" spans="19:21" x14ac:dyDescent="0.35">
      <c r="S2809" s="43"/>
      <c r="U2809" s="43"/>
    </row>
    <row r="2810" spans="19:21" x14ac:dyDescent="0.35">
      <c r="S2810" s="43"/>
      <c r="U2810" s="43"/>
    </row>
    <row r="2811" spans="19:21" x14ac:dyDescent="0.35">
      <c r="S2811" s="43"/>
      <c r="U2811" s="43"/>
    </row>
    <row r="2812" spans="19:21" x14ac:dyDescent="0.35">
      <c r="S2812" s="43"/>
      <c r="U2812" s="43"/>
    </row>
    <row r="2813" spans="19:21" x14ac:dyDescent="0.35">
      <c r="S2813" s="43"/>
      <c r="U2813" s="43"/>
    </row>
    <row r="2814" spans="19:21" x14ac:dyDescent="0.35">
      <c r="S2814" s="43"/>
      <c r="U2814" s="43"/>
    </row>
    <row r="2815" spans="19:21" x14ac:dyDescent="0.35">
      <c r="S2815" s="43"/>
      <c r="U2815" s="43"/>
    </row>
    <row r="2816" spans="19:21" x14ac:dyDescent="0.35">
      <c r="S2816" s="43"/>
      <c r="U2816" s="43"/>
    </row>
    <row r="2817" spans="19:21" x14ac:dyDescent="0.35">
      <c r="S2817" s="43"/>
      <c r="U2817" s="43"/>
    </row>
    <row r="2818" spans="19:21" x14ac:dyDescent="0.35">
      <c r="S2818" s="43"/>
      <c r="U2818" s="43"/>
    </row>
    <row r="2819" spans="19:21" x14ac:dyDescent="0.35">
      <c r="S2819" s="43"/>
      <c r="U2819" s="43"/>
    </row>
    <row r="2820" spans="19:21" x14ac:dyDescent="0.35">
      <c r="S2820" s="43"/>
      <c r="U2820" s="43"/>
    </row>
    <row r="2821" spans="19:21" x14ac:dyDescent="0.35">
      <c r="S2821" s="43"/>
      <c r="U2821" s="43"/>
    </row>
    <row r="2822" spans="19:21" x14ac:dyDescent="0.35">
      <c r="S2822" s="43"/>
      <c r="U2822" s="43"/>
    </row>
    <row r="2823" spans="19:21" x14ac:dyDescent="0.35">
      <c r="S2823" s="43"/>
      <c r="U2823" s="43"/>
    </row>
    <row r="2824" spans="19:21" x14ac:dyDescent="0.35">
      <c r="S2824" s="43"/>
      <c r="U2824" s="43"/>
    </row>
    <row r="2825" spans="19:21" x14ac:dyDescent="0.35">
      <c r="S2825" s="43"/>
      <c r="U2825" s="43"/>
    </row>
    <row r="2826" spans="19:21" x14ac:dyDescent="0.35">
      <c r="S2826" s="43"/>
      <c r="U2826" s="43"/>
    </row>
    <row r="2827" spans="19:21" x14ac:dyDescent="0.35">
      <c r="S2827" s="43"/>
      <c r="U2827" s="43"/>
    </row>
    <row r="2828" spans="19:21" x14ac:dyDescent="0.35">
      <c r="S2828" s="43"/>
      <c r="U2828" s="43"/>
    </row>
    <row r="2829" spans="19:21" x14ac:dyDescent="0.35">
      <c r="S2829" s="43"/>
      <c r="U2829" s="43"/>
    </row>
    <row r="2830" spans="19:21" x14ac:dyDescent="0.35">
      <c r="S2830" s="43"/>
      <c r="U2830" s="43"/>
    </row>
    <row r="2831" spans="19:21" x14ac:dyDescent="0.35">
      <c r="S2831" s="43"/>
      <c r="U2831" s="43"/>
    </row>
    <row r="2832" spans="19:21" x14ac:dyDescent="0.35">
      <c r="S2832" s="43"/>
      <c r="U2832" s="43"/>
    </row>
    <row r="2833" spans="19:21" x14ac:dyDescent="0.35">
      <c r="S2833" s="43"/>
      <c r="U2833" s="43"/>
    </row>
    <row r="2834" spans="19:21" x14ac:dyDescent="0.35">
      <c r="S2834" s="43"/>
      <c r="U2834" s="43"/>
    </row>
    <row r="2835" spans="19:21" x14ac:dyDescent="0.35">
      <c r="S2835" s="43"/>
      <c r="U2835" s="43"/>
    </row>
    <row r="2836" spans="19:21" x14ac:dyDescent="0.35">
      <c r="S2836" s="43"/>
      <c r="U2836" s="43"/>
    </row>
    <row r="2837" spans="19:21" x14ac:dyDescent="0.35">
      <c r="S2837" s="43"/>
      <c r="U2837" s="43"/>
    </row>
    <row r="2838" spans="19:21" x14ac:dyDescent="0.35">
      <c r="S2838" s="43"/>
      <c r="U2838" s="43"/>
    </row>
    <row r="2839" spans="19:21" x14ac:dyDescent="0.35">
      <c r="S2839" s="43"/>
      <c r="U2839" s="43"/>
    </row>
    <row r="2840" spans="19:21" x14ac:dyDescent="0.35">
      <c r="S2840" s="43"/>
      <c r="U2840" s="43"/>
    </row>
    <row r="2841" spans="19:21" x14ac:dyDescent="0.35">
      <c r="S2841" s="43"/>
      <c r="U2841" s="43"/>
    </row>
    <row r="2842" spans="19:21" x14ac:dyDescent="0.35">
      <c r="S2842" s="43"/>
      <c r="U2842" s="43"/>
    </row>
    <row r="2843" spans="19:21" x14ac:dyDescent="0.35">
      <c r="S2843" s="43"/>
      <c r="U2843" s="43"/>
    </row>
    <row r="2844" spans="19:21" x14ac:dyDescent="0.35">
      <c r="S2844" s="43"/>
      <c r="U2844" s="43"/>
    </row>
    <row r="2845" spans="19:21" x14ac:dyDescent="0.35">
      <c r="S2845" s="43"/>
      <c r="U2845" s="43"/>
    </row>
    <row r="2846" spans="19:21" x14ac:dyDescent="0.35">
      <c r="S2846" s="43"/>
      <c r="U2846" s="43"/>
    </row>
    <row r="2847" spans="19:21" x14ac:dyDescent="0.35">
      <c r="S2847" s="43"/>
      <c r="U2847" s="43"/>
    </row>
    <row r="2848" spans="19:21" x14ac:dyDescent="0.35">
      <c r="S2848" s="43"/>
      <c r="U2848" s="43"/>
    </row>
    <row r="2849" spans="19:21" x14ac:dyDescent="0.35">
      <c r="S2849" s="43"/>
      <c r="U2849" s="43"/>
    </row>
    <row r="2850" spans="19:21" x14ac:dyDescent="0.35">
      <c r="S2850" s="43"/>
      <c r="U2850" s="43"/>
    </row>
    <row r="2851" spans="19:21" x14ac:dyDescent="0.35">
      <c r="S2851" s="43"/>
      <c r="U2851" s="43"/>
    </row>
    <row r="2852" spans="19:21" x14ac:dyDescent="0.35">
      <c r="S2852" s="43"/>
      <c r="U2852" s="43"/>
    </row>
    <row r="2853" spans="19:21" x14ac:dyDescent="0.35">
      <c r="S2853" s="43"/>
      <c r="U2853" s="43"/>
    </row>
    <row r="2854" spans="19:21" x14ac:dyDescent="0.35">
      <c r="S2854" s="43"/>
      <c r="U2854" s="43"/>
    </row>
    <row r="2855" spans="19:21" x14ac:dyDescent="0.35">
      <c r="S2855" s="43"/>
      <c r="U2855" s="43"/>
    </row>
    <row r="2856" spans="19:21" x14ac:dyDescent="0.35">
      <c r="S2856" s="43"/>
      <c r="U2856" s="43"/>
    </row>
    <row r="2857" spans="19:21" x14ac:dyDescent="0.35">
      <c r="S2857" s="43"/>
      <c r="U2857" s="43"/>
    </row>
    <row r="2858" spans="19:21" x14ac:dyDescent="0.35">
      <c r="S2858" s="43"/>
      <c r="U2858" s="43"/>
    </row>
    <row r="2859" spans="19:21" x14ac:dyDescent="0.35">
      <c r="S2859" s="43"/>
      <c r="U2859" s="43"/>
    </row>
    <row r="2860" spans="19:21" x14ac:dyDescent="0.35">
      <c r="S2860" s="43"/>
      <c r="U2860" s="43"/>
    </row>
    <row r="2861" spans="19:21" x14ac:dyDescent="0.35">
      <c r="S2861" s="43"/>
      <c r="U2861" s="43"/>
    </row>
    <row r="2862" spans="19:21" x14ac:dyDescent="0.35">
      <c r="S2862" s="43"/>
      <c r="U2862" s="43"/>
    </row>
    <row r="2863" spans="19:21" x14ac:dyDescent="0.35">
      <c r="S2863" s="43"/>
      <c r="U2863" s="43"/>
    </row>
    <row r="2864" spans="19:21" x14ac:dyDescent="0.35">
      <c r="S2864" s="43"/>
      <c r="U2864" s="43"/>
    </row>
    <row r="2865" spans="19:21" x14ac:dyDescent="0.35">
      <c r="S2865" s="43"/>
      <c r="U2865" s="43"/>
    </row>
    <row r="2866" spans="19:21" x14ac:dyDescent="0.35">
      <c r="S2866" s="43"/>
      <c r="U2866" s="43"/>
    </row>
    <row r="2867" spans="19:21" x14ac:dyDescent="0.35">
      <c r="S2867" s="43"/>
      <c r="U2867" s="43"/>
    </row>
    <row r="2868" spans="19:21" x14ac:dyDescent="0.35">
      <c r="S2868" s="43"/>
      <c r="U2868" s="43"/>
    </row>
    <row r="2869" spans="19:21" x14ac:dyDescent="0.35">
      <c r="S2869" s="43"/>
      <c r="U2869" s="43"/>
    </row>
    <row r="2870" spans="19:21" x14ac:dyDescent="0.35">
      <c r="S2870" s="43"/>
      <c r="U2870" s="43"/>
    </row>
    <row r="2871" spans="19:21" x14ac:dyDescent="0.35">
      <c r="S2871" s="43"/>
      <c r="U2871" s="43"/>
    </row>
    <row r="2872" spans="19:21" x14ac:dyDescent="0.35">
      <c r="S2872" s="43"/>
      <c r="U2872" s="43"/>
    </row>
    <row r="2873" spans="19:21" x14ac:dyDescent="0.35">
      <c r="S2873" s="43"/>
      <c r="U2873" s="43"/>
    </row>
    <row r="2874" spans="19:21" x14ac:dyDescent="0.35">
      <c r="S2874" s="43"/>
      <c r="U2874" s="43"/>
    </row>
    <row r="2875" spans="19:21" x14ac:dyDescent="0.35">
      <c r="S2875" s="43"/>
      <c r="U2875" s="43"/>
    </row>
    <row r="2876" spans="19:21" x14ac:dyDescent="0.35">
      <c r="S2876" s="43"/>
      <c r="U2876" s="43"/>
    </row>
    <row r="2877" spans="19:21" x14ac:dyDescent="0.35">
      <c r="S2877" s="43"/>
      <c r="U2877" s="43"/>
    </row>
    <row r="2878" spans="19:21" x14ac:dyDescent="0.35">
      <c r="S2878" s="43"/>
      <c r="U2878" s="43"/>
    </row>
    <row r="2879" spans="19:21" x14ac:dyDescent="0.35">
      <c r="S2879" s="43"/>
      <c r="U2879" s="43"/>
    </row>
    <row r="2880" spans="19:21" x14ac:dyDescent="0.35">
      <c r="S2880" s="43"/>
      <c r="U2880" s="43"/>
    </row>
    <row r="2881" spans="19:21" x14ac:dyDescent="0.35">
      <c r="S2881" s="43"/>
      <c r="U2881" s="43"/>
    </row>
    <row r="2882" spans="19:21" x14ac:dyDescent="0.35">
      <c r="S2882" s="43"/>
      <c r="U2882" s="43"/>
    </row>
    <row r="2883" spans="19:21" x14ac:dyDescent="0.35">
      <c r="S2883" s="43"/>
      <c r="U2883" s="43"/>
    </row>
    <row r="2884" spans="19:21" x14ac:dyDescent="0.35">
      <c r="S2884" s="43"/>
      <c r="U2884" s="43"/>
    </row>
    <row r="2885" spans="19:21" x14ac:dyDescent="0.35">
      <c r="S2885" s="43"/>
      <c r="U2885" s="43"/>
    </row>
    <row r="2886" spans="19:21" x14ac:dyDescent="0.35">
      <c r="S2886" s="43"/>
      <c r="U2886" s="43"/>
    </row>
    <row r="2887" spans="19:21" x14ac:dyDescent="0.35">
      <c r="S2887" s="43"/>
      <c r="U2887" s="43"/>
    </row>
    <row r="2888" spans="19:21" x14ac:dyDescent="0.35">
      <c r="S2888" s="43"/>
      <c r="U2888" s="43"/>
    </row>
    <row r="2889" spans="19:21" x14ac:dyDescent="0.35">
      <c r="S2889" s="43"/>
      <c r="U2889" s="43"/>
    </row>
    <row r="2890" spans="19:21" x14ac:dyDescent="0.35">
      <c r="S2890" s="43"/>
      <c r="U2890" s="43"/>
    </row>
    <row r="2891" spans="19:21" x14ac:dyDescent="0.35">
      <c r="S2891" s="43"/>
      <c r="U2891" s="43"/>
    </row>
    <row r="2892" spans="19:21" x14ac:dyDescent="0.35">
      <c r="S2892" s="43"/>
      <c r="U2892" s="43"/>
    </row>
    <row r="2893" spans="19:21" x14ac:dyDescent="0.35">
      <c r="S2893" s="43"/>
      <c r="U2893" s="43"/>
    </row>
    <row r="2894" spans="19:21" x14ac:dyDescent="0.35">
      <c r="S2894" s="43"/>
      <c r="U2894" s="43"/>
    </row>
    <row r="2895" spans="19:21" x14ac:dyDescent="0.35">
      <c r="S2895" s="43"/>
      <c r="U2895" s="43"/>
    </row>
    <row r="2896" spans="19:21" x14ac:dyDescent="0.35">
      <c r="S2896" s="43"/>
      <c r="U2896" s="43"/>
    </row>
    <row r="2897" spans="19:21" x14ac:dyDescent="0.35">
      <c r="S2897" s="43"/>
      <c r="U2897" s="43"/>
    </row>
    <row r="2898" spans="19:21" x14ac:dyDescent="0.35">
      <c r="S2898" s="43"/>
      <c r="U2898" s="43"/>
    </row>
    <row r="2899" spans="19:21" x14ac:dyDescent="0.35">
      <c r="S2899" s="43"/>
      <c r="U2899" s="43"/>
    </row>
    <row r="2900" spans="19:21" x14ac:dyDescent="0.35">
      <c r="S2900" s="43"/>
      <c r="U2900" s="43"/>
    </row>
    <row r="2901" spans="19:21" x14ac:dyDescent="0.35">
      <c r="S2901" s="43"/>
      <c r="U2901" s="43"/>
    </row>
    <row r="2902" spans="19:21" x14ac:dyDescent="0.35">
      <c r="S2902" s="43"/>
      <c r="U2902" s="43"/>
    </row>
    <row r="2903" spans="19:21" x14ac:dyDescent="0.35">
      <c r="S2903" s="43"/>
      <c r="U2903" s="43"/>
    </row>
    <row r="2904" spans="19:21" x14ac:dyDescent="0.35">
      <c r="S2904" s="43"/>
      <c r="U2904" s="43"/>
    </row>
    <row r="2905" spans="19:21" x14ac:dyDescent="0.35">
      <c r="S2905" s="43"/>
      <c r="U2905" s="43"/>
    </row>
    <row r="2906" spans="19:21" x14ac:dyDescent="0.35">
      <c r="S2906" s="43"/>
      <c r="U2906" s="43"/>
    </row>
    <row r="2907" spans="19:21" x14ac:dyDescent="0.35">
      <c r="S2907" s="43"/>
      <c r="U2907" s="43"/>
    </row>
    <row r="2908" spans="19:21" x14ac:dyDescent="0.35">
      <c r="S2908" s="43"/>
      <c r="U2908" s="43"/>
    </row>
    <row r="2909" spans="19:21" x14ac:dyDescent="0.35">
      <c r="S2909" s="43"/>
      <c r="U2909" s="43"/>
    </row>
    <row r="2910" spans="19:21" x14ac:dyDescent="0.35">
      <c r="S2910" s="43"/>
      <c r="U2910" s="43"/>
    </row>
    <row r="2911" spans="19:21" x14ac:dyDescent="0.35">
      <c r="S2911" s="43"/>
      <c r="U2911" s="43"/>
    </row>
    <row r="2912" spans="19:21" x14ac:dyDescent="0.35">
      <c r="S2912" s="43"/>
      <c r="U2912" s="43"/>
    </row>
    <row r="2913" spans="19:21" x14ac:dyDescent="0.35">
      <c r="S2913" s="43"/>
      <c r="U2913" s="43"/>
    </row>
    <row r="2914" spans="19:21" x14ac:dyDescent="0.35">
      <c r="S2914" s="43"/>
      <c r="U2914" s="43"/>
    </row>
    <row r="2915" spans="19:21" x14ac:dyDescent="0.35">
      <c r="S2915" s="43"/>
      <c r="U2915" s="43"/>
    </row>
    <row r="2916" spans="19:21" x14ac:dyDescent="0.35">
      <c r="S2916" s="43"/>
      <c r="U2916" s="43"/>
    </row>
    <row r="2917" spans="19:21" x14ac:dyDescent="0.35">
      <c r="S2917" s="43"/>
      <c r="U2917" s="43"/>
    </row>
    <row r="2918" spans="19:21" x14ac:dyDescent="0.35">
      <c r="S2918" s="43"/>
      <c r="U2918" s="43"/>
    </row>
    <row r="2919" spans="19:21" x14ac:dyDescent="0.35">
      <c r="S2919" s="43"/>
      <c r="U2919" s="43"/>
    </row>
    <row r="2920" spans="19:21" x14ac:dyDescent="0.35">
      <c r="S2920" s="43"/>
      <c r="U2920" s="43"/>
    </row>
    <row r="2921" spans="19:21" x14ac:dyDescent="0.35">
      <c r="S2921" s="43"/>
      <c r="U2921" s="43"/>
    </row>
    <row r="2922" spans="19:21" x14ac:dyDescent="0.35">
      <c r="S2922" s="43"/>
      <c r="U2922" s="43"/>
    </row>
    <row r="2923" spans="19:21" x14ac:dyDescent="0.35">
      <c r="S2923" s="43"/>
      <c r="U2923" s="43"/>
    </row>
    <row r="2924" spans="19:21" x14ac:dyDescent="0.35">
      <c r="S2924" s="43"/>
      <c r="U2924" s="43"/>
    </row>
    <row r="2925" spans="19:21" x14ac:dyDescent="0.35">
      <c r="S2925" s="43"/>
      <c r="U2925" s="43"/>
    </row>
    <row r="2926" spans="19:21" x14ac:dyDescent="0.35">
      <c r="S2926" s="43"/>
      <c r="U2926" s="43"/>
    </row>
    <row r="2927" spans="19:21" x14ac:dyDescent="0.35">
      <c r="S2927" s="43"/>
      <c r="U2927" s="43"/>
    </row>
    <row r="2928" spans="19:21" x14ac:dyDescent="0.35">
      <c r="S2928" s="43"/>
      <c r="U2928" s="43"/>
    </row>
    <row r="2929" spans="19:21" x14ac:dyDescent="0.35">
      <c r="S2929" s="43"/>
      <c r="U2929" s="43"/>
    </row>
    <row r="2930" spans="19:21" x14ac:dyDescent="0.35">
      <c r="S2930" s="43"/>
      <c r="U2930" s="43"/>
    </row>
    <row r="2931" spans="19:21" x14ac:dyDescent="0.35">
      <c r="S2931" s="43"/>
      <c r="U2931" s="43"/>
    </row>
    <row r="2932" spans="19:21" x14ac:dyDescent="0.35">
      <c r="S2932" s="43"/>
      <c r="U2932" s="43"/>
    </row>
    <row r="2933" spans="19:21" x14ac:dyDescent="0.35">
      <c r="S2933" s="43"/>
      <c r="U2933" s="43"/>
    </row>
    <row r="2934" spans="19:21" x14ac:dyDescent="0.35">
      <c r="S2934" s="43"/>
      <c r="U2934" s="43"/>
    </row>
    <row r="2935" spans="19:21" x14ac:dyDescent="0.35">
      <c r="S2935" s="43"/>
      <c r="U2935" s="43"/>
    </row>
    <row r="2936" spans="19:21" x14ac:dyDescent="0.35">
      <c r="S2936" s="43"/>
      <c r="U2936" s="43"/>
    </row>
    <row r="2937" spans="19:21" x14ac:dyDescent="0.35">
      <c r="S2937" s="43"/>
      <c r="U2937" s="43"/>
    </row>
    <row r="2938" spans="19:21" x14ac:dyDescent="0.35">
      <c r="S2938" s="43"/>
      <c r="U2938" s="43"/>
    </row>
    <row r="2939" spans="19:21" x14ac:dyDescent="0.35">
      <c r="S2939" s="43"/>
      <c r="U2939" s="43"/>
    </row>
    <row r="2940" spans="19:21" x14ac:dyDescent="0.35">
      <c r="S2940" s="43"/>
      <c r="U2940" s="43"/>
    </row>
    <row r="2941" spans="19:21" x14ac:dyDescent="0.35">
      <c r="S2941" s="43"/>
      <c r="U2941" s="43"/>
    </row>
    <row r="2942" spans="19:21" x14ac:dyDescent="0.35">
      <c r="S2942" s="43"/>
      <c r="U2942" s="43"/>
    </row>
    <row r="2943" spans="19:21" x14ac:dyDescent="0.35">
      <c r="S2943" s="43"/>
      <c r="U2943" s="43"/>
    </row>
    <row r="2944" spans="19:21" x14ac:dyDescent="0.35">
      <c r="S2944" s="43"/>
      <c r="U2944" s="43"/>
    </row>
    <row r="2945" spans="19:21" x14ac:dyDescent="0.35">
      <c r="S2945" s="43"/>
      <c r="U2945" s="43"/>
    </row>
    <row r="2946" spans="19:21" x14ac:dyDescent="0.35">
      <c r="S2946" s="43"/>
      <c r="U2946" s="43"/>
    </row>
    <row r="2947" spans="19:21" x14ac:dyDescent="0.35">
      <c r="S2947" s="43"/>
      <c r="U2947" s="43"/>
    </row>
    <row r="2948" spans="19:21" x14ac:dyDescent="0.35">
      <c r="S2948" s="43"/>
      <c r="U2948" s="43"/>
    </row>
    <row r="2949" spans="19:21" x14ac:dyDescent="0.35">
      <c r="S2949" s="43"/>
      <c r="U2949" s="43"/>
    </row>
    <row r="2950" spans="19:21" x14ac:dyDescent="0.35">
      <c r="S2950" s="43"/>
      <c r="U2950" s="43"/>
    </row>
    <row r="2951" spans="19:21" x14ac:dyDescent="0.35">
      <c r="S2951" s="43"/>
      <c r="U2951" s="43"/>
    </row>
    <row r="2952" spans="19:21" x14ac:dyDescent="0.35">
      <c r="S2952" s="43"/>
      <c r="U2952" s="43"/>
    </row>
    <row r="2953" spans="19:21" x14ac:dyDescent="0.35">
      <c r="S2953" s="43"/>
      <c r="U2953" s="43"/>
    </row>
    <row r="2954" spans="19:21" x14ac:dyDescent="0.35">
      <c r="S2954" s="43"/>
      <c r="U2954" s="43"/>
    </row>
    <row r="2955" spans="19:21" x14ac:dyDescent="0.35">
      <c r="S2955" s="43"/>
      <c r="U2955" s="43"/>
    </row>
    <row r="2956" spans="19:21" x14ac:dyDescent="0.35">
      <c r="S2956" s="43"/>
      <c r="U2956" s="43"/>
    </row>
    <row r="2957" spans="19:21" x14ac:dyDescent="0.35">
      <c r="S2957" s="43"/>
      <c r="U2957" s="43"/>
    </row>
    <row r="2958" spans="19:21" x14ac:dyDescent="0.35">
      <c r="S2958" s="43"/>
      <c r="U2958" s="43"/>
    </row>
    <row r="2959" spans="19:21" x14ac:dyDescent="0.35">
      <c r="S2959" s="43"/>
      <c r="U2959" s="43"/>
    </row>
    <row r="2960" spans="19:21" x14ac:dyDescent="0.35">
      <c r="S2960" s="43"/>
      <c r="U2960" s="43"/>
    </row>
    <row r="2961" spans="19:21" x14ac:dyDescent="0.35">
      <c r="S2961" s="43"/>
      <c r="U2961" s="43"/>
    </row>
    <row r="2962" spans="19:21" x14ac:dyDescent="0.35">
      <c r="S2962" s="43"/>
      <c r="U2962" s="43"/>
    </row>
    <row r="2963" spans="19:21" x14ac:dyDescent="0.35">
      <c r="S2963" s="43"/>
      <c r="U2963" s="43"/>
    </row>
    <row r="2964" spans="19:21" x14ac:dyDescent="0.35">
      <c r="S2964" s="43"/>
      <c r="U2964" s="43"/>
    </row>
    <row r="2965" spans="19:21" x14ac:dyDescent="0.35">
      <c r="S2965" s="43"/>
      <c r="U2965" s="43"/>
    </row>
    <row r="2966" spans="19:21" x14ac:dyDescent="0.35">
      <c r="S2966" s="43"/>
      <c r="U2966" s="43"/>
    </row>
    <row r="2967" spans="19:21" x14ac:dyDescent="0.35">
      <c r="S2967" s="43"/>
      <c r="U2967" s="43"/>
    </row>
    <row r="2968" spans="19:21" x14ac:dyDescent="0.35">
      <c r="S2968" s="43"/>
      <c r="U2968" s="43"/>
    </row>
    <row r="2969" spans="19:21" x14ac:dyDescent="0.35">
      <c r="S2969" s="43"/>
      <c r="U2969" s="43"/>
    </row>
    <row r="2970" spans="19:21" x14ac:dyDescent="0.35">
      <c r="S2970" s="43"/>
      <c r="U2970" s="43"/>
    </row>
    <row r="2971" spans="19:21" x14ac:dyDescent="0.35">
      <c r="S2971" s="43"/>
      <c r="U2971" s="43"/>
    </row>
    <row r="2972" spans="19:21" x14ac:dyDescent="0.35">
      <c r="S2972" s="43"/>
      <c r="U2972" s="43"/>
    </row>
    <row r="2973" spans="19:21" x14ac:dyDescent="0.35">
      <c r="S2973" s="43"/>
      <c r="U2973" s="43"/>
    </row>
    <row r="2974" spans="19:21" x14ac:dyDescent="0.35">
      <c r="S2974" s="43"/>
      <c r="U2974" s="43"/>
    </row>
    <row r="2975" spans="19:21" x14ac:dyDescent="0.35">
      <c r="S2975" s="43"/>
      <c r="U2975" s="43"/>
    </row>
    <row r="2976" spans="19:21" x14ac:dyDescent="0.35">
      <c r="S2976" s="43"/>
      <c r="U2976" s="43"/>
    </row>
    <row r="2977" spans="19:21" x14ac:dyDescent="0.35">
      <c r="S2977" s="43"/>
      <c r="U2977" s="43"/>
    </row>
    <row r="2978" spans="19:21" x14ac:dyDescent="0.35">
      <c r="S2978" s="43"/>
      <c r="U2978" s="43"/>
    </row>
    <row r="2979" spans="19:21" x14ac:dyDescent="0.35">
      <c r="S2979" s="43"/>
      <c r="U2979" s="43"/>
    </row>
    <row r="2980" spans="19:21" x14ac:dyDescent="0.35">
      <c r="S2980" s="43"/>
      <c r="U2980" s="43"/>
    </row>
    <row r="2981" spans="19:21" x14ac:dyDescent="0.35">
      <c r="S2981" s="43"/>
      <c r="U2981" s="43"/>
    </row>
    <row r="2982" spans="19:21" x14ac:dyDescent="0.35">
      <c r="S2982" s="43"/>
      <c r="U2982" s="43"/>
    </row>
    <row r="2983" spans="19:21" x14ac:dyDescent="0.35">
      <c r="S2983" s="43"/>
      <c r="U2983" s="43"/>
    </row>
    <row r="2984" spans="19:21" x14ac:dyDescent="0.35">
      <c r="S2984" s="43"/>
      <c r="U2984" s="43"/>
    </row>
    <row r="2985" spans="19:21" x14ac:dyDescent="0.35">
      <c r="S2985" s="43"/>
      <c r="U2985" s="43"/>
    </row>
    <row r="2986" spans="19:21" x14ac:dyDescent="0.35">
      <c r="S2986" s="43"/>
      <c r="U2986" s="43"/>
    </row>
    <row r="2987" spans="19:21" x14ac:dyDescent="0.35">
      <c r="S2987" s="43"/>
      <c r="U2987" s="43"/>
    </row>
    <row r="2988" spans="19:21" x14ac:dyDescent="0.35">
      <c r="S2988" s="43"/>
      <c r="U2988" s="43"/>
    </row>
    <row r="2989" spans="19:21" x14ac:dyDescent="0.35">
      <c r="S2989" s="43"/>
      <c r="U2989" s="43"/>
    </row>
    <row r="2990" spans="19:21" x14ac:dyDescent="0.35">
      <c r="S2990" s="43"/>
      <c r="U2990" s="43"/>
    </row>
    <row r="2991" spans="19:21" x14ac:dyDescent="0.35">
      <c r="S2991" s="43"/>
      <c r="U2991" s="43"/>
    </row>
    <row r="2992" spans="19:21" x14ac:dyDescent="0.35">
      <c r="S2992" s="43"/>
      <c r="U2992" s="43"/>
    </row>
    <row r="2993" spans="19:21" x14ac:dyDescent="0.35">
      <c r="S2993" s="43"/>
      <c r="U2993" s="43"/>
    </row>
    <row r="2994" spans="19:21" x14ac:dyDescent="0.35">
      <c r="S2994" s="43"/>
      <c r="U2994" s="43"/>
    </row>
    <row r="2995" spans="19:21" x14ac:dyDescent="0.35">
      <c r="S2995" s="43"/>
      <c r="U2995" s="43"/>
    </row>
    <row r="2996" spans="19:21" x14ac:dyDescent="0.35">
      <c r="S2996" s="43"/>
      <c r="U2996" s="43"/>
    </row>
    <row r="2997" spans="19:21" x14ac:dyDescent="0.35">
      <c r="S2997" s="43"/>
      <c r="U2997" s="43"/>
    </row>
    <row r="2998" spans="19:21" x14ac:dyDescent="0.35">
      <c r="S2998" s="43"/>
      <c r="U2998" s="43"/>
    </row>
    <row r="2999" spans="19:21" x14ac:dyDescent="0.35">
      <c r="S2999" s="43"/>
      <c r="U2999" s="43"/>
    </row>
    <row r="3000" spans="19:21" x14ac:dyDescent="0.35">
      <c r="S3000" s="43"/>
      <c r="U3000" s="43"/>
    </row>
    <row r="3001" spans="19:21" x14ac:dyDescent="0.35">
      <c r="S3001" s="43"/>
      <c r="U3001" s="43"/>
    </row>
    <row r="3002" spans="19:21" x14ac:dyDescent="0.35">
      <c r="S3002" s="43"/>
      <c r="U3002" s="43"/>
    </row>
    <row r="3003" spans="19:21" x14ac:dyDescent="0.35">
      <c r="S3003" s="43"/>
      <c r="U3003" s="43"/>
    </row>
    <row r="3004" spans="19:21" x14ac:dyDescent="0.35">
      <c r="S3004" s="43"/>
      <c r="U3004" s="43"/>
    </row>
    <row r="3005" spans="19:21" x14ac:dyDescent="0.35">
      <c r="S3005" s="43"/>
      <c r="U3005" s="43"/>
    </row>
    <row r="3006" spans="19:21" x14ac:dyDescent="0.35">
      <c r="S3006" s="43"/>
      <c r="U3006" s="43"/>
    </row>
    <row r="3007" spans="19:21" x14ac:dyDescent="0.35">
      <c r="S3007" s="43"/>
      <c r="U3007" s="43"/>
    </row>
    <row r="3008" spans="19:21" x14ac:dyDescent="0.35">
      <c r="S3008" s="43"/>
      <c r="U3008" s="43"/>
    </row>
    <row r="3009" spans="19:21" x14ac:dyDescent="0.35">
      <c r="S3009" s="43"/>
      <c r="U3009" s="43"/>
    </row>
    <row r="3010" spans="19:21" x14ac:dyDescent="0.35">
      <c r="S3010" s="43"/>
      <c r="U3010" s="43"/>
    </row>
    <row r="3011" spans="19:21" x14ac:dyDescent="0.35">
      <c r="S3011" s="43"/>
      <c r="U3011" s="43"/>
    </row>
    <row r="3012" spans="19:21" x14ac:dyDescent="0.35">
      <c r="S3012" s="43"/>
      <c r="U3012" s="43"/>
    </row>
    <row r="3013" spans="19:21" x14ac:dyDescent="0.35">
      <c r="S3013" s="43"/>
      <c r="U3013" s="43"/>
    </row>
    <row r="3014" spans="19:21" x14ac:dyDescent="0.35">
      <c r="S3014" s="43"/>
      <c r="U3014" s="43"/>
    </row>
    <row r="3015" spans="19:21" x14ac:dyDescent="0.35">
      <c r="S3015" s="43"/>
      <c r="U3015" s="43"/>
    </row>
    <row r="3016" spans="19:21" x14ac:dyDescent="0.35">
      <c r="S3016" s="43"/>
      <c r="U3016" s="43"/>
    </row>
    <row r="3017" spans="19:21" x14ac:dyDescent="0.35">
      <c r="S3017" s="43"/>
      <c r="U3017" s="43"/>
    </row>
    <row r="3018" spans="19:21" x14ac:dyDescent="0.35">
      <c r="S3018" s="43"/>
      <c r="U3018" s="43"/>
    </row>
    <row r="3019" spans="19:21" x14ac:dyDescent="0.35">
      <c r="S3019" s="43"/>
      <c r="U3019" s="43"/>
    </row>
    <row r="3020" spans="19:21" x14ac:dyDescent="0.35">
      <c r="S3020" s="43"/>
      <c r="U3020" s="43"/>
    </row>
    <row r="3021" spans="19:21" x14ac:dyDescent="0.35">
      <c r="S3021" s="43"/>
      <c r="U3021" s="43"/>
    </row>
    <row r="3022" spans="19:21" x14ac:dyDescent="0.35">
      <c r="S3022" s="43"/>
      <c r="U3022" s="43"/>
    </row>
    <row r="3023" spans="19:21" x14ac:dyDescent="0.35">
      <c r="S3023" s="43"/>
      <c r="U3023" s="43"/>
    </row>
    <row r="3024" spans="19:21" x14ac:dyDescent="0.35">
      <c r="S3024" s="43"/>
      <c r="U3024" s="43"/>
    </row>
    <row r="3025" spans="19:21" x14ac:dyDescent="0.35">
      <c r="S3025" s="43"/>
      <c r="U3025" s="43"/>
    </row>
    <row r="3026" spans="19:21" x14ac:dyDescent="0.35">
      <c r="S3026" s="43"/>
      <c r="U3026" s="43"/>
    </row>
    <row r="3027" spans="19:21" x14ac:dyDescent="0.35">
      <c r="S3027" s="43"/>
      <c r="U3027" s="43"/>
    </row>
    <row r="3028" spans="19:21" x14ac:dyDescent="0.35">
      <c r="S3028" s="43"/>
      <c r="U3028" s="43"/>
    </row>
    <row r="3029" spans="19:21" x14ac:dyDescent="0.35">
      <c r="S3029" s="43"/>
      <c r="U3029" s="43"/>
    </row>
    <row r="3030" spans="19:21" x14ac:dyDescent="0.35">
      <c r="S3030" s="43"/>
      <c r="U3030" s="43"/>
    </row>
    <row r="3031" spans="19:21" x14ac:dyDescent="0.35">
      <c r="S3031" s="43"/>
      <c r="U3031" s="43"/>
    </row>
    <row r="3032" spans="19:21" x14ac:dyDescent="0.35">
      <c r="S3032" s="43"/>
      <c r="U3032" s="43"/>
    </row>
    <row r="3033" spans="19:21" x14ac:dyDescent="0.35">
      <c r="S3033" s="43"/>
      <c r="U3033" s="43"/>
    </row>
    <row r="3034" spans="19:21" x14ac:dyDescent="0.35">
      <c r="S3034" s="43"/>
      <c r="U3034" s="43"/>
    </row>
    <row r="3035" spans="19:21" x14ac:dyDescent="0.35">
      <c r="S3035" s="43"/>
      <c r="U3035" s="43"/>
    </row>
    <row r="3036" spans="19:21" x14ac:dyDescent="0.35">
      <c r="S3036" s="43"/>
      <c r="U3036" s="43"/>
    </row>
    <row r="3037" spans="19:21" x14ac:dyDescent="0.35">
      <c r="S3037" s="43"/>
      <c r="U3037" s="43"/>
    </row>
    <row r="3038" spans="19:21" x14ac:dyDescent="0.35">
      <c r="S3038" s="43"/>
      <c r="U3038" s="43"/>
    </row>
    <row r="3039" spans="19:21" x14ac:dyDescent="0.35">
      <c r="S3039" s="43"/>
      <c r="U3039" s="43"/>
    </row>
    <row r="3040" spans="19:21" x14ac:dyDescent="0.35">
      <c r="S3040" s="43"/>
      <c r="U3040" s="43"/>
    </row>
    <row r="3041" spans="19:21" x14ac:dyDescent="0.35">
      <c r="S3041" s="43"/>
      <c r="U3041" s="43"/>
    </row>
    <row r="3042" spans="19:21" x14ac:dyDescent="0.35">
      <c r="S3042" s="43"/>
      <c r="U3042" s="43"/>
    </row>
    <row r="3043" spans="19:21" x14ac:dyDescent="0.35">
      <c r="S3043" s="43"/>
      <c r="U3043" s="43"/>
    </row>
    <row r="3044" spans="19:21" x14ac:dyDescent="0.35">
      <c r="S3044" s="43"/>
      <c r="U3044" s="43"/>
    </row>
    <row r="3045" spans="19:21" x14ac:dyDescent="0.35">
      <c r="S3045" s="43"/>
      <c r="U3045" s="43"/>
    </row>
    <row r="3046" spans="19:21" x14ac:dyDescent="0.35">
      <c r="S3046" s="43"/>
      <c r="U3046" s="43"/>
    </row>
    <row r="3047" spans="19:21" x14ac:dyDescent="0.35">
      <c r="S3047" s="43"/>
      <c r="U3047" s="43"/>
    </row>
    <row r="3048" spans="19:21" x14ac:dyDescent="0.35">
      <c r="S3048" s="43"/>
      <c r="U3048" s="43"/>
    </row>
    <row r="3049" spans="19:21" x14ac:dyDescent="0.35">
      <c r="S3049" s="43"/>
      <c r="U3049" s="43"/>
    </row>
    <row r="3050" spans="19:21" x14ac:dyDescent="0.35">
      <c r="S3050" s="43"/>
      <c r="U3050" s="43"/>
    </row>
    <row r="3051" spans="19:21" x14ac:dyDescent="0.35">
      <c r="S3051" s="43"/>
      <c r="U3051" s="43"/>
    </row>
    <row r="3052" spans="19:21" x14ac:dyDescent="0.35">
      <c r="S3052" s="43"/>
      <c r="U3052" s="43"/>
    </row>
    <row r="3053" spans="19:21" x14ac:dyDescent="0.35">
      <c r="S3053" s="43"/>
      <c r="U3053" s="43"/>
    </row>
    <row r="3054" spans="19:21" x14ac:dyDescent="0.35">
      <c r="S3054" s="43"/>
      <c r="U3054" s="43"/>
    </row>
    <row r="3055" spans="19:21" x14ac:dyDescent="0.35">
      <c r="S3055" s="43"/>
      <c r="U3055" s="43"/>
    </row>
    <row r="3056" spans="19:21" x14ac:dyDescent="0.35">
      <c r="S3056" s="43"/>
      <c r="U3056" s="43"/>
    </row>
    <row r="3057" spans="19:21" x14ac:dyDescent="0.35">
      <c r="S3057" s="43"/>
      <c r="U3057" s="43"/>
    </row>
    <row r="3058" spans="19:21" x14ac:dyDescent="0.35">
      <c r="S3058" s="43"/>
      <c r="U3058" s="43"/>
    </row>
    <row r="3059" spans="19:21" x14ac:dyDescent="0.35">
      <c r="S3059" s="43"/>
      <c r="U3059" s="43"/>
    </row>
    <row r="3060" spans="19:21" x14ac:dyDescent="0.35">
      <c r="S3060" s="43"/>
      <c r="U3060" s="43"/>
    </row>
    <row r="3061" spans="19:21" x14ac:dyDescent="0.35">
      <c r="S3061" s="43"/>
      <c r="U3061" s="43"/>
    </row>
    <row r="3062" spans="19:21" x14ac:dyDescent="0.35">
      <c r="S3062" s="43"/>
      <c r="U3062" s="43"/>
    </row>
    <row r="3063" spans="19:21" x14ac:dyDescent="0.35">
      <c r="S3063" s="43"/>
      <c r="U3063" s="43"/>
    </row>
    <row r="3064" spans="19:21" x14ac:dyDescent="0.35">
      <c r="S3064" s="43"/>
      <c r="U3064" s="43"/>
    </row>
    <row r="3065" spans="19:21" x14ac:dyDescent="0.35">
      <c r="S3065" s="43"/>
      <c r="U3065" s="43"/>
    </row>
    <row r="3066" spans="19:21" x14ac:dyDescent="0.35">
      <c r="S3066" s="43"/>
      <c r="U3066" s="43"/>
    </row>
    <row r="3067" spans="19:21" x14ac:dyDescent="0.35">
      <c r="S3067" s="43"/>
      <c r="U3067" s="43"/>
    </row>
    <row r="3068" spans="19:21" x14ac:dyDescent="0.35">
      <c r="S3068" s="43"/>
      <c r="U3068" s="43"/>
    </row>
    <row r="3069" spans="19:21" x14ac:dyDescent="0.35">
      <c r="S3069" s="43"/>
      <c r="U3069" s="43"/>
    </row>
    <row r="3070" spans="19:21" x14ac:dyDescent="0.35">
      <c r="S3070" s="43"/>
      <c r="U3070" s="43"/>
    </row>
    <row r="3071" spans="19:21" x14ac:dyDescent="0.35">
      <c r="S3071" s="43"/>
      <c r="U3071" s="43"/>
    </row>
    <row r="3072" spans="19:21" x14ac:dyDescent="0.35">
      <c r="S3072" s="43"/>
      <c r="U3072" s="43"/>
    </row>
    <row r="3073" spans="19:21" x14ac:dyDescent="0.35">
      <c r="S3073" s="43"/>
      <c r="U3073" s="43"/>
    </row>
    <row r="3074" spans="19:21" x14ac:dyDescent="0.35">
      <c r="S3074" s="43"/>
      <c r="U3074" s="43"/>
    </row>
    <row r="3075" spans="19:21" x14ac:dyDescent="0.35">
      <c r="S3075" s="43"/>
      <c r="U3075" s="43"/>
    </row>
    <row r="3076" spans="19:21" x14ac:dyDescent="0.35">
      <c r="S3076" s="43"/>
      <c r="U3076" s="43"/>
    </row>
    <row r="3077" spans="19:21" x14ac:dyDescent="0.35">
      <c r="S3077" s="43"/>
      <c r="U3077" s="43"/>
    </row>
    <row r="3078" spans="19:21" x14ac:dyDescent="0.35">
      <c r="S3078" s="43"/>
      <c r="U3078" s="43"/>
    </row>
    <row r="3079" spans="19:21" x14ac:dyDescent="0.35">
      <c r="S3079" s="43"/>
      <c r="U3079" s="43"/>
    </row>
    <row r="3080" spans="19:21" x14ac:dyDescent="0.35">
      <c r="S3080" s="43"/>
      <c r="U3080" s="43"/>
    </row>
    <row r="3081" spans="19:21" x14ac:dyDescent="0.35">
      <c r="S3081" s="43"/>
      <c r="U3081" s="43"/>
    </row>
    <row r="3082" spans="19:21" x14ac:dyDescent="0.35">
      <c r="S3082" s="43"/>
      <c r="U3082" s="43"/>
    </row>
    <row r="3083" spans="19:21" x14ac:dyDescent="0.35">
      <c r="S3083" s="43"/>
      <c r="U3083" s="43"/>
    </row>
    <row r="3084" spans="19:21" x14ac:dyDescent="0.35">
      <c r="S3084" s="43"/>
      <c r="U3084" s="43"/>
    </row>
    <row r="3085" spans="19:21" x14ac:dyDescent="0.35">
      <c r="S3085" s="43"/>
      <c r="U3085" s="43"/>
    </row>
    <row r="3086" spans="19:21" x14ac:dyDescent="0.35">
      <c r="S3086" s="43"/>
      <c r="U3086" s="43"/>
    </row>
    <row r="3087" spans="19:21" x14ac:dyDescent="0.35">
      <c r="S3087" s="43"/>
      <c r="U3087" s="43"/>
    </row>
    <row r="3088" spans="19:21" x14ac:dyDescent="0.35">
      <c r="S3088" s="43"/>
      <c r="U3088" s="43"/>
    </row>
    <row r="3089" spans="19:21" x14ac:dyDescent="0.35">
      <c r="S3089" s="43"/>
      <c r="U3089" s="43"/>
    </row>
    <row r="3090" spans="19:21" x14ac:dyDescent="0.35">
      <c r="S3090" s="43"/>
      <c r="U3090" s="43"/>
    </row>
    <row r="3091" spans="19:21" x14ac:dyDescent="0.35">
      <c r="S3091" s="43"/>
      <c r="U3091" s="43"/>
    </row>
    <row r="3092" spans="19:21" x14ac:dyDescent="0.35">
      <c r="S3092" s="43"/>
      <c r="U3092" s="43"/>
    </row>
    <row r="3093" spans="19:21" x14ac:dyDescent="0.35">
      <c r="S3093" s="43"/>
      <c r="U3093" s="43"/>
    </row>
    <row r="3094" spans="19:21" x14ac:dyDescent="0.35">
      <c r="S3094" s="43"/>
      <c r="U3094" s="43"/>
    </row>
    <row r="3095" spans="19:21" x14ac:dyDescent="0.35">
      <c r="S3095" s="43"/>
      <c r="U3095" s="43"/>
    </row>
    <row r="3096" spans="19:21" x14ac:dyDescent="0.35">
      <c r="S3096" s="43"/>
      <c r="U3096" s="43"/>
    </row>
    <row r="3097" spans="19:21" x14ac:dyDescent="0.35">
      <c r="S3097" s="43"/>
      <c r="U3097" s="43"/>
    </row>
    <row r="3098" spans="19:21" x14ac:dyDescent="0.35">
      <c r="S3098" s="43"/>
      <c r="U3098" s="43"/>
    </row>
    <row r="3099" spans="19:21" x14ac:dyDescent="0.35">
      <c r="S3099" s="43"/>
      <c r="U3099" s="43"/>
    </row>
    <row r="3100" spans="19:21" x14ac:dyDescent="0.35">
      <c r="S3100" s="43"/>
      <c r="U3100" s="43"/>
    </row>
    <row r="3101" spans="19:21" x14ac:dyDescent="0.35">
      <c r="S3101" s="43"/>
      <c r="U3101" s="43"/>
    </row>
    <row r="3102" spans="19:21" x14ac:dyDescent="0.35">
      <c r="S3102" s="43"/>
      <c r="U3102" s="43"/>
    </row>
    <row r="3103" spans="19:21" x14ac:dyDescent="0.35">
      <c r="S3103" s="43"/>
      <c r="U3103" s="43"/>
    </row>
    <row r="3104" spans="19:21" x14ac:dyDescent="0.35">
      <c r="S3104" s="43"/>
      <c r="U3104" s="43"/>
    </row>
    <row r="3105" spans="19:21" x14ac:dyDescent="0.35">
      <c r="S3105" s="43"/>
      <c r="U3105" s="43"/>
    </row>
    <row r="3106" spans="19:21" x14ac:dyDescent="0.35">
      <c r="S3106" s="43"/>
      <c r="U3106" s="43"/>
    </row>
    <row r="3107" spans="19:21" x14ac:dyDescent="0.35">
      <c r="S3107" s="43"/>
      <c r="U3107" s="43"/>
    </row>
    <row r="3108" spans="19:21" x14ac:dyDescent="0.35">
      <c r="S3108" s="43"/>
      <c r="U3108" s="43"/>
    </row>
    <row r="3109" spans="19:21" x14ac:dyDescent="0.35">
      <c r="S3109" s="43"/>
      <c r="U3109" s="43"/>
    </row>
    <row r="3110" spans="19:21" x14ac:dyDescent="0.35">
      <c r="S3110" s="43"/>
      <c r="U3110" s="43"/>
    </row>
    <row r="3111" spans="19:21" x14ac:dyDescent="0.35">
      <c r="S3111" s="43"/>
      <c r="U3111" s="43"/>
    </row>
    <row r="3112" spans="19:21" x14ac:dyDescent="0.35">
      <c r="S3112" s="43"/>
      <c r="U3112" s="43"/>
    </row>
    <row r="3113" spans="19:21" x14ac:dyDescent="0.35">
      <c r="S3113" s="43"/>
      <c r="U3113" s="43"/>
    </row>
    <row r="3114" spans="19:21" x14ac:dyDescent="0.35">
      <c r="S3114" s="43"/>
      <c r="U3114" s="43"/>
    </row>
    <row r="3115" spans="19:21" x14ac:dyDescent="0.35">
      <c r="S3115" s="43"/>
      <c r="U3115" s="43"/>
    </row>
    <row r="3116" spans="19:21" x14ac:dyDescent="0.35">
      <c r="S3116" s="43"/>
      <c r="U3116" s="43"/>
    </row>
    <row r="3117" spans="19:21" x14ac:dyDescent="0.35">
      <c r="S3117" s="43"/>
      <c r="U3117" s="43"/>
    </row>
    <row r="3118" spans="19:21" x14ac:dyDescent="0.35">
      <c r="S3118" s="43"/>
      <c r="U3118" s="43"/>
    </row>
    <row r="3119" spans="19:21" x14ac:dyDescent="0.35">
      <c r="S3119" s="43"/>
      <c r="U3119" s="43"/>
    </row>
    <row r="3120" spans="19:21" x14ac:dyDescent="0.35">
      <c r="S3120" s="43"/>
      <c r="U3120" s="43"/>
    </row>
    <row r="3121" spans="19:21" x14ac:dyDescent="0.35">
      <c r="S3121" s="43"/>
      <c r="U3121" s="43"/>
    </row>
    <row r="3122" spans="19:21" x14ac:dyDescent="0.35">
      <c r="S3122" s="43"/>
      <c r="U3122" s="43"/>
    </row>
    <row r="3123" spans="19:21" x14ac:dyDescent="0.35">
      <c r="S3123" s="43"/>
      <c r="U3123" s="43"/>
    </row>
    <row r="3124" spans="19:21" x14ac:dyDescent="0.35">
      <c r="S3124" s="43"/>
      <c r="U3124" s="43"/>
    </row>
    <row r="3125" spans="19:21" x14ac:dyDescent="0.35">
      <c r="S3125" s="43"/>
      <c r="U3125" s="43"/>
    </row>
    <row r="3126" spans="19:21" x14ac:dyDescent="0.35">
      <c r="S3126" s="43"/>
      <c r="U3126" s="43"/>
    </row>
    <row r="3127" spans="19:21" x14ac:dyDescent="0.35">
      <c r="S3127" s="43"/>
      <c r="U3127" s="43"/>
    </row>
    <row r="3128" spans="19:21" x14ac:dyDescent="0.35">
      <c r="S3128" s="43"/>
      <c r="U3128" s="43"/>
    </row>
    <row r="3129" spans="19:21" x14ac:dyDescent="0.35">
      <c r="S3129" s="43"/>
      <c r="U3129" s="43"/>
    </row>
    <row r="3130" spans="19:21" x14ac:dyDescent="0.35">
      <c r="S3130" s="43"/>
      <c r="U3130" s="43"/>
    </row>
    <row r="3131" spans="19:21" x14ac:dyDescent="0.35">
      <c r="S3131" s="43"/>
      <c r="U3131" s="43"/>
    </row>
    <row r="3132" spans="19:21" x14ac:dyDescent="0.35">
      <c r="S3132" s="43"/>
      <c r="U3132" s="43"/>
    </row>
    <row r="3133" spans="19:21" x14ac:dyDescent="0.35">
      <c r="S3133" s="43"/>
      <c r="U3133" s="43"/>
    </row>
    <row r="3134" spans="19:21" x14ac:dyDescent="0.35">
      <c r="S3134" s="43"/>
      <c r="U3134" s="43"/>
    </row>
    <row r="3135" spans="19:21" x14ac:dyDescent="0.35">
      <c r="S3135" s="43"/>
      <c r="U3135" s="43"/>
    </row>
    <row r="3136" spans="19:21" x14ac:dyDescent="0.35">
      <c r="S3136" s="43"/>
      <c r="U3136" s="43"/>
    </row>
    <row r="3137" spans="19:21" x14ac:dyDescent="0.35">
      <c r="S3137" s="43"/>
      <c r="U3137" s="43"/>
    </row>
    <row r="3138" spans="19:21" x14ac:dyDescent="0.35">
      <c r="S3138" s="43"/>
      <c r="U3138" s="43"/>
    </row>
    <row r="3139" spans="19:21" x14ac:dyDescent="0.35">
      <c r="S3139" s="43"/>
      <c r="U3139" s="43"/>
    </row>
    <row r="3140" spans="19:21" x14ac:dyDescent="0.35">
      <c r="S3140" s="43"/>
      <c r="U3140" s="43"/>
    </row>
    <row r="3141" spans="19:21" x14ac:dyDescent="0.35">
      <c r="S3141" s="43"/>
      <c r="U3141" s="43"/>
    </row>
    <row r="3142" spans="19:21" x14ac:dyDescent="0.35">
      <c r="S3142" s="43"/>
      <c r="U3142" s="43"/>
    </row>
    <row r="3143" spans="19:21" x14ac:dyDescent="0.35">
      <c r="S3143" s="43"/>
      <c r="U3143" s="43"/>
    </row>
    <row r="3144" spans="19:21" x14ac:dyDescent="0.35">
      <c r="S3144" s="43"/>
      <c r="U3144" s="43"/>
    </row>
    <row r="3145" spans="19:21" x14ac:dyDescent="0.35">
      <c r="S3145" s="43"/>
      <c r="U3145" s="43"/>
    </row>
    <row r="3146" spans="19:21" x14ac:dyDescent="0.35">
      <c r="S3146" s="43"/>
      <c r="U3146" s="43"/>
    </row>
    <row r="3147" spans="19:21" x14ac:dyDescent="0.35">
      <c r="S3147" s="43"/>
      <c r="U3147" s="43"/>
    </row>
    <row r="3148" spans="19:21" x14ac:dyDescent="0.35">
      <c r="S3148" s="43"/>
      <c r="U3148" s="43"/>
    </row>
    <row r="3149" spans="19:21" x14ac:dyDescent="0.35">
      <c r="S3149" s="43"/>
      <c r="U3149" s="43"/>
    </row>
    <row r="3150" spans="19:21" x14ac:dyDescent="0.35">
      <c r="S3150" s="43"/>
      <c r="U3150" s="43"/>
    </row>
    <row r="3151" spans="19:21" x14ac:dyDescent="0.35">
      <c r="S3151" s="43"/>
      <c r="U3151" s="43"/>
    </row>
    <row r="3152" spans="19:21" x14ac:dyDescent="0.35">
      <c r="S3152" s="43"/>
      <c r="U3152" s="43"/>
    </row>
    <row r="3153" spans="19:21" x14ac:dyDescent="0.35">
      <c r="S3153" s="43"/>
      <c r="U3153" s="43"/>
    </row>
    <row r="3154" spans="19:21" x14ac:dyDescent="0.35">
      <c r="S3154" s="43"/>
      <c r="U3154" s="43"/>
    </row>
    <row r="3155" spans="19:21" x14ac:dyDescent="0.35">
      <c r="S3155" s="43"/>
      <c r="U3155" s="43"/>
    </row>
    <row r="3156" spans="19:21" x14ac:dyDescent="0.35">
      <c r="S3156" s="43"/>
      <c r="U3156" s="43"/>
    </row>
    <row r="3157" spans="19:21" x14ac:dyDescent="0.35">
      <c r="S3157" s="43"/>
      <c r="U3157" s="43"/>
    </row>
    <row r="3158" spans="19:21" x14ac:dyDescent="0.35">
      <c r="S3158" s="43"/>
      <c r="U3158" s="43"/>
    </row>
    <row r="3159" spans="19:21" x14ac:dyDescent="0.35">
      <c r="S3159" s="43"/>
      <c r="U3159" s="43"/>
    </row>
    <row r="3160" spans="19:21" x14ac:dyDescent="0.35">
      <c r="S3160" s="43"/>
      <c r="U3160" s="43"/>
    </row>
    <row r="3161" spans="19:21" x14ac:dyDescent="0.35">
      <c r="S3161" s="43"/>
      <c r="U3161" s="43"/>
    </row>
    <row r="3162" spans="19:21" x14ac:dyDescent="0.35">
      <c r="S3162" s="43"/>
      <c r="U3162" s="43"/>
    </row>
    <row r="3163" spans="19:21" x14ac:dyDescent="0.35">
      <c r="S3163" s="43"/>
      <c r="U3163" s="43"/>
    </row>
    <row r="3164" spans="19:21" x14ac:dyDescent="0.35">
      <c r="S3164" s="43"/>
      <c r="U3164" s="43"/>
    </row>
    <row r="3165" spans="19:21" x14ac:dyDescent="0.35">
      <c r="S3165" s="43"/>
      <c r="U3165" s="43"/>
    </row>
    <row r="3166" spans="19:21" x14ac:dyDescent="0.35">
      <c r="S3166" s="43"/>
      <c r="U3166" s="43"/>
    </row>
    <row r="3167" spans="19:21" x14ac:dyDescent="0.35">
      <c r="S3167" s="43"/>
      <c r="U3167" s="43"/>
    </row>
    <row r="3168" spans="19:21" x14ac:dyDescent="0.35">
      <c r="S3168" s="43"/>
      <c r="U3168" s="43"/>
    </row>
    <row r="3169" spans="19:21" x14ac:dyDescent="0.35">
      <c r="S3169" s="43"/>
      <c r="U3169" s="43"/>
    </row>
    <row r="3170" spans="19:21" x14ac:dyDescent="0.35">
      <c r="S3170" s="43"/>
      <c r="U3170" s="43"/>
    </row>
    <row r="3171" spans="19:21" x14ac:dyDescent="0.35">
      <c r="S3171" s="43"/>
      <c r="U3171" s="43"/>
    </row>
    <row r="3172" spans="19:21" x14ac:dyDescent="0.35">
      <c r="S3172" s="43"/>
      <c r="U3172" s="43"/>
    </row>
    <row r="3173" spans="19:21" x14ac:dyDescent="0.35">
      <c r="S3173" s="43"/>
      <c r="U3173" s="43"/>
    </row>
    <row r="3174" spans="19:21" x14ac:dyDescent="0.35">
      <c r="S3174" s="43"/>
      <c r="U3174" s="43"/>
    </row>
    <row r="3175" spans="19:21" x14ac:dyDescent="0.35">
      <c r="S3175" s="43"/>
      <c r="U3175" s="43"/>
    </row>
    <row r="3176" spans="19:21" x14ac:dyDescent="0.35">
      <c r="S3176" s="43"/>
      <c r="U3176" s="43"/>
    </row>
    <row r="3177" spans="19:21" x14ac:dyDescent="0.35">
      <c r="S3177" s="43"/>
      <c r="U3177" s="43"/>
    </row>
    <row r="3178" spans="19:21" x14ac:dyDescent="0.35">
      <c r="S3178" s="43"/>
      <c r="U3178" s="43"/>
    </row>
    <row r="3179" spans="19:21" x14ac:dyDescent="0.35">
      <c r="S3179" s="43"/>
      <c r="U3179" s="43"/>
    </row>
    <row r="3180" spans="19:21" x14ac:dyDescent="0.35">
      <c r="S3180" s="43"/>
      <c r="U3180" s="43"/>
    </row>
    <row r="3181" spans="19:21" x14ac:dyDescent="0.35">
      <c r="S3181" s="43"/>
      <c r="U3181" s="43"/>
    </row>
    <row r="3182" spans="19:21" x14ac:dyDescent="0.35">
      <c r="S3182" s="43"/>
      <c r="U3182" s="43"/>
    </row>
    <row r="3183" spans="19:21" x14ac:dyDescent="0.35">
      <c r="S3183" s="43"/>
      <c r="U3183" s="43"/>
    </row>
    <row r="3184" spans="19:21" x14ac:dyDescent="0.35">
      <c r="S3184" s="43"/>
      <c r="U3184" s="43"/>
    </row>
    <row r="3185" spans="19:21" x14ac:dyDescent="0.35">
      <c r="S3185" s="43"/>
      <c r="U3185" s="43"/>
    </row>
    <row r="3186" spans="19:21" x14ac:dyDescent="0.35">
      <c r="S3186" s="43"/>
      <c r="U3186" s="43"/>
    </row>
    <row r="3187" spans="19:21" x14ac:dyDescent="0.35">
      <c r="S3187" s="43"/>
      <c r="U3187" s="43"/>
    </row>
    <row r="3188" spans="19:21" x14ac:dyDescent="0.35">
      <c r="S3188" s="43"/>
      <c r="U3188" s="43"/>
    </row>
    <row r="3189" spans="19:21" x14ac:dyDescent="0.35">
      <c r="S3189" s="43"/>
      <c r="U3189" s="43"/>
    </row>
    <row r="3190" spans="19:21" x14ac:dyDescent="0.35">
      <c r="S3190" s="43"/>
      <c r="U3190" s="43"/>
    </row>
    <row r="3191" spans="19:21" x14ac:dyDescent="0.35">
      <c r="S3191" s="43"/>
      <c r="U3191" s="43"/>
    </row>
    <row r="3192" spans="19:21" x14ac:dyDescent="0.35">
      <c r="S3192" s="43"/>
      <c r="U3192" s="43"/>
    </row>
    <row r="3193" spans="19:21" x14ac:dyDescent="0.35">
      <c r="S3193" s="43"/>
      <c r="U3193" s="43"/>
    </row>
    <row r="3194" spans="19:21" x14ac:dyDescent="0.35">
      <c r="S3194" s="43"/>
      <c r="U3194" s="43"/>
    </row>
    <row r="3195" spans="19:21" x14ac:dyDescent="0.35">
      <c r="S3195" s="43"/>
      <c r="U3195" s="43"/>
    </row>
    <row r="3196" spans="19:21" x14ac:dyDescent="0.35">
      <c r="S3196" s="43"/>
      <c r="U3196" s="43"/>
    </row>
    <row r="3197" spans="19:21" x14ac:dyDescent="0.35">
      <c r="S3197" s="43"/>
      <c r="U3197" s="43"/>
    </row>
    <row r="3198" spans="19:21" x14ac:dyDescent="0.35">
      <c r="S3198" s="43"/>
      <c r="U3198" s="43"/>
    </row>
    <row r="3199" spans="19:21" x14ac:dyDescent="0.35">
      <c r="S3199" s="43"/>
      <c r="U3199" s="43"/>
    </row>
    <row r="3200" spans="19:21" x14ac:dyDescent="0.35">
      <c r="S3200" s="43"/>
      <c r="U3200" s="43"/>
    </row>
    <row r="3201" spans="19:21" x14ac:dyDescent="0.35">
      <c r="S3201" s="43"/>
      <c r="U3201" s="43"/>
    </row>
    <row r="3202" spans="19:21" x14ac:dyDescent="0.35">
      <c r="S3202" s="43"/>
      <c r="U3202" s="43"/>
    </row>
    <row r="3203" spans="19:21" x14ac:dyDescent="0.35">
      <c r="S3203" s="43"/>
      <c r="U3203" s="43"/>
    </row>
    <row r="3204" spans="19:21" x14ac:dyDescent="0.35">
      <c r="S3204" s="43"/>
      <c r="U3204" s="43"/>
    </row>
    <row r="3205" spans="19:21" x14ac:dyDescent="0.35">
      <c r="S3205" s="43"/>
      <c r="U3205" s="43"/>
    </row>
    <row r="3206" spans="19:21" x14ac:dyDescent="0.35">
      <c r="S3206" s="43"/>
      <c r="U3206" s="43"/>
    </row>
    <row r="3207" spans="19:21" x14ac:dyDescent="0.35">
      <c r="S3207" s="43"/>
      <c r="U3207" s="43"/>
    </row>
    <row r="3208" spans="19:21" x14ac:dyDescent="0.35">
      <c r="S3208" s="43"/>
      <c r="U3208" s="43"/>
    </row>
    <row r="3209" spans="19:21" x14ac:dyDescent="0.35">
      <c r="S3209" s="43"/>
      <c r="U3209" s="43"/>
    </row>
    <row r="3210" spans="19:21" x14ac:dyDescent="0.35">
      <c r="S3210" s="43"/>
      <c r="U3210" s="43"/>
    </row>
    <row r="3211" spans="19:21" x14ac:dyDescent="0.35">
      <c r="S3211" s="43"/>
      <c r="U3211" s="43"/>
    </row>
    <row r="3212" spans="19:21" x14ac:dyDescent="0.35">
      <c r="S3212" s="43"/>
      <c r="U3212" s="43"/>
    </row>
    <row r="3213" spans="19:21" x14ac:dyDescent="0.35">
      <c r="S3213" s="43"/>
      <c r="U3213" s="43"/>
    </row>
    <row r="3214" spans="19:21" x14ac:dyDescent="0.35">
      <c r="S3214" s="43"/>
      <c r="U3214" s="43"/>
    </row>
    <row r="3215" spans="19:21" x14ac:dyDescent="0.35">
      <c r="S3215" s="43"/>
      <c r="U3215" s="43"/>
    </row>
    <row r="3216" spans="19:21" x14ac:dyDescent="0.35">
      <c r="S3216" s="43"/>
      <c r="U3216" s="43"/>
    </row>
    <row r="3217" spans="19:21" x14ac:dyDescent="0.35">
      <c r="S3217" s="43"/>
      <c r="U3217" s="43"/>
    </row>
    <row r="3218" spans="19:21" x14ac:dyDescent="0.35">
      <c r="S3218" s="43"/>
      <c r="U3218" s="43"/>
    </row>
    <row r="3219" spans="19:21" x14ac:dyDescent="0.35">
      <c r="S3219" s="43"/>
      <c r="U3219" s="43"/>
    </row>
    <row r="3220" spans="19:21" x14ac:dyDescent="0.35">
      <c r="S3220" s="43"/>
      <c r="U3220" s="43"/>
    </row>
    <row r="3221" spans="19:21" x14ac:dyDescent="0.35">
      <c r="S3221" s="43"/>
      <c r="U3221" s="43"/>
    </row>
    <row r="3222" spans="19:21" x14ac:dyDescent="0.35">
      <c r="S3222" s="43"/>
      <c r="U3222" s="43"/>
    </row>
    <row r="3223" spans="19:21" x14ac:dyDescent="0.35">
      <c r="S3223" s="43"/>
      <c r="U3223" s="43"/>
    </row>
    <row r="3224" spans="19:21" x14ac:dyDescent="0.35">
      <c r="S3224" s="43"/>
      <c r="U3224" s="43"/>
    </row>
    <row r="3225" spans="19:21" x14ac:dyDescent="0.35">
      <c r="S3225" s="43"/>
      <c r="U3225" s="43"/>
    </row>
    <row r="3226" spans="19:21" x14ac:dyDescent="0.35">
      <c r="S3226" s="43"/>
      <c r="U3226" s="43"/>
    </row>
    <row r="3227" spans="19:21" x14ac:dyDescent="0.35">
      <c r="S3227" s="43"/>
      <c r="U3227" s="43"/>
    </row>
    <row r="3228" spans="19:21" x14ac:dyDescent="0.35">
      <c r="S3228" s="43"/>
      <c r="U3228" s="43"/>
    </row>
    <row r="3229" spans="19:21" x14ac:dyDescent="0.35">
      <c r="S3229" s="43"/>
      <c r="U3229" s="43"/>
    </row>
    <row r="3230" spans="19:21" x14ac:dyDescent="0.35">
      <c r="S3230" s="43"/>
      <c r="U3230" s="43"/>
    </row>
    <row r="3231" spans="19:21" x14ac:dyDescent="0.35">
      <c r="S3231" s="43"/>
      <c r="U3231" s="43"/>
    </row>
    <row r="3232" spans="19:21" x14ac:dyDescent="0.35">
      <c r="S3232" s="43"/>
      <c r="U3232" s="43"/>
    </row>
    <row r="3233" spans="19:21" x14ac:dyDescent="0.35">
      <c r="S3233" s="43"/>
      <c r="U3233" s="43"/>
    </row>
    <row r="3234" spans="19:21" x14ac:dyDescent="0.35">
      <c r="S3234" s="43"/>
      <c r="U3234" s="43"/>
    </row>
    <row r="3235" spans="19:21" x14ac:dyDescent="0.35">
      <c r="S3235" s="43"/>
      <c r="U3235" s="43"/>
    </row>
    <row r="3236" spans="19:21" x14ac:dyDescent="0.35">
      <c r="S3236" s="43"/>
      <c r="U3236" s="43"/>
    </row>
    <row r="3237" spans="19:21" x14ac:dyDescent="0.35">
      <c r="S3237" s="43"/>
      <c r="U3237" s="43"/>
    </row>
    <row r="3238" spans="19:21" x14ac:dyDescent="0.35">
      <c r="S3238" s="43"/>
      <c r="U3238" s="43"/>
    </row>
    <row r="3239" spans="19:21" x14ac:dyDescent="0.35">
      <c r="S3239" s="43"/>
      <c r="U3239" s="43"/>
    </row>
    <row r="3240" spans="19:21" x14ac:dyDescent="0.35">
      <c r="S3240" s="43"/>
      <c r="U3240" s="43"/>
    </row>
    <row r="3241" spans="19:21" x14ac:dyDescent="0.35">
      <c r="S3241" s="43"/>
      <c r="U3241" s="43"/>
    </row>
    <row r="3242" spans="19:21" x14ac:dyDescent="0.35">
      <c r="S3242" s="43"/>
      <c r="U3242" s="43"/>
    </row>
    <row r="3243" spans="19:21" x14ac:dyDescent="0.35">
      <c r="S3243" s="43"/>
      <c r="U3243" s="43"/>
    </row>
    <row r="3244" spans="19:21" x14ac:dyDescent="0.35">
      <c r="S3244" s="43"/>
      <c r="U3244" s="43"/>
    </row>
    <row r="3245" spans="19:21" x14ac:dyDescent="0.35">
      <c r="S3245" s="43"/>
      <c r="U3245" s="43"/>
    </row>
    <row r="3246" spans="19:21" x14ac:dyDescent="0.35">
      <c r="S3246" s="43"/>
      <c r="U3246" s="43"/>
    </row>
    <row r="3247" spans="19:21" x14ac:dyDescent="0.35">
      <c r="S3247" s="43"/>
      <c r="U3247" s="43"/>
    </row>
    <row r="3248" spans="19:21" x14ac:dyDescent="0.35">
      <c r="S3248" s="43"/>
      <c r="U3248" s="43"/>
    </row>
    <row r="3249" spans="19:21" x14ac:dyDescent="0.35">
      <c r="S3249" s="43"/>
      <c r="U3249" s="43"/>
    </row>
    <row r="3250" spans="19:21" x14ac:dyDescent="0.35">
      <c r="S3250" s="43"/>
      <c r="U3250" s="43"/>
    </row>
    <row r="3251" spans="19:21" x14ac:dyDescent="0.35">
      <c r="S3251" s="43"/>
      <c r="U3251" s="43"/>
    </row>
    <row r="3252" spans="19:21" x14ac:dyDescent="0.35">
      <c r="S3252" s="43"/>
      <c r="U3252" s="43"/>
    </row>
    <row r="3253" spans="19:21" x14ac:dyDescent="0.35">
      <c r="S3253" s="43"/>
      <c r="U3253" s="43"/>
    </row>
    <row r="3254" spans="19:21" x14ac:dyDescent="0.35">
      <c r="S3254" s="43"/>
      <c r="U3254" s="43"/>
    </row>
    <row r="3255" spans="19:21" x14ac:dyDescent="0.35">
      <c r="S3255" s="43"/>
      <c r="U3255" s="43"/>
    </row>
    <row r="3256" spans="19:21" x14ac:dyDescent="0.35">
      <c r="S3256" s="43"/>
      <c r="U3256" s="43"/>
    </row>
    <row r="3257" spans="19:21" x14ac:dyDescent="0.35">
      <c r="S3257" s="43"/>
      <c r="U3257" s="43"/>
    </row>
    <row r="3258" spans="19:21" x14ac:dyDescent="0.35">
      <c r="S3258" s="43"/>
      <c r="U3258" s="43"/>
    </row>
    <row r="3259" spans="19:21" x14ac:dyDescent="0.35">
      <c r="S3259" s="43"/>
      <c r="U3259" s="43"/>
    </row>
    <row r="3260" spans="19:21" x14ac:dyDescent="0.35">
      <c r="S3260" s="43"/>
      <c r="U3260" s="43"/>
    </row>
    <row r="3261" spans="19:21" x14ac:dyDescent="0.35">
      <c r="S3261" s="43"/>
      <c r="U3261" s="43"/>
    </row>
    <row r="3262" spans="19:21" x14ac:dyDescent="0.35">
      <c r="S3262" s="43"/>
      <c r="U3262" s="43"/>
    </row>
    <row r="3263" spans="19:21" x14ac:dyDescent="0.35">
      <c r="S3263" s="43"/>
      <c r="U3263" s="43"/>
    </row>
    <row r="3264" spans="19:21" x14ac:dyDescent="0.35">
      <c r="S3264" s="43"/>
      <c r="U3264" s="43"/>
    </row>
    <row r="3265" spans="19:21" x14ac:dyDescent="0.35">
      <c r="S3265" s="43"/>
      <c r="U3265" s="43"/>
    </row>
    <row r="3266" spans="19:21" x14ac:dyDescent="0.35">
      <c r="S3266" s="43"/>
      <c r="U3266" s="43"/>
    </row>
    <row r="3267" spans="19:21" x14ac:dyDescent="0.35">
      <c r="S3267" s="43"/>
      <c r="U3267" s="43"/>
    </row>
    <row r="3268" spans="19:21" x14ac:dyDescent="0.35">
      <c r="S3268" s="43"/>
      <c r="U3268" s="43"/>
    </row>
    <row r="3269" spans="19:21" x14ac:dyDescent="0.35">
      <c r="S3269" s="43"/>
      <c r="U3269" s="43"/>
    </row>
    <row r="3270" spans="19:21" x14ac:dyDescent="0.35">
      <c r="S3270" s="43"/>
      <c r="U3270" s="43"/>
    </row>
    <row r="3271" spans="19:21" x14ac:dyDescent="0.35">
      <c r="S3271" s="43"/>
      <c r="U3271" s="43"/>
    </row>
    <row r="3272" spans="19:21" x14ac:dyDescent="0.35">
      <c r="S3272" s="43"/>
      <c r="U3272" s="43"/>
    </row>
    <row r="3273" spans="19:21" x14ac:dyDescent="0.35">
      <c r="S3273" s="43"/>
      <c r="U3273" s="43"/>
    </row>
    <row r="3274" spans="19:21" x14ac:dyDescent="0.35">
      <c r="S3274" s="43"/>
      <c r="U3274" s="43"/>
    </row>
    <row r="3275" spans="19:21" x14ac:dyDescent="0.35">
      <c r="S3275" s="43"/>
      <c r="U3275" s="43"/>
    </row>
    <row r="3276" spans="19:21" x14ac:dyDescent="0.35">
      <c r="S3276" s="43"/>
      <c r="U3276" s="43"/>
    </row>
    <row r="3277" spans="19:21" x14ac:dyDescent="0.35">
      <c r="S3277" s="43"/>
      <c r="U3277" s="43"/>
    </row>
    <row r="3278" spans="19:21" x14ac:dyDescent="0.35">
      <c r="S3278" s="43"/>
      <c r="U3278" s="43"/>
    </row>
    <row r="3279" spans="19:21" x14ac:dyDescent="0.35">
      <c r="S3279" s="43"/>
      <c r="U3279" s="43"/>
    </row>
    <row r="3280" spans="19:21" x14ac:dyDescent="0.35">
      <c r="S3280" s="43"/>
      <c r="U3280" s="43"/>
    </row>
    <row r="3281" spans="19:21" x14ac:dyDescent="0.35">
      <c r="S3281" s="43"/>
      <c r="U3281" s="43"/>
    </row>
    <row r="3282" spans="19:21" x14ac:dyDescent="0.35">
      <c r="S3282" s="43"/>
      <c r="U3282" s="43"/>
    </row>
    <row r="3283" spans="19:21" x14ac:dyDescent="0.35">
      <c r="S3283" s="43"/>
      <c r="U3283" s="43"/>
    </row>
    <row r="3284" spans="19:21" x14ac:dyDescent="0.35">
      <c r="S3284" s="43"/>
      <c r="U3284" s="43"/>
    </row>
    <row r="3285" spans="19:21" x14ac:dyDescent="0.35">
      <c r="S3285" s="43"/>
      <c r="U3285" s="43"/>
    </row>
    <row r="3286" spans="19:21" x14ac:dyDescent="0.35">
      <c r="S3286" s="43"/>
      <c r="U3286" s="43"/>
    </row>
    <row r="3287" spans="19:21" x14ac:dyDescent="0.35">
      <c r="S3287" s="43"/>
      <c r="U3287" s="43"/>
    </row>
    <row r="3288" spans="19:21" x14ac:dyDescent="0.35">
      <c r="S3288" s="43"/>
      <c r="U3288" s="43"/>
    </row>
    <row r="3289" spans="19:21" x14ac:dyDescent="0.35">
      <c r="S3289" s="43"/>
      <c r="U3289" s="43"/>
    </row>
    <row r="3290" spans="19:21" x14ac:dyDescent="0.35">
      <c r="S3290" s="43"/>
      <c r="U3290" s="43"/>
    </row>
    <row r="3291" spans="19:21" x14ac:dyDescent="0.35">
      <c r="S3291" s="43"/>
      <c r="U3291" s="43"/>
    </row>
    <row r="3292" spans="19:21" x14ac:dyDescent="0.35">
      <c r="S3292" s="43"/>
      <c r="U3292" s="43"/>
    </row>
    <row r="3293" spans="19:21" x14ac:dyDescent="0.35">
      <c r="S3293" s="43"/>
      <c r="U3293" s="43"/>
    </row>
    <row r="3294" spans="19:21" x14ac:dyDescent="0.35">
      <c r="S3294" s="43"/>
      <c r="U3294" s="43"/>
    </row>
    <row r="3295" spans="19:21" x14ac:dyDescent="0.35">
      <c r="S3295" s="43"/>
      <c r="U3295" s="43"/>
    </row>
    <row r="3296" spans="19:21" x14ac:dyDescent="0.35">
      <c r="S3296" s="43"/>
      <c r="U3296" s="43"/>
    </row>
    <row r="3297" spans="19:21" x14ac:dyDescent="0.35">
      <c r="S3297" s="43"/>
      <c r="U3297" s="43"/>
    </row>
    <row r="3298" spans="19:21" x14ac:dyDescent="0.35">
      <c r="S3298" s="43"/>
      <c r="U3298" s="43"/>
    </row>
    <row r="3299" spans="19:21" x14ac:dyDescent="0.35">
      <c r="S3299" s="43"/>
      <c r="U3299" s="43"/>
    </row>
    <row r="3300" spans="19:21" x14ac:dyDescent="0.35">
      <c r="S3300" s="43"/>
      <c r="U3300" s="43"/>
    </row>
    <row r="3301" spans="19:21" x14ac:dyDescent="0.35">
      <c r="S3301" s="43"/>
      <c r="U3301" s="43"/>
    </row>
    <row r="3302" spans="19:21" x14ac:dyDescent="0.35">
      <c r="S3302" s="43"/>
      <c r="U3302" s="43"/>
    </row>
    <row r="3303" spans="19:21" x14ac:dyDescent="0.35">
      <c r="S3303" s="43"/>
      <c r="U3303" s="43"/>
    </row>
    <row r="3304" spans="19:21" x14ac:dyDescent="0.35">
      <c r="S3304" s="43"/>
      <c r="U3304" s="43"/>
    </row>
    <row r="3305" spans="19:21" x14ac:dyDescent="0.35">
      <c r="S3305" s="43"/>
      <c r="U3305" s="43"/>
    </row>
    <row r="3306" spans="19:21" x14ac:dyDescent="0.35">
      <c r="S3306" s="43"/>
      <c r="U3306" s="43"/>
    </row>
    <row r="3307" spans="19:21" x14ac:dyDescent="0.35">
      <c r="S3307" s="43"/>
      <c r="U3307" s="43"/>
    </row>
    <row r="3308" spans="19:21" x14ac:dyDescent="0.35">
      <c r="S3308" s="43"/>
      <c r="U3308" s="43"/>
    </row>
    <row r="3309" spans="19:21" x14ac:dyDescent="0.35">
      <c r="S3309" s="43"/>
      <c r="U3309" s="43"/>
    </row>
    <row r="3310" spans="19:21" x14ac:dyDescent="0.35">
      <c r="S3310" s="43"/>
      <c r="U3310" s="43"/>
    </row>
    <row r="3311" spans="19:21" x14ac:dyDescent="0.35">
      <c r="S3311" s="43"/>
      <c r="U3311" s="43"/>
    </row>
    <row r="3312" spans="19:21" x14ac:dyDescent="0.35">
      <c r="S3312" s="43"/>
      <c r="U3312" s="43"/>
    </row>
    <row r="3313" spans="19:21" x14ac:dyDescent="0.35">
      <c r="S3313" s="43"/>
      <c r="U3313" s="43"/>
    </row>
    <row r="3314" spans="19:21" x14ac:dyDescent="0.35">
      <c r="S3314" s="43"/>
      <c r="U3314" s="43"/>
    </row>
    <row r="3315" spans="19:21" x14ac:dyDescent="0.35">
      <c r="S3315" s="43"/>
      <c r="U3315" s="43"/>
    </row>
    <row r="3316" spans="19:21" x14ac:dyDescent="0.35">
      <c r="S3316" s="43"/>
      <c r="U3316" s="43"/>
    </row>
    <row r="3317" spans="19:21" x14ac:dyDescent="0.35">
      <c r="S3317" s="43"/>
      <c r="U3317" s="43"/>
    </row>
    <row r="3318" spans="19:21" x14ac:dyDescent="0.35">
      <c r="S3318" s="43"/>
      <c r="U3318" s="43"/>
    </row>
    <row r="3319" spans="19:21" x14ac:dyDescent="0.35">
      <c r="S3319" s="43"/>
      <c r="U3319" s="43"/>
    </row>
    <row r="3320" spans="19:21" x14ac:dyDescent="0.35">
      <c r="S3320" s="43"/>
      <c r="U3320" s="43"/>
    </row>
    <row r="3321" spans="19:21" x14ac:dyDescent="0.35">
      <c r="S3321" s="43"/>
      <c r="U3321" s="43"/>
    </row>
    <row r="3322" spans="19:21" x14ac:dyDescent="0.35">
      <c r="S3322" s="43"/>
      <c r="U3322" s="43"/>
    </row>
    <row r="3323" spans="19:21" x14ac:dyDescent="0.35">
      <c r="S3323" s="43"/>
      <c r="U3323" s="43"/>
    </row>
    <row r="3324" spans="19:21" x14ac:dyDescent="0.35">
      <c r="S3324" s="43"/>
      <c r="U3324" s="43"/>
    </row>
    <row r="3325" spans="19:21" x14ac:dyDescent="0.35">
      <c r="S3325" s="43"/>
      <c r="U3325" s="43"/>
    </row>
    <row r="3326" spans="19:21" x14ac:dyDescent="0.35">
      <c r="S3326" s="43"/>
      <c r="U3326" s="43"/>
    </row>
    <row r="3327" spans="19:21" x14ac:dyDescent="0.35">
      <c r="S3327" s="43"/>
      <c r="U3327" s="43"/>
    </row>
    <row r="3328" spans="19:21" x14ac:dyDescent="0.35">
      <c r="S3328" s="43"/>
      <c r="U3328" s="43"/>
    </row>
    <row r="3329" spans="19:21" x14ac:dyDescent="0.35">
      <c r="S3329" s="43"/>
      <c r="U3329" s="43"/>
    </row>
    <row r="3330" spans="19:21" x14ac:dyDescent="0.35">
      <c r="S3330" s="43"/>
      <c r="U3330" s="43"/>
    </row>
    <row r="3331" spans="19:21" x14ac:dyDescent="0.35">
      <c r="S3331" s="43"/>
      <c r="U3331" s="43"/>
    </row>
    <row r="3332" spans="19:21" x14ac:dyDescent="0.35">
      <c r="S3332" s="43"/>
      <c r="U3332" s="43"/>
    </row>
    <row r="3333" spans="19:21" x14ac:dyDescent="0.35">
      <c r="S3333" s="43"/>
      <c r="U3333" s="43"/>
    </row>
    <row r="3334" spans="19:21" x14ac:dyDescent="0.35">
      <c r="S3334" s="43"/>
      <c r="U3334" s="43"/>
    </row>
    <row r="3335" spans="19:21" x14ac:dyDescent="0.35">
      <c r="S3335" s="43"/>
      <c r="U3335" s="43"/>
    </row>
    <row r="3336" spans="19:21" x14ac:dyDescent="0.35">
      <c r="S3336" s="43"/>
      <c r="U3336" s="43"/>
    </row>
    <row r="3337" spans="19:21" x14ac:dyDescent="0.35">
      <c r="S3337" s="43"/>
      <c r="U3337" s="43"/>
    </row>
    <row r="3338" spans="19:21" x14ac:dyDescent="0.35">
      <c r="S3338" s="43"/>
      <c r="U3338" s="43"/>
    </row>
    <row r="3339" spans="19:21" x14ac:dyDescent="0.35">
      <c r="S3339" s="43"/>
      <c r="U3339" s="43"/>
    </row>
    <row r="3340" spans="19:21" x14ac:dyDescent="0.35">
      <c r="S3340" s="43"/>
      <c r="U3340" s="43"/>
    </row>
    <row r="3341" spans="19:21" x14ac:dyDescent="0.35">
      <c r="S3341" s="43"/>
      <c r="U3341" s="43"/>
    </row>
    <row r="3342" spans="19:21" x14ac:dyDescent="0.35">
      <c r="S3342" s="43"/>
      <c r="U3342" s="43"/>
    </row>
    <row r="3343" spans="19:21" x14ac:dyDescent="0.35">
      <c r="S3343" s="43"/>
      <c r="U3343" s="43"/>
    </row>
    <row r="3344" spans="19:21" x14ac:dyDescent="0.35">
      <c r="S3344" s="43"/>
      <c r="U3344" s="43"/>
    </row>
    <row r="3345" spans="19:21" x14ac:dyDescent="0.35">
      <c r="S3345" s="43"/>
      <c r="U3345" s="43"/>
    </row>
    <row r="3346" spans="19:21" x14ac:dyDescent="0.35">
      <c r="S3346" s="43"/>
      <c r="U3346" s="43"/>
    </row>
    <row r="3347" spans="19:21" x14ac:dyDescent="0.35">
      <c r="S3347" s="43"/>
      <c r="U3347" s="43"/>
    </row>
    <row r="3348" spans="19:21" x14ac:dyDescent="0.35">
      <c r="S3348" s="43"/>
      <c r="U3348" s="43"/>
    </row>
    <row r="3349" spans="19:21" x14ac:dyDescent="0.35">
      <c r="S3349" s="43"/>
      <c r="U3349" s="43"/>
    </row>
    <row r="3350" spans="19:21" x14ac:dyDescent="0.35">
      <c r="S3350" s="43"/>
      <c r="U3350" s="43"/>
    </row>
    <row r="3351" spans="19:21" x14ac:dyDescent="0.35">
      <c r="S3351" s="43"/>
      <c r="U3351" s="43"/>
    </row>
    <row r="3352" spans="19:21" x14ac:dyDescent="0.35">
      <c r="S3352" s="43"/>
      <c r="U3352" s="43"/>
    </row>
    <row r="3353" spans="19:21" x14ac:dyDescent="0.35">
      <c r="S3353" s="43"/>
      <c r="U3353" s="43"/>
    </row>
    <row r="3354" spans="19:21" x14ac:dyDescent="0.35">
      <c r="S3354" s="43"/>
      <c r="U3354" s="43"/>
    </row>
    <row r="3355" spans="19:21" x14ac:dyDescent="0.35">
      <c r="S3355" s="43"/>
      <c r="U3355" s="43"/>
    </row>
    <row r="3356" spans="19:21" x14ac:dyDescent="0.35">
      <c r="S3356" s="43"/>
      <c r="U3356" s="43"/>
    </row>
    <row r="3357" spans="19:21" x14ac:dyDescent="0.35">
      <c r="S3357" s="43"/>
      <c r="U3357" s="43"/>
    </row>
    <row r="3358" spans="19:21" x14ac:dyDescent="0.35">
      <c r="S3358" s="43"/>
      <c r="U3358" s="43"/>
    </row>
    <row r="3359" spans="19:21" x14ac:dyDescent="0.35">
      <c r="S3359" s="43"/>
      <c r="U3359" s="43"/>
    </row>
    <row r="3360" spans="19:21" x14ac:dyDescent="0.35">
      <c r="S3360" s="43"/>
      <c r="U3360" s="43"/>
    </row>
    <row r="3361" spans="19:21" x14ac:dyDescent="0.35">
      <c r="S3361" s="43"/>
      <c r="U3361" s="43"/>
    </row>
    <row r="3362" spans="19:21" x14ac:dyDescent="0.35">
      <c r="S3362" s="43"/>
      <c r="U3362" s="43"/>
    </row>
    <row r="3363" spans="19:21" x14ac:dyDescent="0.35">
      <c r="S3363" s="43"/>
      <c r="U3363" s="43"/>
    </row>
    <row r="3364" spans="19:21" x14ac:dyDescent="0.35">
      <c r="S3364" s="43"/>
      <c r="U3364" s="43"/>
    </row>
    <row r="3365" spans="19:21" x14ac:dyDescent="0.35">
      <c r="S3365" s="43"/>
      <c r="U3365" s="43"/>
    </row>
    <row r="3366" spans="19:21" x14ac:dyDescent="0.35">
      <c r="S3366" s="43"/>
      <c r="U3366" s="43"/>
    </row>
    <row r="3367" spans="19:21" x14ac:dyDescent="0.35">
      <c r="S3367" s="43"/>
      <c r="U3367" s="43"/>
    </row>
    <row r="3368" spans="19:21" x14ac:dyDescent="0.35">
      <c r="S3368" s="43"/>
      <c r="U3368" s="43"/>
    </row>
    <row r="3369" spans="19:21" x14ac:dyDescent="0.35">
      <c r="S3369" s="43"/>
      <c r="U3369" s="43"/>
    </row>
    <row r="3370" spans="19:21" x14ac:dyDescent="0.35">
      <c r="S3370" s="43"/>
      <c r="U3370" s="43"/>
    </row>
    <row r="3371" spans="19:21" x14ac:dyDescent="0.35">
      <c r="S3371" s="43"/>
      <c r="U3371" s="43"/>
    </row>
    <row r="3372" spans="19:21" x14ac:dyDescent="0.35">
      <c r="S3372" s="43"/>
      <c r="U3372" s="43"/>
    </row>
    <row r="3373" spans="19:21" x14ac:dyDescent="0.35">
      <c r="S3373" s="43"/>
      <c r="U3373" s="43"/>
    </row>
    <row r="3374" spans="19:21" x14ac:dyDescent="0.35">
      <c r="S3374" s="43"/>
      <c r="U3374" s="43"/>
    </row>
    <row r="3375" spans="19:21" x14ac:dyDescent="0.35">
      <c r="S3375" s="43"/>
      <c r="U3375" s="43"/>
    </row>
    <row r="3376" spans="19:21" x14ac:dyDescent="0.35">
      <c r="S3376" s="43"/>
      <c r="U3376" s="43"/>
    </row>
    <row r="3377" spans="19:21" x14ac:dyDescent="0.35">
      <c r="S3377" s="43"/>
      <c r="U3377" s="43"/>
    </row>
    <row r="3378" spans="19:21" x14ac:dyDescent="0.35">
      <c r="S3378" s="43"/>
      <c r="U3378" s="43"/>
    </row>
    <row r="3379" spans="19:21" x14ac:dyDescent="0.35">
      <c r="S3379" s="43"/>
      <c r="U3379" s="43"/>
    </row>
    <row r="3380" spans="19:21" x14ac:dyDescent="0.35">
      <c r="S3380" s="43"/>
      <c r="U3380" s="43"/>
    </row>
    <row r="3381" spans="19:21" x14ac:dyDescent="0.35">
      <c r="S3381" s="43"/>
      <c r="U3381" s="43"/>
    </row>
    <row r="3382" spans="19:21" x14ac:dyDescent="0.35">
      <c r="S3382" s="43"/>
      <c r="U3382" s="43"/>
    </row>
    <row r="3383" spans="19:21" x14ac:dyDescent="0.35">
      <c r="S3383" s="43"/>
      <c r="U3383" s="43"/>
    </row>
    <row r="3384" spans="19:21" x14ac:dyDescent="0.35">
      <c r="S3384" s="43"/>
      <c r="U3384" s="43"/>
    </row>
    <row r="3385" spans="19:21" x14ac:dyDescent="0.35">
      <c r="S3385" s="43"/>
      <c r="U3385" s="43"/>
    </row>
    <row r="3386" spans="19:21" x14ac:dyDescent="0.35">
      <c r="S3386" s="43"/>
      <c r="U3386" s="43"/>
    </row>
    <row r="3387" spans="19:21" x14ac:dyDescent="0.35">
      <c r="S3387" s="43"/>
      <c r="U3387" s="43"/>
    </row>
    <row r="3388" spans="19:21" x14ac:dyDescent="0.35">
      <c r="S3388" s="43"/>
      <c r="U3388" s="43"/>
    </row>
    <row r="3389" spans="19:21" x14ac:dyDescent="0.35">
      <c r="S3389" s="43"/>
      <c r="U3389" s="43"/>
    </row>
    <row r="3390" spans="19:21" x14ac:dyDescent="0.35">
      <c r="S3390" s="43"/>
      <c r="U3390" s="43"/>
    </row>
    <row r="3391" spans="19:21" x14ac:dyDescent="0.35">
      <c r="S3391" s="43"/>
      <c r="U3391" s="43"/>
    </row>
    <row r="3392" spans="19:21" x14ac:dyDescent="0.35">
      <c r="S3392" s="43"/>
      <c r="U3392" s="43"/>
    </row>
    <row r="3393" spans="19:21" x14ac:dyDescent="0.35">
      <c r="S3393" s="43"/>
      <c r="U3393" s="43"/>
    </row>
    <row r="3394" spans="19:21" x14ac:dyDescent="0.35">
      <c r="S3394" s="43"/>
      <c r="U3394" s="43"/>
    </row>
    <row r="3395" spans="19:21" x14ac:dyDescent="0.35">
      <c r="S3395" s="43"/>
      <c r="U3395" s="43"/>
    </row>
    <row r="3396" spans="19:21" x14ac:dyDescent="0.35">
      <c r="S3396" s="43"/>
      <c r="U3396" s="43"/>
    </row>
    <row r="3397" spans="19:21" x14ac:dyDescent="0.35">
      <c r="S3397" s="43"/>
      <c r="U3397" s="43"/>
    </row>
    <row r="3398" spans="19:21" x14ac:dyDescent="0.35">
      <c r="S3398" s="43"/>
      <c r="U3398" s="43"/>
    </row>
    <row r="3399" spans="19:21" x14ac:dyDescent="0.35">
      <c r="S3399" s="43"/>
      <c r="U3399" s="43"/>
    </row>
    <row r="3400" spans="19:21" x14ac:dyDescent="0.35">
      <c r="S3400" s="43"/>
      <c r="U3400" s="43"/>
    </row>
    <row r="3401" spans="19:21" x14ac:dyDescent="0.35">
      <c r="S3401" s="43"/>
      <c r="U3401" s="43"/>
    </row>
    <row r="3402" spans="19:21" x14ac:dyDescent="0.35">
      <c r="S3402" s="43"/>
      <c r="U3402" s="43"/>
    </row>
    <row r="3403" spans="19:21" x14ac:dyDescent="0.35">
      <c r="S3403" s="43"/>
      <c r="U3403" s="43"/>
    </row>
    <row r="3404" spans="19:21" x14ac:dyDescent="0.35">
      <c r="S3404" s="43"/>
      <c r="U3404" s="43"/>
    </row>
    <row r="3405" spans="19:21" x14ac:dyDescent="0.35">
      <c r="S3405" s="43"/>
      <c r="U3405" s="43"/>
    </row>
    <row r="3406" spans="19:21" x14ac:dyDescent="0.35">
      <c r="S3406" s="43"/>
      <c r="U3406" s="43"/>
    </row>
    <row r="3407" spans="19:21" x14ac:dyDescent="0.35">
      <c r="S3407" s="43"/>
      <c r="U3407" s="43"/>
    </row>
    <row r="3408" spans="19:21" x14ac:dyDescent="0.35">
      <c r="S3408" s="43"/>
      <c r="U3408" s="43"/>
    </row>
    <row r="3409" spans="19:21" x14ac:dyDescent="0.35">
      <c r="S3409" s="43"/>
      <c r="U3409" s="43"/>
    </row>
    <row r="3410" spans="19:21" x14ac:dyDescent="0.35">
      <c r="S3410" s="43"/>
      <c r="U3410" s="43"/>
    </row>
    <row r="3411" spans="19:21" x14ac:dyDescent="0.35">
      <c r="S3411" s="43"/>
      <c r="U3411" s="43"/>
    </row>
    <row r="3412" spans="19:21" x14ac:dyDescent="0.35">
      <c r="S3412" s="43"/>
      <c r="U3412" s="43"/>
    </row>
    <row r="3413" spans="19:21" x14ac:dyDescent="0.35">
      <c r="S3413" s="43"/>
      <c r="U3413" s="43"/>
    </row>
    <row r="3414" spans="19:21" x14ac:dyDescent="0.35">
      <c r="S3414" s="43"/>
      <c r="U3414" s="43"/>
    </row>
    <row r="3415" spans="19:21" x14ac:dyDescent="0.35">
      <c r="S3415" s="43"/>
      <c r="U3415" s="43"/>
    </row>
    <row r="3416" spans="19:21" x14ac:dyDescent="0.35">
      <c r="S3416" s="43"/>
      <c r="U3416" s="43"/>
    </row>
    <row r="3417" spans="19:21" x14ac:dyDescent="0.35">
      <c r="S3417" s="43"/>
      <c r="U3417" s="43"/>
    </row>
    <row r="3418" spans="19:21" x14ac:dyDescent="0.35">
      <c r="S3418" s="43"/>
      <c r="U3418" s="43"/>
    </row>
    <row r="3419" spans="19:21" x14ac:dyDescent="0.35">
      <c r="S3419" s="43"/>
      <c r="U3419" s="43"/>
    </row>
    <row r="3420" spans="19:21" x14ac:dyDescent="0.35">
      <c r="S3420" s="43"/>
      <c r="U3420" s="43"/>
    </row>
    <row r="3421" spans="19:21" x14ac:dyDescent="0.35">
      <c r="S3421" s="43"/>
      <c r="U3421" s="43"/>
    </row>
    <row r="3422" spans="19:21" x14ac:dyDescent="0.35">
      <c r="S3422" s="43"/>
      <c r="U3422" s="43"/>
    </row>
    <row r="3423" spans="19:21" x14ac:dyDescent="0.35">
      <c r="S3423" s="43"/>
      <c r="U3423" s="43"/>
    </row>
    <row r="3424" spans="19:21" x14ac:dyDescent="0.35">
      <c r="S3424" s="43"/>
      <c r="U3424" s="43"/>
    </row>
    <row r="3425" spans="19:21" x14ac:dyDescent="0.35">
      <c r="S3425" s="43"/>
      <c r="U3425" s="43"/>
    </row>
    <row r="3426" spans="19:21" x14ac:dyDescent="0.35">
      <c r="S3426" s="43"/>
      <c r="U3426" s="43"/>
    </row>
    <row r="3427" spans="19:21" x14ac:dyDescent="0.35">
      <c r="S3427" s="43"/>
      <c r="U3427" s="43"/>
    </row>
    <row r="3428" spans="19:21" x14ac:dyDescent="0.35">
      <c r="S3428" s="43"/>
      <c r="U3428" s="43"/>
    </row>
    <row r="3429" spans="19:21" x14ac:dyDescent="0.35">
      <c r="S3429" s="43"/>
      <c r="U3429" s="43"/>
    </row>
    <row r="3430" spans="19:21" x14ac:dyDescent="0.35">
      <c r="S3430" s="43"/>
      <c r="U3430" s="43"/>
    </row>
    <row r="3431" spans="19:21" x14ac:dyDescent="0.35">
      <c r="S3431" s="43"/>
      <c r="U3431" s="43"/>
    </row>
    <row r="3432" spans="19:21" x14ac:dyDescent="0.35">
      <c r="S3432" s="43"/>
      <c r="U3432" s="43"/>
    </row>
    <row r="3433" spans="19:21" x14ac:dyDescent="0.35">
      <c r="S3433" s="43"/>
      <c r="U3433" s="43"/>
    </row>
    <row r="3434" spans="19:21" x14ac:dyDescent="0.35">
      <c r="S3434" s="43"/>
      <c r="U3434" s="43"/>
    </row>
    <row r="3435" spans="19:21" x14ac:dyDescent="0.35">
      <c r="S3435" s="43"/>
      <c r="U3435" s="43"/>
    </row>
    <row r="3436" spans="19:21" x14ac:dyDescent="0.35">
      <c r="S3436" s="43"/>
      <c r="U3436" s="43"/>
    </row>
    <row r="3437" spans="19:21" x14ac:dyDescent="0.35">
      <c r="S3437" s="43"/>
      <c r="U3437" s="43"/>
    </row>
    <row r="3438" spans="19:21" x14ac:dyDescent="0.35">
      <c r="S3438" s="43"/>
      <c r="U3438" s="43"/>
    </row>
    <row r="3439" spans="19:21" x14ac:dyDescent="0.35">
      <c r="S3439" s="43"/>
      <c r="U3439" s="43"/>
    </row>
    <row r="3440" spans="19:21" x14ac:dyDescent="0.35">
      <c r="S3440" s="43"/>
      <c r="U3440" s="43"/>
    </row>
    <row r="3441" spans="19:21" x14ac:dyDescent="0.35">
      <c r="S3441" s="43"/>
      <c r="U3441" s="43"/>
    </row>
    <row r="3442" spans="19:21" x14ac:dyDescent="0.35">
      <c r="S3442" s="43"/>
      <c r="U3442" s="43"/>
    </row>
    <row r="3443" spans="19:21" x14ac:dyDescent="0.35">
      <c r="S3443" s="43"/>
      <c r="U3443" s="43"/>
    </row>
    <row r="3444" spans="19:21" x14ac:dyDescent="0.35">
      <c r="S3444" s="43"/>
      <c r="U3444" s="43"/>
    </row>
    <row r="3445" spans="19:21" x14ac:dyDescent="0.35">
      <c r="S3445" s="43"/>
      <c r="U3445" s="43"/>
    </row>
    <row r="3446" spans="19:21" x14ac:dyDescent="0.35">
      <c r="S3446" s="43"/>
      <c r="U3446" s="43"/>
    </row>
    <row r="3447" spans="19:21" x14ac:dyDescent="0.35">
      <c r="S3447" s="43"/>
      <c r="U3447" s="43"/>
    </row>
    <row r="3448" spans="19:21" x14ac:dyDescent="0.35">
      <c r="S3448" s="43"/>
      <c r="U3448" s="43"/>
    </row>
    <row r="3449" spans="19:21" x14ac:dyDescent="0.35">
      <c r="S3449" s="43"/>
      <c r="U3449" s="43"/>
    </row>
    <row r="3450" spans="19:21" x14ac:dyDescent="0.35">
      <c r="S3450" s="43"/>
      <c r="U3450" s="43"/>
    </row>
    <row r="3451" spans="19:21" x14ac:dyDescent="0.35">
      <c r="S3451" s="43"/>
      <c r="U3451" s="43"/>
    </row>
    <row r="3452" spans="19:21" x14ac:dyDescent="0.35">
      <c r="S3452" s="43"/>
      <c r="U3452" s="43"/>
    </row>
    <row r="3453" spans="19:21" x14ac:dyDescent="0.35">
      <c r="S3453" s="43"/>
      <c r="U3453" s="43"/>
    </row>
    <row r="3454" spans="19:21" x14ac:dyDescent="0.35">
      <c r="S3454" s="43"/>
      <c r="U3454" s="43"/>
    </row>
    <row r="3455" spans="19:21" x14ac:dyDescent="0.35">
      <c r="S3455" s="43"/>
      <c r="U3455" s="43"/>
    </row>
    <row r="3456" spans="19:21" x14ac:dyDescent="0.35">
      <c r="S3456" s="43"/>
      <c r="U3456" s="43"/>
    </row>
    <row r="3457" spans="19:21" x14ac:dyDescent="0.35">
      <c r="S3457" s="43"/>
      <c r="U3457" s="43"/>
    </row>
    <row r="3458" spans="19:21" x14ac:dyDescent="0.35">
      <c r="S3458" s="43"/>
      <c r="U3458" s="43"/>
    </row>
    <row r="3459" spans="19:21" x14ac:dyDescent="0.35">
      <c r="S3459" s="43"/>
      <c r="U3459" s="43"/>
    </row>
    <row r="3460" spans="19:21" x14ac:dyDescent="0.35">
      <c r="S3460" s="43"/>
      <c r="U3460" s="43"/>
    </row>
    <row r="3461" spans="19:21" x14ac:dyDescent="0.35">
      <c r="S3461" s="43"/>
      <c r="U3461" s="43"/>
    </row>
    <row r="3462" spans="19:21" x14ac:dyDescent="0.35">
      <c r="S3462" s="43"/>
      <c r="U3462" s="43"/>
    </row>
    <row r="3463" spans="19:21" x14ac:dyDescent="0.35">
      <c r="S3463" s="43"/>
      <c r="U3463" s="43"/>
    </row>
  </sheetData>
  <autoFilter ref="A1:IP3235" xr:uid="{35462468-3D8A-4817-9617-10786BB7106F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9CA01-55D2-408E-B8FF-ED2F96EC9A00}">
  <dimension ref="A1:IP31097"/>
  <sheetViews>
    <sheetView workbookViewId="0"/>
  </sheetViews>
  <sheetFormatPr defaultRowHeight="14.5" x14ac:dyDescent="0.35"/>
  <cols>
    <col min="11" max="11" width="28.26953125" bestFit="1" customWidth="1"/>
    <col min="14" max="14" width="92.7265625" bestFit="1" customWidth="1"/>
    <col min="19" max="19" width="14" bestFit="1" customWidth="1"/>
  </cols>
  <sheetData>
    <row r="1" spans="1:250" x14ac:dyDescent="0.35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22</v>
      </c>
      <c r="L1" t="s">
        <v>33</v>
      </c>
      <c r="M1" t="s">
        <v>34</v>
      </c>
      <c r="N1" t="s">
        <v>35</v>
      </c>
      <c r="O1" t="s">
        <v>36</v>
      </c>
      <c r="P1" t="s">
        <v>37</v>
      </c>
      <c r="Q1" t="s">
        <v>38</v>
      </c>
      <c r="R1" t="s">
        <v>39</v>
      </c>
      <c r="S1" t="s">
        <v>40</v>
      </c>
      <c r="T1" t="s">
        <v>41</v>
      </c>
      <c r="U1" t="s">
        <v>42</v>
      </c>
      <c r="V1" t="s">
        <v>43</v>
      </c>
      <c r="W1" t="s">
        <v>44</v>
      </c>
      <c r="X1" t="s">
        <v>45</v>
      </c>
      <c r="Y1" t="s">
        <v>46</v>
      </c>
      <c r="Z1" t="s">
        <v>47</v>
      </c>
      <c r="AA1" t="s">
        <v>48</v>
      </c>
      <c r="AB1" t="s">
        <v>49</v>
      </c>
      <c r="AC1" t="s">
        <v>50</v>
      </c>
      <c r="AD1" t="s">
        <v>51</v>
      </c>
      <c r="AE1" t="s">
        <v>52</v>
      </c>
      <c r="AF1" t="s">
        <v>53</v>
      </c>
      <c r="AG1" t="s">
        <v>54</v>
      </c>
      <c r="AH1" t="s">
        <v>55</v>
      </c>
      <c r="AI1" t="s">
        <v>56</v>
      </c>
      <c r="AJ1" t="s">
        <v>57</v>
      </c>
      <c r="AK1" t="s">
        <v>58</v>
      </c>
      <c r="AL1" t="s">
        <v>59</v>
      </c>
      <c r="AM1" t="s">
        <v>60</v>
      </c>
      <c r="AN1" t="s">
        <v>61</v>
      </c>
      <c r="AO1" t="s">
        <v>62</v>
      </c>
      <c r="AP1" t="s">
        <v>63</v>
      </c>
      <c r="AQ1" t="s">
        <v>64</v>
      </c>
      <c r="AR1" t="s">
        <v>65</v>
      </c>
      <c r="AS1" t="s">
        <v>66</v>
      </c>
      <c r="AT1" t="s">
        <v>67</v>
      </c>
      <c r="AU1" t="s">
        <v>68</v>
      </c>
      <c r="AV1" t="s">
        <v>69</v>
      </c>
      <c r="AW1" t="s">
        <v>70</v>
      </c>
      <c r="AX1" t="s">
        <v>71</v>
      </c>
      <c r="AY1" t="s">
        <v>72</v>
      </c>
      <c r="AZ1" t="s">
        <v>73</v>
      </c>
      <c r="BA1" t="s">
        <v>74</v>
      </c>
      <c r="BB1" t="s">
        <v>75</v>
      </c>
      <c r="BC1" t="s">
        <v>76</v>
      </c>
      <c r="BD1" t="s">
        <v>77</v>
      </c>
      <c r="BE1" t="s">
        <v>78</v>
      </c>
      <c r="BF1" t="s">
        <v>79</v>
      </c>
      <c r="BG1" t="s">
        <v>80</v>
      </c>
      <c r="BH1" t="s">
        <v>81</v>
      </c>
      <c r="BI1" t="s">
        <v>82</v>
      </c>
      <c r="BJ1" t="s">
        <v>83</v>
      </c>
      <c r="BK1" t="s">
        <v>84</v>
      </c>
      <c r="BL1" t="s">
        <v>85</v>
      </c>
      <c r="BM1" t="s">
        <v>86</v>
      </c>
      <c r="BN1" t="s">
        <v>87</v>
      </c>
      <c r="BO1" t="s">
        <v>88</v>
      </c>
      <c r="BP1" t="s">
        <v>89</v>
      </c>
      <c r="BQ1" t="s">
        <v>90</v>
      </c>
      <c r="BR1" t="s">
        <v>91</v>
      </c>
      <c r="BS1" t="s">
        <v>92</v>
      </c>
      <c r="BT1" t="s">
        <v>93</v>
      </c>
      <c r="BU1" t="s">
        <v>94</v>
      </c>
      <c r="BV1" t="s">
        <v>95</v>
      </c>
      <c r="BW1" t="s">
        <v>96</v>
      </c>
      <c r="BX1" t="s">
        <v>97</v>
      </c>
      <c r="BY1" t="s">
        <v>98</v>
      </c>
      <c r="BZ1" t="s">
        <v>99</v>
      </c>
      <c r="CA1" t="s">
        <v>100</v>
      </c>
      <c r="CB1" t="s">
        <v>101</v>
      </c>
      <c r="CC1" t="s">
        <v>102</v>
      </c>
      <c r="CD1" t="s">
        <v>103</v>
      </c>
      <c r="CE1" t="s">
        <v>104</v>
      </c>
      <c r="CF1" t="s">
        <v>105</v>
      </c>
      <c r="CG1" t="s">
        <v>106</v>
      </c>
      <c r="CH1" t="s">
        <v>107</v>
      </c>
      <c r="CI1" t="s">
        <v>108</v>
      </c>
      <c r="CJ1" t="s">
        <v>109</v>
      </c>
      <c r="CK1" t="s">
        <v>110</v>
      </c>
      <c r="CL1" t="s">
        <v>111</v>
      </c>
      <c r="CM1" t="s">
        <v>112</v>
      </c>
      <c r="CN1" t="s">
        <v>113</v>
      </c>
      <c r="CO1" t="s">
        <v>114</v>
      </c>
      <c r="CP1" t="s">
        <v>115</v>
      </c>
      <c r="CQ1" t="s">
        <v>116</v>
      </c>
      <c r="CR1" t="s">
        <v>117</v>
      </c>
      <c r="CS1" t="s">
        <v>118</v>
      </c>
      <c r="CT1" t="s">
        <v>119</v>
      </c>
      <c r="CU1" t="s">
        <v>120</v>
      </c>
      <c r="CV1" t="s">
        <v>121</v>
      </c>
      <c r="CW1" t="s">
        <v>122</v>
      </c>
      <c r="CX1" t="s">
        <v>123</v>
      </c>
      <c r="CY1" t="s">
        <v>124</v>
      </c>
      <c r="CZ1" t="s">
        <v>125</v>
      </c>
      <c r="DA1" t="s">
        <v>126</v>
      </c>
      <c r="DB1" t="s">
        <v>127</v>
      </c>
      <c r="DC1" t="s">
        <v>128</v>
      </c>
      <c r="DD1" t="s">
        <v>129</v>
      </c>
      <c r="DE1" t="s">
        <v>130</v>
      </c>
      <c r="DF1" t="s">
        <v>131</v>
      </c>
      <c r="DG1" t="s">
        <v>132</v>
      </c>
      <c r="DH1" t="s">
        <v>133</v>
      </c>
      <c r="DI1" t="s">
        <v>134</v>
      </c>
      <c r="DJ1" t="s">
        <v>135</v>
      </c>
      <c r="DK1" t="s">
        <v>136</v>
      </c>
      <c r="DL1" t="s">
        <v>137</v>
      </c>
      <c r="DM1" t="s">
        <v>138</v>
      </c>
      <c r="DN1" t="s">
        <v>139</v>
      </c>
      <c r="DO1" t="s">
        <v>140</v>
      </c>
      <c r="DP1" t="s">
        <v>141</v>
      </c>
      <c r="DQ1" t="s">
        <v>142</v>
      </c>
      <c r="DR1" t="s">
        <v>143</v>
      </c>
      <c r="DS1" t="s">
        <v>144</v>
      </c>
      <c r="DT1" t="s">
        <v>145</v>
      </c>
      <c r="DU1" t="s">
        <v>146</v>
      </c>
      <c r="DV1" t="s">
        <v>147</v>
      </c>
      <c r="DW1" t="s">
        <v>148</v>
      </c>
      <c r="DX1" t="s">
        <v>149</v>
      </c>
      <c r="DY1" t="s">
        <v>150</v>
      </c>
      <c r="DZ1" t="s">
        <v>151</v>
      </c>
      <c r="EA1" t="s">
        <v>152</v>
      </c>
      <c r="EB1" t="s">
        <v>153</v>
      </c>
      <c r="EC1" t="s">
        <v>154</v>
      </c>
      <c r="ED1" t="s">
        <v>155</v>
      </c>
      <c r="EE1" t="s">
        <v>156</v>
      </c>
      <c r="EF1" t="s">
        <v>157</v>
      </c>
      <c r="EG1" t="s">
        <v>158</v>
      </c>
      <c r="EH1" t="s">
        <v>159</v>
      </c>
      <c r="EI1" t="s">
        <v>160</v>
      </c>
      <c r="EJ1" t="s">
        <v>161</v>
      </c>
      <c r="EK1" t="s">
        <v>162</v>
      </c>
      <c r="EL1" t="s">
        <v>163</v>
      </c>
      <c r="EM1" t="s">
        <v>164</v>
      </c>
      <c r="EN1" t="s">
        <v>165</v>
      </c>
      <c r="EO1" t="s">
        <v>166</v>
      </c>
      <c r="EP1" t="s">
        <v>167</v>
      </c>
      <c r="EQ1" t="s">
        <v>168</v>
      </c>
      <c r="ER1" t="s">
        <v>169</v>
      </c>
      <c r="ES1" t="s">
        <v>170</v>
      </c>
      <c r="ET1" t="s">
        <v>171</v>
      </c>
      <c r="EU1" t="s">
        <v>172</v>
      </c>
      <c r="EV1" t="s">
        <v>173</v>
      </c>
      <c r="EW1" t="s">
        <v>174</v>
      </c>
      <c r="EX1" t="s">
        <v>175</v>
      </c>
      <c r="EY1" t="s">
        <v>176</v>
      </c>
      <c r="EZ1" t="s">
        <v>177</v>
      </c>
      <c r="FA1" t="s">
        <v>178</v>
      </c>
      <c r="FB1" t="s">
        <v>179</v>
      </c>
      <c r="FC1" t="s">
        <v>180</v>
      </c>
      <c r="FD1" t="s">
        <v>181</v>
      </c>
      <c r="FE1" t="s">
        <v>182</v>
      </c>
      <c r="FF1" t="s">
        <v>183</v>
      </c>
      <c r="FG1" t="s">
        <v>184</v>
      </c>
      <c r="FH1" t="s">
        <v>185</v>
      </c>
      <c r="FI1" t="s">
        <v>186</v>
      </c>
      <c r="FJ1" t="s">
        <v>187</v>
      </c>
      <c r="FK1" t="s">
        <v>188</v>
      </c>
      <c r="FL1" t="s">
        <v>189</v>
      </c>
      <c r="FM1" t="s">
        <v>190</v>
      </c>
      <c r="FN1" t="s">
        <v>191</v>
      </c>
      <c r="FO1" t="s">
        <v>192</v>
      </c>
      <c r="FP1" t="s">
        <v>193</v>
      </c>
      <c r="FQ1" t="s">
        <v>194</v>
      </c>
      <c r="FR1" t="s">
        <v>195</v>
      </c>
      <c r="FS1" t="s">
        <v>196</v>
      </c>
      <c r="FT1" t="s">
        <v>197</v>
      </c>
      <c r="FU1" t="s">
        <v>198</v>
      </c>
      <c r="FV1" t="s">
        <v>199</v>
      </c>
      <c r="FW1" t="s">
        <v>200</v>
      </c>
      <c r="FX1" t="s">
        <v>201</v>
      </c>
      <c r="FY1" t="s">
        <v>202</v>
      </c>
      <c r="FZ1" t="s">
        <v>203</v>
      </c>
      <c r="GA1" t="s">
        <v>204</v>
      </c>
      <c r="GB1" t="s">
        <v>205</v>
      </c>
      <c r="GC1" t="s">
        <v>206</v>
      </c>
      <c r="GD1" t="s">
        <v>207</v>
      </c>
      <c r="GE1" t="s">
        <v>208</v>
      </c>
      <c r="GF1" t="s">
        <v>209</v>
      </c>
      <c r="GG1" t="s">
        <v>210</v>
      </c>
      <c r="GH1" t="s">
        <v>211</v>
      </c>
      <c r="GI1" t="s">
        <v>212</v>
      </c>
      <c r="GJ1" t="s">
        <v>213</v>
      </c>
      <c r="GK1" t="s">
        <v>214</v>
      </c>
      <c r="GL1" t="s">
        <v>215</v>
      </c>
      <c r="GM1" t="s">
        <v>216</v>
      </c>
      <c r="GN1" t="s">
        <v>217</v>
      </c>
      <c r="GO1" t="s">
        <v>218</v>
      </c>
      <c r="GP1" t="s">
        <v>219</v>
      </c>
      <c r="GQ1" t="s">
        <v>220</v>
      </c>
      <c r="GR1" t="s">
        <v>221</v>
      </c>
      <c r="GS1" t="s">
        <v>222</v>
      </c>
      <c r="GT1" t="s">
        <v>223</v>
      </c>
      <c r="GU1" t="s">
        <v>224</v>
      </c>
      <c r="GV1" t="s">
        <v>225</v>
      </c>
      <c r="GW1" t="s">
        <v>226</v>
      </c>
      <c r="GX1" t="s">
        <v>227</v>
      </c>
      <c r="GY1" t="s">
        <v>228</v>
      </c>
      <c r="GZ1" t="s">
        <v>229</v>
      </c>
      <c r="HA1" t="s">
        <v>230</v>
      </c>
      <c r="HB1" t="s">
        <v>231</v>
      </c>
      <c r="HC1" t="s">
        <v>232</v>
      </c>
      <c r="HD1" t="s">
        <v>233</v>
      </c>
      <c r="HE1" t="s">
        <v>234</v>
      </c>
      <c r="HF1" t="s">
        <v>235</v>
      </c>
      <c r="HG1" t="s">
        <v>236</v>
      </c>
      <c r="HH1" t="s">
        <v>237</v>
      </c>
      <c r="HI1" t="s">
        <v>238</v>
      </c>
      <c r="HJ1" t="s">
        <v>239</v>
      </c>
      <c r="HK1" t="s">
        <v>240</v>
      </c>
      <c r="HL1" t="s">
        <v>241</v>
      </c>
      <c r="HM1" t="s">
        <v>242</v>
      </c>
      <c r="HN1" t="s">
        <v>243</v>
      </c>
      <c r="HO1" t="s">
        <v>244</v>
      </c>
      <c r="HP1" t="s">
        <v>245</v>
      </c>
      <c r="HQ1" t="s">
        <v>246</v>
      </c>
      <c r="HR1" t="s">
        <v>247</v>
      </c>
      <c r="HS1" t="s">
        <v>248</v>
      </c>
      <c r="HT1" t="s">
        <v>249</v>
      </c>
      <c r="HU1" t="s">
        <v>250</v>
      </c>
      <c r="HV1" t="s">
        <v>251</v>
      </c>
      <c r="HW1" t="s">
        <v>252</v>
      </c>
      <c r="HX1" t="s">
        <v>253</v>
      </c>
      <c r="HY1" t="s">
        <v>254</v>
      </c>
      <c r="HZ1" t="s">
        <v>255</v>
      </c>
      <c r="IA1" t="s">
        <v>256</v>
      </c>
      <c r="IB1" t="s">
        <v>257</v>
      </c>
      <c r="IC1" t="s">
        <v>258</v>
      </c>
      <c r="ID1" t="s">
        <v>259</v>
      </c>
      <c r="IE1" t="s">
        <v>260</v>
      </c>
      <c r="IF1" t="s">
        <v>261</v>
      </c>
      <c r="IG1" t="s">
        <v>262</v>
      </c>
      <c r="IH1" t="s">
        <v>263</v>
      </c>
      <c r="II1" t="s">
        <v>264</v>
      </c>
      <c r="IJ1" t="s">
        <v>265</v>
      </c>
      <c r="IK1" t="s">
        <v>266</v>
      </c>
      <c r="IL1" t="s">
        <v>267</v>
      </c>
      <c r="IM1" t="s">
        <v>268</v>
      </c>
      <c r="IN1" t="s">
        <v>269</v>
      </c>
      <c r="IO1" t="s">
        <v>270</v>
      </c>
      <c r="IP1" t="s">
        <v>271</v>
      </c>
    </row>
    <row r="2" spans="1:250" x14ac:dyDescent="0.35">
      <c r="A2">
        <v>8425</v>
      </c>
      <c r="B2">
        <v>-922729984</v>
      </c>
      <c r="C2">
        <v>1837</v>
      </c>
      <c r="D2" t="s">
        <v>272</v>
      </c>
      <c r="E2" t="s">
        <v>273</v>
      </c>
      <c r="F2">
        <v>13794</v>
      </c>
      <c r="G2" t="s">
        <v>274</v>
      </c>
      <c r="H2" t="s">
        <v>275</v>
      </c>
      <c r="I2">
        <v>528</v>
      </c>
      <c r="J2" t="s">
        <v>531</v>
      </c>
      <c r="K2" t="s">
        <v>532</v>
      </c>
      <c r="L2">
        <v>83250</v>
      </c>
      <c r="M2" t="s">
        <v>533</v>
      </c>
      <c r="N2" t="s">
        <v>534</v>
      </c>
      <c r="O2">
        <v>83250</v>
      </c>
      <c r="P2" t="s">
        <v>533</v>
      </c>
      <c r="Q2" t="s">
        <v>534</v>
      </c>
      <c r="R2" t="s">
        <v>327</v>
      </c>
      <c r="S2" s="43">
        <v>6065401.9000000004</v>
      </c>
      <c r="U2" s="43">
        <v>1</v>
      </c>
      <c r="IF2">
        <v>83250</v>
      </c>
      <c r="IG2" t="s">
        <v>533</v>
      </c>
      <c r="IH2" t="s">
        <v>311</v>
      </c>
      <c r="IK2">
        <v>-2</v>
      </c>
      <c r="IL2" t="s">
        <v>278</v>
      </c>
      <c r="IM2" t="s">
        <v>279</v>
      </c>
      <c r="IN2" t="s">
        <v>468</v>
      </c>
      <c r="IP2" t="s">
        <v>533</v>
      </c>
    </row>
    <row r="3" spans="1:250" x14ac:dyDescent="0.35">
      <c r="A3">
        <v>8426</v>
      </c>
      <c r="B3">
        <v>-922729984</v>
      </c>
      <c r="C3">
        <v>1837</v>
      </c>
      <c r="D3" t="s">
        <v>272</v>
      </c>
      <c r="E3" t="s">
        <v>273</v>
      </c>
      <c r="F3">
        <v>13794</v>
      </c>
      <c r="G3" t="s">
        <v>274</v>
      </c>
      <c r="H3" t="s">
        <v>275</v>
      </c>
      <c r="I3">
        <v>527</v>
      </c>
      <c r="J3" t="s">
        <v>535</v>
      </c>
      <c r="K3" t="s">
        <v>536</v>
      </c>
      <c r="L3">
        <v>83250</v>
      </c>
      <c r="M3" t="s">
        <v>533</v>
      </c>
      <c r="N3" t="s">
        <v>534</v>
      </c>
      <c r="O3">
        <v>83250</v>
      </c>
      <c r="P3" t="s">
        <v>533</v>
      </c>
      <c r="Q3" t="s">
        <v>534</v>
      </c>
      <c r="R3" t="s">
        <v>327</v>
      </c>
      <c r="S3" s="43">
        <v>6058110.5</v>
      </c>
      <c r="U3" s="43">
        <v>1</v>
      </c>
      <c r="IF3">
        <v>83250</v>
      </c>
      <c r="IG3" t="s">
        <v>533</v>
      </c>
      <c r="IH3" t="s">
        <v>311</v>
      </c>
      <c r="IK3">
        <v>-2</v>
      </c>
      <c r="IL3" t="s">
        <v>278</v>
      </c>
      <c r="IM3" t="s">
        <v>279</v>
      </c>
      <c r="IN3" t="s">
        <v>468</v>
      </c>
      <c r="IP3" t="s">
        <v>533</v>
      </c>
    </row>
    <row r="4" spans="1:250" x14ac:dyDescent="0.35">
      <c r="A4">
        <v>8427</v>
      </c>
      <c r="B4">
        <v>-922729984</v>
      </c>
      <c r="C4">
        <v>1837</v>
      </c>
      <c r="D4" t="s">
        <v>272</v>
      </c>
      <c r="E4" t="s">
        <v>273</v>
      </c>
      <c r="F4">
        <v>13794</v>
      </c>
      <c r="G4" t="s">
        <v>274</v>
      </c>
      <c r="H4" t="s">
        <v>275</v>
      </c>
      <c r="I4">
        <v>523</v>
      </c>
      <c r="J4" t="s">
        <v>537</v>
      </c>
      <c r="K4" t="s">
        <v>538</v>
      </c>
      <c r="L4">
        <v>83250</v>
      </c>
      <c r="M4" t="s">
        <v>533</v>
      </c>
      <c r="N4" t="s">
        <v>534</v>
      </c>
      <c r="O4">
        <v>83250</v>
      </c>
      <c r="P4" t="s">
        <v>533</v>
      </c>
      <c r="Q4" t="s">
        <v>534</v>
      </c>
      <c r="R4" t="s">
        <v>327</v>
      </c>
      <c r="S4" s="43">
        <v>6043749.9900000002</v>
      </c>
      <c r="U4" s="43">
        <v>1</v>
      </c>
      <c r="IF4">
        <v>83250</v>
      </c>
      <c r="IG4" t="s">
        <v>533</v>
      </c>
      <c r="IH4" t="s">
        <v>311</v>
      </c>
      <c r="IK4">
        <v>-2</v>
      </c>
      <c r="IL4" t="s">
        <v>278</v>
      </c>
      <c r="IM4" t="s">
        <v>279</v>
      </c>
      <c r="IN4" t="s">
        <v>468</v>
      </c>
      <c r="IP4" t="s">
        <v>533</v>
      </c>
    </row>
    <row r="5" spans="1:250" x14ac:dyDescent="0.35">
      <c r="A5">
        <v>8428</v>
      </c>
      <c r="B5">
        <v>-922729984</v>
      </c>
      <c r="C5">
        <v>1837</v>
      </c>
      <c r="D5" t="s">
        <v>272</v>
      </c>
      <c r="E5" t="s">
        <v>273</v>
      </c>
      <c r="F5">
        <v>13794</v>
      </c>
      <c r="G5" t="s">
        <v>274</v>
      </c>
      <c r="H5" t="s">
        <v>275</v>
      </c>
      <c r="I5">
        <v>521</v>
      </c>
      <c r="J5" t="s">
        <v>539</v>
      </c>
      <c r="K5" t="s">
        <v>540</v>
      </c>
      <c r="L5">
        <v>83250</v>
      </c>
      <c r="M5" t="s">
        <v>533</v>
      </c>
      <c r="N5" t="s">
        <v>534</v>
      </c>
      <c r="O5">
        <v>83250</v>
      </c>
      <c r="P5" t="s">
        <v>533</v>
      </c>
      <c r="Q5" t="s">
        <v>534</v>
      </c>
      <c r="R5" t="s">
        <v>327</v>
      </c>
      <c r="S5" s="43">
        <v>6036458.3300000001</v>
      </c>
      <c r="U5" s="43">
        <v>1</v>
      </c>
      <c r="IF5">
        <v>83250</v>
      </c>
      <c r="IG5" t="s">
        <v>533</v>
      </c>
      <c r="IH5" t="s">
        <v>311</v>
      </c>
      <c r="IK5">
        <v>-2</v>
      </c>
      <c r="IL5" t="s">
        <v>278</v>
      </c>
      <c r="IM5" t="s">
        <v>279</v>
      </c>
      <c r="IN5" t="s">
        <v>468</v>
      </c>
      <c r="IP5" t="s">
        <v>533</v>
      </c>
    </row>
    <row r="6" spans="1:250" x14ac:dyDescent="0.35">
      <c r="A6">
        <v>8429</v>
      </c>
      <c r="B6">
        <v>-922729984</v>
      </c>
      <c r="C6">
        <v>1837</v>
      </c>
      <c r="D6" t="s">
        <v>272</v>
      </c>
      <c r="E6" t="s">
        <v>273</v>
      </c>
      <c r="F6">
        <v>13794</v>
      </c>
      <c r="G6" t="s">
        <v>274</v>
      </c>
      <c r="H6" t="s">
        <v>275</v>
      </c>
      <c r="I6">
        <v>519</v>
      </c>
      <c r="J6" t="s">
        <v>541</v>
      </c>
      <c r="K6" t="s">
        <v>542</v>
      </c>
      <c r="L6">
        <v>83250</v>
      </c>
      <c r="M6" t="s">
        <v>533</v>
      </c>
      <c r="N6" t="s">
        <v>534</v>
      </c>
      <c r="O6">
        <v>83250</v>
      </c>
      <c r="P6" t="s">
        <v>533</v>
      </c>
      <c r="Q6" t="s">
        <v>534</v>
      </c>
      <c r="R6" t="s">
        <v>327</v>
      </c>
      <c r="S6" s="43">
        <v>6029166.6600000001</v>
      </c>
      <c r="U6" s="43">
        <v>1</v>
      </c>
      <c r="IF6">
        <v>83250</v>
      </c>
      <c r="IG6" t="s">
        <v>533</v>
      </c>
      <c r="IH6" t="s">
        <v>311</v>
      </c>
      <c r="IK6">
        <v>-2</v>
      </c>
      <c r="IL6" t="s">
        <v>278</v>
      </c>
      <c r="IM6" t="s">
        <v>279</v>
      </c>
      <c r="IN6" t="s">
        <v>468</v>
      </c>
      <c r="IP6" t="s">
        <v>533</v>
      </c>
    </row>
    <row r="7" spans="1:250" x14ac:dyDescent="0.35">
      <c r="A7">
        <v>8430</v>
      </c>
      <c r="B7">
        <v>-922729984</v>
      </c>
      <c r="C7">
        <v>1837</v>
      </c>
      <c r="D7" t="s">
        <v>272</v>
      </c>
      <c r="E7" t="s">
        <v>273</v>
      </c>
      <c r="F7">
        <v>13794</v>
      </c>
      <c r="G7" t="s">
        <v>274</v>
      </c>
      <c r="H7" t="s">
        <v>275</v>
      </c>
      <c r="I7">
        <v>515</v>
      </c>
      <c r="J7" t="s">
        <v>543</v>
      </c>
      <c r="K7" t="s">
        <v>544</v>
      </c>
      <c r="L7">
        <v>83250</v>
      </c>
      <c r="M7" t="s">
        <v>533</v>
      </c>
      <c r="N7" t="s">
        <v>534</v>
      </c>
      <c r="O7">
        <v>83250</v>
      </c>
      <c r="P7" t="s">
        <v>533</v>
      </c>
      <c r="Q7" t="s">
        <v>534</v>
      </c>
      <c r="R7" t="s">
        <v>327</v>
      </c>
      <c r="S7" s="43">
        <v>6013541.6699999999</v>
      </c>
      <c r="U7" s="43">
        <v>1</v>
      </c>
      <c r="IF7">
        <v>83250</v>
      </c>
      <c r="IG7" t="s">
        <v>533</v>
      </c>
      <c r="IH7" t="s">
        <v>311</v>
      </c>
      <c r="IK7">
        <v>-2</v>
      </c>
      <c r="IL7" t="s">
        <v>278</v>
      </c>
      <c r="IM7" t="s">
        <v>279</v>
      </c>
      <c r="IN7" t="s">
        <v>468</v>
      </c>
      <c r="IP7" t="s">
        <v>533</v>
      </c>
    </row>
    <row r="8" spans="1:250" x14ac:dyDescent="0.35">
      <c r="A8">
        <v>8431</v>
      </c>
      <c r="B8">
        <v>-922729984</v>
      </c>
      <c r="C8">
        <v>1837</v>
      </c>
      <c r="D8" t="s">
        <v>272</v>
      </c>
      <c r="E8" t="s">
        <v>273</v>
      </c>
      <c r="F8">
        <v>1848</v>
      </c>
      <c r="G8" t="s">
        <v>285</v>
      </c>
      <c r="H8" t="s">
        <v>273</v>
      </c>
      <c r="I8">
        <v>513</v>
      </c>
      <c r="J8" t="s">
        <v>545</v>
      </c>
      <c r="K8" t="s">
        <v>546</v>
      </c>
      <c r="L8">
        <v>1946</v>
      </c>
      <c r="M8" t="s">
        <v>286</v>
      </c>
      <c r="N8" t="s">
        <v>14</v>
      </c>
      <c r="O8">
        <v>1946</v>
      </c>
      <c r="P8" t="s">
        <v>286</v>
      </c>
      <c r="Q8" t="s">
        <v>14</v>
      </c>
      <c r="R8" t="s">
        <v>327</v>
      </c>
      <c r="S8" s="43">
        <v>112213677.7331</v>
      </c>
      <c r="U8" s="43">
        <v>1</v>
      </c>
      <c r="IF8">
        <v>1946</v>
      </c>
      <c r="IG8" t="s">
        <v>286</v>
      </c>
      <c r="IH8" t="s">
        <v>287</v>
      </c>
      <c r="IK8">
        <v>-2</v>
      </c>
      <c r="IL8" t="s">
        <v>278</v>
      </c>
      <c r="IM8" t="s">
        <v>279</v>
      </c>
      <c r="IN8" t="s">
        <v>463</v>
      </c>
      <c r="IP8" t="s">
        <v>464</v>
      </c>
    </row>
    <row r="9" spans="1:250" x14ac:dyDescent="0.35">
      <c r="A9">
        <v>8432</v>
      </c>
      <c r="B9">
        <v>-922729984</v>
      </c>
      <c r="C9">
        <v>1837</v>
      </c>
      <c r="D9" t="s">
        <v>272</v>
      </c>
      <c r="E9" t="s">
        <v>273</v>
      </c>
      <c r="F9">
        <v>1848</v>
      </c>
      <c r="G9" t="s">
        <v>285</v>
      </c>
      <c r="H9" t="s">
        <v>273</v>
      </c>
      <c r="I9">
        <v>509</v>
      </c>
      <c r="J9" t="s">
        <v>547</v>
      </c>
      <c r="K9" t="s">
        <v>548</v>
      </c>
      <c r="L9">
        <v>1946</v>
      </c>
      <c r="M9" t="s">
        <v>286</v>
      </c>
      <c r="N9" t="s">
        <v>14</v>
      </c>
      <c r="O9">
        <v>1946</v>
      </c>
      <c r="P9" t="s">
        <v>286</v>
      </c>
      <c r="Q9" t="s">
        <v>14</v>
      </c>
      <c r="R9" t="s">
        <v>327</v>
      </c>
      <c r="S9" s="43">
        <v>112086540.8131</v>
      </c>
      <c r="U9" s="43">
        <v>1</v>
      </c>
      <c r="IF9">
        <v>1946</v>
      </c>
      <c r="IG9" t="s">
        <v>286</v>
      </c>
      <c r="IH9" t="s">
        <v>287</v>
      </c>
      <c r="IK9">
        <v>-2</v>
      </c>
      <c r="IL9" t="s">
        <v>278</v>
      </c>
      <c r="IM9" t="s">
        <v>279</v>
      </c>
      <c r="IN9" t="s">
        <v>463</v>
      </c>
      <c r="IP9" t="s">
        <v>464</v>
      </c>
    </row>
    <row r="10" spans="1:250" x14ac:dyDescent="0.35">
      <c r="A10">
        <v>8433</v>
      </c>
      <c r="B10">
        <v>-922729984</v>
      </c>
      <c r="C10">
        <v>1837</v>
      </c>
      <c r="D10" t="s">
        <v>272</v>
      </c>
      <c r="E10" t="s">
        <v>273</v>
      </c>
      <c r="F10">
        <v>1848</v>
      </c>
      <c r="G10" t="s">
        <v>285</v>
      </c>
      <c r="H10" t="s">
        <v>273</v>
      </c>
      <c r="I10">
        <v>507</v>
      </c>
      <c r="J10" t="s">
        <v>549</v>
      </c>
      <c r="K10" t="s">
        <v>550</v>
      </c>
      <c r="L10">
        <v>1946</v>
      </c>
      <c r="M10" t="s">
        <v>286</v>
      </c>
      <c r="N10" t="s">
        <v>14</v>
      </c>
      <c r="O10">
        <v>1946</v>
      </c>
      <c r="P10" t="s">
        <v>286</v>
      </c>
      <c r="Q10" t="s">
        <v>14</v>
      </c>
      <c r="R10" t="s">
        <v>327</v>
      </c>
      <c r="S10" s="43">
        <v>111886754.22310001</v>
      </c>
      <c r="U10" s="43">
        <v>1</v>
      </c>
      <c r="IF10">
        <v>1946</v>
      </c>
      <c r="IG10" t="s">
        <v>286</v>
      </c>
      <c r="IH10" t="s">
        <v>287</v>
      </c>
      <c r="IK10">
        <v>-2</v>
      </c>
      <c r="IL10" t="s">
        <v>278</v>
      </c>
      <c r="IM10" t="s">
        <v>279</v>
      </c>
      <c r="IN10" t="s">
        <v>463</v>
      </c>
      <c r="IP10" t="s">
        <v>464</v>
      </c>
    </row>
    <row r="11" spans="1:250" x14ac:dyDescent="0.35">
      <c r="A11">
        <v>8434</v>
      </c>
      <c r="B11">
        <v>-922729984</v>
      </c>
      <c r="C11">
        <v>1837</v>
      </c>
      <c r="D11" t="s">
        <v>272</v>
      </c>
      <c r="E11" t="s">
        <v>273</v>
      </c>
      <c r="F11">
        <v>1848</v>
      </c>
      <c r="G11" t="s">
        <v>285</v>
      </c>
      <c r="H11" t="s">
        <v>273</v>
      </c>
      <c r="I11">
        <v>528</v>
      </c>
      <c r="J11" t="s">
        <v>531</v>
      </c>
      <c r="K11" t="s">
        <v>532</v>
      </c>
      <c r="L11">
        <v>1946</v>
      </c>
      <c r="M11" t="s">
        <v>286</v>
      </c>
      <c r="N11" t="s">
        <v>14</v>
      </c>
      <c r="O11">
        <v>1946</v>
      </c>
      <c r="P11" t="s">
        <v>286</v>
      </c>
      <c r="Q11" t="s">
        <v>14</v>
      </c>
      <c r="R11" t="s">
        <v>327</v>
      </c>
      <c r="S11" s="43">
        <v>214152186.125</v>
      </c>
      <c r="U11" s="43">
        <v>1</v>
      </c>
      <c r="IF11">
        <v>1946</v>
      </c>
      <c r="IG11" t="s">
        <v>286</v>
      </c>
      <c r="IH11" t="s">
        <v>287</v>
      </c>
      <c r="IK11">
        <v>-2</v>
      </c>
      <c r="IL11" t="s">
        <v>278</v>
      </c>
      <c r="IM11" t="s">
        <v>279</v>
      </c>
      <c r="IN11" t="s">
        <v>463</v>
      </c>
      <c r="IP11" t="s">
        <v>464</v>
      </c>
    </row>
    <row r="12" spans="1:250" x14ac:dyDescent="0.35">
      <c r="A12">
        <v>8435</v>
      </c>
      <c r="B12">
        <v>-922729984</v>
      </c>
      <c r="C12">
        <v>1837</v>
      </c>
      <c r="D12" t="s">
        <v>272</v>
      </c>
      <c r="E12" t="s">
        <v>273</v>
      </c>
      <c r="F12">
        <v>1848</v>
      </c>
      <c r="G12" t="s">
        <v>285</v>
      </c>
      <c r="H12" t="s">
        <v>273</v>
      </c>
      <c r="I12">
        <v>527</v>
      </c>
      <c r="J12" t="s">
        <v>535</v>
      </c>
      <c r="K12" t="s">
        <v>536</v>
      </c>
      <c r="L12">
        <v>1946</v>
      </c>
      <c r="M12" t="s">
        <v>286</v>
      </c>
      <c r="N12" t="s">
        <v>14</v>
      </c>
      <c r="O12">
        <v>1946</v>
      </c>
      <c r="P12" t="s">
        <v>286</v>
      </c>
      <c r="Q12" t="s">
        <v>14</v>
      </c>
      <c r="R12" t="s">
        <v>327</v>
      </c>
      <c r="S12" s="43">
        <v>213912661.595</v>
      </c>
      <c r="U12" s="43">
        <v>1</v>
      </c>
      <c r="IF12">
        <v>1946</v>
      </c>
      <c r="IG12" t="s">
        <v>286</v>
      </c>
      <c r="IH12" t="s">
        <v>287</v>
      </c>
      <c r="IK12">
        <v>-2</v>
      </c>
      <c r="IL12" t="s">
        <v>278</v>
      </c>
      <c r="IM12" t="s">
        <v>279</v>
      </c>
      <c r="IN12" t="s">
        <v>463</v>
      </c>
      <c r="IP12" t="s">
        <v>464</v>
      </c>
    </row>
    <row r="13" spans="1:250" x14ac:dyDescent="0.35">
      <c r="A13">
        <v>8436</v>
      </c>
      <c r="B13">
        <v>-922729984</v>
      </c>
      <c r="C13">
        <v>1837</v>
      </c>
      <c r="D13" t="s">
        <v>272</v>
      </c>
      <c r="E13" t="s">
        <v>273</v>
      </c>
      <c r="F13">
        <v>1848</v>
      </c>
      <c r="G13" t="s">
        <v>285</v>
      </c>
      <c r="H13" t="s">
        <v>273</v>
      </c>
      <c r="I13">
        <v>523</v>
      </c>
      <c r="J13" t="s">
        <v>537</v>
      </c>
      <c r="K13" t="s">
        <v>538</v>
      </c>
      <c r="L13">
        <v>1946</v>
      </c>
      <c r="M13" t="s">
        <v>286</v>
      </c>
      <c r="N13" t="s">
        <v>14</v>
      </c>
      <c r="O13">
        <v>1946</v>
      </c>
      <c r="P13" t="s">
        <v>286</v>
      </c>
      <c r="Q13" t="s">
        <v>14</v>
      </c>
      <c r="R13" t="s">
        <v>327</v>
      </c>
      <c r="S13" s="43">
        <v>213430687.7295</v>
      </c>
      <c r="U13" s="43">
        <v>1</v>
      </c>
      <c r="IF13">
        <v>1946</v>
      </c>
      <c r="IG13" t="s">
        <v>286</v>
      </c>
      <c r="IH13" t="s">
        <v>287</v>
      </c>
      <c r="IK13">
        <v>-2</v>
      </c>
      <c r="IL13" t="s">
        <v>278</v>
      </c>
      <c r="IM13" t="s">
        <v>279</v>
      </c>
      <c r="IN13" t="s">
        <v>463</v>
      </c>
      <c r="IP13" t="s">
        <v>464</v>
      </c>
    </row>
    <row r="14" spans="1:250" x14ac:dyDescent="0.35">
      <c r="A14">
        <v>8437</v>
      </c>
      <c r="B14">
        <v>-922729984</v>
      </c>
      <c r="C14">
        <v>1837</v>
      </c>
      <c r="D14" t="s">
        <v>272</v>
      </c>
      <c r="E14" t="s">
        <v>273</v>
      </c>
      <c r="F14">
        <v>1848</v>
      </c>
      <c r="G14" t="s">
        <v>285</v>
      </c>
      <c r="H14" t="s">
        <v>273</v>
      </c>
      <c r="I14">
        <v>521</v>
      </c>
      <c r="J14" t="s">
        <v>539</v>
      </c>
      <c r="K14" t="s">
        <v>540</v>
      </c>
      <c r="L14">
        <v>1946</v>
      </c>
      <c r="M14" t="s">
        <v>286</v>
      </c>
      <c r="N14" t="s">
        <v>14</v>
      </c>
      <c r="O14">
        <v>1946</v>
      </c>
      <c r="P14" t="s">
        <v>286</v>
      </c>
      <c r="Q14" t="s">
        <v>14</v>
      </c>
      <c r="R14" t="s">
        <v>327</v>
      </c>
      <c r="S14" s="43">
        <v>213189700.77950001</v>
      </c>
      <c r="U14" s="43">
        <v>1</v>
      </c>
      <c r="IF14">
        <v>1946</v>
      </c>
      <c r="IG14" t="s">
        <v>286</v>
      </c>
      <c r="IH14" t="s">
        <v>287</v>
      </c>
      <c r="IK14">
        <v>-2</v>
      </c>
      <c r="IL14" t="s">
        <v>278</v>
      </c>
      <c r="IM14" t="s">
        <v>279</v>
      </c>
      <c r="IN14" t="s">
        <v>463</v>
      </c>
      <c r="IP14" t="s">
        <v>464</v>
      </c>
    </row>
    <row r="15" spans="1:250" x14ac:dyDescent="0.35">
      <c r="A15">
        <v>8438</v>
      </c>
      <c r="B15">
        <v>-922729984</v>
      </c>
      <c r="C15">
        <v>1837</v>
      </c>
      <c r="D15" t="s">
        <v>272</v>
      </c>
      <c r="E15" t="s">
        <v>273</v>
      </c>
      <c r="F15">
        <v>1848</v>
      </c>
      <c r="G15" t="s">
        <v>285</v>
      </c>
      <c r="H15" t="s">
        <v>273</v>
      </c>
      <c r="I15">
        <v>519</v>
      </c>
      <c r="J15" t="s">
        <v>541</v>
      </c>
      <c r="K15" t="s">
        <v>542</v>
      </c>
      <c r="L15">
        <v>1946</v>
      </c>
      <c r="M15" t="s">
        <v>286</v>
      </c>
      <c r="N15" t="s">
        <v>14</v>
      </c>
      <c r="O15">
        <v>1946</v>
      </c>
      <c r="P15" t="s">
        <v>286</v>
      </c>
      <c r="Q15" t="s">
        <v>14</v>
      </c>
      <c r="R15" t="s">
        <v>327</v>
      </c>
      <c r="S15" s="43">
        <v>212948713.77950001</v>
      </c>
      <c r="U15" s="43">
        <v>1</v>
      </c>
      <c r="IF15">
        <v>1946</v>
      </c>
      <c r="IG15" t="s">
        <v>286</v>
      </c>
      <c r="IH15" t="s">
        <v>287</v>
      </c>
      <c r="IK15">
        <v>-2</v>
      </c>
      <c r="IL15" t="s">
        <v>278</v>
      </c>
      <c r="IM15" t="s">
        <v>279</v>
      </c>
      <c r="IN15" t="s">
        <v>463</v>
      </c>
      <c r="IP15" t="s">
        <v>464</v>
      </c>
    </row>
    <row r="16" spans="1:250" x14ac:dyDescent="0.35">
      <c r="A16">
        <v>8439</v>
      </c>
      <c r="B16">
        <v>-922729984</v>
      </c>
      <c r="C16">
        <v>1837</v>
      </c>
      <c r="D16" t="s">
        <v>272</v>
      </c>
      <c r="E16" t="s">
        <v>273</v>
      </c>
      <c r="F16">
        <v>1848</v>
      </c>
      <c r="G16" t="s">
        <v>285</v>
      </c>
      <c r="H16" t="s">
        <v>273</v>
      </c>
      <c r="I16">
        <v>515</v>
      </c>
      <c r="J16" t="s">
        <v>543</v>
      </c>
      <c r="K16" t="s">
        <v>544</v>
      </c>
      <c r="L16">
        <v>1946</v>
      </c>
      <c r="M16" t="s">
        <v>286</v>
      </c>
      <c r="N16" t="s">
        <v>14</v>
      </c>
      <c r="O16">
        <v>1946</v>
      </c>
      <c r="P16" t="s">
        <v>286</v>
      </c>
      <c r="Q16" t="s">
        <v>14</v>
      </c>
      <c r="R16" t="s">
        <v>327</v>
      </c>
      <c r="S16" s="43">
        <v>112449918.69310001</v>
      </c>
      <c r="U16" s="43">
        <v>1</v>
      </c>
      <c r="IF16">
        <v>1946</v>
      </c>
      <c r="IG16" t="s">
        <v>286</v>
      </c>
      <c r="IH16" t="s">
        <v>287</v>
      </c>
      <c r="IK16">
        <v>-2</v>
      </c>
      <c r="IL16" t="s">
        <v>278</v>
      </c>
      <c r="IM16" t="s">
        <v>279</v>
      </c>
      <c r="IN16" t="s">
        <v>463</v>
      </c>
      <c r="IP16" t="s">
        <v>464</v>
      </c>
    </row>
    <row r="17" spans="1:250" x14ac:dyDescent="0.35">
      <c r="A17">
        <v>8440</v>
      </c>
      <c r="B17">
        <v>-922729984</v>
      </c>
      <c r="C17">
        <v>1837</v>
      </c>
      <c r="D17" t="s">
        <v>272</v>
      </c>
      <c r="E17" t="s">
        <v>273</v>
      </c>
      <c r="F17">
        <v>1848</v>
      </c>
      <c r="G17" t="s">
        <v>285</v>
      </c>
      <c r="H17" t="s">
        <v>273</v>
      </c>
      <c r="I17">
        <v>521</v>
      </c>
      <c r="J17" t="s">
        <v>539</v>
      </c>
      <c r="K17" t="s">
        <v>540</v>
      </c>
      <c r="L17">
        <v>2024</v>
      </c>
      <c r="M17" t="s">
        <v>288</v>
      </c>
      <c r="N17" t="s">
        <v>15</v>
      </c>
      <c r="O17">
        <v>2024</v>
      </c>
      <c r="P17" t="s">
        <v>288</v>
      </c>
      <c r="Q17" t="s">
        <v>15</v>
      </c>
      <c r="R17" t="s">
        <v>327</v>
      </c>
      <c r="S17" s="43">
        <v>680564.43590000004</v>
      </c>
      <c r="U17" s="43">
        <v>1</v>
      </c>
      <c r="IF17">
        <v>2024</v>
      </c>
      <c r="IG17" t="s">
        <v>288</v>
      </c>
      <c r="IH17" t="s">
        <v>287</v>
      </c>
      <c r="IK17">
        <v>-2</v>
      </c>
      <c r="IL17" t="s">
        <v>278</v>
      </c>
      <c r="IM17" t="s">
        <v>279</v>
      </c>
      <c r="IN17" t="s">
        <v>463</v>
      </c>
      <c r="IP17" t="s">
        <v>465</v>
      </c>
    </row>
    <row r="18" spans="1:250" x14ac:dyDescent="0.35">
      <c r="A18">
        <v>8441</v>
      </c>
      <c r="B18">
        <v>-922729984</v>
      </c>
      <c r="C18">
        <v>1837</v>
      </c>
      <c r="D18" t="s">
        <v>272</v>
      </c>
      <c r="E18" t="s">
        <v>273</v>
      </c>
      <c r="F18">
        <v>1848</v>
      </c>
      <c r="G18" t="s">
        <v>285</v>
      </c>
      <c r="H18" t="s">
        <v>273</v>
      </c>
      <c r="I18">
        <v>519</v>
      </c>
      <c r="J18" t="s">
        <v>541</v>
      </c>
      <c r="K18" t="s">
        <v>542</v>
      </c>
      <c r="L18">
        <v>2024</v>
      </c>
      <c r="M18" t="s">
        <v>288</v>
      </c>
      <c r="N18" t="s">
        <v>15</v>
      </c>
      <c r="O18">
        <v>2024</v>
      </c>
      <c r="P18" t="s">
        <v>288</v>
      </c>
      <c r="Q18" t="s">
        <v>15</v>
      </c>
      <c r="R18" t="s">
        <v>327</v>
      </c>
      <c r="S18" s="43">
        <v>1279795.1259000001</v>
      </c>
      <c r="U18" s="43">
        <v>1</v>
      </c>
      <c r="IF18">
        <v>2024</v>
      </c>
      <c r="IG18" t="s">
        <v>288</v>
      </c>
      <c r="IH18" t="s">
        <v>287</v>
      </c>
      <c r="IK18">
        <v>-2</v>
      </c>
      <c r="IL18" t="s">
        <v>278</v>
      </c>
      <c r="IM18" t="s">
        <v>279</v>
      </c>
      <c r="IN18" t="s">
        <v>463</v>
      </c>
      <c r="IP18" t="s">
        <v>465</v>
      </c>
    </row>
    <row r="19" spans="1:250" x14ac:dyDescent="0.35">
      <c r="A19">
        <v>8442</v>
      </c>
      <c r="B19">
        <v>-922729984</v>
      </c>
      <c r="C19">
        <v>1837</v>
      </c>
      <c r="D19" t="s">
        <v>272</v>
      </c>
      <c r="E19" t="s">
        <v>273</v>
      </c>
      <c r="F19">
        <v>1848</v>
      </c>
      <c r="G19" t="s">
        <v>285</v>
      </c>
      <c r="H19" t="s">
        <v>273</v>
      </c>
      <c r="I19">
        <v>515</v>
      </c>
      <c r="J19" t="s">
        <v>543</v>
      </c>
      <c r="K19" t="s">
        <v>544</v>
      </c>
      <c r="L19">
        <v>2024</v>
      </c>
      <c r="M19" t="s">
        <v>288</v>
      </c>
      <c r="N19" t="s">
        <v>15</v>
      </c>
      <c r="O19">
        <v>2024</v>
      </c>
      <c r="P19" t="s">
        <v>288</v>
      </c>
      <c r="Q19" t="s">
        <v>15</v>
      </c>
      <c r="R19" t="s">
        <v>327</v>
      </c>
      <c r="S19" s="43">
        <v>1276700.3259000001</v>
      </c>
      <c r="U19" s="43">
        <v>1</v>
      </c>
      <c r="IF19">
        <v>2024</v>
      </c>
      <c r="IG19" t="s">
        <v>288</v>
      </c>
      <c r="IH19" t="s">
        <v>287</v>
      </c>
      <c r="IK19">
        <v>-2</v>
      </c>
      <c r="IL19" t="s">
        <v>278</v>
      </c>
      <c r="IM19" t="s">
        <v>279</v>
      </c>
      <c r="IN19" t="s">
        <v>463</v>
      </c>
      <c r="IP19" t="s">
        <v>465</v>
      </c>
    </row>
    <row r="20" spans="1:250" x14ac:dyDescent="0.35">
      <c r="A20">
        <v>8443</v>
      </c>
      <c r="B20">
        <v>-922729984</v>
      </c>
      <c r="C20">
        <v>1837</v>
      </c>
      <c r="D20" t="s">
        <v>272</v>
      </c>
      <c r="E20" t="s">
        <v>273</v>
      </c>
      <c r="F20">
        <v>1848</v>
      </c>
      <c r="G20" t="s">
        <v>285</v>
      </c>
      <c r="H20" t="s">
        <v>273</v>
      </c>
      <c r="I20">
        <v>513</v>
      </c>
      <c r="J20" t="s">
        <v>545</v>
      </c>
      <c r="K20" t="s">
        <v>546</v>
      </c>
      <c r="L20">
        <v>2024</v>
      </c>
      <c r="M20" t="s">
        <v>288</v>
      </c>
      <c r="N20" t="s">
        <v>15</v>
      </c>
      <c r="O20">
        <v>2024</v>
      </c>
      <c r="P20" t="s">
        <v>288</v>
      </c>
      <c r="Q20" t="s">
        <v>15</v>
      </c>
      <c r="R20" t="s">
        <v>327</v>
      </c>
      <c r="S20" s="43">
        <v>1274018.1658999999</v>
      </c>
      <c r="U20" s="43">
        <v>1</v>
      </c>
      <c r="IF20">
        <v>2024</v>
      </c>
      <c r="IG20" t="s">
        <v>288</v>
      </c>
      <c r="IH20" t="s">
        <v>287</v>
      </c>
      <c r="IK20">
        <v>-2</v>
      </c>
      <c r="IL20" t="s">
        <v>278</v>
      </c>
      <c r="IM20" t="s">
        <v>279</v>
      </c>
      <c r="IN20" t="s">
        <v>463</v>
      </c>
      <c r="IP20" t="s">
        <v>465</v>
      </c>
    </row>
    <row r="21" spans="1:250" x14ac:dyDescent="0.35">
      <c r="A21">
        <v>8444</v>
      </c>
      <c r="B21">
        <v>-922729984</v>
      </c>
      <c r="C21">
        <v>1837</v>
      </c>
      <c r="D21" t="s">
        <v>272</v>
      </c>
      <c r="E21" t="s">
        <v>273</v>
      </c>
      <c r="F21">
        <v>1848</v>
      </c>
      <c r="G21" t="s">
        <v>285</v>
      </c>
      <c r="H21" t="s">
        <v>273</v>
      </c>
      <c r="I21">
        <v>509</v>
      </c>
      <c r="J21" t="s">
        <v>547</v>
      </c>
      <c r="K21" t="s">
        <v>548</v>
      </c>
      <c r="L21">
        <v>2024</v>
      </c>
      <c r="M21" t="s">
        <v>288</v>
      </c>
      <c r="N21" t="s">
        <v>15</v>
      </c>
      <c r="O21">
        <v>2024</v>
      </c>
      <c r="P21" t="s">
        <v>288</v>
      </c>
      <c r="Q21" t="s">
        <v>15</v>
      </c>
      <c r="R21" t="s">
        <v>327</v>
      </c>
      <c r="S21" s="43">
        <v>1272574.7159</v>
      </c>
      <c r="U21" s="43">
        <v>1</v>
      </c>
      <c r="IF21">
        <v>2024</v>
      </c>
      <c r="IG21" t="s">
        <v>288</v>
      </c>
      <c r="IH21" t="s">
        <v>287</v>
      </c>
      <c r="IK21">
        <v>-2</v>
      </c>
      <c r="IL21" t="s">
        <v>278</v>
      </c>
      <c r="IM21" t="s">
        <v>279</v>
      </c>
      <c r="IN21" t="s">
        <v>463</v>
      </c>
      <c r="IP21" t="s">
        <v>465</v>
      </c>
    </row>
    <row r="22" spans="1:250" x14ac:dyDescent="0.35">
      <c r="A22">
        <v>8445</v>
      </c>
      <c r="B22">
        <v>-922729984</v>
      </c>
      <c r="C22">
        <v>1837</v>
      </c>
      <c r="D22" t="s">
        <v>272</v>
      </c>
      <c r="E22" t="s">
        <v>273</v>
      </c>
      <c r="F22">
        <v>1848</v>
      </c>
      <c r="G22" t="s">
        <v>285</v>
      </c>
      <c r="H22" t="s">
        <v>273</v>
      </c>
      <c r="I22">
        <v>507</v>
      </c>
      <c r="J22" t="s">
        <v>549</v>
      </c>
      <c r="K22" t="s">
        <v>550</v>
      </c>
      <c r="L22">
        <v>2024</v>
      </c>
      <c r="M22" t="s">
        <v>288</v>
      </c>
      <c r="N22" t="s">
        <v>15</v>
      </c>
      <c r="O22">
        <v>2024</v>
      </c>
      <c r="P22" t="s">
        <v>288</v>
      </c>
      <c r="Q22" t="s">
        <v>15</v>
      </c>
      <c r="R22" t="s">
        <v>327</v>
      </c>
      <c r="S22" s="43">
        <v>1270306.4358999999</v>
      </c>
      <c r="U22" s="43">
        <v>1</v>
      </c>
      <c r="IF22">
        <v>2024</v>
      </c>
      <c r="IG22" t="s">
        <v>288</v>
      </c>
      <c r="IH22" t="s">
        <v>287</v>
      </c>
      <c r="IK22">
        <v>-2</v>
      </c>
      <c r="IL22" t="s">
        <v>278</v>
      </c>
      <c r="IM22" t="s">
        <v>279</v>
      </c>
      <c r="IN22" t="s">
        <v>463</v>
      </c>
      <c r="IP22" t="s">
        <v>465</v>
      </c>
    </row>
    <row r="23" spans="1:250" x14ac:dyDescent="0.35">
      <c r="A23">
        <v>8446</v>
      </c>
      <c r="B23">
        <v>-922729984</v>
      </c>
      <c r="C23">
        <v>1837</v>
      </c>
      <c r="D23" t="s">
        <v>272</v>
      </c>
      <c r="E23" t="s">
        <v>273</v>
      </c>
      <c r="F23">
        <v>9695</v>
      </c>
      <c r="G23" t="s">
        <v>280</v>
      </c>
      <c r="H23" t="s">
        <v>281</v>
      </c>
      <c r="I23">
        <v>513</v>
      </c>
      <c r="J23" t="s">
        <v>545</v>
      </c>
      <c r="K23" t="s">
        <v>546</v>
      </c>
      <c r="L23">
        <v>2024</v>
      </c>
      <c r="M23" t="s">
        <v>288</v>
      </c>
      <c r="N23" t="s">
        <v>15</v>
      </c>
      <c r="O23">
        <v>2024</v>
      </c>
      <c r="P23" t="s">
        <v>288</v>
      </c>
      <c r="Q23" t="s">
        <v>15</v>
      </c>
      <c r="R23" t="s">
        <v>327</v>
      </c>
      <c r="S23" s="43">
        <v>212796.3602</v>
      </c>
      <c r="U23" s="43">
        <v>1</v>
      </c>
      <c r="IF23">
        <v>2024</v>
      </c>
      <c r="IG23" t="s">
        <v>288</v>
      </c>
      <c r="IH23" t="s">
        <v>284</v>
      </c>
      <c r="IK23">
        <v>-2</v>
      </c>
      <c r="IL23" t="s">
        <v>278</v>
      </c>
      <c r="IM23" t="s">
        <v>279</v>
      </c>
      <c r="IN23" t="s">
        <v>466</v>
      </c>
      <c r="IP23" t="s">
        <v>467</v>
      </c>
    </row>
    <row r="24" spans="1:250" x14ac:dyDescent="0.35">
      <c r="A24">
        <v>8447</v>
      </c>
      <c r="B24">
        <v>-922729984</v>
      </c>
      <c r="C24">
        <v>1837</v>
      </c>
      <c r="D24" t="s">
        <v>272</v>
      </c>
      <c r="E24" t="s">
        <v>273</v>
      </c>
      <c r="F24">
        <v>9695</v>
      </c>
      <c r="G24" t="s">
        <v>280</v>
      </c>
      <c r="H24" t="s">
        <v>281</v>
      </c>
      <c r="I24">
        <v>509</v>
      </c>
      <c r="J24" t="s">
        <v>547</v>
      </c>
      <c r="K24" t="s">
        <v>548</v>
      </c>
      <c r="L24">
        <v>2024</v>
      </c>
      <c r="M24" t="s">
        <v>288</v>
      </c>
      <c r="N24" t="s">
        <v>15</v>
      </c>
      <c r="O24">
        <v>2024</v>
      </c>
      <c r="P24" t="s">
        <v>288</v>
      </c>
      <c r="Q24" t="s">
        <v>15</v>
      </c>
      <c r="R24" t="s">
        <v>327</v>
      </c>
      <c r="S24" s="43">
        <v>212551.19020000001</v>
      </c>
      <c r="U24" s="43">
        <v>1</v>
      </c>
      <c r="IF24">
        <v>2024</v>
      </c>
      <c r="IG24" t="s">
        <v>288</v>
      </c>
      <c r="IH24" t="s">
        <v>284</v>
      </c>
      <c r="IK24">
        <v>-2</v>
      </c>
      <c r="IL24" t="s">
        <v>278</v>
      </c>
      <c r="IM24" t="s">
        <v>279</v>
      </c>
      <c r="IN24" t="s">
        <v>466</v>
      </c>
      <c r="IP24" t="s">
        <v>467</v>
      </c>
    </row>
    <row r="25" spans="1:250" x14ac:dyDescent="0.35">
      <c r="A25">
        <v>8448</v>
      </c>
      <c r="B25">
        <v>-922729984</v>
      </c>
      <c r="C25">
        <v>1837</v>
      </c>
      <c r="D25" t="s">
        <v>272</v>
      </c>
      <c r="E25" t="s">
        <v>273</v>
      </c>
      <c r="F25">
        <v>9695</v>
      </c>
      <c r="G25" t="s">
        <v>280</v>
      </c>
      <c r="H25" t="s">
        <v>281</v>
      </c>
      <c r="I25">
        <v>507</v>
      </c>
      <c r="J25" t="s">
        <v>549</v>
      </c>
      <c r="K25" t="s">
        <v>550</v>
      </c>
      <c r="L25">
        <v>2024</v>
      </c>
      <c r="M25" t="s">
        <v>288</v>
      </c>
      <c r="N25" t="s">
        <v>15</v>
      </c>
      <c r="O25">
        <v>2024</v>
      </c>
      <c r="P25" t="s">
        <v>288</v>
      </c>
      <c r="Q25" t="s">
        <v>15</v>
      </c>
      <c r="R25" t="s">
        <v>327</v>
      </c>
      <c r="S25" s="43">
        <v>212165.91020000001</v>
      </c>
      <c r="U25" s="43">
        <v>1</v>
      </c>
      <c r="IF25">
        <v>2024</v>
      </c>
      <c r="IG25" t="s">
        <v>288</v>
      </c>
      <c r="IH25" t="s">
        <v>284</v>
      </c>
      <c r="IK25">
        <v>-2</v>
      </c>
      <c r="IL25" t="s">
        <v>278</v>
      </c>
      <c r="IM25" t="s">
        <v>279</v>
      </c>
      <c r="IN25" t="s">
        <v>466</v>
      </c>
      <c r="IP25" t="s">
        <v>467</v>
      </c>
    </row>
    <row r="26" spans="1:250" x14ac:dyDescent="0.35">
      <c r="A26">
        <v>8449</v>
      </c>
      <c r="B26">
        <v>-922729984</v>
      </c>
      <c r="C26">
        <v>1837</v>
      </c>
      <c r="D26" t="s">
        <v>272</v>
      </c>
      <c r="E26" t="s">
        <v>273</v>
      </c>
      <c r="F26">
        <v>1848</v>
      </c>
      <c r="G26" t="s">
        <v>285</v>
      </c>
      <c r="H26" t="s">
        <v>273</v>
      </c>
      <c r="I26">
        <v>528</v>
      </c>
      <c r="J26" t="s">
        <v>531</v>
      </c>
      <c r="K26" t="s">
        <v>532</v>
      </c>
      <c r="L26">
        <v>2024</v>
      </c>
      <c r="M26" t="s">
        <v>288</v>
      </c>
      <c r="N26" t="s">
        <v>15</v>
      </c>
      <c r="O26">
        <v>2024</v>
      </c>
      <c r="P26" t="s">
        <v>288</v>
      </c>
      <c r="Q26" t="s">
        <v>15</v>
      </c>
      <c r="R26" t="s">
        <v>327</v>
      </c>
      <c r="S26" s="43">
        <v>82956.825800000006</v>
      </c>
      <c r="U26" s="43">
        <v>1</v>
      </c>
      <c r="IF26">
        <v>2024</v>
      </c>
      <c r="IG26" t="s">
        <v>288</v>
      </c>
      <c r="IH26" t="s">
        <v>287</v>
      </c>
      <c r="IK26">
        <v>-2</v>
      </c>
      <c r="IL26" t="s">
        <v>278</v>
      </c>
      <c r="IM26" t="s">
        <v>279</v>
      </c>
      <c r="IN26" t="s">
        <v>463</v>
      </c>
      <c r="IP26" t="s">
        <v>465</v>
      </c>
    </row>
    <row r="27" spans="1:250" x14ac:dyDescent="0.35">
      <c r="A27">
        <v>8450</v>
      </c>
      <c r="B27">
        <v>-922729984</v>
      </c>
      <c r="C27">
        <v>1837</v>
      </c>
      <c r="D27" t="s">
        <v>272</v>
      </c>
      <c r="E27" t="s">
        <v>273</v>
      </c>
      <c r="F27">
        <v>1848</v>
      </c>
      <c r="G27" t="s">
        <v>285</v>
      </c>
      <c r="H27" t="s">
        <v>273</v>
      </c>
      <c r="I27">
        <v>527</v>
      </c>
      <c r="J27" t="s">
        <v>535</v>
      </c>
      <c r="K27" t="s">
        <v>536</v>
      </c>
      <c r="L27">
        <v>2024</v>
      </c>
      <c r="M27" t="s">
        <v>288</v>
      </c>
      <c r="N27" t="s">
        <v>15</v>
      </c>
      <c r="O27">
        <v>2024</v>
      </c>
      <c r="P27" t="s">
        <v>288</v>
      </c>
      <c r="Q27" t="s">
        <v>15</v>
      </c>
      <c r="R27" t="s">
        <v>327</v>
      </c>
      <c r="S27" s="43">
        <v>682872.36580000003</v>
      </c>
      <c r="U27" s="43">
        <v>1</v>
      </c>
      <c r="IF27">
        <v>2024</v>
      </c>
      <c r="IG27" t="s">
        <v>288</v>
      </c>
      <c r="IH27" t="s">
        <v>287</v>
      </c>
      <c r="IK27">
        <v>-2</v>
      </c>
      <c r="IL27" t="s">
        <v>278</v>
      </c>
      <c r="IM27" t="s">
        <v>279</v>
      </c>
      <c r="IN27" t="s">
        <v>463</v>
      </c>
      <c r="IP27" t="s">
        <v>465</v>
      </c>
    </row>
    <row r="28" spans="1:250" x14ac:dyDescent="0.35">
      <c r="A28">
        <v>8451</v>
      </c>
      <c r="B28">
        <v>-922729984</v>
      </c>
      <c r="C28">
        <v>1837</v>
      </c>
      <c r="D28" t="s">
        <v>272</v>
      </c>
      <c r="E28" t="s">
        <v>273</v>
      </c>
      <c r="F28">
        <v>1848</v>
      </c>
      <c r="G28" t="s">
        <v>285</v>
      </c>
      <c r="H28" t="s">
        <v>273</v>
      </c>
      <c r="I28">
        <v>523</v>
      </c>
      <c r="J28" t="s">
        <v>537</v>
      </c>
      <c r="K28" t="s">
        <v>538</v>
      </c>
      <c r="L28">
        <v>2024</v>
      </c>
      <c r="M28" t="s">
        <v>288</v>
      </c>
      <c r="N28" t="s">
        <v>15</v>
      </c>
      <c r="O28">
        <v>2024</v>
      </c>
      <c r="P28" t="s">
        <v>288</v>
      </c>
      <c r="Q28" t="s">
        <v>15</v>
      </c>
      <c r="R28" t="s">
        <v>327</v>
      </c>
      <c r="S28" s="43">
        <v>681333.74589999998</v>
      </c>
      <c r="U28" s="43">
        <v>1</v>
      </c>
      <c r="IF28">
        <v>2024</v>
      </c>
      <c r="IG28" t="s">
        <v>288</v>
      </c>
      <c r="IH28" t="s">
        <v>287</v>
      </c>
      <c r="IK28">
        <v>-2</v>
      </c>
      <c r="IL28" t="s">
        <v>278</v>
      </c>
      <c r="IM28" t="s">
        <v>279</v>
      </c>
      <c r="IN28" t="s">
        <v>463</v>
      </c>
      <c r="IP28" t="s">
        <v>465</v>
      </c>
    </row>
    <row r="29" spans="1:250" x14ac:dyDescent="0.35">
      <c r="A29">
        <v>8452</v>
      </c>
      <c r="B29">
        <v>-922729984</v>
      </c>
      <c r="C29">
        <v>1837</v>
      </c>
      <c r="D29" t="s">
        <v>272</v>
      </c>
      <c r="E29" t="s">
        <v>273</v>
      </c>
      <c r="F29">
        <v>9695</v>
      </c>
      <c r="G29" t="s">
        <v>280</v>
      </c>
      <c r="H29" t="s">
        <v>281</v>
      </c>
      <c r="I29">
        <v>528</v>
      </c>
      <c r="J29" t="s">
        <v>531</v>
      </c>
      <c r="K29" t="s">
        <v>532</v>
      </c>
      <c r="L29">
        <v>2024</v>
      </c>
      <c r="M29" t="s">
        <v>288</v>
      </c>
      <c r="N29" t="s">
        <v>15</v>
      </c>
      <c r="O29">
        <v>2024</v>
      </c>
      <c r="P29" t="s">
        <v>288</v>
      </c>
      <c r="Q29" t="s">
        <v>15</v>
      </c>
      <c r="R29" t="s">
        <v>327</v>
      </c>
      <c r="S29" s="43">
        <v>215009.78049999999</v>
      </c>
      <c r="U29" s="43">
        <v>1</v>
      </c>
      <c r="IF29">
        <v>2024</v>
      </c>
      <c r="IG29" t="s">
        <v>288</v>
      </c>
      <c r="IH29" t="s">
        <v>284</v>
      </c>
      <c r="IK29">
        <v>-2</v>
      </c>
      <c r="IL29" t="s">
        <v>278</v>
      </c>
      <c r="IM29" t="s">
        <v>279</v>
      </c>
      <c r="IN29" t="s">
        <v>466</v>
      </c>
      <c r="IP29" t="s">
        <v>467</v>
      </c>
    </row>
    <row r="30" spans="1:250" x14ac:dyDescent="0.35">
      <c r="A30">
        <v>8453</v>
      </c>
      <c r="B30">
        <v>-922729984</v>
      </c>
      <c r="C30">
        <v>1837</v>
      </c>
      <c r="D30" t="s">
        <v>272</v>
      </c>
      <c r="E30" t="s">
        <v>273</v>
      </c>
      <c r="F30">
        <v>9695</v>
      </c>
      <c r="G30" t="s">
        <v>280</v>
      </c>
      <c r="H30" t="s">
        <v>281</v>
      </c>
      <c r="I30">
        <v>527</v>
      </c>
      <c r="J30" t="s">
        <v>535</v>
      </c>
      <c r="K30" t="s">
        <v>536</v>
      </c>
      <c r="L30">
        <v>2024</v>
      </c>
      <c r="M30" t="s">
        <v>288</v>
      </c>
      <c r="N30" t="s">
        <v>15</v>
      </c>
      <c r="O30">
        <v>2024</v>
      </c>
      <c r="P30" t="s">
        <v>288</v>
      </c>
      <c r="Q30" t="s">
        <v>15</v>
      </c>
      <c r="R30" t="s">
        <v>327</v>
      </c>
      <c r="S30" s="43">
        <v>214762.14050000001</v>
      </c>
      <c r="U30" s="43">
        <v>1</v>
      </c>
      <c r="IF30">
        <v>2024</v>
      </c>
      <c r="IG30" t="s">
        <v>288</v>
      </c>
      <c r="IH30" t="s">
        <v>284</v>
      </c>
      <c r="IK30">
        <v>-2</v>
      </c>
      <c r="IL30" t="s">
        <v>278</v>
      </c>
      <c r="IM30" t="s">
        <v>279</v>
      </c>
      <c r="IN30" t="s">
        <v>466</v>
      </c>
      <c r="IP30" t="s">
        <v>467</v>
      </c>
    </row>
    <row r="31" spans="1:250" x14ac:dyDescent="0.35">
      <c r="A31">
        <v>8454</v>
      </c>
      <c r="B31">
        <v>-922729984</v>
      </c>
      <c r="C31">
        <v>1837</v>
      </c>
      <c r="D31" t="s">
        <v>272</v>
      </c>
      <c r="E31" t="s">
        <v>273</v>
      </c>
      <c r="F31">
        <v>9695</v>
      </c>
      <c r="G31" t="s">
        <v>280</v>
      </c>
      <c r="H31" t="s">
        <v>281</v>
      </c>
      <c r="I31">
        <v>523</v>
      </c>
      <c r="J31" t="s">
        <v>537</v>
      </c>
      <c r="K31" t="s">
        <v>538</v>
      </c>
      <c r="L31">
        <v>2024</v>
      </c>
      <c r="M31" t="s">
        <v>288</v>
      </c>
      <c r="N31" t="s">
        <v>15</v>
      </c>
      <c r="O31">
        <v>2024</v>
      </c>
      <c r="P31" t="s">
        <v>288</v>
      </c>
      <c r="Q31" t="s">
        <v>15</v>
      </c>
      <c r="R31" t="s">
        <v>327</v>
      </c>
      <c r="S31" s="43">
        <v>214269.9803</v>
      </c>
      <c r="U31" s="43">
        <v>1</v>
      </c>
      <c r="IF31">
        <v>2024</v>
      </c>
      <c r="IG31" t="s">
        <v>288</v>
      </c>
      <c r="IH31" t="s">
        <v>284</v>
      </c>
      <c r="IK31">
        <v>-2</v>
      </c>
      <c r="IL31" t="s">
        <v>278</v>
      </c>
      <c r="IM31" t="s">
        <v>279</v>
      </c>
      <c r="IN31" t="s">
        <v>466</v>
      </c>
      <c r="IP31" t="s">
        <v>467</v>
      </c>
    </row>
    <row r="32" spans="1:250" x14ac:dyDescent="0.35">
      <c r="A32">
        <v>8455</v>
      </c>
      <c r="B32">
        <v>-922729984</v>
      </c>
      <c r="C32">
        <v>1837</v>
      </c>
      <c r="D32" t="s">
        <v>272</v>
      </c>
      <c r="E32" t="s">
        <v>273</v>
      </c>
      <c r="F32">
        <v>9695</v>
      </c>
      <c r="G32" t="s">
        <v>280</v>
      </c>
      <c r="H32" t="s">
        <v>281</v>
      </c>
      <c r="I32">
        <v>521</v>
      </c>
      <c r="J32" t="s">
        <v>539</v>
      </c>
      <c r="K32" t="s">
        <v>540</v>
      </c>
      <c r="L32">
        <v>2024</v>
      </c>
      <c r="M32" t="s">
        <v>288</v>
      </c>
      <c r="N32" t="s">
        <v>15</v>
      </c>
      <c r="O32">
        <v>2024</v>
      </c>
      <c r="P32" t="s">
        <v>288</v>
      </c>
      <c r="Q32" t="s">
        <v>15</v>
      </c>
      <c r="R32" t="s">
        <v>327</v>
      </c>
      <c r="S32" s="43">
        <v>214023.91029999999</v>
      </c>
      <c r="U32" s="43">
        <v>1</v>
      </c>
      <c r="IF32">
        <v>2024</v>
      </c>
      <c r="IG32" t="s">
        <v>288</v>
      </c>
      <c r="IH32" t="s">
        <v>284</v>
      </c>
      <c r="IK32">
        <v>-2</v>
      </c>
      <c r="IL32" t="s">
        <v>278</v>
      </c>
      <c r="IM32" t="s">
        <v>279</v>
      </c>
      <c r="IN32" t="s">
        <v>466</v>
      </c>
      <c r="IP32" t="s">
        <v>467</v>
      </c>
    </row>
    <row r="33" spans="1:250" x14ac:dyDescent="0.35">
      <c r="A33">
        <v>8456</v>
      </c>
      <c r="B33">
        <v>-922729984</v>
      </c>
      <c r="C33">
        <v>1837</v>
      </c>
      <c r="D33" t="s">
        <v>272</v>
      </c>
      <c r="E33" t="s">
        <v>273</v>
      </c>
      <c r="F33">
        <v>9695</v>
      </c>
      <c r="G33" t="s">
        <v>280</v>
      </c>
      <c r="H33" t="s">
        <v>281</v>
      </c>
      <c r="I33">
        <v>519</v>
      </c>
      <c r="J33" t="s">
        <v>541</v>
      </c>
      <c r="K33" t="s">
        <v>542</v>
      </c>
      <c r="L33">
        <v>2024</v>
      </c>
      <c r="M33" t="s">
        <v>288</v>
      </c>
      <c r="N33" t="s">
        <v>15</v>
      </c>
      <c r="O33">
        <v>2024</v>
      </c>
      <c r="P33" t="s">
        <v>288</v>
      </c>
      <c r="Q33" t="s">
        <v>15</v>
      </c>
      <c r="R33" t="s">
        <v>327</v>
      </c>
      <c r="S33" s="43">
        <v>213777.82029999999</v>
      </c>
      <c r="U33" s="43">
        <v>1</v>
      </c>
      <c r="IF33">
        <v>2024</v>
      </c>
      <c r="IG33" t="s">
        <v>288</v>
      </c>
      <c r="IH33" t="s">
        <v>284</v>
      </c>
      <c r="IK33">
        <v>-2</v>
      </c>
      <c r="IL33" t="s">
        <v>278</v>
      </c>
      <c r="IM33" t="s">
        <v>279</v>
      </c>
      <c r="IN33" t="s">
        <v>466</v>
      </c>
      <c r="IP33" t="s">
        <v>467</v>
      </c>
    </row>
    <row r="34" spans="1:250" x14ac:dyDescent="0.35">
      <c r="A34">
        <v>8457</v>
      </c>
      <c r="B34">
        <v>-922729984</v>
      </c>
      <c r="C34">
        <v>1837</v>
      </c>
      <c r="D34" t="s">
        <v>272</v>
      </c>
      <c r="E34" t="s">
        <v>273</v>
      </c>
      <c r="F34">
        <v>9695</v>
      </c>
      <c r="G34" t="s">
        <v>280</v>
      </c>
      <c r="H34" t="s">
        <v>281</v>
      </c>
      <c r="I34">
        <v>515</v>
      </c>
      <c r="J34" t="s">
        <v>543</v>
      </c>
      <c r="K34" t="s">
        <v>544</v>
      </c>
      <c r="L34">
        <v>2024</v>
      </c>
      <c r="M34" t="s">
        <v>288</v>
      </c>
      <c r="N34" t="s">
        <v>15</v>
      </c>
      <c r="O34">
        <v>2024</v>
      </c>
      <c r="P34" t="s">
        <v>288</v>
      </c>
      <c r="Q34" t="s">
        <v>15</v>
      </c>
      <c r="R34" t="s">
        <v>327</v>
      </c>
      <c r="S34" s="43">
        <v>213252.03020000001</v>
      </c>
      <c r="U34" s="43">
        <v>1</v>
      </c>
      <c r="IF34">
        <v>2024</v>
      </c>
      <c r="IG34" t="s">
        <v>288</v>
      </c>
      <c r="IH34" t="s">
        <v>284</v>
      </c>
      <c r="IK34">
        <v>-2</v>
      </c>
      <c r="IL34" t="s">
        <v>278</v>
      </c>
      <c r="IM34" t="s">
        <v>279</v>
      </c>
      <c r="IN34" t="s">
        <v>466</v>
      </c>
      <c r="IP34" t="s">
        <v>467</v>
      </c>
    </row>
    <row r="35" spans="1:250" x14ac:dyDescent="0.35">
      <c r="A35">
        <v>8458</v>
      </c>
      <c r="B35">
        <v>-922729984</v>
      </c>
      <c r="C35">
        <v>1837</v>
      </c>
      <c r="D35" t="s">
        <v>272</v>
      </c>
      <c r="E35" t="s">
        <v>273</v>
      </c>
      <c r="F35">
        <v>13794</v>
      </c>
      <c r="G35" t="s">
        <v>274</v>
      </c>
      <c r="H35" t="s">
        <v>275</v>
      </c>
      <c r="I35">
        <v>521</v>
      </c>
      <c r="J35" t="s">
        <v>539</v>
      </c>
      <c r="K35" t="s">
        <v>540</v>
      </c>
      <c r="L35">
        <v>2024</v>
      </c>
      <c r="M35" t="s">
        <v>288</v>
      </c>
      <c r="N35" t="s">
        <v>15</v>
      </c>
      <c r="O35">
        <v>2024</v>
      </c>
      <c r="P35" t="s">
        <v>288</v>
      </c>
      <c r="Q35" t="s">
        <v>15</v>
      </c>
      <c r="R35" t="s">
        <v>327</v>
      </c>
      <c r="S35" s="43">
        <v>217924.30040000001</v>
      </c>
      <c r="U35" s="43">
        <v>1</v>
      </c>
      <c r="IF35">
        <v>2024</v>
      </c>
      <c r="IG35" t="s">
        <v>288</v>
      </c>
      <c r="IH35" t="s">
        <v>311</v>
      </c>
      <c r="IK35">
        <v>-2</v>
      </c>
      <c r="IL35" t="s">
        <v>278</v>
      </c>
      <c r="IM35" t="s">
        <v>279</v>
      </c>
      <c r="IN35" t="s">
        <v>468</v>
      </c>
      <c r="IP35" t="s">
        <v>469</v>
      </c>
    </row>
    <row r="36" spans="1:250" x14ac:dyDescent="0.35">
      <c r="A36">
        <v>8459</v>
      </c>
      <c r="B36">
        <v>-922729984</v>
      </c>
      <c r="C36">
        <v>1837</v>
      </c>
      <c r="D36" t="s">
        <v>272</v>
      </c>
      <c r="E36" t="s">
        <v>273</v>
      </c>
      <c r="F36">
        <v>13794</v>
      </c>
      <c r="G36" t="s">
        <v>274</v>
      </c>
      <c r="H36" t="s">
        <v>275</v>
      </c>
      <c r="I36">
        <v>519</v>
      </c>
      <c r="J36" t="s">
        <v>541</v>
      </c>
      <c r="K36" t="s">
        <v>542</v>
      </c>
      <c r="L36">
        <v>2024</v>
      </c>
      <c r="M36" t="s">
        <v>288</v>
      </c>
      <c r="N36" t="s">
        <v>15</v>
      </c>
      <c r="O36">
        <v>2024</v>
      </c>
      <c r="P36" t="s">
        <v>288</v>
      </c>
      <c r="Q36" t="s">
        <v>15</v>
      </c>
      <c r="R36" t="s">
        <v>327</v>
      </c>
      <c r="S36" s="43">
        <v>217661.0704</v>
      </c>
      <c r="U36" s="43">
        <v>1</v>
      </c>
      <c r="IF36">
        <v>2024</v>
      </c>
      <c r="IG36" t="s">
        <v>288</v>
      </c>
      <c r="IH36" t="s">
        <v>311</v>
      </c>
      <c r="IK36">
        <v>-2</v>
      </c>
      <c r="IL36" t="s">
        <v>278</v>
      </c>
      <c r="IM36" t="s">
        <v>279</v>
      </c>
      <c r="IN36" t="s">
        <v>468</v>
      </c>
      <c r="IP36" t="s">
        <v>469</v>
      </c>
    </row>
    <row r="37" spans="1:250" x14ac:dyDescent="0.35">
      <c r="A37">
        <v>8460</v>
      </c>
      <c r="B37">
        <v>-922729984</v>
      </c>
      <c r="C37">
        <v>1837</v>
      </c>
      <c r="D37" t="s">
        <v>272</v>
      </c>
      <c r="E37" t="s">
        <v>273</v>
      </c>
      <c r="F37">
        <v>13794</v>
      </c>
      <c r="G37" t="s">
        <v>274</v>
      </c>
      <c r="H37" t="s">
        <v>275</v>
      </c>
      <c r="I37">
        <v>515</v>
      </c>
      <c r="J37" t="s">
        <v>543</v>
      </c>
      <c r="K37" t="s">
        <v>544</v>
      </c>
      <c r="L37">
        <v>2024</v>
      </c>
      <c r="M37" t="s">
        <v>288</v>
      </c>
      <c r="N37" t="s">
        <v>15</v>
      </c>
      <c r="O37">
        <v>2024</v>
      </c>
      <c r="P37" t="s">
        <v>288</v>
      </c>
      <c r="Q37" t="s">
        <v>15</v>
      </c>
      <c r="R37" t="s">
        <v>327</v>
      </c>
      <c r="S37" s="43">
        <v>217096.99040000001</v>
      </c>
      <c r="U37" s="43">
        <v>1</v>
      </c>
      <c r="IF37">
        <v>2024</v>
      </c>
      <c r="IG37" t="s">
        <v>288</v>
      </c>
      <c r="IH37" t="s">
        <v>311</v>
      </c>
      <c r="IK37">
        <v>-2</v>
      </c>
      <c r="IL37" t="s">
        <v>278</v>
      </c>
      <c r="IM37" t="s">
        <v>279</v>
      </c>
      <c r="IN37" t="s">
        <v>468</v>
      </c>
      <c r="IP37" t="s">
        <v>469</v>
      </c>
    </row>
    <row r="38" spans="1:250" x14ac:dyDescent="0.35">
      <c r="A38">
        <v>8461</v>
      </c>
      <c r="B38">
        <v>-922729984</v>
      </c>
      <c r="C38">
        <v>1837</v>
      </c>
      <c r="D38" t="s">
        <v>272</v>
      </c>
      <c r="E38" t="s">
        <v>273</v>
      </c>
      <c r="F38">
        <v>13794</v>
      </c>
      <c r="G38" t="s">
        <v>274</v>
      </c>
      <c r="H38" t="s">
        <v>275</v>
      </c>
      <c r="I38">
        <v>513</v>
      </c>
      <c r="J38" t="s">
        <v>545</v>
      </c>
      <c r="K38" t="s">
        <v>546</v>
      </c>
      <c r="L38">
        <v>2024</v>
      </c>
      <c r="M38" t="s">
        <v>288</v>
      </c>
      <c r="N38" t="s">
        <v>15</v>
      </c>
      <c r="O38">
        <v>2024</v>
      </c>
      <c r="P38" t="s">
        <v>288</v>
      </c>
      <c r="Q38" t="s">
        <v>15</v>
      </c>
      <c r="R38" t="s">
        <v>327</v>
      </c>
      <c r="S38" s="43">
        <v>216608.11040000001</v>
      </c>
      <c r="U38" s="43">
        <v>1</v>
      </c>
      <c r="IF38">
        <v>2024</v>
      </c>
      <c r="IG38" t="s">
        <v>288</v>
      </c>
      <c r="IH38" t="s">
        <v>311</v>
      </c>
      <c r="IK38">
        <v>-2</v>
      </c>
      <c r="IL38" t="s">
        <v>278</v>
      </c>
      <c r="IM38" t="s">
        <v>279</v>
      </c>
      <c r="IN38" t="s">
        <v>468</v>
      </c>
      <c r="IP38" t="s">
        <v>469</v>
      </c>
    </row>
    <row r="39" spans="1:250" x14ac:dyDescent="0.35">
      <c r="A39">
        <v>8462</v>
      </c>
      <c r="B39">
        <v>-922729984</v>
      </c>
      <c r="C39">
        <v>1837</v>
      </c>
      <c r="D39" t="s">
        <v>272</v>
      </c>
      <c r="E39" t="s">
        <v>273</v>
      </c>
      <c r="F39">
        <v>13794</v>
      </c>
      <c r="G39" t="s">
        <v>274</v>
      </c>
      <c r="H39" t="s">
        <v>275</v>
      </c>
      <c r="I39">
        <v>509</v>
      </c>
      <c r="J39" t="s">
        <v>547</v>
      </c>
      <c r="K39" t="s">
        <v>548</v>
      </c>
      <c r="L39">
        <v>2024</v>
      </c>
      <c r="M39" t="s">
        <v>288</v>
      </c>
      <c r="N39" t="s">
        <v>15</v>
      </c>
      <c r="O39">
        <v>2024</v>
      </c>
      <c r="P39" t="s">
        <v>288</v>
      </c>
      <c r="Q39" t="s">
        <v>15</v>
      </c>
      <c r="R39" t="s">
        <v>327</v>
      </c>
      <c r="S39" s="43">
        <v>216344.90040000001</v>
      </c>
      <c r="U39" s="43">
        <v>1</v>
      </c>
      <c r="IF39">
        <v>2024</v>
      </c>
      <c r="IG39" t="s">
        <v>288</v>
      </c>
      <c r="IH39" t="s">
        <v>311</v>
      </c>
      <c r="IK39">
        <v>-2</v>
      </c>
      <c r="IL39" t="s">
        <v>278</v>
      </c>
      <c r="IM39" t="s">
        <v>279</v>
      </c>
      <c r="IN39" t="s">
        <v>468</v>
      </c>
      <c r="IP39" t="s">
        <v>469</v>
      </c>
    </row>
    <row r="40" spans="1:250" x14ac:dyDescent="0.35">
      <c r="A40">
        <v>8463</v>
      </c>
      <c r="B40">
        <v>-922729984</v>
      </c>
      <c r="C40">
        <v>1837</v>
      </c>
      <c r="D40" t="s">
        <v>272</v>
      </c>
      <c r="E40" t="s">
        <v>273</v>
      </c>
      <c r="F40">
        <v>13794</v>
      </c>
      <c r="G40" t="s">
        <v>274</v>
      </c>
      <c r="H40" t="s">
        <v>275</v>
      </c>
      <c r="I40">
        <v>507</v>
      </c>
      <c r="J40" t="s">
        <v>549</v>
      </c>
      <c r="K40" t="s">
        <v>550</v>
      </c>
      <c r="L40">
        <v>2024</v>
      </c>
      <c r="M40" t="s">
        <v>288</v>
      </c>
      <c r="N40" t="s">
        <v>15</v>
      </c>
      <c r="O40">
        <v>2024</v>
      </c>
      <c r="P40" t="s">
        <v>288</v>
      </c>
      <c r="Q40" t="s">
        <v>15</v>
      </c>
      <c r="R40" t="s">
        <v>327</v>
      </c>
      <c r="S40" s="43">
        <v>215931.28039999999</v>
      </c>
      <c r="U40" s="43">
        <v>1</v>
      </c>
      <c r="IF40">
        <v>2024</v>
      </c>
      <c r="IG40" t="s">
        <v>288</v>
      </c>
      <c r="IH40" t="s">
        <v>311</v>
      </c>
      <c r="IK40">
        <v>-2</v>
      </c>
      <c r="IL40" t="s">
        <v>278</v>
      </c>
      <c r="IM40" t="s">
        <v>279</v>
      </c>
      <c r="IN40" t="s">
        <v>468</v>
      </c>
      <c r="IP40" t="s">
        <v>469</v>
      </c>
    </row>
    <row r="41" spans="1:250" x14ac:dyDescent="0.35">
      <c r="A41">
        <v>8464</v>
      </c>
      <c r="B41">
        <v>-922729984</v>
      </c>
      <c r="C41">
        <v>1837</v>
      </c>
      <c r="D41" t="s">
        <v>272</v>
      </c>
      <c r="E41" t="s">
        <v>273</v>
      </c>
      <c r="F41">
        <v>1848</v>
      </c>
      <c r="G41" t="s">
        <v>285</v>
      </c>
      <c r="H41" t="s">
        <v>273</v>
      </c>
      <c r="I41">
        <v>513</v>
      </c>
      <c r="J41" t="s">
        <v>545</v>
      </c>
      <c r="K41" t="s">
        <v>546</v>
      </c>
      <c r="L41">
        <v>3549</v>
      </c>
      <c r="M41" t="s">
        <v>289</v>
      </c>
      <c r="N41" t="s">
        <v>17</v>
      </c>
      <c r="O41">
        <v>3549</v>
      </c>
      <c r="P41" t="s">
        <v>289</v>
      </c>
      <c r="Q41" t="s">
        <v>17</v>
      </c>
      <c r="R41" t="s">
        <v>327</v>
      </c>
      <c r="S41" s="43">
        <v>80707136.623099998</v>
      </c>
      <c r="U41" s="43">
        <v>1</v>
      </c>
      <c r="IF41">
        <v>3549</v>
      </c>
      <c r="IG41" t="s">
        <v>289</v>
      </c>
      <c r="IH41" t="s">
        <v>287</v>
      </c>
      <c r="IK41">
        <v>-2</v>
      </c>
      <c r="IL41" t="s">
        <v>278</v>
      </c>
      <c r="IM41" t="s">
        <v>279</v>
      </c>
      <c r="IN41" t="s">
        <v>463</v>
      </c>
      <c r="IP41" t="s">
        <v>470</v>
      </c>
    </row>
    <row r="42" spans="1:250" x14ac:dyDescent="0.35">
      <c r="A42">
        <v>8465</v>
      </c>
      <c r="B42">
        <v>-922729984</v>
      </c>
      <c r="C42">
        <v>1837</v>
      </c>
      <c r="D42" t="s">
        <v>272</v>
      </c>
      <c r="E42" t="s">
        <v>273</v>
      </c>
      <c r="F42">
        <v>1848</v>
      </c>
      <c r="G42" t="s">
        <v>285</v>
      </c>
      <c r="H42" t="s">
        <v>273</v>
      </c>
      <c r="I42">
        <v>509</v>
      </c>
      <c r="J42" t="s">
        <v>547</v>
      </c>
      <c r="K42" t="s">
        <v>548</v>
      </c>
      <c r="L42">
        <v>3549</v>
      </c>
      <c r="M42" t="s">
        <v>289</v>
      </c>
      <c r="N42" t="s">
        <v>17</v>
      </c>
      <c r="O42">
        <v>3549</v>
      </c>
      <c r="P42" t="s">
        <v>289</v>
      </c>
      <c r="Q42" t="s">
        <v>17</v>
      </c>
      <c r="R42" t="s">
        <v>327</v>
      </c>
      <c r="S42" s="43">
        <v>80615696.293099999</v>
      </c>
      <c r="U42" s="43">
        <v>1</v>
      </c>
      <c r="IF42">
        <v>3549</v>
      </c>
      <c r="IG42" t="s">
        <v>289</v>
      </c>
      <c r="IH42" t="s">
        <v>287</v>
      </c>
      <c r="IK42">
        <v>-2</v>
      </c>
      <c r="IL42" t="s">
        <v>278</v>
      </c>
      <c r="IM42" t="s">
        <v>279</v>
      </c>
      <c r="IN42" t="s">
        <v>463</v>
      </c>
      <c r="IP42" t="s">
        <v>470</v>
      </c>
    </row>
    <row r="43" spans="1:250" x14ac:dyDescent="0.35">
      <c r="A43">
        <v>8466</v>
      </c>
      <c r="B43">
        <v>-922729984</v>
      </c>
      <c r="C43">
        <v>1837</v>
      </c>
      <c r="D43" t="s">
        <v>272</v>
      </c>
      <c r="E43" t="s">
        <v>273</v>
      </c>
      <c r="F43">
        <v>1848</v>
      </c>
      <c r="G43" t="s">
        <v>285</v>
      </c>
      <c r="H43" t="s">
        <v>273</v>
      </c>
      <c r="I43">
        <v>507</v>
      </c>
      <c r="J43" t="s">
        <v>549</v>
      </c>
      <c r="K43" t="s">
        <v>550</v>
      </c>
      <c r="L43">
        <v>3549</v>
      </c>
      <c r="M43" t="s">
        <v>289</v>
      </c>
      <c r="N43" t="s">
        <v>17</v>
      </c>
      <c r="O43">
        <v>3549</v>
      </c>
      <c r="P43" t="s">
        <v>289</v>
      </c>
      <c r="Q43" t="s">
        <v>17</v>
      </c>
      <c r="R43" t="s">
        <v>327</v>
      </c>
      <c r="S43" s="43">
        <v>80472004.323100001</v>
      </c>
      <c r="U43" s="43">
        <v>1</v>
      </c>
      <c r="IF43">
        <v>3549</v>
      </c>
      <c r="IG43" t="s">
        <v>289</v>
      </c>
      <c r="IH43" t="s">
        <v>287</v>
      </c>
      <c r="IK43">
        <v>-2</v>
      </c>
      <c r="IL43" t="s">
        <v>278</v>
      </c>
      <c r="IM43" t="s">
        <v>279</v>
      </c>
      <c r="IN43" t="s">
        <v>463</v>
      </c>
      <c r="IP43" t="s">
        <v>470</v>
      </c>
    </row>
    <row r="44" spans="1:250" x14ac:dyDescent="0.35">
      <c r="A44">
        <v>8467</v>
      </c>
      <c r="B44">
        <v>-922729984</v>
      </c>
      <c r="C44">
        <v>1837</v>
      </c>
      <c r="D44" t="s">
        <v>272</v>
      </c>
      <c r="E44" t="s">
        <v>273</v>
      </c>
      <c r="F44">
        <v>13794</v>
      </c>
      <c r="G44" t="s">
        <v>274</v>
      </c>
      <c r="H44" t="s">
        <v>275</v>
      </c>
      <c r="I44">
        <v>528</v>
      </c>
      <c r="J44" t="s">
        <v>531</v>
      </c>
      <c r="K44" t="s">
        <v>532</v>
      </c>
      <c r="L44">
        <v>2024</v>
      </c>
      <c r="M44" t="s">
        <v>288</v>
      </c>
      <c r="N44" t="s">
        <v>15</v>
      </c>
      <c r="O44">
        <v>2024</v>
      </c>
      <c r="P44" t="s">
        <v>288</v>
      </c>
      <c r="Q44" t="s">
        <v>15</v>
      </c>
      <c r="R44" t="s">
        <v>327</v>
      </c>
      <c r="S44" s="43">
        <v>218969.19039999999</v>
      </c>
      <c r="U44" s="43">
        <v>1</v>
      </c>
      <c r="IF44">
        <v>2024</v>
      </c>
      <c r="IG44" t="s">
        <v>288</v>
      </c>
      <c r="IH44" t="s">
        <v>311</v>
      </c>
      <c r="IK44">
        <v>-2</v>
      </c>
      <c r="IL44" t="s">
        <v>278</v>
      </c>
      <c r="IM44" t="s">
        <v>279</v>
      </c>
      <c r="IN44" t="s">
        <v>468</v>
      </c>
      <c r="IP44" t="s">
        <v>469</v>
      </c>
    </row>
    <row r="45" spans="1:250" x14ac:dyDescent="0.35">
      <c r="A45">
        <v>8468</v>
      </c>
      <c r="B45">
        <v>-922729984</v>
      </c>
      <c r="C45">
        <v>1837</v>
      </c>
      <c r="D45" t="s">
        <v>272</v>
      </c>
      <c r="E45" t="s">
        <v>273</v>
      </c>
      <c r="F45">
        <v>13794</v>
      </c>
      <c r="G45" t="s">
        <v>274</v>
      </c>
      <c r="H45" t="s">
        <v>275</v>
      </c>
      <c r="I45">
        <v>527</v>
      </c>
      <c r="J45" t="s">
        <v>535</v>
      </c>
      <c r="K45" t="s">
        <v>536</v>
      </c>
      <c r="L45">
        <v>2024</v>
      </c>
      <c r="M45" t="s">
        <v>288</v>
      </c>
      <c r="N45" t="s">
        <v>15</v>
      </c>
      <c r="O45">
        <v>2024</v>
      </c>
      <c r="P45" t="s">
        <v>288</v>
      </c>
      <c r="Q45" t="s">
        <v>15</v>
      </c>
      <c r="R45" t="s">
        <v>327</v>
      </c>
      <c r="S45" s="43">
        <v>218705.97039999999</v>
      </c>
      <c r="U45" s="43">
        <v>1</v>
      </c>
      <c r="IF45">
        <v>2024</v>
      </c>
      <c r="IG45" t="s">
        <v>288</v>
      </c>
      <c r="IH45" t="s">
        <v>311</v>
      </c>
      <c r="IK45">
        <v>-2</v>
      </c>
      <c r="IL45" t="s">
        <v>278</v>
      </c>
      <c r="IM45" t="s">
        <v>279</v>
      </c>
      <c r="IN45" t="s">
        <v>468</v>
      </c>
      <c r="IP45" t="s">
        <v>469</v>
      </c>
    </row>
    <row r="46" spans="1:250" x14ac:dyDescent="0.35">
      <c r="A46">
        <v>8469</v>
      </c>
      <c r="B46">
        <v>-922729984</v>
      </c>
      <c r="C46">
        <v>1837</v>
      </c>
      <c r="D46" t="s">
        <v>272</v>
      </c>
      <c r="E46" t="s">
        <v>273</v>
      </c>
      <c r="F46">
        <v>13794</v>
      </c>
      <c r="G46" t="s">
        <v>274</v>
      </c>
      <c r="H46" t="s">
        <v>275</v>
      </c>
      <c r="I46">
        <v>523</v>
      </c>
      <c r="J46" t="s">
        <v>537</v>
      </c>
      <c r="K46" t="s">
        <v>538</v>
      </c>
      <c r="L46">
        <v>2024</v>
      </c>
      <c r="M46" t="s">
        <v>288</v>
      </c>
      <c r="N46" t="s">
        <v>15</v>
      </c>
      <c r="O46">
        <v>2024</v>
      </c>
      <c r="P46" t="s">
        <v>288</v>
      </c>
      <c r="Q46" t="s">
        <v>15</v>
      </c>
      <c r="R46" t="s">
        <v>327</v>
      </c>
      <c r="S46" s="43">
        <v>218187.53039999999</v>
      </c>
      <c r="U46" s="43">
        <v>1</v>
      </c>
      <c r="IF46">
        <v>2024</v>
      </c>
      <c r="IG46" t="s">
        <v>288</v>
      </c>
      <c r="IH46" t="s">
        <v>311</v>
      </c>
      <c r="IK46">
        <v>-2</v>
      </c>
      <c r="IL46" t="s">
        <v>278</v>
      </c>
      <c r="IM46" t="s">
        <v>279</v>
      </c>
      <c r="IN46" t="s">
        <v>468</v>
      </c>
      <c r="IP46" t="s">
        <v>469</v>
      </c>
    </row>
    <row r="47" spans="1:250" x14ac:dyDescent="0.35">
      <c r="A47">
        <v>8470</v>
      </c>
      <c r="B47">
        <v>-922729984</v>
      </c>
      <c r="C47">
        <v>1837</v>
      </c>
      <c r="D47" t="s">
        <v>272</v>
      </c>
      <c r="E47" t="s">
        <v>273</v>
      </c>
      <c r="F47">
        <v>1848</v>
      </c>
      <c r="G47" t="s">
        <v>285</v>
      </c>
      <c r="H47" t="s">
        <v>273</v>
      </c>
      <c r="I47">
        <v>528</v>
      </c>
      <c r="J47" t="s">
        <v>531</v>
      </c>
      <c r="K47" t="s">
        <v>532</v>
      </c>
      <c r="L47">
        <v>3549</v>
      </c>
      <c r="M47" t="s">
        <v>289</v>
      </c>
      <c r="N47" t="s">
        <v>17</v>
      </c>
      <c r="O47">
        <v>3549</v>
      </c>
      <c r="P47" t="s">
        <v>289</v>
      </c>
      <c r="Q47" t="s">
        <v>17</v>
      </c>
      <c r="R47" t="s">
        <v>327</v>
      </c>
      <c r="S47" s="43">
        <v>101553953.3224</v>
      </c>
      <c r="U47" s="43">
        <v>1</v>
      </c>
      <c r="IF47">
        <v>3549</v>
      </c>
      <c r="IG47" t="s">
        <v>289</v>
      </c>
      <c r="IH47" t="s">
        <v>287</v>
      </c>
      <c r="IK47">
        <v>-2</v>
      </c>
      <c r="IL47" t="s">
        <v>278</v>
      </c>
      <c r="IM47" t="s">
        <v>279</v>
      </c>
      <c r="IN47" t="s">
        <v>463</v>
      </c>
      <c r="IP47" t="s">
        <v>470</v>
      </c>
    </row>
    <row r="48" spans="1:250" x14ac:dyDescent="0.35">
      <c r="A48">
        <v>8471</v>
      </c>
      <c r="B48">
        <v>-922729984</v>
      </c>
      <c r="C48">
        <v>1837</v>
      </c>
      <c r="D48" t="s">
        <v>272</v>
      </c>
      <c r="E48" t="s">
        <v>273</v>
      </c>
      <c r="F48">
        <v>1848</v>
      </c>
      <c r="G48" t="s">
        <v>285</v>
      </c>
      <c r="H48" t="s">
        <v>273</v>
      </c>
      <c r="I48">
        <v>527</v>
      </c>
      <c r="J48" t="s">
        <v>535</v>
      </c>
      <c r="K48" t="s">
        <v>536</v>
      </c>
      <c r="L48">
        <v>3549</v>
      </c>
      <c r="M48" t="s">
        <v>289</v>
      </c>
      <c r="N48" t="s">
        <v>17</v>
      </c>
      <c r="O48">
        <v>3549</v>
      </c>
      <c r="P48" t="s">
        <v>289</v>
      </c>
      <c r="Q48" t="s">
        <v>17</v>
      </c>
      <c r="R48" t="s">
        <v>327</v>
      </c>
      <c r="S48" s="43">
        <v>81440089.532399997</v>
      </c>
      <c r="U48" s="43">
        <v>1</v>
      </c>
      <c r="IF48">
        <v>3549</v>
      </c>
      <c r="IG48" t="s">
        <v>289</v>
      </c>
      <c r="IH48" t="s">
        <v>287</v>
      </c>
      <c r="IK48">
        <v>-2</v>
      </c>
      <c r="IL48" t="s">
        <v>278</v>
      </c>
      <c r="IM48" t="s">
        <v>279</v>
      </c>
      <c r="IN48" t="s">
        <v>463</v>
      </c>
      <c r="IP48" t="s">
        <v>470</v>
      </c>
    </row>
    <row r="49" spans="1:250" x14ac:dyDescent="0.35">
      <c r="A49">
        <v>8472</v>
      </c>
      <c r="B49">
        <v>-922729984</v>
      </c>
      <c r="C49">
        <v>1837</v>
      </c>
      <c r="D49" t="s">
        <v>272</v>
      </c>
      <c r="E49" t="s">
        <v>273</v>
      </c>
      <c r="F49">
        <v>1848</v>
      </c>
      <c r="G49" t="s">
        <v>285</v>
      </c>
      <c r="H49" t="s">
        <v>273</v>
      </c>
      <c r="I49">
        <v>523</v>
      </c>
      <c r="J49" t="s">
        <v>537</v>
      </c>
      <c r="K49" t="s">
        <v>538</v>
      </c>
      <c r="L49">
        <v>3549</v>
      </c>
      <c r="M49" t="s">
        <v>289</v>
      </c>
      <c r="N49" t="s">
        <v>17</v>
      </c>
      <c r="O49">
        <v>3549</v>
      </c>
      <c r="P49" t="s">
        <v>289</v>
      </c>
      <c r="Q49" t="s">
        <v>17</v>
      </c>
      <c r="R49" t="s">
        <v>327</v>
      </c>
      <c r="S49" s="43">
        <v>81256594.101699993</v>
      </c>
      <c r="U49" s="43">
        <v>1</v>
      </c>
      <c r="IF49">
        <v>3549</v>
      </c>
      <c r="IG49" t="s">
        <v>289</v>
      </c>
      <c r="IH49" t="s">
        <v>287</v>
      </c>
      <c r="IK49">
        <v>-2</v>
      </c>
      <c r="IL49" t="s">
        <v>278</v>
      </c>
      <c r="IM49" t="s">
        <v>279</v>
      </c>
      <c r="IN49" t="s">
        <v>463</v>
      </c>
      <c r="IP49" t="s">
        <v>470</v>
      </c>
    </row>
    <row r="50" spans="1:250" x14ac:dyDescent="0.35">
      <c r="A50">
        <v>8473</v>
      </c>
      <c r="B50">
        <v>-922729984</v>
      </c>
      <c r="C50">
        <v>1837</v>
      </c>
      <c r="D50" t="s">
        <v>272</v>
      </c>
      <c r="E50" t="s">
        <v>273</v>
      </c>
      <c r="F50">
        <v>1848</v>
      </c>
      <c r="G50" t="s">
        <v>285</v>
      </c>
      <c r="H50" t="s">
        <v>273</v>
      </c>
      <c r="I50">
        <v>521</v>
      </c>
      <c r="J50" t="s">
        <v>539</v>
      </c>
      <c r="K50" t="s">
        <v>540</v>
      </c>
      <c r="L50">
        <v>3549</v>
      </c>
      <c r="M50" t="s">
        <v>289</v>
      </c>
      <c r="N50" t="s">
        <v>17</v>
      </c>
      <c r="O50">
        <v>3549</v>
      </c>
      <c r="P50" t="s">
        <v>289</v>
      </c>
      <c r="Q50" t="s">
        <v>17</v>
      </c>
      <c r="R50" t="s">
        <v>327</v>
      </c>
      <c r="S50" s="43">
        <v>81164846.381699994</v>
      </c>
      <c r="U50" s="43">
        <v>1</v>
      </c>
      <c r="IF50">
        <v>3549</v>
      </c>
      <c r="IG50" t="s">
        <v>289</v>
      </c>
      <c r="IH50" t="s">
        <v>287</v>
      </c>
      <c r="IK50">
        <v>-2</v>
      </c>
      <c r="IL50" t="s">
        <v>278</v>
      </c>
      <c r="IM50" t="s">
        <v>279</v>
      </c>
      <c r="IN50" t="s">
        <v>463</v>
      </c>
      <c r="IP50" t="s">
        <v>470</v>
      </c>
    </row>
    <row r="51" spans="1:250" x14ac:dyDescent="0.35">
      <c r="A51">
        <v>8474</v>
      </c>
      <c r="B51">
        <v>-922729984</v>
      </c>
      <c r="C51">
        <v>1837</v>
      </c>
      <c r="D51" t="s">
        <v>272</v>
      </c>
      <c r="E51" t="s">
        <v>273</v>
      </c>
      <c r="F51">
        <v>1848</v>
      </c>
      <c r="G51" t="s">
        <v>285</v>
      </c>
      <c r="H51" t="s">
        <v>273</v>
      </c>
      <c r="I51">
        <v>519</v>
      </c>
      <c r="J51" t="s">
        <v>541</v>
      </c>
      <c r="K51" t="s">
        <v>542</v>
      </c>
      <c r="L51">
        <v>3549</v>
      </c>
      <c r="M51" t="s">
        <v>289</v>
      </c>
      <c r="N51" t="s">
        <v>17</v>
      </c>
      <c r="O51">
        <v>3549</v>
      </c>
      <c r="P51" t="s">
        <v>289</v>
      </c>
      <c r="Q51" t="s">
        <v>17</v>
      </c>
      <c r="R51" t="s">
        <v>327</v>
      </c>
      <c r="S51" s="43">
        <v>81073098.6417</v>
      </c>
      <c r="U51" s="43">
        <v>1</v>
      </c>
      <c r="IF51">
        <v>3549</v>
      </c>
      <c r="IG51" t="s">
        <v>289</v>
      </c>
      <c r="IH51" t="s">
        <v>287</v>
      </c>
      <c r="IK51">
        <v>-2</v>
      </c>
      <c r="IL51" t="s">
        <v>278</v>
      </c>
      <c r="IM51" t="s">
        <v>279</v>
      </c>
      <c r="IN51" t="s">
        <v>463</v>
      </c>
      <c r="IP51" t="s">
        <v>470</v>
      </c>
    </row>
    <row r="52" spans="1:250" x14ac:dyDescent="0.35">
      <c r="A52">
        <v>8475</v>
      </c>
      <c r="B52">
        <v>-922729984</v>
      </c>
      <c r="C52">
        <v>1837</v>
      </c>
      <c r="D52" t="s">
        <v>272</v>
      </c>
      <c r="E52" t="s">
        <v>273</v>
      </c>
      <c r="F52">
        <v>1848</v>
      </c>
      <c r="G52" t="s">
        <v>285</v>
      </c>
      <c r="H52" t="s">
        <v>273</v>
      </c>
      <c r="I52">
        <v>515</v>
      </c>
      <c r="J52" t="s">
        <v>543</v>
      </c>
      <c r="K52" t="s">
        <v>544</v>
      </c>
      <c r="L52">
        <v>3549</v>
      </c>
      <c r="M52" t="s">
        <v>289</v>
      </c>
      <c r="N52" t="s">
        <v>17</v>
      </c>
      <c r="O52">
        <v>3549</v>
      </c>
      <c r="P52" t="s">
        <v>289</v>
      </c>
      <c r="Q52" t="s">
        <v>17</v>
      </c>
      <c r="R52" t="s">
        <v>327</v>
      </c>
      <c r="S52" s="43">
        <v>80877047.553100005</v>
      </c>
      <c r="U52" s="43">
        <v>1</v>
      </c>
      <c r="IF52">
        <v>3549</v>
      </c>
      <c r="IG52" t="s">
        <v>289</v>
      </c>
      <c r="IH52" t="s">
        <v>287</v>
      </c>
      <c r="IK52">
        <v>-2</v>
      </c>
      <c r="IL52" t="s">
        <v>278</v>
      </c>
      <c r="IM52" t="s">
        <v>279</v>
      </c>
      <c r="IN52" t="s">
        <v>463</v>
      </c>
      <c r="IP52" t="s">
        <v>470</v>
      </c>
    </row>
    <row r="53" spans="1:250" x14ac:dyDescent="0.35">
      <c r="A53">
        <v>8476</v>
      </c>
      <c r="B53">
        <v>-922729984</v>
      </c>
      <c r="C53">
        <v>1837</v>
      </c>
      <c r="D53" t="s">
        <v>272</v>
      </c>
      <c r="E53" t="s">
        <v>273</v>
      </c>
      <c r="F53">
        <v>7057</v>
      </c>
      <c r="G53" t="s">
        <v>290</v>
      </c>
      <c r="H53" t="s">
        <v>291</v>
      </c>
      <c r="I53">
        <v>521</v>
      </c>
      <c r="J53" t="s">
        <v>539</v>
      </c>
      <c r="K53" t="s">
        <v>540</v>
      </c>
      <c r="L53">
        <v>3549</v>
      </c>
      <c r="M53" t="s">
        <v>289</v>
      </c>
      <c r="N53" t="s">
        <v>17</v>
      </c>
      <c r="O53">
        <v>3549</v>
      </c>
      <c r="P53" t="s">
        <v>289</v>
      </c>
      <c r="Q53" t="s">
        <v>17</v>
      </c>
      <c r="R53" t="s">
        <v>327</v>
      </c>
      <c r="S53" s="43">
        <v>44103830.533799998</v>
      </c>
      <c r="U53" s="43">
        <v>1</v>
      </c>
      <c r="IF53">
        <v>3549</v>
      </c>
      <c r="IG53" t="s">
        <v>289</v>
      </c>
      <c r="IH53" t="s">
        <v>292</v>
      </c>
      <c r="IK53">
        <v>-2</v>
      </c>
      <c r="IL53" t="s">
        <v>278</v>
      </c>
      <c r="IM53" t="s">
        <v>279</v>
      </c>
      <c r="IN53" t="s">
        <v>471</v>
      </c>
      <c r="IP53" t="s">
        <v>472</v>
      </c>
    </row>
    <row r="54" spans="1:250" x14ac:dyDescent="0.35">
      <c r="A54">
        <v>8477</v>
      </c>
      <c r="B54">
        <v>-922729984</v>
      </c>
      <c r="C54">
        <v>1837</v>
      </c>
      <c r="D54" t="s">
        <v>272</v>
      </c>
      <c r="E54" t="s">
        <v>273</v>
      </c>
      <c r="F54">
        <v>7057</v>
      </c>
      <c r="G54" t="s">
        <v>290</v>
      </c>
      <c r="H54" t="s">
        <v>291</v>
      </c>
      <c r="I54">
        <v>519</v>
      </c>
      <c r="J54" t="s">
        <v>541</v>
      </c>
      <c r="K54" t="s">
        <v>542</v>
      </c>
      <c r="L54">
        <v>3549</v>
      </c>
      <c r="M54" t="s">
        <v>289</v>
      </c>
      <c r="N54" t="s">
        <v>17</v>
      </c>
      <c r="O54">
        <v>3549</v>
      </c>
      <c r="P54" t="s">
        <v>289</v>
      </c>
      <c r="Q54" t="s">
        <v>17</v>
      </c>
      <c r="R54" t="s">
        <v>327</v>
      </c>
      <c r="S54" s="43">
        <v>44052674.483800001</v>
      </c>
      <c r="U54" s="43">
        <v>1</v>
      </c>
      <c r="IF54">
        <v>3549</v>
      </c>
      <c r="IG54" t="s">
        <v>289</v>
      </c>
      <c r="IH54" t="s">
        <v>292</v>
      </c>
      <c r="IK54">
        <v>-2</v>
      </c>
      <c r="IL54" t="s">
        <v>278</v>
      </c>
      <c r="IM54" t="s">
        <v>279</v>
      </c>
      <c r="IN54" t="s">
        <v>471</v>
      </c>
      <c r="IP54" t="s">
        <v>472</v>
      </c>
    </row>
    <row r="55" spans="1:250" x14ac:dyDescent="0.35">
      <c r="A55">
        <v>8478</v>
      </c>
      <c r="B55">
        <v>-922729984</v>
      </c>
      <c r="C55">
        <v>1837</v>
      </c>
      <c r="D55" t="s">
        <v>272</v>
      </c>
      <c r="E55" t="s">
        <v>273</v>
      </c>
      <c r="F55">
        <v>7057</v>
      </c>
      <c r="G55" t="s">
        <v>290</v>
      </c>
      <c r="H55" t="s">
        <v>291</v>
      </c>
      <c r="I55">
        <v>515</v>
      </c>
      <c r="J55" t="s">
        <v>543</v>
      </c>
      <c r="K55" t="s">
        <v>544</v>
      </c>
      <c r="L55">
        <v>3549</v>
      </c>
      <c r="M55" t="s">
        <v>289</v>
      </c>
      <c r="N55" t="s">
        <v>17</v>
      </c>
      <c r="O55">
        <v>3549</v>
      </c>
      <c r="P55" t="s">
        <v>289</v>
      </c>
      <c r="Q55" t="s">
        <v>17</v>
      </c>
      <c r="R55" t="s">
        <v>327</v>
      </c>
      <c r="S55" s="43">
        <v>43943054.339400001</v>
      </c>
      <c r="U55" s="43">
        <v>1</v>
      </c>
      <c r="IF55">
        <v>3549</v>
      </c>
      <c r="IG55" t="s">
        <v>289</v>
      </c>
      <c r="IH55" t="s">
        <v>292</v>
      </c>
      <c r="IK55">
        <v>-2</v>
      </c>
      <c r="IL55" t="s">
        <v>278</v>
      </c>
      <c r="IM55" t="s">
        <v>279</v>
      </c>
      <c r="IN55" t="s">
        <v>471</v>
      </c>
      <c r="IP55" t="s">
        <v>472</v>
      </c>
    </row>
    <row r="56" spans="1:250" x14ac:dyDescent="0.35">
      <c r="A56">
        <v>8479</v>
      </c>
      <c r="B56">
        <v>-922729984</v>
      </c>
      <c r="C56">
        <v>1837</v>
      </c>
      <c r="D56" t="s">
        <v>272</v>
      </c>
      <c r="E56" t="s">
        <v>273</v>
      </c>
      <c r="F56">
        <v>7057</v>
      </c>
      <c r="G56" t="s">
        <v>290</v>
      </c>
      <c r="H56" t="s">
        <v>291</v>
      </c>
      <c r="I56">
        <v>513</v>
      </c>
      <c r="J56" t="s">
        <v>545</v>
      </c>
      <c r="K56" t="s">
        <v>546</v>
      </c>
      <c r="L56">
        <v>3549</v>
      </c>
      <c r="M56" t="s">
        <v>289</v>
      </c>
      <c r="N56" t="s">
        <v>17</v>
      </c>
      <c r="O56">
        <v>3549</v>
      </c>
      <c r="P56" t="s">
        <v>289</v>
      </c>
      <c r="Q56" t="s">
        <v>17</v>
      </c>
      <c r="R56" t="s">
        <v>327</v>
      </c>
      <c r="S56" s="43">
        <v>43848050.239399999</v>
      </c>
      <c r="U56" s="43">
        <v>1</v>
      </c>
      <c r="IF56">
        <v>3549</v>
      </c>
      <c r="IG56" t="s">
        <v>289</v>
      </c>
      <c r="IH56" t="s">
        <v>292</v>
      </c>
      <c r="IK56">
        <v>-2</v>
      </c>
      <c r="IL56" t="s">
        <v>278</v>
      </c>
      <c r="IM56" t="s">
        <v>279</v>
      </c>
      <c r="IN56" t="s">
        <v>471</v>
      </c>
      <c r="IP56" t="s">
        <v>472</v>
      </c>
    </row>
    <row r="57" spans="1:250" x14ac:dyDescent="0.35">
      <c r="A57">
        <v>8480</v>
      </c>
      <c r="B57">
        <v>-922729984</v>
      </c>
      <c r="C57">
        <v>1837</v>
      </c>
      <c r="D57" t="s">
        <v>272</v>
      </c>
      <c r="E57" t="s">
        <v>273</v>
      </c>
      <c r="F57">
        <v>7057</v>
      </c>
      <c r="G57" t="s">
        <v>290</v>
      </c>
      <c r="H57" t="s">
        <v>291</v>
      </c>
      <c r="I57">
        <v>509</v>
      </c>
      <c r="J57" t="s">
        <v>547</v>
      </c>
      <c r="K57" t="s">
        <v>548</v>
      </c>
      <c r="L57">
        <v>3549</v>
      </c>
      <c r="M57" t="s">
        <v>289</v>
      </c>
      <c r="N57" t="s">
        <v>17</v>
      </c>
      <c r="O57">
        <v>3549</v>
      </c>
      <c r="P57" t="s">
        <v>289</v>
      </c>
      <c r="Q57" t="s">
        <v>17</v>
      </c>
      <c r="R57" t="s">
        <v>327</v>
      </c>
      <c r="S57" s="43">
        <v>43796831.394100003</v>
      </c>
      <c r="U57" s="43">
        <v>1</v>
      </c>
      <c r="IF57">
        <v>3549</v>
      </c>
      <c r="IG57" t="s">
        <v>289</v>
      </c>
      <c r="IH57" t="s">
        <v>292</v>
      </c>
      <c r="IK57">
        <v>-2</v>
      </c>
      <c r="IL57" t="s">
        <v>278</v>
      </c>
      <c r="IM57" t="s">
        <v>279</v>
      </c>
      <c r="IN57" t="s">
        <v>471</v>
      </c>
      <c r="IP57" t="s">
        <v>472</v>
      </c>
    </row>
    <row r="58" spans="1:250" x14ac:dyDescent="0.35">
      <c r="A58">
        <v>8481</v>
      </c>
      <c r="B58">
        <v>-922729984</v>
      </c>
      <c r="C58">
        <v>1837</v>
      </c>
      <c r="D58" t="s">
        <v>272</v>
      </c>
      <c r="E58" t="s">
        <v>273</v>
      </c>
      <c r="F58">
        <v>7057</v>
      </c>
      <c r="G58" t="s">
        <v>290</v>
      </c>
      <c r="H58" t="s">
        <v>291</v>
      </c>
      <c r="I58">
        <v>507</v>
      </c>
      <c r="J58" t="s">
        <v>549</v>
      </c>
      <c r="K58" t="s">
        <v>550</v>
      </c>
      <c r="L58">
        <v>3549</v>
      </c>
      <c r="M58" t="s">
        <v>289</v>
      </c>
      <c r="N58" t="s">
        <v>17</v>
      </c>
      <c r="O58">
        <v>3549</v>
      </c>
      <c r="P58" t="s">
        <v>289</v>
      </c>
      <c r="Q58" t="s">
        <v>17</v>
      </c>
      <c r="R58" t="s">
        <v>327</v>
      </c>
      <c r="S58" s="43">
        <v>43716344.564099997</v>
      </c>
      <c r="U58" s="43">
        <v>1</v>
      </c>
      <c r="IF58">
        <v>3549</v>
      </c>
      <c r="IG58" t="s">
        <v>289</v>
      </c>
      <c r="IH58" t="s">
        <v>292</v>
      </c>
      <c r="IK58">
        <v>-2</v>
      </c>
      <c r="IL58" t="s">
        <v>278</v>
      </c>
      <c r="IM58" t="s">
        <v>279</v>
      </c>
      <c r="IN58" t="s">
        <v>471</v>
      </c>
      <c r="IP58" t="s">
        <v>472</v>
      </c>
    </row>
    <row r="59" spans="1:250" x14ac:dyDescent="0.35">
      <c r="A59">
        <v>8482</v>
      </c>
      <c r="B59">
        <v>-922729984</v>
      </c>
      <c r="C59">
        <v>1837</v>
      </c>
      <c r="D59" t="s">
        <v>272</v>
      </c>
      <c r="E59" t="s">
        <v>273</v>
      </c>
      <c r="F59">
        <v>1848</v>
      </c>
      <c r="G59" t="s">
        <v>285</v>
      </c>
      <c r="H59" t="s">
        <v>273</v>
      </c>
      <c r="I59">
        <v>513</v>
      </c>
      <c r="J59" t="s">
        <v>545</v>
      </c>
      <c r="K59" t="s">
        <v>546</v>
      </c>
      <c r="L59">
        <v>4070</v>
      </c>
      <c r="M59" t="s">
        <v>293</v>
      </c>
      <c r="N59" t="s">
        <v>18</v>
      </c>
      <c r="O59">
        <v>4070</v>
      </c>
      <c r="P59" t="s">
        <v>293</v>
      </c>
      <c r="Q59" t="s">
        <v>18</v>
      </c>
      <c r="R59" t="s">
        <v>327</v>
      </c>
      <c r="S59" s="43">
        <v>84463078.289299995</v>
      </c>
      <c r="U59" s="43">
        <v>1</v>
      </c>
      <c r="IF59">
        <v>4070</v>
      </c>
      <c r="IG59" t="s">
        <v>293</v>
      </c>
      <c r="IH59" t="s">
        <v>287</v>
      </c>
      <c r="IK59">
        <v>-2</v>
      </c>
      <c r="IL59" t="s">
        <v>278</v>
      </c>
      <c r="IM59" t="s">
        <v>279</v>
      </c>
      <c r="IN59" t="s">
        <v>463</v>
      </c>
      <c r="IP59" t="s">
        <v>473</v>
      </c>
    </row>
    <row r="60" spans="1:250" x14ac:dyDescent="0.35">
      <c r="A60">
        <v>8483</v>
      </c>
      <c r="B60">
        <v>-922729984</v>
      </c>
      <c r="C60">
        <v>1837</v>
      </c>
      <c r="D60" t="s">
        <v>272</v>
      </c>
      <c r="E60" t="s">
        <v>273</v>
      </c>
      <c r="F60">
        <v>1848</v>
      </c>
      <c r="G60" t="s">
        <v>285</v>
      </c>
      <c r="H60" t="s">
        <v>273</v>
      </c>
      <c r="I60">
        <v>509</v>
      </c>
      <c r="J60" t="s">
        <v>547</v>
      </c>
      <c r="K60" t="s">
        <v>548</v>
      </c>
      <c r="L60">
        <v>4070</v>
      </c>
      <c r="M60" t="s">
        <v>293</v>
      </c>
      <c r="N60" t="s">
        <v>18</v>
      </c>
      <c r="O60">
        <v>4070</v>
      </c>
      <c r="P60" t="s">
        <v>293</v>
      </c>
      <c r="Q60" t="s">
        <v>18</v>
      </c>
      <c r="R60" t="s">
        <v>327</v>
      </c>
      <c r="S60" s="43">
        <v>84367382.519299999</v>
      </c>
      <c r="U60" s="43">
        <v>1</v>
      </c>
      <c r="IF60">
        <v>4070</v>
      </c>
      <c r="IG60" t="s">
        <v>293</v>
      </c>
      <c r="IH60" t="s">
        <v>287</v>
      </c>
      <c r="IK60">
        <v>-2</v>
      </c>
      <c r="IL60" t="s">
        <v>278</v>
      </c>
      <c r="IM60" t="s">
        <v>279</v>
      </c>
      <c r="IN60" t="s">
        <v>463</v>
      </c>
      <c r="IP60" t="s">
        <v>473</v>
      </c>
    </row>
    <row r="61" spans="1:250" x14ac:dyDescent="0.35">
      <c r="A61">
        <v>8484</v>
      </c>
      <c r="B61">
        <v>-922729984</v>
      </c>
      <c r="C61">
        <v>1837</v>
      </c>
      <c r="D61" t="s">
        <v>272</v>
      </c>
      <c r="E61" t="s">
        <v>273</v>
      </c>
      <c r="F61">
        <v>1848</v>
      </c>
      <c r="G61" t="s">
        <v>285</v>
      </c>
      <c r="H61" t="s">
        <v>273</v>
      </c>
      <c r="I61">
        <v>507</v>
      </c>
      <c r="J61" t="s">
        <v>549</v>
      </c>
      <c r="K61" t="s">
        <v>550</v>
      </c>
      <c r="L61">
        <v>4070</v>
      </c>
      <c r="M61" t="s">
        <v>293</v>
      </c>
      <c r="N61" t="s">
        <v>18</v>
      </c>
      <c r="O61">
        <v>4070</v>
      </c>
      <c r="P61" t="s">
        <v>293</v>
      </c>
      <c r="Q61" t="s">
        <v>18</v>
      </c>
      <c r="R61" t="s">
        <v>327</v>
      </c>
      <c r="S61" s="43">
        <v>84217003.449300006</v>
      </c>
      <c r="U61" s="43">
        <v>1</v>
      </c>
      <c r="IF61">
        <v>4070</v>
      </c>
      <c r="IG61" t="s">
        <v>293</v>
      </c>
      <c r="IH61" t="s">
        <v>287</v>
      </c>
      <c r="IK61">
        <v>-2</v>
      </c>
      <c r="IL61" t="s">
        <v>278</v>
      </c>
      <c r="IM61" t="s">
        <v>279</v>
      </c>
      <c r="IN61" t="s">
        <v>463</v>
      </c>
      <c r="IP61" t="s">
        <v>473</v>
      </c>
    </row>
    <row r="62" spans="1:250" x14ac:dyDescent="0.35">
      <c r="A62">
        <v>8485</v>
      </c>
      <c r="B62">
        <v>-922729984</v>
      </c>
      <c r="C62">
        <v>1837</v>
      </c>
      <c r="D62" t="s">
        <v>272</v>
      </c>
      <c r="E62" t="s">
        <v>273</v>
      </c>
      <c r="F62">
        <v>7057</v>
      </c>
      <c r="G62" t="s">
        <v>290</v>
      </c>
      <c r="H62" t="s">
        <v>291</v>
      </c>
      <c r="I62">
        <v>528</v>
      </c>
      <c r="J62" t="s">
        <v>531</v>
      </c>
      <c r="K62" t="s">
        <v>532</v>
      </c>
      <c r="L62">
        <v>3549</v>
      </c>
      <c r="M62" t="s">
        <v>289</v>
      </c>
      <c r="N62" t="s">
        <v>17</v>
      </c>
      <c r="O62">
        <v>3549</v>
      </c>
      <c r="P62" t="s">
        <v>289</v>
      </c>
      <c r="Q62" t="s">
        <v>17</v>
      </c>
      <c r="R62" t="s">
        <v>327</v>
      </c>
      <c r="S62" s="43">
        <v>44308348.3803</v>
      </c>
      <c r="U62" s="43">
        <v>1</v>
      </c>
      <c r="IF62">
        <v>3549</v>
      </c>
      <c r="IG62" t="s">
        <v>289</v>
      </c>
      <c r="IH62" t="s">
        <v>292</v>
      </c>
      <c r="IK62">
        <v>-2</v>
      </c>
      <c r="IL62" t="s">
        <v>278</v>
      </c>
      <c r="IM62" t="s">
        <v>279</v>
      </c>
      <c r="IN62" t="s">
        <v>471</v>
      </c>
      <c r="IP62" t="s">
        <v>472</v>
      </c>
    </row>
    <row r="63" spans="1:250" x14ac:dyDescent="0.35">
      <c r="A63">
        <v>8486</v>
      </c>
      <c r="B63">
        <v>-922729984</v>
      </c>
      <c r="C63">
        <v>1837</v>
      </c>
      <c r="D63" t="s">
        <v>272</v>
      </c>
      <c r="E63" t="s">
        <v>273</v>
      </c>
      <c r="F63">
        <v>7057</v>
      </c>
      <c r="G63" t="s">
        <v>290</v>
      </c>
      <c r="H63" t="s">
        <v>291</v>
      </c>
      <c r="I63">
        <v>527</v>
      </c>
      <c r="J63" t="s">
        <v>535</v>
      </c>
      <c r="K63" t="s">
        <v>536</v>
      </c>
      <c r="L63">
        <v>3549</v>
      </c>
      <c r="M63" t="s">
        <v>289</v>
      </c>
      <c r="N63" t="s">
        <v>17</v>
      </c>
      <c r="O63">
        <v>3549</v>
      </c>
      <c r="P63" t="s">
        <v>289</v>
      </c>
      <c r="Q63" t="s">
        <v>17</v>
      </c>
      <c r="R63" t="s">
        <v>327</v>
      </c>
      <c r="S63" s="43">
        <v>44257298.690300003</v>
      </c>
      <c r="U63" s="43">
        <v>1</v>
      </c>
      <c r="IF63">
        <v>3549</v>
      </c>
      <c r="IG63" t="s">
        <v>289</v>
      </c>
      <c r="IH63" t="s">
        <v>292</v>
      </c>
      <c r="IK63">
        <v>-2</v>
      </c>
      <c r="IL63" t="s">
        <v>278</v>
      </c>
      <c r="IM63" t="s">
        <v>279</v>
      </c>
      <c r="IN63" t="s">
        <v>471</v>
      </c>
      <c r="IP63" t="s">
        <v>472</v>
      </c>
    </row>
    <row r="64" spans="1:250" x14ac:dyDescent="0.35">
      <c r="A64">
        <v>8487</v>
      </c>
      <c r="B64">
        <v>-922729984</v>
      </c>
      <c r="C64">
        <v>1837</v>
      </c>
      <c r="D64" t="s">
        <v>272</v>
      </c>
      <c r="E64" t="s">
        <v>273</v>
      </c>
      <c r="F64">
        <v>7057</v>
      </c>
      <c r="G64" t="s">
        <v>290</v>
      </c>
      <c r="H64" t="s">
        <v>291</v>
      </c>
      <c r="I64">
        <v>523</v>
      </c>
      <c r="J64" t="s">
        <v>537</v>
      </c>
      <c r="K64" t="s">
        <v>538</v>
      </c>
      <c r="L64">
        <v>3549</v>
      </c>
      <c r="M64" t="s">
        <v>289</v>
      </c>
      <c r="N64" t="s">
        <v>17</v>
      </c>
      <c r="O64">
        <v>3549</v>
      </c>
      <c r="P64" t="s">
        <v>289</v>
      </c>
      <c r="Q64" t="s">
        <v>17</v>
      </c>
      <c r="R64" t="s">
        <v>327</v>
      </c>
      <c r="S64" s="43">
        <v>44154986.573799998</v>
      </c>
      <c r="U64" s="43">
        <v>1</v>
      </c>
      <c r="IF64">
        <v>3549</v>
      </c>
      <c r="IG64" t="s">
        <v>289</v>
      </c>
      <c r="IH64" t="s">
        <v>292</v>
      </c>
      <c r="IK64">
        <v>-2</v>
      </c>
      <c r="IL64" t="s">
        <v>278</v>
      </c>
      <c r="IM64" t="s">
        <v>279</v>
      </c>
      <c r="IN64" t="s">
        <v>471</v>
      </c>
      <c r="IP64" t="s">
        <v>472</v>
      </c>
    </row>
    <row r="65" spans="1:250" x14ac:dyDescent="0.35">
      <c r="A65">
        <v>8488</v>
      </c>
      <c r="B65">
        <v>-922729984</v>
      </c>
      <c r="C65">
        <v>1837</v>
      </c>
      <c r="D65" t="s">
        <v>272</v>
      </c>
      <c r="E65" t="s">
        <v>273</v>
      </c>
      <c r="F65">
        <v>1848</v>
      </c>
      <c r="G65" t="s">
        <v>285</v>
      </c>
      <c r="H65" t="s">
        <v>273</v>
      </c>
      <c r="I65">
        <v>528</v>
      </c>
      <c r="J65" t="s">
        <v>531</v>
      </c>
      <c r="K65" t="s">
        <v>532</v>
      </c>
      <c r="L65">
        <v>4070</v>
      </c>
      <c r="M65" t="s">
        <v>293</v>
      </c>
      <c r="N65" t="s">
        <v>18</v>
      </c>
      <c r="O65">
        <v>4070</v>
      </c>
      <c r="P65" t="s">
        <v>293</v>
      </c>
      <c r="Q65" t="s">
        <v>18</v>
      </c>
      <c r="R65" t="s">
        <v>327</v>
      </c>
      <c r="S65" s="43">
        <v>85325576.118100002</v>
      </c>
      <c r="U65" s="43">
        <v>1</v>
      </c>
      <c r="IF65">
        <v>4070</v>
      </c>
      <c r="IG65" t="s">
        <v>293</v>
      </c>
      <c r="IH65" t="s">
        <v>287</v>
      </c>
      <c r="IK65">
        <v>-2</v>
      </c>
      <c r="IL65" t="s">
        <v>278</v>
      </c>
      <c r="IM65" t="s">
        <v>279</v>
      </c>
      <c r="IN65" t="s">
        <v>463</v>
      </c>
      <c r="IP65" t="s">
        <v>473</v>
      </c>
    </row>
    <row r="66" spans="1:250" x14ac:dyDescent="0.35">
      <c r="A66">
        <v>8489</v>
      </c>
      <c r="B66">
        <v>-922729984</v>
      </c>
      <c r="C66">
        <v>1837</v>
      </c>
      <c r="D66" t="s">
        <v>272</v>
      </c>
      <c r="E66" t="s">
        <v>273</v>
      </c>
      <c r="F66">
        <v>1848</v>
      </c>
      <c r="G66" t="s">
        <v>285</v>
      </c>
      <c r="H66" t="s">
        <v>273</v>
      </c>
      <c r="I66">
        <v>527</v>
      </c>
      <c r="J66" t="s">
        <v>535</v>
      </c>
      <c r="K66" t="s">
        <v>536</v>
      </c>
      <c r="L66">
        <v>4070</v>
      </c>
      <c r="M66" t="s">
        <v>293</v>
      </c>
      <c r="N66" t="s">
        <v>18</v>
      </c>
      <c r="O66">
        <v>4070</v>
      </c>
      <c r="P66" t="s">
        <v>293</v>
      </c>
      <c r="Q66" t="s">
        <v>18</v>
      </c>
      <c r="R66" t="s">
        <v>327</v>
      </c>
      <c r="S66" s="43">
        <v>85230141.318100005</v>
      </c>
      <c r="U66" s="43">
        <v>1</v>
      </c>
      <c r="IF66">
        <v>4070</v>
      </c>
      <c r="IG66" t="s">
        <v>293</v>
      </c>
      <c r="IH66" t="s">
        <v>287</v>
      </c>
      <c r="IK66">
        <v>-2</v>
      </c>
      <c r="IL66" t="s">
        <v>278</v>
      </c>
      <c r="IM66" t="s">
        <v>279</v>
      </c>
      <c r="IN66" t="s">
        <v>463</v>
      </c>
      <c r="IP66" t="s">
        <v>473</v>
      </c>
    </row>
    <row r="67" spans="1:250" x14ac:dyDescent="0.35">
      <c r="A67">
        <v>8490</v>
      </c>
      <c r="B67">
        <v>-922729984</v>
      </c>
      <c r="C67">
        <v>1837</v>
      </c>
      <c r="D67" t="s">
        <v>272</v>
      </c>
      <c r="E67" t="s">
        <v>273</v>
      </c>
      <c r="F67">
        <v>1848</v>
      </c>
      <c r="G67" t="s">
        <v>285</v>
      </c>
      <c r="H67" t="s">
        <v>273</v>
      </c>
      <c r="I67">
        <v>523</v>
      </c>
      <c r="J67" t="s">
        <v>537</v>
      </c>
      <c r="K67" t="s">
        <v>538</v>
      </c>
      <c r="L67">
        <v>4070</v>
      </c>
      <c r="M67" t="s">
        <v>293</v>
      </c>
      <c r="N67" t="s">
        <v>18</v>
      </c>
      <c r="O67">
        <v>4070</v>
      </c>
      <c r="P67" t="s">
        <v>293</v>
      </c>
      <c r="Q67" t="s">
        <v>18</v>
      </c>
      <c r="R67" t="s">
        <v>327</v>
      </c>
      <c r="S67" s="43">
        <v>85038106.3979</v>
      </c>
      <c r="U67" s="43">
        <v>1</v>
      </c>
      <c r="IF67">
        <v>4070</v>
      </c>
      <c r="IG67" t="s">
        <v>293</v>
      </c>
      <c r="IH67" t="s">
        <v>287</v>
      </c>
      <c r="IK67">
        <v>-2</v>
      </c>
      <c r="IL67" t="s">
        <v>278</v>
      </c>
      <c r="IM67" t="s">
        <v>279</v>
      </c>
      <c r="IN67" t="s">
        <v>463</v>
      </c>
      <c r="IP67" t="s">
        <v>473</v>
      </c>
    </row>
    <row r="68" spans="1:250" x14ac:dyDescent="0.35">
      <c r="A68">
        <v>8491</v>
      </c>
      <c r="B68">
        <v>-922729984</v>
      </c>
      <c r="C68">
        <v>1837</v>
      </c>
      <c r="D68" t="s">
        <v>272</v>
      </c>
      <c r="E68" t="s">
        <v>273</v>
      </c>
      <c r="F68">
        <v>1848</v>
      </c>
      <c r="G68" t="s">
        <v>285</v>
      </c>
      <c r="H68" t="s">
        <v>273</v>
      </c>
      <c r="I68">
        <v>521</v>
      </c>
      <c r="J68" t="s">
        <v>539</v>
      </c>
      <c r="K68" t="s">
        <v>540</v>
      </c>
      <c r="L68">
        <v>4070</v>
      </c>
      <c r="M68" t="s">
        <v>293</v>
      </c>
      <c r="N68" t="s">
        <v>18</v>
      </c>
      <c r="O68">
        <v>4070</v>
      </c>
      <c r="P68" t="s">
        <v>293</v>
      </c>
      <c r="Q68" t="s">
        <v>18</v>
      </c>
      <c r="R68" t="s">
        <v>327</v>
      </c>
      <c r="S68" s="43">
        <v>84942088.907900006</v>
      </c>
      <c r="U68" s="43">
        <v>1</v>
      </c>
      <c r="IF68">
        <v>4070</v>
      </c>
      <c r="IG68" t="s">
        <v>293</v>
      </c>
      <c r="IH68" t="s">
        <v>287</v>
      </c>
      <c r="IK68">
        <v>-2</v>
      </c>
      <c r="IL68" t="s">
        <v>278</v>
      </c>
      <c r="IM68" t="s">
        <v>279</v>
      </c>
      <c r="IN68" t="s">
        <v>463</v>
      </c>
      <c r="IP68" t="s">
        <v>473</v>
      </c>
    </row>
    <row r="69" spans="1:250" x14ac:dyDescent="0.35">
      <c r="A69">
        <v>8492</v>
      </c>
      <c r="B69">
        <v>-922729984</v>
      </c>
      <c r="C69">
        <v>1837</v>
      </c>
      <c r="D69" t="s">
        <v>272</v>
      </c>
      <c r="E69" t="s">
        <v>273</v>
      </c>
      <c r="F69">
        <v>1848</v>
      </c>
      <c r="G69" t="s">
        <v>285</v>
      </c>
      <c r="H69" t="s">
        <v>273</v>
      </c>
      <c r="I69">
        <v>519</v>
      </c>
      <c r="J69" t="s">
        <v>541</v>
      </c>
      <c r="K69" t="s">
        <v>542</v>
      </c>
      <c r="L69">
        <v>4070</v>
      </c>
      <c r="M69" t="s">
        <v>293</v>
      </c>
      <c r="N69" t="s">
        <v>18</v>
      </c>
      <c r="O69">
        <v>4070</v>
      </c>
      <c r="P69" t="s">
        <v>293</v>
      </c>
      <c r="Q69" t="s">
        <v>18</v>
      </c>
      <c r="R69" t="s">
        <v>327</v>
      </c>
      <c r="S69" s="43">
        <v>84846071.417899996</v>
      </c>
      <c r="U69" s="43">
        <v>1</v>
      </c>
      <c r="IF69">
        <v>4070</v>
      </c>
      <c r="IG69" t="s">
        <v>293</v>
      </c>
      <c r="IH69" t="s">
        <v>287</v>
      </c>
      <c r="IK69">
        <v>-2</v>
      </c>
      <c r="IL69" t="s">
        <v>278</v>
      </c>
      <c r="IM69" t="s">
        <v>279</v>
      </c>
      <c r="IN69" t="s">
        <v>463</v>
      </c>
      <c r="IP69" t="s">
        <v>473</v>
      </c>
    </row>
    <row r="70" spans="1:250" x14ac:dyDescent="0.35">
      <c r="A70">
        <v>8493</v>
      </c>
      <c r="B70">
        <v>-922729984</v>
      </c>
      <c r="C70">
        <v>1837</v>
      </c>
      <c r="D70" t="s">
        <v>272</v>
      </c>
      <c r="E70" t="s">
        <v>273</v>
      </c>
      <c r="F70">
        <v>1848</v>
      </c>
      <c r="G70" t="s">
        <v>285</v>
      </c>
      <c r="H70" t="s">
        <v>273</v>
      </c>
      <c r="I70">
        <v>515</v>
      </c>
      <c r="J70" t="s">
        <v>543</v>
      </c>
      <c r="K70" t="s">
        <v>544</v>
      </c>
      <c r="L70">
        <v>4070</v>
      </c>
      <c r="M70" t="s">
        <v>293</v>
      </c>
      <c r="N70" t="s">
        <v>18</v>
      </c>
      <c r="O70">
        <v>4070</v>
      </c>
      <c r="P70" t="s">
        <v>293</v>
      </c>
      <c r="Q70" t="s">
        <v>18</v>
      </c>
      <c r="R70" t="s">
        <v>327</v>
      </c>
      <c r="S70" s="43">
        <v>84640896.519299999</v>
      </c>
      <c r="U70" s="43">
        <v>1</v>
      </c>
      <c r="IF70">
        <v>4070</v>
      </c>
      <c r="IG70" t="s">
        <v>293</v>
      </c>
      <c r="IH70" t="s">
        <v>287</v>
      </c>
      <c r="IK70">
        <v>-2</v>
      </c>
      <c r="IL70" t="s">
        <v>278</v>
      </c>
      <c r="IM70" t="s">
        <v>279</v>
      </c>
      <c r="IN70" t="s">
        <v>463</v>
      </c>
      <c r="IP70" t="s">
        <v>473</v>
      </c>
    </row>
    <row r="71" spans="1:250" x14ac:dyDescent="0.35">
      <c r="A71">
        <v>8494</v>
      </c>
      <c r="B71">
        <v>-922729984</v>
      </c>
      <c r="C71">
        <v>1837</v>
      </c>
      <c r="D71" t="s">
        <v>272</v>
      </c>
      <c r="E71" t="s">
        <v>273</v>
      </c>
      <c r="F71">
        <v>5062</v>
      </c>
      <c r="G71" t="s">
        <v>294</v>
      </c>
      <c r="H71" t="s">
        <v>295</v>
      </c>
      <c r="I71">
        <v>521</v>
      </c>
      <c r="J71" t="s">
        <v>539</v>
      </c>
      <c r="K71" t="s">
        <v>540</v>
      </c>
      <c r="L71">
        <v>4994</v>
      </c>
      <c r="M71" t="s">
        <v>296</v>
      </c>
      <c r="N71" t="s">
        <v>297</v>
      </c>
      <c r="O71">
        <v>4994</v>
      </c>
      <c r="P71" t="s">
        <v>296</v>
      </c>
      <c r="Q71" t="s">
        <v>297</v>
      </c>
      <c r="R71" t="s">
        <v>327</v>
      </c>
      <c r="S71" s="43">
        <v>70048164.912300006</v>
      </c>
      <c r="U71" s="43">
        <v>1</v>
      </c>
      <c r="IF71">
        <v>4994</v>
      </c>
      <c r="IG71" t="s">
        <v>296</v>
      </c>
      <c r="IH71" t="s">
        <v>298</v>
      </c>
      <c r="IK71">
        <v>-2</v>
      </c>
      <c r="IL71" t="s">
        <v>278</v>
      </c>
      <c r="IM71" t="s">
        <v>279</v>
      </c>
      <c r="IN71" t="s">
        <v>474</v>
      </c>
      <c r="IP71" t="s">
        <v>475</v>
      </c>
    </row>
    <row r="72" spans="1:250" x14ac:dyDescent="0.35">
      <c r="A72">
        <v>8495</v>
      </c>
      <c r="B72">
        <v>-922729984</v>
      </c>
      <c r="C72">
        <v>1837</v>
      </c>
      <c r="D72" t="s">
        <v>272</v>
      </c>
      <c r="E72" t="s">
        <v>273</v>
      </c>
      <c r="F72">
        <v>5062</v>
      </c>
      <c r="G72" t="s">
        <v>294</v>
      </c>
      <c r="H72" t="s">
        <v>295</v>
      </c>
      <c r="I72">
        <v>519</v>
      </c>
      <c r="J72" t="s">
        <v>541</v>
      </c>
      <c r="K72" t="s">
        <v>542</v>
      </c>
      <c r="L72">
        <v>4994</v>
      </c>
      <c r="M72" t="s">
        <v>296</v>
      </c>
      <c r="N72" t="s">
        <v>297</v>
      </c>
      <c r="O72">
        <v>4994</v>
      </c>
      <c r="P72" t="s">
        <v>296</v>
      </c>
      <c r="Q72" t="s">
        <v>297</v>
      </c>
      <c r="R72" t="s">
        <v>327</v>
      </c>
      <c r="S72" s="43">
        <v>69968983.362299994</v>
      </c>
      <c r="U72" s="43">
        <v>1</v>
      </c>
      <c r="IF72">
        <v>4994</v>
      </c>
      <c r="IG72" t="s">
        <v>296</v>
      </c>
      <c r="IH72" t="s">
        <v>298</v>
      </c>
      <c r="IK72">
        <v>-2</v>
      </c>
      <c r="IL72" t="s">
        <v>278</v>
      </c>
      <c r="IM72" t="s">
        <v>279</v>
      </c>
      <c r="IN72" t="s">
        <v>474</v>
      </c>
      <c r="IP72" t="s">
        <v>475</v>
      </c>
    </row>
    <row r="73" spans="1:250" x14ac:dyDescent="0.35">
      <c r="A73">
        <v>8496</v>
      </c>
      <c r="B73">
        <v>-922729984</v>
      </c>
      <c r="C73">
        <v>1837</v>
      </c>
      <c r="D73" t="s">
        <v>272</v>
      </c>
      <c r="E73" t="s">
        <v>273</v>
      </c>
      <c r="F73">
        <v>5062</v>
      </c>
      <c r="G73" t="s">
        <v>294</v>
      </c>
      <c r="H73" t="s">
        <v>295</v>
      </c>
      <c r="I73">
        <v>515</v>
      </c>
      <c r="J73" t="s">
        <v>543</v>
      </c>
      <c r="K73" t="s">
        <v>544</v>
      </c>
      <c r="L73">
        <v>4994</v>
      </c>
      <c r="M73" t="s">
        <v>296</v>
      </c>
      <c r="N73" t="s">
        <v>297</v>
      </c>
      <c r="O73">
        <v>4994</v>
      </c>
      <c r="P73" t="s">
        <v>296</v>
      </c>
      <c r="Q73" t="s">
        <v>297</v>
      </c>
      <c r="R73" t="s">
        <v>327</v>
      </c>
      <c r="S73" s="43">
        <v>69799894.742300004</v>
      </c>
      <c r="U73" s="43">
        <v>1</v>
      </c>
      <c r="IF73">
        <v>4994</v>
      </c>
      <c r="IG73" t="s">
        <v>296</v>
      </c>
      <c r="IH73" t="s">
        <v>298</v>
      </c>
      <c r="IK73">
        <v>-2</v>
      </c>
      <c r="IL73" t="s">
        <v>278</v>
      </c>
      <c r="IM73" t="s">
        <v>279</v>
      </c>
      <c r="IN73" t="s">
        <v>474</v>
      </c>
      <c r="IP73" t="s">
        <v>475</v>
      </c>
    </row>
    <row r="74" spans="1:250" x14ac:dyDescent="0.35">
      <c r="A74">
        <v>8497</v>
      </c>
      <c r="B74">
        <v>-922729984</v>
      </c>
      <c r="C74">
        <v>1837</v>
      </c>
      <c r="D74" t="s">
        <v>272</v>
      </c>
      <c r="E74" t="s">
        <v>273</v>
      </c>
      <c r="F74">
        <v>5062</v>
      </c>
      <c r="G74" t="s">
        <v>294</v>
      </c>
      <c r="H74" t="s">
        <v>295</v>
      </c>
      <c r="I74">
        <v>513</v>
      </c>
      <c r="J74" t="s">
        <v>545</v>
      </c>
      <c r="K74" t="s">
        <v>546</v>
      </c>
      <c r="L74">
        <v>4994</v>
      </c>
      <c r="M74" t="s">
        <v>296</v>
      </c>
      <c r="N74" t="s">
        <v>297</v>
      </c>
      <c r="O74">
        <v>4994</v>
      </c>
      <c r="P74" t="s">
        <v>296</v>
      </c>
      <c r="Q74" t="s">
        <v>297</v>
      </c>
      <c r="R74" t="s">
        <v>327</v>
      </c>
      <c r="S74" s="43">
        <v>69653144.972299993</v>
      </c>
      <c r="U74" s="43">
        <v>1</v>
      </c>
      <c r="IF74">
        <v>4994</v>
      </c>
      <c r="IG74" t="s">
        <v>296</v>
      </c>
      <c r="IH74" t="s">
        <v>298</v>
      </c>
      <c r="IK74">
        <v>-2</v>
      </c>
      <c r="IL74" t="s">
        <v>278</v>
      </c>
      <c r="IM74" t="s">
        <v>279</v>
      </c>
      <c r="IN74" t="s">
        <v>474</v>
      </c>
      <c r="IP74" t="s">
        <v>475</v>
      </c>
    </row>
    <row r="75" spans="1:250" x14ac:dyDescent="0.35">
      <c r="A75">
        <v>8498</v>
      </c>
      <c r="B75">
        <v>-922729984</v>
      </c>
      <c r="C75">
        <v>1837</v>
      </c>
      <c r="D75" t="s">
        <v>272</v>
      </c>
      <c r="E75" t="s">
        <v>273</v>
      </c>
      <c r="F75">
        <v>5062</v>
      </c>
      <c r="G75" t="s">
        <v>294</v>
      </c>
      <c r="H75" t="s">
        <v>295</v>
      </c>
      <c r="I75">
        <v>509</v>
      </c>
      <c r="J75" t="s">
        <v>547</v>
      </c>
      <c r="K75" t="s">
        <v>548</v>
      </c>
      <c r="L75">
        <v>4994</v>
      </c>
      <c r="M75" t="s">
        <v>296</v>
      </c>
      <c r="N75" t="s">
        <v>297</v>
      </c>
      <c r="O75">
        <v>4994</v>
      </c>
      <c r="P75" t="s">
        <v>296</v>
      </c>
      <c r="Q75" t="s">
        <v>297</v>
      </c>
      <c r="R75" t="s">
        <v>327</v>
      </c>
      <c r="S75" s="43">
        <v>69574228.732299998</v>
      </c>
      <c r="U75" s="43">
        <v>1</v>
      </c>
      <c r="IF75">
        <v>4994</v>
      </c>
      <c r="IG75" t="s">
        <v>296</v>
      </c>
      <c r="IH75" t="s">
        <v>298</v>
      </c>
      <c r="IK75">
        <v>-2</v>
      </c>
      <c r="IL75" t="s">
        <v>278</v>
      </c>
      <c r="IM75" t="s">
        <v>279</v>
      </c>
      <c r="IN75" t="s">
        <v>474</v>
      </c>
      <c r="IP75" t="s">
        <v>475</v>
      </c>
    </row>
    <row r="76" spans="1:250" x14ac:dyDescent="0.35">
      <c r="A76">
        <v>8499</v>
      </c>
      <c r="B76">
        <v>-922729984</v>
      </c>
      <c r="C76">
        <v>1837</v>
      </c>
      <c r="D76" t="s">
        <v>272</v>
      </c>
      <c r="E76" t="s">
        <v>273</v>
      </c>
      <c r="F76">
        <v>5062</v>
      </c>
      <c r="G76" t="s">
        <v>294</v>
      </c>
      <c r="H76" t="s">
        <v>295</v>
      </c>
      <c r="I76">
        <v>507</v>
      </c>
      <c r="J76" t="s">
        <v>549</v>
      </c>
      <c r="K76" t="s">
        <v>550</v>
      </c>
      <c r="L76">
        <v>4994</v>
      </c>
      <c r="M76" t="s">
        <v>296</v>
      </c>
      <c r="N76" t="s">
        <v>297</v>
      </c>
      <c r="O76">
        <v>4994</v>
      </c>
      <c r="P76" t="s">
        <v>296</v>
      </c>
      <c r="Q76" t="s">
        <v>297</v>
      </c>
      <c r="R76" t="s">
        <v>327</v>
      </c>
      <c r="S76" s="43">
        <v>69450217.462300003</v>
      </c>
      <c r="U76" s="43">
        <v>1</v>
      </c>
      <c r="IF76">
        <v>4994</v>
      </c>
      <c r="IG76" t="s">
        <v>296</v>
      </c>
      <c r="IH76" t="s">
        <v>298</v>
      </c>
      <c r="IK76">
        <v>-2</v>
      </c>
      <c r="IL76" t="s">
        <v>278</v>
      </c>
      <c r="IM76" t="s">
        <v>279</v>
      </c>
      <c r="IN76" t="s">
        <v>474</v>
      </c>
      <c r="IP76" t="s">
        <v>475</v>
      </c>
    </row>
    <row r="77" spans="1:250" x14ac:dyDescent="0.35">
      <c r="A77">
        <v>8500</v>
      </c>
      <c r="B77">
        <v>-922729984</v>
      </c>
      <c r="C77">
        <v>1837</v>
      </c>
      <c r="D77" t="s">
        <v>272</v>
      </c>
      <c r="E77" t="s">
        <v>273</v>
      </c>
      <c r="F77">
        <v>7057</v>
      </c>
      <c r="G77" t="s">
        <v>290</v>
      </c>
      <c r="H77" t="s">
        <v>291</v>
      </c>
      <c r="I77">
        <v>513</v>
      </c>
      <c r="J77" t="s">
        <v>545</v>
      </c>
      <c r="K77" t="s">
        <v>546</v>
      </c>
      <c r="L77">
        <v>4994</v>
      </c>
      <c r="M77" t="s">
        <v>296</v>
      </c>
      <c r="N77" t="s">
        <v>297</v>
      </c>
      <c r="O77">
        <v>4994</v>
      </c>
      <c r="P77" t="s">
        <v>296</v>
      </c>
      <c r="Q77" t="s">
        <v>297</v>
      </c>
      <c r="R77" t="s">
        <v>327</v>
      </c>
      <c r="S77" s="43">
        <v>90965198.482199997</v>
      </c>
      <c r="U77" s="43">
        <v>1</v>
      </c>
      <c r="IF77">
        <v>4994</v>
      </c>
      <c r="IG77" t="s">
        <v>296</v>
      </c>
      <c r="IH77" t="s">
        <v>292</v>
      </c>
      <c r="IK77">
        <v>-2</v>
      </c>
      <c r="IL77" t="s">
        <v>278</v>
      </c>
      <c r="IM77" t="s">
        <v>279</v>
      </c>
      <c r="IN77" t="s">
        <v>471</v>
      </c>
      <c r="IP77" t="s">
        <v>476</v>
      </c>
    </row>
    <row r="78" spans="1:250" x14ac:dyDescent="0.35">
      <c r="A78">
        <v>8501</v>
      </c>
      <c r="B78">
        <v>-922729984</v>
      </c>
      <c r="C78">
        <v>1837</v>
      </c>
      <c r="D78" t="s">
        <v>272</v>
      </c>
      <c r="E78" t="s">
        <v>273</v>
      </c>
      <c r="F78">
        <v>7057</v>
      </c>
      <c r="G78" t="s">
        <v>290</v>
      </c>
      <c r="H78" t="s">
        <v>291</v>
      </c>
      <c r="I78">
        <v>509</v>
      </c>
      <c r="J78" t="s">
        <v>547</v>
      </c>
      <c r="K78" t="s">
        <v>548</v>
      </c>
      <c r="L78">
        <v>4994</v>
      </c>
      <c r="M78" t="s">
        <v>296</v>
      </c>
      <c r="N78" t="s">
        <v>297</v>
      </c>
      <c r="O78">
        <v>4994</v>
      </c>
      <c r="P78" t="s">
        <v>296</v>
      </c>
      <c r="Q78" t="s">
        <v>297</v>
      </c>
      <c r="R78" t="s">
        <v>327</v>
      </c>
      <c r="S78" s="43">
        <v>90858942.141900003</v>
      </c>
      <c r="U78" s="43">
        <v>1</v>
      </c>
      <c r="IF78">
        <v>4994</v>
      </c>
      <c r="IG78" t="s">
        <v>296</v>
      </c>
      <c r="IH78" t="s">
        <v>292</v>
      </c>
      <c r="IK78">
        <v>-2</v>
      </c>
      <c r="IL78" t="s">
        <v>278</v>
      </c>
      <c r="IM78" t="s">
        <v>279</v>
      </c>
      <c r="IN78" t="s">
        <v>471</v>
      </c>
      <c r="IP78" t="s">
        <v>476</v>
      </c>
    </row>
    <row r="79" spans="1:250" x14ac:dyDescent="0.35">
      <c r="A79">
        <v>8502</v>
      </c>
      <c r="B79">
        <v>-922729984</v>
      </c>
      <c r="C79">
        <v>1837</v>
      </c>
      <c r="D79" t="s">
        <v>272</v>
      </c>
      <c r="E79" t="s">
        <v>273</v>
      </c>
      <c r="F79">
        <v>7057</v>
      </c>
      <c r="G79" t="s">
        <v>290</v>
      </c>
      <c r="H79" t="s">
        <v>291</v>
      </c>
      <c r="I79">
        <v>507</v>
      </c>
      <c r="J79" t="s">
        <v>549</v>
      </c>
      <c r="K79" t="s">
        <v>550</v>
      </c>
      <c r="L79">
        <v>4994</v>
      </c>
      <c r="M79" t="s">
        <v>296</v>
      </c>
      <c r="N79" t="s">
        <v>297</v>
      </c>
      <c r="O79">
        <v>4994</v>
      </c>
      <c r="P79" t="s">
        <v>296</v>
      </c>
      <c r="Q79" t="s">
        <v>297</v>
      </c>
      <c r="R79" t="s">
        <v>327</v>
      </c>
      <c r="S79" s="43">
        <v>90691967.801899999</v>
      </c>
      <c r="U79" s="43">
        <v>1</v>
      </c>
      <c r="IF79">
        <v>4994</v>
      </c>
      <c r="IG79" t="s">
        <v>296</v>
      </c>
      <c r="IH79" t="s">
        <v>292</v>
      </c>
      <c r="IK79">
        <v>-2</v>
      </c>
      <c r="IL79" t="s">
        <v>278</v>
      </c>
      <c r="IM79" t="s">
        <v>279</v>
      </c>
      <c r="IN79" t="s">
        <v>471</v>
      </c>
      <c r="IP79" t="s">
        <v>476</v>
      </c>
    </row>
    <row r="80" spans="1:250" x14ac:dyDescent="0.35">
      <c r="A80">
        <v>8503</v>
      </c>
      <c r="B80">
        <v>-922729984</v>
      </c>
      <c r="C80">
        <v>1837</v>
      </c>
      <c r="D80" t="s">
        <v>272</v>
      </c>
      <c r="E80" t="s">
        <v>273</v>
      </c>
      <c r="F80">
        <v>5062</v>
      </c>
      <c r="G80" t="s">
        <v>294</v>
      </c>
      <c r="H80" t="s">
        <v>295</v>
      </c>
      <c r="I80">
        <v>528</v>
      </c>
      <c r="J80" t="s">
        <v>531</v>
      </c>
      <c r="K80" t="s">
        <v>532</v>
      </c>
      <c r="L80">
        <v>4994</v>
      </c>
      <c r="M80" t="s">
        <v>296</v>
      </c>
      <c r="N80" t="s">
        <v>297</v>
      </c>
      <c r="O80">
        <v>4994</v>
      </c>
      <c r="P80" t="s">
        <v>296</v>
      </c>
      <c r="Q80" t="s">
        <v>297</v>
      </c>
      <c r="R80" t="s">
        <v>327</v>
      </c>
      <c r="S80" s="43">
        <v>70365386.312299997</v>
      </c>
      <c r="U80" s="43">
        <v>1</v>
      </c>
      <c r="IF80">
        <v>4994</v>
      </c>
      <c r="IG80" t="s">
        <v>296</v>
      </c>
      <c r="IH80" t="s">
        <v>298</v>
      </c>
      <c r="IK80">
        <v>-2</v>
      </c>
      <c r="IL80" t="s">
        <v>278</v>
      </c>
      <c r="IM80" t="s">
        <v>279</v>
      </c>
      <c r="IN80" t="s">
        <v>474</v>
      </c>
      <c r="IP80" t="s">
        <v>475</v>
      </c>
    </row>
    <row r="81" spans="1:250" x14ac:dyDescent="0.35">
      <c r="A81">
        <v>8504</v>
      </c>
      <c r="B81">
        <v>-922729984</v>
      </c>
      <c r="C81">
        <v>1837</v>
      </c>
      <c r="D81" t="s">
        <v>272</v>
      </c>
      <c r="E81" t="s">
        <v>273</v>
      </c>
      <c r="F81">
        <v>5062</v>
      </c>
      <c r="G81" t="s">
        <v>294</v>
      </c>
      <c r="H81" t="s">
        <v>295</v>
      </c>
      <c r="I81">
        <v>527</v>
      </c>
      <c r="J81" t="s">
        <v>535</v>
      </c>
      <c r="K81" t="s">
        <v>536</v>
      </c>
      <c r="L81">
        <v>4994</v>
      </c>
      <c r="M81" t="s">
        <v>296</v>
      </c>
      <c r="N81" t="s">
        <v>297</v>
      </c>
      <c r="O81">
        <v>4994</v>
      </c>
      <c r="P81" t="s">
        <v>296</v>
      </c>
      <c r="Q81" t="s">
        <v>297</v>
      </c>
      <c r="R81" t="s">
        <v>327</v>
      </c>
      <c r="S81" s="43">
        <v>70285709.642299995</v>
      </c>
      <c r="U81" s="43">
        <v>1</v>
      </c>
      <c r="IF81">
        <v>4994</v>
      </c>
      <c r="IG81" t="s">
        <v>296</v>
      </c>
      <c r="IH81" t="s">
        <v>298</v>
      </c>
      <c r="IK81">
        <v>-2</v>
      </c>
      <c r="IL81" t="s">
        <v>278</v>
      </c>
      <c r="IM81" t="s">
        <v>279</v>
      </c>
      <c r="IN81" t="s">
        <v>474</v>
      </c>
      <c r="IP81" t="s">
        <v>475</v>
      </c>
    </row>
    <row r="82" spans="1:250" x14ac:dyDescent="0.35">
      <c r="A82">
        <v>8505</v>
      </c>
      <c r="B82">
        <v>-922729984</v>
      </c>
      <c r="C82">
        <v>1837</v>
      </c>
      <c r="D82" t="s">
        <v>272</v>
      </c>
      <c r="E82" t="s">
        <v>273</v>
      </c>
      <c r="F82">
        <v>5062</v>
      </c>
      <c r="G82" t="s">
        <v>294</v>
      </c>
      <c r="H82" t="s">
        <v>295</v>
      </c>
      <c r="I82">
        <v>523</v>
      </c>
      <c r="J82" t="s">
        <v>537</v>
      </c>
      <c r="K82" t="s">
        <v>538</v>
      </c>
      <c r="L82">
        <v>4994</v>
      </c>
      <c r="M82" t="s">
        <v>296</v>
      </c>
      <c r="N82" t="s">
        <v>297</v>
      </c>
      <c r="O82">
        <v>4994</v>
      </c>
      <c r="P82" t="s">
        <v>296</v>
      </c>
      <c r="Q82" t="s">
        <v>297</v>
      </c>
      <c r="R82" t="s">
        <v>327</v>
      </c>
      <c r="S82" s="43">
        <v>70127346.492300004</v>
      </c>
      <c r="U82" s="43">
        <v>1</v>
      </c>
      <c r="IF82">
        <v>4994</v>
      </c>
      <c r="IG82" t="s">
        <v>296</v>
      </c>
      <c r="IH82" t="s">
        <v>298</v>
      </c>
      <c r="IK82">
        <v>-2</v>
      </c>
      <c r="IL82" t="s">
        <v>278</v>
      </c>
      <c r="IM82" t="s">
        <v>279</v>
      </c>
      <c r="IN82" t="s">
        <v>474</v>
      </c>
      <c r="IP82" t="s">
        <v>475</v>
      </c>
    </row>
    <row r="83" spans="1:250" x14ac:dyDescent="0.35">
      <c r="A83">
        <v>8506</v>
      </c>
      <c r="B83">
        <v>-922729984</v>
      </c>
      <c r="C83">
        <v>1837</v>
      </c>
      <c r="D83" t="s">
        <v>272</v>
      </c>
      <c r="E83" t="s">
        <v>273</v>
      </c>
      <c r="F83">
        <v>7057</v>
      </c>
      <c r="G83" t="s">
        <v>290</v>
      </c>
      <c r="H83" t="s">
        <v>291</v>
      </c>
      <c r="I83">
        <v>528</v>
      </c>
      <c r="J83" t="s">
        <v>531</v>
      </c>
      <c r="K83" t="s">
        <v>532</v>
      </c>
      <c r="L83">
        <v>4994</v>
      </c>
      <c r="M83" t="s">
        <v>296</v>
      </c>
      <c r="N83" t="s">
        <v>297</v>
      </c>
      <c r="O83">
        <v>4994</v>
      </c>
      <c r="P83" t="s">
        <v>296</v>
      </c>
      <c r="Q83" t="s">
        <v>297</v>
      </c>
      <c r="R83" t="s">
        <v>327</v>
      </c>
      <c r="S83" s="43">
        <v>91920112.465599999</v>
      </c>
      <c r="U83" s="43">
        <v>1</v>
      </c>
      <c r="IF83">
        <v>4994</v>
      </c>
      <c r="IG83" t="s">
        <v>296</v>
      </c>
      <c r="IH83" t="s">
        <v>292</v>
      </c>
      <c r="IK83">
        <v>-2</v>
      </c>
      <c r="IL83" t="s">
        <v>278</v>
      </c>
      <c r="IM83" t="s">
        <v>279</v>
      </c>
      <c r="IN83" t="s">
        <v>471</v>
      </c>
      <c r="IP83" t="s">
        <v>476</v>
      </c>
    </row>
    <row r="84" spans="1:250" x14ac:dyDescent="0.35">
      <c r="A84">
        <v>8507</v>
      </c>
      <c r="B84">
        <v>-922729984</v>
      </c>
      <c r="C84">
        <v>1837</v>
      </c>
      <c r="D84" t="s">
        <v>272</v>
      </c>
      <c r="E84" t="s">
        <v>273</v>
      </c>
      <c r="F84">
        <v>7057</v>
      </c>
      <c r="G84" t="s">
        <v>290</v>
      </c>
      <c r="H84" t="s">
        <v>291</v>
      </c>
      <c r="I84">
        <v>527</v>
      </c>
      <c r="J84" t="s">
        <v>535</v>
      </c>
      <c r="K84" t="s">
        <v>536</v>
      </c>
      <c r="L84">
        <v>4994</v>
      </c>
      <c r="M84" t="s">
        <v>296</v>
      </c>
      <c r="N84" t="s">
        <v>297</v>
      </c>
      <c r="O84">
        <v>4994</v>
      </c>
      <c r="P84" t="s">
        <v>296</v>
      </c>
      <c r="Q84" t="s">
        <v>297</v>
      </c>
      <c r="R84" t="s">
        <v>327</v>
      </c>
      <c r="S84" s="43">
        <v>91814207.015599996</v>
      </c>
      <c r="U84" s="43">
        <v>1</v>
      </c>
      <c r="IF84">
        <v>4994</v>
      </c>
      <c r="IG84" t="s">
        <v>296</v>
      </c>
      <c r="IH84" t="s">
        <v>292</v>
      </c>
      <c r="IK84">
        <v>-2</v>
      </c>
      <c r="IL84" t="s">
        <v>278</v>
      </c>
      <c r="IM84" t="s">
        <v>279</v>
      </c>
      <c r="IN84" t="s">
        <v>471</v>
      </c>
      <c r="IP84" t="s">
        <v>476</v>
      </c>
    </row>
    <row r="85" spans="1:250" x14ac:dyDescent="0.35">
      <c r="A85">
        <v>8508</v>
      </c>
      <c r="B85">
        <v>-922729984</v>
      </c>
      <c r="C85">
        <v>1837</v>
      </c>
      <c r="D85" t="s">
        <v>272</v>
      </c>
      <c r="E85" t="s">
        <v>273</v>
      </c>
      <c r="F85">
        <v>7057</v>
      </c>
      <c r="G85" t="s">
        <v>290</v>
      </c>
      <c r="H85" t="s">
        <v>291</v>
      </c>
      <c r="I85">
        <v>523</v>
      </c>
      <c r="J85" t="s">
        <v>537</v>
      </c>
      <c r="K85" t="s">
        <v>538</v>
      </c>
      <c r="L85">
        <v>4994</v>
      </c>
      <c r="M85" t="s">
        <v>296</v>
      </c>
      <c r="N85" t="s">
        <v>297</v>
      </c>
      <c r="O85">
        <v>4994</v>
      </c>
      <c r="P85" t="s">
        <v>296</v>
      </c>
      <c r="Q85" t="s">
        <v>297</v>
      </c>
      <c r="R85" t="s">
        <v>327</v>
      </c>
      <c r="S85" s="43">
        <v>91601954.902799994</v>
      </c>
      <c r="U85" s="43">
        <v>1</v>
      </c>
      <c r="IF85">
        <v>4994</v>
      </c>
      <c r="IG85" t="s">
        <v>296</v>
      </c>
      <c r="IH85" t="s">
        <v>292</v>
      </c>
      <c r="IK85">
        <v>-2</v>
      </c>
      <c r="IL85" t="s">
        <v>278</v>
      </c>
      <c r="IM85" t="s">
        <v>279</v>
      </c>
      <c r="IN85" t="s">
        <v>471</v>
      </c>
      <c r="IP85" t="s">
        <v>476</v>
      </c>
    </row>
    <row r="86" spans="1:250" x14ac:dyDescent="0.35">
      <c r="A86">
        <v>8509</v>
      </c>
      <c r="B86">
        <v>-922729984</v>
      </c>
      <c r="C86">
        <v>1837</v>
      </c>
      <c r="D86" t="s">
        <v>272</v>
      </c>
      <c r="E86" t="s">
        <v>273</v>
      </c>
      <c r="F86">
        <v>7057</v>
      </c>
      <c r="G86" t="s">
        <v>290</v>
      </c>
      <c r="H86" t="s">
        <v>291</v>
      </c>
      <c r="I86">
        <v>521</v>
      </c>
      <c r="J86" t="s">
        <v>539</v>
      </c>
      <c r="K86" t="s">
        <v>540</v>
      </c>
      <c r="L86">
        <v>4994</v>
      </c>
      <c r="M86" t="s">
        <v>296</v>
      </c>
      <c r="N86" t="s">
        <v>297</v>
      </c>
      <c r="O86">
        <v>4994</v>
      </c>
      <c r="P86" t="s">
        <v>296</v>
      </c>
      <c r="Q86" t="s">
        <v>297</v>
      </c>
      <c r="R86" t="s">
        <v>327</v>
      </c>
      <c r="S86" s="43">
        <v>91495828.832800001</v>
      </c>
      <c r="U86" s="43">
        <v>1</v>
      </c>
      <c r="IF86">
        <v>4994</v>
      </c>
      <c r="IG86" t="s">
        <v>296</v>
      </c>
      <c r="IH86" t="s">
        <v>292</v>
      </c>
      <c r="IK86">
        <v>-2</v>
      </c>
      <c r="IL86" t="s">
        <v>278</v>
      </c>
      <c r="IM86" t="s">
        <v>279</v>
      </c>
      <c r="IN86" t="s">
        <v>471</v>
      </c>
      <c r="IP86" t="s">
        <v>476</v>
      </c>
    </row>
    <row r="87" spans="1:250" x14ac:dyDescent="0.35">
      <c r="A87">
        <v>8510</v>
      </c>
      <c r="B87">
        <v>-922729984</v>
      </c>
      <c r="C87">
        <v>1837</v>
      </c>
      <c r="D87" t="s">
        <v>272</v>
      </c>
      <c r="E87" t="s">
        <v>273</v>
      </c>
      <c r="F87">
        <v>7057</v>
      </c>
      <c r="G87" t="s">
        <v>290</v>
      </c>
      <c r="H87" t="s">
        <v>291</v>
      </c>
      <c r="I87">
        <v>519</v>
      </c>
      <c r="J87" t="s">
        <v>541</v>
      </c>
      <c r="K87" t="s">
        <v>542</v>
      </c>
      <c r="L87">
        <v>4994</v>
      </c>
      <c r="M87" t="s">
        <v>296</v>
      </c>
      <c r="N87" t="s">
        <v>297</v>
      </c>
      <c r="O87">
        <v>4994</v>
      </c>
      <c r="P87" t="s">
        <v>296</v>
      </c>
      <c r="Q87" t="s">
        <v>297</v>
      </c>
      <c r="R87" t="s">
        <v>327</v>
      </c>
      <c r="S87" s="43">
        <v>91389702.782800004</v>
      </c>
      <c r="U87" s="43">
        <v>1</v>
      </c>
      <c r="IF87">
        <v>4994</v>
      </c>
      <c r="IG87" t="s">
        <v>296</v>
      </c>
      <c r="IH87" t="s">
        <v>292</v>
      </c>
      <c r="IK87">
        <v>-2</v>
      </c>
      <c r="IL87" t="s">
        <v>278</v>
      </c>
      <c r="IM87" t="s">
        <v>279</v>
      </c>
      <c r="IN87" t="s">
        <v>471</v>
      </c>
      <c r="IP87" t="s">
        <v>476</v>
      </c>
    </row>
    <row r="88" spans="1:250" x14ac:dyDescent="0.35">
      <c r="A88">
        <v>8511</v>
      </c>
      <c r="B88">
        <v>-922729984</v>
      </c>
      <c r="C88">
        <v>1837</v>
      </c>
      <c r="D88" t="s">
        <v>272</v>
      </c>
      <c r="E88" t="s">
        <v>273</v>
      </c>
      <c r="F88">
        <v>7057</v>
      </c>
      <c r="G88" t="s">
        <v>290</v>
      </c>
      <c r="H88" t="s">
        <v>291</v>
      </c>
      <c r="I88">
        <v>515</v>
      </c>
      <c r="J88" t="s">
        <v>543</v>
      </c>
      <c r="K88" t="s">
        <v>544</v>
      </c>
      <c r="L88">
        <v>4994</v>
      </c>
      <c r="M88" t="s">
        <v>296</v>
      </c>
      <c r="N88" t="s">
        <v>297</v>
      </c>
      <c r="O88">
        <v>4994</v>
      </c>
      <c r="P88" t="s">
        <v>296</v>
      </c>
      <c r="Q88" t="s">
        <v>297</v>
      </c>
      <c r="R88" t="s">
        <v>327</v>
      </c>
      <c r="S88" s="43">
        <v>91162289.742200002</v>
      </c>
      <c r="U88" s="43">
        <v>1</v>
      </c>
      <c r="IF88">
        <v>4994</v>
      </c>
      <c r="IG88" t="s">
        <v>296</v>
      </c>
      <c r="IH88" t="s">
        <v>292</v>
      </c>
      <c r="IK88">
        <v>-2</v>
      </c>
      <c r="IL88" t="s">
        <v>278</v>
      </c>
      <c r="IM88" t="s">
        <v>279</v>
      </c>
      <c r="IN88" t="s">
        <v>471</v>
      </c>
      <c r="IP88" t="s">
        <v>476</v>
      </c>
    </row>
    <row r="89" spans="1:250" x14ac:dyDescent="0.35">
      <c r="A89">
        <v>8512</v>
      </c>
      <c r="B89">
        <v>-922729984</v>
      </c>
      <c r="C89">
        <v>1837</v>
      </c>
      <c r="D89" t="s">
        <v>272</v>
      </c>
      <c r="E89" t="s">
        <v>273</v>
      </c>
      <c r="F89">
        <v>5062</v>
      </c>
      <c r="G89" t="s">
        <v>294</v>
      </c>
      <c r="H89" t="s">
        <v>295</v>
      </c>
      <c r="I89">
        <v>521</v>
      </c>
      <c r="J89" t="s">
        <v>539</v>
      </c>
      <c r="K89" t="s">
        <v>540</v>
      </c>
      <c r="L89">
        <v>7999</v>
      </c>
      <c r="M89" t="s">
        <v>299</v>
      </c>
      <c r="N89" t="s">
        <v>300</v>
      </c>
      <c r="O89">
        <v>7999</v>
      </c>
      <c r="P89" t="s">
        <v>299</v>
      </c>
      <c r="Q89" t="s">
        <v>300</v>
      </c>
      <c r="R89" t="s">
        <v>327</v>
      </c>
      <c r="S89" s="43">
        <v>44264587.547700003</v>
      </c>
      <c r="U89" s="43">
        <v>1</v>
      </c>
      <c r="IF89">
        <v>7999</v>
      </c>
      <c r="IG89" t="s">
        <v>299</v>
      </c>
      <c r="IH89" t="s">
        <v>298</v>
      </c>
      <c r="IK89">
        <v>-2</v>
      </c>
      <c r="IL89" t="s">
        <v>278</v>
      </c>
      <c r="IM89" t="s">
        <v>279</v>
      </c>
      <c r="IN89" t="s">
        <v>474</v>
      </c>
      <c r="IP89" t="s">
        <v>477</v>
      </c>
    </row>
    <row r="90" spans="1:250" x14ac:dyDescent="0.35">
      <c r="A90">
        <v>8513</v>
      </c>
      <c r="B90">
        <v>-922729984</v>
      </c>
      <c r="C90">
        <v>1837</v>
      </c>
      <c r="D90" t="s">
        <v>272</v>
      </c>
      <c r="E90" t="s">
        <v>273</v>
      </c>
      <c r="F90">
        <v>5062</v>
      </c>
      <c r="G90" t="s">
        <v>294</v>
      </c>
      <c r="H90" t="s">
        <v>295</v>
      </c>
      <c r="I90">
        <v>519</v>
      </c>
      <c r="J90" t="s">
        <v>541</v>
      </c>
      <c r="K90" t="s">
        <v>542</v>
      </c>
      <c r="L90">
        <v>7999</v>
      </c>
      <c r="M90" t="s">
        <v>299</v>
      </c>
      <c r="N90" t="s">
        <v>300</v>
      </c>
      <c r="O90">
        <v>7999</v>
      </c>
      <c r="P90" t="s">
        <v>299</v>
      </c>
      <c r="Q90" t="s">
        <v>300</v>
      </c>
      <c r="R90" t="s">
        <v>327</v>
      </c>
      <c r="S90" s="43">
        <v>44214551.427699998</v>
      </c>
      <c r="U90" s="43">
        <v>1</v>
      </c>
      <c r="IF90">
        <v>7999</v>
      </c>
      <c r="IG90" t="s">
        <v>299</v>
      </c>
      <c r="IH90" t="s">
        <v>298</v>
      </c>
      <c r="IK90">
        <v>-2</v>
      </c>
      <c r="IL90" t="s">
        <v>278</v>
      </c>
      <c r="IM90" t="s">
        <v>279</v>
      </c>
      <c r="IN90" t="s">
        <v>474</v>
      </c>
      <c r="IP90" t="s">
        <v>477</v>
      </c>
    </row>
    <row r="91" spans="1:250" x14ac:dyDescent="0.35">
      <c r="A91">
        <v>8514</v>
      </c>
      <c r="B91">
        <v>-922729984</v>
      </c>
      <c r="C91">
        <v>1837</v>
      </c>
      <c r="D91" t="s">
        <v>272</v>
      </c>
      <c r="E91" t="s">
        <v>273</v>
      </c>
      <c r="F91">
        <v>5062</v>
      </c>
      <c r="G91" t="s">
        <v>294</v>
      </c>
      <c r="H91" t="s">
        <v>295</v>
      </c>
      <c r="I91">
        <v>515</v>
      </c>
      <c r="J91" t="s">
        <v>543</v>
      </c>
      <c r="K91" t="s">
        <v>544</v>
      </c>
      <c r="L91">
        <v>7999</v>
      </c>
      <c r="M91" t="s">
        <v>299</v>
      </c>
      <c r="N91" t="s">
        <v>300</v>
      </c>
      <c r="O91">
        <v>7999</v>
      </c>
      <c r="P91" t="s">
        <v>299</v>
      </c>
      <c r="Q91" t="s">
        <v>300</v>
      </c>
      <c r="R91" t="s">
        <v>327</v>
      </c>
      <c r="S91" s="43">
        <v>44107701.537699997</v>
      </c>
      <c r="U91" s="43">
        <v>1</v>
      </c>
      <c r="IF91">
        <v>7999</v>
      </c>
      <c r="IG91" t="s">
        <v>299</v>
      </c>
      <c r="IH91" t="s">
        <v>298</v>
      </c>
      <c r="IK91">
        <v>-2</v>
      </c>
      <c r="IL91" t="s">
        <v>278</v>
      </c>
      <c r="IM91" t="s">
        <v>279</v>
      </c>
      <c r="IN91" t="s">
        <v>474</v>
      </c>
      <c r="IP91" t="s">
        <v>477</v>
      </c>
    </row>
    <row r="92" spans="1:250" x14ac:dyDescent="0.35">
      <c r="A92">
        <v>8515</v>
      </c>
      <c r="B92">
        <v>-922729984</v>
      </c>
      <c r="C92">
        <v>1837</v>
      </c>
      <c r="D92" t="s">
        <v>272</v>
      </c>
      <c r="E92" t="s">
        <v>273</v>
      </c>
      <c r="F92">
        <v>5062</v>
      </c>
      <c r="G92" t="s">
        <v>294</v>
      </c>
      <c r="H92" t="s">
        <v>295</v>
      </c>
      <c r="I92">
        <v>513</v>
      </c>
      <c r="J92" t="s">
        <v>545</v>
      </c>
      <c r="K92" t="s">
        <v>546</v>
      </c>
      <c r="L92">
        <v>7999</v>
      </c>
      <c r="M92" t="s">
        <v>299</v>
      </c>
      <c r="N92" t="s">
        <v>300</v>
      </c>
      <c r="O92">
        <v>7999</v>
      </c>
      <c r="P92" t="s">
        <v>299</v>
      </c>
      <c r="Q92" t="s">
        <v>300</v>
      </c>
      <c r="R92" t="s">
        <v>327</v>
      </c>
      <c r="S92" s="43">
        <v>44014967.937700003</v>
      </c>
      <c r="U92" s="43">
        <v>1</v>
      </c>
      <c r="IF92">
        <v>7999</v>
      </c>
      <c r="IG92" t="s">
        <v>299</v>
      </c>
      <c r="IH92" t="s">
        <v>298</v>
      </c>
      <c r="IK92">
        <v>-2</v>
      </c>
      <c r="IL92" t="s">
        <v>278</v>
      </c>
      <c r="IM92" t="s">
        <v>279</v>
      </c>
      <c r="IN92" t="s">
        <v>474</v>
      </c>
      <c r="IP92" t="s">
        <v>477</v>
      </c>
    </row>
    <row r="93" spans="1:250" x14ac:dyDescent="0.35">
      <c r="A93">
        <v>8516</v>
      </c>
      <c r="B93">
        <v>-922729984</v>
      </c>
      <c r="C93">
        <v>1837</v>
      </c>
      <c r="D93" t="s">
        <v>272</v>
      </c>
      <c r="E93" t="s">
        <v>273</v>
      </c>
      <c r="F93">
        <v>5062</v>
      </c>
      <c r="G93" t="s">
        <v>294</v>
      </c>
      <c r="H93" t="s">
        <v>295</v>
      </c>
      <c r="I93">
        <v>509</v>
      </c>
      <c r="J93" t="s">
        <v>547</v>
      </c>
      <c r="K93" t="s">
        <v>548</v>
      </c>
      <c r="L93">
        <v>7999</v>
      </c>
      <c r="M93" t="s">
        <v>299</v>
      </c>
      <c r="N93" t="s">
        <v>300</v>
      </c>
      <c r="O93">
        <v>7999</v>
      </c>
      <c r="P93" t="s">
        <v>299</v>
      </c>
      <c r="Q93" t="s">
        <v>300</v>
      </c>
      <c r="R93" t="s">
        <v>327</v>
      </c>
      <c r="S93" s="43">
        <v>43965099.447700001</v>
      </c>
      <c r="U93" s="43">
        <v>1</v>
      </c>
      <c r="IF93">
        <v>7999</v>
      </c>
      <c r="IG93" t="s">
        <v>299</v>
      </c>
      <c r="IH93" t="s">
        <v>298</v>
      </c>
      <c r="IK93">
        <v>-2</v>
      </c>
      <c r="IL93" t="s">
        <v>278</v>
      </c>
      <c r="IM93" t="s">
        <v>279</v>
      </c>
      <c r="IN93" t="s">
        <v>474</v>
      </c>
      <c r="IP93" t="s">
        <v>477</v>
      </c>
    </row>
    <row r="94" spans="1:250" x14ac:dyDescent="0.35">
      <c r="A94">
        <v>8517</v>
      </c>
      <c r="B94">
        <v>-922729984</v>
      </c>
      <c r="C94">
        <v>1837</v>
      </c>
      <c r="D94" t="s">
        <v>272</v>
      </c>
      <c r="E94" t="s">
        <v>273</v>
      </c>
      <c r="F94">
        <v>5062</v>
      </c>
      <c r="G94" t="s">
        <v>294</v>
      </c>
      <c r="H94" t="s">
        <v>295</v>
      </c>
      <c r="I94">
        <v>507</v>
      </c>
      <c r="J94" t="s">
        <v>549</v>
      </c>
      <c r="K94" t="s">
        <v>550</v>
      </c>
      <c r="L94">
        <v>7999</v>
      </c>
      <c r="M94" t="s">
        <v>299</v>
      </c>
      <c r="N94" t="s">
        <v>300</v>
      </c>
      <c r="O94">
        <v>7999</v>
      </c>
      <c r="P94" t="s">
        <v>299</v>
      </c>
      <c r="Q94" t="s">
        <v>300</v>
      </c>
      <c r="R94" t="s">
        <v>327</v>
      </c>
      <c r="S94" s="43">
        <v>43886734.697700001</v>
      </c>
      <c r="U94" s="43">
        <v>1</v>
      </c>
      <c r="IF94">
        <v>7999</v>
      </c>
      <c r="IG94" t="s">
        <v>299</v>
      </c>
      <c r="IH94" t="s">
        <v>298</v>
      </c>
      <c r="IK94">
        <v>-2</v>
      </c>
      <c r="IL94" t="s">
        <v>278</v>
      </c>
      <c r="IM94" t="s">
        <v>279</v>
      </c>
      <c r="IN94" t="s">
        <v>474</v>
      </c>
      <c r="IP94" t="s">
        <v>477</v>
      </c>
    </row>
    <row r="95" spans="1:250" x14ac:dyDescent="0.35">
      <c r="A95">
        <v>8518</v>
      </c>
      <c r="B95">
        <v>-922729984</v>
      </c>
      <c r="C95">
        <v>1837</v>
      </c>
      <c r="D95" t="s">
        <v>272</v>
      </c>
      <c r="E95" t="s">
        <v>273</v>
      </c>
      <c r="F95">
        <v>7057</v>
      </c>
      <c r="G95" t="s">
        <v>290</v>
      </c>
      <c r="H95" t="s">
        <v>291</v>
      </c>
      <c r="I95">
        <v>513</v>
      </c>
      <c r="J95" t="s">
        <v>545</v>
      </c>
      <c r="K95" t="s">
        <v>546</v>
      </c>
      <c r="L95">
        <v>7999</v>
      </c>
      <c r="M95" t="s">
        <v>299</v>
      </c>
      <c r="N95" t="s">
        <v>300</v>
      </c>
      <c r="O95">
        <v>7999</v>
      </c>
      <c r="P95" t="s">
        <v>299</v>
      </c>
      <c r="Q95" t="s">
        <v>300</v>
      </c>
      <c r="R95" t="s">
        <v>327</v>
      </c>
      <c r="S95" s="43">
        <v>43733346.268700004</v>
      </c>
      <c r="U95" s="43">
        <v>1</v>
      </c>
      <c r="IF95">
        <v>7999</v>
      </c>
      <c r="IG95" t="s">
        <v>299</v>
      </c>
      <c r="IH95" t="s">
        <v>292</v>
      </c>
      <c r="IK95">
        <v>-2</v>
      </c>
      <c r="IL95" t="s">
        <v>278</v>
      </c>
      <c r="IM95" t="s">
        <v>279</v>
      </c>
      <c r="IN95" t="s">
        <v>471</v>
      </c>
      <c r="IP95" t="s">
        <v>478</v>
      </c>
    </row>
    <row r="96" spans="1:250" x14ac:dyDescent="0.35">
      <c r="A96">
        <v>8519</v>
      </c>
      <c r="B96">
        <v>-922729984</v>
      </c>
      <c r="C96">
        <v>1837</v>
      </c>
      <c r="D96" t="s">
        <v>272</v>
      </c>
      <c r="E96" t="s">
        <v>273</v>
      </c>
      <c r="F96">
        <v>7057</v>
      </c>
      <c r="G96" t="s">
        <v>290</v>
      </c>
      <c r="H96" t="s">
        <v>291</v>
      </c>
      <c r="I96">
        <v>509</v>
      </c>
      <c r="J96" t="s">
        <v>547</v>
      </c>
      <c r="K96" t="s">
        <v>548</v>
      </c>
      <c r="L96">
        <v>7999</v>
      </c>
      <c r="M96" t="s">
        <v>299</v>
      </c>
      <c r="N96" t="s">
        <v>300</v>
      </c>
      <c r="O96">
        <v>7999</v>
      </c>
      <c r="P96" t="s">
        <v>299</v>
      </c>
      <c r="Q96" t="s">
        <v>300</v>
      </c>
      <c r="R96" t="s">
        <v>327</v>
      </c>
      <c r="S96" s="43">
        <v>43682261.397100002</v>
      </c>
      <c r="U96" s="43">
        <v>1</v>
      </c>
      <c r="IF96">
        <v>7999</v>
      </c>
      <c r="IG96" t="s">
        <v>299</v>
      </c>
      <c r="IH96" t="s">
        <v>292</v>
      </c>
      <c r="IK96">
        <v>-2</v>
      </c>
      <c r="IL96" t="s">
        <v>278</v>
      </c>
      <c r="IM96" t="s">
        <v>279</v>
      </c>
      <c r="IN96" t="s">
        <v>471</v>
      </c>
      <c r="IP96" t="s">
        <v>478</v>
      </c>
    </row>
    <row r="97" spans="1:250" x14ac:dyDescent="0.35">
      <c r="A97">
        <v>8520</v>
      </c>
      <c r="B97">
        <v>-922729984</v>
      </c>
      <c r="C97">
        <v>1837</v>
      </c>
      <c r="D97" t="s">
        <v>272</v>
      </c>
      <c r="E97" t="s">
        <v>273</v>
      </c>
      <c r="F97">
        <v>7057</v>
      </c>
      <c r="G97" t="s">
        <v>290</v>
      </c>
      <c r="H97" t="s">
        <v>291</v>
      </c>
      <c r="I97">
        <v>507</v>
      </c>
      <c r="J97" t="s">
        <v>549</v>
      </c>
      <c r="K97" t="s">
        <v>550</v>
      </c>
      <c r="L97">
        <v>7999</v>
      </c>
      <c r="M97" t="s">
        <v>299</v>
      </c>
      <c r="N97" t="s">
        <v>300</v>
      </c>
      <c r="O97">
        <v>7999</v>
      </c>
      <c r="P97" t="s">
        <v>299</v>
      </c>
      <c r="Q97" t="s">
        <v>300</v>
      </c>
      <c r="R97" t="s">
        <v>327</v>
      </c>
      <c r="S97" s="43">
        <v>43601985.137100004</v>
      </c>
      <c r="U97" s="43">
        <v>1</v>
      </c>
      <c r="IF97">
        <v>7999</v>
      </c>
      <c r="IG97" t="s">
        <v>299</v>
      </c>
      <c r="IH97" t="s">
        <v>292</v>
      </c>
      <c r="IK97">
        <v>-2</v>
      </c>
      <c r="IL97" t="s">
        <v>278</v>
      </c>
      <c r="IM97" t="s">
        <v>279</v>
      </c>
      <c r="IN97" t="s">
        <v>471</v>
      </c>
      <c r="IP97" t="s">
        <v>478</v>
      </c>
    </row>
    <row r="98" spans="1:250" x14ac:dyDescent="0.35">
      <c r="A98">
        <v>8521</v>
      </c>
      <c r="B98">
        <v>-922729984</v>
      </c>
      <c r="C98">
        <v>1837</v>
      </c>
      <c r="D98" t="s">
        <v>272</v>
      </c>
      <c r="E98" t="s">
        <v>273</v>
      </c>
      <c r="F98">
        <v>5062</v>
      </c>
      <c r="G98" t="s">
        <v>294</v>
      </c>
      <c r="H98" t="s">
        <v>295</v>
      </c>
      <c r="I98">
        <v>528</v>
      </c>
      <c r="J98" t="s">
        <v>531</v>
      </c>
      <c r="K98" t="s">
        <v>532</v>
      </c>
      <c r="L98">
        <v>7999</v>
      </c>
      <c r="M98" t="s">
        <v>299</v>
      </c>
      <c r="N98" t="s">
        <v>300</v>
      </c>
      <c r="O98">
        <v>7999</v>
      </c>
      <c r="P98" t="s">
        <v>299</v>
      </c>
      <c r="Q98" t="s">
        <v>300</v>
      </c>
      <c r="R98" t="s">
        <v>327</v>
      </c>
      <c r="S98" s="43">
        <v>44465044.977700002</v>
      </c>
      <c r="U98" s="43">
        <v>1</v>
      </c>
      <c r="IF98">
        <v>7999</v>
      </c>
      <c r="IG98" t="s">
        <v>299</v>
      </c>
      <c r="IH98" t="s">
        <v>298</v>
      </c>
      <c r="IK98">
        <v>-2</v>
      </c>
      <c r="IL98" t="s">
        <v>278</v>
      </c>
      <c r="IM98" t="s">
        <v>279</v>
      </c>
      <c r="IN98" t="s">
        <v>474</v>
      </c>
      <c r="IP98" t="s">
        <v>477</v>
      </c>
    </row>
    <row r="99" spans="1:250" x14ac:dyDescent="0.35">
      <c r="A99">
        <v>8522</v>
      </c>
      <c r="B99">
        <v>-922729984</v>
      </c>
      <c r="C99">
        <v>1837</v>
      </c>
      <c r="D99" t="s">
        <v>272</v>
      </c>
      <c r="E99" t="s">
        <v>273</v>
      </c>
      <c r="F99">
        <v>5062</v>
      </c>
      <c r="G99" t="s">
        <v>294</v>
      </c>
      <c r="H99" t="s">
        <v>295</v>
      </c>
      <c r="I99">
        <v>527</v>
      </c>
      <c r="J99" t="s">
        <v>535</v>
      </c>
      <c r="K99" t="s">
        <v>536</v>
      </c>
      <c r="L99">
        <v>7999</v>
      </c>
      <c r="M99" t="s">
        <v>299</v>
      </c>
      <c r="N99" t="s">
        <v>300</v>
      </c>
      <c r="O99">
        <v>7999</v>
      </c>
      <c r="P99" t="s">
        <v>299</v>
      </c>
      <c r="Q99" t="s">
        <v>300</v>
      </c>
      <c r="R99" t="s">
        <v>327</v>
      </c>
      <c r="S99" s="43">
        <v>44414695.977700002</v>
      </c>
      <c r="U99" s="43">
        <v>1</v>
      </c>
      <c r="IF99">
        <v>7999</v>
      </c>
      <c r="IG99" t="s">
        <v>299</v>
      </c>
      <c r="IH99" t="s">
        <v>298</v>
      </c>
      <c r="IK99">
        <v>-2</v>
      </c>
      <c r="IL99" t="s">
        <v>278</v>
      </c>
      <c r="IM99" t="s">
        <v>279</v>
      </c>
      <c r="IN99" t="s">
        <v>474</v>
      </c>
      <c r="IP99" t="s">
        <v>477</v>
      </c>
    </row>
    <row r="100" spans="1:250" x14ac:dyDescent="0.35">
      <c r="A100">
        <v>8523</v>
      </c>
      <c r="B100">
        <v>-922729984</v>
      </c>
      <c r="C100">
        <v>1837</v>
      </c>
      <c r="D100" t="s">
        <v>272</v>
      </c>
      <c r="E100" t="s">
        <v>273</v>
      </c>
      <c r="F100">
        <v>5062</v>
      </c>
      <c r="G100" t="s">
        <v>294</v>
      </c>
      <c r="H100" t="s">
        <v>295</v>
      </c>
      <c r="I100">
        <v>523</v>
      </c>
      <c r="J100" t="s">
        <v>537</v>
      </c>
      <c r="K100" t="s">
        <v>538</v>
      </c>
      <c r="L100">
        <v>7999</v>
      </c>
      <c r="M100" t="s">
        <v>299</v>
      </c>
      <c r="N100" t="s">
        <v>300</v>
      </c>
      <c r="O100">
        <v>7999</v>
      </c>
      <c r="P100" t="s">
        <v>299</v>
      </c>
      <c r="Q100" t="s">
        <v>300</v>
      </c>
      <c r="R100" t="s">
        <v>327</v>
      </c>
      <c r="S100" s="43">
        <v>44314623.687700003</v>
      </c>
      <c r="U100" s="43">
        <v>1</v>
      </c>
      <c r="IF100">
        <v>7999</v>
      </c>
      <c r="IG100" t="s">
        <v>299</v>
      </c>
      <c r="IH100" t="s">
        <v>298</v>
      </c>
      <c r="IK100">
        <v>-2</v>
      </c>
      <c r="IL100" t="s">
        <v>278</v>
      </c>
      <c r="IM100" t="s">
        <v>279</v>
      </c>
      <c r="IN100" t="s">
        <v>474</v>
      </c>
      <c r="IP100" t="s">
        <v>477</v>
      </c>
    </row>
    <row r="101" spans="1:250" x14ac:dyDescent="0.35">
      <c r="A101">
        <v>8524</v>
      </c>
      <c r="B101">
        <v>-922729984</v>
      </c>
      <c r="C101">
        <v>1837</v>
      </c>
      <c r="D101" t="s">
        <v>272</v>
      </c>
      <c r="E101" t="s">
        <v>273</v>
      </c>
      <c r="F101">
        <v>7057</v>
      </c>
      <c r="G101" t="s">
        <v>290</v>
      </c>
      <c r="H101" t="s">
        <v>291</v>
      </c>
      <c r="I101">
        <v>528</v>
      </c>
      <c r="J101" t="s">
        <v>531</v>
      </c>
      <c r="K101" t="s">
        <v>532</v>
      </c>
      <c r="L101">
        <v>7999</v>
      </c>
      <c r="M101" t="s">
        <v>299</v>
      </c>
      <c r="N101" t="s">
        <v>300</v>
      </c>
      <c r="O101">
        <v>7999</v>
      </c>
      <c r="P101" t="s">
        <v>299</v>
      </c>
      <c r="Q101" t="s">
        <v>300</v>
      </c>
      <c r="R101" t="s">
        <v>327</v>
      </c>
      <c r="S101" s="43">
        <v>44192440.329499997</v>
      </c>
      <c r="U101" s="43">
        <v>1</v>
      </c>
      <c r="IF101">
        <v>7999</v>
      </c>
      <c r="IG101" t="s">
        <v>299</v>
      </c>
      <c r="IH101" t="s">
        <v>292</v>
      </c>
      <c r="IK101">
        <v>-2</v>
      </c>
      <c r="IL101" t="s">
        <v>278</v>
      </c>
      <c r="IM101" t="s">
        <v>279</v>
      </c>
      <c r="IN101" t="s">
        <v>471</v>
      </c>
      <c r="IP101" t="s">
        <v>478</v>
      </c>
    </row>
    <row r="102" spans="1:250" x14ac:dyDescent="0.35">
      <c r="A102">
        <v>8525</v>
      </c>
      <c r="B102">
        <v>-922729984</v>
      </c>
      <c r="C102">
        <v>1837</v>
      </c>
      <c r="D102" t="s">
        <v>272</v>
      </c>
      <c r="E102" t="s">
        <v>273</v>
      </c>
      <c r="F102">
        <v>7057</v>
      </c>
      <c r="G102" t="s">
        <v>290</v>
      </c>
      <c r="H102" t="s">
        <v>291</v>
      </c>
      <c r="I102">
        <v>527</v>
      </c>
      <c r="J102" t="s">
        <v>535</v>
      </c>
      <c r="K102" t="s">
        <v>536</v>
      </c>
      <c r="L102">
        <v>7999</v>
      </c>
      <c r="M102" t="s">
        <v>299</v>
      </c>
      <c r="N102" t="s">
        <v>300</v>
      </c>
      <c r="O102">
        <v>7999</v>
      </c>
      <c r="P102" t="s">
        <v>299</v>
      </c>
      <c r="Q102" t="s">
        <v>300</v>
      </c>
      <c r="R102" t="s">
        <v>327</v>
      </c>
      <c r="S102" s="43">
        <v>44141524.189499997</v>
      </c>
      <c r="U102" s="43">
        <v>1</v>
      </c>
      <c r="IF102">
        <v>7999</v>
      </c>
      <c r="IG102" t="s">
        <v>299</v>
      </c>
      <c r="IH102" t="s">
        <v>292</v>
      </c>
      <c r="IK102">
        <v>-2</v>
      </c>
      <c r="IL102" t="s">
        <v>278</v>
      </c>
      <c r="IM102" t="s">
        <v>279</v>
      </c>
      <c r="IN102" t="s">
        <v>471</v>
      </c>
      <c r="IP102" t="s">
        <v>478</v>
      </c>
    </row>
    <row r="103" spans="1:250" x14ac:dyDescent="0.35">
      <c r="A103">
        <v>8526</v>
      </c>
      <c r="B103">
        <v>-922729984</v>
      </c>
      <c r="C103">
        <v>1837</v>
      </c>
      <c r="D103" t="s">
        <v>272</v>
      </c>
      <c r="E103" t="s">
        <v>273</v>
      </c>
      <c r="F103">
        <v>7057</v>
      </c>
      <c r="G103" t="s">
        <v>290</v>
      </c>
      <c r="H103" t="s">
        <v>291</v>
      </c>
      <c r="I103">
        <v>523</v>
      </c>
      <c r="J103" t="s">
        <v>537</v>
      </c>
      <c r="K103" t="s">
        <v>538</v>
      </c>
      <c r="L103">
        <v>7999</v>
      </c>
      <c r="M103" t="s">
        <v>299</v>
      </c>
      <c r="N103" t="s">
        <v>300</v>
      </c>
      <c r="O103">
        <v>7999</v>
      </c>
      <c r="P103" t="s">
        <v>299</v>
      </c>
      <c r="Q103" t="s">
        <v>300</v>
      </c>
      <c r="R103" t="s">
        <v>327</v>
      </c>
      <c r="S103" s="43">
        <v>44039479.713</v>
      </c>
      <c r="U103" s="43">
        <v>1</v>
      </c>
      <c r="IF103">
        <v>7999</v>
      </c>
      <c r="IG103" t="s">
        <v>299</v>
      </c>
      <c r="IH103" t="s">
        <v>292</v>
      </c>
      <c r="IK103">
        <v>-2</v>
      </c>
      <c r="IL103" t="s">
        <v>278</v>
      </c>
      <c r="IM103" t="s">
        <v>279</v>
      </c>
      <c r="IN103" t="s">
        <v>471</v>
      </c>
      <c r="IP103" t="s">
        <v>478</v>
      </c>
    </row>
    <row r="104" spans="1:250" x14ac:dyDescent="0.35">
      <c r="A104">
        <v>8527</v>
      </c>
      <c r="B104">
        <v>-922729984</v>
      </c>
      <c r="C104">
        <v>1837</v>
      </c>
      <c r="D104" t="s">
        <v>272</v>
      </c>
      <c r="E104" t="s">
        <v>273</v>
      </c>
      <c r="F104">
        <v>7057</v>
      </c>
      <c r="G104" t="s">
        <v>290</v>
      </c>
      <c r="H104" t="s">
        <v>291</v>
      </c>
      <c r="I104">
        <v>521</v>
      </c>
      <c r="J104" t="s">
        <v>539</v>
      </c>
      <c r="K104" t="s">
        <v>540</v>
      </c>
      <c r="L104">
        <v>7999</v>
      </c>
      <c r="M104" t="s">
        <v>299</v>
      </c>
      <c r="N104" t="s">
        <v>300</v>
      </c>
      <c r="O104">
        <v>7999</v>
      </c>
      <c r="P104" t="s">
        <v>299</v>
      </c>
      <c r="Q104" t="s">
        <v>300</v>
      </c>
      <c r="R104" t="s">
        <v>327</v>
      </c>
      <c r="S104" s="43">
        <v>43988457.463</v>
      </c>
      <c r="U104" s="43">
        <v>1</v>
      </c>
      <c r="IF104">
        <v>7999</v>
      </c>
      <c r="IG104" t="s">
        <v>299</v>
      </c>
      <c r="IH104" t="s">
        <v>292</v>
      </c>
      <c r="IK104">
        <v>-2</v>
      </c>
      <c r="IL104" t="s">
        <v>278</v>
      </c>
      <c r="IM104" t="s">
        <v>279</v>
      </c>
      <c r="IN104" t="s">
        <v>471</v>
      </c>
      <c r="IP104" t="s">
        <v>478</v>
      </c>
    </row>
    <row r="105" spans="1:250" x14ac:dyDescent="0.35">
      <c r="A105">
        <v>8528</v>
      </c>
      <c r="B105">
        <v>-922729984</v>
      </c>
      <c r="C105">
        <v>1837</v>
      </c>
      <c r="D105" t="s">
        <v>272</v>
      </c>
      <c r="E105" t="s">
        <v>273</v>
      </c>
      <c r="F105">
        <v>7057</v>
      </c>
      <c r="G105" t="s">
        <v>290</v>
      </c>
      <c r="H105" t="s">
        <v>291</v>
      </c>
      <c r="I105">
        <v>519</v>
      </c>
      <c r="J105" t="s">
        <v>541</v>
      </c>
      <c r="K105" t="s">
        <v>542</v>
      </c>
      <c r="L105">
        <v>7999</v>
      </c>
      <c r="M105" t="s">
        <v>299</v>
      </c>
      <c r="N105" t="s">
        <v>300</v>
      </c>
      <c r="O105">
        <v>7999</v>
      </c>
      <c r="P105" t="s">
        <v>299</v>
      </c>
      <c r="Q105" t="s">
        <v>300</v>
      </c>
      <c r="R105" t="s">
        <v>327</v>
      </c>
      <c r="S105" s="43">
        <v>43937435.252999999</v>
      </c>
      <c r="U105" s="43">
        <v>1</v>
      </c>
      <c r="IF105">
        <v>7999</v>
      </c>
      <c r="IG105" t="s">
        <v>299</v>
      </c>
      <c r="IH105" t="s">
        <v>292</v>
      </c>
      <c r="IK105">
        <v>-2</v>
      </c>
      <c r="IL105" t="s">
        <v>278</v>
      </c>
      <c r="IM105" t="s">
        <v>279</v>
      </c>
      <c r="IN105" t="s">
        <v>471</v>
      </c>
      <c r="IP105" t="s">
        <v>478</v>
      </c>
    </row>
    <row r="106" spans="1:250" x14ac:dyDescent="0.35">
      <c r="A106">
        <v>8529</v>
      </c>
      <c r="B106">
        <v>-922729984</v>
      </c>
      <c r="C106">
        <v>1837</v>
      </c>
      <c r="D106" t="s">
        <v>272</v>
      </c>
      <c r="E106" t="s">
        <v>273</v>
      </c>
      <c r="F106">
        <v>7057</v>
      </c>
      <c r="G106" t="s">
        <v>290</v>
      </c>
      <c r="H106" t="s">
        <v>291</v>
      </c>
      <c r="I106">
        <v>515</v>
      </c>
      <c r="J106" t="s">
        <v>543</v>
      </c>
      <c r="K106" t="s">
        <v>544</v>
      </c>
      <c r="L106">
        <v>7999</v>
      </c>
      <c r="M106" t="s">
        <v>299</v>
      </c>
      <c r="N106" t="s">
        <v>300</v>
      </c>
      <c r="O106">
        <v>7999</v>
      </c>
      <c r="P106" t="s">
        <v>299</v>
      </c>
      <c r="Q106" t="s">
        <v>300</v>
      </c>
      <c r="R106" t="s">
        <v>327</v>
      </c>
      <c r="S106" s="43">
        <v>43828101.848700002</v>
      </c>
      <c r="U106" s="43">
        <v>1</v>
      </c>
      <c r="IF106">
        <v>7999</v>
      </c>
      <c r="IG106" t="s">
        <v>299</v>
      </c>
      <c r="IH106" t="s">
        <v>292</v>
      </c>
      <c r="IK106">
        <v>-2</v>
      </c>
      <c r="IL106" t="s">
        <v>278</v>
      </c>
      <c r="IM106" t="s">
        <v>279</v>
      </c>
      <c r="IN106" t="s">
        <v>471</v>
      </c>
      <c r="IP106" t="s">
        <v>478</v>
      </c>
    </row>
    <row r="107" spans="1:250" x14ac:dyDescent="0.35">
      <c r="A107">
        <v>8530</v>
      </c>
      <c r="B107">
        <v>-922729984</v>
      </c>
      <c r="C107">
        <v>1837</v>
      </c>
      <c r="D107" t="s">
        <v>272</v>
      </c>
      <c r="E107" t="s">
        <v>273</v>
      </c>
      <c r="F107">
        <v>19011</v>
      </c>
      <c r="G107" t="s">
        <v>318</v>
      </c>
      <c r="H107" t="s">
        <v>319</v>
      </c>
      <c r="I107">
        <v>515</v>
      </c>
      <c r="J107" t="s">
        <v>543</v>
      </c>
      <c r="K107" t="s">
        <v>544</v>
      </c>
      <c r="L107">
        <v>12391</v>
      </c>
      <c r="M107" t="s">
        <v>303</v>
      </c>
      <c r="N107" t="s">
        <v>304</v>
      </c>
      <c r="O107">
        <v>12391</v>
      </c>
      <c r="P107" t="s">
        <v>303</v>
      </c>
      <c r="Q107" t="s">
        <v>304</v>
      </c>
      <c r="R107" t="s">
        <v>327</v>
      </c>
      <c r="S107" s="43">
        <v>60336722.305600002</v>
      </c>
      <c r="U107" s="43">
        <v>1</v>
      </c>
      <c r="IF107">
        <v>12391</v>
      </c>
      <c r="IG107" t="s">
        <v>303</v>
      </c>
      <c r="IH107" t="s">
        <v>322</v>
      </c>
      <c r="IK107">
        <v>-2</v>
      </c>
      <c r="IL107" t="s">
        <v>278</v>
      </c>
      <c r="IM107" t="s">
        <v>279</v>
      </c>
      <c r="IN107" t="s">
        <v>484</v>
      </c>
      <c r="IP107" t="s">
        <v>511</v>
      </c>
    </row>
    <row r="108" spans="1:250" x14ac:dyDescent="0.35">
      <c r="A108">
        <v>8531</v>
      </c>
      <c r="B108">
        <v>-922729984</v>
      </c>
      <c r="C108">
        <v>1837</v>
      </c>
      <c r="D108" t="s">
        <v>272</v>
      </c>
      <c r="E108" t="s">
        <v>273</v>
      </c>
      <c r="F108">
        <v>19011</v>
      </c>
      <c r="G108" t="s">
        <v>318</v>
      </c>
      <c r="H108" t="s">
        <v>319</v>
      </c>
      <c r="I108">
        <v>513</v>
      </c>
      <c r="J108" t="s">
        <v>545</v>
      </c>
      <c r="K108" t="s">
        <v>546</v>
      </c>
      <c r="L108">
        <v>12391</v>
      </c>
      <c r="M108" t="s">
        <v>303</v>
      </c>
      <c r="N108" t="s">
        <v>304</v>
      </c>
      <c r="O108">
        <v>12391</v>
      </c>
      <c r="P108" t="s">
        <v>303</v>
      </c>
      <c r="Q108" t="s">
        <v>304</v>
      </c>
      <c r="R108" t="s">
        <v>327</v>
      </c>
      <c r="S108" s="43">
        <v>60195608.1756</v>
      </c>
      <c r="U108" s="43">
        <v>1</v>
      </c>
      <c r="IF108">
        <v>12391</v>
      </c>
      <c r="IG108" t="s">
        <v>303</v>
      </c>
      <c r="IH108" t="s">
        <v>322</v>
      </c>
      <c r="IK108">
        <v>-2</v>
      </c>
      <c r="IL108" t="s">
        <v>278</v>
      </c>
      <c r="IM108" t="s">
        <v>279</v>
      </c>
      <c r="IN108" t="s">
        <v>484</v>
      </c>
      <c r="IP108" t="s">
        <v>511</v>
      </c>
    </row>
    <row r="109" spans="1:250" x14ac:dyDescent="0.35">
      <c r="A109">
        <v>8532</v>
      </c>
      <c r="B109">
        <v>-922729984</v>
      </c>
      <c r="C109">
        <v>1837</v>
      </c>
      <c r="D109" t="s">
        <v>272</v>
      </c>
      <c r="E109" t="s">
        <v>273</v>
      </c>
      <c r="F109">
        <v>19011</v>
      </c>
      <c r="G109" t="s">
        <v>318</v>
      </c>
      <c r="H109" t="s">
        <v>319</v>
      </c>
      <c r="I109">
        <v>509</v>
      </c>
      <c r="J109" t="s">
        <v>547</v>
      </c>
      <c r="K109" t="s">
        <v>548</v>
      </c>
      <c r="L109">
        <v>12391</v>
      </c>
      <c r="M109" t="s">
        <v>303</v>
      </c>
      <c r="N109" t="s">
        <v>304</v>
      </c>
      <c r="O109">
        <v>12391</v>
      </c>
      <c r="P109" t="s">
        <v>303</v>
      </c>
      <c r="Q109" t="s">
        <v>304</v>
      </c>
      <c r="R109" t="s">
        <v>327</v>
      </c>
      <c r="S109" s="43">
        <v>60119623.685599998</v>
      </c>
      <c r="U109" s="43">
        <v>1</v>
      </c>
      <c r="IF109">
        <v>12391</v>
      </c>
      <c r="IG109" t="s">
        <v>303</v>
      </c>
      <c r="IH109" t="s">
        <v>322</v>
      </c>
      <c r="IK109">
        <v>-2</v>
      </c>
      <c r="IL109" t="s">
        <v>278</v>
      </c>
      <c r="IM109" t="s">
        <v>279</v>
      </c>
      <c r="IN109" t="s">
        <v>484</v>
      </c>
      <c r="IP109" t="s">
        <v>511</v>
      </c>
    </row>
    <row r="110" spans="1:250" x14ac:dyDescent="0.35">
      <c r="A110">
        <v>8533</v>
      </c>
      <c r="B110">
        <v>-922729984</v>
      </c>
      <c r="C110">
        <v>1837</v>
      </c>
      <c r="D110" t="s">
        <v>272</v>
      </c>
      <c r="E110" t="s">
        <v>273</v>
      </c>
      <c r="F110">
        <v>19011</v>
      </c>
      <c r="G110" t="s">
        <v>318</v>
      </c>
      <c r="H110" t="s">
        <v>319</v>
      </c>
      <c r="I110">
        <v>507</v>
      </c>
      <c r="J110" t="s">
        <v>549</v>
      </c>
      <c r="K110" t="s">
        <v>550</v>
      </c>
      <c r="L110">
        <v>12391</v>
      </c>
      <c r="M110" t="s">
        <v>303</v>
      </c>
      <c r="N110" t="s">
        <v>304</v>
      </c>
      <c r="O110">
        <v>12391</v>
      </c>
      <c r="P110" t="s">
        <v>303</v>
      </c>
      <c r="Q110" t="s">
        <v>304</v>
      </c>
      <c r="R110" t="s">
        <v>327</v>
      </c>
      <c r="S110" s="43">
        <v>59999838.855599999</v>
      </c>
      <c r="U110" s="43">
        <v>1</v>
      </c>
      <c r="IF110">
        <v>12391</v>
      </c>
      <c r="IG110" t="s">
        <v>303</v>
      </c>
      <c r="IH110" t="s">
        <v>322</v>
      </c>
      <c r="IK110">
        <v>-2</v>
      </c>
      <c r="IL110" t="s">
        <v>278</v>
      </c>
      <c r="IM110" t="s">
        <v>279</v>
      </c>
      <c r="IN110" t="s">
        <v>484</v>
      </c>
      <c r="IP110" t="s">
        <v>511</v>
      </c>
    </row>
    <row r="111" spans="1:250" x14ac:dyDescent="0.35">
      <c r="A111">
        <v>8534</v>
      </c>
      <c r="B111">
        <v>-922729984</v>
      </c>
      <c r="C111">
        <v>1837</v>
      </c>
      <c r="D111" t="s">
        <v>272</v>
      </c>
      <c r="E111" t="s">
        <v>273</v>
      </c>
      <c r="F111">
        <v>7057</v>
      </c>
      <c r="G111" t="s">
        <v>290</v>
      </c>
      <c r="H111" t="s">
        <v>291</v>
      </c>
      <c r="I111">
        <v>509</v>
      </c>
      <c r="J111" t="s">
        <v>547</v>
      </c>
      <c r="K111" t="s">
        <v>548</v>
      </c>
      <c r="L111">
        <v>12390</v>
      </c>
      <c r="M111" t="s">
        <v>301</v>
      </c>
      <c r="N111" t="s">
        <v>302</v>
      </c>
      <c r="O111">
        <v>12390</v>
      </c>
      <c r="P111" t="s">
        <v>301</v>
      </c>
      <c r="Q111" t="s">
        <v>302</v>
      </c>
      <c r="R111" t="s">
        <v>327</v>
      </c>
      <c r="S111" s="43">
        <v>11201585.825300001</v>
      </c>
      <c r="U111" s="43">
        <v>1</v>
      </c>
      <c r="IF111">
        <v>12390</v>
      </c>
      <c r="IG111" t="s">
        <v>301</v>
      </c>
      <c r="IH111" t="s">
        <v>292</v>
      </c>
      <c r="IK111">
        <v>-2</v>
      </c>
      <c r="IL111" t="s">
        <v>278</v>
      </c>
      <c r="IM111" t="s">
        <v>279</v>
      </c>
      <c r="IN111" t="s">
        <v>471</v>
      </c>
      <c r="IP111" t="s">
        <v>479</v>
      </c>
    </row>
    <row r="112" spans="1:250" x14ac:dyDescent="0.35">
      <c r="A112">
        <v>8535</v>
      </c>
      <c r="B112">
        <v>-922729984</v>
      </c>
      <c r="C112">
        <v>1837</v>
      </c>
      <c r="D112" t="s">
        <v>272</v>
      </c>
      <c r="E112" t="s">
        <v>273</v>
      </c>
      <c r="F112">
        <v>7057</v>
      </c>
      <c r="G112" t="s">
        <v>290</v>
      </c>
      <c r="H112" t="s">
        <v>291</v>
      </c>
      <c r="I112">
        <v>507</v>
      </c>
      <c r="J112" t="s">
        <v>549</v>
      </c>
      <c r="K112" t="s">
        <v>550</v>
      </c>
      <c r="L112">
        <v>12390</v>
      </c>
      <c r="M112" t="s">
        <v>301</v>
      </c>
      <c r="N112" t="s">
        <v>302</v>
      </c>
      <c r="O112">
        <v>12390</v>
      </c>
      <c r="P112" t="s">
        <v>301</v>
      </c>
      <c r="Q112" t="s">
        <v>302</v>
      </c>
      <c r="R112" t="s">
        <v>327</v>
      </c>
      <c r="S112" s="43">
        <v>11181000.295299999</v>
      </c>
      <c r="U112" s="43">
        <v>1</v>
      </c>
      <c r="IF112">
        <v>12390</v>
      </c>
      <c r="IG112" t="s">
        <v>301</v>
      </c>
      <c r="IH112" t="s">
        <v>292</v>
      </c>
      <c r="IK112">
        <v>-2</v>
      </c>
      <c r="IL112" t="s">
        <v>278</v>
      </c>
      <c r="IM112" t="s">
        <v>279</v>
      </c>
      <c r="IN112" t="s">
        <v>471</v>
      </c>
      <c r="IP112" t="s">
        <v>479</v>
      </c>
    </row>
    <row r="113" spans="1:250" x14ac:dyDescent="0.35">
      <c r="A113">
        <v>8536</v>
      </c>
      <c r="B113">
        <v>-922729984</v>
      </c>
      <c r="C113">
        <v>1837</v>
      </c>
      <c r="D113" t="s">
        <v>272</v>
      </c>
      <c r="E113" t="s">
        <v>273</v>
      </c>
      <c r="F113">
        <v>1848</v>
      </c>
      <c r="G113" t="s">
        <v>285</v>
      </c>
      <c r="H113" t="s">
        <v>273</v>
      </c>
      <c r="I113">
        <v>507</v>
      </c>
      <c r="J113" t="s">
        <v>549</v>
      </c>
      <c r="K113" t="s">
        <v>550</v>
      </c>
      <c r="L113">
        <v>12392</v>
      </c>
      <c r="M113" t="s">
        <v>305</v>
      </c>
      <c r="N113" t="s">
        <v>306</v>
      </c>
      <c r="O113">
        <v>12392</v>
      </c>
      <c r="P113" t="s">
        <v>305</v>
      </c>
      <c r="Q113" t="s">
        <v>306</v>
      </c>
      <c r="R113" t="s">
        <v>327</v>
      </c>
      <c r="S113" s="43">
        <v>5373398.8553999998</v>
      </c>
      <c r="U113" s="43">
        <v>1</v>
      </c>
      <c r="IF113">
        <v>12392</v>
      </c>
      <c r="IG113" t="s">
        <v>305</v>
      </c>
      <c r="IH113" t="s">
        <v>287</v>
      </c>
      <c r="IK113">
        <v>-2</v>
      </c>
      <c r="IL113" t="s">
        <v>278</v>
      </c>
      <c r="IM113" t="s">
        <v>279</v>
      </c>
      <c r="IN113" t="s">
        <v>463</v>
      </c>
      <c r="IP113" t="s">
        <v>480</v>
      </c>
    </row>
    <row r="114" spans="1:250" x14ac:dyDescent="0.35">
      <c r="A114">
        <v>8537</v>
      </c>
      <c r="B114">
        <v>-922729984</v>
      </c>
      <c r="C114">
        <v>1837</v>
      </c>
      <c r="D114" t="s">
        <v>272</v>
      </c>
      <c r="E114" t="s">
        <v>273</v>
      </c>
      <c r="F114">
        <v>19011</v>
      </c>
      <c r="G114" t="s">
        <v>318</v>
      </c>
      <c r="H114" t="s">
        <v>319</v>
      </c>
      <c r="I114">
        <v>528</v>
      </c>
      <c r="J114" t="s">
        <v>531</v>
      </c>
      <c r="K114" t="s">
        <v>532</v>
      </c>
      <c r="L114">
        <v>12391</v>
      </c>
      <c r="M114" t="s">
        <v>303</v>
      </c>
      <c r="N114" t="s">
        <v>304</v>
      </c>
      <c r="O114">
        <v>12391</v>
      </c>
      <c r="P114" t="s">
        <v>303</v>
      </c>
      <c r="Q114" t="s">
        <v>304</v>
      </c>
      <c r="R114" t="s">
        <v>327</v>
      </c>
      <c r="S114" s="43">
        <v>60879220.135600001</v>
      </c>
      <c r="U114" s="43">
        <v>1</v>
      </c>
      <c r="IF114">
        <v>12391</v>
      </c>
      <c r="IG114" t="s">
        <v>303</v>
      </c>
      <c r="IH114" t="s">
        <v>322</v>
      </c>
      <c r="IK114">
        <v>-2</v>
      </c>
      <c r="IL114" t="s">
        <v>278</v>
      </c>
      <c r="IM114" t="s">
        <v>279</v>
      </c>
      <c r="IN114" t="s">
        <v>484</v>
      </c>
      <c r="IP114" t="s">
        <v>511</v>
      </c>
    </row>
    <row r="115" spans="1:250" x14ac:dyDescent="0.35">
      <c r="A115">
        <v>8538</v>
      </c>
      <c r="B115">
        <v>-922729984</v>
      </c>
      <c r="C115">
        <v>1837</v>
      </c>
      <c r="D115" t="s">
        <v>272</v>
      </c>
      <c r="E115" t="s">
        <v>273</v>
      </c>
      <c r="F115">
        <v>19011</v>
      </c>
      <c r="G115" t="s">
        <v>318</v>
      </c>
      <c r="H115" t="s">
        <v>319</v>
      </c>
      <c r="I115">
        <v>527</v>
      </c>
      <c r="J115" t="s">
        <v>535</v>
      </c>
      <c r="K115" t="s">
        <v>536</v>
      </c>
      <c r="L115">
        <v>12391</v>
      </c>
      <c r="M115" t="s">
        <v>303</v>
      </c>
      <c r="N115" t="s">
        <v>304</v>
      </c>
      <c r="O115">
        <v>12391</v>
      </c>
      <c r="P115" t="s">
        <v>303</v>
      </c>
      <c r="Q115" t="s">
        <v>304</v>
      </c>
      <c r="R115" t="s">
        <v>327</v>
      </c>
      <c r="S115" s="43">
        <v>60803235.935599998</v>
      </c>
      <c r="U115" s="43">
        <v>1</v>
      </c>
      <c r="IF115">
        <v>12391</v>
      </c>
      <c r="IG115" t="s">
        <v>303</v>
      </c>
      <c r="IH115" t="s">
        <v>322</v>
      </c>
      <c r="IK115">
        <v>-2</v>
      </c>
      <c r="IL115" t="s">
        <v>278</v>
      </c>
      <c r="IM115" t="s">
        <v>279</v>
      </c>
      <c r="IN115" t="s">
        <v>484</v>
      </c>
      <c r="IP115" t="s">
        <v>511</v>
      </c>
    </row>
    <row r="116" spans="1:250" x14ac:dyDescent="0.35">
      <c r="A116">
        <v>8539</v>
      </c>
      <c r="B116">
        <v>-922729984</v>
      </c>
      <c r="C116">
        <v>1837</v>
      </c>
      <c r="D116" t="s">
        <v>272</v>
      </c>
      <c r="E116" t="s">
        <v>273</v>
      </c>
      <c r="F116">
        <v>19011</v>
      </c>
      <c r="G116" t="s">
        <v>318</v>
      </c>
      <c r="H116" t="s">
        <v>319</v>
      </c>
      <c r="I116">
        <v>523</v>
      </c>
      <c r="J116" t="s">
        <v>537</v>
      </c>
      <c r="K116" t="s">
        <v>538</v>
      </c>
      <c r="L116">
        <v>12391</v>
      </c>
      <c r="M116" t="s">
        <v>303</v>
      </c>
      <c r="N116" t="s">
        <v>304</v>
      </c>
      <c r="O116">
        <v>12391</v>
      </c>
      <c r="P116" t="s">
        <v>303</v>
      </c>
      <c r="Q116" t="s">
        <v>304</v>
      </c>
      <c r="R116" t="s">
        <v>327</v>
      </c>
      <c r="S116" s="43">
        <v>60651515.285599999</v>
      </c>
      <c r="U116" s="43">
        <v>1</v>
      </c>
      <c r="IF116">
        <v>12391</v>
      </c>
      <c r="IG116" t="s">
        <v>303</v>
      </c>
      <c r="IH116" t="s">
        <v>322</v>
      </c>
      <c r="IK116">
        <v>-2</v>
      </c>
      <c r="IL116" t="s">
        <v>278</v>
      </c>
      <c r="IM116" t="s">
        <v>279</v>
      </c>
      <c r="IN116" t="s">
        <v>484</v>
      </c>
      <c r="IP116" t="s">
        <v>511</v>
      </c>
    </row>
    <row r="117" spans="1:250" x14ac:dyDescent="0.35">
      <c r="A117">
        <v>8540</v>
      </c>
      <c r="B117">
        <v>-922729984</v>
      </c>
      <c r="C117">
        <v>1837</v>
      </c>
      <c r="D117" t="s">
        <v>272</v>
      </c>
      <c r="E117" t="s">
        <v>273</v>
      </c>
      <c r="F117">
        <v>19011</v>
      </c>
      <c r="G117" t="s">
        <v>318</v>
      </c>
      <c r="H117" t="s">
        <v>319</v>
      </c>
      <c r="I117">
        <v>521</v>
      </c>
      <c r="J117" t="s">
        <v>539</v>
      </c>
      <c r="K117" t="s">
        <v>540</v>
      </c>
      <c r="L117">
        <v>12391</v>
      </c>
      <c r="M117" t="s">
        <v>303</v>
      </c>
      <c r="N117" t="s">
        <v>304</v>
      </c>
      <c r="O117">
        <v>12391</v>
      </c>
      <c r="P117" t="s">
        <v>303</v>
      </c>
      <c r="Q117" t="s">
        <v>304</v>
      </c>
      <c r="R117" t="s">
        <v>327</v>
      </c>
      <c r="S117" s="43">
        <v>60575530.775600001</v>
      </c>
      <c r="U117" s="43">
        <v>1</v>
      </c>
      <c r="IF117">
        <v>12391</v>
      </c>
      <c r="IG117" t="s">
        <v>303</v>
      </c>
      <c r="IH117" t="s">
        <v>322</v>
      </c>
      <c r="IK117">
        <v>-2</v>
      </c>
      <c r="IL117" t="s">
        <v>278</v>
      </c>
      <c r="IM117" t="s">
        <v>279</v>
      </c>
      <c r="IN117" t="s">
        <v>484</v>
      </c>
      <c r="IP117" t="s">
        <v>511</v>
      </c>
    </row>
    <row r="118" spans="1:250" x14ac:dyDescent="0.35">
      <c r="A118">
        <v>8541</v>
      </c>
      <c r="B118">
        <v>-922729984</v>
      </c>
      <c r="C118">
        <v>1837</v>
      </c>
      <c r="D118" t="s">
        <v>272</v>
      </c>
      <c r="E118" t="s">
        <v>273</v>
      </c>
      <c r="F118">
        <v>19011</v>
      </c>
      <c r="G118" t="s">
        <v>318</v>
      </c>
      <c r="H118" t="s">
        <v>319</v>
      </c>
      <c r="I118">
        <v>519</v>
      </c>
      <c r="J118" t="s">
        <v>541</v>
      </c>
      <c r="K118" t="s">
        <v>542</v>
      </c>
      <c r="L118">
        <v>12391</v>
      </c>
      <c r="M118" t="s">
        <v>303</v>
      </c>
      <c r="N118" t="s">
        <v>304</v>
      </c>
      <c r="O118">
        <v>12391</v>
      </c>
      <c r="P118" t="s">
        <v>303</v>
      </c>
      <c r="Q118" t="s">
        <v>304</v>
      </c>
      <c r="R118" t="s">
        <v>327</v>
      </c>
      <c r="S118" s="43">
        <v>60499546.265600003</v>
      </c>
      <c r="U118" s="43">
        <v>1</v>
      </c>
      <c r="IF118">
        <v>12391</v>
      </c>
      <c r="IG118" t="s">
        <v>303</v>
      </c>
      <c r="IH118" t="s">
        <v>322</v>
      </c>
      <c r="IK118">
        <v>-2</v>
      </c>
      <c r="IL118" t="s">
        <v>278</v>
      </c>
      <c r="IM118" t="s">
        <v>279</v>
      </c>
      <c r="IN118" t="s">
        <v>484</v>
      </c>
      <c r="IP118" t="s">
        <v>511</v>
      </c>
    </row>
    <row r="119" spans="1:250" x14ac:dyDescent="0.35">
      <c r="A119">
        <v>8542</v>
      </c>
      <c r="B119">
        <v>-922729984</v>
      </c>
      <c r="C119">
        <v>1837</v>
      </c>
      <c r="D119" t="s">
        <v>272</v>
      </c>
      <c r="E119" t="s">
        <v>273</v>
      </c>
      <c r="F119">
        <v>1848</v>
      </c>
      <c r="G119" t="s">
        <v>285</v>
      </c>
      <c r="H119" t="s">
        <v>273</v>
      </c>
      <c r="I119">
        <v>523</v>
      </c>
      <c r="J119" t="s">
        <v>537</v>
      </c>
      <c r="K119" t="s">
        <v>538</v>
      </c>
      <c r="L119">
        <v>12392</v>
      </c>
      <c r="M119" t="s">
        <v>305</v>
      </c>
      <c r="N119" t="s">
        <v>306</v>
      </c>
      <c r="O119">
        <v>12392</v>
      </c>
      <c r="P119" t="s">
        <v>305</v>
      </c>
      <c r="Q119" t="s">
        <v>306</v>
      </c>
      <c r="R119" t="s">
        <v>327</v>
      </c>
      <c r="S119" s="43">
        <v>5425788.7153000003</v>
      </c>
      <c r="U119" s="43">
        <v>1</v>
      </c>
      <c r="IF119">
        <v>12392</v>
      </c>
      <c r="IG119" t="s">
        <v>305</v>
      </c>
      <c r="IH119" t="s">
        <v>287</v>
      </c>
      <c r="IK119">
        <v>-2</v>
      </c>
      <c r="IL119" t="s">
        <v>278</v>
      </c>
      <c r="IM119" t="s">
        <v>279</v>
      </c>
      <c r="IN119" t="s">
        <v>463</v>
      </c>
      <c r="IP119" t="s">
        <v>480</v>
      </c>
    </row>
    <row r="120" spans="1:250" x14ac:dyDescent="0.35">
      <c r="A120">
        <v>8543</v>
      </c>
      <c r="B120">
        <v>-922729984</v>
      </c>
      <c r="C120">
        <v>1837</v>
      </c>
      <c r="D120" t="s">
        <v>272</v>
      </c>
      <c r="E120" t="s">
        <v>273</v>
      </c>
      <c r="F120">
        <v>1848</v>
      </c>
      <c r="G120" t="s">
        <v>285</v>
      </c>
      <c r="H120" t="s">
        <v>273</v>
      </c>
      <c r="I120">
        <v>521</v>
      </c>
      <c r="J120" t="s">
        <v>539</v>
      </c>
      <c r="K120" t="s">
        <v>540</v>
      </c>
      <c r="L120">
        <v>12392</v>
      </c>
      <c r="M120" t="s">
        <v>305</v>
      </c>
      <c r="N120" t="s">
        <v>306</v>
      </c>
      <c r="O120">
        <v>12392</v>
      </c>
      <c r="P120" t="s">
        <v>305</v>
      </c>
      <c r="Q120" t="s">
        <v>306</v>
      </c>
      <c r="R120" t="s">
        <v>327</v>
      </c>
      <c r="S120" s="43">
        <v>5419662.3853000002</v>
      </c>
      <c r="U120" s="43">
        <v>1</v>
      </c>
      <c r="IF120">
        <v>12392</v>
      </c>
      <c r="IG120" t="s">
        <v>305</v>
      </c>
      <c r="IH120" t="s">
        <v>287</v>
      </c>
      <c r="IK120">
        <v>-2</v>
      </c>
      <c r="IL120" t="s">
        <v>278</v>
      </c>
      <c r="IM120" t="s">
        <v>279</v>
      </c>
      <c r="IN120" t="s">
        <v>463</v>
      </c>
      <c r="IP120" t="s">
        <v>480</v>
      </c>
    </row>
    <row r="121" spans="1:250" x14ac:dyDescent="0.35">
      <c r="A121">
        <v>8544</v>
      </c>
      <c r="B121">
        <v>-922729984</v>
      </c>
      <c r="C121">
        <v>1837</v>
      </c>
      <c r="D121" t="s">
        <v>272</v>
      </c>
      <c r="E121" t="s">
        <v>273</v>
      </c>
      <c r="F121">
        <v>1848</v>
      </c>
      <c r="G121" t="s">
        <v>285</v>
      </c>
      <c r="H121" t="s">
        <v>273</v>
      </c>
      <c r="I121">
        <v>519</v>
      </c>
      <c r="J121" t="s">
        <v>541</v>
      </c>
      <c r="K121" t="s">
        <v>542</v>
      </c>
      <c r="L121">
        <v>12392</v>
      </c>
      <c r="M121" t="s">
        <v>305</v>
      </c>
      <c r="N121" t="s">
        <v>306</v>
      </c>
      <c r="O121">
        <v>12392</v>
      </c>
      <c r="P121" t="s">
        <v>305</v>
      </c>
      <c r="Q121" t="s">
        <v>306</v>
      </c>
      <c r="R121" t="s">
        <v>327</v>
      </c>
      <c r="S121" s="43">
        <v>5413536.0553000001</v>
      </c>
      <c r="U121" s="43">
        <v>1</v>
      </c>
      <c r="IF121">
        <v>12392</v>
      </c>
      <c r="IG121" t="s">
        <v>305</v>
      </c>
      <c r="IH121" t="s">
        <v>287</v>
      </c>
      <c r="IK121">
        <v>-2</v>
      </c>
      <c r="IL121" t="s">
        <v>278</v>
      </c>
      <c r="IM121" t="s">
        <v>279</v>
      </c>
      <c r="IN121" t="s">
        <v>463</v>
      </c>
      <c r="IP121" t="s">
        <v>480</v>
      </c>
    </row>
    <row r="122" spans="1:250" x14ac:dyDescent="0.35">
      <c r="A122">
        <v>8545</v>
      </c>
      <c r="B122">
        <v>-922729984</v>
      </c>
      <c r="C122">
        <v>1837</v>
      </c>
      <c r="D122" t="s">
        <v>272</v>
      </c>
      <c r="E122" t="s">
        <v>273</v>
      </c>
      <c r="F122">
        <v>1848</v>
      </c>
      <c r="G122" t="s">
        <v>285</v>
      </c>
      <c r="H122" t="s">
        <v>273</v>
      </c>
      <c r="I122">
        <v>515</v>
      </c>
      <c r="J122" t="s">
        <v>543</v>
      </c>
      <c r="K122" t="s">
        <v>544</v>
      </c>
      <c r="L122">
        <v>12392</v>
      </c>
      <c r="M122" t="s">
        <v>305</v>
      </c>
      <c r="N122" t="s">
        <v>306</v>
      </c>
      <c r="O122">
        <v>12392</v>
      </c>
      <c r="P122" t="s">
        <v>305</v>
      </c>
      <c r="Q122" t="s">
        <v>306</v>
      </c>
      <c r="R122" t="s">
        <v>327</v>
      </c>
      <c r="S122" s="43">
        <v>5400445.0354000004</v>
      </c>
      <c r="U122" s="43">
        <v>1</v>
      </c>
      <c r="IF122">
        <v>12392</v>
      </c>
      <c r="IG122" t="s">
        <v>305</v>
      </c>
      <c r="IH122" t="s">
        <v>287</v>
      </c>
      <c r="IK122">
        <v>-2</v>
      </c>
      <c r="IL122" t="s">
        <v>278</v>
      </c>
      <c r="IM122" t="s">
        <v>279</v>
      </c>
      <c r="IN122" t="s">
        <v>463</v>
      </c>
      <c r="IP122" t="s">
        <v>480</v>
      </c>
    </row>
    <row r="123" spans="1:250" x14ac:dyDescent="0.35">
      <c r="A123">
        <v>8546</v>
      </c>
      <c r="B123">
        <v>-922729984</v>
      </c>
      <c r="C123">
        <v>1837</v>
      </c>
      <c r="D123" t="s">
        <v>272</v>
      </c>
      <c r="E123" t="s">
        <v>273</v>
      </c>
      <c r="F123">
        <v>1848</v>
      </c>
      <c r="G123" t="s">
        <v>285</v>
      </c>
      <c r="H123" t="s">
        <v>273</v>
      </c>
      <c r="I123">
        <v>513</v>
      </c>
      <c r="J123" t="s">
        <v>545</v>
      </c>
      <c r="K123" t="s">
        <v>546</v>
      </c>
      <c r="L123">
        <v>12392</v>
      </c>
      <c r="M123" t="s">
        <v>305</v>
      </c>
      <c r="N123" t="s">
        <v>306</v>
      </c>
      <c r="O123">
        <v>12392</v>
      </c>
      <c r="P123" t="s">
        <v>305</v>
      </c>
      <c r="Q123" t="s">
        <v>306</v>
      </c>
      <c r="R123" t="s">
        <v>327</v>
      </c>
      <c r="S123" s="43">
        <v>5389099.4753999999</v>
      </c>
      <c r="U123" s="43">
        <v>1</v>
      </c>
      <c r="IF123">
        <v>12392</v>
      </c>
      <c r="IG123" t="s">
        <v>305</v>
      </c>
      <c r="IH123" t="s">
        <v>287</v>
      </c>
      <c r="IK123">
        <v>-2</v>
      </c>
      <c r="IL123" t="s">
        <v>278</v>
      </c>
      <c r="IM123" t="s">
        <v>279</v>
      </c>
      <c r="IN123" t="s">
        <v>463</v>
      </c>
      <c r="IP123" t="s">
        <v>480</v>
      </c>
    </row>
    <row r="124" spans="1:250" x14ac:dyDescent="0.35">
      <c r="A124">
        <v>8547</v>
      </c>
      <c r="B124">
        <v>-922729984</v>
      </c>
      <c r="C124">
        <v>1837</v>
      </c>
      <c r="D124" t="s">
        <v>272</v>
      </c>
      <c r="E124" t="s">
        <v>273</v>
      </c>
      <c r="F124">
        <v>1848</v>
      </c>
      <c r="G124" t="s">
        <v>285</v>
      </c>
      <c r="H124" t="s">
        <v>273</v>
      </c>
      <c r="I124">
        <v>509</v>
      </c>
      <c r="J124" t="s">
        <v>547</v>
      </c>
      <c r="K124" t="s">
        <v>548</v>
      </c>
      <c r="L124">
        <v>12392</v>
      </c>
      <c r="M124" t="s">
        <v>305</v>
      </c>
      <c r="N124" t="s">
        <v>306</v>
      </c>
      <c r="O124">
        <v>12392</v>
      </c>
      <c r="P124" t="s">
        <v>305</v>
      </c>
      <c r="Q124" t="s">
        <v>306</v>
      </c>
      <c r="R124" t="s">
        <v>327</v>
      </c>
      <c r="S124" s="43">
        <v>5382993.6654000003</v>
      </c>
      <c r="U124" s="43">
        <v>1</v>
      </c>
      <c r="IF124">
        <v>12392</v>
      </c>
      <c r="IG124" t="s">
        <v>305</v>
      </c>
      <c r="IH124" t="s">
        <v>287</v>
      </c>
      <c r="IK124">
        <v>-2</v>
      </c>
      <c r="IL124" t="s">
        <v>278</v>
      </c>
      <c r="IM124" t="s">
        <v>279</v>
      </c>
      <c r="IN124" t="s">
        <v>463</v>
      </c>
      <c r="IP124" t="s">
        <v>480</v>
      </c>
    </row>
    <row r="125" spans="1:250" x14ac:dyDescent="0.35">
      <c r="A125">
        <v>8548</v>
      </c>
      <c r="B125">
        <v>-922729984</v>
      </c>
      <c r="C125">
        <v>1837</v>
      </c>
      <c r="D125" t="s">
        <v>272</v>
      </c>
      <c r="E125" t="s">
        <v>273</v>
      </c>
      <c r="F125">
        <v>1848</v>
      </c>
      <c r="G125" t="s">
        <v>285</v>
      </c>
      <c r="H125" t="s">
        <v>273</v>
      </c>
      <c r="I125">
        <v>515</v>
      </c>
      <c r="J125" t="s">
        <v>543</v>
      </c>
      <c r="K125" t="s">
        <v>544</v>
      </c>
      <c r="L125">
        <v>12394</v>
      </c>
      <c r="M125" t="s">
        <v>307</v>
      </c>
      <c r="N125" t="s">
        <v>308</v>
      </c>
      <c r="O125">
        <v>12394</v>
      </c>
      <c r="P125" t="s">
        <v>307</v>
      </c>
      <c r="Q125" t="s">
        <v>308</v>
      </c>
      <c r="R125" t="s">
        <v>327</v>
      </c>
      <c r="S125" s="43">
        <v>194416.022</v>
      </c>
      <c r="U125" s="43">
        <v>1</v>
      </c>
      <c r="IF125">
        <v>12394</v>
      </c>
      <c r="IG125" t="s">
        <v>307</v>
      </c>
      <c r="IH125" t="s">
        <v>287</v>
      </c>
      <c r="IK125">
        <v>-2</v>
      </c>
      <c r="IL125" t="s">
        <v>278</v>
      </c>
      <c r="IM125" t="s">
        <v>279</v>
      </c>
      <c r="IN125" t="s">
        <v>463</v>
      </c>
      <c r="IP125" t="s">
        <v>481</v>
      </c>
    </row>
    <row r="126" spans="1:250" x14ac:dyDescent="0.35">
      <c r="A126">
        <v>8549</v>
      </c>
      <c r="B126">
        <v>-922729984</v>
      </c>
      <c r="C126">
        <v>1837</v>
      </c>
      <c r="D126" t="s">
        <v>272</v>
      </c>
      <c r="E126" t="s">
        <v>273</v>
      </c>
      <c r="F126">
        <v>1848</v>
      </c>
      <c r="G126" t="s">
        <v>285</v>
      </c>
      <c r="H126" t="s">
        <v>273</v>
      </c>
      <c r="I126">
        <v>513</v>
      </c>
      <c r="J126" t="s">
        <v>545</v>
      </c>
      <c r="K126" t="s">
        <v>546</v>
      </c>
      <c r="L126">
        <v>12394</v>
      </c>
      <c r="M126" t="s">
        <v>307</v>
      </c>
      <c r="N126" t="s">
        <v>308</v>
      </c>
      <c r="O126">
        <v>12394</v>
      </c>
      <c r="P126" t="s">
        <v>307</v>
      </c>
      <c r="Q126" t="s">
        <v>308</v>
      </c>
      <c r="R126" t="s">
        <v>327</v>
      </c>
      <c r="S126" s="43">
        <v>194007.58199999999</v>
      </c>
      <c r="U126" s="43">
        <v>1</v>
      </c>
      <c r="IF126">
        <v>12394</v>
      </c>
      <c r="IG126" t="s">
        <v>307</v>
      </c>
      <c r="IH126" t="s">
        <v>287</v>
      </c>
      <c r="IK126">
        <v>-2</v>
      </c>
      <c r="IL126" t="s">
        <v>278</v>
      </c>
      <c r="IM126" t="s">
        <v>279</v>
      </c>
      <c r="IN126" t="s">
        <v>463</v>
      </c>
      <c r="IP126" t="s">
        <v>481</v>
      </c>
    </row>
    <row r="127" spans="1:250" x14ac:dyDescent="0.35">
      <c r="A127">
        <v>8550</v>
      </c>
      <c r="B127">
        <v>-922729984</v>
      </c>
      <c r="C127">
        <v>1837</v>
      </c>
      <c r="D127" t="s">
        <v>272</v>
      </c>
      <c r="E127" t="s">
        <v>273</v>
      </c>
      <c r="F127">
        <v>1848</v>
      </c>
      <c r="G127" t="s">
        <v>285</v>
      </c>
      <c r="H127" t="s">
        <v>273</v>
      </c>
      <c r="I127">
        <v>509</v>
      </c>
      <c r="J127" t="s">
        <v>547</v>
      </c>
      <c r="K127" t="s">
        <v>548</v>
      </c>
      <c r="L127">
        <v>12394</v>
      </c>
      <c r="M127" t="s">
        <v>307</v>
      </c>
      <c r="N127" t="s">
        <v>308</v>
      </c>
      <c r="O127">
        <v>12394</v>
      </c>
      <c r="P127" t="s">
        <v>307</v>
      </c>
      <c r="Q127" t="s">
        <v>308</v>
      </c>
      <c r="R127" t="s">
        <v>327</v>
      </c>
      <c r="S127" s="43">
        <v>193787.772</v>
      </c>
      <c r="U127" s="43">
        <v>1</v>
      </c>
      <c r="IF127">
        <v>12394</v>
      </c>
      <c r="IG127" t="s">
        <v>307</v>
      </c>
      <c r="IH127" t="s">
        <v>287</v>
      </c>
      <c r="IK127">
        <v>-2</v>
      </c>
      <c r="IL127" t="s">
        <v>278</v>
      </c>
      <c r="IM127" t="s">
        <v>279</v>
      </c>
      <c r="IN127" t="s">
        <v>463</v>
      </c>
      <c r="IP127" t="s">
        <v>481</v>
      </c>
    </row>
    <row r="128" spans="1:250" x14ac:dyDescent="0.35">
      <c r="A128">
        <v>8551</v>
      </c>
      <c r="B128">
        <v>-922729984</v>
      </c>
      <c r="C128">
        <v>1837</v>
      </c>
      <c r="D128" t="s">
        <v>272</v>
      </c>
      <c r="E128" t="s">
        <v>273</v>
      </c>
      <c r="F128">
        <v>1848</v>
      </c>
      <c r="G128" t="s">
        <v>285</v>
      </c>
      <c r="H128" t="s">
        <v>273</v>
      </c>
      <c r="I128">
        <v>507</v>
      </c>
      <c r="J128" t="s">
        <v>549</v>
      </c>
      <c r="K128" t="s">
        <v>550</v>
      </c>
      <c r="L128">
        <v>12394</v>
      </c>
      <c r="M128" t="s">
        <v>307</v>
      </c>
      <c r="N128" t="s">
        <v>308</v>
      </c>
      <c r="O128">
        <v>12394</v>
      </c>
      <c r="P128" t="s">
        <v>307</v>
      </c>
      <c r="Q128" t="s">
        <v>308</v>
      </c>
      <c r="R128" t="s">
        <v>327</v>
      </c>
      <c r="S128" s="43">
        <v>193442.35200000001</v>
      </c>
      <c r="U128" s="43">
        <v>1</v>
      </c>
      <c r="IF128">
        <v>12394</v>
      </c>
      <c r="IG128" t="s">
        <v>307</v>
      </c>
      <c r="IH128" t="s">
        <v>287</v>
      </c>
      <c r="IK128">
        <v>-2</v>
      </c>
      <c r="IL128" t="s">
        <v>278</v>
      </c>
      <c r="IM128" t="s">
        <v>279</v>
      </c>
      <c r="IN128" t="s">
        <v>463</v>
      </c>
      <c r="IP128" t="s">
        <v>481</v>
      </c>
    </row>
    <row r="129" spans="1:250" x14ac:dyDescent="0.35">
      <c r="A129">
        <v>8552</v>
      </c>
      <c r="B129">
        <v>-922729984</v>
      </c>
      <c r="C129">
        <v>1837</v>
      </c>
      <c r="D129" t="s">
        <v>272</v>
      </c>
      <c r="E129" t="s">
        <v>273</v>
      </c>
      <c r="F129">
        <v>1848</v>
      </c>
      <c r="G129" t="s">
        <v>285</v>
      </c>
      <c r="H129" t="s">
        <v>273</v>
      </c>
      <c r="I129">
        <v>528</v>
      </c>
      <c r="J129" t="s">
        <v>531</v>
      </c>
      <c r="K129" t="s">
        <v>532</v>
      </c>
      <c r="L129">
        <v>12392</v>
      </c>
      <c r="M129" t="s">
        <v>305</v>
      </c>
      <c r="N129" t="s">
        <v>306</v>
      </c>
      <c r="O129">
        <v>12392</v>
      </c>
      <c r="P129" t="s">
        <v>305</v>
      </c>
      <c r="Q129" t="s">
        <v>306</v>
      </c>
      <c r="R129" t="s">
        <v>327</v>
      </c>
      <c r="S129" s="43">
        <v>5444130.4846999999</v>
      </c>
      <c r="U129" s="43">
        <v>1</v>
      </c>
      <c r="IF129">
        <v>12392</v>
      </c>
      <c r="IG129" t="s">
        <v>305</v>
      </c>
      <c r="IH129" t="s">
        <v>287</v>
      </c>
      <c r="IK129">
        <v>-2</v>
      </c>
      <c r="IL129" t="s">
        <v>278</v>
      </c>
      <c r="IM129" t="s">
        <v>279</v>
      </c>
      <c r="IN129" t="s">
        <v>463</v>
      </c>
      <c r="IP129" t="s">
        <v>480</v>
      </c>
    </row>
    <row r="130" spans="1:250" x14ac:dyDescent="0.35">
      <c r="A130">
        <v>8553</v>
      </c>
      <c r="B130">
        <v>-922729984</v>
      </c>
      <c r="C130">
        <v>1837</v>
      </c>
      <c r="D130" t="s">
        <v>272</v>
      </c>
      <c r="E130" t="s">
        <v>273</v>
      </c>
      <c r="F130">
        <v>1848</v>
      </c>
      <c r="G130" t="s">
        <v>285</v>
      </c>
      <c r="H130" t="s">
        <v>273</v>
      </c>
      <c r="I130">
        <v>527</v>
      </c>
      <c r="J130" t="s">
        <v>535</v>
      </c>
      <c r="K130" t="s">
        <v>536</v>
      </c>
      <c r="L130">
        <v>12392</v>
      </c>
      <c r="M130" t="s">
        <v>305</v>
      </c>
      <c r="N130" t="s">
        <v>306</v>
      </c>
      <c r="O130">
        <v>12392</v>
      </c>
      <c r="P130" t="s">
        <v>305</v>
      </c>
      <c r="Q130" t="s">
        <v>306</v>
      </c>
      <c r="R130" t="s">
        <v>327</v>
      </c>
      <c r="S130" s="43">
        <v>5438041.3346999995</v>
      </c>
      <c r="U130" s="43">
        <v>1</v>
      </c>
      <c r="IF130">
        <v>12392</v>
      </c>
      <c r="IG130" t="s">
        <v>305</v>
      </c>
      <c r="IH130" t="s">
        <v>287</v>
      </c>
      <c r="IK130">
        <v>-2</v>
      </c>
      <c r="IL130" t="s">
        <v>278</v>
      </c>
      <c r="IM130" t="s">
        <v>279</v>
      </c>
      <c r="IN130" t="s">
        <v>463</v>
      </c>
      <c r="IP130" t="s">
        <v>480</v>
      </c>
    </row>
    <row r="131" spans="1:250" x14ac:dyDescent="0.35">
      <c r="A131">
        <v>8554</v>
      </c>
      <c r="B131">
        <v>-922729984</v>
      </c>
      <c r="C131">
        <v>1837</v>
      </c>
      <c r="D131" t="s">
        <v>272</v>
      </c>
      <c r="E131" t="s">
        <v>273</v>
      </c>
      <c r="F131">
        <v>13794</v>
      </c>
      <c r="G131" t="s">
        <v>274</v>
      </c>
      <c r="H131" t="s">
        <v>275</v>
      </c>
      <c r="I131">
        <v>507</v>
      </c>
      <c r="J131" t="s">
        <v>549</v>
      </c>
      <c r="K131" t="s">
        <v>550</v>
      </c>
      <c r="L131">
        <v>13917</v>
      </c>
      <c r="M131" t="s">
        <v>309</v>
      </c>
      <c r="N131" t="s">
        <v>310</v>
      </c>
      <c r="O131">
        <v>13917</v>
      </c>
      <c r="P131" t="s">
        <v>309</v>
      </c>
      <c r="Q131" t="s">
        <v>310</v>
      </c>
      <c r="R131" t="s">
        <v>327</v>
      </c>
      <c r="S131" s="43">
        <v>49124504.8904</v>
      </c>
      <c r="U131" s="43">
        <v>1</v>
      </c>
      <c r="IF131">
        <v>13917</v>
      </c>
      <c r="IG131" t="s">
        <v>309</v>
      </c>
      <c r="IH131" t="s">
        <v>311</v>
      </c>
      <c r="IK131">
        <v>-2</v>
      </c>
      <c r="IL131" t="s">
        <v>278</v>
      </c>
      <c r="IM131" t="s">
        <v>279</v>
      </c>
      <c r="IN131" t="s">
        <v>468</v>
      </c>
      <c r="IP131" t="s">
        <v>482</v>
      </c>
    </row>
    <row r="132" spans="1:250" x14ac:dyDescent="0.35">
      <c r="A132">
        <v>8555</v>
      </c>
      <c r="B132">
        <v>-922729984</v>
      </c>
      <c r="C132">
        <v>1837</v>
      </c>
      <c r="D132" t="s">
        <v>272</v>
      </c>
      <c r="E132" t="s">
        <v>273</v>
      </c>
      <c r="F132">
        <v>1848</v>
      </c>
      <c r="G132" t="s">
        <v>285</v>
      </c>
      <c r="H132" t="s">
        <v>273</v>
      </c>
      <c r="I132">
        <v>528</v>
      </c>
      <c r="J132" t="s">
        <v>531</v>
      </c>
      <c r="K132" t="s">
        <v>532</v>
      </c>
      <c r="L132">
        <v>12394</v>
      </c>
      <c r="M132" t="s">
        <v>307</v>
      </c>
      <c r="N132" t="s">
        <v>308</v>
      </c>
      <c r="O132">
        <v>12394</v>
      </c>
      <c r="P132" t="s">
        <v>307</v>
      </c>
      <c r="Q132" t="s">
        <v>308</v>
      </c>
      <c r="R132" t="s">
        <v>327</v>
      </c>
      <c r="S132" s="43">
        <v>195988.70199999999</v>
      </c>
      <c r="U132" s="43">
        <v>1</v>
      </c>
      <c r="IF132">
        <v>12394</v>
      </c>
      <c r="IG132" t="s">
        <v>307</v>
      </c>
      <c r="IH132" t="s">
        <v>287</v>
      </c>
      <c r="IK132">
        <v>-2</v>
      </c>
      <c r="IL132" t="s">
        <v>278</v>
      </c>
      <c r="IM132" t="s">
        <v>279</v>
      </c>
      <c r="IN132" t="s">
        <v>463</v>
      </c>
      <c r="IP132" t="s">
        <v>481</v>
      </c>
    </row>
    <row r="133" spans="1:250" x14ac:dyDescent="0.35">
      <c r="A133">
        <v>8556</v>
      </c>
      <c r="B133">
        <v>-922729984</v>
      </c>
      <c r="C133">
        <v>1837</v>
      </c>
      <c r="D133" t="s">
        <v>272</v>
      </c>
      <c r="E133" t="s">
        <v>273</v>
      </c>
      <c r="F133">
        <v>1848</v>
      </c>
      <c r="G133" t="s">
        <v>285</v>
      </c>
      <c r="H133" t="s">
        <v>273</v>
      </c>
      <c r="I133">
        <v>527</v>
      </c>
      <c r="J133" t="s">
        <v>535</v>
      </c>
      <c r="K133" t="s">
        <v>536</v>
      </c>
      <c r="L133">
        <v>12394</v>
      </c>
      <c r="M133" t="s">
        <v>307</v>
      </c>
      <c r="N133" t="s">
        <v>308</v>
      </c>
      <c r="O133">
        <v>12394</v>
      </c>
      <c r="P133" t="s">
        <v>307</v>
      </c>
      <c r="Q133" t="s">
        <v>308</v>
      </c>
      <c r="R133" t="s">
        <v>327</v>
      </c>
      <c r="S133" s="43">
        <v>195769.48199999999</v>
      </c>
      <c r="U133" s="43">
        <v>1</v>
      </c>
      <c r="IF133">
        <v>12394</v>
      </c>
      <c r="IG133" t="s">
        <v>307</v>
      </c>
      <c r="IH133" t="s">
        <v>287</v>
      </c>
      <c r="IK133">
        <v>-2</v>
      </c>
      <c r="IL133" t="s">
        <v>278</v>
      </c>
      <c r="IM133" t="s">
        <v>279</v>
      </c>
      <c r="IN133" t="s">
        <v>463</v>
      </c>
      <c r="IP133" t="s">
        <v>481</v>
      </c>
    </row>
    <row r="134" spans="1:250" x14ac:dyDescent="0.35">
      <c r="A134">
        <v>8557</v>
      </c>
      <c r="B134">
        <v>-922729984</v>
      </c>
      <c r="C134">
        <v>1837</v>
      </c>
      <c r="D134" t="s">
        <v>272</v>
      </c>
      <c r="E134" t="s">
        <v>273</v>
      </c>
      <c r="F134">
        <v>1848</v>
      </c>
      <c r="G134" t="s">
        <v>285</v>
      </c>
      <c r="H134" t="s">
        <v>273</v>
      </c>
      <c r="I134">
        <v>523</v>
      </c>
      <c r="J134" t="s">
        <v>537</v>
      </c>
      <c r="K134" t="s">
        <v>538</v>
      </c>
      <c r="L134">
        <v>12394</v>
      </c>
      <c r="M134" t="s">
        <v>307</v>
      </c>
      <c r="N134" t="s">
        <v>308</v>
      </c>
      <c r="O134">
        <v>12394</v>
      </c>
      <c r="P134" t="s">
        <v>307</v>
      </c>
      <c r="Q134" t="s">
        <v>308</v>
      </c>
      <c r="R134" t="s">
        <v>327</v>
      </c>
      <c r="S134" s="43">
        <v>195328.39199999999</v>
      </c>
      <c r="U134" s="43">
        <v>1</v>
      </c>
      <c r="IF134">
        <v>12394</v>
      </c>
      <c r="IG134" t="s">
        <v>307</v>
      </c>
      <c r="IH134" t="s">
        <v>287</v>
      </c>
      <c r="IK134">
        <v>-2</v>
      </c>
      <c r="IL134" t="s">
        <v>278</v>
      </c>
      <c r="IM134" t="s">
        <v>279</v>
      </c>
      <c r="IN134" t="s">
        <v>463</v>
      </c>
      <c r="IP134" t="s">
        <v>481</v>
      </c>
    </row>
    <row r="135" spans="1:250" x14ac:dyDescent="0.35">
      <c r="A135">
        <v>8558</v>
      </c>
      <c r="B135">
        <v>-922729984</v>
      </c>
      <c r="C135">
        <v>1837</v>
      </c>
      <c r="D135" t="s">
        <v>272</v>
      </c>
      <c r="E135" t="s">
        <v>273</v>
      </c>
      <c r="F135">
        <v>1848</v>
      </c>
      <c r="G135" t="s">
        <v>285</v>
      </c>
      <c r="H135" t="s">
        <v>273</v>
      </c>
      <c r="I135">
        <v>521</v>
      </c>
      <c r="J135" t="s">
        <v>539</v>
      </c>
      <c r="K135" t="s">
        <v>540</v>
      </c>
      <c r="L135">
        <v>12394</v>
      </c>
      <c r="M135" t="s">
        <v>307</v>
      </c>
      <c r="N135" t="s">
        <v>308</v>
      </c>
      <c r="O135">
        <v>12394</v>
      </c>
      <c r="P135" t="s">
        <v>307</v>
      </c>
      <c r="Q135" t="s">
        <v>308</v>
      </c>
      <c r="R135" t="s">
        <v>327</v>
      </c>
      <c r="S135" s="43">
        <v>195107.85200000001</v>
      </c>
      <c r="U135" s="43">
        <v>1</v>
      </c>
      <c r="IF135">
        <v>12394</v>
      </c>
      <c r="IG135" t="s">
        <v>307</v>
      </c>
      <c r="IH135" t="s">
        <v>287</v>
      </c>
      <c r="IK135">
        <v>-2</v>
      </c>
      <c r="IL135" t="s">
        <v>278</v>
      </c>
      <c r="IM135" t="s">
        <v>279</v>
      </c>
      <c r="IN135" t="s">
        <v>463</v>
      </c>
      <c r="IP135" t="s">
        <v>481</v>
      </c>
    </row>
    <row r="136" spans="1:250" x14ac:dyDescent="0.35">
      <c r="A136">
        <v>8559</v>
      </c>
      <c r="B136">
        <v>-922729984</v>
      </c>
      <c r="C136">
        <v>1837</v>
      </c>
      <c r="D136" t="s">
        <v>272</v>
      </c>
      <c r="E136" t="s">
        <v>273</v>
      </c>
      <c r="F136">
        <v>1848</v>
      </c>
      <c r="G136" t="s">
        <v>285</v>
      </c>
      <c r="H136" t="s">
        <v>273</v>
      </c>
      <c r="I136">
        <v>519</v>
      </c>
      <c r="J136" t="s">
        <v>541</v>
      </c>
      <c r="K136" t="s">
        <v>542</v>
      </c>
      <c r="L136">
        <v>12394</v>
      </c>
      <c r="M136" t="s">
        <v>307</v>
      </c>
      <c r="N136" t="s">
        <v>308</v>
      </c>
      <c r="O136">
        <v>12394</v>
      </c>
      <c r="P136" t="s">
        <v>307</v>
      </c>
      <c r="Q136" t="s">
        <v>308</v>
      </c>
      <c r="R136" t="s">
        <v>327</v>
      </c>
      <c r="S136" s="43">
        <v>194887.302</v>
      </c>
      <c r="U136" s="43">
        <v>1</v>
      </c>
      <c r="IF136">
        <v>12394</v>
      </c>
      <c r="IG136" t="s">
        <v>307</v>
      </c>
      <c r="IH136" t="s">
        <v>287</v>
      </c>
      <c r="IK136">
        <v>-2</v>
      </c>
      <c r="IL136" t="s">
        <v>278</v>
      </c>
      <c r="IM136" t="s">
        <v>279</v>
      </c>
      <c r="IN136" t="s">
        <v>463</v>
      </c>
      <c r="IP136" t="s">
        <v>481</v>
      </c>
    </row>
    <row r="137" spans="1:250" x14ac:dyDescent="0.35">
      <c r="A137">
        <v>8560</v>
      </c>
      <c r="B137">
        <v>-922729984</v>
      </c>
      <c r="C137">
        <v>1837</v>
      </c>
      <c r="D137" t="s">
        <v>272</v>
      </c>
      <c r="E137" t="s">
        <v>273</v>
      </c>
      <c r="F137">
        <v>13794</v>
      </c>
      <c r="G137" t="s">
        <v>274</v>
      </c>
      <c r="H137" t="s">
        <v>275</v>
      </c>
      <c r="I137">
        <v>523</v>
      </c>
      <c r="J137" t="s">
        <v>537</v>
      </c>
      <c r="K137" t="s">
        <v>538</v>
      </c>
      <c r="L137">
        <v>13917</v>
      </c>
      <c r="M137" t="s">
        <v>309</v>
      </c>
      <c r="N137" t="s">
        <v>310</v>
      </c>
      <c r="O137">
        <v>13917</v>
      </c>
      <c r="P137" t="s">
        <v>309</v>
      </c>
      <c r="Q137" t="s">
        <v>310</v>
      </c>
      <c r="R137" t="s">
        <v>327</v>
      </c>
      <c r="S137" s="43">
        <v>38780729.180399999</v>
      </c>
      <c r="U137" s="43">
        <v>1</v>
      </c>
      <c r="IF137">
        <v>13917</v>
      </c>
      <c r="IG137" t="s">
        <v>309</v>
      </c>
      <c r="IH137" t="s">
        <v>311</v>
      </c>
      <c r="IK137">
        <v>-2</v>
      </c>
      <c r="IL137" t="s">
        <v>278</v>
      </c>
      <c r="IM137" t="s">
        <v>279</v>
      </c>
      <c r="IN137" t="s">
        <v>468</v>
      </c>
      <c r="IP137" t="s">
        <v>482</v>
      </c>
    </row>
    <row r="138" spans="1:250" x14ac:dyDescent="0.35">
      <c r="A138">
        <v>8561</v>
      </c>
      <c r="B138">
        <v>-922729984</v>
      </c>
      <c r="C138">
        <v>1837</v>
      </c>
      <c r="D138" t="s">
        <v>272</v>
      </c>
      <c r="E138" t="s">
        <v>273</v>
      </c>
      <c r="F138">
        <v>13794</v>
      </c>
      <c r="G138" t="s">
        <v>274</v>
      </c>
      <c r="H138" t="s">
        <v>275</v>
      </c>
      <c r="I138">
        <v>521</v>
      </c>
      <c r="J138" t="s">
        <v>539</v>
      </c>
      <c r="K138" t="s">
        <v>540</v>
      </c>
      <c r="L138">
        <v>13917</v>
      </c>
      <c r="M138" t="s">
        <v>309</v>
      </c>
      <c r="N138" t="s">
        <v>310</v>
      </c>
      <c r="O138">
        <v>13917</v>
      </c>
      <c r="P138" t="s">
        <v>309</v>
      </c>
      <c r="Q138" t="s">
        <v>310</v>
      </c>
      <c r="R138" t="s">
        <v>327</v>
      </c>
      <c r="S138" s="43">
        <v>38733941.000399999</v>
      </c>
      <c r="U138" s="43">
        <v>1</v>
      </c>
      <c r="IF138">
        <v>13917</v>
      </c>
      <c r="IG138" t="s">
        <v>309</v>
      </c>
      <c r="IH138" t="s">
        <v>311</v>
      </c>
      <c r="IK138">
        <v>-2</v>
      </c>
      <c r="IL138" t="s">
        <v>278</v>
      </c>
      <c r="IM138" t="s">
        <v>279</v>
      </c>
      <c r="IN138" t="s">
        <v>468</v>
      </c>
      <c r="IP138" t="s">
        <v>482</v>
      </c>
    </row>
    <row r="139" spans="1:250" x14ac:dyDescent="0.35">
      <c r="A139">
        <v>8562</v>
      </c>
      <c r="B139">
        <v>-922729984</v>
      </c>
      <c r="C139">
        <v>1837</v>
      </c>
      <c r="D139" t="s">
        <v>272</v>
      </c>
      <c r="E139" t="s">
        <v>273</v>
      </c>
      <c r="F139">
        <v>13794</v>
      </c>
      <c r="G139" t="s">
        <v>274</v>
      </c>
      <c r="H139" t="s">
        <v>275</v>
      </c>
      <c r="I139">
        <v>519</v>
      </c>
      <c r="J139" t="s">
        <v>541</v>
      </c>
      <c r="K139" t="s">
        <v>542</v>
      </c>
      <c r="L139">
        <v>13917</v>
      </c>
      <c r="M139" t="s">
        <v>309</v>
      </c>
      <c r="N139" t="s">
        <v>310</v>
      </c>
      <c r="O139">
        <v>13917</v>
      </c>
      <c r="P139" t="s">
        <v>309</v>
      </c>
      <c r="Q139" t="s">
        <v>310</v>
      </c>
      <c r="R139" t="s">
        <v>327</v>
      </c>
      <c r="S139" s="43">
        <v>38687152.810400002</v>
      </c>
      <c r="U139" s="43">
        <v>1</v>
      </c>
      <c r="IF139">
        <v>13917</v>
      </c>
      <c r="IG139" t="s">
        <v>309</v>
      </c>
      <c r="IH139" t="s">
        <v>311</v>
      </c>
      <c r="IK139">
        <v>-2</v>
      </c>
      <c r="IL139" t="s">
        <v>278</v>
      </c>
      <c r="IM139" t="s">
        <v>279</v>
      </c>
      <c r="IN139" t="s">
        <v>468</v>
      </c>
      <c r="IP139" t="s">
        <v>482</v>
      </c>
    </row>
    <row r="140" spans="1:250" x14ac:dyDescent="0.35">
      <c r="A140">
        <v>8563</v>
      </c>
      <c r="B140">
        <v>-922729984</v>
      </c>
      <c r="C140">
        <v>1837</v>
      </c>
      <c r="D140" t="s">
        <v>272</v>
      </c>
      <c r="E140" t="s">
        <v>273</v>
      </c>
      <c r="F140">
        <v>13794</v>
      </c>
      <c r="G140" t="s">
        <v>274</v>
      </c>
      <c r="H140" t="s">
        <v>275</v>
      </c>
      <c r="I140">
        <v>515</v>
      </c>
      <c r="J140" t="s">
        <v>543</v>
      </c>
      <c r="K140" t="s">
        <v>544</v>
      </c>
      <c r="L140">
        <v>13917</v>
      </c>
      <c r="M140" t="s">
        <v>309</v>
      </c>
      <c r="N140" t="s">
        <v>310</v>
      </c>
      <c r="O140">
        <v>13917</v>
      </c>
      <c r="P140" t="s">
        <v>309</v>
      </c>
      <c r="Q140" t="s">
        <v>310</v>
      </c>
      <c r="R140" t="s">
        <v>327</v>
      </c>
      <c r="S140" s="43">
        <v>38586892.3904</v>
      </c>
      <c r="U140" s="43">
        <v>1</v>
      </c>
      <c r="IF140">
        <v>13917</v>
      </c>
      <c r="IG140" t="s">
        <v>309</v>
      </c>
      <c r="IH140" t="s">
        <v>311</v>
      </c>
      <c r="IK140">
        <v>-2</v>
      </c>
      <c r="IL140" t="s">
        <v>278</v>
      </c>
      <c r="IM140" t="s">
        <v>279</v>
      </c>
      <c r="IN140" t="s">
        <v>468</v>
      </c>
      <c r="IP140" t="s">
        <v>482</v>
      </c>
    </row>
    <row r="141" spans="1:250" x14ac:dyDescent="0.35">
      <c r="A141">
        <v>8564</v>
      </c>
      <c r="B141">
        <v>-922729984</v>
      </c>
      <c r="C141">
        <v>1837</v>
      </c>
      <c r="D141" t="s">
        <v>272</v>
      </c>
      <c r="E141" t="s">
        <v>273</v>
      </c>
      <c r="F141">
        <v>13794</v>
      </c>
      <c r="G141" t="s">
        <v>274</v>
      </c>
      <c r="H141" t="s">
        <v>275</v>
      </c>
      <c r="I141">
        <v>513</v>
      </c>
      <c r="J141" t="s">
        <v>545</v>
      </c>
      <c r="K141" t="s">
        <v>546</v>
      </c>
      <c r="L141">
        <v>13917</v>
      </c>
      <c r="M141" t="s">
        <v>309</v>
      </c>
      <c r="N141" t="s">
        <v>310</v>
      </c>
      <c r="O141">
        <v>13917</v>
      </c>
      <c r="P141" t="s">
        <v>309</v>
      </c>
      <c r="Q141" t="s">
        <v>310</v>
      </c>
      <c r="R141" t="s">
        <v>327</v>
      </c>
      <c r="S141" s="43">
        <v>49278492.360399999</v>
      </c>
      <c r="U141" s="43">
        <v>1</v>
      </c>
      <c r="IF141">
        <v>13917</v>
      </c>
      <c r="IG141" t="s">
        <v>309</v>
      </c>
      <c r="IH141" t="s">
        <v>311</v>
      </c>
      <c r="IK141">
        <v>-2</v>
      </c>
      <c r="IL141" t="s">
        <v>278</v>
      </c>
      <c r="IM141" t="s">
        <v>279</v>
      </c>
      <c r="IN141" t="s">
        <v>468</v>
      </c>
      <c r="IP141" t="s">
        <v>482</v>
      </c>
    </row>
    <row r="142" spans="1:250" x14ac:dyDescent="0.35">
      <c r="A142">
        <v>8565</v>
      </c>
      <c r="B142">
        <v>-922729984</v>
      </c>
      <c r="C142">
        <v>1837</v>
      </c>
      <c r="D142" t="s">
        <v>272</v>
      </c>
      <c r="E142" t="s">
        <v>273</v>
      </c>
      <c r="F142">
        <v>13794</v>
      </c>
      <c r="G142" t="s">
        <v>274</v>
      </c>
      <c r="H142" t="s">
        <v>275</v>
      </c>
      <c r="I142">
        <v>509</v>
      </c>
      <c r="J142" t="s">
        <v>547</v>
      </c>
      <c r="K142" t="s">
        <v>548</v>
      </c>
      <c r="L142">
        <v>13917</v>
      </c>
      <c r="M142" t="s">
        <v>309</v>
      </c>
      <c r="N142" t="s">
        <v>310</v>
      </c>
      <c r="O142">
        <v>13917</v>
      </c>
      <c r="P142" t="s">
        <v>309</v>
      </c>
      <c r="Q142" t="s">
        <v>310</v>
      </c>
      <c r="R142" t="s">
        <v>327</v>
      </c>
      <c r="S142" s="43">
        <v>49218608.360399999</v>
      </c>
      <c r="U142" s="43">
        <v>1</v>
      </c>
      <c r="IF142">
        <v>13917</v>
      </c>
      <c r="IG142" t="s">
        <v>309</v>
      </c>
      <c r="IH142" t="s">
        <v>311</v>
      </c>
      <c r="IK142">
        <v>-2</v>
      </c>
      <c r="IL142" t="s">
        <v>278</v>
      </c>
      <c r="IM142" t="s">
        <v>279</v>
      </c>
      <c r="IN142" t="s">
        <v>468</v>
      </c>
      <c r="IP142" t="s">
        <v>482</v>
      </c>
    </row>
    <row r="143" spans="1:250" x14ac:dyDescent="0.35">
      <c r="A143">
        <v>8566</v>
      </c>
      <c r="B143">
        <v>-922729984</v>
      </c>
      <c r="C143">
        <v>1837</v>
      </c>
      <c r="D143" t="s">
        <v>272</v>
      </c>
      <c r="E143" t="s">
        <v>273</v>
      </c>
      <c r="F143">
        <v>13794</v>
      </c>
      <c r="G143" t="s">
        <v>274</v>
      </c>
      <c r="H143" t="s">
        <v>275</v>
      </c>
      <c r="I143">
        <v>515</v>
      </c>
      <c r="J143" t="s">
        <v>543</v>
      </c>
      <c r="K143" t="s">
        <v>544</v>
      </c>
      <c r="L143">
        <v>15189</v>
      </c>
      <c r="M143" t="s">
        <v>312</v>
      </c>
      <c r="N143" t="s">
        <v>313</v>
      </c>
      <c r="O143">
        <v>15189</v>
      </c>
      <c r="P143" t="s">
        <v>312</v>
      </c>
      <c r="Q143" t="s">
        <v>313</v>
      </c>
      <c r="R143" t="s">
        <v>327</v>
      </c>
      <c r="S143" s="43">
        <v>56011732.694300003</v>
      </c>
      <c r="U143" s="43">
        <v>1</v>
      </c>
      <c r="IF143">
        <v>15189</v>
      </c>
      <c r="IG143" t="s">
        <v>312</v>
      </c>
      <c r="IH143" t="s">
        <v>311</v>
      </c>
      <c r="IK143">
        <v>-2</v>
      </c>
      <c r="IL143" t="s">
        <v>278</v>
      </c>
      <c r="IM143" t="s">
        <v>279</v>
      </c>
      <c r="IN143" t="s">
        <v>468</v>
      </c>
      <c r="IP143" t="s">
        <v>483</v>
      </c>
    </row>
    <row r="144" spans="1:250" x14ac:dyDescent="0.35">
      <c r="A144">
        <v>8567</v>
      </c>
      <c r="B144">
        <v>-922729984</v>
      </c>
      <c r="C144">
        <v>1837</v>
      </c>
      <c r="D144" t="s">
        <v>272</v>
      </c>
      <c r="E144" t="s">
        <v>273</v>
      </c>
      <c r="F144">
        <v>13794</v>
      </c>
      <c r="G144" t="s">
        <v>274</v>
      </c>
      <c r="H144" t="s">
        <v>275</v>
      </c>
      <c r="I144">
        <v>513</v>
      </c>
      <c r="J144" t="s">
        <v>545</v>
      </c>
      <c r="K144" t="s">
        <v>546</v>
      </c>
      <c r="L144">
        <v>15189</v>
      </c>
      <c r="M144" t="s">
        <v>312</v>
      </c>
      <c r="N144" t="s">
        <v>313</v>
      </c>
      <c r="O144">
        <v>15189</v>
      </c>
      <c r="P144" t="s">
        <v>312</v>
      </c>
      <c r="Q144" t="s">
        <v>313</v>
      </c>
      <c r="R144" t="s">
        <v>327</v>
      </c>
      <c r="S144" s="43">
        <v>55885602.004299998</v>
      </c>
      <c r="U144" s="43">
        <v>1</v>
      </c>
      <c r="IF144">
        <v>15189</v>
      </c>
      <c r="IG144" t="s">
        <v>312</v>
      </c>
      <c r="IH144" t="s">
        <v>311</v>
      </c>
      <c r="IK144">
        <v>-2</v>
      </c>
      <c r="IL144" t="s">
        <v>278</v>
      </c>
      <c r="IM144" t="s">
        <v>279</v>
      </c>
      <c r="IN144" t="s">
        <v>468</v>
      </c>
      <c r="IP144" t="s">
        <v>483</v>
      </c>
    </row>
    <row r="145" spans="1:250" x14ac:dyDescent="0.35">
      <c r="A145">
        <v>8568</v>
      </c>
      <c r="B145">
        <v>-922729984</v>
      </c>
      <c r="C145">
        <v>1837</v>
      </c>
      <c r="D145" t="s">
        <v>272</v>
      </c>
      <c r="E145" t="s">
        <v>273</v>
      </c>
      <c r="F145">
        <v>13794</v>
      </c>
      <c r="G145" t="s">
        <v>274</v>
      </c>
      <c r="H145" t="s">
        <v>275</v>
      </c>
      <c r="I145">
        <v>509</v>
      </c>
      <c r="J145" t="s">
        <v>547</v>
      </c>
      <c r="K145" t="s">
        <v>548</v>
      </c>
      <c r="L145">
        <v>15189</v>
      </c>
      <c r="M145" t="s">
        <v>312</v>
      </c>
      <c r="N145" t="s">
        <v>313</v>
      </c>
      <c r="O145">
        <v>15189</v>
      </c>
      <c r="P145" t="s">
        <v>312</v>
      </c>
      <c r="Q145" t="s">
        <v>313</v>
      </c>
      <c r="R145" t="s">
        <v>327</v>
      </c>
      <c r="S145" s="43">
        <v>55817688.834299996</v>
      </c>
      <c r="U145" s="43">
        <v>1</v>
      </c>
      <c r="IF145">
        <v>15189</v>
      </c>
      <c r="IG145" t="s">
        <v>312</v>
      </c>
      <c r="IH145" t="s">
        <v>311</v>
      </c>
      <c r="IK145">
        <v>-2</v>
      </c>
      <c r="IL145" t="s">
        <v>278</v>
      </c>
      <c r="IM145" t="s">
        <v>279</v>
      </c>
      <c r="IN145" t="s">
        <v>468</v>
      </c>
      <c r="IP145" t="s">
        <v>483</v>
      </c>
    </row>
    <row r="146" spans="1:250" x14ac:dyDescent="0.35">
      <c r="A146">
        <v>8569</v>
      </c>
      <c r="B146">
        <v>-922729984</v>
      </c>
      <c r="C146">
        <v>1837</v>
      </c>
      <c r="D146" t="s">
        <v>272</v>
      </c>
      <c r="E146" t="s">
        <v>273</v>
      </c>
      <c r="F146">
        <v>13794</v>
      </c>
      <c r="G146" t="s">
        <v>274</v>
      </c>
      <c r="H146" t="s">
        <v>275</v>
      </c>
      <c r="I146">
        <v>507</v>
      </c>
      <c r="J146" t="s">
        <v>549</v>
      </c>
      <c r="K146" t="s">
        <v>550</v>
      </c>
      <c r="L146">
        <v>15189</v>
      </c>
      <c r="M146" t="s">
        <v>312</v>
      </c>
      <c r="N146" t="s">
        <v>313</v>
      </c>
      <c r="O146">
        <v>15189</v>
      </c>
      <c r="P146" t="s">
        <v>312</v>
      </c>
      <c r="Q146" t="s">
        <v>313</v>
      </c>
      <c r="R146" t="s">
        <v>327</v>
      </c>
      <c r="S146" s="43">
        <v>55710968.274300002</v>
      </c>
      <c r="U146" s="43">
        <v>1</v>
      </c>
      <c r="IF146">
        <v>15189</v>
      </c>
      <c r="IG146" t="s">
        <v>312</v>
      </c>
      <c r="IH146" t="s">
        <v>311</v>
      </c>
      <c r="IK146">
        <v>-2</v>
      </c>
      <c r="IL146" t="s">
        <v>278</v>
      </c>
      <c r="IM146" t="s">
        <v>279</v>
      </c>
      <c r="IN146" t="s">
        <v>468</v>
      </c>
      <c r="IP146" t="s">
        <v>483</v>
      </c>
    </row>
    <row r="147" spans="1:250" x14ac:dyDescent="0.35">
      <c r="A147">
        <v>8570</v>
      </c>
      <c r="B147">
        <v>-922729984</v>
      </c>
      <c r="C147">
        <v>1837</v>
      </c>
      <c r="D147" t="s">
        <v>272</v>
      </c>
      <c r="E147" t="s">
        <v>273</v>
      </c>
      <c r="F147">
        <v>13794</v>
      </c>
      <c r="G147" t="s">
        <v>274</v>
      </c>
      <c r="H147" t="s">
        <v>275</v>
      </c>
      <c r="I147">
        <v>528</v>
      </c>
      <c r="J147" t="s">
        <v>531</v>
      </c>
      <c r="K147" t="s">
        <v>532</v>
      </c>
      <c r="L147">
        <v>13917</v>
      </c>
      <c r="M147" t="s">
        <v>309</v>
      </c>
      <c r="N147" t="s">
        <v>310</v>
      </c>
      <c r="O147">
        <v>13917</v>
      </c>
      <c r="P147" t="s">
        <v>309</v>
      </c>
      <c r="Q147" t="s">
        <v>310</v>
      </c>
      <c r="R147" t="s">
        <v>327</v>
      </c>
      <c r="S147" s="43">
        <v>38919662.180399999</v>
      </c>
      <c r="U147" s="43">
        <v>1</v>
      </c>
      <c r="IF147">
        <v>13917</v>
      </c>
      <c r="IG147" t="s">
        <v>309</v>
      </c>
      <c r="IH147" t="s">
        <v>311</v>
      </c>
      <c r="IK147">
        <v>-2</v>
      </c>
      <c r="IL147" t="s">
        <v>278</v>
      </c>
      <c r="IM147" t="s">
        <v>279</v>
      </c>
      <c r="IN147" t="s">
        <v>468</v>
      </c>
      <c r="IP147" t="s">
        <v>482</v>
      </c>
    </row>
    <row r="148" spans="1:250" x14ac:dyDescent="0.35">
      <c r="A148">
        <v>8571</v>
      </c>
      <c r="B148">
        <v>-922729984</v>
      </c>
      <c r="C148">
        <v>1837</v>
      </c>
      <c r="D148" t="s">
        <v>272</v>
      </c>
      <c r="E148" t="s">
        <v>273</v>
      </c>
      <c r="F148">
        <v>13794</v>
      </c>
      <c r="G148" t="s">
        <v>274</v>
      </c>
      <c r="H148" t="s">
        <v>275</v>
      </c>
      <c r="I148">
        <v>527</v>
      </c>
      <c r="J148" t="s">
        <v>535</v>
      </c>
      <c r="K148" t="s">
        <v>536</v>
      </c>
      <c r="L148">
        <v>13917</v>
      </c>
      <c r="M148" t="s">
        <v>309</v>
      </c>
      <c r="N148" t="s">
        <v>310</v>
      </c>
      <c r="O148">
        <v>13917</v>
      </c>
      <c r="P148" t="s">
        <v>309</v>
      </c>
      <c r="Q148" t="s">
        <v>310</v>
      </c>
      <c r="R148" t="s">
        <v>327</v>
      </c>
      <c r="S148" s="43">
        <v>38872875.720399998</v>
      </c>
      <c r="U148" s="43">
        <v>1</v>
      </c>
      <c r="IF148">
        <v>13917</v>
      </c>
      <c r="IG148" t="s">
        <v>309</v>
      </c>
      <c r="IH148" t="s">
        <v>311</v>
      </c>
      <c r="IK148">
        <v>-2</v>
      </c>
      <c r="IL148" t="s">
        <v>278</v>
      </c>
      <c r="IM148" t="s">
        <v>279</v>
      </c>
      <c r="IN148" t="s">
        <v>468</v>
      </c>
      <c r="IP148" t="s">
        <v>482</v>
      </c>
    </row>
    <row r="149" spans="1:250" x14ac:dyDescent="0.35">
      <c r="A149">
        <v>8572</v>
      </c>
      <c r="B149">
        <v>-922729984</v>
      </c>
      <c r="C149">
        <v>1837</v>
      </c>
      <c r="D149" t="s">
        <v>272</v>
      </c>
      <c r="E149" t="s">
        <v>273</v>
      </c>
      <c r="F149">
        <v>19011</v>
      </c>
      <c r="G149" t="s">
        <v>318</v>
      </c>
      <c r="H149" t="s">
        <v>319</v>
      </c>
      <c r="I149">
        <v>507</v>
      </c>
      <c r="J149" t="s">
        <v>549</v>
      </c>
      <c r="K149" t="s">
        <v>550</v>
      </c>
      <c r="L149">
        <v>15189</v>
      </c>
      <c r="M149" t="s">
        <v>312</v>
      </c>
      <c r="N149" t="s">
        <v>313</v>
      </c>
      <c r="O149">
        <v>15189</v>
      </c>
      <c r="P149" t="s">
        <v>312</v>
      </c>
      <c r="Q149" t="s">
        <v>313</v>
      </c>
      <c r="R149" t="s">
        <v>327</v>
      </c>
      <c r="S149" s="43">
        <v>53897205.134400003</v>
      </c>
      <c r="U149" s="43">
        <v>1</v>
      </c>
      <c r="IF149">
        <v>15189</v>
      </c>
      <c r="IG149" t="s">
        <v>312</v>
      </c>
      <c r="IH149" t="s">
        <v>322</v>
      </c>
      <c r="IK149">
        <v>-2</v>
      </c>
      <c r="IL149" t="s">
        <v>278</v>
      </c>
      <c r="IM149" t="s">
        <v>279</v>
      </c>
      <c r="IN149" t="s">
        <v>484</v>
      </c>
      <c r="IP149" t="s">
        <v>485</v>
      </c>
    </row>
    <row r="150" spans="1:250" x14ac:dyDescent="0.35">
      <c r="A150">
        <v>8573</v>
      </c>
      <c r="B150">
        <v>-922729984</v>
      </c>
      <c r="C150">
        <v>1837</v>
      </c>
      <c r="D150" t="s">
        <v>272</v>
      </c>
      <c r="E150" t="s">
        <v>273</v>
      </c>
      <c r="F150">
        <v>13794</v>
      </c>
      <c r="G150" t="s">
        <v>274</v>
      </c>
      <c r="H150" t="s">
        <v>275</v>
      </c>
      <c r="I150">
        <v>528</v>
      </c>
      <c r="J150" t="s">
        <v>531</v>
      </c>
      <c r="K150" t="s">
        <v>532</v>
      </c>
      <c r="L150">
        <v>15189</v>
      </c>
      <c r="M150" t="s">
        <v>312</v>
      </c>
      <c r="N150" t="s">
        <v>313</v>
      </c>
      <c r="O150">
        <v>15189</v>
      </c>
      <c r="P150" t="s">
        <v>312</v>
      </c>
      <c r="Q150" t="s">
        <v>313</v>
      </c>
      <c r="R150" t="s">
        <v>327</v>
      </c>
      <c r="S150" s="43">
        <v>56494772.784299999</v>
      </c>
      <c r="U150" s="43">
        <v>1</v>
      </c>
      <c r="IF150">
        <v>15189</v>
      </c>
      <c r="IG150" t="s">
        <v>312</v>
      </c>
      <c r="IH150" t="s">
        <v>311</v>
      </c>
      <c r="IK150">
        <v>-2</v>
      </c>
      <c r="IL150" t="s">
        <v>278</v>
      </c>
      <c r="IM150" t="s">
        <v>279</v>
      </c>
      <c r="IN150" t="s">
        <v>468</v>
      </c>
      <c r="IP150" t="s">
        <v>483</v>
      </c>
    </row>
    <row r="151" spans="1:250" x14ac:dyDescent="0.35">
      <c r="A151">
        <v>8574</v>
      </c>
      <c r="B151">
        <v>-922729984</v>
      </c>
      <c r="C151">
        <v>1837</v>
      </c>
      <c r="D151" t="s">
        <v>272</v>
      </c>
      <c r="E151" t="s">
        <v>273</v>
      </c>
      <c r="F151">
        <v>13794</v>
      </c>
      <c r="G151" t="s">
        <v>274</v>
      </c>
      <c r="H151" t="s">
        <v>275</v>
      </c>
      <c r="I151">
        <v>527</v>
      </c>
      <c r="J151" t="s">
        <v>535</v>
      </c>
      <c r="K151" t="s">
        <v>536</v>
      </c>
      <c r="L151">
        <v>15189</v>
      </c>
      <c r="M151" t="s">
        <v>312</v>
      </c>
      <c r="N151" t="s">
        <v>313</v>
      </c>
      <c r="O151">
        <v>15189</v>
      </c>
      <c r="P151" t="s">
        <v>312</v>
      </c>
      <c r="Q151" t="s">
        <v>313</v>
      </c>
      <c r="R151" t="s">
        <v>327</v>
      </c>
      <c r="S151" s="43">
        <v>56426858.724299997</v>
      </c>
      <c r="U151" s="43">
        <v>1</v>
      </c>
      <c r="IF151">
        <v>15189</v>
      </c>
      <c r="IG151" t="s">
        <v>312</v>
      </c>
      <c r="IH151" t="s">
        <v>311</v>
      </c>
      <c r="IK151">
        <v>-2</v>
      </c>
      <c r="IL151" t="s">
        <v>278</v>
      </c>
      <c r="IM151" t="s">
        <v>279</v>
      </c>
      <c r="IN151" t="s">
        <v>468</v>
      </c>
      <c r="IP151" t="s">
        <v>483</v>
      </c>
    </row>
    <row r="152" spans="1:250" x14ac:dyDescent="0.35">
      <c r="A152">
        <v>8575</v>
      </c>
      <c r="B152">
        <v>-922729984</v>
      </c>
      <c r="C152">
        <v>1837</v>
      </c>
      <c r="D152" t="s">
        <v>272</v>
      </c>
      <c r="E152" t="s">
        <v>273</v>
      </c>
      <c r="F152">
        <v>13794</v>
      </c>
      <c r="G152" t="s">
        <v>274</v>
      </c>
      <c r="H152" t="s">
        <v>275</v>
      </c>
      <c r="I152">
        <v>523</v>
      </c>
      <c r="J152" t="s">
        <v>537</v>
      </c>
      <c r="K152" t="s">
        <v>538</v>
      </c>
      <c r="L152">
        <v>15189</v>
      </c>
      <c r="M152" t="s">
        <v>312</v>
      </c>
      <c r="N152" t="s">
        <v>313</v>
      </c>
      <c r="O152">
        <v>15189</v>
      </c>
      <c r="P152" t="s">
        <v>312</v>
      </c>
      <c r="Q152" t="s">
        <v>313</v>
      </c>
      <c r="R152" t="s">
        <v>327</v>
      </c>
      <c r="S152" s="43">
        <v>56293101.274300002</v>
      </c>
      <c r="U152" s="43">
        <v>1</v>
      </c>
      <c r="IF152">
        <v>15189</v>
      </c>
      <c r="IG152" t="s">
        <v>312</v>
      </c>
      <c r="IH152" t="s">
        <v>311</v>
      </c>
      <c r="IK152">
        <v>-2</v>
      </c>
      <c r="IL152" t="s">
        <v>278</v>
      </c>
      <c r="IM152" t="s">
        <v>279</v>
      </c>
      <c r="IN152" t="s">
        <v>468</v>
      </c>
      <c r="IP152" t="s">
        <v>483</v>
      </c>
    </row>
    <row r="153" spans="1:250" x14ac:dyDescent="0.35">
      <c r="A153">
        <v>8576</v>
      </c>
      <c r="B153">
        <v>-922729984</v>
      </c>
      <c r="C153">
        <v>1837</v>
      </c>
      <c r="D153" t="s">
        <v>272</v>
      </c>
      <c r="E153" t="s">
        <v>273</v>
      </c>
      <c r="F153">
        <v>13794</v>
      </c>
      <c r="G153" t="s">
        <v>274</v>
      </c>
      <c r="H153" t="s">
        <v>275</v>
      </c>
      <c r="I153">
        <v>521</v>
      </c>
      <c r="J153" t="s">
        <v>539</v>
      </c>
      <c r="K153" t="s">
        <v>540</v>
      </c>
      <c r="L153">
        <v>15189</v>
      </c>
      <c r="M153" t="s">
        <v>312</v>
      </c>
      <c r="N153" t="s">
        <v>313</v>
      </c>
      <c r="O153">
        <v>15189</v>
      </c>
      <c r="P153" t="s">
        <v>312</v>
      </c>
      <c r="Q153" t="s">
        <v>313</v>
      </c>
      <c r="R153" t="s">
        <v>327</v>
      </c>
      <c r="S153" s="43">
        <v>56225184.724299997</v>
      </c>
      <c r="U153" s="43">
        <v>1</v>
      </c>
      <c r="IF153">
        <v>15189</v>
      </c>
      <c r="IG153" t="s">
        <v>312</v>
      </c>
      <c r="IH153" t="s">
        <v>311</v>
      </c>
      <c r="IK153">
        <v>-2</v>
      </c>
      <c r="IL153" t="s">
        <v>278</v>
      </c>
      <c r="IM153" t="s">
        <v>279</v>
      </c>
      <c r="IN153" t="s">
        <v>468</v>
      </c>
      <c r="IP153" t="s">
        <v>483</v>
      </c>
    </row>
    <row r="154" spans="1:250" x14ac:dyDescent="0.35">
      <c r="A154">
        <v>8577</v>
      </c>
      <c r="B154">
        <v>-922729984</v>
      </c>
      <c r="C154">
        <v>1837</v>
      </c>
      <c r="D154" t="s">
        <v>272</v>
      </c>
      <c r="E154" t="s">
        <v>273</v>
      </c>
      <c r="F154">
        <v>13794</v>
      </c>
      <c r="G154" t="s">
        <v>274</v>
      </c>
      <c r="H154" t="s">
        <v>275</v>
      </c>
      <c r="I154">
        <v>519</v>
      </c>
      <c r="J154" t="s">
        <v>541</v>
      </c>
      <c r="K154" t="s">
        <v>542</v>
      </c>
      <c r="L154">
        <v>15189</v>
      </c>
      <c r="M154" t="s">
        <v>312</v>
      </c>
      <c r="N154" t="s">
        <v>313</v>
      </c>
      <c r="O154">
        <v>15189</v>
      </c>
      <c r="P154" t="s">
        <v>312</v>
      </c>
      <c r="Q154" t="s">
        <v>313</v>
      </c>
      <c r="R154" t="s">
        <v>327</v>
      </c>
      <c r="S154" s="43">
        <v>56157268.154299997</v>
      </c>
      <c r="U154" s="43">
        <v>1</v>
      </c>
      <c r="IF154">
        <v>15189</v>
      </c>
      <c r="IG154" t="s">
        <v>312</v>
      </c>
      <c r="IH154" t="s">
        <v>311</v>
      </c>
      <c r="IK154">
        <v>-2</v>
      </c>
      <c r="IL154" t="s">
        <v>278</v>
      </c>
      <c r="IM154" t="s">
        <v>279</v>
      </c>
      <c r="IN154" t="s">
        <v>468</v>
      </c>
      <c r="IP154" t="s">
        <v>483</v>
      </c>
    </row>
    <row r="155" spans="1:250" x14ac:dyDescent="0.35">
      <c r="A155">
        <v>8578</v>
      </c>
      <c r="B155">
        <v>-922729984</v>
      </c>
      <c r="C155">
        <v>1837</v>
      </c>
      <c r="D155" t="s">
        <v>272</v>
      </c>
      <c r="E155" t="s">
        <v>273</v>
      </c>
      <c r="F155">
        <v>19011</v>
      </c>
      <c r="G155" t="s">
        <v>318</v>
      </c>
      <c r="H155" t="s">
        <v>319</v>
      </c>
      <c r="I155">
        <v>523</v>
      </c>
      <c r="J155" t="s">
        <v>537</v>
      </c>
      <c r="K155" t="s">
        <v>538</v>
      </c>
      <c r="L155">
        <v>15189</v>
      </c>
      <c r="M155" t="s">
        <v>312</v>
      </c>
      <c r="N155" t="s">
        <v>313</v>
      </c>
      <c r="O155">
        <v>15189</v>
      </c>
      <c r="P155" t="s">
        <v>312</v>
      </c>
      <c r="Q155" t="s">
        <v>313</v>
      </c>
      <c r="R155" t="s">
        <v>327</v>
      </c>
      <c r="S155" s="43">
        <v>54482599.124399997</v>
      </c>
      <c r="U155" s="43">
        <v>1</v>
      </c>
      <c r="IF155">
        <v>15189</v>
      </c>
      <c r="IG155" t="s">
        <v>312</v>
      </c>
      <c r="IH155" t="s">
        <v>322</v>
      </c>
      <c r="IK155">
        <v>-2</v>
      </c>
      <c r="IL155" t="s">
        <v>278</v>
      </c>
      <c r="IM155" t="s">
        <v>279</v>
      </c>
      <c r="IN155" t="s">
        <v>484</v>
      </c>
      <c r="IP155" t="s">
        <v>485</v>
      </c>
    </row>
    <row r="156" spans="1:250" x14ac:dyDescent="0.35">
      <c r="A156">
        <v>8579</v>
      </c>
      <c r="B156">
        <v>-922729984</v>
      </c>
      <c r="C156">
        <v>1837</v>
      </c>
      <c r="D156" t="s">
        <v>272</v>
      </c>
      <c r="E156" t="s">
        <v>273</v>
      </c>
      <c r="F156">
        <v>19011</v>
      </c>
      <c r="G156" t="s">
        <v>318</v>
      </c>
      <c r="H156" t="s">
        <v>319</v>
      </c>
      <c r="I156">
        <v>521</v>
      </c>
      <c r="J156" t="s">
        <v>539</v>
      </c>
      <c r="K156" t="s">
        <v>540</v>
      </c>
      <c r="L156">
        <v>15189</v>
      </c>
      <c r="M156" t="s">
        <v>312</v>
      </c>
      <c r="N156" t="s">
        <v>313</v>
      </c>
      <c r="O156">
        <v>15189</v>
      </c>
      <c r="P156" t="s">
        <v>312</v>
      </c>
      <c r="Q156" t="s">
        <v>313</v>
      </c>
      <c r="R156" t="s">
        <v>327</v>
      </c>
      <c r="S156" s="43">
        <v>54414343.034400001</v>
      </c>
      <c r="U156" s="43">
        <v>1</v>
      </c>
      <c r="IF156">
        <v>15189</v>
      </c>
      <c r="IG156" t="s">
        <v>312</v>
      </c>
      <c r="IH156" t="s">
        <v>322</v>
      </c>
      <c r="IK156">
        <v>-2</v>
      </c>
      <c r="IL156" t="s">
        <v>278</v>
      </c>
      <c r="IM156" t="s">
        <v>279</v>
      </c>
      <c r="IN156" t="s">
        <v>484</v>
      </c>
      <c r="IP156" t="s">
        <v>485</v>
      </c>
    </row>
    <row r="157" spans="1:250" x14ac:dyDescent="0.35">
      <c r="A157">
        <v>8580</v>
      </c>
      <c r="B157">
        <v>-922729984</v>
      </c>
      <c r="C157">
        <v>1837</v>
      </c>
      <c r="D157" t="s">
        <v>272</v>
      </c>
      <c r="E157" t="s">
        <v>273</v>
      </c>
      <c r="F157">
        <v>19011</v>
      </c>
      <c r="G157" t="s">
        <v>318</v>
      </c>
      <c r="H157" t="s">
        <v>319</v>
      </c>
      <c r="I157">
        <v>519</v>
      </c>
      <c r="J157" t="s">
        <v>541</v>
      </c>
      <c r="K157" t="s">
        <v>542</v>
      </c>
      <c r="L157">
        <v>15189</v>
      </c>
      <c r="M157" t="s">
        <v>312</v>
      </c>
      <c r="N157" t="s">
        <v>313</v>
      </c>
      <c r="O157">
        <v>15189</v>
      </c>
      <c r="P157" t="s">
        <v>312</v>
      </c>
      <c r="Q157" t="s">
        <v>313</v>
      </c>
      <c r="R157" t="s">
        <v>327</v>
      </c>
      <c r="S157" s="43">
        <v>54346086.964400001</v>
      </c>
      <c r="U157" s="43">
        <v>1</v>
      </c>
      <c r="IF157">
        <v>15189</v>
      </c>
      <c r="IG157" t="s">
        <v>312</v>
      </c>
      <c r="IH157" t="s">
        <v>322</v>
      </c>
      <c r="IK157">
        <v>-2</v>
      </c>
      <c r="IL157" t="s">
        <v>278</v>
      </c>
      <c r="IM157" t="s">
        <v>279</v>
      </c>
      <c r="IN157" t="s">
        <v>484</v>
      </c>
      <c r="IP157" t="s">
        <v>485</v>
      </c>
    </row>
    <row r="158" spans="1:250" x14ac:dyDescent="0.35">
      <c r="A158">
        <v>8581</v>
      </c>
      <c r="B158">
        <v>-922729984</v>
      </c>
      <c r="C158">
        <v>1837</v>
      </c>
      <c r="D158" t="s">
        <v>272</v>
      </c>
      <c r="E158" t="s">
        <v>273</v>
      </c>
      <c r="F158">
        <v>19011</v>
      </c>
      <c r="G158" t="s">
        <v>318</v>
      </c>
      <c r="H158" t="s">
        <v>319</v>
      </c>
      <c r="I158">
        <v>515</v>
      </c>
      <c r="J158" t="s">
        <v>543</v>
      </c>
      <c r="K158" t="s">
        <v>544</v>
      </c>
      <c r="L158">
        <v>15189</v>
      </c>
      <c r="M158" t="s">
        <v>312</v>
      </c>
      <c r="N158" t="s">
        <v>313</v>
      </c>
      <c r="O158">
        <v>15189</v>
      </c>
      <c r="P158" t="s">
        <v>312</v>
      </c>
      <c r="Q158" t="s">
        <v>313</v>
      </c>
      <c r="R158" t="s">
        <v>327</v>
      </c>
      <c r="S158" s="43">
        <v>54199823.954400003</v>
      </c>
      <c r="U158" s="43">
        <v>1</v>
      </c>
      <c r="IF158">
        <v>15189</v>
      </c>
      <c r="IG158" t="s">
        <v>312</v>
      </c>
      <c r="IH158" t="s">
        <v>322</v>
      </c>
      <c r="IK158">
        <v>-2</v>
      </c>
      <c r="IL158" t="s">
        <v>278</v>
      </c>
      <c r="IM158" t="s">
        <v>279</v>
      </c>
      <c r="IN158" t="s">
        <v>484</v>
      </c>
      <c r="IP158" t="s">
        <v>485</v>
      </c>
    </row>
    <row r="159" spans="1:250" x14ac:dyDescent="0.35">
      <c r="A159">
        <v>8582</v>
      </c>
      <c r="B159">
        <v>-922729984</v>
      </c>
      <c r="C159">
        <v>1837</v>
      </c>
      <c r="D159" t="s">
        <v>272</v>
      </c>
      <c r="E159" t="s">
        <v>273</v>
      </c>
      <c r="F159">
        <v>19011</v>
      </c>
      <c r="G159" t="s">
        <v>318</v>
      </c>
      <c r="H159" t="s">
        <v>319</v>
      </c>
      <c r="I159">
        <v>513</v>
      </c>
      <c r="J159" t="s">
        <v>545</v>
      </c>
      <c r="K159" t="s">
        <v>546</v>
      </c>
      <c r="L159">
        <v>15189</v>
      </c>
      <c r="M159" t="s">
        <v>312</v>
      </c>
      <c r="N159" t="s">
        <v>313</v>
      </c>
      <c r="O159">
        <v>15189</v>
      </c>
      <c r="P159" t="s">
        <v>312</v>
      </c>
      <c r="Q159" t="s">
        <v>313</v>
      </c>
      <c r="R159" t="s">
        <v>327</v>
      </c>
      <c r="S159" s="43">
        <v>54073062.644400001</v>
      </c>
      <c r="U159" s="43">
        <v>1</v>
      </c>
      <c r="IF159">
        <v>15189</v>
      </c>
      <c r="IG159" t="s">
        <v>312</v>
      </c>
      <c r="IH159" t="s">
        <v>322</v>
      </c>
      <c r="IK159">
        <v>-2</v>
      </c>
      <c r="IL159" t="s">
        <v>278</v>
      </c>
      <c r="IM159" t="s">
        <v>279</v>
      </c>
      <c r="IN159" t="s">
        <v>484</v>
      </c>
      <c r="IP159" t="s">
        <v>485</v>
      </c>
    </row>
    <row r="160" spans="1:250" x14ac:dyDescent="0.35">
      <c r="A160">
        <v>8583</v>
      </c>
      <c r="B160">
        <v>-922729984</v>
      </c>
      <c r="C160">
        <v>1837</v>
      </c>
      <c r="D160" t="s">
        <v>272</v>
      </c>
      <c r="E160" t="s">
        <v>273</v>
      </c>
      <c r="F160">
        <v>19011</v>
      </c>
      <c r="G160" t="s">
        <v>318</v>
      </c>
      <c r="H160" t="s">
        <v>319</v>
      </c>
      <c r="I160">
        <v>509</v>
      </c>
      <c r="J160" t="s">
        <v>547</v>
      </c>
      <c r="K160" t="s">
        <v>548</v>
      </c>
      <c r="L160">
        <v>15189</v>
      </c>
      <c r="M160" t="s">
        <v>312</v>
      </c>
      <c r="N160" t="s">
        <v>313</v>
      </c>
      <c r="O160">
        <v>15189</v>
      </c>
      <c r="P160" t="s">
        <v>312</v>
      </c>
      <c r="Q160" t="s">
        <v>313</v>
      </c>
      <c r="R160" t="s">
        <v>327</v>
      </c>
      <c r="S160" s="43">
        <v>54004806.554399997</v>
      </c>
      <c r="U160" s="43">
        <v>1</v>
      </c>
      <c r="IF160">
        <v>15189</v>
      </c>
      <c r="IG160" t="s">
        <v>312</v>
      </c>
      <c r="IH160" t="s">
        <v>322</v>
      </c>
      <c r="IK160">
        <v>-2</v>
      </c>
      <c r="IL160" t="s">
        <v>278</v>
      </c>
      <c r="IM160" t="s">
        <v>279</v>
      </c>
      <c r="IN160" t="s">
        <v>484</v>
      </c>
      <c r="IP160" t="s">
        <v>485</v>
      </c>
    </row>
    <row r="161" spans="1:250" x14ac:dyDescent="0.35">
      <c r="A161">
        <v>8584</v>
      </c>
      <c r="B161">
        <v>-922729984</v>
      </c>
      <c r="C161">
        <v>1837</v>
      </c>
      <c r="D161" t="s">
        <v>272</v>
      </c>
      <c r="E161" t="s">
        <v>273</v>
      </c>
      <c r="F161">
        <v>13794</v>
      </c>
      <c r="G161" t="s">
        <v>274</v>
      </c>
      <c r="H161" t="s">
        <v>275</v>
      </c>
      <c r="I161">
        <v>515</v>
      </c>
      <c r="J161" t="s">
        <v>543</v>
      </c>
      <c r="K161" t="s">
        <v>544</v>
      </c>
      <c r="L161">
        <v>17005</v>
      </c>
      <c r="M161" t="s">
        <v>314</v>
      </c>
      <c r="N161" t="s">
        <v>315</v>
      </c>
      <c r="O161">
        <v>17005</v>
      </c>
      <c r="P161" t="s">
        <v>314</v>
      </c>
      <c r="Q161" t="s">
        <v>315</v>
      </c>
      <c r="R161" t="s">
        <v>327</v>
      </c>
      <c r="S161" s="43">
        <v>8065698.4346000003</v>
      </c>
      <c r="U161" s="43">
        <v>1</v>
      </c>
      <c r="IF161">
        <v>17005</v>
      </c>
      <c r="IG161" t="s">
        <v>314</v>
      </c>
      <c r="IH161" t="s">
        <v>311</v>
      </c>
      <c r="IK161">
        <v>-2</v>
      </c>
      <c r="IL161" t="s">
        <v>278</v>
      </c>
      <c r="IM161" t="s">
        <v>279</v>
      </c>
      <c r="IN161" t="s">
        <v>468</v>
      </c>
      <c r="IP161" t="s">
        <v>486</v>
      </c>
    </row>
    <row r="162" spans="1:250" x14ac:dyDescent="0.35">
      <c r="A162">
        <v>8585</v>
      </c>
      <c r="B162">
        <v>-922729984</v>
      </c>
      <c r="C162">
        <v>1837</v>
      </c>
      <c r="D162" t="s">
        <v>272</v>
      </c>
      <c r="E162" t="s">
        <v>273</v>
      </c>
      <c r="F162">
        <v>13794</v>
      </c>
      <c r="G162" t="s">
        <v>274</v>
      </c>
      <c r="H162" t="s">
        <v>275</v>
      </c>
      <c r="I162">
        <v>513</v>
      </c>
      <c r="J162" t="s">
        <v>545</v>
      </c>
      <c r="K162" t="s">
        <v>546</v>
      </c>
      <c r="L162">
        <v>17005</v>
      </c>
      <c r="M162" t="s">
        <v>314</v>
      </c>
      <c r="N162" t="s">
        <v>315</v>
      </c>
      <c r="O162">
        <v>17005</v>
      </c>
      <c r="P162" t="s">
        <v>314</v>
      </c>
      <c r="Q162" t="s">
        <v>315</v>
      </c>
      <c r="R162" t="s">
        <v>327</v>
      </c>
      <c r="S162" s="43">
        <v>7777535.5845999997</v>
      </c>
      <c r="U162" s="43">
        <v>1</v>
      </c>
      <c r="IF162">
        <v>17005</v>
      </c>
      <c r="IG162" t="s">
        <v>314</v>
      </c>
      <c r="IH162" t="s">
        <v>311</v>
      </c>
      <c r="IK162">
        <v>-2</v>
      </c>
      <c r="IL162" t="s">
        <v>278</v>
      </c>
      <c r="IM162" t="s">
        <v>279</v>
      </c>
      <c r="IN162" t="s">
        <v>468</v>
      </c>
      <c r="IP162" t="s">
        <v>486</v>
      </c>
    </row>
    <row r="163" spans="1:250" x14ac:dyDescent="0.35">
      <c r="A163">
        <v>8586</v>
      </c>
      <c r="B163">
        <v>-922729984</v>
      </c>
      <c r="C163">
        <v>1837</v>
      </c>
      <c r="D163" t="s">
        <v>272</v>
      </c>
      <c r="E163" t="s">
        <v>273</v>
      </c>
      <c r="F163">
        <v>13794</v>
      </c>
      <c r="G163" t="s">
        <v>274</v>
      </c>
      <c r="H163" t="s">
        <v>275</v>
      </c>
      <c r="I163">
        <v>509</v>
      </c>
      <c r="J163" t="s">
        <v>547</v>
      </c>
      <c r="K163" t="s">
        <v>548</v>
      </c>
      <c r="L163">
        <v>17005</v>
      </c>
      <c r="M163" t="s">
        <v>314</v>
      </c>
      <c r="N163" t="s">
        <v>315</v>
      </c>
      <c r="O163">
        <v>17005</v>
      </c>
      <c r="P163" t="s">
        <v>314</v>
      </c>
      <c r="Q163" t="s">
        <v>315</v>
      </c>
      <c r="R163" t="s">
        <v>327</v>
      </c>
      <c r="S163" s="43">
        <v>7768084.2045999998</v>
      </c>
      <c r="U163" s="43">
        <v>1</v>
      </c>
      <c r="IF163">
        <v>17005</v>
      </c>
      <c r="IG163" t="s">
        <v>314</v>
      </c>
      <c r="IH163" t="s">
        <v>311</v>
      </c>
      <c r="IK163">
        <v>-2</v>
      </c>
      <c r="IL163" t="s">
        <v>278</v>
      </c>
      <c r="IM163" t="s">
        <v>279</v>
      </c>
      <c r="IN163" t="s">
        <v>468</v>
      </c>
      <c r="IP163" t="s">
        <v>486</v>
      </c>
    </row>
    <row r="164" spans="1:250" x14ac:dyDescent="0.35">
      <c r="A164">
        <v>8587</v>
      </c>
      <c r="B164">
        <v>-922729984</v>
      </c>
      <c r="C164">
        <v>1837</v>
      </c>
      <c r="D164" t="s">
        <v>272</v>
      </c>
      <c r="E164" t="s">
        <v>273</v>
      </c>
      <c r="F164">
        <v>13794</v>
      </c>
      <c r="G164" t="s">
        <v>274</v>
      </c>
      <c r="H164" t="s">
        <v>275</v>
      </c>
      <c r="I164">
        <v>507</v>
      </c>
      <c r="J164" t="s">
        <v>549</v>
      </c>
      <c r="K164" t="s">
        <v>550</v>
      </c>
      <c r="L164">
        <v>17005</v>
      </c>
      <c r="M164" t="s">
        <v>314</v>
      </c>
      <c r="N164" t="s">
        <v>315</v>
      </c>
      <c r="O164">
        <v>17005</v>
      </c>
      <c r="P164" t="s">
        <v>314</v>
      </c>
      <c r="Q164" t="s">
        <v>315</v>
      </c>
      <c r="R164" t="s">
        <v>327</v>
      </c>
      <c r="S164" s="43">
        <v>7753232.0445999997</v>
      </c>
      <c r="U164" s="43">
        <v>1</v>
      </c>
      <c r="IF164">
        <v>17005</v>
      </c>
      <c r="IG164" t="s">
        <v>314</v>
      </c>
      <c r="IH164" t="s">
        <v>311</v>
      </c>
      <c r="IK164">
        <v>-2</v>
      </c>
      <c r="IL164" t="s">
        <v>278</v>
      </c>
      <c r="IM164" t="s">
        <v>279</v>
      </c>
      <c r="IN164" t="s">
        <v>468</v>
      </c>
      <c r="IP164" t="s">
        <v>486</v>
      </c>
    </row>
    <row r="165" spans="1:250" x14ac:dyDescent="0.35">
      <c r="A165">
        <v>8588</v>
      </c>
      <c r="B165">
        <v>-922729984</v>
      </c>
      <c r="C165">
        <v>1837</v>
      </c>
      <c r="D165" t="s">
        <v>272</v>
      </c>
      <c r="E165" t="s">
        <v>273</v>
      </c>
      <c r="F165">
        <v>19011</v>
      </c>
      <c r="G165" t="s">
        <v>318</v>
      </c>
      <c r="H165" t="s">
        <v>319</v>
      </c>
      <c r="I165">
        <v>528</v>
      </c>
      <c r="J165" t="s">
        <v>531</v>
      </c>
      <c r="K165" t="s">
        <v>532</v>
      </c>
      <c r="L165">
        <v>15189</v>
      </c>
      <c r="M165" t="s">
        <v>312</v>
      </c>
      <c r="N165" t="s">
        <v>313</v>
      </c>
      <c r="O165">
        <v>15189</v>
      </c>
      <c r="P165" t="s">
        <v>312</v>
      </c>
      <c r="Q165" t="s">
        <v>313</v>
      </c>
      <c r="R165" t="s">
        <v>327</v>
      </c>
      <c r="S165" s="43">
        <v>54687143.9344</v>
      </c>
      <c r="U165" s="43">
        <v>1</v>
      </c>
      <c r="IF165">
        <v>15189</v>
      </c>
      <c r="IG165" t="s">
        <v>312</v>
      </c>
      <c r="IH165" t="s">
        <v>322</v>
      </c>
      <c r="IK165">
        <v>-2</v>
      </c>
      <c r="IL165" t="s">
        <v>278</v>
      </c>
      <c r="IM165" t="s">
        <v>279</v>
      </c>
      <c r="IN165" t="s">
        <v>484</v>
      </c>
      <c r="IP165" t="s">
        <v>485</v>
      </c>
    </row>
    <row r="166" spans="1:250" x14ac:dyDescent="0.35">
      <c r="A166">
        <v>8589</v>
      </c>
      <c r="B166">
        <v>-922729984</v>
      </c>
      <c r="C166">
        <v>1837</v>
      </c>
      <c r="D166" t="s">
        <v>272</v>
      </c>
      <c r="E166" t="s">
        <v>273</v>
      </c>
      <c r="F166">
        <v>19011</v>
      </c>
      <c r="G166" t="s">
        <v>318</v>
      </c>
      <c r="H166" t="s">
        <v>319</v>
      </c>
      <c r="I166">
        <v>527</v>
      </c>
      <c r="J166" t="s">
        <v>535</v>
      </c>
      <c r="K166" t="s">
        <v>536</v>
      </c>
      <c r="L166">
        <v>15189</v>
      </c>
      <c r="M166" t="s">
        <v>312</v>
      </c>
      <c r="N166" t="s">
        <v>313</v>
      </c>
      <c r="O166">
        <v>15189</v>
      </c>
      <c r="P166" t="s">
        <v>312</v>
      </c>
      <c r="Q166" t="s">
        <v>313</v>
      </c>
      <c r="R166" t="s">
        <v>327</v>
      </c>
      <c r="S166" s="43">
        <v>54618888.144400001</v>
      </c>
      <c r="U166" s="43">
        <v>1</v>
      </c>
      <c r="IF166">
        <v>15189</v>
      </c>
      <c r="IG166" t="s">
        <v>312</v>
      </c>
      <c r="IH166" t="s">
        <v>322</v>
      </c>
      <c r="IK166">
        <v>-2</v>
      </c>
      <c r="IL166" t="s">
        <v>278</v>
      </c>
      <c r="IM166" t="s">
        <v>279</v>
      </c>
      <c r="IN166" t="s">
        <v>484</v>
      </c>
      <c r="IP166" t="s">
        <v>485</v>
      </c>
    </row>
    <row r="167" spans="1:250" x14ac:dyDescent="0.35">
      <c r="A167">
        <v>8590</v>
      </c>
      <c r="B167">
        <v>-922729984</v>
      </c>
      <c r="C167">
        <v>1837</v>
      </c>
      <c r="D167" t="s">
        <v>272</v>
      </c>
      <c r="E167" t="s">
        <v>273</v>
      </c>
      <c r="F167">
        <v>13794</v>
      </c>
      <c r="G167" t="s">
        <v>274</v>
      </c>
      <c r="H167" t="s">
        <v>275</v>
      </c>
      <c r="I167">
        <v>507</v>
      </c>
      <c r="J167" t="s">
        <v>549</v>
      </c>
      <c r="K167" t="s">
        <v>550</v>
      </c>
      <c r="L167">
        <v>17006</v>
      </c>
      <c r="M167" t="s">
        <v>316</v>
      </c>
      <c r="N167" t="s">
        <v>317</v>
      </c>
      <c r="O167">
        <v>17006</v>
      </c>
      <c r="P167" t="s">
        <v>316</v>
      </c>
      <c r="Q167" t="s">
        <v>317</v>
      </c>
      <c r="R167" t="s">
        <v>327</v>
      </c>
      <c r="S167" s="43">
        <v>11382924.7203</v>
      </c>
      <c r="U167" s="43">
        <v>1</v>
      </c>
      <c r="IF167">
        <v>17006</v>
      </c>
      <c r="IG167" t="s">
        <v>316</v>
      </c>
      <c r="IH167" t="s">
        <v>311</v>
      </c>
      <c r="IK167">
        <v>-2</v>
      </c>
      <c r="IL167" t="s">
        <v>278</v>
      </c>
      <c r="IM167" t="s">
        <v>279</v>
      </c>
      <c r="IN167" t="s">
        <v>468</v>
      </c>
      <c r="IP167" t="s">
        <v>487</v>
      </c>
    </row>
    <row r="168" spans="1:250" x14ac:dyDescent="0.35">
      <c r="A168">
        <v>8591</v>
      </c>
      <c r="B168">
        <v>-922729984</v>
      </c>
      <c r="C168">
        <v>1837</v>
      </c>
      <c r="D168" t="s">
        <v>272</v>
      </c>
      <c r="E168" t="s">
        <v>273</v>
      </c>
      <c r="F168">
        <v>13794</v>
      </c>
      <c r="G168" t="s">
        <v>274</v>
      </c>
      <c r="H168" t="s">
        <v>275</v>
      </c>
      <c r="I168">
        <v>528</v>
      </c>
      <c r="J168" t="s">
        <v>531</v>
      </c>
      <c r="K168" t="s">
        <v>532</v>
      </c>
      <c r="L168">
        <v>17005</v>
      </c>
      <c r="M168" t="s">
        <v>314</v>
      </c>
      <c r="N168" t="s">
        <v>315</v>
      </c>
      <c r="O168">
        <v>17005</v>
      </c>
      <c r="P168" t="s">
        <v>314</v>
      </c>
      <c r="Q168" t="s">
        <v>315</v>
      </c>
      <c r="R168" t="s">
        <v>327</v>
      </c>
      <c r="S168" s="43">
        <v>8135256.2145999996</v>
      </c>
      <c r="U168" s="43">
        <v>1</v>
      </c>
      <c r="IF168">
        <v>17005</v>
      </c>
      <c r="IG168" t="s">
        <v>314</v>
      </c>
      <c r="IH168" t="s">
        <v>311</v>
      </c>
      <c r="IK168">
        <v>-2</v>
      </c>
      <c r="IL168" t="s">
        <v>278</v>
      </c>
      <c r="IM168" t="s">
        <v>279</v>
      </c>
      <c r="IN168" t="s">
        <v>468</v>
      </c>
      <c r="IP168" t="s">
        <v>486</v>
      </c>
    </row>
    <row r="169" spans="1:250" x14ac:dyDescent="0.35">
      <c r="A169">
        <v>8592</v>
      </c>
      <c r="B169">
        <v>-922729984</v>
      </c>
      <c r="C169">
        <v>1837</v>
      </c>
      <c r="D169" t="s">
        <v>272</v>
      </c>
      <c r="E169" t="s">
        <v>273</v>
      </c>
      <c r="F169">
        <v>13794</v>
      </c>
      <c r="G169" t="s">
        <v>274</v>
      </c>
      <c r="H169" t="s">
        <v>275</v>
      </c>
      <c r="I169">
        <v>527</v>
      </c>
      <c r="J169" t="s">
        <v>535</v>
      </c>
      <c r="K169" t="s">
        <v>536</v>
      </c>
      <c r="L169">
        <v>17005</v>
      </c>
      <c r="M169" t="s">
        <v>314</v>
      </c>
      <c r="N169" t="s">
        <v>315</v>
      </c>
      <c r="O169">
        <v>17005</v>
      </c>
      <c r="P169" t="s">
        <v>314</v>
      </c>
      <c r="Q169" t="s">
        <v>315</v>
      </c>
      <c r="R169" t="s">
        <v>327</v>
      </c>
      <c r="S169" s="43">
        <v>8125476.5946000004</v>
      </c>
      <c r="U169" s="43">
        <v>1</v>
      </c>
      <c r="IF169">
        <v>17005</v>
      </c>
      <c r="IG169" t="s">
        <v>314</v>
      </c>
      <c r="IH169" t="s">
        <v>311</v>
      </c>
      <c r="IK169">
        <v>-2</v>
      </c>
      <c r="IL169" t="s">
        <v>278</v>
      </c>
      <c r="IM169" t="s">
        <v>279</v>
      </c>
      <c r="IN169" t="s">
        <v>468</v>
      </c>
      <c r="IP169" t="s">
        <v>486</v>
      </c>
    </row>
    <row r="170" spans="1:250" x14ac:dyDescent="0.35">
      <c r="A170">
        <v>8593</v>
      </c>
      <c r="B170">
        <v>-922729984</v>
      </c>
      <c r="C170">
        <v>1837</v>
      </c>
      <c r="D170" t="s">
        <v>272</v>
      </c>
      <c r="E170" t="s">
        <v>273</v>
      </c>
      <c r="F170">
        <v>13794</v>
      </c>
      <c r="G170" t="s">
        <v>274</v>
      </c>
      <c r="H170" t="s">
        <v>275</v>
      </c>
      <c r="I170">
        <v>523</v>
      </c>
      <c r="J170" t="s">
        <v>537</v>
      </c>
      <c r="K170" t="s">
        <v>538</v>
      </c>
      <c r="L170">
        <v>17005</v>
      </c>
      <c r="M170" t="s">
        <v>314</v>
      </c>
      <c r="N170" t="s">
        <v>315</v>
      </c>
      <c r="O170">
        <v>17005</v>
      </c>
      <c r="P170" t="s">
        <v>314</v>
      </c>
      <c r="Q170" t="s">
        <v>315</v>
      </c>
      <c r="R170" t="s">
        <v>327</v>
      </c>
      <c r="S170" s="43">
        <v>8106215.4945999999</v>
      </c>
      <c r="U170" s="43">
        <v>1</v>
      </c>
      <c r="IF170">
        <v>17005</v>
      </c>
      <c r="IG170" t="s">
        <v>314</v>
      </c>
      <c r="IH170" t="s">
        <v>311</v>
      </c>
      <c r="IK170">
        <v>-2</v>
      </c>
      <c r="IL170" t="s">
        <v>278</v>
      </c>
      <c r="IM170" t="s">
        <v>279</v>
      </c>
      <c r="IN170" t="s">
        <v>468</v>
      </c>
      <c r="IP170" t="s">
        <v>486</v>
      </c>
    </row>
    <row r="171" spans="1:250" x14ac:dyDescent="0.35">
      <c r="A171">
        <v>8594</v>
      </c>
      <c r="B171">
        <v>-922729984</v>
      </c>
      <c r="C171">
        <v>1837</v>
      </c>
      <c r="D171" t="s">
        <v>272</v>
      </c>
      <c r="E171" t="s">
        <v>273</v>
      </c>
      <c r="F171">
        <v>13794</v>
      </c>
      <c r="G171" t="s">
        <v>274</v>
      </c>
      <c r="H171" t="s">
        <v>275</v>
      </c>
      <c r="I171">
        <v>521</v>
      </c>
      <c r="J171" t="s">
        <v>539</v>
      </c>
      <c r="K171" t="s">
        <v>540</v>
      </c>
      <c r="L171">
        <v>17005</v>
      </c>
      <c r="M171" t="s">
        <v>314</v>
      </c>
      <c r="N171" t="s">
        <v>315</v>
      </c>
      <c r="O171">
        <v>17005</v>
      </c>
      <c r="P171" t="s">
        <v>314</v>
      </c>
      <c r="Q171" t="s">
        <v>315</v>
      </c>
      <c r="R171" t="s">
        <v>327</v>
      </c>
      <c r="S171" s="43">
        <v>8096435.5146000003</v>
      </c>
      <c r="U171" s="43">
        <v>1</v>
      </c>
      <c r="IF171">
        <v>17005</v>
      </c>
      <c r="IG171" t="s">
        <v>314</v>
      </c>
      <c r="IH171" t="s">
        <v>311</v>
      </c>
      <c r="IK171">
        <v>-2</v>
      </c>
      <c r="IL171" t="s">
        <v>278</v>
      </c>
      <c r="IM171" t="s">
        <v>279</v>
      </c>
      <c r="IN171" t="s">
        <v>468</v>
      </c>
      <c r="IP171" t="s">
        <v>486</v>
      </c>
    </row>
    <row r="172" spans="1:250" x14ac:dyDescent="0.35">
      <c r="A172">
        <v>8595</v>
      </c>
      <c r="B172">
        <v>-922729984</v>
      </c>
      <c r="C172">
        <v>1837</v>
      </c>
      <c r="D172" t="s">
        <v>272</v>
      </c>
      <c r="E172" t="s">
        <v>273</v>
      </c>
      <c r="F172">
        <v>13794</v>
      </c>
      <c r="G172" t="s">
        <v>274</v>
      </c>
      <c r="H172" t="s">
        <v>275</v>
      </c>
      <c r="I172">
        <v>519</v>
      </c>
      <c r="J172" t="s">
        <v>541</v>
      </c>
      <c r="K172" t="s">
        <v>542</v>
      </c>
      <c r="L172">
        <v>17005</v>
      </c>
      <c r="M172" t="s">
        <v>314</v>
      </c>
      <c r="N172" t="s">
        <v>315</v>
      </c>
      <c r="O172">
        <v>17005</v>
      </c>
      <c r="P172" t="s">
        <v>314</v>
      </c>
      <c r="Q172" t="s">
        <v>315</v>
      </c>
      <c r="R172" t="s">
        <v>327</v>
      </c>
      <c r="S172" s="43">
        <v>8086655.5345999999</v>
      </c>
      <c r="U172" s="43">
        <v>1</v>
      </c>
      <c r="IF172">
        <v>17005</v>
      </c>
      <c r="IG172" t="s">
        <v>314</v>
      </c>
      <c r="IH172" t="s">
        <v>311</v>
      </c>
      <c r="IK172">
        <v>-2</v>
      </c>
      <c r="IL172" t="s">
        <v>278</v>
      </c>
      <c r="IM172" t="s">
        <v>279</v>
      </c>
      <c r="IN172" t="s">
        <v>468</v>
      </c>
      <c r="IP172" t="s">
        <v>486</v>
      </c>
    </row>
    <row r="173" spans="1:250" x14ac:dyDescent="0.35">
      <c r="A173">
        <v>8596</v>
      </c>
      <c r="B173">
        <v>-922729984</v>
      </c>
      <c r="C173">
        <v>1837</v>
      </c>
      <c r="D173" t="s">
        <v>272</v>
      </c>
      <c r="E173" t="s">
        <v>273</v>
      </c>
      <c r="F173">
        <v>13794</v>
      </c>
      <c r="G173" t="s">
        <v>274</v>
      </c>
      <c r="H173" t="s">
        <v>275</v>
      </c>
      <c r="I173">
        <v>523</v>
      </c>
      <c r="J173" t="s">
        <v>537</v>
      </c>
      <c r="K173" t="s">
        <v>538</v>
      </c>
      <c r="L173">
        <v>17006</v>
      </c>
      <c r="M173" t="s">
        <v>316</v>
      </c>
      <c r="N173" t="s">
        <v>317</v>
      </c>
      <c r="O173">
        <v>17006</v>
      </c>
      <c r="P173" t="s">
        <v>316</v>
      </c>
      <c r="Q173" t="s">
        <v>317</v>
      </c>
      <c r="R173" t="s">
        <v>327</v>
      </c>
      <c r="S173" s="43">
        <v>12609887.5403</v>
      </c>
      <c r="U173" s="43">
        <v>1</v>
      </c>
      <c r="IF173">
        <v>17006</v>
      </c>
      <c r="IG173" t="s">
        <v>316</v>
      </c>
      <c r="IH173" t="s">
        <v>311</v>
      </c>
      <c r="IK173">
        <v>-2</v>
      </c>
      <c r="IL173" t="s">
        <v>278</v>
      </c>
      <c r="IM173" t="s">
        <v>279</v>
      </c>
      <c r="IN173" t="s">
        <v>468</v>
      </c>
      <c r="IP173" t="s">
        <v>487</v>
      </c>
    </row>
    <row r="174" spans="1:250" x14ac:dyDescent="0.35">
      <c r="A174">
        <v>8597</v>
      </c>
      <c r="B174">
        <v>-922729984</v>
      </c>
      <c r="C174">
        <v>1837</v>
      </c>
      <c r="D174" t="s">
        <v>272</v>
      </c>
      <c r="E174" t="s">
        <v>273</v>
      </c>
      <c r="F174">
        <v>13794</v>
      </c>
      <c r="G174" t="s">
        <v>274</v>
      </c>
      <c r="H174" t="s">
        <v>275</v>
      </c>
      <c r="I174">
        <v>521</v>
      </c>
      <c r="J174" t="s">
        <v>539</v>
      </c>
      <c r="K174" t="s">
        <v>540</v>
      </c>
      <c r="L174">
        <v>17006</v>
      </c>
      <c r="M174" t="s">
        <v>316</v>
      </c>
      <c r="N174" t="s">
        <v>317</v>
      </c>
      <c r="O174">
        <v>17006</v>
      </c>
      <c r="P174" t="s">
        <v>316</v>
      </c>
      <c r="Q174" t="s">
        <v>317</v>
      </c>
      <c r="R174" t="s">
        <v>327</v>
      </c>
      <c r="S174" s="43">
        <v>12594673.9803</v>
      </c>
      <c r="U174" s="43">
        <v>1</v>
      </c>
      <c r="IF174">
        <v>17006</v>
      </c>
      <c r="IG174" t="s">
        <v>316</v>
      </c>
      <c r="IH174" t="s">
        <v>311</v>
      </c>
      <c r="IK174">
        <v>-2</v>
      </c>
      <c r="IL174" t="s">
        <v>278</v>
      </c>
      <c r="IM174" t="s">
        <v>279</v>
      </c>
      <c r="IN174" t="s">
        <v>468</v>
      </c>
      <c r="IP174" t="s">
        <v>487</v>
      </c>
    </row>
    <row r="175" spans="1:250" x14ac:dyDescent="0.35">
      <c r="A175">
        <v>8598</v>
      </c>
      <c r="B175">
        <v>-922729984</v>
      </c>
      <c r="C175">
        <v>1837</v>
      </c>
      <c r="D175" t="s">
        <v>272</v>
      </c>
      <c r="E175" t="s">
        <v>273</v>
      </c>
      <c r="F175">
        <v>13794</v>
      </c>
      <c r="G175" t="s">
        <v>274</v>
      </c>
      <c r="H175" t="s">
        <v>275</v>
      </c>
      <c r="I175">
        <v>519</v>
      </c>
      <c r="J175" t="s">
        <v>541</v>
      </c>
      <c r="K175" t="s">
        <v>542</v>
      </c>
      <c r="L175">
        <v>17006</v>
      </c>
      <c r="M175" t="s">
        <v>316</v>
      </c>
      <c r="N175" t="s">
        <v>317</v>
      </c>
      <c r="O175">
        <v>17006</v>
      </c>
      <c r="P175" t="s">
        <v>316</v>
      </c>
      <c r="Q175" t="s">
        <v>317</v>
      </c>
      <c r="R175" t="s">
        <v>327</v>
      </c>
      <c r="S175" s="43">
        <v>12579460.4003</v>
      </c>
      <c r="U175" s="43">
        <v>1</v>
      </c>
      <c r="IF175">
        <v>17006</v>
      </c>
      <c r="IG175" t="s">
        <v>316</v>
      </c>
      <c r="IH175" t="s">
        <v>311</v>
      </c>
      <c r="IK175">
        <v>-2</v>
      </c>
      <c r="IL175" t="s">
        <v>278</v>
      </c>
      <c r="IM175" t="s">
        <v>279</v>
      </c>
      <c r="IN175" t="s">
        <v>468</v>
      </c>
      <c r="IP175" t="s">
        <v>487</v>
      </c>
    </row>
    <row r="176" spans="1:250" x14ac:dyDescent="0.35">
      <c r="A176">
        <v>8599</v>
      </c>
      <c r="B176">
        <v>-922729984</v>
      </c>
      <c r="C176">
        <v>1837</v>
      </c>
      <c r="D176" t="s">
        <v>272</v>
      </c>
      <c r="E176" t="s">
        <v>273</v>
      </c>
      <c r="F176">
        <v>13794</v>
      </c>
      <c r="G176" t="s">
        <v>274</v>
      </c>
      <c r="H176" t="s">
        <v>275</v>
      </c>
      <c r="I176">
        <v>515</v>
      </c>
      <c r="J176" t="s">
        <v>543</v>
      </c>
      <c r="K176" t="s">
        <v>544</v>
      </c>
      <c r="L176">
        <v>17006</v>
      </c>
      <c r="M176" t="s">
        <v>316</v>
      </c>
      <c r="N176" t="s">
        <v>317</v>
      </c>
      <c r="O176">
        <v>17006</v>
      </c>
      <c r="P176" t="s">
        <v>316</v>
      </c>
      <c r="Q176" t="s">
        <v>317</v>
      </c>
      <c r="R176" t="s">
        <v>327</v>
      </c>
      <c r="S176" s="43">
        <v>12546859.870300001</v>
      </c>
      <c r="U176" s="43">
        <v>1</v>
      </c>
      <c r="IF176">
        <v>17006</v>
      </c>
      <c r="IG176" t="s">
        <v>316</v>
      </c>
      <c r="IH176" t="s">
        <v>311</v>
      </c>
      <c r="IK176">
        <v>-2</v>
      </c>
      <c r="IL176" t="s">
        <v>278</v>
      </c>
      <c r="IM176" t="s">
        <v>279</v>
      </c>
      <c r="IN176" t="s">
        <v>468</v>
      </c>
      <c r="IP176" t="s">
        <v>487</v>
      </c>
    </row>
    <row r="177" spans="1:250" x14ac:dyDescent="0.35">
      <c r="A177">
        <v>8600</v>
      </c>
      <c r="B177">
        <v>-922729984</v>
      </c>
      <c r="C177">
        <v>1837</v>
      </c>
      <c r="D177" t="s">
        <v>272</v>
      </c>
      <c r="E177" t="s">
        <v>273</v>
      </c>
      <c r="F177">
        <v>13794</v>
      </c>
      <c r="G177" t="s">
        <v>274</v>
      </c>
      <c r="H177" t="s">
        <v>275</v>
      </c>
      <c r="I177">
        <v>513</v>
      </c>
      <c r="J177" t="s">
        <v>545</v>
      </c>
      <c r="K177" t="s">
        <v>546</v>
      </c>
      <c r="L177">
        <v>17006</v>
      </c>
      <c r="M177" t="s">
        <v>316</v>
      </c>
      <c r="N177" t="s">
        <v>317</v>
      </c>
      <c r="O177">
        <v>17006</v>
      </c>
      <c r="P177" t="s">
        <v>316</v>
      </c>
      <c r="Q177" t="s">
        <v>317</v>
      </c>
      <c r="R177" t="s">
        <v>327</v>
      </c>
      <c r="S177" s="43">
        <v>11418606.0603</v>
      </c>
      <c r="U177" s="43">
        <v>1</v>
      </c>
      <c r="IF177">
        <v>17006</v>
      </c>
      <c r="IG177" t="s">
        <v>316</v>
      </c>
      <c r="IH177" t="s">
        <v>311</v>
      </c>
      <c r="IK177">
        <v>-2</v>
      </c>
      <c r="IL177" t="s">
        <v>278</v>
      </c>
      <c r="IM177" t="s">
        <v>279</v>
      </c>
      <c r="IN177" t="s">
        <v>468</v>
      </c>
      <c r="IP177" t="s">
        <v>487</v>
      </c>
    </row>
    <row r="178" spans="1:250" x14ac:dyDescent="0.35">
      <c r="A178">
        <v>8601</v>
      </c>
      <c r="B178">
        <v>-922729984</v>
      </c>
      <c r="C178">
        <v>1837</v>
      </c>
      <c r="D178" t="s">
        <v>272</v>
      </c>
      <c r="E178" t="s">
        <v>273</v>
      </c>
      <c r="F178">
        <v>13794</v>
      </c>
      <c r="G178" t="s">
        <v>274</v>
      </c>
      <c r="H178" t="s">
        <v>275</v>
      </c>
      <c r="I178">
        <v>509</v>
      </c>
      <c r="J178" t="s">
        <v>547</v>
      </c>
      <c r="K178" t="s">
        <v>548</v>
      </c>
      <c r="L178">
        <v>17006</v>
      </c>
      <c r="M178" t="s">
        <v>316</v>
      </c>
      <c r="N178" t="s">
        <v>317</v>
      </c>
      <c r="O178">
        <v>17006</v>
      </c>
      <c r="P178" t="s">
        <v>316</v>
      </c>
      <c r="Q178" t="s">
        <v>317</v>
      </c>
      <c r="R178" t="s">
        <v>327</v>
      </c>
      <c r="S178" s="43">
        <v>11404729.9803</v>
      </c>
      <c r="U178" s="43">
        <v>1</v>
      </c>
      <c r="IF178">
        <v>17006</v>
      </c>
      <c r="IG178" t="s">
        <v>316</v>
      </c>
      <c r="IH178" t="s">
        <v>311</v>
      </c>
      <c r="IK178">
        <v>-2</v>
      </c>
      <c r="IL178" t="s">
        <v>278</v>
      </c>
      <c r="IM178" t="s">
        <v>279</v>
      </c>
      <c r="IN178" t="s">
        <v>468</v>
      </c>
      <c r="IP178" t="s">
        <v>487</v>
      </c>
    </row>
    <row r="179" spans="1:250" x14ac:dyDescent="0.35">
      <c r="A179">
        <v>8602</v>
      </c>
      <c r="B179">
        <v>-922729984</v>
      </c>
      <c r="C179">
        <v>1837</v>
      </c>
      <c r="D179" t="s">
        <v>272</v>
      </c>
      <c r="E179" t="s">
        <v>273</v>
      </c>
      <c r="F179">
        <v>19011</v>
      </c>
      <c r="G179" t="s">
        <v>318</v>
      </c>
      <c r="H179" t="s">
        <v>319</v>
      </c>
      <c r="I179">
        <v>515</v>
      </c>
      <c r="J179" t="s">
        <v>543</v>
      </c>
      <c r="K179" t="s">
        <v>544</v>
      </c>
      <c r="L179">
        <v>19213</v>
      </c>
      <c r="M179" t="s">
        <v>320</v>
      </c>
      <c r="N179" t="s">
        <v>321</v>
      </c>
      <c r="O179">
        <v>19213</v>
      </c>
      <c r="P179" t="s">
        <v>320</v>
      </c>
      <c r="Q179" t="s">
        <v>321</v>
      </c>
      <c r="R179" t="s">
        <v>327</v>
      </c>
      <c r="S179" s="43">
        <v>120332972.26000001</v>
      </c>
      <c r="U179" s="43">
        <v>1</v>
      </c>
      <c r="IF179">
        <v>19213</v>
      </c>
      <c r="IG179" t="s">
        <v>320</v>
      </c>
      <c r="IH179" t="s">
        <v>322</v>
      </c>
      <c r="IK179">
        <v>-2</v>
      </c>
      <c r="IL179" t="s">
        <v>278</v>
      </c>
      <c r="IM179" t="s">
        <v>279</v>
      </c>
      <c r="IN179" t="s">
        <v>484</v>
      </c>
      <c r="IP179" t="s">
        <v>488</v>
      </c>
    </row>
    <row r="180" spans="1:250" x14ac:dyDescent="0.35">
      <c r="A180">
        <v>8603</v>
      </c>
      <c r="B180">
        <v>-922729984</v>
      </c>
      <c r="C180">
        <v>1837</v>
      </c>
      <c r="D180" t="s">
        <v>272</v>
      </c>
      <c r="E180" t="s">
        <v>273</v>
      </c>
      <c r="F180">
        <v>19011</v>
      </c>
      <c r="G180" t="s">
        <v>318</v>
      </c>
      <c r="H180" t="s">
        <v>319</v>
      </c>
      <c r="I180">
        <v>513</v>
      </c>
      <c r="J180" t="s">
        <v>545</v>
      </c>
      <c r="K180" t="s">
        <v>546</v>
      </c>
      <c r="L180">
        <v>19213</v>
      </c>
      <c r="M180" t="s">
        <v>320</v>
      </c>
      <c r="N180" t="s">
        <v>321</v>
      </c>
      <c r="O180">
        <v>19213</v>
      </c>
      <c r="P180" t="s">
        <v>320</v>
      </c>
      <c r="Q180" t="s">
        <v>321</v>
      </c>
      <c r="R180" t="s">
        <v>327</v>
      </c>
      <c r="S180" s="43">
        <v>120051540.28</v>
      </c>
      <c r="U180" s="43">
        <v>1</v>
      </c>
      <c r="IF180">
        <v>19213</v>
      </c>
      <c r="IG180" t="s">
        <v>320</v>
      </c>
      <c r="IH180" t="s">
        <v>322</v>
      </c>
      <c r="IK180">
        <v>-2</v>
      </c>
      <c r="IL180" t="s">
        <v>278</v>
      </c>
      <c r="IM180" t="s">
        <v>279</v>
      </c>
      <c r="IN180" t="s">
        <v>484</v>
      </c>
      <c r="IP180" t="s">
        <v>488</v>
      </c>
    </row>
    <row r="181" spans="1:250" x14ac:dyDescent="0.35">
      <c r="A181">
        <v>8604</v>
      </c>
      <c r="B181">
        <v>-922729984</v>
      </c>
      <c r="C181">
        <v>1837</v>
      </c>
      <c r="D181" t="s">
        <v>272</v>
      </c>
      <c r="E181" t="s">
        <v>273</v>
      </c>
      <c r="F181">
        <v>19011</v>
      </c>
      <c r="G181" t="s">
        <v>318</v>
      </c>
      <c r="H181" t="s">
        <v>319</v>
      </c>
      <c r="I181">
        <v>509</v>
      </c>
      <c r="J181" t="s">
        <v>547</v>
      </c>
      <c r="K181" t="s">
        <v>548</v>
      </c>
      <c r="L181">
        <v>19213</v>
      </c>
      <c r="M181" t="s">
        <v>320</v>
      </c>
      <c r="N181" t="s">
        <v>321</v>
      </c>
      <c r="O181">
        <v>19213</v>
      </c>
      <c r="P181" t="s">
        <v>320</v>
      </c>
      <c r="Q181" t="s">
        <v>321</v>
      </c>
      <c r="R181" t="s">
        <v>327</v>
      </c>
      <c r="S181" s="43">
        <v>121909424.08</v>
      </c>
      <c r="U181" s="43">
        <v>1</v>
      </c>
      <c r="IF181">
        <v>19213</v>
      </c>
      <c r="IG181" t="s">
        <v>320</v>
      </c>
      <c r="IH181" t="s">
        <v>322</v>
      </c>
      <c r="IK181">
        <v>-2</v>
      </c>
      <c r="IL181" t="s">
        <v>278</v>
      </c>
      <c r="IM181" t="s">
        <v>279</v>
      </c>
      <c r="IN181" t="s">
        <v>484</v>
      </c>
      <c r="IP181" t="s">
        <v>488</v>
      </c>
    </row>
    <row r="182" spans="1:250" x14ac:dyDescent="0.35">
      <c r="A182">
        <v>8605</v>
      </c>
      <c r="B182">
        <v>-922729984</v>
      </c>
      <c r="C182">
        <v>1837</v>
      </c>
      <c r="D182" t="s">
        <v>272</v>
      </c>
      <c r="E182" t="s">
        <v>273</v>
      </c>
      <c r="F182">
        <v>19011</v>
      </c>
      <c r="G182" t="s">
        <v>318</v>
      </c>
      <c r="H182" t="s">
        <v>319</v>
      </c>
      <c r="I182">
        <v>507</v>
      </c>
      <c r="J182" t="s">
        <v>549</v>
      </c>
      <c r="K182" t="s">
        <v>550</v>
      </c>
      <c r="L182">
        <v>19213</v>
      </c>
      <c r="M182" t="s">
        <v>320</v>
      </c>
      <c r="N182" t="s">
        <v>321</v>
      </c>
      <c r="O182">
        <v>19213</v>
      </c>
      <c r="P182" t="s">
        <v>320</v>
      </c>
      <c r="Q182" t="s">
        <v>321</v>
      </c>
      <c r="R182" t="s">
        <v>327</v>
      </c>
      <c r="S182" s="43">
        <v>121666526.68000001</v>
      </c>
      <c r="U182" s="43">
        <v>1</v>
      </c>
      <c r="IF182">
        <v>19213</v>
      </c>
      <c r="IG182" t="s">
        <v>320</v>
      </c>
      <c r="IH182" t="s">
        <v>322</v>
      </c>
      <c r="IK182">
        <v>-2</v>
      </c>
      <c r="IL182" t="s">
        <v>278</v>
      </c>
      <c r="IM182" t="s">
        <v>279</v>
      </c>
      <c r="IN182" t="s">
        <v>484</v>
      </c>
      <c r="IP182" t="s">
        <v>488</v>
      </c>
    </row>
    <row r="183" spans="1:250" x14ac:dyDescent="0.35">
      <c r="A183">
        <v>8606</v>
      </c>
      <c r="B183">
        <v>-922729984</v>
      </c>
      <c r="C183">
        <v>1837</v>
      </c>
      <c r="D183" t="s">
        <v>272</v>
      </c>
      <c r="E183" t="s">
        <v>273</v>
      </c>
      <c r="F183">
        <v>13794</v>
      </c>
      <c r="G183" t="s">
        <v>274</v>
      </c>
      <c r="H183" t="s">
        <v>275</v>
      </c>
      <c r="I183">
        <v>528</v>
      </c>
      <c r="J183" t="s">
        <v>531</v>
      </c>
      <c r="K183" t="s">
        <v>532</v>
      </c>
      <c r="L183">
        <v>17006</v>
      </c>
      <c r="M183" t="s">
        <v>316</v>
      </c>
      <c r="N183" t="s">
        <v>317</v>
      </c>
      <c r="O183">
        <v>17006</v>
      </c>
      <c r="P183" t="s">
        <v>316</v>
      </c>
      <c r="Q183" t="s">
        <v>317</v>
      </c>
      <c r="R183" t="s">
        <v>327</v>
      </c>
      <c r="S183" s="43">
        <v>12655062.8003</v>
      </c>
      <c r="U183" s="43">
        <v>1</v>
      </c>
      <c r="IF183">
        <v>17006</v>
      </c>
      <c r="IG183" t="s">
        <v>316</v>
      </c>
      <c r="IH183" t="s">
        <v>311</v>
      </c>
      <c r="IK183">
        <v>-2</v>
      </c>
      <c r="IL183" t="s">
        <v>278</v>
      </c>
      <c r="IM183" t="s">
        <v>279</v>
      </c>
      <c r="IN183" t="s">
        <v>468</v>
      </c>
      <c r="IP183" t="s">
        <v>487</v>
      </c>
    </row>
    <row r="184" spans="1:250" x14ac:dyDescent="0.35">
      <c r="A184">
        <v>8607</v>
      </c>
      <c r="B184">
        <v>-922729984</v>
      </c>
      <c r="C184">
        <v>1837</v>
      </c>
      <c r="D184" t="s">
        <v>272</v>
      </c>
      <c r="E184" t="s">
        <v>273</v>
      </c>
      <c r="F184">
        <v>13794</v>
      </c>
      <c r="G184" t="s">
        <v>274</v>
      </c>
      <c r="H184" t="s">
        <v>275</v>
      </c>
      <c r="I184">
        <v>527</v>
      </c>
      <c r="J184" t="s">
        <v>535</v>
      </c>
      <c r="K184" t="s">
        <v>536</v>
      </c>
      <c r="L184">
        <v>17006</v>
      </c>
      <c r="M184" t="s">
        <v>316</v>
      </c>
      <c r="N184" t="s">
        <v>317</v>
      </c>
      <c r="O184">
        <v>17006</v>
      </c>
      <c r="P184" t="s">
        <v>316</v>
      </c>
      <c r="Q184" t="s">
        <v>317</v>
      </c>
      <c r="R184" t="s">
        <v>327</v>
      </c>
      <c r="S184" s="43">
        <v>12639849.780300001</v>
      </c>
      <c r="U184" s="43">
        <v>1</v>
      </c>
      <c r="IF184">
        <v>17006</v>
      </c>
      <c r="IG184" t="s">
        <v>316</v>
      </c>
      <c r="IH184" t="s">
        <v>311</v>
      </c>
      <c r="IK184">
        <v>-2</v>
      </c>
      <c r="IL184" t="s">
        <v>278</v>
      </c>
      <c r="IM184" t="s">
        <v>279</v>
      </c>
      <c r="IN184" t="s">
        <v>468</v>
      </c>
      <c r="IP184" t="s">
        <v>487</v>
      </c>
    </row>
    <row r="185" spans="1:250" x14ac:dyDescent="0.35">
      <c r="A185">
        <v>8608</v>
      </c>
      <c r="B185">
        <v>-922729984</v>
      </c>
      <c r="C185">
        <v>1837</v>
      </c>
      <c r="D185" t="s">
        <v>272</v>
      </c>
      <c r="E185" t="s">
        <v>273</v>
      </c>
      <c r="F185">
        <v>9695</v>
      </c>
      <c r="G185" t="s">
        <v>280</v>
      </c>
      <c r="H185" t="s">
        <v>281</v>
      </c>
      <c r="I185">
        <v>507</v>
      </c>
      <c r="J185" t="s">
        <v>549</v>
      </c>
      <c r="K185" t="s">
        <v>550</v>
      </c>
      <c r="L185">
        <v>21324</v>
      </c>
      <c r="M185" t="s">
        <v>282</v>
      </c>
      <c r="N185" t="s">
        <v>283</v>
      </c>
      <c r="O185">
        <v>21324</v>
      </c>
      <c r="P185" t="s">
        <v>282</v>
      </c>
      <c r="Q185" t="s">
        <v>283</v>
      </c>
      <c r="R185" t="s">
        <v>327</v>
      </c>
      <c r="S185" s="43">
        <v>18938920.136300001</v>
      </c>
      <c r="U185" s="43">
        <v>1</v>
      </c>
      <c r="IF185">
        <v>21324</v>
      </c>
      <c r="IG185" t="s">
        <v>282</v>
      </c>
      <c r="IH185" t="s">
        <v>284</v>
      </c>
      <c r="IK185">
        <v>-2</v>
      </c>
      <c r="IL185" t="s">
        <v>278</v>
      </c>
      <c r="IM185" t="s">
        <v>279</v>
      </c>
      <c r="IN185" t="s">
        <v>466</v>
      </c>
      <c r="IP185" t="s">
        <v>489</v>
      </c>
    </row>
    <row r="186" spans="1:250" x14ac:dyDescent="0.35">
      <c r="A186">
        <v>8609</v>
      </c>
      <c r="B186">
        <v>-922729984</v>
      </c>
      <c r="C186">
        <v>1837</v>
      </c>
      <c r="D186" t="s">
        <v>272</v>
      </c>
      <c r="E186" t="s">
        <v>273</v>
      </c>
      <c r="F186">
        <v>19011</v>
      </c>
      <c r="G186" t="s">
        <v>318</v>
      </c>
      <c r="H186" t="s">
        <v>319</v>
      </c>
      <c r="I186">
        <v>528</v>
      </c>
      <c r="J186" t="s">
        <v>531</v>
      </c>
      <c r="K186" t="s">
        <v>532</v>
      </c>
      <c r="L186">
        <v>19213</v>
      </c>
      <c r="M186" t="s">
        <v>320</v>
      </c>
      <c r="N186" t="s">
        <v>321</v>
      </c>
      <c r="O186">
        <v>19213</v>
      </c>
      <c r="P186" t="s">
        <v>320</v>
      </c>
      <c r="Q186" t="s">
        <v>321</v>
      </c>
      <c r="R186" t="s">
        <v>327</v>
      </c>
      <c r="S186" s="43">
        <v>121414906.86</v>
      </c>
      <c r="U186" s="43">
        <v>1</v>
      </c>
      <c r="IF186">
        <v>19213</v>
      </c>
      <c r="IG186" t="s">
        <v>320</v>
      </c>
      <c r="IH186" t="s">
        <v>322</v>
      </c>
      <c r="IK186">
        <v>-2</v>
      </c>
      <c r="IL186" t="s">
        <v>278</v>
      </c>
      <c r="IM186" t="s">
        <v>279</v>
      </c>
      <c r="IN186" t="s">
        <v>484</v>
      </c>
      <c r="IP186" t="s">
        <v>488</v>
      </c>
    </row>
    <row r="187" spans="1:250" x14ac:dyDescent="0.35">
      <c r="A187">
        <v>8610</v>
      </c>
      <c r="B187">
        <v>-922729984</v>
      </c>
      <c r="C187">
        <v>1837</v>
      </c>
      <c r="D187" t="s">
        <v>272</v>
      </c>
      <c r="E187" t="s">
        <v>273</v>
      </c>
      <c r="F187">
        <v>19011</v>
      </c>
      <c r="G187" t="s">
        <v>318</v>
      </c>
      <c r="H187" t="s">
        <v>319</v>
      </c>
      <c r="I187">
        <v>527</v>
      </c>
      <c r="J187" t="s">
        <v>535</v>
      </c>
      <c r="K187" t="s">
        <v>536</v>
      </c>
      <c r="L187">
        <v>19213</v>
      </c>
      <c r="M187" t="s">
        <v>320</v>
      </c>
      <c r="N187" t="s">
        <v>321</v>
      </c>
      <c r="O187">
        <v>19213</v>
      </c>
      <c r="P187" t="s">
        <v>320</v>
      </c>
      <c r="Q187" t="s">
        <v>321</v>
      </c>
      <c r="R187" t="s">
        <v>327</v>
      </c>
      <c r="S187" s="43">
        <v>121263367.18000001</v>
      </c>
      <c r="U187" s="43">
        <v>1</v>
      </c>
      <c r="IF187">
        <v>19213</v>
      </c>
      <c r="IG187" t="s">
        <v>320</v>
      </c>
      <c r="IH187" t="s">
        <v>322</v>
      </c>
      <c r="IK187">
        <v>-2</v>
      </c>
      <c r="IL187" t="s">
        <v>278</v>
      </c>
      <c r="IM187" t="s">
        <v>279</v>
      </c>
      <c r="IN187" t="s">
        <v>484</v>
      </c>
      <c r="IP187" t="s">
        <v>488</v>
      </c>
    </row>
    <row r="188" spans="1:250" x14ac:dyDescent="0.35">
      <c r="A188">
        <v>8611</v>
      </c>
      <c r="B188">
        <v>-922729984</v>
      </c>
      <c r="C188">
        <v>1837</v>
      </c>
      <c r="D188" t="s">
        <v>272</v>
      </c>
      <c r="E188" t="s">
        <v>273</v>
      </c>
      <c r="F188">
        <v>19011</v>
      </c>
      <c r="G188" t="s">
        <v>318</v>
      </c>
      <c r="H188" t="s">
        <v>319</v>
      </c>
      <c r="I188">
        <v>523</v>
      </c>
      <c r="J188" t="s">
        <v>537</v>
      </c>
      <c r="K188" t="s">
        <v>538</v>
      </c>
      <c r="L188">
        <v>19213</v>
      </c>
      <c r="M188" t="s">
        <v>320</v>
      </c>
      <c r="N188" t="s">
        <v>321</v>
      </c>
      <c r="O188">
        <v>19213</v>
      </c>
      <c r="P188" t="s">
        <v>320</v>
      </c>
      <c r="Q188" t="s">
        <v>321</v>
      </c>
      <c r="R188" t="s">
        <v>327</v>
      </c>
      <c r="S188" s="43">
        <v>120960782</v>
      </c>
      <c r="U188" s="43">
        <v>1</v>
      </c>
      <c r="IF188">
        <v>19213</v>
      </c>
      <c r="IG188" t="s">
        <v>320</v>
      </c>
      <c r="IH188" t="s">
        <v>322</v>
      </c>
      <c r="IK188">
        <v>-2</v>
      </c>
      <c r="IL188" t="s">
        <v>278</v>
      </c>
      <c r="IM188" t="s">
        <v>279</v>
      </c>
      <c r="IN188" t="s">
        <v>484</v>
      </c>
      <c r="IP188" t="s">
        <v>488</v>
      </c>
    </row>
    <row r="189" spans="1:250" x14ac:dyDescent="0.35">
      <c r="A189">
        <v>8612</v>
      </c>
      <c r="B189">
        <v>-922729984</v>
      </c>
      <c r="C189">
        <v>1837</v>
      </c>
      <c r="D189" t="s">
        <v>272</v>
      </c>
      <c r="E189" t="s">
        <v>273</v>
      </c>
      <c r="F189">
        <v>19011</v>
      </c>
      <c r="G189" t="s">
        <v>318</v>
      </c>
      <c r="H189" t="s">
        <v>319</v>
      </c>
      <c r="I189">
        <v>521</v>
      </c>
      <c r="J189" t="s">
        <v>539</v>
      </c>
      <c r="K189" t="s">
        <v>540</v>
      </c>
      <c r="L189">
        <v>19213</v>
      </c>
      <c r="M189" t="s">
        <v>320</v>
      </c>
      <c r="N189" t="s">
        <v>321</v>
      </c>
      <c r="O189">
        <v>19213</v>
      </c>
      <c r="P189" t="s">
        <v>320</v>
      </c>
      <c r="Q189" t="s">
        <v>321</v>
      </c>
      <c r="R189" t="s">
        <v>327</v>
      </c>
      <c r="S189" s="43">
        <v>120809241.69</v>
      </c>
      <c r="U189" s="43">
        <v>1</v>
      </c>
      <c r="IF189">
        <v>19213</v>
      </c>
      <c r="IG189" t="s">
        <v>320</v>
      </c>
      <c r="IH189" t="s">
        <v>322</v>
      </c>
      <c r="IK189">
        <v>-2</v>
      </c>
      <c r="IL189" t="s">
        <v>278</v>
      </c>
      <c r="IM189" t="s">
        <v>279</v>
      </c>
      <c r="IN189" t="s">
        <v>484</v>
      </c>
      <c r="IP189" t="s">
        <v>488</v>
      </c>
    </row>
    <row r="190" spans="1:250" x14ac:dyDescent="0.35">
      <c r="A190">
        <v>8613</v>
      </c>
      <c r="B190">
        <v>-922729984</v>
      </c>
      <c r="C190">
        <v>1837</v>
      </c>
      <c r="D190" t="s">
        <v>272</v>
      </c>
      <c r="E190" t="s">
        <v>273</v>
      </c>
      <c r="F190">
        <v>19011</v>
      </c>
      <c r="G190" t="s">
        <v>318</v>
      </c>
      <c r="H190" t="s">
        <v>319</v>
      </c>
      <c r="I190">
        <v>519</v>
      </c>
      <c r="J190" t="s">
        <v>541</v>
      </c>
      <c r="K190" t="s">
        <v>542</v>
      </c>
      <c r="L190">
        <v>19213</v>
      </c>
      <c r="M190" t="s">
        <v>320</v>
      </c>
      <c r="N190" t="s">
        <v>321</v>
      </c>
      <c r="O190">
        <v>19213</v>
      </c>
      <c r="P190" t="s">
        <v>320</v>
      </c>
      <c r="Q190" t="s">
        <v>321</v>
      </c>
      <c r="R190" t="s">
        <v>327</v>
      </c>
      <c r="S190" s="43">
        <v>120657701.42</v>
      </c>
      <c r="U190" s="43">
        <v>1</v>
      </c>
      <c r="IF190">
        <v>19213</v>
      </c>
      <c r="IG190" t="s">
        <v>320</v>
      </c>
      <c r="IH190" t="s">
        <v>322</v>
      </c>
      <c r="IK190">
        <v>-2</v>
      </c>
      <c r="IL190" t="s">
        <v>278</v>
      </c>
      <c r="IM190" t="s">
        <v>279</v>
      </c>
      <c r="IN190" t="s">
        <v>484</v>
      </c>
      <c r="IP190" t="s">
        <v>488</v>
      </c>
    </row>
    <row r="191" spans="1:250" x14ac:dyDescent="0.35">
      <c r="A191">
        <v>8614</v>
      </c>
      <c r="B191">
        <v>-922729984</v>
      </c>
      <c r="C191">
        <v>1837</v>
      </c>
      <c r="D191" t="s">
        <v>272</v>
      </c>
      <c r="E191" t="s">
        <v>273</v>
      </c>
      <c r="F191">
        <v>9695</v>
      </c>
      <c r="G191" t="s">
        <v>280</v>
      </c>
      <c r="H191" t="s">
        <v>281</v>
      </c>
      <c r="I191">
        <v>523</v>
      </c>
      <c r="J191" t="s">
        <v>537</v>
      </c>
      <c r="K191" t="s">
        <v>538</v>
      </c>
      <c r="L191">
        <v>21324</v>
      </c>
      <c r="M191" t="s">
        <v>282</v>
      </c>
      <c r="N191" t="s">
        <v>283</v>
      </c>
      <c r="O191">
        <v>21324</v>
      </c>
      <c r="P191" t="s">
        <v>282</v>
      </c>
      <c r="Q191" t="s">
        <v>283</v>
      </c>
      <c r="R191" t="s">
        <v>327</v>
      </c>
      <c r="S191" s="43">
        <v>21629617.133499999</v>
      </c>
      <c r="U191" s="43">
        <v>1</v>
      </c>
      <c r="IF191">
        <v>21324</v>
      </c>
      <c r="IG191" t="s">
        <v>282</v>
      </c>
      <c r="IH191" t="s">
        <v>284</v>
      </c>
      <c r="IK191">
        <v>-2</v>
      </c>
      <c r="IL191" t="s">
        <v>278</v>
      </c>
      <c r="IM191" t="s">
        <v>279</v>
      </c>
      <c r="IN191" t="s">
        <v>466</v>
      </c>
      <c r="IP191" t="s">
        <v>489</v>
      </c>
    </row>
    <row r="192" spans="1:250" x14ac:dyDescent="0.35">
      <c r="A192">
        <v>8615</v>
      </c>
      <c r="B192">
        <v>-922729984</v>
      </c>
      <c r="C192">
        <v>1837</v>
      </c>
      <c r="D192" t="s">
        <v>272</v>
      </c>
      <c r="E192" t="s">
        <v>273</v>
      </c>
      <c r="F192">
        <v>9695</v>
      </c>
      <c r="G192" t="s">
        <v>280</v>
      </c>
      <c r="H192" t="s">
        <v>281</v>
      </c>
      <c r="I192">
        <v>521</v>
      </c>
      <c r="J192" t="s">
        <v>539</v>
      </c>
      <c r="K192" t="s">
        <v>540</v>
      </c>
      <c r="L192">
        <v>21324</v>
      </c>
      <c r="M192" t="s">
        <v>282</v>
      </c>
      <c r="N192" t="s">
        <v>283</v>
      </c>
      <c r="O192">
        <v>21324</v>
      </c>
      <c r="P192" t="s">
        <v>282</v>
      </c>
      <c r="Q192" t="s">
        <v>283</v>
      </c>
      <c r="R192" t="s">
        <v>327</v>
      </c>
      <c r="S192" s="43">
        <v>19104776.2335</v>
      </c>
      <c r="U192" s="43">
        <v>1</v>
      </c>
      <c r="IF192">
        <v>21324</v>
      </c>
      <c r="IG192" t="s">
        <v>282</v>
      </c>
      <c r="IH192" t="s">
        <v>284</v>
      </c>
      <c r="IK192">
        <v>-2</v>
      </c>
      <c r="IL192" t="s">
        <v>278</v>
      </c>
      <c r="IM192" t="s">
        <v>279</v>
      </c>
      <c r="IN192" t="s">
        <v>466</v>
      </c>
      <c r="IP192" t="s">
        <v>489</v>
      </c>
    </row>
    <row r="193" spans="1:250" x14ac:dyDescent="0.35">
      <c r="A193">
        <v>8616</v>
      </c>
      <c r="B193">
        <v>-922729984</v>
      </c>
      <c r="C193">
        <v>1837</v>
      </c>
      <c r="D193" t="s">
        <v>272</v>
      </c>
      <c r="E193" t="s">
        <v>273</v>
      </c>
      <c r="F193">
        <v>9695</v>
      </c>
      <c r="G193" t="s">
        <v>280</v>
      </c>
      <c r="H193" t="s">
        <v>281</v>
      </c>
      <c r="I193">
        <v>519</v>
      </c>
      <c r="J193" t="s">
        <v>541</v>
      </c>
      <c r="K193" t="s">
        <v>542</v>
      </c>
      <c r="L193">
        <v>21324</v>
      </c>
      <c r="M193" t="s">
        <v>282</v>
      </c>
      <c r="N193" t="s">
        <v>283</v>
      </c>
      <c r="O193">
        <v>21324</v>
      </c>
      <c r="P193" t="s">
        <v>282</v>
      </c>
      <c r="Q193" t="s">
        <v>283</v>
      </c>
      <c r="R193" t="s">
        <v>327</v>
      </c>
      <c r="S193" s="43">
        <v>19082809.793499999</v>
      </c>
      <c r="U193" s="43">
        <v>1</v>
      </c>
      <c r="IF193">
        <v>21324</v>
      </c>
      <c r="IG193" t="s">
        <v>282</v>
      </c>
      <c r="IH193" t="s">
        <v>284</v>
      </c>
      <c r="IK193">
        <v>-2</v>
      </c>
      <c r="IL193" t="s">
        <v>278</v>
      </c>
      <c r="IM193" t="s">
        <v>279</v>
      </c>
      <c r="IN193" t="s">
        <v>466</v>
      </c>
      <c r="IP193" t="s">
        <v>489</v>
      </c>
    </row>
    <row r="194" spans="1:250" x14ac:dyDescent="0.35">
      <c r="A194">
        <v>8617</v>
      </c>
      <c r="B194">
        <v>-922729984</v>
      </c>
      <c r="C194">
        <v>1837</v>
      </c>
      <c r="D194" t="s">
        <v>272</v>
      </c>
      <c r="E194" t="s">
        <v>273</v>
      </c>
      <c r="F194">
        <v>9695</v>
      </c>
      <c r="G194" t="s">
        <v>280</v>
      </c>
      <c r="H194" t="s">
        <v>281</v>
      </c>
      <c r="I194">
        <v>515</v>
      </c>
      <c r="J194" t="s">
        <v>543</v>
      </c>
      <c r="K194" t="s">
        <v>544</v>
      </c>
      <c r="L194">
        <v>21324</v>
      </c>
      <c r="M194" t="s">
        <v>282</v>
      </c>
      <c r="N194" t="s">
        <v>283</v>
      </c>
      <c r="O194">
        <v>21324</v>
      </c>
      <c r="P194" t="s">
        <v>282</v>
      </c>
      <c r="Q194" t="s">
        <v>283</v>
      </c>
      <c r="R194" t="s">
        <v>327</v>
      </c>
      <c r="S194" s="43">
        <v>19035875.816300001</v>
      </c>
      <c r="U194" s="43">
        <v>1</v>
      </c>
      <c r="IF194">
        <v>21324</v>
      </c>
      <c r="IG194" t="s">
        <v>282</v>
      </c>
      <c r="IH194" t="s">
        <v>284</v>
      </c>
      <c r="IK194">
        <v>-2</v>
      </c>
      <c r="IL194" t="s">
        <v>278</v>
      </c>
      <c r="IM194" t="s">
        <v>279</v>
      </c>
      <c r="IN194" t="s">
        <v>466</v>
      </c>
      <c r="IP194" t="s">
        <v>489</v>
      </c>
    </row>
    <row r="195" spans="1:250" x14ac:dyDescent="0.35">
      <c r="A195">
        <v>8618</v>
      </c>
      <c r="B195">
        <v>-922729984</v>
      </c>
      <c r="C195">
        <v>1837</v>
      </c>
      <c r="D195" t="s">
        <v>272</v>
      </c>
      <c r="E195" t="s">
        <v>273</v>
      </c>
      <c r="F195">
        <v>9695</v>
      </c>
      <c r="G195" t="s">
        <v>280</v>
      </c>
      <c r="H195" t="s">
        <v>281</v>
      </c>
      <c r="I195">
        <v>513</v>
      </c>
      <c r="J195" t="s">
        <v>545</v>
      </c>
      <c r="K195" t="s">
        <v>546</v>
      </c>
      <c r="L195">
        <v>21324</v>
      </c>
      <c r="M195" t="s">
        <v>282</v>
      </c>
      <c r="N195" t="s">
        <v>283</v>
      </c>
      <c r="O195">
        <v>21324</v>
      </c>
      <c r="P195" t="s">
        <v>282</v>
      </c>
      <c r="Q195" t="s">
        <v>283</v>
      </c>
      <c r="R195" t="s">
        <v>327</v>
      </c>
      <c r="S195" s="43">
        <v>18995199.7163</v>
      </c>
      <c r="U195" s="43">
        <v>1</v>
      </c>
      <c r="IF195">
        <v>21324</v>
      </c>
      <c r="IG195" t="s">
        <v>282</v>
      </c>
      <c r="IH195" t="s">
        <v>284</v>
      </c>
      <c r="IK195">
        <v>-2</v>
      </c>
      <c r="IL195" t="s">
        <v>278</v>
      </c>
      <c r="IM195" t="s">
        <v>279</v>
      </c>
      <c r="IN195" t="s">
        <v>466</v>
      </c>
      <c r="IP195" t="s">
        <v>489</v>
      </c>
    </row>
    <row r="196" spans="1:250" x14ac:dyDescent="0.35">
      <c r="A196">
        <v>8619</v>
      </c>
      <c r="B196">
        <v>-922729984</v>
      </c>
      <c r="C196">
        <v>1837</v>
      </c>
      <c r="D196" t="s">
        <v>272</v>
      </c>
      <c r="E196" t="s">
        <v>273</v>
      </c>
      <c r="F196">
        <v>9695</v>
      </c>
      <c r="G196" t="s">
        <v>280</v>
      </c>
      <c r="H196" t="s">
        <v>281</v>
      </c>
      <c r="I196">
        <v>509</v>
      </c>
      <c r="J196" t="s">
        <v>547</v>
      </c>
      <c r="K196" t="s">
        <v>548</v>
      </c>
      <c r="L196">
        <v>21324</v>
      </c>
      <c r="M196" t="s">
        <v>282</v>
      </c>
      <c r="N196" t="s">
        <v>283</v>
      </c>
      <c r="O196">
        <v>21324</v>
      </c>
      <c r="P196" t="s">
        <v>282</v>
      </c>
      <c r="Q196" t="s">
        <v>283</v>
      </c>
      <c r="R196" t="s">
        <v>327</v>
      </c>
      <c r="S196" s="43">
        <v>18973313.1963</v>
      </c>
      <c r="U196" s="43">
        <v>1</v>
      </c>
      <c r="IF196">
        <v>21324</v>
      </c>
      <c r="IG196" t="s">
        <v>282</v>
      </c>
      <c r="IH196" t="s">
        <v>284</v>
      </c>
      <c r="IK196">
        <v>-2</v>
      </c>
      <c r="IL196" t="s">
        <v>278</v>
      </c>
      <c r="IM196" t="s">
        <v>279</v>
      </c>
      <c r="IN196" t="s">
        <v>466</v>
      </c>
      <c r="IP196" t="s">
        <v>489</v>
      </c>
    </row>
    <row r="197" spans="1:250" x14ac:dyDescent="0.35">
      <c r="A197">
        <v>8620</v>
      </c>
      <c r="B197">
        <v>-922729984</v>
      </c>
      <c r="C197">
        <v>1837</v>
      </c>
      <c r="D197" t="s">
        <v>272</v>
      </c>
      <c r="E197" t="s">
        <v>273</v>
      </c>
      <c r="F197">
        <v>13794</v>
      </c>
      <c r="G197" t="s">
        <v>274</v>
      </c>
      <c r="H197" t="s">
        <v>275</v>
      </c>
      <c r="I197">
        <v>515</v>
      </c>
      <c r="J197" t="s">
        <v>543</v>
      </c>
      <c r="K197" t="s">
        <v>544</v>
      </c>
      <c r="L197">
        <v>22128</v>
      </c>
      <c r="M197" t="s">
        <v>276</v>
      </c>
      <c r="N197" t="s">
        <v>277</v>
      </c>
      <c r="O197">
        <v>22128</v>
      </c>
      <c r="P197" t="s">
        <v>276</v>
      </c>
      <c r="Q197" t="s">
        <v>277</v>
      </c>
      <c r="R197" t="s">
        <v>327</v>
      </c>
      <c r="S197" s="43">
        <v>1091181.6847000001</v>
      </c>
      <c r="U197" s="43">
        <v>1</v>
      </c>
      <c r="IF197">
        <v>22128</v>
      </c>
      <c r="IG197" t="s">
        <v>276</v>
      </c>
      <c r="IH197" t="s">
        <v>311</v>
      </c>
      <c r="IK197">
        <v>-2</v>
      </c>
      <c r="IL197" t="s">
        <v>278</v>
      </c>
      <c r="IM197" t="s">
        <v>279</v>
      </c>
      <c r="IN197" t="s">
        <v>468</v>
      </c>
      <c r="IP197" t="s">
        <v>490</v>
      </c>
    </row>
    <row r="198" spans="1:250" x14ac:dyDescent="0.35">
      <c r="A198">
        <v>8621</v>
      </c>
      <c r="B198">
        <v>-922729984</v>
      </c>
      <c r="C198">
        <v>1837</v>
      </c>
      <c r="D198" t="s">
        <v>272</v>
      </c>
      <c r="E198" t="s">
        <v>273</v>
      </c>
      <c r="F198">
        <v>13794</v>
      </c>
      <c r="G198" t="s">
        <v>274</v>
      </c>
      <c r="H198" t="s">
        <v>275</v>
      </c>
      <c r="I198">
        <v>513</v>
      </c>
      <c r="J198" t="s">
        <v>545</v>
      </c>
      <c r="K198" t="s">
        <v>546</v>
      </c>
      <c r="L198">
        <v>22128</v>
      </c>
      <c r="M198" t="s">
        <v>276</v>
      </c>
      <c r="N198" t="s">
        <v>277</v>
      </c>
      <c r="O198">
        <v>22128</v>
      </c>
      <c r="P198" t="s">
        <v>276</v>
      </c>
      <c r="Q198" t="s">
        <v>277</v>
      </c>
      <c r="R198" t="s">
        <v>327</v>
      </c>
      <c r="S198" s="43">
        <v>1088724.4946999999</v>
      </c>
      <c r="U198" s="43">
        <v>1</v>
      </c>
      <c r="IF198">
        <v>22128</v>
      </c>
      <c r="IG198" t="s">
        <v>276</v>
      </c>
      <c r="IH198" t="s">
        <v>311</v>
      </c>
      <c r="IK198">
        <v>-2</v>
      </c>
      <c r="IL198" t="s">
        <v>278</v>
      </c>
      <c r="IM198" t="s">
        <v>279</v>
      </c>
      <c r="IN198" t="s">
        <v>468</v>
      </c>
      <c r="IP198" t="s">
        <v>490</v>
      </c>
    </row>
    <row r="199" spans="1:250" x14ac:dyDescent="0.35">
      <c r="A199">
        <v>8622</v>
      </c>
      <c r="B199">
        <v>-922729984</v>
      </c>
      <c r="C199">
        <v>1837</v>
      </c>
      <c r="D199" t="s">
        <v>272</v>
      </c>
      <c r="E199" t="s">
        <v>273</v>
      </c>
      <c r="F199">
        <v>13794</v>
      </c>
      <c r="G199" t="s">
        <v>274</v>
      </c>
      <c r="H199" t="s">
        <v>275</v>
      </c>
      <c r="I199">
        <v>509</v>
      </c>
      <c r="J199" t="s">
        <v>547</v>
      </c>
      <c r="K199" t="s">
        <v>548</v>
      </c>
      <c r="L199">
        <v>22128</v>
      </c>
      <c r="M199" t="s">
        <v>276</v>
      </c>
      <c r="N199" t="s">
        <v>277</v>
      </c>
      <c r="O199">
        <v>22128</v>
      </c>
      <c r="P199" t="s">
        <v>276</v>
      </c>
      <c r="Q199" t="s">
        <v>277</v>
      </c>
      <c r="R199" t="s">
        <v>327</v>
      </c>
      <c r="S199" s="43">
        <v>1087401.4546999999</v>
      </c>
      <c r="U199" s="43">
        <v>1</v>
      </c>
      <c r="IF199">
        <v>22128</v>
      </c>
      <c r="IG199" t="s">
        <v>276</v>
      </c>
      <c r="IH199" t="s">
        <v>311</v>
      </c>
      <c r="IK199">
        <v>-2</v>
      </c>
      <c r="IL199" t="s">
        <v>278</v>
      </c>
      <c r="IM199" t="s">
        <v>279</v>
      </c>
      <c r="IN199" t="s">
        <v>468</v>
      </c>
      <c r="IP199" t="s">
        <v>490</v>
      </c>
    </row>
    <row r="200" spans="1:250" x14ac:dyDescent="0.35">
      <c r="A200">
        <v>8623</v>
      </c>
      <c r="B200">
        <v>-922729984</v>
      </c>
      <c r="C200">
        <v>1837</v>
      </c>
      <c r="D200" t="s">
        <v>272</v>
      </c>
      <c r="E200" t="s">
        <v>273</v>
      </c>
      <c r="F200">
        <v>13794</v>
      </c>
      <c r="G200" t="s">
        <v>274</v>
      </c>
      <c r="H200" t="s">
        <v>275</v>
      </c>
      <c r="I200">
        <v>507</v>
      </c>
      <c r="J200" t="s">
        <v>549</v>
      </c>
      <c r="K200" t="s">
        <v>550</v>
      </c>
      <c r="L200">
        <v>22128</v>
      </c>
      <c r="M200" t="s">
        <v>276</v>
      </c>
      <c r="N200" t="s">
        <v>277</v>
      </c>
      <c r="O200">
        <v>22128</v>
      </c>
      <c r="P200" t="s">
        <v>276</v>
      </c>
      <c r="Q200" t="s">
        <v>277</v>
      </c>
      <c r="R200" t="s">
        <v>327</v>
      </c>
      <c r="S200" s="43">
        <v>1085322.3947000001</v>
      </c>
      <c r="U200" s="43">
        <v>1</v>
      </c>
      <c r="IF200">
        <v>22128</v>
      </c>
      <c r="IG200" t="s">
        <v>276</v>
      </c>
      <c r="IH200" t="s">
        <v>311</v>
      </c>
      <c r="IK200">
        <v>-2</v>
      </c>
      <c r="IL200" t="s">
        <v>278</v>
      </c>
      <c r="IM200" t="s">
        <v>279</v>
      </c>
      <c r="IN200" t="s">
        <v>468</v>
      </c>
      <c r="IP200" t="s">
        <v>490</v>
      </c>
    </row>
    <row r="201" spans="1:250" x14ac:dyDescent="0.35">
      <c r="A201">
        <v>8624</v>
      </c>
      <c r="B201">
        <v>-922729984</v>
      </c>
      <c r="C201">
        <v>1837</v>
      </c>
      <c r="D201" t="s">
        <v>272</v>
      </c>
      <c r="E201" t="s">
        <v>273</v>
      </c>
      <c r="F201">
        <v>9695</v>
      </c>
      <c r="G201" t="s">
        <v>280</v>
      </c>
      <c r="H201" t="s">
        <v>281</v>
      </c>
      <c r="I201">
        <v>528</v>
      </c>
      <c r="J201" t="s">
        <v>531</v>
      </c>
      <c r="K201" t="s">
        <v>532</v>
      </c>
      <c r="L201">
        <v>21324</v>
      </c>
      <c r="M201" t="s">
        <v>282</v>
      </c>
      <c r="N201" t="s">
        <v>283</v>
      </c>
      <c r="O201">
        <v>21324</v>
      </c>
      <c r="P201" t="s">
        <v>282</v>
      </c>
      <c r="Q201" t="s">
        <v>283</v>
      </c>
      <c r="R201" t="s">
        <v>327</v>
      </c>
      <c r="S201" s="43">
        <v>21704653.322000001</v>
      </c>
      <c r="U201" s="43">
        <v>1</v>
      </c>
      <c r="IF201">
        <v>21324</v>
      </c>
      <c r="IG201" t="s">
        <v>282</v>
      </c>
      <c r="IH201" t="s">
        <v>284</v>
      </c>
      <c r="IK201">
        <v>-2</v>
      </c>
      <c r="IL201" t="s">
        <v>278</v>
      </c>
      <c r="IM201" t="s">
        <v>279</v>
      </c>
      <c r="IN201" t="s">
        <v>466</v>
      </c>
      <c r="IP201" t="s">
        <v>489</v>
      </c>
    </row>
    <row r="202" spans="1:250" x14ac:dyDescent="0.35">
      <c r="A202">
        <v>8625</v>
      </c>
      <c r="B202">
        <v>-922729984</v>
      </c>
      <c r="C202">
        <v>1837</v>
      </c>
      <c r="D202" t="s">
        <v>272</v>
      </c>
      <c r="E202" t="s">
        <v>273</v>
      </c>
      <c r="F202">
        <v>9695</v>
      </c>
      <c r="G202" t="s">
        <v>280</v>
      </c>
      <c r="H202" t="s">
        <v>281</v>
      </c>
      <c r="I202">
        <v>527</v>
      </c>
      <c r="J202" t="s">
        <v>535</v>
      </c>
      <c r="K202" t="s">
        <v>536</v>
      </c>
      <c r="L202">
        <v>21324</v>
      </c>
      <c r="M202" t="s">
        <v>282</v>
      </c>
      <c r="N202" t="s">
        <v>283</v>
      </c>
      <c r="O202">
        <v>21324</v>
      </c>
      <c r="P202" t="s">
        <v>282</v>
      </c>
      <c r="Q202" t="s">
        <v>283</v>
      </c>
      <c r="R202" t="s">
        <v>327</v>
      </c>
      <c r="S202" s="43">
        <v>21679298.952</v>
      </c>
      <c r="U202" s="43">
        <v>1</v>
      </c>
      <c r="IF202">
        <v>21324</v>
      </c>
      <c r="IG202" t="s">
        <v>282</v>
      </c>
      <c r="IH202" t="s">
        <v>284</v>
      </c>
      <c r="IK202">
        <v>-2</v>
      </c>
      <c r="IL202" t="s">
        <v>278</v>
      </c>
      <c r="IM202" t="s">
        <v>279</v>
      </c>
      <c r="IN202" t="s">
        <v>466</v>
      </c>
      <c r="IP202" t="s">
        <v>489</v>
      </c>
    </row>
    <row r="203" spans="1:250" x14ac:dyDescent="0.35">
      <c r="A203">
        <v>8626</v>
      </c>
      <c r="B203">
        <v>-922729984</v>
      </c>
      <c r="C203">
        <v>1837</v>
      </c>
      <c r="D203" t="s">
        <v>272</v>
      </c>
      <c r="E203" t="s">
        <v>273</v>
      </c>
      <c r="F203">
        <v>1848</v>
      </c>
      <c r="G203" t="s">
        <v>285</v>
      </c>
      <c r="H203" t="s">
        <v>273</v>
      </c>
      <c r="I203">
        <v>507</v>
      </c>
      <c r="J203" t="s">
        <v>549</v>
      </c>
      <c r="K203" t="s">
        <v>550</v>
      </c>
      <c r="L203">
        <v>30192</v>
      </c>
      <c r="M203" t="s">
        <v>344</v>
      </c>
      <c r="N203" t="s">
        <v>345</v>
      </c>
      <c r="O203">
        <v>30192</v>
      </c>
      <c r="P203" t="s">
        <v>344</v>
      </c>
      <c r="Q203" t="s">
        <v>345</v>
      </c>
      <c r="R203" t="s">
        <v>327</v>
      </c>
      <c r="S203" s="43">
        <v>155173003.82960001</v>
      </c>
      <c r="U203" s="43">
        <v>1</v>
      </c>
      <c r="IF203">
        <v>30192</v>
      </c>
      <c r="IG203" t="s">
        <v>344</v>
      </c>
      <c r="IH203" t="s">
        <v>287</v>
      </c>
      <c r="IK203">
        <v>-2</v>
      </c>
      <c r="IL203" t="s">
        <v>278</v>
      </c>
      <c r="IM203" t="s">
        <v>279</v>
      </c>
      <c r="IN203" t="s">
        <v>463</v>
      </c>
      <c r="IP203" t="s">
        <v>491</v>
      </c>
    </row>
    <row r="204" spans="1:250" x14ac:dyDescent="0.35">
      <c r="A204">
        <v>8627</v>
      </c>
      <c r="B204">
        <v>-922729984</v>
      </c>
      <c r="C204">
        <v>1837</v>
      </c>
      <c r="D204" t="s">
        <v>272</v>
      </c>
      <c r="E204" t="s">
        <v>273</v>
      </c>
      <c r="F204">
        <v>13794</v>
      </c>
      <c r="G204" t="s">
        <v>274</v>
      </c>
      <c r="H204" t="s">
        <v>275</v>
      </c>
      <c r="I204">
        <v>528</v>
      </c>
      <c r="J204" t="s">
        <v>531</v>
      </c>
      <c r="K204" t="s">
        <v>532</v>
      </c>
      <c r="L204">
        <v>22128</v>
      </c>
      <c r="M204" t="s">
        <v>276</v>
      </c>
      <c r="N204" t="s">
        <v>277</v>
      </c>
      <c r="O204">
        <v>22128</v>
      </c>
      <c r="P204" t="s">
        <v>276</v>
      </c>
      <c r="Q204" t="s">
        <v>277</v>
      </c>
      <c r="R204" t="s">
        <v>327</v>
      </c>
      <c r="S204" s="43">
        <v>1100591.9746999999</v>
      </c>
      <c r="U204" s="43">
        <v>1</v>
      </c>
      <c r="IF204">
        <v>22128</v>
      </c>
      <c r="IG204" t="s">
        <v>276</v>
      </c>
      <c r="IH204" t="s">
        <v>311</v>
      </c>
      <c r="IK204">
        <v>-2</v>
      </c>
      <c r="IL204" t="s">
        <v>278</v>
      </c>
      <c r="IM204" t="s">
        <v>279</v>
      </c>
      <c r="IN204" t="s">
        <v>468</v>
      </c>
      <c r="IP204" t="s">
        <v>490</v>
      </c>
    </row>
    <row r="205" spans="1:250" x14ac:dyDescent="0.35">
      <c r="A205">
        <v>8628</v>
      </c>
      <c r="B205">
        <v>-922729984</v>
      </c>
      <c r="C205">
        <v>1837</v>
      </c>
      <c r="D205" t="s">
        <v>272</v>
      </c>
      <c r="E205" t="s">
        <v>273</v>
      </c>
      <c r="F205">
        <v>13794</v>
      </c>
      <c r="G205" t="s">
        <v>274</v>
      </c>
      <c r="H205" t="s">
        <v>275</v>
      </c>
      <c r="I205">
        <v>527</v>
      </c>
      <c r="J205" t="s">
        <v>535</v>
      </c>
      <c r="K205" t="s">
        <v>536</v>
      </c>
      <c r="L205">
        <v>22128</v>
      </c>
      <c r="M205" t="s">
        <v>276</v>
      </c>
      <c r="N205" t="s">
        <v>277</v>
      </c>
      <c r="O205">
        <v>22128</v>
      </c>
      <c r="P205" t="s">
        <v>276</v>
      </c>
      <c r="Q205" t="s">
        <v>277</v>
      </c>
      <c r="R205" t="s">
        <v>327</v>
      </c>
      <c r="S205" s="43">
        <v>1099268.9147000001</v>
      </c>
      <c r="U205" s="43">
        <v>1</v>
      </c>
      <c r="IF205">
        <v>22128</v>
      </c>
      <c r="IG205" t="s">
        <v>276</v>
      </c>
      <c r="IH205" t="s">
        <v>311</v>
      </c>
      <c r="IK205">
        <v>-2</v>
      </c>
      <c r="IL205" t="s">
        <v>278</v>
      </c>
      <c r="IM205" t="s">
        <v>279</v>
      </c>
      <c r="IN205" t="s">
        <v>468</v>
      </c>
      <c r="IP205" t="s">
        <v>490</v>
      </c>
    </row>
    <row r="206" spans="1:250" x14ac:dyDescent="0.35">
      <c r="A206">
        <v>8629</v>
      </c>
      <c r="B206">
        <v>-922729984</v>
      </c>
      <c r="C206">
        <v>1837</v>
      </c>
      <c r="D206" t="s">
        <v>272</v>
      </c>
      <c r="E206" t="s">
        <v>273</v>
      </c>
      <c r="F206">
        <v>13794</v>
      </c>
      <c r="G206" t="s">
        <v>274</v>
      </c>
      <c r="H206" t="s">
        <v>275</v>
      </c>
      <c r="I206">
        <v>523</v>
      </c>
      <c r="J206" t="s">
        <v>537</v>
      </c>
      <c r="K206" t="s">
        <v>538</v>
      </c>
      <c r="L206">
        <v>22128</v>
      </c>
      <c r="M206" t="s">
        <v>276</v>
      </c>
      <c r="N206" t="s">
        <v>277</v>
      </c>
      <c r="O206">
        <v>22128</v>
      </c>
      <c r="P206" t="s">
        <v>276</v>
      </c>
      <c r="Q206" t="s">
        <v>277</v>
      </c>
      <c r="R206" t="s">
        <v>327</v>
      </c>
      <c r="S206" s="43">
        <v>1096663.1447000001</v>
      </c>
      <c r="U206" s="43">
        <v>1</v>
      </c>
      <c r="IF206">
        <v>22128</v>
      </c>
      <c r="IG206" t="s">
        <v>276</v>
      </c>
      <c r="IH206" t="s">
        <v>311</v>
      </c>
      <c r="IK206">
        <v>-2</v>
      </c>
      <c r="IL206" t="s">
        <v>278</v>
      </c>
      <c r="IM206" t="s">
        <v>279</v>
      </c>
      <c r="IN206" t="s">
        <v>468</v>
      </c>
      <c r="IP206" t="s">
        <v>490</v>
      </c>
    </row>
    <row r="207" spans="1:250" x14ac:dyDescent="0.35">
      <c r="A207">
        <v>8630</v>
      </c>
      <c r="B207">
        <v>-922729984</v>
      </c>
      <c r="C207">
        <v>1837</v>
      </c>
      <c r="D207" t="s">
        <v>272</v>
      </c>
      <c r="E207" t="s">
        <v>273</v>
      </c>
      <c r="F207">
        <v>13794</v>
      </c>
      <c r="G207" t="s">
        <v>274</v>
      </c>
      <c r="H207" t="s">
        <v>275</v>
      </c>
      <c r="I207">
        <v>521</v>
      </c>
      <c r="J207" t="s">
        <v>539</v>
      </c>
      <c r="K207" t="s">
        <v>540</v>
      </c>
      <c r="L207">
        <v>22128</v>
      </c>
      <c r="M207" t="s">
        <v>276</v>
      </c>
      <c r="N207" t="s">
        <v>277</v>
      </c>
      <c r="O207">
        <v>22128</v>
      </c>
      <c r="P207" t="s">
        <v>276</v>
      </c>
      <c r="Q207" t="s">
        <v>277</v>
      </c>
      <c r="R207" t="s">
        <v>327</v>
      </c>
      <c r="S207" s="43">
        <v>1095340.0347</v>
      </c>
      <c r="U207" s="43">
        <v>1</v>
      </c>
      <c r="IF207">
        <v>22128</v>
      </c>
      <c r="IG207" t="s">
        <v>276</v>
      </c>
      <c r="IH207" t="s">
        <v>311</v>
      </c>
      <c r="IK207">
        <v>-2</v>
      </c>
      <c r="IL207" t="s">
        <v>278</v>
      </c>
      <c r="IM207" t="s">
        <v>279</v>
      </c>
      <c r="IN207" t="s">
        <v>468</v>
      </c>
      <c r="IP207" t="s">
        <v>490</v>
      </c>
    </row>
    <row r="208" spans="1:250" x14ac:dyDescent="0.35">
      <c r="A208">
        <v>8631</v>
      </c>
      <c r="B208">
        <v>-922729984</v>
      </c>
      <c r="C208">
        <v>1837</v>
      </c>
      <c r="D208" t="s">
        <v>272</v>
      </c>
      <c r="E208" t="s">
        <v>273</v>
      </c>
      <c r="F208">
        <v>13794</v>
      </c>
      <c r="G208" t="s">
        <v>274</v>
      </c>
      <c r="H208" t="s">
        <v>275</v>
      </c>
      <c r="I208">
        <v>519</v>
      </c>
      <c r="J208" t="s">
        <v>541</v>
      </c>
      <c r="K208" t="s">
        <v>542</v>
      </c>
      <c r="L208">
        <v>22128</v>
      </c>
      <c r="M208" t="s">
        <v>276</v>
      </c>
      <c r="N208" t="s">
        <v>277</v>
      </c>
      <c r="O208">
        <v>22128</v>
      </c>
      <c r="P208" t="s">
        <v>276</v>
      </c>
      <c r="Q208" t="s">
        <v>277</v>
      </c>
      <c r="R208" t="s">
        <v>327</v>
      </c>
      <c r="S208" s="43">
        <v>1094016.9247000001</v>
      </c>
      <c r="U208" s="43">
        <v>1</v>
      </c>
      <c r="IF208">
        <v>22128</v>
      </c>
      <c r="IG208" t="s">
        <v>276</v>
      </c>
      <c r="IH208" t="s">
        <v>311</v>
      </c>
      <c r="IK208">
        <v>-2</v>
      </c>
      <c r="IL208" t="s">
        <v>278</v>
      </c>
      <c r="IM208" t="s">
        <v>279</v>
      </c>
      <c r="IN208" t="s">
        <v>468</v>
      </c>
      <c r="IP208" t="s">
        <v>490</v>
      </c>
    </row>
    <row r="209" spans="1:250" x14ac:dyDescent="0.35">
      <c r="A209">
        <v>8632</v>
      </c>
      <c r="B209">
        <v>-922729984</v>
      </c>
      <c r="C209">
        <v>1837</v>
      </c>
      <c r="D209" t="s">
        <v>272</v>
      </c>
      <c r="E209" t="s">
        <v>273</v>
      </c>
      <c r="F209">
        <v>1848</v>
      </c>
      <c r="G209" t="s">
        <v>285</v>
      </c>
      <c r="H209" t="s">
        <v>273</v>
      </c>
      <c r="I209">
        <v>523</v>
      </c>
      <c r="J209" t="s">
        <v>537</v>
      </c>
      <c r="K209" t="s">
        <v>538</v>
      </c>
      <c r="L209">
        <v>30192</v>
      </c>
      <c r="M209" t="s">
        <v>344</v>
      </c>
      <c r="N209" t="s">
        <v>345</v>
      </c>
      <c r="O209">
        <v>30192</v>
      </c>
      <c r="P209" t="s">
        <v>344</v>
      </c>
      <c r="Q209" t="s">
        <v>345</v>
      </c>
      <c r="R209" t="s">
        <v>327</v>
      </c>
      <c r="S209" s="43">
        <v>131202830.8582</v>
      </c>
      <c r="U209" s="43">
        <v>1</v>
      </c>
      <c r="IF209">
        <v>30192</v>
      </c>
      <c r="IG209" t="s">
        <v>344</v>
      </c>
      <c r="IH209" t="s">
        <v>287</v>
      </c>
      <c r="IK209">
        <v>-2</v>
      </c>
      <c r="IL209" t="s">
        <v>278</v>
      </c>
      <c r="IM209" t="s">
        <v>279</v>
      </c>
      <c r="IN209" t="s">
        <v>463</v>
      </c>
      <c r="IP209" t="s">
        <v>491</v>
      </c>
    </row>
    <row r="210" spans="1:250" x14ac:dyDescent="0.35">
      <c r="A210">
        <v>8633</v>
      </c>
      <c r="B210">
        <v>-922729984</v>
      </c>
      <c r="C210">
        <v>1837</v>
      </c>
      <c r="D210" t="s">
        <v>272</v>
      </c>
      <c r="E210" t="s">
        <v>273</v>
      </c>
      <c r="F210">
        <v>1848</v>
      </c>
      <c r="G210" t="s">
        <v>285</v>
      </c>
      <c r="H210" t="s">
        <v>273</v>
      </c>
      <c r="I210">
        <v>521</v>
      </c>
      <c r="J210" t="s">
        <v>539</v>
      </c>
      <c r="K210" t="s">
        <v>540</v>
      </c>
      <c r="L210">
        <v>30192</v>
      </c>
      <c r="M210" t="s">
        <v>344</v>
      </c>
      <c r="N210" t="s">
        <v>345</v>
      </c>
      <c r="O210">
        <v>30192</v>
      </c>
      <c r="P210" t="s">
        <v>344</v>
      </c>
      <c r="Q210" t="s">
        <v>345</v>
      </c>
      <c r="R210" t="s">
        <v>327</v>
      </c>
      <c r="S210" s="43">
        <v>131054688.2782</v>
      </c>
      <c r="U210" s="43">
        <v>1</v>
      </c>
      <c r="IF210">
        <v>30192</v>
      </c>
      <c r="IG210" t="s">
        <v>344</v>
      </c>
      <c r="IH210" t="s">
        <v>287</v>
      </c>
      <c r="IK210">
        <v>-2</v>
      </c>
      <c r="IL210" t="s">
        <v>278</v>
      </c>
      <c r="IM210" t="s">
        <v>279</v>
      </c>
      <c r="IN210" t="s">
        <v>463</v>
      </c>
      <c r="IP210" t="s">
        <v>491</v>
      </c>
    </row>
    <row r="211" spans="1:250" x14ac:dyDescent="0.35">
      <c r="A211">
        <v>8634</v>
      </c>
      <c r="B211">
        <v>-922729984</v>
      </c>
      <c r="C211">
        <v>1837</v>
      </c>
      <c r="D211" t="s">
        <v>272</v>
      </c>
      <c r="E211" t="s">
        <v>273</v>
      </c>
      <c r="F211">
        <v>1848</v>
      </c>
      <c r="G211" t="s">
        <v>285</v>
      </c>
      <c r="H211" t="s">
        <v>273</v>
      </c>
      <c r="I211">
        <v>519</v>
      </c>
      <c r="J211" t="s">
        <v>541</v>
      </c>
      <c r="K211" t="s">
        <v>542</v>
      </c>
      <c r="L211">
        <v>30192</v>
      </c>
      <c r="M211" t="s">
        <v>344</v>
      </c>
      <c r="N211" t="s">
        <v>345</v>
      </c>
      <c r="O211">
        <v>30192</v>
      </c>
      <c r="P211" t="s">
        <v>344</v>
      </c>
      <c r="Q211" t="s">
        <v>345</v>
      </c>
      <c r="R211" t="s">
        <v>327</v>
      </c>
      <c r="S211" s="43">
        <v>80906545.678200006</v>
      </c>
      <c r="U211" s="43">
        <v>1</v>
      </c>
      <c r="IF211">
        <v>30192</v>
      </c>
      <c r="IG211" t="s">
        <v>344</v>
      </c>
      <c r="IH211" t="s">
        <v>287</v>
      </c>
      <c r="IK211">
        <v>-2</v>
      </c>
      <c r="IL211" t="s">
        <v>278</v>
      </c>
      <c r="IM211" t="s">
        <v>279</v>
      </c>
      <c r="IN211" t="s">
        <v>463</v>
      </c>
      <c r="IP211" t="s">
        <v>491</v>
      </c>
    </row>
    <row r="212" spans="1:250" x14ac:dyDescent="0.35">
      <c r="A212">
        <v>8635</v>
      </c>
      <c r="B212">
        <v>-922729984</v>
      </c>
      <c r="C212">
        <v>1837</v>
      </c>
      <c r="D212" t="s">
        <v>272</v>
      </c>
      <c r="E212" t="s">
        <v>273</v>
      </c>
      <c r="F212">
        <v>1848</v>
      </c>
      <c r="G212" t="s">
        <v>285</v>
      </c>
      <c r="H212" t="s">
        <v>273</v>
      </c>
      <c r="I212">
        <v>515</v>
      </c>
      <c r="J212" t="s">
        <v>543</v>
      </c>
      <c r="K212" t="s">
        <v>544</v>
      </c>
      <c r="L212">
        <v>30192</v>
      </c>
      <c r="M212" t="s">
        <v>344</v>
      </c>
      <c r="N212" t="s">
        <v>345</v>
      </c>
      <c r="O212">
        <v>30192</v>
      </c>
      <c r="P212" t="s">
        <v>344</v>
      </c>
      <c r="Q212" t="s">
        <v>345</v>
      </c>
      <c r="R212" t="s">
        <v>327</v>
      </c>
      <c r="S212" s="43">
        <v>80710897.359599993</v>
      </c>
      <c r="U212" s="43">
        <v>1</v>
      </c>
      <c r="IF212">
        <v>30192</v>
      </c>
      <c r="IG212" t="s">
        <v>344</v>
      </c>
      <c r="IH212" t="s">
        <v>287</v>
      </c>
      <c r="IK212">
        <v>-2</v>
      </c>
      <c r="IL212" t="s">
        <v>278</v>
      </c>
      <c r="IM212" t="s">
        <v>279</v>
      </c>
      <c r="IN212" t="s">
        <v>463</v>
      </c>
      <c r="IP212" t="s">
        <v>491</v>
      </c>
    </row>
    <row r="213" spans="1:250" x14ac:dyDescent="0.35">
      <c r="A213">
        <v>8636</v>
      </c>
      <c r="B213">
        <v>-922729984</v>
      </c>
      <c r="C213">
        <v>1837</v>
      </c>
      <c r="D213" t="s">
        <v>272</v>
      </c>
      <c r="E213" t="s">
        <v>273</v>
      </c>
      <c r="F213">
        <v>1848</v>
      </c>
      <c r="G213" t="s">
        <v>285</v>
      </c>
      <c r="H213" t="s">
        <v>273</v>
      </c>
      <c r="I213">
        <v>513</v>
      </c>
      <c r="J213" t="s">
        <v>545</v>
      </c>
      <c r="K213" t="s">
        <v>546</v>
      </c>
      <c r="L213">
        <v>30192</v>
      </c>
      <c r="M213" t="s">
        <v>344</v>
      </c>
      <c r="N213" t="s">
        <v>345</v>
      </c>
      <c r="O213">
        <v>30192</v>
      </c>
      <c r="P213" t="s">
        <v>344</v>
      </c>
      <c r="Q213" t="s">
        <v>345</v>
      </c>
      <c r="R213" t="s">
        <v>327</v>
      </c>
      <c r="S213" s="43">
        <v>80541335.469600007</v>
      </c>
      <c r="U213" s="43">
        <v>1</v>
      </c>
      <c r="IF213">
        <v>30192</v>
      </c>
      <c r="IG213" t="s">
        <v>344</v>
      </c>
      <c r="IH213" t="s">
        <v>287</v>
      </c>
      <c r="IK213">
        <v>-2</v>
      </c>
      <c r="IL213" t="s">
        <v>278</v>
      </c>
      <c r="IM213" t="s">
        <v>279</v>
      </c>
      <c r="IN213" t="s">
        <v>463</v>
      </c>
      <c r="IP213" t="s">
        <v>491</v>
      </c>
    </row>
    <row r="214" spans="1:250" x14ac:dyDescent="0.35">
      <c r="A214">
        <v>8637</v>
      </c>
      <c r="B214">
        <v>-922729984</v>
      </c>
      <c r="C214">
        <v>1837</v>
      </c>
      <c r="D214" t="s">
        <v>272</v>
      </c>
      <c r="E214" t="s">
        <v>273</v>
      </c>
      <c r="F214">
        <v>1848</v>
      </c>
      <c r="G214" t="s">
        <v>285</v>
      </c>
      <c r="H214" t="s">
        <v>273</v>
      </c>
      <c r="I214">
        <v>509</v>
      </c>
      <c r="J214" t="s">
        <v>547</v>
      </c>
      <c r="K214" t="s">
        <v>548</v>
      </c>
      <c r="L214">
        <v>30192</v>
      </c>
      <c r="M214" t="s">
        <v>344</v>
      </c>
      <c r="N214" t="s">
        <v>345</v>
      </c>
      <c r="O214">
        <v>30192</v>
      </c>
      <c r="P214" t="s">
        <v>344</v>
      </c>
      <c r="Q214" t="s">
        <v>345</v>
      </c>
      <c r="R214" t="s">
        <v>327</v>
      </c>
      <c r="S214" s="43">
        <v>155450082.9596</v>
      </c>
      <c r="U214" s="43">
        <v>1</v>
      </c>
      <c r="IF214">
        <v>30192</v>
      </c>
      <c r="IG214" t="s">
        <v>344</v>
      </c>
      <c r="IH214" t="s">
        <v>287</v>
      </c>
      <c r="IK214">
        <v>-2</v>
      </c>
      <c r="IL214" t="s">
        <v>278</v>
      </c>
      <c r="IM214" t="s">
        <v>279</v>
      </c>
      <c r="IN214" t="s">
        <v>463</v>
      </c>
      <c r="IP214" t="s">
        <v>491</v>
      </c>
    </row>
    <row r="215" spans="1:250" x14ac:dyDescent="0.35">
      <c r="A215">
        <v>8638</v>
      </c>
      <c r="B215">
        <v>-922729984</v>
      </c>
      <c r="C215">
        <v>1837</v>
      </c>
      <c r="D215" t="s">
        <v>272</v>
      </c>
      <c r="E215" t="s">
        <v>273</v>
      </c>
      <c r="F215">
        <v>9695</v>
      </c>
      <c r="G215" t="s">
        <v>280</v>
      </c>
      <c r="H215" t="s">
        <v>281</v>
      </c>
      <c r="I215">
        <v>515</v>
      </c>
      <c r="J215" t="s">
        <v>543</v>
      </c>
      <c r="K215" t="s">
        <v>544</v>
      </c>
      <c r="L215">
        <v>30192</v>
      </c>
      <c r="M215" t="s">
        <v>344</v>
      </c>
      <c r="N215" t="s">
        <v>345</v>
      </c>
      <c r="O215">
        <v>30192</v>
      </c>
      <c r="P215" t="s">
        <v>344</v>
      </c>
      <c r="Q215" t="s">
        <v>345</v>
      </c>
      <c r="R215" t="s">
        <v>327</v>
      </c>
      <c r="S215" s="43">
        <v>80338937.674099997</v>
      </c>
      <c r="U215" s="43">
        <v>1</v>
      </c>
      <c r="IF215">
        <v>30192</v>
      </c>
      <c r="IG215" t="s">
        <v>344</v>
      </c>
      <c r="IH215" t="s">
        <v>284</v>
      </c>
      <c r="IK215">
        <v>-2</v>
      </c>
      <c r="IL215" t="s">
        <v>278</v>
      </c>
      <c r="IM215" t="s">
        <v>279</v>
      </c>
      <c r="IN215" t="s">
        <v>466</v>
      </c>
      <c r="IP215" t="s">
        <v>492</v>
      </c>
    </row>
    <row r="216" spans="1:250" x14ac:dyDescent="0.35">
      <c r="A216">
        <v>8639</v>
      </c>
      <c r="B216">
        <v>-922729984</v>
      </c>
      <c r="C216">
        <v>1837</v>
      </c>
      <c r="D216" t="s">
        <v>272</v>
      </c>
      <c r="E216" t="s">
        <v>273</v>
      </c>
      <c r="F216">
        <v>9695</v>
      </c>
      <c r="G216" t="s">
        <v>280</v>
      </c>
      <c r="H216" t="s">
        <v>281</v>
      </c>
      <c r="I216">
        <v>513</v>
      </c>
      <c r="J216" t="s">
        <v>545</v>
      </c>
      <c r="K216" t="s">
        <v>546</v>
      </c>
      <c r="L216">
        <v>30192</v>
      </c>
      <c r="M216" t="s">
        <v>344</v>
      </c>
      <c r="N216" t="s">
        <v>345</v>
      </c>
      <c r="O216">
        <v>30192</v>
      </c>
      <c r="P216" t="s">
        <v>344</v>
      </c>
      <c r="Q216" t="s">
        <v>345</v>
      </c>
      <c r="R216" t="s">
        <v>327</v>
      </c>
      <c r="S216" s="43">
        <v>80167268.384100005</v>
      </c>
      <c r="U216" s="43">
        <v>1</v>
      </c>
      <c r="IF216">
        <v>30192</v>
      </c>
      <c r="IG216" t="s">
        <v>344</v>
      </c>
      <c r="IH216" t="s">
        <v>284</v>
      </c>
      <c r="IK216">
        <v>-2</v>
      </c>
      <c r="IL216" t="s">
        <v>278</v>
      </c>
      <c r="IM216" t="s">
        <v>279</v>
      </c>
      <c r="IN216" t="s">
        <v>466</v>
      </c>
      <c r="IP216" t="s">
        <v>492</v>
      </c>
    </row>
    <row r="217" spans="1:250" x14ac:dyDescent="0.35">
      <c r="A217">
        <v>8640</v>
      </c>
      <c r="B217">
        <v>-922729984</v>
      </c>
      <c r="C217">
        <v>1837</v>
      </c>
      <c r="D217" t="s">
        <v>272</v>
      </c>
      <c r="E217" t="s">
        <v>273</v>
      </c>
      <c r="F217">
        <v>9695</v>
      </c>
      <c r="G217" t="s">
        <v>280</v>
      </c>
      <c r="H217" t="s">
        <v>281</v>
      </c>
      <c r="I217">
        <v>509</v>
      </c>
      <c r="J217" t="s">
        <v>547</v>
      </c>
      <c r="K217" t="s">
        <v>548</v>
      </c>
      <c r="L217">
        <v>30192</v>
      </c>
      <c r="M217" t="s">
        <v>344</v>
      </c>
      <c r="N217" t="s">
        <v>345</v>
      </c>
      <c r="O217">
        <v>30192</v>
      </c>
      <c r="P217" t="s">
        <v>344</v>
      </c>
      <c r="Q217" t="s">
        <v>345</v>
      </c>
      <c r="R217" t="s">
        <v>327</v>
      </c>
      <c r="S217" s="43">
        <v>155074898.63409999</v>
      </c>
      <c r="U217" s="43">
        <v>1</v>
      </c>
      <c r="IF217">
        <v>30192</v>
      </c>
      <c r="IG217" t="s">
        <v>344</v>
      </c>
      <c r="IH217" t="s">
        <v>284</v>
      </c>
      <c r="IK217">
        <v>-2</v>
      </c>
      <c r="IL217" t="s">
        <v>278</v>
      </c>
      <c r="IM217" t="s">
        <v>279</v>
      </c>
      <c r="IN217" t="s">
        <v>466</v>
      </c>
      <c r="IP217" t="s">
        <v>492</v>
      </c>
    </row>
    <row r="218" spans="1:250" x14ac:dyDescent="0.35">
      <c r="A218">
        <v>8641</v>
      </c>
      <c r="B218">
        <v>-922729984</v>
      </c>
      <c r="C218">
        <v>1837</v>
      </c>
      <c r="D218" t="s">
        <v>272</v>
      </c>
      <c r="E218" t="s">
        <v>273</v>
      </c>
      <c r="F218">
        <v>9695</v>
      </c>
      <c r="G218" t="s">
        <v>280</v>
      </c>
      <c r="H218" t="s">
        <v>281</v>
      </c>
      <c r="I218">
        <v>507</v>
      </c>
      <c r="J218" t="s">
        <v>549</v>
      </c>
      <c r="K218" t="s">
        <v>550</v>
      </c>
      <c r="L218">
        <v>30192</v>
      </c>
      <c r="M218" t="s">
        <v>344</v>
      </c>
      <c r="N218" t="s">
        <v>345</v>
      </c>
      <c r="O218">
        <v>30192</v>
      </c>
      <c r="P218" t="s">
        <v>344</v>
      </c>
      <c r="Q218" t="s">
        <v>345</v>
      </c>
      <c r="R218" t="s">
        <v>327</v>
      </c>
      <c r="S218" s="43">
        <v>154793793.14410001</v>
      </c>
      <c r="U218" s="43">
        <v>1</v>
      </c>
      <c r="IF218">
        <v>30192</v>
      </c>
      <c r="IG218" t="s">
        <v>344</v>
      </c>
      <c r="IH218" t="s">
        <v>284</v>
      </c>
      <c r="IK218">
        <v>-2</v>
      </c>
      <c r="IL218" t="s">
        <v>278</v>
      </c>
      <c r="IM218" t="s">
        <v>279</v>
      </c>
      <c r="IN218" t="s">
        <v>466</v>
      </c>
      <c r="IP218" t="s">
        <v>492</v>
      </c>
    </row>
    <row r="219" spans="1:250" x14ac:dyDescent="0.35">
      <c r="A219">
        <v>8642</v>
      </c>
      <c r="B219">
        <v>-922729984</v>
      </c>
      <c r="C219">
        <v>1837</v>
      </c>
      <c r="D219" t="s">
        <v>272</v>
      </c>
      <c r="E219" t="s">
        <v>273</v>
      </c>
      <c r="F219">
        <v>1848</v>
      </c>
      <c r="G219" t="s">
        <v>285</v>
      </c>
      <c r="H219" t="s">
        <v>273</v>
      </c>
      <c r="I219">
        <v>528</v>
      </c>
      <c r="J219" t="s">
        <v>531</v>
      </c>
      <c r="K219" t="s">
        <v>532</v>
      </c>
      <c r="L219">
        <v>30192</v>
      </c>
      <c r="M219" t="s">
        <v>344</v>
      </c>
      <c r="N219" t="s">
        <v>345</v>
      </c>
      <c r="O219">
        <v>30192</v>
      </c>
      <c r="P219" t="s">
        <v>344</v>
      </c>
      <c r="Q219" t="s">
        <v>345</v>
      </c>
      <c r="R219" t="s">
        <v>327</v>
      </c>
      <c r="S219" s="43">
        <v>131646359.5531</v>
      </c>
      <c r="U219" s="43">
        <v>1</v>
      </c>
      <c r="IF219">
        <v>30192</v>
      </c>
      <c r="IG219" t="s">
        <v>344</v>
      </c>
      <c r="IH219" t="s">
        <v>287</v>
      </c>
      <c r="IK219">
        <v>-2</v>
      </c>
      <c r="IL219" t="s">
        <v>278</v>
      </c>
      <c r="IM219" t="s">
        <v>279</v>
      </c>
      <c r="IN219" t="s">
        <v>463</v>
      </c>
      <c r="IP219" t="s">
        <v>491</v>
      </c>
    </row>
    <row r="220" spans="1:250" x14ac:dyDescent="0.35">
      <c r="A220">
        <v>8643</v>
      </c>
      <c r="B220">
        <v>-922729984</v>
      </c>
      <c r="C220">
        <v>1837</v>
      </c>
      <c r="D220" t="s">
        <v>272</v>
      </c>
      <c r="E220" t="s">
        <v>273</v>
      </c>
      <c r="F220">
        <v>1848</v>
      </c>
      <c r="G220" t="s">
        <v>285</v>
      </c>
      <c r="H220" t="s">
        <v>273</v>
      </c>
      <c r="I220">
        <v>527</v>
      </c>
      <c r="J220" t="s">
        <v>535</v>
      </c>
      <c r="K220" t="s">
        <v>536</v>
      </c>
      <c r="L220">
        <v>30192</v>
      </c>
      <c r="M220" t="s">
        <v>344</v>
      </c>
      <c r="N220" t="s">
        <v>345</v>
      </c>
      <c r="O220">
        <v>30192</v>
      </c>
      <c r="P220" t="s">
        <v>344</v>
      </c>
      <c r="Q220" t="s">
        <v>345</v>
      </c>
      <c r="R220" t="s">
        <v>327</v>
      </c>
      <c r="S220" s="43">
        <v>131499115.97310001</v>
      </c>
      <c r="U220" s="43">
        <v>1</v>
      </c>
      <c r="IF220">
        <v>30192</v>
      </c>
      <c r="IG220" t="s">
        <v>344</v>
      </c>
      <c r="IH220" t="s">
        <v>287</v>
      </c>
      <c r="IK220">
        <v>-2</v>
      </c>
      <c r="IL220" t="s">
        <v>278</v>
      </c>
      <c r="IM220" t="s">
        <v>279</v>
      </c>
      <c r="IN220" t="s">
        <v>463</v>
      </c>
      <c r="IP220" t="s">
        <v>491</v>
      </c>
    </row>
    <row r="221" spans="1:250" x14ac:dyDescent="0.35">
      <c r="A221">
        <v>8644</v>
      </c>
      <c r="B221">
        <v>-922729984</v>
      </c>
      <c r="C221">
        <v>1837</v>
      </c>
      <c r="D221" t="s">
        <v>272</v>
      </c>
      <c r="E221" t="s">
        <v>273</v>
      </c>
      <c r="F221">
        <v>1848</v>
      </c>
      <c r="G221" t="s">
        <v>285</v>
      </c>
      <c r="H221" t="s">
        <v>273</v>
      </c>
      <c r="I221">
        <v>507</v>
      </c>
      <c r="J221" t="s">
        <v>549</v>
      </c>
      <c r="K221" t="s">
        <v>550</v>
      </c>
      <c r="L221">
        <v>30193</v>
      </c>
      <c r="M221" t="s">
        <v>346</v>
      </c>
      <c r="N221" t="s">
        <v>347</v>
      </c>
      <c r="O221">
        <v>30193</v>
      </c>
      <c r="P221" t="s">
        <v>346</v>
      </c>
      <c r="Q221" t="s">
        <v>347</v>
      </c>
      <c r="R221" t="s">
        <v>327</v>
      </c>
      <c r="S221" s="43">
        <v>27338058.678800002</v>
      </c>
      <c r="U221" s="43">
        <v>1</v>
      </c>
      <c r="IF221">
        <v>30193</v>
      </c>
      <c r="IG221" t="s">
        <v>346</v>
      </c>
      <c r="IH221" t="s">
        <v>287</v>
      </c>
      <c r="IK221">
        <v>-2</v>
      </c>
      <c r="IL221" t="s">
        <v>278</v>
      </c>
      <c r="IM221" t="s">
        <v>279</v>
      </c>
      <c r="IN221" t="s">
        <v>463</v>
      </c>
      <c r="IP221" t="s">
        <v>493</v>
      </c>
    </row>
    <row r="222" spans="1:250" x14ac:dyDescent="0.35">
      <c r="A222">
        <v>8645</v>
      </c>
      <c r="B222">
        <v>-922729984</v>
      </c>
      <c r="C222">
        <v>1837</v>
      </c>
      <c r="D222" t="s">
        <v>272</v>
      </c>
      <c r="E222" t="s">
        <v>273</v>
      </c>
      <c r="F222">
        <v>9695</v>
      </c>
      <c r="G222" t="s">
        <v>280</v>
      </c>
      <c r="H222" t="s">
        <v>281</v>
      </c>
      <c r="I222">
        <v>528</v>
      </c>
      <c r="J222" t="s">
        <v>531</v>
      </c>
      <c r="K222" t="s">
        <v>532</v>
      </c>
      <c r="L222">
        <v>30192</v>
      </c>
      <c r="M222" t="s">
        <v>344</v>
      </c>
      <c r="N222" t="s">
        <v>345</v>
      </c>
      <c r="O222">
        <v>30192</v>
      </c>
      <c r="P222" t="s">
        <v>344</v>
      </c>
      <c r="Q222" t="s">
        <v>345</v>
      </c>
      <c r="R222" t="s">
        <v>327</v>
      </c>
      <c r="S222" s="43">
        <v>181577418.3292</v>
      </c>
      <c r="U222" s="43">
        <v>1</v>
      </c>
      <c r="IF222">
        <v>30192</v>
      </c>
      <c r="IG222" t="s">
        <v>344</v>
      </c>
      <c r="IH222" t="s">
        <v>284</v>
      </c>
      <c r="IK222">
        <v>-2</v>
      </c>
      <c r="IL222" t="s">
        <v>278</v>
      </c>
      <c r="IM222" t="s">
        <v>279</v>
      </c>
      <c r="IN222" t="s">
        <v>466</v>
      </c>
      <c r="IP222" t="s">
        <v>492</v>
      </c>
    </row>
    <row r="223" spans="1:250" x14ac:dyDescent="0.35">
      <c r="A223">
        <v>8646</v>
      </c>
      <c r="B223">
        <v>-922729984</v>
      </c>
      <c r="C223">
        <v>1837</v>
      </c>
      <c r="D223" t="s">
        <v>272</v>
      </c>
      <c r="E223" t="s">
        <v>273</v>
      </c>
      <c r="F223">
        <v>9695</v>
      </c>
      <c r="G223" t="s">
        <v>280</v>
      </c>
      <c r="H223" t="s">
        <v>281</v>
      </c>
      <c r="I223">
        <v>527</v>
      </c>
      <c r="J223" t="s">
        <v>535</v>
      </c>
      <c r="K223" t="s">
        <v>536</v>
      </c>
      <c r="L223">
        <v>30192</v>
      </c>
      <c r="M223" t="s">
        <v>344</v>
      </c>
      <c r="N223" t="s">
        <v>345</v>
      </c>
      <c r="O223">
        <v>30192</v>
      </c>
      <c r="P223" t="s">
        <v>344</v>
      </c>
      <c r="Q223" t="s">
        <v>345</v>
      </c>
      <c r="R223" t="s">
        <v>327</v>
      </c>
      <c r="S223" s="43">
        <v>181368290.56920001</v>
      </c>
      <c r="U223" s="43">
        <v>1</v>
      </c>
      <c r="IF223">
        <v>30192</v>
      </c>
      <c r="IG223" t="s">
        <v>344</v>
      </c>
      <c r="IH223" t="s">
        <v>284</v>
      </c>
      <c r="IK223">
        <v>-2</v>
      </c>
      <c r="IL223" t="s">
        <v>278</v>
      </c>
      <c r="IM223" t="s">
        <v>279</v>
      </c>
      <c r="IN223" t="s">
        <v>466</v>
      </c>
      <c r="IP223" t="s">
        <v>492</v>
      </c>
    </row>
    <row r="224" spans="1:250" x14ac:dyDescent="0.35">
      <c r="A224">
        <v>8647</v>
      </c>
      <c r="B224">
        <v>-922729984</v>
      </c>
      <c r="C224">
        <v>1837</v>
      </c>
      <c r="D224" t="s">
        <v>272</v>
      </c>
      <c r="E224" t="s">
        <v>273</v>
      </c>
      <c r="F224">
        <v>9695</v>
      </c>
      <c r="G224" t="s">
        <v>280</v>
      </c>
      <c r="H224" t="s">
        <v>281</v>
      </c>
      <c r="I224">
        <v>523</v>
      </c>
      <c r="J224" t="s">
        <v>537</v>
      </c>
      <c r="K224" t="s">
        <v>538</v>
      </c>
      <c r="L224">
        <v>30192</v>
      </c>
      <c r="M224" t="s">
        <v>344</v>
      </c>
      <c r="N224" t="s">
        <v>345</v>
      </c>
      <c r="O224">
        <v>30192</v>
      </c>
      <c r="P224" t="s">
        <v>344</v>
      </c>
      <c r="Q224" t="s">
        <v>345</v>
      </c>
      <c r="R224" t="s">
        <v>327</v>
      </c>
      <c r="S224" s="43">
        <v>180952653.98449999</v>
      </c>
      <c r="U224" s="43">
        <v>1</v>
      </c>
      <c r="IF224">
        <v>30192</v>
      </c>
      <c r="IG224" t="s">
        <v>344</v>
      </c>
      <c r="IH224" t="s">
        <v>284</v>
      </c>
      <c r="IK224">
        <v>-2</v>
      </c>
      <c r="IL224" t="s">
        <v>278</v>
      </c>
      <c r="IM224" t="s">
        <v>279</v>
      </c>
      <c r="IN224" t="s">
        <v>466</v>
      </c>
      <c r="IP224" t="s">
        <v>492</v>
      </c>
    </row>
    <row r="225" spans="1:250" x14ac:dyDescent="0.35">
      <c r="A225">
        <v>8648</v>
      </c>
      <c r="B225">
        <v>-922729984</v>
      </c>
      <c r="C225">
        <v>1837</v>
      </c>
      <c r="D225" t="s">
        <v>272</v>
      </c>
      <c r="E225" t="s">
        <v>273</v>
      </c>
      <c r="F225">
        <v>9695</v>
      </c>
      <c r="G225" t="s">
        <v>280</v>
      </c>
      <c r="H225" t="s">
        <v>281</v>
      </c>
      <c r="I225">
        <v>521</v>
      </c>
      <c r="J225" t="s">
        <v>539</v>
      </c>
      <c r="K225" t="s">
        <v>540</v>
      </c>
      <c r="L225">
        <v>30192</v>
      </c>
      <c r="M225" t="s">
        <v>344</v>
      </c>
      <c r="N225" t="s">
        <v>345</v>
      </c>
      <c r="O225">
        <v>30192</v>
      </c>
      <c r="P225" t="s">
        <v>344</v>
      </c>
      <c r="Q225" t="s">
        <v>345</v>
      </c>
      <c r="R225" t="s">
        <v>327</v>
      </c>
      <c r="S225" s="43">
        <v>180744835.83450001</v>
      </c>
      <c r="U225" s="43">
        <v>1</v>
      </c>
      <c r="IF225">
        <v>30192</v>
      </c>
      <c r="IG225" t="s">
        <v>344</v>
      </c>
      <c r="IH225" t="s">
        <v>284</v>
      </c>
      <c r="IK225">
        <v>-2</v>
      </c>
      <c r="IL225" t="s">
        <v>278</v>
      </c>
      <c r="IM225" t="s">
        <v>279</v>
      </c>
      <c r="IN225" t="s">
        <v>466</v>
      </c>
      <c r="IP225" t="s">
        <v>492</v>
      </c>
    </row>
    <row r="226" spans="1:250" x14ac:dyDescent="0.35">
      <c r="A226">
        <v>8649</v>
      </c>
      <c r="B226">
        <v>-922729984</v>
      </c>
      <c r="C226">
        <v>1837</v>
      </c>
      <c r="D226" t="s">
        <v>272</v>
      </c>
      <c r="E226" t="s">
        <v>273</v>
      </c>
      <c r="F226">
        <v>9695</v>
      </c>
      <c r="G226" t="s">
        <v>280</v>
      </c>
      <c r="H226" t="s">
        <v>281</v>
      </c>
      <c r="I226">
        <v>519</v>
      </c>
      <c r="J226" t="s">
        <v>541</v>
      </c>
      <c r="K226" t="s">
        <v>542</v>
      </c>
      <c r="L226">
        <v>30192</v>
      </c>
      <c r="M226" t="s">
        <v>344</v>
      </c>
      <c r="N226" t="s">
        <v>345</v>
      </c>
      <c r="O226">
        <v>30192</v>
      </c>
      <c r="P226" t="s">
        <v>344</v>
      </c>
      <c r="Q226" t="s">
        <v>345</v>
      </c>
      <c r="R226" t="s">
        <v>327</v>
      </c>
      <c r="S226" s="43">
        <v>80537017.654499993</v>
      </c>
      <c r="U226" s="43">
        <v>1</v>
      </c>
      <c r="IF226">
        <v>30192</v>
      </c>
      <c r="IG226" t="s">
        <v>344</v>
      </c>
      <c r="IH226" t="s">
        <v>284</v>
      </c>
      <c r="IK226">
        <v>-2</v>
      </c>
      <c r="IL226" t="s">
        <v>278</v>
      </c>
      <c r="IM226" t="s">
        <v>279</v>
      </c>
      <c r="IN226" t="s">
        <v>466</v>
      </c>
      <c r="IP226" t="s">
        <v>492</v>
      </c>
    </row>
    <row r="227" spans="1:250" x14ac:dyDescent="0.35">
      <c r="A227">
        <v>8650</v>
      </c>
      <c r="B227">
        <v>-922729984</v>
      </c>
      <c r="C227">
        <v>1837</v>
      </c>
      <c r="D227" t="s">
        <v>272</v>
      </c>
      <c r="E227" t="s">
        <v>273</v>
      </c>
      <c r="F227">
        <v>1848</v>
      </c>
      <c r="G227" t="s">
        <v>285</v>
      </c>
      <c r="H227" t="s">
        <v>273</v>
      </c>
      <c r="I227">
        <v>523</v>
      </c>
      <c r="J227" t="s">
        <v>537</v>
      </c>
      <c r="K227" t="s">
        <v>538</v>
      </c>
      <c r="L227">
        <v>30193</v>
      </c>
      <c r="M227" t="s">
        <v>346</v>
      </c>
      <c r="N227" t="s">
        <v>347</v>
      </c>
      <c r="O227">
        <v>30193</v>
      </c>
      <c r="P227" t="s">
        <v>346</v>
      </c>
      <c r="Q227" t="s">
        <v>347</v>
      </c>
      <c r="R227" t="s">
        <v>327</v>
      </c>
      <c r="S227" s="43">
        <v>27604600.578299999</v>
      </c>
      <c r="U227" s="43">
        <v>1</v>
      </c>
      <c r="IF227">
        <v>30193</v>
      </c>
      <c r="IG227" t="s">
        <v>346</v>
      </c>
      <c r="IH227" t="s">
        <v>287</v>
      </c>
      <c r="IK227">
        <v>-2</v>
      </c>
      <c r="IL227" t="s">
        <v>278</v>
      </c>
      <c r="IM227" t="s">
        <v>279</v>
      </c>
      <c r="IN227" t="s">
        <v>463</v>
      </c>
      <c r="IP227" t="s">
        <v>493</v>
      </c>
    </row>
    <row r="228" spans="1:250" x14ac:dyDescent="0.35">
      <c r="A228">
        <v>8651</v>
      </c>
      <c r="B228">
        <v>-922729984</v>
      </c>
      <c r="C228">
        <v>1837</v>
      </c>
      <c r="D228" t="s">
        <v>272</v>
      </c>
      <c r="E228" t="s">
        <v>273</v>
      </c>
      <c r="F228">
        <v>1848</v>
      </c>
      <c r="G228" t="s">
        <v>285</v>
      </c>
      <c r="H228" t="s">
        <v>273</v>
      </c>
      <c r="I228">
        <v>521</v>
      </c>
      <c r="J228" t="s">
        <v>539</v>
      </c>
      <c r="K228" t="s">
        <v>540</v>
      </c>
      <c r="L228">
        <v>30193</v>
      </c>
      <c r="M228" t="s">
        <v>346</v>
      </c>
      <c r="N228" t="s">
        <v>347</v>
      </c>
      <c r="O228">
        <v>30193</v>
      </c>
      <c r="P228" t="s">
        <v>346</v>
      </c>
      <c r="Q228" t="s">
        <v>347</v>
      </c>
      <c r="R228" t="s">
        <v>327</v>
      </c>
      <c r="S228" s="43">
        <v>27573431.908300001</v>
      </c>
      <c r="U228" s="43">
        <v>1</v>
      </c>
      <c r="IF228">
        <v>30193</v>
      </c>
      <c r="IG228" t="s">
        <v>346</v>
      </c>
      <c r="IH228" t="s">
        <v>287</v>
      </c>
      <c r="IK228">
        <v>-2</v>
      </c>
      <c r="IL228" t="s">
        <v>278</v>
      </c>
      <c r="IM228" t="s">
        <v>279</v>
      </c>
      <c r="IN228" t="s">
        <v>463</v>
      </c>
      <c r="IP228" t="s">
        <v>493</v>
      </c>
    </row>
    <row r="229" spans="1:250" x14ac:dyDescent="0.35">
      <c r="A229">
        <v>8652</v>
      </c>
      <c r="B229">
        <v>-922729984</v>
      </c>
      <c r="C229">
        <v>1837</v>
      </c>
      <c r="D229" t="s">
        <v>272</v>
      </c>
      <c r="E229" t="s">
        <v>273</v>
      </c>
      <c r="F229">
        <v>1848</v>
      </c>
      <c r="G229" t="s">
        <v>285</v>
      </c>
      <c r="H229" t="s">
        <v>273</v>
      </c>
      <c r="I229">
        <v>519</v>
      </c>
      <c r="J229" t="s">
        <v>541</v>
      </c>
      <c r="K229" t="s">
        <v>542</v>
      </c>
      <c r="L229">
        <v>30193</v>
      </c>
      <c r="M229" t="s">
        <v>346</v>
      </c>
      <c r="N229" t="s">
        <v>347</v>
      </c>
      <c r="O229">
        <v>30193</v>
      </c>
      <c r="P229" t="s">
        <v>346</v>
      </c>
      <c r="Q229" t="s">
        <v>347</v>
      </c>
      <c r="R229" t="s">
        <v>327</v>
      </c>
      <c r="S229" s="43">
        <v>27542263.238299999</v>
      </c>
      <c r="U229" s="43">
        <v>1</v>
      </c>
      <c r="IF229">
        <v>30193</v>
      </c>
      <c r="IG229" t="s">
        <v>346</v>
      </c>
      <c r="IH229" t="s">
        <v>287</v>
      </c>
      <c r="IK229">
        <v>-2</v>
      </c>
      <c r="IL229" t="s">
        <v>278</v>
      </c>
      <c r="IM229" t="s">
        <v>279</v>
      </c>
      <c r="IN229" t="s">
        <v>463</v>
      </c>
      <c r="IP229" t="s">
        <v>493</v>
      </c>
    </row>
    <row r="230" spans="1:250" x14ac:dyDescent="0.35">
      <c r="A230">
        <v>8653</v>
      </c>
      <c r="B230">
        <v>-922729984</v>
      </c>
      <c r="C230">
        <v>1837</v>
      </c>
      <c r="D230" t="s">
        <v>272</v>
      </c>
      <c r="E230" t="s">
        <v>273</v>
      </c>
      <c r="F230">
        <v>1848</v>
      </c>
      <c r="G230" t="s">
        <v>285</v>
      </c>
      <c r="H230" t="s">
        <v>273</v>
      </c>
      <c r="I230">
        <v>515</v>
      </c>
      <c r="J230" t="s">
        <v>543</v>
      </c>
      <c r="K230" t="s">
        <v>544</v>
      </c>
      <c r="L230">
        <v>30193</v>
      </c>
      <c r="M230" t="s">
        <v>346</v>
      </c>
      <c r="N230" t="s">
        <v>347</v>
      </c>
      <c r="O230">
        <v>30193</v>
      </c>
      <c r="P230" t="s">
        <v>346</v>
      </c>
      <c r="Q230" t="s">
        <v>347</v>
      </c>
      <c r="R230" t="s">
        <v>327</v>
      </c>
      <c r="S230" s="43">
        <v>27475660.498799998</v>
      </c>
      <c r="U230" s="43">
        <v>1</v>
      </c>
      <c r="IF230">
        <v>30193</v>
      </c>
      <c r="IG230" t="s">
        <v>346</v>
      </c>
      <c r="IH230" t="s">
        <v>287</v>
      </c>
      <c r="IK230">
        <v>-2</v>
      </c>
      <c r="IL230" t="s">
        <v>278</v>
      </c>
      <c r="IM230" t="s">
        <v>279</v>
      </c>
      <c r="IN230" t="s">
        <v>463</v>
      </c>
      <c r="IP230" t="s">
        <v>493</v>
      </c>
    </row>
    <row r="231" spans="1:250" x14ac:dyDescent="0.35">
      <c r="A231">
        <v>8654</v>
      </c>
      <c r="B231">
        <v>-922729984</v>
      </c>
      <c r="C231">
        <v>1837</v>
      </c>
      <c r="D231" t="s">
        <v>272</v>
      </c>
      <c r="E231" t="s">
        <v>273</v>
      </c>
      <c r="F231">
        <v>1848</v>
      </c>
      <c r="G231" t="s">
        <v>285</v>
      </c>
      <c r="H231" t="s">
        <v>273</v>
      </c>
      <c r="I231">
        <v>513</v>
      </c>
      <c r="J231" t="s">
        <v>545</v>
      </c>
      <c r="K231" t="s">
        <v>546</v>
      </c>
      <c r="L231">
        <v>30193</v>
      </c>
      <c r="M231" t="s">
        <v>346</v>
      </c>
      <c r="N231" t="s">
        <v>347</v>
      </c>
      <c r="O231">
        <v>30193</v>
      </c>
      <c r="P231" t="s">
        <v>346</v>
      </c>
      <c r="Q231" t="s">
        <v>347</v>
      </c>
      <c r="R231" t="s">
        <v>327</v>
      </c>
      <c r="S231" s="43">
        <v>27417938.128800001</v>
      </c>
      <c r="U231" s="43">
        <v>1</v>
      </c>
      <c r="IF231">
        <v>30193</v>
      </c>
      <c r="IG231" t="s">
        <v>346</v>
      </c>
      <c r="IH231" t="s">
        <v>287</v>
      </c>
      <c r="IK231">
        <v>-2</v>
      </c>
      <c r="IL231" t="s">
        <v>278</v>
      </c>
      <c r="IM231" t="s">
        <v>279</v>
      </c>
      <c r="IN231" t="s">
        <v>463</v>
      </c>
      <c r="IP231" t="s">
        <v>493</v>
      </c>
    </row>
    <row r="232" spans="1:250" x14ac:dyDescent="0.35">
      <c r="A232">
        <v>8655</v>
      </c>
      <c r="B232">
        <v>-922729984</v>
      </c>
      <c r="C232">
        <v>1837</v>
      </c>
      <c r="D232" t="s">
        <v>272</v>
      </c>
      <c r="E232" t="s">
        <v>273</v>
      </c>
      <c r="F232">
        <v>1848</v>
      </c>
      <c r="G232" t="s">
        <v>285</v>
      </c>
      <c r="H232" t="s">
        <v>273</v>
      </c>
      <c r="I232">
        <v>509</v>
      </c>
      <c r="J232" t="s">
        <v>547</v>
      </c>
      <c r="K232" t="s">
        <v>548</v>
      </c>
      <c r="L232">
        <v>30193</v>
      </c>
      <c r="M232" t="s">
        <v>346</v>
      </c>
      <c r="N232" t="s">
        <v>347</v>
      </c>
      <c r="O232">
        <v>30193</v>
      </c>
      <c r="P232" t="s">
        <v>346</v>
      </c>
      <c r="Q232" t="s">
        <v>347</v>
      </c>
      <c r="R232" t="s">
        <v>327</v>
      </c>
      <c r="S232" s="43">
        <v>27386873.9188</v>
      </c>
      <c r="U232" s="43">
        <v>1</v>
      </c>
      <c r="IF232">
        <v>30193</v>
      </c>
      <c r="IG232" t="s">
        <v>346</v>
      </c>
      <c r="IH232" t="s">
        <v>287</v>
      </c>
      <c r="IK232">
        <v>-2</v>
      </c>
      <c r="IL232" t="s">
        <v>278</v>
      </c>
      <c r="IM232" t="s">
        <v>279</v>
      </c>
      <c r="IN232" t="s">
        <v>463</v>
      </c>
      <c r="IP232" t="s">
        <v>493</v>
      </c>
    </row>
    <row r="233" spans="1:250" x14ac:dyDescent="0.35">
      <c r="A233">
        <v>8656</v>
      </c>
      <c r="B233">
        <v>-922729984</v>
      </c>
      <c r="C233">
        <v>1837</v>
      </c>
      <c r="D233" t="s">
        <v>272</v>
      </c>
      <c r="E233" t="s">
        <v>273</v>
      </c>
      <c r="F233">
        <v>9695</v>
      </c>
      <c r="G233" t="s">
        <v>280</v>
      </c>
      <c r="H233" t="s">
        <v>281</v>
      </c>
      <c r="I233">
        <v>515</v>
      </c>
      <c r="J233" t="s">
        <v>543</v>
      </c>
      <c r="K233" t="s">
        <v>544</v>
      </c>
      <c r="L233">
        <v>30193</v>
      </c>
      <c r="M233" t="s">
        <v>346</v>
      </c>
      <c r="N233" t="s">
        <v>347</v>
      </c>
      <c r="O233">
        <v>30193</v>
      </c>
      <c r="P233" t="s">
        <v>346</v>
      </c>
      <c r="Q233" t="s">
        <v>347</v>
      </c>
      <c r="R233" t="s">
        <v>327</v>
      </c>
      <c r="S233" s="43">
        <v>27117981.013599999</v>
      </c>
      <c r="U233" s="43">
        <v>1</v>
      </c>
      <c r="IF233">
        <v>30193</v>
      </c>
      <c r="IG233" t="s">
        <v>346</v>
      </c>
      <c r="IH233" t="s">
        <v>284</v>
      </c>
      <c r="IK233">
        <v>-2</v>
      </c>
      <c r="IL233" t="s">
        <v>278</v>
      </c>
      <c r="IM233" t="s">
        <v>279</v>
      </c>
      <c r="IN233" t="s">
        <v>466</v>
      </c>
      <c r="IP233" t="s">
        <v>494</v>
      </c>
    </row>
    <row r="234" spans="1:250" x14ac:dyDescent="0.35">
      <c r="A234">
        <v>8657</v>
      </c>
      <c r="B234">
        <v>-922729984</v>
      </c>
      <c r="C234">
        <v>1837</v>
      </c>
      <c r="D234" t="s">
        <v>272</v>
      </c>
      <c r="E234" t="s">
        <v>273</v>
      </c>
      <c r="F234">
        <v>9695</v>
      </c>
      <c r="G234" t="s">
        <v>280</v>
      </c>
      <c r="H234" t="s">
        <v>281</v>
      </c>
      <c r="I234">
        <v>513</v>
      </c>
      <c r="J234" t="s">
        <v>545</v>
      </c>
      <c r="K234" t="s">
        <v>546</v>
      </c>
      <c r="L234">
        <v>30193</v>
      </c>
      <c r="M234" t="s">
        <v>346</v>
      </c>
      <c r="N234" t="s">
        <v>347</v>
      </c>
      <c r="O234">
        <v>30193</v>
      </c>
      <c r="P234" t="s">
        <v>346</v>
      </c>
      <c r="Q234" t="s">
        <v>347</v>
      </c>
      <c r="R234" t="s">
        <v>327</v>
      </c>
      <c r="S234" s="43">
        <v>27060034.963599999</v>
      </c>
      <c r="U234" s="43">
        <v>1</v>
      </c>
      <c r="IF234">
        <v>30193</v>
      </c>
      <c r="IG234" t="s">
        <v>346</v>
      </c>
      <c r="IH234" t="s">
        <v>284</v>
      </c>
      <c r="IK234">
        <v>-2</v>
      </c>
      <c r="IL234" t="s">
        <v>278</v>
      </c>
      <c r="IM234" t="s">
        <v>279</v>
      </c>
      <c r="IN234" t="s">
        <v>466</v>
      </c>
      <c r="IP234" t="s">
        <v>494</v>
      </c>
    </row>
    <row r="235" spans="1:250" x14ac:dyDescent="0.35">
      <c r="A235">
        <v>8658</v>
      </c>
      <c r="B235">
        <v>-922729984</v>
      </c>
      <c r="C235">
        <v>1837</v>
      </c>
      <c r="D235" t="s">
        <v>272</v>
      </c>
      <c r="E235" t="s">
        <v>273</v>
      </c>
      <c r="F235">
        <v>9695</v>
      </c>
      <c r="G235" t="s">
        <v>280</v>
      </c>
      <c r="H235" t="s">
        <v>281</v>
      </c>
      <c r="I235">
        <v>509</v>
      </c>
      <c r="J235" t="s">
        <v>547</v>
      </c>
      <c r="K235" t="s">
        <v>548</v>
      </c>
      <c r="L235">
        <v>30193</v>
      </c>
      <c r="M235" t="s">
        <v>346</v>
      </c>
      <c r="N235" t="s">
        <v>347</v>
      </c>
      <c r="O235">
        <v>30193</v>
      </c>
      <c r="P235" t="s">
        <v>346</v>
      </c>
      <c r="Q235" t="s">
        <v>347</v>
      </c>
      <c r="R235" t="s">
        <v>327</v>
      </c>
      <c r="S235" s="43">
        <v>27028856.0436</v>
      </c>
      <c r="U235" s="43">
        <v>1</v>
      </c>
      <c r="IF235">
        <v>30193</v>
      </c>
      <c r="IG235" t="s">
        <v>346</v>
      </c>
      <c r="IH235" t="s">
        <v>284</v>
      </c>
      <c r="IK235">
        <v>-2</v>
      </c>
      <c r="IL235" t="s">
        <v>278</v>
      </c>
      <c r="IM235" t="s">
        <v>279</v>
      </c>
      <c r="IN235" t="s">
        <v>466</v>
      </c>
      <c r="IP235" t="s">
        <v>494</v>
      </c>
    </row>
    <row r="236" spans="1:250" x14ac:dyDescent="0.35">
      <c r="A236">
        <v>8659</v>
      </c>
      <c r="B236">
        <v>-922729984</v>
      </c>
      <c r="C236">
        <v>1837</v>
      </c>
      <c r="D236" t="s">
        <v>272</v>
      </c>
      <c r="E236" t="s">
        <v>273</v>
      </c>
      <c r="F236">
        <v>9695</v>
      </c>
      <c r="G236" t="s">
        <v>280</v>
      </c>
      <c r="H236" t="s">
        <v>281</v>
      </c>
      <c r="I236">
        <v>507</v>
      </c>
      <c r="J236" t="s">
        <v>549</v>
      </c>
      <c r="K236" t="s">
        <v>550</v>
      </c>
      <c r="L236">
        <v>30193</v>
      </c>
      <c r="M236" t="s">
        <v>346</v>
      </c>
      <c r="N236" t="s">
        <v>347</v>
      </c>
      <c r="O236">
        <v>30193</v>
      </c>
      <c r="P236" t="s">
        <v>346</v>
      </c>
      <c r="Q236" t="s">
        <v>347</v>
      </c>
      <c r="R236" t="s">
        <v>327</v>
      </c>
      <c r="S236" s="43">
        <v>26979860.6336</v>
      </c>
      <c r="U236" s="43">
        <v>1</v>
      </c>
      <c r="IF236">
        <v>30193</v>
      </c>
      <c r="IG236" t="s">
        <v>346</v>
      </c>
      <c r="IH236" t="s">
        <v>284</v>
      </c>
      <c r="IK236">
        <v>-2</v>
      </c>
      <c r="IL236" t="s">
        <v>278</v>
      </c>
      <c r="IM236" t="s">
        <v>279</v>
      </c>
      <c r="IN236" t="s">
        <v>466</v>
      </c>
      <c r="IP236" t="s">
        <v>494</v>
      </c>
    </row>
    <row r="237" spans="1:250" x14ac:dyDescent="0.35">
      <c r="A237">
        <v>8660</v>
      </c>
      <c r="B237">
        <v>-922729984</v>
      </c>
      <c r="C237">
        <v>1837</v>
      </c>
      <c r="D237" t="s">
        <v>272</v>
      </c>
      <c r="E237" t="s">
        <v>273</v>
      </c>
      <c r="F237">
        <v>1848</v>
      </c>
      <c r="G237" t="s">
        <v>285</v>
      </c>
      <c r="H237" t="s">
        <v>273</v>
      </c>
      <c r="I237">
        <v>528</v>
      </c>
      <c r="J237" t="s">
        <v>531</v>
      </c>
      <c r="K237" t="s">
        <v>532</v>
      </c>
      <c r="L237">
        <v>30193</v>
      </c>
      <c r="M237" t="s">
        <v>346</v>
      </c>
      <c r="N237" t="s">
        <v>347</v>
      </c>
      <c r="O237">
        <v>30193</v>
      </c>
      <c r="P237" t="s">
        <v>346</v>
      </c>
      <c r="Q237" t="s">
        <v>347</v>
      </c>
      <c r="R237" t="s">
        <v>327</v>
      </c>
      <c r="S237" s="43">
        <v>27697917.405099999</v>
      </c>
      <c r="U237" s="43">
        <v>1</v>
      </c>
      <c r="IF237">
        <v>30193</v>
      </c>
      <c r="IG237" t="s">
        <v>346</v>
      </c>
      <c r="IH237" t="s">
        <v>287</v>
      </c>
      <c r="IK237">
        <v>-2</v>
      </c>
      <c r="IL237" t="s">
        <v>278</v>
      </c>
      <c r="IM237" t="s">
        <v>279</v>
      </c>
      <c r="IN237" t="s">
        <v>463</v>
      </c>
      <c r="IP237" t="s">
        <v>493</v>
      </c>
    </row>
    <row r="238" spans="1:250" x14ac:dyDescent="0.35">
      <c r="A238">
        <v>8661</v>
      </c>
      <c r="B238">
        <v>-922729984</v>
      </c>
      <c r="C238">
        <v>1837</v>
      </c>
      <c r="D238" t="s">
        <v>272</v>
      </c>
      <c r="E238" t="s">
        <v>273</v>
      </c>
      <c r="F238">
        <v>1848</v>
      </c>
      <c r="G238" t="s">
        <v>285</v>
      </c>
      <c r="H238" t="s">
        <v>273</v>
      </c>
      <c r="I238">
        <v>527</v>
      </c>
      <c r="J238" t="s">
        <v>535</v>
      </c>
      <c r="K238" t="s">
        <v>536</v>
      </c>
      <c r="L238">
        <v>30193</v>
      </c>
      <c r="M238" t="s">
        <v>346</v>
      </c>
      <c r="N238" t="s">
        <v>347</v>
      </c>
      <c r="O238">
        <v>30193</v>
      </c>
      <c r="P238" t="s">
        <v>346</v>
      </c>
      <c r="Q238" t="s">
        <v>347</v>
      </c>
      <c r="R238" t="s">
        <v>327</v>
      </c>
      <c r="S238" s="43">
        <v>27666937.905099999</v>
      </c>
      <c r="U238" s="43">
        <v>1</v>
      </c>
      <c r="IF238">
        <v>30193</v>
      </c>
      <c r="IG238" t="s">
        <v>346</v>
      </c>
      <c r="IH238" t="s">
        <v>287</v>
      </c>
      <c r="IK238">
        <v>-2</v>
      </c>
      <c r="IL238" t="s">
        <v>278</v>
      </c>
      <c r="IM238" t="s">
        <v>279</v>
      </c>
      <c r="IN238" t="s">
        <v>463</v>
      </c>
      <c r="IP238" t="s">
        <v>493</v>
      </c>
    </row>
    <row r="239" spans="1:250" x14ac:dyDescent="0.35">
      <c r="A239">
        <v>8662</v>
      </c>
      <c r="B239">
        <v>-922729984</v>
      </c>
      <c r="C239">
        <v>1837</v>
      </c>
      <c r="D239" t="s">
        <v>272</v>
      </c>
      <c r="E239" t="s">
        <v>273</v>
      </c>
      <c r="F239">
        <v>13794</v>
      </c>
      <c r="G239" t="s">
        <v>274</v>
      </c>
      <c r="H239" t="s">
        <v>275</v>
      </c>
      <c r="I239">
        <v>507</v>
      </c>
      <c r="J239" t="s">
        <v>549</v>
      </c>
      <c r="K239" t="s">
        <v>550</v>
      </c>
      <c r="L239">
        <v>31601</v>
      </c>
      <c r="M239" t="s">
        <v>348</v>
      </c>
      <c r="N239" t="s">
        <v>349</v>
      </c>
      <c r="O239">
        <v>31601</v>
      </c>
      <c r="P239" t="s">
        <v>348</v>
      </c>
      <c r="Q239" t="s">
        <v>349</v>
      </c>
      <c r="R239" t="s">
        <v>327</v>
      </c>
      <c r="S239" s="43">
        <v>54184454.3671</v>
      </c>
      <c r="U239" s="43">
        <v>1</v>
      </c>
      <c r="IF239">
        <v>31601</v>
      </c>
      <c r="IG239" t="s">
        <v>348</v>
      </c>
      <c r="IH239" t="s">
        <v>311</v>
      </c>
      <c r="IK239">
        <v>-2</v>
      </c>
      <c r="IL239" t="s">
        <v>278</v>
      </c>
      <c r="IM239" t="s">
        <v>279</v>
      </c>
      <c r="IN239" t="s">
        <v>468</v>
      </c>
      <c r="IP239" t="s">
        <v>495</v>
      </c>
    </row>
    <row r="240" spans="1:250" x14ac:dyDescent="0.35">
      <c r="A240">
        <v>8663</v>
      </c>
      <c r="B240">
        <v>-922729984</v>
      </c>
      <c r="C240">
        <v>1837</v>
      </c>
      <c r="D240" t="s">
        <v>272</v>
      </c>
      <c r="E240" t="s">
        <v>273</v>
      </c>
      <c r="F240">
        <v>9695</v>
      </c>
      <c r="G240" t="s">
        <v>280</v>
      </c>
      <c r="H240" t="s">
        <v>281</v>
      </c>
      <c r="I240">
        <v>528</v>
      </c>
      <c r="J240" t="s">
        <v>531</v>
      </c>
      <c r="K240" t="s">
        <v>532</v>
      </c>
      <c r="L240">
        <v>30193</v>
      </c>
      <c r="M240" t="s">
        <v>346</v>
      </c>
      <c r="N240" t="s">
        <v>347</v>
      </c>
      <c r="O240">
        <v>30193</v>
      </c>
      <c r="P240" t="s">
        <v>346</v>
      </c>
      <c r="Q240" t="s">
        <v>347</v>
      </c>
      <c r="R240" t="s">
        <v>327</v>
      </c>
      <c r="S240" s="43">
        <v>27341502.957199998</v>
      </c>
      <c r="U240" s="43">
        <v>1</v>
      </c>
      <c r="IF240">
        <v>30193</v>
      </c>
      <c r="IG240" t="s">
        <v>346</v>
      </c>
      <c r="IH240" t="s">
        <v>284</v>
      </c>
      <c r="IK240">
        <v>-2</v>
      </c>
      <c r="IL240" t="s">
        <v>278</v>
      </c>
      <c r="IM240" t="s">
        <v>279</v>
      </c>
      <c r="IN240" t="s">
        <v>466</v>
      </c>
      <c r="IP240" t="s">
        <v>494</v>
      </c>
    </row>
    <row r="241" spans="1:250" x14ac:dyDescent="0.35">
      <c r="A241">
        <v>8664</v>
      </c>
      <c r="B241">
        <v>-922729984</v>
      </c>
      <c r="C241">
        <v>1837</v>
      </c>
      <c r="D241" t="s">
        <v>272</v>
      </c>
      <c r="E241" t="s">
        <v>273</v>
      </c>
      <c r="F241">
        <v>9695</v>
      </c>
      <c r="G241" t="s">
        <v>280</v>
      </c>
      <c r="H241" t="s">
        <v>281</v>
      </c>
      <c r="I241">
        <v>527</v>
      </c>
      <c r="J241" t="s">
        <v>535</v>
      </c>
      <c r="K241" t="s">
        <v>536</v>
      </c>
      <c r="L241">
        <v>30193</v>
      </c>
      <c r="M241" t="s">
        <v>346</v>
      </c>
      <c r="N241" t="s">
        <v>347</v>
      </c>
      <c r="O241">
        <v>30193</v>
      </c>
      <c r="P241" t="s">
        <v>346</v>
      </c>
      <c r="Q241" t="s">
        <v>347</v>
      </c>
      <c r="R241" t="s">
        <v>327</v>
      </c>
      <c r="S241" s="43">
        <v>27310012.987199999</v>
      </c>
      <c r="U241" s="43">
        <v>1</v>
      </c>
      <c r="IF241">
        <v>30193</v>
      </c>
      <c r="IG241" t="s">
        <v>346</v>
      </c>
      <c r="IH241" t="s">
        <v>284</v>
      </c>
      <c r="IK241">
        <v>-2</v>
      </c>
      <c r="IL241" t="s">
        <v>278</v>
      </c>
      <c r="IM241" t="s">
        <v>279</v>
      </c>
      <c r="IN241" t="s">
        <v>466</v>
      </c>
      <c r="IP241" t="s">
        <v>494</v>
      </c>
    </row>
    <row r="242" spans="1:250" x14ac:dyDescent="0.35">
      <c r="A242">
        <v>8665</v>
      </c>
      <c r="B242">
        <v>-922729984</v>
      </c>
      <c r="C242">
        <v>1837</v>
      </c>
      <c r="D242" t="s">
        <v>272</v>
      </c>
      <c r="E242" t="s">
        <v>273</v>
      </c>
      <c r="F242">
        <v>9695</v>
      </c>
      <c r="G242" t="s">
        <v>280</v>
      </c>
      <c r="H242" t="s">
        <v>281</v>
      </c>
      <c r="I242">
        <v>523</v>
      </c>
      <c r="J242" t="s">
        <v>537</v>
      </c>
      <c r="K242" t="s">
        <v>538</v>
      </c>
      <c r="L242">
        <v>30193</v>
      </c>
      <c r="M242" t="s">
        <v>346</v>
      </c>
      <c r="N242" t="s">
        <v>347</v>
      </c>
      <c r="O242">
        <v>30193</v>
      </c>
      <c r="P242" t="s">
        <v>346</v>
      </c>
      <c r="Q242" t="s">
        <v>347</v>
      </c>
      <c r="R242" t="s">
        <v>327</v>
      </c>
      <c r="S242" s="43">
        <v>27247427.403900001</v>
      </c>
      <c r="U242" s="43">
        <v>1</v>
      </c>
      <c r="IF242">
        <v>30193</v>
      </c>
      <c r="IG242" t="s">
        <v>346</v>
      </c>
      <c r="IH242" t="s">
        <v>284</v>
      </c>
      <c r="IK242">
        <v>-2</v>
      </c>
      <c r="IL242" t="s">
        <v>278</v>
      </c>
      <c r="IM242" t="s">
        <v>279</v>
      </c>
      <c r="IN242" t="s">
        <v>466</v>
      </c>
      <c r="IP242" t="s">
        <v>494</v>
      </c>
    </row>
    <row r="243" spans="1:250" x14ac:dyDescent="0.35">
      <c r="A243">
        <v>8666</v>
      </c>
      <c r="B243">
        <v>-922729984</v>
      </c>
      <c r="C243">
        <v>1837</v>
      </c>
      <c r="D243" t="s">
        <v>272</v>
      </c>
      <c r="E243" t="s">
        <v>273</v>
      </c>
      <c r="F243">
        <v>9695</v>
      </c>
      <c r="G243" t="s">
        <v>280</v>
      </c>
      <c r="H243" t="s">
        <v>281</v>
      </c>
      <c r="I243">
        <v>521</v>
      </c>
      <c r="J243" t="s">
        <v>539</v>
      </c>
      <c r="K243" t="s">
        <v>540</v>
      </c>
      <c r="L243">
        <v>30193</v>
      </c>
      <c r="M243" t="s">
        <v>346</v>
      </c>
      <c r="N243" t="s">
        <v>347</v>
      </c>
      <c r="O243">
        <v>30193</v>
      </c>
      <c r="P243" t="s">
        <v>346</v>
      </c>
      <c r="Q243" t="s">
        <v>347</v>
      </c>
      <c r="R243" t="s">
        <v>327</v>
      </c>
      <c r="S243" s="43">
        <v>27216134.6239</v>
      </c>
      <c r="U243" s="43">
        <v>1</v>
      </c>
      <c r="IF243">
        <v>30193</v>
      </c>
      <c r="IG243" t="s">
        <v>346</v>
      </c>
      <c r="IH243" t="s">
        <v>284</v>
      </c>
      <c r="IK243">
        <v>-2</v>
      </c>
      <c r="IL243" t="s">
        <v>278</v>
      </c>
      <c r="IM243" t="s">
        <v>279</v>
      </c>
      <c r="IN243" t="s">
        <v>466</v>
      </c>
      <c r="IP243" t="s">
        <v>494</v>
      </c>
    </row>
    <row r="244" spans="1:250" x14ac:dyDescent="0.35">
      <c r="A244">
        <v>8667</v>
      </c>
      <c r="B244">
        <v>-922729984</v>
      </c>
      <c r="C244">
        <v>1837</v>
      </c>
      <c r="D244" t="s">
        <v>272</v>
      </c>
      <c r="E244" t="s">
        <v>273</v>
      </c>
      <c r="F244">
        <v>9695</v>
      </c>
      <c r="G244" t="s">
        <v>280</v>
      </c>
      <c r="H244" t="s">
        <v>281</v>
      </c>
      <c r="I244">
        <v>519</v>
      </c>
      <c r="J244" t="s">
        <v>541</v>
      </c>
      <c r="K244" t="s">
        <v>542</v>
      </c>
      <c r="L244">
        <v>30193</v>
      </c>
      <c r="M244" t="s">
        <v>346</v>
      </c>
      <c r="N244" t="s">
        <v>347</v>
      </c>
      <c r="O244">
        <v>30193</v>
      </c>
      <c r="P244" t="s">
        <v>346</v>
      </c>
      <c r="Q244" t="s">
        <v>347</v>
      </c>
      <c r="R244" t="s">
        <v>327</v>
      </c>
      <c r="S244" s="43">
        <v>27184841.8539</v>
      </c>
      <c r="U244" s="43">
        <v>1</v>
      </c>
      <c r="IF244">
        <v>30193</v>
      </c>
      <c r="IG244" t="s">
        <v>346</v>
      </c>
      <c r="IH244" t="s">
        <v>284</v>
      </c>
      <c r="IK244">
        <v>-2</v>
      </c>
      <c r="IL244" t="s">
        <v>278</v>
      </c>
      <c r="IM244" t="s">
        <v>279</v>
      </c>
      <c r="IN244" t="s">
        <v>466</v>
      </c>
      <c r="IP244" t="s">
        <v>494</v>
      </c>
    </row>
    <row r="245" spans="1:250" x14ac:dyDescent="0.35">
      <c r="A245">
        <v>8668</v>
      </c>
      <c r="B245">
        <v>-922729984</v>
      </c>
      <c r="C245">
        <v>1837</v>
      </c>
      <c r="D245" t="s">
        <v>272</v>
      </c>
      <c r="E245" t="s">
        <v>273</v>
      </c>
      <c r="F245">
        <v>13794</v>
      </c>
      <c r="G245" t="s">
        <v>274</v>
      </c>
      <c r="H245" t="s">
        <v>275</v>
      </c>
      <c r="I245">
        <v>523</v>
      </c>
      <c r="J245" t="s">
        <v>537</v>
      </c>
      <c r="K245" t="s">
        <v>538</v>
      </c>
      <c r="L245">
        <v>31601</v>
      </c>
      <c r="M245" t="s">
        <v>348</v>
      </c>
      <c r="N245" t="s">
        <v>349</v>
      </c>
      <c r="O245">
        <v>31601</v>
      </c>
      <c r="P245" t="s">
        <v>348</v>
      </c>
      <c r="Q245" t="s">
        <v>349</v>
      </c>
      <c r="R245" t="s">
        <v>327</v>
      </c>
      <c r="S245" s="43">
        <v>54750636.427100003</v>
      </c>
      <c r="U245" s="43">
        <v>1</v>
      </c>
      <c r="IF245">
        <v>31601</v>
      </c>
      <c r="IG245" t="s">
        <v>348</v>
      </c>
      <c r="IH245" t="s">
        <v>311</v>
      </c>
      <c r="IK245">
        <v>-2</v>
      </c>
      <c r="IL245" t="s">
        <v>278</v>
      </c>
      <c r="IM245" t="s">
        <v>279</v>
      </c>
      <c r="IN245" t="s">
        <v>468</v>
      </c>
      <c r="IP245" t="s">
        <v>495</v>
      </c>
    </row>
    <row r="246" spans="1:250" x14ac:dyDescent="0.35">
      <c r="A246">
        <v>8669</v>
      </c>
      <c r="B246">
        <v>-922729984</v>
      </c>
      <c r="C246">
        <v>1837</v>
      </c>
      <c r="D246" t="s">
        <v>272</v>
      </c>
      <c r="E246" t="s">
        <v>273</v>
      </c>
      <c r="F246">
        <v>13794</v>
      </c>
      <c r="G246" t="s">
        <v>274</v>
      </c>
      <c r="H246" t="s">
        <v>275</v>
      </c>
      <c r="I246">
        <v>521</v>
      </c>
      <c r="J246" t="s">
        <v>539</v>
      </c>
      <c r="K246" t="s">
        <v>540</v>
      </c>
      <c r="L246">
        <v>31601</v>
      </c>
      <c r="M246" t="s">
        <v>348</v>
      </c>
      <c r="N246" t="s">
        <v>349</v>
      </c>
      <c r="O246">
        <v>31601</v>
      </c>
      <c r="P246" t="s">
        <v>348</v>
      </c>
      <c r="Q246" t="s">
        <v>349</v>
      </c>
      <c r="R246" t="s">
        <v>327</v>
      </c>
      <c r="S246" s="43">
        <v>54684580.877099998</v>
      </c>
      <c r="U246" s="43">
        <v>1</v>
      </c>
      <c r="IF246">
        <v>31601</v>
      </c>
      <c r="IG246" t="s">
        <v>348</v>
      </c>
      <c r="IH246" t="s">
        <v>311</v>
      </c>
      <c r="IK246">
        <v>-2</v>
      </c>
      <c r="IL246" t="s">
        <v>278</v>
      </c>
      <c r="IM246" t="s">
        <v>279</v>
      </c>
      <c r="IN246" t="s">
        <v>468</v>
      </c>
      <c r="IP246" t="s">
        <v>495</v>
      </c>
    </row>
    <row r="247" spans="1:250" x14ac:dyDescent="0.35">
      <c r="A247">
        <v>8670</v>
      </c>
      <c r="B247">
        <v>-922729984</v>
      </c>
      <c r="C247">
        <v>1837</v>
      </c>
      <c r="D247" t="s">
        <v>272</v>
      </c>
      <c r="E247" t="s">
        <v>273</v>
      </c>
      <c r="F247">
        <v>13794</v>
      </c>
      <c r="G247" t="s">
        <v>274</v>
      </c>
      <c r="H247" t="s">
        <v>275</v>
      </c>
      <c r="I247">
        <v>519</v>
      </c>
      <c r="J247" t="s">
        <v>541</v>
      </c>
      <c r="K247" t="s">
        <v>542</v>
      </c>
      <c r="L247">
        <v>31601</v>
      </c>
      <c r="M247" t="s">
        <v>348</v>
      </c>
      <c r="N247" t="s">
        <v>349</v>
      </c>
      <c r="O247">
        <v>31601</v>
      </c>
      <c r="P247" t="s">
        <v>348</v>
      </c>
      <c r="Q247" t="s">
        <v>349</v>
      </c>
      <c r="R247" t="s">
        <v>327</v>
      </c>
      <c r="S247" s="43">
        <v>54618525.317100003</v>
      </c>
      <c r="U247" s="43">
        <v>1</v>
      </c>
      <c r="IF247">
        <v>31601</v>
      </c>
      <c r="IG247" t="s">
        <v>348</v>
      </c>
      <c r="IH247" t="s">
        <v>311</v>
      </c>
      <c r="IK247">
        <v>-2</v>
      </c>
      <c r="IL247" t="s">
        <v>278</v>
      </c>
      <c r="IM247" t="s">
        <v>279</v>
      </c>
      <c r="IN247" t="s">
        <v>468</v>
      </c>
      <c r="IP247" t="s">
        <v>495</v>
      </c>
    </row>
    <row r="248" spans="1:250" x14ac:dyDescent="0.35">
      <c r="A248">
        <v>8671</v>
      </c>
      <c r="B248">
        <v>-922729984</v>
      </c>
      <c r="C248">
        <v>1837</v>
      </c>
      <c r="D248" t="s">
        <v>272</v>
      </c>
      <c r="E248" t="s">
        <v>273</v>
      </c>
      <c r="F248">
        <v>13794</v>
      </c>
      <c r="G248" t="s">
        <v>274</v>
      </c>
      <c r="H248" t="s">
        <v>275</v>
      </c>
      <c r="I248">
        <v>515</v>
      </c>
      <c r="J248" t="s">
        <v>543</v>
      </c>
      <c r="K248" t="s">
        <v>544</v>
      </c>
      <c r="L248">
        <v>31601</v>
      </c>
      <c r="M248" t="s">
        <v>348</v>
      </c>
      <c r="N248" t="s">
        <v>349</v>
      </c>
      <c r="O248">
        <v>31601</v>
      </c>
      <c r="P248" t="s">
        <v>348</v>
      </c>
      <c r="Q248" t="s">
        <v>349</v>
      </c>
      <c r="R248" t="s">
        <v>327</v>
      </c>
      <c r="S248" s="43">
        <v>54476977.657099999</v>
      </c>
      <c r="U248" s="43">
        <v>1</v>
      </c>
      <c r="IF248">
        <v>31601</v>
      </c>
      <c r="IG248" t="s">
        <v>348</v>
      </c>
      <c r="IH248" t="s">
        <v>311</v>
      </c>
      <c r="IK248">
        <v>-2</v>
      </c>
      <c r="IL248" t="s">
        <v>278</v>
      </c>
      <c r="IM248" t="s">
        <v>279</v>
      </c>
      <c r="IN248" t="s">
        <v>468</v>
      </c>
      <c r="IP248" t="s">
        <v>495</v>
      </c>
    </row>
    <row r="249" spans="1:250" x14ac:dyDescent="0.35">
      <c r="A249">
        <v>8672</v>
      </c>
      <c r="B249">
        <v>-922729984</v>
      </c>
      <c r="C249">
        <v>1837</v>
      </c>
      <c r="D249" t="s">
        <v>272</v>
      </c>
      <c r="E249" t="s">
        <v>273</v>
      </c>
      <c r="F249">
        <v>13794</v>
      </c>
      <c r="G249" t="s">
        <v>274</v>
      </c>
      <c r="H249" t="s">
        <v>275</v>
      </c>
      <c r="I249">
        <v>513</v>
      </c>
      <c r="J249" t="s">
        <v>545</v>
      </c>
      <c r="K249" t="s">
        <v>546</v>
      </c>
      <c r="L249">
        <v>31601</v>
      </c>
      <c r="M249" t="s">
        <v>348</v>
      </c>
      <c r="N249" t="s">
        <v>349</v>
      </c>
      <c r="O249">
        <v>31601</v>
      </c>
      <c r="P249" t="s">
        <v>348</v>
      </c>
      <c r="Q249" t="s">
        <v>349</v>
      </c>
      <c r="R249" t="s">
        <v>327</v>
      </c>
      <c r="S249" s="43">
        <v>54354302.987099998</v>
      </c>
      <c r="U249" s="43">
        <v>1</v>
      </c>
      <c r="IF249">
        <v>31601</v>
      </c>
      <c r="IG249" t="s">
        <v>348</v>
      </c>
      <c r="IH249" t="s">
        <v>311</v>
      </c>
      <c r="IK249">
        <v>-2</v>
      </c>
      <c r="IL249" t="s">
        <v>278</v>
      </c>
      <c r="IM249" t="s">
        <v>279</v>
      </c>
      <c r="IN249" t="s">
        <v>468</v>
      </c>
      <c r="IP249" t="s">
        <v>495</v>
      </c>
    </row>
    <row r="250" spans="1:250" x14ac:dyDescent="0.35">
      <c r="A250">
        <v>8673</v>
      </c>
      <c r="B250">
        <v>-922729984</v>
      </c>
      <c r="C250">
        <v>1837</v>
      </c>
      <c r="D250" t="s">
        <v>272</v>
      </c>
      <c r="E250" t="s">
        <v>273</v>
      </c>
      <c r="F250">
        <v>13794</v>
      </c>
      <c r="G250" t="s">
        <v>274</v>
      </c>
      <c r="H250" t="s">
        <v>275</v>
      </c>
      <c r="I250">
        <v>509</v>
      </c>
      <c r="J250" t="s">
        <v>547</v>
      </c>
      <c r="K250" t="s">
        <v>548</v>
      </c>
      <c r="L250">
        <v>31601</v>
      </c>
      <c r="M250" t="s">
        <v>348</v>
      </c>
      <c r="N250" t="s">
        <v>349</v>
      </c>
      <c r="O250">
        <v>31601</v>
      </c>
      <c r="P250" t="s">
        <v>348</v>
      </c>
      <c r="Q250" t="s">
        <v>349</v>
      </c>
      <c r="R250" t="s">
        <v>327</v>
      </c>
      <c r="S250" s="43">
        <v>54288250.717100002</v>
      </c>
      <c r="U250" s="43">
        <v>1</v>
      </c>
      <c r="IF250">
        <v>31601</v>
      </c>
      <c r="IG250" t="s">
        <v>348</v>
      </c>
      <c r="IH250" t="s">
        <v>311</v>
      </c>
      <c r="IK250">
        <v>-2</v>
      </c>
      <c r="IL250" t="s">
        <v>278</v>
      </c>
      <c r="IM250" t="s">
        <v>279</v>
      </c>
      <c r="IN250" t="s">
        <v>468</v>
      </c>
      <c r="IP250" t="s">
        <v>495</v>
      </c>
    </row>
    <row r="251" spans="1:250" x14ac:dyDescent="0.35">
      <c r="A251">
        <v>8674</v>
      </c>
      <c r="B251">
        <v>-922729984</v>
      </c>
      <c r="C251">
        <v>1837</v>
      </c>
      <c r="D251" t="s">
        <v>272</v>
      </c>
      <c r="E251" t="s">
        <v>273</v>
      </c>
      <c r="F251">
        <v>31620</v>
      </c>
      <c r="G251" t="s">
        <v>350</v>
      </c>
      <c r="H251" t="s">
        <v>351</v>
      </c>
      <c r="I251">
        <v>515</v>
      </c>
      <c r="J251" t="s">
        <v>543</v>
      </c>
      <c r="K251" t="s">
        <v>544</v>
      </c>
      <c r="L251">
        <v>31663</v>
      </c>
      <c r="M251" t="s">
        <v>352</v>
      </c>
      <c r="N251" t="s">
        <v>353</v>
      </c>
      <c r="O251">
        <v>31663</v>
      </c>
      <c r="P251" t="s">
        <v>352</v>
      </c>
      <c r="Q251" t="s">
        <v>353</v>
      </c>
      <c r="R251" t="s">
        <v>327</v>
      </c>
      <c r="S251" s="43">
        <v>75487996.920000002</v>
      </c>
      <c r="U251" s="43">
        <v>1</v>
      </c>
      <c r="IF251">
        <v>31663</v>
      </c>
      <c r="IG251" t="s">
        <v>352</v>
      </c>
      <c r="IH251" t="s">
        <v>354</v>
      </c>
      <c r="IK251">
        <v>-2</v>
      </c>
      <c r="IL251" t="s">
        <v>278</v>
      </c>
      <c r="IM251" t="s">
        <v>279</v>
      </c>
      <c r="IN251" t="s">
        <v>496</v>
      </c>
      <c r="IP251" t="s">
        <v>497</v>
      </c>
    </row>
    <row r="252" spans="1:250" x14ac:dyDescent="0.35">
      <c r="A252">
        <v>8675</v>
      </c>
      <c r="B252">
        <v>-922729984</v>
      </c>
      <c r="C252">
        <v>1837</v>
      </c>
      <c r="D252" t="s">
        <v>272</v>
      </c>
      <c r="E252" t="s">
        <v>273</v>
      </c>
      <c r="F252">
        <v>31620</v>
      </c>
      <c r="G252" t="s">
        <v>350</v>
      </c>
      <c r="H252" t="s">
        <v>351</v>
      </c>
      <c r="I252">
        <v>513</v>
      </c>
      <c r="J252" t="s">
        <v>545</v>
      </c>
      <c r="K252" t="s">
        <v>546</v>
      </c>
      <c r="L252">
        <v>31663</v>
      </c>
      <c r="M252" t="s">
        <v>352</v>
      </c>
      <c r="N252" t="s">
        <v>353</v>
      </c>
      <c r="O252">
        <v>31663</v>
      </c>
      <c r="P252" t="s">
        <v>352</v>
      </c>
      <c r="Q252" t="s">
        <v>353</v>
      </c>
      <c r="R252" t="s">
        <v>327</v>
      </c>
      <c r="S252" s="43">
        <v>75295755.829999998</v>
      </c>
      <c r="U252" s="43">
        <v>1</v>
      </c>
      <c r="IF252">
        <v>31663</v>
      </c>
      <c r="IG252" t="s">
        <v>352</v>
      </c>
      <c r="IH252" t="s">
        <v>354</v>
      </c>
      <c r="IK252">
        <v>-2</v>
      </c>
      <c r="IL252" t="s">
        <v>278</v>
      </c>
      <c r="IM252" t="s">
        <v>279</v>
      </c>
      <c r="IN252" t="s">
        <v>496</v>
      </c>
      <c r="IP252" t="s">
        <v>497</v>
      </c>
    </row>
    <row r="253" spans="1:250" x14ac:dyDescent="0.35">
      <c r="A253">
        <v>8676</v>
      </c>
      <c r="B253">
        <v>-922729984</v>
      </c>
      <c r="C253">
        <v>1837</v>
      </c>
      <c r="D253" t="s">
        <v>272</v>
      </c>
      <c r="E253" t="s">
        <v>273</v>
      </c>
      <c r="F253">
        <v>31620</v>
      </c>
      <c r="G253" t="s">
        <v>350</v>
      </c>
      <c r="H253" t="s">
        <v>351</v>
      </c>
      <c r="I253">
        <v>509</v>
      </c>
      <c r="J253" t="s">
        <v>547</v>
      </c>
      <c r="K253" t="s">
        <v>548</v>
      </c>
      <c r="L253">
        <v>31663</v>
      </c>
      <c r="M253" t="s">
        <v>352</v>
      </c>
      <c r="N253" t="s">
        <v>353</v>
      </c>
      <c r="O253">
        <v>31663</v>
      </c>
      <c r="P253" t="s">
        <v>352</v>
      </c>
      <c r="Q253" t="s">
        <v>353</v>
      </c>
      <c r="R253" t="s">
        <v>327</v>
      </c>
      <c r="S253" s="43">
        <v>75192241.290000007</v>
      </c>
      <c r="U253" s="43">
        <v>1</v>
      </c>
      <c r="IF253">
        <v>31663</v>
      </c>
      <c r="IG253" t="s">
        <v>352</v>
      </c>
      <c r="IH253" t="s">
        <v>354</v>
      </c>
      <c r="IK253">
        <v>-2</v>
      </c>
      <c r="IL253" t="s">
        <v>278</v>
      </c>
      <c r="IM253" t="s">
        <v>279</v>
      </c>
      <c r="IN253" t="s">
        <v>496</v>
      </c>
      <c r="IP253" t="s">
        <v>497</v>
      </c>
    </row>
    <row r="254" spans="1:250" x14ac:dyDescent="0.35">
      <c r="A254">
        <v>8677</v>
      </c>
      <c r="B254">
        <v>-922729984</v>
      </c>
      <c r="C254">
        <v>1837</v>
      </c>
      <c r="D254" t="s">
        <v>272</v>
      </c>
      <c r="E254" t="s">
        <v>273</v>
      </c>
      <c r="F254">
        <v>31620</v>
      </c>
      <c r="G254" t="s">
        <v>350</v>
      </c>
      <c r="H254" t="s">
        <v>351</v>
      </c>
      <c r="I254">
        <v>507</v>
      </c>
      <c r="J254" t="s">
        <v>549</v>
      </c>
      <c r="K254" t="s">
        <v>550</v>
      </c>
      <c r="L254">
        <v>31663</v>
      </c>
      <c r="M254" t="s">
        <v>352</v>
      </c>
      <c r="N254" t="s">
        <v>353</v>
      </c>
      <c r="O254">
        <v>31663</v>
      </c>
      <c r="P254" t="s">
        <v>352</v>
      </c>
      <c r="Q254" t="s">
        <v>353</v>
      </c>
      <c r="R254" t="s">
        <v>327</v>
      </c>
      <c r="S254" s="43">
        <v>75029576</v>
      </c>
      <c r="U254" s="43">
        <v>1</v>
      </c>
      <c r="IF254">
        <v>31663</v>
      </c>
      <c r="IG254" t="s">
        <v>352</v>
      </c>
      <c r="IH254" t="s">
        <v>354</v>
      </c>
      <c r="IK254">
        <v>-2</v>
      </c>
      <c r="IL254" t="s">
        <v>278</v>
      </c>
      <c r="IM254" t="s">
        <v>279</v>
      </c>
      <c r="IN254" t="s">
        <v>496</v>
      </c>
      <c r="IP254" t="s">
        <v>497</v>
      </c>
    </row>
    <row r="255" spans="1:250" x14ac:dyDescent="0.35">
      <c r="A255">
        <v>8678</v>
      </c>
      <c r="B255">
        <v>-922729984</v>
      </c>
      <c r="C255">
        <v>1837</v>
      </c>
      <c r="D255" t="s">
        <v>272</v>
      </c>
      <c r="E255" t="s">
        <v>273</v>
      </c>
      <c r="F255">
        <v>13794</v>
      </c>
      <c r="G255" t="s">
        <v>274</v>
      </c>
      <c r="H255" t="s">
        <v>275</v>
      </c>
      <c r="I255">
        <v>528</v>
      </c>
      <c r="J255" t="s">
        <v>531</v>
      </c>
      <c r="K255" t="s">
        <v>532</v>
      </c>
      <c r="L255">
        <v>31601</v>
      </c>
      <c r="M255" t="s">
        <v>348</v>
      </c>
      <c r="N255" t="s">
        <v>349</v>
      </c>
      <c r="O255">
        <v>31601</v>
      </c>
      <c r="P255" t="s">
        <v>348</v>
      </c>
      <c r="Q255" t="s">
        <v>349</v>
      </c>
      <c r="R255" t="s">
        <v>327</v>
      </c>
      <c r="S255" s="43">
        <v>54946782.037100002</v>
      </c>
      <c r="U255" s="43">
        <v>1</v>
      </c>
      <c r="IF255">
        <v>31601</v>
      </c>
      <c r="IG255" t="s">
        <v>348</v>
      </c>
      <c r="IH255" t="s">
        <v>311</v>
      </c>
      <c r="IK255">
        <v>-2</v>
      </c>
      <c r="IL255" t="s">
        <v>278</v>
      </c>
      <c r="IM255" t="s">
        <v>279</v>
      </c>
      <c r="IN255" t="s">
        <v>468</v>
      </c>
      <c r="IP255" t="s">
        <v>495</v>
      </c>
    </row>
    <row r="256" spans="1:250" x14ac:dyDescent="0.35">
      <c r="A256">
        <v>8679</v>
      </c>
      <c r="B256">
        <v>-922729984</v>
      </c>
      <c r="C256">
        <v>1837</v>
      </c>
      <c r="D256" t="s">
        <v>272</v>
      </c>
      <c r="E256" t="s">
        <v>273</v>
      </c>
      <c r="F256">
        <v>13794</v>
      </c>
      <c r="G256" t="s">
        <v>274</v>
      </c>
      <c r="H256" t="s">
        <v>275</v>
      </c>
      <c r="I256">
        <v>527</v>
      </c>
      <c r="J256" t="s">
        <v>535</v>
      </c>
      <c r="K256" t="s">
        <v>536</v>
      </c>
      <c r="L256">
        <v>31601</v>
      </c>
      <c r="M256" t="s">
        <v>348</v>
      </c>
      <c r="N256" t="s">
        <v>349</v>
      </c>
      <c r="O256">
        <v>31601</v>
      </c>
      <c r="P256" t="s">
        <v>348</v>
      </c>
      <c r="Q256" t="s">
        <v>349</v>
      </c>
      <c r="R256" t="s">
        <v>327</v>
      </c>
      <c r="S256" s="43">
        <v>54880728.897100002</v>
      </c>
      <c r="U256" s="43">
        <v>1</v>
      </c>
      <c r="IF256">
        <v>31601</v>
      </c>
      <c r="IG256" t="s">
        <v>348</v>
      </c>
      <c r="IH256" t="s">
        <v>311</v>
      </c>
      <c r="IK256">
        <v>-2</v>
      </c>
      <c r="IL256" t="s">
        <v>278</v>
      </c>
      <c r="IM256" t="s">
        <v>279</v>
      </c>
      <c r="IN256" t="s">
        <v>468</v>
      </c>
      <c r="IP256" t="s">
        <v>495</v>
      </c>
    </row>
    <row r="257" spans="1:250" x14ac:dyDescent="0.35">
      <c r="A257">
        <v>8680</v>
      </c>
      <c r="B257">
        <v>-922729984</v>
      </c>
      <c r="C257">
        <v>1837</v>
      </c>
      <c r="D257" t="s">
        <v>272</v>
      </c>
      <c r="E257" t="s">
        <v>273</v>
      </c>
      <c r="F257">
        <v>13794</v>
      </c>
      <c r="G257" t="s">
        <v>274</v>
      </c>
      <c r="H257" t="s">
        <v>275</v>
      </c>
      <c r="I257">
        <v>507</v>
      </c>
      <c r="J257" t="s">
        <v>549</v>
      </c>
      <c r="K257" t="s">
        <v>550</v>
      </c>
      <c r="L257">
        <v>34667</v>
      </c>
      <c r="M257" t="s">
        <v>355</v>
      </c>
      <c r="N257" t="s">
        <v>356</v>
      </c>
      <c r="O257">
        <v>34667</v>
      </c>
      <c r="P257" t="s">
        <v>355</v>
      </c>
      <c r="Q257" t="s">
        <v>356</v>
      </c>
      <c r="R257" t="s">
        <v>327</v>
      </c>
      <c r="S257" s="43">
        <v>21254449.670699999</v>
      </c>
      <c r="U257" s="43">
        <v>1</v>
      </c>
      <c r="IF257">
        <v>34667</v>
      </c>
      <c r="IG257" t="s">
        <v>355</v>
      </c>
      <c r="IH257" t="s">
        <v>311</v>
      </c>
      <c r="IK257">
        <v>-2</v>
      </c>
      <c r="IL257" t="s">
        <v>278</v>
      </c>
      <c r="IM257" t="s">
        <v>279</v>
      </c>
      <c r="IN257" t="s">
        <v>468</v>
      </c>
      <c r="IP257" t="s">
        <v>498</v>
      </c>
    </row>
    <row r="258" spans="1:250" x14ac:dyDescent="0.35">
      <c r="A258">
        <v>8681</v>
      </c>
      <c r="B258">
        <v>-922729984</v>
      </c>
      <c r="C258">
        <v>1837</v>
      </c>
      <c r="D258" t="s">
        <v>272</v>
      </c>
      <c r="E258" t="s">
        <v>273</v>
      </c>
      <c r="F258">
        <v>31620</v>
      </c>
      <c r="G258" t="s">
        <v>350</v>
      </c>
      <c r="H258" t="s">
        <v>351</v>
      </c>
      <c r="I258">
        <v>528</v>
      </c>
      <c r="J258" t="s">
        <v>531</v>
      </c>
      <c r="K258" t="s">
        <v>532</v>
      </c>
      <c r="L258">
        <v>31663</v>
      </c>
      <c r="M258" t="s">
        <v>352</v>
      </c>
      <c r="N258" t="s">
        <v>353</v>
      </c>
      <c r="O258">
        <v>31663</v>
      </c>
      <c r="P258" t="s">
        <v>352</v>
      </c>
      <c r="Q258" t="s">
        <v>353</v>
      </c>
      <c r="R258" t="s">
        <v>327</v>
      </c>
      <c r="S258" s="43">
        <v>76227386.629999995</v>
      </c>
      <c r="U258" s="43">
        <v>1</v>
      </c>
      <c r="IF258">
        <v>31663</v>
      </c>
      <c r="IG258" t="s">
        <v>352</v>
      </c>
      <c r="IH258" t="s">
        <v>354</v>
      </c>
      <c r="IK258">
        <v>-2</v>
      </c>
      <c r="IL258" t="s">
        <v>278</v>
      </c>
      <c r="IM258" t="s">
        <v>279</v>
      </c>
      <c r="IN258" t="s">
        <v>496</v>
      </c>
      <c r="IP258" t="s">
        <v>497</v>
      </c>
    </row>
    <row r="259" spans="1:250" x14ac:dyDescent="0.35">
      <c r="A259">
        <v>8682</v>
      </c>
      <c r="B259">
        <v>-922729984</v>
      </c>
      <c r="C259">
        <v>1837</v>
      </c>
      <c r="D259" t="s">
        <v>272</v>
      </c>
      <c r="E259" t="s">
        <v>273</v>
      </c>
      <c r="F259">
        <v>31620</v>
      </c>
      <c r="G259" t="s">
        <v>350</v>
      </c>
      <c r="H259" t="s">
        <v>351</v>
      </c>
      <c r="I259">
        <v>527</v>
      </c>
      <c r="J259" t="s">
        <v>535</v>
      </c>
      <c r="K259" t="s">
        <v>536</v>
      </c>
      <c r="L259">
        <v>31663</v>
      </c>
      <c r="M259" t="s">
        <v>352</v>
      </c>
      <c r="N259" t="s">
        <v>353</v>
      </c>
      <c r="O259">
        <v>31663</v>
      </c>
      <c r="P259" t="s">
        <v>352</v>
      </c>
      <c r="Q259" t="s">
        <v>353</v>
      </c>
      <c r="R259" t="s">
        <v>327</v>
      </c>
      <c r="S259" s="43">
        <v>76123872.109999999</v>
      </c>
      <c r="U259" s="43">
        <v>1</v>
      </c>
      <c r="IF259">
        <v>31663</v>
      </c>
      <c r="IG259" t="s">
        <v>352</v>
      </c>
      <c r="IH259" t="s">
        <v>354</v>
      </c>
      <c r="IK259">
        <v>-2</v>
      </c>
      <c r="IL259" t="s">
        <v>278</v>
      </c>
      <c r="IM259" t="s">
        <v>279</v>
      </c>
      <c r="IN259" t="s">
        <v>496</v>
      </c>
      <c r="IP259" t="s">
        <v>497</v>
      </c>
    </row>
    <row r="260" spans="1:250" x14ac:dyDescent="0.35">
      <c r="A260">
        <v>8683</v>
      </c>
      <c r="B260">
        <v>-922729984</v>
      </c>
      <c r="C260">
        <v>1837</v>
      </c>
      <c r="D260" t="s">
        <v>272</v>
      </c>
      <c r="E260" t="s">
        <v>273</v>
      </c>
      <c r="F260">
        <v>31620</v>
      </c>
      <c r="G260" t="s">
        <v>350</v>
      </c>
      <c r="H260" t="s">
        <v>351</v>
      </c>
      <c r="I260">
        <v>523</v>
      </c>
      <c r="J260" t="s">
        <v>537</v>
      </c>
      <c r="K260" t="s">
        <v>538</v>
      </c>
      <c r="L260">
        <v>31663</v>
      </c>
      <c r="M260" t="s">
        <v>352</v>
      </c>
      <c r="N260" t="s">
        <v>353</v>
      </c>
      <c r="O260">
        <v>31663</v>
      </c>
      <c r="P260" t="s">
        <v>352</v>
      </c>
      <c r="Q260" t="s">
        <v>353</v>
      </c>
      <c r="R260" t="s">
        <v>327</v>
      </c>
      <c r="S260" s="43">
        <v>75916843.150000006</v>
      </c>
      <c r="U260" s="43">
        <v>1</v>
      </c>
      <c r="IF260">
        <v>31663</v>
      </c>
      <c r="IG260" t="s">
        <v>352</v>
      </c>
      <c r="IH260" t="s">
        <v>354</v>
      </c>
      <c r="IK260">
        <v>-2</v>
      </c>
      <c r="IL260" t="s">
        <v>278</v>
      </c>
      <c r="IM260" t="s">
        <v>279</v>
      </c>
      <c r="IN260" t="s">
        <v>496</v>
      </c>
      <c r="IP260" t="s">
        <v>497</v>
      </c>
    </row>
    <row r="261" spans="1:250" x14ac:dyDescent="0.35">
      <c r="A261">
        <v>8684</v>
      </c>
      <c r="B261">
        <v>-922729984</v>
      </c>
      <c r="C261">
        <v>1837</v>
      </c>
      <c r="D261" t="s">
        <v>272</v>
      </c>
      <c r="E261" t="s">
        <v>273</v>
      </c>
      <c r="F261">
        <v>31620</v>
      </c>
      <c r="G261" t="s">
        <v>350</v>
      </c>
      <c r="H261" t="s">
        <v>351</v>
      </c>
      <c r="I261">
        <v>521</v>
      </c>
      <c r="J261" t="s">
        <v>539</v>
      </c>
      <c r="K261" t="s">
        <v>540</v>
      </c>
      <c r="L261">
        <v>31663</v>
      </c>
      <c r="M261" t="s">
        <v>352</v>
      </c>
      <c r="N261" t="s">
        <v>353</v>
      </c>
      <c r="O261">
        <v>31663</v>
      </c>
      <c r="P261" t="s">
        <v>352</v>
      </c>
      <c r="Q261" t="s">
        <v>353</v>
      </c>
      <c r="R261" t="s">
        <v>327</v>
      </c>
      <c r="S261" s="43">
        <v>75813328.390000001</v>
      </c>
      <c r="U261" s="43">
        <v>1</v>
      </c>
      <c r="IF261">
        <v>31663</v>
      </c>
      <c r="IG261" t="s">
        <v>352</v>
      </c>
      <c r="IH261" t="s">
        <v>354</v>
      </c>
      <c r="IK261">
        <v>-2</v>
      </c>
      <c r="IL261" t="s">
        <v>278</v>
      </c>
      <c r="IM261" t="s">
        <v>279</v>
      </c>
      <c r="IN261" t="s">
        <v>496</v>
      </c>
      <c r="IP261" t="s">
        <v>497</v>
      </c>
    </row>
    <row r="262" spans="1:250" x14ac:dyDescent="0.35">
      <c r="A262">
        <v>8685</v>
      </c>
      <c r="B262">
        <v>-922729984</v>
      </c>
      <c r="C262">
        <v>1837</v>
      </c>
      <c r="D262" t="s">
        <v>272</v>
      </c>
      <c r="E262" t="s">
        <v>273</v>
      </c>
      <c r="F262">
        <v>31620</v>
      </c>
      <c r="G262" t="s">
        <v>350</v>
      </c>
      <c r="H262" t="s">
        <v>351</v>
      </c>
      <c r="I262">
        <v>519</v>
      </c>
      <c r="J262" t="s">
        <v>541</v>
      </c>
      <c r="K262" t="s">
        <v>542</v>
      </c>
      <c r="L262">
        <v>31663</v>
      </c>
      <c r="M262" t="s">
        <v>352</v>
      </c>
      <c r="N262" t="s">
        <v>353</v>
      </c>
      <c r="O262">
        <v>31663</v>
      </c>
      <c r="P262" t="s">
        <v>352</v>
      </c>
      <c r="Q262" t="s">
        <v>353</v>
      </c>
      <c r="R262" t="s">
        <v>327</v>
      </c>
      <c r="S262" s="43">
        <v>75709814</v>
      </c>
      <c r="U262" s="43">
        <v>1</v>
      </c>
      <c r="IF262">
        <v>31663</v>
      </c>
      <c r="IG262" t="s">
        <v>352</v>
      </c>
      <c r="IH262" t="s">
        <v>354</v>
      </c>
      <c r="IK262">
        <v>-2</v>
      </c>
      <c r="IL262" t="s">
        <v>278</v>
      </c>
      <c r="IM262" t="s">
        <v>279</v>
      </c>
      <c r="IN262" t="s">
        <v>496</v>
      </c>
      <c r="IP262" t="s">
        <v>497</v>
      </c>
    </row>
    <row r="263" spans="1:250" x14ac:dyDescent="0.35">
      <c r="A263">
        <v>8686</v>
      </c>
      <c r="B263">
        <v>-922729984</v>
      </c>
      <c r="C263">
        <v>1837</v>
      </c>
      <c r="D263" t="s">
        <v>272</v>
      </c>
      <c r="E263" t="s">
        <v>273</v>
      </c>
      <c r="F263">
        <v>13794</v>
      </c>
      <c r="G263" t="s">
        <v>274</v>
      </c>
      <c r="H263" t="s">
        <v>275</v>
      </c>
      <c r="I263">
        <v>523</v>
      </c>
      <c r="J263" t="s">
        <v>537</v>
      </c>
      <c r="K263" t="s">
        <v>538</v>
      </c>
      <c r="L263">
        <v>34667</v>
      </c>
      <c r="M263" t="s">
        <v>355</v>
      </c>
      <c r="N263" t="s">
        <v>356</v>
      </c>
      <c r="O263">
        <v>34667</v>
      </c>
      <c r="P263" t="s">
        <v>355</v>
      </c>
      <c r="Q263" t="s">
        <v>356</v>
      </c>
      <c r="R263" t="s">
        <v>327</v>
      </c>
      <c r="S263" s="43">
        <v>27202993.970699999</v>
      </c>
      <c r="U263" s="43">
        <v>1</v>
      </c>
      <c r="IF263">
        <v>34667</v>
      </c>
      <c r="IG263" t="s">
        <v>355</v>
      </c>
      <c r="IH263" t="s">
        <v>311</v>
      </c>
      <c r="IK263">
        <v>-2</v>
      </c>
      <c r="IL263" t="s">
        <v>278</v>
      </c>
      <c r="IM263" t="s">
        <v>279</v>
      </c>
      <c r="IN263" t="s">
        <v>468</v>
      </c>
      <c r="IP263" t="s">
        <v>498</v>
      </c>
    </row>
    <row r="264" spans="1:250" x14ac:dyDescent="0.35">
      <c r="A264">
        <v>8687</v>
      </c>
      <c r="B264">
        <v>-922729984</v>
      </c>
      <c r="C264">
        <v>1837</v>
      </c>
      <c r="D264" t="s">
        <v>272</v>
      </c>
      <c r="E264" t="s">
        <v>273</v>
      </c>
      <c r="F264">
        <v>13794</v>
      </c>
      <c r="G264" t="s">
        <v>274</v>
      </c>
      <c r="H264" t="s">
        <v>275</v>
      </c>
      <c r="I264">
        <v>521</v>
      </c>
      <c r="J264" t="s">
        <v>539</v>
      </c>
      <c r="K264" t="s">
        <v>540</v>
      </c>
      <c r="L264">
        <v>34667</v>
      </c>
      <c r="M264" t="s">
        <v>355</v>
      </c>
      <c r="N264" t="s">
        <v>356</v>
      </c>
      <c r="O264">
        <v>34667</v>
      </c>
      <c r="P264" t="s">
        <v>355</v>
      </c>
      <c r="Q264" t="s">
        <v>356</v>
      </c>
      <c r="R264" t="s">
        <v>327</v>
      </c>
      <c r="S264" s="43">
        <v>27170174.090700001</v>
      </c>
      <c r="U264" s="43">
        <v>1</v>
      </c>
      <c r="IF264">
        <v>34667</v>
      </c>
      <c r="IG264" t="s">
        <v>355</v>
      </c>
      <c r="IH264" t="s">
        <v>311</v>
      </c>
      <c r="IK264">
        <v>-2</v>
      </c>
      <c r="IL264" t="s">
        <v>278</v>
      </c>
      <c r="IM264" t="s">
        <v>279</v>
      </c>
      <c r="IN264" t="s">
        <v>468</v>
      </c>
      <c r="IP264" t="s">
        <v>498</v>
      </c>
    </row>
    <row r="265" spans="1:250" x14ac:dyDescent="0.35">
      <c r="A265">
        <v>8688</v>
      </c>
      <c r="B265">
        <v>-922729984</v>
      </c>
      <c r="C265">
        <v>1837</v>
      </c>
      <c r="D265" t="s">
        <v>272</v>
      </c>
      <c r="E265" t="s">
        <v>273</v>
      </c>
      <c r="F265">
        <v>13794</v>
      </c>
      <c r="G265" t="s">
        <v>274</v>
      </c>
      <c r="H265" t="s">
        <v>275</v>
      </c>
      <c r="I265">
        <v>519</v>
      </c>
      <c r="J265" t="s">
        <v>541</v>
      </c>
      <c r="K265" t="s">
        <v>542</v>
      </c>
      <c r="L265">
        <v>34667</v>
      </c>
      <c r="M265" t="s">
        <v>355</v>
      </c>
      <c r="N265" t="s">
        <v>356</v>
      </c>
      <c r="O265">
        <v>34667</v>
      </c>
      <c r="P265" t="s">
        <v>355</v>
      </c>
      <c r="Q265" t="s">
        <v>356</v>
      </c>
      <c r="R265" t="s">
        <v>327</v>
      </c>
      <c r="S265" s="43">
        <v>27137354.210700002</v>
      </c>
      <c r="U265" s="43">
        <v>1</v>
      </c>
      <c r="IF265">
        <v>34667</v>
      </c>
      <c r="IG265" t="s">
        <v>355</v>
      </c>
      <c r="IH265" t="s">
        <v>311</v>
      </c>
      <c r="IK265">
        <v>-2</v>
      </c>
      <c r="IL265" t="s">
        <v>278</v>
      </c>
      <c r="IM265" t="s">
        <v>279</v>
      </c>
      <c r="IN265" t="s">
        <v>468</v>
      </c>
      <c r="IP265" t="s">
        <v>498</v>
      </c>
    </row>
    <row r="266" spans="1:250" x14ac:dyDescent="0.35">
      <c r="A266">
        <v>8689</v>
      </c>
      <c r="B266">
        <v>-922729984</v>
      </c>
      <c r="C266">
        <v>1837</v>
      </c>
      <c r="D266" t="s">
        <v>272</v>
      </c>
      <c r="E266" t="s">
        <v>273</v>
      </c>
      <c r="F266">
        <v>13794</v>
      </c>
      <c r="G266" t="s">
        <v>274</v>
      </c>
      <c r="H266" t="s">
        <v>275</v>
      </c>
      <c r="I266">
        <v>515</v>
      </c>
      <c r="J266" t="s">
        <v>543</v>
      </c>
      <c r="K266" t="s">
        <v>544</v>
      </c>
      <c r="L266">
        <v>34667</v>
      </c>
      <c r="M266" t="s">
        <v>355</v>
      </c>
      <c r="N266" t="s">
        <v>356</v>
      </c>
      <c r="O266">
        <v>34667</v>
      </c>
      <c r="P266" t="s">
        <v>355</v>
      </c>
      <c r="Q266" t="s">
        <v>356</v>
      </c>
      <c r="R266" t="s">
        <v>327</v>
      </c>
      <c r="S266" s="43">
        <v>27067025.890700001</v>
      </c>
      <c r="U266" s="43">
        <v>1</v>
      </c>
      <c r="IF266">
        <v>34667</v>
      </c>
      <c r="IG266" t="s">
        <v>355</v>
      </c>
      <c r="IH266" t="s">
        <v>311</v>
      </c>
      <c r="IK266">
        <v>-2</v>
      </c>
      <c r="IL266" t="s">
        <v>278</v>
      </c>
      <c r="IM266" t="s">
        <v>279</v>
      </c>
      <c r="IN266" t="s">
        <v>468</v>
      </c>
      <c r="IP266" t="s">
        <v>498</v>
      </c>
    </row>
    <row r="267" spans="1:250" x14ac:dyDescent="0.35">
      <c r="A267">
        <v>8690</v>
      </c>
      <c r="B267">
        <v>-922729984</v>
      </c>
      <c r="C267">
        <v>1837</v>
      </c>
      <c r="D267" t="s">
        <v>272</v>
      </c>
      <c r="E267" t="s">
        <v>273</v>
      </c>
      <c r="F267">
        <v>13794</v>
      </c>
      <c r="G267" t="s">
        <v>274</v>
      </c>
      <c r="H267" t="s">
        <v>275</v>
      </c>
      <c r="I267">
        <v>513</v>
      </c>
      <c r="J267" t="s">
        <v>545</v>
      </c>
      <c r="K267" t="s">
        <v>546</v>
      </c>
      <c r="L267">
        <v>34667</v>
      </c>
      <c r="M267" t="s">
        <v>355</v>
      </c>
      <c r="N267" t="s">
        <v>356</v>
      </c>
      <c r="O267">
        <v>34667</v>
      </c>
      <c r="P267" t="s">
        <v>355</v>
      </c>
      <c r="Q267" t="s">
        <v>356</v>
      </c>
      <c r="R267" t="s">
        <v>327</v>
      </c>
      <c r="S267" s="43">
        <v>21321074.670699999</v>
      </c>
      <c r="U267" s="43">
        <v>1</v>
      </c>
      <c r="IF267">
        <v>34667</v>
      </c>
      <c r="IG267" t="s">
        <v>355</v>
      </c>
      <c r="IH267" t="s">
        <v>311</v>
      </c>
      <c r="IK267">
        <v>-2</v>
      </c>
      <c r="IL267" t="s">
        <v>278</v>
      </c>
      <c r="IM267" t="s">
        <v>279</v>
      </c>
      <c r="IN267" t="s">
        <v>468</v>
      </c>
      <c r="IP267" t="s">
        <v>498</v>
      </c>
    </row>
    <row r="268" spans="1:250" x14ac:dyDescent="0.35">
      <c r="A268">
        <v>8691</v>
      </c>
      <c r="B268">
        <v>-922729984</v>
      </c>
      <c r="C268">
        <v>1837</v>
      </c>
      <c r="D268" t="s">
        <v>272</v>
      </c>
      <c r="E268" t="s">
        <v>273</v>
      </c>
      <c r="F268">
        <v>13794</v>
      </c>
      <c r="G268" t="s">
        <v>274</v>
      </c>
      <c r="H268" t="s">
        <v>275</v>
      </c>
      <c r="I268">
        <v>509</v>
      </c>
      <c r="J268" t="s">
        <v>547</v>
      </c>
      <c r="K268" t="s">
        <v>548</v>
      </c>
      <c r="L268">
        <v>34667</v>
      </c>
      <c r="M268" t="s">
        <v>355</v>
      </c>
      <c r="N268" t="s">
        <v>356</v>
      </c>
      <c r="O268">
        <v>34667</v>
      </c>
      <c r="P268" t="s">
        <v>355</v>
      </c>
      <c r="Q268" t="s">
        <v>356</v>
      </c>
      <c r="R268" t="s">
        <v>327</v>
      </c>
      <c r="S268" s="43">
        <v>21295164.940699998</v>
      </c>
      <c r="U268" s="43">
        <v>1</v>
      </c>
      <c r="IF268">
        <v>34667</v>
      </c>
      <c r="IG268" t="s">
        <v>355</v>
      </c>
      <c r="IH268" t="s">
        <v>311</v>
      </c>
      <c r="IK268">
        <v>-2</v>
      </c>
      <c r="IL268" t="s">
        <v>278</v>
      </c>
      <c r="IM268" t="s">
        <v>279</v>
      </c>
      <c r="IN268" t="s">
        <v>468</v>
      </c>
      <c r="IP268" t="s">
        <v>498</v>
      </c>
    </row>
    <row r="269" spans="1:250" x14ac:dyDescent="0.35">
      <c r="A269">
        <v>8692</v>
      </c>
      <c r="B269">
        <v>-922729984</v>
      </c>
      <c r="C269">
        <v>1837</v>
      </c>
      <c r="D269" t="s">
        <v>272</v>
      </c>
      <c r="E269" t="s">
        <v>273</v>
      </c>
      <c r="F269">
        <v>7057</v>
      </c>
      <c r="G269" t="s">
        <v>290</v>
      </c>
      <c r="H269" t="s">
        <v>291</v>
      </c>
      <c r="I269">
        <v>515</v>
      </c>
      <c r="J269" t="s">
        <v>543</v>
      </c>
      <c r="K269" t="s">
        <v>544</v>
      </c>
      <c r="L269">
        <v>35455</v>
      </c>
      <c r="M269" t="s">
        <v>342</v>
      </c>
      <c r="N269" t="s">
        <v>343</v>
      </c>
      <c r="O269">
        <v>35455</v>
      </c>
      <c r="P269" t="s">
        <v>342</v>
      </c>
      <c r="Q269" t="s">
        <v>343</v>
      </c>
      <c r="R269" t="s">
        <v>327</v>
      </c>
      <c r="S269" s="43">
        <v>21617309.682399999</v>
      </c>
      <c r="U269" s="43">
        <v>1</v>
      </c>
      <c r="IF269">
        <v>35455</v>
      </c>
      <c r="IG269" t="s">
        <v>342</v>
      </c>
      <c r="IH269" t="s">
        <v>292</v>
      </c>
      <c r="IK269">
        <v>-2</v>
      </c>
      <c r="IL269" t="s">
        <v>278</v>
      </c>
      <c r="IM269" t="s">
        <v>279</v>
      </c>
      <c r="IN269" t="s">
        <v>471</v>
      </c>
      <c r="IP269" t="s">
        <v>499</v>
      </c>
    </row>
    <row r="270" spans="1:250" x14ac:dyDescent="0.35">
      <c r="A270">
        <v>8693</v>
      </c>
      <c r="B270">
        <v>-922729984</v>
      </c>
      <c r="C270">
        <v>1837</v>
      </c>
      <c r="D270" t="s">
        <v>272</v>
      </c>
      <c r="E270" t="s">
        <v>273</v>
      </c>
      <c r="F270">
        <v>7057</v>
      </c>
      <c r="G270" t="s">
        <v>290</v>
      </c>
      <c r="H270" t="s">
        <v>291</v>
      </c>
      <c r="I270">
        <v>513</v>
      </c>
      <c r="J270" t="s">
        <v>545</v>
      </c>
      <c r="K270" t="s">
        <v>546</v>
      </c>
      <c r="L270">
        <v>35455</v>
      </c>
      <c r="M270" t="s">
        <v>342</v>
      </c>
      <c r="N270" t="s">
        <v>343</v>
      </c>
      <c r="O270">
        <v>35455</v>
      </c>
      <c r="P270" t="s">
        <v>342</v>
      </c>
      <c r="Q270" t="s">
        <v>343</v>
      </c>
      <c r="R270" t="s">
        <v>327</v>
      </c>
      <c r="S270" s="43">
        <v>21570573.442400001</v>
      </c>
      <c r="U270" s="43">
        <v>1</v>
      </c>
      <c r="IF270">
        <v>35455</v>
      </c>
      <c r="IG270" t="s">
        <v>342</v>
      </c>
      <c r="IH270" t="s">
        <v>292</v>
      </c>
      <c r="IK270">
        <v>-2</v>
      </c>
      <c r="IL270" t="s">
        <v>278</v>
      </c>
      <c r="IM270" t="s">
        <v>279</v>
      </c>
      <c r="IN270" t="s">
        <v>471</v>
      </c>
      <c r="IP270" t="s">
        <v>499</v>
      </c>
    </row>
    <row r="271" spans="1:250" x14ac:dyDescent="0.35">
      <c r="A271">
        <v>8694</v>
      </c>
      <c r="B271">
        <v>-922729984</v>
      </c>
      <c r="C271">
        <v>1837</v>
      </c>
      <c r="D271" t="s">
        <v>272</v>
      </c>
      <c r="E271" t="s">
        <v>273</v>
      </c>
      <c r="F271">
        <v>7057</v>
      </c>
      <c r="G271" t="s">
        <v>290</v>
      </c>
      <c r="H271" t="s">
        <v>291</v>
      </c>
      <c r="I271">
        <v>509</v>
      </c>
      <c r="J271" t="s">
        <v>547</v>
      </c>
      <c r="K271" t="s">
        <v>548</v>
      </c>
      <c r="L271">
        <v>35455</v>
      </c>
      <c r="M271" t="s">
        <v>342</v>
      </c>
      <c r="N271" t="s">
        <v>343</v>
      </c>
      <c r="O271">
        <v>35455</v>
      </c>
      <c r="P271" t="s">
        <v>342</v>
      </c>
      <c r="Q271" t="s">
        <v>343</v>
      </c>
      <c r="R271" t="s">
        <v>327</v>
      </c>
      <c r="S271" s="43">
        <v>21545376.867899999</v>
      </c>
      <c r="U271" s="43">
        <v>1</v>
      </c>
      <c r="IF271">
        <v>35455</v>
      </c>
      <c r="IG271" t="s">
        <v>342</v>
      </c>
      <c r="IH271" t="s">
        <v>292</v>
      </c>
      <c r="IK271">
        <v>-2</v>
      </c>
      <c r="IL271" t="s">
        <v>278</v>
      </c>
      <c r="IM271" t="s">
        <v>279</v>
      </c>
      <c r="IN271" t="s">
        <v>471</v>
      </c>
      <c r="IP271" t="s">
        <v>499</v>
      </c>
    </row>
    <row r="272" spans="1:250" x14ac:dyDescent="0.35">
      <c r="A272">
        <v>8695</v>
      </c>
      <c r="B272">
        <v>-922729984</v>
      </c>
      <c r="C272">
        <v>1837</v>
      </c>
      <c r="D272" t="s">
        <v>272</v>
      </c>
      <c r="E272" t="s">
        <v>273</v>
      </c>
      <c r="F272">
        <v>7057</v>
      </c>
      <c r="G272" t="s">
        <v>290</v>
      </c>
      <c r="H272" t="s">
        <v>291</v>
      </c>
      <c r="I272">
        <v>507</v>
      </c>
      <c r="J272" t="s">
        <v>549</v>
      </c>
      <c r="K272" t="s">
        <v>550</v>
      </c>
      <c r="L272">
        <v>35455</v>
      </c>
      <c r="M272" t="s">
        <v>342</v>
      </c>
      <c r="N272" t="s">
        <v>343</v>
      </c>
      <c r="O272">
        <v>35455</v>
      </c>
      <c r="P272" t="s">
        <v>342</v>
      </c>
      <c r="Q272" t="s">
        <v>343</v>
      </c>
      <c r="R272" t="s">
        <v>327</v>
      </c>
      <c r="S272" s="43">
        <v>21505782.2579</v>
      </c>
      <c r="U272" s="43">
        <v>1</v>
      </c>
      <c r="IF272">
        <v>35455</v>
      </c>
      <c r="IG272" t="s">
        <v>342</v>
      </c>
      <c r="IH272" t="s">
        <v>292</v>
      </c>
      <c r="IK272">
        <v>-2</v>
      </c>
      <c r="IL272" t="s">
        <v>278</v>
      </c>
      <c r="IM272" t="s">
        <v>279</v>
      </c>
      <c r="IN272" t="s">
        <v>471</v>
      </c>
      <c r="IP272" t="s">
        <v>499</v>
      </c>
    </row>
    <row r="273" spans="1:250" x14ac:dyDescent="0.35">
      <c r="A273">
        <v>8696</v>
      </c>
      <c r="B273">
        <v>-922729984</v>
      </c>
      <c r="C273">
        <v>1837</v>
      </c>
      <c r="D273" t="s">
        <v>272</v>
      </c>
      <c r="E273" t="s">
        <v>273</v>
      </c>
      <c r="F273">
        <v>13794</v>
      </c>
      <c r="G273" t="s">
        <v>274</v>
      </c>
      <c r="H273" t="s">
        <v>275</v>
      </c>
      <c r="I273">
        <v>528</v>
      </c>
      <c r="J273" t="s">
        <v>531</v>
      </c>
      <c r="K273" t="s">
        <v>532</v>
      </c>
      <c r="L273">
        <v>34667</v>
      </c>
      <c r="M273" t="s">
        <v>355</v>
      </c>
      <c r="N273" t="s">
        <v>356</v>
      </c>
      <c r="O273">
        <v>34667</v>
      </c>
      <c r="P273" t="s">
        <v>355</v>
      </c>
      <c r="Q273" t="s">
        <v>356</v>
      </c>
      <c r="R273" t="s">
        <v>327</v>
      </c>
      <c r="S273" s="43">
        <v>27300449.4307</v>
      </c>
      <c r="U273" s="43">
        <v>1</v>
      </c>
      <c r="IF273">
        <v>34667</v>
      </c>
      <c r="IG273" t="s">
        <v>355</v>
      </c>
      <c r="IH273" t="s">
        <v>311</v>
      </c>
      <c r="IK273">
        <v>-2</v>
      </c>
      <c r="IL273" t="s">
        <v>278</v>
      </c>
      <c r="IM273" t="s">
        <v>279</v>
      </c>
      <c r="IN273" t="s">
        <v>468</v>
      </c>
      <c r="IP273" t="s">
        <v>498</v>
      </c>
    </row>
    <row r="274" spans="1:250" x14ac:dyDescent="0.35">
      <c r="A274">
        <v>8697</v>
      </c>
      <c r="B274">
        <v>-922729984</v>
      </c>
      <c r="C274">
        <v>1837</v>
      </c>
      <c r="D274" t="s">
        <v>272</v>
      </c>
      <c r="E274" t="s">
        <v>273</v>
      </c>
      <c r="F274">
        <v>13794</v>
      </c>
      <c r="G274" t="s">
        <v>274</v>
      </c>
      <c r="H274" t="s">
        <v>275</v>
      </c>
      <c r="I274">
        <v>527</v>
      </c>
      <c r="J274" t="s">
        <v>535</v>
      </c>
      <c r="K274" t="s">
        <v>536</v>
      </c>
      <c r="L274">
        <v>34667</v>
      </c>
      <c r="M274" t="s">
        <v>355</v>
      </c>
      <c r="N274" t="s">
        <v>356</v>
      </c>
      <c r="O274">
        <v>34667</v>
      </c>
      <c r="P274" t="s">
        <v>355</v>
      </c>
      <c r="Q274" t="s">
        <v>356</v>
      </c>
      <c r="R274" t="s">
        <v>327</v>
      </c>
      <c r="S274" s="43">
        <v>27267630.750700001</v>
      </c>
      <c r="U274" s="43">
        <v>1</v>
      </c>
      <c r="IF274">
        <v>34667</v>
      </c>
      <c r="IG274" t="s">
        <v>355</v>
      </c>
      <c r="IH274" t="s">
        <v>311</v>
      </c>
      <c r="IK274">
        <v>-2</v>
      </c>
      <c r="IL274" t="s">
        <v>278</v>
      </c>
      <c r="IM274" t="s">
        <v>279</v>
      </c>
      <c r="IN274" t="s">
        <v>468</v>
      </c>
      <c r="IP274" t="s">
        <v>498</v>
      </c>
    </row>
    <row r="275" spans="1:250" x14ac:dyDescent="0.35">
      <c r="A275">
        <v>8698</v>
      </c>
      <c r="B275">
        <v>-922729984</v>
      </c>
      <c r="C275">
        <v>1837</v>
      </c>
      <c r="D275" t="s">
        <v>272</v>
      </c>
      <c r="E275" t="s">
        <v>273</v>
      </c>
      <c r="F275">
        <v>35467</v>
      </c>
      <c r="G275" t="s">
        <v>337</v>
      </c>
      <c r="H275" t="s">
        <v>338</v>
      </c>
      <c r="I275">
        <v>507</v>
      </c>
      <c r="J275" t="s">
        <v>549</v>
      </c>
      <c r="K275" t="s">
        <v>550</v>
      </c>
      <c r="L275">
        <v>35556</v>
      </c>
      <c r="M275" t="s">
        <v>339</v>
      </c>
      <c r="N275" t="s">
        <v>340</v>
      </c>
      <c r="O275">
        <v>35556</v>
      </c>
      <c r="P275" t="s">
        <v>339</v>
      </c>
      <c r="Q275" t="s">
        <v>340</v>
      </c>
      <c r="R275" t="s">
        <v>327</v>
      </c>
      <c r="S275" s="43">
        <v>87419352.609999999</v>
      </c>
      <c r="U275" s="43">
        <v>1</v>
      </c>
      <c r="IF275">
        <v>35556</v>
      </c>
      <c r="IG275" t="s">
        <v>339</v>
      </c>
      <c r="IH275" t="s">
        <v>341</v>
      </c>
      <c r="IK275">
        <v>-2</v>
      </c>
      <c r="IL275" t="s">
        <v>278</v>
      </c>
      <c r="IM275" t="s">
        <v>279</v>
      </c>
      <c r="IN275" t="s">
        <v>500</v>
      </c>
      <c r="IP275" t="s">
        <v>501</v>
      </c>
    </row>
    <row r="276" spans="1:250" x14ac:dyDescent="0.35">
      <c r="A276">
        <v>8699</v>
      </c>
      <c r="B276">
        <v>-922729984</v>
      </c>
      <c r="C276">
        <v>1837</v>
      </c>
      <c r="D276" t="s">
        <v>272</v>
      </c>
      <c r="E276" t="s">
        <v>273</v>
      </c>
      <c r="F276">
        <v>7057</v>
      </c>
      <c r="G276" t="s">
        <v>290</v>
      </c>
      <c r="H276" t="s">
        <v>291</v>
      </c>
      <c r="I276">
        <v>528</v>
      </c>
      <c r="J276" t="s">
        <v>531</v>
      </c>
      <c r="K276" t="s">
        <v>532</v>
      </c>
      <c r="L276">
        <v>35455</v>
      </c>
      <c r="M276" t="s">
        <v>342</v>
      </c>
      <c r="N276" t="s">
        <v>343</v>
      </c>
      <c r="O276">
        <v>35455</v>
      </c>
      <c r="P276" t="s">
        <v>342</v>
      </c>
      <c r="Q276" t="s">
        <v>343</v>
      </c>
      <c r="R276" t="s">
        <v>327</v>
      </c>
      <c r="S276" s="43">
        <v>21797012.162700001</v>
      </c>
      <c r="U276" s="43">
        <v>1</v>
      </c>
      <c r="IF276">
        <v>35455</v>
      </c>
      <c r="IG276" t="s">
        <v>342</v>
      </c>
      <c r="IH276" t="s">
        <v>292</v>
      </c>
      <c r="IK276">
        <v>-2</v>
      </c>
      <c r="IL276" t="s">
        <v>278</v>
      </c>
      <c r="IM276" t="s">
        <v>279</v>
      </c>
      <c r="IN276" t="s">
        <v>471</v>
      </c>
      <c r="IP276" t="s">
        <v>499</v>
      </c>
    </row>
    <row r="277" spans="1:250" x14ac:dyDescent="0.35">
      <c r="A277">
        <v>8700</v>
      </c>
      <c r="B277">
        <v>-922729984</v>
      </c>
      <c r="C277">
        <v>1837</v>
      </c>
      <c r="D277" t="s">
        <v>272</v>
      </c>
      <c r="E277" t="s">
        <v>273</v>
      </c>
      <c r="F277">
        <v>7057</v>
      </c>
      <c r="G277" t="s">
        <v>290</v>
      </c>
      <c r="H277" t="s">
        <v>291</v>
      </c>
      <c r="I277">
        <v>527</v>
      </c>
      <c r="J277" t="s">
        <v>535</v>
      </c>
      <c r="K277" t="s">
        <v>536</v>
      </c>
      <c r="L277">
        <v>35455</v>
      </c>
      <c r="M277" t="s">
        <v>342</v>
      </c>
      <c r="N277" t="s">
        <v>343</v>
      </c>
      <c r="O277">
        <v>35455</v>
      </c>
      <c r="P277" t="s">
        <v>342</v>
      </c>
      <c r="Q277" t="s">
        <v>343</v>
      </c>
      <c r="R277" t="s">
        <v>327</v>
      </c>
      <c r="S277" s="43">
        <v>21771898.802700002</v>
      </c>
      <c r="U277" s="43">
        <v>1</v>
      </c>
      <c r="IF277">
        <v>35455</v>
      </c>
      <c r="IG277" t="s">
        <v>342</v>
      </c>
      <c r="IH277" t="s">
        <v>292</v>
      </c>
      <c r="IK277">
        <v>-2</v>
      </c>
      <c r="IL277" t="s">
        <v>278</v>
      </c>
      <c r="IM277" t="s">
        <v>279</v>
      </c>
      <c r="IN277" t="s">
        <v>471</v>
      </c>
      <c r="IP277" t="s">
        <v>499</v>
      </c>
    </row>
    <row r="278" spans="1:250" x14ac:dyDescent="0.35">
      <c r="A278">
        <v>8701</v>
      </c>
      <c r="B278">
        <v>-922729984</v>
      </c>
      <c r="C278">
        <v>1837</v>
      </c>
      <c r="D278" t="s">
        <v>272</v>
      </c>
      <c r="E278" t="s">
        <v>273</v>
      </c>
      <c r="F278">
        <v>7057</v>
      </c>
      <c r="G278" t="s">
        <v>290</v>
      </c>
      <c r="H278" t="s">
        <v>291</v>
      </c>
      <c r="I278">
        <v>523</v>
      </c>
      <c r="J278" t="s">
        <v>537</v>
      </c>
      <c r="K278" t="s">
        <v>538</v>
      </c>
      <c r="L278">
        <v>35455</v>
      </c>
      <c r="M278" t="s">
        <v>342</v>
      </c>
      <c r="N278" t="s">
        <v>343</v>
      </c>
      <c r="O278">
        <v>35455</v>
      </c>
      <c r="P278" t="s">
        <v>342</v>
      </c>
      <c r="Q278" t="s">
        <v>343</v>
      </c>
      <c r="R278" t="s">
        <v>327</v>
      </c>
      <c r="S278" s="43">
        <v>21721567.474399999</v>
      </c>
      <c r="U278" s="43">
        <v>1</v>
      </c>
      <c r="IF278">
        <v>35455</v>
      </c>
      <c r="IG278" t="s">
        <v>342</v>
      </c>
      <c r="IH278" t="s">
        <v>292</v>
      </c>
      <c r="IK278">
        <v>-2</v>
      </c>
      <c r="IL278" t="s">
        <v>278</v>
      </c>
      <c r="IM278" t="s">
        <v>279</v>
      </c>
      <c r="IN278" t="s">
        <v>471</v>
      </c>
      <c r="IP278" t="s">
        <v>499</v>
      </c>
    </row>
    <row r="279" spans="1:250" x14ac:dyDescent="0.35">
      <c r="A279">
        <v>8702</v>
      </c>
      <c r="B279">
        <v>-922729984</v>
      </c>
      <c r="C279">
        <v>1837</v>
      </c>
      <c r="D279" t="s">
        <v>272</v>
      </c>
      <c r="E279" t="s">
        <v>273</v>
      </c>
      <c r="F279">
        <v>7057</v>
      </c>
      <c r="G279" t="s">
        <v>290</v>
      </c>
      <c r="H279" t="s">
        <v>291</v>
      </c>
      <c r="I279">
        <v>521</v>
      </c>
      <c r="J279" t="s">
        <v>539</v>
      </c>
      <c r="K279" t="s">
        <v>540</v>
      </c>
      <c r="L279">
        <v>35455</v>
      </c>
      <c r="M279" t="s">
        <v>342</v>
      </c>
      <c r="N279" t="s">
        <v>343</v>
      </c>
      <c r="O279">
        <v>35455</v>
      </c>
      <c r="P279" t="s">
        <v>342</v>
      </c>
      <c r="Q279" t="s">
        <v>343</v>
      </c>
      <c r="R279" t="s">
        <v>327</v>
      </c>
      <c r="S279" s="43">
        <v>21696401.794399999</v>
      </c>
      <c r="U279" s="43">
        <v>1</v>
      </c>
      <c r="IF279">
        <v>35455</v>
      </c>
      <c r="IG279" t="s">
        <v>342</v>
      </c>
      <c r="IH279" t="s">
        <v>292</v>
      </c>
      <c r="IK279">
        <v>-2</v>
      </c>
      <c r="IL279" t="s">
        <v>278</v>
      </c>
      <c r="IM279" t="s">
        <v>279</v>
      </c>
      <c r="IN279" t="s">
        <v>471</v>
      </c>
      <c r="IP279" t="s">
        <v>499</v>
      </c>
    </row>
    <row r="280" spans="1:250" x14ac:dyDescent="0.35">
      <c r="A280">
        <v>8703</v>
      </c>
      <c r="B280">
        <v>-922729984</v>
      </c>
      <c r="C280">
        <v>1837</v>
      </c>
      <c r="D280" t="s">
        <v>272</v>
      </c>
      <c r="E280" t="s">
        <v>273</v>
      </c>
      <c r="F280">
        <v>7057</v>
      </c>
      <c r="G280" t="s">
        <v>290</v>
      </c>
      <c r="H280" t="s">
        <v>291</v>
      </c>
      <c r="I280">
        <v>519</v>
      </c>
      <c r="J280" t="s">
        <v>541</v>
      </c>
      <c r="K280" t="s">
        <v>542</v>
      </c>
      <c r="L280">
        <v>35455</v>
      </c>
      <c r="M280" t="s">
        <v>342</v>
      </c>
      <c r="N280" t="s">
        <v>343</v>
      </c>
      <c r="O280">
        <v>35455</v>
      </c>
      <c r="P280" t="s">
        <v>342</v>
      </c>
      <c r="Q280" t="s">
        <v>343</v>
      </c>
      <c r="R280" t="s">
        <v>327</v>
      </c>
      <c r="S280" s="43">
        <v>21671236.134399999</v>
      </c>
      <c r="U280" s="43">
        <v>1</v>
      </c>
      <c r="IF280">
        <v>35455</v>
      </c>
      <c r="IG280" t="s">
        <v>342</v>
      </c>
      <c r="IH280" t="s">
        <v>292</v>
      </c>
      <c r="IK280">
        <v>-2</v>
      </c>
      <c r="IL280" t="s">
        <v>278</v>
      </c>
      <c r="IM280" t="s">
        <v>279</v>
      </c>
      <c r="IN280" t="s">
        <v>471</v>
      </c>
      <c r="IP280" t="s">
        <v>499</v>
      </c>
    </row>
    <row r="281" spans="1:250" x14ac:dyDescent="0.35">
      <c r="A281">
        <v>8704</v>
      </c>
      <c r="B281">
        <v>-922729984</v>
      </c>
      <c r="C281">
        <v>1837</v>
      </c>
      <c r="D281" t="s">
        <v>272</v>
      </c>
      <c r="E281" t="s">
        <v>273</v>
      </c>
      <c r="F281">
        <v>35467</v>
      </c>
      <c r="G281" t="s">
        <v>337</v>
      </c>
      <c r="H281" t="s">
        <v>338</v>
      </c>
      <c r="I281">
        <v>523</v>
      </c>
      <c r="J281" t="s">
        <v>537</v>
      </c>
      <c r="K281" t="s">
        <v>538</v>
      </c>
      <c r="L281">
        <v>35556</v>
      </c>
      <c r="M281" t="s">
        <v>339</v>
      </c>
      <c r="N281" t="s">
        <v>340</v>
      </c>
      <c r="O281">
        <v>35556</v>
      </c>
      <c r="P281" t="s">
        <v>339</v>
      </c>
      <c r="Q281" t="s">
        <v>340</v>
      </c>
      <c r="R281" t="s">
        <v>327</v>
      </c>
      <c r="S281" s="43">
        <v>88219763.400000006</v>
      </c>
      <c r="U281" s="43">
        <v>1</v>
      </c>
      <c r="IF281">
        <v>35556</v>
      </c>
      <c r="IG281" t="s">
        <v>339</v>
      </c>
      <c r="IH281" t="s">
        <v>341</v>
      </c>
      <c r="IK281">
        <v>-2</v>
      </c>
      <c r="IL281" t="s">
        <v>278</v>
      </c>
      <c r="IM281" t="s">
        <v>279</v>
      </c>
      <c r="IN281" t="s">
        <v>500</v>
      </c>
      <c r="IP281" t="s">
        <v>501</v>
      </c>
    </row>
    <row r="282" spans="1:250" x14ac:dyDescent="0.35">
      <c r="A282">
        <v>8705</v>
      </c>
      <c r="B282">
        <v>-922729984</v>
      </c>
      <c r="C282">
        <v>1837</v>
      </c>
      <c r="D282" t="s">
        <v>272</v>
      </c>
      <c r="E282" t="s">
        <v>273</v>
      </c>
      <c r="F282">
        <v>35467</v>
      </c>
      <c r="G282" t="s">
        <v>337</v>
      </c>
      <c r="H282" t="s">
        <v>338</v>
      </c>
      <c r="I282">
        <v>521</v>
      </c>
      <c r="J282" t="s">
        <v>539</v>
      </c>
      <c r="K282" t="s">
        <v>540</v>
      </c>
      <c r="L282">
        <v>35556</v>
      </c>
      <c r="M282" t="s">
        <v>339</v>
      </c>
      <c r="N282" t="s">
        <v>340</v>
      </c>
      <c r="O282">
        <v>35556</v>
      </c>
      <c r="P282" t="s">
        <v>339</v>
      </c>
      <c r="Q282" t="s">
        <v>340</v>
      </c>
      <c r="R282" t="s">
        <v>327</v>
      </c>
      <c r="S282" s="43">
        <v>88007489.189999998</v>
      </c>
      <c r="U282" s="43">
        <v>1</v>
      </c>
      <c r="IF282">
        <v>35556</v>
      </c>
      <c r="IG282" t="s">
        <v>339</v>
      </c>
      <c r="IH282" t="s">
        <v>341</v>
      </c>
      <c r="IK282">
        <v>-2</v>
      </c>
      <c r="IL282" t="s">
        <v>278</v>
      </c>
      <c r="IM282" t="s">
        <v>279</v>
      </c>
      <c r="IN282" t="s">
        <v>500</v>
      </c>
      <c r="IP282" t="s">
        <v>501</v>
      </c>
    </row>
    <row r="283" spans="1:250" x14ac:dyDescent="0.35">
      <c r="A283">
        <v>8706</v>
      </c>
      <c r="B283">
        <v>-922729984</v>
      </c>
      <c r="C283">
        <v>1837</v>
      </c>
      <c r="D283" t="s">
        <v>272</v>
      </c>
      <c r="E283" t="s">
        <v>273</v>
      </c>
      <c r="F283">
        <v>35467</v>
      </c>
      <c r="G283" t="s">
        <v>337</v>
      </c>
      <c r="H283" t="s">
        <v>338</v>
      </c>
      <c r="I283">
        <v>519</v>
      </c>
      <c r="J283" t="s">
        <v>541</v>
      </c>
      <c r="K283" t="s">
        <v>542</v>
      </c>
      <c r="L283">
        <v>35556</v>
      </c>
      <c r="M283" t="s">
        <v>339</v>
      </c>
      <c r="N283" t="s">
        <v>340</v>
      </c>
      <c r="O283">
        <v>35556</v>
      </c>
      <c r="P283" t="s">
        <v>339</v>
      </c>
      <c r="Q283" t="s">
        <v>340</v>
      </c>
      <c r="R283" t="s">
        <v>327</v>
      </c>
      <c r="S283" s="43">
        <v>88007489.200000003</v>
      </c>
      <c r="U283" s="43">
        <v>1</v>
      </c>
      <c r="IF283">
        <v>35556</v>
      </c>
      <c r="IG283" t="s">
        <v>339</v>
      </c>
      <c r="IH283" t="s">
        <v>341</v>
      </c>
      <c r="IK283">
        <v>-2</v>
      </c>
      <c r="IL283" t="s">
        <v>278</v>
      </c>
      <c r="IM283" t="s">
        <v>279</v>
      </c>
      <c r="IN283" t="s">
        <v>500</v>
      </c>
      <c r="IP283" t="s">
        <v>501</v>
      </c>
    </row>
    <row r="284" spans="1:250" x14ac:dyDescent="0.35">
      <c r="A284">
        <v>8707</v>
      </c>
      <c r="B284">
        <v>-922729984</v>
      </c>
      <c r="C284">
        <v>1837</v>
      </c>
      <c r="D284" t="s">
        <v>272</v>
      </c>
      <c r="E284" t="s">
        <v>273</v>
      </c>
      <c r="F284">
        <v>35467</v>
      </c>
      <c r="G284" t="s">
        <v>337</v>
      </c>
      <c r="H284" t="s">
        <v>338</v>
      </c>
      <c r="I284">
        <v>515</v>
      </c>
      <c r="J284" t="s">
        <v>543</v>
      </c>
      <c r="K284" t="s">
        <v>544</v>
      </c>
      <c r="L284">
        <v>35556</v>
      </c>
      <c r="M284" t="s">
        <v>339</v>
      </c>
      <c r="N284" t="s">
        <v>340</v>
      </c>
      <c r="O284">
        <v>35556</v>
      </c>
      <c r="P284" t="s">
        <v>339</v>
      </c>
      <c r="Q284" t="s">
        <v>340</v>
      </c>
      <c r="R284" t="s">
        <v>327</v>
      </c>
      <c r="S284" s="43">
        <v>87865658.010000005</v>
      </c>
      <c r="U284" s="43">
        <v>1</v>
      </c>
      <c r="IF284">
        <v>35556</v>
      </c>
      <c r="IG284" t="s">
        <v>339</v>
      </c>
      <c r="IH284" t="s">
        <v>341</v>
      </c>
      <c r="IK284">
        <v>-2</v>
      </c>
      <c r="IL284" t="s">
        <v>278</v>
      </c>
      <c r="IM284" t="s">
        <v>279</v>
      </c>
      <c r="IN284" t="s">
        <v>500</v>
      </c>
      <c r="IP284" t="s">
        <v>501</v>
      </c>
    </row>
    <row r="285" spans="1:250" x14ac:dyDescent="0.35">
      <c r="A285">
        <v>8708</v>
      </c>
      <c r="B285">
        <v>-922729984</v>
      </c>
      <c r="C285">
        <v>1837</v>
      </c>
      <c r="D285" t="s">
        <v>272</v>
      </c>
      <c r="E285" t="s">
        <v>273</v>
      </c>
      <c r="F285">
        <v>35467</v>
      </c>
      <c r="G285" t="s">
        <v>337</v>
      </c>
      <c r="H285" t="s">
        <v>338</v>
      </c>
      <c r="I285">
        <v>513</v>
      </c>
      <c r="J285" t="s">
        <v>545</v>
      </c>
      <c r="K285" t="s">
        <v>546</v>
      </c>
      <c r="L285">
        <v>35556</v>
      </c>
      <c r="M285" t="s">
        <v>339</v>
      </c>
      <c r="N285" t="s">
        <v>340</v>
      </c>
      <c r="O285">
        <v>35556</v>
      </c>
      <c r="P285" t="s">
        <v>339</v>
      </c>
      <c r="Q285" t="s">
        <v>340</v>
      </c>
      <c r="R285" t="s">
        <v>327</v>
      </c>
      <c r="S285" s="43">
        <v>87685003.579999998</v>
      </c>
      <c r="U285" s="43">
        <v>1</v>
      </c>
      <c r="IF285">
        <v>35556</v>
      </c>
      <c r="IG285" t="s">
        <v>339</v>
      </c>
      <c r="IH285" t="s">
        <v>341</v>
      </c>
      <c r="IK285">
        <v>-2</v>
      </c>
      <c r="IL285" t="s">
        <v>278</v>
      </c>
      <c r="IM285" t="s">
        <v>279</v>
      </c>
      <c r="IN285" t="s">
        <v>500</v>
      </c>
      <c r="IP285" t="s">
        <v>501</v>
      </c>
    </row>
    <row r="286" spans="1:250" x14ac:dyDescent="0.35">
      <c r="A286">
        <v>8709</v>
      </c>
      <c r="B286">
        <v>-922729984</v>
      </c>
      <c r="C286">
        <v>1837</v>
      </c>
      <c r="D286" t="s">
        <v>272</v>
      </c>
      <c r="E286" t="s">
        <v>273</v>
      </c>
      <c r="F286">
        <v>35467</v>
      </c>
      <c r="G286" t="s">
        <v>337</v>
      </c>
      <c r="H286" t="s">
        <v>338</v>
      </c>
      <c r="I286">
        <v>509</v>
      </c>
      <c r="J286" t="s">
        <v>547</v>
      </c>
      <c r="K286" t="s">
        <v>548</v>
      </c>
      <c r="L286">
        <v>35556</v>
      </c>
      <c r="M286" t="s">
        <v>339</v>
      </c>
      <c r="N286" t="s">
        <v>340</v>
      </c>
      <c r="O286">
        <v>35556</v>
      </c>
      <c r="P286" t="s">
        <v>339</v>
      </c>
      <c r="Q286" t="s">
        <v>340</v>
      </c>
      <c r="R286" t="s">
        <v>327</v>
      </c>
      <c r="S286" s="43">
        <v>87550016.819999993</v>
      </c>
      <c r="U286" s="43">
        <v>1</v>
      </c>
      <c r="IF286">
        <v>35556</v>
      </c>
      <c r="IG286" t="s">
        <v>339</v>
      </c>
      <c r="IH286" t="s">
        <v>341</v>
      </c>
      <c r="IK286">
        <v>-2</v>
      </c>
      <c r="IL286" t="s">
        <v>278</v>
      </c>
      <c r="IM286" t="s">
        <v>279</v>
      </c>
      <c r="IN286" t="s">
        <v>500</v>
      </c>
      <c r="IP286" t="s">
        <v>501</v>
      </c>
    </row>
    <row r="287" spans="1:250" x14ac:dyDescent="0.35">
      <c r="A287">
        <v>8710</v>
      </c>
      <c r="B287">
        <v>-922729984</v>
      </c>
      <c r="C287">
        <v>1837</v>
      </c>
      <c r="D287" t="s">
        <v>272</v>
      </c>
      <c r="E287" t="s">
        <v>273</v>
      </c>
      <c r="F287">
        <v>13794</v>
      </c>
      <c r="G287" t="s">
        <v>274</v>
      </c>
      <c r="H287" t="s">
        <v>275</v>
      </c>
      <c r="I287">
        <v>515</v>
      </c>
      <c r="J287" t="s">
        <v>543</v>
      </c>
      <c r="K287" t="s">
        <v>544</v>
      </c>
      <c r="L287">
        <v>38311</v>
      </c>
      <c r="M287" t="s">
        <v>358</v>
      </c>
      <c r="N287" t="s">
        <v>359</v>
      </c>
      <c r="O287">
        <v>38311</v>
      </c>
      <c r="P287" t="s">
        <v>358</v>
      </c>
      <c r="Q287" t="s">
        <v>359</v>
      </c>
      <c r="R287" t="s">
        <v>327</v>
      </c>
      <c r="S287" s="43">
        <v>1612794.5101999999</v>
      </c>
      <c r="U287" s="43">
        <v>1</v>
      </c>
      <c r="IF287">
        <v>38311</v>
      </c>
      <c r="IG287" t="s">
        <v>358</v>
      </c>
      <c r="IH287" t="s">
        <v>311</v>
      </c>
      <c r="IK287">
        <v>-2</v>
      </c>
      <c r="IL287" t="s">
        <v>278</v>
      </c>
      <c r="IM287" t="s">
        <v>279</v>
      </c>
      <c r="IN287" t="s">
        <v>468</v>
      </c>
      <c r="IP287" t="s">
        <v>503</v>
      </c>
    </row>
    <row r="288" spans="1:250" x14ac:dyDescent="0.35">
      <c r="A288">
        <v>8711</v>
      </c>
      <c r="B288">
        <v>-922729984</v>
      </c>
      <c r="C288">
        <v>1837</v>
      </c>
      <c r="D288" t="s">
        <v>272</v>
      </c>
      <c r="E288" t="s">
        <v>273</v>
      </c>
      <c r="F288">
        <v>13794</v>
      </c>
      <c r="G288" t="s">
        <v>274</v>
      </c>
      <c r="H288" t="s">
        <v>275</v>
      </c>
      <c r="I288">
        <v>513</v>
      </c>
      <c r="J288" t="s">
        <v>545</v>
      </c>
      <c r="K288" t="s">
        <v>546</v>
      </c>
      <c r="L288">
        <v>38311</v>
      </c>
      <c r="M288" t="s">
        <v>358</v>
      </c>
      <c r="N288" t="s">
        <v>359</v>
      </c>
      <c r="O288">
        <v>38311</v>
      </c>
      <c r="P288" t="s">
        <v>358</v>
      </c>
      <c r="Q288" t="s">
        <v>359</v>
      </c>
      <c r="R288" t="s">
        <v>327</v>
      </c>
      <c r="S288" s="43">
        <v>1609162.7202000001</v>
      </c>
      <c r="U288" s="43">
        <v>1</v>
      </c>
      <c r="IF288">
        <v>38311</v>
      </c>
      <c r="IG288" t="s">
        <v>358</v>
      </c>
      <c r="IH288" t="s">
        <v>311</v>
      </c>
      <c r="IK288">
        <v>-2</v>
      </c>
      <c r="IL288" t="s">
        <v>278</v>
      </c>
      <c r="IM288" t="s">
        <v>279</v>
      </c>
      <c r="IN288" t="s">
        <v>468</v>
      </c>
      <c r="IP288" t="s">
        <v>503</v>
      </c>
    </row>
    <row r="289" spans="1:250" x14ac:dyDescent="0.35">
      <c r="A289">
        <v>8712</v>
      </c>
      <c r="B289">
        <v>-922729984</v>
      </c>
      <c r="C289">
        <v>1837</v>
      </c>
      <c r="D289" t="s">
        <v>272</v>
      </c>
      <c r="E289" t="s">
        <v>273</v>
      </c>
      <c r="F289">
        <v>13794</v>
      </c>
      <c r="G289" t="s">
        <v>274</v>
      </c>
      <c r="H289" t="s">
        <v>275</v>
      </c>
      <c r="I289">
        <v>509</v>
      </c>
      <c r="J289" t="s">
        <v>547</v>
      </c>
      <c r="K289" t="s">
        <v>548</v>
      </c>
      <c r="L289">
        <v>38311</v>
      </c>
      <c r="M289" t="s">
        <v>358</v>
      </c>
      <c r="N289" t="s">
        <v>359</v>
      </c>
      <c r="O289">
        <v>38311</v>
      </c>
      <c r="P289" t="s">
        <v>358</v>
      </c>
      <c r="Q289" t="s">
        <v>359</v>
      </c>
      <c r="R289" t="s">
        <v>327</v>
      </c>
      <c r="S289" s="43">
        <v>1607207.2401999999</v>
      </c>
      <c r="U289" s="43">
        <v>1</v>
      </c>
      <c r="IF289">
        <v>38311</v>
      </c>
      <c r="IG289" t="s">
        <v>358</v>
      </c>
      <c r="IH289" t="s">
        <v>311</v>
      </c>
      <c r="IK289">
        <v>-2</v>
      </c>
      <c r="IL289" t="s">
        <v>278</v>
      </c>
      <c r="IM289" t="s">
        <v>279</v>
      </c>
      <c r="IN289" t="s">
        <v>468</v>
      </c>
      <c r="IP289" t="s">
        <v>503</v>
      </c>
    </row>
    <row r="290" spans="1:250" x14ac:dyDescent="0.35">
      <c r="A290">
        <v>8713</v>
      </c>
      <c r="B290">
        <v>-922729984</v>
      </c>
      <c r="C290">
        <v>1837</v>
      </c>
      <c r="D290" t="s">
        <v>272</v>
      </c>
      <c r="E290" t="s">
        <v>273</v>
      </c>
      <c r="F290">
        <v>13794</v>
      </c>
      <c r="G290" t="s">
        <v>274</v>
      </c>
      <c r="H290" t="s">
        <v>275</v>
      </c>
      <c r="I290">
        <v>507</v>
      </c>
      <c r="J290" t="s">
        <v>549</v>
      </c>
      <c r="K290" t="s">
        <v>550</v>
      </c>
      <c r="L290">
        <v>38311</v>
      </c>
      <c r="M290" t="s">
        <v>358</v>
      </c>
      <c r="N290" t="s">
        <v>359</v>
      </c>
      <c r="O290">
        <v>38311</v>
      </c>
      <c r="P290" t="s">
        <v>358</v>
      </c>
      <c r="Q290" t="s">
        <v>359</v>
      </c>
      <c r="R290" t="s">
        <v>327</v>
      </c>
      <c r="S290" s="43">
        <v>1604134.3402</v>
      </c>
      <c r="U290" s="43">
        <v>1</v>
      </c>
      <c r="IF290">
        <v>38311</v>
      </c>
      <c r="IG290" t="s">
        <v>358</v>
      </c>
      <c r="IH290" t="s">
        <v>311</v>
      </c>
      <c r="IK290">
        <v>-2</v>
      </c>
      <c r="IL290" t="s">
        <v>278</v>
      </c>
      <c r="IM290" t="s">
        <v>279</v>
      </c>
      <c r="IN290" t="s">
        <v>468</v>
      </c>
      <c r="IP290" t="s">
        <v>503</v>
      </c>
    </row>
    <row r="291" spans="1:250" x14ac:dyDescent="0.35">
      <c r="A291">
        <v>8714</v>
      </c>
      <c r="B291">
        <v>-922729984</v>
      </c>
      <c r="C291">
        <v>1837</v>
      </c>
      <c r="D291" t="s">
        <v>272</v>
      </c>
      <c r="E291" t="s">
        <v>273</v>
      </c>
      <c r="F291">
        <v>35467</v>
      </c>
      <c r="G291" t="s">
        <v>337</v>
      </c>
      <c r="H291" t="s">
        <v>338</v>
      </c>
      <c r="I291">
        <v>528</v>
      </c>
      <c r="J291" t="s">
        <v>531</v>
      </c>
      <c r="K291" t="s">
        <v>532</v>
      </c>
      <c r="L291">
        <v>35556</v>
      </c>
      <c r="M291" t="s">
        <v>339</v>
      </c>
      <c r="N291" t="s">
        <v>340</v>
      </c>
      <c r="O291">
        <v>35556</v>
      </c>
      <c r="P291" t="s">
        <v>339</v>
      </c>
      <c r="Q291" t="s">
        <v>340</v>
      </c>
      <c r="R291" t="s">
        <v>327</v>
      </c>
      <c r="S291" s="43">
        <v>86405921.439999998</v>
      </c>
      <c r="U291" s="43">
        <v>1</v>
      </c>
      <c r="IF291">
        <v>35556</v>
      </c>
      <c r="IG291" t="s">
        <v>339</v>
      </c>
      <c r="IH291" t="s">
        <v>341</v>
      </c>
      <c r="IK291">
        <v>-2</v>
      </c>
      <c r="IL291" t="s">
        <v>278</v>
      </c>
      <c r="IM291" t="s">
        <v>279</v>
      </c>
      <c r="IN291" t="s">
        <v>500</v>
      </c>
      <c r="IP291" t="s">
        <v>501</v>
      </c>
    </row>
    <row r="292" spans="1:250" x14ac:dyDescent="0.35">
      <c r="A292">
        <v>8715</v>
      </c>
      <c r="B292">
        <v>-922729984</v>
      </c>
      <c r="C292">
        <v>1837</v>
      </c>
      <c r="D292" t="s">
        <v>272</v>
      </c>
      <c r="E292" t="s">
        <v>273</v>
      </c>
      <c r="F292">
        <v>35467</v>
      </c>
      <c r="G292" t="s">
        <v>337</v>
      </c>
      <c r="H292" t="s">
        <v>338</v>
      </c>
      <c r="I292">
        <v>527</v>
      </c>
      <c r="J292" t="s">
        <v>535</v>
      </c>
      <c r="K292" t="s">
        <v>536</v>
      </c>
      <c r="L292">
        <v>35556</v>
      </c>
      <c r="M292" t="s">
        <v>339</v>
      </c>
      <c r="N292" t="s">
        <v>340</v>
      </c>
      <c r="O292">
        <v>35556</v>
      </c>
      <c r="P292" t="s">
        <v>339</v>
      </c>
      <c r="Q292" t="s">
        <v>340</v>
      </c>
      <c r="R292" t="s">
        <v>327</v>
      </c>
      <c r="S292" s="43">
        <v>88433460.430000007</v>
      </c>
      <c r="U292" s="43">
        <v>1</v>
      </c>
      <c r="IF292">
        <v>35556</v>
      </c>
      <c r="IG292" t="s">
        <v>339</v>
      </c>
      <c r="IH292" t="s">
        <v>341</v>
      </c>
      <c r="IK292">
        <v>-2</v>
      </c>
      <c r="IL292" t="s">
        <v>278</v>
      </c>
      <c r="IM292" t="s">
        <v>279</v>
      </c>
      <c r="IN292" t="s">
        <v>500</v>
      </c>
      <c r="IP292" t="s">
        <v>501</v>
      </c>
    </row>
    <row r="293" spans="1:250" x14ac:dyDescent="0.35">
      <c r="A293">
        <v>8716</v>
      </c>
      <c r="B293">
        <v>-922729984</v>
      </c>
      <c r="C293">
        <v>1837</v>
      </c>
      <c r="D293" t="s">
        <v>272</v>
      </c>
      <c r="E293" t="s">
        <v>273</v>
      </c>
      <c r="F293">
        <v>19011</v>
      </c>
      <c r="G293" t="s">
        <v>318</v>
      </c>
      <c r="H293" t="s">
        <v>319</v>
      </c>
      <c r="I293">
        <v>507</v>
      </c>
      <c r="J293" t="s">
        <v>549</v>
      </c>
      <c r="K293" t="s">
        <v>550</v>
      </c>
      <c r="L293">
        <v>38311</v>
      </c>
      <c r="M293" t="s">
        <v>358</v>
      </c>
      <c r="N293" t="s">
        <v>359</v>
      </c>
      <c r="O293">
        <v>38311</v>
      </c>
      <c r="P293" t="s">
        <v>358</v>
      </c>
      <c r="Q293" t="s">
        <v>359</v>
      </c>
      <c r="R293" t="s">
        <v>327</v>
      </c>
      <c r="S293" s="43">
        <v>1608763.4472000001</v>
      </c>
      <c r="U293" s="43">
        <v>1</v>
      </c>
      <c r="IF293">
        <v>38311</v>
      </c>
      <c r="IG293" t="s">
        <v>358</v>
      </c>
      <c r="IH293" t="s">
        <v>322</v>
      </c>
      <c r="IK293">
        <v>-2</v>
      </c>
      <c r="IL293" t="s">
        <v>278</v>
      </c>
      <c r="IM293" t="s">
        <v>279</v>
      </c>
      <c r="IN293" t="s">
        <v>484</v>
      </c>
      <c r="IP293" t="s">
        <v>502</v>
      </c>
    </row>
    <row r="294" spans="1:250" x14ac:dyDescent="0.35">
      <c r="A294">
        <v>8717</v>
      </c>
      <c r="B294">
        <v>-922729984</v>
      </c>
      <c r="C294">
        <v>1837</v>
      </c>
      <c r="D294" t="s">
        <v>272</v>
      </c>
      <c r="E294" t="s">
        <v>273</v>
      </c>
      <c r="F294">
        <v>13794</v>
      </c>
      <c r="G294" t="s">
        <v>274</v>
      </c>
      <c r="H294" t="s">
        <v>275</v>
      </c>
      <c r="I294">
        <v>528</v>
      </c>
      <c r="J294" t="s">
        <v>531</v>
      </c>
      <c r="K294" t="s">
        <v>532</v>
      </c>
      <c r="L294">
        <v>38311</v>
      </c>
      <c r="M294" t="s">
        <v>358</v>
      </c>
      <c r="N294" t="s">
        <v>359</v>
      </c>
      <c r="O294">
        <v>38311</v>
      </c>
      <c r="P294" t="s">
        <v>358</v>
      </c>
      <c r="Q294" t="s">
        <v>359</v>
      </c>
      <c r="R294" t="s">
        <v>327</v>
      </c>
      <c r="S294" s="43">
        <v>1626703.1002</v>
      </c>
      <c r="U294" s="43">
        <v>1</v>
      </c>
      <c r="IF294">
        <v>38311</v>
      </c>
      <c r="IG294" t="s">
        <v>358</v>
      </c>
      <c r="IH294" t="s">
        <v>311</v>
      </c>
      <c r="IK294">
        <v>-2</v>
      </c>
      <c r="IL294" t="s">
        <v>278</v>
      </c>
      <c r="IM294" t="s">
        <v>279</v>
      </c>
      <c r="IN294" t="s">
        <v>468</v>
      </c>
      <c r="IP294" t="s">
        <v>503</v>
      </c>
    </row>
    <row r="295" spans="1:250" x14ac:dyDescent="0.35">
      <c r="A295">
        <v>8718</v>
      </c>
      <c r="B295">
        <v>-922729984</v>
      </c>
      <c r="C295">
        <v>1837</v>
      </c>
      <c r="D295" t="s">
        <v>272</v>
      </c>
      <c r="E295" t="s">
        <v>273</v>
      </c>
      <c r="F295">
        <v>13794</v>
      </c>
      <c r="G295" t="s">
        <v>274</v>
      </c>
      <c r="H295" t="s">
        <v>275</v>
      </c>
      <c r="I295">
        <v>527</v>
      </c>
      <c r="J295" t="s">
        <v>535</v>
      </c>
      <c r="K295" t="s">
        <v>536</v>
      </c>
      <c r="L295">
        <v>38311</v>
      </c>
      <c r="M295" t="s">
        <v>358</v>
      </c>
      <c r="N295" t="s">
        <v>359</v>
      </c>
      <c r="O295">
        <v>38311</v>
      </c>
      <c r="P295" t="s">
        <v>358</v>
      </c>
      <c r="Q295" t="s">
        <v>359</v>
      </c>
      <c r="R295" t="s">
        <v>327</v>
      </c>
      <c r="S295" s="43">
        <v>1624747.5902</v>
      </c>
      <c r="U295" s="43">
        <v>1</v>
      </c>
      <c r="IF295">
        <v>38311</v>
      </c>
      <c r="IG295" t="s">
        <v>358</v>
      </c>
      <c r="IH295" t="s">
        <v>311</v>
      </c>
      <c r="IK295">
        <v>-2</v>
      </c>
      <c r="IL295" t="s">
        <v>278</v>
      </c>
      <c r="IM295" t="s">
        <v>279</v>
      </c>
      <c r="IN295" t="s">
        <v>468</v>
      </c>
      <c r="IP295" t="s">
        <v>503</v>
      </c>
    </row>
    <row r="296" spans="1:250" x14ac:dyDescent="0.35">
      <c r="A296">
        <v>8719</v>
      </c>
      <c r="B296">
        <v>-922729984</v>
      </c>
      <c r="C296">
        <v>1837</v>
      </c>
      <c r="D296" t="s">
        <v>272</v>
      </c>
      <c r="E296" t="s">
        <v>273</v>
      </c>
      <c r="F296">
        <v>13794</v>
      </c>
      <c r="G296" t="s">
        <v>274</v>
      </c>
      <c r="H296" t="s">
        <v>275</v>
      </c>
      <c r="I296">
        <v>523</v>
      </c>
      <c r="J296" t="s">
        <v>537</v>
      </c>
      <c r="K296" t="s">
        <v>538</v>
      </c>
      <c r="L296">
        <v>38311</v>
      </c>
      <c r="M296" t="s">
        <v>358</v>
      </c>
      <c r="N296" t="s">
        <v>359</v>
      </c>
      <c r="O296">
        <v>38311</v>
      </c>
      <c r="P296" t="s">
        <v>358</v>
      </c>
      <c r="Q296" t="s">
        <v>359</v>
      </c>
      <c r="R296" t="s">
        <v>327</v>
      </c>
      <c r="S296" s="43">
        <v>1620896.1902000001</v>
      </c>
      <c r="U296" s="43">
        <v>1</v>
      </c>
      <c r="IF296">
        <v>38311</v>
      </c>
      <c r="IG296" t="s">
        <v>358</v>
      </c>
      <c r="IH296" t="s">
        <v>311</v>
      </c>
      <c r="IK296">
        <v>-2</v>
      </c>
      <c r="IL296" t="s">
        <v>278</v>
      </c>
      <c r="IM296" t="s">
        <v>279</v>
      </c>
      <c r="IN296" t="s">
        <v>468</v>
      </c>
      <c r="IP296" t="s">
        <v>503</v>
      </c>
    </row>
    <row r="297" spans="1:250" x14ac:dyDescent="0.35">
      <c r="A297">
        <v>8720</v>
      </c>
      <c r="B297">
        <v>-922729984</v>
      </c>
      <c r="C297">
        <v>1837</v>
      </c>
      <c r="D297" t="s">
        <v>272</v>
      </c>
      <c r="E297" t="s">
        <v>273</v>
      </c>
      <c r="F297">
        <v>13794</v>
      </c>
      <c r="G297" t="s">
        <v>274</v>
      </c>
      <c r="H297" t="s">
        <v>275</v>
      </c>
      <c r="I297">
        <v>521</v>
      </c>
      <c r="J297" t="s">
        <v>539</v>
      </c>
      <c r="K297" t="s">
        <v>540</v>
      </c>
      <c r="L297">
        <v>38311</v>
      </c>
      <c r="M297" t="s">
        <v>358</v>
      </c>
      <c r="N297" t="s">
        <v>359</v>
      </c>
      <c r="O297">
        <v>38311</v>
      </c>
      <c r="P297" t="s">
        <v>358</v>
      </c>
      <c r="Q297" t="s">
        <v>359</v>
      </c>
      <c r="R297" t="s">
        <v>327</v>
      </c>
      <c r="S297" s="43">
        <v>1618940.6102</v>
      </c>
      <c r="U297" s="43">
        <v>1</v>
      </c>
      <c r="IF297">
        <v>38311</v>
      </c>
      <c r="IG297" t="s">
        <v>358</v>
      </c>
      <c r="IH297" t="s">
        <v>311</v>
      </c>
      <c r="IK297">
        <v>-2</v>
      </c>
      <c r="IL297" t="s">
        <v>278</v>
      </c>
      <c r="IM297" t="s">
        <v>279</v>
      </c>
      <c r="IN297" t="s">
        <v>468</v>
      </c>
      <c r="IP297" t="s">
        <v>503</v>
      </c>
    </row>
    <row r="298" spans="1:250" x14ac:dyDescent="0.35">
      <c r="A298">
        <v>8721</v>
      </c>
      <c r="B298">
        <v>-922729984</v>
      </c>
      <c r="C298">
        <v>1837</v>
      </c>
      <c r="D298" t="s">
        <v>272</v>
      </c>
      <c r="E298" t="s">
        <v>273</v>
      </c>
      <c r="F298">
        <v>13794</v>
      </c>
      <c r="G298" t="s">
        <v>274</v>
      </c>
      <c r="H298" t="s">
        <v>275</v>
      </c>
      <c r="I298">
        <v>519</v>
      </c>
      <c r="J298" t="s">
        <v>541</v>
      </c>
      <c r="K298" t="s">
        <v>542</v>
      </c>
      <c r="L298">
        <v>38311</v>
      </c>
      <c r="M298" t="s">
        <v>358</v>
      </c>
      <c r="N298" t="s">
        <v>359</v>
      </c>
      <c r="O298">
        <v>38311</v>
      </c>
      <c r="P298" t="s">
        <v>358</v>
      </c>
      <c r="Q298" t="s">
        <v>359</v>
      </c>
      <c r="R298" t="s">
        <v>327</v>
      </c>
      <c r="S298" s="43">
        <v>1616985.0401999999</v>
      </c>
      <c r="U298" s="43">
        <v>1</v>
      </c>
      <c r="IF298">
        <v>38311</v>
      </c>
      <c r="IG298" t="s">
        <v>358</v>
      </c>
      <c r="IH298" t="s">
        <v>311</v>
      </c>
      <c r="IK298">
        <v>-2</v>
      </c>
      <c r="IL298" t="s">
        <v>278</v>
      </c>
      <c r="IM298" t="s">
        <v>279</v>
      </c>
      <c r="IN298" t="s">
        <v>468</v>
      </c>
      <c r="IP298" t="s">
        <v>503</v>
      </c>
    </row>
    <row r="299" spans="1:250" x14ac:dyDescent="0.35">
      <c r="A299">
        <v>8722</v>
      </c>
      <c r="B299">
        <v>-922729984</v>
      </c>
      <c r="C299">
        <v>1837</v>
      </c>
      <c r="D299" t="s">
        <v>272</v>
      </c>
      <c r="E299" t="s">
        <v>273</v>
      </c>
      <c r="F299">
        <v>19011</v>
      </c>
      <c r="G299" t="s">
        <v>318</v>
      </c>
      <c r="H299" t="s">
        <v>319</v>
      </c>
      <c r="I299">
        <v>523</v>
      </c>
      <c r="J299" t="s">
        <v>537</v>
      </c>
      <c r="K299" t="s">
        <v>538</v>
      </c>
      <c r="L299">
        <v>38311</v>
      </c>
      <c r="M299" t="s">
        <v>358</v>
      </c>
      <c r="N299" t="s">
        <v>359</v>
      </c>
      <c r="O299">
        <v>38311</v>
      </c>
      <c r="P299" t="s">
        <v>358</v>
      </c>
      <c r="Q299" t="s">
        <v>359</v>
      </c>
      <c r="R299" t="s">
        <v>327</v>
      </c>
      <c r="S299" s="43">
        <v>1626236.7172000001</v>
      </c>
      <c r="U299" s="43">
        <v>1</v>
      </c>
      <c r="IF299">
        <v>38311</v>
      </c>
      <c r="IG299" t="s">
        <v>358</v>
      </c>
      <c r="IH299" t="s">
        <v>322</v>
      </c>
      <c r="IK299">
        <v>-2</v>
      </c>
      <c r="IL299" t="s">
        <v>278</v>
      </c>
      <c r="IM299" t="s">
        <v>279</v>
      </c>
      <c r="IN299" t="s">
        <v>484</v>
      </c>
      <c r="IP299" t="s">
        <v>502</v>
      </c>
    </row>
    <row r="300" spans="1:250" x14ac:dyDescent="0.35">
      <c r="A300">
        <v>8723</v>
      </c>
      <c r="B300">
        <v>-922729984</v>
      </c>
      <c r="C300">
        <v>1837</v>
      </c>
      <c r="D300" t="s">
        <v>272</v>
      </c>
      <c r="E300" t="s">
        <v>273</v>
      </c>
      <c r="F300">
        <v>19011</v>
      </c>
      <c r="G300" t="s">
        <v>318</v>
      </c>
      <c r="H300" t="s">
        <v>319</v>
      </c>
      <c r="I300">
        <v>521</v>
      </c>
      <c r="J300" t="s">
        <v>539</v>
      </c>
      <c r="K300" t="s">
        <v>540</v>
      </c>
      <c r="L300">
        <v>38311</v>
      </c>
      <c r="M300" t="s">
        <v>358</v>
      </c>
      <c r="N300" t="s">
        <v>359</v>
      </c>
      <c r="O300">
        <v>38311</v>
      </c>
      <c r="P300" t="s">
        <v>358</v>
      </c>
      <c r="Q300" t="s">
        <v>359</v>
      </c>
      <c r="R300" t="s">
        <v>327</v>
      </c>
      <c r="S300" s="43">
        <v>1624199.3572</v>
      </c>
      <c r="U300" s="43">
        <v>1</v>
      </c>
      <c r="IF300">
        <v>38311</v>
      </c>
      <c r="IG300" t="s">
        <v>358</v>
      </c>
      <c r="IH300" t="s">
        <v>322</v>
      </c>
      <c r="IK300">
        <v>-2</v>
      </c>
      <c r="IL300" t="s">
        <v>278</v>
      </c>
      <c r="IM300" t="s">
        <v>279</v>
      </c>
      <c r="IN300" t="s">
        <v>484</v>
      </c>
      <c r="IP300" t="s">
        <v>502</v>
      </c>
    </row>
    <row r="301" spans="1:250" x14ac:dyDescent="0.35">
      <c r="A301">
        <v>8724</v>
      </c>
      <c r="B301">
        <v>-922729984</v>
      </c>
      <c r="C301">
        <v>1837</v>
      </c>
      <c r="D301" t="s">
        <v>272</v>
      </c>
      <c r="E301" t="s">
        <v>273</v>
      </c>
      <c r="F301">
        <v>19011</v>
      </c>
      <c r="G301" t="s">
        <v>318</v>
      </c>
      <c r="H301" t="s">
        <v>319</v>
      </c>
      <c r="I301">
        <v>519</v>
      </c>
      <c r="J301" t="s">
        <v>541</v>
      </c>
      <c r="K301" t="s">
        <v>542</v>
      </c>
      <c r="L301">
        <v>38311</v>
      </c>
      <c r="M301" t="s">
        <v>358</v>
      </c>
      <c r="N301" t="s">
        <v>359</v>
      </c>
      <c r="O301">
        <v>38311</v>
      </c>
      <c r="P301" t="s">
        <v>358</v>
      </c>
      <c r="Q301" t="s">
        <v>359</v>
      </c>
      <c r="R301" t="s">
        <v>327</v>
      </c>
      <c r="S301" s="43">
        <v>1622161.9972000001</v>
      </c>
      <c r="U301" s="43">
        <v>1</v>
      </c>
      <c r="IF301">
        <v>38311</v>
      </c>
      <c r="IG301" t="s">
        <v>358</v>
      </c>
      <c r="IH301" t="s">
        <v>322</v>
      </c>
      <c r="IK301">
        <v>-2</v>
      </c>
      <c r="IL301" t="s">
        <v>278</v>
      </c>
      <c r="IM301" t="s">
        <v>279</v>
      </c>
      <c r="IN301" t="s">
        <v>484</v>
      </c>
      <c r="IP301" t="s">
        <v>502</v>
      </c>
    </row>
    <row r="302" spans="1:250" x14ac:dyDescent="0.35">
      <c r="A302">
        <v>8725</v>
      </c>
      <c r="B302">
        <v>-922729984</v>
      </c>
      <c r="C302">
        <v>1837</v>
      </c>
      <c r="D302" t="s">
        <v>272</v>
      </c>
      <c r="E302" t="s">
        <v>273</v>
      </c>
      <c r="F302">
        <v>19011</v>
      </c>
      <c r="G302" t="s">
        <v>318</v>
      </c>
      <c r="H302" t="s">
        <v>319</v>
      </c>
      <c r="I302">
        <v>515</v>
      </c>
      <c r="J302" t="s">
        <v>543</v>
      </c>
      <c r="K302" t="s">
        <v>544</v>
      </c>
      <c r="L302">
        <v>38311</v>
      </c>
      <c r="M302" t="s">
        <v>358</v>
      </c>
      <c r="N302" t="s">
        <v>359</v>
      </c>
      <c r="O302">
        <v>38311</v>
      </c>
      <c r="P302" t="s">
        <v>358</v>
      </c>
      <c r="Q302" t="s">
        <v>359</v>
      </c>
      <c r="R302" t="s">
        <v>327</v>
      </c>
      <c r="S302" s="43">
        <v>1617796.2372000001</v>
      </c>
      <c r="U302" s="43">
        <v>1</v>
      </c>
      <c r="IF302">
        <v>38311</v>
      </c>
      <c r="IG302" t="s">
        <v>358</v>
      </c>
      <c r="IH302" t="s">
        <v>322</v>
      </c>
      <c r="IK302">
        <v>-2</v>
      </c>
      <c r="IL302" t="s">
        <v>278</v>
      </c>
      <c r="IM302" t="s">
        <v>279</v>
      </c>
      <c r="IN302" t="s">
        <v>484</v>
      </c>
      <c r="IP302" t="s">
        <v>502</v>
      </c>
    </row>
    <row r="303" spans="1:250" x14ac:dyDescent="0.35">
      <c r="A303">
        <v>8726</v>
      </c>
      <c r="B303">
        <v>-922729984</v>
      </c>
      <c r="C303">
        <v>1837</v>
      </c>
      <c r="D303" t="s">
        <v>272</v>
      </c>
      <c r="E303" t="s">
        <v>273</v>
      </c>
      <c r="F303">
        <v>19011</v>
      </c>
      <c r="G303" t="s">
        <v>318</v>
      </c>
      <c r="H303" t="s">
        <v>319</v>
      </c>
      <c r="I303">
        <v>513</v>
      </c>
      <c r="J303" t="s">
        <v>545</v>
      </c>
      <c r="K303" t="s">
        <v>546</v>
      </c>
      <c r="L303">
        <v>38311</v>
      </c>
      <c r="M303" t="s">
        <v>358</v>
      </c>
      <c r="N303" t="s">
        <v>359</v>
      </c>
      <c r="O303">
        <v>38311</v>
      </c>
      <c r="P303" t="s">
        <v>358</v>
      </c>
      <c r="Q303" t="s">
        <v>359</v>
      </c>
      <c r="R303" t="s">
        <v>327</v>
      </c>
      <c r="S303" s="43">
        <v>1614012.5771999999</v>
      </c>
      <c r="U303" s="43">
        <v>1</v>
      </c>
      <c r="IF303">
        <v>38311</v>
      </c>
      <c r="IG303" t="s">
        <v>358</v>
      </c>
      <c r="IH303" t="s">
        <v>322</v>
      </c>
      <c r="IK303">
        <v>-2</v>
      </c>
      <c r="IL303" t="s">
        <v>278</v>
      </c>
      <c r="IM303" t="s">
        <v>279</v>
      </c>
      <c r="IN303" t="s">
        <v>484</v>
      </c>
      <c r="IP303" t="s">
        <v>502</v>
      </c>
    </row>
    <row r="304" spans="1:250" x14ac:dyDescent="0.35">
      <c r="A304">
        <v>8727</v>
      </c>
      <c r="B304">
        <v>-922729984</v>
      </c>
      <c r="C304">
        <v>1837</v>
      </c>
      <c r="D304" t="s">
        <v>272</v>
      </c>
      <c r="E304" t="s">
        <v>273</v>
      </c>
      <c r="F304">
        <v>19011</v>
      </c>
      <c r="G304" t="s">
        <v>318</v>
      </c>
      <c r="H304" t="s">
        <v>319</v>
      </c>
      <c r="I304">
        <v>509</v>
      </c>
      <c r="J304" t="s">
        <v>547</v>
      </c>
      <c r="K304" t="s">
        <v>548</v>
      </c>
      <c r="L304">
        <v>38311</v>
      </c>
      <c r="M304" t="s">
        <v>358</v>
      </c>
      <c r="N304" t="s">
        <v>359</v>
      </c>
      <c r="O304">
        <v>38311</v>
      </c>
      <c r="P304" t="s">
        <v>358</v>
      </c>
      <c r="Q304" t="s">
        <v>359</v>
      </c>
      <c r="R304" t="s">
        <v>327</v>
      </c>
      <c r="S304" s="43">
        <v>1611975.2272000001</v>
      </c>
      <c r="U304" s="43">
        <v>1</v>
      </c>
      <c r="IF304">
        <v>38311</v>
      </c>
      <c r="IG304" t="s">
        <v>358</v>
      </c>
      <c r="IH304" t="s">
        <v>322</v>
      </c>
      <c r="IK304">
        <v>-2</v>
      </c>
      <c r="IL304" t="s">
        <v>278</v>
      </c>
      <c r="IM304" t="s">
        <v>279</v>
      </c>
      <c r="IN304" t="s">
        <v>484</v>
      </c>
      <c r="IP304" t="s">
        <v>502</v>
      </c>
    </row>
    <row r="305" spans="1:250" x14ac:dyDescent="0.35">
      <c r="A305">
        <v>8728</v>
      </c>
      <c r="B305">
        <v>-922729984</v>
      </c>
      <c r="C305">
        <v>1837</v>
      </c>
      <c r="D305" t="s">
        <v>272</v>
      </c>
      <c r="E305" t="s">
        <v>273</v>
      </c>
      <c r="F305">
        <v>13794</v>
      </c>
      <c r="G305" t="s">
        <v>274</v>
      </c>
      <c r="H305" t="s">
        <v>275</v>
      </c>
      <c r="I305">
        <v>515</v>
      </c>
      <c r="J305" t="s">
        <v>543</v>
      </c>
      <c r="K305" t="s">
        <v>544</v>
      </c>
      <c r="L305">
        <v>39215</v>
      </c>
      <c r="M305" t="s">
        <v>374</v>
      </c>
      <c r="N305" t="s">
        <v>375</v>
      </c>
      <c r="O305">
        <v>39215</v>
      </c>
      <c r="P305" t="s">
        <v>374</v>
      </c>
      <c r="Q305" t="s">
        <v>375</v>
      </c>
      <c r="R305" t="s">
        <v>327</v>
      </c>
      <c r="S305" s="43">
        <v>6361204.4111000001</v>
      </c>
      <c r="U305" s="43">
        <v>1</v>
      </c>
      <c r="IF305">
        <v>39215</v>
      </c>
      <c r="IG305" t="s">
        <v>374</v>
      </c>
      <c r="IH305" t="s">
        <v>311</v>
      </c>
      <c r="IK305">
        <v>-2</v>
      </c>
      <c r="IL305" t="s">
        <v>278</v>
      </c>
      <c r="IM305" t="s">
        <v>279</v>
      </c>
      <c r="IN305" t="s">
        <v>468</v>
      </c>
      <c r="IP305" t="s">
        <v>504</v>
      </c>
    </row>
    <row r="306" spans="1:250" x14ac:dyDescent="0.35">
      <c r="A306">
        <v>8729</v>
      </c>
      <c r="B306">
        <v>-922729984</v>
      </c>
      <c r="C306">
        <v>1837</v>
      </c>
      <c r="D306" t="s">
        <v>272</v>
      </c>
      <c r="E306" t="s">
        <v>273</v>
      </c>
      <c r="F306">
        <v>13794</v>
      </c>
      <c r="G306" t="s">
        <v>274</v>
      </c>
      <c r="H306" t="s">
        <v>275</v>
      </c>
      <c r="I306">
        <v>513</v>
      </c>
      <c r="J306" t="s">
        <v>545</v>
      </c>
      <c r="K306" t="s">
        <v>546</v>
      </c>
      <c r="L306">
        <v>39215</v>
      </c>
      <c r="M306" t="s">
        <v>374</v>
      </c>
      <c r="N306" t="s">
        <v>375</v>
      </c>
      <c r="O306">
        <v>39215</v>
      </c>
      <c r="P306" t="s">
        <v>374</v>
      </c>
      <c r="Q306" t="s">
        <v>375</v>
      </c>
      <c r="R306" t="s">
        <v>327</v>
      </c>
      <c r="S306" s="43">
        <v>6346879.8510999996</v>
      </c>
      <c r="U306" s="43">
        <v>1</v>
      </c>
      <c r="IF306">
        <v>39215</v>
      </c>
      <c r="IG306" t="s">
        <v>374</v>
      </c>
      <c r="IH306" t="s">
        <v>311</v>
      </c>
      <c r="IK306">
        <v>-2</v>
      </c>
      <c r="IL306" t="s">
        <v>278</v>
      </c>
      <c r="IM306" t="s">
        <v>279</v>
      </c>
      <c r="IN306" t="s">
        <v>468</v>
      </c>
      <c r="IP306" t="s">
        <v>504</v>
      </c>
    </row>
    <row r="307" spans="1:250" x14ac:dyDescent="0.35">
      <c r="A307">
        <v>8730</v>
      </c>
      <c r="B307">
        <v>-922729984</v>
      </c>
      <c r="C307">
        <v>1837</v>
      </c>
      <c r="D307" t="s">
        <v>272</v>
      </c>
      <c r="E307" t="s">
        <v>273</v>
      </c>
      <c r="F307">
        <v>13794</v>
      </c>
      <c r="G307" t="s">
        <v>274</v>
      </c>
      <c r="H307" t="s">
        <v>275</v>
      </c>
      <c r="I307">
        <v>509</v>
      </c>
      <c r="J307" t="s">
        <v>547</v>
      </c>
      <c r="K307" t="s">
        <v>548</v>
      </c>
      <c r="L307">
        <v>39215</v>
      </c>
      <c r="M307" t="s">
        <v>374</v>
      </c>
      <c r="N307" t="s">
        <v>375</v>
      </c>
      <c r="O307">
        <v>39215</v>
      </c>
      <c r="P307" t="s">
        <v>374</v>
      </c>
      <c r="Q307" t="s">
        <v>375</v>
      </c>
      <c r="R307" t="s">
        <v>327</v>
      </c>
      <c r="S307" s="43">
        <v>6339167.0311000003</v>
      </c>
      <c r="U307" s="43">
        <v>1</v>
      </c>
      <c r="IF307">
        <v>39215</v>
      </c>
      <c r="IG307" t="s">
        <v>374</v>
      </c>
      <c r="IH307" t="s">
        <v>311</v>
      </c>
      <c r="IK307">
        <v>-2</v>
      </c>
      <c r="IL307" t="s">
        <v>278</v>
      </c>
      <c r="IM307" t="s">
        <v>279</v>
      </c>
      <c r="IN307" t="s">
        <v>468</v>
      </c>
      <c r="IP307" t="s">
        <v>504</v>
      </c>
    </row>
    <row r="308" spans="1:250" x14ac:dyDescent="0.35">
      <c r="A308">
        <v>8731</v>
      </c>
      <c r="B308">
        <v>-922729984</v>
      </c>
      <c r="C308">
        <v>1837</v>
      </c>
      <c r="D308" t="s">
        <v>272</v>
      </c>
      <c r="E308" t="s">
        <v>273</v>
      </c>
      <c r="F308">
        <v>13794</v>
      </c>
      <c r="G308" t="s">
        <v>274</v>
      </c>
      <c r="H308" t="s">
        <v>275</v>
      </c>
      <c r="I308">
        <v>507</v>
      </c>
      <c r="J308" t="s">
        <v>549</v>
      </c>
      <c r="K308" t="s">
        <v>550</v>
      </c>
      <c r="L308">
        <v>39215</v>
      </c>
      <c r="M308" t="s">
        <v>374</v>
      </c>
      <c r="N308" t="s">
        <v>375</v>
      </c>
      <c r="O308">
        <v>39215</v>
      </c>
      <c r="P308" t="s">
        <v>374</v>
      </c>
      <c r="Q308" t="s">
        <v>375</v>
      </c>
      <c r="R308" t="s">
        <v>327</v>
      </c>
      <c r="S308" s="43">
        <v>6327046.8611000003</v>
      </c>
      <c r="U308" s="43">
        <v>1</v>
      </c>
      <c r="IF308">
        <v>39215</v>
      </c>
      <c r="IG308" t="s">
        <v>374</v>
      </c>
      <c r="IH308" t="s">
        <v>311</v>
      </c>
      <c r="IK308">
        <v>-2</v>
      </c>
      <c r="IL308" t="s">
        <v>278</v>
      </c>
      <c r="IM308" t="s">
        <v>279</v>
      </c>
      <c r="IN308" t="s">
        <v>468</v>
      </c>
      <c r="IP308" t="s">
        <v>504</v>
      </c>
    </row>
    <row r="309" spans="1:250" x14ac:dyDescent="0.35">
      <c r="A309">
        <v>8732</v>
      </c>
      <c r="B309">
        <v>-922729984</v>
      </c>
      <c r="C309">
        <v>1837</v>
      </c>
      <c r="D309" t="s">
        <v>272</v>
      </c>
      <c r="E309" t="s">
        <v>273</v>
      </c>
      <c r="F309">
        <v>19011</v>
      </c>
      <c r="G309" t="s">
        <v>318</v>
      </c>
      <c r="H309" t="s">
        <v>319</v>
      </c>
      <c r="I309">
        <v>528</v>
      </c>
      <c r="J309" t="s">
        <v>531</v>
      </c>
      <c r="K309" t="s">
        <v>532</v>
      </c>
      <c r="L309">
        <v>38311</v>
      </c>
      <c r="M309" t="s">
        <v>358</v>
      </c>
      <c r="N309" t="s">
        <v>359</v>
      </c>
      <c r="O309">
        <v>38311</v>
      </c>
      <c r="P309" t="s">
        <v>358</v>
      </c>
      <c r="Q309" t="s">
        <v>359</v>
      </c>
      <c r="R309" t="s">
        <v>327</v>
      </c>
      <c r="S309" s="43">
        <v>1632342.1272</v>
      </c>
      <c r="U309" s="43">
        <v>1</v>
      </c>
      <c r="IF309">
        <v>38311</v>
      </c>
      <c r="IG309" t="s">
        <v>358</v>
      </c>
      <c r="IH309" t="s">
        <v>322</v>
      </c>
      <c r="IK309">
        <v>-2</v>
      </c>
      <c r="IL309" t="s">
        <v>278</v>
      </c>
      <c r="IM309" t="s">
        <v>279</v>
      </c>
      <c r="IN309" t="s">
        <v>484</v>
      </c>
      <c r="IP309" t="s">
        <v>502</v>
      </c>
    </row>
    <row r="310" spans="1:250" x14ac:dyDescent="0.35">
      <c r="A310">
        <v>8733</v>
      </c>
      <c r="B310">
        <v>-922729984</v>
      </c>
      <c r="C310">
        <v>1837</v>
      </c>
      <c r="D310" t="s">
        <v>272</v>
      </c>
      <c r="E310" t="s">
        <v>273</v>
      </c>
      <c r="F310">
        <v>19011</v>
      </c>
      <c r="G310" t="s">
        <v>318</v>
      </c>
      <c r="H310" t="s">
        <v>319</v>
      </c>
      <c r="I310">
        <v>527</v>
      </c>
      <c r="J310" t="s">
        <v>535</v>
      </c>
      <c r="K310" t="s">
        <v>536</v>
      </c>
      <c r="L310">
        <v>38311</v>
      </c>
      <c r="M310" t="s">
        <v>358</v>
      </c>
      <c r="N310" t="s">
        <v>359</v>
      </c>
      <c r="O310">
        <v>38311</v>
      </c>
      <c r="P310" t="s">
        <v>358</v>
      </c>
      <c r="Q310" t="s">
        <v>359</v>
      </c>
      <c r="R310" t="s">
        <v>327</v>
      </c>
      <c r="S310" s="43">
        <v>1630304.7771999999</v>
      </c>
      <c r="U310" s="43">
        <v>1</v>
      </c>
      <c r="IF310">
        <v>38311</v>
      </c>
      <c r="IG310" t="s">
        <v>358</v>
      </c>
      <c r="IH310" t="s">
        <v>322</v>
      </c>
      <c r="IK310">
        <v>-2</v>
      </c>
      <c r="IL310" t="s">
        <v>278</v>
      </c>
      <c r="IM310" t="s">
        <v>279</v>
      </c>
      <c r="IN310" t="s">
        <v>484</v>
      </c>
      <c r="IP310" t="s">
        <v>502</v>
      </c>
    </row>
    <row r="311" spans="1:250" x14ac:dyDescent="0.35">
      <c r="A311">
        <v>8734</v>
      </c>
      <c r="B311">
        <v>-922729984</v>
      </c>
      <c r="C311">
        <v>1837</v>
      </c>
      <c r="D311" t="s">
        <v>272</v>
      </c>
      <c r="E311" t="s">
        <v>273</v>
      </c>
      <c r="F311">
        <v>1848</v>
      </c>
      <c r="G311" t="s">
        <v>285</v>
      </c>
      <c r="H311" t="s">
        <v>273</v>
      </c>
      <c r="I311">
        <v>507</v>
      </c>
      <c r="J311" t="s">
        <v>549</v>
      </c>
      <c r="K311" t="s">
        <v>550</v>
      </c>
      <c r="L311">
        <v>41235</v>
      </c>
      <c r="M311" t="s">
        <v>378</v>
      </c>
      <c r="N311" t="s">
        <v>379</v>
      </c>
      <c r="O311">
        <v>41235</v>
      </c>
      <c r="P311" t="s">
        <v>378</v>
      </c>
      <c r="Q311" t="s">
        <v>379</v>
      </c>
      <c r="R311" t="s">
        <v>327</v>
      </c>
      <c r="S311" s="43">
        <v>235900989.01320001</v>
      </c>
      <c r="U311" s="43">
        <v>1</v>
      </c>
      <c r="IF311">
        <v>41235</v>
      </c>
      <c r="IG311" t="s">
        <v>378</v>
      </c>
      <c r="IH311" t="s">
        <v>287</v>
      </c>
      <c r="IK311">
        <v>-2</v>
      </c>
      <c r="IL311" t="s">
        <v>278</v>
      </c>
      <c r="IM311" t="s">
        <v>279</v>
      </c>
      <c r="IN311" t="s">
        <v>505</v>
      </c>
      <c r="IP311" t="s">
        <v>512</v>
      </c>
    </row>
    <row r="312" spans="1:250" x14ac:dyDescent="0.35">
      <c r="A312">
        <v>8735</v>
      </c>
      <c r="B312">
        <v>-922729984</v>
      </c>
      <c r="C312">
        <v>1837</v>
      </c>
      <c r="D312" t="s">
        <v>272</v>
      </c>
      <c r="E312" t="s">
        <v>273</v>
      </c>
      <c r="F312">
        <v>13794</v>
      </c>
      <c r="G312" t="s">
        <v>274</v>
      </c>
      <c r="H312" t="s">
        <v>275</v>
      </c>
      <c r="I312">
        <v>528</v>
      </c>
      <c r="J312" t="s">
        <v>531</v>
      </c>
      <c r="K312" t="s">
        <v>532</v>
      </c>
      <c r="L312">
        <v>39215</v>
      </c>
      <c r="M312" t="s">
        <v>374</v>
      </c>
      <c r="N312" t="s">
        <v>375</v>
      </c>
      <c r="O312">
        <v>39215</v>
      </c>
      <c r="P312" t="s">
        <v>374</v>
      </c>
      <c r="Q312" t="s">
        <v>375</v>
      </c>
      <c r="R312" t="s">
        <v>327</v>
      </c>
      <c r="S312" s="43">
        <v>6416062.8711000001</v>
      </c>
      <c r="U312" s="43">
        <v>1</v>
      </c>
      <c r="IF312">
        <v>39215</v>
      </c>
      <c r="IG312" t="s">
        <v>374</v>
      </c>
      <c r="IH312" t="s">
        <v>311</v>
      </c>
      <c r="IK312">
        <v>-2</v>
      </c>
      <c r="IL312" t="s">
        <v>278</v>
      </c>
      <c r="IM312" t="s">
        <v>279</v>
      </c>
      <c r="IN312" t="s">
        <v>468</v>
      </c>
      <c r="IP312" t="s">
        <v>504</v>
      </c>
    </row>
    <row r="313" spans="1:250" x14ac:dyDescent="0.35">
      <c r="A313">
        <v>8736</v>
      </c>
      <c r="B313">
        <v>-922729984</v>
      </c>
      <c r="C313">
        <v>1837</v>
      </c>
      <c r="D313" t="s">
        <v>272</v>
      </c>
      <c r="E313" t="s">
        <v>273</v>
      </c>
      <c r="F313">
        <v>13794</v>
      </c>
      <c r="G313" t="s">
        <v>274</v>
      </c>
      <c r="H313" t="s">
        <v>275</v>
      </c>
      <c r="I313">
        <v>527</v>
      </c>
      <c r="J313" t="s">
        <v>535</v>
      </c>
      <c r="K313" t="s">
        <v>536</v>
      </c>
      <c r="L313">
        <v>39215</v>
      </c>
      <c r="M313" t="s">
        <v>374</v>
      </c>
      <c r="N313" t="s">
        <v>375</v>
      </c>
      <c r="O313">
        <v>39215</v>
      </c>
      <c r="P313" t="s">
        <v>374</v>
      </c>
      <c r="Q313" t="s">
        <v>375</v>
      </c>
      <c r="R313" t="s">
        <v>327</v>
      </c>
      <c r="S313" s="43">
        <v>6408349.9210999999</v>
      </c>
      <c r="U313" s="43">
        <v>1</v>
      </c>
      <c r="IF313">
        <v>39215</v>
      </c>
      <c r="IG313" t="s">
        <v>374</v>
      </c>
      <c r="IH313" t="s">
        <v>311</v>
      </c>
      <c r="IK313">
        <v>-2</v>
      </c>
      <c r="IL313" t="s">
        <v>278</v>
      </c>
      <c r="IM313" t="s">
        <v>279</v>
      </c>
      <c r="IN313" t="s">
        <v>468</v>
      </c>
      <c r="IP313" t="s">
        <v>504</v>
      </c>
    </row>
    <row r="314" spans="1:250" x14ac:dyDescent="0.35">
      <c r="A314">
        <v>8737</v>
      </c>
      <c r="B314">
        <v>-922729984</v>
      </c>
      <c r="C314">
        <v>1837</v>
      </c>
      <c r="D314" t="s">
        <v>272</v>
      </c>
      <c r="E314" t="s">
        <v>273</v>
      </c>
      <c r="F314">
        <v>13794</v>
      </c>
      <c r="G314" t="s">
        <v>274</v>
      </c>
      <c r="H314" t="s">
        <v>275</v>
      </c>
      <c r="I314">
        <v>523</v>
      </c>
      <c r="J314" t="s">
        <v>537</v>
      </c>
      <c r="K314" t="s">
        <v>538</v>
      </c>
      <c r="L314">
        <v>39215</v>
      </c>
      <c r="M314" t="s">
        <v>374</v>
      </c>
      <c r="N314" t="s">
        <v>375</v>
      </c>
      <c r="O314">
        <v>39215</v>
      </c>
      <c r="P314" t="s">
        <v>374</v>
      </c>
      <c r="Q314" t="s">
        <v>375</v>
      </c>
      <c r="R314" t="s">
        <v>327</v>
      </c>
      <c r="S314" s="43">
        <v>6393159.1810999997</v>
      </c>
      <c r="U314" s="43">
        <v>1</v>
      </c>
      <c r="IF314">
        <v>39215</v>
      </c>
      <c r="IG314" t="s">
        <v>374</v>
      </c>
      <c r="IH314" t="s">
        <v>311</v>
      </c>
      <c r="IK314">
        <v>-2</v>
      </c>
      <c r="IL314" t="s">
        <v>278</v>
      </c>
      <c r="IM314" t="s">
        <v>279</v>
      </c>
      <c r="IN314" t="s">
        <v>468</v>
      </c>
      <c r="IP314" t="s">
        <v>504</v>
      </c>
    </row>
    <row r="315" spans="1:250" x14ac:dyDescent="0.35">
      <c r="A315">
        <v>8738</v>
      </c>
      <c r="B315">
        <v>-922729984</v>
      </c>
      <c r="C315">
        <v>1837</v>
      </c>
      <c r="D315" t="s">
        <v>272</v>
      </c>
      <c r="E315" t="s">
        <v>273</v>
      </c>
      <c r="F315">
        <v>13794</v>
      </c>
      <c r="G315" t="s">
        <v>274</v>
      </c>
      <c r="H315" t="s">
        <v>275</v>
      </c>
      <c r="I315">
        <v>521</v>
      </c>
      <c r="J315" t="s">
        <v>539</v>
      </c>
      <c r="K315" t="s">
        <v>540</v>
      </c>
      <c r="L315">
        <v>39215</v>
      </c>
      <c r="M315" t="s">
        <v>374</v>
      </c>
      <c r="N315" t="s">
        <v>375</v>
      </c>
      <c r="O315">
        <v>39215</v>
      </c>
      <c r="P315" t="s">
        <v>374</v>
      </c>
      <c r="Q315" t="s">
        <v>375</v>
      </c>
      <c r="R315" t="s">
        <v>327</v>
      </c>
      <c r="S315" s="43">
        <v>6385445.9511000002</v>
      </c>
      <c r="U315" s="43">
        <v>1</v>
      </c>
      <c r="IF315">
        <v>39215</v>
      </c>
      <c r="IG315" t="s">
        <v>374</v>
      </c>
      <c r="IH315" t="s">
        <v>311</v>
      </c>
      <c r="IK315">
        <v>-2</v>
      </c>
      <c r="IL315" t="s">
        <v>278</v>
      </c>
      <c r="IM315" t="s">
        <v>279</v>
      </c>
      <c r="IN315" t="s">
        <v>468</v>
      </c>
      <c r="IP315" t="s">
        <v>504</v>
      </c>
    </row>
    <row r="316" spans="1:250" x14ac:dyDescent="0.35">
      <c r="A316">
        <v>8739</v>
      </c>
      <c r="B316">
        <v>-922729984</v>
      </c>
      <c r="C316">
        <v>1837</v>
      </c>
      <c r="D316" t="s">
        <v>272</v>
      </c>
      <c r="E316" t="s">
        <v>273</v>
      </c>
      <c r="F316">
        <v>13794</v>
      </c>
      <c r="G316" t="s">
        <v>274</v>
      </c>
      <c r="H316" t="s">
        <v>275</v>
      </c>
      <c r="I316">
        <v>519</v>
      </c>
      <c r="J316" t="s">
        <v>541</v>
      </c>
      <c r="K316" t="s">
        <v>542</v>
      </c>
      <c r="L316">
        <v>39215</v>
      </c>
      <c r="M316" t="s">
        <v>374</v>
      </c>
      <c r="N316" t="s">
        <v>375</v>
      </c>
      <c r="O316">
        <v>39215</v>
      </c>
      <c r="P316" t="s">
        <v>374</v>
      </c>
      <c r="Q316" t="s">
        <v>375</v>
      </c>
      <c r="R316" t="s">
        <v>327</v>
      </c>
      <c r="S316" s="43">
        <v>6377732.7311000004</v>
      </c>
      <c r="U316" s="43">
        <v>1</v>
      </c>
      <c r="IF316">
        <v>39215</v>
      </c>
      <c r="IG316" t="s">
        <v>374</v>
      </c>
      <c r="IH316" t="s">
        <v>311</v>
      </c>
      <c r="IK316">
        <v>-2</v>
      </c>
      <c r="IL316" t="s">
        <v>278</v>
      </c>
      <c r="IM316" t="s">
        <v>279</v>
      </c>
      <c r="IN316" t="s">
        <v>468</v>
      </c>
      <c r="IP316" t="s">
        <v>504</v>
      </c>
    </row>
    <row r="317" spans="1:250" x14ac:dyDescent="0.35">
      <c r="A317">
        <v>8740</v>
      </c>
      <c r="B317">
        <v>-922729984</v>
      </c>
      <c r="C317">
        <v>1837</v>
      </c>
      <c r="D317" t="s">
        <v>272</v>
      </c>
      <c r="E317" t="s">
        <v>273</v>
      </c>
      <c r="F317">
        <v>1848</v>
      </c>
      <c r="G317" t="s">
        <v>285</v>
      </c>
      <c r="H317" t="s">
        <v>273</v>
      </c>
      <c r="I317">
        <v>523</v>
      </c>
      <c r="J317" t="s">
        <v>537</v>
      </c>
      <c r="K317" t="s">
        <v>538</v>
      </c>
      <c r="L317">
        <v>41235</v>
      </c>
      <c r="M317" t="s">
        <v>378</v>
      </c>
      <c r="N317" t="s">
        <v>379</v>
      </c>
      <c r="O317">
        <v>41235</v>
      </c>
      <c r="P317" t="s">
        <v>378</v>
      </c>
      <c r="Q317" t="s">
        <v>379</v>
      </c>
      <c r="R317" t="s">
        <v>327</v>
      </c>
      <c r="S317" s="43">
        <v>486348282.54089999</v>
      </c>
      <c r="U317" s="43">
        <v>1</v>
      </c>
      <c r="IF317">
        <v>41235</v>
      </c>
      <c r="IG317" t="s">
        <v>378</v>
      </c>
      <c r="IH317" t="s">
        <v>287</v>
      </c>
      <c r="IK317">
        <v>-2</v>
      </c>
      <c r="IL317" t="s">
        <v>278</v>
      </c>
      <c r="IM317" t="s">
        <v>279</v>
      </c>
      <c r="IN317" t="s">
        <v>505</v>
      </c>
      <c r="IP317" t="s">
        <v>512</v>
      </c>
    </row>
    <row r="318" spans="1:250" x14ac:dyDescent="0.35">
      <c r="A318">
        <v>8741</v>
      </c>
      <c r="B318">
        <v>-922729984</v>
      </c>
      <c r="C318">
        <v>1837</v>
      </c>
      <c r="D318" t="s">
        <v>272</v>
      </c>
      <c r="E318" t="s">
        <v>273</v>
      </c>
      <c r="F318">
        <v>1848</v>
      </c>
      <c r="G318" t="s">
        <v>285</v>
      </c>
      <c r="H318" t="s">
        <v>273</v>
      </c>
      <c r="I318">
        <v>521</v>
      </c>
      <c r="J318" t="s">
        <v>539</v>
      </c>
      <c r="K318" t="s">
        <v>540</v>
      </c>
      <c r="L318">
        <v>41235</v>
      </c>
      <c r="M318" t="s">
        <v>378</v>
      </c>
      <c r="N318" t="s">
        <v>379</v>
      </c>
      <c r="O318">
        <v>41235</v>
      </c>
      <c r="P318" t="s">
        <v>378</v>
      </c>
      <c r="Q318" t="s">
        <v>379</v>
      </c>
      <c r="R318" t="s">
        <v>327</v>
      </c>
      <c r="S318" s="43">
        <v>485799141.27090001</v>
      </c>
      <c r="U318" s="43">
        <v>1</v>
      </c>
      <c r="IF318">
        <v>41235</v>
      </c>
      <c r="IG318" t="s">
        <v>378</v>
      </c>
      <c r="IH318" t="s">
        <v>287</v>
      </c>
      <c r="IK318">
        <v>-2</v>
      </c>
      <c r="IL318" t="s">
        <v>278</v>
      </c>
      <c r="IM318" t="s">
        <v>279</v>
      </c>
      <c r="IN318" t="s">
        <v>505</v>
      </c>
      <c r="IP318" t="s">
        <v>512</v>
      </c>
    </row>
    <row r="319" spans="1:250" x14ac:dyDescent="0.35">
      <c r="A319">
        <v>8742</v>
      </c>
      <c r="B319">
        <v>-922729984</v>
      </c>
      <c r="C319">
        <v>1837</v>
      </c>
      <c r="D319" t="s">
        <v>272</v>
      </c>
      <c r="E319" t="s">
        <v>273</v>
      </c>
      <c r="F319">
        <v>1848</v>
      </c>
      <c r="G319" t="s">
        <v>285</v>
      </c>
      <c r="H319" t="s">
        <v>273</v>
      </c>
      <c r="I319">
        <v>519</v>
      </c>
      <c r="J319" t="s">
        <v>541</v>
      </c>
      <c r="K319" t="s">
        <v>542</v>
      </c>
      <c r="L319">
        <v>41235</v>
      </c>
      <c r="M319" t="s">
        <v>378</v>
      </c>
      <c r="N319" t="s">
        <v>379</v>
      </c>
      <c r="O319">
        <v>41235</v>
      </c>
      <c r="P319" t="s">
        <v>378</v>
      </c>
      <c r="Q319" t="s">
        <v>379</v>
      </c>
      <c r="R319" t="s">
        <v>327</v>
      </c>
      <c r="S319" s="43">
        <v>386996894.7209</v>
      </c>
      <c r="U319" s="43">
        <v>1</v>
      </c>
      <c r="IF319">
        <v>41235</v>
      </c>
      <c r="IG319" t="s">
        <v>378</v>
      </c>
      <c r="IH319" t="s">
        <v>287</v>
      </c>
      <c r="IK319">
        <v>-2</v>
      </c>
      <c r="IL319" t="s">
        <v>278</v>
      </c>
      <c r="IM319" t="s">
        <v>279</v>
      </c>
      <c r="IN319" t="s">
        <v>505</v>
      </c>
      <c r="IP319" t="s">
        <v>512</v>
      </c>
    </row>
    <row r="320" spans="1:250" x14ac:dyDescent="0.35">
      <c r="A320">
        <v>8743</v>
      </c>
      <c r="B320">
        <v>-922729984</v>
      </c>
      <c r="C320">
        <v>1837</v>
      </c>
      <c r="D320" t="s">
        <v>272</v>
      </c>
      <c r="E320" t="s">
        <v>273</v>
      </c>
      <c r="F320">
        <v>1848</v>
      </c>
      <c r="G320" t="s">
        <v>285</v>
      </c>
      <c r="H320" t="s">
        <v>273</v>
      </c>
      <c r="I320">
        <v>515</v>
      </c>
      <c r="J320" t="s">
        <v>543</v>
      </c>
      <c r="K320" t="s">
        <v>544</v>
      </c>
      <c r="L320">
        <v>41235</v>
      </c>
      <c r="M320" t="s">
        <v>378</v>
      </c>
      <c r="N320" t="s">
        <v>379</v>
      </c>
      <c r="O320">
        <v>41235</v>
      </c>
      <c r="P320" t="s">
        <v>378</v>
      </c>
      <c r="Q320" t="s">
        <v>379</v>
      </c>
      <c r="R320" t="s">
        <v>327</v>
      </c>
      <c r="S320" s="43">
        <v>386061058.24250001</v>
      </c>
      <c r="U320" s="43">
        <v>1</v>
      </c>
      <c r="IF320">
        <v>41235</v>
      </c>
      <c r="IG320" t="s">
        <v>378</v>
      </c>
      <c r="IH320" t="s">
        <v>287</v>
      </c>
      <c r="IK320">
        <v>-2</v>
      </c>
      <c r="IL320" t="s">
        <v>278</v>
      </c>
      <c r="IM320" t="s">
        <v>279</v>
      </c>
      <c r="IN320" t="s">
        <v>505</v>
      </c>
      <c r="IP320" t="s">
        <v>512</v>
      </c>
    </row>
    <row r="321" spans="1:250" x14ac:dyDescent="0.35">
      <c r="A321">
        <v>8744</v>
      </c>
      <c r="B321">
        <v>-922729984</v>
      </c>
      <c r="C321">
        <v>1837</v>
      </c>
      <c r="D321" t="s">
        <v>272</v>
      </c>
      <c r="E321" t="s">
        <v>273</v>
      </c>
      <c r="F321">
        <v>1848</v>
      </c>
      <c r="G321" t="s">
        <v>285</v>
      </c>
      <c r="H321" t="s">
        <v>273</v>
      </c>
      <c r="I321">
        <v>513</v>
      </c>
      <c r="J321" t="s">
        <v>545</v>
      </c>
      <c r="K321" t="s">
        <v>546</v>
      </c>
      <c r="L321">
        <v>41235</v>
      </c>
      <c r="M321" t="s">
        <v>378</v>
      </c>
      <c r="N321" t="s">
        <v>379</v>
      </c>
      <c r="O321">
        <v>41235</v>
      </c>
      <c r="P321" t="s">
        <v>378</v>
      </c>
      <c r="Q321" t="s">
        <v>379</v>
      </c>
      <c r="R321" t="s">
        <v>327</v>
      </c>
      <c r="S321" s="43">
        <v>387444854.86250001</v>
      </c>
      <c r="U321" s="43">
        <v>1</v>
      </c>
      <c r="IF321">
        <v>41235</v>
      </c>
      <c r="IG321" t="s">
        <v>378</v>
      </c>
      <c r="IH321" t="s">
        <v>287</v>
      </c>
      <c r="IK321">
        <v>-2</v>
      </c>
      <c r="IL321" t="s">
        <v>278</v>
      </c>
      <c r="IM321" t="s">
        <v>279</v>
      </c>
      <c r="IN321" t="s">
        <v>505</v>
      </c>
      <c r="IP321" t="s">
        <v>512</v>
      </c>
    </row>
    <row r="322" spans="1:250" x14ac:dyDescent="0.35">
      <c r="A322">
        <v>8745</v>
      </c>
      <c r="B322">
        <v>-922729984</v>
      </c>
      <c r="C322">
        <v>1837</v>
      </c>
      <c r="D322" t="s">
        <v>272</v>
      </c>
      <c r="E322" t="s">
        <v>273</v>
      </c>
      <c r="F322">
        <v>1848</v>
      </c>
      <c r="G322" t="s">
        <v>285</v>
      </c>
      <c r="H322" t="s">
        <v>273</v>
      </c>
      <c r="I322">
        <v>509</v>
      </c>
      <c r="J322" t="s">
        <v>547</v>
      </c>
      <c r="K322" t="s">
        <v>548</v>
      </c>
      <c r="L322">
        <v>41235</v>
      </c>
      <c r="M322" t="s">
        <v>378</v>
      </c>
      <c r="N322" t="s">
        <v>379</v>
      </c>
      <c r="O322">
        <v>41235</v>
      </c>
      <c r="P322" t="s">
        <v>378</v>
      </c>
      <c r="Q322" t="s">
        <v>379</v>
      </c>
      <c r="R322" t="s">
        <v>327</v>
      </c>
      <c r="S322" s="43">
        <v>236322217.19319999</v>
      </c>
      <c r="U322" s="43">
        <v>1</v>
      </c>
      <c r="IF322">
        <v>41235</v>
      </c>
      <c r="IG322" t="s">
        <v>378</v>
      </c>
      <c r="IH322" t="s">
        <v>287</v>
      </c>
      <c r="IK322">
        <v>-2</v>
      </c>
      <c r="IL322" t="s">
        <v>278</v>
      </c>
      <c r="IM322" t="s">
        <v>279</v>
      </c>
      <c r="IN322" t="s">
        <v>505</v>
      </c>
      <c r="IP322" t="s">
        <v>512</v>
      </c>
    </row>
    <row r="323" spans="1:250" x14ac:dyDescent="0.35">
      <c r="A323">
        <v>8746</v>
      </c>
      <c r="B323">
        <v>-922729984</v>
      </c>
      <c r="C323">
        <v>1837</v>
      </c>
      <c r="D323" t="s">
        <v>272</v>
      </c>
      <c r="E323" t="s">
        <v>273</v>
      </c>
      <c r="F323">
        <v>7057</v>
      </c>
      <c r="G323" t="s">
        <v>290</v>
      </c>
      <c r="H323" t="s">
        <v>291</v>
      </c>
      <c r="I323">
        <v>515</v>
      </c>
      <c r="J323" t="s">
        <v>543</v>
      </c>
      <c r="K323" t="s">
        <v>544</v>
      </c>
      <c r="L323">
        <v>45709</v>
      </c>
      <c r="M323" t="s">
        <v>508</v>
      </c>
      <c r="N323" t="s">
        <v>509</v>
      </c>
      <c r="O323">
        <v>45709</v>
      </c>
      <c r="P323" t="s">
        <v>508</v>
      </c>
      <c r="Q323" t="s">
        <v>509</v>
      </c>
      <c r="R323" t="s">
        <v>327</v>
      </c>
      <c r="S323" s="43">
        <v>352512125.12330002</v>
      </c>
      <c r="U323" s="43">
        <v>1</v>
      </c>
      <c r="IF323">
        <v>45709</v>
      </c>
      <c r="IG323" t="s">
        <v>508</v>
      </c>
      <c r="IH323" t="s">
        <v>292</v>
      </c>
      <c r="IK323">
        <v>-2</v>
      </c>
      <c r="IL323" t="s">
        <v>278</v>
      </c>
      <c r="IM323" t="s">
        <v>279</v>
      </c>
      <c r="IN323" t="s">
        <v>471</v>
      </c>
      <c r="IP323" t="s">
        <v>510</v>
      </c>
    </row>
    <row r="324" spans="1:250" x14ac:dyDescent="0.35">
      <c r="A324">
        <v>8747</v>
      </c>
      <c r="B324">
        <v>-922729984</v>
      </c>
      <c r="C324">
        <v>1837</v>
      </c>
      <c r="D324" t="s">
        <v>272</v>
      </c>
      <c r="E324" t="s">
        <v>273</v>
      </c>
      <c r="F324">
        <v>7057</v>
      </c>
      <c r="G324" t="s">
        <v>290</v>
      </c>
      <c r="H324" t="s">
        <v>291</v>
      </c>
      <c r="I324">
        <v>513</v>
      </c>
      <c r="J324" t="s">
        <v>545</v>
      </c>
      <c r="K324" t="s">
        <v>546</v>
      </c>
      <c r="L324">
        <v>45709</v>
      </c>
      <c r="M324" t="s">
        <v>508</v>
      </c>
      <c r="N324" t="s">
        <v>509</v>
      </c>
      <c r="O324">
        <v>45709</v>
      </c>
      <c r="P324" t="s">
        <v>508</v>
      </c>
      <c r="Q324" t="s">
        <v>509</v>
      </c>
      <c r="R324" t="s">
        <v>327</v>
      </c>
      <c r="S324" s="43">
        <v>357173789.58329999</v>
      </c>
      <c r="U324" s="43">
        <v>1</v>
      </c>
      <c r="IF324">
        <v>45709</v>
      </c>
      <c r="IG324" t="s">
        <v>508</v>
      </c>
      <c r="IH324" t="s">
        <v>292</v>
      </c>
      <c r="IK324">
        <v>-2</v>
      </c>
      <c r="IL324" t="s">
        <v>278</v>
      </c>
      <c r="IM324" t="s">
        <v>279</v>
      </c>
      <c r="IN324" t="s">
        <v>471</v>
      </c>
      <c r="IP324" t="s">
        <v>510</v>
      </c>
    </row>
    <row r="325" spans="1:250" x14ac:dyDescent="0.35">
      <c r="A325">
        <v>8748</v>
      </c>
      <c r="B325">
        <v>-922729984</v>
      </c>
      <c r="C325">
        <v>1837</v>
      </c>
      <c r="D325" t="s">
        <v>272</v>
      </c>
      <c r="E325" t="s">
        <v>273</v>
      </c>
      <c r="F325">
        <v>7057</v>
      </c>
      <c r="G325" t="s">
        <v>290</v>
      </c>
      <c r="H325" t="s">
        <v>291</v>
      </c>
      <c r="I325">
        <v>509</v>
      </c>
      <c r="J325" t="s">
        <v>547</v>
      </c>
      <c r="K325" t="s">
        <v>548</v>
      </c>
      <c r="L325">
        <v>45709</v>
      </c>
      <c r="M325" t="s">
        <v>508</v>
      </c>
      <c r="N325" t="s">
        <v>509</v>
      </c>
      <c r="O325">
        <v>45709</v>
      </c>
      <c r="P325" t="s">
        <v>508</v>
      </c>
      <c r="Q325" t="s">
        <v>509</v>
      </c>
      <c r="R325" t="s">
        <v>327</v>
      </c>
      <c r="S325" s="43">
        <v>255333241.49180001</v>
      </c>
      <c r="U325" s="43">
        <v>1</v>
      </c>
      <c r="IF325">
        <v>45709</v>
      </c>
      <c r="IG325" t="s">
        <v>508</v>
      </c>
      <c r="IH325" t="s">
        <v>292</v>
      </c>
      <c r="IK325">
        <v>-2</v>
      </c>
      <c r="IL325" t="s">
        <v>278</v>
      </c>
      <c r="IM325" t="s">
        <v>279</v>
      </c>
      <c r="IN325" t="s">
        <v>471</v>
      </c>
      <c r="IP325" t="s">
        <v>510</v>
      </c>
    </row>
    <row r="326" spans="1:250" x14ac:dyDescent="0.35">
      <c r="A326">
        <v>8749</v>
      </c>
      <c r="B326">
        <v>-922729984</v>
      </c>
      <c r="C326">
        <v>1837</v>
      </c>
      <c r="D326" t="s">
        <v>272</v>
      </c>
      <c r="E326" t="s">
        <v>273</v>
      </c>
      <c r="F326">
        <v>7057</v>
      </c>
      <c r="G326" t="s">
        <v>290</v>
      </c>
      <c r="H326" t="s">
        <v>291</v>
      </c>
      <c r="I326">
        <v>507</v>
      </c>
      <c r="J326" t="s">
        <v>549</v>
      </c>
      <c r="K326" t="s">
        <v>550</v>
      </c>
      <c r="L326">
        <v>45709</v>
      </c>
      <c r="M326" t="s">
        <v>508</v>
      </c>
      <c r="N326" t="s">
        <v>509</v>
      </c>
      <c r="O326">
        <v>45709</v>
      </c>
      <c r="P326" t="s">
        <v>508</v>
      </c>
      <c r="Q326" t="s">
        <v>509</v>
      </c>
      <c r="R326" t="s">
        <v>327</v>
      </c>
      <c r="S326" s="43">
        <v>254864007.52180001</v>
      </c>
      <c r="U326" s="43">
        <v>1</v>
      </c>
      <c r="IF326">
        <v>45709</v>
      </c>
      <c r="IG326" t="s">
        <v>508</v>
      </c>
      <c r="IH326" t="s">
        <v>292</v>
      </c>
      <c r="IK326">
        <v>-2</v>
      </c>
      <c r="IL326" t="s">
        <v>278</v>
      </c>
      <c r="IM326" t="s">
        <v>279</v>
      </c>
      <c r="IN326" t="s">
        <v>471</v>
      </c>
      <c r="IP326" t="s">
        <v>510</v>
      </c>
    </row>
    <row r="327" spans="1:250" x14ac:dyDescent="0.35">
      <c r="A327">
        <v>8750</v>
      </c>
      <c r="B327">
        <v>-922729984</v>
      </c>
      <c r="C327">
        <v>1837</v>
      </c>
      <c r="D327" t="s">
        <v>272</v>
      </c>
      <c r="E327" t="s">
        <v>273</v>
      </c>
      <c r="F327">
        <v>1848</v>
      </c>
      <c r="G327" t="s">
        <v>285</v>
      </c>
      <c r="H327" t="s">
        <v>273</v>
      </c>
      <c r="I327">
        <v>528</v>
      </c>
      <c r="J327" t="s">
        <v>531</v>
      </c>
      <c r="K327" t="s">
        <v>532</v>
      </c>
      <c r="L327">
        <v>41235</v>
      </c>
      <c r="M327" t="s">
        <v>378</v>
      </c>
      <c r="N327" t="s">
        <v>379</v>
      </c>
      <c r="O327">
        <v>41235</v>
      </c>
      <c r="P327" t="s">
        <v>378</v>
      </c>
      <c r="Q327" t="s">
        <v>379</v>
      </c>
      <c r="R327" t="s">
        <v>327</v>
      </c>
      <c r="S327" s="43">
        <v>305589263.17339998</v>
      </c>
      <c r="U327" s="43">
        <v>1</v>
      </c>
      <c r="IF327">
        <v>41235</v>
      </c>
      <c r="IG327" t="s">
        <v>378</v>
      </c>
      <c r="IH327" t="s">
        <v>287</v>
      </c>
      <c r="IK327">
        <v>-2</v>
      </c>
      <c r="IL327" t="s">
        <v>278</v>
      </c>
      <c r="IM327" t="s">
        <v>279</v>
      </c>
      <c r="IN327" t="s">
        <v>505</v>
      </c>
      <c r="IP327" t="s">
        <v>512</v>
      </c>
    </row>
    <row r="328" spans="1:250" x14ac:dyDescent="0.35">
      <c r="A328">
        <v>8751</v>
      </c>
      <c r="B328">
        <v>-922729984</v>
      </c>
      <c r="C328">
        <v>1837</v>
      </c>
      <c r="D328" t="s">
        <v>272</v>
      </c>
      <c r="E328" t="s">
        <v>273</v>
      </c>
      <c r="F328">
        <v>1848</v>
      </c>
      <c r="G328" t="s">
        <v>285</v>
      </c>
      <c r="H328" t="s">
        <v>273</v>
      </c>
      <c r="I328">
        <v>527</v>
      </c>
      <c r="J328" t="s">
        <v>535</v>
      </c>
      <c r="K328" t="s">
        <v>536</v>
      </c>
      <c r="L328">
        <v>41235</v>
      </c>
      <c r="M328" t="s">
        <v>378</v>
      </c>
      <c r="N328" t="s">
        <v>379</v>
      </c>
      <c r="O328">
        <v>41235</v>
      </c>
      <c r="P328" t="s">
        <v>378</v>
      </c>
      <c r="Q328" t="s">
        <v>379</v>
      </c>
      <c r="R328" t="s">
        <v>327</v>
      </c>
      <c r="S328" s="43">
        <v>487446565.00340003</v>
      </c>
      <c r="U328" s="43">
        <v>1</v>
      </c>
      <c r="IF328">
        <v>41235</v>
      </c>
      <c r="IG328" t="s">
        <v>378</v>
      </c>
      <c r="IH328" t="s">
        <v>287</v>
      </c>
      <c r="IK328">
        <v>-2</v>
      </c>
      <c r="IL328" t="s">
        <v>278</v>
      </c>
      <c r="IM328" t="s">
        <v>279</v>
      </c>
      <c r="IN328" t="s">
        <v>505</v>
      </c>
      <c r="IP328" t="s">
        <v>512</v>
      </c>
    </row>
    <row r="329" spans="1:250" x14ac:dyDescent="0.35">
      <c r="A329">
        <v>8752</v>
      </c>
      <c r="B329">
        <v>-922729984</v>
      </c>
      <c r="C329">
        <v>1837</v>
      </c>
      <c r="D329" t="s">
        <v>272</v>
      </c>
      <c r="E329" t="s">
        <v>273</v>
      </c>
      <c r="F329">
        <v>7057</v>
      </c>
      <c r="G329" t="s">
        <v>290</v>
      </c>
      <c r="H329" t="s">
        <v>291</v>
      </c>
      <c r="I329">
        <v>507</v>
      </c>
      <c r="J329" t="s">
        <v>549</v>
      </c>
      <c r="K329" t="s">
        <v>550</v>
      </c>
      <c r="L329">
        <v>49627</v>
      </c>
      <c r="M329" t="s">
        <v>514</v>
      </c>
      <c r="N329" t="s">
        <v>515</v>
      </c>
      <c r="O329">
        <v>49627</v>
      </c>
      <c r="P329" t="s">
        <v>514</v>
      </c>
      <c r="Q329" t="s">
        <v>515</v>
      </c>
      <c r="R329" t="s">
        <v>327</v>
      </c>
      <c r="S329" s="43">
        <v>41305887.031900004</v>
      </c>
      <c r="U329" s="43">
        <v>1</v>
      </c>
      <c r="IF329">
        <v>49627</v>
      </c>
      <c r="IG329" t="s">
        <v>514</v>
      </c>
      <c r="IH329" t="s">
        <v>292</v>
      </c>
      <c r="IK329">
        <v>-2</v>
      </c>
      <c r="IL329" t="s">
        <v>278</v>
      </c>
      <c r="IM329" t="s">
        <v>279</v>
      </c>
      <c r="IN329" t="s">
        <v>471</v>
      </c>
      <c r="IP329" t="s">
        <v>514</v>
      </c>
    </row>
    <row r="330" spans="1:250" x14ac:dyDescent="0.35">
      <c r="A330">
        <v>8753</v>
      </c>
      <c r="B330">
        <v>-922729984</v>
      </c>
      <c r="C330">
        <v>1837</v>
      </c>
      <c r="D330" t="s">
        <v>272</v>
      </c>
      <c r="E330" t="s">
        <v>273</v>
      </c>
      <c r="F330">
        <v>7057</v>
      </c>
      <c r="G330" t="s">
        <v>290</v>
      </c>
      <c r="H330" t="s">
        <v>291</v>
      </c>
      <c r="I330">
        <v>528</v>
      </c>
      <c r="J330" t="s">
        <v>531</v>
      </c>
      <c r="K330" t="s">
        <v>532</v>
      </c>
      <c r="L330">
        <v>45709</v>
      </c>
      <c r="M330" t="s">
        <v>508</v>
      </c>
      <c r="N330" t="s">
        <v>509</v>
      </c>
      <c r="O330">
        <v>45709</v>
      </c>
      <c r="P330" t="s">
        <v>508</v>
      </c>
      <c r="Q330" t="s">
        <v>509</v>
      </c>
      <c r="R330" t="s">
        <v>327</v>
      </c>
      <c r="S330" s="43">
        <v>395863984.75</v>
      </c>
      <c r="U330" s="43">
        <v>1</v>
      </c>
      <c r="IF330">
        <v>45709</v>
      </c>
      <c r="IG330" t="s">
        <v>508</v>
      </c>
      <c r="IH330" t="s">
        <v>292</v>
      </c>
      <c r="IK330">
        <v>-2</v>
      </c>
      <c r="IL330" t="s">
        <v>278</v>
      </c>
      <c r="IM330" t="s">
        <v>279</v>
      </c>
      <c r="IN330" t="s">
        <v>471</v>
      </c>
      <c r="IP330" t="s">
        <v>510</v>
      </c>
    </row>
    <row r="331" spans="1:250" x14ac:dyDescent="0.35">
      <c r="A331">
        <v>8754</v>
      </c>
      <c r="B331">
        <v>-922729984</v>
      </c>
      <c r="C331">
        <v>1837</v>
      </c>
      <c r="D331" t="s">
        <v>272</v>
      </c>
      <c r="E331" t="s">
        <v>273</v>
      </c>
      <c r="F331">
        <v>7057</v>
      </c>
      <c r="G331" t="s">
        <v>290</v>
      </c>
      <c r="H331" t="s">
        <v>291</v>
      </c>
      <c r="I331">
        <v>527</v>
      </c>
      <c r="J331" t="s">
        <v>535</v>
      </c>
      <c r="K331" t="s">
        <v>536</v>
      </c>
      <c r="L331">
        <v>45709</v>
      </c>
      <c r="M331" t="s">
        <v>508</v>
      </c>
      <c r="N331" t="s">
        <v>509</v>
      </c>
      <c r="O331">
        <v>45709</v>
      </c>
      <c r="P331" t="s">
        <v>508</v>
      </c>
      <c r="Q331" t="s">
        <v>509</v>
      </c>
      <c r="R331" t="s">
        <v>327</v>
      </c>
      <c r="S331" s="43">
        <v>370173000</v>
      </c>
      <c r="U331" s="43">
        <v>1</v>
      </c>
      <c r="IF331">
        <v>45709</v>
      </c>
      <c r="IG331" t="s">
        <v>508</v>
      </c>
      <c r="IH331" t="s">
        <v>292</v>
      </c>
      <c r="IK331">
        <v>-2</v>
      </c>
      <c r="IL331" t="s">
        <v>278</v>
      </c>
      <c r="IM331" t="s">
        <v>279</v>
      </c>
      <c r="IN331" t="s">
        <v>471</v>
      </c>
      <c r="IP331" t="s">
        <v>510</v>
      </c>
    </row>
    <row r="332" spans="1:250" x14ac:dyDescent="0.35">
      <c r="A332">
        <v>8755</v>
      </c>
      <c r="B332">
        <v>-922729984</v>
      </c>
      <c r="C332">
        <v>1837</v>
      </c>
      <c r="D332" t="s">
        <v>272</v>
      </c>
      <c r="E332" t="s">
        <v>273</v>
      </c>
      <c r="F332">
        <v>7057</v>
      </c>
      <c r="G332" t="s">
        <v>290</v>
      </c>
      <c r="H332" t="s">
        <v>291</v>
      </c>
      <c r="I332">
        <v>523</v>
      </c>
      <c r="J332" t="s">
        <v>537</v>
      </c>
      <c r="K332" t="s">
        <v>538</v>
      </c>
      <c r="L332">
        <v>45709</v>
      </c>
      <c r="M332" t="s">
        <v>508</v>
      </c>
      <c r="N332" t="s">
        <v>509</v>
      </c>
      <c r="O332">
        <v>45709</v>
      </c>
      <c r="P332" t="s">
        <v>508</v>
      </c>
      <c r="Q332" t="s">
        <v>509</v>
      </c>
      <c r="R332" t="s">
        <v>327</v>
      </c>
      <c r="S332" s="43">
        <v>369317249.99000001</v>
      </c>
      <c r="U332" s="43">
        <v>1</v>
      </c>
      <c r="IF332">
        <v>45709</v>
      </c>
      <c r="IG332" t="s">
        <v>508</v>
      </c>
      <c r="IH332" t="s">
        <v>292</v>
      </c>
      <c r="IK332">
        <v>-2</v>
      </c>
      <c r="IL332" t="s">
        <v>278</v>
      </c>
      <c r="IM332" t="s">
        <v>279</v>
      </c>
      <c r="IN332" t="s">
        <v>471</v>
      </c>
      <c r="IP332" t="s">
        <v>510</v>
      </c>
    </row>
    <row r="333" spans="1:250" x14ac:dyDescent="0.35">
      <c r="A333">
        <v>8756</v>
      </c>
      <c r="B333">
        <v>-922729984</v>
      </c>
      <c r="C333">
        <v>1837</v>
      </c>
      <c r="D333" t="s">
        <v>272</v>
      </c>
      <c r="E333" t="s">
        <v>273</v>
      </c>
      <c r="F333">
        <v>7057</v>
      </c>
      <c r="G333" t="s">
        <v>290</v>
      </c>
      <c r="H333" t="s">
        <v>291</v>
      </c>
      <c r="I333">
        <v>521</v>
      </c>
      <c r="J333" t="s">
        <v>539</v>
      </c>
      <c r="K333" t="s">
        <v>540</v>
      </c>
      <c r="L333">
        <v>45709</v>
      </c>
      <c r="M333" t="s">
        <v>508</v>
      </c>
      <c r="N333" t="s">
        <v>509</v>
      </c>
      <c r="O333">
        <v>45709</v>
      </c>
      <c r="P333" t="s">
        <v>508</v>
      </c>
      <c r="Q333" t="s">
        <v>509</v>
      </c>
      <c r="R333" t="s">
        <v>327</v>
      </c>
      <c r="S333" s="43">
        <v>368889374.95999998</v>
      </c>
      <c r="U333" s="43">
        <v>1</v>
      </c>
      <c r="IF333">
        <v>45709</v>
      </c>
      <c r="IG333" t="s">
        <v>508</v>
      </c>
      <c r="IH333" t="s">
        <v>292</v>
      </c>
      <c r="IK333">
        <v>-2</v>
      </c>
      <c r="IL333" t="s">
        <v>278</v>
      </c>
      <c r="IM333" t="s">
        <v>279</v>
      </c>
      <c r="IN333" t="s">
        <v>471</v>
      </c>
      <c r="IP333" t="s">
        <v>510</v>
      </c>
    </row>
    <row r="334" spans="1:250" x14ac:dyDescent="0.35">
      <c r="A334">
        <v>8757</v>
      </c>
      <c r="B334">
        <v>-922729984</v>
      </c>
      <c r="C334">
        <v>1837</v>
      </c>
      <c r="D334" t="s">
        <v>272</v>
      </c>
      <c r="E334" t="s">
        <v>273</v>
      </c>
      <c r="F334">
        <v>7057</v>
      </c>
      <c r="G334" t="s">
        <v>290</v>
      </c>
      <c r="H334" t="s">
        <v>291</v>
      </c>
      <c r="I334">
        <v>519</v>
      </c>
      <c r="J334" t="s">
        <v>541</v>
      </c>
      <c r="K334" t="s">
        <v>542</v>
      </c>
      <c r="L334">
        <v>45709</v>
      </c>
      <c r="M334" t="s">
        <v>508</v>
      </c>
      <c r="N334" t="s">
        <v>509</v>
      </c>
      <c r="O334">
        <v>45709</v>
      </c>
      <c r="P334" t="s">
        <v>508</v>
      </c>
      <c r="Q334" t="s">
        <v>509</v>
      </c>
      <c r="R334" t="s">
        <v>327</v>
      </c>
      <c r="S334" s="43">
        <v>353391500</v>
      </c>
      <c r="U334" s="43">
        <v>1</v>
      </c>
      <c r="IF334">
        <v>45709</v>
      </c>
      <c r="IG334" t="s">
        <v>508</v>
      </c>
      <c r="IH334" t="s">
        <v>292</v>
      </c>
      <c r="IK334">
        <v>-2</v>
      </c>
      <c r="IL334" t="s">
        <v>278</v>
      </c>
      <c r="IM334" t="s">
        <v>279</v>
      </c>
      <c r="IN334" t="s">
        <v>471</v>
      </c>
      <c r="IP334" t="s">
        <v>510</v>
      </c>
    </row>
    <row r="335" spans="1:250" x14ac:dyDescent="0.35">
      <c r="A335">
        <v>8758</v>
      </c>
      <c r="B335">
        <v>-922729984</v>
      </c>
      <c r="C335">
        <v>1837</v>
      </c>
      <c r="D335" t="s">
        <v>272</v>
      </c>
      <c r="E335" t="s">
        <v>273</v>
      </c>
      <c r="F335">
        <v>7057</v>
      </c>
      <c r="G335" t="s">
        <v>290</v>
      </c>
      <c r="H335" t="s">
        <v>291</v>
      </c>
      <c r="I335">
        <v>523</v>
      </c>
      <c r="J335" t="s">
        <v>537</v>
      </c>
      <c r="K335" t="s">
        <v>538</v>
      </c>
      <c r="L335">
        <v>49627</v>
      </c>
      <c r="M335" t="s">
        <v>514</v>
      </c>
      <c r="N335" t="s">
        <v>515</v>
      </c>
      <c r="O335">
        <v>49627</v>
      </c>
      <c r="P335" t="s">
        <v>514</v>
      </c>
      <c r="Q335" t="s">
        <v>515</v>
      </c>
      <c r="R335" t="s">
        <v>327</v>
      </c>
      <c r="S335" s="43">
        <v>51591586.9278</v>
      </c>
      <c r="U335" s="43">
        <v>1</v>
      </c>
      <c r="IF335">
        <v>49627</v>
      </c>
      <c r="IG335" t="s">
        <v>514</v>
      </c>
      <c r="IH335" t="s">
        <v>292</v>
      </c>
      <c r="IK335">
        <v>-2</v>
      </c>
      <c r="IL335" t="s">
        <v>278</v>
      </c>
      <c r="IM335" t="s">
        <v>279</v>
      </c>
      <c r="IN335" t="s">
        <v>471</v>
      </c>
      <c r="IP335" t="s">
        <v>514</v>
      </c>
    </row>
    <row r="336" spans="1:250" x14ac:dyDescent="0.35">
      <c r="A336">
        <v>8759</v>
      </c>
      <c r="B336">
        <v>-922729984</v>
      </c>
      <c r="C336">
        <v>1837</v>
      </c>
      <c r="D336" t="s">
        <v>272</v>
      </c>
      <c r="E336" t="s">
        <v>273</v>
      </c>
      <c r="F336">
        <v>7057</v>
      </c>
      <c r="G336" t="s">
        <v>290</v>
      </c>
      <c r="H336" t="s">
        <v>291</v>
      </c>
      <c r="I336">
        <v>521</v>
      </c>
      <c r="J336" t="s">
        <v>539</v>
      </c>
      <c r="K336" t="s">
        <v>540</v>
      </c>
      <c r="L336">
        <v>49627</v>
      </c>
      <c r="M336" t="s">
        <v>514</v>
      </c>
      <c r="N336" t="s">
        <v>515</v>
      </c>
      <c r="O336">
        <v>49627</v>
      </c>
      <c r="P336" t="s">
        <v>514</v>
      </c>
      <c r="Q336" t="s">
        <v>515</v>
      </c>
      <c r="R336" t="s">
        <v>327</v>
      </c>
      <c r="S336" s="43">
        <v>21531815.147799999</v>
      </c>
      <c r="U336" s="43">
        <v>1</v>
      </c>
      <c r="IF336">
        <v>49627</v>
      </c>
      <c r="IG336" t="s">
        <v>514</v>
      </c>
      <c r="IH336" t="s">
        <v>292</v>
      </c>
      <c r="IK336">
        <v>-2</v>
      </c>
      <c r="IL336" t="s">
        <v>278</v>
      </c>
      <c r="IM336" t="s">
        <v>279</v>
      </c>
      <c r="IN336" t="s">
        <v>471</v>
      </c>
      <c r="IP336" t="s">
        <v>514</v>
      </c>
    </row>
    <row r="337" spans="1:250" x14ac:dyDescent="0.35">
      <c r="A337">
        <v>8760</v>
      </c>
      <c r="B337">
        <v>-922729984</v>
      </c>
      <c r="C337">
        <v>1837</v>
      </c>
      <c r="D337" t="s">
        <v>272</v>
      </c>
      <c r="E337" t="s">
        <v>273</v>
      </c>
      <c r="F337">
        <v>7057</v>
      </c>
      <c r="G337" t="s">
        <v>290</v>
      </c>
      <c r="H337" t="s">
        <v>291</v>
      </c>
      <c r="I337">
        <v>519</v>
      </c>
      <c r="J337" t="s">
        <v>541</v>
      </c>
      <c r="K337" t="s">
        <v>542</v>
      </c>
      <c r="L337">
        <v>49627</v>
      </c>
      <c r="M337" t="s">
        <v>514</v>
      </c>
      <c r="N337" t="s">
        <v>515</v>
      </c>
      <c r="O337">
        <v>49627</v>
      </c>
      <c r="P337" t="s">
        <v>514</v>
      </c>
      <c r="Q337" t="s">
        <v>515</v>
      </c>
      <c r="R337" t="s">
        <v>327</v>
      </c>
      <c r="S337" s="43">
        <v>21506840.387800001</v>
      </c>
      <c r="U337" s="43">
        <v>1</v>
      </c>
      <c r="IF337">
        <v>49627</v>
      </c>
      <c r="IG337" t="s">
        <v>514</v>
      </c>
      <c r="IH337" t="s">
        <v>292</v>
      </c>
      <c r="IK337">
        <v>-2</v>
      </c>
      <c r="IL337" t="s">
        <v>278</v>
      </c>
      <c r="IM337" t="s">
        <v>279</v>
      </c>
      <c r="IN337" t="s">
        <v>471</v>
      </c>
      <c r="IP337" t="s">
        <v>514</v>
      </c>
    </row>
    <row r="338" spans="1:250" x14ac:dyDescent="0.35">
      <c r="A338">
        <v>8761</v>
      </c>
      <c r="B338">
        <v>-922729984</v>
      </c>
      <c r="C338">
        <v>1837</v>
      </c>
      <c r="D338" t="s">
        <v>272</v>
      </c>
      <c r="E338" t="s">
        <v>273</v>
      </c>
      <c r="F338">
        <v>7057</v>
      </c>
      <c r="G338" t="s">
        <v>290</v>
      </c>
      <c r="H338" t="s">
        <v>291</v>
      </c>
      <c r="I338">
        <v>515</v>
      </c>
      <c r="J338" t="s">
        <v>543</v>
      </c>
      <c r="K338" t="s">
        <v>544</v>
      </c>
      <c r="L338">
        <v>49627</v>
      </c>
      <c r="M338" t="s">
        <v>514</v>
      </c>
      <c r="N338" t="s">
        <v>515</v>
      </c>
      <c r="O338">
        <v>49627</v>
      </c>
      <c r="P338" t="s">
        <v>514</v>
      </c>
      <c r="Q338" t="s">
        <v>515</v>
      </c>
      <c r="R338" t="s">
        <v>327</v>
      </c>
      <c r="S338" s="43">
        <v>21453323.015900001</v>
      </c>
      <c r="U338" s="43">
        <v>1</v>
      </c>
      <c r="IF338">
        <v>49627</v>
      </c>
      <c r="IG338" t="s">
        <v>514</v>
      </c>
      <c r="IH338" t="s">
        <v>292</v>
      </c>
      <c r="IK338">
        <v>-2</v>
      </c>
      <c r="IL338" t="s">
        <v>278</v>
      </c>
      <c r="IM338" t="s">
        <v>279</v>
      </c>
      <c r="IN338" t="s">
        <v>471</v>
      </c>
      <c r="IP338" t="s">
        <v>514</v>
      </c>
    </row>
    <row r="339" spans="1:250" x14ac:dyDescent="0.35">
      <c r="A339">
        <v>8762</v>
      </c>
      <c r="B339">
        <v>-922729984</v>
      </c>
      <c r="C339">
        <v>1837</v>
      </c>
      <c r="D339" t="s">
        <v>272</v>
      </c>
      <c r="E339" t="s">
        <v>273</v>
      </c>
      <c r="F339">
        <v>7057</v>
      </c>
      <c r="G339" t="s">
        <v>290</v>
      </c>
      <c r="H339" t="s">
        <v>291</v>
      </c>
      <c r="I339">
        <v>513</v>
      </c>
      <c r="J339" t="s">
        <v>545</v>
      </c>
      <c r="K339" t="s">
        <v>546</v>
      </c>
      <c r="L339">
        <v>49627</v>
      </c>
      <c r="M339" t="s">
        <v>514</v>
      </c>
      <c r="N339" t="s">
        <v>515</v>
      </c>
      <c r="O339">
        <v>49627</v>
      </c>
      <c r="P339" t="s">
        <v>514</v>
      </c>
      <c r="Q339" t="s">
        <v>515</v>
      </c>
      <c r="R339" t="s">
        <v>327</v>
      </c>
      <c r="S339" s="43">
        <v>21406941.315900002</v>
      </c>
      <c r="U339" s="43">
        <v>1</v>
      </c>
      <c r="IF339">
        <v>49627</v>
      </c>
      <c r="IG339" t="s">
        <v>514</v>
      </c>
      <c r="IH339" t="s">
        <v>292</v>
      </c>
      <c r="IK339">
        <v>-2</v>
      </c>
      <c r="IL339" t="s">
        <v>278</v>
      </c>
      <c r="IM339" t="s">
        <v>279</v>
      </c>
      <c r="IN339" t="s">
        <v>471</v>
      </c>
      <c r="IP339" t="s">
        <v>514</v>
      </c>
    </row>
    <row r="340" spans="1:250" x14ac:dyDescent="0.35">
      <c r="A340">
        <v>8763</v>
      </c>
      <c r="B340">
        <v>-922729984</v>
      </c>
      <c r="C340">
        <v>1837</v>
      </c>
      <c r="D340" t="s">
        <v>272</v>
      </c>
      <c r="E340" t="s">
        <v>273</v>
      </c>
      <c r="F340">
        <v>7057</v>
      </c>
      <c r="G340" t="s">
        <v>290</v>
      </c>
      <c r="H340" t="s">
        <v>291</v>
      </c>
      <c r="I340">
        <v>509</v>
      </c>
      <c r="J340" t="s">
        <v>547</v>
      </c>
      <c r="K340" t="s">
        <v>548</v>
      </c>
      <c r="L340">
        <v>49627</v>
      </c>
      <c r="M340" t="s">
        <v>514</v>
      </c>
      <c r="N340" t="s">
        <v>515</v>
      </c>
      <c r="O340">
        <v>49627</v>
      </c>
      <c r="P340" t="s">
        <v>514</v>
      </c>
      <c r="Q340" t="s">
        <v>515</v>
      </c>
      <c r="R340" t="s">
        <v>327</v>
      </c>
      <c r="S340" s="43">
        <v>41381935.911899999</v>
      </c>
      <c r="U340" s="43">
        <v>1</v>
      </c>
      <c r="IF340">
        <v>49627</v>
      </c>
      <c r="IG340" t="s">
        <v>514</v>
      </c>
      <c r="IH340" t="s">
        <v>292</v>
      </c>
      <c r="IK340">
        <v>-2</v>
      </c>
      <c r="IL340" t="s">
        <v>278</v>
      </c>
      <c r="IM340" t="s">
        <v>279</v>
      </c>
      <c r="IN340" t="s">
        <v>471</v>
      </c>
      <c r="IP340" t="s">
        <v>514</v>
      </c>
    </row>
    <row r="341" spans="1:250" x14ac:dyDescent="0.35">
      <c r="A341">
        <v>8764</v>
      </c>
      <c r="B341">
        <v>-922729984</v>
      </c>
      <c r="C341">
        <v>1837</v>
      </c>
      <c r="D341" t="s">
        <v>272</v>
      </c>
      <c r="E341" t="s">
        <v>273</v>
      </c>
      <c r="F341">
        <v>9695</v>
      </c>
      <c r="G341" t="s">
        <v>280</v>
      </c>
      <c r="H341" t="s">
        <v>281</v>
      </c>
      <c r="I341">
        <v>515</v>
      </c>
      <c r="J341" t="s">
        <v>543</v>
      </c>
      <c r="K341" t="s">
        <v>544</v>
      </c>
      <c r="L341">
        <v>61310</v>
      </c>
      <c r="M341" t="s">
        <v>521</v>
      </c>
      <c r="N341" t="s">
        <v>522</v>
      </c>
      <c r="O341">
        <v>61310</v>
      </c>
      <c r="P341" t="s">
        <v>521</v>
      </c>
      <c r="Q341" t="s">
        <v>522</v>
      </c>
      <c r="R341" t="s">
        <v>327</v>
      </c>
      <c r="S341" s="43">
        <v>15419955.02</v>
      </c>
      <c r="U341" s="43">
        <v>1</v>
      </c>
      <c r="IF341">
        <v>61310</v>
      </c>
      <c r="IG341" t="s">
        <v>521</v>
      </c>
      <c r="IH341" t="s">
        <v>284</v>
      </c>
      <c r="IK341">
        <v>-2</v>
      </c>
      <c r="IL341" t="s">
        <v>278</v>
      </c>
      <c r="IM341" t="s">
        <v>279</v>
      </c>
      <c r="IN341" t="s">
        <v>466</v>
      </c>
      <c r="IP341" t="s">
        <v>521</v>
      </c>
    </row>
    <row r="342" spans="1:250" x14ac:dyDescent="0.35">
      <c r="A342">
        <v>8765</v>
      </c>
      <c r="B342">
        <v>-922729984</v>
      </c>
      <c r="C342">
        <v>1837</v>
      </c>
      <c r="D342" t="s">
        <v>272</v>
      </c>
      <c r="E342" t="s">
        <v>273</v>
      </c>
      <c r="F342">
        <v>9695</v>
      </c>
      <c r="G342" t="s">
        <v>280</v>
      </c>
      <c r="H342" t="s">
        <v>281</v>
      </c>
      <c r="I342">
        <v>513</v>
      </c>
      <c r="J342" t="s">
        <v>545</v>
      </c>
      <c r="K342" t="s">
        <v>546</v>
      </c>
      <c r="L342">
        <v>61310</v>
      </c>
      <c r="M342" t="s">
        <v>521</v>
      </c>
      <c r="N342" t="s">
        <v>522</v>
      </c>
      <c r="O342">
        <v>61310</v>
      </c>
      <c r="P342" t="s">
        <v>521</v>
      </c>
      <c r="Q342" t="s">
        <v>522</v>
      </c>
      <c r="R342" t="s">
        <v>327</v>
      </c>
      <c r="S342" s="43">
        <v>15387005.460000001</v>
      </c>
      <c r="U342" s="43">
        <v>1</v>
      </c>
      <c r="IF342">
        <v>61310</v>
      </c>
      <c r="IG342" t="s">
        <v>521</v>
      </c>
      <c r="IH342" t="s">
        <v>284</v>
      </c>
      <c r="IK342">
        <v>-2</v>
      </c>
      <c r="IL342" t="s">
        <v>278</v>
      </c>
      <c r="IM342" t="s">
        <v>279</v>
      </c>
      <c r="IN342" t="s">
        <v>466</v>
      </c>
      <c r="IP342" t="s">
        <v>521</v>
      </c>
    </row>
    <row r="343" spans="1:250" x14ac:dyDescent="0.35">
      <c r="A343">
        <v>8766</v>
      </c>
      <c r="B343">
        <v>-922729984</v>
      </c>
      <c r="C343">
        <v>1837</v>
      </c>
      <c r="D343" t="s">
        <v>272</v>
      </c>
      <c r="E343" t="s">
        <v>273</v>
      </c>
      <c r="F343">
        <v>9695</v>
      </c>
      <c r="G343" t="s">
        <v>280</v>
      </c>
      <c r="H343" t="s">
        <v>281</v>
      </c>
      <c r="I343">
        <v>509</v>
      </c>
      <c r="J343" t="s">
        <v>547</v>
      </c>
      <c r="K343" t="s">
        <v>548</v>
      </c>
      <c r="L343">
        <v>61310</v>
      </c>
      <c r="M343" t="s">
        <v>521</v>
      </c>
      <c r="N343" t="s">
        <v>522</v>
      </c>
      <c r="O343">
        <v>61310</v>
      </c>
      <c r="P343" t="s">
        <v>521</v>
      </c>
      <c r="Q343" t="s">
        <v>522</v>
      </c>
      <c r="R343" t="s">
        <v>327</v>
      </c>
      <c r="S343" s="43">
        <v>15369276.35</v>
      </c>
      <c r="U343" s="43">
        <v>1</v>
      </c>
      <c r="IF343">
        <v>61310</v>
      </c>
      <c r="IG343" t="s">
        <v>521</v>
      </c>
      <c r="IH343" t="s">
        <v>284</v>
      </c>
      <c r="IK343">
        <v>-2</v>
      </c>
      <c r="IL343" t="s">
        <v>278</v>
      </c>
      <c r="IM343" t="s">
        <v>279</v>
      </c>
      <c r="IN343" t="s">
        <v>466</v>
      </c>
      <c r="IP343" t="s">
        <v>521</v>
      </c>
    </row>
    <row r="344" spans="1:250" x14ac:dyDescent="0.35">
      <c r="A344">
        <v>8767</v>
      </c>
      <c r="B344">
        <v>-922729984</v>
      </c>
      <c r="C344">
        <v>1837</v>
      </c>
      <c r="D344" t="s">
        <v>272</v>
      </c>
      <c r="E344" t="s">
        <v>273</v>
      </c>
      <c r="F344">
        <v>9695</v>
      </c>
      <c r="G344" t="s">
        <v>280</v>
      </c>
      <c r="H344" t="s">
        <v>281</v>
      </c>
      <c r="I344">
        <v>507</v>
      </c>
      <c r="J344" t="s">
        <v>549</v>
      </c>
      <c r="K344" t="s">
        <v>550</v>
      </c>
      <c r="L344">
        <v>61310</v>
      </c>
      <c r="M344" t="s">
        <v>521</v>
      </c>
      <c r="N344" t="s">
        <v>522</v>
      </c>
      <c r="O344">
        <v>61310</v>
      </c>
      <c r="P344" t="s">
        <v>521</v>
      </c>
      <c r="Q344" t="s">
        <v>522</v>
      </c>
      <c r="R344" t="s">
        <v>327</v>
      </c>
      <c r="S344" s="43">
        <v>15341416.359999999</v>
      </c>
      <c r="U344" s="43">
        <v>1</v>
      </c>
      <c r="IF344">
        <v>61310</v>
      </c>
      <c r="IG344" t="s">
        <v>521</v>
      </c>
      <c r="IH344" t="s">
        <v>284</v>
      </c>
      <c r="IK344">
        <v>-2</v>
      </c>
      <c r="IL344" t="s">
        <v>278</v>
      </c>
      <c r="IM344" t="s">
        <v>279</v>
      </c>
      <c r="IN344" t="s">
        <v>466</v>
      </c>
      <c r="IP344" t="s">
        <v>521</v>
      </c>
    </row>
    <row r="345" spans="1:250" x14ac:dyDescent="0.35">
      <c r="A345">
        <v>8768</v>
      </c>
      <c r="B345">
        <v>-922729984</v>
      </c>
      <c r="C345">
        <v>1837</v>
      </c>
      <c r="D345" t="s">
        <v>272</v>
      </c>
      <c r="E345" t="s">
        <v>273</v>
      </c>
      <c r="F345">
        <v>7057</v>
      </c>
      <c r="G345" t="s">
        <v>290</v>
      </c>
      <c r="H345" t="s">
        <v>291</v>
      </c>
      <c r="I345">
        <v>528</v>
      </c>
      <c r="J345" t="s">
        <v>531</v>
      </c>
      <c r="K345" t="s">
        <v>532</v>
      </c>
      <c r="L345">
        <v>49627</v>
      </c>
      <c r="M345" t="s">
        <v>514</v>
      </c>
      <c r="N345" t="s">
        <v>515</v>
      </c>
      <c r="O345">
        <v>49627</v>
      </c>
      <c r="P345" t="s">
        <v>514</v>
      </c>
      <c r="Q345" t="s">
        <v>515</v>
      </c>
      <c r="R345" t="s">
        <v>327</v>
      </c>
      <c r="S345" s="43">
        <v>51770777.973700002</v>
      </c>
      <c r="U345" s="43">
        <v>1</v>
      </c>
      <c r="IF345">
        <v>49627</v>
      </c>
      <c r="IG345" t="s">
        <v>514</v>
      </c>
      <c r="IH345" t="s">
        <v>292</v>
      </c>
      <c r="IK345">
        <v>-2</v>
      </c>
      <c r="IL345" t="s">
        <v>278</v>
      </c>
      <c r="IM345" t="s">
        <v>279</v>
      </c>
      <c r="IN345" t="s">
        <v>471</v>
      </c>
      <c r="IP345" t="s">
        <v>514</v>
      </c>
    </row>
    <row r="346" spans="1:250" x14ac:dyDescent="0.35">
      <c r="A346">
        <v>8769</v>
      </c>
      <c r="B346">
        <v>-922729984</v>
      </c>
      <c r="C346">
        <v>1837</v>
      </c>
      <c r="D346" t="s">
        <v>272</v>
      </c>
      <c r="E346" t="s">
        <v>273</v>
      </c>
      <c r="F346">
        <v>7057</v>
      </c>
      <c r="G346" t="s">
        <v>290</v>
      </c>
      <c r="H346" t="s">
        <v>291</v>
      </c>
      <c r="I346">
        <v>527</v>
      </c>
      <c r="J346" t="s">
        <v>535</v>
      </c>
      <c r="K346" t="s">
        <v>536</v>
      </c>
      <c r="L346">
        <v>49627</v>
      </c>
      <c r="M346" t="s">
        <v>514</v>
      </c>
      <c r="N346" t="s">
        <v>515</v>
      </c>
      <c r="O346">
        <v>49627</v>
      </c>
      <c r="P346" t="s">
        <v>514</v>
      </c>
      <c r="Q346" t="s">
        <v>515</v>
      </c>
      <c r="R346" t="s">
        <v>327</v>
      </c>
      <c r="S346" s="43">
        <v>51711130.473700002</v>
      </c>
      <c r="U346" s="43">
        <v>1</v>
      </c>
      <c r="IF346">
        <v>49627</v>
      </c>
      <c r="IG346" t="s">
        <v>514</v>
      </c>
      <c r="IH346" t="s">
        <v>292</v>
      </c>
      <c r="IK346">
        <v>-2</v>
      </c>
      <c r="IL346" t="s">
        <v>278</v>
      </c>
      <c r="IM346" t="s">
        <v>279</v>
      </c>
      <c r="IN346" t="s">
        <v>471</v>
      </c>
      <c r="IP346" t="s">
        <v>514</v>
      </c>
    </row>
    <row r="347" spans="1:250" x14ac:dyDescent="0.35">
      <c r="A347">
        <v>8770</v>
      </c>
      <c r="B347">
        <v>-922729984</v>
      </c>
      <c r="C347">
        <v>1837</v>
      </c>
      <c r="D347" t="s">
        <v>272</v>
      </c>
      <c r="E347" t="s">
        <v>273</v>
      </c>
      <c r="F347">
        <v>9695</v>
      </c>
      <c r="G347" t="s">
        <v>280</v>
      </c>
      <c r="H347" t="s">
        <v>281</v>
      </c>
      <c r="I347">
        <v>507</v>
      </c>
      <c r="J347" t="s">
        <v>549</v>
      </c>
      <c r="K347" t="s">
        <v>550</v>
      </c>
      <c r="L347">
        <v>62264</v>
      </c>
      <c r="M347" t="s">
        <v>523</v>
      </c>
      <c r="N347" t="s">
        <v>524</v>
      </c>
      <c r="O347">
        <v>62264</v>
      </c>
      <c r="P347" t="s">
        <v>523</v>
      </c>
      <c r="Q347" t="s">
        <v>524</v>
      </c>
      <c r="R347" t="s">
        <v>327</v>
      </c>
      <c r="S347" s="43">
        <v>288559856.43000001</v>
      </c>
      <c r="U347" s="43">
        <v>1</v>
      </c>
      <c r="IF347">
        <v>62264</v>
      </c>
      <c r="IG347" t="s">
        <v>523</v>
      </c>
      <c r="IH347" t="s">
        <v>284</v>
      </c>
      <c r="IK347">
        <v>-2</v>
      </c>
      <c r="IL347" t="s">
        <v>278</v>
      </c>
      <c r="IM347" t="s">
        <v>279</v>
      </c>
      <c r="IN347" t="s">
        <v>466</v>
      </c>
      <c r="IP347" t="s">
        <v>523</v>
      </c>
    </row>
    <row r="348" spans="1:250" x14ac:dyDescent="0.35">
      <c r="A348">
        <v>8771</v>
      </c>
      <c r="B348">
        <v>-922729984</v>
      </c>
      <c r="C348">
        <v>1837</v>
      </c>
      <c r="D348" t="s">
        <v>272</v>
      </c>
      <c r="E348" t="s">
        <v>273</v>
      </c>
      <c r="F348">
        <v>9695</v>
      </c>
      <c r="G348" t="s">
        <v>280</v>
      </c>
      <c r="H348" t="s">
        <v>281</v>
      </c>
      <c r="I348">
        <v>528</v>
      </c>
      <c r="J348" t="s">
        <v>531</v>
      </c>
      <c r="K348" t="s">
        <v>532</v>
      </c>
      <c r="L348">
        <v>61310</v>
      </c>
      <c r="M348" t="s">
        <v>521</v>
      </c>
      <c r="N348" t="s">
        <v>522</v>
      </c>
      <c r="O348">
        <v>61310</v>
      </c>
      <c r="P348" t="s">
        <v>521</v>
      </c>
      <c r="Q348" t="s">
        <v>522</v>
      </c>
      <c r="R348" t="s">
        <v>327</v>
      </c>
      <c r="S348" s="43">
        <v>25606113.737599999</v>
      </c>
      <c r="U348" s="43">
        <v>1</v>
      </c>
      <c r="IF348">
        <v>61310</v>
      </c>
      <c r="IG348" t="s">
        <v>521</v>
      </c>
      <c r="IH348" t="s">
        <v>284</v>
      </c>
      <c r="IK348">
        <v>-2</v>
      </c>
      <c r="IL348" t="s">
        <v>278</v>
      </c>
      <c r="IM348" t="s">
        <v>279</v>
      </c>
      <c r="IN348" t="s">
        <v>466</v>
      </c>
      <c r="IP348" t="s">
        <v>521</v>
      </c>
    </row>
    <row r="349" spans="1:250" x14ac:dyDescent="0.35">
      <c r="A349">
        <v>8772</v>
      </c>
      <c r="B349">
        <v>-922729984</v>
      </c>
      <c r="C349">
        <v>1837</v>
      </c>
      <c r="D349" t="s">
        <v>272</v>
      </c>
      <c r="E349" t="s">
        <v>273</v>
      </c>
      <c r="F349">
        <v>9695</v>
      </c>
      <c r="G349" t="s">
        <v>280</v>
      </c>
      <c r="H349" t="s">
        <v>281</v>
      </c>
      <c r="I349">
        <v>527</v>
      </c>
      <c r="J349" t="s">
        <v>535</v>
      </c>
      <c r="K349" t="s">
        <v>536</v>
      </c>
      <c r="L349">
        <v>61310</v>
      </c>
      <c r="M349" t="s">
        <v>521</v>
      </c>
      <c r="N349" t="s">
        <v>522</v>
      </c>
      <c r="O349">
        <v>61310</v>
      </c>
      <c r="P349" t="s">
        <v>521</v>
      </c>
      <c r="Q349" t="s">
        <v>522</v>
      </c>
      <c r="R349" t="s">
        <v>327</v>
      </c>
      <c r="S349" s="43">
        <v>25575193.6076</v>
      </c>
      <c r="U349" s="43">
        <v>1</v>
      </c>
      <c r="IF349">
        <v>61310</v>
      </c>
      <c r="IG349" t="s">
        <v>521</v>
      </c>
      <c r="IH349" t="s">
        <v>284</v>
      </c>
      <c r="IK349">
        <v>-2</v>
      </c>
      <c r="IL349" t="s">
        <v>278</v>
      </c>
      <c r="IM349" t="s">
        <v>279</v>
      </c>
      <c r="IN349" t="s">
        <v>466</v>
      </c>
      <c r="IP349" t="s">
        <v>521</v>
      </c>
    </row>
    <row r="350" spans="1:250" x14ac:dyDescent="0.35">
      <c r="A350">
        <v>8773</v>
      </c>
      <c r="B350">
        <v>-922729984</v>
      </c>
      <c r="C350">
        <v>1837</v>
      </c>
      <c r="D350" t="s">
        <v>272</v>
      </c>
      <c r="E350" t="s">
        <v>273</v>
      </c>
      <c r="F350">
        <v>9695</v>
      </c>
      <c r="G350" t="s">
        <v>280</v>
      </c>
      <c r="H350" t="s">
        <v>281</v>
      </c>
      <c r="I350">
        <v>523</v>
      </c>
      <c r="J350" t="s">
        <v>537</v>
      </c>
      <c r="K350" t="s">
        <v>538</v>
      </c>
      <c r="L350">
        <v>61310</v>
      </c>
      <c r="M350" t="s">
        <v>521</v>
      </c>
      <c r="N350" t="s">
        <v>522</v>
      </c>
      <c r="O350">
        <v>61310</v>
      </c>
      <c r="P350" t="s">
        <v>521</v>
      </c>
      <c r="Q350" t="s">
        <v>522</v>
      </c>
      <c r="R350" t="s">
        <v>327</v>
      </c>
      <c r="S350" s="43">
        <v>25516583.665800001</v>
      </c>
      <c r="U350" s="43">
        <v>1</v>
      </c>
      <c r="IF350">
        <v>61310</v>
      </c>
      <c r="IG350" t="s">
        <v>521</v>
      </c>
      <c r="IH350" t="s">
        <v>284</v>
      </c>
      <c r="IK350">
        <v>-2</v>
      </c>
      <c r="IL350" t="s">
        <v>278</v>
      </c>
      <c r="IM350" t="s">
        <v>279</v>
      </c>
      <c r="IN350" t="s">
        <v>466</v>
      </c>
      <c r="IP350" t="s">
        <v>521</v>
      </c>
    </row>
    <row r="351" spans="1:250" x14ac:dyDescent="0.35">
      <c r="A351">
        <v>8774</v>
      </c>
      <c r="B351">
        <v>-922729984</v>
      </c>
      <c r="C351">
        <v>1837</v>
      </c>
      <c r="D351" t="s">
        <v>272</v>
      </c>
      <c r="E351" t="s">
        <v>273</v>
      </c>
      <c r="F351">
        <v>9695</v>
      </c>
      <c r="G351" t="s">
        <v>280</v>
      </c>
      <c r="H351" t="s">
        <v>281</v>
      </c>
      <c r="I351">
        <v>521</v>
      </c>
      <c r="J351" t="s">
        <v>539</v>
      </c>
      <c r="K351" t="s">
        <v>540</v>
      </c>
      <c r="L351">
        <v>61310</v>
      </c>
      <c r="M351" t="s">
        <v>521</v>
      </c>
      <c r="N351" t="s">
        <v>522</v>
      </c>
      <c r="O351">
        <v>61310</v>
      </c>
      <c r="P351" t="s">
        <v>521</v>
      </c>
      <c r="Q351" t="s">
        <v>522</v>
      </c>
      <c r="R351" t="s">
        <v>327</v>
      </c>
      <c r="S351" s="43">
        <v>25487278.715799998</v>
      </c>
      <c r="U351" s="43">
        <v>1</v>
      </c>
      <c r="IF351">
        <v>61310</v>
      </c>
      <c r="IG351" t="s">
        <v>521</v>
      </c>
      <c r="IH351" t="s">
        <v>284</v>
      </c>
      <c r="IK351">
        <v>-2</v>
      </c>
      <c r="IL351" t="s">
        <v>278</v>
      </c>
      <c r="IM351" t="s">
        <v>279</v>
      </c>
      <c r="IN351" t="s">
        <v>466</v>
      </c>
      <c r="IP351" t="s">
        <v>521</v>
      </c>
    </row>
    <row r="352" spans="1:250" x14ac:dyDescent="0.35">
      <c r="A352">
        <v>8775</v>
      </c>
      <c r="B352">
        <v>-922729984</v>
      </c>
      <c r="C352">
        <v>1837</v>
      </c>
      <c r="D352" t="s">
        <v>272</v>
      </c>
      <c r="E352" t="s">
        <v>273</v>
      </c>
      <c r="F352">
        <v>9695</v>
      </c>
      <c r="G352" t="s">
        <v>280</v>
      </c>
      <c r="H352" t="s">
        <v>281</v>
      </c>
      <c r="I352">
        <v>519</v>
      </c>
      <c r="J352" t="s">
        <v>541</v>
      </c>
      <c r="K352" t="s">
        <v>542</v>
      </c>
      <c r="L352">
        <v>61310</v>
      </c>
      <c r="M352" t="s">
        <v>521</v>
      </c>
      <c r="N352" t="s">
        <v>522</v>
      </c>
      <c r="O352">
        <v>61310</v>
      </c>
      <c r="P352" t="s">
        <v>521</v>
      </c>
      <c r="Q352" t="s">
        <v>522</v>
      </c>
      <c r="R352" t="s">
        <v>327</v>
      </c>
      <c r="S352" s="43">
        <v>15457973.755799999</v>
      </c>
      <c r="U352" s="43">
        <v>1</v>
      </c>
      <c r="IF352">
        <v>61310</v>
      </c>
      <c r="IG352" t="s">
        <v>521</v>
      </c>
      <c r="IH352" t="s">
        <v>284</v>
      </c>
      <c r="IK352">
        <v>-2</v>
      </c>
      <c r="IL352" t="s">
        <v>278</v>
      </c>
      <c r="IM352" t="s">
        <v>279</v>
      </c>
      <c r="IN352" t="s">
        <v>466</v>
      </c>
      <c r="IP352" t="s">
        <v>521</v>
      </c>
    </row>
    <row r="353" spans="1:250" x14ac:dyDescent="0.35">
      <c r="A353">
        <v>8776</v>
      </c>
      <c r="B353">
        <v>-922729984</v>
      </c>
      <c r="C353">
        <v>1837</v>
      </c>
      <c r="D353" t="s">
        <v>272</v>
      </c>
      <c r="E353" t="s">
        <v>273</v>
      </c>
      <c r="F353">
        <v>9695</v>
      </c>
      <c r="G353" t="s">
        <v>280</v>
      </c>
      <c r="H353" t="s">
        <v>281</v>
      </c>
      <c r="I353">
        <v>523</v>
      </c>
      <c r="J353" t="s">
        <v>537</v>
      </c>
      <c r="K353" t="s">
        <v>538</v>
      </c>
      <c r="L353">
        <v>62264</v>
      </c>
      <c r="M353" t="s">
        <v>523</v>
      </c>
      <c r="N353" t="s">
        <v>524</v>
      </c>
      <c r="O353">
        <v>62264</v>
      </c>
      <c r="P353" t="s">
        <v>523</v>
      </c>
      <c r="Q353" t="s">
        <v>524</v>
      </c>
      <c r="R353" t="s">
        <v>327</v>
      </c>
      <c r="S353" s="43">
        <v>338527575.54460001</v>
      </c>
      <c r="U353" s="43">
        <v>1</v>
      </c>
      <c r="IF353">
        <v>62264</v>
      </c>
      <c r="IG353" t="s">
        <v>523</v>
      </c>
      <c r="IH353" t="s">
        <v>284</v>
      </c>
      <c r="IK353">
        <v>-2</v>
      </c>
      <c r="IL353" t="s">
        <v>278</v>
      </c>
      <c r="IM353" t="s">
        <v>279</v>
      </c>
      <c r="IN353" t="s">
        <v>466</v>
      </c>
      <c r="IP353" t="s">
        <v>523</v>
      </c>
    </row>
    <row r="354" spans="1:250" x14ac:dyDescent="0.35">
      <c r="A354">
        <v>8777</v>
      </c>
      <c r="B354">
        <v>-922729984</v>
      </c>
      <c r="C354">
        <v>1837</v>
      </c>
      <c r="D354" t="s">
        <v>272</v>
      </c>
      <c r="E354" t="s">
        <v>273</v>
      </c>
      <c r="F354">
        <v>9695</v>
      </c>
      <c r="G354" t="s">
        <v>280</v>
      </c>
      <c r="H354" t="s">
        <v>281</v>
      </c>
      <c r="I354">
        <v>521</v>
      </c>
      <c r="J354" t="s">
        <v>539</v>
      </c>
      <c r="K354" t="s">
        <v>540</v>
      </c>
      <c r="L354">
        <v>62264</v>
      </c>
      <c r="M354" t="s">
        <v>523</v>
      </c>
      <c r="N354" t="s">
        <v>524</v>
      </c>
      <c r="O354">
        <v>62264</v>
      </c>
      <c r="P354" t="s">
        <v>523</v>
      </c>
      <c r="Q354" t="s">
        <v>524</v>
      </c>
      <c r="R354" t="s">
        <v>327</v>
      </c>
      <c r="S354" s="43">
        <v>338138787.82459998</v>
      </c>
      <c r="U354" s="43">
        <v>1</v>
      </c>
      <c r="IF354">
        <v>62264</v>
      </c>
      <c r="IG354" t="s">
        <v>523</v>
      </c>
      <c r="IH354" t="s">
        <v>284</v>
      </c>
      <c r="IK354">
        <v>-2</v>
      </c>
      <c r="IL354" t="s">
        <v>278</v>
      </c>
      <c r="IM354" t="s">
        <v>279</v>
      </c>
      <c r="IN354" t="s">
        <v>466</v>
      </c>
      <c r="IP354" t="s">
        <v>523</v>
      </c>
    </row>
    <row r="355" spans="1:250" x14ac:dyDescent="0.35">
      <c r="A355">
        <v>8778</v>
      </c>
      <c r="B355">
        <v>-922729984</v>
      </c>
      <c r="C355">
        <v>1837</v>
      </c>
      <c r="D355" t="s">
        <v>272</v>
      </c>
      <c r="E355" t="s">
        <v>273</v>
      </c>
      <c r="F355">
        <v>9695</v>
      </c>
      <c r="G355" t="s">
        <v>280</v>
      </c>
      <c r="H355" t="s">
        <v>281</v>
      </c>
      <c r="I355">
        <v>519</v>
      </c>
      <c r="J355" t="s">
        <v>541</v>
      </c>
      <c r="K355" t="s">
        <v>542</v>
      </c>
      <c r="L355">
        <v>62264</v>
      </c>
      <c r="M355" t="s">
        <v>523</v>
      </c>
      <c r="N355" t="s">
        <v>524</v>
      </c>
      <c r="O355">
        <v>62264</v>
      </c>
      <c r="P355" t="s">
        <v>523</v>
      </c>
      <c r="Q355" t="s">
        <v>524</v>
      </c>
      <c r="R355" t="s">
        <v>327</v>
      </c>
      <c r="S355" s="43">
        <v>339307778.06459999</v>
      </c>
      <c r="U355" s="43">
        <v>1</v>
      </c>
      <c r="IF355">
        <v>62264</v>
      </c>
      <c r="IG355" t="s">
        <v>523</v>
      </c>
      <c r="IH355" t="s">
        <v>284</v>
      </c>
      <c r="IK355">
        <v>-2</v>
      </c>
      <c r="IL355" t="s">
        <v>278</v>
      </c>
      <c r="IM355" t="s">
        <v>279</v>
      </c>
      <c r="IN355" t="s">
        <v>466</v>
      </c>
      <c r="IP355" t="s">
        <v>523</v>
      </c>
    </row>
    <row r="356" spans="1:250" x14ac:dyDescent="0.35">
      <c r="A356">
        <v>8779</v>
      </c>
      <c r="B356">
        <v>-922729984</v>
      </c>
      <c r="C356">
        <v>1837</v>
      </c>
      <c r="D356" t="s">
        <v>272</v>
      </c>
      <c r="E356" t="s">
        <v>273</v>
      </c>
      <c r="F356">
        <v>9695</v>
      </c>
      <c r="G356" t="s">
        <v>280</v>
      </c>
      <c r="H356" t="s">
        <v>281</v>
      </c>
      <c r="I356">
        <v>515</v>
      </c>
      <c r="J356" t="s">
        <v>543</v>
      </c>
      <c r="K356" t="s">
        <v>544</v>
      </c>
      <c r="L356">
        <v>62264</v>
      </c>
      <c r="M356" t="s">
        <v>523</v>
      </c>
      <c r="N356" t="s">
        <v>524</v>
      </c>
      <c r="O356">
        <v>62264</v>
      </c>
      <c r="P356" t="s">
        <v>523</v>
      </c>
      <c r="Q356" t="s">
        <v>524</v>
      </c>
      <c r="R356" t="s">
        <v>327</v>
      </c>
      <c r="S356" s="43">
        <v>338473254.11000001</v>
      </c>
      <c r="U356" s="43">
        <v>1</v>
      </c>
      <c r="IF356">
        <v>62264</v>
      </c>
      <c r="IG356" t="s">
        <v>523</v>
      </c>
      <c r="IH356" t="s">
        <v>284</v>
      </c>
      <c r="IK356">
        <v>-2</v>
      </c>
      <c r="IL356" t="s">
        <v>278</v>
      </c>
      <c r="IM356" t="s">
        <v>279</v>
      </c>
      <c r="IN356" t="s">
        <v>466</v>
      </c>
      <c r="IP356" t="s">
        <v>523</v>
      </c>
    </row>
    <row r="357" spans="1:250" x14ac:dyDescent="0.35">
      <c r="A357">
        <v>8780</v>
      </c>
      <c r="B357">
        <v>-922729984</v>
      </c>
      <c r="C357">
        <v>1837</v>
      </c>
      <c r="D357" t="s">
        <v>272</v>
      </c>
      <c r="E357" t="s">
        <v>273</v>
      </c>
      <c r="F357">
        <v>9695</v>
      </c>
      <c r="G357" t="s">
        <v>280</v>
      </c>
      <c r="H357" t="s">
        <v>281</v>
      </c>
      <c r="I357">
        <v>513</v>
      </c>
      <c r="J357" t="s">
        <v>545</v>
      </c>
      <c r="K357" t="s">
        <v>546</v>
      </c>
      <c r="L357">
        <v>62264</v>
      </c>
      <c r="M357" t="s">
        <v>523</v>
      </c>
      <c r="N357" t="s">
        <v>524</v>
      </c>
      <c r="O357">
        <v>62264</v>
      </c>
      <c r="P357" t="s">
        <v>523</v>
      </c>
      <c r="Q357" t="s">
        <v>524</v>
      </c>
      <c r="R357" t="s">
        <v>327</v>
      </c>
      <c r="S357" s="43">
        <v>339707073.61000001</v>
      </c>
      <c r="U357" s="43">
        <v>1</v>
      </c>
      <c r="IF357">
        <v>62264</v>
      </c>
      <c r="IG357" t="s">
        <v>523</v>
      </c>
      <c r="IH357" t="s">
        <v>284</v>
      </c>
      <c r="IK357">
        <v>-2</v>
      </c>
      <c r="IL357" t="s">
        <v>278</v>
      </c>
      <c r="IM357" t="s">
        <v>279</v>
      </c>
      <c r="IN357" t="s">
        <v>466</v>
      </c>
      <c r="IP357" t="s">
        <v>523</v>
      </c>
    </row>
    <row r="358" spans="1:250" x14ac:dyDescent="0.35">
      <c r="A358">
        <v>8781</v>
      </c>
      <c r="B358">
        <v>-922729984</v>
      </c>
      <c r="C358">
        <v>1837</v>
      </c>
      <c r="D358" t="s">
        <v>272</v>
      </c>
      <c r="E358" t="s">
        <v>273</v>
      </c>
      <c r="F358">
        <v>9695</v>
      </c>
      <c r="G358" t="s">
        <v>280</v>
      </c>
      <c r="H358" t="s">
        <v>281</v>
      </c>
      <c r="I358">
        <v>509</v>
      </c>
      <c r="J358" t="s">
        <v>547</v>
      </c>
      <c r="K358" t="s">
        <v>548</v>
      </c>
      <c r="L358">
        <v>62264</v>
      </c>
      <c r="M358" t="s">
        <v>523</v>
      </c>
      <c r="N358" t="s">
        <v>524</v>
      </c>
      <c r="O358">
        <v>62264</v>
      </c>
      <c r="P358" t="s">
        <v>523</v>
      </c>
      <c r="Q358" t="s">
        <v>524</v>
      </c>
      <c r="R358" t="s">
        <v>327</v>
      </c>
      <c r="S358" s="43">
        <v>289083881.17000002</v>
      </c>
      <c r="U358" s="43">
        <v>1</v>
      </c>
      <c r="IF358">
        <v>62264</v>
      </c>
      <c r="IG358" t="s">
        <v>523</v>
      </c>
      <c r="IH358" t="s">
        <v>284</v>
      </c>
      <c r="IK358">
        <v>-2</v>
      </c>
      <c r="IL358" t="s">
        <v>278</v>
      </c>
      <c r="IM358" t="s">
        <v>279</v>
      </c>
      <c r="IN358" t="s">
        <v>466</v>
      </c>
      <c r="IP358" t="s">
        <v>523</v>
      </c>
    </row>
    <row r="359" spans="1:250" x14ac:dyDescent="0.35">
      <c r="A359">
        <v>8782</v>
      </c>
      <c r="B359">
        <v>-922729984</v>
      </c>
      <c r="C359">
        <v>1837</v>
      </c>
      <c r="D359" t="s">
        <v>272</v>
      </c>
      <c r="E359" t="s">
        <v>273</v>
      </c>
      <c r="F359">
        <v>9695</v>
      </c>
      <c r="G359" t="s">
        <v>280</v>
      </c>
      <c r="H359" t="s">
        <v>281</v>
      </c>
      <c r="I359">
        <v>515</v>
      </c>
      <c r="J359" t="s">
        <v>543</v>
      </c>
      <c r="K359" t="s">
        <v>544</v>
      </c>
      <c r="L359">
        <v>70481</v>
      </c>
      <c r="M359" t="s">
        <v>526</v>
      </c>
      <c r="N359" t="s">
        <v>525</v>
      </c>
      <c r="O359">
        <v>70481</v>
      </c>
      <c r="P359" t="s">
        <v>526</v>
      </c>
      <c r="Q359" t="s">
        <v>525</v>
      </c>
      <c r="R359" t="s">
        <v>327</v>
      </c>
      <c r="S359" s="43">
        <v>20439078.07</v>
      </c>
      <c r="U359" s="43">
        <v>1</v>
      </c>
      <c r="IF359">
        <v>70481</v>
      </c>
      <c r="IG359" t="s">
        <v>526</v>
      </c>
      <c r="IH359" t="s">
        <v>284</v>
      </c>
      <c r="IK359">
        <v>-2</v>
      </c>
      <c r="IL359" t="s">
        <v>278</v>
      </c>
      <c r="IM359" t="s">
        <v>279</v>
      </c>
      <c r="IN359" t="s">
        <v>466</v>
      </c>
      <c r="IP359" t="s">
        <v>526</v>
      </c>
    </row>
    <row r="360" spans="1:250" x14ac:dyDescent="0.35">
      <c r="A360">
        <v>8783</v>
      </c>
      <c r="B360">
        <v>-922729984</v>
      </c>
      <c r="C360">
        <v>1837</v>
      </c>
      <c r="D360" t="s">
        <v>272</v>
      </c>
      <c r="E360" t="s">
        <v>273</v>
      </c>
      <c r="F360">
        <v>9695</v>
      </c>
      <c r="G360" t="s">
        <v>280</v>
      </c>
      <c r="H360" t="s">
        <v>281</v>
      </c>
      <c r="I360">
        <v>513</v>
      </c>
      <c r="J360" t="s">
        <v>545</v>
      </c>
      <c r="K360" t="s">
        <v>546</v>
      </c>
      <c r="L360">
        <v>70481</v>
      </c>
      <c r="M360" t="s">
        <v>526</v>
      </c>
      <c r="N360" t="s">
        <v>525</v>
      </c>
      <c r="O360">
        <v>70481</v>
      </c>
      <c r="P360" t="s">
        <v>526</v>
      </c>
      <c r="Q360" t="s">
        <v>525</v>
      </c>
      <c r="R360" t="s">
        <v>327</v>
      </c>
      <c r="S360" s="43">
        <v>20395403.59</v>
      </c>
      <c r="U360" s="43">
        <v>1</v>
      </c>
      <c r="IF360">
        <v>70481</v>
      </c>
      <c r="IG360" t="s">
        <v>526</v>
      </c>
      <c r="IH360" t="s">
        <v>284</v>
      </c>
      <c r="IK360">
        <v>-2</v>
      </c>
      <c r="IL360" t="s">
        <v>278</v>
      </c>
      <c r="IM360" t="s">
        <v>279</v>
      </c>
      <c r="IN360" t="s">
        <v>466</v>
      </c>
      <c r="IP360" t="s">
        <v>526</v>
      </c>
    </row>
    <row r="361" spans="1:250" x14ac:dyDescent="0.35">
      <c r="A361">
        <v>8784</v>
      </c>
      <c r="B361">
        <v>-922729984</v>
      </c>
      <c r="C361">
        <v>1837</v>
      </c>
      <c r="D361" t="s">
        <v>272</v>
      </c>
      <c r="E361" t="s">
        <v>273</v>
      </c>
      <c r="F361">
        <v>9695</v>
      </c>
      <c r="G361" t="s">
        <v>280</v>
      </c>
      <c r="H361" t="s">
        <v>281</v>
      </c>
      <c r="I361">
        <v>509</v>
      </c>
      <c r="J361" t="s">
        <v>547</v>
      </c>
      <c r="K361" t="s">
        <v>548</v>
      </c>
      <c r="L361">
        <v>70481</v>
      </c>
      <c r="M361" t="s">
        <v>526</v>
      </c>
      <c r="N361" t="s">
        <v>525</v>
      </c>
      <c r="O361">
        <v>70481</v>
      </c>
      <c r="P361" t="s">
        <v>526</v>
      </c>
      <c r="Q361" t="s">
        <v>525</v>
      </c>
      <c r="R361" t="s">
        <v>327</v>
      </c>
      <c r="S361" s="43">
        <v>20371903.739999998</v>
      </c>
      <c r="U361" s="43">
        <v>1</v>
      </c>
      <c r="IF361">
        <v>70481</v>
      </c>
      <c r="IG361" t="s">
        <v>526</v>
      </c>
      <c r="IH361" t="s">
        <v>284</v>
      </c>
      <c r="IK361">
        <v>-2</v>
      </c>
      <c r="IL361" t="s">
        <v>278</v>
      </c>
      <c r="IM361" t="s">
        <v>279</v>
      </c>
      <c r="IN361" t="s">
        <v>466</v>
      </c>
      <c r="IP361" t="s">
        <v>526</v>
      </c>
    </row>
    <row r="362" spans="1:250" x14ac:dyDescent="0.35">
      <c r="A362">
        <v>8785</v>
      </c>
      <c r="B362">
        <v>-922729984</v>
      </c>
      <c r="C362">
        <v>1837</v>
      </c>
      <c r="D362" t="s">
        <v>272</v>
      </c>
      <c r="E362" t="s">
        <v>273</v>
      </c>
      <c r="F362">
        <v>9695</v>
      </c>
      <c r="G362" t="s">
        <v>280</v>
      </c>
      <c r="H362" t="s">
        <v>281</v>
      </c>
      <c r="I362">
        <v>507</v>
      </c>
      <c r="J362" t="s">
        <v>549</v>
      </c>
      <c r="K362" t="s">
        <v>550</v>
      </c>
      <c r="L362">
        <v>70481</v>
      </c>
      <c r="M362" t="s">
        <v>526</v>
      </c>
      <c r="N362" t="s">
        <v>525</v>
      </c>
      <c r="O362">
        <v>70481</v>
      </c>
      <c r="P362" t="s">
        <v>526</v>
      </c>
      <c r="Q362" t="s">
        <v>525</v>
      </c>
      <c r="R362" t="s">
        <v>327</v>
      </c>
      <c r="S362" s="43">
        <v>20334975.440000001</v>
      </c>
      <c r="U362" s="43">
        <v>1</v>
      </c>
      <c r="IF362">
        <v>70481</v>
      </c>
      <c r="IG362" t="s">
        <v>526</v>
      </c>
      <c r="IH362" t="s">
        <v>284</v>
      </c>
      <c r="IK362">
        <v>-2</v>
      </c>
      <c r="IL362" t="s">
        <v>278</v>
      </c>
      <c r="IM362" t="s">
        <v>279</v>
      </c>
      <c r="IN362" t="s">
        <v>466</v>
      </c>
      <c r="IP362" t="s">
        <v>526</v>
      </c>
    </row>
    <row r="363" spans="1:250" x14ac:dyDescent="0.35">
      <c r="A363">
        <v>8786</v>
      </c>
      <c r="B363">
        <v>-922729984</v>
      </c>
      <c r="C363">
        <v>1837</v>
      </c>
      <c r="D363" t="s">
        <v>272</v>
      </c>
      <c r="E363" t="s">
        <v>273</v>
      </c>
      <c r="F363">
        <v>9695</v>
      </c>
      <c r="G363" t="s">
        <v>280</v>
      </c>
      <c r="H363" t="s">
        <v>281</v>
      </c>
      <c r="I363">
        <v>528</v>
      </c>
      <c r="J363" t="s">
        <v>531</v>
      </c>
      <c r="K363" t="s">
        <v>532</v>
      </c>
      <c r="L363">
        <v>62264</v>
      </c>
      <c r="M363" t="s">
        <v>523</v>
      </c>
      <c r="N363" t="s">
        <v>524</v>
      </c>
      <c r="O363">
        <v>62264</v>
      </c>
      <c r="P363" t="s">
        <v>523</v>
      </c>
      <c r="Q363" t="s">
        <v>524</v>
      </c>
      <c r="R363" t="s">
        <v>327</v>
      </c>
      <c r="S363" s="43">
        <v>388197097.42979997</v>
      </c>
      <c r="U363" s="43">
        <v>1</v>
      </c>
      <c r="IF363">
        <v>62264</v>
      </c>
      <c r="IG363" t="s">
        <v>523</v>
      </c>
      <c r="IH363" t="s">
        <v>284</v>
      </c>
      <c r="IK363">
        <v>-2</v>
      </c>
      <c r="IL363" t="s">
        <v>278</v>
      </c>
      <c r="IM363" t="s">
        <v>279</v>
      </c>
      <c r="IN363" t="s">
        <v>466</v>
      </c>
      <c r="IP363" t="s">
        <v>523</v>
      </c>
    </row>
    <row r="364" spans="1:250" x14ac:dyDescent="0.35">
      <c r="A364">
        <v>8787</v>
      </c>
      <c r="B364">
        <v>-922729984</v>
      </c>
      <c r="C364">
        <v>1837</v>
      </c>
      <c r="D364" t="s">
        <v>272</v>
      </c>
      <c r="E364" t="s">
        <v>273</v>
      </c>
      <c r="F364">
        <v>9695</v>
      </c>
      <c r="G364" t="s">
        <v>280</v>
      </c>
      <c r="H364" t="s">
        <v>281</v>
      </c>
      <c r="I364">
        <v>527</v>
      </c>
      <c r="J364" t="s">
        <v>535</v>
      </c>
      <c r="K364" t="s">
        <v>536</v>
      </c>
      <c r="L364">
        <v>62264</v>
      </c>
      <c r="M364" t="s">
        <v>523</v>
      </c>
      <c r="N364" t="s">
        <v>524</v>
      </c>
      <c r="O364">
        <v>62264</v>
      </c>
      <c r="P364" t="s">
        <v>523</v>
      </c>
      <c r="Q364" t="s">
        <v>524</v>
      </c>
      <c r="R364" t="s">
        <v>327</v>
      </c>
      <c r="S364" s="43">
        <v>339305151.10979998</v>
      </c>
      <c r="U364" s="43">
        <v>1</v>
      </c>
      <c r="IF364">
        <v>62264</v>
      </c>
      <c r="IG364" t="s">
        <v>523</v>
      </c>
      <c r="IH364" t="s">
        <v>284</v>
      </c>
      <c r="IK364">
        <v>-2</v>
      </c>
      <c r="IL364" t="s">
        <v>278</v>
      </c>
      <c r="IM364" t="s">
        <v>279</v>
      </c>
      <c r="IN364" t="s">
        <v>466</v>
      </c>
      <c r="IP364" t="s">
        <v>523</v>
      </c>
    </row>
    <row r="365" spans="1:250" x14ac:dyDescent="0.35">
      <c r="A365">
        <v>8788</v>
      </c>
      <c r="B365">
        <v>-922729984</v>
      </c>
      <c r="C365">
        <v>1837</v>
      </c>
      <c r="D365" t="s">
        <v>272</v>
      </c>
      <c r="E365" t="s">
        <v>273</v>
      </c>
      <c r="F365">
        <v>9695</v>
      </c>
      <c r="G365" t="s">
        <v>280</v>
      </c>
      <c r="H365" t="s">
        <v>281</v>
      </c>
      <c r="I365">
        <v>507</v>
      </c>
      <c r="J365" t="s">
        <v>549</v>
      </c>
      <c r="K365" t="s">
        <v>550</v>
      </c>
      <c r="L365">
        <v>78012</v>
      </c>
      <c r="M365" t="s">
        <v>527</v>
      </c>
      <c r="N365" t="s">
        <v>528</v>
      </c>
      <c r="O365">
        <v>78012</v>
      </c>
      <c r="P365" t="s">
        <v>527</v>
      </c>
      <c r="Q365" t="s">
        <v>528</v>
      </c>
      <c r="R365" t="s">
        <v>327</v>
      </c>
      <c r="S365" s="43">
        <v>10074396.5</v>
      </c>
      <c r="U365" s="43">
        <v>1</v>
      </c>
      <c r="IF365">
        <v>78012</v>
      </c>
      <c r="IG365" t="s">
        <v>527</v>
      </c>
      <c r="IH365" t="s">
        <v>284</v>
      </c>
      <c r="IK365">
        <v>-2</v>
      </c>
      <c r="IL365" t="s">
        <v>278</v>
      </c>
      <c r="IM365" t="s">
        <v>279</v>
      </c>
      <c r="IN365" t="s">
        <v>466</v>
      </c>
      <c r="IP365" t="s">
        <v>527</v>
      </c>
    </row>
    <row r="366" spans="1:250" x14ac:dyDescent="0.35">
      <c r="A366">
        <v>8789</v>
      </c>
      <c r="B366">
        <v>-922729984</v>
      </c>
      <c r="C366">
        <v>1837</v>
      </c>
      <c r="D366" t="s">
        <v>272</v>
      </c>
      <c r="E366" t="s">
        <v>273</v>
      </c>
      <c r="F366">
        <v>9695</v>
      </c>
      <c r="G366" t="s">
        <v>280</v>
      </c>
      <c r="H366" t="s">
        <v>281</v>
      </c>
      <c r="I366">
        <v>528</v>
      </c>
      <c r="J366" t="s">
        <v>531</v>
      </c>
      <c r="K366" t="s">
        <v>532</v>
      </c>
      <c r="L366">
        <v>70481</v>
      </c>
      <c r="M366" t="s">
        <v>526</v>
      </c>
      <c r="N366" t="s">
        <v>525</v>
      </c>
      <c r="O366">
        <v>70481</v>
      </c>
      <c r="P366" t="s">
        <v>526</v>
      </c>
      <c r="Q366" t="s">
        <v>525</v>
      </c>
      <c r="R366" t="s">
        <v>327</v>
      </c>
      <c r="S366" s="43">
        <v>20607548.6853</v>
      </c>
      <c r="U366" s="43">
        <v>1</v>
      </c>
      <c r="IF366">
        <v>70481</v>
      </c>
      <c r="IG366" t="s">
        <v>526</v>
      </c>
      <c r="IH366" t="s">
        <v>284</v>
      </c>
      <c r="IK366">
        <v>-2</v>
      </c>
      <c r="IL366" t="s">
        <v>278</v>
      </c>
      <c r="IM366" t="s">
        <v>279</v>
      </c>
      <c r="IN366" t="s">
        <v>466</v>
      </c>
      <c r="IP366" t="s">
        <v>526</v>
      </c>
    </row>
    <row r="367" spans="1:250" x14ac:dyDescent="0.35">
      <c r="A367">
        <v>8790</v>
      </c>
      <c r="B367">
        <v>-922729984</v>
      </c>
      <c r="C367">
        <v>1837</v>
      </c>
      <c r="D367" t="s">
        <v>272</v>
      </c>
      <c r="E367" t="s">
        <v>273</v>
      </c>
      <c r="F367">
        <v>9695</v>
      </c>
      <c r="G367" t="s">
        <v>280</v>
      </c>
      <c r="H367" t="s">
        <v>281</v>
      </c>
      <c r="I367">
        <v>527</v>
      </c>
      <c r="J367" t="s">
        <v>535</v>
      </c>
      <c r="K367" t="s">
        <v>536</v>
      </c>
      <c r="L367">
        <v>70481</v>
      </c>
      <c r="M367" t="s">
        <v>526</v>
      </c>
      <c r="N367" t="s">
        <v>525</v>
      </c>
      <c r="O367">
        <v>70481</v>
      </c>
      <c r="P367" t="s">
        <v>526</v>
      </c>
      <c r="Q367" t="s">
        <v>525</v>
      </c>
      <c r="R367" t="s">
        <v>327</v>
      </c>
      <c r="S367" s="43">
        <v>20583814.395300001</v>
      </c>
      <c r="U367" s="43">
        <v>1</v>
      </c>
      <c r="IF367">
        <v>70481</v>
      </c>
      <c r="IG367" t="s">
        <v>526</v>
      </c>
      <c r="IH367" t="s">
        <v>284</v>
      </c>
      <c r="IK367">
        <v>-2</v>
      </c>
      <c r="IL367" t="s">
        <v>278</v>
      </c>
      <c r="IM367" t="s">
        <v>279</v>
      </c>
      <c r="IN367" t="s">
        <v>466</v>
      </c>
      <c r="IP367" t="s">
        <v>526</v>
      </c>
    </row>
    <row r="368" spans="1:250" x14ac:dyDescent="0.35">
      <c r="A368">
        <v>8791</v>
      </c>
      <c r="B368">
        <v>-922729984</v>
      </c>
      <c r="C368">
        <v>1837</v>
      </c>
      <c r="D368" t="s">
        <v>272</v>
      </c>
      <c r="E368" t="s">
        <v>273</v>
      </c>
      <c r="F368">
        <v>9695</v>
      </c>
      <c r="G368" t="s">
        <v>280</v>
      </c>
      <c r="H368" t="s">
        <v>281</v>
      </c>
      <c r="I368">
        <v>523</v>
      </c>
      <c r="J368" t="s">
        <v>537</v>
      </c>
      <c r="K368" t="s">
        <v>538</v>
      </c>
      <c r="L368">
        <v>70481</v>
      </c>
      <c r="M368" t="s">
        <v>526</v>
      </c>
      <c r="N368" t="s">
        <v>525</v>
      </c>
      <c r="O368">
        <v>70481</v>
      </c>
      <c r="P368" t="s">
        <v>526</v>
      </c>
      <c r="Q368" t="s">
        <v>525</v>
      </c>
      <c r="R368" t="s">
        <v>327</v>
      </c>
      <c r="S368" s="43">
        <v>20536643.057700001</v>
      </c>
      <c r="U368" s="43">
        <v>1</v>
      </c>
      <c r="IF368">
        <v>70481</v>
      </c>
      <c r="IG368" t="s">
        <v>526</v>
      </c>
      <c r="IH368" t="s">
        <v>284</v>
      </c>
      <c r="IK368">
        <v>-2</v>
      </c>
      <c r="IL368" t="s">
        <v>278</v>
      </c>
      <c r="IM368" t="s">
        <v>279</v>
      </c>
      <c r="IN368" t="s">
        <v>466</v>
      </c>
      <c r="IP368" t="s">
        <v>526</v>
      </c>
    </row>
    <row r="369" spans="1:250" x14ac:dyDescent="0.35">
      <c r="A369">
        <v>8792</v>
      </c>
      <c r="B369">
        <v>-922729984</v>
      </c>
      <c r="C369">
        <v>1837</v>
      </c>
      <c r="D369" t="s">
        <v>272</v>
      </c>
      <c r="E369" t="s">
        <v>273</v>
      </c>
      <c r="F369">
        <v>9695</v>
      </c>
      <c r="G369" t="s">
        <v>280</v>
      </c>
      <c r="H369" t="s">
        <v>281</v>
      </c>
      <c r="I369">
        <v>521</v>
      </c>
      <c r="J369" t="s">
        <v>539</v>
      </c>
      <c r="K369" t="s">
        <v>540</v>
      </c>
      <c r="L369">
        <v>70481</v>
      </c>
      <c r="M369" t="s">
        <v>526</v>
      </c>
      <c r="N369" t="s">
        <v>525</v>
      </c>
      <c r="O369">
        <v>70481</v>
      </c>
      <c r="P369" t="s">
        <v>526</v>
      </c>
      <c r="Q369" t="s">
        <v>525</v>
      </c>
      <c r="R369" t="s">
        <v>327</v>
      </c>
      <c r="S369" s="43">
        <v>20513057.397700001</v>
      </c>
      <c r="U369" s="43">
        <v>1</v>
      </c>
      <c r="IF369">
        <v>70481</v>
      </c>
      <c r="IG369" t="s">
        <v>526</v>
      </c>
      <c r="IH369" t="s">
        <v>284</v>
      </c>
      <c r="IK369">
        <v>-2</v>
      </c>
      <c r="IL369" t="s">
        <v>278</v>
      </c>
      <c r="IM369" t="s">
        <v>279</v>
      </c>
      <c r="IN369" t="s">
        <v>466</v>
      </c>
      <c r="IP369" t="s">
        <v>526</v>
      </c>
    </row>
    <row r="370" spans="1:250" x14ac:dyDescent="0.35">
      <c r="A370">
        <v>8793</v>
      </c>
      <c r="B370">
        <v>-922729984</v>
      </c>
      <c r="C370">
        <v>1837</v>
      </c>
      <c r="D370" t="s">
        <v>272</v>
      </c>
      <c r="E370" t="s">
        <v>273</v>
      </c>
      <c r="F370">
        <v>9695</v>
      </c>
      <c r="G370" t="s">
        <v>280</v>
      </c>
      <c r="H370" t="s">
        <v>281</v>
      </c>
      <c r="I370">
        <v>519</v>
      </c>
      <c r="J370" t="s">
        <v>541</v>
      </c>
      <c r="K370" t="s">
        <v>542</v>
      </c>
      <c r="L370">
        <v>70481</v>
      </c>
      <c r="M370" t="s">
        <v>526</v>
      </c>
      <c r="N370" t="s">
        <v>525</v>
      </c>
      <c r="O370">
        <v>70481</v>
      </c>
      <c r="P370" t="s">
        <v>526</v>
      </c>
      <c r="Q370" t="s">
        <v>525</v>
      </c>
      <c r="R370" t="s">
        <v>327</v>
      </c>
      <c r="S370" s="43">
        <v>20489471.7377</v>
      </c>
      <c r="U370" s="43">
        <v>1</v>
      </c>
      <c r="IF370">
        <v>70481</v>
      </c>
      <c r="IG370" t="s">
        <v>526</v>
      </c>
      <c r="IH370" t="s">
        <v>284</v>
      </c>
      <c r="IK370">
        <v>-2</v>
      </c>
      <c r="IL370" t="s">
        <v>278</v>
      </c>
      <c r="IM370" t="s">
        <v>279</v>
      </c>
      <c r="IN370" t="s">
        <v>466</v>
      </c>
      <c r="IP370" t="s">
        <v>526</v>
      </c>
    </row>
    <row r="371" spans="1:250" x14ac:dyDescent="0.35">
      <c r="A371">
        <v>8794</v>
      </c>
      <c r="B371">
        <v>-922729984</v>
      </c>
      <c r="C371">
        <v>1837</v>
      </c>
      <c r="D371" t="s">
        <v>272</v>
      </c>
      <c r="E371" t="s">
        <v>273</v>
      </c>
      <c r="F371">
        <v>9695</v>
      </c>
      <c r="G371" t="s">
        <v>280</v>
      </c>
      <c r="H371" t="s">
        <v>281</v>
      </c>
      <c r="I371">
        <v>523</v>
      </c>
      <c r="J371" t="s">
        <v>537</v>
      </c>
      <c r="K371" t="s">
        <v>538</v>
      </c>
      <c r="L371">
        <v>78012</v>
      </c>
      <c r="M371" t="s">
        <v>527</v>
      </c>
      <c r="N371" t="s">
        <v>528</v>
      </c>
      <c r="O371">
        <v>78012</v>
      </c>
      <c r="P371" t="s">
        <v>527</v>
      </c>
      <c r="Q371" t="s">
        <v>528</v>
      </c>
      <c r="R371" t="s">
        <v>327</v>
      </c>
      <c r="S371" s="43">
        <v>10174307.093800001</v>
      </c>
      <c r="U371" s="43">
        <v>1</v>
      </c>
      <c r="IF371">
        <v>78012</v>
      </c>
      <c r="IG371" t="s">
        <v>527</v>
      </c>
      <c r="IH371" t="s">
        <v>284</v>
      </c>
      <c r="IK371">
        <v>-2</v>
      </c>
      <c r="IL371" t="s">
        <v>278</v>
      </c>
      <c r="IM371" t="s">
        <v>279</v>
      </c>
      <c r="IN371" t="s">
        <v>466</v>
      </c>
      <c r="IP371" t="s">
        <v>527</v>
      </c>
    </row>
    <row r="372" spans="1:250" x14ac:dyDescent="0.35">
      <c r="A372">
        <v>8795</v>
      </c>
      <c r="B372">
        <v>-922729984</v>
      </c>
      <c r="C372">
        <v>1837</v>
      </c>
      <c r="D372" t="s">
        <v>272</v>
      </c>
      <c r="E372" t="s">
        <v>273</v>
      </c>
      <c r="F372">
        <v>9695</v>
      </c>
      <c r="G372" t="s">
        <v>280</v>
      </c>
      <c r="H372" t="s">
        <v>281</v>
      </c>
      <c r="I372">
        <v>521</v>
      </c>
      <c r="J372" t="s">
        <v>539</v>
      </c>
      <c r="K372" t="s">
        <v>540</v>
      </c>
      <c r="L372">
        <v>78012</v>
      </c>
      <c r="M372" t="s">
        <v>527</v>
      </c>
      <c r="N372" t="s">
        <v>528</v>
      </c>
      <c r="O372">
        <v>78012</v>
      </c>
      <c r="P372" t="s">
        <v>527</v>
      </c>
      <c r="Q372" t="s">
        <v>528</v>
      </c>
      <c r="R372" t="s">
        <v>327</v>
      </c>
      <c r="S372" s="43">
        <v>10162622.2338</v>
      </c>
      <c r="U372" s="43">
        <v>1</v>
      </c>
      <c r="IF372">
        <v>78012</v>
      </c>
      <c r="IG372" t="s">
        <v>527</v>
      </c>
      <c r="IH372" t="s">
        <v>284</v>
      </c>
      <c r="IK372">
        <v>-2</v>
      </c>
      <c r="IL372" t="s">
        <v>278</v>
      </c>
      <c r="IM372" t="s">
        <v>279</v>
      </c>
      <c r="IN372" t="s">
        <v>466</v>
      </c>
      <c r="IP372" t="s">
        <v>527</v>
      </c>
    </row>
    <row r="373" spans="1:250" x14ac:dyDescent="0.35">
      <c r="A373">
        <v>8796</v>
      </c>
      <c r="B373">
        <v>-922729984</v>
      </c>
      <c r="C373">
        <v>1837</v>
      </c>
      <c r="D373" t="s">
        <v>272</v>
      </c>
      <c r="E373" t="s">
        <v>273</v>
      </c>
      <c r="F373">
        <v>9695</v>
      </c>
      <c r="G373" t="s">
        <v>280</v>
      </c>
      <c r="H373" t="s">
        <v>281</v>
      </c>
      <c r="I373">
        <v>519</v>
      </c>
      <c r="J373" t="s">
        <v>541</v>
      </c>
      <c r="K373" t="s">
        <v>542</v>
      </c>
      <c r="L373">
        <v>78012</v>
      </c>
      <c r="M373" t="s">
        <v>527</v>
      </c>
      <c r="N373" t="s">
        <v>528</v>
      </c>
      <c r="O373">
        <v>78012</v>
      </c>
      <c r="P373" t="s">
        <v>527</v>
      </c>
      <c r="Q373" t="s">
        <v>528</v>
      </c>
      <c r="R373" t="s">
        <v>327</v>
      </c>
      <c r="S373" s="43">
        <v>10150937.3838</v>
      </c>
      <c r="U373" s="43">
        <v>1</v>
      </c>
      <c r="IF373">
        <v>78012</v>
      </c>
      <c r="IG373" t="s">
        <v>527</v>
      </c>
      <c r="IH373" t="s">
        <v>284</v>
      </c>
      <c r="IK373">
        <v>-2</v>
      </c>
      <c r="IL373" t="s">
        <v>278</v>
      </c>
      <c r="IM373" t="s">
        <v>279</v>
      </c>
      <c r="IN373" t="s">
        <v>466</v>
      </c>
      <c r="IP373" t="s">
        <v>527</v>
      </c>
    </row>
    <row r="374" spans="1:250" x14ac:dyDescent="0.35">
      <c r="A374">
        <v>8797</v>
      </c>
      <c r="B374">
        <v>-922729984</v>
      </c>
      <c r="C374">
        <v>1837</v>
      </c>
      <c r="D374" t="s">
        <v>272</v>
      </c>
      <c r="E374" t="s">
        <v>273</v>
      </c>
      <c r="F374">
        <v>9695</v>
      </c>
      <c r="G374" t="s">
        <v>280</v>
      </c>
      <c r="H374" t="s">
        <v>281</v>
      </c>
      <c r="I374">
        <v>515</v>
      </c>
      <c r="J374" t="s">
        <v>543</v>
      </c>
      <c r="K374" t="s">
        <v>544</v>
      </c>
      <c r="L374">
        <v>78012</v>
      </c>
      <c r="M374" t="s">
        <v>527</v>
      </c>
      <c r="N374" t="s">
        <v>528</v>
      </c>
      <c r="O374">
        <v>78012</v>
      </c>
      <c r="P374" t="s">
        <v>527</v>
      </c>
      <c r="Q374" t="s">
        <v>528</v>
      </c>
      <c r="R374" t="s">
        <v>327</v>
      </c>
      <c r="S374" s="43">
        <v>10125971.24</v>
      </c>
      <c r="U374" s="43">
        <v>1</v>
      </c>
      <c r="IF374">
        <v>78012</v>
      </c>
      <c r="IG374" t="s">
        <v>527</v>
      </c>
      <c r="IH374" t="s">
        <v>284</v>
      </c>
      <c r="IK374">
        <v>-2</v>
      </c>
      <c r="IL374" t="s">
        <v>278</v>
      </c>
      <c r="IM374" t="s">
        <v>279</v>
      </c>
      <c r="IN374" t="s">
        <v>466</v>
      </c>
      <c r="IP374" t="s">
        <v>527</v>
      </c>
    </row>
    <row r="375" spans="1:250" x14ac:dyDescent="0.35">
      <c r="A375">
        <v>8798</v>
      </c>
      <c r="B375">
        <v>-922729984</v>
      </c>
      <c r="C375">
        <v>1837</v>
      </c>
      <c r="D375" t="s">
        <v>272</v>
      </c>
      <c r="E375" t="s">
        <v>273</v>
      </c>
      <c r="F375">
        <v>9695</v>
      </c>
      <c r="G375" t="s">
        <v>280</v>
      </c>
      <c r="H375" t="s">
        <v>281</v>
      </c>
      <c r="I375">
        <v>513</v>
      </c>
      <c r="J375" t="s">
        <v>545</v>
      </c>
      <c r="K375" t="s">
        <v>546</v>
      </c>
      <c r="L375">
        <v>78012</v>
      </c>
      <c r="M375" t="s">
        <v>527</v>
      </c>
      <c r="N375" t="s">
        <v>528</v>
      </c>
      <c r="O375">
        <v>78012</v>
      </c>
      <c r="P375" t="s">
        <v>527</v>
      </c>
      <c r="Q375" t="s">
        <v>528</v>
      </c>
      <c r="R375" t="s">
        <v>327</v>
      </c>
      <c r="S375" s="43">
        <v>10104333.93</v>
      </c>
      <c r="U375" s="43">
        <v>1</v>
      </c>
      <c r="IF375">
        <v>78012</v>
      </c>
      <c r="IG375" t="s">
        <v>527</v>
      </c>
      <c r="IH375" t="s">
        <v>284</v>
      </c>
      <c r="IK375">
        <v>-2</v>
      </c>
      <c r="IL375" t="s">
        <v>278</v>
      </c>
      <c r="IM375" t="s">
        <v>279</v>
      </c>
      <c r="IN375" t="s">
        <v>466</v>
      </c>
      <c r="IP375" t="s">
        <v>527</v>
      </c>
    </row>
    <row r="376" spans="1:250" x14ac:dyDescent="0.35">
      <c r="A376">
        <v>8799</v>
      </c>
      <c r="B376">
        <v>-922729984</v>
      </c>
      <c r="C376">
        <v>1837</v>
      </c>
      <c r="D376" t="s">
        <v>272</v>
      </c>
      <c r="E376" t="s">
        <v>273</v>
      </c>
      <c r="F376">
        <v>9695</v>
      </c>
      <c r="G376" t="s">
        <v>280</v>
      </c>
      <c r="H376" t="s">
        <v>281</v>
      </c>
      <c r="I376">
        <v>509</v>
      </c>
      <c r="J376" t="s">
        <v>547</v>
      </c>
      <c r="K376" t="s">
        <v>548</v>
      </c>
      <c r="L376">
        <v>78012</v>
      </c>
      <c r="M376" t="s">
        <v>527</v>
      </c>
      <c r="N376" t="s">
        <v>528</v>
      </c>
      <c r="O376">
        <v>78012</v>
      </c>
      <c r="P376" t="s">
        <v>527</v>
      </c>
      <c r="Q376" t="s">
        <v>528</v>
      </c>
      <c r="R376" t="s">
        <v>327</v>
      </c>
      <c r="S376" s="43">
        <v>10092691.59</v>
      </c>
      <c r="U376" s="43">
        <v>1</v>
      </c>
      <c r="IF376">
        <v>78012</v>
      </c>
      <c r="IG376" t="s">
        <v>527</v>
      </c>
      <c r="IH376" t="s">
        <v>284</v>
      </c>
      <c r="IK376">
        <v>-2</v>
      </c>
      <c r="IL376" t="s">
        <v>278</v>
      </c>
      <c r="IM376" t="s">
        <v>279</v>
      </c>
      <c r="IN376" t="s">
        <v>466</v>
      </c>
      <c r="IP376" t="s">
        <v>527</v>
      </c>
    </row>
    <row r="377" spans="1:250" x14ac:dyDescent="0.35">
      <c r="A377">
        <v>8800</v>
      </c>
      <c r="B377">
        <v>-922729984</v>
      </c>
      <c r="C377">
        <v>1837</v>
      </c>
      <c r="D377" t="s">
        <v>272</v>
      </c>
      <c r="E377" t="s">
        <v>273</v>
      </c>
      <c r="F377">
        <v>19011</v>
      </c>
      <c r="G377" t="s">
        <v>318</v>
      </c>
      <c r="H377" t="s">
        <v>319</v>
      </c>
      <c r="I377">
        <v>515</v>
      </c>
      <c r="J377" t="s">
        <v>543</v>
      </c>
      <c r="K377" t="s">
        <v>544</v>
      </c>
      <c r="L377">
        <v>79525</v>
      </c>
      <c r="M377" t="s">
        <v>551</v>
      </c>
      <c r="N377" t="s">
        <v>529</v>
      </c>
      <c r="O377">
        <v>79525</v>
      </c>
      <c r="P377" t="s">
        <v>551</v>
      </c>
      <c r="Q377" t="s">
        <v>529</v>
      </c>
      <c r="R377" t="s">
        <v>327</v>
      </c>
      <c r="S377" s="43">
        <v>207176715.8628</v>
      </c>
      <c r="U377" s="43">
        <v>1</v>
      </c>
      <c r="IF377">
        <v>79525</v>
      </c>
      <c r="IG377" t="s">
        <v>551</v>
      </c>
      <c r="IH377" t="s">
        <v>322</v>
      </c>
      <c r="IK377">
        <v>-2</v>
      </c>
      <c r="IL377" t="s">
        <v>278</v>
      </c>
      <c r="IM377" t="s">
        <v>279</v>
      </c>
      <c r="IN377" t="s">
        <v>484</v>
      </c>
      <c r="IP377" t="s">
        <v>551</v>
      </c>
    </row>
    <row r="378" spans="1:250" x14ac:dyDescent="0.35">
      <c r="A378">
        <v>8801</v>
      </c>
      <c r="B378">
        <v>-922729984</v>
      </c>
      <c r="C378">
        <v>1837</v>
      </c>
      <c r="D378" t="s">
        <v>272</v>
      </c>
      <c r="E378" t="s">
        <v>273</v>
      </c>
      <c r="F378">
        <v>19011</v>
      </c>
      <c r="G378" t="s">
        <v>318</v>
      </c>
      <c r="H378" t="s">
        <v>319</v>
      </c>
      <c r="I378">
        <v>513</v>
      </c>
      <c r="J378" t="s">
        <v>545</v>
      </c>
      <c r="K378" t="s">
        <v>546</v>
      </c>
      <c r="L378">
        <v>79525</v>
      </c>
      <c r="M378" t="s">
        <v>551</v>
      </c>
      <c r="N378" t="s">
        <v>529</v>
      </c>
      <c r="O378">
        <v>79525</v>
      </c>
      <c r="P378" t="s">
        <v>551</v>
      </c>
      <c r="Q378" t="s">
        <v>529</v>
      </c>
      <c r="R378" t="s">
        <v>327</v>
      </c>
      <c r="S378" s="43">
        <v>206692175.7128</v>
      </c>
      <c r="U378" s="43">
        <v>1</v>
      </c>
      <c r="IF378">
        <v>79525</v>
      </c>
      <c r="IG378" t="s">
        <v>551</v>
      </c>
      <c r="IH378" t="s">
        <v>322</v>
      </c>
      <c r="IK378">
        <v>-2</v>
      </c>
      <c r="IL378" t="s">
        <v>278</v>
      </c>
      <c r="IM378" t="s">
        <v>279</v>
      </c>
      <c r="IN378" t="s">
        <v>484</v>
      </c>
      <c r="IP378" t="s">
        <v>551</v>
      </c>
    </row>
    <row r="379" spans="1:250" x14ac:dyDescent="0.35">
      <c r="A379">
        <v>8802</v>
      </c>
      <c r="B379">
        <v>-922729984</v>
      </c>
      <c r="C379">
        <v>1837</v>
      </c>
      <c r="D379" t="s">
        <v>272</v>
      </c>
      <c r="E379" t="s">
        <v>273</v>
      </c>
      <c r="F379">
        <v>19011</v>
      </c>
      <c r="G379" t="s">
        <v>318</v>
      </c>
      <c r="H379" t="s">
        <v>319</v>
      </c>
      <c r="I379">
        <v>509</v>
      </c>
      <c r="J379" t="s">
        <v>547</v>
      </c>
      <c r="K379" t="s">
        <v>548</v>
      </c>
      <c r="L379">
        <v>79525</v>
      </c>
      <c r="M379" t="s">
        <v>551</v>
      </c>
      <c r="N379" t="s">
        <v>529</v>
      </c>
      <c r="O379">
        <v>79525</v>
      </c>
      <c r="P379" t="s">
        <v>551</v>
      </c>
      <c r="Q379" t="s">
        <v>529</v>
      </c>
      <c r="R379" t="s">
        <v>327</v>
      </c>
      <c r="S379" s="43">
        <v>206431269.5228</v>
      </c>
      <c r="U379" s="43">
        <v>1</v>
      </c>
      <c r="IF379">
        <v>79525</v>
      </c>
      <c r="IG379" t="s">
        <v>551</v>
      </c>
      <c r="IH379" t="s">
        <v>322</v>
      </c>
      <c r="IK379">
        <v>-2</v>
      </c>
      <c r="IL379" t="s">
        <v>278</v>
      </c>
      <c r="IM379" t="s">
        <v>279</v>
      </c>
      <c r="IN379" t="s">
        <v>484</v>
      </c>
      <c r="IP379" t="s">
        <v>551</v>
      </c>
    </row>
    <row r="380" spans="1:250" x14ac:dyDescent="0.35">
      <c r="A380">
        <v>8803</v>
      </c>
      <c r="B380">
        <v>-922729984</v>
      </c>
      <c r="C380">
        <v>1837</v>
      </c>
      <c r="D380" t="s">
        <v>272</v>
      </c>
      <c r="E380" t="s">
        <v>273</v>
      </c>
      <c r="F380">
        <v>19011</v>
      </c>
      <c r="G380" t="s">
        <v>318</v>
      </c>
      <c r="H380" t="s">
        <v>319</v>
      </c>
      <c r="I380">
        <v>507</v>
      </c>
      <c r="J380" t="s">
        <v>549</v>
      </c>
      <c r="K380" t="s">
        <v>550</v>
      </c>
      <c r="L380">
        <v>79525</v>
      </c>
      <c r="M380" t="s">
        <v>551</v>
      </c>
      <c r="N380" t="s">
        <v>529</v>
      </c>
      <c r="O380">
        <v>79525</v>
      </c>
      <c r="P380" t="s">
        <v>551</v>
      </c>
      <c r="Q380" t="s">
        <v>529</v>
      </c>
      <c r="R380" t="s">
        <v>327</v>
      </c>
      <c r="S380" s="43">
        <v>206019967.2728</v>
      </c>
      <c r="U380" s="43">
        <v>1</v>
      </c>
      <c r="IF380">
        <v>79525</v>
      </c>
      <c r="IG380" t="s">
        <v>551</v>
      </c>
      <c r="IH380" t="s">
        <v>322</v>
      </c>
      <c r="IK380">
        <v>-2</v>
      </c>
      <c r="IL380" t="s">
        <v>278</v>
      </c>
      <c r="IM380" t="s">
        <v>279</v>
      </c>
      <c r="IN380" t="s">
        <v>484</v>
      </c>
      <c r="IP380" t="s">
        <v>551</v>
      </c>
    </row>
    <row r="381" spans="1:250" x14ac:dyDescent="0.35">
      <c r="A381">
        <v>8804</v>
      </c>
      <c r="B381">
        <v>-922729984</v>
      </c>
      <c r="C381">
        <v>1837</v>
      </c>
      <c r="D381" t="s">
        <v>272</v>
      </c>
      <c r="E381" t="s">
        <v>273</v>
      </c>
      <c r="F381">
        <v>9695</v>
      </c>
      <c r="G381" t="s">
        <v>280</v>
      </c>
      <c r="H381" t="s">
        <v>281</v>
      </c>
      <c r="I381">
        <v>528</v>
      </c>
      <c r="J381" t="s">
        <v>531</v>
      </c>
      <c r="K381" t="s">
        <v>532</v>
      </c>
      <c r="L381">
        <v>78012</v>
      </c>
      <c r="M381" t="s">
        <v>527</v>
      </c>
      <c r="N381" t="s">
        <v>528</v>
      </c>
      <c r="O381">
        <v>78012</v>
      </c>
      <c r="P381" t="s">
        <v>527</v>
      </c>
      <c r="Q381" t="s">
        <v>528</v>
      </c>
      <c r="R381" t="s">
        <v>327</v>
      </c>
      <c r="S381" s="43">
        <v>10209435.3125</v>
      </c>
      <c r="U381" s="43">
        <v>1</v>
      </c>
      <c r="IF381">
        <v>78012</v>
      </c>
      <c r="IG381" t="s">
        <v>527</v>
      </c>
      <c r="IH381" t="s">
        <v>284</v>
      </c>
      <c r="IK381">
        <v>-2</v>
      </c>
      <c r="IL381" t="s">
        <v>278</v>
      </c>
      <c r="IM381" t="s">
        <v>279</v>
      </c>
      <c r="IN381" t="s">
        <v>466</v>
      </c>
      <c r="IP381" t="s">
        <v>527</v>
      </c>
    </row>
    <row r="382" spans="1:250" x14ac:dyDescent="0.35">
      <c r="A382">
        <v>8805</v>
      </c>
      <c r="B382">
        <v>-922729984</v>
      </c>
      <c r="C382">
        <v>1837</v>
      </c>
      <c r="D382" t="s">
        <v>272</v>
      </c>
      <c r="E382" t="s">
        <v>273</v>
      </c>
      <c r="F382">
        <v>9695</v>
      </c>
      <c r="G382" t="s">
        <v>280</v>
      </c>
      <c r="H382" t="s">
        <v>281</v>
      </c>
      <c r="I382">
        <v>527</v>
      </c>
      <c r="J382" t="s">
        <v>535</v>
      </c>
      <c r="K382" t="s">
        <v>536</v>
      </c>
      <c r="L382">
        <v>78012</v>
      </c>
      <c r="M382" t="s">
        <v>527</v>
      </c>
      <c r="N382" t="s">
        <v>528</v>
      </c>
      <c r="O382">
        <v>78012</v>
      </c>
      <c r="P382" t="s">
        <v>527</v>
      </c>
      <c r="Q382" t="s">
        <v>528</v>
      </c>
      <c r="R382" t="s">
        <v>327</v>
      </c>
      <c r="S382" s="43">
        <v>10197676.8025</v>
      </c>
      <c r="U382" s="43">
        <v>1</v>
      </c>
      <c r="IF382">
        <v>78012</v>
      </c>
      <c r="IG382" t="s">
        <v>527</v>
      </c>
      <c r="IH382" t="s">
        <v>284</v>
      </c>
      <c r="IK382">
        <v>-2</v>
      </c>
      <c r="IL382" t="s">
        <v>278</v>
      </c>
      <c r="IM382" t="s">
        <v>279</v>
      </c>
      <c r="IN382" t="s">
        <v>466</v>
      </c>
      <c r="IP382" t="s">
        <v>527</v>
      </c>
    </row>
    <row r="383" spans="1:250" x14ac:dyDescent="0.35">
      <c r="A383">
        <v>8806</v>
      </c>
      <c r="B383">
        <v>-922729984</v>
      </c>
      <c r="C383">
        <v>1837</v>
      </c>
      <c r="D383" t="s">
        <v>272</v>
      </c>
      <c r="E383" t="s">
        <v>273</v>
      </c>
      <c r="F383">
        <v>13794</v>
      </c>
      <c r="G383" t="s">
        <v>274</v>
      </c>
      <c r="H383" t="s">
        <v>275</v>
      </c>
      <c r="I383">
        <v>513</v>
      </c>
      <c r="J383" t="s">
        <v>545</v>
      </c>
      <c r="K383" t="s">
        <v>546</v>
      </c>
      <c r="L383">
        <v>83250</v>
      </c>
      <c r="M383" t="s">
        <v>533</v>
      </c>
      <c r="N383" t="s">
        <v>534</v>
      </c>
      <c r="O383">
        <v>83250</v>
      </c>
      <c r="P383" t="s">
        <v>533</v>
      </c>
      <c r="Q383" t="s">
        <v>534</v>
      </c>
      <c r="R383" t="s">
        <v>327</v>
      </c>
      <c r="S383" s="43">
        <v>0</v>
      </c>
      <c r="U383" s="43">
        <v>1</v>
      </c>
      <c r="IF383">
        <v>83250</v>
      </c>
      <c r="IG383" t="s">
        <v>533</v>
      </c>
      <c r="IH383" t="s">
        <v>311</v>
      </c>
      <c r="IK383">
        <v>-2</v>
      </c>
      <c r="IL383" t="s">
        <v>278</v>
      </c>
      <c r="IM383" t="s">
        <v>279</v>
      </c>
      <c r="IN383" t="s">
        <v>468</v>
      </c>
      <c r="IP383" t="s">
        <v>533</v>
      </c>
    </row>
    <row r="384" spans="1:250" x14ac:dyDescent="0.35">
      <c r="A384">
        <v>8807</v>
      </c>
      <c r="B384">
        <v>-922729984</v>
      </c>
      <c r="C384">
        <v>1837</v>
      </c>
      <c r="D384" t="s">
        <v>272</v>
      </c>
      <c r="E384" t="s">
        <v>273</v>
      </c>
      <c r="F384">
        <v>19011</v>
      </c>
      <c r="G384" t="s">
        <v>318</v>
      </c>
      <c r="H384" t="s">
        <v>319</v>
      </c>
      <c r="I384">
        <v>528</v>
      </c>
      <c r="J384" t="s">
        <v>531</v>
      </c>
      <c r="K384" t="s">
        <v>532</v>
      </c>
      <c r="L384">
        <v>79525</v>
      </c>
      <c r="M384" t="s">
        <v>551</v>
      </c>
      <c r="N384" t="s">
        <v>529</v>
      </c>
      <c r="O384">
        <v>79525</v>
      </c>
      <c r="P384" t="s">
        <v>551</v>
      </c>
      <c r="Q384" t="s">
        <v>529</v>
      </c>
      <c r="R384" t="s">
        <v>327</v>
      </c>
      <c r="S384" s="43">
        <v>209039477.41280001</v>
      </c>
      <c r="U384" s="43">
        <v>1</v>
      </c>
      <c r="IF384">
        <v>79525</v>
      </c>
      <c r="IG384" t="s">
        <v>551</v>
      </c>
      <c r="IH384" t="s">
        <v>322</v>
      </c>
      <c r="IK384">
        <v>-2</v>
      </c>
      <c r="IL384" t="s">
        <v>278</v>
      </c>
      <c r="IM384" t="s">
        <v>279</v>
      </c>
      <c r="IN384" t="s">
        <v>484</v>
      </c>
      <c r="IP384" t="s">
        <v>551</v>
      </c>
    </row>
    <row r="385" spans="1:250" x14ac:dyDescent="0.35">
      <c r="A385">
        <v>8808</v>
      </c>
      <c r="B385">
        <v>-922729984</v>
      </c>
      <c r="C385">
        <v>1837</v>
      </c>
      <c r="D385" t="s">
        <v>272</v>
      </c>
      <c r="E385" t="s">
        <v>273</v>
      </c>
      <c r="F385">
        <v>19011</v>
      </c>
      <c r="G385" t="s">
        <v>318</v>
      </c>
      <c r="H385" t="s">
        <v>319</v>
      </c>
      <c r="I385">
        <v>527</v>
      </c>
      <c r="J385" t="s">
        <v>535</v>
      </c>
      <c r="K385" t="s">
        <v>536</v>
      </c>
      <c r="L385">
        <v>79525</v>
      </c>
      <c r="M385" t="s">
        <v>551</v>
      </c>
      <c r="N385" t="s">
        <v>529</v>
      </c>
      <c r="O385">
        <v>79525</v>
      </c>
      <c r="P385" t="s">
        <v>551</v>
      </c>
      <c r="Q385" t="s">
        <v>529</v>
      </c>
      <c r="R385" t="s">
        <v>327</v>
      </c>
      <c r="S385" s="43">
        <v>208778572.31279999</v>
      </c>
      <c r="U385" s="43">
        <v>1</v>
      </c>
      <c r="IF385">
        <v>79525</v>
      </c>
      <c r="IG385" t="s">
        <v>551</v>
      </c>
      <c r="IH385" t="s">
        <v>322</v>
      </c>
      <c r="IK385">
        <v>-2</v>
      </c>
      <c r="IL385" t="s">
        <v>278</v>
      </c>
      <c r="IM385" t="s">
        <v>279</v>
      </c>
      <c r="IN385" t="s">
        <v>484</v>
      </c>
      <c r="IP385" t="s">
        <v>551</v>
      </c>
    </row>
    <row r="386" spans="1:250" x14ac:dyDescent="0.35">
      <c r="A386">
        <v>8809</v>
      </c>
      <c r="B386">
        <v>-922729984</v>
      </c>
      <c r="C386">
        <v>1837</v>
      </c>
      <c r="D386" t="s">
        <v>272</v>
      </c>
      <c r="E386" t="s">
        <v>273</v>
      </c>
      <c r="F386">
        <v>19011</v>
      </c>
      <c r="G386" t="s">
        <v>318</v>
      </c>
      <c r="H386" t="s">
        <v>319</v>
      </c>
      <c r="I386">
        <v>523</v>
      </c>
      <c r="J386" t="s">
        <v>537</v>
      </c>
      <c r="K386" t="s">
        <v>538</v>
      </c>
      <c r="L386">
        <v>79525</v>
      </c>
      <c r="M386" t="s">
        <v>551</v>
      </c>
      <c r="N386" t="s">
        <v>529</v>
      </c>
      <c r="O386">
        <v>79525</v>
      </c>
      <c r="P386" t="s">
        <v>551</v>
      </c>
      <c r="Q386" t="s">
        <v>529</v>
      </c>
      <c r="R386" t="s">
        <v>327</v>
      </c>
      <c r="S386" s="43">
        <v>208257612.8328</v>
      </c>
      <c r="U386" s="43">
        <v>1</v>
      </c>
      <c r="IF386">
        <v>79525</v>
      </c>
      <c r="IG386" t="s">
        <v>551</v>
      </c>
      <c r="IH386" t="s">
        <v>322</v>
      </c>
      <c r="IK386">
        <v>-2</v>
      </c>
      <c r="IL386" t="s">
        <v>278</v>
      </c>
      <c r="IM386" t="s">
        <v>279</v>
      </c>
      <c r="IN386" t="s">
        <v>484</v>
      </c>
      <c r="IP386" t="s">
        <v>551</v>
      </c>
    </row>
    <row r="387" spans="1:250" x14ac:dyDescent="0.35">
      <c r="A387">
        <v>8810</v>
      </c>
      <c r="B387">
        <v>-922729984</v>
      </c>
      <c r="C387">
        <v>1837</v>
      </c>
      <c r="D387" t="s">
        <v>272</v>
      </c>
      <c r="E387" t="s">
        <v>273</v>
      </c>
      <c r="F387">
        <v>19011</v>
      </c>
      <c r="G387" t="s">
        <v>318</v>
      </c>
      <c r="H387" t="s">
        <v>319</v>
      </c>
      <c r="I387">
        <v>521</v>
      </c>
      <c r="J387" t="s">
        <v>539</v>
      </c>
      <c r="K387" t="s">
        <v>540</v>
      </c>
      <c r="L387">
        <v>79525</v>
      </c>
      <c r="M387" t="s">
        <v>551</v>
      </c>
      <c r="N387" t="s">
        <v>529</v>
      </c>
      <c r="O387">
        <v>79525</v>
      </c>
      <c r="P387" t="s">
        <v>551</v>
      </c>
      <c r="Q387" t="s">
        <v>529</v>
      </c>
      <c r="R387" t="s">
        <v>327</v>
      </c>
      <c r="S387" s="43">
        <v>207996706.68279999</v>
      </c>
      <c r="U387" s="43">
        <v>1</v>
      </c>
      <c r="IF387">
        <v>79525</v>
      </c>
      <c r="IG387" t="s">
        <v>551</v>
      </c>
      <c r="IH387" t="s">
        <v>322</v>
      </c>
      <c r="IK387">
        <v>-2</v>
      </c>
      <c r="IL387" t="s">
        <v>278</v>
      </c>
      <c r="IM387" t="s">
        <v>279</v>
      </c>
      <c r="IN387" t="s">
        <v>484</v>
      </c>
      <c r="IP387" t="s">
        <v>551</v>
      </c>
    </row>
    <row r="388" spans="1:250" x14ac:dyDescent="0.35">
      <c r="A388">
        <v>8811</v>
      </c>
      <c r="B388">
        <v>-922729984</v>
      </c>
      <c r="C388">
        <v>1837</v>
      </c>
      <c r="D388" t="s">
        <v>272</v>
      </c>
      <c r="E388" t="s">
        <v>273</v>
      </c>
      <c r="F388">
        <v>19011</v>
      </c>
      <c r="G388" t="s">
        <v>318</v>
      </c>
      <c r="H388" t="s">
        <v>319</v>
      </c>
      <c r="I388">
        <v>519</v>
      </c>
      <c r="J388" t="s">
        <v>541</v>
      </c>
      <c r="K388" t="s">
        <v>542</v>
      </c>
      <c r="L388">
        <v>79525</v>
      </c>
      <c r="M388" t="s">
        <v>551</v>
      </c>
      <c r="N388" t="s">
        <v>529</v>
      </c>
      <c r="O388">
        <v>79525</v>
      </c>
      <c r="P388" t="s">
        <v>551</v>
      </c>
      <c r="Q388" t="s">
        <v>529</v>
      </c>
      <c r="R388" t="s">
        <v>327</v>
      </c>
      <c r="S388" s="43">
        <v>207735800.54280001</v>
      </c>
      <c r="U388" s="43">
        <v>1</v>
      </c>
      <c r="IF388">
        <v>79525</v>
      </c>
      <c r="IG388" t="s">
        <v>551</v>
      </c>
      <c r="IH388" t="s">
        <v>322</v>
      </c>
      <c r="IK388">
        <v>-2</v>
      </c>
      <c r="IL388" t="s">
        <v>278</v>
      </c>
      <c r="IM388" t="s">
        <v>279</v>
      </c>
      <c r="IN388" t="s">
        <v>484</v>
      </c>
      <c r="IP388" t="s">
        <v>551</v>
      </c>
    </row>
    <row r="389" spans="1:250" x14ac:dyDescent="0.35">
      <c r="A389">
        <v>8812</v>
      </c>
      <c r="B389">
        <v>-922729984</v>
      </c>
      <c r="C389">
        <v>1837</v>
      </c>
      <c r="D389" t="s">
        <v>272</v>
      </c>
      <c r="E389" t="s">
        <v>273</v>
      </c>
      <c r="F389">
        <v>13794</v>
      </c>
      <c r="G389" t="s">
        <v>274</v>
      </c>
      <c r="H389" t="s">
        <v>275</v>
      </c>
      <c r="I389">
        <v>528</v>
      </c>
      <c r="J389" t="s">
        <v>531</v>
      </c>
      <c r="K389" t="s">
        <v>532</v>
      </c>
      <c r="L389">
        <v>83250</v>
      </c>
      <c r="M389" t="s">
        <v>533</v>
      </c>
      <c r="N389" t="s">
        <v>534</v>
      </c>
      <c r="O389">
        <v>83250</v>
      </c>
      <c r="P389" t="s">
        <v>533</v>
      </c>
      <c r="Q389" t="s">
        <v>534</v>
      </c>
      <c r="R389" t="s">
        <v>328</v>
      </c>
      <c r="S389" s="43">
        <v>6065401.9000000004</v>
      </c>
      <c r="U389" s="43">
        <v>2</v>
      </c>
      <c r="IF389">
        <v>83250</v>
      </c>
      <c r="IG389" t="s">
        <v>533</v>
      </c>
      <c r="IH389" t="s">
        <v>311</v>
      </c>
      <c r="IK389">
        <v>-2</v>
      </c>
      <c r="IL389" t="s">
        <v>278</v>
      </c>
      <c r="IM389" t="s">
        <v>279</v>
      </c>
      <c r="IN389" t="s">
        <v>468</v>
      </c>
      <c r="IP389" t="s">
        <v>533</v>
      </c>
    </row>
    <row r="390" spans="1:250" x14ac:dyDescent="0.35">
      <c r="A390">
        <v>8813</v>
      </c>
      <c r="B390">
        <v>-922729984</v>
      </c>
      <c r="C390">
        <v>1837</v>
      </c>
      <c r="D390" t="s">
        <v>272</v>
      </c>
      <c r="E390" t="s">
        <v>273</v>
      </c>
      <c r="F390">
        <v>13794</v>
      </c>
      <c r="G390" t="s">
        <v>274</v>
      </c>
      <c r="H390" t="s">
        <v>275</v>
      </c>
      <c r="I390">
        <v>527</v>
      </c>
      <c r="J390" t="s">
        <v>535</v>
      </c>
      <c r="K390" t="s">
        <v>536</v>
      </c>
      <c r="L390">
        <v>83250</v>
      </c>
      <c r="M390" t="s">
        <v>533</v>
      </c>
      <c r="N390" t="s">
        <v>534</v>
      </c>
      <c r="O390">
        <v>83250</v>
      </c>
      <c r="P390" t="s">
        <v>533</v>
      </c>
      <c r="Q390" t="s">
        <v>534</v>
      </c>
      <c r="R390" t="s">
        <v>328</v>
      </c>
      <c r="S390" s="43">
        <v>6058110.5</v>
      </c>
      <c r="U390" s="43">
        <v>2</v>
      </c>
      <c r="IF390">
        <v>83250</v>
      </c>
      <c r="IG390" t="s">
        <v>533</v>
      </c>
      <c r="IH390" t="s">
        <v>311</v>
      </c>
      <c r="IK390">
        <v>-2</v>
      </c>
      <c r="IL390" t="s">
        <v>278</v>
      </c>
      <c r="IM390" t="s">
        <v>279</v>
      </c>
      <c r="IN390" t="s">
        <v>468</v>
      </c>
      <c r="IP390" t="s">
        <v>533</v>
      </c>
    </row>
    <row r="391" spans="1:250" x14ac:dyDescent="0.35">
      <c r="A391">
        <v>8814</v>
      </c>
      <c r="B391">
        <v>-922729984</v>
      </c>
      <c r="C391">
        <v>1837</v>
      </c>
      <c r="D391" t="s">
        <v>272</v>
      </c>
      <c r="E391" t="s">
        <v>273</v>
      </c>
      <c r="F391">
        <v>13794</v>
      </c>
      <c r="G391" t="s">
        <v>274</v>
      </c>
      <c r="H391" t="s">
        <v>275</v>
      </c>
      <c r="I391">
        <v>523</v>
      </c>
      <c r="J391" t="s">
        <v>537</v>
      </c>
      <c r="K391" t="s">
        <v>538</v>
      </c>
      <c r="L391">
        <v>83250</v>
      </c>
      <c r="M391" t="s">
        <v>533</v>
      </c>
      <c r="N391" t="s">
        <v>534</v>
      </c>
      <c r="O391">
        <v>83250</v>
      </c>
      <c r="P391" t="s">
        <v>533</v>
      </c>
      <c r="Q391" t="s">
        <v>534</v>
      </c>
      <c r="R391" t="s">
        <v>328</v>
      </c>
      <c r="S391" s="43">
        <v>6043749.9900000002</v>
      </c>
      <c r="U391" s="43">
        <v>2</v>
      </c>
      <c r="IF391">
        <v>83250</v>
      </c>
      <c r="IG391" t="s">
        <v>533</v>
      </c>
      <c r="IH391" t="s">
        <v>311</v>
      </c>
      <c r="IK391">
        <v>-2</v>
      </c>
      <c r="IL391" t="s">
        <v>278</v>
      </c>
      <c r="IM391" t="s">
        <v>279</v>
      </c>
      <c r="IN391" t="s">
        <v>468</v>
      </c>
      <c r="IP391" t="s">
        <v>533</v>
      </c>
    </row>
    <row r="392" spans="1:250" x14ac:dyDescent="0.35">
      <c r="A392">
        <v>8815</v>
      </c>
      <c r="B392">
        <v>-922729984</v>
      </c>
      <c r="C392">
        <v>1837</v>
      </c>
      <c r="D392" t="s">
        <v>272</v>
      </c>
      <c r="E392" t="s">
        <v>273</v>
      </c>
      <c r="F392">
        <v>13794</v>
      </c>
      <c r="G392" t="s">
        <v>274</v>
      </c>
      <c r="H392" t="s">
        <v>275</v>
      </c>
      <c r="I392">
        <v>521</v>
      </c>
      <c r="J392" t="s">
        <v>539</v>
      </c>
      <c r="K392" t="s">
        <v>540</v>
      </c>
      <c r="L392">
        <v>83250</v>
      </c>
      <c r="M392" t="s">
        <v>533</v>
      </c>
      <c r="N392" t="s">
        <v>534</v>
      </c>
      <c r="O392">
        <v>83250</v>
      </c>
      <c r="P392" t="s">
        <v>533</v>
      </c>
      <c r="Q392" t="s">
        <v>534</v>
      </c>
      <c r="R392" t="s">
        <v>328</v>
      </c>
      <c r="S392" s="43">
        <v>6036458.3300000001</v>
      </c>
      <c r="U392" s="43">
        <v>2</v>
      </c>
      <c r="IF392">
        <v>83250</v>
      </c>
      <c r="IG392" t="s">
        <v>533</v>
      </c>
      <c r="IH392" t="s">
        <v>311</v>
      </c>
      <c r="IK392">
        <v>-2</v>
      </c>
      <c r="IL392" t="s">
        <v>278</v>
      </c>
      <c r="IM392" t="s">
        <v>279</v>
      </c>
      <c r="IN392" t="s">
        <v>468</v>
      </c>
      <c r="IP392" t="s">
        <v>533</v>
      </c>
    </row>
    <row r="393" spans="1:250" x14ac:dyDescent="0.35">
      <c r="A393">
        <v>8816</v>
      </c>
      <c r="B393">
        <v>-922729984</v>
      </c>
      <c r="C393">
        <v>1837</v>
      </c>
      <c r="D393" t="s">
        <v>272</v>
      </c>
      <c r="E393" t="s">
        <v>273</v>
      </c>
      <c r="F393">
        <v>13794</v>
      </c>
      <c r="G393" t="s">
        <v>274</v>
      </c>
      <c r="H393" t="s">
        <v>275</v>
      </c>
      <c r="I393">
        <v>519</v>
      </c>
      <c r="J393" t="s">
        <v>541</v>
      </c>
      <c r="K393" t="s">
        <v>542</v>
      </c>
      <c r="L393">
        <v>83250</v>
      </c>
      <c r="M393" t="s">
        <v>533</v>
      </c>
      <c r="N393" t="s">
        <v>534</v>
      </c>
      <c r="O393">
        <v>83250</v>
      </c>
      <c r="P393" t="s">
        <v>533</v>
      </c>
      <c r="Q393" t="s">
        <v>534</v>
      </c>
      <c r="R393" t="s">
        <v>328</v>
      </c>
      <c r="S393" s="43">
        <v>6029166.6600000001</v>
      </c>
      <c r="U393" s="43">
        <v>2</v>
      </c>
      <c r="IF393">
        <v>83250</v>
      </c>
      <c r="IG393" t="s">
        <v>533</v>
      </c>
      <c r="IH393" t="s">
        <v>311</v>
      </c>
      <c r="IK393">
        <v>-2</v>
      </c>
      <c r="IL393" t="s">
        <v>278</v>
      </c>
      <c r="IM393" t="s">
        <v>279</v>
      </c>
      <c r="IN393" t="s">
        <v>468</v>
      </c>
      <c r="IP393" t="s">
        <v>533</v>
      </c>
    </row>
    <row r="394" spans="1:250" x14ac:dyDescent="0.35">
      <c r="A394">
        <v>8817</v>
      </c>
      <c r="B394">
        <v>-922729984</v>
      </c>
      <c r="C394">
        <v>1837</v>
      </c>
      <c r="D394" t="s">
        <v>272</v>
      </c>
      <c r="E394" t="s">
        <v>273</v>
      </c>
      <c r="F394">
        <v>13794</v>
      </c>
      <c r="G394" t="s">
        <v>274</v>
      </c>
      <c r="H394" t="s">
        <v>275</v>
      </c>
      <c r="I394">
        <v>515</v>
      </c>
      <c r="J394" t="s">
        <v>543</v>
      </c>
      <c r="K394" t="s">
        <v>544</v>
      </c>
      <c r="L394">
        <v>83250</v>
      </c>
      <c r="M394" t="s">
        <v>533</v>
      </c>
      <c r="N394" t="s">
        <v>534</v>
      </c>
      <c r="O394">
        <v>83250</v>
      </c>
      <c r="P394" t="s">
        <v>533</v>
      </c>
      <c r="Q394" t="s">
        <v>534</v>
      </c>
      <c r="R394" t="s">
        <v>328</v>
      </c>
      <c r="S394" s="43">
        <v>6013541.6699999999</v>
      </c>
      <c r="U394" s="43">
        <v>2</v>
      </c>
      <c r="IF394">
        <v>83250</v>
      </c>
      <c r="IG394" t="s">
        <v>533</v>
      </c>
      <c r="IH394" t="s">
        <v>311</v>
      </c>
      <c r="IK394">
        <v>-2</v>
      </c>
      <c r="IL394" t="s">
        <v>278</v>
      </c>
      <c r="IM394" t="s">
        <v>279</v>
      </c>
      <c r="IN394" t="s">
        <v>468</v>
      </c>
      <c r="IP394" t="s">
        <v>533</v>
      </c>
    </row>
    <row r="395" spans="1:250" x14ac:dyDescent="0.35">
      <c r="A395">
        <v>8818</v>
      </c>
      <c r="B395">
        <v>-922729984</v>
      </c>
      <c r="C395">
        <v>1837</v>
      </c>
      <c r="D395" t="s">
        <v>272</v>
      </c>
      <c r="E395" t="s">
        <v>273</v>
      </c>
      <c r="F395">
        <v>1848</v>
      </c>
      <c r="G395" t="s">
        <v>285</v>
      </c>
      <c r="H395" t="s">
        <v>273</v>
      </c>
      <c r="I395">
        <v>513</v>
      </c>
      <c r="J395" t="s">
        <v>545</v>
      </c>
      <c r="K395" t="s">
        <v>546</v>
      </c>
      <c r="L395">
        <v>1946</v>
      </c>
      <c r="M395" t="s">
        <v>286</v>
      </c>
      <c r="N395" t="s">
        <v>14</v>
      </c>
      <c r="O395">
        <v>1946</v>
      </c>
      <c r="P395" t="s">
        <v>286</v>
      </c>
      <c r="Q395" t="s">
        <v>14</v>
      </c>
      <c r="R395" t="s">
        <v>328</v>
      </c>
      <c r="S395" s="43">
        <v>112213677.7331</v>
      </c>
      <c r="U395" s="43">
        <v>2</v>
      </c>
      <c r="IF395">
        <v>1946</v>
      </c>
      <c r="IG395" t="s">
        <v>286</v>
      </c>
      <c r="IH395" t="s">
        <v>287</v>
      </c>
      <c r="IK395">
        <v>-2</v>
      </c>
      <c r="IL395" t="s">
        <v>278</v>
      </c>
      <c r="IM395" t="s">
        <v>279</v>
      </c>
      <c r="IN395" t="s">
        <v>463</v>
      </c>
      <c r="IP395" t="s">
        <v>464</v>
      </c>
    </row>
    <row r="396" spans="1:250" x14ac:dyDescent="0.35">
      <c r="A396">
        <v>8819</v>
      </c>
      <c r="B396">
        <v>-922729984</v>
      </c>
      <c r="C396">
        <v>1837</v>
      </c>
      <c r="D396" t="s">
        <v>272</v>
      </c>
      <c r="E396" t="s">
        <v>273</v>
      </c>
      <c r="F396">
        <v>1848</v>
      </c>
      <c r="G396" t="s">
        <v>285</v>
      </c>
      <c r="H396" t="s">
        <v>273</v>
      </c>
      <c r="I396">
        <v>509</v>
      </c>
      <c r="J396" t="s">
        <v>547</v>
      </c>
      <c r="K396" t="s">
        <v>548</v>
      </c>
      <c r="L396">
        <v>1946</v>
      </c>
      <c r="M396" t="s">
        <v>286</v>
      </c>
      <c r="N396" t="s">
        <v>14</v>
      </c>
      <c r="O396">
        <v>1946</v>
      </c>
      <c r="P396" t="s">
        <v>286</v>
      </c>
      <c r="Q396" t="s">
        <v>14</v>
      </c>
      <c r="R396" t="s">
        <v>328</v>
      </c>
      <c r="S396" s="43">
        <v>112086540.8131</v>
      </c>
      <c r="U396" s="43">
        <v>2</v>
      </c>
      <c r="IF396">
        <v>1946</v>
      </c>
      <c r="IG396" t="s">
        <v>286</v>
      </c>
      <c r="IH396" t="s">
        <v>287</v>
      </c>
      <c r="IK396">
        <v>-2</v>
      </c>
      <c r="IL396" t="s">
        <v>278</v>
      </c>
      <c r="IM396" t="s">
        <v>279</v>
      </c>
      <c r="IN396" t="s">
        <v>463</v>
      </c>
      <c r="IP396" t="s">
        <v>464</v>
      </c>
    </row>
    <row r="397" spans="1:250" x14ac:dyDescent="0.35">
      <c r="A397">
        <v>8820</v>
      </c>
      <c r="B397">
        <v>-922729984</v>
      </c>
      <c r="C397">
        <v>1837</v>
      </c>
      <c r="D397" t="s">
        <v>272</v>
      </c>
      <c r="E397" t="s">
        <v>273</v>
      </c>
      <c r="F397">
        <v>1848</v>
      </c>
      <c r="G397" t="s">
        <v>285</v>
      </c>
      <c r="H397" t="s">
        <v>273</v>
      </c>
      <c r="I397">
        <v>507</v>
      </c>
      <c r="J397" t="s">
        <v>549</v>
      </c>
      <c r="K397" t="s">
        <v>550</v>
      </c>
      <c r="L397">
        <v>1946</v>
      </c>
      <c r="M397" t="s">
        <v>286</v>
      </c>
      <c r="N397" t="s">
        <v>14</v>
      </c>
      <c r="O397">
        <v>1946</v>
      </c>
      <c r="P397" t="s">
        <v>286</v>
      </c>
      <c r="Q397" t="s">
        <v>14</v>
      </c>
      <c r="R397" t="s">
        <v>328</v>
      </c>
      <c r="S397" s="43">
        <v>111886754.22310001</v>
      </c>
      <c r="U397" s="43">
        <v>2</v>
      </c>
      <c r="IF397">
        <v>1946</v>
      </c>
      <c r="IG397" t="s">
        <v>286</v>
      </c>
      <c r="IH397" t="s">
        <v>287</v>
      </c>
      <c r="IK397">
        <v>-2</v>
      </c>
      <c r="IL397" t="s">
        <v>278</v>
      </c>
      <c r="IM397" t="s">
        <v>279</v>
      </c>
      <c r="IN397" t="s">
        <v>463</v>
      </c>
      <c r="IP397" t="s">
        <v>464</v>
      </c>
    </row>
    <row r="398" spans="1:250" x14ac:dyDescent="0.35">
      <c r="A398">
        <v>8821</v>
      </c>
      <c r="B398">
        <v>-922729984</v>
      </c>
      <c r="C398">
        <v>1837</v>
      </c>
      <c r="D398" t="s">
        <v>272</v>
      </c>
      <c r="E398" t="s">
        <v>273</v>
      </c>
      <c r="F398">
        <v>1848</v>
      </c>
      <c r="G398" t="s">
        <v>285</v>
      </c>
      <c r="H398" t="s">
        <v>273</v>
      </c>
      <c r="I398">
        <v>528</v>
      </c>
      <c r="J398" t="s">
        <v>531</v>
      </c>
      <c r="K398" t="s">
        <v>532</v>
      </c>
      <c r="L398">
        <v>1946</v>
      </c>
      <c r="M398" t="s">
        <v>286</v>
      </c>
      <c r="N398" t="s">
        <v>14</v>
      </c>
      <c r="O398">
        <v>1946</v>
      </c>
      <c r="P398" t="s">
        <v>286</v>
      </c>
      <c r="Q398" t="s">
        <v>14</v>
      </c>
      <c r="R398" t="s">
        <v>328</v>
      </c>
      <c r="S398" s="43">
        <v>214152186.125</v>
      </c>
      <c r="U398" s="43">
        <v>2</v>
      </c>
      <c r="IF398">
        <v>1946</v>
      </c>
      <c r="IG398" t="s">
        <v>286</v>
      </c>
      <c r="IH398" t="s">
        <v>287</v>
      </c>
      <c r="IK398">
        <v>-2</v>
      </c>
      <c r="IL398" t="s">
        <v>278</v>
      </c>
      <c r="IM398" t="s">
        <v>279</v>
      </c>
      <c r="IN398" t="s">
        <v>463</v>
      </c>
      <c r="IP398" t="s">
        <v>464</v>
      </c>
    </row>
    <row r="399" spans="1:250" x14ac:dyDescent="0.35">
      <c r="A399">
        <v>8822</v>
      </c>
      <c r="B399">
        <v>-922729984</v>
      </c>
      <c r="C399">
        <v>1837</v>
      </c>
      <c r="D399" t="s">
        <v>272</v>
      </c>
      <c r="E399" t="s">
        <v>273</v>
      </c>
      <c r="F399">
        <v>1848</v>
      </c>
      <c r="G399" t="s">
        <v>285</v>
      </c>
      <c r="H399" t="s">
        <v>273</v>
      </c>
      <c r="I399">
        <v>527</v>
      </c>
      <c r="J399" t="s">
        <v>535</v>
      </c>
      <c r="K399" t="s">
        <v>536</v>
      </c>
      <c r="L399">
        <v>1946</v>
      </c>
      <c r="M399" t="s">
        <v>286</v>
      </c>
      <c r="N399" t="s">
        <v>14</v>
      </c>
      <c r="O399">
        <v>1946</v>
      </c>
      <c r="P399" t="s">
        <v>286</v>
      </c>
      <c r="Q399" t="s">
        <v>14</v>
      </c>
      <c r="R399" t="s">
        <v>328</v>
      </c>
      <c r="S399" s="43">
        <v>213912661.595</v>
      </c>
      <c r="U399" s="43">
        <v>2</v>
      </c>
      <c r="IF399">
        <v>1946</v>
      </c>
      <c r="IG399" t="s">
        <v>286</v>
      </c>
      <c r="IH399" t="s">
        <v>287</v>
      </c>
      <c r="IK399">
        <v>-2</v>
      </c>
      <c r="IL399" t="s">
        <v>278</v>
      </c>
      <c r="IM399" t="s">
        <v>279</v>
      </c>
      <c r="IN399" t="s">
        <v>463</v>
      </c>
      <c r="IP399" t="s">
        <v>464</v>
      </c>
    </row>
    <row r="400" spans="1:250" x14ac:dyDescent="0.35">
      <c r="A400">
        <v>8823</v>
      </c>
      <c r="B400">
        <v>-922729984</v>
      </c>
      <c r="C400">
        <v>1837</v>
      </c>
      <c r="D400" t="s">
        <v>272</v>
      </c>
      <c r="E400" t="s">
        <v>273</v>
      </c>
      <c r="F400">
        <v>1848</v>
      </c>
      <c r="G400" t="s">
        <v>285</v>
      </c>
      <c r="H400" t="s">
        <v>273</v>
      </c>
      <c r="I400">
        <v>523</v>
      </c>
      <c r="J400" t="s">
        <v>537</v>
      </c>
      <c r="K400" t="s">
        <v>538</v>
      </c>
      <c r="L400">
        <v>1946</v>
      </c>
      <c r="M400" t="s">
        <v>286</v>
      </c>
      <c r="N400" t="s">
        <v>14</v>
      </c>
      <c r="O400">
        <v>1946</v>
      </c>
      <c r="P400" t="s">
        <v>286</v>
      </c>
      <c r="Q400" t="s">
        <v>14</v>
      </c>
      <c r="R400" t="s">
        <v>328</v>
      </c>
      <c r="S400" s="43">
        <v>213430687.7295</v>
      </c>
      <c r="U400" s="43">
        <v>2</v>
      </c>
      <c r="IF400">
        <v>1946</v>
      </c>
      <c r="IG400" t="s">
        <v>286</v>
      </c>
      <c r="IH400" t="s">
        <v>287</v>
      </c>
      <c r="IK400">
        <v>-2</v>
      </c>
      <c r="IL400" t="s">
        <v>278</v>
      </c>
      <c r="IM400" t="s">
        <v>279</v>
      </c>
      <c r="IN400" t="s">
        <v>463</v>
      </c>
      <c r="IP400" t="s">
        <v>464</v>
      </c>
    </row>
    <row r="401" spans="1:250" x14ac:dyDescent="0.35">
      <c r="A401">
        <v>8824</v>
      </c>
      <c r="B401">
        <v>-922729984</v>
      </c>
      <c r="C401">
        <v>1837</v>
      </c>
      <c r="D401" t="s">
        <v>272</v>
      </c>
      <c r="E401" t="s">
        <v>273</v>
      </c>
      <c r="F401">
        <v>1848</v>
      </c>
      <c r="G401" t="s">
        <v>285</v>
      </c>
      <c r="H401" t="s">
        <v>273</v>
      </c>
      <c r="I401">
        <v>521</v>
      </c>
      <c r="J401" t="s">
        <v>539</v>
      </c>
      <c r="K401" t="s">
        <v>540</v>
      </c>
      <c r="L401">
        <v>1946</v>
      </c>
      <c r="M401" t="s">
        <v>286</v>
      </c>
      <c r="N401" t="s">
        <v>14</v>
      </c>
      <c r="O401">
        <v>1946</v>
      </c>
      <c r="P401" t="s">
        <v>286</v>
      </c>
      <c r="Q401" t="s">
        <v>14</v>
      </c>
      <c r="R401" t="s">
        <v>328</v>
      </c>
      <c r="S401" s="43">
        <v>213189700.77950001</v>
      </c>
      <c r="U401" s="43">
        <v>2</v>
      </c>
      <c r="IF401">
        <v>1946</v>
      </c>
      <c r="IG401" t="s">
        <v>286</v>
      </c>
      <c r="IH401" t="s">
        <v>287</v>
      </c>
      <c r="IK401">
        <v>-2</v>
      </c>
      <c r="IL401" t="s">
        <v>278</v>
      </c>
      <c r="IM401" t="s">
        <v>279</v>
      </c>
      <c r="IN401" t="s">
        <v>463</v>
      </c>
      <c r="IP401" t="s">
        <v>464</v>
      </c>
    </row>
    <row r="402" spans="1:250" x14ac:dyDescent="0.35">
      <c r="A402">
        <v>8825</v>
      </c>
      <c r="B402">
        <v>-922729984</v>
      </c>
      <c r="C402">
        <v>1837</v>
      </c>
      <c r="D402" t="s">
        <v>272</v>
      </c>
      <c r="E402" t="s">
        <v>273</v>
      </c>
      <c r="F402">
        <v>1848</v>
      </c>
      <c r="G402" t="s">
        <v>285</v>
      </c>
      <c r="H402" t="s">
        <v>273</v>
      </c>
      <c r="I402">
        <v>519</v>
      </c>
      <c r="J402" t="s">
        <v>541</v>
      </c>
      <c r="K402" t="s">
        <v>542</v>
      </c>
      <c r="L402">
        <v>1946</v>
      </c>
      <c r="M402" t="s">
        <v>286</v>
      </c>
      <c r="N402" t="s">
        <v>14</v>
      </c>
      <c r="O402">
        <v>1946</v>
      </c>
      <c r="P402" t="s">
        <v>286</v>
      </c>
      <c r="Q402" t="s">
        <v>14</v>
      </c>
      <c r="R402" t="s">
        <v>328</v>
      </c>
      <c r="S402" s="43">
        <v>212948713.77950001</v>
      </c>
      <c r="U402" s="43">
        <v>2</v>
      </c>
      <c r="IF402">
        <v>1946</v>
      </c>
      <c r="IG402" t="s">
        <v>286</v>
      </c>
      <c r="IH402" t="s">
        <v>287</v>
      </c>
      <c r="IK402">
        <v>-2</v>
      </c>
      <c r="IL402" t="s">
        <v>278</v>
      </c>
      <c r="IM402" t="s">
        <v>279</v>
      </c>
      <c r="IN402" t="s">
        <v>463</v>
      </c>
      <c r="IP402" t="s">
        <v>464</v>
      </c>
    </row>
    <row r="403" spans="1:250" x14ac:dyDescent="0.35">
      <c r="A403">
        <v>8826</v>
      </c>
      <c r="B403">
        <v>-922729984</v>
      </c>
      <c r="C403">
        <v>1837</v>
      </c>
      <c r="D403" t="s">
        <v>272</v>
      </c>
      <c r="E403" t="s">
        <v>273</v>
      </c>
      <c r="F403">
        <v>1848</v>
      </c>
      <c r="G403" t="s">
        <v>285</v>
      </c>
      <c r="H403" t="s">
        <v>273</v>
      </c>
      <c r="I403">
        <v>515</v>
      </c>
      <c r="J403" t="s">
        <v>543</v>
      </c>
      <c r="K403" t="s">
        <v>544</v>
      </c>
      <c r="L403">
        <v>1946</v>
      </c>
      <c r="M403" t="s">
        <v>286</v>
      </c>
      <c r="N403" t="s">
        <v>14</v>
      </c>
      <c r="O403">
        <v>1946</v>
      </c>
      <c r="P403" t="s">
        <v>286</v>
      </c>
      <c r="Q403" t="s">
        <v>14</v>
      </c>
      <c r="R403" t="s">
        <v>328</v>
      </c>
      <c r="S403" s="43">
        <v>112449918.69310001</v>
      </c>
      <c r="U403" s="43">
        <v>2</v>
      </c>
      <c r="IF403">
        <v>1946</v>
      </c>
      <c r="IG403" t="s">
        <v>286</v>
      </c>
      <c r="IH403" t="s">
        <v>287</v>
      </c>
      <c r="IK403">
        <v>-2</v>
      </c>
      <c r="IL403" t="s">
        <v>278</v>
      </c>
      <c r="IM403" t="s">
        <v>279</v>
      </c>
      <c r="IN403" t="s">
        <v>463</v>
      </c>
      <c r="IP403" t="s">
        <v>464</v>
      </c>
    </row>
    <row r="404" spans="1:250" x14ac:dyDescent="0.35">
      <c r="A404">
        <v>8827</v>
      </c>
      <c r="B404">
        <v>-922729984</v>
      </c>
      <c r="C404">
        <v>1837</v>
      </c>
      <c r="D404" t="s">
        <v>272</v>
      </c>
      <c r="E404" t="s">
        <v>273</v>
      </c>
      <c r="F404">
        <v>1848</v>
      </c>
      <c r="G404" t="s">
        <v>285</v>
      </c>
      <c r="H404" t="s">
        <v>273</v>
      </c>
      <c r="I404">
        <v>521</v>
      </c>
      <c r="J404" t="s">
        <v>539</v>
      </c>
      <c r="K404" t="s">
        <v>540</v>
      </c>
      <c r="L404">
        <v>2024</v>
      </c>
      <c r="M404" t="s">
        <v>288</v>
      </c>
      <c r="N404" t="s">
        <v>15</v>
      </c>
      <c r="O404">
        <v>2024</v>
      </c>
      <c r="P404" t="s">
        <v>288</v>
      </c>
      <c r="Q404" t="s">
        <v>15</v>
      </c>
      <c r="R404" t="s">
        <v>328</v>
      </c>
      <c r="S404" s="43">
        <v>680564.43590000004</v>
      </c>
      <c r="U404" s="43">
        <v>2</v>
      </c>
      <c r="IF404">
        <v>2024</v>
      </c>
      <c r="IG404" t="s">
        <v>288</v>
      </c>
      <c r="IH404" t="s">
        <v>287</v>
      </c>
      <c r="IK404">
        <v>-2</v>
      </c>
      <c r="IL404" t="s">
        <v>278</v>
      </c>
      <c r="IM404" t="s">
        <v>279</v>
      </c>
      <c r="IN404" t="s">
        <v>463</v>
      </c>
      <c r="IP404" t="s">
        <v>465</v>
      </c>
    </row>
    <row r="405" spans="1:250" x14ac:dyDescent="0.35">
      <c r="A405">
        <v>8828</v>
      </c>
      <c r="B405">
        <v>-922729984</v>
      </c>
      <c r="C405">
        <v>1837</v>
      </c>
      <c r="D405" t="s">
        <v>272</v>
      </c>
      <c r="E405" t="s">
        <v>273</v>
      </c>
      <c r="F405">
        <v>1848</v>
      </c>
      <c r="G405" t="s">
        <v>285</v>
      </c>
      <c r="H405" t="s">
        <v>273</v>
      </c>
      <c r="I405">
        <v>519</v>
      </c>
      <c r="J405" t="s">
        <v>541</v>
      </c>
      <c r="K405" t="s">
        <v>542</v>
      </c>
      <c r="L405">
        <v>2024</v>
      </c>
      <c r="M405" t="s">
        <v>288</v>
      </c>
      <c r="N405" t="s">
        <v>15</v>
      </c>
      <c r="O405">
        <v>2024</v>
      </c>
      <c r="P405" t="s">
        <v>288</v>
      </c>
      <c r="Q405" t="s">
        <v>15</v>
      </c>
      <c r="R405" t="s">
        <v>328</v>
      </c>
      <c r="S405" s="43">
        <v>1279795.1259000001</v>
      </c>
      <c r="U405" s="43">
        <v>2</v>
      </c>
      <c r="IF405">
        <v>2024</v>
      </c>
      <c r="IG405" t="s">
        <v>288</v>
      </c>
      <c r="IH405" t="s">
        <v>287</v>
      </c>
      <c r="IK405">
        <v>-2</v>
      </c>
      <c r="IL405" t="s">
        <v>278</v>
      </c>
      <c r="IM405" t="s">
        <v>279</v>
      </c>
      <c r="IN405" t="s">
        <v>463</v>
      </c>
      <c r="IP405" t="s">
        <v>465</v>
      </c>
    </row>
    <row r="406" spans="1:250" x14ac:dyDescent="0.35">
      <c r="A406">
        <v>8829</v>
      </c>
      <c r="B406">
        <v>-922729984</v>
      </c>
      <c r="C406">
        <v>1837</v>
      </c>
      <c r="D406" t="s">
        <v>272</v>
      </c>
      <c r="E406" t="s">
        <v>273</v>
      </c>
      <c r="F406">
        <v>1848</v>
      </c>
      <c r="G406" t="s">
        <v>285</v>
      </c>
      <c r="H406" t="s">
        <v>273</v>
      </c>
      <c r="I406">
        <v>515</v>
      </c>
      <c r="J406" t="s">
        <v>543</v>
      </c>
      <c r="K406" t="s">
        <v>544</v>
      </c>
      <c r="L406">
        <v>2024</v>
      </c>
      <c r="M406" t="s">
        <v>288</v>
      </c>
      <c r="N406" t="s">
        <v>15</v>
      </c>
      <c r="O406">
        <v>2024</v>
      </c>
      <c r="P406" t="s">
        <v>288</v>
      </c>
      <c r="Q406" t="s">
        <v>15</v>
      </c>
      <c r="R406" t="s">
        <v>328</v>
      </c>
      <c r="S406" s="43">
        <v>1276700.3259000001</v>
      </c>
      <c r="U406" s="43">
        <v>2</v>
      </c>
      <c r="IF406">
        <v>2024</v>
      </c>
      <c r="IG406" t="s">
        <v>288</v>
      </c>
      <c r="IH406" t="s">
        <v>287</v>
      </c>
      <c r="IK406">
        <v>-2</v>
      </c>
      <c r="IL406" t="s">
        <v>278</v>
      </c>
      <c r="IM406" t="s">
        <v>279</v>
      </c>
      <c r="IN406" t="s">
        <v>463</v>
      </c>
      <c r="IP406" t="s">
        <v>465</v>
      </c>
    </row>
    <row r="407" spans="1:250" x14ac:dyDescent="0.35">
      <c r="A407">
        <v>8830</v>
      </c>
      <c r="B407">
        <v>-922729984</v>
      </c>
      <c r="C407">
        <v>1837</v>
      </c>
      <c r="D407" t="s">
        <v>272</v>
      </c>
      <c r="E407" t="s">
        <v>273</v>
      </c>
      <c r="F407">
        <v>1848</v>
      </c>
      <c r="G407" t="s">
        <v>285</v>
      </c>
      <c r="H407" t="s">
        <v>273</v>
      </c>
      <c r="I407">
        <v>513</v>
      </c>
      <c r="J407" t="s">
        <v>545</v>
      </c>
      <c r="K407" t="s">
        <v>546</v>
      </c>
      <c r="L407">
        <v>2024</v>
      </c>
      <c r="M407" t="s">
        <v>288</v>
      </c>
      <c r="N407" t="s">
        <v>15</v>
      </c>
      <c r="O407">
        <v>2024</v>
      </c>
      <c r="P407" t="s">
        <v>288</v>
      </c>
      <c r="Q407" t="s">
        <v>15</v>
      </c>
      <c r="R407" t="s">
        <v>328</v>
      </c>
      <c r="S407" s="43">
        <v>1274018.1658999999</v>
      </c>
      <c r="U407" s="43">
        <v>2</v>
      </c>
      <c r="IF407">
        <v>2024</v>
      </c>
      <c r="IG407" t="s">
        <v>288</v>
      </c>
      <c r="IH407" t="s">
        <v>287</v>
      </c>
      <c r="IK407">
        <v>-2</v>
      </c>
      <c r="IL407" t="s">
        <v>278</v>
      </c>
      <c r="IM407" t="s">
        <v>279</v>
      </c>
      <c r="IN407" t="s">
        <v>463</v>
      </c>
      <c r="IP407" t="s">
        <v>465</v>
      </c>
    </row>
    <row r="408" spans="1:250" x14ac:dyDescent="0.35">
      <c r="A408">
        <v>8831</v>
      </c>
      <c r="B408">
        <v>-922729984</v>
      </c>
      <c r="C408">
        <v>1837</v>
      </c>
      <c r="D408" t="s">
        <v>272</v>
      </c>
      <c r="E408" t="s">
        <v>273</v>
      </c>
      <c r="F408">
        <v>1848</v>
      </c>
      <c r="G408" t="s">
        <v>285</v>
      </c>
      <c r="H408" t="s">
        <v>273</v>
      </c>
      <c r="I408">
        <v>509</v>
      </c>
      <c r="J408" t="s">
        <v>547</v>
      </c>
      <c r="K408" t="s">
        <v>548</v>
      </c>
      <c r="L408">
        <v>2024</v>
      </c>
      <c r="M408" t="s">
        <v>288</v>
      </c>
      <c r="N408" t="s">
        <v>15</v>
      </c>
      <c r="O408">
        <v>2024</v>
      </c>
      <c r="P408" t="s">
        <v>288</v>
      </c>
      <c r="Q408" t="s">
        <v>15</v>
      </c>
      <c r="R408" t="s">
        <v>328</v>
      </c>
      <c r="S408" s="43">
        <v>1272574.7159</v>
      </c>
      <c r="U408" s="43">
        <v>2</v>
      </c>
      <c r="IF408">
        <v>2024</v>
      </c>
      <c r="IG408" t="s">
        <v>288</v>
      </c>
      <c r="IH408" t="s">
        <v>287</v>
      </c>
      <c r="IK408">
        <v>-2</v>
      </c>
      <c r="IL408" t="s">
        <v>278</v>
      </c>
      <c r="IM408" t="s">
        <v>279</v>
      </c>
      <c r="IN408" t="s">
        <v>463</v>
      </c>
      <c r="IP408" t="s">
        <v>465</v>
      </c>
    </row>
    <row r="409" spans="1:250" x14ac:dyDescent="0.35">
      <c r="A409">
        <v>8832</v>
      </c>
      <c r="B409">
        <v>-922729984</v>
      </c>
      <c r="C409">
        <v>1837</v>
      </c>
      <c r="D409" t="s">
        <v>272</v>
      </c>
      <c r="E409" t="s">
        <v>273</v>
      </c>
      <c r="F409">
        <v>1848</v>
      </c>
      <c r="G409" t="s">
        <v>285</v>
      </c>
      <c r="H409" t="s">
        <v>273</v>
      </c>
      <c r="I409">
        <v>507</v>
      </c>
      <c r="J409" t="s">
        <v>549</v>
      </c>
      <c r="K409" t="s">
        <v>550</v>
      </c>
      <c r="L409">
        <v>2024</v>
      </c>
      <c r="M409" t="s">
        <v>288</v>
      </c>
      <c r="N409" t="s">
        <v>15</v>
      </c>
      <c r="O409">
        <v>2024</v>
      </c>
      <c r="P409" t="s">
        <v>288</v>
      </c>
      <c r="Q409" t="s">
        <v>15</v>
      </c>
      <c r="R409" t="s">
        <v>328</v>
      </c>
      <c r="S409" s="43">
        <v>1270306.4358999999</v>
      </c>
      <c r="U409" s="43">
        <v>2</v>
      </c>
      <c r="IF409">
        <v>2024</v>
      </c>
      <c r="IG409" t="s">
        <v>288</v>
      </c>
      <c r="IH409" t="s">
        <v>287</v>
      </c>
      <c r="IK409">
        <v>-2</v>
      </c>
      <c r="IL409" t="s">
        <v>278</v>
      </c>
      <c r="IM409" t="s">
        <v>279</v>
      </c>
      <c r="IN409" t="s">
        <v>463</v>
      </c>
      <c r="IP409" t="s">
        <v>465</v>
      </c>
    </row>
    <row r="410" spans="1:250" x14ac:dyDescent="0.35">
      <c r="A410">
        <v>8833</v>
      </c>
      <c r="B410">
        <v>-922729984</v>
      </c>
      <c r="C410">
        <v>1837</v>
      </c>
      <c r="D410" t="s">
        <v>272</v>
      </c>
      <c r="E410" t="s">
        <v>273</v>
      </c>
      <c r="F410">
        <v>9695</v>
      </c>
      <c r="G410" t="s">
        <v>280</v>
      </c>
      <c r="H410" t="s">
        <v>281</v>
      </c>
      <c r="I410">
        <v>513</v>
      </c>
      <c r="J410" t="s">
        <v>545</v>
      </c>
      <c r="K410" t="s">
        <v>546</v>
      </c>
      <c r="L410">
        <v>2024</v>
      </c>
      <c r="M410" t="s">
        <v>288</v>
      </c>
      <c r="N410" t="s">
        <v>15</v>
      </c>
      <c r="O410">
        <v>2024</v>
      </c>
      <c r="P410" t="s">
        <v>288</v>
      </c>
      <c r="Q410" t="s">
        <v>15</v>
      </c>
      <c r="R410" t="s">
        <v>328</v>
      </c>
      <c r="S410" s="43">
        <v>212796.3602</v>
      </c>
      <c r="U410" s="43">
        <v>2</v>
      </c>
      <c r="IF410">
        <v>2024</v>
      </c>
      <c r="IG410" t="s">
        <v>288</v>
      </c>
      <c r="IH410" t="s">
        <v>284</v>
      </c>
      <c r="IK410">
        <v>-2</v>
      </c>
      <c r="IL410" t="s">
        <v>278</v>
      </c>
      <c r="IM410" t="s">
        <v>279</v>
      </c>
      <c r="IN410" t="s">
        <v>466</v>
      </c>
      <c r="IP410" t="s">
        <v>467</v>
      </c>
    </row>
    <row r="411" spans="1:250" x14ac:dyDescent="0.35">
      <c r="A411">
        <v>8834</v>
      </c>
      <c r="B411">
        <v>-922729984</v>
      </c>
      <c r="C411">
        <v>1837</v>
      </c>
      <c r="D411" t="s">
        <v>272</v>
      </c>
      <c r="E411" t="s">
        <v>273</v>
      </c>
      <c r="F411">
        <v>9695</v>
      </c>
      <c r="G411" t="s">
        <v>280</v>
      </c>
      <c r="H411" t="s">
        <v>281</v>
      </c>
      <c r="I411">
        <v>509</v>
      </c>
      <c r="J411" t="s">
        <v>547</v>
      </c>
      <c r="K411" t="s">
        <v>548</v>
      </c>
      <c r="L411">
        <v>2024</v>
      </c>
      <c r="M411" t="s">
        <v>288</v>
      </c>
      <c r="N411" t="s">
        <v>15</v>
      </c>
      <c r="O411">
        <v>2024</v>
      </c>
      <c r="P411" t="s">
        <v>288</v>
      </c>
      <c r="Q411" t="s">
        <v>15</v>
      </c>
      <c r="R411" t="s">
        <v>328</v>
      </c>
      <c r="S411" s="43">
        <v>212551.19020000001</v>
      </c>
      <c r="U411" s="43">
        <v>2</v>
      </c>
      <c r="IF411">
        <v>2024</v>
      </c>
      <c r="IG411" t="s">
        <v>288</v>
      </c>
      <c r="IH411" t="s">
        <v>284</v>
      </c>
      <c r="IK411">
        <v>-2</v>
      </c>
      <c r="IL411" t="s">
        <v>278</v>
      </c>
      <c r="IM411" t="s">
        <v>279</v>
      </c>
      <c r="IN411" t="s">
        <v>466</v>
      </c>
      <c r="IP411" t="s">
        <v>467</v>
      </c>
    </row>
    <row r="412" spans="1:250" x14ac:dyDescent="0.35">
      <c r="A412">
        <v>8835</v>
      </c>
      <c r="B412">
        <v>-922729984</v>
      </c>
      <c r="C412">
        <v>1837</v>
      </c>
      <c r="D412" t="s">
        <v>272</v>
      </c>
      <c r="E412" t="s">
        <v>273</v>
      </c>
      <c r="F412">
        <v>9695</v>
      </c>
      <c r="G412" t="s">
        <v>280</v>
      </c>
      <c r="H412" t="s">
        <v>281</v>
      </c>
      <c r="I412">
        <v>507</v>
      </c>
      <c r="J412" t="s">
        <v>549</v>
      </c>
      <c r="K412" t="s">
        <v>550</v>
      </c>
      <c r="L412">
        <v>2024</v>
      </c>
      <c r="M412" t="s">
        <v>288</v>
      </c>
      <c r="N412" t="s">
        <v>15</v>
      </c>
      <c r="O412">
        <v>2024</v>
      </c>
      <c r="P412" t="s">
        <v>288</v>
      </c>
      <c r="Q412" t="s">
        <v>15</v>
      </c>
      <c r="R412" t="s">
        <v>328</v>
      </c>
      <c r="S412" s="43">
        <v>212165.91020000001</v>
      </c>
      <c r="U412" s="43">
        <v>2</v>
      </c>
      <c r="IF412">
        <v>2024</v>
      </c>
      <c r="IG412" t="s">
        <v>288</v>
      </c>
      <c r="IH412" t="s">
        <v>284</v>
      </c>
      <c r="IK412">
        <v>-2</v>
      </c>
      <c r="IL412" t="s">
        <v>278</v>
      </c>
      <c r="IM412" t="s">
        <v>279</v>
      </c>
      <c r="IN412" t="s">
        <v>466</v>
      </c>
      <c r="IP412" t="s">
        <v>467</v>
      </c>
    </row>
    <row r="413" spans="1:250" x14ac:dyDescent="0.35">
      <c r="A413">
        <v>8836</v>
      </c>
      <c r="B413">
        <v>-922729984</v>
      </c>
      <c r="C413">
        <v>1837</v>
      </c>
      <c r="D413" t="s">
        <v>272</v>
      </c>
      <c r="E413" t="s">
        <v>273</v>
      </c>
      <c r="F413">
        <v>1848</v>
      </c>
      <c r="G413" t="s">
        <v>285</v>
      </c>
      <c r="H413" t="s">
        <v>273</v>
      </c>
      <c r="I413">
        <v>528</v>
      </c>
      <c r="J413" t="s">
        <v>531</v>
      </c>
      <c r="K413" t="s">
        <v>532</v>
      </c>
      <c r="L413">
        <v>2024</v>
      </c>
      <c r="M413" t="s">
        <v>288</v>
      </c>
      <c r="N413" t="s">
        <v>15</v>
      </c>
      <c r="O413">
        <v>2024</v>
      </c>
      <c r="P413" t="s">
        <v>288</v>
      </c>
      <c r="Q413" t="s">
        <v>15</v>
      </c>
      <c r="R413" t="s">
        <v>328</v>
      </c>
      <c r="S413" s="43">
        <v>82956.825800000006</v>
      </c>
      <c r="U413" s="43">
        <v>2</v>
      </c>
      <c r="IF413">
        <v>2024</v>
      </c>
      <c r="IG413" t="s">
        <v>288</v>
      </c>
      <c r="IH413" t="s">
        <v>287</v>
      </c>
      <c r="IK413">
        <v>-2</v>
      </c>
      <c r="IL413" t="s">
        <v>278</v>
      </c>
      <c r="IM413" t="s">
        <v>279</v>
      </c>
      <c r="IN413" t="s">
        <v>463</v>
      </c>
      <c r="IP413" t="s">
        <v>465</v>
      </c>
    </row>
    <row r="414" spans="1:250" x14ac:dyDescent="0.35">
      <c r="A414">
        <v>8837</v>
      </c>
      <c r="B414">
        <v>-922729984</v>
      </c>
      <c r="C414">
        <v>1837</v>
      </c>
      <c r="D414" t="s">
        <v>272</v>
      </c>
      <c r="E414" t="s">
        <v>273</v>
      </c>
      <c r="F414">
        <v>1848</v>
      </c>
      <c r="G414" t="s">
        <v>285</v>
      </c>
      <c r="H414" t="s">
        <v>273</v>
      </c>
      <c r="I414">
        <v>527</v>
      </c>
      <c r="J414" t="s">
        <v>535</v>
      </c>
      <c r="K414" t="s">
        <v>536</v>
      </c>
      <c r="L414">
        <v>2024</v>
      </c>
      <c r="M414" t="s">
        <v>288</v>
      </c>
      <c r="N414" t="s">
        <v>15</v>
      </c>
      <c r="O414">
        <v>2024</v>
      </c>
      <c r="P414" t="s">
        <v>288</v>
      </c>
      <c r="Q414" t="s">
        <v>15</v>
      </c>
      <c r="R414" t="s">
        <v>328</v>
      </c>
      <c r="S414" s="43">
        <v>682872.36580000003</v>
      </c>
      <c r="U414" s="43">
        <v>2</v>
      </c>
      <c r="IF414">
        <v>2024</v>
      </c>
      <c r="IG414" t="s">
        <v>288</v>
      </c>
      <c r="IH414" t="s">
        <v>287</v>
      </c>
      <c r="IK414">
        <v>-2</v>
      </c>
      <c r="IL414" t="s">
        <v>278</v>
      </c>
      <c r="IM414" t="s">
        <v>279</v>
      </c>
      <c r="IN414" t="s">
        <v>463</v>
      </c>
      <c r="IP414" t="s">
        <v>465</v>
      </c>
    </row>
    <row r="415" spans="1:250" x14ac:dyDescent="0.35">
      <c r="A415">
        <v>8838</v>
      </c>
      <c r="B415">
        <v>-922729984</v>
      </c>
      <c r="C415">
        <v>1837</v>
      </c>
      <c r="D415" t="s">
        <v>272</v>
      </c>
      <c r="E415" t="s">
        <v>273</v>
      </c>
      <c r="F415">
        <v>1848</v>
      </c>
      <c r="G415" t="s">
        <v>285</v>
      </c>
      <c r="H415" t="s">
        <v>273</v>
      </c>
      <c r="I415">
        <v>523</v>
      </c>
      <c r="J415" t="s">
        <v>537</v>
      </c>
      <c r="K415" t="s">
        <v>538</v>
      </c>
      <c r="L415">
        <v>2024</v>
      </c>
      <c r="M415" t="s">
        <v>288</v>
      </c>
      <c r="N415" t="s">
        <v>15</v>
      </c>
      <c r="O415">
        <v>2024</v>
      </c>
      <c r="P415" t="s">
        <v>288</v>
      </c>
      <c r="Q415" t="s">
        <v>15</v>
      </c>
      <c r="R415" t="s">
        <v>328</v>
      </c>
      <c r="S415" s="43">
        <v>681333.74589999998</v>
      </c>
      <c r="U415" s="43">
        <v>2</v>
      </c>
      <c r="IF415">
        <v>2024</v>
      </c>
      <c r="IG415" t="s">
        <v>288</v>
      </c>
      <c r="IH415" t="s">
        <v>287</v>
      </c>
      <c r="IK415">
        <v>-2</v>
      </c>
      <c r="IL415" t="s">
        <v>278</v>
      </c>
      <c r="IM415" t="s">
        <v>279</v>
      </c>
      <c r="IN415" t="s">
        <v>463</v>
      </c>
      <c r="IP415" t="s">
        <v>465</v>
      </c>
    </row>
    <row r="416" spans="1:250" x14ac:dyDescent="0.35">
      <c r="A416">
        <v>8839</v>
      </c>
      <c r="B416">
        <v>-922729984</v>
      </c>
      <c r="C416">
        <v>1837</v>
      </c>
      <c r="D416" t="s">
        <v>272</v>
      </c>
      <c r="E416" t="s">
        <v>273</v>
      </c>
      <c r="F416">
        <v>9695</v>
      </c>
      <c r="G416" t="s">
        <v>280</v>
      </c>
      <c r="H416" t="s">
        <v>281</v>
      </c>
      <c r="I416">
        <v>528</v>
      </c>
      <c r="J416" t="s">
        <v>531</v>
      </c>
      <c r="K416" t="s">
        <v>532</v>
      </c>
      <c r="L416">
        <v>2024</v>
      </c>
      <c r="M416" t="s">
        <v>288</v>
      </c>
      <c r="N416" t="s">
        <v>15</v>
      </c>
      <c r="O416">
        <v>2024</v>
      </c>
      <c r="P416" t="s">
        <v>288</v>
      </c>
      <c r="Q416" t="s">
        <v>15</v>
      </c>
      <c r="R416" t="s">
        <v>328</v>
      </c>
      <c r="S416" s="43">
        <v>215009.78049999999</v>
      </c>
      <c r="U416" s="43">
        <v>2</v>
      </c>
      <c r="IF416">
        <v>2024</v>
      </c>
      <c r="IG416" t="s">
        <v>288</v>
      </c>
      <c r="IH416" t="s">
        <v>284</v>
      </c>
      <c r="IK416">
        <v>-2</v>
      </c>
      <c r="IL416" t="s">
        <v>278</v>
      </c>
      <c r="IM416" t="s">
        <v>279</v>
      </c>
      <c r="IN416" t="s">
        <v>466</v>
      </c>
      <c r="IP416" t="s">
        <v>467</v>
      </c>
    </row>
    <row r="417" spans="1:250" x14ac:dyDescent="0.35">
      <c r="A417">
        <v>8840</v>
      </c>
      <c r="B417">
        <v>-922729984</v>
      </c>
      <c r="C417">
        <v>1837</v>
      </c>
      <c r="D417" t="s">
        <v>272</v>
      </c>
      <c r="E417" t="s">
        <v>273</v>
      </c>
      <c r="F417">
        <v>9695</v>
      </c>
      <c r="G417" t="s">
        <v>280</v>
      </c>
      <c r="H417" t="s">
        <v>281</v>
      </c>
      <c r="I417">
        <v>527</v>
      </c>
      <c r="J417" t="s">
        <v>535</v>
      </c>
      <c r="K417" t="s">
        <v>536</v>
      </c>
      <c r="L417">
        <v>2024</v>
      </c>
      <c r="M417" t="s">
        <v>288</v>
      </c>
      <c r="N417" t="s">
        <v>15</v>
      </c>
      <c r="O417">
        <v>2024</v>
      </c>
      <c r="P417" t="s">
        <v>288</v>
      </c>
      <c r="Q417" t="s">
        <v>15</v>
      </c>
      <c r="R417" t="s">
        <v>328</v>
      </c>
      <c r="S417" s="43">
        <v>214762.14050000001</v>
      </c>
      <c r="U417" s="43">
        <v>2</v>
      </c>
      <c r="IF417">
        <v>2024</v>
      </c>
      <c r="IG417" t="s">
        <v>288</v>
      </c>
      <c r="IH417" t="s">
        <v>284</v>
      </c>
      <c r="IK417">
        <v>-2</v>
      </c>
      <c r="IL417" t="s">
        <v>278</v>
      </c>
      <c r="IM417" t="s">
        <v>279</v>
      </c>
      <c r="IN417" t="s">
        <v>466</v>
      </c>
      <c r="IP417" t="s">
        <v>467</v>
      </c>
    </row>
    <row r="418" spans="1:250" x14ac:dyDescent="0.35">
      <c r="A418">
        <v>8841</v>
      </c>
      <c r="B418">
        <v>-922729984</v>
      </c>
      <c r="C418">
        <v>1837</v>
      </c>
      <c r="D418" t="s">
        <v>272</v>
      </c>
      <c r="E418" t="s">
        <v>273</v>
      </c>
      <c r="F418">
        <v>9695</v>
      </c>
      <c r="G418" t="s">
        <v>280</v>
      </c>
      <c r="H418" t="s">
        <v>281</v>
      </c>
      <c r="I418">
        <v>523</v>
      </c>
      <c r="J418" t="s">
        <v>537</v>
      </c>
      <c r="K418" t="s">
        <v>538</v>
      </c>
      <c r="L418">
        <v>2024</v>
      </c>
      <c r="M418" t="s">
        <v>288</v>
      </c>
      <c r="N418" t="s">
        <v>15</v>
      </c>
      <c r="O418">
        <v>2024</v>
      </c>
      <c r="P418" t="s">
        <v>288</v>
      </c>
      <c r="Q418" t="s">
        <v>15</v>
      </c>
      <c r="R418" t="s">
        <v>328</v>
      </c>
      <c r="S418" s="43">
        <v>214269.9803</v>
      </c>
      <c r="U418" s="43">
        <v>2</v>
      </c>
      <c r="IF418">
        <v>2024</v>
      </c>
      <c r="IG418" t="s">
        <v>288</v>
      </c>
      <c r="IH418" t="s">
        <v>284</v>
      </c>
      <c r="IK418">
        <v>-2</v>
      </c>
      <c r="IL418" t="s">
        <v>278</v>
      </c>
      <c r="IM418" t="s">
        <v>279</v>
      </c>
      <c r="IN418" t="s">
        <v>466</v>
      </c>
      <c r="IP418" t="s">
        <v>467</v>
      </c>
    </row>
    <row r="419" spans="1:250" x14ac:dyDescent="0.35">
      <c r="A419">
        <v>8842</v>
      </c>
      <c r="B419">
        <v>-922729984</v>
      </c>
      <c r="C419">
        <v>1837</v>
      </c>
      <c r="D419" t="s">
        <v>272</v>
      </c>
      <c r="E419" t="s">
        <v>273</v>
      </c>
      <c r="F419">
        <v>9695</v>
      </c>
      <c r="G419" t="s">
        <v>280</v>
      </c>
      <c r="H419" t="s">
        <v>281</v>
      </c>
      <c r="I419">
        <v>521</v>
      </c>
      <c r="J419" t="s">
        <v>539</v>
      </c>
      <c r="K419" t="s">
        <v>540</v>
      </c>
      <c r="L419">
        <v>2024</v>
      </c>
      <c r="M419" t="s">
        <v>288</v>
      </c>
      <c r="N419" t="s">
        <v>15</v>
      </c>
      <c r="O419">
        <v>2024</v>
      </c>
      <c r="P419" t="s">
        <v>288</v>
      </c>
      <c r="Q419" t="s">
        <v>15</v>
      </c>
      <c r="R419" t="s">
        <v>328</v>
      </c>
      <c r="S419" s="43">
        <v>214023.91029999999</v>
      </c>
      <c r="U419" s="43">
        <v>2</v>
      </c>
      <c r="IF419">
        <v>2024</v>
      </c>
      <c r="IG419" t="s">
        <v>288</v>
      </c>
      <c r="IH419" t="s">
        <v>284</v>
      </c>
      <c r="IK419">
        <v>-2</v>
      </c>
      <c r="IL419" t="s">
        <v>278</v>
      </c>
      <c r="IM419" t="s">
        <v>279</v>
      </c>
      <c r="IN419" t="s">
        <v>466</v>
      </c>
      <c r="IP419" t="s">
        <v>467</v>
      </c>
    </row>
    <row r="420" spans="1:250" x14ac:dyDescent="0.35">
      <c r="A420">
        <v>8843</v>
      </c>
      <c r="B420">
        <v>-922729984</v>
      </c>
      <c r="C420">
        <v>1837</v>
      </c>
      <c r="D420" t="s">
        <v>272</v>
      </c>
      <c r="E420" t="s">
        <v>273</v>
      </c>
      <c r="F420">
        <v>9695</v>
      </c>
      <c r="G420" t="s">
        <v>280</v>
      </c>
      <c r="H420" t="s">
        <v>281</v>
      </c>
      <c r="I420">
        <v>519</v>
      </c>
      <c r="J420" t="s">
        <v>541</v>
      </c>
      <c r="K420" t="s">
        <v>542</v>
      </c>
      <c r="L420">
        <v>2024</v>
      </c>
      <c r="M420" t="s">
        <v>288</v>
      </c>
      <c r="N420" t="s">
        <v>15</v>
      </c>
      <c r="O420">
        <v>2024</v>
      </c>
      <c r="P420" t="s">
        <v>288</v>
      </c>
      <c r="Q420" t="s">
        <v>15</v>
      </c>
      <c r="R420" t="s">
        <v>328</v>
      </c>
      <c r="S420" s="43">
        <v>213777.82029999999</v>
      </c>
      <c r="U420" s="43">
        <v>2</v>
      </c>
      <c r="IF420">
        <v>2024</v>
      </c>
      <c r="IG420" t="s">
        <v>288</v>
      </c>
      <c r="IH420" t="s">
        <v>284</v>
      </c>
      <c r="IK420">
        <v>-2</v>
      </c>
      <c r="IL420" t="s">
        <v>278</v>
      </c>
      <c r="IM420" t="s">
        <v>279</v>
      </c>
      <c r="IN420" t="s">
        <v>466</v>
      </c>
      <c r="IP420" t="s">
        <v>467</v>
      </c>
    </row>
    <row r="421" spans="1:250" x14ac:dyDescent="0.35">
      <c r="A421">
        <v>8844</v>
      </c>
      <c r="B421">
        <v>-922729984</v>
      </c>
      <c r="C421">
        <v>1837</v>
      </c>
      <c r="D421" t="s">
        <v>272</v>
      </c>
      <c r="E421" t="s">
        <v>273</v>
      </c>
      <c r="F421">
        <v>9695</v>
      </c>
      <c r="G421" t="s">
        <v>280</v>
      </c>
      <c r="H421" t="s">
        <v>281</v>
      </c>
      <c r="I421">
        <v>515</v>
      </c>
      <c r="J421" t="s">
        <v>543</v>
      </c>
      <c r="K421" t="s">
        <v>544</v>
      </c>
      <c r="L421">
        <v>2024</v>
      </c>
      <c r="M421" t="s">
        <v>288</v>
      </c>
      <c r="N421" t="s">
        <v>15</v>
      </c>
      <c r="O421">
        <v>2024</v>
      </c>
      <c r="P421" t="s">
        <v>288</v>
      </c>
      <c r="Q421" t="s">
        <v>15</v>
      </c>
      <c r="R421" t="s">
        <v>328</v>
      </c>
      <c r="S421" s="43">
        <v>213252.03020000001</v>
      </c>
      <c r="U421" s="43">
        <v>2</v>
      </c>
      <c r="IF421">
        <v>2024</v>
      </c>
      <c r="IG421" t="s">
        <v>288</v>
      </c>
      <c r="IH421" t="s">
        <v>284</v>
      </c>
      <c r="IK421">
        <v>-2</v>
      </c>
      <c r="IL421" t="s">
        <v>278</v>
      </c>
      <c r="IM421" t="s">
        <v>279</v>
      </c>
      <c r="IN421" t="s">
        <v>466</v>
      </c>
      <c r="IP421" t="s">
        <v>467</v>
      </c>
    </row>
    <row r="422" spans="1:250" x14ac:dyDescent="0.35">
      <c r="A422">
        <v>8845</v>
      </c>
      <c r="B422">
        <v>-922729984</v>
      </c>
      <c r="C422">
        <v>1837</v>
      </c>
      <c r="D422" t="s">
        <v>272</v>
      </c>
      <c r="E422" t="s">
        <v>273</v>
      </c>
      <c r="F422">
        <v>13794</v>
      </c>
      <c r="G422" t="s">
        <v>274</v>
      </c>
      <c r="H422" t="s">
        <v>275</v>
      </c>
      <c r="I422">
        <v>521</v>
      </c>
      <c r="J422" t="s">
        <v>539</v>
      </c>
      <c r="K422" t="s">
        <v>540</v>
      </c>
      <c r="L422">
        <v>2024</v>
      </c>
      <c r="M422" t="s">
        <v>288</v>
      </c>
      <c r="N422" t="s">
        <v>15</v>
      </c>
      <c r="O422">
        <v>2024</v>
      </c>
      <c r="P422" t="s">
        <v>288</v>
      </c>
      <c r="Q422" t="s">
        <v>15</v>
      </c>
      <c r="R422" t="s">
        <v>328</v>
      </c>
      <c r="S422" s="43">
        <v>217924.30040000001</v>
      </c>
      <c r="U422" s="43">
        <v>2</v>
      </c>
      <c r="IF422">
        <v>2024</v>
      </c>
      <c r="IG422" t="s">
        <v>288</v>
      </c>
      <c r="IH422" t="s">
        <v>311</v>
      </c>
      <c r="IK422">
        <v>-2</v>
      </c>
      <c r="IL422" t="s">
        <v>278</v>
      </c>
      <c r="IM422" t="s">
        <v>279</v>
      </c>
      <c r="IN422" t="s">
        <v>468</v>
      </c>
      <c r="IP422" t="s">
        <v>469</v>
      </c>
    </row>
    <row r="423" spans="1:250" x14ac:dyDescent="0.35">
      <c r="A423">
        <v>8846</v>
      </c>
      <c r="B423">
        <v>-922729984</v>
      </c>
      <c r="C423">
        <v>1837</v>
      </c>
      <c r="D423" t="s">
        <v>272</v>
      </c>
      <c r="E423" t="s">
        <v>273</v>
      </c>
      <c r="F423">
        <v>13794</v>
      </c>
      <c r="G423" t="s">
        <v>274</v>
      </c>
      <c r="H423" t="s">
        <v>275</v>
      </c>
      <c r="I423">
        <v>519</v>
      </c>
      <c r="J423" t="s">
        <v>541</v>
      </c>
      <c r="K423" t="s">
        <v>542</v>
      </c>
      <c r="L423">
        <v>2024</v>
      </c>
      <c r="M423" t="s">
        <v>288</v>
      </c>
      <c r="N423" t="s">
        <v>15</v>
      </c>
      <c r="O423">
        <v>2024</v>
      </c>
      <c r="P423" t="s">
        <v>288</v>
      </c>
      <c r="Q423" t="s">
        <v>15</v>
      </c>
      <c r="R423" t="s">
        <v>328</v>
      </c>
      <c r="S423" s="43">
        <v>217661.0704</v>
      </c>
      <c r="U423" s="43">
        <v>2</v>
      </c>
      <c r="IF423">
        <v>2024</v>
      </c>
      <c r="IG423" t="s">
        <v>288</v>
      </c>
      <c r="IH423" t="s">
        <v>311</v>
      </c>
      <c r="IK423">
        <v>-2</v>
      </c>
      <c r="IL423" t="s">
        <v>278</v>
      </c>
      <c r="IM423" t="s">
        <v>279</v>
      </c>
      <c r="IN423" t="s">
        <v>468</v>
      </c>
      <c r="IP423" t="s">
        <v>469</v>
      </c>
    </row>
    <row r="424" spans="1:250" x14ac:dyDescent="0.35">
      <c r="A424">
        <v>8847</v>
      </c>
      <c r="B424">
        <v>-922729984</v>
      </c>
      <c r="C424">
        <v>1837</v>
      </c>
      <c r="D424" t="s">
        <v>272</v>
      </c>
      <c r="E424" t="s">
        <v>273</v>
      </c>
      <c r="F424">
        <v>13794</v>
      </c>
      <c r="G424" t="s">
        <v>274</v>
      </c>
      <c r="H424" t="s">
        <v>275</v>
      </c>
      <c r="I424">
        <v>515</v>
      </c>
      <c r="J424" t="s">
        <v>543</v>
      </c>
      <c r="K424" t="s">
        <v>544</v>
      </c>
      <c r="L424">
        <v>2024</v>
      </c>
      <c r="M424" t="s">
        <v>288</v>
      </c>
      <c r="N424" t="s">
        <v>15</v>
      </c>
      <c r="O424">
        <v>2024</v>
      </c>
      <c r="P424" t="s">
        <v>288</v>
      </c>
      <c r="Q424" t="s">
        <v>15</v>
      </c>
      <c r="R424" t="s">
        <v>328</v>
      </c>
      <c r="S424" s="43">
        <v>217096.99040000001</v>
      </c>
      <c r="U424" s="43">
        <v>2</v>
      </c>
      <c r="IF424">
        <v>2024</v>
      </c>
      <c r="IG424" t="s">
        <v>288</v>
      </c>
      <c r="IH424" t="s">
        <v>311</v>
      </c>
      <c r="IK424">
        <v>-2</v>
      </c>
      <c r="IL424" t="s">
        <v>278</v>
      </c>
      <c r="IM424" t="s">
        <v>279</v>
      </c>
      <c r="IN424" t="s">
        <v>468</v>
      </c>
      <c r="IP424" t="s">
        <v>469</v>
      </c>
    </row>
    <row r="425" spans="1:250" x14ac:dyDescent="0.35">
      <c r="A425">
        <v>8848</v>
      </c>
      <c r="B425">
        <v>-922729984</v>
      </c>
      <c r="C425">
        <v>1837</v>
      </c>
      <c r="D425" t="s">
        <v>272</v>
      </c>
      <c r="E425" t="s">
        <v>273</v>
      </c>
      <c r="F425">
        <v>13794</v>
      </c>
      <c r="G425" t="s">
        <v>274</v>
      </c>
      <c r="H425" t="s">
        <v>275</v>
      </c>
      <c r="I425">
        <v>513</v>
      </c>
      <c r="J425" t="s">
        <v>545</v>
      </c>
      <c r="K425" t="s">
        <v>546</v>
      </c>
      <c r="L425">
        <v>2024</v>
      </c>
      <c r="M425" t="s">
        <v>288</v>
      </c>
      <c r="N425" t="s">
        <v>15</v>
      </c>
      <c r="O425">
        <v>2024</v>
      </c>
      <c r="P425" t="s">
        <v>288</v>
      </c>
      <c r="Q425" t="s">
        <v>15</v>
      </c>
      <c r="R425" t="s">
        <v>328</v>
      </c>
      <c r="S425" s="43">
        <v>216608.11040000001</v>
      </c>
      <c r="U425" s="43">
        <v>2</v>
      </c>
      <c r="IF425">
        <v>2024</v>
      </c>
      <c r="IG425" t="s">
        <v>288</v>
      </c>
      <c r="IH425" t="s">
        <v>311</v>
      </c>
      <c r="IK425">
        <v>-2</v>
      </c>
      <c r="IL425" t="s">
        <v>278</v>
      </c>
      <c r="IM425" t="s">
        <v>279</v>
      </c>
      <c r="IN425" t="s">
        <v>468</v>
      </c>
      <c r="IP425" t="s">
        <v>469</v>
      </c>
    </row>
    <row r="426" spans="1:250" x14ac:dyDescent="0.35">
      <c r="A426">
        <v>8849</v>
      </c>
      <c r="B426">
        <v>-922729984</v>
      </c>
      <c r="C426">
        <v>1837</v>
      </c>
      <c r="D426" t="s">
        <v>272</v>
      </c>
      <c r="E426" t="s">
        <v>273</v>
      </c>
      <c r="F426">
        <v>13794</v>
      </c>
      <c r="G426" t="s">
        <v>274</v>
      </c>
      <c r="H426" t="s">
        <v>275</v>
      </c>
      <c r="I426">
        <v>509</v>
      </c>
      <c r="J426" t="s">
        <v>547</v>
      </c>
      <c r="K426" t="s">
        <v>548</v>
      </c>
      <c r="L426">
        <v>2024</v>
      </c>
      <c r="M426" t="s">
        <v>288</v>
      </c>
      <c r="N426" t="s">
        <v>15</v>
      </c>
      <c r="O426">
        <v>2024</v>
      </c>
      <c r="P426" t="s">
        <v>288</v>
      </c>
      <c r="Q426" t="s">
        <v>15</v>
      </c>
      <c r="R426" t="s">
        <v>328</v>
      </c>
      <c r="S426" s="43">
        <v>216344.90040000001</v>
      </c>
      <c r="U426" s="43">
        <v>2</v>
      </c>
      <c r="IF426">
        <v>2024</v>
      </c>
      <c r="IG426" t="s">
        <v>288</v>
      </c>
      <c r="IH426" t="s">
        <v>311</v>
      </c>
      <c r="IK426">
        <v>-2</v>
      </c>
      <c r="IL426" t="s">
        <v>278</v>
      </c>
      <c r="IM426" t="s">
        <v>279</v>
      </c>
      <c r="IN426" t="s">
        <v>468</v>
      </c>
      <c r="IP426" t="s">
        <v>469</v>
      </c>
    </row>
    <row r="427" spans="1:250" x14ac:dyDescent="0.35">
      <c r="A427">
        <v>8850</v>
      </c>
      <c r="B427">
        <v>-922729984</v>
      </c>
      <c r="C427">
        <v>1837</v>
      </c>
      <c r="D427" t="s">
        <v>272</v>
      </c>
      <c r="E427" t="s">
        <v>273</v>
      </c>
      <c r="F427">
        <v>13794</v>
      </c>
      <c r="G427" t="s">
        <v>274</v>
      </c>
      <c r="H427" t="s">
        <v>275</v>
      </c>
      <c r="I427">
        <v>507</v>
      </c>
      <c r="J427" t="s">
        <v>549</v>
      </c>
      <c r="K427" t="s">
        <v>550</v>
      </c>
      <c r="L427">
        <v>2024</v>
      </c>
      <c r="M427" t="s">
        <v>288</v>
      </c>
      <c r="N427" t="s">
        <v>15</v>
      </c>
      <c r="O427">
        <v>2024</v>
      </c>
      <c r="P427" t="s">
        <v>288</v>
      </c>
      <c r="Q427" t="s">
        <v>15</v>
      </c>
      <c r="R427" t="s">
        <v>328</v>
      </c>
      <c r="S427" s="43">
        <v>215931.28039999999</v>
      </c>
      <c r="U427" s="43">
        <v>2</v>
      </c>
      <c r="IF427">
        <v>2024</v>
      </c>
      <c r="IG427" t="s">
        <v>288</v>
      </c>
      <c r="IH427" t="s">
        <v>311</v>
      </c>
      <c r="IK427">
        <v>-2</v>
      </c>
      <c r="IL427" t="s">
        <v>278</v>
      </c>
      <c r="IM427" t="s">
        <v>279</v>
      </c>
      <c r="IN427" t="s">
        <v>468</v>
      </c>
      <c r="IP427" t="s">
        <v>469</v>
      </c>
    </row>
    <row r="428" spans="1:250" x14ac:dyDescent="0.35">
      <c r="A428">
        <v>8851</v>
      </c>
      <c r="B428">
        <v>-922729984</v>
      </c>
      <c r="C428">
        <v>1837</v>
      </c>
      <c r="D428" t="s">
        <v>272</v>
      </c>
      <c r="E428" t="s">
        <v>273</v>
      </c>
      <c r="F428">
        <v>1848</v>
      </c>
      <c r="G428" t="s">
        <v>285</v>
      </c>
      <c r="H428" t="s">
        <v>273</v>
      </c>
      <c r="I428">
        <v>513</v>
      </c>
      <c r="J428" t="s">
        <v>545</v>
      </c>
      <c r="K428" t="s">
        <v>546</v>
      </c>
      <c r="L428">
        <v>3549</v>
      </c>
      <c r="M428" t="s">
        <v>289</v>
      </c>
      <c r="N428" t="s">
        <v>17</v>
      </c>
      <c r="O428">
        <v>3549</v>
      </c>
      <c r="P428" t="s">
        <v>289</v>
      </c>
      <c r="Q428" t="s">
        <v>17</v>
      </c>
      <c r="R428" t="s">
        <v>328</v>
      </c>
      <c r="S428" s="43">
        <v>80707136.623099998</v>
      </c>
      <c r="U428" s="43">
        <v>2</v>
      </c>
      <c r="IF428">
        <v>3549</v>
      </c>
      <c r="IG428" t="s">
        <v>289</v>
      </c>
      <c r="IH428" t="s">
        <v>287</v>
      </c>
      <c r="IK428">
        <v>-2</v>
      </c>
      <c r="IL428" t="s">
        <v>278</v>
      </c>
      <c r="IM428" t="s">
        <v>279</v>
      </c>
      <c r="IN428" t="s">
        <v>463</v>
      </c>
      <c r="IP428" t="s">
        <v>470</v>
      </c>
    </row>
    <row r="429" spans="1:250" x14ac:dyDescent="0.35">
      <c r="A429">
        <v>8852</v>
      </c>
      <c r="B429">
        <v>-922729984</v>
      </c>
      <c r="C429">
        <v>1837</v>
      </c>
      <c r="D429" t="s">
        <v>272</v>
      </c>
      <c r="E429" t="s">
        <v>273</v>
      </c>
      <c r="F429">
        <v>1848</v>
      </c>
      <c r="G429" t="s">
        <v>285</v>
      </c>
      <c r="H429" t="s">
        <v>273</v>
      </c>
      <c r="I429">
        <v>509</v>
      </c>
      <c r="J429" t="s">
        <v>547</v>
      </c>
      <c r="K429" t="s">
        <v>548</v>
      </c>
      <c r="L429">
        <v>3549</v>
      </c>
      <c r="M429" t="s">
        <v>289</v>
      </c>
      <c r="N429" t="s">
        <v>17</v>
      </c>
      <c r="O429">
        <v>3549</v>
      </c>
      <c r="P429" t="s">
        <v>289</v>
      </c>
      <c r="Q429" t="s">
        <v>17</v>
      </c>
      <c r="R429" t="s">
        <v>328</v>
      </c>
      <c r="S429" s="43">
        <v>80615696.293099999</v>
      </c>
      <c r="U429" s="43">
        <v>2</v>
      </c>
      <c r="IF429">
        <v>3549</v>
      </c>
      <c r="IG429" t="s">
        <v>289</v>
      </c>
      <c r="IH429" t="s">
        <v>287</v>
      </c>
      <c r="IK429">
        <v>-2</v>
      </c>
      <c r="IL429" t="s">
        <v>278</v>
      </c>
      <c r="IM429" t="s">
        <v>279</v>
      </c>
      <c r="IN429" t="s">
        <v>463</v>
      </c>
      <c r="IP429" t="s">
        <v>470</v>
      </c>
    </row>
    <row r="430" spans="1:250" x14ac:dyDescent="0.35">
      <c r="A430">
        <v>8853</v>
      </c>
      <c r="B430">
        <v>-922729984</v>
      </c>
      <c r="C430">
        <v>1837</v>
      </c>
      <c r="D430" t="s">
        <v>272</v>
      </c>
      <c r="E430" t="s">
        <v>273</v>
      </c>
      <c r="F430">
        <v>1848</v>
      </c>
      <c r="G430" t="s">
        <v>285</v>
      </c>
      <c r="H430" t="s">
        <v>273</v>
      </c>
      <c r="I430">
        <v>507</v>
      </c>
      <c r="J430" t="s">
        <v>549</v>
      </c>
      <c r="K430" t="s">
        <v>550</v>
      </c>
      <c r="L430">
        <v>3549</v>
      </c>
      <c r="M430" t="s">
        <v>289</v>
      </c>
      <c r="N430" t="s">
        <v>17</v>
      </c>
      <c r="O430">
        <v>3549</v>
      </c>
      <c r="P430" t="s">
        <v>289</v>
      </c>
      <c r="Q430" t="s">
        <v>17</v>
      </c>
      <c r="R430" t="s">
        <v>328</v>
      </c>
      <c r="S430" s="43">
        <v>80472004.323100001</v>
      </c>
      <c r="U430" s="43">
        <v>2</v>
      </c>
      <c r="IF430">
        <v>3549</v>
      </c>
      <c r="IG430" t="s">
        <v>289</v>
      </c>
      <c r="IH430" t="s">
        <v>287</v>
      </c>
      <c r="IK430">
        <v>-2</v>
      </c>
      <c r="IL430" t="s">
        <v>278</v>
      </c>
      <c r="IM430" t="s">
        <v>279</v>
      </c>
      <c r="IN430" t="s">
        <v>463</v>
      </c>
      <c r="IP430" t="s">
        <v>470</v>
      </c>
    </row>
    <row r="431" spans="1:250" x14ac:dyDescent="0.35">
      <c r="A431">
        <v>8854</v>
      </c>
      <c r="B431">
        <v>-922729984</v>
      </c>
      <c r="C431">
        <v>1837</v>
      </c>
      <c r="D431" t="s">
        <v>272</v>
      </c>
      <c r="E431" t="s">
        <v>273</v>
      </c>
      <c r="F431">
        <v>13794</v>
      </c>
      <c r="G431" t="s">
        <v>274</v>
      </c>
      <c r="H431" t="s">
        <v>275</v>
      </c>
      <c r="I431">
        <v>528</v>
      </c>
      <c r="J431" t="s">
        <v>531</v>
      </c>
      <c r="K431" t="s">
        <v>532</v>
      </c>
      <c r="L431">
        <v>2024</v>
      </c>
      <c r="M431" t="s">
        <v>288</v>
      </c>
      <c r="N431" t="s">
        <v>15</v>
      </c>
      <c r="O431">
        <v>2024</v>
      </c>
      <c r="P431" t="s">
        <v>288</v>
      </c>
      <c r="Q431" t="s">
        <v>15</v>
      </c>
      <c r="R431" t="s">
        <v>328</v>
      </c>
      <c r="S431" s="43">
        <v>218969.19039999999</v>
      </c>
      <c r="U431" s="43">
        <v>2</v>
      </c>
      <c r="IF431">
        <v>2024</v>
      </c>
      <c r="IG431" t="s">
        <v>288</v>
      </c>
      <c r="IH431" t="s">
        <v>311</v>
      </c>
      <c r="IK431">
        <v>-2</v>
      </c>
      <c r="IL431" t="s">
        <v>278</v>
      </c>
      <c r="IM431" t="s">
        <v>279</v>
      </c>
      <c r="IN431" t="s">
        <v>468</v>
      </c>
      <c r="IP431" t="s">
        <v>469</v>
      </c>
    </row>
    <row r="432" spans="1:250" x14ac:dyDescent="0.35">
      <c r="A432">
        <v>8855</v>
      </c>
      <c r="B432">
        <v>-922729984</v>
      </c>
      <c r="C432">
        <v>1837</v>
      </c>
      <c r="D432" t="s">
        <v>272</v>
      </c>
      <c r="E432" t="s">
        <v>273</v>
      </c>
      <c r="F432">
        <v>13794</v>
      </c>
      <c r="G432" t="s">
        <v>274</v>
      </c>
      <c r="H432" t="s">
        <v>275</v>
      </c>
      <c r="I432">
        <v>527</v>
      </c>
      <c r="J432" t="s">
        <v>535</v>
      </c>
      <c r="K432" t="s">
        <v>536</v>
      </c>
      <c r="L432">
        <v>2024</v>
      </c>
      <c r="M432" t="s">
        <v>288</v>
      </c>
      <c r="N432" t="s">
        <v>15</v>
      </c>
      <c r="O432">
        <v>2024</v>
      </c>
      <c r="P432" t="s">
        <v>288</v>
      </c>
      <c r="Q432" t="s">
        <v>15</v>
      </c>
      <c r="R432" t="s">
        <v>328</v>
      </c>
      <c r="S432" s="43">
        <v>218705.97039999999</v>
      </c>
      <c r="U432" s="43">
        <v>2</v>
      </c>
      <c r="IF432">
        <v>2024</v>
      </c>
      <c r="IG432" t="s">
        <v>288</v>
      </c>
      <c r="IH432" t="s">
        <v>311</v>
      </c>
      <c r="IK432">
        <v>-2</v>
      </c>
      <c r="IL432" t="s">
        <v>278</v>
      </c>
      <c r="IM432" t="s">
        <v>279</v>
      </c>
      <c r="IN432" t="s">
        <v>468</v>
      </c>
      <c r="IP432" t="s">
        <v>469</v>
      </c>
    </row>
    <row r="433" spans="1:250" x14ac:dyDescent="0.35">
      <c r="A433">
        <v>8856</v>
      </c>
      <c r="B433">
        <v>-922729984</v>
      </c>
      <c r="C433">
        <v>1837</v>
      </c>
      <c r="D433" t="s">
        <v>272</v>
      </c>
      <c r="E433" t="s">
        <v>273</v>
      </c>
      <c r="F433">
        <v>13794</v>
      </c>
      <c r="G433" t="s">
        <v>274</v>
      </c>
      <c r="H433" t="s">
        <v>275</v>
      </c>
      <c r="I433">
        <v>523</v>
      </c>
      <c r="J433" t="s">
        <v>537</v>
      </c>
      <c r="K433" t="s">
        <v>538</v>
      </c>
      <c r="L433">
        <v>2024</v>
      </c>
      <c r="M433" t="s">
        <v>288</v>
      </c>
      <c r="N433" t="s">
        <v>15</v>
      </c>
      <c r="O433">
        <v>2024</v>
      </c>
      <c r="P433" t="s">
        <v>288</v>
      </c>
      <c r="Q433" t="s">
        <v>15</v>
      </c>
      <c r="R433" t="s">
        <v>328</v>
      </c>
      <c r="S433" s="43">
        <v>218187.53039999999</v>
      </c>
      <c r="U433" s="43">
        <v>2</v>
      </c>
      <c r="IF433">
        <v>2024</v>
      </c>
      <c r="IG433" t="s">
        <v>288</v>
      </c>
      <c r="IH433" t="s">
        <v>311</v>
      </c>
      <c r="IK433">
        <v>-2</v>
      </c>
      <c r="IL433" t="s">
        <v>278</v>
      </c>
      <c r="IM433" t="s">
        <v>279</v>
      </c>
      <c r="IN433" t="s">
        <v>468</v>
      </c>
      <c r="IP433" t="s">
        <v>469</v>
      </c>
    </row>
    <row r="434" spans="1:250" x14ac:dyDescent="0.35">
      <c r="A434">
        <v>8857</v>
      </c>
      <c r="B434">
        <v>-922729984</v>
      </c>
      <c r="C434">
        <v>1837</v>
      </c>
      <c r="D434" t="s">
        <v>272</v>
      </c>
      <c r="E434" t="s">
        <v>273</v>
      </c>
      <c r="F434">
        <v>1848</v>
      </c>
      <c r="G434" t="s">
        <v>285</v>
      </c>
      <c r="H434" t="s">
        <v>273</v>
      </c>
      <c r="I434">
        <v>528</v>
      </c>
      <c r="J434" t="s">
        <v>531</v>
      </c>
      <c r="K434" t="s">
        <v>532</v>
      </c>
      <c r="L434">
        <v>3549</v>
      </c>
      <c r="M434" t="s">
        <v>289</v>
      </c>
      <c r="N434" t="s">
        <v>17</v>
      </c>
      <c r="O434">
        <v>3549</v>
      </c>
      <c r="P434" t="s">
        <v>289</v>
      </c>
      <c r="Q434" t="s">
        <v>17</v>
      </c>
      <c r="R434" t="s">
        <v>328</v>
      </c>
      <c r="S434" s="43">
        <v>101553953.3224</v>
      </c>
      <c r="U434" s="43">
        <v>2</v>
      </c>
      <c r="IF434">
        <v>3549</v>
      </c>
      <c r="IG434" t="s">
        <v>289</v>
      </c>
      <c r="IH434" t="s">
        <v>287</v>
      </c>
      <c r="IK434">
        <v>-2</v>
      </c>
      <c r="IL434" t="s">
        <v>278</v>
      </c>
      <c r="IM434" t="s">
        <v>279</v>
      </c>
      <c r="IN434" t="s">
        <v>463</v>
      </c>
      <c r="IP434" t="s">
        <v>470</v>
      </c>
    </row>
    <row r="435" spans="1:250" x14ac:dyDescent="0.35">
      <c r="A435">
        <v>8858</v>
      </c>
      <c r="B435">
        <v>-922729984</v>
      </c>
      <c r="C435">
        <v>1837</v>
      </c>
      <c r="D435" t="s">
        <v>272</v>
      </c>
      <c r="E435" t="s">
        <v>273</v>
      </c>
      <c r="F435">
        <v>1848</v>
      </c>
      <c r="G435" t="s">
        <v>285</v>
      </c>
      <c r="H435" t="s">
        <v>273</v>
      </c>
      <c r="I435">
        <v>527</v>
      </c>
      <c r="J435" t="s">
        <v>535</v>
      </c>
      <c r="K435" t="s">
        <v>536</v>
      </c>
      <c r="L435">
        <v>3549</v>
      </c>
      <c r="M435" t="s">
        <v>289</v>
      </c>
      <c r="N435" t="s">
        <v>17</v>
      </c>
      <c r="O435">
        <v>3549</v>
      </c>
      <c r="P435" t="s">
        <v>289</v>
      </c>
      <c r="Q435" t="s">
        <v>17</v>
      </c>
      <c r="R435" t="s">
        <v>328</v>
      </c>
      <c r="S435" s="43">
        <v>81440089.532399997</v>
      </c>
      <c r="U435" s="43">
        <v>2</v>
      </c>
      <c r="IF435">
        <v>3549</v>
      </c>
      <c r="IG435" t="s">
        <v>289</v>
      </c>
      <c r="IH435" t="s">
        <v>287</v>
      </c>
      <c r="IK435">
        <v>-2</v>
      </c>
      <c r="IL435" t="s">
        <v>278</v>
      </c>
      <c r="IM435" t="s">
        <v>279</v>
      </c>
      <c r="IN435" t="s">
        <v>463</v>
      </c>
      <c r="IP435" t="s">
        <v>470</v>
      </c>
    </row>
    <row r="436" spans="1:250" x14ac:dyDescent="0.35">
      <c r="A436">
        <v>8859</v>
      </c>
      <c r="B436">
        <v>-922729984</v>
      </c>
      <c r="C436">
        <v>1837</v>
      </c>
      <c r="D436" t="s">
        <v>272</v>
      </c>
      <c r="E436" t="s">
        <v>273</v>
      </c>
      <c r="F436">
        <v>1848</v>
      </c>
      <c r="G436" t="s">
        <v>285</v>
      </c>
      <c r="H436" t="s">
        <v>273</v>
      </c>
      <c r="I436">
        <v>523</v>
      </c>
      <c r="J436" t="s">
        <v>537</v>
      </c>
      <c r="K436" t="s">
        <v>538</v>
      </c>
      <c r="L436">
        <v>3549</v>
      </c>
      <c r="M436" t="s">
        <v>289</v>
      </c>
      <c r="N436" t="s">
        <v>17</v>
      </c>
      <c r="O436">
        <v>3549</v>
      </c>
      <c r="P436" t="s">
        <v>289</v>
      </c>
      <c r="Q436" t="s">
        <v>17</v>
      </c>
      <c r="R436" t="s">
        <v>328</v>
      </c>
      <c r="S436" s="43">
        <v>81256594.101699993</v>
      </c>
      <c r="U436" s="43">
        <v>2</v>
      </c>
      <c r="IF436">
        <v>3549</v>
      </c>
      <c r="IG436" t="s">
        <v>289</v>
      </c>
      <c r="IH436" t="s">
        <v>287</v>
      </c>
      <c r="IK436">
        <v>-2</v>
      </c>
      <c r="IL436" t="s">
        <v>278</v>
      </c>
      <c r="IM436" t="s">
        <v>279</v>
      </c>
      <c r="IN436" t="s">
        <v>463</v>
      </c>
      <c r="IP436" t="s">
        <v>470</v>
      </c>
    </row>
    <row r="437" spans="1:250" x14ac:dyDescent="0.35">
      <c r="A437">
        <v>8860</v>
      </c>
      <c r="B437">
        <v>-922729984</v>
      </c>
      <c r="C437">
        <v>1837</v>
      </c>
      <c r="D437" t="s">
        <v>272</v>
      </c>
      <c r="E437" t="s">
        <v>273</v>
      </c>
      <c r="F437">
        <v>1848</v>
      </c>
      <c r="G437" t="s">
        <v>285</v>
      </c>
      <c r="H437" t="s">
        <v>273</v>
      </c>
      <c r="I437">
        <v>521</v>
      </c>
      <c r="J437" t="s">
        <v>539</v>
      </c>
      <c r="K437" t="s">
        <v>540</v>
      </c>
      <c r="L437">
        <v>3549</v>
      </c>
      <c r="M437" t="s">
        <v>289</v>
      </c>
      <c r="N437" t="s">
        <v>17</v>
      </c>
      <c r="O437">
        <v>3549</v>
      </c>
      <c r="P437" t="s">
        <v>289</v>
      </c>
      <c r="Q437" t="s">
        <v>17</v>
      </c>
      <c r="R437" t="s">
        <v>328</v>
      </c>
      <c r="S437" s="43">
        <v>81164846.381699994</v>
      </c>
      <c r="U437" s="43">
        <v>2</v>
      </c>
      <c r="IF437">
        <v>3549</v>
      </c>
      <c r="IG437" t="s">
        <v>289</v>
      </c>
      <c r="IH437" t="s">
        <v>287</v>
      </c>
      <c r="IK437">
        <v>-2</v>
      </c>
      <c r="IL437" t="s">
        <v>278</v>
      </c>
      <c r="IM437" t="s">
        <v>279</v>
      </c>
      <c r="IN437" t="s">
        <v>463</v>
      </c>
      <c r="IP437" t="s">
        <v>470</v>
      </c>
    </row>
    <row r="438" spans="1:250" x14ac:dyDescent="0.35">
      <c r="A438">
        <v>8861</v>
      </c>
      <c r="B438">
        <v>-922729984</v>
      </c>
      <c r="C438">
        <v>1837</v>
      </c>
      <c r="D438" t="s">
        <v>272</v>
      </c>
      <c r="E438" t="s">
        <v>273</v>
      </c>
      <c r="F438">
        <v>1848</v>
      </c>
      <c r="G438" t="s">
        <v>285</v>
      </c>
      <c r="H438" t="s">
        <v>273</v>
      </c>
      <c r="I438">
        <v>519</v>
      </c>
      <c r="J438" t="s">
        <v>541</v>
      </c>
      <c r="K438" t="s">
        <v>542</v>
      </c>
      <c r="L438">
        <v>3549</v>
      </c>
      <c r="M438" t="s">
        <v>289</v>
      </c>
      <c r="N438" t="s">
        <v>17</v>
      </c>
      <c r="O438">
        <v>3549</v>
      </c>
      <c r="P438" t="s">
        <v>289</v>
      </c>
      <c r="Q438" t="s">
        <v>17</v>
      </c>
      <c r="R438" t="s">
        <v>328</v>
      </c>
      <c r="S438" s="43">
        <v>81073098.6417</v>
      </c>
      <c r="U438" s="43">
        <v>2</v>
      </c>
      <c r="IF438">
        <v>3549</v>
      </c>
      <c r="IG438" t="s">
        <v>289</v>
      </c>
      <c r="IH438" t="s">
        <v>287</v>
      </c>
      <c r="IK438">
        <v>-2</v>
      </c>
      <c r="IL438" t="s">
        <v>278</v>
      </c>
      <c r="IM438" t="s">
        <v>279</v>
      </c>
      <c r="IN438" t="s">
        <v>463</v>
      </c>
      <c r="IP438" t="s">
        <v>470</v>
      </c>
    </row>
    <row r="439" spans="1:250" x14ac:dyDescent="0.35">
      <c r="A439">
        <v>8862</v>
      </c>
      <c r="B439">
        <v>-922729984</v>
      </c>
      <c r="C439">
        <v>1837</v>
      </c>
      <c r="D439" t="s">
        <v>272</v>
      </c>
      <c r="E439" t="s">
        <v>273</v>
      </c>
      <c r="F439">
        <v>1848</v>
      </c>
      <c r="G439" t="s">
        <v>285</v>
      </c>
      <c r="H439" t="s">
        <v>273</v>
      </c>
      <c r="I439">
        <v>515</v>
      </c>
      <c r="J439" t="s">
        <v>543</v>
      </c>
      <c r="K439" t="s">
        <v>544</v>
      </c>
      <c r="L439">
        <v>3549</v>
      </c>
      <c r="M439" t="s">
        <v>289</v>
      </c>
      <c r="N439" t="s">
        <v>17</v>
      </c>
      <c r="O439">
        <v>3549</v>
      </c>
      <c r="P439" t="s">
        <v>289</v>
      </c>
      <c r="Q439" t="s">
        <v>17</v>
      </c>
      <c r="R439" t="s">
        <v>328</v>
      </c>
      <c r="S439" s="43">
        <v>80877047.553100005</v>
      </c>
      <c r="U439" s="43">
        <v>2</v>
      </c>
      <c r="IF439">
        <v>3549</v>
      </c>
      <c r="IG439" t="s">
        <v>289</v>
      </c>
      <c r="IH439" t="s">
        <v>287</v>
      </c>
      <c r="IK439">
        <v>-2</v>
      </c>
      <c r="IL439" t="s">
        <v>278</v>
      </c>
      <c r="IM439" t="s">
        <v>279</v>
      </c>
      <c r="IN439" t="s">
        <v>463</v>
      </c>
      <c r="IP439" t="s">
        <v>470</v>
      </c>
    </row>
    <row r="440" spans="1:250" x14ac:dyDescent="0.35">
      <c r="A440">
        <v>8863</v>
      </c>
      <c r="B440">
        <v>-922729984</v>
      </c>
      <c r="C440">
        <v>1837</v>
      </c>
      <c r="D440" t="s">
        <v>272</v>
      </c>
      <c r="E440" t="s">
        <v>273</v>
      </c>
      <c r="F440">
        <v>7057</v>
      </c>
      <c r="G440" t="s">
        <v>290</v>
      </c>
      <c r="H440" t="s">
        <v>291</v>
      </c>
      <c r="I440">
        <v>521</v>
      </c>
      <c r="J440" t="s">
        <v>539</v>
      </c>
      <c r="K440" t="s">
        <v>540</v>
      </c>
      <c r="L440">
        <v>3549</v>
      </c>
      <c r="M440" t="s">
        <v>289</v>
      </c>
      <c r="N440" t="s">
        <v>17</v>
      </c>
      <c r="O440">
        <v>3549</v>
      </c>
      <c r="P440" t="s">
        <v>289</v>
      </c>
      <c r="Q440" t="s">
        <v>17</v>
      </c>
      <c r="R440" t="s">
        <v>328</v>
      </c>
      <c r="S440" s="43">
        <v>44103830.533799998</v>
      </c>
      <c r="U440" s="43">
        <v>2</v>
      </c>
      <c r="IF440">
        <v>3549</v>
      </c>
      <c r="IG440" t="s">
        <v>289</v>
      </c>
      <c r="IH440" t="s">
        <v>292</v>
      </c>
      <c r="IK440">
        <v>-2</v>
      </c>
      <c r="IL440" t="s">
        <v>278</v>
      </c>
      <c r="IM440" t="s">
        <v>279</v>
      </c>
      <c r="IN440" t="s">
        <v>471</v>
      </c>
      <c r="IP440" t="s">
        <v>472</v>
      </c>
    </row>
    <row r="441" spans="1:250" x14ac:dyDescent="0.35">
      <c r="A441">
        <v>8864</v>
      </c>
      <c r="B441">
        <v>-922729984</v>
      </c>
      <c r="C441">
        <v>1837</v>
      </c>
      <c r="D441" t="s">
        <v>272</v>
      </c>
      <c r="E441" t="s">
        <v>273</v>
      </c>
      <c r="F441">
        <v>7057</v>
      </c>
      <c r="G441" t="s">
        <v>290</v>
      </c>
      <c r="H441" t="s">
        <v>291</v>
      </c>
      <c r="I441">
        <v>519</v>
      </c>
      <c r="J441" t="s">
        <v>541</v>
      </c>
      <c r="K441" t="s">
        <v>542</v>
      </c>
      <c r="L441">
        <v>3549</v>
      </c>
      <c r="M441" t="s">
        <v>289</v>
      </c>
      <c r="N441" t="s">
        <v>17</v>
      </c>
      <c r="O441">
        <v>3549</v>
      </c>
      <c r="P441" t="s">
        <v>289</v>
      </c>
      <c r="Q441" t="s">
        <v>17</v>
      </c>
      <c r="R441" t="s">
        <v>328</v>
      </c>
      <c r="S441" s="43">
        <v>44052674.483800001</v>
      </c>
      <c r="U441" s="43">
        <v>2</v>
      </c>
      <c r="IF441">
        <v>3549</v>
      </c>
      <c r="IG441" t="s">
        <v>289</v>
      </c>
      <c r="IH441" t="s">
        <v>292</v>
      </c>
      <c r="IK441">
        <v>-2</v>
      </c>
      <c r="IL441" t="s">
        <v>278</v>
      </c>
      <c r="IM441" t="s">
        <v>279</v>
      </c>
      <c r="IN441" t="s">
        <v>471</v>
      </c>
      <c r="IP441" t="s">
        <v>472</v>
      </c>
    </row>
    <row r="442" spans="1:250" x14ac:dyDescent="0.35">
      <c r="A442">
        <v>8865</v>
      </c>
      <c r="B442">
        <v>-922729984</v>
      </c>
      <c r="C442">
        <v>1837</v>
      </c>
      <c r="D442" t="s">
        <v>272</v>
      </c>
      <c r="E442" t="s">
        <v>273</v>
      </c>
      <c r="F442">
        <v>7057</v>
      </c>
      <c r="G442" t="s">
        <v>290</v>
      </c>
      <c r="H442" t="s">
        <v>291</v>
      </c>
      <c r="I442">
        <v>515</v>
      </c>
      <c r="J442" t="s">
        <v>543</v>
      </c>
      <c r="K442" t="s">
        <v>544</v>
      </c>
      <c r="L442">
        <v>3549</v>
      </c>
      <c r="M442" t="s">
        <v>289</v>
      </c>
      <c r="N442" t="s">
        <v>17</v>
      </c>
      <c r="O442">
        <v>3549</v>
      </c>
      <c r="P442" t="s">
        <v>289</v>
      </c>
      <c r="Q442" t="s">
        <v>17</v>
      </c>
      <c r="R442" t="s">
        <v>328</v>
      </c>
      <c r="S442" s="43">
        <v>43943054.339400001</v>
      </c>
      <c r="U442" s="43">
        <v>2</v>
      </c>
      <c r="IF442">
        <v>3549</v>
      </c>
      <c r="IG442" t="s">
        <v>289</v>
      </c>
      <c r="IH442" t="s">
        <v>292</v>
      </c>
      <c r="IK442">
        <v>-2</v>
      </c>
      <c r="IL442" t="s">
        <v>278</v>
      </c>
      <c r="IM442" t="s">
        <v>279</v>
      </c>
      <c r="IN442" t="s">
        <v>471</v>
      </c>
      <c r="IP442" t="s">
        <v>472</v>
      </c>
    </row>
    <row r="443" spans="1:250" x14ac:dyDescent="0.35">
      <c r="A443">
        <v>8866</v>
      </c>
      <c r="B443">
        <v>-922729984</v>
      </c>
      <c r="C443">
        <v>1837</v>
      </c>
      <c r="D443" t="s">
        <v>272</v>
      </c>
      <c r="E443" t="s">
        <v>273</v>
      </c>
      <c r="F443">
        <v>7057</v>
      </c>
      <c r="G443" t="s">
        <v>290</v>
      </c>
      <c r="H443" t="s">
        <v>291</v>
      </c>
      <c r="I443">
        <v>513</v>
      </c>
      <c r="J443" t="s">
        <v>545</v>
      </c>
      <c r="K443" t="s">
        <v>546</v>
      </c>
      <c r="L443">
        <v>3549</v>
      </c>
      <c r="M443" t="s">
        <v>289</v>
      </c>
      <c r="N443" t="s">
        <v>17</v>
      </c>
      <c r="O443">
        <v>3549</v>
      </c>
      <c r="P443" t="s">
        <v>289</v>
      </c>
      <c r="Q443" t="s">
        <v>17</v>
      </c>
      <c r="R443" t="s">
        <v>328</v>
      </c>
      <c r="S443" s="43">
        <v>43848050.239399999</v>
      </c>
      <c r="U443" s="43">
        <v>2</v>
      </c>
      <c r="IF443">
        <v>3549</v>
      </c>
      <c r="IG443" t="s">
        <v>289</v>
      </c>
      <c r="IH443" t="s">
        <v>292</v>
      </c>
      <c r="IK443">
        <v>-2</v>
      </c>
      <c r="IL443" t="s">
        <v>278</v>
      </c>
      <c r="IM443" t="s">
        <v>279</v>
      </c>
      <c r="IN443" t="s">
        <v>471</v>
      </c>
      <c r="IP443" t="s">
        <v>472</v>
      </c>
    </row>
    <row r="444" spans="1:250" x14ac:dyDescent="0.35">
      <c r="A444">
        <v>8867</v>
      </c>
      <c r="B444">
        <v>-922729984</v>
      </c>
      <c r="C444">
        <v>1837</v>
      </c>
      <c r="D444" t="s">
        <v>272</v>
      </c>
      <c r="E444" t="s">
        <v>273</v>
      </c>
      <c r="F444">
        <v>7057</v>
      </c>
      <c r="G444" t="s">
        <v>290</v>
      </c>
      <c r="H444" t="s">
        <v>291</v>
      </c>
      <c r="I444">
        <v>509</v>
      </c>
      <c r="J444" t="s">
        <v>547</v>
      </c>
      <c r="K444" t="s">
        <v>548</v>
      </c>
      <c r="L444">
        <v>3549</v>
      </c>
      <c r="M444" t="s">
        <v>289</v>
      </c>
      <c r="N444" t="s">
        <v>17</v>
      </c>
      <c r="O444">
        <v>3549</v>
      </c>
      <c r="P444" t="s">
        <v>289</v>
      </c>
      <c r="Q444" t="s">
        <v>17</v>
      </c>
      <c r="R444" t="s">
        <v>328</v>
      </c>
      <c r="S444" s="43">
        <v>43796831.394100003</v>
      </c>
      <c r="U444" s="43">
        <v>2</v>
      </c>
      <c r="IF444">
        <v>3549</v>
      </c>
      <c r="IG444" t="s">
        <v>289</v>
      </c>
      <c r="IH444" t="s">
        <v>292</v>
      </c>
      <c r="IK444">
        <v>-2</v>
      </c>
      <c r="IL444" t="s">
        <v>278</v>
      </c>
      <c r="IM444" t="s">
        <v>279</v>
      </c>
      <c r="IN444" t="s">
        <v>471</v>
      </c>
      <c r="IP444" t="s">
        <v>472</v>
      </c>
    </row>
    <row r="445" spans="1:250" x14ac:dyDescent="0.35">
      <c r="A445">
        <v>8868</v>
      </c>
      <c r="B445">
        <v>-922729984</v>
      </c>
      <c r="C445">
        <v>1837</v>
      </c>
      <c r="D445" t="s">
        <v>272</v>
      </c>
      <c r="E445" t="s">
        <v>273</v>
      </c>
      <c r="F445">
        <v>7057</v>
      </c>
      <c r="G445" t="s">
        <v>290</v>
      </c>
      <c r="H445" t="s">
        <v>291</v>
      </c>
      <c r="I445">
        <v>507</v>
      </c>
      <c r="J445" t="s">
        <v>549</v>
      </c>
      <c r="K445" t="s">
        <v>550</v>
      </c>
      <c r="L445">
        <v>3549</v>
      </c>
      <c r="M445" t="s">
        <v>289</v>
      </c>
      <c r="N445" t="s">
        <v>17</v>
      </c>
      <c r="O445">
        <v>3549</v>
      </c>
      <c r="P445" t="s">
        <v>289</v>
      </c>
      <c r="Q445" t="s">
        <v>17</v>
      </c>
      <c r="R445" t="s">
        <v>328</v>
      </c>
      <c r="S445" s="43">
        <v>43716344.564099997</v>
      </c>
      <c r="U445" s="43">
        <v>2</v>
      </c>
      <c r="IF445">
        <v>3549</v>
      </c>
      <c r="IG445" t="s">
        <v>289</v>
      </c>
      <c r="IH445" t="s">
        <v>292</v>
      </c>
      <c r="IK445">
        <v>-2</v>
      </c>
      <c r="IL445" t="s">
        <v>278</v>
      </c>
      <c r="IM445" t="s">
        <v>279</v>
      </c>
      <c r="IN445" t="s">
        <v>471</v>
      </c>
      <c r="IP445" t="s">
        <v>472</v>
      </c>
    </row>
    <row r="446" spans="1:250" x14ac:dyDescent="0.35">
      <c r="A446">
        <v>8869</v>
      </c>
      <c r="B446">
        <v>-922729984</v>
      </c>
      <c r="C446">
        <v>1837</v>
      </c>
      <c r="D446" t="s">
        <v>272</v>
      </c>
      <c r="E446" t="s">
        <v>273</v>
      </c>
      <c r="F446">
        <v>1848</v>
      </c>
      <c r="G446" t="s">
        <v>285</v>
      </c>
      <c r="H446" t="s">
        <v>273</v>
      </c>
      <c r="I446">
        <v>513</v>
      </c>
      <c r="J446" t="s">
        <v>545</v>
      </c>
      <c r="K446" t="s">
        <v>546</v>
      </c>
      <c r="L446">
        <v>4070</v>
      </c>
      <c r="M446" t="s">
        <v>293</v>
      </c>
      <c r="N446" t="s">
        <v>18</v>
      </c>
      <c r="O446">
        <v>4070</v>
      </c>
      <c r="P446" t="s">
        <v>293</v>
      </c>
      <c r="Q446" t="s">
        <v>18</v>
      </c>
      <c r="R446" t="s">
        <v>328</v>
      </c>
      <c r="S446" s="43">
        <v>84463078.289299995</v>
      </c>
      <c r="U446" s="43">
        <v>2</v>
      </c>
      <c r="IF446">
        <v>4070</v>
      </c>
      <c r="IG446" t="s">
        <v>293</v>
      </c>
      <c r="IH446" t="s">
        <v>287</v>
      </c>
      <c r="IK446">
        <v>-2</v>
      </c>
      <c r="IL446" t="s">
        <v>278</v>
      </c>
      <c r="IM446" t="s">
        <v>279</v>
      </c>
      <c r="IN446" t="s">
        <v>463</v>
      </c>
      <c r="IP446" t="s">
        <v>473</v>
      </c>
    </row>
    <row r="447" spans="1:250" x14ac:dyDescent="0.35">
      <c r="A447">
        <v>8870</v>
      </c>
      <c r="B447">
        <v>-922729984</v>
      </c>
      <c r="C447">
        <v>1837</v>
      </c>
      <c r="D447" t="s">
        <v>272</v>
      </c>
      <c r="E447" t="s">
        <v>273</v>
      </c>
      <c r="F447">
        <v>1848</v>
      </c>
      <c r="G447" t="s">
        <v>285</v>
      </c>
      <c r="H447" t="s">
        <v>273</v>
      </c>
      <c r="I447">
        <v>509</v>
      </c>
      <c r="J447" t="s">
        <v>547</v>
      </c>
      <c r="K447" t="s">
        <v>548</v>
      </c>
      <c r="L447">
        <v>4070</v>
      </c>
      <c r="M447" t="s">
        <v>293</v>
      </c>
      <c r="N447" t="s">
        <v>18</v>
      </c>
      <c r="O447">
        <v>4070</v>
      </c>
      <c r="P447" t="s">
        <v>293</v>
      </c>
      <c r="Q447" t="s">
        <v>18</v>
      </c>
      <c r="R447" t="s">
        <v>328</v>
      </c>
      <c r="S447" s="43">
        <v>84367382.519299999</v>
      </c>
      <c r="U447" s="43">
        <v>2</v>
      </c>
      <c r="IF447">
        <v>4070</v>
      </c>
      <c r="IG447" t="s">
        <v>293</v>
      </c>
      <c r="IH447" t="s">
        <v>287</v>
      </c>
      <c r="IK447">
        <v>-2</v>
      </c>
      <c r="IL447" t="s">
        <v>278</v>
      </c>
      <c r="IM447" t="s">
        <v>279</v>
      </c>
      <c r="IN447" t="s">
        <v>463</v>
      </c>
      <c r="IP447" t="s">
        <v>473</v>
      </c>
    </row>
    <row r="448" spans="1:250" x14ac:dyDescent="0.35">
      <c r="A448">
        <v>8871</v>
      </c>
      <c r="B448">
        <v>-922729984</v>
      </c>
      <c r="C448">
        <v>1837</v>
      </c>
      <c r="D448" t="s">
        <v>272</v>
      </c>
      <c r="E448" t="s">
        <v>273</v>
      </c>
      <c r="F448">
        <v>1848</v>
      </c>
      <c r="G448" t="s">
        <v>285</v>
      </c>
      <c r="H448" t="s">
        <v>273</v>
      </c>
      <c r="I448">
        <v>507</v>
      </c>
      <c r="J448" t="s">
        <v>549</v>
      </c>
      <c r="K448" t="s">
        <v>550</v>
      </c>
      <c r="L448">
        <v>4070</v>
      </c>
      <c r="M448" t="s">
        <v>293</v>
      </c>
      <c r="N448" t="s">
        <v>18</v>
      </c>
      <c r="O448">
        <v>4070</v>
      </c>
      <c r="P448" t="s">
        <v>293</v>
      </c>
      <c r="Q448" t="s">
        <v>18</v>
      </c>
      <c r="R448" t="s">
        <v>328</v>
      </c>
      <c r="S448" s="43">
        <v>84217003.449300006</v>
      </c>
      <c r="U448" s="43">
        <v>2</v>
      </c>
      <c r="IF448">
        <v>4070</v>
      </c>
      <c r="IG448" t="s">
        <v>293</v>
      </c>
      <c r="IH448" t="s">
        <v>287</v>
      </c>
      <c r="IK448">
        <v>-2</v>
      </c>
      <c r="IL448" t="s">
        <v>278</v>
      </c>
      <c r="IM448" t="s">
        <v>279</v>
      </c>
      <c r="IN448" t="s">
        <v>463</v>
      </c>
      <c r="IP448" t="s">
        <v>473</v>
      </c>
    </row>
    <row r="449" spans="1:250" x14ac:dyDescent="0.35">
      <c r="A449">
        <v>8872</v>
      </c>
      <c r="B449">
        <v>-922729984</v>
      </c>
      <c r="C449">
        <v>1837</v>
      </c>
      <c r="D449" t="s">
        <v>272</v>
      </c>
      <c r="E449" t="s">
        <v>273</v>
      </c>
      <c r="F449">
        <v>7057</v>
      </c>
      <c r="G449" t="s">
        <v>290</v>
      </c>
      <c r="H449" t="s">
        <v>291</v>
      </c>
      <c r="I449">
        <v>528</v>
      </c>
      <c r="J449" t="s">
        <v>531</v>
      </c>
      <c r="K449" t="s">
        <v>532</v>
      </c>
      <c r="L449">
        <v>3549</v>
      </c>
      <c r="M449" t="s">
        <v>289</v>
      </c>
      <c r="N449" t="s">
        <v>17</v>
      </c>
      <c r="O449">
        <v>3549</v>
      </c>
      <c r="P449" t="s">
        <v>289</v>
      </c>
      <c r="Q449" t="s">
        <v>17</v>
      </c>
      <c r="R449" t="s">
        <v>328</v>
      </c>
      <c r="S449" s="43">
        <v>44308348.3803</v>
      </c>
      <c r="U449" s="43">
        <v>2</v>
      </c>
      <c r="IF449">
        <v>3549</v>
      </c>
      <c r="IG449" t="s">
        <v>289</v>
      </c>
      <c r="IH449" t="s">
        <v>292</v>
      </c>
      <c r="IK449">
        <v>-2</v>
      </c>
      <c r="IL449" t="s">
        <v>278</v>
      </c>
      <c r="IM449" t="s">
        <v>279</v>
      </c>
      <c r="IN449" t="s">
        <v>471</v>
      </c>
      <c r="IP449" t="s">
        <v>472</v>
      </c>
    </row>
    <row r="450" spans="1:250" x14ac:dyDescent="0.35">
      <c r="A450">
        <v>8873</v>
      </c>
      <c r="B450">
        <v>-922729984</v>
      </c>
      <c r="C450">
        <v>1837</v>
      </c>
      <c r="D450" t="s">
        <v>272</v>
      </c>
      <c r="E450" t="s">
        <v>273</v>
      </c>
      <c r="F450">
        <v>7057</v>
      </c>
      <c r="G450" t="s">
        <v>290</v>
      </c>
      <c r="H450" t="s">
        <v>291</v>
      </c>
      <c r="I450">
        <v>527</v>
      </c>
      <c r="J450" t="s">
        <v>535</v>
      </c>
      <c r="K450" t="s">
        <v>536</v>
      </c>
      <c r="L450">
        <v>3549</v>
      </c>
      <c r="M450" t="s">
        <v>289</v>
      </c>
      <c r="N450" t="s">
        <v>17</v>
      </c>
      <c r="O450">
        <v>3549</v>
      </c>
      <c r="P450" t="s">
        <v>289</v>
      </c>
      <c r="Q450" t="s">
        <v>17</v>
      </c>
      <c r="R450" t="s">
        <v>328</v>
      </c>
      <c r="S450" s="43">
        <v>44257298.690300003</v>
      </c>
      <c r="U450" s="43">
        <v>2</v>
      </c>
      <c r="IF450">
        <v>3549</v>
      </c>
      <c r="IG450" t="s">
        <v>289</v>
      </c>
      <c r="IH450" t="s">
        <v>292</v>
      </c>
      <c r="IK450">
        <v>-2</v>
      </c>
      <c r="IL450" t="s">
        <v>278</v>
      </c>
      <c r="IM450" t="s">
        <v>279</v>
      </c>
      <c r="IN450" t="s">
        <v>471</v>
      </c>
      <c r="IP450" t="s">
        <v>472</v>
      </c>
    </row>
    <row r="451" spans="1:250" x14ac:dyDescent="0.35">
      <c r="A451">
        <v>8874</v>
      </c>
      <c r="B451">
        <v>-922729984</v>
      </c>
      <c r="C451">
        <v>1837</v>
      </c>
      <c r="D451" t="s">
        <v>272</v>
      </c>
      <c r="E451" t="s">
        <v>273</v>
      </c>
      <c r="F451">
        <v>7057</v>
      </c>
      <c r="G451" t="s">
        <v>290</v>
      </c>
      <c r="H451" t="s">
        <v>291</v>
      </c>
      <c r="I451">
        <v>523</v>
      </c>
      <c r="J451" t="s">
        <v>537</v>
      </c>
      <c r="K451" t="s">
        <v>538</v>
      </c>
      <c r="L451">
        <v>3549</v>
      </c>
      <c r="M451" t="s">
        <v>289</v>
      </c>
      <c r="N451" t="s">
        <v>17</v>
      </c>
      <c r="O451">
        <v>3549</v>
      </c>
      <c r="P451" t="s">
        <v>289</v>
      </c>
      <c r="Q451" t="s">
        <v>17</v>
      </c>
      <c r="R451" t="s">
        <v>328</v>
      </c>
      <c r="S451" s="43">
        <v>44154986.573799998</v>
      </c>
      <c r="U451" s="43">
        <v>2</v>
      </c>
      <c r="IF451">
        <v>3549</v>
      </c>
      <c r="IG451" t="s">
        <v>289</v>
      </c>
      <c r="IH451" t="s">
        <v>292</v>
      </c>
      <c r="IK451">
        <v>-2</v>
      </c>
      <c r="IL451" t="s">
        <v>278</v>
      </c>
      <c r="IM451" t="s">
        <v>279</v>
      </c>
      <c r="IN451" t="s">
        <v>471</v>
      </c>
      <c r="IP451" t="s">
        <v>472</v>
      </c>
    </row>
    <row r="452" spans="1:250" x14ac:dyDescent="0.35">
      <c r="A452">
        <v>8875</v>
      </c>
      <c r="B452">
        <v>-922729984</v>
      </c>
      <c r="C452">
        <v>1837</v>
      </c>
      <c r="D452" t="s">
        <v>272</v>
      </c>
      <c r="E452" t="s">
        <v>273</v>
      </c>
      <c r="F452">
        <v>1848</v>
      </c>
      <c r="G452" t="s">
        <v>285</v>
      </c>
      <c r="H452" t="s">
        <v>273</v>
      </c>
      <c r="I452">
        <v>528</v>
      </c>
      <c r="J452" t="s">
        <v>531</v>
      </c>
      <c r="K452" t="s">
        <v>532</v>
      </c>
      <c r="L452">
        <v>4070</v>
      </c>
      <c r="M452" t="s">
        <v>293</v>
      </c>
      <c r="N452" t="s">
        <v>18</v>
      </c>
      <c r="O452">
        <v>4070</v>
      </c>
      <c r="P452" t="s">
        <v>293</v>
      </c>
      <c r="Q452" t="s">
        <v>18</v>
      </c>
      <c r="R452" t="s">
        <v>328</v>
      </c>
      <c r="S452" s="43">
        <v>85325576.118100002</v>
      </c>
      <c r="U452" s="43">
        <v>2</v>
      </c>
      <c r="IF452">
        <v>4070</v>
      </c>
      <c r="IG452" t="s">
        <v>293</v>
      </c>
      <c r="IH452" t="s">
        <v>287</v>
      </c>
      <c r="IK452">
        <v>-2</v>
      </c>
      <c r="IL452" t="s">
        <v>278</v>
      </c>
      <c r="IM452" t="s">
        <v>279</v>
      </c>
      <c r="IN452" t="s">
        <v>463</v>
      </c>
      <c r="IP452" t="s">
        <v>473</v>
      </c>
    </row>
    <row r="453" spans="1:250" x14ac:dyDescent="0.35">
      <c r="A453">
        <v>8876</v>
      </c>
      <c r="B453">
        <v>-922729984</v>
      </c>
      <c r="C453">
        <v>1837</v>
      </c>
      <c r="D453" t="s">
        <v>272</v>
      </c>
      <c r="E453" t="s">
        <v>273</v>
      </c>
      <c r="F453">
        <v>1848</v>
      </c>
      <c r="G453" t="s">
        <v>285</v>
      </c>
      <c r="H453" t="s">
        <v>273</v>
      </c>
      <c r="I453">
        <v>527</v>
      </c>
      <c r="J453" t="s">
        <v>535</v>
      </c>
      <c r="K453" t="s">
        <v>536</v>
      </c>
      <c r="L453">
        <v>4070</v>
      </c>
      <c r="M453" t="s">
        <v>293</v>
      </c>
      <c r="N453" t="s">
        <v>18</v>
      </c>
      <c r="O453">
        <v>4070</v>
      </c>
      <c r="P453" t="s">
        <v>293</v>
      </c>
      <c r="Q453" t="s">
        <v>18</v>
      </c>
      <c r="R453" t="s">
        <v>328</v>
      </c>
      <c r="S453" s="43">
        <v>85230141.318100005</v>
      </c>
      <c r="U453" s="43">
        <v>2</v>
      </c>
      <c r="IF453">
        <v>4070</v>
      </c>
      <c r="IG453" t="s">
        <v>293</v>
      </c>
      <c r="IH453" t="s">
        <v>287</v>
      </c>
      <c r="IK453">
        <v>-2</v>
      </c>
      <c r="IL453" t="s">
        <v>278</v>
      </c>
      <c r="IM453" t="s">
        <v>279</v>
      </c>
      <c r="IN453" t="s">
        <v>463</v>
      </c>
      <c r="IP453" t="s">
        <v>473</v>
      </c>
    </row>
    <row r="454" spans="1:250" x14ac:dyDescent="0.35">
      <c r="A454">
        <v>8877</v>
      </c>
      <c r="B454">
        <v>-922729984</v>
      </c>
      <c r="C454">
        <v>1837</v>
      </c>
      <c r="D454" t="s">
        <v>272</v>
      </c>
      <c r="E454" t="s">
        <v>273</v>
      </c>
      <c r="F454">
        <v>1848</v>
      </c>
      <c r="G454" t="s">
        <v>285</v>
      </c>
      <c r="H454" t="s">
        <v>273</v>
      </c>
      <c r="I454">
        <v>523</v>
      </c>
      <c r="J454" t="s">
        <v>537</v>
      </c>
      <c r="K454" t="s">
        <v>538</v>
      </c>
      <c r="L454">
        <v>4070</v>
      </c>
      <c r="M454" t="s">
        <v>293</v>
      </c>
      <c r="N454" t="s">
        <v>18</v>
      </c>
      <c r="O454">
        <v>4070</v>
      </c>
      <c r="P454" t="s">
        <v>293</v>
      </c>
      <c r="Q454" t="s">
        <v>18</v>
      </c>
      <c r="R454" t="s">
        <v>328</v>
      </c>
      <c r="S454" s="43">
        <v>85038106.3979</v>
      </c>
      <c r="U454" s="43">
        <v>2</v>
      </c>
      <c r="IF454">
        <v>4070</v>
      </c>
      <c r="IG454" t="s">
        <v>293</v>
      </c>
      <c r="IH454" t="s">
        <v>287</v>
      </c>
      <c r="IK454">
        <v>-2</v>
      </c>
      <c r="IL454" t="s">
        <v>278</v>
      </c>
      <c r="IM454" t="s">
        <v>279</v>
      </c>
      <c r="IN454" t="s">
        <v>463</v>
      </c>
      <c r="IP454" t="s">
        <v>473</v>
      </c>
    </row>
    <row r="455" spans="1:250" x14ac:dyDescent="0.35">
      <c r="A455">
        <v>8878</v>
      </c>
      <c r="B455">
        <v>-922729984</v>
      </c>
      <c r="C455">
        <v>1837</v>
      </c>
      <c r="D455" t="s">
        <v>272</v>
      </c>
      <c r="E455" t="s">
        <v>273</v>
      </c>
      <c r="F455">
        <v>1848</v>
      </c>
      <c r="G455" t="s">
        <v>285</v>
      </c>
      <c r="H455" t="s">
        <v>273</v>
      </c>
      <c r="I455">
        <v>521</v>
      </c>
      <c r="J455" t="s">
        <v>539</v>
      </c>
      <c r="K455" t="s">
        <v>540</v>
      </c>
      <c r="L455">
        <v>4070</v>
      </c>
      <c r="M455" t="s">
        <v>293</v>
      </c>
      <c r="N455" t="s">
        <v>18</v>
      </c>
      <c r="O455">
        <v>4070</v>
      </c>
      <c r="P455" t="s">
        <v>293</v>
      </c>
      <c r="Q455" t="s">
        <v>18</v>
      </c>
      <c r="R455" t="s">
        <v>328</v>
      </c>
      <c r="S455" s="43">
        <v>84942088.907900006</v>
      </c>
      <c r="U455" s="43">
        <v>2</v>
      </c>
      <c r="IF455">
        <v>4070</v>
      </c>
      <c r="IG455" t="s">
        <v>293</v>
      </c>
      <c r="IH455" t="s">
        <v>287</v>
      </c>
      <c r="IK455">
        <v>-2</v>
      </c>
      <c r="IL455" t="s">
        <v>278</v>
      </c>
      <c r="IM455" t="s">
        <v>279</v>
      </c>
      <c r="IN455" t="s">
        <v>463</v>
      </c>
      <c r="IP455" t="s">
        <v>473</v>
      </c>
    </row>
    <row r="456" spans="1:250" x14ac:dyDescent="0.35">
      <c r="A456">
        <v>8879</v>
      </c>
      <c r="B456">
        <v>-922729984</v>
      </c>
      <c r="C456">
        <v>1837</v>
      </c>
      <c r="D456" t="s">
        <v>272</v>
      </c>
      <c r="E456" t="s">
        <v>273</v>
      </c>
      <c r="F456">
        <v>1848</v>
      </c>
      <c r="G456" t="s">
        <v>285</v>
      </c>
      <c r="H456" t="s">
        <v>273</v>
      </c>
      <c r="I456">
        <v>519</v>
      </c>
      <c r="J456" t="s">
        <v>541</v>
      </c>
      <c r="K456" t="s">
        <v>542</v>
      </c>
      <c r="L456">
        <v>4070</v>
      </c>
      <c r="M456" t="s">
        <v>293</v>
      </c>
      <c r="N456" t="s">
        <v>18</v>
      </c>
      <c r="O456">
        <v>4070</v>
      </c>
      <c r="P456" t="s">
        <v>293</v>
      </c>
      <c r="Q456" t="s">
        <v>18</v>
      </c>
      <c r="R456" t="s">
        <v>328</v>
      </c>
      <c r="S456" s="43">
        <v>84846071.417899996</v>
      </c>
      <c r="U456" s="43">
        <v>2</v>
      </c>
      <c r="IF456">
        <v>4070</v>
      </c>
      <c r="IG456" t="s">
        <v>293</v>
      </c>
      <c r="IH456" t="s">
        <v>287</v>
      </c>
      <c r="IK456">
        <v>-2</v>
      </c>
      <c r="IL456" t="s">
        <v>278</v>
      </c>
      <c r="IM456" t="s">
        <v>279</v>
      </c>
      <c r="IN456" t="s">
        <v>463</v>
      </c>
      <c r="IP456" t="s">
        <v>473</v>
      </c>
    </row>
    <row r="457" spans="1:250" x14ac:dyDescent="0.35">
      <c r="A457">
        <v>8880</v>
      </c>
      <c r="B457">
        <v>-922729984</v>
      </c>
      <c r="C457">
        <v>1837</v>
      </c>
      <c r="D457" t="s">
        <v>272</v>
      </c>
      <c r="E457" t="s">
        <v>273</v>
      </c>
      <c r="F457">
        <v>1848</v>
      </c>
      <c r="G457" t="s">
        <v>285</v>
      </c>
      <c r="H457" t="s">
        <v>273</v>
      </c>
      <c r="I457">
        <v>515</v>
      </c>
      <c r="J457" t="s">
        <v>543</v>
      </c>
      <c r="K457" t="s">
        <v>544</v>
      </c>
      <c r="L457">
        <v>4070</v>
      </c>
      <c r="M457" t="s">
        <v>293</v>
      </c>
      <c r="N457" t="s">
        <v>18</v>
      </c>
      <c r="O457">
        <v>4070</v>
      </c>
      <c r="P457" t="s">
        <v>293</v>
      </c>
      <c r="Q457" t="s">
        <v>18</v>
      </c>
      <c r="R457" t="s">
        <v>328</v>
      </c>
      <c r="S457" s="43">
        <v>84640896.519299999</v>
      </c>
      <c r="U457" s="43">
        <v>2</v>
      </c>
      <c r="IF457">
        <v>4070</v>
      </c>
      <c r="IG457" t="s">
        <v>293</v>
      </c>
      <c r="IH457" t="s">
        <v>287</v>
      </c>
      <c r="IK457">
        <v>-2</v>
      </c>
      <c r="IL457" t="s">
        <v>278</v>
      </c>
      <c r="IM457" t="s">
        <v>279</v>
      </c>
      <c r="IN457" t="s">
        <v>463</v>
      </c>
      <c r="IP457" t="s">
        <v>473</v>
      </c>
    </row>
    <row r="458" spans="1:250" x14ac:dyDescent="0.35">
      <c r="A458">
        <v>8881</v>
      </c>
      <c r="B458">
        <v>-922729984</v>
      </c>
      <c r="C458">
        <v>1837</v>
      </c>
      <c r="D458" t="s">
        <v>272</v>
      </c>
      <c r="E458" t="s">
        <v>273</v>
      </c>
      <c r="F458">
        <v>5062</v>
      </c>
      <c r="G458" t="s">
        <v>294</v>
      </c>
      <c r="H458" t="s">
        <v>295</v>
      </c>
      <c r="I458">
        <v>521</v>
      </c>
      <c r="J458" t="s">
        <v>539</v>
      </c>
      <c r="K458" t="s">
        <v>540</v>
      </c>
      <c r="L458">
        <v>4994</v>
      </c>
      <c r="M458" t="s">
        <v>296</v>
      </c>
      <c r="N458" t="s">
        <v>297</v>
      </c>
      <c r="O458">
        <v>4994</v>
      </c>
      <c r="P458" t="s">
        <v>296</v>
      </c>
      <c r="Q458" t="s">
        <v>297</v>
      </c>
      <c r="R458" t="s">
        <v>328</v>
      </c>
      <c r="S458" s="43">
        <v>70048164.912300006</v>
      </c>
      <c r="U458" s="43">
        <v>2</v>
      </c>
      <c r="IF458">
        <v>4994</v>
      </c>
      <c r="IG458" t="s">
        <v>296</v>
      </c>
      <c r="IH458" t="s">
        <v>298</v>
      </c>
      <c r="IK458">
        <v>-2</v>
      </c>
      <c r="IL458" t="s">
        <v>278</v>
      </c>
      <c r="IM458" t="s">
        <v>279</v>
      </c>
      <c r="IN458" t="s">
        <v>474</v>
      </c>
      <c r="IP458" t="s">
        <v>475</v>
      </c>
    </row>
    <row r="459" spans="1:250" x14ac:dyDescent="0.35">
      <c r="A459">
        <v>8882</v>
      </c>
      <c r="B459">
        <v>-922729984</v>
      </c>
      <c r="C459">
        <v>1837</v>
      </c>
      <c r="D459" t="s">
        <v>272</v>
      </c>
      <c r="E459" t="s">
        <v>273</v>
      </c>
      <c r="F459">
        <v>5062</v>
      </c>
      <c r="G459" t="s">
        <v>294</v>
      </c>
      <c r="H459" t="s">
        <v>295</v>
      </c>
      <c r="I459">
        <v>519</v>
      </c>
      <c r="J459" t="s">
        <v>541</v>
      </c>
      <c r="K459" t="s">
        <v>542</v>
      </c>
      <c r="L459">
        <v>4994</v>
      </c>
      <c r="M459" t="s">
        <v>296</v>
      </c>
      <c r="N459" t="s">
        <v>297</v>
      </c>
      <c r="O459">
        <v>4994</v>
      </c>
      <c r="P459" t="s">
        <v>296</v>
      </c>
      <c r="Q459" t="s">
        <v>297</v>
      </c>
      <c r="R459" t="s">
        <v>328</v>
      </c>
      <c r="S459" s="43">
        <v>69968983.362299994</v>
      </c>
      <c r="U459" s="43">
        <v>2</v>
      </c>
      <c r="IF459">
        <v>4994</v>
      </c>
      <c r="IG459" t="s">
        <v>296</v>
      </c>
      <c r="IH459" t="s">
        <v>298</v>
      </c>
      <c r="IK459">
        <v>-2</v>
      </c>
      <c r="IL459" t="s">
        <v>278</v>
      </c>
      <c r="IM459" t="s">
        <v>279</v>
      </c>
      <c r="IN459" t="s">
        <v>474</v>
      </c>
      <c r="IP459" t="s">
        <v>475</v>
      </c>
    </row>
    <row r="460" spans="1:250" x14ac:dyDescent="0.35">
      <c r="A460">
        <v>8883</v>
      </c>
      <c r="B460">
        <v>-922729984</v>
      </c>
      <c r="C460">
        <v>1837</v>
      </c>
      <c r="D460" t="s">
        <v>272</v>
      </c>
      <c r="E460" t="s">
        <v>273</v>
      </c>
      <c r="F460">
        <v>5062</v>
      </c>
      <c r="G460" t="s">
        <v>294</v>
      </c>
      <c r="H460" t="s">
        <v>295</v>
      </c>
      <c r="I460">
        <v>515</v>
      </c>
      <c r="J460" t="s">
        <v>543</v>
      </c>
      <c r="K460" t="s">
        <v>544</v>
      </c>
      <c r="L460">
        <v>4994</v>
      </c>
      <c r="M460" t="s">
        <v>296</v>
      </c>
      <c r="N460" t="s">
        <v>297</v>
      </c>
      <c r="O460">
        <v>4994</v>
      </c>
      <c r="P460" t="s">
        <v>296</v>
      </c>
      <c r="Q460" t="s">
        <v>297</v>
      </c>
      <c r="R460" t="s">
        <v>328</v>
      </c>
      <c r="S460" s="43">
        <v>69799894.742300004</v>
      </c>
      <c r="U460" s="43">
        <v>2</v>
      </c>
      <c r="IF460">
        <v>4994</v>
      </c>
      <c r="IG460" t="s">
        <v>296</v>
      </c>
      <c r="IH460" t="s">
        <v>298</v>
      </c>
      <c r="IK460">
        <v>-2</v>
      </c>
      <c r="IL460" t="s">
        <v>278</v>
      </c>
      <c r="IM460" t="s">
        <v>279</v>
      </c>
      <c r="IN460" t="s">
        <v>474</v>
      </c>
      <c r="IP460" t="s">
        <v>475</v>
      </c>
    </row>
    <row r="461" spans="1:250" x14ac:dyDescent="0.35">
      <c r="A461">
        <v>8884</v>
      </c>
      <c r="B461">
        <v>-922729984</v>
      </c>
      <c r="C461">
        <v>1837</v>
      </c>
      <c r="D461" t="s">
        <v>272</v>
      </c>
      <c r="E461" t="s">
        <v>273</v>
      </c>
      <c r="F461">
        <v>5062</v>
      </c>
      <c r="G461" t="s">
        <v>294</v>
      </c>
      <c r="H461" t="s">
        <v>295</v>
      </c>
      <c r="I461">
        <v>513</v>
      </c>
      <c r="J461" t="s">
        <v>545</v>
      </c>
      <c r="K461" t="s">
        <v>546</v>
      </c>
      <c r="L461">
        <v>4994</v>
      </c>
      <c r="M461" t="s">
        <v>296</v>
      </c>
      <c r="N461" t="s">
        <v>297</v>
      </c>
      <c r="O461">
        <v>4994</v>
      </c>
      <c r="P461" t="s">
        <v>296</v>
      </c>
      <c r="Q461" t="s">
        <v>297</v>
      </c>
      <c r="R461" t="s">
        <v>328</v>
      </c>
      <c r="S461" s="43">
        <v>69653144.972299993</v>
      </c>
      <c r="U461" s="43">
        <v>2</v>
      </c>
      <c r="IF461">
        <v>4994</v>
      </c>
      <c r="IG461" t="s">
        <v>296</v>
      </c>
      <c r="IH461" t="s">
        <v>298</v>
      </c>
      <c r="IK461">
        <v>-2</v>
      </c>
      <c r="IL461" t="s">
        <v>278</v>
      </c>
      <c r="IM461" t="s">
        <v>279</v>
      </c>
      <c r="IN461" t="s">
        <v>474</v>
      </c>
      <c r="IP461" t="s">
        <v>475</v>
      </c>
    </row>
    <row r="462" spans="1:250" x14ac:dyDescent="0.35">
      <c r="A462">
        <v>8885</v>
      </c>
      <c r="B462">
        <v>-922729984</v>
      </c>
      <c r="C462">
        <v>1837</v>
      </c>
      <c r="D462" t="s">
        <v>272</v>
      </c>
      <c r="E462" t="s">
        <v>273</v>
      </c>
      <c r="F462">
        <v>5062</v>
      </c>
      <c r="G462" t="s">
        <v>294</v>
      </c>
      <c r="H462" t="s">
        <v>295</v>
      </c>
      <c r="I462">
        <v>509</v>
      </c>
      <c r="J462" t="s">
        <v>547</v>
      </c>
      <c r="K462" t="s">
        <v>548</v>
      </c>
      <c r="L462">
        <v>4994</v>
      </c>
      <c r="M462" t="s">
        <v>296</v>
      </c>
      <c r="N462" t="s">
        <v>297</v>
      </c>
      <c r="O462">
        <v>4994</v>
      </c>
      <c r="P462" t="s">
        <v>296</v>
      </c>
      <c r="Q462" t="s">
        <v>297</v>
      </c>
      <c r="R462" t="s">
        <v>328</v>
      </c>
      <c r="S462" s="43">
        <v>69574228.732299998</v>
      </c>
      <c r="U462" s="43">
        <v>2</v>
      </c>
      <c r="IF462">
        <v>4994</v>
      </c>
      <c r="IG462" t="s">
        <v>296</v>
      </c>
      <c r="IH462" t="s">
        <v>298</v>
      </c>
      <c r="IK462">
        <v>-2</v>
      </c>
      <c r="IL462" t="s">
        <v>278</v>
      </c>
      <c r="IM462" t="s">
        <v>279</v>
      </c>
      <c r="IN462" t="s">
        <v>474</v>
      </c>
      <c r="IP462" t="s">
        <v>475</v>
      </c>
    </row>
    <row r="463" spans="1:250" x14ac:dyDescent="0.35">
      <c r="A463">
        <v>8886</v>
      </c>
      <c r="B463">
        <v>-922729984</v>
      </c>
      <c r="C463">
        <v>1837</v>
      </c>
      <c r="D463" t="s">
        <v>272</v>
      </c>
      <c r="E463" t="s">
        <v>273</v>
      </c>
      <c r="F463">
        <v>5062</v>
      </c>
      <c r="G463" t="s">
        <v>294</v>
      </c>
      <c r="H463" t="s">
        <v>295</v>
      </c>
      <c r="I463">
        <v>507</v>
      </c>
      <c r="J463" t="s">
        <v>549</v>
      </c>
      <c r="K463" t="s">
        <v>550</v>
      </c>
      <c r="L463">
        <v>4994</v>
      </c>
      <c r="M463" t="s">
        <v>296</v>
      </c>
      <c r="N463" t="s">
        <v>297</v>
      </c>
      <c r="O463">
        <v>4994</v>
      </c>
      <c r="P463" t="s">
        <v>296</v>
      </c>
      <c r="Q463" t="s">
        <v>297</v>
      </c>
      <c r="R463" t="s">
        <v>328</v>
      </c>
      <c r="S463" s="43">
        <v>69450217.462300003</v>
      </c>
      <c r="U463" s="43">
        <v>2</v>
      </c>
      <c r="IF463">
        <v>4994</v>
      </c>
      <c r="IG463" t="s">
        <v>296</v>
      </c>
      <c r="IH463" t="s">
        <v>298</v>
      </c>
      <c r="IK463">
        <v>-2</v>
      </c>
      <c r="IL463" t="s">
        <v>278</v>
      </c>
      <c r="IM463" t="s">
        <v>279</v>
      </c>
      <c r="IN463" t="s">
        <v>474</v>
      </c>
      <c r="IP463" t="s">
        <v>475</v>
      </c>
    </row>
    <row r="464" spans="1:250" x14ac:dyDescent="0.35">
      <c r="A464">
        <v>8887</v>
      </c>
      <c r="B464">
        <v>-922729984</v>
      </c>
      <c r="C464">
        <v>1837</v>
      </c>
      <c r="D464" t="s">
        <v>272</v>
      </c>
      <c r="E464" t="s">
        <v>273</v>
      </c>
      <c r="F464">
        <v>7057</v>
      </c>
      <c r="G464" t="s">
        <v>290</v>
      </c>
      <c r="H464" t="s">
        <v>291</v>
      </c>
      <c r="I464">
        <v>513</v>
      </c>
      <c r="J464" t="s">
        <v>545</v>
      </c>
      <c r="K464" t="s">
        <v>546</v>
      </c>
      <c r="L464">
        <v>4994</v>
      </c>
      <c r="M464" t="s">
        <v>296</v>
      </c>
      <c r="N464" t="s">
        <v>297</v>
      </c>
      <c r="O464">
        <v>4994</v>
      </c>
      <c r="P464" t="s">
        <v>296</v>
      </c>
      <c r="Q464" t="s">
        <v>297</v>
      </c>
      <c r="R464" t="s">
        <v>328</v>
      </c>
      <c r="S464" s="43">
        <v>90965198.482199997</v>
      </c>
      <c r="U464" s="43">
        <v>2</v>
      </c>
      <c r="IF464">
        <v>4994</v>
      </c>
      <c r="IG464" t="s">
        <v>296</v>
      </c>
      <c r="IH464" t="s">
        <v>292</v>
      </c>
      <c r="IK464">
        <v>-2</v>
      </c>
      <c r="IL464" t="s">
        <v>278</v>
      </c>
      <c r="IM464" t="s">
        <v>279</v>
      </c>
      <c r="IN464" t="s">
        <v>471</v>
      </c>
      <c r="IP464" t="s">
        <v>476</v>
      </c>
    </row>
    <row r="465" spans="1:250" x14ac:dyDescent="0.35">
      <c r="A465">
        <v>8888</v>
      </c>
      <c r="B465">
        <v>-922729984</v>
      </c>
      <c r="C465">
        <v>1837</v>
      </c>
      <c r="D465" t="s">
        <v>272</v>
      </c>
      <c r="E465" t="s">
        <v>273</v>
      </c>
      <c r="F465">
        <v>7057</v>
      </c>
      <c r="G465" t="s">
        <v>290</v>
      </c>
      <c r="H465" t="s">
        <v>291</v>
      </c>
      <c r="I465">
        <v>509</v>
      </c>
      <c r="J465" t="s">
        <v>547</v>
      </c>
      <c r="K465" t="s">
        <v>548</v>
      </c>
      <c r="L465">
        <v>4994</v>
      </c>
      <c r="M465" t="s">
        <v>296</v>
      </c>
      <c r="N465" t="s">
        <v>297</v>
      </c>
      <c r="O465">
        <v>4994</v>
      </c>
      <c r="P465" t="s">
        <v>296</v>
      </c>
      <c r="Q465" t="s">
        <v>297</v>
      </c>
      <c r="R465" t="s">
        <v>328</v>
      </c>
      <c r="S465" s="43">
        <v>90858942.141900003</v>
      </c>
      <c r="U465" s="43">
        <v>2</v>
      </c>
      <c r="IF465">
        <v>4994</v>
      </c>
      <c r="IG465" t="s">
        <v>296</v>
      </c>
      <c r="IH465" t="s">
        <v>292</v>
      </c>
      <c r="IK465">
        <v>-2</v>
      </c>
      <c r="IL465" t="s">
        <v>278</v>
      </c>
      <c r="IM465" t="s">
        <v>279</v>
      </c>
      <c r="IN465" t="s">
        <v>471</v>
      </c>
      <c r="IP465" t="s">
        <v>476</v>
      </c>
    </row>
    <row r="466" spans="1:250" x14ac:dyDescent="0.35">
      <c r="A466">
        <v>8889</v>
      </c>
      <c r="B466">
        <v>-922729984</v>
      </c>
      <c r="C466">
        <v>1837</v>
      </c>
      <c r="D466" t="s">
        <v>272</v>
      </c>
      <c r="E466" t="s">
        <v>273</v>
      </c>
      <c r="F466">
        <v>7057</v>
      </c>
      <c r="G466" t="s">
        <v>290</v>
      </c>
      <c r="H466" t="s">
        <v>291</v>
      </c>
      <c r="I466">
        <v>507</v>
      </c>
      <c r="J466" t="s">
        <v>549</v>
      </c>
      <c r="K466" t="s">
        <v>550</v>
      </c>
      <c r="L466">
        <v>4994</v>
      </c>
      <c r="M466" t="s">
        <v>296</v>
      </c>
      <c r="N466" t="s">
        <v>297</v>
      </c>
      <c r="O466">
        <v>4994</v>
      </c>
      <c r="P466" t="s">
        <v>296</v>
      </c>
      <c r="Q466" t="s">
        <v>297</v>
      </c>
      <c r="R466" t="s">
        <v>328</v>
      </c>
      <c r="S466" s="43">
        <v>90691967.801899999</v>
      </c>
      <c r="U466" s="43">
        <v>2</v>
      </c>
      <c r="IF466">
        <v>4994</v>
      </c>
      <c r="IG466" t="s">
        <v>296</v>
      </c>
      <c r="IH466" t="s">
        <v>292</v>
      </c>
      <c r="IK466">
        <v>-2</v>
      </c>
      <c r="IL466" t="s">
        <v>278</v>
      </c>
      <c r="IM466" t="s">
        <v>279</v>
      </c>
      <c r="IN466" t="s">
        <v>471</v>
      </c>
      <c r="IP466" t="s">
        <v>476</v>
      </c>
    </row>
    <row r="467" spans="1:250" x14ac:dyDescent="0.35">
      <c r="A467">
        <v>8890</v>
      </c>
      <c r="B467">
        <v>-922729984</v>
      </c>
      <c r="C467">
        <v>1837</v>
      </c>
      <c r="D467" t="s">
        <v>272</v>
      </c>
      <c r="E467" t="s">
        <v>273</v>
      </c>
      <c r="F467">
        <v>5062</v>
      </c>
      <c r="G467" t="s">
        <v>294</v>
      </c>
      <c r="H467" t="s">
        <v>295</v>
      </c>
      <c r="I467">
        <v>528</v>
      </c>
      <c r="J467" t="s">
        <v>531</v>
      </c>
      <c r="K467" t="s">
        <v>532</v>
      </c>
      <c r="L467">
        <v>4994</v>
      </c>
      <c r="M467" t="s">
        <v>296</v>
      </c>
      <c r="N467" t="s">
        <v>297</v>
      </c>
      <c r="O467">
        <v>4994</v>
      </c>
      <c r="P467" t="s">
        <v>296</v>
      </c>
      <c r="Q467" t="s">
        <v>297</v>
      </c>
      <c r="R467" t="s">
        <v>328</v>
      </c>
      <c r="S467" s="43">
        <v>70365386.312299997</v>
      </c>
      <c r="U467" s="43">
        <v>2</v>
      </c>
      <c r="IF467">
        <v>4994</v>
      </c>
      <c r="IG467" t="s">
        <v>296</v>
      </c>
      <c r="IH467" t="s">
        <v>298</v>
      </c>
      <c r="IK467">
        <v>-2</v>
      </c>
      <c r="IL467" t="s">
        <v>278</v>
      </c>
      <c r="IM467" t="s">
        <v>279</v>
      </c>
      <c r="IN467" t="s">
        <v>474</v>
      </c>
      <c r="IP467" t="s">
        <v>475</v>
      </c>
    </row>
    <row r="468" spans="1:250" x14ac:dyDescent="0.35">
      <c r="A468">
        <v>8891</v>
      </c>
      <c r="B468">
        <v>-922729984</v>
      </c>
      <c r="C468">
        <v>1837</v>
      </c>
      <c r="D468" t="s">
        <v>272</v>
      </c>
      <c r="E468" t="s">
        <v>273</v>
      </c>
      <c r="F468">
        <v>5062</v>
      </c>
      <c r="G468" t="s">
        <v>294</v>
      </c>
      <c r="H468" t="s">
        <v>295</v>
      </c>
      <c r="I468">
        <v>527</v>
      </c>
      <c r="J468" t="s">
        <v>535</v>
      </c>
      <c r="K468" t="s">
        <v>536</v>
      </c>
      <c r="L468">
        <v>4994</v>
      </c>
      <c r="M468" t="s">
        <v>296</v>
      </c>
      <c r="N468" t="s">
        <v>297</v>
      </c>
      <c r="O468">
        <v>4994</v>
      </c>
      <c r="P468" t="s">
        <v>296</v>
      </c>
      <c r="Q468" t="s">
        <v>297</v>
      </c>
      <c r="R468" t="s">
        <v>328</v>
      </c>
      <c r="S468" s="43">
        <v>70285709.642299995</v>
      </c>
      <c r="U468" s="43">
        <v>2</v>
      </c>
      <c r="IF468">
        <v>4994</v>
      </c>
      <c r="IG468" t="s">
        <v>296</v>
      </c>
      <c r="IH468" t="s">
        <v>298</v>
      </c>
      <c r="IK468">
        <v>-2</v>
      </c>
      <c r="IL468" t="s">
        <v>278</v>
      </c>
      <c r="IM468" t="s">
        <v>279</v>
      </c>
      <c r="IN468" t="s">
        <v>474</v>
      </c>
      <c r="IP468" t="s">
        <v>475</v>
      </c>
    </row>
    <row r="469" spans="1:250" x14ac:dyDescent="0.35">
      <c r="A469">
        <v>8892</v>
      </c>
      <c r="B469">
        <v>-922729984</v>
      </c>
      <c r="C469">
        <v>1837</v>
      </c>
      <c r="D469" t="s">
        <v>272</v>
      </c>
      <c r="E469" t="s">
        <v>273</v>
      </c>
      <c r="F469">
        <v>5062</v>
      </c>
      <c r="G469" t="s">
        <v>294</v>
      </c>
      <c r="H469" t="s">
        <v>295</v>
      </c>
      <c r="I469">
        <v>523</v>
      </c>
      <c r="J469" t="s">
        <v>537</v>
      </c>
      <c r="K469" t="s">
        <v>538</v>
      </c>
      <c r="L469">
        <v>4994</v>
      </c>
      <c r="M469" t="s">
        <v>296</v>
      </c>
      <c r="N469" t="s">
        <v>297</v>
      </c>
      <c r="O469">
        <v>4994</v>
      </c>
      <c r="P469" t="s">
        <v>296</v>
      </c>
      <c r="Q469" t="s">
        <v>297</v>
      </c>
      <c r="R469" t="s">
        <v>328</v>
      </c>
      <c r="S469" s="43">
        <v>70127346.492300004</v>
      </c>
      <c r="U469" s="43">
        <v>2</v>
      </c>
      <c r="IF469">
        <v>4994</v>
      </c>
      <c r="IG469" t="s">
        <v>296</v>
      </c>
      <c r="IH469" t="s">
        <v>298</v>
      </c>
      <c r="IK469">
        <v>-2</v>
      </c>
      <c r="IL469" t="s">
        <v>278</v>
      </c>
      <c r="IM469" t="s">
        <v>279</v>
      </c>
      <c r="IN469" t="s">
        <v>474</v>
      </c>
      <c r="IP469" t="s">
        <v>475</v>
      </c>
    </row>
    <row r="470" spans="1:250" x14ac:dyDescent="0.35">
      <c r="A470">
        <v>8893</v>
      </c>
      <c r="B470">
        <v>-922729984</v>
      </c>
      <c r="C470">
        <v>1837</v>
      </c>
      <c r="D470" t="s">
        <v>272</v>
      </c>
      <c r="E470" t="s">
        <v>273</v>
      </c>
      <c r="F470">
        <v>7057</v>
      </c>
      <c r="G470" t="s">
        <v>290</v>
      </c>
      <c r="H470" t="s">
        <v>291</v>
      </c>
      <c r="I470">
        <v>528</v>
      </c>
      <c r="J470" t="s">
        <v>531</v>
      </c>
      <c r="K470" t="s">
        <v>532</v>
      </c>
      <c r="L470">
        <v>4994</v>
      </c>
      <c r="M470" t="s">
        <v>296</v>
      </c>
      <c r="N470" t="s">
        <v>297</v>
      </c>
      <c r="O470">
        <v>4994</v>
      </c>
      <c r="P470" t="s">
        <v>296</v>
      </c>
      <c r="Q470" t="s">
        <v>297</v>
      </c>
      <c r="R470" t="s">
        <v>328</v>
      </c>
      <c r="S470" s="43">
        <v>91920112.465599999</v>
      </c>
      <c r="U470" s="43">
        <v>2</v>
      </c>
      <c r="IF470">
        <v>4994</v>
      </c>
      <c r="IG470" t="s">
        <v>296</v>
      </c>
      <c r="IH470" t="s">
        <v>292</v>
      </c>
      <c r="IK470">
        <v>-2</v>
      </c>
      <c r="IL470" t="s">
        <v>278</v>
      </c>
      <c r="IM470" t="s">
        <v>279</v>
      </c>
      <c r="IN470" t="s">
        <v>471</v>
      </c>
      <c r="IP470" t="s">
        <v>476</v>
      </c>
    </row>
    <row r="471" spans="1:250" x14ac:dyDescent="0.35">
      <c r="A471">
        <v>8894</v>
      </c>
      <c r="B471">
        <v>-922729984</v>
      </c>
      <c r="C471">
        <v>1837</v>
      </c>
      <c r="D471" t="s">
        <v>272</v>
      </c>
      <c r="E471" t="s">
        <v>273</v>
      </c>
      <c r="F471">
        <v>7057</v>
      </c>
      <c r="G471" t="s">
        <v>290</v>
      </c>
      <c r="H471" t="s">
        <v>291</v>
      </c>
      <c r="I471">
        <v>527</v>
      </c>
      <c r="J471" t="s">
        <v>535</v>
      </c>
      <c r="K471" t="s">
        <v>536</v>
      </c>
      <c r="L471">
        <v>4994</v>
      </c>
      <c r="M471" t="s">
        <v>296</v>
      </c>
      <c r="N471" t="s">
        <v>297</v>
      </c>
      <c r="O471">
        <v>4994</v>
      </c>
      <c r="P471" t="s">
        <v>296</v>
      </c>
      <c r="Q471" t="s">
        <v>297</v>
      </c>
      <c r="R471" t="s">
        <v>328</v>
      </c>
      <c r="S471" s="43">
        <v>91814207.015599996</v>
      </c>
      <c r="U471" s="43">
        <v>2</v>
      </c>
      <c r="IF471">
        <v>4994</v>
      </c>
      <c r="IG471" t="s">
        <v>296</v>
      </c>
      <c r="IH471" t="s">
        <v>292</v>
      </c>
      <c r="IK471">
        <v>-2</v>
      </c>
      <c r="IL471" t="s">
        <v>278</v>
      </c>
      <c r="IM471" t="s">
        <v>279</v>
      </c>
      <c r="IN471" t="s">
        <v>471</v>
      </c>
      <c r="IP471" t="s">
        <v>476</v>
      </c>
    </row>
    <row r="472" spans="1:250" x14ac:dyDescent="0.35">
      <c r="A472">
        <v>8895</v>
      </c>
      <c r="B472">
        <v>-922729984</v>
      </c>
      <c r="C472">
        <v>1837</v>
      </c>
      <c r="D472" t="s">
        <v>272</v>
      </c>
      <c r="E472" t="s">
        <v>273</v>
      </c>
      <c r="F472">
        <v>7057</v>
      </c>
      <c r="G472" t="s">
        <v>290</v>
      </c>
      <c r="H472" t="s">
        <v>291</v>
      </c>
      <c r="I472">
        <v>523</v>
      </c>
      <c r="J472" t="s">
        <v>537</v>
      </c>
      <c r="K472" t="s">
        <v>538</v>
      </c>
      <c r="L472">
        <v>4994</v>
      </c>
      <c r="M472" t="s">
        <v>296</v>
      </c>
      <c r="N472" t="s">
        <v>297</v>
      </c>
      <c r="O472">
        <v>4994</v>
      </c>
      <c r="P472" t="s">
        <v>296</v>
      </c>
      <c r="Q472" t="s">
        <v>297</v>
      </c>
      <c r="R472" t="s">
        <v>328</v>
      </c>
      <c r="S472" s="43">
        <v>91601954.902799994</v>
      </c>
      <c r="U472" s="43">
        <v>2</v>
      </c>
      <c r="IF472">
        <v>4994</v>
      </c>
      <c r="IG472" t="s">
        <v>296</v>
      </c>
      <c r="IH472" t="s">
        <v>292</v>
      </c>
      <c r="IK472">
        <v>-2</v>
      </c>
      <c r="IL472" t="s">
        <v>278</v>
      </c>
      <c r="IM472" t="s">
        <v>279</v>
      </c>
      <c r="IN472" t="s">
        <v>471</v>
      </c>
      <c r="IP472" t="s">
        <v>476</v>
      </c>
    </row>
    <row r="473" spans="1:250" x14ac:dyDescent="0.35">
      <c r="A473">
        <v>8896</v>
      </c>
      <c r="B473">
        <v>-922729984</v>
      </c>
      <c r="C473">
        <v>1837</v>
      </c>
      <c r="D473" t="s">
        <v>272</v>
      </c>
      <c r="E473" t="s">
        <v>273</v>
      </c>
      <c r="F473">
        <v>7057</v>
      </c>
      <c r="G473" t="s">
        <v>290</v>
      </c>
      <c r="H473" t="s">
        <v>291</v>
      </c>
      <c r="I473">
        <v>521</v>
      </c>
      <c r="J473" t="s">
        <v>539</v>
      </c>
      <c r="K473" t="s">
        <v>540</v>
      </c>
      <c r="L473">
        <v>4994</v>
      </c>
      <c r="M473" t="s">
        <v>296</v>
      </c>
      <c r="N473" t="s">
        <v>297</v>
      </c>
      <c r="O473">
        <v>4994</v>
      </c>
      <c r="P473" t="s">
        <v>296</v>
      </c>
      <c r="Q473" t="s">
        <v>297</v>
      </c>
      <c r="R473" t="s">
        <v>328</v>
      </c>
      <c r="S473" s="43">
        <v>91495828.832800001</v>
      </c>
      <c r="U473" s="43">
        <v>2</v>
      </c>
      <c r="IF473">
        <v>4994</v>
      </c>
      <c r="IG473" t="s">
        <v>296</v>
      </c>
      <c r="IH473" t="s">
        <v>292</v>
      </c>
      <c r="IK473">
        <v>-2</v>
      </c>
      <c r="IL473" t="s">
        <v>278</v>
      </c>
      <c r="IM473" t="s">
        <v>279</v>
      </c>
      <c r="IN473" t="s">
        <v>471</v>
      </c>
      <c r="IP473" t="s">
        <v>476</v>
      </c>
    </row>
    <row r="474" spans="1:250" x14ac:dyDescent="0.35">
      <c r="A474">
        <v>8897</v>
      </c>
      <c r="B474">
        <v>-922729984</v>
      </c>
      <c r="C474">
        <v>1837</v>
      </c>
      <c r="D474" t="s">
        <v>272</v>
      </c>
      <c r="E474" t="s">
        <v>273</v>
      </c>
      <c r="F474">
        <v>7057</v>
      </c>
      <c r="G474" t="s">
        <v>290</v>
      </c>
      <c r="H474" t="s">
        <v>291</v>
      </c>
      <c r="I474">
        <v>519</v>
      </c>
      <c r="J474" t="s">
        <v>541</v>
      </c>
      <c r="K474" t="s">
        <v>542</v>
      </c>
      <c r="L474">
        <v>4994</v>
      </c>
      <c r="M474" t="s">
        <v>296</v>
      </c>
      <c r="N474" t="s">
        <v>297</v>
      </c>
      <c r="O474">
        <v>4994</v>
      </c>
      <c r="P474" t="s">
        <v>296</v>
      </c>
      <c r="Q474" t="s">
        <v>297</v>
      </c>
      <c r="R474" t="s">
        <v>328</v>
      </c>
      <c r="S474" s="43">
        <v>91389702.782800004</v>
      </c>
      <c r="U474" s="43">
        <v>2</v>
      </c>
      <c r="IF474">
        <v>4994</v>
      </c>
      <c r="IG474" t="s">
        <v>296</v>
      </c>
      <c r="IH474" t="s">
        <v>292</v>
      </c>
      <c r="IK474">
        <v>-2</v>
      </c>
      <c r="IL474" t="s">
        <v>278</v>
      </c>
      <c r="IM474" t="s">
        <v>279</v>
      </c>
      <c r="IN474" t="s">
        <v>471</v>
      </c>
      <c r="IP474" t="s">
        <v>476</v>
      </c>
    </row>
    <row r="475" spans="1:250" x14ac:dyDescent="0.35">
      <c r="A475">
        <v>8898</v>
      </c>
      <c r="B475">
        <v>-922729984</v>
      </c>
      <c r="C475">
        <v>1837</v>
      </c>
      <c r="D475" t="s">
        <v>272</v>
      </c>
      <c r="E475" t="s">
        <v>273</v>
      </c>
      <c r="F475">
        <v>7057</v>
      </c>
      <c r="G475" t="s">
        <v>290</v>
      </c>
      <c r="H475" t="s">
        <v>291</v>
      </c>
      <c r="I475">
        <v>515</v>
      </c>
      <c r="J475" t="s">
        <v>543</v>
      </c>
      <c r="K475" t="s">
        <v>544</v>
      </c>
      <c r="L475">
        <v>4994</v>
      </c>
      <c r="M475" t="s">
        <v>296</v>
      </c>
      <c r="N475" t="s">
        <v>297</v>
      </c>
      <c r="O475">
        <v>4994</v>
      </c>
      <c r="P475" t="s">
        <v>296</v>
      </c>
      <c r="Q475" t="s">
        <v>297</v>
      </c>
      <c r="R475" t="s">
        <v>328</v>
      </c>
      <c r="S475" s="43">
        <v>91162289.742200002</v>
      </c>
      <c r="U475" s="43">
        <v>2</v>
      </c>
      <c r="IF475">
        <v>4994</v>
      </c>
      <c r="IG475" t="s">
        <v>296</v>
      </c>
      <c r="IH475" t="s">
        <v>292</v>
      </c>
      <c r="IK475">
        <v>-2</v>
      </c>
      <c r="IL475" t="s">
        <v>278</v>
      </c>
      <c r="IM475" t="s">
        <v>279</v>
      </c>
      <c r="IN475" t="s">
        <v>471</v>
      </c>
      <c r="IP475" t="s">
        <v>476</v>
      </c>
    </row>
    <row r="476" spans="1:250" x14ac:dyDescent="0.35">
      <c r="A476">
        <v>8899</v>
      </c>
      <c r="B476">
        <v>-922729984</v>
      </c>
      <c r="C476">
        <v>1837</v>
      </c>
      <c r="D476" t="s">
        <v>272</v>
      </c>
      <c r="E476" t="s">
        <v>273</v>
      </c>
      <c r="F476">
        <v>5062</v>
      </c>
      <c r="G476" t="s">
        <v>294</v>
      </c>
      <c r="H476" t="s">
        <v>295</v>
      </c>
      <c r="I476">
        <v>521</v>
      </c>
      <c r="J476" t="s">
        <v>539</v>
      </c>
      <c r="K476" t="s">
        <v>540</v>
      </c>
      <c r="L476">
        <v>7999</v>
      </c>
      <c r="M476" t="s">
        <v>299</v>
      </c>
      <c r="N476" t="s">
        <v>300</v>
      </c>
      <c r="O476">
        <v>7999</v>
      </c>
      <c r="P476" t="s">
        <v>299</v>
      </c>
      <c r="Q476" t="s">
        <v>300</v>
      </c>
      <c r="R476" t="s">
        <v>328</v>
      </c>
      <c r="S476" s="43">
        <v>44264587.547700003</v>
      </c>
      <c r="U476" s="43">
        <v>2</v>
      </c>
      <c r="IF476">
        <v>7999</v>
      </c>
      <c r="IG476" t="s">
        <v>299</v>
      </c>
      <c r="IH476" t="s">
        <v>298</v>
      </c>
      <c r="IK476">
        <v>-2</v>
      </c>
      <c r="IL476" t="s">
        <v>278</v>
      </c>
      <c r="IM476" t="s">
        <v>279</v>
      </c>
      <c r="IN476" t="s">
        <v>474</v>
      </c>
      <c r="IP476" t="s">
        <v>477</v>
      </c>
    </row>
    <row r="477" spans="1:250" x14ac:dyDescent="0.35">
      <c r="A477">
        <v>8900</v>
      </c>
      <c r="B477">
        <v>-922729984</v>
      </c>
      <c r="C477">
        <v>1837</v>
      </c>
      <c r="D477" t="s">
        <v>272</v>
      </c>
      <c r="E477" t="s">
        <v>273</v>
      </c>
      <c r="F477">
        <v>5062</v>
      </c>
      <c r="G477" t="s">
        <v>294</v>
      </c>
      <c r="H477" t="s">
        <v>295</v>
      </c>
      <c r="I477">
        <v>519</v>
      </c>
      <c r="J477" t="s">
        <v>541</v>
      </c>
      <c r="K477" t="s">
        <v>542</v>
      </c>
      <c r="L477">
        <v>7999</v>
      </c>
      <c r="M477" t="s">
        <v>299</v>
      </c>
      <c r="N477" t="s">
        <v>300</v>
      </c>
      <c r="O477">
        <v>7999</v>
      </c>
      <c r="P477" t="s">
        <v>299</v>
      </c>
      <c r="Q477" t="s">
        <v>300</v>
      </c>
      <c r="R477" t="s">
        <v>328</v>
      </c>
      <c r="S477" s="43">
        <v>44214551.427699998</v>
      </c>
      <c r="U477" s="43">
        <v>2</v>
      </c>
      <c r="IF477">
        <v>7999</v>
      </c>
      <c r="IG477" t="s">
        <v>299</v>
      </c>
      <c r="IH477" t="s">
        <v>298</v>
      </c>
      <c r="IK477">
        <v>-2</v>
      </c>
      <c r="IL477" t="s">
        <v>278</v>
      </c>
      <c r="IM477" t="s">
        <v>279</v>
      </c>
      <c r="IN477" t="s">
        <v>474</v>
      </c>
      <c r="IP477" t="s">
        <v>477</v>
      </c>
    </row>
    <row r="478" spans="1:250" x14ac:dyDescent="0.35">
      <c r="A478">
        <v>8901</v>
      </c>
      <c r="B478">
        <v>-922729984</v>
      </c>
      <c r="C478">
        <v>1837</v>
      </c>
      <c r="D478" t="s">
        <v>272</v>
      </c>
      <c r="E478" t="s">
        <v>273</v>
      </c>
      <c r="F478">
        <v>5062</v>
      </c>
      <c r="G478" t="s">
        <v>294</v>
      </c>
      <c r="H478" t="s">
        <v>295</v>
      </c>
      <c r="I478">
        <v>515</v>
      </c>
      <c r="J478" t="s">
        <v>543</v>
      </c>
      <c r="K478" t="s">
        <v>544</v>
      </c>
      <c r="L478">
        <v>7999</v>
      </c>
      <c r="M478" t="s">
        <v>299</v>
      </c>
      <c r="N478" t="s">
        <v>300</v>
      </c>
      <c r="O478">
        <v>7999</v>
      </c>
      <c r="P478" t="s">
        <v>299</v>
      </c>
      <c r="Q478" t="s">
        <v>300</v>
      </c>
      <c r="R478" t="s">
        <v>328</v>
      </c>
      <c r="S478" s="43">
        <v>44107701.537699997</v>
      </c>
      <c r="U478" s="43">
        <v>2</v>
      </c>
      <c r="IF478">
        <v>7999</v>
      </c>
      <c r="IG478" t="s">
        <v>299</v>
      </c>
      <c r="IH478" t="s">
        <v>298</v>
      </c>
      <c r="IK478">
        <v>-2</v>
      </c>
      <c r="IL478" t="s">
        <v>278</v>
      </c>
      <c r="IM478" t="s">
        <v>279</v>
      </c>
      <c r="IN478" t="s">
        <v>474</v>
      </c>
      <c r="IP478" t="s">
        <v>477</v>
      </c>
    </row>
    <row r="479" spans="1:250" x14ac:dyDescent="0.35">
      <c r="A479">
        <v>8902</v>
      </c>
      <c r="B479">
        <v>-922729984</v>
      </c>
      <c r="C479">
        <v>1837</v>
      </c>
      <c r="D479" t="s">
        <v>272</v>
      </c>
      <c r="E479" t="s">
        <v>273</v>
      </c>
      <c r="F479">
        <v>5062</v>
      </c>
      <c r="G479" t="s">
        <v>294</v>
      </c>
      <c r="H479" t="s">
        <v>295</v>
      </c>
      <c r="I479">
        <v>513</v>
      </c>
      <c r="J479" t="s">
        <v>545</v>
      </c>
      <c r="K479" t="s">
        <v>546</v>
      </c>
      <c r="L479">
        <v>7999</v>
      </c>
      <c r="M479" t="s">
        <v>299</v>
      </c>
      <c r="N479" t="s">
        <v>300</v>
      </c>
      <c r="O479">
        <v>7999</v>
      </c>
      <c r="P479" t="s">
        <v>299</v>
      </c>
      <c r="Q479" t="s">
        <v>300</v>
      </c>
      <c r="R479" t="s">
        <v>328</v>
      </c>
      <c r="S479" s="43">
        <v>44014967.937700003</v>
      </c>
      <c r="U479" s="43">
        <v>2</v>
      </c>
      <c r="IF479">
        <v>7999</v>
      </c>
      <c r="IG479" t="s">
        <v>299</v>
      </c>
      <c r="IH479" t="s">
        <v>298</v>
      </c>
      <c r="IK479">
        <v>-2</v>
      </c>
      <c r="IL479" t="s">
        <v>278</v>
      </c>
      <c r="IM479" t="s">
        <v>279</v>
      </c>
      <c r="IN479" t="s">
        <v>474</v>
      </c>
      <c r="IP479" t="s">
        <v>477</v>
      </c>
    </row>
    <row r="480" spans="1:250" x14ac:dyDescent="0.35">
      <c r="A480">
        <v>8903</v>
      </c>
      <c r="B480">
        <v>-922729984</v>
      </c>
      <c r="C480">
        <v>1837</v>
      </c>
      <c r="D480" t="s">
        <v>272</v>
      </c>
      <c r="E480" t="s">
        <v>273</v>
      </c>
      <c r="F480">
        <v>5062</v>
      </c>
      <c r="G480" t="s">
        <v>294</v>
      </c>
      <c r="H480" t="s">
        <v>295</v>
      </c>
      <c r="I480">
        <v>509</v>
      </c>
      <c r="J480" t="s">
        <v>547</v>
      </c>
      <c r="K480" t="s">
        <v>548</v>
      </c>
      <c r="L480">
        <v>7999</v>
      </c>
      <c r="M480" t="s">
        <v>299</v>
      </c>
      <c r="N480" t="s">
        <v>300</v>
      </c>
      <c r="O480">
        <v>7999</v>
      </c>
      <c r="P480" t="s">
        <v>299</v>
      </c>
      <c r="Q480" t="s">
        <v>300</v>
      </c>
      <c r="R480" t="s">
        <v>328</v>
      </c>
      <c r="S480" s="43">
        <v>43965099.447700001</v>
      </c>
      <c r="U480" s="43">
        <v>2</v>
      </c>
      <c r="IF480">
        <v>7999</v>
      </c>
      <c r="IG480" t="s">
        <v>299</v>
      </c>
      <c r="IH480" t="s">
        <v>298</v>
      </c>
      <c r="IK480">
        <v>-2</v>
      </c>
      <c r="IL480" t="s">
        <v>278</v>
      </c>
      <c r="IM480" t="s">
        <v>279</v>
      </c>
      <c r="IN480" t="s">
        <v>474</v>
      </c>
      <c r="IP480" t="s">
        <v>477</v>
      </c>
    </row>
    <row r="481" spans="1:250" x14ac:dyDescent="0.35">
      <c r="A481">
        <v>8904</v>
      </c>
      <c r="B481">
        <v>-922729984</v>
      </c>
      <c r="C481">
        <v>1837</v>
      </c>
      <c r="D481" t="s">
        <v>272</v>
      </c>
      <c r="E481" t="s">
        <v>273</v>
      </c>
      <c r="F481">
        <v>5062</v>
      </c>
      <c r="G481" t="s">
        <v>294</v>
      </c>
      <c r="H481" t="s">
        <v>295</v>
      </c>
      <c r="I481">
        <v>507</v>
      </c>
      <c r="J481" t="s">
        <v>549</v>
      </c>
      <c r="K481" t="s">
        <v>550</v>
      </c>
      <c r="L481">
        <v>7999</v>
      </c>
      <c r="M481" t="s">
        <v>299</v>
      </c>
      <c r="N481" t="s">
        <v>300</v>
      </c>
      <c r="O481">
        <v>7999</v>
      </c>
      <c r="P481" t="s">
        <v>299</v>
      </c>
      <c r="Q481" t="s">
        <v>300</v>
      </c>
      <c r="R481" t="s">
        <v>328</v>
      </c>
      <c r="S481" s="43">
        <v>43886734.697700001</v>
      </c>
      <c r="U481" s="43">
        <v>2</v>
      </c>
      <c r="IF481">
        <v>7999</v>
      </c>
      <c r="IG481" t="s">
        <v>299</v>
      </c>
      <c r="IH481" t="s">
        <v>298</v>
      </c>
      <c r="IK481">
        <v>-2</v>
      </c>
      <c r="IL481" t="s">
        <v>278</v>
      </c>
      <c r="IM481" t="s">
        <v>279</v>
      </c>
      <c r="IN481" t="s">
        <v>474</v>
      </c>
      <c r="IP481" t="s">
        <v>477</v>
      </c>
    </row>
    <row r="482" spans="1:250" x14ac:dyDescent="0.35">
      <c r="A482">
        <v>8905</v>
      </c>
      <c r="B482">
        <v>-922729984</v>
      </c>
      <c r="C482">
        <v>1837</v>
      </c>
      <c r="D482" t="s">
        <v>272</v>
      </c>
      <c r="E482" t="s">
        <v>273</v>
      </c>
      <c r="F482">
        <v>7057</v>
      </c>
      <c r="G482" t="s">
        <v>290</v>
      </c>
      <c r="H482" t="s">
        <v>291</v>
      </c>
      <c r="I482">
        <v>513</v>
      </c>
      <c r="J482" t="s">
        <v>545</v>
      </c>
      <c r="K482" t="s">
        <v>546</v>
      </c>
      <c r="L482">
        <v>7999</v>
      </c>
      <c r="M482" t="s">
        <v>299</v>
      </c>
      <c r="N482" t="s">
        <v>300</v>
      </c>
      <c r="O482">
        <v>7999</v>
      </c>
      <c r="P482" t="s">
        <v>299</v>
      </c>
      <c r="Q482" t="s">
        <v>300</v>
      </c>
      <c r="R482" t="s">
        <v>328</v>
      </c>
      <c r="S482" s="43">
        <v>43733346.268700004</v>
      </c>
      <c r="U482" s="43">
        <v>2</v>
      </c>
      <c r="IF482">
        <v>7999</v>
      </c>
      <c r="IG482" t="s">
        <v>299</v>
      </c>
      <c r="IH482" t="s">
        <v>292</v>
      </c>
      <c r="IK482">
        <v>-2</v>
      </c>
      <c r="IL482" t="s">
        <v>278</v>
      </c>
      <c r="IM482" t="s">
        <v>279</v>
      </c>
      <c r="IN482" t="s">
        <v>471</v>
      </c>
      <c r="IP482" t="s">
        <v>478</v>
      </c>
    </row>
    <row r="483" spans="1:250" x14ac:dyDescent="0.35">
      <c r="A483">
        <v>8906</v>
      </c>
      <c r="B483">
        <v>-922729984</v>
      </c>
      <c r="C483">
        <v>1837</v>
      </c>
      <c r="D483" t="s">
        <v>272</v>
      </c>
      <c r="E483" t="s">
        <v>273</v>
      </c>
      <c r="F483">
        <v>7057</v>
      </c>
      <c r="G483" t="s">
        <v>290</v>
      </c>
      <c r="H483" t="s">
        <v>291</v>
      </c>
      <c r="I483">
        <v>509</v>
      </c>
      <c r="J483" t="s">
        <v>547</v>
      </c>
      <c r="K483" t="s">
        <v>548</v>
      </c>
      <c r="L483">
        <v>7999</v>
      </c>
      <c r="M483" t="s">
        <v>299</v>
      </c>
      <c r="N483" t="s">
        <v>300</v>
      </c>
      <c r="O483">
        <v>7999</v>
      </c>
      <c r="P483" t="s">
        <v>299</v>
      </c>
      <c r="Q483" t="s">
        <v>300</v>
      </c>
      <c r="R483" t="s">
        <v>328</v>
      </c>
      <c r="S483" s="43">
        <v>43682261.397100002</v>
      </c>
      <c r="U483" s="43">
        <v>2</v>
      </c>
      <c r="IF483">
        <v>7999</v>
      </c>
      <c r="IG483" t="s">
        <v>299</v>
      </c>
      <c r="IH483" t="s">
        <v>292</v>
      </c>
      <c r="IK483">
        <v>-2</v>
      </c>
      <c r="IL483" t="s">
        <v>278</v>
      </c>
      <c r="IM483" t="s">
        <v>279</v>
      </c>
      <c r="IN483" t="s">
        <v>471</v>
      </c>
      <c r="IP483" t="s">
        <v>478</v>
      </c>
    </row>
    <row r="484" spans="1:250" x14ac:dyDescent="0.35">
      <c r="A484">
        <v>8907</v>
      </c>
      <c r="B484">
        <v>-922729984</v>
      </c>
      <c r="C484">
        <v>1837</v>
      </c>
      <c r="D484" t="s">
        <v>272</v>
      </c>
      <c r="E484" t="s">
        <v>273</v>
      </c>
      <c r="F484">
        <v>7057</v>
      </c>
      <c r="G484" t="s">
        <v>290</v>
      </c>
      <c r="H484" t="s">
        <v>291</v>
      </c>
      <c r="I484">
        <v>507</v>
      </c>
      <c r="J484" t="s">
        <v>549</v>
      </c>
      <c r="K484" t="s">
        <v>550</v>
      </c>
      <c r="L484">
        <v>7999</v>
      </c>
      <c r="M484" t="s">
        <v>299</v>
      </c>
      <c r="N484" t="s">
        <v>300</v>
      </c>
      <c r="O484">
        <v>7999</v>
      </c>
      <c r="P484" t="s">
        <v>299</v>
      </c>
      <c r="Q484" t="s">
        <v>300</v>
      </c>
      <c r="R484" t="s">
        <v>328</v>
      </c>
      <c r="S484" s="43">
        <v>43601985.137100004</v>
      </c>
      <c r="U484" s="43">
        <v>2</v>
      </c>
      <c r="IF484">
        <v>7999</v>
      </c>
      <c r="IG484" t="s">
        <v>299</v>
      </c>
      <c r="IH484" t="s">
        <v>292</v>
      </c>
      <c r="IK484">
        <v>-2</v>
      </c>
      <c r="IL484" t="s">
        <v>278</v>
      </c>
      <c r="IM484" t="s">
        <v>279</v>
      </c>
      <c r="IN484" t="s">
        <v>471</v>
      </c>
      <c r="IP484" t="s">
        <v>478</v>
      </c>
    </row>
    <row r="485" spans="1:250" x14ac:dyDescent="0.35">
      <c r="A485">
        <v>8908</v>
      </c>
      <c r="B485">
        <v>-922729984</v>
      </c>
      <c r="C485">
        <v>1837</v>
      </c>
      <c r="D485" t="s">
        <v>272</v>
      </c>
      <c r="E485" t="s">
        <v>273</v>
      </c>
      <c r="F485">
        <v>5062</v>
      </c>
      <c r="G485" t="s">
        <v>294</v>
      </c>
      <c r="H485" t="s">
        <v>295</v>
      </c>
      <c r="I485">
        <v>528</v>
      </c>
      <c r="J485" t="s">
        <v>531</v>
      </c>
      <c r="K485" t="s">
        <v>532</v>
      </c>
      <c r="L485">
        <v>7999</v>
      </c>
      <c r="M485" t="s">
        <v>299</v>
      </c>
      <c r="N485" t="s">
        <v>300</v>
      </c>
      <c r="O485">
        <v>7999</v>
      </c>
      <c r="P485" t="s">
        <v>299</v>
      </c>
      <c r="Q485" t="s">
        <v>300</v>
      </c>
      <c r="R485" t="s">
        <v>328</v>
      </c>
      <c r="S485" s="43">
        <v>44465044.977700002</v>
      </c>
      <c r="U485" s="43">
        <v>2</v>
      </c>
      <c r="IF485">
        <v>7999</v>
      </c>
      <c r="IG485" t="s">
        <v>299</v>
      </c>
      <c r="IH485" t="s">
        <v>298</v>
      </c>
      <c r="IK485">
        <v>-2</v>
      </c>
      <c r="IL485" t="s">
        <v>278</v>
      </c>
      <c r="IM485" t="s">
        <v>279</v>
      </c>
      <c r="IN485" t="s">
        <v>474</v>
      </c>
      <c r="IP485" t="s">
        <v>477</v>
      </c>
    </row>
    <row r="486" spans="1:250" x14ac:dyDescent="0.35">
      <c r="A486">
        <v>8909</v>
      </c>
      <c r="B486">
        <v>-922729984</v>
      </c>
      <c r="C486">
        <v>1837</v>
      </c>
      <c r="D486" t="s">
        <v>272</v>
      </c>
      <c r="E486" t="s">
        <v>273</v>
      </c>
      <c r="F486">
        <v>5062</v>
      </c>
      <c r="G486" t="s">
        <v>294</v>
      </c>
      <c r="H486" t="s">
        <v>295</v>
      </c>
      <c r="I486">
        <v>527</v>
      </c>
      <c r="J486" t="s">
        <v>535</v>
      </c>
      <c r="K486" t="s">
        <v>536</v>
      </c>
      <c r="L486">
        <v>7999</v>
      </c>
      <c r="M486" t="s">
        <v>299</v>
      </c>
      <c r="N486" t="s">
        <v>300</v>
      </c>
      <c r="O486">
        <v>7999</v>
      </c>
      <c r="P486" t="s">
        <v>299</v>
      </c>
      <c r="Q486" t="s">
        <v>300</v>
      </c>
      <c r="R486" t="s">
        <v>328</v>
      </c>
      <c r="S486" s="43">
        <v>44414695.977700002</v>
      </c>
      <c r="U486" s="43">
        <v>2</v>
      </c>
      <c r="IF486">
        <v>7999</v>
      </c>
      <c r="IG486" t="s">
        <v>299</v>
      </c>
      <c r="IH486" t="s">
        <v>298</v>
      </c>
      <c r="IK486">
        <v>-2</v>
      </c>
      <c r="IL486" t="s">
        <v>278</v>
      </c>
      <c r="IM486" t="s">
        <v>279</v>
      </c>
      <c r="IN486" t="s">
        <v>474</v>
      </c>
      <c r="IP486" t="s">
        <v>477</v>
      </c>
    </row>
    <row r="487" spans="1:250" x14ac:dyDescent="0.35">
      <c r="A487">
        <v>8910</v>
      </c>
      <c r="B487">
        <v>-922729984</v>
      </c>
      <c r="C487">
        <v>1837</v>
      </c>
      <c r="D487" t="s">
        <v>272</v>
      </c>
      <c r="E487" t="s">
        <v>273</v>
      </c>
      <c r="F487">
        <v>5062</v>
      </c>
      <c r="G487" t="s">
        <v>294</v>
      </c>
      <c r="H487" t="s">
        <v>295</v>
      </c>
      <c r="I487">
        <v>523</v>
      </c>
      <c r="J487" t="s">
        <v>537</v>
      </c>
      <c r="K487" t="s">
        <v>538</v>
      </c>
      <c r="L487">
        <v>7999</v>
      </c>
      <c r="M487" t="s">
        <v>299</v>
      </c>
      <c r="N487" t="s">
        <v>300</v>
      </c>
      <c r="O487">
        <v>7999</v>
      </c>
      <c r="P487" t="s">
        <v>299</v>
      </c>
      <c r="Q487" t="s">
        <v>300</v>
      </c>
      <c r="R487" t="s">
        <v>328</v>
      </c>
      <c r="S487" s="43">
        <v>44314623.687700003</v>
      </c>
      <c r="U487" s="43">
        <v>2</v>
      </c>
      <c r="IF487">
        <v>7999</v>
      </c>
      <c r="IG487" t="s">
        <v>299</v>
      </c>
      <c r="IH487" t="s">
        <v>298</v>
      </c>
      <c r="IK487">
        <v>-2</v>
      </c>
      <c r="IL487" t="s">
        <v>278</v>
      </c>
      <c r="IM487" t="s">
        <v>279</v>
      </c>
      <c r="IN487" t="s">
        <v>474</v>
      </c>
      <c r="IP487" t="s">
        <v>477</v>
      </c>
    </row>
    <row r="488" spans="1:250" x14ac:dyDescent="0.35">
      <c r="A488">
        <v>8911</v>
      </c>
      <c r="B488">
        <v>-922729984</v>
      </c>
      <c r="C488">
        <v>1837</v>
      </c>
      <c r="D488" t="s">
        <v>272</v>
      </c>
      <c r="E488" t="s">
        <v>273</v>
      </c>
      <c r="F488">
        <v>7057</v>
      </c>
      <c r="G488" t="s">
        <v>290</v>
      </c>
      <c r="H488" t="s">
        <v>291</v>
      </c>
      <c r="I488">
        <v>528</v>
      </c>
      <c r="J488" t="s">
        <v>531</v>
      </c>
      <c r="K488" t="s">
        <v>532</v>
      </c>
      <c r="L488">
        <v>7999</v>
      </c>
      <c r="M488" t="s">
        <v>299</v>
      </c>
      <c r="N488" t="s">
        <v>300</v>
      </c>
      <c r="O488">
        <v>7999</v>
      </c>
      <c r="P488" t="s">
        <v>299</v>
      </c>
      <c r="Q488" t="s">
        <v>300</v>
      </c>
      <c r="R488" t="s">
        <v>328</v>
      </c>
      <c r="S488" s="43">
        <v>44192440.329499997</v>
      </c>
      <c r="U488" s="43">
        <v>2</v>
      </c>
      <c r="IF488">
        <v>7999</v>
      </c>
      <c r="IG488" t="s">
        <v>299</v>
      </c>
      <c r="IH488" t="s">
        <v>292</v>
      </c>
      <c r="IK488">
        <v>-2</v>
      </c>
      <c r="IL488" t="s">
        <v>278</v>
      </c>
      <c r="IM488" t="s">
        <v>279</v>
      </c>
      <c r="IN488" t="s">
        <v>471</v>
      </c>
      <c r="IP488" t="s">
        <v>478</v>
      </c>
    </row>
    <row r="489" spans="1:250" x14ac:dyDescent="0.35">
      <c r="A489">
        <v>8912</v>
      </c>
      <c r="B489">
        <v>-922729984</v>
      </c>
      <c r="C489">
        <v>1837</v>
      </c>
      <c r="D489" t="s">
        <v>272</v>
      </c>
      <c r="E489" t="s">
        <v>273</v>
      </c>
      <c r="F489">
        <v>7057</v>
      </c>
      <c r="G489" t="s">
        <v>290</v>
      </c>
      <c r="H489" t="s">
        <v>291</v>
      </c>
      <c r="I489">
        <v>527</v>
      </c>
      <c r="J489" t="s">
        <v>535</v>
      </c>
      <c r="K489" t="s">
        <v>536</v>
      </c>
      <c r="L489">
        <v>7999</v>
      </c>
      <c r="M489" t="s">
        <v>299</v>
      </c>
      <c r="N489" t="s">
        <v>300</v>
      </c>
      <c r="O489">
        <v>7999</v>
      </c>
      <c r="P489" t="s">
        <v>299</v>
      </c>
      <c r="Q489" t="s">
        <v>300</v>
      </c>
      <c r="R489" t="s">
        <v>328</v>
      </c>
      <c r="S489" s="43">
        <v>44141524.189499997</v>
      </c>
      <c r="U489" s="43">
        <v>2</v>
      </c>
      <c r="IF489">
        <v>7999</v>
      </c>
      <c r="IG489" t="s">
        <v>299</v>
      </c>
      <c r="IH489" t="s">
        <v>292</v>
      </c>
      <c r="IK489">
        <v>-2</v>
      </c>
      <c r="IL489" t="s">
        <v>278</v>
      </c>
      <c r="IM489" t="s">
        <v>279</v>
      </c>
      <c r="IN489" t="s">
        <v>471</v>
      </c>
      <c r="IP489" t="s">
        <v>478</v>
      </c>
    </row>
    <row r="490" spans="1:250" x14ac:dyDescent="0.35">
      <c r="A490">
        <v>8913</v>
      </c>
      <c r="B490">
        <v>-922729984</v>
      </c>
      <c r="C490">
        <v>1837</v>
      </c>
      <c r="D490" t="s">
        <v>272</v>
      </c>
      <c r="E490" t="s">
        <v>273</v>
      </c>
      <c r="F490">
        <v>7057</v>
      </c>
      <c r="G490" t="s">
        <v>290</v>
      </c>
      <c r="H490" t="s">
        <v>291</v>
      </c>
      <c r="I490">
        <v>523</v>
      </c>
      <c r="J490" t="s">
        <v>537</v>
      </c>
      <c r="K490" t="s">
        <v>538</v>
      </c>
      <c r="L490">
        <v>7999</v>
      </c>
      <c r="M490" t="s">
        <v>299</v>
      </c>
      <c r="N490" t="s">
        <v>300</v>
      </c>
      <c r="O490">
        <v>7999</v>
      </c>
      <c r="P490" t="s">
        <v>299</v>
      </c>
      <c r="Q490" t="s">
        <v>300</v>
      </c>
      <c r="R490" t="s">
        <v>328</v>
      </c>
      <c r="S490" s="43">
        <v>44039479.713</v>
      </c>
      <c r="U490" s="43">
        <v>2</v>
      </c>
      <c r="IF490">
        <v>7999</v>
      </c>
      <c r="IG490" t="s">
        <v>299</v>
      </c>
      <c r="IH490" t="s">
        <v>292</v>
      </c>
      <c r="IK490">
        <v>-2</v>
      </c>
      <c r="IL490" t="s">
        <v>278</v>
      </c>
      <c r="IM490" t="s">
        <v>279</v>
      </c>
      <c r="IN490" t="s">
        <v>471</v>
      </c>
      <c r="IP490" t="s">
        <v>478</v>
      </c>
    </row>
    <row r="491" spans="1:250" x14ac:dyDescent="0.35">
      <c r="A491">
        <v>8914</v>
      </c>
      <c r="B491">
        <v>-922729984</v>
      </c>
      <c r="C491">
        <v>1837</v>
      </c>
      <c r="D491" t="s">
        <v>272</v>
      </c>
      <c r="E491" t="s">
        <v>273</v>
      </c>
      <c r="F491">
        <v>7057</v>
      </c>
      <c r="G491" t="s">
        <v>290</v>
      </c>
      <c r="H491" t="s">
        <v>291</v>
      </c>
      <c r="I491">
        <v>521</v>
      </c>
      <c r="J491" t="s">
        <v>539</v>
      </c>
      <c r="K491" t="s">
        <v>540</v>
      </c>
      <c r="L491">
        <v>7999</v>
      </c>
      <c r="M491" t="s">
        <v>299</v>
      </c>
      <c r="N491" t="s">
        <v>300</v>
      </c>
      <c r="O491">
        <v>7999</v>
      </c>
      <c r="P491" t="s">
        <v>299</v>
      </c>
      <c r="Q491" t="s">
        <v>300</v>
      </c>
      <c r="R491" t="s">
        <v>328</v>
      </c>
      <c r="S491" s="43">
        <v>43988457.463</v>
      </c>
      <c r="U491" s="43">
        <v>2</v>
      </c>
      <c r="IF491">
        <v>7999</v>
      </c>
      <c r="IG491" t="s">
        <v>299</v>
      </c>
      <c r="IH491" t="s">
        <v>292</v>
      </c>
      <c r="IK491">
        <v>-2</v>
      </c>
      <c r="IL491" t="s">
        <v>278</v>
      </c>
      <c r="IM491" t="s">
        <v>279</v>
      </c>
      <c r="IN491" t="s">
        <v>471</v>
      </c>
      <c r="IP491" t="s">
        <v>478</v>
      </c>
    </row>
    <row r="492" spans="1:250" x14ac:dyDescent="0.35">
      <c r="A492">
        <v>8915</v>
      </c>
      <c r="B492">
        <v>-922729984</v>
      </c>
      <c r="C492">
        <v>1837</v>
      </c>
      <c r="D492" t="s">
        <v>272</v>
      </c>
      <c r="E492" t="s">
        <v>273</v>
      </c>
      <c r="F492">
        <v>7057</v>
      </c>
      <c r="G492" t="s">
        <v>290</v>
      </c>
      <c r="H492" t="s">
        <v>291</v>
      </c>
      <c r="I492">
        <v>519</v>
      </c>
      <c r="J492" t="s">
        <v>541</v>
      </c>
      <c r="K492" t="s">
        <v>542</v>
      </c>
      <c r="L492">
        <v>7999</v>
      </c>
      <c r="M492" t="s">
        <v>299</v>
      </c>
      <c r="N492" t="s">
        <v>300</v>
      </c>
      <c r="O492">
        <v>7999</v>
      </c>
      <c r="P492" t="s">
        <v>299</v>
      </c>
      <c r="Q492" t="s">
        <v>300</v>
      </c>
      <c r="R492" t="s">
        <v>328</v>
      </c>
      <c r="S492" s="43">
        <v>43937435.252999999</v>
      </c>
      <c r="U492" s="43">
        <v>2</v>
      </c>
      <c r="IF492">
        <v>7999</v>
      </c>
      <c r="IG492" t="s">
        <v>299</v>
      </c>
      <c r="IH492" t="s">
        <v>292</v>
      </c>
      <c r="IK492">
        <v>-2</v>
      </c>
      <c r="IL492" t="s">
        <v>278</v>
      </c>
      <c r="IM492" t="s">
        <v>279</v>
      </c>
      <c r="IN492" t="s">
        <v>471</v>
      </c>
      <c r="IP492" t="s">
        <v>478</v>
      </c>
    </row>
    <row r="493" spans="1:250" x14ac:dyDescent="0.35">
      <c r="A493">
        <v>8916</v>
      </c>
      <c r="B493">
        <v>-922729984</v>
      </c>
      <c r="C493">
        <v>1837</v>
      </c>
      <c r="D493" t="s">
        <v>272</v>
      </c>
      <c r="E493" t="s">
        <v>273</v>
      </c>
      <c r="F493">
        <v>7057</v>
      </c>
      <c r="G493" t="s">
        <v>290</v>
      </c>
      <c r="H493" t="s">
        <v>291</v>
      </c>
      <c r="I493">
        <v>515</v>
      </c>
      <c r="J493" t="s">
        <v>543</v>
      </c>
      <c r="K493" t="s">
        <v>544</v>
      </c>
      <c r="L493">
        <v>7999</v>
      </c>
      <c r="M493" t="s">
        <v>299</v>
      </c>
      <c r="N493" t="s">
        <v>300</v>
      </c>
      <c r="O493">
        <v>7999</v>
      </c>
      <c r="P493" t="s">
        <v>299</v>
      </c>
      <c r="Q493" t="s">
        <v>300</v>
      </c>
      <c r="R493" t="s">
        <v>328</v>
      </c>
      <c r="S493" s="43">
        <v>43828101.848700002</v>
      </c>
      <c r="U493" s="43">
        <v>2</v>
      </c>
      <c r="IF493">
        <v>7999</v>
      </c>
      <c r="IG493" t="s">
        <v>299</v>
      </c>
      <c r="IH493" t="s">
        <v>292</v>
      </c>
      <c r="IK493">
        <v>-2</v>
      </c>
      <c r="IL493" t="s">
        <v>278</v>
      </c>
      <c r="IM493" t="s">
        <v>279</v>
      </c>
      <c r="IN493" t="s">
        <v>471</v>
      </c>
      <c r="IP493" t="s">
        <v>478</v>
      </c>
    </row>
    <row r="494" spans="1:250" x14ac:dyDescent="0.35">
      <c r="A494">
        <v>8917</v>
      </c>
      <c r="B494">
        <v>-922729984</v>
      </c>
      <c r="C494">
        <v>1837</v>
      </c>
      <c r="D494" t="s">
        <v>272</v>
      </c>
      <c r="E494" t="s">
        <v>273</v>
      </c>
      <c r="F494">
        <v>19011</v>
      </c>
      <c r="G494" t="s">
        <v>318</v>
      </c>
      <c r="H494" t="s">
        <v>319</v>
      </c>
      <c r="I494">
        <v>515</v>
      </c>
      <c r="J494" t="s">
        <v>543</v>
      </c>
      <c r="K494" t="s">
        <v>544</v>
      </c>
      <c r="L494">
        <v>12391</v>
      </c>
      <c r="M494" t="s">
        <v>303</v>
      </c>
      <c r="N494" t="s">
        <v>304</v>
      </c>
      <c r="O494">
        <v>12391</v>
      </c>
      <c r="P494" t="s">
        <v>303</v>
      </c>
      <c r="Q494" t="s">
        <v>304</v>
      </c>
      <c r="R494" t="s">
        <v>328</v>
      </c>
      <c r="S494" s="43">
        <v>60336722.305600002</v>
      </c>
      <c r="U494" s="43">
        <v>2</v>
      </c>
      <c r="IF494">
        <v>12391</v>
      </c>
      <c r="IG494" t="s">
        <v>303</v>
      </c>
      <c r="IH494" t="s">
        <v>322</v>
      </c>
      <c r="IK494">
        <v>-2</v>
      </c>
      <c r="IL494" t="s">
        <v>278</v>
      </c>
      <c r="IM494" t="s">
        <v>279</v>
      </c>
      <c r="IN494" t="s">
        <v>484</v>
      </c>
      <c r="IP494" t="s">
        <v>511</v>
      </c>
    </row>
    <row r="495" spans="1:250" x14ac:dyDescent="0.35">
      <c r="A495">
        <v>8918</v>
      </c>
      <c r="B495">
        <v>-922729984</v>
      </c>
      <c r="C495">
        <v>1837</v>
      </c>
      <c r="D495" t="s">
        <v>272</v>
      </c>
      <c r="E495" t="s">
        <v>273</v>
      </c>
      <c r="F495">
        <v>19011</v>
      </c>
      <c r="G495" t="s">
        <v>318</v>
      </c>
      <c r="H495" t="s">
        <v>319</v>
      </c>
      <c r="I495">
        <v>513</v>
      </c>
      <c r="J495" t="s">
        <v>545</v>
      </c>
      <c r="K495" t="s">
        <v>546</v>
      </c>
      <c r="L495">
        <v>12391</v>
      </c>
      <c r="M495" t="s">
        <v>303</v>
      </c>
      <c r="N495" t="s">
        <v>304</v>
      </c>
      <c r="O495">
        <v>12391</v>
      </c>
      <c r="P495" t="s">
        <v>303</v>
      </c>
      <c r="Q495" t="s">
        <v>304</v>
      </c>
      <c r="R495" t="s">
        <v>328</v>
      </c>
      <c r="S495" s="43">
        <v>60195608.1756</v>
      </c>
      <c r="U495" s="43">
        <v>2</v>
      </c>
      <c r="IF495">
        <v>12391</v>
      </c>
      <c r="IG495" t="s">
        <v>303</v>
      </c>
      <c r="IH495" t="s">
        <v>322</v>
      </c>
      <c r="IK495">
        <v>-2</v>
      </c>
      <c r="IL495" t="s">
        <v>278</v>
      </c>
      <c r="IM495" t="s">
        <v>279</v>
      </c>
      <c r="IN495" t="s">
        <v>484</v>
      </c>
      <c r="IP495" t="s">
        <v>511</v>
      </c>
    </row>
    <row r="496" spans="1:250" x14ac:dyDescent="0.35">
      <c r="A496">
        <v>8919</v>
      </c>
      <c r="B496">
        <v>-922729984</v>
      </c>
      <c r="C496">
        <v>1837</v>
      </c>
      <c r="D496" t="s">
        <v>272</v>
      </c>
      <c r="E496" t="s">
        <v>273</v>
      </c>
      <c r="F496">
        <v>19011</v>
      </c>
      <c r="G496" t="s">
        <v>318</v>
      </c>
      <c r="H496" t="s">
        <v>319</v>
      </c>
      <c r="I496">
        <v>509</v>
      </c>
      <c r="J496" t="s">
        <v>547</v>
      </c>
      <c r="K496" t="s">
        <v>548</v>
      </c>
      <c r="L496">
        <v>12391</v>
      </c>
      <c r="M496" t="s">
        <v>303</v>
      </c>
      <c r="N496" t="s">
        <v>304</v>
      </c>
      <c r="O496">
        <v>12391</v>
      </c>
      <c r="P496" t="s">
        <v>303</v>
      </c>
      <c r="Q496" t="s">
        <v>304</v>
      </c>
      <c r="R496" t="s">
        <v>328</v>
      </c>
      <c r="S496" s="43">
        <v>60119623.685599998</v>
      </c>
      <c r="U496" s="43">
        <v>2</v>
      </c>
      <c r="IF496">
        <v>12391</v>
      </c>
      <c r="IG496" t="s">
        <v>303</v>
      </c>
      <c r="IH496" t="s">
        <v>322</v>
      </c>
      <c r="IK496">
        <v>-2</v>
      </c>
      <c r="IL496" t="s">
        <v>278</v>
      </c>
      <c r="IM496" t="s">
        <v>279</v>
      </c>
      <c r="IN496" t="s">
        <v>484</v>
      </c>
      <c r="IP496" t="s">
        <v>511</v>
      </c>
    </row>
    <row r="497" spans="1:250" x14ac:dyDescent="0.35">
      <c r="A497">
        <v>8920</v>
      </c>
      <c r="B497">
        <v>-922729984</v>
      </c>
      <c r="C497">
        <v>1837</v>
      </c>
      <c r="D497" t="s">
        <v>272</v>
      </c>
      <c r="E497" t="s">
        <v>273</v>
      </c>
      <c r="F497">
        <v>19011</v>
      </c>
      <c r="G497" t="s">
        <v>318</v>
      </c>
      <c r="H497" t="s">
        <v>319</v>
      </c>
      <c r="I497">
        <v>507</v>
      </c>
      <c r="J497" t="s">
        <v>549</v>
      </c>
      <c r="K497" t="s">
        <v>550</v>
      </c>
      <c r="L497">
        <v>12391</v>
      </c>
      <c r="M497" t="s">
        <v>303</v>
      </c>
      <c r="N497" t="s">
        <v>304</v>
      </c>
      <c r="O497">
        <v>12391</v>
      </c>
      <c r="P497" t="s">
        <v>303</v>
      </c>
      <c r="Q497" t="s">
        <v>304</v>
      </c>
      <c r="R497" t="s">
        <v>328</v>
      </c>
      <c r="S497" s="43">
        <v>59999838.855599999</v>
      </c>
      <c r="U497" s="43">
        <v>2</v>
      </c>
      <c r="IF497">
        <v>12391</v>
      </c>
      <c r="IG497" t="s">
        <v>303</v>
      </c>
      <c r="IH497" t="s">
        <v>322</v>
      </c>
      <c r="IK497">
        <v>-2</v>
      </c>
      <c r="IL497" t="s">
        <v>278</v>
      </c>
      <c r="IM497" t="s">
        <v>279</v>
      </c>
      <c r="IN497" t="s">
        <v>484</v>
      </c>
      <c r="IP497" t="s">
        <v>511</v>
      </c>
    </row>
    <row r="498" spans="1:250" x14ac:dyDescent="0.35">
      <c r="A498">
        <v>8921</v>
      </c>
      <c r="B498">
        <v>-922729984</v>
      </c>
      <c r="C498">
        <v>1837</v>
      </c>
      <c r="D498" t="s">
        <v>272</v>
      </c>
      <c r="E498" t="s">
        <v>273</v>
      </c>
      <c r="F498">
        <v>7057</v>
      </c>
      <c r="G498" t="s">
        <v>290</v>
      </c>
      <c r="H498" t="s">
        <v>291</v>
      </c>
      <c r="I498">
        <v>509</v>
      </c>
      <c r="J498" t="s">
        <v>547</v>
      </c>
      <c r="K498" t="s">
        <v>548</v>
      </c>
      <c r="L498">
        <v>12390</v>
      </c>
      <c r="M498" t="s">
        <v>301</v>
      </c>
      <c r="N498" t="s">
        <v>302</v>
      </c>
      <c r="O498">
        <v>12390</v>
      </c>
      <c r="P498" t="s">
        <v>301</v>
      </c>
      <c r="Q498" t="s">
        <v>302</v>
      </c>
      <c r="R498" t="s">
        <v>328</v>
      </c>
      <c r="S498" s="43">
        <v>11201585.825300001</v>
      </c>
      <c r="U498" s="43">
        <v>2</v>
      </c>
      <c r="IF498">
        <v>12390</v>
      </c>
      <c r="IG498" t="s">
        <v>301</v>
      </c>
      <c r="IH498" t="s">
        <v>292</v>
      </c>
      <c r="IK498">
        <v>-2</v>
      </c>
      <c r="IL498" t="s">
        <v>278</v>
      </c>
      <c r="IM498" t="s">
        <v>279</v>
      </c>
      <c r="IN498" t="s">
        <v>471</v>
      </c>
      <c r="IP498" t="s">
        <v>479</v>
      </c>
    </row>
    <row r="499" spans="1:250" x14ac:dyDescent="0.35">
      <c r="A499">
        <v>8922</v>
      </c>
      <c r="B499">
        <v>-922729984</v>
      </c>
      <c r="C499">
        <v>1837</v>
      </c>
      <c r="D499" t="s">
        <v>272</v>
      </c>
      <c r="E499" t="s">
        <v>273</v>
      </c>
      <c r="F499">
        <v>7057</v>
      </c>
      <c r="G499" t="s">
        <v>290</v>
      </c>
      <c r="H499" t="s">
        <v>291</v>
      </c>
      <c r="I499">
        <v>507</v>
      </c>
      <c r="J499" t="s">
        <v>549</v>
      </c>
      <c r="K499" t="s">
        <v>550</v>
      </c>
      <c r="L499">
        <v>12390</v>
      </c>
      <c r="M499" t="s">
        <v>301</v>
      </c>
      <c r="N499" t="s">
        <v>302</v>
      </c>
      <c r="O499">
        <v>12390</v>
      </c>
      <c r="P499" t="s">
        <v>301</v>
      </c>
      <c r="Q499" t="s">
        <v>302</v>
      </c>
      <c r="R499" t="s">
        <v>328</v>
      </c>
      <c r="S499" s="43">
        <v>11181000.295299999</v>
      </c>
      <c r="U499" s="43">
        <v>2</v>
      </c>
      <c r="IF499">
        <v>12390</v>
      </c>
      <c r="IG499" t="s">
        <v>301</v>
      </c>
      <c r="IH499" t="s">
        <v>292</v>
      </c>
      <c r="IK499">
        <v>-2</v>
      </c>
      <c r="IL499" t="s">
        <v>278</v>
      </c>
      <c r="IM499" t="s">
        <v>279</v>
      </c>
      <c r="IN499" t="s">
        <v>471</v>
      </c>
      <c r="IP499" t="s">
        <v>479</v>
      </c>
    </row>
    <row r="500" spans="1:250" x14ac:dyDescent="0.35">
      <c r="A500">
        <v>8923</v>
      </c>
      <c r="B500">
        <v>-922729984</v>
      </c>
      <c r="C500">
        <v>1837</v>
      </c>
      <c r="D500" t="s">
        <v>272</v>
      </c>
      <c r="E500" t="s">
        <v>273</v>
      </c>
      <c r="F500">
        <v>1848</v>
      </c>
      <c r="G500" t="s">
        <v>285</v>
      </c>
      <c r="H500" t="s">
        <v>273</v>
      </c>
      <c r="I500">
        <v>507</v>
      </c>
      <c r="J500" t="s">
        <v>549</v>
      </c>
      <c r="K500" t="s">
        <v>550</v>
      </c>
      <c r="L500">
        <v>12392</v>
      </c>
      <c r="M500" t="s">
        <v>305</v>
      </c>
      <c r="N500" t="s">
        <v>306</v>
      </c>
      <c r="O500">
        <v>12392</v>
      </c>
      <c r="P500" t="s">
        <v>305</v>
      </c>
      <c r="Q500" t="s">
        <v>306</v>
      </c>
      <c r="R500" t="s">
        <v>328</v>
      </c>
      <c r="S500" s="43">
        <v>5373398.8553999998</v>
      </c>
      <c r="U500" s="43">
        <v>2</v>
      </c>
      <c r="IF500">
        <v>12392</v>
      </c>
      <c r="IG500" t="s">
        <v>305</v>
      </c>
      <c r="IH500" t="s">
        <v>287</v>
      </c>
      <c r="IK500">
        <v>-2</v>
      </c>
      <c r="IL500" t="s">
        <v>278</v>
      </c>
      <c r="IM500" t="s">
        <v>279</v>
      </c>
      <c r="IN500" t="s">
        <v>463</v>
      </c>
      <c r="IP500" t="s">
        <v>480</v>
      </c>
    </row>
    <row r="501" spans="1:250" x14ac:dyDescent="0.35">
      <c r="A501">
        <v>8924</v>
      </c>
      <c r="B501">
        <v>-922729984</v>
      </c>
      <c r="C501">
        <v>1837</v>
      </c>
      <c r="D501" t="s">
        <v>272</v>
      </c>
      <c r="E501" t="s">
        <v>273</v>
      </c>
      <c r="F501">
        <v>19011</v>
      </c>
      <c r="G501" t="s">
        <v>318</v>
      </c>
      <c r="H501" t="s">
        <v>319</v>
      </c>
      <c r="I501">
        <v>528</v>
      </c>
      <c r="J501" t="s">
        <v>531</v>
      </c>
      <c r="K501" t="s">
        <v>532</v>
      </c>
      <c r="L501">
        <v>12391</v>
      </c>
      <c r="M501" t="s">
        <v>303</v>
      </c>
      <c r="N501" t="s">
        <v>304</v>
      </c>
      <c r="O501">
        <v>12391</v>
      </c>
      <c r="P501" t="s">
        <v>303</v>
      </c>
      <c r="Q501" t="s">
        <v>304</v>
      </c>
      <c r="R501" t="s">
        <v>328</v>
      </c>
      <c r="S501" s="43">
        <v>60879220.135600001</v>
      </c>
      <c r="U501" s="43">
        <v>2</v>
      </c>
      <c r="IF501">
        <v>12391</v>
      </c>
      <c r="IG501" t="s">
        <v>303</v>
      </c>
      <c r="IH501" t="s">
        <v>322</v>
      </c>
      <c r="IK501">
        <v>-2</v>
      </c>
      <c r="IL501" t="s">
        <v>278</v>
      </c>
      <c r="IM501" t="s">
        <v>279</v>
      </c>
      <c r="IN501" t="s">
        <v>484</v>
      </c>
      <c r="IP501" t="s">
        <v>511</v>
      </c>
    </row>
    <row r="502" spans="1:250" x14ac:dyDescent="0.35">
      <c r="A502">
        <v>8925</v>
      </c>
      <c r="B502">
        <v>-922729984</v>
      </c>
      <c r="C502">
        <v>1837</v>
      </c>
      <c r="D502" t="s">
        <v>272</v>
      </c>
      <c r="E502" t="s">
        <v>273</v>
      </c>
      <c r="F502">
        <v>19011</v>
      </c>
      <c r="G502" t="s">
        <v>318</v>
      </c>
      <c r="H502" t="s">
        <v>319</v>
      </c>
      <c r="I502">
        <v>527</v>
      </c>
      <c r="J502" t="s">
        <v>535</v>
      </c>
      <c r="K502" t="s">
        <v>536</v>
      </c>
      <c r="L502">
        <v>12391</v>
      </c>
      <c r="M502" t="s">
        <v>303</v>
      </c>
      <c r="N502" t="s">
        <v>304</v>
      </c>
      <c r="O502">
        <v>12391</v>
      </c>
      <c r="P502" t="s">
        <v>303</v>
      </c>
      <c r="Q502" t="s">
        <v>304</v>
      </c>
      <c r="R502" t="s">
        <v>328</v>
      </c>
      <c r="S502" s="43">
        <v>60803235.935599998</v>
      </c>
      <c r="U502" s="43">
        <v>2</v>
      </c>
      <c r="IF502">
        <v>12391</v>
      </c>
      <c r="IG502" t="s">
        <v>303</v>
      </c>
      <c r="IH502" t="s">
        <v>322</v>
      </c>
      <c r="IK502">
        <v>-2</v>
      </c>
      <c r="IL502" t="s">
        <v>278</v>
      </c>
      <c r="IM502" t="s">
        <v>279</v>
      </c>
      <c r="IN502" t="s">
        <v>484</v>
      </c>
      <c r="IP502" t="s">
        <v>511</v>
      </c>
    </row>
    <row r="503" spans="1:250" x14ac:dyDescent="0.35">
      <c r="A503">
        <v>8926</v>
      </c>
      <c r="B503">
        <v>-922729984</v>
      </c>
      <c r="C503">
        <v>1837</v>
      </c>
      <c r="D503" t="s">
        <v>272</v>
      </c>
      <c r="E503" t="s">
        <v>273</v>
      </c>
      <c r="F503">
        <v>19011</v>
      </c>
      <c r="G503" t="s">
        <v>318</v>
      </c>
      <c r="H503" t="s">
        <v>319</v>
      </c>
      <c r="I503">
        <v>523</v>
      </c>
      <c r="J503" t="s">
        <v>537</v>
      </c>
      <c r="K503" t="s">
        <v>538</v>
      </c>
      <c r="L503">
        <v>12391</v>
      </c>
      <c r="M503" t="s">
        <v>303</v>
      </c>
      <c r="N503" t="s">
        <v>304</v>
      </c>
      <c r="O503">
        <v>12391</v>
      </c>
      <c r="P503" t="s">
        <v>303</v>
      </c>
      <c r="Q503" t="s">
        <v>304</v>
      </c>
      <c r="R503" t="s">
        <v>328</v>
      </c>
      <c r="S503" s="43">
        <v>60651515.285599999</v>
      </c>
      <c r="U503" s="43">
        <v>2</v>
      </c>
      <c r="IF503">
        <v>12391</v>
      </c>
      <c r="IG503" t="s">
        <v>303</v>
      </c>
      <c r="IH503" t="s">
        <v>322</v>
      </c>
      <c r="IK503">
        <v>-2</v>
      </c>
      <c r="IL503" t="s">
        <v>278</v>
      </c>
      <c r="IM503" t="s">
        <v>279</v>
      </c>
      <c r="IN503" t="s">
        <v>484</v>
      </c>
      <c r="IP503" t="s">
        <v>511</v>
      </c>
    </row>
    <row r="504" spans="1:250" x14ac:dyDescent="0.35">
      <c r="A504">
        <v>8927</v>
      </c>
      <c r="B504">
        <v>-922729984</v>
      </c>
      <c r="C504">
        <v>1837</v>
      </c>
      <c r="D504" t="s">
        <v>272</v>
      </c>
      <c r="E504" t="s">
        <v>273</v>
      </c>
      <c r="F504">
        <v>19011</v>
      </c>
      <c r="G504" t="s">
        <v>318</v>
      </c>
      <c r="H504" t="s">
        <v>319</v>
      </c>
      <c r="I504">
        <v>521</v>
      </c>
      <c r="J504" t="s">
        <v>539</v>
      </c>
      <c r="K504" t="s">
        <v>540</v>
      </c>
      <c r="L504">
        <v>12391</v>
      </c>
      <c r="M504" t="s">
        <v>303</v>
      </c>
      <c r="N504" t="s">
        <v>304</v>
      </c>
      <c r="O504">
        <v>12391</v>
      </c>
      <c r="P504" t="s">
        <v>303</v>
      </c>
      <c r="Q504" t="s">
        <v>304</v>
      </c>
      <c r="R504" t="s">
        <v>328</v>
      </c>
      <c r="S504" s="43">
        <v>60575530.775600001</v>
      </c>
      <c r="U504" s="43">
        <v>2</v>
      </c>
      <c r="IF504">
        <v>12391</v>
      </c>
      <c r="IG504" t="s">
        <v>303</v>
      </c>
      <c r="IH504" t="s">
        <v>322</v>
      </c>
      <c r="IK504">
        <v>-2</v>
      </c>
      <c r="IL504" t="s">
        <v>278</v>
      </c>
      <c r="IM504" t="s">
        <v>279</v>
      </c>
      <c r="IN504" t="s">
        <v>484</v>
      </c>
      <c r="IP504" t="s">
        <v>511</v>
      </c>
    </row>
    <row r="505" spans="1:250" x14ac:dyDescent="0.35">
      <c r="A505">
        <v>8928</v>
      </c>
      <c r="B505">
        <v>-922729984</v>
      </c>
      <c r="C505">
        <v>1837</v>
      </c>
      <c r="D505" t="s">
        <v>272</v>
      </c>
      <c r="E505" t="s">
        <v>273</v>
      </c>
      <c r="F505">
        <v>19011</v>
      </c>
      <c r="G505" t="s">
        <v>318</v>
      </c>
      <c r="H505" t="s">
        <v>319</v>
      </c>
      <c r="I505">
        <v>519</v>
      </c>
      <c r="J505" t="s">
        <v>541</v>
      </c>
      <c r="K505" t="s">
        <v>542</v>
      </c>
      <c r="L505">
        <v>12391</v>
      </c>
      <c r="M505" t="s">
        <v>303</v>
      </c>
      <c r="N505" t="s">
        <v>304</v>
      </c>
      <c r="O505">
        <v>12391</v>
      </c>
      <c r="P505" t="s">
        <v>303</v>
      </c>
      <c r="Q505" t="s">
        <v>304</v>
      </c>
      <c r="R505" t="s">
        <v>328</v>
      </c>
      <c r="S505" s="43">
        <v>60499546.265600003</v>
      </c>
      <c r="U505" s="43">
        <v>2</v>
      </c>
      <c r="IF505">
        <v>12391</v>
      </c>
      <c r="IG505" t="s">
        <v>303</v>
      </c>
      <c r="IH505" t="s">
        <v>322</v>
      </c>
      <c r="IK505">
        <v>-2</v>
      </c>
      <c r="IL505" t="s">
        <v>278</v>
      </c>
      <c r="IM505" t="s">
        <v>279</v>
      </c>
      <c r="IN505" t="s">
        <v>484</v>
      </c>
      <c r="IP505" t="s">
        <v>511</v>
      </c>
    </row>
    <row r="506" spans="1:250" x14ac:dyDescent="0.35">
      <c r="A506">
        <v>8929</v>
      </c>
      <c r="B506">
        <v>-922729984</v>
      </c>
      <c r="C506">
        <v>1837</v>
      </c>
      <c r="D506" t="s">
        <v>272</v>
      </c>
      <c r="E506" t="s">
        <v>273</v>
      </c>
      <c r="F506">
        <v>1848</v>
      </c>
      <c r="G506" t="s">
        <v>285</v>
      </c>
      <c r="H506" t="s">
        <v>273</v>
      </c>
      <c r="I506">
        <v>523</v>
      </c>
      <c r="J506" t="s">
        <v>537</v>
      </c>
      <c r="K506" t="s">
        <v>538</v>
      </c>
      <c r="L506">
        <v>12392</v>
      </c>
      <c r="M506" t="s">
        <v>305</v>
      </c>
      <c r="N506" t="s">
        <v>306</v>
      </c>
      <c r="O506">
        <v>12392</v>
      </c>
      <c r="P506" t="s">
        <v>305</v>
      </c>
      <c r="Q506" t="s">
        <v>306</v>
      </c>
      <c r="R506" t="s">
        <v>328</v>
      </c>
      <c r="S506" s="43">
        <v>5425788.7153000003</v>
      </c>
      <c r="U506" s="43">
        <v>2</v>
      </c>
      <c r="IF506">
        <v>12392</v>
      </c>
      <c r="IG506" t="s">
        <v>305</v>
      </c>
      <c r="IH506" t="s">
        <v>287</v>
      </c>
      <c r="IK506">
        <v>-2</v>
      </c>
      <c r="IL506" t="s">
        <v>278</v>
      </c>
      <c r="IM506" t="s">
        <v>279</v>
      </c>
      <c r="IN506" t="s">
        <v>463</v>
      </c>
      <c r="IP506" t="s">
        <v>480</v>
      </c>
    </row>
    <row r="507" spans="1:250" x14ac:dyDescent="0.35">
      <c r="A507">
        <v>8930</v>
      </c>
      <c r="B507">
        <v>-922729984</v>
      </c>
      <c r="C507">
        <v>1837</v>
      </c>
      <c r="D507" t="s">
        <v>272</v>
      </c>
      <c r="E507" t="s">
        <v>273</v>
      </c>
      <c r="F507">
        <v>1848</v>
      </c>
      <c r="G507" t="s">
        <v>285</v>
      </c>
      <c r="H507" t="s">
        <v>273</v>
      </c>
      <c r="I507">
        <v>521</v>
      </c>
      <c r="J507" t="s">
        <v>539</v>
      </c>
      <c r="K507" t="s">
        <v>540</v>
      </c>
      <c r="L507">
        <v>12392</v>
      </c>
      <c r="M507" t="s">
        <v>305</v>
      </c>
      <c r="N507" t="s">
        <v>306</v>
      </c>
      <c r="O507">
        <v>12392</v>
      </c>
      <c r="P507" t="s">
        <v>305</v>
      </c>
      <c r="Q507" t="s">
        <v>306</v>
      </c>
      <c r="R507" t="s">
        <v>328</v>
      </c>
      <c r="S507" s="43">
        <v>5419662.3853000002</v>
      </c>
      <c r="U507" s="43">
        <v>2</v>
      </c>
      <c r="IF507">
        <v>12392</v>
      </c>
      <c r="IG507" t="s">
        <v>305</v>
      </c>
      <c r="IH507" t="s">
        <v>287</v>
      </c>
      <c r="IK507">
        <v>-2</v>
      </c>
      <c r="IL507" t="s">
        <v>278</v>
      </c>
      <c r="IM507" t="s">
        <v>279</v>
      </c>
      <c r="IN507" t="s">
        <v>463</v>
      </c>
      <c r="IP507" t="s">
        <v>480</v>
      </c>
    </row>
    <row r="508" spans="1:250" x14ac:dyDescent="0.35">
      <c r="A508">
        <v>8931</v>
      </c>
      <c r="B508">
        <v>-922729984</v>
      </c>
      <c r="C508">
        <v>1837</v>
      </c>
      <c r="D508" t="s">
        <v>272</v>
      </c>
      <c r="E508" t="s">
        <v>273</v>
      </c>
      <c r="F508">
        <v>1848</v>
      </c>
      <c r="G508" t="s">
        <v>285</v>
      </c>
      <c r="H508" t="s">
        <v>273</v>
      </c>
      <c r="I508">
        <v>519</v>
      </c>
      <c r="J508" t="s">
        <v>541</v>
      </c>
      <c r="K508" t="s">
        <v>542</v>
      </c>
      <c r="L508">
        <v>12392</v>
      </c>
      <c r="M508" t="s">
        <v>305</v>
      </c>
      <c r="N508" t="s">
        <v>306</v>
      </c>
      <c r="O508">
        <v>12392</v>
      </c>
      <c r="P508" t="s">
        <v>305</v>
      </c>
      <c r="Q508" t="s">
        <v>306</v>
      </c>
      <c r="R508" t="s">
        <v>328</v>
      </c>
      <c r="S508" s="43">
        <v>5413536.0553000001</v>
      </c>
      <c r="U508" s="43">
        <v>2</v>
      </c>
      <c r="IF508">
        <v>12392</v>
      </c>
      <c r="IG508" t="s">
        <v>305</v>
      </c>
      <c r="IH508" t="s">
        <v>287</v>
      </c>
      <c r="IK508">
        <v>-2</v>
      </c>
      <c r="IL508" t="s">
        <v>278</v>
      </c>
      <c r="IM508" t="s">
        <v>279</v>
      </c>
      <c r="IN508" t="s">
        <v>463</v>
      </c>
      <c r="IP508" t="s">
        <v>480</v>
      </c>
    </row>
    <row r="509" spans="1:250" x14ac:dyDescent="0.35">
      <c r="A509">
        <v>8932</v>
      </c>
      <c r="B509">
        <v>-922729984</v>
      </c>
      <c r="C509">
        <v>1837</v>
      </c>
      <c r="D509" t="s">
        <v>272</v>
      </c>
      <c r="E509" t="s">
        <v>273</v>
      </c>
      <c r="F509">
        <v>1848</v>
      </c>
      <c r="G509" t="s">
        <v>285</v>
      </c>
      <c r="H509" t="s">
        <v>273</v>
      </c>
      <c r="I509">
        <v>515</v>
      </c>
      <c r="J509" t="s">
        <v>543</v>
      </c>
      <c r="K509" t="s">
        <v>544</v>
      </c>
      <c r="L509">
        <v>12392</v>
      </c>
      <c r="M509" t="s">
        <v>305</v>
      </c>
      <c r="N509" t="s">
        <v>306</v>
      </c>
      <c r="O509">
        <v>12392</v>
      </c>
      <c r="P509" t="s">
        <v>305</v>
      </c>
      <c r="Q509" t="s">
        <v>306</v>
      </c>
      <c r="R509" t="s">
        <v>328</v>
      </c>
      <c r="S509" s="43">
        <v>5400445.0354000004</v>
      </c>
      <c r="U509" s="43">
        <v>2</v>
      </c>
      <c r="IF509">
        <v>12392</v>
      </c>
      <c r="IG509" t="s">
        <v>305</v>
      </c>
      <c r="IH509" t="s">
        <v>287</v>
      </c>
      <c r="IK509">
        <v>-2</v>
      </c>
      <c r="IL509" t="s">
        <v>278</v>
      </c>
      <c r="IM509" t="s">
        <v>279</v>
      </c>
      <c r="IN509" t="s">
        <v>463</v>
      </c>
      <c r="IP509" t="s">
        <v>480</v>
      </c>
    </row>
    <row r="510" spans="1:250" x14ac:dyDescent="0.35">
      <c r="A510">
        <v>8933</v>
      </c>
      <c r="B510">
        <v>-922729984</v>
      </c>
      <c r="C510">
        <v>1837</v>
      </c>
      <c r="D510" t="s">
        <v>272</v>
      </c>
      <c r="E510" t="s">
        <v>273</v>
      </c>
      <c r="F510">
        <v>1848</v>
      </c>
      <c r="G510" t="s">
        <v>285</v>
      </c>
      <c r="H510" t="s">
        <v>273</v>
      </c>
      <c r="I510">
        <v>513</v>
      </c>
      <c r="J510" t="s">
        <v>545</v>
      </c>
      <c r="K510" t="s">
        <v>546</v>
      </c>
      <c r="L510">
        <v>12392</v>
      </c>
      <c r="M510" t="s">
        <v>305</v>
      </c>
      <c r="N510" t="s">
        <v>306</v>
      </c>
      <c r="O510">
        <v>12392</v>
      </c>
      <c r="P510" t="s">
        <v>305</v>
      </c>
      <c r="Q510" t="s">
        <v>306</v>
      </c>
      <c r="R510" t="s">
        <v>328</v>
      </c>
      <c r="S510" s="43">
        <v>5389099.4753999999</v>
      </c>
      <c r="U510" s="43">
        <v>2</v>
      </c>
      <c r="IF510">
        <v>12392</v>
      </c>
      <c r="IG510" t="s">
        <v>305</v>
      </c>
      <c r="IH510" t="s">
        <v>287</v>
      </c>
      <c r="IK510">
        <v>-2</v>
      </c>
      <c r="IL510" t="s">
        <v>278</v>
      </c>
      <c r="IM510" t="s">
        <v>279</v>
      </c>
      <c r="IN510" t="s">
        <v>463</v>
      </c>
      <c r="IP510" t="s">
        <v>480</v>
      </c>
    </row>
    <row r="511" spans="1:250" x14ac:dyDescent="0.35">
      <c r="A511">
        <v>8934</v>
      </c>
      <c r="B511">
        <v>-922729984</v>
      </c>
      <c r="C511">
        <v>1837</v>
      </c>
      <c r="D511" t="s">
        <v>272</v>
      </c>
      <c r="E511" t="s">
        <v>273</v>
      </c>
      <c r="F511">
        <v>1848</v>
      </c>
      <c r="G511" t="s">
        <v>285</v>
      </c>
      <c r="H511" t="s">
        <v>273</v>
      </c>
      <c r="I511">
        <v>509</v>
      </c>
      <c r="J511" t="s">
        <v>547</v>
      </c>
      <c r="K511" t="s">
        <v>548</v>
      </c>
      <c r="L511">
        <v>12392</v>
      </c>
      <c r="M511" t="s">
        <v>305</v>
      </c>
      <c r="N511" t="s">
        <v>306</v>
      </c>
      <c r="O511">
        <v>12392</v>
      </c>
      <c r="P511" t="s">
        <v>305</v>
      </c>
      <c r="Q511" t="s">
        <v>306</v>
      </c>
      <c r="R511" t="s">
        <v>328</v>
      </c>
      <c r="S511" s="43">
        <v>5382993.6654000003</v>
      </c>
      <c r="U511" s="43">
        <v>2</v>
      </c>
      <c r="IF511">
        <v>12392</v>
      </c>
      <c r="IG511" t="s">
        <v>305</v>
      </c>
      <c r="IH511" t="s">
        <v>287</v>
      </c>
      <c r="IK511">
        <v>-2</v>
      </c>
      <c r="IL511" t="s">
        <v>278</v>
      </c>
      <c r="IM511" t="s">
        <v>279</v>
      </c>
      <c r="IN511" t="s">
        <v>463</v>
      </c>
      <c r="IP511" t="s">
        <v>480</v>
      </c>
    </row>
    <row r="512" spans="1:250" x14ac:dyDescent="0.35">
      <c r="A512">
        <v>8935</v>
      </c>
      <c r="B512">
        <v>-922729984</v>
      </c>
      <c r="C512">
        <v>1837</v>
      </c>
      <c r="D512" t="s">
        <v>272</v>
      </c>
      <c r="E512" t="s">
        <v>273</v>
      </c>
      <c r="F512">
        <v>1848</v>
      </c>
      <c r="G512" t="s">
        <v>285</v>
      </c>
      <c r="H512" t="s">
        <v>273</v>
      </c>
      <c r="I512">
        <v>515</v>
      </c>
      <c r="J512" t="s">
        <v>543</v>
      </c>
      <c r="K512" t="s">
        <v>544</v>
      </c>
      <c r="L512">
        <v>12394</v>
      </c>
      <c r="M512" t="s">
        <v>307</v>
      </c>
      <c r="N512" t="s">
        <v>308</v>
      </c>
      <c r="O512">
        <v>12394</v>
      </c>
      <c r="P512" t="s">
        <v>307</v>
      </c>
      <c r="Q512" t="s">
        <v>308</v>
      </c>
      <c r="R512" t="s">
        <v>328</v>
      </c>
      <c r="S512" s="43">
        <v>194416.022</v>
      </c>
      <c r="U512" s="43">
        <v>2</v>
      </c>
      <c r="IF512">
        <v>12394</v>
      </c>
      <c r="IG512" t="s">
        <v>307</v>
      </c>
      <c r="IH512" t="s">
        <v>287</v>
      </c>
      <c r="IK512">
        <v>-2</v>
      </c>
      <c r="IL512" t="s">
        <v>278</v>
      </c>
      <c r="IM512" t="s">
        <v>279</v>
      </c>
      <c r="IN512" t="s">
        <v>463</v>
      </c>
      <c r="IP512" t="s">
        <v>481</v>
      </c>
    </row>
    <row r="513" spans="1:250" x14ac:dyDescent="0.35">
      <c r="A513">
        <v>8936</v>
      </c>
      <c r="B513">
        <v>-922729984</v>
      </c>
      <c r="C513">
        <v>1837</v>
      </c>
      <c r="D513" t="s">
        <v>272</v>
      </c>
      <c r="E513" t="s">
        <v>273</v>
      </c>
      <c r="F513">
        <v>1848</v>
      </c>
      <c r="G513" t="s">
        <v>285</v>
      </c>
      <c r="H513" t="s">
        <v>273</v>
      </c>
      <c r="I513">
        <v>513</v>
      </c>
      <c r="J513" t="s">
        <v>545</v>
      </c>
      <c r="K513" t="s">
        <v>546</v>
      </c>
      <c r="L513">
        <v>12394</v>
      </c>
      <c r="M513" t="s">
        <v>307</v>
      </c>
      <c r="N513" t="s">
        <v>308</v>
      </c>
      <c r="O513">
        <v>12394</v>
      </c>
      <c r="P513" t="s">
        <v>307</v>
      </c>
      <c r="Q513" t="s">
        <v>308</v>
      </c>
      <c r="R513" t="s">
        <v>328</v>
      </c>
      <c r="S513" s="43">
        <v>194007.58199999999</v>
      </c>
      <c r="U513" s="43">
        <v>2</v>
      </c>
      <c r="IF513">
        <v>12394</v>
      </c>
      <c r="IG513" t="s">
        <v>307</v>
      </c>
      <c r="IH513" t="s">
        <v>287</v>
      </c>
      <c r="IK513">
        <v>-2</v>
      </c>
      <c r="IL513" t="s">
        <v>278</v>
      </c>
      <c r="IM513" t="s">
        <v>279</v>
      </c>
      <c r="IN513" t="s">
        <v>463</v>
      </c>
      <c r="IP513" t="s">
        <v>481</v>
      </c>
    </row>
    <row r="514" spans="1:250" x14ac:dyDescent="0.35">
      <c r="A514">
        <v>8937</v>
      </c>
      <c r="B514">
        <v>-922729984</v>
      </c>
      <c r="C514">
        <v>1837</v>
      </c>
      <c r="D514" t="s">
        <v>272</v>
      </c>
      <c r="E514" t="s">
        <v>273</v>
      </c>
      <c r="F514">
        <v>1848</v>
      </c>
      <c r="G514" t="s">
        <v>285</v>
      </c>
      <c r="H514" t="s">
        <v>273</v>
      </c>
      <c r="I514">
        <v>509</v>
      </c>
      <c r="J514" t="s">
        <v>547</v>
      </c>
      <c r="K514" t="s">
        <v>548</v>
      </c>
      <c r="L514">
        <v>12394</v>
      </c>
      <c r="M514" t="s">
        <v>307</v>
      </c>
      <c r="N514" t="s">
        <v>308</v>
      </c>
      <c r="O514">
        <v>12394</v>
      </c>
      <c r="P514" t="s">
        <v>307</v>
      </c>
      <c r="Q514" t="s">
        <v>308</v>
      </c>
      <c r="R514" t="s">
        <v>328</v>
      </c>
      <c r="S514" s="43">
        <v>193787.772</v>
      </c>
      <c r="U514" s="43">
        <v>2</v>
      </c>
      <c r="IF514">
        <v>12394</v>
      </c>
      <c r="IG514" t="s">
        <v>307</v>
      </c>
      <c r="IH514" t="s">
        <v>287</v>
      </c>
      <c r="IK514">
        <v>-2</v>
      </c>
      <c r="IL514" t="s">
        <v>278</v>
      </c>
      <c r="IM514" t="s">
        <v>279</v>
      </c>
      <c r="IN514" t="s">
        <v>463</v>
      </c>
      <c r="IP514" t="s">
        <v>481</v>
      </c>
    </row>
    <row r="515" spans="1:250" x14ac:dyDescent="0.35">
      <c r="A515">
        <v>8938</v>
      </c>
      <c r="B515">
        <v>-922729984</v>
      </c>
      <c r="C515">
        <v>1837</v>
      </c>
      <c r="D515" t="s">
        <v>272</v>
      </c>
      <c r="E515" t="s">
        <v>273</v>
      </c>
      <c r="F515">
        <v>1848</v>
      </c>
      <c r="G515" t="s">
        <v>285</v>
      </c>
      <c r="H515" t="s">
        <v>273</v>
      </c>
      <c r="I515">
        <v>507</v>
      </c>
      <c r="J515" t="s">
        <v>549</v>
      </c>
      <c r="K515" t="s">
        <v>550</v>
      </c>
      <c r="L515">
        <v>12394</v>
      </c>
      <c r="M515" t="s">
        <v>307</v>
      </c>
      <c r="N515" t="s">
        <v>308</v>
      </c>
      <c r="O515">
        <v>12394</v>
      </c>
      <c r="P515" t="s">
        <v>307</v>
      </c>
      <c r="Q515" t="s">
        <v>308</v>
      </c>
      <c r="R515" t="s">
        <v>328</v>
      </c>
      <c r="S515" s="43">
        <v>193442.35200000001</v>
      </c>
      <c r="U515" s="43">
        <v>2</v>
      </c>
      <c r="IF515">
        <v>12394</v>
      </c>
      <c r="IG515" t="s">
        <v>307</v>
      </c>
      <c r="IH515" t="s">
        <v>287</v>
      </c>
      <c r="IK515">
        <v>-2</v>
      </c>
      <c r="IL515" t="s">
        <v>278</v>
      </c>
      <c r="IM515" t="s">
        <v>279</v>
      </c>
      <c r="IN515" t="s">
        <v>463</v>
      </c>
      <c r="IP515" t="s">
        <v>481</v>
      </c>
    </row>
    <row r="516" spans="1:250" x14ac:dyDescent="0.35">
      <c r="A516">
        <v>8939</v>
      </c>
      <c r="B516">
        <v>-922729984</v>
      </c>
      <c r="C516">
        <v>1837</v>
      </c>
      <c r="D516" t="s">
        <v>272</v>
      </c>
      <c r="E516" t="s">
        <v>273</v>
      </c>
      <c r="F516">
        <v>1848</v>
      </c>
      <c r="G516" t="s">
        <v>285</v>
      </c>
      <c r="H516" t="s">
        <v>273</v>
      </c>
      <c r="I516">
        <v>528</v>
      </c>
      <c r="J516" t="s">
        <v>531</v>
      </c>
      <c r="K516" t="s">
        <v>532</v>
      </c>
      <c r="L516">
        <v>12392</v>
      </c>
      <c r="M516" t="s">
        <v>305</v>
      </c>
      <c r="N516" t="s">
        <v>306</v>
      </c>
      <c r="O516">
        <v>12392</v>
      </c>
      <c r="P516" t="s">
        <v>305</v>
      </c>
      <c r="Q516" t="s">
        <v>306</v>
      </c>
      <c r="R516" t="s">
        <v>328</v>
      </c>
      <c r="S516" s="43">
        <v>5444130.4846999999</v>
      </c>
      <c r="U516" s="43">
        <v>2</v>
      </c>
      <c r="IF516">
        <v>12392</v>
      </c>
      <c r="IG516" t="s">
        <v>305</v>
      </c>
      <c r="IH516" t="s">
        <v>287</v>
      </c>
      <c r="IK516">
        <v>-2</v>
      </c>
      <c r="IL516" t="s">
        <v>278</v>
      </c>
      <c r="IM516" t="s">
        <v>279</v>
      </c>
      <c r="IN516" t="s">
        <v>463</v>
      </c>
      <c r="IP516" t="s">
        <v>480</v>
      </c>
    </row>
    <row r="517" spans="1:250" x14ac:dyDescent="0.35">
      <c r="A517">
        <v>8940</v>
      </c>
      <c r="B517">
        <v>-922729984</v>
      </c>
      <c r="C517">
        <v>1837</v>
      </c>
      <c r="D517" t="s">
        <v>272</v>
      </c>
      <c r="E517" t="s">
        <v>273</v>
      </c>
      <c r="F517">
        <v>1848</v>
      </c>
      <c r="G517" t="s">
        <v>285</v>
      </c>
      <c r="H517" t="s">
        <v>273</v>
      </c>
      <c r="I517">
        <v>527</v>
      </c>
      <c r="J517" t="s">
        <v>535</v>
      </c>
      <c r="K517" t="s">
        <v>536</v>
      </c>
      <c r="L517">
        <v>12392</v>
      </c>
      <c r="M517" t="s">
        <v>305</v>
      </c>
      <c r="N517" t="s">
        <v>306</v>
      </c>
      <c r="O517">
        <v>12392</v>
      </c>
      <c r="P517" t="s">
        <v>305</v>
      </c>
      <c r="Q517" t="s">
        <v>306</v>
      </c>
      <c r="R517" t="s">
        <v>328</v>
      </c>
      <c r="S517" s="43">
        <v>5438041.3346999995</v>
      </c>
      <c r="U517" s="43">
        <v>2</v>
      </c>
      <c r="IF517">
        <v>12392</v>
      </c>
      <c r="IG517" t="s">
        <v>305</v>
      </c>
      <c r="IH517" t="s">
        <v>287</v>
      </c>
      <c r="IK517">
        <v>-2</v>
      </c>
      <c r="IL517" t="s">
        <v>278</v>
      </c>
      <c r="IM517" t="s">
        <v>279</v>
      </c>
      <c r="IN517" t="s">
        <v>463</v>
      </c>
      <c r="IP517" t="s">
        <v>480</v>
      </c>
    </row>
    <row r="518" spans="1:250" x14ac:dyDescent="0.35">
      <c r="A518">
        <v>8941</v>
      </c>
      <c r="B518">
        <v>-922729984</v>
      </c>
      <c r="C518">
        <v>1837</v>
      </c>
      <c r="D518" t="s">
        <v>272</v>
      </c>
      <c r="E518" t="s">
        <v>273</v>
      </c>
      <c r="F518">
        <v>13794</v>
      </c>
      <c r="G518" t="s">
        <v>274</v>
      </c>
      <c r="H518" t="s">
        <v>275</v>
      </c>
      <c r="I518">
        <v>507</v>
      </c>
      <c r="J518" t="s">
        <v>549</v>
      </c>
      <c r="K518" t="s">
        <v>550</v>
      </c>
      <c r="L518">
        <v>13917</v>
      </c>
      <c r="M518" t="s">
        <v>309</v>
      </c>
      <c r="N518" t="s">
        <v>310</v>
      </c>
      <c r="O518">
        <v>13917</v>
      </c>
      <c r="P518" t="s">
        <v>309</v>
      </c>
      <c r="Q518" t="s">
        <v>310</v>
      </c>
      <c r="R518" t="s">
        <v>328</v>
      </c>
      <c r="S518" s="43">
        <v>49124504.8904</v>
      </c>
      <c r="U518" s="43">
        <v>2</v>
      </c>
      <c r="IF518">
        <v>13917</v>
      </c>
      <c r="IG518" t="s">
        <v>309</v>
      </c>
      <c r="IH518" t="s">
        <v>311</v>
      </c>
      <c r="IK518">
        <v>-2</v>
      </c>
      <c r="IL518" t="s">
        <v>278</v>
      </c>
      <c r="IM518" t="s">
        <v>279</v>
      </c>
      <c r="IN518" t="s">
        <v>468</v>
      </c>
      <c r="IP518" t="s">
        <v>482</v>
      </c>
    </row>
    <row r="519" spans="1:250" x14ac:dyDescent="0.35">
      <c r="A519">
        <v>8942</v>
      </c>
      <c r="B519">
        <v>-922729984</v>
      </c>
      <c r="C519">
        <v>1837</v>
      </c>
      <c r="D519" t="s">
        <v>272</v>
      </c>
      <c r="E519" t="s">
        <v>273</v>
      </c>
      <c r="F519">
        <v>1848</v>
      </c>
      <c r="G519" t="s">
        <v>285</v>
      </c>
      <c r="H519" t="s">
        <v>273</v>
      </c>
      <c r="I519">
        <v>528</v>
      </c>
      <c r="J519" t="s">
        <v>531</v>
      </c>
      <c r="K519" t="s">
        <v>532</v>
      </c>
      <c r="L519">
        <v>12394</v>
      </c>
      <c r="M519" t="s">
        <v>307</v>
      </c>
      <c r="N519" t="s">
        <v>308</v>
      </c>
      <c r="O519">
        <v>12394</v>
      </c>
      <c r="P519" t="s">
        <v>307</v>
      </c>
      <c r="Q519" t="s">
        <v>308</v>
      </c>
      <c r="R519" t="s">
        <v>328</v>
      </c>
      <c r="S519" s="43">
        <v>195988.70199999999</v>
      </c>
      <c r="U519" s="43">
        <v>2</v>
      </c>
      <c r="IF519">
        <v>12394</v>
      </c>
      <c r="IG519" t="s">
        <v>307</v>
      </c>
      <c r="IH519" t="s">
        <v>287</v>
      </c>
      <c r="IK519">
        <v>-2</v>
      </c>
      <c r="IL519" t="s">
        <v>278</v>
      </c>
      <c r="IM519" t="s">
        <v>279</v>
      </c>
      <c r="IN519" t="s">
        <v>463</v>
      </c>
      <c r="IP519" t="s">
        <v>481</v>
      </c>
    </row>
    <row r="520" spans="1:250" x14ac:dyDescent="0.35">
      <c r="A520">
        <v>8943</v>
      </c>
      <c r="B520">
        <v>-922729984</v>
      </c>
      <c r="C520">
        <v>1837</v>
      </c>
      <c r="D520" t="s">
        <v>272</v>
      </c>
      <c r="E520" t="s">
        <v>273</v>
      </c>
      <c r="F520">
        <v>1848</v>
      </c>
      <c r="G520" t="s">
        <v>285</v>
      </c>
      <c r="H520" t="s">
        <v>273</v>
      </c>
      <c r="I520">
        <v>527</v>
      </c>
      <c r="J520" t="s">
        <v>535</v>
      </c>
      <c r="K520" t="s">
        <v>536</v>
      </c>
      <c r="L520">
        <v>12394</v>
      </c>
      <c r="M520" t="s">
        <v>307</v>
      </c>
      <c r="N520" t="s">
        <v>308</v>
      </c>
      <c r="O520">
        <v>12394</v>
      </c>
      <c r="P520" t="s">
        <v>307</v>
      </c>
      <c r="Q520" t="s">
        <v>308</v>
      </c>
      <c r="R520" t="s">
        <v>328</v>
      </c>
      <c r="S520" s="43">
        <v>195769.48199999999</v>
      </c>
      <c r="U520" s="43">
        <v>2</v>
      </c>
      <c r="IF520">
        <v>12394</v>
      </c>
      <c r="IG520" t="s">
        <v>307</v>
      </c>
      <c r="IH520" t="s">
        <v>287</v>
      </c>
      <c r="IK520">
        <v>-2</v>
      </c>
      <c r="IL520" t="s">
        <v>278</v>
      </c>
      <c r="IM520" t="s">
        <v>279</v>
      </c>
      <c r="IN520" t="s">
        <v>463</v>
      </c>
      <c r="IP520" t="s">
        <v>481</v>
      </c>
    </row>
    <row r="521" spans="1:250" x14ac:dyDescent="0.35">
      <c r="A521">
        <v>8944</v>
      </c>
      <c r="B521">
        <v>-922729984</v>
      </c>
      <c r="C521">
        <v>1837</v>
      </c>
      <c r="D521" t="s">
        <v>272</v>
      </c>
      <c r="E521" t="s">
        <v>273</v>
      </c>
      <c r="F521">
        <v>1848</v>
      </c>
      <c r="G521" t="s">
        <v>285</v>
      </c>
      <c r="H521" t="s">
        <v>273</v>
      </c>
      <c r="I521">
        <v>523</v>
      </c>
      <c r="J521" t="s">
        <v>537</v>
      </c>
      <c r="K521" t="s">
        <v>538</v>
      </c>
      <c r="L521">
        <v>12394</v>
      </c>
      <c r="M521" t="s">
        <v>307</v>
      </c>
      <c r="N521" t="s">
        <v>308</v>
      </c>
      <c r="O521">
        <v>12394</v>
      </c>
      <c r="P521" t="s">
        <v>307</v>
      </c>
      <c r="Q521" t="s">
        <v>308</v>
      </c>
      <c r="R521" t="s">
        <v>328</v>
      </c>
      <c r="S521" s="43">
        <v>195328.39199999999</v>
      </c>
      <c r="U521" s="43">
        <v>2</v>
      </c>
      <c r="IF521">
        <v>12394</v>
      </c>
      <c r="IG521" t="s">
        <v>307</v>
      </c>
      <c r="IH521" t="s">
        <v>287</v>
      </c>
      <c r="IK521">
        <v>-2</v>
      </c>
      <c r="IL521" t="s">
        <v>278</v>
      </c>
      <c r="IM521" t="s">
        <v>279</v>
      </c>
      <c r="IN521" t="s">
        <v>463</v>
      </c>
      <c r="IP521" t="s">
        <v>481</v>
      </c>
    </row>
    <row r="522" spans="1:250" x14ac:dyDescent="0.35">
      <c r="A522">
        <v>8945</v>
      </c>
      <c r="B522">
        <v>-922729984</v>
      </c>
      <c r="C522">
        <v>1837</v>
      </c>
      <c r="D522" t="s">
        <v>272</v>
      </c>
      <c r="E522" t="s">
        <v>273</v>
      </c>
      <c r="F522">
        <v>1848</v>
      </c>
      <c r="G522" t="s">
        <v>285</v>
      </c>
      <c r="H522" t="s">
        <v>273</v>
      </c>
      <c r="I522">
        <v>521</v>
      </c>
      <c r="J522" t="s">
        <v>539</v>
      </c>
      <c r="K522" t="s">
        <v>540</v>
      </c>
      <c r="L522">
        <v>12394</v>
      </c>
      <c r="M522" t="s">
        <v>307</v>
      </c>
      <c r="N522" t="s">
        <v>308</v>
      </c>
      <c r="O522">
        <v>12394</v>
      </c>
      <c r="P522" t="s">
        <v>307</v>
      </c>
      <c r="Q522" t="s">
        <v>308</v>
      </c>
      <c r="R522" t="s">
        <v>328</v>
      </c>
      <c r="S522" s="43">
        <v>195107.85200000001</v>
      </c>
      <c r="U522" s="43">
        <v>2</v>
      </c>
      <c r="IF522">
        <v>12394</v>
      </c>
      <c r="IG522" t="s">
        <v>307</v>
      </c>
      <c r="IH522" t="s">
        <v>287</v>
      </c>
      <c r="IK522">
        <v>-2</v>
      </c>
      <c r="IL522" t="s">
        <v>278</v>
      </c>
      <c r="IM522" t="s">
        <v>279</v>
      </c>
      <c r="IN522" t="s">
        <v>463</v>
      </c>
      <c r="IP522" t="s">
        <v>481</v>
      </c>
    </row>
    <row r="523" spans="1:250" x14ac:dyDescent="0.35">
      <c r="A523">
        <v>8946</v>
      </c>
      <c r="B523">
        <v>-922729984</v>
      </c>
      <c r="C523">
        <v>1837</v>
      </c>
      <c r="D523" t="s">
        <v>272</v>
      </c>
      <c r="E523" t="s">
        <v>273</v>
      </c>
      <c r="F523">
        <v>1848</v>
      </c>
      <c r="G523" t="s">
        <v>285</v>
      </c>
      <c r="H523" t="s">
        <v>273</v>
      </c>
      <c r="I523">
        <v>519</v>
      </c>
      <c r="J523" t="s">
        <v>541</v>
      </c>
      <c r="K523" t="s">
        <v>542</v>
      </c>
      <c r="L523">
        <v>12394</v>
      </c>
      <c r="M523" t="s">
        <v>307</v>
      </c>
      <c r="N523" t="s">
        <v>308</v>
      </c>
      <c r="O523">
        <v>12394</v>
      </c>
      <c r="P523" t="s">
        <v>307</v>
      </c>
      <c r="Q523" t="s">
        <v>308</v>
      </c>
      <c r="R523" t="s">
        <v>328</v>
      </c>
      <c r="S523" s="43">
        <v>194887.302</v>
      </c>
      <c r="U523" s="43">
        <v>2</v>
      </c>
      <c r="IF523">
        <v>12394</v>
      </c>
      <c r="IG523" t="s">
        <v>307</v>
      </c>
      <c r="IH523" t="s">
        <v>287</v>
      </c>
      <c r="IK523">
        <v>-2</v>
      </c>
      <c r="IL523" t="s">
        <v>278</v>
      </c>
      <c r="IM523" t="s">
        <v>279</v>
      </c>
      <c r="IN523" t="s">
        <v>463</v>
      </c>
      <c r="IP523" t="s">
        <v>481</v>
      </c>
    </row>
    <row r="524" spans="1:250" x14ac:dyDescent="0.35">
      <c r="A524">
        <v>8947</v>
      </c>
      <c r="B524">
        <v>-922729984</v>
      </c>
      <c r="C524">
        <v>1837</v>
      </c>
      <c r="D524" t="s">
        <v>272</v>
      </c>
      <c r="E524" t="s">
        <v>273</v>
      </c>
      <c r="F524">
        <v>13794</v>
      </c>
      <c r="G524" t="s">
        <v>274</v>
      </c>
      <c r="H524" t="s">
        <v>275</v>
      </c>
      <c r="I524">
        <v>523</v>
      </c>
      <c r="J524" t="s">
        <v>537</v>
      </c>
      <c r="K524" t="s">
        <v>538</v>
      </c>
      <c r="L524">
        <v>13917</v>
      </c>
      <c r="M524" t="s">
        <v>309</v>
      </c>
      <c r="N524" t="s">
        <v>310</v>
      </c>
      <c r="O524">
        <v>13917</v>
      </c>
      <c r="P524" t="s">
        <v>309</v>
      </c>
      <c r="Q524" t="s">
        <v>310</v>
      </c>
      <c r="R524" t="s">
        <v>328</v>
      </c>
      <c r="S524" s="43">
        <v>38780729.180399999</v>
      </c>
      <c r="U524" s="43">
        <v>2</v>
      </c>
      <c r="IF524">
        <v>13917</v>
      </c>
      <c r="IG524" t="s">
        <v>309</v>
      </c>
      <c r="IH524" t="s">
        <v>311</v>
      </c>
      <c r="IK524">
        <v>-2</v>
      </c>
      <c r="IL524" t="s">
        <v>278</v>
      </c>
      <c r="IM524" t="s">
        <v>279</v>
      </c>
      <c r="IN524" t="s">
        <v>468</v>
      </c>
      <c r="IP524" t="s">
        <v>482</v>
      </c>
    </row>
    <row r="525" spans="1:250" x14ac:dyDescent="0.35">
      <c r="A525">
        <v>8948</v>
      </c>
      <c r="B525">
        <v>-922729984</v>
      </c>
      <c r="C525">
        <v>1837</v>
      </c>
      <c r="D525" t="s">
        <v>272</v>
      </c>
      <c r="E525" t="s">
        <v>273</v>
      </c>
      <c r="F525">
        <v>13794</v>
      </c>
      <c r="G525" t="s">
        <v>274</v>
      </c>
      <c r="H525" t="s">
        <v>275</v>
      </c>
      <c r="I525">
        <v>521</v>
      </c>
      <c r="J525" t="s">
        <v>539</v>
      </c>
      <c r="K525" t="s">
        <v>540</v>
      </c>
      <c r="L525">
        <v>13917</v>
      </c>
      <c r="M525" t="s">
        <v>309</v>
      </c>
      <c r="N525" t="s">
        <v>310</v>
      </c>
      <c r="O525">
        <v>13917</v>
      </c>
      <c r="P525" t="s">
        <v>309</v>
      </c>
      <c r="Q525" t="s">
        <v>310</v>
      </c>
      <c r="R525" t="s">
        <v>328</v>
      </c>
      <c r="S525" s="43">
        <v>38733941.000399999</v>
      </c>
      <c r="U525" s="43">
        <v>2</v>
      </c>
      <c r="IF525">
        <v>13917</v>
      </c>
      <c r="IG525" t="s">
        <v>309</v>
      </c>
      <c r="IH525" t="s">
        <v>311</v>
      </c>
      <c r="IK525">
        <v>-2</v>
      </c>
      <c r="IL525" t="s">
        <v>278</v>
      </c>
      <c r="IM525" t="s">
        <v>279</v>
      </c>
      <c r="IN525" t="s">
        <v>468</v>
      </c>
      <c r="IP525" t="s">
        <v>482</v>
      </c>
    </row>
    <row r="526" spans="1:250" x14ac:dyDescent="0.35">
      <c r="A526">
        <v>8949</v>
      </c>
      <c r="B526">
        <v>-922729984</v>
      </c>
      <c r="C526">
        <v>1837</v>
      </c>
      <c r="D526" t="s">
        <v>272</v>
      </c>
      <c r="E526" t="s">
        <v>273</v>
      </c>
      <c r="F526">
        <v>13794</v>
      </c>
      <c r="G526" t="s">
        <v>274</v>
      </c>
      <c r="H526" t="s">
        <v>275</v>
      </c>
      <c r="I526">
        <v>519</v>
      </c>
      <c r="J526" t="s">
        <v>541</v>
      </c>
      <c r="K526" t="s">
        <v>542</v>
      </c>
      <c r="L526">
        <v>13917</v>
      </c>
      <c r="M526" t="s">
        <v>309</v>
      </c>
      <c r="N526" t="s">
        <v>310</v>
      </c>
      <c r="O526">
        <v>13917</v>
      </c>
      <c r="P526" t="s">
        <v>309</v>
      </c>
      <c r="Q526" t="s">
        <v>310</v>
      </c>
      <c r="R526" t="s">
        <v>328</v>
      </c>
      <c r="S526" s="43">
        <v>38687152.810400002</v>
      </c>
      <c r="U526" s="43">
        <v>2</v>
      </c>
      <c r="IF526">
        <v>13917</v>
      </c>
      <c r="IG526" t="s">
        <v>309</v>
      </c>
      <c r="IH526" t="s">
        <v>311</v>
      </c>
      <c r="IK526">
        <v>-2</v>
      </c>
      <c r="IL526" t="s">
        <v>278</v>
      </c>
      <c r="IM526" t="s">
        <v>279</v>
      </c>
      <c r="IN526" t="s">
        <v>468</v>
      </c>
      <c r="IP526" t="s">
        <v>482</v>
      </c>
    </row>
    <row r="527" spans="1:250" x14ac:dyDescent="0.35">
      <c r="A527">
        <v>8950</v>
      </c>
      <c r="B527">
        <v>-922729984</v>
      </c>
      <c r="C527">
        <v>1837</v>
      </c>
      <c r="D527" t="s">
        <v>272</v>
      </c>
      <c r="E527" t="s">
        <v>273</v>
      </c>
      <c r="F527">
        <v>13794</v>
      </c>
      <c r="G527" t="s">
        <v>274</v>
      </c>
      <c r="H527" t="s">
        <v>275</v>
      </c>
      <c r="I527">
        <v>515</v>
      </c>
      <c r="J527" t="s">
        <v>543</v>
      </c>
      <c r="K527" t="s">
        <v>544</v>
      </c>
      <c r="L527">
        <v>13917</v>
      </c>
      <c r="M527" t="s">
        <v>309</v>
      </c>
      <c r="N527" t="s">
        <v>310</v>
      </c>
      <c r="O527">
        <v>13917</v>
      </c>
      <c r="P527" t="s">
        <v>309</v>
      </c>
      <c r="Q527" t="s">
        <v>310</v>
      </c>
      <c r="R527" t="s">
        <v>328</v>
      </c>
      <c r="S527" s="43">
        <v>38586892.3904</v>
      </c>
      <c r="U527" s="43">
        <v>2</v>
      </c>
      <c r="IF527">
        <v>13917</v>
      </c>
      <c r="IG527" t="s">
        <v>309</v>
      </c>
      <c r="IH527" t="s">
        <v>311</v>
      </c>
      <c r="IK527">
        <v>-2</v>
      </c>
      <c r="IL527" t="s">
        <v>278</v>
      </c>
      <c r="IM527" t="s">
        <v>279</v>
      </c>
      <c r="IN527" t="s">
        <v>468</v>
      </c>
      <c r="IP527" t="s">
        <v>482</v>
      </c>
    </row>
    <row r="528" spans="1:250" x14ac:dyDescent="0.35">
      <c r="A528">
        <v>8951</v>
      </c>
      <c r="B528">
        <v>-922729984</v>
      </c>
      <c r="C528">
        <v>1837</v>
      </c>
      <c r="D528" t="s">
        <v>272</v>
      </c>
      <c r="E528" t="s">
        <v>273</v>
      </c>
      <c r="F528">
        <v>13794</v>
      </c>
      <c r="G528" t="s">
        <v>274</v>
      </c>
      <c r="H528" t="s">
        <v>275</v>
      </c>
      <c r="I528">
        <v>513</v>
      </c>
      <c r="J528" t="s">
        <v>545</v>
      </c>
      <c r="K528" t="s">
        <v>546</v>
      </c>
      <c r="L528">
        <v>13917</v>
      </c>
      <c r="M528" t="s">
        <v>309</v>
      </c>
      <c r="N528" t="s">
        <v>310</v>
      </c>
      <c r="O528">
        <v>13917</v>
      </c>
      <c r="P528" t="s">
        <v>309</v>
      </c>
      <c r="Q528" t="s">
        <v>310</v>
      </c>
      <c r="R528" t="s">
        <v>328</v>
      </c>
      <c r="S528" s="43">
        <v>49278492.360399999</v>
      </c>
      <c r="U528" s="43">
        <v>2</v>
      </c>
      <c r="IF528">
        <v>13917</v>
      </c>
      <c r="IG528" t="s">
        <v>309</v>
      </c>
      <c r="IH528" t="s">
        <v>311</v>
      </c>
      <c r="IK528">
        <v>-2</v>
      </c>
      <c r="IL528" t="s">
        <v>278</v>
      </c>
      <c r="IM528" t="s">
        <v>279</v>
      </c>
      <c r="IN528" t="s">
        <v>468</v>
      </c>
      <c r="IP528" t="s">
        <v>482</v>
      </c>
    </row>
    <row r="529" spans="1:250" x14ac:dyDescent="0.35">
      <c r="A529">
        <v>8952</v>
      </c>
      <c r="B529">
        <v>-922729984</v>
      </c>
      <c r="C529">
        <v>1837</v>
      </c>
      <c r="D529" t="s">
        <v>272</v>
      </c>
      <c r="E529" t="s">
        <v>273</v>
      </c>
      <c r="F529">
        <v>13794</v>
      </c>
      <c r="G529" t="s">
        <v>274</v>
      </c>
      <c r="H529" t="s">
        <v>275</v>
      </c>
      <c r="I529">
        <v>509</v>
      </c>
      <c r="J529" t="s">
        <v>547</v>
      </c>
      <c r="K529" t="s">
        <v>548</v>
      </c>
      <c r="L529">
        <v>13917</v>
      </c>
      <c r="M529" t="s">
        <v>309</v>
      </c>
      <c r="N529" t="s">
        <v>310</v>
      </c>
      <c r="O529">
        <v>13917</v>
      </c>
      <c r="P529" t="s">
        <v>309</v>
      </c>
      <c r="Q529" t="s">
        <v>310</v>
      </c>
      <c r="R529" t="s">
        <v>328</v>
      </c>
      <c r="S529" s="43">
        <v>49218608.360399999</v>
      </c>
      <c r="U529" s="43">
        <v>2</v>
      </c>
      <c r="IF529">
        <v>13917</v>
      </c>
      <c r="IG529" t="s">
        <v>309</v>
      </c>
      <c r="IH529" t="s">
        <v>311</v>
      </c>
      <c r="IK529">
        <v>-2</v>
      </c>
      <c r="IL529" t="s">
        <v>278</v>
      </c>
      <c r="IM529" t="s">
        <v>279</v>
      </c>
      <c r="IN529" t="s">
        <v>468</v>
      </c>
      <c r="IP529" t="s">
        <v>482</v>
      </c>
    </row>
    <row r="530" spans="1:250" x14ac:dyDescent="0.35">
      <c r="A530">
        <v>8953</v>
      </c>
      <c r="B530">
        <v>-922729984</v>
      </c>
      <c r="C530">
        <v>1837</v>
      </c>
      <c r="D530" t="s">
        <v>272</v>
      </c>
      <c r="E530" t="s">
        <v>273</v>
      </c>
      <c r="F530">
        <v>13794</v>
      </c>
      <c r="G530" t="s">
        <v>274</v>
      </c>
      <c r="H530" t="s">
        <v>275</v>
      </c>
      <c r="I530">
        <v>515</v>
      </c>
      <c r="J530" t="s">
        <v>543</v>
      </c>
      <c r="K530" t="s">
        <v>544</v>
      </c>
      <c r="L530">
        <v>15189</v>
      </c>
      <c r="M530" t="s">
        <v>312</v>
      </c>
      <c r="N530" t="s">
        <v>313</v>
      </c>
      <c r="O530">
        <v>15189</v>
      </c>
      <c r="P530" t="s">
        <v>312</v>
      </c>
      <c r="Q530" t="s">
        <v>313</v>
      </c>
      <c r="R530" t="s">
        <v>328</v>
      </c>
      <c r="S530" s="43">
        <v>56011732.694300003</v>
      </c>
      <c r="U530" s="43">
        <v>2</v>
      </c>
      <c r="IF530">
        <v>15189</v>
      </c>
      <c r="IG530" t="s">
        <v>312</v>
      </c>
      <c r="IH530" t="s">
        <v>311</v>
      </c>
      <c r="IK530">
        <v>-2</v>
      </c>
      <c r="IL530" t="s">
        <v>278</v>
      </c>
      <c r="IM530" t="s">
        <v>279</v>
      </c>
      <c r="IN530" t="s">
        <v>468</v>
      </c>
      <c r="IP530" t="s">
        <v>483</v>
      </c>
    </row>
    <row r="531" spans="1:250" x14ac:dyDescent="0.35">
      <c r="A531">
        <v>8954</v>
      </c>
      <c r="B531">
        <v>-922729984</v>
      </c>
      <c r="C531">
        <v>1837</v>
      </c>
      <c r="D531" t="s">
        <v>272</v>
      </c>
      <c r="E531" t="s">
        <v>273</v>
      </c>
      <c r="F531">
        <v>13794</v>
      </c>
      <c r="G531" t="s">
        <v>274</v>
      </c>
      <c r="H531" t="s">
        <v>275</v>
      </c>
      <c r="I531">
        <v>513</v>
      </c>
      <c r="J531" t="s">
        <v>545</v>
      </c>
      <c r="K531" t="s">
        <v>546</v>
      </c>
      <c r="L531">
        <v>15189</v>
      </c>
      <c r="M531" t="s">
        <v>312</v>
      </c>
      <c r="N531" t="s">
        <v>313</v>
      </c>
      <c r="O531">
        <v>15189</v>
      </c>
      <c r="P531" t="s">
        <v>312</v>
      </c>
      <c r="Q531" t="s">
        <v>313</v>
      </c>
      <c r="R531" t="s">
        <v>328</v>
      </c>
      <c r="S531" s="43">
        <v>55885602.004299998</v>
      </c>
      <c r="U531" s="43">
        <v>2</v>
      </c>
      <c r="IF531">
        <v>15189</v>
      </c>
      <c r="IG531" t="s">
        <v>312</v>
      </c>
      <c r="IH531" t="s">
        <v>311</v>
      </c>
      <c r="IK531">
        <v>-2</v>
      </c>
      <c r="IL531" t="s">
        <v>278</v>
      </c>
      <c r="IM531" t="s">
        <v>279</v>
      </c>
      <c r="IN531" t="s">
        <v>468</v>
      </c>
      <c r="IP531" t="s">
        <v>483</v>
      </c>
    </row>
    <row r="532" spans="1:250" x14ac:dyDescent="0.35">
      <c r="A532">
        <v>8955</v>
      </c>
      <c r="B532">
        <v>-922729984</v>
      </c>
      <c r="C532">
        <v>1837</v>
      </c>
      <c r="D532" t="s">
        <v>272</v>
      </c>
      <c r="E532" t="s">
        <v>273</v>
      </c>
      <c r="F532">
        <v>13794</v>
      </c>
      <c r="G532" t="s">
        <v>274</v>
      </c>
      <c r="H532" t="s">
        <v>275</v>
      </c>
      <c r="I532">
        <v>509</v>
      </c>
      <c r="J532" t="s">
        <v>547</v>
      </c>
      <c r="K532" t="s">
        <v>548</v>
      </c>
      <c r="L532">
        <v>15189</v>
      </c>
      <c r="M532" t="s">
        <v>312</v>
      </c>
      <c r="N532" t="s">
        <v>313</v>
      </c>
      <c r="O532">
        <v>15189</v>
      </c>
      <c r="P532" t="s">
        <v>312</v>
      </c>
      <c r="Q532" t="s">
        <v>313</v>
      </c>
      <c r="R532" t="s">
        <v>328</v>
      </c>
      <c r="S532" s="43">
        <v>55817688.834299996</v>
      </c>
      <c r="U532" s="43">
        <v>2</v>
      </c>
      <c r="IF532">
        <v>15189</v>
      </c>
      <c r="IG532" t="s">
        <v>312</v>
      </c>
      <c r="IH532" t="s">
        <v>311</v>
      </c>
      <c r="IK532">
        <v>-2</v>
      </c>
      <c r="IL532" t="s">
        <v>278</v>
      </c>
      <c r="IM532" t="s">
        <v>279</v>
      </c>
      <c r="IN532" t="s">
        <v>468</v>
      </c>
      <c r="IP532" t="s">
        <v>483</v>
      </c>
    </row>
    <row r="533" spans="1:250" x14ac:dyDescent="0.35">
      <c r="A533">
        <v>8956</v>
      </c>
      <c r="B533">
        <v>-922729984</v>
      </c>
      <c r="C533">
        <v>1837</v>
      </c>
      <c r="D533" t="s">
        <v>272</v>
      </c>
      <c r="E533" t="s">
        <v>273</v>
      </c>
      <c r="F533">
        <v>13794</v>
      </c>
      <c r="G533" t="s">
        <v>274</v>
      </c>
      <c r="H533" t="s">
        <v>275</v>
      </c>
      <c r="I533">
        <v>507</v>
      </c>
      <c r="J533" t="s">
        <v>549</v>
      </c>
      <c r="K533" t="s">
        <v>550</v>
      </c>
      <c r="L533">
        <v>15189</v>
      </c>
      <c r="M533" t="s">
        <v>312</v>
      </c>
      <c r="N533" t="s">
        <v>313</v>
      </c>
      <c r="O533">
        <v>15189</v>
      </c>
      <c r="P533" t="s">
        <v>312</v>
      </c>
      <c r="Q533" t="s">
        <v>313</v>
      </c>
      <c r="R533" t="s">
        <v>328</v>
      </c>
      <c r="S533" s="43">
        <v>55710968.274300002</v>
      </c>
      <c r="U533" s="43">
        <v>2</v>
      </c>
      <c r="IF533">
        <v>15189</v>
      </c>
      <c r="IG533" t="s">
        <v>312</v>
      </c>
      <c r="IH533" t="s">
        <v>311</v>
      </c>
      <c r="IK533">
        <v>-2</v>
      </c>
      <c r="IL533" t="s">
        <v>278</v>
      </c>
      <c r="IM533" t="s">
        <v>279</v>
      </c>
      <c r="IN533" t="s">
        <v>468</v>
      </c>
      <c r="IP533" t="s">
        <v>483</v>
      </c>
    </row>
    <row r="534" spans="1:250" x14ac:dyDescent="0.35">
      <c r="A534">
        <v>8957</v>
      </c>
      <c r="B534">
        <v>-922729984</v>
      </c>
      <c r="C534">
        <v>1837</v>
      </c>
      <c r="D534" t="s">
        <v>272</v>
      </c>
      <c r="E534" t="s">
        <v>273</v>
      </c>
      <c r="F534">
        <v>13794</v>
      </c>
      <c r="G534" t="s">
        <v>274</v>
      </c>
      <c r="H534" t="s">
        <v>275</v>
      </c>
      <c r="I534">
        <v>528</v>
      </c>
      <c r="J534" t="s">
        <v>531</v>
      </c>
      <c r="K534" t="s">
        <v>532</v>
      </c>
      <c r="L534">
        <v>13917</v>
      </c>
      <c r="M534" t="s">
        <v>309</v>
      </c>
      <c r="N534" t="s">
        <v>310</v>
      </c>
      <c r="O534">
        <v>13917</v>
      </c>
      <c r="P534" t="s">
        <v>309</v>
      </c>
      <c r="Q534" t="s">
        <v>310</v>
      </c>
      <c r="R534" t="s">
        <v>328</v>
      </c>
      <c r="S534" s="43">
        <v>38919662.180399999</v>
      </c>
      <c r="U534" s="43">
        <v>2</v>
      </c>
      <c r="IF534">
        <v>13917</v>
      </c>
      <c r="IG534" t="s">
        <v>309</v>
      </c>
      <c r="IH534" t="s">
        <v>311</v>
      </c>
      <c r="IK534">
        <v>-2</v>
      </c>
      <c r="IL534" t="s">
        <v>278</v>
      </c>
      <c r="IM534" t="s">
        <v>279</v>
      </c>
      <c r="IN534" t="s">
        <v>468</v>
      </c>
      <c r="IP534" t="s">
        <v>482</v>
      </c>
    </row>
    <row r="535" spans="1:250" x14ac:dyDescent="0.35">
      <c r="A535">
        <v>8958</v>
      </c>
      <c r="B535">
        <v>-922729984</v>
      </c>
      <c r="C535">
        <v>1837</v>
      </c>
      <c r="D535" t="s">
        <v>272</v>
      </c>
      <c r="E535" t="s">
        <v>273</v>
      </c>
      <c r="F535">
        <v>13794</v>
      </c>
      <c r="G535" t="s">
        <v>274</v>
      </c>
      <c r="H535" t="s">
        <v>275</v>
      </c>
      <c r="I535">
        <v>527</v>
      </c>
      <c r="J535" t="s">
        <v>535</v>
      </c>
      <c r="K535" t="s">
        <v>536</v>
      </c>
      <c r="L535">
        <v>13917</v>
      </c>
      <c r="M535" t="s">
        <v>309</v>
      </c>
      <c r="N535" t="s">
        <v>310</v>
      </c>
      <c r="O535">
        <v>13917</v>
      </c>
      <c r="P535" t="s">
        <v>309</v>
      </c>
      <c r="Q535" t="s">
        <v>310</v>
      </c>
      <c r="R535" t="s">
        <v>328</v>
      </c>
      <c r="S535" s="43">
        <v>38872875.720399998</v>
      </c>
      <c r="U535" s="43">
        <v>2</v>
      </c>
      <c r="IF535">
        <v>13917</v>
      </c>
      <c r="IG535" t="s">
        <v>309</v>
      </c>
      <c r="IH535" t="s">
        <v>311</v>
      </c>
      <c r="IK535">
        <v>-2</v>
      </c>
      <c r="IL535" t="s">
        <v>278</v>
      </c>
      <c r="IM535" t="s">
        <v>279</v>
      </c>
      <c r="IN535" t="s">
        <v>468</v>
      </c>
      <c r="IP535" t="s">
        <v>482</v>
      </c>
    </row>
    <row r="536" spans="1:250" x14ac:dyDescent="0.35">
      <c r="A536">
        <v>8959</v>
      </c>
      <c r="B536">
        <v>-922729984</v>
      </c>
      <c r="C536">
        <v>1837</v>
      </c>
      <c r="D536" t="s">
        <v>272</v>
      </c>
      <c r="E536" t="s">
        <v>273</v>
      </c>
      <c r="F536">
        <v>19011</v>
      </c>
      <c r="G536" t="s">
        <v>318</v>
      </c>
      <c r="H536" t="s">
        <v>319</v>
      </c>
      <c r="I536">
        <v>507</v>
      </c>
      <c r="J536" t="s">
        <v>549</v>
      </c>
      <c r="K536" t="s">
        <v>550</v>
      </c>
      <c r="L536">
        <v>15189</v>
      </c>
      <c r="M536" t="s">
        <v>312</v>
      </c>
      <c r="N536" t="s">
        <v>313</v>
      </c>
      <c r="O536">
        <v>15189</v>
      </c>
      <c r="P536" t="s">
        <v>312</v>
      </c>
      <c r="Q536" t="s">
        <v>313</v>
      </c>
      <c r="R536" t="s">
        <v>328</v>
      </c>
      <c r="S536" s="43">
        <v>53897205.134400003</v>
      </c>
      <c r="U536" s="43">
        <v>2</v>
      </c>
      <c r="IF536">
        <v>15189</v>
      </c>
      <c r="IG536" t="s">
        <v>312</v>
      </c>
      <c r="IH536" t="s">
        <v>322</v>
      </c>
      <c r="IK536">
        <v>-2</v>
      </c>
      <c r="IL536" t="s">
        <v>278</v>
      </c>
      <c r="IM536" t="s">
        <v>279</v>
      </c>
      <c r="IN536" t="s">
        <v>484</v>
      </c>
      <c r="IP536" t="s">
        <v>485</v>
      </c>
    </row>
    <row r="537" spans="1:250" x14ac:dyDescent="0.35">
      <c r="A537">
        <v>8960</v>
      </c>
      <c r="B537">
        <v>-922729984</v>
      </c>
      <c r="C537">
        <v>1837</v>
      </c>
      <c r="D537" t="s">
        <v>272</v>
      </c>
      <c r="E537" t="s">
        <v>273</v>
      </c>
      <c r="F537">
        <v>13794</v>
      </c>
      <c r="G537" t="s">
        <v>274</v>
      </c>
      <c r="H537" t="s">
        <v>275</v>
      </c>
      <c r="I537">
        <v>528</v>
      </c>
      <c r="J537" t="s">
        <v>531</v>
      </c>
      <c r="K537" t="s">
        <v>532</v>
      </c>
      <c r="L537">
        <v>15189</v>
      </c>
      <c r="M537" t="s">
        <v>312</v>
      </c>
      <c r="N537" t="s">
        <v>313</v>
      </c>
      <c r="O537">
        <v>15189</v>
      </c>
      <c r="P537" t="s">
        <v>312</v>
      </c>
      <c r="Q537" t="s">
        <v>313</v>
      </c>
      <c r="R537" t="s">
        <v>328</v>
      </c>
      <c r="S537" s="43">
        <v>56494772.784299999</v>
      </c>
      <c r="U537" s="43">
        <v>2</v>
      </c>
      <c r="IF537">
        <v>15189</v>
      </c>
      <c r="IG537" t="s">
        <v>312</v>
      </c>
      <c r="IH537" t="s">
        <v>311</v>
      </c>
      <c r="IK537">
        <v>-2</v>
      </c>
      <c r="IL537" t="s">
        <v>278</v>
      </c>
      <c r="IM537" t="s">
        <v>279</v>
      </c>
      <c r="IN537" t="s">
        <v>468</v>
      </c>
      <c r="IP537" t="s">
        <v>483</v>
      </c>
    </row>
    <row r="538" spans="1:250" x14ac:dyDescent="0.35">
      <c r="A538">
        <v>8961</v>
      </c>
      <c r="B538">
        <v>-922729984</v>
      </c>
      <c r="C538">
        <v>1837</v>
      </c>
      <c r="D538" t="s">
        <v>272</v>
      </c>
      <c r="E538" t="s">
        <v>273</v>
      </c>
      <c r="F538">
        <v>13794</v>
      </c>
      <c r="G538" t="s">
        <v>274</v>
      </c>
      <c r="H538" t="s">
        <v>275</v>
      </c>
      <c r="I538">
        <v>527</v>
      </c>
      <c r="J538" t="s">
        <v>535</v>
      </c>
      <c r="K538" t="s">
        <v>536</v>
      </c>
      <c r="L538">
        <v>15189</v>
      </c>
      <c r="M538" t="s">
        <v>312</v>
      </c>
      <c r="N538" t="s">
        <v>313</v>
      </c>
      <c r="O538">
        <v>15189</v>
      </c>
      <c r="P538" t="s">
        <v>312</v>
      </c>
      <c r="Q538" t="s">
        <v>313</v>
      </c>
      <c r="R538" t="s">
        <v>328</v>
      </c>
      <c r="S538" s="43">
        <v>56426858.724299997</v>
      </c>
      <c r="U538" s="43">
        <v>2</v>
      </c>
      <c r="IF538">
        <v>15189</v>
      </c>
      <c r="IG538" t="s">
        <v>312</v>
      </c>
      <c r="IH538" t="s">
        <v>311</v>
      </c>
      <c r="IK538">
        <v>-2</v>
      </c>
      <c r="IL538" t="s">
        <v>278</v>
      </c>
      <c r="IM538" t="s">
        <v>279</v>
      </c>
      <c r="IN538" t="s">
        <v>468</v>
      </c>
      <c r="IP538" t="s">
        <v>483</v>
      </c>
    </row>
    <row r="539" spans="1:250" x14ac:dyDescent="0.35">
      <c r="A539">
        <v>8962</v>
      </c>
      <c r="B539">
        <v>-922729984</v>
      </c>
      <c r="C539">
        <v>1837</v>
      </c>
      <c r="D539" t="s">
        <v>272</v>
      </c>
      <c r="E539" t="s">
        <v>273</v>
      </c>
      <c r="F539">
        <v>13794</v>
      </c>
      <c r="G539" t="s">
        <v>274</v>
      </c>
      <c r="H539" t="s">
        <v>275</v>
      </c>
      <c r="I539">
        <v>523</v>
      </c>
      <c r="J539" t="s">
        <v>537</v>
      </c>
      <c r="K539" t="s">
        <v>538</v>
      </c>
      <c r="L539">
        <v>15189</v>
      </c>
      <c r="M539" t="s">
        <v>312</v>
      </c>
      <c r="N539" t="s">
        <v>313</v>
      </c>
      <c r="O539">
        <v>15189</v>
      </c>
      <c r="P539" t="s">
        <v>312</v>
      </c>
      <c r="Q539" t="s">
        <v>313</v>
      </c>
      <c r="R539" t="s">
        <v>328</v>
      </c>
      <c r="S539" s="43">
        <v>56293101.274300002</v>
      </c>
      <c r="U539" s="43">
        <v>2</v>
      </c>
      <c r="IF539">
        <v>15189</v>
      </c>
      <c r="IG539" t="s">
        <v>312</v>
      </c>
      <c r="IH539" t="s">
        <v>311</v>
      </c>
      <c r="IK539">
        <v>-2</v>
      </c>
      <c r="IL539" t="s">
        <v>278</v>
      </c>
      <c r="IM539" t="s">
        <v>279</v>
      </c>
      <c r="IN539" t="s">
        <v>468</v>
      </c>
      <c r="IP539" t="s">
        <v>483</v>
      </c>
    </row>
    <row r="540" spans="1:250" x14ac:dyDescent="0.35">
      <c r="A540">
        <v>8963</v>
      </c>
      <c r="B540">
        <v>-922729984</v>
      </c>
      <c r="C540">
        <v>1837</v>
      </c>
      <c r="D540" t="s">
        <v>272</v>
      </c>
      <c r="E540" t="s">
        <v>273</v>
      </c>
      <c r="F540">
        <v>13794</v>
      </c>
      <c r="G540" t="s">
        <v>274</v>
      </c>
      <c r="H540" t="s">
        <v>275</v>
      </c>
      <c r="I540">
        <v>521</v>
      </c>
      <c r="J540" t="s">
        <v>539</v>
      </c>
      <c r="K540" t="s">
        <v>540</v>
      </c>
      <c r="L540">
        <v>15189</v>
      </c>
      <c r="M540" t="s">
        <v>312</v>
      </c>
      <c r="N540" t="s">
        <v>313</v>
      </c>
      <c r="O540">
        <v>15189</v>
      </c>
      <c r="P540" t="s">
        <v>312</v>
      </c>
      <c r="Q540" t="s">
        <v>313</v>
      </c>
      <c r="R540" t="s">
        <v>328</v>
      </c>
      <c r="S540" s="43">
        <v>56225184.724299997</v>
      </c>
      <c r="U540" s="43">
        <v>2</v>
      </c>
      <c r="IF540">
        <v>15189</v>
      </c>
      <c r="IG540" t="s">
        <v>312</v>
      </c>
      <c r="IH540" t="s">
        <v>311</v>
      </c>
      <c r="IK540">
        <v>-2</v>
      </c>
      <c r="IL540" t="s">
        <v>278</v>
      </c>
      <c r="IM540" t="s">
        <v>279</v>
      </c>
      <c r="IN540" t="s">
        <v>468</v>
      </c>
      <c r="IP540" t="s">
        <v>483</v>
      </c>
    </row>
    <row r="541" spans="1:250" x14ac:dyDescent="0.35">
      <c r="A541">
        <v>8964</v>
      </c>
      <c r="B541">
        <v>-922729984</v>
      </c>
      <c r="C541">
        <v>1837</v>
      </c>
      <c r="D541" t="s">
        <v>272</v>
      </c>
      <c r="E541" t="s">
        <v>273</v>
      </c>
      <c r="F541">
        <v>13794</v>
      </c>
      <c r="G541" t="s">
        <v>274</v>
      </c>
      <c r="H541" t="s">
        <v>275</v>
      </c>
      <c r="I541">
        <v>519</v>
      </c>
      <c r="J541" t="s">
        <v>541</v>
      </c>
      <c r="K541" t="s">
        <v>542</v>
      </c>
      <c r="L541">
        <v>15189</v>
      </c>
      <c r="M541" t="s">
        <v>312</v>
      </c>
      <c r="N541" t="s">
        <v>313</v>
      </c>
      <c r="O541">
        <v>15189</v>
      </c>
      <c r="P541" t="s">
        <v>312</v>
      </c>
      <c r="Q541" t="s">
        <v>313</v>
      </c>
      <c r="R541" t="s">
        <v>328</v>
      </c>
      <c r="S541" s="43">
        <v>56157268.154299997</v>
      </c>
      <c r="U541" s="43">
        <v>2</v>
      </c>
      <c r="IF541">
        <v>15189</v>
      </c>
      <c r="IG541" t="s">
        <v>312</v>
      </c>
      <c r="IH541" t="s">
        <v>311</v>
      </c>
      <c r="IK541">
        <v>-2</v>
      </c>
      <c r="IL541" t="s">
        <v>278</v>
      </c>
      <c r="IM541" t="s">
        <v>279</v>
      </c>
      <c r="IN541" t="s">
        <v>468</v>
      </c>
      <c r="IP541" t="s">
        <v>483</v>
      </c>
    </row>
    <row r="542" spans="1:250" x14ac:dyDescent="0.35">
      <c r="A542">
        <v>8965</v>
      </c>
      <c r="B542">
        <v>-922729984</v>
      </c>
      <c r="C542">
        <v>1837</v>
      </c>
      <c r="D542" t="s">
        <v>272</v>
      </c>
      <c r="E542" t="s">
        <v>273</v>
      </c>
      <c r="F542">
        <v>19011</v>
      </c>
      <c r="G542" t="s">
        <v>318</v>
      </c>
      <c r="H542" t="s">
        <v>319</v>
      </c>
      <c r="I542">
        <v>523</v>
      </c>
      <c r="J542" t="s">
        <v>537</v>
      </c>
      <c r="K542" t="s">
        <v>538</v>
      </c>
      <c r="L542">
        <v>15189</v>
      </c>
      <c r="M542" t="s">
        <v>312</v>
      </c>
      <c r="N542" t="s">
        <v>313</v>
      </c>
      <c r="O542">
        <v>15189</v>
      </c>
      <c r="P542" t="s">
        <v>312</v>
      </c>
      <c r="Q542" t="s">
        <v>313</v>
      </c>
      <c r="R542" t="s">
        <v>328</v>
      </c>
      <c r="S542" s="43">
        <v>54482599.124399997</v>
      </c>
      <c r="U542" s="43">
        <v>2</v>
      </c>
      <c r="IF542">
        <v>15189</v>
      </c>
      <c r="IG542" t="s">
        <v>312</v>
      </c>
      <c r="IH542" t="s">
        <v>322</v>
      </c>
      <c r="IK542">
        <v>-2</v>
      </c>
      <c r="IL542" t="s">
        <v>278</v>
      </c>
      <c r="IM542" t="s">
        <v>279</v>
      </c>
      <c r="IN542" t="s">
        <v>484</v>
      </c>
      <c r="IP542" t="s">
        <v>485</v>
      </c>
    </row>
    <row r="543" spans="1:250" x14ac:dyDescent="0.35">
      <c r="A543">
        <v>8966</v>
      </c>
      <c r="B543">
        <v>-922729984</v>
      </c>
      <c r="C543">
        <v>1837</v>
      </c>
      <c r="D543" t="s">
        <v>272</v>
      </c>
      <c r="E543" t="s">
        <v>273</v>
      </c>
      <c r="F543">
        <v>19011</v>
      </c>
      <c r="G543" t="s">
        <v>318</v>
      </c>
      <c r="H543" t="s">
        <v>319</v>
      </c>
      <c r="I543">
        <v>521</v>
      </c>
      <c r="J543" t="s">
        <v>539</v>
      </c>
      <c r="K543" t="s">
        <v>540</v>
      </c>
      <c r="L543">
        <v>15189</v>
      </c>
      <c r="M543" t="s">
        <v>312</v>
      </c>
      <c r="N543" t="s">
        <v>313</v>
      </c>
      <c r="O543">
        <v>15189</v>
      </c>
      <c r="P543" t="s">
        <v>312</v>
      </c>
      <c r="Q543" t="s">
        <v>313</v>
      </c>
      <c r="R543" t="s">
        <v>328</v>
      </c>
      <c r="S543" s="43">
        <v>54414343.034400001</v>
      </c>
      <c r="U543" s="43">
        <v>2</v>
      </c>
      <c r="IF543">
        <v>15189</v>
      </c>
      <c r="IG543" t="s">
        <v>312</v>
      </c>
      <c r="IH543" t="s">
        <v>322</v>
      </c>
      <c r="IK543">
        <v>-2</v>
      </c>
      <c r="IL543" t="s">
        <v>278</v>
      </c>
      <c r="IM543" t="s">
        <v>279</v>
      </c>
      <c r="IN543" t="s">
        <v>484</v>
      </c>
      <c r="IP543" t="s">
        <v>485</v>
      </c>
    </row>
    <row r="544" spans="1:250" x14ac:dyDescent="0.35">
      <c r="A544">
        <v>8967</v>
      </c>
      <c r="B544">
        <v>-922729984</v>
      </c>
      <c r="C544">
        <v>1837</v>
      </c>
      <c r="D544" t="s">
        <v>272</v>
      </c>
      <c r="E544" t="s">
        <v>273</v>
      </c>
      <c r="F544">
        <v>19011</v>
      </c>
      <c r="G544" t="s">
        <v>318</v>
      </c>
      <c r="H544" t="s">
        <v>319</v>
      </c>
      <c r="I544">
        <v>519</v>
      </c>
      <c r="J544" t="s">
        <v>541</v>
      </c>
      <c r="K544" t="s">
        <v>542</v>
      </c>
      <c r="L544">
        <v>15189</v>
      </c>
      <c r="M544" t="s">
        <v>312</v>
      </c>
      <c r="N544" t="s">
        <v>313</v>
      </c>
      <c r="O544">
        <v>15189</v>
      </c>
      <c r="P544" t="s">
        <v>312</v>
      </c>
      <c r="Q544" t="s">
        <v>313</v>
      </c>
      <c r="R544" t="s">
        <v>328</v>
      </c>
      <c r="S544" s="43">
        <v>54346086.964400001</v>
      </c>
      <c r="U544" s="43">
        <v>2</v>
      </c>
      <c r="IF544">
        <v>15189</v>
      </c>
      <c r="IG544" t="s">
        <v>312</v>
      </c>
      <c r="IH544" t="s">
        <v>322</v>
      </c>
      <c r="IK544">
        <v>-2</v>
      </c>
      <c r="IL544" t="s">
        <v>278</v>
      </c>
      <c r="IM544" t="s">
        <v>279</v>
      </c>
      <c r="IN544" t="s">
        <v>484</v>
      </c>
      <c r="IP544" t="s">
        <v>485</v>
      </c>
    </row>
    <row r="545" spans="1:250" x14ac:dyDescent="0.35">
      <c r="A545">
        <v>8968</v>
      </c>
      <c r="B545">
        <v>-922729984</v>
      </c>
      <c r="C545">
        <v>1837</v>
      </c>
      <c r="D545" t="s">
        <v>272</v>
      </c>
      <c r="E545" t="s">
        <v>273</v>
      </c>
      <c r="F545">
        <v>19011</v>
      </c>
      <c r="G545" t="s">
        <v>318</v>
      </c>
      <c r="H545" t="s">
        <v>319</v>
      </c>
      <c r="I545">
        <v>515</v>
      </c>
      <c r="J545" t="s">
        <v>543</v>
      </c>
      <c r="K545" t="s">
        <v>544</v>
      </c>
      <c r="L545">
        <v>15189</v>
      </c>
      <c r="M545" t="s">
        <v>312</v>
      </c>
      <c r="N545" t="s">
        <v>313</v>
      </c>
      <c r="O545">
        <v>15189</v>
      </c>
      <c r="P545" t="s">
        <v>312</v>
      </c>
      <c r="Q545" t="s">
        <v>313</v>
      </c>
      <c r="R545" t="s">
        <v>328</v>
      </c>
      <c r="S545" s="43">
        <v>54199823.954400003</v>
      </c>
      <c r="U545" s="43">
        <v>2</v>
      </c>
      <c r="IF545">
        <v>15189</v>
      </c>
      <c r="IG545" t="s">
        <v>312</v>
      </c>
      <c r="IH545" t="s">
        <v>322</v>
      </c>
      <c r="IK545">
        <v>-2</v>
      </c>
      <c r="IL545" t="s">
        <v>278</v>
      </c>
      <c r="IM545" t="s">
        <v>279</v>
      </c>
      <c r="IN545" t="s">
        <v>484</v>
      </c>
      <c r="IP545" t="s">
        <v>485</v>
      </c>
    </row>
    <row r="546" spans="1:250" x14ac:dyDescent="0.35">
      <c r="A546">
        <v>8969</v>
      </c>
      <c r="B546">
        <v>-922729984</v>
      </c>
      <c r="C546">
        <v>1837</v>
      </c>
      <c r="D546" t="s">
        <v>272</v>
      </c>
      <c r="E546" t="s">
        <v>273</v>
      </c>
      <c r="F546">
        <v>19011</v>
      </c>
      <c r="G546" t="s">
        <v>318</v>
      </c>
      <c r="H546" t="s">
        <v>319</v>
      </c>
      <c r="I546">
        <v>513</v>
      </c>
      <c r="J546" t="s">
        <v>545</v>
      </c>
      <c r="K546" t="s">
        <v>546</v>
      </c>
      <c r="L546">
        <v>15189</v>
      </c>
      <c r="M546" t="s">
        <v>312</v>
      </c>
      <c r="N546" t="s">
        <v>313</v>
      </c>
      <c r="O546">
        <v>15189</v>
      </c>
      <c r="P546" t="s">
        <v>312</v>
      </c>
      <c r="Q546" t="s">
        <v>313</v>
      </c>
      <c r="R546" t="s">
        <v>328</v>
      </c>
      <c r="S546" s="43">
        <v>54073062.644400001</v>
      </c>
      <c r="U546" s="43">
        <v>2</v>
      </c>
      <c r="IF546">
        <v>15189</v>
      </c>
      <c r="IG546" t="s">
        <v>312</v>
      </c>
      <c r="IH546" t="s">
        <v>322</v>
      </c>
      <c r="IK546">
        <v>-2</v>
      </c>
      <c r="IL546" t="s">
        <v>278</v>
      </c>
      <c r="IM546" t="s">
        <v>279</v>
      </c>
      <c r="IN546" t="s">
        <v>484</v>
      </c>
      <c r="IP546" t="s">
        <v>485</v>
      </c>
    </row>
    <row r="547" spans="1:250" x14ac:dyDescent="0.35">
      <c r="A547">
        <v>8970</v>
      </c>
      <c r="B547">
        <v>-922729984</v>
      </c>
      <c r="C547">
        <v>1837</v>
      </c>
      <c r="D547" t="s">
        <v>272</v>
      </c>
      <c r="E547" t="s">
        <v>273</v>
      </c>
      <c r="F547">
        <v>19011</v>
      </c>
      <c r="G547" t="s">
        <v>318</v>
      </c>
      <c r="H547" t="s">
        <v>319</v>
      </c>
      <c r="I547">
        <v>509</v>
      </c>
      <c r="J547" t="s">
        <v>547</v>
      </c>
      <c r="K547" t="s">
        <v>548</v>
      </c>
      <c r="L547">
        <v>15189</v>
      </c>
      <c r="M547" t="s">
        <v>312</v>
      </c>
      <c r="N547" t="s">
        <v>313</v>
      </c>
      <c r="O547">
        <v>15189</v>
      </c>
      <c r="P547" t="s">
        <v>312</v>
      </c>
      <c r="Q547" t="s">
        <v>313</v>
      </c>
      <c r="R547" t="s">
        <v>328</v>
      </c>
      <c r="S547" s="43">
        <v>54004806.554399997</v>
      </c>
      <c r="U547" s="43">
        <v>2</v>
      </c>
      <c r="IF547">
        <v>15189</v>
      </c>
      <c r="IG547" t="s">
        <v>312</v>
      </c>
      <c r="IH547" t="s">
        <v>322</v>
      </c>
      <c r="IK547">
        <v>-2</v>
      </c>
      <c r="IL547" t="s">
        <v>278</v>
      </c>
      <c r="IM547" t="s">
        <v>279</v>
      </c>
      <c r="IN547" t="s">
        <v>484</v>
      </c>
      <c r="IP547" t="s">
        <v>485</v>
      </c>
    </row>
    <row r="548" spans="1:250" x14ac:dyDescent="0.35">
      <c r="A548">
        <v>8971</v>
      </c>
      <c r="B548">
        <v>-922729984</v>
      </c>
      <c r="C548">
        <v>1837</v>
      </c>
      <c r="D548" t="s">
        <v>272</v>
      </c>
      <c r="E548" t="s">
        <v>273</v>
      </c>
      <c r="F548">
        <v>13794</v>
      </c>
      <c r="G548" t="s">
        <v>274</v>
      </c>
      <c r="H548" t="s">
        <v>275</v>
      </c>
      <c r="I548">
        <v>515</v>
      </c>
      <c r="J548" t="s">
        <v>543</v>
      </c>
      <c r="K548" t="s">
        <v>544</v>
      </c>
      <c r="L548">
        <v>17005</v>
      </c>
      <c r="M548" t="s">
        <v>314</v>
      </c>
      <c r="N548" t="s">
        <v>315</v>
      </c>
      <c r="O548">
        <v>17005</v>
      </c>
      <c r="P548" t="s">
        <v>314</v>
      </c>
      <c r="Q548" t="s">
        <v>315</v>
      </c>
      <c r="R548" t="s">
        <v>328</v>
      </c>
      <c r="S548" s="43">
        <v>8065698.4346000003</v>
      </c>
      <c r="U548" s="43">
        <v>2</v>
      </c>
      <c r="IF548">
        <v>17005</v>
      </c>
      <c r="IG548" t="s">
        <v>314</v>
      </c>
      <c r="IH548" t="s">
        <v>311</v>
      </c>
      <c r="IK548">
        <v>-2</v>
      </c>
      <c r="IL548" t="s">
        <v>278</v>
      </c>
      <c r="IM548" t="s">
        <v>279</v>
      </c>
      <c r="IN548" t="s">
        <v>468</v>
      </c>
      <c r="IP548" t="s">
        <v>486</v>
      </c>
    </row>
    <row r="549" spans="1:250" x14ac:dyDescent="0.35">
      <c r="A549">
        <v>8972</v>
      </c>
      <c r="B549">
        <v>-922729984</v>
      </c>
      <c r="C549">
        <v>1837</v>
      </c>
      <c r="D549" t="s">
        <v>272</v>
      </c>
      <c r="E549" t="s">
        <v>273</v>
      </c>
      <c r="F549">
        <v>13794</v>
      </c>
      <c r="G549" t="s">
        <v>274</v>
      </c>
      <c r="H549" t="s">
        <v>275</v>
      </c>
      <c r="I549">
        <v>513</v>
      </c>
      <c r="J549" t="s">
        <v>545</v>
      </c>
      <c r="K549" t="s">
        <v>546</v>
      </c>
      <c r="L549">
        <v>17005</v>
      </c>
      <c r="M549" t="s">
        <v>314</v>
      </c>
      <c r="N549" t="s">
        <v>315</v>
      </c>
      <c r="O549">
        <v>17005</v>
      </c>
      <c r="P549" t="s">
        <v>314</v>
      </c>
      <c r="Q549" t="s">
        <v>315</v>
      </c>
      <c r="R549" t="s">
        <v>328</v>
      </c>
      <c r="S549" s="43">
        <v>7777535.5845999997</v>
      </c>
      <c r="U549" s="43">
        <v>2</v>
      </c>
      <c r="IF549">
        <v>17005</v>
      </c>
      <c r="IG549" t="s">
        <v>314</v>
      </c>
      <c r="IH549" t="s">
        <v>311</v>
      </c>
      <c r="IK549">
        <v>-2</v>
      </c>
      <c r="IL549" t="s">
        <v>278</v>
      </c>
      <c r="IM549" t="s">
        <v>279</v>
      </c>
      <c r="IN549" t="s">
        <v>468</v>
      </c>
      <c r="IP549" t="s">
        <v>486</v>
      </c>
    </row>
    <row r="550" spans="1:250" x14ac:dyDescent="0.35">
      <c r="A550">
        <v>8973</v>
      </c>
      <c r="B550">
        <v>-922729984</v>
      </c>
      <c r="C550">
        <v>1837</v>
      </c>
      <c r="D550" t="s">
        <v>272</v>
      </c>
      <c r="E550" t="s">
        <v>273</v>
      </c>
      <c r="F550">
        <v>13794</v>
      </c>
      <c r="G550" t="s">
        <v>274</v>
      </c>
      <c r="H550" t="s">
        <v>275</v>
      </c>
      <c r="I550">
        <v>509</v>
      </c>
      <c r="J550" t="s">
        <v>547</v>
      </c>
      <c r="K550" t="s">
        <v>548</v>
      </c>
      <c r="L550">
        <v>17005</v>
      </c>
      <c r="M550" t="s">
        <v>314</v>
      </c>
      <c r="N550" t="s">
        <v>315</v>
      </c>
      <c r="O550">
        <v>17005</v>
      </c>
      <c r="P550" t="s">
        <v>314</v>
      </c>
      <c r="Q550" t="s">
        <v>315</v>
      </c>
      <c r="R550" t="s">
        <v>328</v>
      </c>
      <c r="S550" s="43">
        <v>7768084.2045999998</v>
      </c>
      <c r="U550" s="43">
        <v>2</v>
      </c>
      <c r="IF550">
        <v>17005</v>
      </c>
      <c r="IG550" t="s">
        <v>314</v>
      </c>
      <c r="IH550" t="s">
        <v>311</v>
      </c>
      <c r="IK550">
        <v>-2</v>
      </c>
      <c r="IL550" t="s">
        <v>278</v>
      </c>
      <c r="IM550" t="s">
        <v>279</v>
      </c>
      <c r="IN550" t="s">
        <v>468</v>
      </c>
      <c r="IP550" t="s">
        <v>486</v>
      </c>
    </row>
    <row r="551" spans="1:250" x14ac:dyDescent="0.35">
      <c r="A551">
        <v>8974</v>
      </c>
      <c r="B551">
        <v>-922729984</v>
      </c>
      <c r="C551">
        <v>1837</v>
      </c>
      <c r="D551" t="s">
        <v>272</v>
      </c>
      <c r="E551" t="s">
        <v>273</v>
      </c>
      <c r="F551">
        <v>13794</v>
      </c>
      <c r="G551" t="s">
        <v>274</v>
      </c>
      <c r="H551" t="s">
        <v>275</v>
      </c>
      <c r="I551">
        <v>507</v>
      </c>
      <c r="J551" t="s">
        <v>549</v>
      </c>
      <c r="K551" t="s">
        <v>550</v>
      </c>
      <c r="L551">
        <v>17005</v>
      </c>
      <c r="M551" t="s">
        <v>314</v>
      </c>
      <c r="N551" t="s">
        <v>315</v>
      </c>
      <c r="O551">
        <v>17005</v>
      </c>
      <c r="P551" t="s">
        <v>314</v>
      </c>
      <c r="Q551" t="s">
        <v>315</v>
      </c>
      <c r="R551" t="s">
        <v>328</v>
      </c>
      <c r="S551" s="43">
        <v>7753232.0445999997</v>
      </c>
      <c r="U551" s="43">
        <v>2</v>
      </c>
      <c r="IF551">
        <v>17005</v>
      </c>
      <c r="IG551" t="s">
        <v>314</v>
      </c>
      <c r="IH551" t="s">
        <v>311</v>
      </c>
      <c r="IK551">
        <v>-2</v>
      </c>
      <c r="IL551" t="s">
        <v>278</v>
      </c>
      <c r="IM551" t="s">
        <v>279</v>
      </c>
      <c r="IN551" t="s">
        <v>468</v>
      </c>
      <c r="IP551" t="s">
        <v>486</v>
      </c>
    </row>
    <row r="552" spans="1:250" x14ac:dyDescent="0.35">
      <c r="A552">
        <v>8975</v>
      </c>
      <c r="B552">
        <v>-922729984</v>
      </c>
      <c r="C552">
        <v>1837</v>
      </c>
      <c r="D552" t="s">
        <v>272</v>
      </c>
      <c r="E552" t="s">
        <v>273</v>
      </c>
      <c r="F552">
        <v>19011</v>
      </c>
      <c r="G552" t="s">
        <v>318</v>
      </c>
      <c r="H552" t="s">
        <v>319</v>
      </c>
      <c r="I552">
        <v>528</v>
      </c>
      <c r="J552" t="s">
        <v>531</v>
      </c>
      <c r="K552" t="s">
        <v>532</v>
      </c>
      <c r="L552">
        <v>15189</v>
      </c>
      <c r="M552" t="s">
        <v>312</v>
      </c>
      <c r="N552" t="s">
        <v>313</v>
      </c>
      <c r="O552">
        <v>15189</v>
      </c>
      <c r="P552" t="s">
        <v>312</v>
      </c>
      <c r="Q552" t="s">
        <v>313</v>
      </c>
      <c r="R552" t="s">
        <v>328</v>
      </c>
      <c r="S552" s="43">
        <v>54687143.9344</v>
      </c>
      <c r="U552" s="43">
        <v>2</v>
      </c>
      <c r="IF552">
        <v>15189</v>
      </c>
      <c r="IG552" t="s">
        <v>312</v>
      </c>
      <c r="IH552" t="s">
        <v>322</v>
      </c>
      <c r="IK552">
        <v>-2</v>
      </c>
      <c r="IL552" t="s">
        <v>278</v>
      </c>
      <c r="IM552" t="s">
        <v>279</v>
      </c>
      <c r="IN552" t="s">
        <v>484</v>
      </c>
      <c r="IP552" t="s">
        <v>485</v>
      </c>
    </row>
    <row r="553" spans="1:250" x14ac:dyDescent="0.35">
      <c r="A553">
        <v>8976</v>
      </c>
      <c r="B553">
        <v>-922729984</v>
      </c>
      <c r="C553">
        <v>1837</v>
      </c>
      <c r="D553" t="s">
        <v>272</v>
      </c>
      <c r="E553" t="s">
        <v>273</v>
      </c>
      <c r="F553">
        <v>19011</v>
      </c>
      <c r="G553" t="s">
        <v>318</v>
      </c>
      <c r="H553" t="s">
        <v>319</v>
      </c>
      <c r="I553">
        <v>527</v>
      </c>
      <c r="J553" t="s">
        <v>535</v>
      </c>
      <c r="K553" t="s">
        <v>536</v>
      </c>
      <c r="L553">
        <v>15189</v>
      </c>
      <c r="M553" t="s">
        <v>312</v>
      </c>
      <c r="N553" t="s">
        <v>313</v>
      </c>
      <c r="O553">
        <v>15189</v>
      </c>
      <c r="P553" t="s">
        <v>312</v>
      </c>
      <c r="Q553" t="s">
        <v>313</v>
      </c>
      <c r="R553" t="s">
        <v>328</v>
      </c>
      <c r="S553" s="43">
        <v>54618888.144400001</v>
      </c>
      <c r="U553" s="43">
        <v>2</v>
      </c>
      <c r="IF553">
        <v>15189</v>
      </c>
      <c r="IG553" t="s">
        <v>312</v>
      </c>
      <c r="IH553" t="s">
        <v>322</v>
      </c>
      <c r="IK553">
        <v>-2</v>
      </c>
      <c r="IL553" t="s">
        <v>278</v>
      </c>
      <c r="IM553" t="s">
        <v>279</v>
      </c>
      <c r="IN553" t="s">
        <v>484</v>
      </c>
      <c r="IP553" t="s">
        <v>485</v>
      </c>
    </row>
    <row r="554" spans="1:250" x14ac:dyDescent="0.35">
      <c r="A554">
        <v>8977</v>
      </c>
      <c r="B554">
        <v>-922729984</v>
      </c>
      <c r="C554">
        <v>1837</v>
      </c>
      <c r="D554" t="s">
        <v>272</v>
      </c>
      <c r="E554" t="s">
        <v>273</v>
      </c>
      <c r="F554">
        <v>13794</v>
      </c>
      <c r="G554" t="s">
        <v>274</v>
      </c>
      <c r="H554" t="s">
        <v>275</v>
      </c>
      <c r="I554">
        <v>507</v>
      </c>
      <c r="J554" t="s">
        <v>549</v>
      </c>
      <c r="K554" t="s">
        <v>550</v>
      </c>
      <c r="L554">
        <v>17006</v>
      </c>
      <c r="M554" t="s">
        <v>316</v>
      </c>
      <c r="N554" t="s">
        <v>317</v>
      </c>
      <c r="O554">
        <v>17006</v>
      </c>
      <c r="P554" t="s">
        <v>316</v>
      </c>
      <c r="Q554" t="s">
        <v>317</v>
      </c>
      <c r="R554" t="s">
        <v>328</v>
      </c>
      <c r="S554" s="43">
        <v>11382924.7203</v>
      </c>
      <c r="U554" s="43">
        <v>2</v>
      </c>
      <c r="IF554">
        <v>17006</v>
      </c>
      <c r="IG554" t="s">
        <v>316</v>
      </c>
      <c r="IH554" t="s">
        <v>311</v>
      </c>
      <c r="IK554">
        <v>-2</v>
      </c>
      <c r="IL554" t="s">
        <v>278</v>
      </c>
      <c r="IM554" t="s">
        <v>279</v>
      </c>
      <c r="IN554" t="s">
        <v>468</v>
      </c>
      <c r="IP554" t="s">
        <v>487</v>
      </c>
    </row>
    <row r="555" spans="1:250" x14ac:dyDescent="0.35">
      <c r="A555">
        <v>8978</v>
      </c>
      <c r="B555">
        <v>-922729984</v>
      </c>
      <c r="C555">
        <v>1837</v>
      </c>
      <c r="D555" t="s">
        <v>272</v>
      </c>
      <c r="E555" t="s">
        <v>273</v>
      </c>
      <c r="F555">
        <v>13794</v>
      </c>
      <c r="G555" t="s">
        <v>274</v>
      </c>
      <c r="H555" t="s">
        <v>275</v>
      </c>
      <c r="I555">
        <v>528</v>
      </c>
      <c r="J555" t="s">
        <v>531</v>
      </c>
      <c r="K555" t="s">
        <v>532</v>
      </c>
      <c r="L555">
        <v>17005</v>
      </c>
      <c r="M555" t="s">
        <v>314</v>
      </c>
      <c r="N555" t="s">
        <v>315</v>
      </c>
      <c r="O555">
        <v>17005</v>
      </c>
      <c r="P555" t="s">
        <v>314</v>
      </c>
      <c r="Q555" t="s">
        <v>315</v>
      </c>
      <c r="R555" t="s">
        <v>328</v>
      </c>
      <c r="S555" s="43">
        <v>8135256.2145999996</v>
      </c>
      <c r="U555" s="43">
        <v>2</v>
      </c>
      <c r="IF555">
        <v>17005</v>
      </c>
      <c r="IG555" t="s">
        <v>314</v>
      </c>
      <c r="IH555" t="s">
        <v>311</v>
      </c>
      <c r="IK555">
        <v>-2</v>
      </c>
      <c r="IL555" t="s">
        <v>278</v>
      </c>
      <c r="IM555" t="s">
        <v>279</v>
      </c>
      <c r="IN555" t="s">
        <v>468</v>
      </c>
      <c r="IP555" t="s">
        <v>486</v>
      </c>
    </row>
    <row r="556" spans="1:250" x14ac:dyDescent="0.35">
      <c r="A556">
        <v>8979</v>
      </c>
      <c r="B556">
        <v>-922729984</v>
      </c>
      <c r="C556">
        <v>1837</v>
      </c>
      <c r="D556" t="s">
        <v>272</v>
      </c>
      <c r="E556" t="s">
        <v>273</v>
      </c>
      <c r="F556">
        <v>13794</v>
      </c>
      <c r="G556" t="s">
        <v>274</v>
      </c>
      <c r="H556" t="s">
        <v>275</v>
      </c>
      <c r="I556">
        <v>527</v>
      </c>
      <c r="J556" t="s">
        <v>535</v>
      </c>
      <c r="K556" t="s">
        <v>536</v>
      </c>
      <c r="L556">
        <v>17005</v>
      </c>
      <c r="M556" t="s">
        <v>314</v>
      </c>
      <c r="N556" t="s">
        <v>315</v>
      </c>
      <c r="O556">
        <v>17005</v>
      </c>
      <c r="P556" t="s">
        <v>314</v>
      </c>
      <c r="Q556" t="s">
        <v>315</v>
      </c>
      <c r="R556" t="s">
        <v>328</v>
      </c>
      <c r="S556" s="43">
        <v>8125476.5946000004</v>
      </c>
      <c r="U556" s="43">
        <v>2</v>
      </c>
      <c r="IF556">
        <v>17005</v>
      </c>
      <c r="IG556" t="s">
        <v>314</v>
      </c>
      <c r="IH556" t="s">
        <v>311</v>
      </c>
      <c r="IK556">
        <v>-2</v>
      </c>
      <c r="IL556" t="s">
        <v>278</v>
      </c>
      <c r="IM556" t="s">
        <v>279</v>
      </c>
      <c r="IN556" t="s">
        <v>468</v>
      </c>
      <c r="IP556" t="s">
        <v>486</v>
      </c>
    </row>
    <row r="557" spans="1:250" x14ac:dyDescent="0.35">
      <c r="A557">
        <v>8980</v>
      </c>
      <c r="B557">
        <v>-922729984</v>
      </c>
      <c r="C557">
        <v>1837</v>
      </c>
      <c r="D557" t="s">
        <v>272</v>
      </c>
      <c r="E557" t="s">
        <v>273</v>
      </c>
      <c r="F557">
        <v>13794</v>
      </c>
      <c r="G557" t="s">
        <v>274</v>
      </c>
      <c r="H557" t="s">
        <v>275</v>
      </c>
      <c r="I557">
        <v>523</v>
      </c>
      <c r="J557" t="s">
        <v>537</v>
      </c>
      <c r="K557" t="s">
        <v>538</v>
      </c>
      <c r="L557">
        <v>17005</v>
      </c>
      <c r="M557" t="s">
        <v>314</v>
      </c>
      <c r="N557" t="s">
        <v>315</v>
      </c>
      <c r="O557">
        <v>17005</v>
      </c>
      <c r="P557" t="s">
        <v>314</v>
      </c>
      <c r="Q557" t="s">
        <v>315</v>
      </c>
      <c r="R557" t="s">
        <v>328</v>
      </c>
      <c r="S557" s="43">
        <v>8106215.4945999999</v>
      </c>
      <c r="U557" s="43">
        <v>2</v>
      </c>
      <c r="IF557">
        <v>17005</v>
      </c>
      <c r="IG557" t="s">
        <v>314</v>
      </c>
      <c r="IH557" t="s">
        <v>311</v>
      </c>
      <c r="IK557">
        <v>-2</v>
      </c>
      <c r="IL557" t="s">
        <v>278</v>
      </c>
      <c r="IM557" t="s">
        <v>279</v>
      </c>
      <c r="IN557" t="s">
        <v>468</v>
      </c>
      <c r="IP557" t="s">
        <v>486</v>
      </c>
    </row>
    <row r="558" spans="1:250" x14ac:dyDescent="0.35">
      <c r="A558">
        <v>8981</v>
      </c>
      <c r="B558">
        <v>-922729984</v>
      </c>
      <c r="C558">
        <v>1837</v>
      </c>
      <c r="D558" t="s">
        <v>272</v>
      </c>
      <c r="E558" t="s">
        <v>273</v>
      </c>
      <c r="F558">
        <v>13794</v>
      </c>
      <c r="G558" t="s">
        <v>274</v>
      </c>
      <c r="H558" t="s">
        <v>275</v>
      </c>
      <c r="I558">
        <v>521</v>
      </c>
      <c r="J558" t="s">
        <v>539</v>
      </c>
      <c r="K558" t="s">
        <v>540</v>
      </c>
      <c r="L558">
        <v>17005</v>
      </c>
      <c r="M558" t="s">
        <v>314</v>
      </c>
      <c r="N558" t="s">
        <v>315</v>
      </c>
      <c r="O558">
        <v>17005</v>
      </c>
      <c r="P558" t="s">
        <v>314</v>
      </c>
      <c r="Q558" t="s">
        <v>315</v>
      </c>
      <c r="R558" t="s">
        <v>328</v>
      </c>
      <c r="S558" s="43">
        <v>8096435.5146000003</v>
      </c>
      <c r="U558" s="43">
        <v>2</v>
      </c>
      <c r="IF558">
        <v>17005</v>
      </c>
      <c r="IG558" t="s">
        <v>314</v>
      </c>
      <c r="IH558" t="s">
        <v>311</v>
      </c>
      <c r="IK558">
        <v>-2</v>
      </c>
      <c r="IL558" t="s">
        <v>278</v>
      </c>
      <c r="IM558" t="s">
        <v>279</v>
      </c>
      <c r="IN558" t="s">
        <v>468</v>
      </c>
      <c r="IP558" t="s">
        <v>486</v>
      </c>
    </row>
    <row r="559" spans="1:250" x14ac:dyDescent="0.35">
      <c r="A559">
        <v>8982</v>
      </c>
      <c r="B559">
        <v>-922729984</v>
      </c>
      <c r="C559">
        <v>1837</v>
      </c>
      <c r="D559" t="s">
        <v>272</v>
      </c>
      <c r="E559" t="s">
        <v>273</v>
      </c>
      <c r="F559">
        <v>13794</v>
      </c>
      <c r="G559" t="s">
        <v>274</v>
      </c>
      <c r="H559" t="s">
        <v>275</v>
      </c>
      <c r="I559">
        <v>519</v>
      </c>
      <c r="J559" t="s">
        <v>541</v>
      </c>
      <c r="K559" t="s">
        <v>542</v>
      </c>
      <c r="L559">
        <v>17005</v>
      </c>
      <c r="M559" t="s">
        <v>314</v>
      </c>
      <c r="N559" t="s">
        <v>315</v>
      </c>
      <c r="O559">
        <v>17005</v>
      </c>
      <c r="P559" t="s">
        <v>314</v>
      </c>
      <c r="Q559" t="s">
        <v>315</v>
      </c>
      <c r="R559" t="s">
        <v>328</v>
      </c>
      <c r="S559" s="43">
        <v>8086655.5345999999</v>
      </c>
      <c r="U559" s="43">
        <v>2</v>
      </c>
      <c r="IF559">
        <v>17005</v>
      </c>
      <c r="IG559" t="s">
        <v>314</v>
      </c>
      <c r="IH559" t="s">
        <v>311</v>
      </c>
      <c r="IK559">
        <v>-2</v>
      </c>
      <c r="IL559" t="s">
        <v>278</v>
      </c>
      <c r="IM559" t="s">
        <v>279</v>
      </c>
      <c r="IN559" t="s">
        <v>468</v>
      </c>
      <c r="IP559" t="s">
        <v>486</v>
      </c>
    </row>
    <row r="560" spans="1:250" x14ac:dyDescent="0.35">
      <c r="A560">
        <v>8983</v>
      </c>
      <c r="B560">
        <v>-922729984</v>
      </c>
      <c r="C560">
        <v>1837</v>
      </c>
      <c r="D560" t="s">
        <v>272</v>
      </c>
      <c r="E560" t="s">
        <v>273</v>
      </c>
      <c r="F560">
        <v>13794</v>
      </c>
      <c r="G560" t="s">
        <v>274</v>
      </c>
      <c r="H560" t="s">
        <v>275</v>
      </c>
      <c r="I560">
        <v>523</v>
      </c>
      <c r="J560" t="s">
        <v>537</v>
      </c>
      <c r="K560" t="s">
        <v>538</v>
      </c>
      <c r="L560">
        <v>17006</v>
      </c>
      <c r="M560" t="s">
        <v>316</v>
      </c>
      <c r="N560" t="s">
        <v>317</v>
      </c>
      <c r="O560">
        <v>17006</v>
      </c>
      <c r="P560" t="s">
        <v>316</v>
      </c>
      <c r="Q560" t="s">
        <v>317</v>
      </c>
      <c r="R560" t="s">
        <v>328</v>
      </c>
      <c r="S560" s="43">
        <v>12609887.5403</v>
      </c>
      <c r="U560" s="43">
        <v>2</v>
      </c>
      <c r="IF560">
        <v>17006</v>
      </c>
      <c r="IG560" t="s">
        <v>316</v>
      </c>
      <c r="IH560" t="s">
        <v>311</v>
      </c>
      <c r="IK560">
        <v>-2</v>
      </c>
      <c r="IL560" t="s">
        <v>278</v>
      </c>
      <c r="IM560" t="s">
        <v>279</v>
      </c>
      <c r="IN560" t="s">
        <v>468</v>
      </c>
      <c r="IP560" t="s">
        <v>487</v>
      </c>
    </row>
    <row r="561" spans="1:250" x14ac:dyDescent="0.35">
      <c r="A561">
        <v>8984</v>
      </c>
      <c r="B561">
        <v>-922729984</v>
      </c>
      <c r="C561">
        <v>1837</v>
      </c>
      <c r="D561" t="s">
        <v>272</v>
      </c>
      <c r="E561" t="s">
        <v>273</v>
      </c>
      <c r="F561">
        <v>13794</v>
      </c>
      <c r="G561" t="s">
        <v>274</v>
      </c>
      <c r="H561" t="s">
        <v>275</v>
      </c>
      <c r="I561">
        <v>521</v>
      </c>
      <c r="J561" t="s">
        <v>539</v>
      </c>
      <c r="K561" t="s">
        <v>540</v>
      </c>
      <c r="L561">
        <v>17006</v>
      </c>
      <c r="M561" t="s">
        <v>316</v>
      </c>
      <c r="N561" t="s">
        <v>317</v>
      </c>
      <c r="O561">
        <v>17006</v>
      </c>
      <c r="P561" t="s">
        <v>316</v>
      </c>
      <c r="Q561" t="s">
        <v>317</v>
      </c>
      <c r="R561" t="s">
        <v>328</v>
      </c>
      <c r="S561" s="43">
        <v>12594673.9803</v>
      </c>
      <c r="U561" s="43">
        <v>2</v>
      </c>
      <c r="IF561">
        <v>17006</v>
      </c>
      <c r="IG561" t="s">
        <v>316</v>
      </c>
      <c r="IH561" t="s">
        <v>311</v>
      </c>
      <c r="IK561">
        <v>-2</v>
      </c>
      <c r="IL561" t="s">
        <v>278</v>
      </c>
      <c r="IM561" t="s">
        <v>279</v>
      </c>
      <c r="IN561" t="s">
        <v>468</v>
      </c>
      <c r="IP561" t="s">
        <v>487</v>
      </c>
    </row>
    <row r="562" spans="1:250" x14ac:dyDescent="0.35">
      <c r="A562">
        <v>8985</v>
      </c>
      <c r="B562">
        <v>-922729984</v>
      </c>
      <c r="C562">
        <v>1837</v>
      </c>
      <c r="D562" t="s">
        <v>272</v>
      </c>
      <c r="E562" t="s">
        <v>273</v>
      </c>
      <c r="F562">
        <v>13794</v>
      </c>
      <c r="G562" t="s">
        <v>274</v>
      </c>
      <c r="H562" t="s">
        <v>275</v>
      </c>
      <c r="I562">
        <v>519</v>
      </c>
      <c r="J562" t="s">
        <v>541</v>
      </c>
      <c r="K562" t="s">
        <v>542</v>
      </c>
      <c r="L562">
        <v>17006</v>
      </c>
      <c r="M562" t="s">
        <v>316</v>
      </c>
      <c r="N562" t="s">
        <v>317</v>
      </c>
      <c r="O562">
        <v>17006</v>
      </c>
      <c r="P562" t="s">
        <v>316</v>
      </c>
      <c r="Q562" t="s">
        <v>317</v>
      </c>
      <c r="R562" t="s">
        <v>328</v>
      </c>
      <c r="S562" s="43">
        <v>12579460.4003</v>
      </c>
      <c r="U562" s="43">
        <v>2</v>
      </c>
      <c r="IF562">
        <v>17006</v>
      </c>
      <c r="IG562" t="s">
        <v>316</v>
      </c>
      <c r="IH562" t="s">
        <v>311</v>
      </c>
      <c r="IK562">
        <v>-2</v>
      </c>
      <c r="IL562" t="s">
        <v>278</v>
      </c>
      <c r="IM562" t="s">
        <v>279</v>
      </c>
      <c r="IN562" t="s">
        <v>468</v>
      </c>
      <c r="IP562" t="s">
        <v>487</v>
      </c>
    </row>
    <row r="563" spans="1:250" x14ac:dyDescent="0.35">
      <c r="A563">
        <v>8986</v>
      </c>
      <c r="B563">
        <v>-922729984</v>
      </c>
      <c r="C563">
        <v>1837</v>
      </c>
      <c r="D563" t="s">
        <v>272</v>
      </c>
      <c r="E563" t="s">
        <v>273</v>
      </c>
      <c r="F563">
        <v>13794</v>
      </c>
      <c r="G563" t="s">
        <v>274</v>
      </c>
      <c r="H563" t="s">
        <v>275</v>
      </c>
      <c r="I563">
        <v>515</v>
      </c>
      <c r="J563" t="s">
        <v>543</v>
      </c>
      <c r="K563" t="s">
        <v>544</v>
      </c>
      <c r="L563">
        <v>17006</v>
      </c>
      <c r="M563" t="s">
        <v>316</v>
      </c>
      <c r="N563" t="s">
        <v>317</v>
      </c>
      <c r="O563">
        <v>17006</v>
      </c>
      <c r="P563" t="s">
        <v>316</v>
      </c>
      <c r="Q563" t="s">
        <v>317</v>
      </c>
      <c r="R563" t="s">
        <v>328</v>
      </c>
      <c r="S563" s="43">
        <v>12546859.870300001</v>
      </c>
      <c r="U563" s="43">
        <v>2</v>
      </c>
      <c r="IF563">
        <v>17006</v>
      </c>
      <c r="IG563" t="s">
        <v>316</v>
      </c>
      <c r="IH563" t="s">
        <v>311</v>
      </c>
      <c r="IK563">
        <v>-2</v>
      </c>
      <c r="IL563" t="s">
        <v>278</v>
      </c>
      <c r="IM563" t="s">
        <v>279</v>
      </c>
      <c r="IN563" t="s">
        <v>468</v>
      </c>
      <c r="IP563" t="s">
        <v>487</v>
      </c>
    </row>
    <row r="564" spans="1:250" x14ac:dyDescent="0.35">
      <c r="A564">
        <v>8987</v>
      </c>
      <c r="B564">
        <v>-922729984</v>
      </c>
      <c r="C564">
        <v>1837</v>
      </c>
      <c r="D564" t="s">
        <v>272</v>
      </c>
      <c r="E564" t="s">
        <v>273</v>
      </c>
      <c r="F564">
        <v>13794</v>
      </c>
      <c r="G564" t="s">
        <v>274</v>
      </c>
      <c r="H564" t="s">
        <v>275</v>
      </c>
      <c r="I564">
        <v>513</v>
      </c>
      <c r="J564" t="s">
        <v>545</v>
      </c>
      <c r="K564" t="s">
        <v>546</v>
      </c>
      <c r="L564">
        <v>17006</v>
      </c>
      <c r="M564" t="s">
        <v>316</v>
      </c>
      <c r="N564" t="s">
        <v>317</v>
      </c>
      <c r="O564">
        <v>17006</v>
      </c>
      <c r="P564" t="s">
        <v>316</v>
      </c>
      <c r="Q564" t="s">
        <v>317</v>
      </c>
      <c r="R564" t="s">
        <v>328</v>
      </c>
      <c r="S564" s="43">
        <v>11418606.0603</v>
      </c>
      <c r="U564" s="43">
        <v>2</v>
      </c>
      <c r="IF564">
        <v>17006</v>
      </c>
      <c r="IG564" t="s">
        <v>316</v>
      </c>
      <c r="IH564" t="s">
        <v>311</v>
      </c>
      <c r="IK564">
        <v>-2</v>
      </c>
      <c r="IL564" t="s">
        <v>278</v>
      </c>
      <c r="IM564" t="s">
        <v>279</v>
      </c>
      <c r="IN564" t="s">
        <v>468</v>
      </c>
      <c r="IP564" t="s">
        <v>487</v>
      </c>
    </row>
    <row r="565" spans="1:250" x14ac:dyDescent="0.35">
      <c r="A565">
        <v>8988</v>
      </c>
      <c r="B565">
        <v>-922729984</v>
      </c>
      <c r="C565">
        <v>1837</v>
      </c>
      <c r="D565" t="s">
        <v>272</v>
      </c>
      <c r="E565" t="s">
        <v>273</v>
      </c>
      <c r="F565">
        <v>13794</v>
      </c>
      <c r="G565" t="s">
        <v>274</v>
      </c>
      <c r="H565" t="s">
        <v>275</v>
      </c>
      <c r="I565">
        <v>509</v>
      </c>
      <c r="J565" t="s">
        <v>547</v>
      </c>
      <c r="K565" t="s">
        <v>548</v>
      </c>
      <c r="L565">
        <v>17006</v>
      </c>
      <c r="M565" t="s">
        <v>316</v>
      </c>
      <c r="N565" t="s">
        <v>317</v>
      </c>
      <c r="O565">
        <v>17006</v>
      </c>
      <c r="P565" t="s">
        <v>316</v>
      </c>
      <c r="Q565" t="s">
        <v>317</v>
      </c>
      <c r="R565" t="s">
        <v>328</v>
      </c>
      <c r="S565" s="43">
        <v>11404729.9803</v>
      </c>
      <c r="U565" s="43">
        <v>2</v>
      </c>
      <c r="IF565">
        <v>17006</v>
      </c>
      <c r="IG565" t="s">
        <v>316</v>
      </c>
      <c r="IH565" t="s">
        <v>311</v>
      </c>
      <c r="IK565">
        <v>-2</v>
      </c>
      <c r="IL565" t="s">
        <v>278</v>
      </c>
      <c r="IM565" t="s">
        <v>279</v>
      </c>
      <c r="IN565" t="s">
        <v>468</v>
      </c>
      <c r="IP565" t="s">
        <v>487</v>
      </c>
    </row>
    <row r="566" spans="1:250" x14ac:dyDescent="0.35">
      <c r="A566">
        <v>8989</v>
      </c>
      <c r="B566">
        <v>-922729984</v>
      </c>
      <c r="C566">
        <v>1837</v>
      </c>
      <c r="D566" t="s">
        <v>272</v>
      </c>
      <c r="E566" t="s">
        <v>273</v>
      </c>
      <c r="F566">
        <v>19011</v>
      </c>
      <c r="G566" t="s">
        <v>318</v>
      </c>
      <c r="H566" t="s">
        <v>319</v>
      </c>
      <c r="I566">
        <v>515</v>
      </c>
      <c r="J566" t="s">
        <v>543</v>
      </c>
      <c r="K566" t="s">
        <v>544</v>
      </c>
      <c r="L566">
        <v>19213</v>
      </c>
      <c r="M566" t="s">
        <v>320</v>
      </c>
      <c r="N566" t="s">
        <v>321</v>
      </c>
      <c r="O566">
        <v>19213</v>
      </c>
      <c r="P566" t="s">
        <v>320</v>
      </c>
      <c r="Q566" t="s">
        <v>321</v>
      </c>
      <c r="R566" t="s">
        <v>328</v>
      </c>
      <c r="S566" s="43">
        <v>120332972.26000001</v>
      </c>
      <c r="U566" s="43">
        <v>2</v>
      </c>
      <c r="IF566">
        <v>19213</v>
      </c>
      <c r="IG566" t="s">
        <v>320</v>
      </c>
      <c r="IH566" t="s">
        <v>322</v>
      </c>
      <c r="IK566">
        <v>-2</v>
      </c>
      <c r="IL566" t="s">
        <v>278</v>
      </c>
      <c r="IM566" t="s">
        <v>279</v>
      </c>
      <c r="IN566" t="s">
        <v>484</v>
      </c>
      <c r="IP566" t="s">
        <v>488</v>
      </c>
    </row>
    <row r="567" spans="1:250" x14ac:dyDescent="0.35">
      <c r="A567">
        <v>8990</v>
      </c>
      <c r="B567">
        <v>-922729984</v>
      </c>
      <c r="C567">
        <v>1837</v>
      </c>
      <c r="D567" t="s">
        <v>272</v>
      </c>
      <c r="E567" t="s">
        <v>273</v>
      </c>
      <c r="F567">
        <v>19011</v>
      </c>
      <c r="G567" t="s">
        <v>318</v>
      </c>
      <c r="H567" t="s">
        <v>319</v>
      </c>
      <c r="I567">
        <v>513</v>
      </c>
      <c r="J567" t="s">
        <v>545</v>
      </c>
      <c r="K567" t="s">
        <v>546</v>
      </c>
      <c r="L567">
        <v>19213</v>
      </c>
      <c r="M567" t="s">
        <v>320</v>
      </c>
      <c r="N567" t="s">
        <v>321</v>
      </c>
      <c r="O567">
        <v>19213</v>
      </c>
      <c r="P567" t="s">
        <v>320</v>
      </c>
      <c r="Q567" t="s">
        <v>321</v>
      </c>
      <c r="R567" t="s">
        <v>328</v>
      </c>
      <c r="S567" s="43">
        <v>120051540.28</v>
      </c>
      <c r="U567" s="43">
        <v>2</v>
      </c>
      <c r="IF567">
        <v>19213</v>
      </c>
      <c r="IG567" t="s">
        <v>320</v>
      </c>
      <c r="IH567" t="s">
        <v>322</v>
      </c>
      <c r="IK567">
        <v>-2</v>
      </c>
      <c r="IL567" t="s">
        <v>278</v>
      </c>
      <c r="IM567" t="s">
        <v>279</v>
      </c>
      <c r="IN567" t="s">
        <v>484</v>
      </c>
      <c r="IP567" t="s">
        <v>488</v>
      </c>
    </row>
    <row r="568" spans="1:250" x14ac:dyDescent="0.35">
      <c r="A568">
        <v>8991</v>
      </c>
      <c r="B568">
        <v>-922729984</v>
      </c>
      <c r="C568">
        <v>1837</v>
      </c>
      <c r="D568" t="s">
        <v>272</v>
      </c>
      <c r="E568" t="s">
        <v>273</v>
      </c>
      <c r="F568">
        <v>19011</v>
      </c>
      <c r="G568" t="s">
        <v>318</v>
      </c>
      <c r="H568" t="s">
        <v>319</v>
      </c>
      <c r="I568">
        <v>509</v>
      </c>
      <c r="J568" t="s">
        <v>547</v>
      </c>
      <c r="K568" t="s">
        <v>548</v>
      </c>
      <c r="L568">
        <v>19213</v>
      </c>
      <c r="M568" t="s">
        <v>320</v>
      </c>
      <c r="N568" t="s">
        <v>321</v>
      </c>
      <c r="O568">
        <v>19213</v>
      </c>
      <c r="P568" t="s">
        <v>320</v>
      </c>
      <c r="Q568" t="s">
        <v>321</v>
      </c>
      <c r="R568" t="s">
        <v>328</v>
      </c>
      <c r="S568" s="43">
        <v>121909424.08</v>
      </c>
      <c r="U568" s="43">
        <v>2</v>
      </c>
      <c r="IF568">
        <v>19213</v>
      </c>
      <c r="IG568" t="s">
        <v>320</v>
      </c>
      <c r="IH568" t="s">
        <v>322</v>
      </c>
      <c r="IK568">
        <v>-2</v>
      </c>
      <c r="IL568" t="s">
        <v>278</v>
      </c>
      <c r="IM568" t="s">
        <v>279</v>
      </c>
      <c r="IN568" t="s">
        <v>484</v>
      </c>
      <c r="IP568" t="s">
        <v>488</v>
      </c>
    </row>
    <row r="569" spans="1:250" x14ac:dyDescent="0.35">
      <c r="A569">
        <v>8992</v>
      </c>
      <c r="B569">
        <v>-922729984</v>
      </c>
      <c r="C569">
        <v>1837</v>
      </c>
      <c r="D569" t="s">
        <v>272</v>
      </c>
      <c r="E569" t="s">
        <v>273</v>
      </c>
      <c r="F569">
        <v>19011</v>
      </c>
      <c r="G569" t="s">
        <v>318</v>
      </c>
      <c r="H569" t="s">
        <v>319</v>
      </c>
      <c r="I569">
        <v>507</v>
      </c>
      <c r="J569" t="s">
        <v>549</v>
      </c>
      <c r="K569" t="s">
        <v>550</v>
      </c>
      <c r="L569">
        <v>19213</v>
      </c>
      <c r="M569" t="s">
        <v>320</v>
      </c>
      <c r="N569" t="s">
        <v>321</v>
      </c>
      <c r="O569">
        <v>19213</v>
      </c>
      <c r="P569" t="s">
        <v>320</v>
      </c>
      <c r="Q569" t="s">
        <v>321</v>
      </c>
      <c r="R569" t="s">
        <v>328</v>
      </c>
      <c r="S569" s="43">
        <v>121666526.68000001</v>
      </c>
      <c r="U569" s="43">
        <v>2</v>
      </c>
      <c r="IF569">
        <v>19213</v>
      </c>
      <c r="IG569" t="s">
        <v>320</v>
      </c>
      <c r="IH569" t="s">
        <v>322</v>
      </c>
      <c r="IK569">
        <v>-2</v>
      </c>
      <c r="IL569" t="s">
        <v>278</v>
      </c>
      <c r="IM569" t="s">
        <v>279</v>
      </c>
      <c r="IN569" t="s">
        <v>484</v>
      </c>
      <c r="IP569" t="s">
        <v>488</v>
      </c>
    </row>
    <row r="570" spans="1:250" x14ac:dyDescent="0.35">
      <c r="A570">
        <v>8993</v>
      </c>
      <c r="B570">
        <v>-922729984</v>
      </c>
      <c r="C570">
        <v>1837</v>
      </c>
      <c r="D570" t="s">
        <v>272</v>
      </c>
      <c r="E570" t="s">
        <v>273</v>
      </c>
      <c r="F570">
        <v>13794</v>
      </c>
      <c r="G570" t="s">
        <v>274</v>
      </c>
      <c r="H570" t="s">
        <v>275</v>
      </c>
      <c r="I570">
        <v>528</v>
      </c>
      <c r="J570" t="s">
        <v>531</v>
      </c>
      <c r="K570" t="s">
        <v>532</v>
      </c>
      <c r="L570">
        <v>17006</v>
      </c>
      <c r="M570" t="s">
        <v>316</v>
      </c>
      <c r="N570" t="s">
        <v>317</v>
      </c>
      <c r="O570">
        <v>17006</v>
      </c>
      <c r="P570" t="s">
        <v>316</v>
      </c>
      <c r="Q570" t="s">
        <v>317</v>
      </c>
      <c r="R570" t="s">
        <v>328</v>
      </c>
      <c r="S570" s="43">
        <v>12655062.8003</v>
      </c>
      <c r="U570" s="43">
        <v>2</v>
      </c>
      <c r="IF570">
        <v>17006</v>
      </c>
      <c r="IG570" t="s">
        <v>316</v>
      </c>
      <c r="IH570" t="s">
        <v>311</v>
      </c>
      <c r="IK570">
        <v>-2</v>
      </c>
      <c r="IL570" t="s">
        <v>278</v>
      </c>
      <c r="IM570" t="s">
        <v>279</v>
      </c>
      <c r="IN570" t="s">
        <v>468</v>
      </c>
      <c r="IP570" t="s">
        <v>487</v>
      </c>
    </row>
    <row r="571" spans="1:250" x14ac:dyDescent="0.35">
      <c r="A571">
        <v>8994</v>
      </c>
      <c r="B571">
        <v>-922729984</v>
      </c>
      <c r="C571">
        <v>1837</v>
      </c>
      <c r="D571" t="s">
        <v>272</v>
      </c>
      <c r="E571" t="s">
        <v>273</v>
      </c>
      <c r="F571">
        <v>13794</v>
      </c>
      <c r="G571" t="s">
        <v>274</v>
      </c>
      <c r="H571" t="s">
        <v>275</v>
      </c>
      <c r="I571">
        <v>527</v>
      </c>
      <c r="J571" t="s">
        <v>535</v>
      </c>
      <c r="K571" t="s">
        <v>536</v>
      </c>
      <c r="L571">
        <v>17006</v>
      </c>
      <c r="M571" t="s">
        <v>316</v>
      </c>
      <c r="N571" t="s">
        <v>317</v>
      </c>
      <c r="O571">
        <v>17006</v>
      </c>
      <c r="P571" t="s">
        <v>316</v>
      </c>
      <c r="Q571" t="s">
        <v>317</v>
      </c>
      <c r="R571" t="s">
        <v>328</v>
      </c>
      <c r="S571" s="43">
        <v>12639849.780300001</v>
      </c>
      <c r="U571" s="43">
        <v>2</v>
      </c>
      <c r="IF571">
        <v>17006</v>
      </c>
      <c r="IG571" t="s">
        <v>316</v>
      </c>
      <c r="IH571" t="s">
        <v>311</v>
      </c>
      <c r="IK571">
        <v>-2</v>
      </c>
      <c r="IL571" t="s">
        <v>278</v>
      </c>
      <c r="IM571" t="s">
        <v>279</v>
      </c>
      <c r="IN571" t="s">
        <v>468</v>
      </c>
      <c r="IP571" t="s">
        <v>487</v>
      </c>
    </row>
    <row r="572" spans="1:250" x14ac:dyDescent="0.35">
      <c r="A572">
        <v>8995</v>
      </c>
      <c r="B572">
        <v>-922729984</v>
      </c>
      <c r="C572">
        <v>1837</v>
      </c>
      <c r="D572" t="s">
        <v>272</v>
      </c>
      <c r="E572" t="s">
        <v>273</v>
      </c>
      <c r="F572">
        <v>9695</v>
      </c>
      <c r="G572" t="s">
        <v>280</v>
      </c>
      <c r="H572" t="s">
        <v>281</v>
      </c>
      <c r="I572">
        <v>507</v>
      </c>
      <c r="J572" t="s">
        <v>549</v>
      </c>
      <c r="K572" t="s">
        <v>550</v>
      </c>
      <c r="L572">
        <v>21324</v>
      </c>
      <c r="M572" t="s">
        <v>282</v>
      </c>
      <c r="N572" t="s">
        <v>283</v>
      </c>
      <c r="O572">
        <v>21324</v>
      </c>
      <c r="P572" t="s">
        <v>282</v>
      </c>
      <c r="Q572" t="s">
        <v>283</v>
      </c>
      <c r="R572" t="s">
        <v>328</v>
      </c>
      <c r="S572" s="43">
        <v>18938920.136300001</v>
      </c>
      <c r="U572" s="43">
        <v>2</v>
      </c>
      <c r="IF572">
        <v>21324</v>
      </c>
      <c r="IG572" t="s">
        <v>282</v>
      </c>
      <c r="IH572" t="s">
        <v>284</v>
      </c>
      <c r="IK572">
        <v>-2</v>
      </c>
      <c r="IL572" t="s">
        <v>278</v>
      </c>
      <c r="IM572" t="s">
        <v>279</v>
      </c>
      <c r="IN572" t="s">
        <v>466</v>
      </c>
      <c r="IP572" t="s">
        <v>489</v>
      </c>
    </row>
    <row r="573" spans="1:250" x14ac:dyDescent="0.35">
      <c r="A573">
        <v>8996</v>
      </c>
      <c r="B573">
        <v>-922729984</v>
      </c>
      <c r="C573">
        <v>1837</v>
      </c>
      <c r="D573" t="s">
        <v>272</v>
      </c>
      <c r="E573" t="s">
        <v>273</v>
      </c>
      <c r="F573">
        <v>19011</v>
      </c>
      <c r="G573" t="s">
        <v>318</v>
      </c>
      <c r="H573" t="s">
        <v>319</v>
      </c>
      <c r="I573">
        <v>528</v>
      </c>
      <c r="J573" t="s">
        <v>531</v>
      </c>
      <c r="K573" t="s">
        <v>532</v>
      </c>
      <c r="L573">
        <v>19213</v>
      </c>
      <c r="M573" t="s">
        <v>320</v>
      </c>
      <c r="N573" t="s">
        <v>321</v>
      </c>
      <c r="O573">
        <v>19213</v>
      </c>
      <c r="P573" t="s">
        <v>320</v>
      </c>
      <c r="Q573" t="s">
        <v>321</v>
      </c>
      <c r="R573" t="s">
        <v>328</v>
      </c>
      <c r="S573" s="43">
        <v>121414906.86</v>
      </c>
      <c r="U573" s="43">
        <v>2</v>
      </c>
      <c r="IF573">
        <v>19213</v>
      </c>
      <c r="IG573" t="s">
        <v>320</v>
      </c>
      <c r="IH573" t="s">
        <v>322</v>
      </c>
      <c r="IK573">
        <v>-2</v>
      </c>
      <c r="IL573" t="s">
        <v>278</v>
      </c>
      <c r="IM573" t="s">
        <v>279</v>
      </c>
      <c r="IN573" t="s">
        <v>484</v>
      </c>
      <c r="IP573" t="s">
        <v>488</v>
      </c>
    </row>
    <row r="574" spans="1:250" x14ac:dyDescent="0.35">
      <c r="A574">
        <v>8997</v>
      </c>
      <c r="B574">
        <v>-922729984</v>
      </c>
      <c r="C574">
        <v>1837</v>
      </c>
      <c r="D574" t="s">
        <v>272</v>
      </c>
      <c r="E574" t="s">
        <v>273</v>
      </c>
      <c r="F574">
        <v>19011</v>
      </c>
      <c r="G574" t="s">
        <v>318</v>
      </c>
      <c r="H574" t="s">
        <v>319</v>
      </c>
      <c r="I574">
        <v>527</v>
      </c>
      <c r="J574" t="s">
        <v>535</v>
      </c>
      <c r="K574" t="s">
        <v>536</v>
      </c>
      <c r="L574">
        <v>19213</v>
      </c>
      <c r="M574" t="s">
        <v>320</v>
      </c>
      <c r="N574" t="s">
        <v>321</v>
      </c>
      <c r="O574">
        <v>19213</v>
      </c>
      <c r="P574" t="s">
        <v>320</v>
      </c>
      <c r="Q574" t="s">
        <v>321</v>
      </c>
      <c r="R574" t="s">
        <v>328</v>
      </c>
      <c r="S574" s="43">
        <v>121263367.18000001</v>
      </c>
      <c r="U574" s="43">
        <v>2</v>
      </c>
      <c r="IF574">
        <v>19213</v>
      </c>
      <c r="IG574" t="s">
        <v>320</v>
      </c>
      <c r="IH574" t="s">
        <v>322</v>
      </c>
      <c r="IK574">
        <v>-2</v>
      </c>
      <c r="IL574" t="s">
        <v>278</v>
      </c>
      <c r="IM574" t="s">
        <v>279</v>
      </c>
      <c r="IN574" t="s">
        <v>484</v>
      </c>
      <c r="IP574" t="s">
        <v>488</v>
      </c>
    </row>
    <row r="575" spans="1:250" x14ac:dyDescent="0.35">
      <c r="A575">
        <v>8998</v>
      </c>
      <c r="B575">
        <v>-922729984</v>
      </c>
      <c r="C575">
        <v>1837</v>
      </c>
      <c r="D575" t="s">
        <v>272</v>
      </c>
      <c r="E575" t="s">
        <v>273</v>
      </c>
      <c r="F575">
        <v>19011</v>
      </c>
      <c r="G575" t="s">
        <v>318</v>
      </c>
      <c r="H575" t="s">
        <v>319</v>
      </c>
      <c r="I575">
        <v>523</v>
      </c>
      <c r="J575" t="s">
        <v>537</v>
      </c>
      <c r="K575" t="s">
        <v>538</v>
      </c>
      <c r="L575">
        <v>19213</v>
      </c>
      <c r="M575" t="s">
        <v>320</v>
      </c>
      <c r="N575" t="s">
        <v>321</v>
      </c>
      <c r="O575">
        <v>19213</v>
      </c>
      <c r="P575" t="s">
        <v>320</v>
      </c>
      <c r="Q575" t="s">
        <v>321</v>
      </c>
      <c r="R575" t="s">
        <v>328</v>
      </c>
      <c r="S575" s="43">
        <v>120960782</v>
      </c>
      <c r="U575" s="43">
        <v>2</v>
      </c>
      <c r="IF575">
        <v>19213</v>
      </c>
      <c r="IG575" t="s">
        <v>320</v>
      </c>
      <c r="IH575" t="s">
        <v>322</v>
      </c>
      <c r="IK575">
        <v>-2</v>
      </c>
      <c r="IL575" t="s">
        <v>278</v>
      </c>
      <c r="IM575" t="s">
        <v>279</v>
      </c>
      <c r="IN575" t="s">
        <v>484</v>
      </c>
      <c r="IP575" t="s">
        <v>488</v>
      </c>
    </row>
    <row r="576" spans="1:250" x14ac:dyDescent="0.35">
      <c r="A576">
        <v>8999</v>
      </c>
      <c r="B576">
        <v>-922729984</v>
      </c>
      <c r="C576">
        <v>1837</v>
      </c>
      <c r="D576" t="s">
        <v>272</v>
      </c>
      <c r="E576" t="s">
        <v>273</v>
      </c>
      <c r="F576">
        <v>19011</v>
      </c>
      <c r="G576" t="s">
        <v>318</v>
      </c>
      <c r="H576" t="s">
        <v>319</v>
      </c>
      <c r="I576">
        <v>521</v>
      </c>
      <c r="J576" t="s">
        <v>539</v>
      </c>
      <c r="K576" t="s">
        <v>540</v>
      </c>
      <c r="L576">
        <v>19213</v>
      </c>
      <c r="M576" t="s">
        <v>320</v>
      </c>
      <c r="N576" t="s">
        <v>321</v>
      </c>
      <c r="O576">
        <v>19213</v>
      </c>
      <c r="P576" t="s">
        <v>320</v>
      </c>
      <c r="Q576" t="s">
        <v>321</v>
      </c>
      <c r="R576" t="s">
        <v>328</v>
      </c>
      <c r="S576" s="43">
        <v>120809241.69</v>
      </c>
      <c r="U576" s="43">
        <v>2</v>
      </c>
      <c r="IF576">
        <v>19213</v>
      </c>
      <c r="IG576" t="s">
        <v>320</v>
      </c>
      <c r="IH576" t="s">
        <v>322</v>
      </c>
      <c r="IK576">
        <v>-2</v>
      </c>
      <c r="IL576" t="s">
        <v>278</v>
      </c>
      <c r="IM576" t="s">
        <v>279</v>
      </c>
      <c r="IN576" t="s">
        <v>484</v>
      </c>
      <c r="IP576" t="s">
        <v>488</v>
      </c>
    </row>
    <row r="577" spans="1:250" x14ac:dyDescent="0.35">
      <c r="A577">
        <v>9000</v>
      </c>
      <c r="B577">
        <v>-922729984</v>
      </c>
      <c r="C577">
        <v>1837</v>
      </c>
      <c r="D577" t="s">
        <v>272</v>
      </c>
      <c r="E577" t="s">
        <v>273</v>
      </c>
      <c r="F577">
        <v>19011</v>
      </c>
      <c r="G577" t="s">
        <v>318</v>
      </c>
      <c r="H577" t="s">
        <v>319</v>
      </c>
      <c r="I577">
        <v>519</v>
      </c>
      <c r="J577" t="s">
        <v>541</v>
      </c>
      <c r="K577" t="s">
        <v>542</v>
      </c>
      <c r="L577">
        <v>19213</v>
      </c>
      <c r="M577" t="s">
        <v>320</v>
      </c>
      <c r="N577" t="s">
        <v>321</v>
      </c>
      <c r="O577">
        <v>19213</v>
      </c>
      <c r="P577" t="s">
        <v>320</v>
      </c>
      <c r="Q577" t="s">
        <v>321</v>
      </c>
      <c r="R577" t="s">
        <v>328</v>
      </c>
      <c r="S577" s="43">
        <v>120657701.42</v>
      </c>
      <c r="U577" s="43">
        <v>2</v>
      </c>
      <c r="IF577">
        <v>19213</v>
      </c>
      <c r="IG577" t="s">
        <v>320</v>
      </c>
      <c r="IH577" t="s">
        <v>322</v>
      </c>
      <c r="IK577">
        <v>-2</v>
      </c>
      <c r="IL577" t="s">
        <v>278</v>
      </c>
      <c r="IM577" t="s">
        <v>279</v>
      </c>
      <c r="IN577" t="s">
        <v>484</v>
      </c>
      <c r="IP577" t="s">
        <v>488</v>
      </c>
    </row>
    <row r="578" spans="1:250" x14ac:dyDescent="0.35">
      <c r="A578">
        <v>9001</v>
      </c>
      <c r="B578">
        <v>-922729984</v>
      </c>
      <c r="C578">
        <v>1837</v>
      </c>
      <c r="D578" t="s">
        <v>272</v>
      </c>
      <c r="E578" t="s">
        <v>273</v>
      </c>
      <c r="F578">
        <v>9695</v>
      </c>
      <c r="G578" t="s">
        <v>280</v>
      </c>
      <c r="H578" t="s">
        <v>281</v>
      </c>
      <c r="I578">
        <v>523</v>
      </c>
      <c r="J578" t="s">
        <v>537</v>
      </c>
      <c r="K578" t="s">
        <v>538</v>
      </c>
      <c r="L578">
        <v>21324</v>
      </c>
      <c r="M578" t="s">
        <v>282</v>
      </c>
      <c r="N578" t="s">
        <v>283</v>
      </c>
      <c r="O578">
        <v>21324</v>
      </c>
      <c r="P578" t="s">
        <v>282</v>
      </c>
      <c r="Q578" t="s">
        <v>283</v>
      </c>
      <c r="R578" t="s">
        <v>328</v>
      </c>
      <c r="S578" s="43">
        <v>21629617.133499999</v>
      </c>
      <c r="U578" s="43">
        <v>2</v>
      </c>
      <c r="IF578">
        <v>21324</v>
      </c>
      <c r="IG578" t="s">
        <v>282</v>
      </c>
      <c r="IH578" t="s">
        <v>284</v>
      </c>
      <c r="IK578">
        <v>-2</v>
      </c>
      <c r="IL578" t="s">
        <v>278</v>
      </c>
      <c r="IM578" t="s">
        <v>279</v>
      </c>
      <c r="IN578" t="s">
        <v>466</v>
      </c>
      <c r="IP578" t="s">
        <v>489</v>
      </c>
    </row>
    <row r="579" spans="1:250" x14ac:dyDescent="0.35">
      <c r="A579">
        <v>9002</v>
      </c>
      <c r="B579">
        <v>-922729984</v>
      </c>
      <c r="C579">
        <v>1837</v>
      </c>
      <c r="D579" t="s">
        <v>272</v>
      </c>
      <c r="E579" t="s">
        <v>273</v>
      </c>
      <c r="F579">
        <v>9695</v>
      </c>
      <c r="G579" t="s">
        <v>280</v>
      </c>
      <c r="H579" t="s">
        <v>281</v>
      </c>
      <c r="I579">
        <v>521</v>
      </c>
      <c r="J579" t="s">
        <v>539</v>
      </c>
      <c r="K579" t="s">
        <v>540</v>
      </c>
      <c r="L579">
        <v>21324</v>
      </c>
      <c r="M579" t="s">
        <v>282</v>
      </c>
      <c r="N579" t="s">
        <v>283</v>
      </c>
      <c r="O579">
        <v>21324</v>
      </c>
      <c r="P579" t="s">
        <v>282</v>
      </c>
      <c r="Q579" t="s">
        <v>283</v>
      </c>
      <c r="R579" t="s">
        <v>328</v>
      </c>
      <c r="S579" s="43">
        <v>19104776.2335</v>
      </c>
      <c r="U579" s="43">
        <v>2</v>
      </c>
      <c r="IF579">
        <v>21324</v>
      </c>
      <c r="IG579" t="s">
        <v>282</v>
      </c>
      <c r="IH579" t="s">
        <v>284</v>
      </c>
      <c r="IK579">
        <v>-2</v>
      </c>
      <c r="IL579" t="s">
        <v>278</v>
      </c>
      <c r="IM579" t="s">
        <v>279</v>
      </c>
      <c r="IN579" t="s">
        <v>466</v>
      </c>
      <c r="IP579" t="s">
        <v>489</v>
      </c>
    </row>
    <row r="580" spans="1:250" x14ac:dyDescent="0.35">
      <c r="A580">
        <v>9003</v>
      </c>
      <c r="B580">
        <v>-922729984</v>
      </c>
      <c r="C580">
        <v>1837</v>
      </c>
      <c r="D580" t="s">
        <v>272</v>
      </c>
      <c r="E580" t="s">
        <v>273</v>
      </c>
      <c r="F580">
        <v>9695</v>
      </c>
      <c r="G580" t="s">
        <v>280</v>
      </c>
      <c r="H580" t="s">
        <v>281</v>
      </c>
      <c r="I580">
        <v>519</v>
      </c>
      <c r="J580" t="s">
        <v>541</v>
      </c>
      <c r="K580" t="s">
        <v>542</v>
      </c>
      <c r="L580">
        <v>21324</v>
      </c>
      <c r="M580" t="s">
        <v>282</v>
      </c>
      <c r="N580" t="s">
        <v>283</v>
      </c>
      <c r="O580">
        <v>21324</v>
      </c>
      <c r="P580" t="s">
        <v>282</v>
      </c>
      <c r="Q580" t="s">
        <v>283</v>
      </c>
      <c r="R580" t="s">
        <v>328</v>
      </c>
      <c r="S580" s="43">
        <v>19082809.793499999</v>
      </c>
      <c r="U580" s="43">
        <v>2</v>
      </c>
      <c r="IF580">
        <v>21324</v>
      </c>
      <c r="IG580" t="s">
        <v>282</v>
      </c>
      <c r="IH580" t="s">
        <v>284</v>
      </c>
      <c r="IK580">
        <v>-2</v>
      </c>
      <c r="IL580" t="s">
        <v>278</v>
      </c>
      <c r="IM580" t="s">
        <v>279</v>
      </c>
      <c r="IN580" t="s">
        <v>466</v>
      </c>
      <c r="IP580" t="s">
        <v>489</v>
      </c>
    </row>
    <row r="581" spans="1:250" x14ac:dyDescent="0.35">
      <c r="A581">
        <v>9004</v>
      </c>
      <c r="B581">
        <v>-922729984</v>
      </c>
      <c r="C581">
        <v>1837</v>
      </c>
      <c r="D581" t="s">
        <v>272</v>
      </c>
      <c r="E581" t="s">
        <v>273</v>
      </c>
      <c r="F581">
        <v>9695</v>
      </c>
      <c r="G581" t="s">
        <v>280</v>
      </c>
      <c r="H581" t="s">
        <v>281</v>
      </c>
      <c r="I581">
        <v>515</v>
      </c>
      <c r="J581" t="s">
        <v>543</v>
      </c>
      <c r="K581" t="s">
        <v>544</v>
      </c>
      <c r="L581">
        <v>21324</v>
      </c>
      <c r="M581" t="s">
        <v>282</v>
      </c>
      <c r="N581" t="s">
        <v>283</v>
      </c>
      <c r="O581">
        <v>21324</v>
      </c>
      <c r="P581" t="s">
        <v>282</v>
      </c>
      <c r="Q581" t="s">
        <v>283</v>
      </c>
      <c r="R581" t="s">
        <v>328</v>
      </c>
      <c r="S581" s="43">
        <v>19035875.816300001</v>
      </c>
      <c r="U581" s="43">
        <v>2</v>
      </c>
      <c r="IF581">
        <v>21324</v>
      </c>
      <c r="IG581" t="s">
        <v>282</v>
      </c>
      <c r="IH581" t="s">
        <v>284</v>
      </c>
      <c r="IK581">
        <v>-2</v>
      </c>
      <c r="IL581" t="s">
        <v>278</v>
      </c>
      <c r="IM581" t="s">
        <v>279</v>
      </c>
      <c r="IN581" t="s">
        <v>466</v>
      </c>
      <c r="IP581" t="s">
        <v>489</v>
      </c>
    </row>
    <row r="582" spans="1:250" x14ac:dyDescent="0.35">
      <c r="A582">
        <v>9005</v>
      </c>
      <c r="B582">
        <v>-922729984</v>
      </c>
      <c r="C582">
        <v>1837</v>
      </c>
      <c r="D582" t="s">
        <v>272</v>
      </c>
      <c r="E582" t="s">
        <v>273</v>
      </c>
      <c r="F582">
        <v>9695</v>
      </c>
      <c r="G582" t="s">
        <v>280</v>
      </c>
      <c r="H582" t="s">
        <v>281</v>
      </c>
      <c r="I582">
        <v>513</v>
      </c>
      <c r="J582" t="s">
        <v>545</v>
      </c>
      <c r="K582" t="s">
        <v>546</v>
      </c>
      <c r="L582">
        <v>21324</v>
      </c>
      <c r="M582" t="s">
        <v>282</v>
      </c>
      <c r="N582" t="s">
        <v>283</v>
      </c>
      <c r="O582">
        <v>21324</v>
      </c>
      <c r="P582" t="s">
        <v>282</v>
      </c>
      <c r="Q582" t="s">
        <v>283</v>
      </c>
      <c r="R582" t="s">
        <v>328</v>
      </c>
      <c r="S582" s="43">
        <v>18995199.7163</v>
      </c>
      <c r="U582" s="43">
        <v>2</v>
      </c>
      <c r="IF582">
        <v>21324</v>
      </c>
      <c r="IG582" t="s">
        <v>282</v>
      </c>
      <c r="IH582" t="s">
        <v>284</v>
      </c>
      <c r="IK582">
        <v>-2</v>
      </c>
      <c r="IL582" t="s">
        <v>278</v>
      </c>
      <c r="IM582" t="s">
        <v>279</v>
      </c>
      <c r="IN582" t="s">
        <v>466</v>
      </c>
      <c r="IP582" t="s">
        <v>489</v>
      </c>
    </row>
    <row r="583" spans="1:250" x14ac:dyDescent="0.35">
      <c r="A583">
        <v>9006</v>
      </c>
      <c r="B583">
        <v>-922729984</v>
      </c>
      <c r="C583">
        <v>1837</v>
      </c>
      <c r="D583" t="s">
        <v>272</v>
      </c>
      <c r="E583" t="s">
        <v>273</v>
      </c>
      <c r="F583">
        <v>9695</v>
      </c>
      <c r="G583" t="s">
        <v>280</v>
      </c>
      <c r="H583" t="s">
        <v>281</v>
      </c>
      <c r="I583">
        <v>509</v>
      </c>
      <c r="J583" t="s">
        <v>547</v>
      </c>
      <c r="K583" t="s">
        <v>548</v>
      </c>
      <c r="L583">
        <v>21324</v>
      </c>
      <c r="M583" t="s">
        <v>282</v>
      </c>
      <c r="N583" t="s">
        <v>283</v>
      </c>
      <c r="O583">
        <v>21324</v>
      </c>
      <c r="P583" t="s">
        <v>282</v>
      </c>
      <c r="Q583" t="s">
        <v>283</v>
      </c>
      <c r="R583" t="s">
        <v>328</v>
      </c>
      <c r="S583" s="43">
        <v>18973313.1963</v>
      </c>
      <c r="U583" s="43">
        <v>2</v>
      </c>
      <c r="IF583">
        <v>21324</v>
      </c>
      <c r="IG583" t="s">
        <v>282</v>
      </c>
      <c r="IH583" t="s">
        <v>284</v>
      </c>
      <c r="IK583">
        <v>-2</v>
      </c>
      <c r="IL583" t="s">
        <v>278</v>
      </c>
      <c r="IM583" t="s">
        <v>279</v>
      </c>
      <c r="IN583" t="s">
        <v>466</v>
      </c>
      <c r="IP583" t="s">
        <v>489</v>
      </c>
    </row>
    <row r="584" spans="1:250" x14ac:dyDescent="0.35">
      <c r="A584">
        <v>9007</v>
      </c>
      <c r="B584">
        <v>-922729984</v>
      </c>
      <c r="C584">
        <v>1837</v>
      </c>
      <c r="D584" t="s">
        <v>272</v>
      </c>
      <c r="E584" t="s">
        <v>273</v>
      </c>
      <c r="F584">
        <v>13794</v>
      </c>
      <c r="G584" t="s">
        <v>274</v>
      </c>
      <c r="H584" t="s">
        <v>275</v>
      </c>
      <c r="I584">
        <v>515</v>
      </c>
      <c r="J584" t="s">
        <v>543</v>
      </c>
      <c r="K584" t="s">
        <v>544</v>
      </c>
      <c r="L584">
        <v>22128</v>
      </c>
      <c r="M584" t="s">
        <v>276</v>
      </c>
      <c r="N584" t="s">
        <v>277</v>
      </c>
      <c r="O584">
        <v>22128</v>
      </c>
      <c r="P584" t="s">
        <v>276</v>
      </c>
      <c r="Q584" t="s">
        <v>277</v>
      </c>
      <c r="R584" t="s">
        <v>328</v>
      </c>
      <c r="S584" s="43">
        <v>1091181.6847000001</v>
      </c>
      <c r="U584" s="43">
        <v>2</v>
      </c>
      <c r="IF584">
        <v>22128</v>
      </c>
      <c r="IG584" t="s">
        <v>276</v>
      </c>
      <c r="IH584" t="s">
        <v>311</v>
      </c>
      <c r="IK584">
        <v>-2</v>
      </c>
      <c r="IL584" t="s">
        <v>278</v>
      </c>
      <c r="IM584" t="s">
        <v>279</v>
      </c>
      <c r="IN584" t="s">
        <v>468</v>
      </c>
      <c r="IP584" t="s">
        <v>490</v>
      </c>
    </row>
    <row r="585" spans="1:250" x14ac:dyDescent="0.35">
      <c r="A585">
        <v>9008</v>
      </c>
      <c r="B585">
        <v>-922729984</v>
      </c>
      <c r="C585">
        <v>1837</v>
      </c>
      <c r="D585" t="s">
        <v>272</v>
      </c>
      <c r="E585" t="s">
        <v>273</v>
      </c>
      <c r="F585">
        <v>13794</v>
      </c>
      <c r="G585" t="s">
        <v>274</v>
      </c>
      <c r="H585" t="s">
        <v>275</v>
      </c>
      <c r="I585">
        <v>513</v>
      </c>
      <c r="J585" t="s">
        <v>545</v>
      </c>
      <c r="K585" t="s">
        <v>546</v>
      </c>
      <c r="L585">
        <v>22128</v>
      </c>
      <c r="M585" t="s">
        <v>276</v>
      </c>
      <c r="N585" t="s">
        <v>277</v>
      </c>
      <c r="O585">
        <v>22128</v>
      </c>
      <c r="P585" t="s">
        <v>276</v>
      </c>
      <c r="Q585" t="s">
        <v>277</v>
      </c>
      <c r="R585" t="s">
        <v>328</v>
      </c>
      <c r="S585" s="43">
        <v>1088724.4946999999</v>
      </c>
      <c r="U585" s="43">
        <v>2</v>
      </c>
      <c r="IF585">
        <v>22128</v>
      </c>
      <c r="IG585" t="s">
        <v>276</v>
      </c>
      <c r="IH585" t="s">
        <v>311</v>
      </c>
      <c r="IK585">
        <v>-2</v>
      </c>
      <c r="IL585" t="s">
        <v>278</v>
      </c>
      <c r="IM585" t="s">
        <v>279</v>
      </c>
      <c r="IN585" t="s">
        <v>468</v>
      </c>
      <c r="IP585" t="s">
        <v>490</v>
      </c>
    </row>
    <row r="586" spans="1:250" x14ac:dyDescent="0.35">
      <c r="A586">
        <v>9009</v>
      </c>
      <c r="B586">
        <v>-922729984</v>
      </c>
      <c r="C586">
        <v>1837</v>
      </c>
      <c r="D586" t="s">
        <v>272</v>
      </c>
      <c r="E586" t="s">
        <v>273</v>
      </c>
      <c r="F586">
        <v>13794</v>
      </c>
      <c r="G586" t="s">
        <v>274</v>
      </c>
      <c r="H586" t="s">
        <v>275</v>
      </c>
      <c r="I586">
        <v>509</v>
      </c>
      <c r="J586" t="s">
        <v>547</v>
      </c>
      <c r="K586" t="s">
        <v>548</v>
      </c>
      <c r="L586">
        <v>22128</v>
      </c>
      <c r="M586" t="s">
        <v>276</v>
      </c>
      <c r="N586" t="s">
        <v>277</v>
      </c>
      <c r="O586">
        <v>22128</v>
      </c>
      <c r="P586" t="s">
        <v>276</v>
      </c>
      <c r="Q586" t="s">
        <v>277</v>
      </c>
      <c r="R586" t="s">
        <v>328</v>
      </c>
      <c r="S586" s="43">
        <v>1087401.4546999999</v>
      </c>
      <c r="U586" s="43">
        <v>2</v>
      </c>
      <c r="IF586">
        <v>22128</v>
      </c>
      <c r="IG586" t="s">
        <v>276</v>
      </c>
      <c r="IH586" t="s">
        <v>311</v>
      </c>
      <c r="IK586">
        <v>-2</v>
      </c>
      <c r="IL586" t="s">
        <v>278</v>
      </c>
      <c r="IM586" t="s">
        <v>279</v>
      </c>
      <c r="IN586" t="s">
        <v>468</v>
      </c>
      <c r="IP586" t="s">
        <v>490</v>
      </c>
    </row>
    <row r="587" spans="1:250" x14ac:dyDescent="0.35">
      <c r="A587">
        <v>9010</v>
      </c>
      <c r="B587">
        <v>-922729984</v>
      </c>
      <c r="C587">
        <v>1837</v>
      </c>
      <c r="D587" t="s">
        <v>272</v>
      </c>
      <c r="E587" t="s">
        <v>273</v>
      </c>
      <c r="F587">
        <v>13794</v>
      </c>
      <c r="G587" t="s">
        <v>274</v>
      </c>
      <c r="H587" t="s">
        <v>275</v>
      </c>
      <c r="I587">
        <v>507</v>
      </c>
      <c r="J587" t="s">
        <v>549</v>
      </c>
      <c r="K587" t="s">
        <v>550</v>
      </c>
      <c r="L587">
        <v>22128</v>
      </c>
      <c r="M587" t="s">
        <v>276</v>
      </c>
      <c r="N587" t="s">
        <v>277</v>
      </c>
      <c r="O587">
        <v>22128</v>
      </c>
      <c r="P587" t="s">
        <v>276</v>
      </c>
      <c r="Q587" t="s">
        <v>277</v>
      </c>
      <c r="R587" t="s">
        <v>328</v>
      </c>
      <c r="S587" s="43">
        <v>1085322.3947000001</v>
      </c>
      <c r="U587" s="43">
        <v>2</v>
      </c>
      <c r="IF587">
        <v>22128</v>
      </c>
      <c r="IG587" t="s">
        <v>276</v>
      </c>
      <c r="IH587" t="s">
        <v>311</v>
      </c>
      <c r="IK587">
        <v>-2</v>
      </c>
      <c r="IL587" t="s">
        <v>278</v>
      </c>
      <c r="IM587" t="s">
        <v>279</v>
      </c>
      <c r="IN587" t="s">
        <v>468</v>
      </c>
      <c r="IP587" t="s">
        <v>490</v>
      </c>
    </row>
    <row r="588" spans="1:250" x14ac:dyDescent="0.35">
      <c r="A588">
        <v>9011</v>
      </c>
      <c r="B588">
        <v>-922729984</v>
      </c>
      <c r="C588">
        <v>1837</v>
      </c>
      <c r="D588" t="s">
        <v>272</v>
      </c>
      <c r="E588" t="s">
        <v>273</v>
      </c>
      <c r="F588">
        <v>9695</v>
      </c>
      <c r="G588" t="s">
        <v>280</v>
      </c>
      <c r="H588" t="s">
        <v>281</v>
      </c>
      <c r="I588">
        <v>528</v>
      </c>
      <c r="J588" t="s">
        <v>531</v>
      </c>
      <c r="K588" t="s">
        <v>532</v>
      </c>
      <c r="L588">
        <v>21324</v>
      </c>
      <c r="M588" t="s">
        <v>282</v>
      </c>
      <c r="N588" t="s">
        <v>283</v>
      </c>
      <c r="O588">
        <v>21324</v>
      </c>
      <c r="P588" t="s">
        <v>282</v>
      </c>
      <c r="Q588" t="s">
        <v>283</v>
      </c>
      <c r="R588" t="s">
        <v>328</v>
      </c>
      <c r="S588" s="43">
        <v>21704653.322000001</v>
      </c>
      <c r="U588" s="43">
        <v>2</v>
      </c>
      <c r="IF588">
        <v>21324</v>
      </c>
      <c r="IG588" t="s">
        <v>282</v>
      </c>
      <c r="IH588" t="s">
        <v>284</v>
      </c>
      <c r="IK588">
        <v>-2</v>
      </c>
      <c r="IL588" t="s">
        <v>278</v>
      </c>
      <c r="IM588" t="s">
        <v>279</v>
      </c>
      <c r="IN588" t="s">
        <v>466</v>
      </c>
      <c r="IP588" t="s">
        <v>489</v>
      </c>
    </row>
    <row r="589" spans="1:250" x14ac:dyDescent="0.35">
      <c r="A589">
        <v>9012</v>
      </c>
      <c r="B589">
        <v>-922729984</v>
      </c>
      <c r="C589">
        <v>1837</v>
      </c>
      <c r="D589" t="s">
        <v>272</v>
      </c>
      <c r="E589" t="s">
        <v>273</v>
      </c>
      <c r="F589">
        <v>9695</v>
      </c>
      <c r="G589" t="s">
        <v>280</v>
      </c>
      <c r="H589" t="s">
        <v>281</v>
      </c>
      <c r="I589">
        <v>527</v>
      </c>
      <c r="J589" t="s">
        <v>535</v>
      </c>
      <c r="K589" t="s">
        <v>536</v>
      </c>
      <c r="L589">
        <v>21324</v>
      </c>
      <c r="M589" t="s">
        <v>282</v>
      </c>
      <c r="N589" t="s">
        <v>283</v>
      </c>
      <c r="O589">
        <v>21324</v>
      </c>
      <c r="P589" t="s">
        <v>282</v>
      </c>
      <c r="Q589" t="s">
        <v>283</v>
      </c>
      <c r="R589" t="s">
        <v>328</v>
      </c>
      <c r="S589" s="43">
        <v>21679298.952</v>
      </c>
      <c r="U589" s="43">
        <v>2</v>
      </c>
      <c r="IF589">
        <v>21324</v>
      </c>
      <c r="IG589" t="s">
        <v>282</v>
      </c>
      <c r="IH589" t="s">
        <v>284</v>
      </c>
      <c r="IK589">
        <v>-2</v>
      </c>
      <c r="IL589" t="s">
        <v>278</v>
      </c>
      <c r="IM589" t="s">
        <v>279</v>
      </c>
      <c r="IN589" t="s">
        <v>466</v>
      </c>
      <c r="IP589" t="s">
        <v>489</v>
      </c>
    </row>
    <row r="590" spans="1:250" x14ac:dyDescent="0.35">
      <c r="A590">
        <v>9013</v>
      </c>
      <c r="B590">
        <v>-922729984</v>
      </c>
      <c r="C590">
        <v>1837</v>
      </c>
      <c r="D590" t="s">
        <v>272</v>
      </c>
      <c r="E590" t="s">
        <v>273</v>
      </c>
      <c r="F590">
        <v>1848</v>
      </c>
      <c r="G590" t="s">
        <v>285</v>
      </c>
      <c r="H590" t="s">
        <v>273</v>
      </c>
      <c r="I590">
        <v>507</v>
      </c>
      <c r="J590" t="s">
        <v>549</v>
      </c>
      <c r="K590" t="s">
        <v>550</v>
      </c>
      <c r="L590">
        <v>30192</v>
      </c>
      <c r="M590" t="s">
        <v>344</v>
      </c>
      <c r="N590" t="s">
        <v>345</v>
      </c>
      <c r="O590">
        <v>30192</v>
      </c>
      <c r="P590" t="s">
        <v>344</v>
      </c>
      <c r="Q590" t="s">
        <v>345</v>
      </c>
      <c r="R590" t="s">
        <v>328</v>
      </c>
      <c r="S590" s="43">
        <v>155173003.82960001</v>
      </c>
      <c r="U590" s="43">
        <v>2</v>
      </c>
      <c r="IF590">
        <v>30192</v>
      </c>
      <c r="IG590" t="s">
        <v>344</v>
      </c>
      <c r="IH590" t="s">
        <v>287</v>
      </c>
      <c r="IK590">
        <v>-2</v>
      </c>
      <c r="IL590" t="s">
        <v>278</v>
      </c>
      <c r="IM590" t="s">
        <v>279</v>
      </c>
      <c r="IN590" t="s">
        <v>463</v>
      </c>
      <c r="IP590" t="s">
        <v>491</v>
      </c>
    </row>
    <row r="591" spans="1:250" x14ac:dyDescent="0.35">
      <c r="A591">
        <v>9014</v>
      </c>
      <c r="B591">
        <v>-922729984</v>
      </c>
      <c r="C591">
        <v>1837</v>
      </c>
      <c r="D591" t="s">
        <v>272</v>
      </c>
      <c r="E591" t="s">
        <v>273</v>
      </c>
      <c r="F591">
        <v>13794</v>
      </c>
      <c r="G591" t="s">
        <v>274</v>
      </c>
      <c r="H591" t="s">
        <v>275</v>
      </c>
      <c r="I591">
        <v>528</v>
      </c>
      <c r="J591" t="s">
        <v>531</v>
      </c>
      <c r="K591" t="s">
        <v>532</v>
      </c>
      <c r="L591">
        <v>22128</v>
      </c>
      <c r="M591" t="s">
        <v>276</v>
      </c>
      <c r="N591" t="s">
        <v>277</v>
      </c>
      <c r="O591">
        <v>22128</v>
      </c>
      <c r="P591" t="s">
        <v>276</v>
      </c>
      <c r="Q591" t="s">
        <v>277</v>
      </c>
      <c r="R591" t="s">
        <v>328</v>
      </c>
      <c r="S591" s="43">
        <v>1100591.9746999999</v>
      </c>
      <c r="U591" s="43">
        <v>2</v>
      </c>
      <c r="IF591">
        <v>22128</v>
      </c>
      <c r="IG591" t="s">
        <v>276</v>
      </c>
      <c r="IH591" t="s">
        <v>311</v>
      </c>
      <c r="IK591">
        <v>-2</v>
      </c>
      <c r="IL591" t="s">
        <v>278</v>
      </c>
      <c r="IM591" t="s">
        <v>279</v>
      </c>
      <c r="IN591" t="s">
        <v>468</v>
      </c>
      <c r="IP591" t="s">
        <v>490</v>
      </c>
    </row>
    <row r="592" spans="1:250" x14ac:dyDescent="0.35">
      <c r="A592">
        <v>9015</v>
      </c>
      <c r="B592">
        <v>-922729984</v>
      </c>
      <c r="C592">
        <v>1837</v>
      </c>
      <c r="D592" t="s">
        <v>272</v>
      </c>
      <c r="E592" t="s">
        <v>273</v>
      </c>
      <c r="F592">
        <v>13794</v>
      </c>
      <c r="G592" t="s">
        <v>274</v>
      </c>
      <c r="H592" t="s">
        <v>275</v>
      </c>
      <c r="I592">
        <v>527</v>
      </c>
      <c r="J592" t="s">
        <v>535</v>
      </c>
      <c r="K592" t="s">
        <v>536</v>
      </c>
      <c r="L592">
        <v>22128</v>
      </c>
      <c r="M592" t="s">
        <v>276</v>
      </c>
      <c r="N592" t="s">
        <v>277</v>
      </c>
      <c r="O592">
        <v>22128</v>
      </c>
      <c r="P592" t="s">
        <v>276</v>
      </c>
      <c r="Q592" t="s">
        <v>277</v>
      </c>
      <c r="R592" t="s">
        <v>328</v>
      </c>
      <c r="S592" s="43">
        <v>1099268.9147000001</v>
      </c>
      <c r="U592" s="43">
        <v>2</v>
      </c>
      <c r="IF592">
        <v>22128</v>
      </c>
      <c r="IG592" t="s">
        <v>276</v>
      </c>
      <c r="IH592" t="s">
        <v>311</v>
      </c>
      <c r="IK592">
        <v>-2</v>
      </c>
      <c r="IL592" t="s">
        <v>278</v>
      </c>
      <c r="IM592" t="s">
        <v>279</v>
      </c>
      <c r="IN592" t="s">
        <v>468</v>
      </c>
      <c r="IP592" t="s">
        <v>490</v>
      </c>
    </row>
    <row r="593" spans="1:250" x14ac:dyDescent="0.35">
      <c r="A593">
        <v>9016</v>
      </c>
      <c r="B593">
        <v>-922729984</v>
      </c>
      <c r="C593">
        <v>1837</v>
      </c>
      <c r="D593" t="s">
        <v>272</v>
      </c>
      <c r="E593" t="s">
        <v>273</v>
      </c>
      <c r="F593">
        <v>13794</v>
      </c>
      <c r="G593" t="s">
        <v>274</v>
      </c>
      <c r="H593" t="s">
        <v>275</v>
      </c>
      <c r="I593">
        <v>523</v>
      </c>
      <c r="J593" t="s">
        <v>537</v>
      </c>
      <c r="K593" t="s">
        <v>538</v>
      </c>
      <c r="L593">
        <v>22128</v>
      </c>
      <c r="M593" t="s">
        <v>276</v>
      </c>
      <c r="N593" t="s">
        <v>277</v>
      </c>
      <c r="O593">
        <v>22128</v>
      </c>
      <c r="P593" t="s">
        <v>276</v>
      </c>
      <c r="Q593" t="s">
        <v>277</v>
      </c>
      <c r="R593" t="s">
        <v>328</v>
      </c>
      <c r="S593" s="43">
        <v>1096663.1447000001</v>
      </c>
      <c r="U593" s="43">
        <v>2</v>
      </c>
      <c r="IF593">
        <v>22128</v>
      </c>
      <c r="IG593" t="s">
        <v>276</v>
      </c>
      <c r="IH593" t="s">
        <v>311</v>
      </c>
      <c r="IK593">
        <v>-2</v>
      </c>
      <c r="IL593" t="s">
        <v>278</v>
      </c>
      <c r="IM593" t="s">
        <v>279</v>
      </c>
      <c r="IN593" t="s">
        <v>468</v>
      </c>
      <c r="IP593" t="s">
        <v>490</v>
      </c>
    </row>
    <row r="594" spans="1:250" x14ac:dyDescent="0.35">
      <c r="A594">
        <v>9017</v>
      </c>
      <c r="B594">
        <v>-922729984</v>
      </c>
      <c r="C594">
        <v>1837</v>
      </c>
      <c r="D594" t="s">
        <v>272</v>
      </c>
      <c r="E594" t="s">
        <v>273</v>
      </c>
      <c r="F594">
        <v>13794</v>
      </c>
      <c r="G594" t="s">
        <v>274</v>
      </c>
      <c r="H594" t="s">
        <v>275</v>
      </c>
      <c r="I594">
        <v>521</v>
      </c>
      <c r="J594" t="s">
        <v>539</v>
      </c>
      <c r="K594" t="s">
        <v>540</v>
      </c>
      <c r="L594">
        <v>22128</v>
      </c>
      <c r="M594" t="s">
        <v>276</v>
      </c>
      <c r="N594" t="s">
        <v>277</v>
      </c>
      <c r="O594">
        <v>22128</v>
      </c>
      <c r="P594" t="s">
        <v>276</v>
      </c>
      <c r="Q594" t="s">
        <v>277</v>
      </c>
      <c r="R594" t="s">
        <v>328</v>
      </c>
      <c r="S594" s="43">
        <v>1095340.0347</v>
      </c>
      <c r="U594" s="43">
        <v>2</v>
      </c>
      <c r="IF594">
        <v>22128</v>
      </c>
      <c r="IG594" t="s">
        <v>276</v>
      </c>
      <c r="IH594" t="s">
        <v>311</v>
      </c>
      <c r="IK594">
        <v>-2</v>
      </c>
      <c r="IL594" t="s">
        <v>278</v>
      </c>
      <c r="IM594" t="s">
        <v>279</v>
      </c>
      <c r="IN594" t="s">
        <v>468</v>
      </c>
      <c r="IP594" t="s">
        <v>490</v>
      </c>
    </row>
    <row r="595" spans="1:250" x14ac:dyDescent="0.35">
      <c r="A595">
        <v>9018</v>
      </c>
      <c r="B595">
        <v>-922729984</v>
      </c>
      <c r="C595">
        <v>1837</v>
      </c>
      <c r="D595" t="s">
        <v>272</v>
      </c>
      <c r="E595" t="s">
        <v>273</v>
      </c>
      <c r="F595">
        <v>13794</v>
      </c>
      <c r="G595" t="s">
        <v>274</v>
      </c>
      <c r="H595" t="s">
        <v>275</v>
      </c>
      <c r="I595">
        <v>519</v>
      </c>
      <c r="J595" t="s">
        <v>541</v>
      </c>
      <c r="K595" t="s">
        <v>542</v>
      </c>
      <c r="L595">
        <v>22128</v>
      </c>
      <c r="M595" t="s">
        <v>276</v>
      </c>
      <c r="N595" t="s">
        <v>277</v>
      </c>
      <c r="O595">
        <v>22128</v>
      </c>
      <c r="P595" t="s">
        <v>276</v>
      </c>
      <c r="Q595" t="s">
        <v>277</v>
      </c>
      <c r="R595" t="s">
        <v>328</v>
      </c>
      <c r="S595" s="43">
        <v>1094016.9247000001</v>
      </c>
      <c r="U595" s="43">
        <v>2</v>
      </c>
      <c r="IF595">
        <v>22128</v>
      </c>
      <c r="IG595" t="s">
        <v>276</v>
      </c>
      <c r="IH595" t="s">
        <v>311</v>
      </c>
      <c r="IK595">
        <v>-2</v>
      </c>
      <c r="IL595" t="s">
        <v>278</v>
      </c>
      <c r="IM595" t="s">
        <v>279</v>
      </c>
      <c r="IN595" t="s">
        <v>468</v>
      </c>
      <c r="IP595" t="s">
        <v>490</v>
      </c>
    </row>
    <row r="596" spans="1:250" x14ac:dyDescent="0.35">
      <c r="A596">
        <v>9019</v>
      </c>
      <c r="B596">
        <v>-922729984</v>
      </c>
      <c r="C596">
        <v>1837</v>
      </c>
      <c r="D596" t="s">
        <v>272</v>
      </c>
      <c r="E596" t="s">
        <v>273</v>
      </c>
      <c r="F596">
        <v>1848</v>
      </c>
      <c r="G596" t="s">
        <v>285</v>
      </c>
      <c r="H596" t="s">
        <v>273</v>
      </c>
      <c r="I596">
        <v>523</v>
      </c>
      <c r="J596" t="s">
        <v>537</v>
      </c>
      <c r="K596" t="s">
        <v>538</v>
      </c>
      <c r="L596">
        <v>30192</v>
      </c>
      <c r="M596" t="s">
        <v>344</v>
      </c>
      <c r="N596" t="s">
        <v>345</v>
      </c>
      <c r="O596">
        <v>30192</v>
      </c>
      <c r="P596" t="s">
        <v>344</v>
      </c>
      <c r="Q596" t="s">
        <v>345</v>
      </c>
      <c r="R596" t="s">
        <v>328</v>
      </c>
      <c r="S596" s="43">
        <v>131202830.8582</v>
      </c>
      <c r="U596" s="43">
        <v>2</v>
      </c>
      <c r="IF596">
        <v>30192</v>
      </c>
      <c r="IG596" t="s">
        <v>344</v>
      </c>
      <c r="IH596" t="s">
        <v>287</v>
      </c>
      <c r="IK596">
        <v>-2</v>
      </c>
      <c r="IL596" t="s">
        <v>278</v>
      </c>
      <c r="IM596" t="s">
        <v>279</v>
      </c>
      <c r="IN596" t="s">
        <v>463</v>
      </c>
      <c r="IP596" t="s">
        <v>491</v>
      </c>
    </row>
    <row r="597" spans="1:250" x14ac:dyDescent="0.35">
      <c r="A597">
        <v>9020</v>
      </c>
      <c r="B597">
        <v>-922729984</v>
      </c>
      <c r="C597">
        <v>1837</v>
      </c>
      <c r="D597" t="s">
        <v>272</v>
      </c>
      <c r="E597" t="s">
        <v>273</v>
      </c>
      <c r="F597">
        <v>1848</v>
      </c>
      <c r="G597" t="s">
        <v>285</v>
      </c>
      <c r="H597" t="s">
        <v>273</v>
      </c>
      <c r="I597">
        <v>521</v>
      </c>
      <c r="J597" t="s">
        <v>539</v>
      </c>
      <c r="K597" t="s">
        <v>540</v>
      </c>
      <c r="L597">
        <v>30192</v>
      </c>
      <c r="M597" t="s">
        <v>344</v>
      </c>
      <c r="N597" t="s">
        <v>345</v>
      </c>
      <c r="O597">
        <v>30192</v>
      </c>
      <c r="P597" t="s">
        <v>344</v>
      </c>
      <c r="Q597" t="s">
        <v>345</v>
      </c>
      <c r="R597" t="s">
        <v>328</v>
      </c>
      <c r="S597" s="43">
        <v>131054688.2782</v>
      </c>
      <c r="U597" s="43">
        <v>2</v>
      </c>
      <c r="IF597">
        <v>30192</v>
      </c>
      <c r="IG597" t="s">
        <v>344</v>
      </c>
      <c r="IH597" t="s">
        <v>287</v>
      </c>
      <c r="IK597">
        <v>-2</v>
      </c>
      <c r="IL597" t="s">
        <v>278</v>
      </c>
      <c r="IM597" t="s">
        <v>279</v>
      </c>
      <c r="IN597" t="s">
        <v>463</v>
      </c>
      <c r="IP597" t="s">
        <v>491</v>
      </c>
    </row>
    <row r="598" spans="1:250" x14ac:dyDescent="0.35">
      <c r="A598">
        <v>9021</v>
      </c>
      <c r="B598">
        <v>-922729984</v>
      </c>
      <c r="C598">
        <v>1837</v>
      </c>
      <c r="D598" t="s">
        <v>272</v>
      </c>
      <c r="E598" t="s">
        <v>273</v>
      </c>
      <c r="F598">
        <v>1848</v>
      </c>
      <c r="G598" t="s">
        <v>285</v>
      </c>
      <c r="H598" t="s">
        <v>273</v>
      </c>
      <c r="I598">
        <v>519</v>
      </c>
      <c r="J598" t="s">
        <v>541</v>
      </c>
      <c r="K598" t="s">
        <v>542</v>
      </c>
      <c r="L598">
        <v>30192</v>
      </c>
      <c r="M598" t="s">
        <v>344</v>
      </c>
      <c r="N598" t="s">
        <v>345</v>
      </c>
      <c r="O598">
        <v>30192</v>
      </c>
      <c r="P598" t="s">
        <v>344</v>
      </c>
      <c r="Q598" t="s">
        <v>345</v>
      </c>
      <c r="R598" t="s">
        <v>328</v>
      </c>
      <c r="S598" s="43">
        <v>80906545.678200006</v>
      </c>
      <c r="U598" s="43">
        <v>2</v>
      </c>
      <c r="IF598">
        <v>30192</v>
      </c>
      <c r="IG598" t="s">
        <v>344</v>
      </c>
      <c r="IH598" t="s">
        <v>287</v>
      </c>
      <c r="IK598">
        <v>-2</v>
      </c>
      <c r="IL598" t="s">
        <v>278</v>
      </c>
      <c r="IM598" t="s">
        <v>279</v>
      </c>
      <c r="IN598" t="s">
        <v>463</v>
      </c>
      <c r="IP598" t="s">
        <v>491</v>
      </c>
    </row>
    <row r="599" spans="1:250" x14ac:dyDescent="0.35">
      <c r="A599">
        <v>9022</v>
      </c>
      <c r="B599">
        <v>-922729984</v>
      </c>
      <c r="C599">
        <v>1837</v>
      </c>
      <c r="D599" t="s">
        <v>272</v>
      </c>
      <c r="E599" t="s">
        <v>273</v>
      </c>
      <c r="F599">
        <v>1848</v>
      </c>
      <c r="G599" t="s">
        <v>285</v>
      </c>
      <c r="H599" t="s">
        <v>273</v>
      </c>
      <c r="I599">
        <v>515</v>
      </c>
      <c r="J599" t="s">
        <v>543</v>
      </c>
      <c r="K599" t="s">
        <v>544</v>
      </c>
      <c r="L599">
        <v>30192</v>
      </c>
      <c r="M599" t="s">
        <v>344</v>
      </c>
      <c r="N599" t="s">
        <v>345</v>
      </c>
      <c r="O599">
        <v>30192</v>
      </c>
      <c r="P599" t="s">
        <v>344</v>
      </c>
      <c r="Q599" t="s">
        <v>345</v>
      </c>
      <c r="R599" t="s">
        <v>328</v>
      </c>
      <c r="S599" s="43">
        <v>80710897.359599993</v>
      </c>
      <c r="U599" s="43">
        <v>2</v>
      </c>
      <c r="IF599">
        <v>30192</v>
      </c>
      <c r="IG599" t="s">
        <v>344</v>
      </c>
      <c r="IH599" t="s">
        <v>287</v>
      </c>
      <c r="IK599">
        <v>-2</v>
      </c>
      <c r="IL599" t="s">
        <v>278</v>
      </c>
      <c r="IM599" t="s">
        <v>279</v>
      </c>
      <c r="IN599" t="s">
        <v>463</v>
      </c>
      <c r="IP599" t="s">
        <v>491</v>
      </c>
    </row>
    <row r="600" spans="1:250" x14ac:dyDescent="0.35">
      <c r="A600">
        <v>9023</v>
      </c>
      <c r="B600">
        <v>-922729984</v>
      </c>
      <c r="C600">
        <v>1837</v>
      </c>
      <c r="D600" t="s">
        <v>272</v>
      </c>
      <c r="E600" t="s">
        <v>273</v>
      </c>
      <c r="F600">
        <v>1848</v>
      </c>
      <c r="G600" t="s">
        <v>285</v>
      </c>
      <c r="H600" t="s">
        <v>273</v>
      </c>
      <c r="I600">
        <v>513</v>
      </c>
      <c r="J600" t="s">
        <v>545</v>
      </c>
      <c r="K600" t="s">
        <v>546</v>
      </c>
      <c r="L600">
        <v>30192</v>
      </c>
      <c r="M600" t="s">
        <v>344</v>
      </c>
      <c r="N600" t="s">
        <v>345</v>
      </c>
      <c r="O600">
        <v>30192</v>
      </c>
      <c r="P600" t="s">
        <v>344</v>
      </c>
      <c r="Q600" t="s">
        <v>345</v>
      </c>
      <c r="R600" t="s">
        <v>328</v>
      </c>
      <c r="S600" s="43">
        <v>80541335.469600007</v>
      </c>
      <c r="U600" s="43">
        <v>2</v>
      </c>
      <c r="IF600">
        <v>30192</v>
      </c>
      <c r="IG600" t="s">
        <v>344</v>
      </c>
      <c r="IH600" t="s">
        <v>287</v>
      </c>
      <c r="IK600">
        <v>-2</v>
      </c>
      <c r="IL600" t="s">
        <v>278</v>
      </c>
      <c r="IM600" t="s">
        <v>279</v>
      </c>
      <c r="IN600" t="s">
        <v>463</v>
      </c>
      <c r="IP600" t="s">
        <v>491</v>
      </c>
    </row>
    <row r="601" spans="1:250" x14ac:dyDescent="0.35">
      <c r="A601">
        <v>9024</v>
      </c>
      <c r="B601">
        <v>-922729984</v>
      </c>
      <c r="C601">
        <v>1837</v>
      </c>
      <c r="D601" t="s">
        <v>272</v>
      </c>
      <c r="E601" t="s">
        <v>273</v>
      </c>
      <c r="F601">
        <v>1848</v>
      </c>
      <c r="G601" t="s">
        <v>285</v>
      </c>
      <c r="H601" t="s">
        <v>273</v>
      </c>
      <c r="I601">
        <v>509</v>
      </c>
      <c r="J601" t="s">
        <v>547</v>
      </c>
      <c r="K601" t="s">
        <v>548</v>
      </c>
      <c r="L601">
        <v>30192</v>
      </c>
      <c r="M601" t="s">
        <v>344</v>
      </c>
      <c r="N601" t="s">
        <v>345</v>
      </c>
      <c r="O601">
        <v>30192</v>
      </c>
      <c r="P601" t="s">
        <v>344</v>
      </c>
      <c r="Q601" t="s">
        <v>345</v>
      </c>
      <c r="R601" t="s">
        <v>328</v>
      </c>
      <c r="S601" s="43">
        <v>155450082.9596</v>
      </c>
      <c r="U601" s="43">
        <v>2</v>
      </c>
      <c r="IF601">
        <v>30192</v>
      </c>
      <c r="IG601" t="s">
        <v>344</v>
      </c>
      <c r="IH601" t="s">
        <v>287</v>
      </c>
      <c r="IK601">
        <v>-2</v>
      </c>
      <c r="IL601" t="s">
        <v>278</v>
      </c>
      <c r="IM601" t="s">
        <v>279</v>
      </c>
      <c r="IN601" t="s">
        <v>463</v>
      </c>
      <c r="IP601" t="s">
        <v>491</v>
      </c>
    </row>
    <row r="602" spans="1:250" x14ac:dyDescent="0.35">
      <c r="A602">
        <v>9025</v>
      </c>
      <c r="B602">
        <v>-922729984</v>
      </c>
      <c r="C602">
        <v>1837</v>
      </c>
      <c r="D602" t="s">
        <v>272</v>
      </c>
      <c r="E602" t="s">
        <v>273</v>
      </c>
      <c r="F602">
        <v>9695</v>
      </c>
      <c r="G602" t="s">
        <v>280</v>
      </c>
      <c r="H602" t="s">
        <v>281</v>
      </c>
      <c r="I602">
        <v>515</v>
      </c>
      <c r="J602" t="s">
        <v>543</v>
      </c>
      <c r="K602" t="s">
        <v>544</v>
      </c>
      <c r="L602">
        <v>30192</v>
      </c>
      <c r="M602" t="s">
        <v>344</v>
      </c>
      <c r="N602" t="s">
        <v>345</v>
      </c>
      <c r="O602">
        <v>30192</v>
      </c>
      <c r="P602" t="s">
        <v>344</v>
      </c>
      <c r="Q602" t="s">
        <v>345</v>
      </c>
      <c r="R602" t="s">
        <v>328</v>
      </c>
      <c r="S602" s="43">
        <v>80338937.674099997</v>
      </c>
      <c r="U602" s="43">
        <v>2</v>
      </c>
      <c r="IF602">
        <v>30192</v>
      </c>
      <c r="IG602" t="s">
        <v>344</v>
      </c>
      <c r="IH602" t="s">
        <v>284</v>
      </c>
      <c r="IK602">
        <v>-2</v>
      </c>
      <c r="IL602" t="s">
        <v>278</v>
      </c>
      <c r="IM602" t="s">
        <v>279</v>
      </c>
      <c r="IN602" t="s">
        <v>466</v>
      </c>
      <c r="IP602" t="s">
        <v>492</v>
      </c>
    </row>
    <row r="603" spans="1:250" x14ac:dyDescent="0.35">
      <c r="A603">
        <v>9026</v>
      </c>
      <c r="B603">
        <v>-922729984</v>
      </c>
      <c r="C603">
        <v>1837</v>
      </c>
      <c r="D603" t="s">
        <v>272</v>
      </c>
      <c r="E603" t="s">
        <v>273</v>
      </c>
      <c r="F603">
        <v>9695</v>
      </c>
      <c r="G603" t="s">
        <v>280</v>
      </c>
      <c r="H603" t="s">
        <v>281</v>
      </c>
      <c r="I603">
        <v>513</v>
      </c>
      <c r="J603" t="s">
        <v>545</v>
      </c>
      <c r="K603" t="s">
        <v>546</v>
      </c>
      <c r="L603">
        <v>30192</v>
      </c>
      <c r="M603" t="s">
        <v>344</v>
      </c>
      <c r="N603" t="s">
        <v>345</v>
      </c>
      <c r="O603">
        <v>30192</v>
      </c>
      <c r="P603" t="s">
        <v>344</v>
      </c>
      <c r="Q603" t="s">
        <v>345</v>
      </c>
      <c r="R603" t="s">
        <v>328</v>
      </c>
      <c r="S603" s="43">
        <v>80167268.384100005</v>
      </c>
      <c r="U603" s="43">
        <v>2</v>
      </c>
      <c r="IF603">
        <v>30192</v>
      </c>
      <c r="IG603" t="s">
        <v>344</v>
      </c>
      <c r="IH603" t="s">
        <v>284</v>
      </c>
      <c r="IK603">
        <v>-2</v>
      </c>
      <c r="IL603" t="s">
        <v>278</v>
      </c>
      <c r="IM603" t="s">
        <v>279</v>
      </c>
      <c r="IN603" t="s">
        <v>466</v>
      </c>
      <c r="IP603" t="s">
        <v>492</v>
      </c>
    </row>
    <row r="604" spans="1:250" x14ac:dyDescent="0.35">
      <c r="A604">
        <v>9027</v>
      </c>
      <c r="B604">
        <v>-922729984</v>
      </c>
      <c r="C604">
        <v>1837</v>
      </c>
      <c r="D604" t="s">
        <v>272</v>
      </c>
      <c r="E604" t="s">
        <v>273</v>
      </c>
      <c r="F604">
        <v>9695</v>
      </c>
      <c r="G604" t="s">
        <v>280</v>
      </c>
      <c r="H604" t="s">
        <v>281</v>
      </c>
      <c r="I604">
        <v>509</v>
      </c>
      <c r="J604" t="s">
        <v>547</v>
      </c>
      <c r="K604" t="s">
        <v>548</v>
      </c>
      <c r="L604">
        <v>30192</v>
      </c>
      <c r="M604" t="s">
        <v>344</v>
      </c>
      <c r="N604" t="s">
        <v>345</v>
      </c>
      <c r="O604">
        <v>30192</v>
      </c>
      <c r="P604" t="s">
        <v>344</v>
      </c>
      <c r="Q604" t="s">
        <v>345</v>
      </c>
      <c r="R604" t="s">
        <v>328</v>
      </c>
      <c r="S604" s="43">
        <v>155074898.63409999</v>
      </c>
      <c r="U604" s="43">
        <v>2</v>
      </c>
      <c r="IF604">
        <v>30192</v>
      </c>
      <c r="IG604" t="s">
        <v>344</v>
      </c>
      <c r="IH604" t="s">
        <v>284</v>
      </c>
      <c r="IK604">
        <v>-2</v>
      </c>
      <c r="IL604" t="s">
        <v>278</v>
      </c>
      <c r="IM604" t="s">
        <v>279</v>
      </c>
      <c r="IN604" t="s">
        <v>466</v>
      </c>
      <c r="IP604" t="s">
        <v>492</v>
      </c>
    </row>
    <row r="605" spans="1:250" x14ac:dyDescent="0.35">
      <c r="A605">
        <v>9028</v>
      </c>
      <c r="B605">
        <v>-922729984</v>
      </c>
      <c r="C605">
        <v>1837</v>
      </c>
      <c r="D605" t="s">
        <v>272</v>
      </c>
      <c r="E605" t="s">
        <v>273</v>
      </c>
      <c r="F605">
        <v>9695</v>
      </c>
      <c r="G605" t="s">
        <v>280</v>
      </c>
      <c r="H605" t="s">
        <v>281</v>
      </c>
      <c r="I605">
        <v>507</v>
      </c>
      <c r="J605" t="s">
        <v>549</v>
      </c>
      <c r="K605" t="s">
        <v>550</v>
      </c>
      <c r="L605">
        <v>30192</v>
      </c>
      <c r="M605" t="s">
        <v>344</v>
      </c>
      <c r="N605" t="s">
        <v>345</v>
      </c>
      <c r="O605">
        <v>30192</v>
      </c>
      <c r="P605" t="s">
        <v>344</v>
      </c>
      <c r="Q605" t="s">
        <v>345</v>
      </c>
      <c r="R605" t="s">
        <v>328</v>
      </c>
      <c r="S605" s="43">
        <v>154793793.14410001</v>
      </c>
      <c r="U605" s="43">
        <v>2</v>
      </c>
      <c r="IF605">
        <v>30192</v>
      </c>
      <c r="IG605" t="s">
        <v>344</v>
      </c>
      <c r="IH605" t="s">
        <v>284</v>
      </c>
      <c r="IK605">
        <v>-2</v>
      </c>
      <c r="IL605" t="s">
        <v>278</v>
      </c>
      <c r="IM605" t="s">
        <v>279</v>
      </c>
      <c r="IN605" t="s">
        <v>466</v>
      </c>
      <c r="IP605" t="s">
        <v>492</v>
      </c>
    </row>
    <row r="606" spans="1:250" x14ac:dyDescent="0.35">
      <c r="A606">
        <v>9029</v>
      </c>
      <c r="B606">
        <v>-922729984</v>
      </c>
      <c r="C606">
        <v>1837</v>
      </c>
      <c r="D606" t="s">
        <v>272</v>
      </c>
      <c r="E606" t="s">
        <v>273</v>
      </c>
      <c r="F606">
        <v>1848</v>
      </c>
      <c r="G606" t="s">
        <v>285</v>
      </c>
      <c r="H606" t="s">
        <v>273</v>
      </c>
      <c r="I606">
        <v>528</v>
      </c>
      <c r="J606" t="s">
        <v>531</v>
      </c>
      <c r="K606" t="s">
        <v>532</v>
      </c>
      <c r="L606">
        <v>30192</v>
      </c>
      <c r="M606" t="s">
        <v>344</v>
      </c>
      <c r="N606" t="s">
        <v>345</v>
      </c>
      <c r="O606">
        <v>30192</v>
      </c>
      <c r="P606" t="s">
        <v>344</v>
      </c>
      <c r="Q606" t="s">
        <v>345</v>
      </c>
      <c r="R606" t="s">
        <v>328</v>
      </c>
      <c r="S606" s="43">
        <v>131646359.5531</v>
      </c>
      <c r="U606" s="43">
        <v>2</v>
      </c>
      <c r="IF606">
        <v>30192</v>
      </c>
      <c r="IG606" t="s">
        <v>344</v>
      </c>
      <c r="IH606" t="s">
        <v>287</v>
      </c>
      <c r="IK606">
        <v>-2</v>
      </c>
      <c r="IL606" t="s">
        <v>278</v>
      </c>
      <c r="IM606" t="s">
        <v>279</v>
      </c>
      <c r="IN606" t="s">
        <v>463</v>
      </c>
      <c r="IP606" t="s">
        <v>491</v>
      </c>
    </row>
    <row r="607" spans="1:250" x14ac:dyDescent="0.35">
      <c r="A607">
        <v>9030</v>
      </c>
      <c r="B607">
        <v>-922729984</v>
      </c>
      <c r="C607">
        <v>1837</v>
      </c>
      <c r="D607" t="s">
        <v>272</v>
      </c>
      <c r="E607" t="s">
        <v>273</v>
      </c>
      <c r="F607">
        <v>1848</v>
      </c>
      <c r="G607" t="s">
        <v>285</v>
      </c>
      <c r="H607" t="s">
        <v>273</v>
      </c>
      <c r="I607">
        <v>527</v>
      </c>
      <c r="J607" t="s">
        <v>535</v>
      </c>
      <c r="K607" t="s">
        <v>536</v>
      </c>
      <c r="L607">
        <v>30192</v>
      </c>
      <c r="M607" t="s">
        <v>344</v>
      </c>
      <c r="N607" t="s">
        <v>345</v>
      </c>
      <c r="O607">
        <v>30192</v>
      </c>
      <c r="P607" t="s">
        <v>344</v>
      </c>
      <c r="Q607" t="s">
        <v>345</v>
      </c>
      <c r="R607" t="s">
        <v>328</v>
      </c>
      <c r="S607" s="43">
        <v>131499115.97310001</v>
      </c>
      <c r="U607" s="43">
        <v>2</v>
      </c>
      <c r="IF607">
        <v>30192</v>
      </c>
      <c r="IG607" t="s">
        <v>344</v>
      </c>
      <c r="IH607" t="s">
        <v>287</v>
      </c>
      <c r="IK607">
        <v>-2</v>
      </c>
      <c r="IL607" t="s">
        <v>278</v>
      </c>
      <c r="IM607" t="s">
        <v>279</v>
      </c>
      <c r="IN607" t="s">
        <v>463</v>
      </c>
      <c r="IP607" t="s">
        <v>491</v>
      </c>
    </row>
    <row r="608" spans="1:250" x14ac:dyDescent="0.35">
      <c r="A608">
        <v>9031</v>
      </c>
      <c r="B608">
        <v>-922729984</v>
      </c>
      <c r="C608">
        <v>1837</v>
      </c>
      <c r="D608" t="s">
        <v>272</v>
      </c>
      <c r="E608" t="s">
        <v>273</v>
      </c>
      <c r="F608">
        <v>1848</v>
      </c>
      <c r="G608" t="s">
        <v>285</v>
      </c>
      <c r="H608" t="s">
        <v>273</v>
      </c>
      <c r="I608">
        <v>507</v>
      </c>
      <c r="J608" t="s">
        <v>549</v>
      </c>
      <c r="K608" t="s">
        <v>550</v>
      </c>
      <c r="L608">
        <v>30193</v>
      </c>
      <c r="M608" t="s">
        <v>346</v>
      </c>
      <c r="N608" t="s">
        <v>347</v>
      </c>
      <c r="O608">
        <v>30193</v>
      </c>
      <c r="P608" t="s">
        <v>346</v>
      </c>
      <c r="Q608" t="s">
        <v>347</v>
      </c>
      <c r="R608" t="s">
        <v>328</v>
      </c>
      <c r="S608" s="43">
        <v>27338058.678800002</v>
      </c>
      <c r="U608" s="43">
        <v>2</v>
      </c>
      <c r="IF608">
        <v>30193</v>
      </c>
      <c r="IG608" t="s">
        <v>346</v>
      </c>
      <c r="IH608" t="s">
        <v>287</v>
      </c>
      <c r="IK608">
        <v>-2</v>
      </c>
      <c r="IL608" t="s">
        <v>278</v>
      </c>
      <c r="IM608" t="s">
        <v>279</v>
      </c>
      <c r="IN608" t="s">
        <v>463</v>
      </c>
      <c r="IP608" t="s">
        <v>493</v>
      </c>
    </row>
    <row r="609" spans="1:250" x14ac:dyDescent="0.35">
      <c r="A609">
        <v>9032</v>
      </c>
      <c r="B609">
        <v>-922729984</v>
      </c>
      <c r="C609">
        <v>1837</v>
      </c>
      <c r="D609" t="s">
        <v>272</v>
      </c>
      <c r="E609" t="s">
        <v>273</v>
      </c>
      <c r="F609">
        <v>9695</v>
      </c>
      <c r="G609" t="s">
        <v>280</v>
      </c>
      <c r="H609" t="s">
        <v>281</v>
      </c>
      <c r="I609">
        <v>528</v>
      </c>
      <c r="J609" t="s">
        <v>531</v>
      </c>
      <c r="K609" t="s">
        <v>532</v>
      </c>
      <c r="L609">
        <v>30192</v>
      </c>
      <c r="M609" t="s">
        <v>344</v>
      </c>
      <c r="N609" t="s">
        <v>345</v>
      </c>
      <c r="O609">
        <v>30192</v>
      </c>
      <c r="P609" t="s">
        <v>344</v>
      </c>
      <c r="Q609" t="s">
        <v>345</v>
      </c>
      <c r="R609" t="s">
        <v>328</v>
      </c>
      <c r="S609" s="43">
        <v>181577418.3292</v>
      </c>
      <c r="U609" s="43">
        <v>2</v>
      </c>
      <c r="IF609">
        <v>30192</v>
      </c>
      <c r="IG609" t="s">
        <v>344</v>
      </c>
      <c r="IH609" t="s">
        <v>284</v>
      </c>
      <c r="IK609">
        <v>-2</v>
      </c>
      <c r="IL609" t="s">
        <v>278</v>
      </c>
      <c r="IM609" t="s">
        <v>279</v>
      </c>
      <c r="IN609" t="s">
        <v>466</v>
      </c>
      <c r="IP609" t="s">
        <v>492</v>
      </c>
    </row>
    <row r="610" spans="1:250" x14ac:dyDescent="0.35">
      <c r="A610">
        <v>9033</v>
      </c>
      <c r="B610">
        <v>-922729984</v>
      </c>
      <c r="C610">
        <v>1837</v>
      </c>
      <c r="D610" t="s">
        <v>272</v>
      </c>
      <c r="E610" t="s">
        <v>273</v>
      </c>
      <c r="F610">
        <v>9695</v>
      </c>
      <c r="G610" t="s">
        <v>280</v>
      </c>
      <c r="H610" t="s">
        <v>281</v>
      </c>
      <c r="I610">
        <v>527</v>
      </c>
      <c r="J610" t="s">
        <v>535</v>
      </c>
      <c r="K610" t="s">
        <v>536</v>
      </c>
      <c r="L610">
        <v>30192</v>
      </c>
      <c r="M610" t="s">
        <v>344</v>
      </c>
      <c r="N610" t="s">
        <v>345</v>
      </c>
      <c r="O610">
        <v>30192</v>
      </c>
      <c r="P610" t="s">
        <v>344</v>
      </c>
      <c r="Q610" t="s">
        <v>345</v>
      </c>
      <c r="R610" t="s">
        <v>328</v>
      </c>
      <c r="S610" s="43">
        <v>181368290.56920001</v>
      </c>
      <c r="U610" s="43">
        <v>2</v>
      </c>
      <c r="IF610">
        <v>30192</v>
      </c>
      <c r="IG610" t="s">
        <v>344</v>
      </c>
      <c r="IH610" t="s">
        <v>284</v>
      </c>
      <c r="IK610">
        <v>-2</v>
      </c>
      <c r="IL610" t="s">
        <v>278</v>
      </c>
      <c r="IM610" t="s">
        <v>279</v>
      </c>
      <c r="IN610" t="s">
        <v>466</v>
      </c>
      <c r="IP610" t="s">
        <v>492</v>
      </c>
    </row>
    <row r="611" spans="1:250" x14ac:dyDescent="0.35">
      <c r="A611">
        <v>9034</v>
      </c>
      <c r="B611">
        <v>-922729984</v>
      </c>
      <c r="C611">
        <v>1837</v>
      </c>
      <c r="D611" t="s">
        <v>272</v>
      </c>
      <c r="E611" t="s">
        <v>273</v>
      </c>
      <c r="F611">
        <v>9695</v>
      </c>
      <c r="G611" t="s">
        <v>280</v>
      </c>
      <c r="H611" t="s">
        <v>281</v>
      </c>
      <c r="I611">
        <v>523</v>
      </c>
      <c r="J611" t="s">
        <v>537</v>
      </c>
      <c r="K611" t="s">
        <v>538</v>
      </c>
      <c r="L611">
        <v>30192</v>
      </c>
      <c r="M611" t="s">
        <v>344</v>
      </c>
      <c r="N611" t="s">
        <v>345</v>
      </c>
      <c r="O611">
        <v>30192</v>
      </c>
      <c r="P611" t="s">
        <v>344</v>
      </c>
      <c r="Q611" t="s">
        <v>345</v>
      </c>
      <c r="R611" t="s">
        <v>328</v>
      </c>
      <c r="S611" s="43">
        <v>180952653.98449999</v>
      </c>
      <c r="U611" s="43">
        <v>2</v>
      </c>
      <c r="IF611">
        <v>30192</v>
      </c>
      <c r="IG611" t="s">
        <v>344</v>
      </c>
      <c r="IH611" t="s">
        <v>284</v>
      </c>
      <c r="IK611">
        <v>-2</v>
      </c>
      <c r="IL611" t="s">
        <v>278</v>
      </c>
      <c r="IM611" t="s">
        <v>279</v>
      </c>
      <c r="IN611" t="s">
        <v>466</v>
      </c>
      <c r="IP611" t="s">
        <v>492</v>
      </c>
    </row>
    <row r="612" spans="1:250" x14ac:dyDescent="0.35">
      <c r="A612">
        <v>9035</v>
      </c>
      <c r="B612">
        <v>-922729984</v>
      </c>
      <c r="C612">
        <v>1837</v>
      </c>
      <c r="D612" t="s">
        <v>272</v>
      </c>
      <c r="E612" t="s">
        <v>273</v>
      </c>
      <c r="F612">
        <v>9695</v>
      </c>
      <c r="G612" t="s">
        <v>280</v>
      </c>
      <c r="H612" t="s">
        <v>281</v>
      </c>
      <c r="I612">
        <v>521</v>
      </c>
      <c r="J612" t="s">
        <v>539</v>
      </c>
      <c r="K612" t="s">
        <v>540</v>
      </c>
      <c r="L612">
        <v>30192</v>
      </c>
      <c r="M612" t="s">
        <v>344</v>
      </c>
      <c r="N612" t="s">
        <v>345</v>
      </c>
      <c r="O612">
        <v>30192</v>
      </c>
      <c r="P612" t="s">
        <v>344</v>
      </c>
      <c r="Q612" t="s">
        <v>345</v>
      </c>
      <c r="R612" t="s">
        <v>328</v>
      </c>
      <c r="S612" s="43">
        <v>180744835.83450001</v>
      </c>
      <c r="U612" s="43">
        <v>2</v>
      </c>
      <c r="IF612">
        <v>30192</v>
      </c>
      <c r="IG612" t="s">
        <v>344</v>
      </c>
      <c r="IH612" t="s">
        <v>284</v>
      </c>
      <c r="IK612">
        <v>-2</v>
      </c>
      <c r="IL612" t="s">
        <v>278</v>
      </c>
      <c r="IM612" t="s">
        <v>279</v>
      </c>
      <c r="IN612" t="s">
        <v>466</v>
      </c>
      <c r="IP612" t="s">
        <v>492</v>
      </c>
    </row>
    <row r="613" spans="1:250" x14ac:dyDescent="0.35">
      <c r="A613">
        <v>9036</v>
      </c>
      <c r="B613">
        <v>-922729984</v>
      </c>
      <c r="C613">
        <v>1837</v>
      </c>
      <c r="D613" t="s">
        <v>272</v>
      </c>
      <c r="E613" t="s">
        <v>273</v>
      </c>
      <c r="F613">
        <v>9695</v>
      </c>
      <c r="G613" t="s">
        <v>280</v>
      </c>
      <c r="H613" t="s">
        <v>281</v>
      </c>
      <c r="I613">
        <v>519</v>
      </c>
      <c r="J613" t="s">
        <v>541</v>
      </c>
      <c r="K613" t="s">
        <v>542</v>
      </c>
      <c r="L613">
        <v>30192</v>
      </c>
      <c r="M613" t="s">
        <v>344</v>
      </c>
      <c r="N613" t="s">
        <v>345</v>
      </c>
      <c r="O613">
        <v>30192</v>
      </c>
      <c r="P613" t="s">
        <v>344</v>
      </c>
      <c r="Q613" t="s">
        <v>345</v>
      </c>
      <c r="R613" t="s">
        <v>328</v>
      </c>
      <c r="S613" s="43">
        <v>80537017.654499993</v>
      </c>
      <c r="U613" s="43">
        <v>2</v>
      </c>
      <c r="IF613">
        <v>30192</v>
      </c>
      <c r="IG613" t="s">
        <v>344</v>
      </c>
      <c r="IH613" t="s">
        <v>284</v>
      </c>
      <c r="IK613">
        <v>-2</v>
      </c>
      <c r="IL613" t="s">
        <v>278</v>
      </c>
      <c r="IM613" t="s">
        <v>279</v>
      </c>
      <c r="IN613" t="s">
        <v>466</v>
      </c>
      <c r="IP613" t="s">
        <v>492</v>
      </c>
    </row>
    <row r="614" spans="1:250" x14ac:dyDescent="0.35">
      <c r="A614">
        <v>9037</v>
      </c>
      <c r="B614">
        <v>-922729984</v>
      </c>
      <c r="C614">
        <v>1837</v>
      </c>
      <c r="D614" t="s">
        <v>272</v>
      </c>
      <c r="E614" t="s">
        <v>273</v>
      </c>
      <c r="F614">
        <v>1848</v>
      </c>
      <c r="G614" t="s">
        <v>285</v>
      </c>
      <c r="H614" t="s">
        <v>273</v>
      </c>
      <c r="I614">
        <v>523</v>
      </c>
      <c r="J614" t="s">
        <v>537</v>
      </c>
      <c r="K614" t="s">
        <v>538</v>
      </c>
      <c r="L614">
        <v>30193</v>
      </c>
      <c r="M614" t="s">
        <v>346</v>
      </c>
      <c r="N614" t="s">
        <v>347</v>
      </c>
      <c r="O614">
        <v>30193</v>
      </c>
      <c r="P614" t="s">
        <v>346</v>
      </c>
      <c r="Q614" t="s">
        <v>347</v>
      </c>
      <c r="R614" t="s">
        <v>328</v>
      </c>
      <c r="S614" s="43">
        <v>27604600.578299999</v>
      </c>
      <c r="U614" s="43">
        <v>2</v>
      </c>
      <c r="IF614">
        <v>30193</v>
      </c>
      <c r="IG614" t="s">
        <v>346</v>
      </c>
      <c r="IH614" t="s">
        <v>287</v>
      </c>
      <c r="IK614">
        <v>-2</v>
      </c>
      <c r="IL614" t="s">
        <v>278</v>
      </c>
      <c r="IM614" t="s">
        <v>279</v>
      </c>
      <c r="IN614" t="s">
        <v>463</v>
      </c>
      <c r="IP614" t="s">
        <v>493</v>
      </c>
    </row>
    <row r="615" spans="1:250" x14ac:dyDescent="0.35">
      <c r="A615">
        <v>9038</v>
      </c>
      <c r="B615">
        <v>-922729984</v>
      </c>
      <c r="C615">
        <v>1837</v>
      </c>
      <c r="D615" t="s">
        <v>272</v>
      </c>
      <c r="E615" t="s">
        <v>273</v>
      </c>
      <c r="F615">
        <v>1848</v>
      </c>
      <c r="G615" t="s">
        <v>285</v>
      </c>
      <c r="H615" t="s">
        <v>273</v>
      </c>
      <c r="I615">
        <v>521</v>
      </c>
      <c r="J615" t="s">
        <v>539</v>
      </c>
      <c r="K615" t="s">
        <v>540</v>
      </c>
      <c r="L615">
        <v>30193</v>
      </c>
      <c r="M615" t="s">
        <v>346</v>
      </c>
      <c r="N615" t="s">
        <v>347</v>
      </c>
      <c r="O615">
        <v>30193</v>
      </c>
      <c r="P615" t="s">
        <v>346</v>
      </c>
      <c r="Q615" t="s">
        <v>347</v>
      </c>
      <c r="R615" t="s">
        <v>328</v>
      </c>
      <c r="S615" s="43">
        <v>27573431.908300001</v>
      </c>
      <c r="U615" s="43">
        <v>2</v>
      </c>
      <c r="IF615">
        <v>30193</v>
      </c>
      <c r="IG615" t="s">
        <v>346</v>
      </c>
      <c r="IH615" t="s">
        <v>287</v>
      </c>
      <c r="IK615">
        <v>-2</v>
      </c>
      <c r="IL615" t="s">
        <v>278</v>
      </c>
      <c r="IM615" t="s">
        <v>279</v>
      </c>
      <c r="IN615" t="s">
        <v>463</v>
      </c>
      <c r="IP615" t="s">
        <v>493</v>
      </c>
    </row>
    <row r="616" spans="1:250" x14ac:dyDescent="0.35">
      <c r="A616">
        <v>9039</v>
      </c>
      <c r="B616">
        <v>-922729984</v>
      </c>
      <c r="C616">
        <v>1837</v>
      </c>
      <c r="D616" t="s">
        <v>272</v>
      </c>
      <c r="E616" t="s">
        <v>273</v>
      </c>
      <c r="F616">
        <v>1848</v>
      </c>
      <c r="G616" t="s">
        <v>285</v>
      </c>
      <c r="H616" t="s">
        <v>273</v>
      </c>
      <c r="I616">
        <v>519</v>
      </c>
      <c r="J616" t="s">
        <v>541</v>
      </c>
      <c r="K616" t="s">
        <v>542</v>
      </c>
      <c r="L616">
        <v>30193</v>
      </c>
      <c r="M616" t="s">
        <v>346</v>
      </c>
      <c r="N616" t="s">
        <v>347</v>
      </c>
      <c r="O616">
        <v>30193</v>
      </c>
      <c r="P616" t="s">
        <v>346</v>
      </c>
      <c r="Q616" t="s">
        <v>347</v>
      </c>
      <c r="R616" t="s">
        <v>328</v>
      </c>
      <c r="S616" s="43">
        <v>27542263.238299999</v>
      </c>
      <c r="U616" s="43">
        <v>2</v>
      </c>
      <c r="IF616">
        <v>30193</v>
      </c>
      <c r="IG616" t="s">
        <v>346</v>
      </c>
      <c r="IH616" t="s">
        <v>287</v>
      </c>
      <c r="IK616">
        <v>-2</v>
      </c>
      <c r="IL616" t="s">
        <v>278</v>
      </c>
      <c r="IM616" t="s">
        <v>279</v>
      </c>
      <c r="IN616" t="s">
        <v>463</v>
      </c>
      <c r="IP616" t="s">
        <v>493</v>
      </c>
    </row>
    <row r="617" spans="1:250" x14ac:dyDescent="0.35">
      <c r="A617">
        <v>9040</v>
      </c>
      <c r="B617">
        <v>-922729984</v>
      </c>
      <c r="C617">
        <v>1837</v>
      </c>
      <c r="D617" t="s">
        <v>272</v>
      </c>
      <c r="E617" t="s">
        <v>273</v>
      </c>
      <c r="F617">
        <v>1848</v>
      </c>
      <c r="G617" t="s">
        <v>285</v>
      </c>
      <c r="H617" t="s">
        <v>273</v>
      </c>
      <c r="I617">
        <v>515</v>
      </c>
      <c r="J617" t="s">
        <v>543</v>
      </c>
      <c r="K617" t="s">
        <v>544</v>
      </c>
      <c r="L617">
        <v>30193</v>
      </c>
      <c r="M617" t="s">
        <v>346</v>
      </c>
      <c r="N617" t="s">
        <v>347</v>
      </c>
      <c r="O617">
        <v>30193</v>
      </c>
      <c r="P617" t="s">
        <v>346</v>
      </c>
      <c r="Q617" t="s">
        <v>347</v>
      </c>
      <c r="R617" t="s">
        <v>328</v>
      </c>
      <c r="S617" s="43">
        <v>27475660.498799998</v>
      </c>
      <c r="U617" s="43">
        <v>2</v>
      </c>
      <c r="IF617">
        <v>30193</v>
      </c>
      <c r="IG617" t="s">
        <v>346</v>
      </c>
      <c r="IH617" t="s">
        <v>287</v>
      </c>
      <c r="IK617">
        <v>-2</v>
      </c>
      <c r="IL617" t="s">
        <v>278</v>
      </c>
      <c r="IM617" t="s">
        <v>279</v>
      </c>
      <c r="IN617" t="s">
        <v>463</v>
      </c>
      <c r="IP617" t="s">
        <v>493</v>
      </c>
    </row>
    <row r="618" spans="1:250" x14ac:dyDescent="0.35">
      <c r="A618">
        <v>9041</v>
      </c>
      <c r="B618">
        <v>-922729984</v>
      </c>
      <c r="C618">
        <v>1837</v>
      </c>
      <c r="D618" t="s">
        <v>272</v>
      </c>
      <c r="E618" t="s">
        <v>273</v>
      </c>
      <c r="F618">
        <v>1848</v>
      </c>
      <c r="G618" t="s">
        <v>285</v>
      </c>
      <c r="H618" t="s">
        <v>273</v>
      </c>
      <c r="I618">
        <v>513</v>
      </c>
      <c r="J618" t="s">
        <v>545</v>
      </c>
      <c r="K618" t="s">
        <v>546</v>
      </c>
      <c r="L618">
        <v>30193</v>
      </c>
      <c r="M618" t="s">
        <v>346</v>
      </c>
      <c r="N618" t="s">
        <v>347</v>
      </c>
      <c r="O618">
        <v>30193</v>
      </c>
      <c r="P618" t="s">
        <v>346</v>
      </c>
      <c r="Q618" t="s">
        <v>347</v>
      </c>
      <c r="R618" t="s">
        <v>328</v>
      </c>
      <c r="S618" s="43">
        <v>27417938.128800001</v>
      </c>
      <c r="U618" s="43">
        <v>2</v>
      </c>
      <c r="IF618">
        <v>30193</v>
      </c>
      <c r="IG618" t="s">
        <v>346</v>
      </c>
      <c r="IH618" t="s">
        <v>287</v>
      </c>
      <c r="IK618">
        <v>-2</v>
      </c>
      <c r="IL618" t="s">
        <v>278</v>
      </c>
      <c r="IM618" t="s">
        <v>279</v>
      </c>
      <c r="IN618" t="s">
        <v>463</v>
      </c>
      <c r="IP618" t="s">
        <v>493</v>
      </c>
    </row>
    <row r="619" spans="1:250" x14ac:dyDescent="0.35">
      <c r="A619">
        <v>9042</v>
      </c>
      <c r="B619">
        <v>-922729984</v>
      </c>
      <c r="C619">
        <v>1837</v>
      </c>
      <c r="D619" t="s">
        <v>272</v>
      </c>
      <c r="E619" t="s">
        <v>273</v>
      </c>
      <c r="F619">
        <v>1848</v>
      </c>
      <c r="G619" t="s">
        <v>285</v>
      </c>
      <c r="H619" t="s">
        <v>273</v>
      </c>
      <c r="I619">
        <v>509</v>
      </c>
      <c r="J619" t="s">
        <v>547</v>
      </c>
      <c r="K619" t="s">
        <v>548</v>
      </c>
      <c r="L619">
        <v>30193</v>
      </c>
      <c r="M619" t="s">
        <v>346</v>
      </c>
      <c r="N619" t="s">
        <v>347</v>
      </c>
      <c r="O619">
        <v>30193</v>
      </c>
      <c r="P619" t="s">
        <v>346</v>
      </c>
      <c r="Q619" t="s">
        <v>347</v>
      </c>
      <c r="R619" t="s">
        <v>328</v>
      </c>
      <c r="S619" s="43">
        <v>27386873.9188</v>
      </c>
      <c r="U619" s="43">
        <v>2</v>
      </c>
      <c r="IF619">
        <v>30193</v>
      </c>
      <c r="IG619" t="s">
        <v>346</v>
      </c>
      <c r="IH619" t="s">
        <v>287</v>
      </c>
      <c r="IK619">
        <v>-2</v>
      </c>
      <c r="IL619" t="s">
        <v>278</v>
      </c>
      <c r="IM619" t="s">
        <v>279</v>
      </c>
      <c r="IN619" t="s">
        <v>463</v>
      </c>
      <c r="IP619" t="s">
        <v>493</v>
      </c>
    </row>
    <row r="620" spans="1:250" x14ac:dyDescent="0.35">
      <c r="A620">
        <v>9043</v>
      </c>
      <c r="B620">
        <v>-922729984</v>
      </c>
      <c r="C620">
        <v>1837</v>
      </c>
      <c r="D620" t="s">
        <v>272</v>
      </c>
      <c r="E620" t="s">
        <v>273</v>
      </c>
      <c r="F620">
        <v>9695</v>
      </c>
      <c r="G620" t="s">
        <v>280</v>
      </c>
      <c r="H620" t="s">
        <v>281</v>
      </c>
      <c r="I620">
        <v>515</v>
      </c>
      <c r="J620" t="s">
        <v>543</v>
      </c>
      <c r="K620" t="s">
        <v>544</v>
      </c>
      <c r="L620">
        <v>30193</v>
      </c>
      <c r="M620" t="s">
        <v>346</v>
      </c>
      <c r="N620" t="s">
        <v>347</v>
      </c>
      <c r="O620">
        <v>30193</v>
      </c>
      <c r="P620" t="s">
        <v>346</v>
      </c>
      <c r="Q620" t="s">
        <v>347</v>
      </c>
      <c r="R620" t="s">
        <v>328</v>
      </c>
      <c r="S620" s="43">
        <v>27117981.013599999</v>
      </c>
      <c r="U620" s="43">
        <v>2</v>
      </c>
      <c r="IF620">
        <v>30193</v>
      </c>
      <c r="IG620" t="s">
        <v>346</v>
      </c>
      <c r="IH620" t="s">
        <v>284</v>
      </c>
      <c r="IK620">
        <v>-2</v>
      </c>
      <c r="IL620" t="s">
        <v>278</v>
      </c>
      <c r="IM620" t="s">
        <v>279</v>
      </c>
      <c r="IN620" t="s">
        <v>466</v>
      </c>
      <c r="IP620" t="s">
        <v>494</v>
      </c>
    </row>
    <row r="621" spans="1:250" x14ac:dyDescent="0.35">
      <c r="A621">
        <v>9044</v>
      </c>
      <c r="B621">
        <v>-922729984</v>
      </c>
      <c r="C621">
        <v>1837</v>
      </c>
      <c r="D621" t="s">
        <v>272</v>
      </c>
      <c r="E621" t="s">
        <v>273</v>
      </c>
      <c r="F621">
        <v>9695</v>
      </c>
      <c r="G621" t="s">
        <v>280</v>
      </c>
      <c r="H621" t="s">
        <v>281</v>
      </c>
      <c r="I621">
        <v>513</v>
      </c>
      <c r="J621" t="s">
        <v>545</v>
      </c>
      <c r="K621" t="s">
        <v>546</v>
      </c>
      <c r="L621">
        <v>30193</v>
      </c>
      <c r="M621" t="s">
        <v>346</v>
      </c>
      <c r="N621" t="s">
        <v>347</v>
      </c>
      <c r="O621">
        <v>30193</v>
      </c>
      <c r="P621" t="s">
        <v>346</v>
      </c>
      <c r="Q621" t="s">
        <v>347</v>
      </c>
      <c r="R621" t="s">
        <v>328</v>
      </c>
      <c r="S621" s="43">
        <v>27060034.963599999</v>
      </c>
      <c r="U621" s="43">
        <v>2</v>
      </c>
      <c r="IF621">
        <v>30193</v>
      </c>
      <c r="IG621" t="s">
        <v>346</v>
      </c>
      <c r="IH621" t="s">
        <v>284</v>
      </c>
      <c r="IK621">
        <v>-2</v>
      </c>
      <c r="IL621" t="s">
        <v>278</v>
      </c>
      <c r="IM621" t="s">
        <v>279</v>
      </c>
      <c r="IN621" t="s">
        <v>466</v>
      </c>
      <c r="IP621" t="s">
        <v>494</v>
      </c>
    </row>
    <row r="622" spans="1:250" x14ac:dyDescent="0.35">
      <c r="A622">
        <v>9045</v>
      </c>
      <c r="B622">
        <v>-922729984</v>
      </c>
      <c r="C622">
        <v>1837</v>
      </c>
      <c r="D622" t="s">
        <v>272</v>
      </c>
      <c r="E622" t="s">
        <v>273</v>
      </c>
      <c r="F622">
        <v>9695</v>
      </c>
      <c r="G622" t="s">
        <v>280</v>
      </c>
      <c r="H622" t="s">
        <v>281</v>
      </c>
      <c r="I622">
        <v>509</v>
      </c>
      <c r="J622" t="s">
        <v>547</v>
      </c>
      <c r="K622" t="s">
        <v>548</v>
      </c>
      <c r="L622">
        <v>30193</v>
      </c>
      <c r="M622" t="s">
        <v>346</v>
      </c>
      <c r="N622" t="s">
        <v>347</v>
      </c>
      <c r="O622">
        <v>30193</v>
      </c>
      <c r="P622" t="s">
        <v>346</v>
      </c>
      <c r="Q622" t="s">
        <v>347</v>
      </c>
      <c r="R622" t="s">
        <v>328</v>
      </c>
      <c r="S622" s="43">
        <v>27028856.0436</v>
      </c>
      <c r="U622" s="43">
        <v>2</v>
      </c>
      <c r="IF622">
        <v>30193</v>
      </c>
      <c r="IG622" t="s">
        <v>346</v>
      </c>
      <c r="IH622" t="s">
        <v>284</v>
      </c>
      <c r="IK622">
        <v>-2</v>
      </c>
      <c r="IL622" t="s">
        <v>278</v>
      </c>
      <c r="IM622" t="s">
        <v>279</v>
      </c>
      <c r="IN622" t="s">
        <v>466</v>
      </c>
      <c r="IP622" t="s">
        <v>494</v>
      </c>
    </row>
    <row r="623" spans="1:250" x14ac:dyDescent="0.35">
      <c r="A623">
        <v>9046</v>
      </c>
      <c r="B623">
        <v>-922729984</v>
      </c>
      <c r="C623">
        <v>1837</v>
      </c>
      <c r="D623" t="s">
        <v>272</v>
      </c>
      <c r="E623" t="s">
        <v>273</v>
      </c>
      <c r="F623">
        <v>9695</v>
      </c>
      <c r="G623" t="s">
        <v>280</v>
      </c>
      <c r="H623" t="s">
        <v>281</v>
      </c>
      <c r="I623">
        <v>507</v>
      </c>
      <c r="J623" t="s">
        <v>549</v>
      </c>
      <c r="K623" t="s">
        <v>550</v>
      </c>
      <c r="L623">
        <v>30193</v>
      </c>
      <c r="M623" t="s">
        <v>346</v>
      </c>
      <c r="N623" t="s">
        <v>347</v>
      </c>
      <c r="O623">
        <v>30193</v>
      </c>
      <c r="P623" t="s">
        <v>346</v>
      </c>
      <c r="Q623" t="s">
        <v>347</v>
      </c>
      <c r="R623" t="s">
        <v>328</v>
      </c>
      <c r="S623" s="43">
        <v>26979860.6336</v>
      </c>
      <c r="U623" s="43">
        <v>2</v>
      </c>
      <c r="IF623">
        <v>30193</v>
      </c>
      <c r="IG623" t="s">
        <v>346</v>
      </c>
      <c r="IH623" t="s">
        <v>284</v>
      </c>
      <c r="IK623">
        <v>-2</v>
      </c>
      <c r="IL623" t="s">
        <v>278</v>
      </c>
      <c r="IM623" t="s">
        <v>279</v>
      </c>
      <c r="IN623" t="s">
        <v>466</v>
      </c>
      <c r="IP623" t="s">
        <v>494</v>
      </c>
    </row>
    <row r="624" spans="1:250" x14ac:dyDescent="0.35">
      <c r="A624">
        <v>9047</v>
      </c>
      <c r="B624">
        <v>-922729984</v>
      </c>
      <c r="C624">
        <v>1837</v>
      </c>
      <c r="D624" t="s">
        <v>272</v>
      </c>
      <c r="E624" t="s">
        <v>273</v>
      </c>
      <c r="F624">
        <v>1848</v>
      </c>
      <c r="G624" t="s">
        <v>285</v>
      </c>
      <c r="H624" t="s">
        <v>273</v>
      </c>
      <c r="I624">
        <v>528</v>
      </c>
      <c r="J624" t="s">
        <v>531</v>
      </c>
      <c r="K624" t="s">
        <v>532</v>
      </c>
      <c r="L624">
        <v>30193</v>
      </c>
      <c r="M624" t="s">
        <v>346</v>
      </c>
      <c r="N624" t="s">
        <v>347</v>
      </c>
      <c r="O624">
        <v>30193</v>
      </c>
      <c r="P624" t="s">
        <v>346</v>
      </c>
      <c r="Q624" t="s">
        <v>347</v>
      </c>
      <c r="R624" t="s">
        <v>328</v>
      </c>
      <c r="S624" s="43">
        <v>27697917.405099999</v>
      </c>
      <c r="U624" s="43">
        <v>2</v>
      </c>
      <c r="IF624">
        <v>30193</v>
      </c>
      <c r="IG624" t="s">
        <v>346</v>
      </c>
      <c r="IH624" t="s">
        <v>287</v>
      </c>
      <c r="IK624">
        <v>-2</v>
      </c>
      <c r="IL624" t="s">
        <v>278</v>
      </c>
      <c r="IM624" t="s">
        <v>279</v>
      </c>
      <c r="IN624" t="s">
        <v>463</v>
      </c>
      <c r="IP624" t="s">
        <v>493</v>
      </c>
    </row>
    <row r="625" spans="1:250" x14ac:dyDescent="0.35">
      <c r="A625">
        <v>9048</v>
      </c>
      <c r="B625">
        <v>-922729984</v>
      </c>
      <c r="C625">
        <v>1837</v>
      </c>
      <c r="D625" t="s">
        <v>272</v>
      </c>
      <c r="E625" t="s">
        <v>273</v>
      </c>
      <c r="F625">
        <v>1848</v>
      </c>
      <c r="G625" t="s">
        <v>285</v>
      </c>
      <c r="H625" t="s">
        <v>273</v>
      </c>
      <c r="I625">
        <v>527</v>
      </c>
      <c r="J625" t="s">
        <v>535</v>
      </c>
      <c r="K625" t="s">
        <v>536</v>
      </c>
      <c r="L625">
        <v>30193</v>
      </c>
      <c r="M625" t="s">
        <v>346</v>
      </c>
      <c r="N625" t="s">
        <v>347</v>
      </c>
      <c r="O625">
        <v>30193</v>
      </c>
      <c r="P625" t="s">
        <v>346</v>
      </c>
      <c r="Q625" t="s">
        <v>347</v>
      </c>
      <c r="R625" t="s">
        <v>328</v>
      </c>
      <c r="S625" s="43">
        <v>27666937.905099999</v>
      </c>
      <c r="U625" s="43">
        <v>2</v>
      </c>
      <c r="IF625">
        <v>30193</v>
      </c>
      <c r="IG625" t="s">
        <v>346</v>
      </c>
      <c r="IH625" t="s">
        <v>287</v>
      </c>
      <c r="IK625">
        <v>-2</v>
      </c>
      <c r="IL625" t="s">
        <v>278</v>
      </c>
      <c r="IM625" t="s">
        <v>279</v>
      </c>
      <c r="IN625" t="s">
        <v>463</v>
      </c>
      <c r="IP625" t="s">
        <v>493</v>
      </c>
    </row>
    <row r="626" spans="1:250" x14ac:dyDescent="0.35">
      <c r="A626">
        <v>9049</v>
      </c>
      <c r="B626">
        <v>-922729984</v>
      </c>
      <c r="C626">
        <v>1837</v>
      </c>
      <c r="D626" t="s">
        <v>272</v>
      </c>
      <c r="E626" t="s">
        <v>273</v>
      </c>
      <c r="F626">
        <v>13794</v>
      </c>
      <c r="G626" t="s">
        <v>274</v>
      </c>
      <c r="H626" t="s">
        <v>275</v>
      </c>
      <c r="I626">
        <v>507</v>
      </c>
      <c r="J626" t="s">
        <v>549</v>
      </c>
      <c r="K626" t="s">
        <v>550</v>
      </c>
      <c r="L626">
        <v>31601</v>
      </c>
      <c r="M626" t="s">
        <v>348</v>
      </c>
      <c r="N626" t="s">
        <v>349</v>
      </c>
      <c r="O626">
        <v>31601</v>
      </c>
      <c r="P626" t="s">
        <v>348</v>
      </c>
      <c r="Q626" t="s">
        <v>349</v>
      </c>
      <c r="R626" t="s">
        <v>328</v>
      </c>
      <c r="S626" s="43">
        <v>54184454.3671</v>
      </c>
      <c r="U626" s="43">
        <v>2</v>
      </c>
      <c r="IF626">
        <v>31601</v>
      </c>
      <c r="IG626" t="s">
        <v>348</v>
      </c>
      <c r="IH626" t="s">
        <v>311</v>
      </c>
      <c r="IK626">
        <v>-2</v>
      </c>
      <c r="IL626" t="s">
        <v>278</v>
      </c>
      <c r="IM626" t="s">
        <v>279</v>
      </c>
      <c r="IN626" t="s">
        <v>468</v>
      </c>
      <c r="IP626" t="s">
        <v>495</v>
      </c>
    </row>
    <row r="627" spans="1:250" x14ac:dyDescent="0.35">
      <c r="A627">
        <v>9050</v>
      </c>
      <c r="B627">
        <v>-922729984</v>
      </c>
      <c r="C627">
        <v>1837</v>
      </c>
      <c r="D627" t="s">
        <v>272</v>
      </c>
      <c r="E627" t="s">
        <v>273</v>
      </c>
      <c r="F627">
        <v>9695</v>
      </c>
      <c r="G627" t="s">
        <v>280</v>
      </c>
      <c r="H627" t="s">
        <v>281</v>
      </c>
      <c r="I627">
        <v>528</v>
      </c>
      <c r="J627" t="s">
        <v>531</v>
      </c>
      <c r="K627" t="s">
        <v>532</v>
      </c>
      <c r="L627">
        <v>30193</v>
      </c>
      <c r="M627" t="s">
        <v>346</v>
      </c>
      <c r="N627" t="s">
        <v>347</v>
      </c>
      <c r="O627">
        <v>30193</v>
      </c>
      <c r="P627" t="s">
        <v>346</v>
      </c>
      <c r="Q627" t="s">
        <v>347</v>
      </c>
      <c r="R627" t="s">
        <v>328</v>
      </c>
      <c r="S627" s="43">
        <v>27341502.957199998</v>
      </c>
      <c r="U627" s="43">
        <v>2</v>
      </c>
      <c r="IF627">
        <v>30193</v>
      </c>
      <c r="IG627" t="s">
        <v>346</v>
      </c>
      <c r="IH627" t="s">
        <v>284</v>
      </c>
      <c r="IK627">
        <v>-2</v>
      </c>
      <c r="IL627" t="s">
        <v>278</v>
      </c>
      <c r="IM627" t="s">
        <v>279</v>
      </c>
      <c r="IN627" t="s">
        <v>466</v>
      </c>
      <c r="IP627" t="s">
        <v>494</v>
      </c>
    </row>
    <row r="628" spans="1:250" x14ac:dyDescent="0.35">
      <c r="A628">
        <v>9051</v>
      </c>
      <c r="B628">
        <v>-922729984</v>
      </c>
      <c r="C628">
        <v>1837</v>
      </c>
      <c r="D628" t="s">
        <v>272</v>
      </c>
      <c r="E628" t="s">
        <v>273</v>
      </c>
      <c r="F628">
        <v>9695</v>
      </c>
      <c r="G628" t="s">
        <v>280</v>
      </c>
      <c r="H628" t="s">
        <v>281</v>
      </c>
      <c r="I628">
        <v>527</v>
      </c>
      <c r="J628" t="s">
        <v>535</v>
      </c>
      <c r="K628" t="s">
        <v>536</v>
      </c>
      <c r="L628">
        <v>30193</v>
      </c>
      <c r="M628" t="s">
        <v>346</v>
      </c>
      <c r="N628" t="s">
        <v>347</v>
      </c>
      <c r="O628">
        <v>30193</v>
      </c>
      <c r="P628" t="s">
        <v>346</v>
      </c>
      <c r="Q628" t="s">
        <v>347</v>
      </c>
      <c r="R628" t="s">
        <v>328</v>
      </c>
      <c r="S628" s="43">
        <v>27310012.987199999</v>
      </c>
      <c r="U628" s="43">
        <v>2</v>
      </c>
      <c r="IF628">
        <v>30193</v>
      </c>
      <c r="IG628" t="s">
        <v>346</v>
      </c>
      <c r="IH628" t="s">
        <v>284</v>
      </c>
      <c r="IK628">
        <v>-2</v>
      </c>
      <c r="IL628" t="s">
        <v>278</v>
      </c>
      <c r="IM628" t="s">
        <v>279</v>
      </c>
      <c r="IN628" t="s">
        <v>466</v>
      </c>
      <c r="IP628" t="s">
        <v>494</v>
      </c>
    </row>
    <row r="629" spans="1:250" x14ac:dyDescent="0.35">
      <c r="A629">
        <v>9052</v>
      </c>
      <c r="B629">
        <v>-922729984</v>
      </c>
      <c r="C629">
        <v>1837</v>
      </c>
      <c r="D629" t="s">
        <v>272</v>
      </c>
      <c r="E629" t="s">
        <v>273</v>
      </c>
      <c r="F629">
        <v>9695</v>
      </c>
      <c r="G629" t="s">
        <v>280</v>
      </c>
      <c r="H629" t="s">
        <v>281</v>
      </c>
      <c r="I629">
        <v>523</v>
      </c>
      <c r="J629" t="s">
        <v>537</v>
      </c>
      <c r="K629" t="s">
        <v>538</v>
      </c>
      <c r="L629">
        <v>30193</v>
      </c>
      <c r="M629" t="s">
        <v>346</v>
      </c>
      <c r="N629" t="s">
        <v>347</v>
      </c>
      <c r="O629">
        <v>30193</v>
      </c>
      <c r="P629" t="s">
        <v>346</v>
      </c>
      <c r="Q629" t="s">
        <v>347</v>
      </c>
      <c r="R629" t="s">
        <v>328</v>
      </c>
      <c r="S629" s="43">
        <v>27247427.403900001</v>
      </c>
      <c r="U629" s="43">
        <v>2</v>
      </c>
      <c r="IF629">
        <v>30193</v>
      </c>
      <c r="IG629" t="s">
        <v>346</v>
      </c>
      <c r="IH629" t="s">
        <v>284</v>
      </c>
      <c r="IK629">
        <v>-2</v>
      </c>
      <c r="IL629" t="s">
        <v>278</v>
      </c>
      <c r="IM629" t="s">
        <v>279</v>
      </c>
      <c r="IN629" t="s">
        <v>466</v>
      </c>
      <c r="IP629" t="s">
        <v>494</v>
      </c>
    </row>
    <row r="630" spans="1:250" x14ac:dyDescent="0.35">
      <c r="A630">
        <v>9053</v>
      </c>
      <c r="B630">
        <v>-922729984</v>
      </c>
      <c r="C630">
        <v>1837</v>
      </c>
      <c r="D630" t="s">
        <v>272</v>
      </c>
      <c r="E630" t="s">
        <v>273</v>
      </c>
      <c r="F630">
        <v>9695</v>
      </c>
      <c r="G630" t="s">
        <v>280</v>
      </c>
      <c r="H630" t="s">
        <v>281</v>
      </c>
      <c r="I630">
        <v>521</v>
      </c>
      <c r="J630" t="s">
        <v>539</v>
      </c>
      <c r="K630" t="s">
        <v>540</v>
      </c>
      <c r="L630">
        <v>30193</v>
      </c>
      <c r="M630" t="s">
        <v>346</v>
      </c>
      <c r="N630" t="s">
        <v>347</v>
      </c>
      <c r="O630">
        <v>30193</v>
      </c>
      <c r="P630" t="s">
        <v>346</v>
      </c>
      <c r="Q630" t="s">
        <v>347</v>
      </c>
      <c r="R630" t="s">
        <v>328</v>
      </c>
      <c r="S630" s="43">
        <v>27216134.6239</v>
      </c>
      <c r="U630" s="43">
        <v>2</v>
      </c>
      <c r="IF630">
        <v>30193</v>
      </c>
      <c r="IG630" t="s">
        <v>346</v>
      </c>
      <c r="IH630" t="s">
        <v>284</v>
      </c>
      <c r="IK630">
        <v>-2</v>
      </c>
      <c r="IL630" t="s">
        <v>278</v>
      </c>
      <c r="IM630" t="s">
        <v>279</v>
      </c>
      <c r="IN630" t="s">
        <v>466</v>
      </c>
      <c r="IP630" t="s">
        <v>494</v>
      </c>
    </row>
    <row r="631" spans="1:250" x14ac:dyDescent="0.35">
      <c r="A631">
        <v>9054</v>
      </c>
      <c r="B631">
        <v>-922729984</v>
      </c>
      <c r="C631">
        <v>1837</v>
      </c>
      <c r="D631" t="s">
        <v>272</v>
      </c>
      <c r="E631" t="s">
        <v>273</v>
      </c>
      <c r="F631">
        <v>9695</v>
      </c>
      <c r="G631" t="s">
        <v>280</v>
      </c>
      <c r="H631" t="s">
        <v>281</v>
      </c>
      <c r="I631">
        <v>519</v>
      </c>
      <c r="J631" t="s">
        <v>541</v>
      </c>
      <c r="K631" t="s">
        <v>542</v>
      </c>
      <c r="L631">
        <v>30193</v>
      </c>
      <c r="M631" t="s">
        <v>346</v>
      </c>
      <c r="N631" t="s">
        <v>347</v>
      </c>
      <c r="O631">
        <v>30193</v>
      </c>
      <c r="P631" t="s">
        <v>346</v>
      </c>
      <c r="Q631" t="s">
        <v>347</v>
      </c>
      <c r="R631" t="s">
        <v>328</v>
      </c>
      <c r="S631" s="43">
        <v>27184841.8539</v>
      </c>
      <c r="U631" s="43">
        <v>2</v>
      </c>
      <c r="IF631">
        <v>30193</v>
      </c>
      <c r="IG631" t="s">
        <v>346</v>
      </c>
      <c r="IH631" t="s">
        <v>284</v>
      </c>
      <c r="IK631">
        <v>-2</v>
      </c>
      <c r="IL631" t="s">
        <v>278</v>
      </c>
      <c r="IM631" t="s">
        <v>279</v>
      </c>
      <c r="IN631" t="s">
        <v>466</v>
      </c>
      <c r="IP631" t="s">
        <v>494</v>
      </c>
    </row>
    <row r="632" spans="1:250" x14ac:dyDescent="0.35">
      <c r="A632">
        <v>9055</v>
      </c>
      <c r="B632">
        <v>-922729984</v>
      </c>
      <c r="C632">
        <v>1837</v>
      </c>
      <c r="D632" t="s">
        <v>272</v>
      </c>
      <c r="E632" t="s">
        <v>273</v>
      </c>
      <c r="F632">
        <v>13794</v>
      </c>
      <c r="G632" t="s">
        <v>274</v>
      </c>
      <c r="H632" t="s">
        <v>275</v>
      </c>
      <c r="I632">
        <v>523</v>
      </c>
      <c r="J632" t="s">
        <v>537</v>
      </c>
      <c r="K632" t="s">
        <v>538</v>
      </c>
      <c r="L632">
        <v>31601</v>
      </c>
      <c r="M632" t="s">
        <v>348</v>
      </c>
      <c r="N632" t="s">
        <v>349</v>
      </c>
      <c r="O632">
        <v>31601</v>
      </c>
      <c r="P632" t="s">
        <v>348</v>
      </c>
      <c r="Q632" t="s">
        <v>349</v>
      </c>
      <c r="R632" t="s">
        <v>328</v>
      </c>
      <c r="S632" s="43">
        <v>54750636.427100003</v>
      </c>
      <c r="U632" s="43">
        <v>2</v>
      </c>
      <c r="IF632">
        <v>31601</v>
      </c>
      <c r="IG632" t="s">
        <v>348</v>
      </c>
      <c r="IH632" t="s">
        <v>311</v>
      </c>
      <c r="IK632">
        <v>-2</v>
      </c>
      <c r="IL632" t="s">
        <v>278</v>
      </c>
      <c r="IM632" t="s">
        <v>279</v>
      </c>
      <c r="IN632" t="s">
        <v>468</v>
      </c>
      <c r="IP632" t="s">
        <v>495</v>
      </c>
    </row>
    <row r="633" spans="1:250" x14ac:dyDescent="0.35">
      <c r="A633">
        <v>9056</v>
      </c>
      <c r="B633">
        <v>-922729984</v>
      </c>
      <c r="C633">
        <v>1837</v>
      </c>
      <c r="D633" t="s">
        <v>272</v>
      </c>
      <c r="E633" t="s">
        <v>273</v>
      </c>
      <c r="F633">
        <v>13794</v>
      </c>
      <c r="G633" t="s">
        <v>274</v>
      </c>
      <c r="H633" t="s">
        <v>275</v>
      </c>
      <c r="I633">
        <v>521</v>
      </c>
      <c r="J633" t="s">
        <v>539</v>
      </c>
      <c r="K633" t="s">
        <v>540</v>
      </c>
      <c r="L633">
        <v>31601</v>
      </c>
      <c r="M633" t="s">
        <v>348</v>
      </c>
      <c r="N633" t="s">
        <v>349</v>
      </c>
      <c r="O633">
        <v>31601</v>
      </c>
      <c r="P633" t="s">
        <v>348</v>
      </c>
      <c r="Q633" t="s">
        <v>349</v>
      </c>
      <c r="R633" t="s">
        <v>328</v>
      </c>
      <c r="S633" s="43">
        <v>54684580.877099998</v>
      </c>
      <c r="U633" s="43">
        <v>2</v>
      </c>
      <c r="IF633">
        <v>31601</v>
      </c>
      <c r="IG633" t="s">
        <v>348</v>
      </c>
      <c r="IH633" t="s">
        <v>311</v>
      </c>
      <c r="IK633">
        <v>-2</v>
      </c>
      <c r="IL633" t="s">
        <v>278</v>
      </c>
      <c r="IM633" t="s">
        <v>279</v>
      </c>
      <c r="IN633" t="s">
        <v>468</v>
      </c>
      <c r="IP633" t="s">
        <v>495</v>
      </c>
    </row>
    <row r="634" spans="1:250" x14ac:dyDescent="0.35">
      <c r="A634">
        <v>9057</v>
      </c>
      <c r="B634">
        <v>-922729984</v>
      </c>
      <c r="C634">
        <v>1837</v>
      </c>
      <c r="D634" t="s">
        <v>272</v>
      </c>
      <c r="E634" t="s">
        <v>273</v>
      </c>
      <c r="F634">
        <v>13794</v>
      </c>
      <c r="G634" t="s">
        <v>274</v>
      </c>
      <c r="H634" t="s">
        <v>275</v>
      </c>
      <c r="I634">
        <v>519</v>
      </c>
      <c r="J634" t="s">
        <v>541</v>
      </c>
      <c r="K634" t="s">
        <v>542</v>
      </c>
      <c r="L634">
        <v>31601</v>
      </c>
      <c r="M634" t="s">
        <v>348</v>
      </c>
      <c r="N634" t="s">
        <v>349</v>
      </c>
      <c r="O634">
        <v>31601</v>
      </c>
      <c r="P634" t="s">
        <v>348</v>
      </c>
      <c r="Q634" t="s">
        <v>349</v>
      </c>
      <c r="R634" t="s">
        <v>328</v>
      </c>
      <c r="S634" s="43">
        <v>54618525.317100003</v>
      </c>
      <c r="U634" s="43">
        <v>2</v>
      </c>
      <c r="IF634">
        <v>31601</v>
      </c>
      <c r="IG634" t="s">
        <v>348</v>
      </c>
      <c r="IH634" t="s">
        <v>311</v>
      </c>
      <c r="IK634">
        <v>-2</v>
      </c>
      <c r="IL634" t="s">
        <v>278</v>
      </c>
      <c r="IM634" t="s">
        <v>279</v>
      </c>
      <c r="IN634" t="s">
        <v>468</v>
      </c>
      <c r="IP634" t="s">
        <v>495</v>
      </c>
    </row>
    <row r="635" spans="1:250" x14ac:dyDescent="0.35">
      <c r="A635">
        <v>9058</v>
      </c>
      <c r="B635">
        <v>-922729984</v>
      </c>
      <c r="C635">
        <v>1837</v>
      </c>
      <c r="D635" t="s">
        <v>272</v>
      </c>
      <c r="E635" t="s">
        <v>273</v>
      </c>
      <c r="F635">
        <v>13794</v>
      </c>
      <c r="G635" t="s">
        <v>274</v>
      </c>
      <c r="H635" t="s">
        <v>275</v>
      </c>
      <c r="I635">
        <v>515</v>
      </c>
      <c r="J635" t="s">
        <v>543</v>
      </c>
      <c r="K635" t="s">
        <v>544</v>
      </c>
      <c r="L635">
        <v>31601</v>
      </c>
      <c r="M635" t="s">
        <v>348</v>
      </c>
      <c r="N635" t="s">
        <v>349</v>
      </c>
      <c r="O635">
        <v>31601</v>
      </c>
      <c r="P635" t="s">
        <v>348</v>
      </c>
      <c r="Q635" t="s">
        <v>349</v>
      </c>
      <c r="R635" t="s">
        <v>328</v>
      </c>
      <c r="S635" s="43">
        <v>54476977.657099999</v>
      </c>
      <c r="U635" s="43">
        <v>2</v>
      </c>
      <c r="IF635">
        <v>31601</v>
      </c>
      <c r="IG635" t="s">
        <v>348</v>
      </c>
      <c r="IH635" t="s">
        <v>311</v>
      </c>
      <c r="IK635">
        <v>-2</v>
      </c>
      <c r="IL635" t="s">
        <v>278</v>
      </c>
      <c r="IM635" t="s">
        <v>279</v>
      </c>
      <c r="IN635" t="s">
        <v>468</v>
      </c>
      <c r="IP635" t="s">
        <v>495</v>
      </c>
    </row>
    <row r="636" spans="1:250" x14ac:dyDescent="0.35">
      <c r="A636">
        <v>9059</v>
      </c>
      <c r="B636">
        <v>-922729984</v>
      </c>
      <c r="C636">
        <v>1837</v>
      </c>
      <c r="D636" t="s">
        <v>272</v>
      </c>
      <c r="E636" t="s">
        <v>273</v>
      </c>
      <c r="F636">
        <v>13794</v>
      </c>
      <c r="G636" t="s">
        <v>274</v>
      </c>
      <c r="H636" t="s">
        <v>275</v>
      </c>
      <c r="I636">
        <v>513</v>
      </c>
      <c r="J636" t="s">
        <v>545</v>
      </c>
      <c r="K636" t="s">
        <v>546</v>
      </c>
      <c r="L636">
        <v>31601</v>
      </c>
      <c r="M636" t="s">
        <v>348</v>
      </c>
      <c r="N636" t="s">
        <v>349</v>
      </c>
      <c r="O636">
        <v>31601</v>
      </c>
      <c r="P636" t="s">
        <v>348</v>
      </c>
      <c r="Q636" t="s">
        <v>349</v>
      </c>
      <c r="R636" t="s">
        <v>328</v>
      </c>
      <c r="S636" s="43">
        <v>54354302.987099998</v>
      </c>
      <c r="U636" s="43">
        <v>2</v>
      </c>
      <c r="IF636">
        <v>31601</v>
      </c>
      <c r="IG636" t="s">
        <v>348</v>
      </c>
      <c r="IH636" t="s">
        <v>311</v>
      </c>
      <c r="IK636">
        <v>-2</v>
      </c>
      <c r="IL636" t="s">
        <v>278</v>
      </c>
      <c r="IM636" t="s">
        <v>279</v>
      </c>
      <c r="IN636" t="s">
        <v>468</v>
      </c>
      <c r="IP636" t="s">
        <v>495</v>
      </c>
    </row>
    <row r="637" spans="1:250" x14ac:dyDescent="0.35">
      <c r="A637">
        <v>9060</v>
      </c>
      <c r="B637">
        <v>-922729984</v>
      </c>
      <c r="C637">
        <v>1837</v>
      </c>
      <c r="D637" t="s">
        <v>272</v>
      </c>
      <c r="E637" t="s">
        <v>273</v>
      </c>
      <c r="F637">
        <v>13794</v>
      </c>
      <c r="G637" t="s">
        <v>274</v>
      </c>
      <c r="H637" t="s">
        <v>275</v>
      </c>
      <c r="I637">
        <v>509</v>
      </c>
      <c r="J637" t="s">
        <v>547</v>
      </c>
      <c r="K637" t="s">
        <v>548</v>
      </c>
      <c r="L637">
        <v>31601</v>
      </c>
      <c r="M637" t="s">
        <v>348</v>
      </c>
      <c r="N637" t="s">
        <v>349</v>
      </c>
      <c r="O637">
        <v>31601</v>
      </c>
      <c r="P637" t="s">
        <v>348</v>
      </c>
      <c r="Q637" t="s">
        <v>349</v>
      </c>
      <c r="R637" t="s">
        <v>328</v>
      </c>
      <c r="S637" s="43">
        <v>54288250.717100002</v>
      </c>
      <c r="U637" s="43">
        <v>2</v>
      </c>
      <c r="IF637">
        <v>31601</v>
      </c>
      <c r="IG637" t="s">
        <v>348</v>
      </c>
      <c r="IH637" t="s">
        <v>311</v>
      </c>
      <c r="IK637">
        <v>-2</v>
      </c>
      <c r="IL637" t="s">
        <v>278</v>
      </c>
      <c r="IM637" t="s">
        <v>279</v>
      </c>
      <c r="IN637" t="s">
        <v>468</v>
      </c>
      <c r="IP637" t="s">
        <v>495</v>
      </c>
    </row>
    <row r="638" spans="1:250" x14ac:dyDescent="0.35">
      <c r="A638">
        <v>9061</v>
      </c>
      <c r="B638">
        <v>-922729984</v>
      </c>
      <c r="C638">
        <v>1837</v>
      </c>
      <c r="D638" t="s">
        <v>272</v>
      </c>
      <c r="E638" t="s">
        <v>273</v>
      </c>
      <c r="F638">
        <v>31620</v>
      </c>
      <c r="G638" t="s">
        <v>350</v>
      </c>
      <c r="H638" t="s">
        <v>351</v>
      </c>
      <c r="I638">
        <v>515</v>
      </c>
      <c r="J638" t="s">
        <v>543</v>
      </c>
      <c r="K638" t="s">
        <v>544</v>
      </c>
      <c r="L638">
        <v>31663</v>
      </c>
      <c r="M638" t="s">
        <v>352</v>
      </c>
      <c r="N638" t="s">
        <v>353</v>
      </c>
      <c r="O638">
        <v>31663</v>
      </c>
      <c r="P638" t="s">
        <v>352</v>
      </c>
      <c r="Q638" t="s">
        <v>353</v>
      </c>
      <c r="R638" t="s">
        <v>328</v>
      </c>
      <c r="S638" s="43">
        <v>75487996.920000002</v>
      </c>
      <c r="U638" s="43">
        <v>2</v>
      </c>
      <c r="IF638">
        <v>31663</v>
      </c>
      <c r="IG638" t="s">
        <v>352</v>
      </c>
      <c r="IH638" t="s">
        <v>354</v>
      </c>
      <c r="IK638">
        <v>-2</v>
      </c>
      <c r="IL638" t="s">
        <v>278</v>
      </c>
      <c r="IM638" t="s">
        <v>279</v>
      </c>
      <c r="IN638" t="s">
        <v>496</v>
      </c>
      <c r="IP638" t="s">
        <v>497</v>
      </c>
    </row>
    <row r="639" spans="1:250" x14ac:dyDescent="0.35">
      <c r="A639">
        <v>9062</v>
      </c>
      <c r="B639">
        <v>-922729984</v>
      </c>
      <c r="C639">
        <v>1837</v>
      </c>
      <c r="D639" t="s">
        <v>272</v>
      </c>
      <c r="E639" t="s">
        <v>273</v>
      </c>
      <c r="F639">
        <v>31620</v>
      </c>
      <c r="G639" t="s">
        <v>350</v>
      </c>
      <c r="H639" t="s">
        <v>351</v>
      </c>
      <c r="I639">
        <v>513</v>
      </c>
      <c r="J639" t="s">
        <v>545</v>
      </c>
      <c r="K639" t="s">
        <v>546</v>
      </c>
      <c r="L639">
        <v>31663</v>
      </c>
      <c r="M639" t="s">
        <v>352</v>
      </c>
      <c r="N639" t="s">
        <v>353</v>
      </c>
      <c r="O639">
        <v>31663</v>
      </c>
      <c r="P639" t="s">
        <v>352</v>
      </c>
      <c r="Q639" t="s">
        <v>353</v>
      </c>
      <c r="R639" t="s">
        <v>328</v>
      </c>
      <c r="S639" s="43">
        <v>75295755.829999998</v>
      </c>
      <c r="U639" s="43">
        <v>2</v>
      </c>
      <c r="IF639">
        <v>31663</v>
      </c>
      <c r="IG639" t="s">
        <v>352</v>
      </c>
      <c r="IH639" t="s">
        <v>354</v>
      </c>
      <c r="IK639">
        <v>-2</v>
      </c>
      <c r="IL639" t="s">
        <v>278</v>
      </c>
      <c r="IM639" t="s">
        <v>279</v>
      </c>
      <c r="IN639" t="s">
        <v>496</v>
      </c>
      <c r="IP639" t="s">
        <v>497</v>
      </c>
    </row>
    <row r="640" spans="1:250" x14ac:dyDescent="0.35">
      <c r="A640">
        <v>9063</v>
      </c>
      <c r="B640">
        <v>-922729984</v>
      </c>
      <c r="C640">
        <v>1837</v>
      </c>
      <c r="D640" t="s">
        <v>272</v>
      </c>
      <c r="E640" t="s">
        <v>273</v>
      </c>
      <c r="F640">
        <v>31620</v>
      </c>
      <c r="G640" t="s">
        <v>350</v>
      </c>
      <c r="H640" t="s">
        <v>351</v>
      </c>
      <c r="I640">
        <v>509</v>
      </c>
      <c r="J640" t="s">
        <v>547</v>
      </c>
      <c r="K640" t="s">
        <v>548</v>
      </c>
      <c r="L640">
        <v>31663</v>
      </c>
      <c r="M640" t="s">
        <v>352</v>
      </c>
      <c r="N640" t="s">
        <v>353</v>
      </c>
      <c r="O640">
        <v>31663</v>
      </c>
      <c r="P640" t="s">
        <v>352</v>
      </c>
      <c r="Q640" t="s">
        <v>353</v>
      </c>
      <c r="R640" t="s">
        <v>328</v>
      </c>
      <c r="S640" s="43">
        <v>75192241.290000007</v>
      </c>
      <c r="U640" s="43">
        <v>2</v>
      </c>
      <c r="IF640">
        <v>31663</v>
      </c>
      <c r="IG640" t="s">
        <v>352</v>
      </c>
      <c r="IH640" t="s">
        <v>354</v>
      </c>
      <c r="IK640">
        <v>-2</v>
      </c>
      <c r="IL640" t="s">
        <v>278</v>
      </c>
      <c r="IM640" t="s">
        <v>279</v>
      </c>
      <c r="IN640" t="s">
        <v>496</v>
      </c>
      <c r="IP640" t="s">
        <v>497</v>
      </c>
    </row>
    <row r="641" spans="1:250" x14ac:dyDescent="0.35">
      <c r="A641">
        <v>9064</v>
      </c>
      <c r="B641">
        <v>-922729984</v>
      </c>
      <c r="C641">
        <v>1837</v>
      </c>
      <c r="D641" t="s">
        <v>272</v>
      </c>
      <c r="E641" t="s">
        <v>273</v>
      </c>
      <c r="F641">
        <v>31620</v>
      </c>
      <c r="G641" t="s">
        <v>350</v>
      </c>
      <c r="H641" t="s">
        <v>351</v>
      </c>
      <c r="I641">
        <v>507</v>
      </c>
      <c r="J641" t="s">
        <v>549</v>
      </c>
      <c r="K641" t="s">
        <v>550</v>
      </c>
      <c r="L641">
        <v>31663</v>
      </c>
      <c r="M641" t="s">
        <v>352</v>
      </c>
      <c r="N641" t="s">
        <v>353</v>
      </c>
      <c r="O641">
        <v>31663</v>
      </c>
      <c r="P641" t="s">
        <v>352</v>
      </c>
      <c r="Q641" t="s">
        <v>353</v>
      </c>
      <c r="R641" t="s">
        <v>328</v>
      </c>
      <c r="S641" s="43">
        <v>75029576</v>
      </c>
      <c r="U641" s="43">
        <v>2</v>
      </c>
      <c r="IF641">
        <v>31663</v>
      </c>
      <c r="IG641" t="s">
        <v>352</v>
      </c>
      <c r="IH641" t="s">
        <v>354</v>
      </c>
      <c r="IK641">
        <v>-2</v>
      </c>
      <c r="IL641" t="s">
        <v>278</v>
      </c>
      <c r="IM641" t="s">
        <v>279</v>
      </c>
      <c r="IN641" t="s">
        <v>496</v>
      </c>
      <c r="IP641" t="s">
        <v>497</v>
      </c>
    </row>
    <row r="642" spans="1:250" x14ac:dyDescent="0.35">
      <c r="A642">
        <v>9065</v>
      </c>
      <c r="B642">
        <v>-922729984</v>
      </c>
      <c r="C642">
        <v>1837</v>
      </c>
      <c r="D642" t="s">
        <v>272</v>
      </c>
      <c r="E642" t="s">
        <v>273</v>
      </c>
      <c r="F642">
        <v>13794</v>
      </c>
      <c r="G642" t="s">
        <v>274</v>
      </c>
      <c r="H642" t="s">
        <v>275</v>
      </c>
      <c r="I642">
        <v>528</v>
      </c>
      <c r="J642" t="s">
        <v>531</v>
      </c>
      <c r="K642" t="s">
        <v>532</v>
      </c>
      <c r="L642">
        <v>31601</v>
      </c>
      <c r="M642" t="s">
        <v>348</v>
      </c>
      <c r="N642" t="s">
        <v>349</v>
      </c>
      <c r="O642">
        <v>31601</v>
      </c>
      <c r="P642" t="s">
        <v>348</v>
      </c>
      <c r="Q642" t="s">
        <v>349</v>
      </c>
      <c r="R642" t="s">
        <v>328</v>
      </c>
      <c r="S642" s="43">
        <v>54946782.037100002</v>
      </c>
      <c r="U642" s="43">
        <v>2</v>
      </c>
      <c r="IF642">
        <v>31601</v>
      </c>
      <c r="IG642" t="s">
        <v>348</v>
      </c>
      <c r="IH642" t="s">
        <v>311</v>
      </c>
      <c r="IK642">
        <v>-2</v>
      </c>
      <c r="IL642" t="s">
        <v>278</v>
      </c>
      <c r="IM642" t="s">
        <v>279</v>
      </c>
      <c r="IN642" t="s">
        <v>468</v>
      </c>
      <c r="IP642" t="s">
        <v>495</v>
      </c>
    </row>
    <row r="643" spans="1:250" x14ac:dyDescent="0.35">
      <c r="A643">
        <v>9066</v>
      </c>
      <c r="B643">
        <v>-922729984</v>
      </c>
      <c r="C643">
        <v>1837</v>
      </c>
      <c r="D643" t="s">
        <v>272</v>
      </c>
      <c r="E643" t="s">
        <v>273</v>
      </c>
      <c r="F643">
        <v>13794</v>
      </c>
      <c r="G643" t="s">
        <v>274</v>
      </c>
      <c r="H643" t="s">
        <v>275</v>
      </c>
      <c r="I643">
        <v>527</v>
      </c>
      <c r="J643" t="s">
        <v>535</v>
      </c>
      <c r="K643" t="s">
        <v>536</v>
      </c>
      <c r="L643">
        <v>31601</v>
      </c>
      <c r="M643" t="s">
        <v>348</v>
      </c>
      <c r="N643" t="s">
        <v>349</v>
      </c>
      <c r="O643">
        <v>31601</v>
      </c>
      <c r="P643" t="s">
        <v>348</v>
      </c>
      <c r="Q643" t="s">
        <v>349</v>
      </c>
      <c r="R643" t="s">
        <v>328</v>
      </c>
      <c r="S643" s="43">
        <v>54880728.897100002</v>
      </c>
      <c r="U643" s="43">
        <v>2</v>
      </c>
      <c r="IF643">
        <v>31601</v>
      </c>
      <c r="IG643" t="s">
        <v>348</v>
      </c>
      <c r="IH643" t="s">
        <v>311</v>
      </c>
      <c r="IK643">
        <v>-2</v>
      </c>
      <c r="IL643" t="s">
        <v>278</v>
      </c>
      <c r="IM643" t="s">
        <v>279</v>
      </c>
      <c r="IN643" t="s">
        <v>468</v>
      </c>
      <c r="IP643" t="s">
        <v>495</v>
      </c>
    </row>
    <row r="644" spans="1:250" x14ac:dyDescent="0.35">
      <c r="A644">
        <v>9067</v>
      </c>
      <c r="B644">
        <v>-922729984</v>
      </c>
      <c r="C644">
        <v>1837</v>
      </c>
      <c r="D644" t="s">
        <v>272</v>
      </c>
      <c r="E644" t="s">
        <v>273</v>
      </c>
      <c r="F644">
        <v>13794</v>
      </c>
      <c r="G644" t="s">
        <v>274</v>
      </c>
      <c r="H644" t="s">
        <v>275</v>
      </c>
      <c r="I644">
        <v>507</v>
      </c>
      <c r="J644" t="s">
        <v>549</v>
      </c>
      <c r="K644" t="s">
        <v>550</v>
      </c>
      <c r="L644">
        <v>34667</v>
      </c>
      <c r="M644" t="s">
        <v>355</v>
      </c>
      <c r="N644" t="s">
        <v>356</v>
      </c>
      <c r="O644">
        <v>34667</v>
      </c>
      <c r="P644" t="s">
        <v>355</v>
      </c>
      <c r="Q644" t="s">
        <v>356</v>
      </c>
      <c r="R644" t="s">
        <v>328</v>
      </c>
      <c r="S644" s="43">
        <v>21254449.670699999</v>
      </c>
      <c r="U644" s="43">
        <v>2</v>
      </c>
      <c r="IF644">
        <v>34667</v>
      </c>
      <c r="IG644" t="s">
        <v>355</v>
      </c>
      <c r="IH644" t="s">
        <v>311</v>
      </c>
      <c r="IK644">
        <v>-2</v>
      </c>
      <c r="IL644" t="s">
        <v>278</v>
      </c>
      <c r="IM644" t="s">
        <v>279</v>
      </c>
      <c r="IN644" t="s">
        <v>468</v>
      </c>
      <c r="IP644" t="s">
        <v>498</v>
      </c>
    </row>
    <row r="645" spans="1:250" x14ac:dyDescent="0.35">
      <c r="A645">
        <v>9068</v>
      </c>
      <c r="B645">
        <v>-922729984</v>
      </c>
      <c r="C645">
        <v>1837</v>
      </c>
      <c r="D645" t="s">
        <v>272</v>
      </c>
      <c r="E645" t="s">
        <v>273</v>
      </c>
      <c r="F645">
        <v>31620</v>
      </c>
      <c r="G645" t="s">
        <v>350</v>
      </c>
      <c r="H645" t="s">
        <v>351</v>
      </c>
      <c r="I645">
        <v>528</v>
      </c>
      <c r="J645" t="s">
        <v>531</v>
      </c>
      <c r="K645" t="s">
        <v>532</v>
      </c>
      <c r="L645">
        <v>31663</v>
      </c>
      <c r="M645" t="s">
        <v>352</v>
      </c>
      <c r="N645" t="s">
        <v>353</v>
      </c>
      <c r="O645">
        <v>31663</v>
      </c>
      <c r="P645" t="s">
        <v>352</v>
      </c>
      <c r="Q645" t="s">
        <v>353</v>
      </c>
      <c r="R645" t="s">
        <v>328</v>
      </c>
      <c r="S645" s="43">
        <v>76227386.629999995</v>
      </c>
      <c r="U645" s="43">
        <v>2</v>
      </c>
      <c r="IF645">
        <v>31663</v>
      </c>
      <c r="IG645" t="s">
        <v>352</v>
      </c>
      <c r="IH645" t="s">
        <v>354</v>
      </c>
      <c r="IK645">
        <v>-2</v>
      </c>
      <c r="IL645" t="s">
        <v>278</v>
      </c>
      <c r="IM645" t="s">
        <v>279</v>
      </c>
      <c r="IN645" t="s">
        <v>496</v>
      </c>
      <c r="IP645" t="s">
        <v>497</v>
      </c>
    </row>
    <row r="646" spans="1:250" x14ac:dyDescent="0.35">
      <c r="A646">
        <v>9069</v>
      </c>
      <c r="B646">
        <v>-922729984</v>
      </c>
      <c r="C646">
        <v>1837</v>
      </c>
      <c r="D646" t="s">
        <v>272</v>
      </c>
      <c r="E646" t="s">
        <v>273</v>
      </c>
      <c r="F646">
        <v>31620</v>
      </c>
      <c r="G646" t="s">
        <v>350</v>
      </c>
      <c r="H646" t="s">
        <v>351</v>
      </c>
      <c r="I646">
        <v>527</v>
      </c>
      <c r="J646" t="s">
        <v>535</v>
      </c>
      <c r="K646" t="s">
        <v>536</v>
      </c>
      <c r="L646">
        <v>31663</v>
      </c>
      <c r="M646" t="s">
        <v>352</v>
      </c>
      <c r="N646" t="s">
        <v>353</v>
      </c>
      <c r="O646">
        <v>31663</v>
      </c>
      <c r="P646" t="s">
        <v>352</v>
      </c>
      <c r="Q646" t="s">
        <v>353</v>
      </c>
      <c r="R646" t="s">
        <v>328</v>
      </c>
      <c r="S646" s="43">
        <v>76123872.109999999</v>
      </c>
      <c r="U646" s="43">
        <v>2</v>
      </c>
      <c r="IF646">
        <v>31663</v>
      </c>
      <c r="IG646" t="s">
        <v>352</v>
      </c>
      <c r="IH646" t="s">
        <v>354</v>
      </c>
      <c r="IK646">
        <v>-2</v>
      </c>
      <c r="IL646" t="s">
        <v>278</v>
      </c>
      <c r="IM646" t="s">
        <v>279</v>
      </c>
      <c r="IN646" t="s">
        <v>496</v>
      </c>
      <c r="IP646" t="s">
        <v>497</v>
      </c>
    </row>
    <row r="647" spans="1:250" x14ac:dyDescent="0.35">
      <c r="A647">
        <v>9070</v>
      </c>
      <c r="B647">
        <v>-922729984</v>
      </c>
      <c r="C647">
        <v>1837</v>
      </c>
      <c r="D647" t="s">
        <v>272</v>
      </c>
      <c r="E647" t="s">
        <v>273</v>
      </c>
      <c r="F647">
        <v>31620</v>
      </c>
      <c r="G647" t="s">
        <v>350</v>
      </c>
      <c r="H647" t="s">
        <v>351</v>
      </c>
      <c r="I647">
        <v>523</v>
      </c>
      <c r="J647" t="s">
        <v>537</v>
      </c>
      <c r="K647" t="s">
        <v>538</v>
      </c>
      <c r="L647">
        <v>31663</v>
      </c>
      <c r="M647" t="s">
        <v>352</v>
      </c>
      <c r="N647" t="s">
        <v>353</v>
      </c>
      <c r="O647">
        <v>31663</v>
      </c>
      <c r="P647" t="s">
        <v>352</v>
      </c>
      <c r="Q647" t="s">
        <v>353</v>
      </c>
      <c r="R647" t="s">
        <v>328</v>
      </c>
      <c r="S647" s="43">
        <v>75916843.150000006</v>
      </c>
      <c r="U647" s="43">
        <v>2</v>
      </c>
      <c r="IF647">
        <v>31663</v>
      </c>
      <c r="IG647" t="s">
        <v>352</v>
      </c>
      <c r="IH647" t="s">
        <v>354</v>
      </c>
      <c r="IK647">
        <v>-2</v>
      </c>
      <c r="IL647" t="s">
        <v>278</v>
      </c>
      <c r="IM647" t="s">
        <v>279</v>
      </c>
      <c r="IN647" t="s">
        <v>496</v>
      </c>
      <c r="IP647" t="s">
        <v>497</v>
      </c>
    </row>
    <row r="648" spans="1:250" x14ac:dyDescent="0.35">
      <c r="A648">
        <v>9071</v>
      </c>
      <c r="B648">
        <v>-922729984</v>
      </c>
      <c r="C648">
        <v>1837</v>
      </c>
      <c r="D648" t="s">
        <v>272</v>
      </c>
      <c r="E648" t="s">
        <v>273</v>
      </c>
      <c r="F648">
        <v>31620</v>
      </c>
      <c r="G648" t="s">
        <v>350</v>
      </c>
      <c r="H648" t="s">
        <v>351</v>
      </c>
      <c r="I648">
        <v>521</v>
      </c>
      <c r="J648" t="s">
        <v>539</v>
      </c>
      <c r="K648" t="s">
        <v>540</v>
      </c>
      <c r="L648">
        <v>31663</v>
      </c>
      <c r="M648" t="s">
        <v>352</v>
      </c>
      <c r="N648" t="s">
        <v>353</v>
      </c>
      <c r="O648">
        <v>31663</v>
      </c>
      <c r="P648" t="s">
        <v>352</v>
      </c>
      <c r="Q648" t="s">
        <v>353</v>
      </c>
      <c r="R648" t="s">
        <v>328</v>
      </c>
      <c r="S648" s="43">
        <v>75813328.390000001</v>
      </c>
      <c r="U648" s="43">
        <v>2</v>
      </c>
      <c r="IF648">
        <v>31663</v>
      </c>
      <c r="IG648" t="s">
        <v>352</v>
      </c>
      <c r="IH648" t="s">
        <v>354</v>
      </c>
      <c r="IK648">
        <v>-2</v>
      </c>
      <c r="IL648" t="s">
        <v>278</v>
      </c>
      <c r="IM648" t="s">
        <v>279</v>
      </c>
      <c r="IN648" t="s">
        <v>496</v>
      </c>
      <c r="IP648" t="s">
        <v>497</v>
      </c>
    </row>
    <row r="649" spans="1:250" x14ac:dyDescent="0.35">
      <c r="A649">
        <v>9072</v>
      </c>
      <c r="B649">
        <v>-922729984</v>
      </c>
      <c r="C649">
        <v>1837</v>
      </c>
      <c r="D649" t="s">
        <v>272</v>
      </c>
      <c r="E649" t="s">
        <v>273</v>
      </c>
      <c r="F649">
        <v>31620</v>
      </c>
      <c r="G649" t="s">
        <v>350</v>
      </c>
      <c r="H649" t="s">
        <v>351</v>
      </c>
      <c r="I649">
        <v>519</v>
      </c>
      <c r="J649" t="s">
        <v>541</v>
      </c>
      <c r="K649" t="s">
        <v>542</v>
      </c>
      <c r="L649">
        <v>31663</v>
      </c>
      <c r="M649" t="s">
        <v>352</v>
      </c>
      <c r="N649" t="s">
        <v>353</v>
      </c>
      <c r="O649">
        <v>31663</v>
      </c>
      <c r="P649" t="s">
        <v>352</v>
      </c>
      <c r="Q649" t="s">
        <v>353</v>
      </c>
      <c r="R649" t="s">
        <v>328</v>
      </c>
      <c r="S649" s="43">
        <v>75709814</v>
      </c>
      <c r="U649" s="43">
        <v>2</v>
      </c>
      <c r="IF649">
        <v>31663</v>
      </c>
      <c r="IG649" t="s">
        <v>352</v>
      </c>
      <c r="IH649" t="s">
        <v>354</v>
      </c>
      <c r="IK649">
        <v>-2</v>
      </c>
      <c r="IL649" t="s">
        <v>278</v>
      </c>
      <c r="IM649" t="s">
        <v>279</v>
      </c>
      <c r="IN649" t="s">
        <v>496</v>
      </c>
      <c r="IP649" t="s">
        <v>497</v>
      </c>
    </row>
    <row r="650" spans="1:250" x14ac:dyDescent="0.35">
      <c r="A650">
        <v>9073</v>
      </c>
      <c r="B650">
        <v>-922729984</v>
      </c>
      <c r="C650">
        <v>1837</v>
      </c>
      <c r="D650" t="s">
        <v>272</v>
      </c>
      <c r="E650" t="s">
        <v>273</v>
      </c>
      <c r="F650">
        <v>13794</v>
      </c>
      <c r="G650" t="s">
        <v>274</v>
      </c>
      <c r="H650" t="s">
        <v>275</v>
      </c>
      <c r="I650">
        <v>523</v>
      </c>
      <c r="J650" t="s">
        <v>537</v>
      </c>
      <c r="K650" t="s">
        <v>538</v>
      </c>
      <c r="L650">
        <v>34667</v>
      </c>
      <c r="M650" t="s">
        <v>355</v>
      </c>
      <c r="N650" t="s">
        <v>356</v>
      </c>
      <c r="O650">
        <v>34667</v>
      </c>
      <c r="P650" t="s">
        <v>355</v>
      </c>
      <c r="Q650" t="s">
        <v>356</v>
      </c>
      <c r="R650" t="s">
        <v>328</v>
      </c>
      <c r="S650" s="43">
        <v>27202993.970699999</v>
      </c>
      <c r="U650" s="43">
        <v>2</v>
      </c>
      <c r="IF650">
        <v>34667</v>
      </c>
      <c r="IG650" t="s">
        <v>355</v>
      </c>
      <c r="IH650" t="s">
        <v>311</v>
      </c>
      <c r="IK650">
        <v>-2</v>
      </c>
      <c r="IL650" t="s">
        <v>278</v>
      </c>
      <c r="IM650" t="s">
        <v>279</v>
      </c>
      <c r="IN650" t="s">
        <v>468</v>
      </c>
      <c r="IP650" t="s">
        <v>498</v>
      </c>
    </row>
    <row r="651" spans="1:250" x14ac:dyDescent="0.35">
      <c r="A651">
        <v>9074</v>
      </c>
      <c r="B651">
        <v>-922729984</v>
      </c>
      <c r="C651">
        <v>1837</v>
      </c>
      <c r="D651" t="s">
        <v>272</v>
      </c>
      <c r="E651" t="s">
        <v>273</v>
      </c>
      <c r="F651">
        <v>13794</v>
      </c>
      <c r="G651" t="s">
        <v>274</v>
      </c>
      <c r="H651" t="s">
        <v>275</v>
      </c>
      <c r="I651">
        <v>521</v>
      </c>
      <c r="J651" t="s">
        <v>539</v>
      </c>
      <c r="K651" t="s">
        <v>540</v>
      </c>
      <c r="L651">
        <v>34667</v>
      </c>
      <c r="M651" t="s">
        <v>355</v>
      </c>
      <c r="N651" t="s">
        <v>356</v>
      </c>
      <c r="O651">
        <v>34667</v>
      </c>
      <c r="P651" t="s">
        <v>355</v>
      </c>
      <c r="Q651" t="s">
        <v>356</v>
      </c>
      <c r="R651" t="s">
        <v>328</v>
      </c>
      <c r="S651" s="43">
        <v>27170174.090700001</v>
      </c>
      <c r="U651" s="43">
        <v>2</v>
      </c>
      <c r="IF651">
        <v>34667</v>
      </c>
      <c r="IG651" t="s">
        <v>355</v>
      </c>
      <c r="IH651" t="s">
        <v>311</v>
      </c>
      <c r="IK651">
        <v>-2</v>
      </c>
      <c r="IL651" t="s">
        <v>278</v>
      </c>
      <c r="IM651" t="s">
        <v>279</v>
      </c>
      <c r="IN651" t="s">
        <v>468</v>
      </c>
      <c r="IP651" t="s">
        <v>498</v>
      </c>
    </row>
    <row r="652" spans="1:250" x14ac:dyDescent="0.35">
      <c r="A652">
        <v>9075</v>
      </c>
      <c r="B652">
        <v>-922729984</v>
      </c>
      <c r="C652">
        <v>1837</v>
      </c>
      <c r="D652" t="s">
        <v>272</v>
      </c>
      <c r="E652" t="s">
        <v>273</v>
      </c>
      <c r="F652">
        <v>13794</v>
      </c>
      <c r="G652" t="s">
        <v>274</v>
      </c>
      <c r="H652" t="s">
        <v>275</v>
      </c>
      <c r="I652">
        <v>519</v>
      </c>
      <c r="J652" t="s">
        <v>541</v>
      </c>
      <c r="K652" t="s">
        <v>542</v>
      </c>
      <c r="L652">
        <v>34667</v>
      </c>
      <c r="M652" t="s">
        <v>355</v>
      </c>
      <c r="N652" t="s">
        <v>356</v>
      </c>
      <c r="O652">
        <v>34667</v>
      </c>
      <c r="P652" t="s">
        <v>355</v>
      </c>
      <c r="Q652" t="s">
        <v>356</v>
      </c>
      <c r="R652" t="s">
        <v>328</v>
      </c>
      <c r="S652" s="43">
        <v>27137354.210700002</v>
      </c>
      <c r="U652" s="43">
        <v>2</v>
      </c>
      <c r="IF652">
        <v>34667</v>
      </c>
      <c r="IG652" t="s">
        <v>355</v>
      </c>
      <c r="IH652" t="s">
        <v>311</v>
      </c>
      <c r="IK652">
        <v>-2</v>
      </c>
      <c r="IL652" t="s">
        <v>278</v>
      </c>
      <c r="IM652" t="s">
        <v>279</v>
      </c>
      <c r="IN652" t="s">
        <v>468</v>
      </c>
      <c r="IP652" t="s">
        <v>498</v>
      </c>
    </row>
    <row r="653" spans="1:250" x14ac:dyDescent="0.35">
      <c r="A653">
        <v>9076</v>
      </c>
      <c r="B653">
        <v>-922729984</v>
      </c>
      <c r="C653">
        <v>1837</v>
      </c>
      <c r="D653" t="s">
        <v>272</v>
      </c>
      <c r="E653" t="s">
        <v>273</v>
      </c>
      <c r="F653">
        <v>13794</v>
      </c>
      <c r="G653" t="s">
        <v>274</v>
      </c>
      <c r="H653" t="s">
        <v>275</v>
      </c>
      <c r="I653">
        <v>515</v>
      </c>
      <c r="J653" t="s">
        <v>543</v>
      </c>
      <c r="K653" t="s">
        <v>544</v>
      </c>
      <c r="L653">
        <v>34667</v>
      </c>
      <c r="M653" t="s">
        <v>355</v>
      </c>
      <c r="N653" t="s">
        <v>356</v>
      </c>
      <c r="O653">
        <v>34667</v>
      </c>
      <c r="P653" t="s">
        <v>355</v>
      </c>
      <c r="Q653" t="s">
        <v>356</v>
      </c>
      <c r="R653" t="s">
        <v>328</v>
      </c>
      <c r="S653" s="43">
        <v>27067025.890700001</v>
      </c>
      <c r="U653" s="43">
        <v>2</v>
      </c>
      <c r="IF653">
        <v>34667</v>
      </c>
      <c r="IG653" t="s">
        <v>355</v>
      </c>
      <c r="IH653" t="s">
        <v>311</v>
      </c>
      <c r="IK653">
        <v>-2</v>
      </c>
      <c r="IL653" t="s">
        <v>278</v>
      </c>
      <c r="IM653" t="s">
        <v>279</v>
      </c>
      <c r="IN653" t="s">
        <v>468</v>
      </c>
      <c r="IP653" t="s">
        <v>498</v>
      </c>
    </row>
    <row r="654" spans="1:250" x14ac:dyDescent="0.35">
      <c r="A654">
        <v>9077</v>
      </c>
      <c r="B654">
        <v>-922729984</v>
      </c>
      <c r="C654">
        <v>1837</v>
      </c>
      <c r="D654" t="s">
        <v>272</v>
      </c>
      <c r="E654" t="s">
        <v>273</v>
      </c>
      <c r="F654">
        <v>13794</v>
      </c>
      <c r="G654" t="s">
        <v>274</v>
      </c>
      <c r="H654" t="s">
        <v>275</v>
      </c>
      <c r="I654">
        <v>513</v>
      </c>
      <c r="J654" t="s">
        <v>545</v>
      </c>
      <c r="K654" t="s">
        <v>546</v>
      </c>
      <c r="L654">
        <v>34667</v>
      </c>
      <c r="M654" t="s">
        <v>355</v>
      </c>
      <c r="N654" t="s">
        <v>356</v>
      </c>
      <c r="O654">
        <v>34667</v>
      </c>
      <c r="P654" t="s">
        <v>355</v>
      </c>
      <c r="Q654" t="s">
        <v>356</v>
      </c>
      <c r="R654" t="s">
        <v>328</v>
      </c>
      <c r="S654" s="43">
        <v>21321074.670699999</v>
      </c>
      <c r="U654" s="43">
        <v>2</v>
      </c>
      <c r="IF654">
        <v>34667</v>
      </c>
      <c r="IG654" t="s">
        <v>355</v>
      </c>
      <c r="IH654" t="s">
        <v>311</v>
      </c>
      <c r="IK654">
        <v>-2</v>
      </c>
      <c r="IL654" t="s">
        <v>278</v>
      </c>
      <c r="IM654" t="s">
        <v>279</v>
      </c>
      <c r="IN654" t="s">
        <v>468</v>
      </c>
      <c r="IP654" t="s">
        <v>498</v>
      </c>
    </row>
    <row r="655" spans="1:250" x14ac:dyDescent="0.35">
      <c r="A655">
        <v>9078</v>
      </c>
      <c r="B655">
        <v>-922729984</v>
      </c>
      <c r="C655">
        <v>1837</v>
      </c>
      <c r="D655" t="s">
        <v>272</v>
      </c>
      <c r="E655" t="s">
        <v>273</v>
      </c>
      <c r="F655">
        <v>13794</v>
      </c>
      <c r="G655" t="s">
        <v>274</v>
      </c>
      <c r="H655" t="s">
        <v>275</v>
      </c>
      <c r="I655">
        <v>509</v>
      </c>
      <c r="J655" t="s">
        <v>547</v>
      </c>
      <c r="K655" t="s">
        <v>548</v>
      </c>
      <c r="L655">
        <v>34667</v>
      </c>
      <c r="M655" t="s">
        <v>355</v>
      </c>
      <c r="N655" t="s">
        <v>356</v>
      </c>
      <c r="O655">
        <v>34667</v>
      </c>
      <c r="P655" t="s">
        <v>355</v>
      </c>
      <c r="Q655" t="s">
        <v>356</v>
      </c>
      <c r="R655" t="s">
        <v>328</v>
      </c>
      <c r="S655" s="43">
        <v>21295164.940699998</v>
      </c>
      <c r="U655" s="43">
        <v>2</v>
      </c>
      <c r="IF655">
        <v>34667</v>
      </c>
      <c r="IG655" t="s">
        <v>355</v>
      </c>
      <c r="IH655" t="s">
        <v>311</v>
      </c>
      <c r="IK655">
        <v>-2</v>
      </c>
      <c r="IL655" t="s">
        <v>278</v>
      </c>
      <c r="IM655" t="s">
        <v>279</v>
      </c>
      <c r="IN655" t="s">
        <v>468</v>
      </c>
      <c r="IP655" t="s">
        <v>498</v>
      </c>
    </row>
    <row r="656" spans="1:250" x14ac:dyDescent="0.35">
      <c r="A656">
        <v>9079</v>
      </c>
      <c r="B656">
        <v>-922729984</v>
      </c>
      <c r="C656">
        <v>1837</v>
      </c>
      <c r="D656" t="s">
        <v>272</v>
      </c>
      <c r="E656" t="s">
        <v>273</v>
      </c>
      <c r="F656">
        <v>7057</v>
      </c>
      <c r="G656" t="s">
        <v>290</v>
      </c>
      <c r="H656" t="s">
        <v>291</v>
      </c>
      <c r="I656">
        <v>515</v>
      </c>
      <c r="J656" t="s">
        <v>543</v>
      </c>
      <c r="K656" t="s">
        <v>544</v>
      </c>
      <c r="L656">
        <v>35455</v>
      </c>
      <c r="M656" t="s">
        <v>342</v>
      </c>
      <c r="N656" t="s">
        <v>343</v>
      </c>
      <c r="O656">
        <v>35455</v>
      </c>
      <c r="P656" t="s">
        <v>342</v>
      </c>
      <c r="Q656" t="s">
        <v>343</v>
      </c>
      <c r="R656" t="s">
        <v>328</v>
      </c>
      <c r="S656" s="43">
        <v>21617309.682399999</v>
      </c>
      <c r="U656" s="43">
        <v>2</v>
      </c>
      <c r="IF656">
        <v>35455</v>
      </c>
      <c r="IG656" t="s">
        <v>342</v>
      </c>
      <c r="IH656" t="s">
        <v>292</v>
      </c>
      <c r="IK656">
        <v>-2</v>
      </c>
      <c r="IL656" t="s">
        <v>278</v>
      </c>
      <c r="IM656" t="s">
        <v>279</v>
      </c>
      <c r="IN656" t="s">
        <v>471</v>
      </c>
      <c r="IP656" t="s">
        <v>499</v>
      </c>
    </row>
    <row r="657" spans="1:250" x14ac:dyDescent="0.35">
      <c r="A657">
        <v>9080</v>
      </c>
      <c r="B657">
        <v>-922729984</v>
      </c>
      <c r="C657">
        <v>1837</v>
      </c>
      <c r="D657" t="s">
        <v>272</v>
      </c>
      <c r="E657" t="s">
        <v>273</v>
      </c>
      <c r="F657">
        <v>7057</v>
      </c>
      <c r="G657" t="s">
        <v>290</v>
      </c>
      <c r="H657" t="s">
        <v>291</v>
      </c>
      <c r="I657">
        <v>513</v>
      </c>
      <c r="J657" t="s">
        <v>545</v>
      </c>
      <c r="K657" t="s">
        <v>546</v>
      </c>
      <c r="L657">
        <v>35455</v>
      </c>
      <c r="M657" t="s">
        <v>342</v>
      </c>
      <c r="N657" t="s">
        <v>343</v>
      </c>
      <c r="O657">
        <v>35455</v>
      </c>
      <c r="P657" t="s">
        <v>342</v>
      </c>
      <c r="Q657" t="s">
        <v>343</v>
      </c>
      <c r="R657" t="s">
        <v>328</v>
      </c>
      <c r="S657" s="43">
        <v>21570573.442400001</v>
      </c>
      <c r="U657" s="43">
        <v>2</v>
      </c>
      <c r="IF657">
        <v>35455</v>
      </c>
      <c r="IG657" t="s">
        <v>342</v>
      </c>
      <c r="IH657" t="s">
        <v>292</v>
      </c>
      <c r="IK657">
        <v>-2</v>
      </c>
      <c r="IL657" t="s">
        <v>278</v>
      </c>
      <c r="IM657" t="s">
        <v>279</v>
      </c>
      <c r="IN657" t="s">
        <v>471</v>
      </c>
      <c r="IP657" t="s">
        <v>499</v>
      </c>
    </row>
    <row r="658" spans="1:250" x14ac:dyDescent="0.35">
      <c r="A658">
        <v>9081</v>
      </c>
      <c r="B658">
        <v>-922729984</v>
      </c>
      <c r="C658">
        <v>1837</v>
      </c>
      <c r="D658" t="s">
        <v>272</v>
      </c>
      <c r="E658" t="s">
        <v>273</v>
      </c>
      <c r="F658">
        <v>7057</v>
      </c>
      <c r="G658" t="s">
        <v>290</v>
      </c>
      <c r="H658" t="s">
        <v>291</v>
      </c>
      <c r="I658">
        <v>509</v>
      </c>
      <c r="J658" t="s">
        <v>547</v>
      </c>
      <c r="K658" t="s">
        <v>548</v>
      </c>
      <c r="L658">
        <v>35455</v>
      </c>
      <c r="M658" t="s">
        <v>342</v>
      </c>
      <c r="N658" t="s">
        <v>343</v>
      </c>
      <c r="O658">
        <v>35455</v>
      </c>
      <c r="P658" t="s">
        <v>342</v>
      </c>
      <c r="Q658" t="s">
        <v>343</v>
      </c>
      <c r="R658" t="s">
        <v>328</v>
      </c>
      <c r="S658" s="43">
        <v>21545376.867899999</v>
      </c>
      <c r="U658" s="43">
        <v>2</v>
      </c>
      <c r="IF658">
        <v>35455</v>
      </c>
      <c r="IG658" t="s">
        <v>342</v>
      </c>
      <c r="IH658" t="s">
        <v>292</v>
      </c>
      <c r="IK658">
        <v>-2</v>
      </c>
      <c r="IL658" t="s">
        <v>278</v>
      </c>
      <c r="IM658" t="s">
        <v>279</v>
      </c>
      <c r="IN658" t="s">
        <v>471</v>
      </c>
      <c r="IP658" t="s">
        <v>499</v>
      </c>
    </row>
    <row r="659" spans="1:250" x14ac:dyDescent="0.35">
      <c r="A659">
        <v>9082</v>
      </c>
      <c r="B659">
        <v>-922729984</v>
      </c>
      <c r="C659">
        <v>1837</v>
      </c>
      <c r="D659" t="s">
        <v>272</v>
      </c>
      <c r="E659" t="s">
        <v>273</v>
      </c>
      <c r="F659">
        <v>7057</v>
      </c>
      <c r="G659" t="s">
        <v>290</v>
      </c>
      <c r="H659" t="s">
        <v>291</v>
      </c>
      <c r="I659">
        <v>507</v>
      </c>
      <c r="J659" t="s">
        <v>549</v>
      </c>
      <c r="K659" t="s">
        <v>550</v>
      </c>
      <c r="L659">
        <v>35455</v>
      </c>
      <c r="M659" t="s">
        <v>342</v>
      </c>
      <c r="N659" t="s">
        <v>343</v>
      </c>
      <c r="O659">
        <v>35455</v>
      </c>
      <c r="P659" t="s">
        <v>342</v>
      </c>
      <c r="Q659" t="s">
        <v>343</v>
      </c>
      <c r="R659" t="s">
        <v>328</v>
      </c>
      <c r="S659" s="43">
        <v>21505782.2579</v>
      </c>
      <c r="U659" s="43">
        <v>2</v>
      </c>
      <c r="IF659">
        <v>35455</v>
      </c>
      <c r="IG659" t="s">
        <v>342</v>
      </c>
      <c r="IH659" t="s">
        <v>292</v>
      </c>
      <c r="IK659">
        <v>-2</v>
      </c>
      <c r="IL659" t="s">
        <v>278</v>
      </c>
      <c r="IM659" t="s">
        <v>279</v>
      </c>
      <c r="IN659" t="s">
        <v>471</v>
      </c>
      <c r="IP659" t="s">
        <v>499</v>
      </c>
    </row>
    <row r="660" spans="1:250" x14ac:dyDescent="0.35">
      <c r="A660">
        <v>9083</v>
      </c>
      <c r="B660">
        <v>-922729984</v>
      </c>
      <c r="C660">
        <v>1837</v>
      </c>
      <c r="D660" t="s">
        <v>272</v>
      </c>
      <c r="E660" t="s">
        <v>273</v>
      </c>
      <c r="F660">
        <v>13794</v>
      </c>
      <c r="G660" t="s">
        <v>274</v>
      </c>
      <c r="H660" t="s">
        <v>275</v>
      </c>
      <c r="I660">
        <v>528</v>
      </c>
      <c r="J660" t="s">
        <v>531</v>
      </c>
      <c r="K660" t="s">
        <v>532</v>
      </c>
      <c r="L660">
        <v>34667</v>
      </c>
      <c r="M660" t="s">
        <v>355</v>
      </c>
      <c r="N660" t="s">
        <v>356</v>
      </c>
      <c r="O660">
        <v>34667</v>
      </c>
      <c r="P660" t="s">
        <v>355</v>
      </c>
      <c r="Q660" t="s">
        <v>356</v>
      </c>
      <c r="R660" t="s">
        <v>328</v>
      </c>
      <c r="S660" s="43">
        <v>27300449.4307</v>
      </c>
      <c r="U660" s="43">
        <v>2</v>
      </c>
      <c r="IF660">
        <v>34667</v>
      </c>
      <c r="IG660" t="s">
        <v>355</v>
      </c>
      <c r="IH660" t="s">
        <v>311</v>
      </c>
      <c r="IK660">
        <v>-2</v>
      </c>
      <c r="IL660" t="s">
        <v>278</v>
      </c>
      <c r="IM660" t="s">
        <v>279</v>
      </c>
      <c r="IN660" t="s">
        <v>468</v>
      </c>
      <c r="IP660" t="s">
        <v>498</v>
      </c>
    </row>
    <row r="661" spans="1:250" x14ac:dyDescent="0.35">
      <c r="A661">
        <v>9084</v>
      </c>
      <c r="B661">
        <v>-922729984</v>
      </c>
      <c r="C661">
        <v>1837</v>
      </c>
      <c r="D661" t="s">
        <v>272</v>
      </c>
      <c r="E661" t="s">
        <v>273</v>
      </c>
      <c r="F661">
        <v>13794</v>
      </c>
      <c r="G661" t="s">
        <v>274</v>
      </c>
      <c r="H661" t="s">
        <v>275</v>
      </c>
      <c r="I661">
        <v>527</v>
      </c>
      <c r="J661" t="s">
        <v>535</v>
      </c>
      <c r="K661" t="s">
        <v>536</v>
      </c>
      <c r="L661">
        <v>34667</v>
      </c>
      <c r="M661" t="s">
        <v>355</v>
      </c>
      <c r="N661" t="s">
        <v>356</v>
      </c>
      <c r="O661">
        <v>34667</v>
      </c>
      <c r="P661" t="s">
        <v>355</v>
      </c>
      <c r="Q661" t="s">
        <v>356</v>
      </c>
      <c r="R661" t="s">
        <v>328</v>
      </c>
      <c r="S661" s="43">
        <v>27267630.750700001</v>
      </c>
      <c r="U661" s="43">
        <v>2</v>
      </c>
      <c r="IF661">
        <v>34667</v>
      </c>
      <c r="IG661" t="s">
        <v>355</v>
      </c>
      <c r="IH661" t="s">
        <v>311</v>
      </c>
      <c r="IK661">
        <v>-2</v>
      </c>
      <c r="IL661" t="s">
        <v>278</v>
      </c>
      <c r="IM661" t="s">
        <v>279</v>
      </c>
      <c r="IN661" t="s">
        <v>468</v>
      </c>
      <c r="IP661" t="s">
        <v>498</v>
      </c>
    </row>
    <row r="662" spans="1:250" x14ac:dyDescent="0.35">
      <c r="A662">
        <v>9085</v>
      </c>
      <c r="B662">
        <v>-922729984</v>
      </c>
      <c r="C662">
        <v>1837</v>
      </c>
      <c r="D662" t="s">
        <v>272</v>
      </c>
      <c r="E662" t="s">
        <v>273</v>
      </c>
      <c r="F662">
        <v>35467</v>
      </c>
      <c r="G662" t="s">
        <v>337</v>
      </c>
      <c r="H662" t="s">
        <v>338</v>
      </c>
      <c r="I662">
        <v>507</v>
      </c>
      <c r="J662" t="s">
        <v>549</v>
      </c>
      <c r="K662" t="s">
        <v>550</v>
      </c>
      <c r="L662">
        <v>35556</v>
      </c>
      <c r="M662" t="s">
        <v>339</v>
      </c>
      <c r="N662" t="s">
        <v>340</v>
      </c>
      <c r="O662">
        <v>35556</v>
      </c>
      <c r="P662" t="s">
        <v>339</v>
      </c>
      <c r="Q662" t="s">
        <v>340</v>
      </c>
      <c r="R662" t="s">
        <v>328</v>
      </c>
      <c r="S662" s="43">
        <v>87419352.609999999</v>
      </c>
      <c r="U662" s="43">
        <v>2</v>
      </c>
      <c r="IF662">
        <v>35556</v>
      </c>
      <c r="IG662" t="s">
        <v>339</v>
      </c>
      <c r="IH662" t="s">
        <v>341</v>
      </c>
      <c r="IK662">
        <v>-2</v>
      </c>
      <c r="IL662" t="s">
        <v>278</v>
      </c>
      <c r="IM662" t="s">
        <v>279</v>
      </c>
      <c r="IN662" t="s">
        <v>500</v>
      </c>
      <c r="IP662" t="s">
        <v>501</v>
      </c>
    </row>
    <row r="663" spans="1:250" x14ac:dyDescent="0.35">
      <c r="A663">
        <v>9086</v>
      </c>
      <c r="B663">
        <v>-922729984</v>
      </c>
      <c r="C663">
        <v>1837</v>
      </c>
      <c r="D663" t="s">
        <v>272</v>
      </c>
      <c r="E663" t="s">
        <v>273</v>
      </c>
      <c r="F663">
        <v>7057</v>
      </c>
      <c r="G663" t="s">
        <v>290</v>
      </c>
      <c r="H663" t="s">
        <v>291</v>
      </c>
      <c r="I663">
        <v>528</v>
      </c>
      <c r="J663" t="s">
        <v>531</v>
      </c>
      <c r="K663" t="s">
        <v>532</v>
      </c>
      <c r="L663">
        <v>35455</v>
      </c>
      <c r="M663" t="s">
        <v>342</v>
      </c>
      <c r="N663" t="s">
        <v>343</v>
      </c>
      <c r="O663">
        <v>35455</v>
      </c>
      <c r="P663" t="s">
        <v>342</v>
      </c>
      <c r="Q663" t="s">
        <v>343</v>
      </c>
      <c r="R663" t="s">
        <v>328</v>
      </c>
      <c r="S663" s="43">
        <v>21797012.162700001</v>
      </c>
      <c r="U663" s="43">
        <v>2</v>
      </c>
      <c r="IF663">
        <v>35455</v>
      </c>
      <c r="IG663" t="s">
        <v>342</v>
      </c>
      <c r="IH663" t="s">
        <v>292</v>
      </c>
      <c r="IK663">
        <v>-2</v>
      </c>
      <c r="IL663" t="s">
        <v>278</v>
      </c>
      <c r="IM663" t="s">
        <v>279</v>
      </c>
      <c r="IN663" t="s">
        <v>471</v>
      </c>
      <c r="IP663" t="s">
        <v>499</v>
      </c>
    </row>
    <row r="664" spans="1:250" x14ac:dyDescent="0.35">
      <c r="A664">
        <v>9087</v>
      </c>
      <c r="B664">
        <v>-922729984</v>
      </c>
      <c r="C664">
        <v>1837</v>
      </c>
      <c r="D664" t="s">
        <v>272</v>
      </c>
      <c r="E664" t="s">
        <v>273</v>
      </c>
      <c r="F664">
        <v>7057</v>
      </c>
      <c r="G664" t="s">
        <v>290</v>
      </c>
      <c r="H664" t="s">
        <v>291</v>
      </c>
      <c r="I664">
        <v>527</v>
      </c>
      <c r="J664" t="s">
        <v>535</v>
      </c>
      <c r="K664" t="s">
        <v>536</v>
      </c>
      <c r="L664">
        <v>35455</v>
      </c>
      <c r="M664" t="s">
        <v>342</v>
      </c>
      <c r="N664" t="s">
        <v>343</v>
      </c>
      <c r="O664">
        <v>35455</v>
      </c>
      <c r="P664" t="s">
        <v>342</v>
      </c>
      <c r="Q664" t="s">
        <v>343</v>
      </c>
      <c r="R664" t="s">
        <v>328</v>
      </c>
      <c r="S664" s="43">
        <v>21771898.802700002</v>
      </c>
      <c r="U664" s="43">
        <v>2</v>
      </c>
      <c r="IF664">
        <v>35455</v>
      </c>
      <c r="IG664" t="s">
        <v>342</v>
      </c>
      <c r="IH664" t="s">
        <v>292</v>
      </c>
      <c r="IK664">
        <v>-2</v>
      </c>
      <c r="IL664" t="s">
        <v>278</v>
      </c>
      <c r="IM664" t="s">
        <v>279</v>
      </c>
      <c r="IN664" t="s">
        <v>471</v>
      </c>
      <c r="IP664" t="s">
        <v>499</v>
      </c>
    </row>
    <row r="665" spans="1:250" x14ac:dyDescent="0.35">
      <c r="A665">
        <v>9088</v>
      </c>
      <c r="B665">
        <v>-922729984</v>
      </c>
      <c r="C665">
        <v>1837</v>
      </c>
      <c r="D665" t="s">
        <v>272</v>
      </c>
      <c r="E665" t="s">
        <v>273</v>
      </c>
      <c r="F665">
        <v>7057</v>
      </c>
      <c r="G665" t="s">
        <v>290</v>
      </c>
      <c r="H665" t="s">
        <v>291</v>
      </c>
      <c r="I665">
        <v>523</v>
      </c>
      <c r="J665" t="s">
        <v>537</v>
      </c>
      <c r="K665" t="s">
        <v>538</v>
      </c>
      <c r="L665">
        <v>35455</v>
      </c>
      <c r="M665" t="s">
        <v>342</v>
      </c>
      <c r="N665" t="s">
        <v>343</v>
      </c>
      <c r="O665">
        <v>35455</v>
      </c>
      <c r="P665" t="s">
        <v>342</v>
      </c>
      <c r="Q665" t="s">
        <v>343</v>
      </c>
      <c r="R665" t="s">
        <v>328</v>
      </c>
      <c r="S665" s="43">
        <v>21721567.474399999</v>
      </c>
      <c r="U665" s="43">
        <v>2</v>
      </c>
      <c r="IF665">
        <v>35455</v>
      </c>
      <c r="IG665" t="s">
        <v>342</v>
      </c>
      <c r="IH665" t="s">
        <v>292</v>
      </c>
      <c r="IK665">
        <v>-2</v>
      </c>
      <c r="IL665" t="s">
        <v>278</v>
      </c>
      <c r="IM665" t="s">
        <v>279</v>
      </c>
      <c r="IN665" t="s">
        <v>471</v>
      </c>
      <c r="IP665" t="s">
        <v>499</v>
      </c>
    </row>
    <row r="666" spans="1:250" x14ac:dyDescent="0.35">
      <c r="A666">
        <v>9089</v>
      </c>
      <c r="B666">
        <v>-922729984</v>
      </c>
      <c r="C666">
        <v>1837</v>
      </c>
      <c r="D666" t="s">
        <v>272</v>
      </c>
      <c r="E666" t="s">
        <v>273</v>
      </c>
      <c r="F666">
        <v>7057</v>
      </c>
      <c r="G666" t="s">
        <v>290</v>
      </c>
      <c r="H666" t="s">
        <v>291</v>
      </c>
      <c r="I666">
        <v>521</v>
      </c>
      <c r="J666" t="s">
        <v>539</v>
      </c>
      <c r="K666" t="s">
        <v>540</v>
      </c>
      <c r="L666">
        <v>35455</v>
      </c>
      <c r="M666" t="s">
        <v>342</v>
      </c>
      <c r="N666" t="s">
        <v>343</v>
      </c>
      <c r="O666">
        <v>35455</v>
      </c>
      <c r="P666" t="s">
        <v>342</v>
      </c>
      <c r="Q666" t="s">
        <v>343</v>
      </c>
      <c r="R666" t="s">
        <v>328</v>
      </c>
      <c r="S666" s="43">
        <v>21696401.794399999</v>
      </c>
      <c r="U666" s="43">
        <v>2</v>
      </c>
      <c r="IF666">
        <v>35455</v>
      </c>
      <c r="IG666" t="s">
        <v>342</v>
      </c>
      <c r="IH666" t="s">
        <v>292</v>
      </c>
      <c r="IK666">
        <v>-2</v>
      </c>
      <c r="IL666" t="s">
        <v>278</v>
      </c>
      <c r="IM666" t="s">
        <v>279</v>
      </c>
      <c r="IN666" t="s">
        <v>471</v>
      </c>
      <c r="IP666" t="s">
        <v>499</v>
      </c>
    </row>
    <row r="667" spans="1:250" x14ac:dyDescent="0.35">
      <c r="A667">
        <v>9090</v>
      </c>
      <c r="B667">
        <v>-922729984</v>
      </c>
      <c r="C667">
        <v>1837</v>
      </c>
      <c r="D667" t="s">
        <v>272</v>
      </c>
      <c r="E667" t="s">
        <v>273</v>
      </c>
      <c r="F667">
        <v>7057</v>
      </c>
      <c r="G667" t="s">
        <v>290</v>
      </c>
      <c r="H667" t="s">
        <v>291</v>
      </c>
      <c r="I667">
        <v>519</v>
      </c>
      <c r="J667" t="s">
        <v>541</v>
      </c>
      <c r="K667" t="s">
        <v>542</v>
      </c>
      <c r="L667">
        <v>35455</v>
      </c>
      <c r="M667" t="s">
        <v>342</v>
      </c>
      <c r="N667" t="s">
        <v>343</v>
      </c>
      <c r="O667">
        <v>35455</v>
      </c>
      <c r="P667" t="s">
        <v>342</v>
      </c>
      <c r="Q667" t="s">
        <v>343</v>
      </c>
      <c r="R667" t="s">
        <v>328</v>
      </c>
      <c r="S667" s="43">
        <v>21671236.134399999</v>
      </c>
      <c r="U667" s="43">
        <v>2</v>
      </c>
      <c r="IF667">
        <v>35455</v>
      </c>
      <c r="IG667" t="s">
        <v>342</v>
      </c>
      <c r="IH667" t="s">
        <v>292</v>
      </c>
      <c r="IK667">
        <v>-2</v>
      </c>
      <c r="IL667" t="s">
        <v>278</v>
      </c>
      <c r="IM667" t="s">
        <v>279</v>
      </c>
      <c r="IN667" t="s">
        <v>471</v>
      </c>
      <c r="IP667" t="s">
        <v>499</v>
      </c>
    </row>
    <row r="668" spans="1:250" x14ac:dyDescent="0.35">
      <c r="A668">
        <v>9091</v>
      </c>
      <c r="B668">
        <v>-922729984</v>
      </c>
      <c r="C668">
        <v>1837</v>
      </c>
      <c r="D668" t="s">
        <v>272</v>
      </c>
      <c r="E668" t="s">
        <v>273</v>
      </c>
      <c r="F668">
        <v>35467</v>
      </c>
      <c r="G668" t="s">
        <v>337</v>
      </c>
      <c r="H668" t="s">
        <v>338</v>
      </c>
      <c r="I668">
        <v>523</v>
      </c>
      <c r="J668" t="s">
        <v>537</v>
      </c>
      <c r="K668" t="s">
        <v>538</v>
      </c>
      <c r="L668">
        <v>35556</v>
      </c>
      <c r="M668" t="s">
        <v>339</v>
      </c>
      <c r="N668" t="s">
        <v>340</v>
      </c>
      <c r="O668">
        <v>35556</v>
      </c>
      <c r="P668" t="s">
        <v>339</v>
      </c>
      <c r="Q668" t="s">
        <v>340</v>
      </c>
      <c r="R668" t="s">
        <v>328</v>
      </c>
      <c r="S668" s="43">
        <v>88219763.400000006</v>
      </c>
      <c r="U668" s="43">
        <v>2</v>
      </c>
      <c r="IF668">
        <v>35556</v>
      </c>
      <c r="IG668" t="s">
        <v>339</v>
      </c>
      <c r="IH668" t="s">
        <v>341</v>
      </c>
      <c r="IK668">
        <v>-2</v>
      </c>
      <c r="IL668" t="s">
        <v>278</v>
      </c>
      <c r="IM668" t="s">
        <v>279</v>
      </c>
      <c r="IN668" t="s">
        <v>500</v>
      </c>
      <c r="IP668" t="s">
        <v>501</v>
      </c>
    </row>
    <row r="669" spans="1:250" x14ac:dyDescent="0.35">
      <c r="A669">
        <v>9092</v>
      </c>
      <c r="B669">
        <v>-922729984</v>
      </c>
      <c r="C669">
        <v>1837</v>
      </c>
      <c r="D669" t="s">
        <v>272</v>
      </c>
      <c r="E669" t="s">
        <v>273</v>
      </c>
      <c r="F669">
        <v>35467</v>
      </c>
      <c r="G669" t="s">
        <v>337</v>
      </c>
      <c r="H669" t="s">
        <v>338</v>
      </c>
      <c r="I669">
        <v>521</v>
      </c>
      <c r="J669" t="s">
        <v>539</v>
      </c>
      <c r="K669" t="s">
        <v>540</v>
      </c>
      <c r="L669">
        <v>35556</v>
      </c>
      <c r="M669" t="s">
        <v>339</v>
      </c>
      <c r="N669" t="s">
        <v>340</v>
      </c>
      <c r="O669">
        <v>35556</v>
      </c>
      <c r="P669" t="s">
        <v>339</v>
      </c>
      <c r="Q669" t="s">
        <v>340</v>
      </c>
      <c r="R669" t="s">
        <v>328</v>
      </c>
      <c r="S669" s="43">
        <v>88007489.189999998</v>
      </c>
      <c r="U669" s="43">
        <v>2</v>
      </c>
      <c r="IF669">
        <v>35556</v>
      </c>
      <c r="IG669" t="s">
        <v>339</v>
      </c>
      <c r="IH669" t="s">
        <v>341</v>
      </c>
      <c r="IK669">
        <v>-2</v>
      </c>
      <c r="IL669" t="s">
        <v>278</v>
      </c>
      <c r="IM669" t="s">
        <v>279</v>
      </c>
      <c r="IN669" t="s">
        <v>500</v>
      </c>
      <c r="IP669" t="s">
        <v>501</v>
      </c>
    </row>
    <row r="670" spans="1:250" x14ac:dyDescent="0.35">
      <c r="A670">
        <v>9093</v>
      </c>
      <c r="B670">
        <v>-922729984</v>
      </c>
      <c r="C670">
        <v>1837</v>
      </c>
      <c r="D670" t="s">
        <v>272</v>
      </c>
      <c r="E670" t="s">
        <v>273</v>
      </c>
      <c r="F670">
        <v>35467</v>
      </c>
      <c r="G670" t="s">
        <v>337</v>
      </c>
      <c r="H670" t="s">
        <v>338</v>
      </c>
      <c r="I670">
        <v>519</v>
      </c>
      <c r="J670" t="s">
        <v>541</v>
      </c>
      <c r="K670" t="s">
        <v>542</v>
      </c>
      <c r="L670">
        <v>35556</v>
      </c>
      <c r="M670" t="s">
        <v>339</v>
      </c>
      <c r="N670" t="s">
        <v>340</v>
      </c>
      <c r="O670">
        <v>35556</v>
      </c>
      <c r="P670" t="s">
        <v>339</v>
      </c>
      <c r="Q670" t="s">
        <v>340</v>
      </c>
      <c r="R670" t="s">
        <v>328</v>
      </c>
      <c r="S670" s="43">
        <v>88007489.200000003</v>
      </c>
      <c r="U670" s="43">
        <v>2</v>
      </c>
      <c r="IF670">
        <v>35556</v>
      </c>
      <c r="IG670" t="s">
        <v>339</v>
      </c>
      <c r="IH670" t="s">
        <v>341</v>
      </c>
      <c r="IK670">
        <v>-2</v>
      </c>
      <c r="IL670" t="s">
        <v>278</v>
      </c>
      <c r="IM670" t="s">
        <v>279</v>
      </c>
      <c r="IN670" t="s">
        <v>500</v>
      </c>
      <c r="IP670" t="s">
        <v>501</v>
      </c>
    </row>
    <row r="671" spans="1:250" x14ac:dyDescent="0.35">
      <c r="A671">
        <v>9094</v>
      </c>
      <c r="B671">
        <v>-922729984</v>
      </c>
      <c r="C671">
        <v>1837</v>
      </c>
      <c r="D671" t="s">
        <v>272</v>
      </c>
      <c r="E671" t="s">
        <v>273</v>
      </c>
      <c r="F671">
        <v>35467</v>
      </c>
      <c r="G671" t="s">
        <v>337</v>
      </c>
      <c r="H671" t="s">
        <v>338</v>
      </c>
      <c r="I671">
        <v>515</v>
      </c>
      <c r="J671" t="s">
        <v>543</v>
      </c>
      <c r="K671" t="s">
        <v>544</v>
      </c>
      <c r="L671">
        <v>35556</v>
      </c>
      <c r="M671" t="s">
        <v>339</v>
      </c>
      <c r="N671" t="s">
        <v>340</v>
      </c>
      <c r="O671">
        <v>35556</v>
      </c>
      <c r="P671" t="s">
        <v>339</v>
      </c>
      <c r="Q671" t="s">
        <v>340</v>
      </c>
      <c r="R671" t="s">
        <v>328</v>
      </c>
      <c r="S671" s="43">
        <v>87865658.010000005</v>
      </c>
      <c r="U671" s="43">
        <v>2</v>
      </c>
      <c r="IF671">
        <v>35556</v>
      </c>
      <c r="IG671" t="s">
        <v>339</v>
      </c>
      <c r="IH671" t="s">
        <v>341</v>
      </c>
      <c r="IK671">
        <v>-2</v>
      </c>
      <c r="IL671" t="s">
        <v>278</v>
      </c>
      <c r="IM671" t="s">
        <v>279</v>
      </c>
      <c r="IN671" t="s">
        <v>500</v>
      </c>
      <c r="IP671" t="s">
        <v>501</v>
      </c>
    </row>
    <row r="672" spans="1:250" x14ac:dyDescent="0.35">
      <c r="A672">
        <v>9095</v>
      </c>
      <c r="B672">
        <v>-922729984</v>
      </c>
      <c r="C672">
        <v>1837</v>
      </c>
      <c r="D672" t="s">
        <v>272</v>
      </c>
      <c r="E672" t="s">
        <v>273</v>
      </c>
      <c r="F672">
        <v>35467</v>
      </c>
      <c r="G672" t="s">
        <v>337</v>
      </c>
      <c r="H672" t="s">
        <v>338</v>
      </c>
      <c r="I672">
        <v>513</v>
      </c>
      <c r="J672" t="s">
        <v>545</v>
      </c>
      <c r="K672" t="s">
        <v>546</v>
      </c>
      <c r="L672">
        <v>35556</v>
      </c>
      <c r="M672" t="s">
        <v>339</v>
      </c>
      <c r="N672" t="s">
        <v>340</v>
      </c>
      <c r="O672">
        <v>35556</v>
      </c>
      <c r="P672" t="s">
        <v>339</v>
      </c>
      <c r="Q672" t="s">
        <v>340</v>
      </c>
      <c r="R672" t="s">
        <v>328</v>
      </c>
      <c r="S672" s="43">
        <v>87685003.579999998</v>
      </c>
      <c r="U672" s="43">
        <v>2</v>
      </c>
      <c r="IF672">
        <v>35556</v>
      </c>
      <c r="IG672" t="s">
        <v>339</v>
      </c>
      <c r="IH672" t="s">
        <v>341</v>
      </c>
      <c r="IK672">
        <v>-2</v>
      </c>
      <c r="IL672" t="s">
        <v>278</v>
      </c>
      <c r="IM672" t="s">
        <v>279</v>
      </c>
      <c r="IN672" t="s">
        <v>500</v>
      </c>
      <c r="IP672" t="s">
        <v>501</v>
      </c>
    </row>
    <row r="673" spans="1:250" x14ac:dyDescent="0.35">
      <c r="A673">
        <v>9096</v>
      </c>
      <c r="B673">
        <v>-922729984</v>
      </c>
      <c r="C673">
        <v>1837</v>
      </c>
      <c r="D673" t="s">
        <v>272</v>
      </c>
      <c r="E673" t="s">
        <v>273</v>
      </c>
      <c r="F673">
        <v>35467</v>
      </c>
      <c r="G673" t="s">
        <v>337</v>
      </c>
      <c r="H673" t="s">
        <v>338</v>
      </c>
      <c r="I673">
        <v>509</v>
      </c>
      <c r="J673" t="s">
        <v>547</v>
      </c>
      <c r="K673" t="s">
        <v>548</v>
      </c>
      <c r="L673">
        <v>35556</v>
      </c>
      <c r="M673" t="s">
        <v>339</v>
      </c>
      <c r="N673" t="s">
        <v>340</v>
      </c>
      <c r="O673">
        <v>35556</v>
      </c>
      <c r="P673" t="s">
        <v>339</v>
      </c>
      <c r="Q673" t="s">
        <v>340</v>
      </c>
      <c r="R673" t="s">
        <v>328</v>
      </c>
      <c r="S673" s="43">
        <v>87550016.819999993</v>
      </c>
      <c r="U673" s="43">
        <v>2</v>
      </c>
      <c r="IF673">
        <v>35556</v>
      </c>
      <c r="IG673" t="s">
        <v>339</v>
      </c>
      <c r="IH673" t="s">
        <v>341</v>
      </c>
      <c r="IK673">
        <v>-2</v>
      </c>
      <c r="IL673" t="s">
        <v>278</v>
      </c>
      <c r="IM673" t="s">
        <v>279</v>
      </c>
      <c r="IN673" t="s">
        <v>500</v>
      </c>
      <c r="IP673" t="s">
        <v>501</v>
      </c>
    </row>
    <row r="674" spans="1:250" x14ac:dyDescent="0.35">
      <c r="A674">
        <v>9097</v>
      </c>
      <c r="B674">
        <v>-922729984</v>
      </c>
      <c r="C674">
        <v>1837</v>
      </c>
      <c r="D674" t="s">
        <v>272</v>
      </c>
      <c r="E674" t="s">
        <v>273</v>
      </c>
      <c r="F674">
        <v>13794</v>
      </c>
      <c r="G674" t="s">
        <v>274</v>
      </c>
      <c r="H674" t="s">
        <v>275</v>
      </c>
      <c r="I674">
        <v>515</v>
      </c>
      <c r="J674" t="s">
        <v>543</v>
      </c>
      <c r="K674" t="s">
        <v>544</v>
      </c>
      <c r="L674">
        <v>38311</v>
      </c>
      <c r="M674" t="s">
        <v>358</v>
      </c>
      <c r="N674" t="s">
        <v>359</v>
      </c>
      <c r="O674">
        <v>38311</v>
      </c>
      <c r="P674" t="s">
        <v>358</v>
      </c>
      <c r="Q674" t="s">
        <v>359</v>
      </c>
      <c r="R674" t="s">
        <v>328</v>
      </c>
      <c r="S674" s="43">
        <v>1612794.5101999999</v>
      </c>
      <c r="U674" s="43">
        <v>2</v>
      </c>
      <c r="IF674">
        <v>38311</v>
      </c>
      <c r="IG674" t="s">
        <v>358</v>
      </c>
      <c r="IH674" t="s">
        <v>311</v>
      </c>
      <c r="IK674">
        <v>-2</v>
      </c>
      <c r="IL674" t="s">
        <v>278</v>
      </c>
      <c r="IM674" t="s">
        <v>279</v>
      </c>
      <c r="IN674" t="s">
        <v>468</v>
      </c>
      <c r="IP674" t="s">
        <v>503</v>
      </c>
    </row>
    <row r="675" spans="1:250" x14ac:dyDescent="0.35">
      <c r="A675">
        <v>9098</v>
      </c>
      <c r="B675">
        <v>-922729984</v>
      </c>
      <c r="C675">
        <v>1837</v>
      </c>
      <c r="D675" t="s">
        <v>272</v>
      </c>
      <c r="E675" t="s">
        <v>273</v>
      </c>
      <c r="F675">
        <v>13794</v>
      </c>
      <c r="G675" t="s">
        <v>274</v>
      </c>
      <c r="H675" t="s">
        <v>275</v>
      </c>
      <c r="I675">
        <v>513</v>
      </c>
      <c r="J675" t="s">
        <v>545</v>
      </c>
      <c r="K675" t="s">
        <v>546</v>
      </c>
      <c r="L675">
        <v>38311</v>
      </c>
      <c r="M675" t="s">
        <v>358</v>
      </c>
      <c r="N675" t="s">
        <v>359</v>
      </c>
      <c r="O675">
        <v>38311</v>
      </c>
      <c r="P675" t="s">
        <v>358</v>
      </c>
      <c r="Q675" t="s">
        <v>359</v>
      </c>
      <c r="R675" t="s">
        <v>328</v>
      </c>
      <c r="S675" s="43">
        <v>1609162.7202000001</v>
      </c>
      <c r="U675" s="43">
        <v>2</v>
      </c>
      <c r="IF675">
        <v>38311</v>
      </c>
      <c r="IG675" t="s">
        <v>358</v>
      </c>
      <c r="IH675" t="s">
        <v>311</v>
      </c>
      <c r="IK675">
        <v>-2</v>
      </c>
      <c r="IL675" t="s">
        <v>278</v>
      </c>
      <c r="IM675" t="s">
        <v>279</v>
      </c>
      <c r="IN675" t="s">
        <v>468</v>
      </c>
      <c r="IP675" t="s">
        <v>503</v>
      </c>
    </row>
    <row r="676" spans="1:250" x14ac:dyDescent="0.35">
      <c r="A676">
        <v>9099</v>
      </c>
      <c r="B676">
        <v>-922729984</v>
      </c>
      <c r="C676">
        <v>1837</v>
      </c>
      <c r="D676" t="s">
        <v>272</v>
      </c>
      <c r="E676" t="s">
        <v>273</v>
      </c>
      <c r="F676">
        <v>13794</v>
      </c>
      <c r="G676" t="s">
        <v>274</v>
      </c>
      <c r="H676" t="s">
        <v>275</v>
      </c>
      <c r="I676">
        <v>509</v>
      </c>
      <c r="J676" t="s">
        <v>547</v>
      </c>
      <c r="K676" t="s">
        <v>548</v>
      </c>
      <c r="L676">
        <v>38311</v>
      </c>
      <c r="M676" t="s">
        <v>358</v>
      </c>
      <c r="N676" t="s">
        <v>359</v>
      </c>
      <c r="O676">
        <v>38311</v>
      </c>
      <c r="P676" t="s">
        <v>358</v>
      </c>
      <c r="Q676" t="s">
        <v>359</v>
      </c>
      <c r="R676" t="s">
        <v>328</v>
      </c>
      <c r="S676" s="43">
        <v>1607207.2401999999</v>
      </c>
      <c r="U676" s="43">
        <v>2</v>
      </c>
      <c r="IF676">
        <v>38311</v>
      </c>
      <c r="IG676" t="s">
        <v>358</v>
      </c>
      <c r="IH676" t="s">
        <v>311</v>
      </c>
      <c r="IK676">
        <v>-2</v>
      </c>
      <c r="IL676" t="s">
        <v>278</v>
      </c>
      <c r="IM676" t="s">
        <v>279</v>
      </c>
      <c r="IN676" t="s">
        <v>468</v>
      </c>
      <c r="IP676" t="s">
        <v>503</v>
      </c>
    </row>
    <row r="677" spans="1:250" x14ac:dyDescent="0.35">
      <c r="A677">
        <v>9100</v>
      </c>
      <c r="B677">
        <v>-922729984</v>
      </c>
      <c r="C677">
        <v>1837</v>
      </c>
      <c r="D677" t="s">
        <v>272</v>
      </c>
      <c r="E677" t="s">
        <v>273</v>
      </c>
      <c r="F677">
        <v>13794</v>
      </c>
      <c r="G677" t="s">
        <v>274</v>
      </c>
      <c r="H677" t="s">
        <v>275</v>
      </c>
      <c r="I677">
        <v>507</v>
      </c>
      <c r="J677" t="s">
        <v>549</v>
      </c>
      <c r="K677" t="s">
        <v>550</v>
      </c>
      <c r="L677">
        <v>38311</v>
      </c>
      <c r="M677" t="s">
        <v>358</v>
      </c>
      <c r="N677" t="s">
        <v>359</v>
      </c>
      <c r="O677">
        <v>38311</v>
      </c>
      <c r="P677" t="s">
        <v>358</v>
      </c>
      <c r="Q677" t="s">
        <v>359</v>
      </c>
      <c r="R677" t="s">
        <v>328</v>
      </c>
      <c r="S677" s="43">
        <v>1604134.3402</v>
      </c>
      <c r="U677" s="43">
        <v>2</v>
      </c>
      <c r="IF677">
        <v>38311</v>
      </c>
      <c r="IG677" t="s">
        <v>358</v>
      </c>
      <c r="IH677" t="s">
        <v>311</v>
      </c>
      <c r="IK677">
        <v>-2</v>
      </c>
      <c r="IL677" t="s">
        <v>278</v>
      </c>
      <c r="IM677" t="s">
        <v>279</v>
      </c>
      <c r="IN677" t="s">
        <v>468</v>
      </c>
      <c r="IP677" t="s">
        <v>503</v>
      </c>
    </row>
    <row r="678" spans="1:250" x14ac:dyDescent="0.35">
      <c r="A678">
        <v>9101</v>
      </c>
      <c r="B678">
        <v>-922729984</v>
      </c>
      <c r="C678">
        <v>1837</v>
      </c>
      <c r="D678" t="s">
        <v>272</v>
      </c>
      <c r="E678" t="s">
        <v>273</v>
      </c>
      <c r="F678">
        <v>35467</v>
      </c>
      <c r="G678" t="s">
        <v>337</v>
      </c>
      <c r="H678" t="s">
        <v>338</v>
      </c>
      <c r="I678">
        <v>528</v>
      </c>
      <c r="J678" t="s">
        <v>531</v>
      </c>
      <c r="K678" t="s">
        <v>532</v>
      </c>
      <c r="L678">
        <v>35556</v>
      </c>
      <c r="M678" t="s">
        <v>339</v>
      </c>
      <c r="N678" t="s">
        <v>340</v>
      </c>
      <c r="O678">
        <v>35556</v>
      </c>
      <c r="P678" t="s">
        <v>339</v>
      </c>
      <c r="Q678" t="s">
        <v>340</v>
      </c>
      <c r="R678" t="s">
        <v>328</v>
      </c>
      <c r="S678" s="43">
        <v>86405921.439999998</v>
      </c>
      <c r="U678" s="43">
        <v>2</v>
      </c>
      <c r="IF678">
        <v>35556</v>
      </c>
      <c r="IG678" t="s">
        <v>339</v>
      </c>
      <c r="IH678" t="s">
        <v>341</v>
      </c>
      <c r="IK678">
        <v>-2</v>
      </c>
      <c r="IL678" t="s">
        <v>278</v>
      </c>
      <c r="IM678" t="s">
        <v>279</v>
      </c>
      <c r="IN678" t="s">
        <v>500</v>
      </c>
      <c r="IP678" t="s">
        <v>501</v>
      </c>
    </row>
    <row r="679" spans="1:250" x14ac:dyDescent="0.35">
      <c r="A679">
        <v>9102</v>
      </c>
      <c r="B679">
        <v>-922729984</v>
      </c>
      <c r="C679">
        <v>1837</v>
      </c>
      <c r="D679" t="s">
        <v>272</v>
      </c>
      <c r="E679" t="s">
        <v>273</v>
      </c>
      <c r="F679">
        <v>35467</v>
      </c>
      <c r="G679" t="s">
        <v>337</v>
      </c>
      <c r="H679" t="s">
        <v>338</v>
      </c>
      <c r="I679">
        <v>527</v>
      </c>
      <c r="J679" t="s">
        <v>535</v>
      </c>
      <c r="K679" t="s">
        <v>536</v>
      </c>
      <c r="L679">
        <v>35556</v>
      </c>
      <c r="M679" t="s">
        <v>339</v>
      </c>
      <c r="N679" t="s">
        <v>340</v>
      </c>
      <c r="O679">
        <v>35556</v>
      </c>
      <c r="P679" t="s">
        <v>339</v>
      </c>
      <c r="Q679" t="s">
        <v>340</v>
      </c>
      <c r="R679" t="s">
        <v>328</v>
      </c>
      <c r="S679" s="43">
        <v>88433460.430000007</v>
      </c>
      <c r="U679" s="43">
        <v>2</v>
      </c>
      <c r="IF679">
        <v>35556</v>
      </c>
      <c r="IG679" t="s">
        <v>339</v>
      </c>
      <c r="IH679" t="s">
        <v>341</v>
      </c>
      <c r="IK679">
        <v>-2</v>
      </c>
      <c r="IL679" t="s">
        <v>278</v>
      </c>
      <c r="IM679" t="s">
        <v>279</v>
      </c>
      <c r="IN679" t="s">
        <v>500</v>
      </c>
      <c r="IP679" t="s">
        <v>501</v>
      </c>
    </row>
    <row r="680" spans="1:250" x14ac:dyDescent="0.35">
      <c r="A680">
        <v>9103</v>
      </c>
      <c r="B680">
        <v>-922729984</v>
      </c>
      <c r="C680">
        <v>1837</v>
      </c>
      <c r="D680" t="s">
        <v>272</v>
      </c>
      <c r="E680" t="s">
        <v>273</v>
      </c>
      <c r="F680">
        <v>19011</v>
      </c>
      <c r="G680" t="s">
        <v>318</v>
      </c>
      <c r="H680" t="s">
        <v>319</v>
      </c>
      <c r="I680">
        <v>507</v>
      </c>
      <c r="J680" t="s">
        <v>549</v>
      </c>
      <c r="K680" t="s">
        <v>550</v>
      </c>
      <c r="L680">
        <v>38311</v>
      </c>
      <c r="M680" t="s">
        <v>358</v>
      </c>
      <c r="N680" t="s">
        <v>359</v>
      </c>
      <c r="O680">
        <v>38311</v>
      </c>
      <c r="P680" t="s">
        <v>358</v>
      </c>
      <c r="Q680" t="s">
        <v>359</v>
      </c>
      <c r="R680" t="s">
        <v>328</v>
      </c>
      <c r="S680" s="43">
        <v>1608763.4472000001</v>
      </c>
      <c r="U680" s="43">
        <v>2</v>
      </c>
      <c r="IF680">
        <v>38311</v>
      </c>
      <c r="IG680" t="s">
        <v>358</v>
      </c>
      <c r="IH680" t="s">
        <v>322</v>
      </c>
      <c r="IK680">
        <v>-2</v>
      </c>
      <c r="IL680" t="s">
        <v>278</v>
      </c>
      <c r="IM680" t="s">
        <v>279</v>
      </c>
      <c r="IN680" t="s">
        <v>484</v>
      </c>
      <c r="IP680" t="s">
        <v>502</v>
      </c>
    </row>
    <row r="681" spans="1:250" x14ac:dyDescent="0.35">
      <c r="A681">
        <v>9104</v>
      </c>
      <c r="B681">
        <v>-922729984</v>
      </c>
      <c r="C681">
        <v>1837</v>
      </c>
      <c r="D681" t="s">
        <v>272</v>
      </c>
      <c r="E681" t="s">
        <v>273</v>
      </c>
      <c r="F681">
        <v>13794</v>
      </c>
      <c r="G681" t="s">
        <v>274</v>
      </c>
      <c r="H681" t="s">
        <v>275</v>
      </c>
      <c r="I681">
        <v>528</v>
      </c>
      <c r="J681" t="s">
        <v>531</v>
      </c>
      <c r="K681" t="s">
        <v>532</v>
      </c>
      <c r="L681">
        <v>38311</v>
      </c>
      <c r="M681" t="s">
        <v>358</v>
      </c>
      <c r="N681" t="s">
        <v>359</v>
      </c>
      <c r="O681">
        <v>38311</v>
      </c>
      <c r="P681" t="s">
        <v>358</v>
      </c>
      <c r="Q681" t="s">
        <v>359</v>
      </c>
      <c r="R681" t="s">
        <v>328</v>
      </c>
      <c r="S681" s="43">
        <v>1626703.1002</v>
      </c>
      <c r="U681" s="43">
        <v>2</v>
      </c>
      <c r="IF681">
        <v>38311</v>
      </c>
      <c r="IG681" t="s">
        <v>358</v>
      </c>
      <c r="IH681" t="s">
        <v>311</v>
      </c>
      <c r="IK681">
        <v>-2</v>
      </c>
      <c r="IL681" t="s">
        <v>278</v>
      </c>
      <c r="IM681" t="s">
        <v>279</v>
      </c>
      <c r="IN681" t="s">
        <v>468</v>
      </c>
      <c r="IP681" t="s">
        <v>503</v>
      </c>
    </row>
    <row r="682" spans="1:250" x14ac:dyDescent="0.35">
      <c r="A682">
        <v>9105</v>
      </c>
      <c r="B682">
        <v>-922729984</v>
      </c>
      <c r="C682">
        <v>1837</v>
      </c>
      <c r="D682" t="s">
        <v>272</v>
      </c>
      <c r="E682" t="s">
        <v>273</v>
      </c>
      <c r="F682">
        <v>13794</v>
      </c>
      <c r="G682" t="s">
        <v>274</v>
      </c>
      <c r="H682" t="s">
        <v>275</v>
      </c>
      <c r="I682">
        <v>527</v>
      </c>
      <c r="J682" t="s">
        <v>535</v>
      </c>
      <c r="K682" t="s">
        <v>536</v>
      </c>
      <c r="L682">
        <v>38311</v>
      </c>
      <c r="M682" t="s">
        <v>358</v>
      </c>
      <c r="N682" t="s">
        <v>359</v>
      </c>
      <c r="O682">
        <v>38311</v>
      </c>
      <c r="P682" t="s">
        <v>358</v>
      </c>
      <c r="Q682" t="s">
        <v>359</v>
      </c>
      <c r="R682" t="s">
        <v>328</v>
      </c>
      <c r="S682" s="43">
        <v>1624747.5902</v>
      </c>
      <c r="U682" s="43">
        <v>2</v>
      </c>
      <c r="IF682">
        <v>38311</v>
      </c>
      <c r="IG682" t="s">
        <v>358</v>
      </c>
      <c r="IH682" t="s">
        <v>311</v>
      </c>
      <c r="IK682">
        <v>-2</v>
      </c>
      <c r="IL682" t="s">
        <v>278</v>
      </c>
      <c r="IM682" t="s">
        <v>279</v>
      </c>
      <c r="IN682" t="s">
        <v>468</v>
      </c>
      <c r="IP682" t="s">
        <v>503</v>
      </c>
    </row>
    <row r="683" spans="1:250" x14ac:dyDescent="0.35">
      <c r="A683">
        <v>9106</v>
      </c>
      <c r="B683">
        <v>-922729984</v>
      </c>
      <c r="C683">
        <v>1837</v>
      </c>
      <c r="D683" t="s">
        <v>272</v>
      </c>
      <c r="E683" t="s">
        <v>273</v>
      </c>
      <c r="F683">
        <v>13794</v>
      </c>
      <c r="G683" t="s">
        <v>274</v>
      </c>
      <c r="H683" t="s">
        <v>275</v>
      </c>
      <c r="I683">
        <v>523</v>
      </c>
      <c r="J683" t="s">
        <v>537</v>
      </c>
      <c r="K683" t="s">
        <v>538</v>
      </c>
      <c r="L683">
        <v>38311</v>
      </c>
      <c r="M683" t="s">
        <v>358</v>
      </c>
      <c r="N683" t="s">
        <v>359</v>
      </c>
      <c r="O683">
        <v>38311</v>
      </c>
      <c r="P683" t="s">
        <v>358</v>
      </c>
      <c r="Q683" t="s">
        <v>359</v>
      </c>
      <c r="R683" t="s">
        <v>328</v>
      </c>
      <c r="S683" s="43">
        <v>1620896.1902000001</v>
      </c>
      <c r="U683" s="43">
        <v>2</v>
      </c>
      <c r="IF683">
        <v>38311</v>
      </c>
      <c r="IG683" t="s">
        <v>358</v>
      </c>
      <c r="IH683" t="s">
        <v>311</v>
      </c>
      <c r="IK683">
        <v>-2</v>
      </c>
      <c r="IL683" t="s">
        <v>278</v>
      </c>
      <c r="IM683" t="s">
        <v>279</v>
      </c>
      <c r="IN683" t="s">
        <v>468</v>
      </c>
      <c r="IP683" t="s">
        <v>503</v>
      </c>
    </row>
    <row r="684" spans="1:250" x14ac:dyDescent="0.35">
      <c r="A684">
        <v>9107</v>
      </c>
      <c r="B684">
        <v>-922729984</v>
      </c>
      <c r="C684">
        <v>1837</v>
      </c>
      <c r="D684" t="s">
        <v>272</v>
      </c>
      <c r="E684" t="s">
        <v>273</v>
      </c>
      <c r="F684">
        <v>13794</v>
      </c>
      <c r="G684" t="s">
        <v>274</v>
      </c>
      <c r="H684" t="s">
        <v>275</v>
      </c>
      <c r="I684">
        <v>521</v>
      </c>
      <c r="J684" t="s">
        <v>539</v>
      </c>
      <c r="K684" t="s">
        <v>540</v>
      </c>
      <c r="L684">
        <v>38311</v>
      </c>
      <c r="M684" t="s">
        <v>358</v>
      </c>
      <c r="N684" t="s">
        <v>359</v>
      </c>
      <c r="O684">
        <v>38311</v>
      </c>
      <c r="P684" t="s">
        <v>358</v>
      </c>
      <c r="Q684" t="s">
        <v>359</v>
      </c>
      <c r="R684" t="s">
        <v>328</v>
      </c>
      <c r="S684" s="43">
        <v>1618940.6102</v>
      </c>
      <c r="U684" s="43">
        <v>2</v>
      </c>
      <c r="IF684">
        <v>38311</v>
      </c>
      <c r="IG684" t="s">
        <v>358</v>
      </c>
      <c r="IH684" t="s">
        <v>311</v>
      </c>
      <c r="IK684">
        <v>-2</v>
      </c>
      <c r="IL684" t="s">
        <v>278</v>
      </c>
      <c r="IM684" t="s">
        <v>279</v>
      </c>
      <c r="IN684" t="s">
        <v>468</v>
      </c>
      <c r="IP684" t="s">
        <v>503</v>
      </c>
    </row>
    <row r="685" spans="1:250" x14ac:dyDescent="0.35">
      <c r="A685">
        <v>9108</v>
      </c>
      <c r="B685">
        <v>-922729984</v>
      </c>
      <c r="C685">
        <v>1837</v>
      </c>
      <c r="D685" t="s">
        <v>272</v>
      </c>
      <c r="E685" t="s">
        <v>273</v>
      </c>
      <c r="F685">
        <v>13794</v>
      </c>
      <c r="G685" t="s">
        <v>274</v>
      </c>
      <c r="H685" t="s">
        <v>275</v>
      </c>
      <c r="I685">
        <v>519</v>
      </c>
      <c r="J685" t="s">
        <v>541</v>
      </c>
      <c r="K685" t="s">
        <v>542</v>
      </c>
      <c r="L685">
        <v>38311</v>
      </c>
      <c r="M685" t="s">
        <v>358</v>
      </c>
      <c r="N685" t="s">
        <v>359</v>
      </c>
      <c r="O685">
        <v>38311</v>
      </c>
      <c r="P685" t="s">
        <v>358</v>
      </c>
      <c r="Q685" t="s">
        <v>359</v>
      </c>
      <c r="R685" t="s">
        <v>328</v>
      </c>
      <c r="S685" s="43">
        <v>1616985.0401999999</v>
      </c>
      <c r="U685" s="43">
        <v>2</v>
      </c>
      <c r="IF685">
        <v>38311</v>
      </c>
      <c r="IG685" t="s">
        <v>358</v>
      </c>
      <c r="IH685" t="s">
        <v>311</v>
      </c>
      <c r="IK685">
        <v>-2</v>
      </c>
      <c r="IL685" t="s">
        <v>278</v>
      </c>
      <c r="IM685" t="s">
        <v>279</v>
      </c>
      <c r="IN685" t="s">
        <v>468</v>
      </c>
      <c r="IP685" t="s">
        <v>503</v>
      </c>
    </row>
    <row r="686" spans="1:250" x14ac:dyDescent="0.35">
      <c r="A686">
        <v>9109</v>
      </c>
      <c r="B686">
        <v>-922729984</v>
      </c>
      <c r="C686">
        <v>1837</v>
      </c>
      <c r="D686" t="s">
        <v>272</v>
      </c>
      <c r="E686" t="s">
        <v>273</v>
      </c>
      <c r="F686">
        <v>19011</v>
      </c>
      <c r="G686" t="s">
        <v>318</v>
      </c>
      <c r="H686" t="s">
        <v>319</v>
      </c>
      <c r="I686">
        <v>523</v>
      </c>
      <c r="J686" t="s">
        <v>537</v>
      </c>
      <c r="K686" t="s">
        <v>538</v>
      </c>
      <c r="L686">
        <v>38311</v>
      </c>
      <c r="M686" t="s">
        <v>358</v>
      </c>
      <c r="N686" t="s">
        <v>359</v>
      </c>
      <c r="O686">
        <v>38311</v>
      </c>
      <c r="P686" t="s">
        <v>358</v>
      </c>
      <c r="Q686" t="s">
        <v>359</v>
      </c>
      <c r="R686" t="s">
        <v>328</v>
      </c>
      <c r="S686" s="43">
        <v>1626236.7172000001</v>
      </c>
      <c r="U686" s="43">
        <v>2</v>
      </c>
      <c r="IF686">
        <v>38311</v>
      </c>
      <c r="IG686" t="s">
        <v>358</v>
      </c>
      <c r="IH686" t="s">
        <v>322</v>
      </c>
      <c r="IK686">
        <v>-2</v>
      </c>
      <c r="IL686" t="s">
        <v>278</v>
      </c>
      <c r="IM686" t="s">
        <v>279</v>
      </c>
      <c r="IN686" t="s">
        <v>484</v>
      </c>
      <c r="IP686" t="s">
        <v>502</v>
      </c>
    </row>
    <row r="687" spans="1:250" x14ac:dyDescent="0.35">
      <c r="A687">
        <v>9110</v>
      </c>
      <c r="B687">
        <v>-922729984</v>
      </c>
      <c r="C687">
        <v>1837</v>
      </c>
      <c r="D687" t="s">
        <v>272</v>
      </c>
      <c r="E687" t="s">
        <v>273</v>
      </c>
      <c r="F687">
        <v>19011</v>
      </c>
      <c r="G687" t="s">
        <v>318</v>
      </c>
      <c r="H687" t="s">
        <v>319</v>
      </c>
      <c r="I687">
        <v>521</v>
      </c>
      <c r="J687" t="s">
        <v>539</v>
      </c>
      <c r="K687" t="s">
        <v>540</v>
      </c>
      <c r="L687">
        <v>38311</v>
      </c>
      <c r="M687" t="s">
        <v>358</v>
      </c>
      <c r="N687" t="s">
        <v>359</v>
      </c>
      <c r="O687">
        <v>38311</v>
      </c>
      <c r="P687" t="s">
        <v>358</v>
      </c>
      <c r="Q687" t="s">
        <v>359</v>
      </c>
      <c r="R687" t="s">
        <v>328</v>
      </c>
      <c r="S687" s="43">
        <v>1624199.3572</v>
      </c>
      <c r="U687" s="43">
        <v>2</v>
      </c>
      <c r="IF687">
        <v>38311</v>
      </c>
      <c r="IG687" t="s">
        <v>358</v>
      </c>
      <c r="IH687" t="s">
        <v>322</v>
      </c>
      <c r="IK687">
        <v>-2</v>
      </c>
      <c r="IL687" t="s">
        <v>278</v>
      </c>
      <c r="IM687" t="s">
        <v>279</v>
      </c>
      <c r="IN687" t="s">
        <v>484</v>
      </c>
      <c r="IP687" t="s">
        <v>502</v>
      </c>
    </row>
    <row r="688" spans="1:250" x14ac:dyDescent="0.35">
      <c r="A688">
        <v>9111</v>
      </c>
      <c r="B688">
        <v>-922729984</v>
      </c>
      <c r="C688">
        <v>1837</v>
      </c>
      <c r="D688" t="s">
        <v>272</v>
      </c>
      <c r="E688" t="s">
        <v>273</v>
      </c>
      <c r="F688">
        <v>19011</v>
      </c>
      <c r="G688" t="s">
        <v>318</v>
      </c>
      <c r="H688" t="s">
        <v>319</v>
      </c>
      <c r="I688">
        <v>519</v>
      </c>
      <c r="J688" t="s">
        <v>541</v>
      </c>
      <c r="K688" t="s">
        <v>542</v>
      </c>
      <c r="L688">
        <v>38311</v>
      </c>
      <c r="M688" t="s">
        <v>358</v>
      </c>
      <c r="N688" t="s">
        <v>359</v>
      </c>
      <c r="O688">
        <v>38311</v>
      </c>
      <c r="P688" t="s">
        <v>358</v>
      </c>
      <c r="Q688" t="s">
        <v>359</v>
      </c>
      <c r="R688" t="s">
        <v>328</v>
      </c>
      <c r="S688" s="43">
        <v>1622161.9972000001</v>
      </c>
      <c r="U688" s="43">
        <v>2</v>
      </c>
      <c r="IF688">
        <v>38311</v>
      </c>
      <c r="IG688" t="s">
        <v>358</v>
      </c>
      <c r="IH688" t="s">
        <v>322</v>
      </c>
      <c r="IK688">
        <v>-2</v>
      </c>
      <c r="IL688" t="s">
        <v>278</v>
      </c>
      <c r="IM688" t="s">
        <v>279</v>
      </c>
      <c r="IN688" t="s">
        <v>484</v>
      </c>
      <c r="IP688" t="s">
        <v>502</v>
      </c>
    </row>
    <row r="689" spans="1:250" x14ac:dyDescent="0.35">
      <c r="A689">
        <v>9112</v>
      </c>
      <c r="B689">
        <v>-922729984</v>
      </c>
      <c r="C689">
        <v>1837</v>
      </c>
      <c r="D689" t="s">
        <v>272</v>
      </c>
      <c r="E689" t="s">
        <v>273</v>
      </c>
      <c r="F689">
        <v>19011</v>
      </c>
      <c r="G689" t="s">
        <v>318</v>
      </c>
      <c r="H689" t="s">
        <v>319</v>
      </c>
      <c r="I689">
        <v>515</v>
      </c>
      <c r="J689" t="s">
        <v>543</v>
      </c>
      <c r="K689" t="s">
        <v>544</v>
      </c>
      <c r="L689">
        <v>38311</v>
      </c>
      <c r="M689" t="s">
        <v>358</v>
      </c>
      <c r="N689" t="s">
        <v>359</v>
      </c>
      <c r="O689">
        <v>38311</v>
      </c>
      <c r="P689" t="s">
        <v>358</v>
      </c>
      <c r="Q689" t="s">
        <v>359</v>
      </c>
      <c r="R689" t="s">
        <v>328</v>
      </c>
      <c r="S689" s="43">
        <v>1617796.2372000001</v>
      </c>
      <c r="U689" s="43">
        <v>2</v>
      </c>
      <c r="IF689">
        <v>38311</v>
      </c>
      <c r="IG689" t="s">
        <v>358</v>
      </c>
      <c r="IH689" t="s">
        <v>322</v>
      </c>
      <c r="IK689">
        <v>-2</v>
      </c>
      <c r="IL689" t="s">
        <v>278</v>
      </c>
      <c r="IM689" t="s">
        <v>279</v>
      </c>
      <c r="IN689" t="s">
        <v>484</v>
      </c>
      <c r="IP689" t="s">
        <v>502</v>
      </c>
    </row>
    <row r="690" spans="1:250" x14ac:dyDescent="0.35">
      <c r="A690">
        <v>9113</v>
      </c>
      <c r="B690">
        <v>-922729984</v>
      </c>
      <c r="C690">
        <v>1837</v>
      </c>
      <c r="D690" t="s">
        <v>272</v>
      </c>
      <c r="E690" t="s">
        <v>273</v>
      </c>
      <c r="F690">
        <v>19011</v>
      </c>
      <c r="G690" t="s">
        <v>318</v>
      </c>
      <c r="H690" t="s">
        <v>319</v>
      </c>
      <c r="I690">
        <v>513</v>
      </c>
      <c r="J690" t="s">
        <v>545</v>
      </c>
      <c r="K690" t="s">
        <v>546</v>
      </c>
      <c r="L690">
        <v>38311</v>
      </c>
      <c r="M690" t="s">
        <v>358</v>
      </c>
      <c r="N690" t="s">
        <v>359</v>
      </c>
      <c r="O690">
        <v>38311</v>
      </c>
      <c r="P690" t="s">
        <v>358</v>
      </c>
      <c r="Q690" t="s">
        <v>359</v>
      </c>
      <c r="R690" t="s">
        <v>328</v>
      </c>
      <c r="S690" s="43">
        <v>1614012.5771999999</v>
      </c>
      <c r="U690" s="43">
        <v>2</v>
      </c>
      <c r="IF690">
        <v>38311</v>
      </c>
      <c r="IG690" t="s">
        <v>358</v>
      </c>
      <c r="IH690" t="s">
        <v>322</v>
      </c>
      <c r="IK690">
        <v>-2</v>
      </c>
      <c r="IL690" t="s">
        <v>278</v>
      </c>
      <c r="IM690" t="s">
        <v>279</v>
      </c>
      <c r="IN690" t="s">
        <v>484</v>
      </c>
      <c r="IP690" t="s">
        <v>502</v>
      </c>
    </row>
    <row r="691" spans="1:250" x14ac:dyDescent="0.35">
      <c r="A691">
        <v>9114</v>
      </c>
      <c r="B691">
        <v>-922729984</v>
      </c>
      <c r="C691">
        <v>1837</v>
      </c>
      <c r="D691" t="s">
        <v>272</v>
      </c>
      <c r="E691" t="s">
        <v>273</v>
      </c>
      <c r="F691">
        <v>19011</v>
      </c>
      <c r="G691" t="s">
        <v>318</v>
      </c>
      <c r="H691" t="s">
        <v>319</v>
      </c>
      <c r="I691">
        <v>509</v>
      </c>
      <c r="J691" t="s">
        <v>547</v>
      </c>
      <c r="K691" t="s">
        <v>548</v>
      </c>
      <c r="L691">
        <v>38311</v>
      </c>
      <c r="M691" t="s">
        <v>358</v>
      </c>
      <c r="N691" t="s">
        <v>359</v>
      </c>
      <c r="O691">
        <v>38311</v>
      </c>
      <c r="P691" t="s">
        <v>358</v>
      </c>
      <c r="Q691" t="s">
        <v>359</v>
      </c>
      <c r="R691" t="s">
        <v>328</v>
      </c>
      <c r="S691" s="43">
        <v>1611975.2272000001</v>
      </c>
      <c r="U691" s="43">
        <v>2</v>
      </c>
      <c r="IF691">
        <v>38311</v>
      </c>
      <c r="IG691" t="s">
        <v>358</v>
      </c>
      <c r="IH691" t="s">
        <v>322</v>
      </c>
      <c r="IK691">
        <v>-2</v>
      </c>
      <c r="IL691" t="s">
        <v>278</v>
      </c>
      <c r="IM691" t="s">
        <v>279</v>
      </c>
      <c r="IN691" t="s">
        <v>484</v>
      </c>
      <c r="IP691" t="s">
        <v>502</v>
      </c>
    </row>
    <row r="692" spans="1:250" x14ac:dyDescent="0.35">
      <c r="A692">
        <v>9115</v>
      </c>
      <c r="B692">
        <v>-922729984</v>
      </c>
      <c r="C692">
        <v>1837</v>
      </c>
      <c r="D692" t="s">
        <v>272</v>
      </c>
      <c r="E692" t="s">
        <v>273</v>
      </c>
      <c r="F692">
        <v>13794</v>
      </c>
      <c r="G692" t="s">
        <v>274</v>
      </c>
      <c r="H692" t="s">
        <v>275</v>
      </c>
      <c r="I692">
        <v>515</v>
      </c>
      <c r="J692" t="s">
        <v>543</v>
      </c>
      <c r="K692" t="s">
        <v>544</v>
      </c>
      <c r="L692">
        <v>39215</v>
      </c>
      <c r="M692" t="s">
        <v>374</v>
      </c>
      <c r="N692" t="s">
        <v>375</v>
      </c>
      <c r="O692">
        <v>39215</v>
      </c>
      <c r="P692" t="s">
        <v>374</v>
      </c>
      <c r="Q692" t="s">
        <v>375</v>
      </c>
      <c r="R692" t="s">
        <v>328</v>
      </c>
      <c r="S692" s="43">
        <v>6361204.4111000001</v>
      </c>
      <c r="U692" s="43">
        <v>2</v>
      </c>
      <c r="IF692">
        <v>39215</v>
      </c>
      <c r="IG692" t="s">
        <v>374</v>
      </c>
      <c r="IH692" t="s">
        <v>311</v>
      </c>
      <c r="IK692">
        <v>-2</v>
      </c>
      <c r="IL692" t="s">
        <v>278</v>
      </c>
      <c r="IM692" t="s">
        <v>279</v>
      </c>
      <c r="IN692" t="s">
        <v>468</v>
      </c>
      <c r="IP692" t="s">
        <v>504</v>
      </c>
    </row>
    <row r="693" spans="1:250" x14ac:dyDescent="0.35">
      <c r="A693">
        <v>9116</v>
      </c>
      <c r="B693">
        <v>-922729984</v>
      </c>
      <c r="C693">
        <v>1837</v>
      </c>
      <c r="D693" t="s">
        <v>272</v>
      </c>
      <c r="E693" t="s">
        <v>273</v>
      </c>
      <c r="F693">
        <v>13794</v>
      </c>
      <c r="G693" t="s">
        <v>274</v>
      </c>
      <c r="H693" t="s">
        <v>275</v>
      </c>
      <c r="I693">
        <v>513</v>
      </c>
      <c r="J693" t="s">
        <v>545</v>
      </c>
      <c r="K693" t="s">
        <v>546</v>
      </c>
      <c r="L693">
        <v>39215</v>
      </c>
      <c r="M693" t="s">
        <v>374</v>
      </c>
      <c r="N693" t="s">
        <v>375</v>
      </c>
      <c r="O693">
        <v>39215</v>
      </c>
      <c r="P693" t="s">
        <v>374</v>
      </c>
      <c r="Q693" t="s">
        <v>375</v>
      </c>
      <c r="R693" t="s">
        <v>328</v>
      </c>
      <c r="S693" s="43">
        <v>6346879.8510999996</v>
      </c>
      <c r="U693" s="43">
        <v>2</v>
      </c>
      <c r="IF693">
        <v>39215</v>
      </c>
      <c r="IG693" t="s">
        <v>374</v>
      </c>
      <c r="IH693" t="s">
        <v>311</v>
      </c>
      <c r="IK693">
        <v>-2</v>
      </c>
      <c r="IL693" t="s">
        <v>278</v>
      </c>
      <c r="IM693" t="s">
        <v>279</v>
      </c>
      <c r="IN693" t="s">
        <v>468</v>
      </c>
      <c r="IP693" t="s">
        <v>504</v>
      </c>
    </row>
    <row r="694" spans="1:250" x14ac:dyDescent="0.35">
      <c r="A694">
        <v>9117</v>
      </c>
      <c r="B694">
        <v>-922729984</v>
      </c>
      <c r="C694">
        <v>1837</v>
      </c>
      <c r="D694" t="s">
        <v>272</v>
      </c>
      <c r="E694" t="s">
        <v>273</v>
      </c>
      <c r="F694">
        <v>13794</v>
      </c>
      <c r="G694" t="s">
        <v>274</v>
      </c>
      <c r="H694" t="s">
        <v>275</v>
      </c>
      <c r="I694">
        <v>509</v>
      </c>
      <c r="J694" t="s">
        <v>547</v>
      </c>
      <c r="K694" t="s">
        <v>548</v>
      </c>
      <c r="L694">
        <v>39215</v>
      </c>
      <c r="M694" t="s">
        <v>374</v>
      </c>
      <c r="N694" t="s">
        <v>375</v>
      </c>
      <c r="O694">
        <v>39215</v>
      </c>
      <c r="P694" t="s">
        <v>374</v>
      </c>
      <c r="Q694" t="s">
        <v>375</v>
      </c>
      <c r="R694" t="s">
        <v>328</v>
      </c>
      <c r="S694" s="43">
        <v>6339167.0311000003</v>
      </c>
      <c r="U694" s="43">
        <v>2</v>
      </c>
      <c r="IF694">
        <v>39215</v>
      </c>
      <c r="IG694" t="s">
        <v>374</v>
      </c>
      <c r="IH694" t="s">
        <v>311</v>
      </c>
      <c r="IK694">
        <v>-2</v>
      </c>
      <c r="IL694" t="s">
        <v>278</v>
      </c>
      <c r="IM694" t="s">
        <v>279</v>
      </c>
      <c r="IN694" t="s">
        <v>468</v>
      </c>
      <c r="IP694" t="s">
        <v>504</v>
      </c>
    </row>
    <row r="695" spans="1:250" x14ac:dyDescent="0.35">
      <c r="A695">
        <v>9118</v>
      </c>
      <c r="B695">
        <v>-922729984</v>
      </c>
      <c r="C695">
        <v>1837</v>
      </c>
      <c r="D695" t="s">
        <v>272</v>
      </c>
      <c r="E695" t="s">
        <v>273</v>
      </c>
      <c r="F695">
        <v>13794</v>
      </c>
      <c r="G695" t="s">
        <v>274</v>
      </c>
      <c r="H695" t="s">
        <v>275</v>
      </c>
      <c r="I695">
        <v>507</v>
      </c>
      <c r="J695" t="s">
        <v>549</v>
      </c>
      <c r="K695" t="s">
        <v>550</v>
      </c>
      <c r="L695">
        <v>39215</v>
      </c>
      <c r="M695" t="s">
        <v>374</v>
      </c>
      <c r="N695" t="s">
        <v>375</v>
      </c>
      <c r="O695">
        <v>39215</v>
      </c>
      <c r="P695" t="s">
        <v>374</v>
      </c>
      <c r="Q695" t="s">
        <v>375</v>
      </c>
      <c r="R695" t="s">
        <v>328</v>
      </c>
      <c r="S695" s="43">
        <v>6327046.8611000003</v>
      </c>
      <c r="U695" s="43">
        <v>2</v>
      </c>
      <c r="IF695">
        <v>39215</v>
      </c>
      <c r="IG695" t="s">
        <v>374</v>
      </c>
      <c r="IH695" t="s">
        <v>311</v>
      </c>
      <c r="IK695">
        <v>-2</v>
      </c>
      <c r="IL695" t="s">
        <v>278</v>
      </c>
      <c r="IM695" t="s">
        <v>279</v>
      </c>
      <c r="IN695" t="s">
        <v>468</v>
      </c>
      <c r="IP695" t="s">
        <v>504</v>
      </c>
    </row>
    <row r="696" spans="1:250" x14ac:dyDescent="0.35">
      <c r="A696">
        <v>9119</v>
      </c>
      <c r="B696">
        <v>-922729984</v>
      </c>
      <c r="C696">
        <v>1837</v>
      </c>
      <c r="D696" t="s">
        <v>272</v>
      </c>
      <c r="E696" t="s">
        <v>273</v>
      </c>
      <c r="F696">
        <v>19011</v>
      </c>
      <c r="G696" t="s">
        <v>318</v>
      </c>
      <c r="H696" t="s">
        <v>319</v>
      </c>
      <c r="I696">
        <v>528</v>
      </c>
      <c r="J696" t="s">
        <v>531</v>
      </c>
      <c r="K696" t="s">
        <v>532</v>
      </c>
      <c r="L696">
        <v>38311</v>
      </c>
      <c r="M696" t="s">
        <v>358</v>
      </c>
      <c r="N696" t="s">
        <v>359</v>
      </c>
      <c r="O696">
        <v>38311</v>
      </c>
      <c r="P696" t="s">
        <v>358</v>
      </c>
      <c r="Q696" t="s">
        <v>359</v>
      </c>
      <c r="R696" t="s">
        <v>328</v>
      </c>
      <c r="S696" s="43">
        <v>1632342.1272</v>
      </c>
      <c r="U696" s="43">
        <v>2</v>
      </c>
      <c r="IF696">
        <v>38311</v>
      </c>
      <c r="IG696" t="s">
        <v>358</v>
      </c>
      <c r="IH696" t="s">
        <v>322</v>
      </c>
      <c r="IK696">
        <v>-2</v>
      </c>
      <c r="IL696" t="s">
        <v>278</v>
      </c>
      <c r="IM696" t="s">
        <v>279</v>
      </c>
      <c r="IN696" t="s">
        <v>484</v>
      </c>
      <c r="IP696" t="s">
        <v>502</v>
      </c>
    </row>
    <row r="697" spans="1:250" x14ac:dyDescent="0.35">
      <c r="A697">
        <v>9120</v>
      </c>
      <c r="B697">
        <v>-922729984</v>
      </c>
      <c r="C697">
        <v>1837</v>
      </c>
      <c r="D697" t="s">
        <v>272</v>
      </c>
      <c r="E697" t="s">
        <v>273</v>
      </c>
      <c r="F697">
        <v>19011</v>
      </c>
      <c r="G697" t="s">
        <v>318</v>
      </c>
      <c r="H697" t="s">
        <v>319</v>
      </c>
      <c r="I697">
        <v>527</v>
      </c>
      <c r="J697" t="s">
        <v>535</v>
      </c>
      <c r="K697" t="s">
        <v>536</v>
      </c>
      <c r="L697">
        <v>38311</v>
      </c>
      <c r="M697" t="s">
        <v>358</v>
      </c>
      <c r="N697" t="s">
        <v>359</v>
      </c>
      <c r="O697">
        <v>38311</v>
      </c>
      <c r="P697" t="s">
        <v>358</v>
      </c>
      <c r="Q697" t="s">
        <v>359</v>
      </c>
      <c r="R697" t="s">
        <v>328</v>
      </c>
      <c r="S697" s="43">
        <v>1630304.7771999999</v>
      </c>
      <c r="U697" s="43">
        <v>2</v>
      </c>
      <c r="IF697">
        <v>38311</v>
      </c>
      <c r="IG697" t="s">
        <v>358</v>
      </c>
      <c r="IH697" t="s">
        <v>322</v>
      </c>
      <c r="IK697">
        <v>-2</v>
      </c>
      <c r="IL697" t="s">
        <v>278</v>
      </c>
      <c r="IM697" t="s">
        <v>279</v>
      </c>
      <c r="IN697" t="s">
        <v>484</v>
      </c>
      <c r="IP697" t="s">
        <v>502</v>
      </c>
    </row>
    <row r="698" spans="1:250" x14ac:dyDescent="0.35">
      <c r="A698">
        <v>9121</v>
      </c>
      <c r="B698">
        <v>-922729984</v>
      </c>
      <c r="C698">
        <v>1837</v>
      </c>
      <c r="D698" t="s">
        <v>272</v>
      </c>
      <c r="E698" t="s">
        <v>273</v>
      </c>
      <c r="F698">
        <v>1848</v>
      </c>
      <c r="G698" t="s">
        <v>285</v>
      </c>
      <c r="H698" t="s">
        <v>273</v>
      </c>
      <c r="I698">
        <v>507</v>
      </c>
      <c r="J698" t="s">
        <v>549</v>
      </c>
      <c r="K698" t="s">
        <v>550</v>
      </c>
      <c r="L698">
        <v>41235</v>
      </c>
      <c r="M698" t="s">
        <v>378</v>
      </c>
      <c r="N698" t="s">
        <v>379</v>
      </c>
      <c r="O698">
        <v>41235</v>
      </c>
      <c r="P698" t="s">
        <v>378</v>
      </c>
      <c r="Q698" t="s">
        <v>379</v>
      </c>
      <c r="R698" t="s">
        <v>328</v>
      </c>
      <c r="S698" s="43">
        <v>235900989.01320001</v>
      </c>
      <c r="U698" s="43">
        <v>2</v>
      </c>
      <c r="IF698">
        <v>41235</v>
      </c>
      <c r="IG698" t="s">
        <v>378</v>
      </c>
      <c r="IH698" t="s">
        <v>287</v>
      </c>
      <c r="IK698">
        <v>-2</v>
      </c>
      <c r="IL698" t="s">
        <v>278</v>
      </c>
      <c r="IM698" t="s">
        <v>279</v>
      </c>
      <c r="IN698" t="s">
        <v>505</v>
      </c>
      <c r="IP698" t="s">
        <v>512</v>
      </c>
    </row>
    <row r="699" spans="1:250" x14ac:dyDescent="0.35">
      <c r="A699">
        <v>9122</v>
      </c>
      <c r="B699">
        <v>-922729984</v>
      </c>
      <c r="C699">
        <v>1837</v>
      </c>
      <c r="D699" t="s">
        <v>272</v>
      </c>
      <c r="E699" t="s">
        <v>273</v>
      </c>
      <c r="F699">
        <v>13794</v>
      </c>
      <c r="G699" t="s">
        <v>274</v>
      </c>
      <c r="H699" t="s">
        <v>275</v>
      </c>
      <c r="I699">
        <v>528</v>
      </c>
      <c r="J699" t="s">
        <v>531</v>
      </c>
      <c r="K699" t="s">
        <v>532</v>
      </c>
      <c r="L699">
        <v>39215</v>
      </c>
      <c r="M699" t="s">
        <v>374</v>
      </c>
      <c r="N699" t="s">
        <v>375</v>
      </c>
      <c r="O699">
        <v>39215</v>
      </c>
      <c r="P699" t="s">
        <v>374</v>
      </c>
      <c r="Q699" t="s">
        <v>375</v>
      </c>
      <c r="R699" t="s">
        <v>328</v>
      </c>
      <c r="S699" s="43">
        <v>6416062.8711000001</v>
      </c>
      <c r="U699" s="43">
        <v>2</v>
      </c>
      <c r="IF699">
        <v>39215</v>
      </c>
      <c r="IG699" t="s">
        <v>374</v>
      </c>
      <c r="IH699" t="s">
        <v>311</v>
      </c>
      <c r="IK699">
        <v>-2</v>
      </c>
      <c r="IL699" t="s">
        <v>278</v>
      </c>
      <c r="IM699" t="s">
        <v>279</v>
      </c>
      <c r="IN699" t="s">
        <v>468</v>
      </c>
      <c r="IP699" t="s">
        <v>504</v>
      </c>
    </row>
    <row r="700" spans="1:250" x14ac:dyDescent="0.35">
      <c r="A700">
        <v>9123</v>
      </c>
      <c r="B700">
        <v>-922729984</v>
      </c>
      <c r="C700">
        <v>1837</v>
      </c>
      <c r="D700" t="s">
        <v>272</v>
      </c>
      <c r="E700" t="s">
        <v>273</v>
      </c>
      <c r="F700">
        <v>13794</v>
      </c>
      <c r="G700" t="s">
        <v>274</v>
      </c>
      <c r="H700" t="s">
        <v>275</v>
      </c>
      <c r="I700">
        <v>527</v>
      </c>
      <c r="J700" t="s">
        <v>535</v>
      </c>
      <c r="K700" t="s">
        <v>536</v>
      </c>
      <c r="L700">
        <v>39215</v>
      </c>
      <c r="M700" t="s">
        <v>374</v>
      </c>
      <c r="N700" t="s">
        <v>375</v>
      </c>
      <c r="O700">
        <v>39215</v>
      </c>
      <c r="P700" t="s">
        <v>374</v>
      </c>
      <c r="Q700" t="s">
        <v>375</v>
      </c>
      <c r="R700" t="s">
        <v>328</v>
      </c>
      <c r="S700" s="43">
        <v>6408349.9210999999</v>
      </c>
      <c r="U700" s="43">
        <v>2</v>
      </c>
      <c r="IF700">
        <v>39215</v>
      </c>
      <c r="IG700" t="s">
        <v>374</v>
      </c>
      <c r="IH700" t="s">
        <v>311</v>
      </c>
      <c r="IK700">
        <v>-2</v>
      </c>
      <c r="IL700" t="s">
        <v>278</v>
      </c>
      <c r="IM700" t="s">
        <v>279</v>
      </c>
      <c r="IN700" t="s">
        <v>468</v>
      </c>
      <c r="IP700" t="s">
        <v>504</v>
      </c>
    </row>
    <row r="701" spans="1:250" x14ac:dyDescent="0.35">
      <c r="A701">
        <v>9124</v>
      </c>
      <c r="B701">
        <v>-922729984</v>
      </c>
      <c r="C701">
        <v>1837</v>
      </c>
      <c r="D701" t="s">
        <v>272</v>
      </c>
      <c r="E701" t="s">
        <v>273</v>
      </c>
      <c r="F701">
        <v>13794</v>
      </c>
      <c r="G701" t="s">
        <v>274</v>
      </c>
      <c r="H701" t="s">
        <v>275</v>
      </c>
      <c r="I701">
        <v>523</v>
      </c>
      <c r="J701" t="s">
        <v>537</v>
      </c>
      <c r="K701" t="s">
        <v>538</v>
      </c>
      <c r="L701">
        <v>39215</v>
      </c>
      <c r="M701" t="s">
        <v>374</v>
      </c>
      <c r="N701" t="s">
        <v>375</v>
      </c>
      <c r="O701">
        <v>39215</v>
      </c>
      <c r="P701" t="s">
        <v>374</v>
      </c>
      <c r="Q701" t="s">
        <v>375</v>
      </c>
      <c r="R701" t="s">
        <v>328</v>
      </c>
      <c r="S701" s="43">
        <v>6393159.1810999997</v>
      </c>
      <c r="U701" s="43">
        <v>2</v>
      </c>
      <c r="IF701">
        <v>39215</v>
      </c>
      <c r="IG701" t="s">
        <v>374</v>
      </c>
      <c r="IH701" t="s">
        <v>311</v>
      </c>
      <c r="IK701">
        <v>-2</v>
      </c>
      <c r="IL701" t="s">
        <v>278</v>
      </c>
      <c r="IM701" t="s">
        <v>279</v>
      </c>
      <c r="IN701" t="s">
        <v>468</v>
      </c>
      <c r="IP701" t="s">
        <v>504</v>
      </c>
    </row>
    <row r="702" spans="1:250" x14ac:dyDescent="0.35">
      <c r="A702">
        <v>9125</v>
      </c>
      <c r="B702">
        <v>-922729984</v>
      </c>
      <c r="C702">
        <v>1837</v>
      </c>
      <c r="D702" t="s">
        <v>272</v>
      </c>
      <c r="E702" t="s">
        <v>273</v>
      </c>
      <c r="F702">
        <v>13794</v>
      </c>
      <c r="G702" t="s">
        <v>274</v>
      </c>
      <c r="H702" t="s">
        <v>275</v>
      </c>
      <c r="I702">
        <v>521</v>
      </c>
      <c r="J702" t="s">
        <v>539</v>
      </c>
      <c r="K702" t="s">
        <v>540</v>
      </c>
      <c r="L702">
        <v>39215</v>
      </c>
      <c r="M702" t="s">
        <v>374</v>
      </c>
      <c r="N702" t="s">
        <v>375</v>
      </c>
      <c r="O702">
        <v>39215</v>
      </c>
      <c r="P702" t="s">
        <v>374</v>
      </c>
      <c r="Q702" t="s">
        <v>375</v>
      </c>
      <c r="R702" t="s">
        <v>328</v>
      </c>
      <c r="S702" s="43">
        <v>6385445.9511000002</v>
      </c>
      <c r="U702" s="43">
        <v>2</v>
      </c>
      <c r="IF702">
        <v>39215</v>
      </c>
      <c r="IG702" t="s">
        <v>374</v>
      </c>
      <c r="IH702" t="s">
        <v>311</v>
      </c>
      <c r="IK702">
        <v>-2</v>
      </c>
      <c r="IL702" t="s">
        <v>278</v>
      </c>
      <c r="IM702" t="s">
        <v>279</v>
      </c>
      <c r="IN702" t="s">
        <v>468</v>
      </c>
      <c r="IP702" t="s">
        <v>504</v>
      </c>
    </row>
    <row r="703" spans="1:250" x14ac:dyDescent="0.35">
      <c r="A703">
        <v>9126</v>
      </c>
      <c r="B703">
        <v>-922729984</v>
      </c>
      <c r="C703">
        <v>1837</v>
      </c>
      <c r="D703" t="s">
        <v>272</v>
      </c>
      <c r="E703" t="s">
        <v>273</v>
      </c>
      <c r="F703">
        <v>13794</v>
      </c>
      <c r="G703" t="s">
        <v>274</v>
      </c>
      <c r="H703" t="s">
        <v>275</v>
      </c>
      <c r="I703">
        <v>519</v>
      </c>
      <c r="J703" t="s">
        <v>541</v>
      </c>
      <c r="K703" t="s">
        <v>542</v>
      </c>
      <c r="L703">
        <v>39215</v>
      </c>
      <c r="M703" t="s">
        <v>374</v>
      </c>
      <c r="N703" t="s">
        <v>375</v>
      </c>
      <c r="O703">
        <v>39215</v>
      </c>
      <c r="P703" t="s">
        <v>374</v>
      </c>
      <c r="Q703" t="s">
        <v>375</v>
      </c>
      <c r="R703" t="s">
        <v>328</v>
      </c>
      <c r="S703" s="43">
        <v>6377732.7311000004</v>
      </c>
      <c r="U703" s="43">
        <v>2</v>
      </c>
      <c r="IF703">
        <v>39215</v>
      </c>
      <c r="IG703" t="s">
        <v>374</v>
      </c>
      <c r="IH703" t="s">
        <v>311</v>
      </c>
      <c r="IK703">
        <v>-2</v>
      </c>
      <c r="IL703" t="s">
        <v>278</v>
      </c>
      <c r="IM703" t="s">
        <v>279</v>
      </c>
      <c r="IN703" t="s">
        <v>468</v>
      </c>
      <c r="IP703" t="s">
        <v>504</v>
      </c>
    </row>
    <row r="704" spans="1:250" x14ac:dyDescent="0.35">
      <c r="A704">
        <v>9127</v>
      </c>
      <c r="B704">
        <v>-922729984</v>
      </c>
      <c r="C704">
        <v>1837</v>
      </c>
      <c r="D704" t="s">
        <v>272</v>
      </c>
      <c r="E704" t="s">
        <v>273</v>
      </c>
      <c r="F704">
        <v>1848</v>
      </c>
      <c r="G704" t="s">
        <v>285</v>
      </c>
      <c r="H704" t="s">
        <v>273</v>
      </c>
      <c r="I704">
        <v>523</v>
      </c>
      <c r="J704" t="s">
        <v>537</v>
      </c>
      <c r="K704" t="s">
        <v>538</v>
      </c>
      <c r="L704">
        <v>41235</v>
      </c>
      <c r="M704" t="s">
        <v>378</v>
      </c>
      <c r="N704" t="s">
        <v>379</v>
      </c>
      <c r="O704">
        <v>41235</v>
      </c>
      <c r="P704" t="s">
        <v>378</v>
      </c>
      <c r="Q704" t="s">
        <v>379</v>
      </c>
      <c r="R704" t="s">
        <v>328</v>
      </c>
      <c r="S704" s="43">
        <v>486348282.54089999</v>
      </c>
      <c r="U704" s="43">
        <v>2</v>
      </c>
      <c r="IF704">
        <v>41235</v>
      </c>
      <c r="IG704" t="s">
        <v>378</v>
      </c>
      <c r="IH704" t="s">
        <v>287</v>
      </c>
      <c r="IK704">
        <v>-2</v>
      </c>
      <c r="IL704" t="s">
        <v>278</v>
      </c>
      <c r="IM704" t="s">
        <v>279</v>
      </c>
      <c r="IN704" t="s">
        <v>505</v>
      </c>
      <c r="IP704" t="s">
        <v>512</v>
      </c>
    </row>
    <row r="705" spans="1:250" x14ac:dyDescent="0.35">
      <c r="A705">
        <v>9128</v>
      </c>
      <c r="B705">
        <v>-922729984</v>
      </c>
      <c r="C705">
        <v>1837</v>
      </c>
      <c r="D705" t="s">
        <v>272</v>
      </c>
      <c r="E705" t="s">
        <v>273</v>
      </c>
      <c r="F705">
        <v>1848</v>
      </c>
      <c r="G705" t="s">
        <v>285</v>
      </c>
      <c r="H705" t="s">
        <v>273</v>
      </c>
      <c r="I705">
        <v>521</v>
      </c>
      <c r="J705" t="s">
        <v>539</v>
      </c>
      <c r="K705" t="s">
        <v>540</v>
      </c>
      <c r="L705">
        <v>41235</v>
      </c>
      <c r="M705" t="s">
        <v>378</v>
      </c>
      <c r="N705" t="s">
        <v>379</v>
      </c>
      <c r="O705">
        <v>41235</v>
      </c>
      <c r="P705" t="s">
        <v>378</v>
      </c>
      <c r="Q705" t="s">
        <v>379</v>
      </c>
      <c r="R705" t="s">
        <v>328</v>
      </c>
      <c r="S705" s="43">
        <v>485799141.27090001</v>
      </c>
      <c r="U705" s="43">
        <v>2</v>
      </c>
      <c r="IF705">
        <v>41235</v>
      </c>
      <c r="IG705" t="s">
        <v>378</v>
      </c>
      <c r="IH705" t="s">
        <v>287</v>
      </c>
      <c r="IK705">
        <v>-2</v>
      </c>
      <c r="IL705" t="s">
        <v>278</v>
      </c>
      <c r="IM705" t="s">
        <v>279</v>
      </c>
      <c r="IN705" t="s">
        <v>505</v>
      </c>
      <c r="IP705" t="s">
        <v>512</v>
      </c>
    </row>
    <row r="706" spans="1:250" x14ac:dyDescent="0.35">
      <c r="A706">
        <v>9129</v>
      </c>
      <c r="B706">
        <v>-922729984</v>
      </c>
      <c r="C706">
        <v>1837</v>
      </c>
      <c r="D706" t="s">
        <v>272</v>
      </c>
      <c r="E706" t="s">
        <v>273</v>
      </c>
      <c r="F706">
        <v>1848</v>
      </c>
      <c r="G706" t="s">
        <v>285</v>
      </c>
      <c r="H706" t="s">
        <v>273</v>
      </c>
      <c r="I706">
        <v>519</v>
      </c>
      <c r="J706" t="s">
        <v>541</v>
      </c>
      <c r="K706" t="s">
        <v>542</v>
      </c>
      <c r="L706">
        <v>41235</v>
      </c>
      <c r="M706" t="s">
        <v>378</v>
      </c>
      <c r="N706" t="s">
        <v>379</v>
      </c>
      <c r="O706">
        <v>41235</v>
      </c>
      <c r="P706" t="s">
        <v>378</v>
      </c>
      <c r="Q706" t="s">
        <v>379</v>
      </c>
      <c r="R706" t="s">
        <v>328</v>
      </c>
      <c r="S706" s="43">
        <v>386996894.7209</v>
      </c>
      <c r="U706" s="43">
        <v>2</v>
      </c>
      <c r="IF706">
        <v>41235</v>
      </c>
      <c r="IG706" t="s">
        <v>378</v>
      </c>
      <c r="IH706" t="s">
        <v>287</v>
      </c>
      <c r="IK706">
        <v>-2</v>
      </c>
      <c r="IL706" t="s">
        <v>278</v>
      </c>
      <c r="IM706" t="s">
        <v>279</v>
      </c>
      <c r="IN706" t="s">
        <v>505</v>
      </c>
      <c r="IP706" t="s">
        <v>512</v>
      </c>
    </row>
    <row r="707" spans="1:250" x14ac:dyDescent="0.35">
      <c r="A707">
        <v>9130</v>
      </c>
      <c r="B707">
        <v>-922729984</v>
      </c>
      <c r="C707">
        <v>1837</v>
      </c>
      <c r="D707" t="s">
        <v>272</v>
      </c>
      <c r="E707" t="s">
        <v>273</v>
      </c>
      <c r="F707">
        <v>1848</v>
      </c>
      <c r="G707" t="s">
        <v>285</v>
      </c>
      <c r="H707" t="s">
        <v>273</v>
      </c>
      <c r="I707">
        <v>515</v>
      </c>
      <c r="J707" t="s">
        <v>543</v>
      </c>
      <c r="K707" t="s">
        <v>544</v>
      </c>
      <c r="L707">
        <v>41235</v>
      </c>
      <c r="M707" t="s">
        <v>378</v>
      </c>
      <c r="N707" t="s">
        <v>379</v>
      </c>
      <c r="O707">
        <v>41235</v>
      </c>
      <c r="P707" t="s">
        <v>378</v>
      </c>
      <c r="Q707" t="s">
        <v>379</v>
      </c>
      <c r="R707" t="s">
        <v>328</v>
      </c>
      <c r="S707" s="43">
        <v>386061058.24250001</v>
      </c>
      <c r="U707" s="43">
        <v>2</v>
      </c>
      <c r="IF707">
        <v>41235</v>
      </c>
      <c r="IG707" t="s">
        <v>378</v>
      </c>
      <c r="IH707" t="s">
        <v>287</v>
      </c>
      <c r="IK707">
        <v>-2</v>
      </c>
      <c r="IL707" t="s">
        <v>278</v>
      </c>
      <c r="IM707" t="s">
        <v>279</v>
      </c>
      <c r="IN707" t="s">
        <v>505</v>
      </c>
      <c r="IP707" t="s">
        <v>512</v>
      </c>
    </row>
    <row r="708" spans="1:250" x14ac:dyDescent="0.35">
      <c r="A708">
        <v>9131</v>
      </c>
      <c r="B708">
        <v>-922729984</v>
      </c>
      <c r="C708">
        <v>1837</v>
      </c>
      <c r="D708" t="s">
        <v>272</v>
      </c>
      <c r="E708" t="s">
        <v>273</v>
      </c>
      <c r="F708">
        <v>1848</v>
      </c>
      <c r="G708" t="s">
        <v>285</v>
      </c>
      <c r="H708" t="s">
        <v>273</v>
      </c>
      <c r="I708">
        <v>513</v>
      </c>
      <c r="J708" t="s">
        <v>545</v>
      </c>
      <c r="K708" t="s">
        <v>546</v>
      </c>
      <c r="L708">
        <v>41235</v>
      </c>
      <c r="M708" t="s">
        <v>378</v>
      </c>
      <c r="N708" t="s">
        <v>379</v>
      </c>
      <c r="O708">
        <v>41235</v>
      </c>
      <c r="P708" t="s">
        <v>378</v>
      </c>
      <c r="Q708" t="s">
        <v>379</v>
      </c>
      <c r="R708" t="s">
        <v>328</v>
      </c>
      <c r="S708" s="43">
        <v>387444854.86250001</v>
      </c>
      <c r="U708" s="43">
        <v>2</v>
      </c>
      <c r="IF708">
        <v>41235</v>
      </c>
      <c r="IG708" t="s">
        <v>378</v>
      </c>
      <c r="IH708" t="s">
        <v>287</v>
      </c>
      <c r="IK708">
        <v>-2</v>
      </c>
      <c r="IL708" t="s">
        <v>278</v>
      </c>
      <c r="IM708" t="s">
        <v>279</v>
      </c>
      <c r="IN708" t="s">
        <v>505</v>
      </c>
      <c r="IP708" t="s">
        <v>512</v>
      </c>
    </row>
    <row r="709" spans="1:250" x14ac:dyDescent="0.35">
      <c r="A709">
        <v>9132</v>
      </c>
      <c r="B709">
        <v>-922729984</v>
      </c>
      <c r="C709">
        <v>1837</v>
      </c>
      <c r="D709" t="s">
        <v>272</v>
      </c>
      <c r="E709" t="s">
        <v>273</v>
      </c>
      <c r="F709">
        <v>1848</v>
      </c>
      <c r="G709" t="s">
        <v>285</v>
      </c>
      <c r="H709" t="s">
        <v>273</v>
      </c>
      <c r="I709">
        <v>509</v>
      </c>
      <c r="J709" t="s">
        <v>547</v>
      </c>
      <c r="K709" t="s">
        <v>548</v>
      </c>
      <c r="L709">
        <v>41235</v>
      </c>
      <c r="M709" t="s">
        <v>378</v>
      </c>
      <c r="N709" t="s">
        <v>379</v>
      </c>
      <c r="O709">
        <v>41235</v>
      </c>
      <c r="P709" t="s">
        <v>378</v>
      </c>
      <c r="Q709" t="s">
        <v>379</v>
      </c>
      <c r="R709" t="s">
        <v>328</v>
      </c>
      <c r="S709" s="43">
        <v>236322217.19319999</v>
      </c>
      <c r="U709" s="43">
        <v>2</v>
      </c>
      <c r="IF709">
        <v>41235</v>
      </c>
      <c r="IG709" t="s">
        <v>378</v>
      </c>
      <c r="IH709" t="s">
        <v>287</v>
      </c>
      <c r="IK709">
        <v>-2</v>
      </c>
      <c r="IL709" t="s">
        <v>278</v>
      </c>
      <c r="IM709" t="s">
        <v>279</v>
      </c>
      <c r="IN709" t="s">
        <v>505</v>
      </c>
      <c r="IP709" t="s">
        <v>512</v>
      </c>
    </row>
    <row r="710" spans="1:250" x14ac:dyDescent="0.35">
      <c r="A710">
        <v>9133</v>
      </c>
      <c r="B710">
        <v>-922729984</v>
      </c>
      <c r="C710">
        <v>1837</v>
      </c>
      <c r="D710" t="s">
        <v>272</v>
      </c>
      <c r="E710" t="s">
        <v>273</v>
      </c>
      <c r="F710">
        <v>7057</v>
      </c>
      <c r="G710" t="s">
        <v>290</v>
      </c>
      <c r="H710" t="s">
        <v>291</v>
      </c>
      <c r="I710">
        <v>515</v>
      </c>
      <c r="J710" t="s">
        <v>543</v>
      </c>
      <c r="K710" t="s">
        <v>544</v>
      </c>
      <c r="L710">
        <v>45709</v>
      </c>
      <c r="M710" t="s">
        <v>508</v>
      </c>
      <c r="N710" t="s">
        <v>509</v>
      </c>
      <c r="O710">
        <v>45709</v>
      </c>
      <c r="P710" t="s">
        <v>508</v>
      </c>
      <c r="Q710" t="s">
        <v>509</v>
      </c>
      <c r="R710" t="s">
        <v>328</v>
      </c>
      <c r="S710" s="43">
        <v>352512125.12330002</v>
      </c>
      <c r="U710" s="43">
        <v>2</v>
      </c>
      <c r="IF710">
        <v>45709</v>
      </c>
      <c r="IG710" t="s">
        <v>508</v>
      </c>
      <c r="IH710" t="s">
        <v>292</v>
      </c>
      <c r="IK710">
        <v>-2</v>
      </c>
      <c r="IL710" t="s">
        <v>278</v>
      </c>
      <c r="IM710" t="s">
        <v>279</v>
      </c>
      <c r="IN710" t="s">
        <v>471</v>
      </c>
      <c r="IP710" t="s">
        <v>510</v>
      </c>
    </row>
    <row r="711" spans="1:250" x14ac:dyDescent="0.35">
      <c r="A711">
        <v>9134</v>
      </c>
      <c r="B711">
        <v>-922729984</v>
      </c>
      <c r="C711">
        <v>1837</v>
      </c>
      <c r="D711" t="s">
        <v>272</v>
      </c>
      <c r="E711" t="s">
        <v>273</v>
      </c>
      <c r="F711">
        <v>7057</v>
      </c>
      <c r="G711" t="s">
        <v>290</v>
      </c>
      <c r="H711" t="s">
        <v>291</v>
      </c>
      <c r="I711">
        <v>513</v>
      </c>
      <c r="J711" t="s">
        <v>545</v>
      </c>
      <c r="K711" t="s">
        <v>546</v>
      </c>
      <c r="L711">
        <v>45709</v>
      </c>
      <c r="M711" t="s">
        <v>508</v>
      </c>
      <c r="N711" t="s">
        <v>509</v>
      </c>
      <c r="O711">
        <v>45709</v>
      </c>
      <c r="P711" t="s">
        <v>508</v>
      </c>
      <c r="Q711" t="s">
        <v>509</v>
      </c>
      <c r="R711" t="s">
        <v>328</v>
      </c>
      <c r="S711" s="43">
        <v>357173789.58329999</v>
      </c>
      <c r="U711" s="43">
        <v>2</v>
      </c>
      <c r="IF711">
        <v>45709</v>
      </c>
      <c r="IG711" t="s">
        <v>508</v>
      </c>
      <c r="IH711" t="s">
        <v>292</v>
      </c>
      <c r="IK711">
        <v>-2</v>
      </c>
      <c r="IL711" t="s">
        <v>278</v>
      </c>
      <c r="IM711" t="s">
        <v>279</v>
      </c>
      <c r="IN711" t="s">
        <v>471</v>
      </c>
      <c r="IP711" t="s">
        <v>510</v>
      </c>
    </row>
    <row r="712" spans="1:250" x14ac:dyDescent="0.35">
      <c r="A712">
        <v>9135</v>
      </c>
      <c r="B712">
        <v>-922729984</v>
      </c>
      <c r="C712">
        <v>1837</v>
      </c>
      <c r="D712" t="s">
        <v>272</v>
      </c>
      <c r="E712" t="s">
        <v>273</v>
      </c>
      <c r="F712">
        <v>7057</v>
      </c>
      <c r="G712" t="s">
        <v>290</v>
      </c>
      <c r="H712" t="s">
        <v>291</v>
      </c>
      <c r="I712">
        <v>509</v>
      </c>
      <c r="J712" t="s">
        <v>547</v>
      </c>
      <c r="K712" t="s">
        <v>548</v>
      </c>
      <c r="L712">
        <v>45709</v>
      </c>
      <c r="M712" t="s">
        <v>508</v>
      </c>
      <c r="N712" t="s">
        <v>509</v>
      </c>
      <c r="O712">
        <v>45709</v>
      </c>
      <c r="P712" t="s">
        <v>508</v>
      </c>
      <c r="Q712" t="s">
        <v>509</v>
      </c>
      <c r="R712" t="s">
        <v>328</v>
      </c>
      <c r="S712" s="43">
        <v>255333241.49180001</v>
      </c>
      <c r="U712" s="43">
        <v>2</v>
      </c>
      <c r="IF712">
        <v>45709</v>
      </c>
      <c r="IG712" t="s">
        <v>508</v>
      </c>
      <c r="IH712" t="s">
        <v>292</v>
      </c>
      <c r="IK712">
        <v>-2</v>
      </c>
      <c r="IL712" t="s">
        <v>278</v>
      </c>
      <c r="IM712" t="s">
        <v>279</v>
      </c>
      <c r="IN712" t="s">
        <v>471</v>
      </c>
      <c r="IP712" t="s">
        <v>510</v>
      </c>
    </row>
    <row r="713" spans="1:250" x14ac:dyDescent="0.35">
      <c r="A713">
        <v>9136</v>
      </c>
      <c r="B713">
        <v>-922729984</v>
      </c>
      <c r="C713">
        <v>1837</v>
      </c>
      <c r="D713" t="s">
        <v>272</v>
      </c>
      <c r="E713" t="s">
        <v>273</v>
      </c>
      <c r="F713">
        <v>7057</v>
      </c>
      <c r="G713" t="s">
        <v>290</v>
      </c>
      <c r="H713" t="s">
        <v>291</v>
      </c>
      <c r="I713">
        <v>507</v>
      </c>
      <c r="J713" t="s">
        <v>549</v>
      </c>
      <c r="K713" t="s">
        <v>550</v>
      </c>
      <c r="L713">
        <v>45709</v>
      </c>
      <c r="M713" t="s">
        <v>508</v>
      </c>
      <c r="N713" t="s">
        <v>509</v>
      </c>
      <c r="O713">
        <v>45709</v>
      </c>
      <c r="P713" t="s">
        <v>508</v>
      </c>
      <c r="Q713" t="s">
        <v>509</v>
      </c>
      <c r="R713" t="s">
        <v>328</v>
      </c>
      <c r="S713" s="43">
        <v>254864007.52180001</v>
      </c>
      <c r="U713" s="43">
        <v>2</v>
      </c>
      <c r="IF713">
        <v>45709</v>
      </c>
      <c r="IG713" t="s">
        <v>508</v>
      </c>
      <c r="IH713" t="s">
        <v>292</v>
      </c>
      <c r="IK713">
        <v>-2</v>
      </c>
      <c r="IL713" t="s">
        <v>278</v>
      </c>
      <c r="IM713" t="s">
        <v>279</v>
      </c>
      <c r="IN713" t="s">
        <v>471</v>
      </c>
      <c r="IP713" t="s">
        <v>510</v>
      </c>
    </row>
    <row r="714" spans="1:250" x14ac:dyDescent="0.35">
      <c r="A714">
        <v>9137</v>
      </c>
      <c r="B714">
        <v>-922729984</v>
      </c>
      <c r="C714">
        <v>1837</v>
      </c>
      <c r="D714" t="s">
        <v>272</v>
      </c>
      <c r="E714" t="s">
        <v>273</v>
      </c>
      <c r="F714">
        <v>1848</v>
      </c>
      <c r="G714" t="s">
        <v>285</v>
      </c>
      <c r="H714" t="s">
        <v>273</v>
      </c>
      <c r="I714">
        <v>528</v>
      </c>
      <c r="J714" t="s">
        <v>531</v>
      </c>
      <c r="K714" t="s">
        <v>532</v>
      </c>
      <c r="L714">
        <v>41235</v>
      </c>
      <c r="M714" t="s">
        <v>378</v>
      </c>
      <c r="N714" t="s">
        <v>379</v>
      </c>
      <c r="O714">
        <v>41235</v>
      </c>
      <c r="P714" t="s">
        <v>378</v>
      </c>
      <c r="Q714" t="s">
        <v>379</v>
      </c>
      <c r="R714" t="s">
        <v>328</v>
      </c>
      <c r="S714" s="43">
        <v>305589263.17339998</v>
      </c>
      <c r="U714" s="43">
        <v>2</v>
      </c>
      <c r="IF714">
        <v>41235</v>
      </c>
      <c r="IG714" t="s">
        <v>378</v>
      </c>
      <c r="IH714" t="s">
        <v>287</v>
      </c>
      <c r="IK714">
        <v>-2</v>
      </c>
      <c r="IL714" t="s">
        <v>278</v>
      </c>
      <c r="IM714" t="s">
        <v>279</v>
      </c>
      <c r="IN714" t="s">
        <v>505</v>
      </c>
      <c r="IP714" t="s">
        <v>512</v>
      </c>
    </row>
    <row r="715" spans="1:250" x14ac:dyDescent="0.35">
      <c r="A715">
        <v>9138</v>
      </c>
      <c r="B715">
        <v>-922729984</v>
      </c>
      <c r="C715">
        <v>1837</v>
      </c>
      <c r="D715" t="s">
        <v>272</v>
      </c>
      <c r="E715" t="s">
        <v>273</v>
      </c>
      <c r="F715">
        <v>1848</v>
      </c>
      <c r="G715" t="s">
        <v>285</v>
      </c>
      <c r="H715" t="s">
        <v>273</v>
      </c>
      <c r="I715">
        <v>527</v>
      </c>
      <c r="J715" t="s">
        <v>535</v>
      </c>
      <c r="K715" t="s">
        <v>536</v>
      </c>
      <c r="L715">
        <v>41235</v>
      </c>
      <c r="M715" t="s">
        <v>378</v>
      </c>
      <c r="N715" t="s">
        <v>379</v>
      </c>
      <c r="O715">
        <v>41235</v>
      </c>
      <c r="P715" t="s">
        <v>378</v>
      </c>
      <c r="Q715" t="s">
        <v>379</v>
      </c>
      <c r="R715" t="s">
        <v>328</v>
      </c>
      <c r="S715" s="43">
        <v>487446565.00340003</v>
      </c>
      <c r="U715" s="43">
        <v>2</v>
      </c>
      <c r="IF715">
        <v>41235</v>
      </c>
      <c r="IG715" t="s">
        <v>378</v>
      </c>
      <c r="IH715" t="s">
        <v>287</v>
      </c>
      <c r="IK715">
        <v>-2</v>
      </c>
      <c r="IL715" t="s">
        <v>278</v>
      </c>
      <c r="IM715" t="s">
        <v>279</v>
      </c>
      <c r="IN715" t="s">
        <v>505</v>
      </c>
      <c r="IP715" t="s">
        <v>512</v>
      </c>
    </row>
    <row r="716" spans="1:250" x14ac:dyDescent="0.35">
      <c r="A716">
        <v>9139</v>
      </c>
      <c r="B716">
        <v>-922729984</v>
      </c>
      <c r="C716">
        <v>1837</v>
      </c>
      <c r="D716" t="s">
        <v>272</v>
      </c>
      <c r="E716" t="s">
        <v>273</v>
      </c>
      <c r="F716">
        <v>7057</v>
      </c>
      <c r="G716" t="s">
        <v>290</v>
      </c>
      <c r="H716" t="s">
        <v>291</v>
      </c>
      <c r="I716">
        <v>507</v>
      </c>
      <c r="J716" t="s">
        <v>549</v>
      </c>
      <c r="K716" t="s">
        <v>550</v>
      </c>
      <c r="L716">
        <v>49627</v>
      </c>
      <c r="M716" t="s">
        <v>514</v>
      </c>
      <c r="N716" t="s">
        <v>515</v>
      </c>
      <c r="O716">
        <v>49627</v>
      </c>
      <c r="P716" t="s">
        <v>514</v>
      </c>
      <c r="Q716" t="s">
        <v>515</v>
      </c>
      <c r="R716" t="s">
        <v>328</v>
      </c>
      <c r="S716" s="43">
        <v>41305887.031900004</v>
      </c>
      <c r="U716" s="43">
        <v>2</v>
      </c>
      <c r="IF716">
        <v>49627</v>
      </c>
      <c r="IG716" t="s">
        <v>514</v>
      </c>
      <c r="IH716" t="s">
        <v>292</v>
      </c>
      <c r="IK716">
        <v>-2</v>
      </c>
      <c r="IL716" t="s">
        <v>278</v>
      </c>
      <c r="IM716" t="s">
        <v>279</v>
      </c>
      <c r="IN716" t="s">
        <v>471</v>
      </c>
      <c r="IP716" t="s">
        <v>514</v>
      </c>
    </row>
    <row r="717" spans="1:250" x14ac:dyDescent="0.35">
      <c r="A717">
        <v>9140</v>
      </c>
      <c r="B717">
        <v>-922729984</v>
      </c>
      <c r="C717">
        <v>1837</v>
      </c>
      <c r="D717" t="s">
        <v>272</v>
      </c>
      <c r="E717" t="s">
        <v>273</v>
      </c>
      <c r="F717">
        <v>7057</v>
      </c>
      <c r="G717" t="s">
        <v>290</v>
      </c>
      <c r="H717" t="s">
        <v>291</v>
      </c>
      <c r="I717">
        <v>528</v>
      </c>
      <c r="J717" t="s">
        <v>531</v>
      </c>
      <c r="K717" t="s">
        <v>532</v>
      </c>
      <c r="L717">
        <v>45709</v>
      </c>
      <c r="M717" t="s">
        <v>508</v>
      </c>
      <c r="N717" t="s">
        <v>509</v>
      </c>
      <c r="O717">
        <v>45709</v>
      </c>
      <c r="P717" t="s">
        <v>508</v>
      </c>
      <c r="Q717" t="s">
        <v>509</v>
      </c>
      <c r="R717" t="s">
        <v>328</v>
      </c>
      <c r="S717" s="43">
        <v>395863984.75</v>
      </c>
      <c r="U717" s="43">
        <v>2</v>
      </c>
      <c r="IF717">
        <v>45709</v>
      </c>
      <c r="IG717" t="s">
        <v>508</v>
      </c>
      <c r="IH717" t="s">
        <v>292</v>
      </c>
      <c r="IK717">
        <v>-2</v>
      </c>
      <c r="IL717" t="s">
        <v>278</v>
      </c>
      <c r="IM717" t="s">
        <v>279</v>
      </c>
      <c r="IN717" t="s">
        <v>471</v>
      </c>
      <c r="IP717" t="s">
        <v>510</v>
      </c>
    </row>
    <row r="718" spans="1:250" x14ac:dyDescent="0.35">
      <c r="A718">
        <v>9141</v>
      </c>
      <c r="B718">
        <v>-922729984</v>
      </c>
      <c r="C718">
        <v>1837</v>
      </c>
      <c r="D718" t="s">
        <v>272</v>
      </c>
      <c r="E718" t="s">
        <v>273</v>
      </c>
      <c r="F718">
        <v>7057</v>
      </c>
      <c r="G718" t="s">
        <v>290</v>
      </c>
      <c r="H718" t="s">
        <v>291</v>
      </c>
      <c r="I718">
        <v>527</v>
      </c>
      <c r="J718" t="s">
        <v>535</v>
      </c>
      <c r="K718" t="s">
        <v>536</v>
      </c>
      <c r="L718">
        <v>45709</v>
      </c>
      <c r="M718" t="s">
        <v>508</v>
      </c>
      <c r="N718" t="s">
        <v>509</v>
      </c>
      <c r="O718">
        <v>45709</v>
      </c>
      <c r="P718" t="s">
        <v>508</v>
      </c>
      <c r="Q718" t="s">
        <v>509</v>
      </c>
      <c r="R718" t="s">
        <v>328</v>
      </c>
      <c r="S718" s="43">
        <v>370173000</v>
      </c>
      <c r="U718" s="43">
        <v>2</v>
      </c>
      <c r="IF718">
        <v>45709</v>
      </c>
      <c r="IG718" t="s">
        <v>508</v>
      </c>
      <c r="IH718" t="s">
        <v>292</v>
      </c>
      <c r="IK718">
        <v>-2</v>
      </c>
      <c r="IL718" t="s">
        <v>278</v>
      </c>
      <c r="IM718" t="s">
        <v>279</v>
      </c>
      <c r="IN718" t="s">
        <v>471</v>
      </c>
      <c r="IP718" t="s">
        <v>510</v>
      </c>
    </row>
    <row r="719" spans="1:250" x14ac:dyDescent="0.35">
      <c r="A719">
        <v>9142</v>
      </c>
      <c r="B719">
        <v>-922729984</v>
      </c>
      <c r="C719">
        <v>1837</v>
      </c>
      <c r="D719" t="s">
        <v>272</v>
      </c>
      <c r="E719" t="s">
        <v>273</v>
      </c>
      <c r="F719">
        <v>7057</v>
      </c>
      <c r="G719" t="s">
        <v>290</v>
      </c>
      <c r="H719" t="s">
        <v>291</v>
      </c>
      <c r="I719">
        <v>523</v>
      </c>
      <c r="J719" t="s">
        <v>537</v>
      </c>
      <c r="K719" t="s">
        <v>538</v>
      </c>
      <c r="L719">
        <v>45709</v>
      </c>
      <c r="M719" t="s">
        <v>508</v>
      </c>
      <c r="N719" t="s">
        <v>509</v>
      </c>
      <c r="O719">
        <v>45709</v>
      </c>
      <c r="P719" t="s">
        <v>508</v>
      </c>
      <c r="Q719" t="s">
        <v>509</v>
      </c>
      <c r="R719" t="s">
        <v>328</v>
      </c>
      <c r="S719" s="43">
        <v>369317249.99000001</v>
      </c>
      <c r="U719" s="43">
        <v>2</v>
      </c>
      <c r="IF719">
        <v>45709</v>
      </c>
      <c r="IG719" t="s">
        <v>508</v>
      </c>
      <c r="IH719" t="s">
        <v>292</v>
      </c>
      <c r="IK719">
        <v>-2</v>
      </c>
      <c r="IL719" t="s">
        <v>278</v>
      </c>
      <c r="IM719" t="s">
        <v>279</v>
      </c>
      <c r="IN719" t="s">
        <v>471</v>
      </c>
      <c r="IP719" t="s">
        <v>510</v>
      </c>
    </row>
    <row r="720" spans="1:250" x14ac:dyDescent="0.35">
      <c r="A720">
        <v>9143</v>
      </c>
      <c r="B720">
        <v>-922729984</v>
      </c>
      <c r="C720">
        <v>1837</v>
      </c>
      <c r="D720" t="s">
        <v>272</v>
      </c>
      <c r="E720" t="s">
        <v>273</v>
      </c>
      <c r="F720">
        <v>7057</v>
      </c>
      <c r="G720" t="s">
        <v>290</v>
      </c>
      <c r="H720" t="s">
        <v>291</v>
      </c>
      <c r="I720">
        <v>521</v>
      </c>
      <c r="J720" t="s">
        <v>539</v>
      </c>
      <c r="K720" t="s">
        <v>540</v>
      </c>
      <c r="L720">
        <v>45709</v>
      </c>
      <c r="M720" t="s">
        <v>508</v>
      </c>
      <c r="N720" t="s">
        <v>509</v>
      </c>
      <c r="O720">
        <v>45709</v>
      </c>
      <c r="P720" t="s">
        <v>508</v>
      </c>
      <c r="Q720" t="s">
        <v>509</v>
      </c>
      <c r="R720" t="s">
        <v>328</v>
      </c>
      <c r="S720" s="43">
        <v>368889374.95999998</v>
      </c>
      <c r="U720" s="43">
        <v>2</v>
      </c>
      <c r="IF720">
        <v>45709</v>
      </c>
      <c r="IG720" t="s">
        <v>508</v>
      </c>
      <c r="IH720" t="s">
        <v>292</v>
      </c>
      <c r="IK720">
        <v>-2</v>
      </c>
      <c r="IL720" t="s">
        <v>278</v>
      </c>
      <c r="IM720" t="s">
        <v>279</v>
      </c>
      <c r="IN720" t="s">
        <v>471</v>
      </c>
      <c r="IP720" t="s">
        <v>510</v>
      </c>
    </row>
    <row r="721" spans="1:250" x14ac:dyDescent="0.35">
      <c r="A721">
        <v>9144</v>
      </c>
      <c r="B721">
        <v>-922729984</v>
      </c>
      <c r="C721">
        <v>1837</v>
      </c>
      <c r="D721" t="s">
        <v>272</v>
      </c>
      <c r="E721" t="s">
        <v>273</v>
      </c>
      <c r="F721">
        <v>7057</v>
      </c>
      <c r="G721" t="s">
        <v>290</v>
      </c>
      <c r="H721" t="s">
        <v>291</v>
      </c>
      <c r="I721">
        <v>519</v>
      </c>
      <c r="J721" t="s">
        <v>541</v>
      </c>
      <c r="K721" t="s">
        <v>542</v>
      </c>
      <c r="L721">
        <v>45709</v>
      </c>
      <c r="M721" t="s">
        <v>508</v>
      </c>
      <c r="N721" t="s">
        <v>509</v>
      </c>
      <c r="O721">
        <v>45709</v>
      </c>
      <c r="P721" t="s">
        <v>508</v>
      </c>
      <c r="Q721" t="s">
        <v>509</v>
      </c>
      <c r="R721" t="s">
        <v>328</v>
      </c>
      <c r="S721" s="43">
        <v>353391500</v>
      </c>
      <c r="U721" s="43">
        <v>2</v>
      </c>
      <c r="IF721">
        <v>45709</v>
      </c>
      <c r="IG721" t="s">
        <v>508</v>
      </c>
      <c r="IH721" t="s">
        <v>292</v>
      </c>
      <c r="IK721">
        <v>-2</v>
      </c>
      <c r="IL721" t="s">
        <v>278</v>
      </c>
      <c r="IM721" t="s">
        <v>279</v>
      </c>
      <c r="IN721" t="s">
        <v>471</v>
      </c>
      <c r="IP721" t="s">
        <v>510</v>
      </c>
    </row>
    <row r="722" spans="1:250" x14ac:dyDescent="0.35">
      <c r="A722">
        <v>9145</v>
      </c>
      <c r="B722">
        <v>-922729984</v>
      </c>
      <c r="C722">
        <v>1837</v>
      </c>
      <c r="D722" t="s">
        <v>272</v>
      </c>
      <c r="E722" t="s">
        <v>273</v>
      </c>
      <c r="F722">
        <v>7057</v>
      </c>
      <c r="G722" t="s">
        <v>290</v>
      </c>
      <c r="H722" t="s">
        <v>291</v>
      </c>
      <c r="I722">
        <v>523</v>
      </c>
      <c r="J722" t="s">
        <v>537</v>
      </c>
      <c r="K722" t="s">
        <v>538</v>
      </c>
      <c r="L722">
        <v>49627</v>
      </c>
      <c r="M722" t="s">
        <v>514</v>
      </c>
      <c r="N722" t="s">
        <v>515</v>
      </c>
      <c r="O722">
        <v>49627</v>
      </c>
      <c r="P722" t="s">
        <v>514</v>
      </c>
      <c r="Q722" t="s">
        <v>515</v>
      </c>
      <c r="R722" t="s">
        <v>328</v>
      </c>
      <c r="S722" s="43">
        <v>51591586.9278</v>
      </c>
      <c r="U722" s="43">
        <v>2</v>
      </c>
      <c r="IF722">
        <v>49627</v>
      </c>
      <c r="IG722" t="s">
        <v>514</v>
      </c>
      <c r="IH722" t="s">
        <v>292</v>
      </c>
      <c r="IK722">
        <v>-2</v>
      </c>
      <c r="IL722" t="s">
        <v>278</v>
      </c>
      <c r="IM722" t="s">
        <v>279</v>
      </c>
      <c r="IN722" t="s">
        <v>471</v>
      </c>
      <c r="IP722" t="s">
        <v>514</v>
      </c>
    </row>
    <row r="723" spans="1:250" x14ac:dyDescent="0.35">
      <c r="A723">
        <v>9146</v>
      </c>
      <c r="B723">
        <v>-922729984</v>
      </c>
      <c r="C723">
        <v>1837</v>
      </c>
      <c r="D723" t="s">
        <v>272</v>
      </c>
      <c r="E723" t="s">
        <v>273</v>
      </c>
      <c r="F723">
        <v>7057</v>
      </c>
      <c r="G723" t="s">
        <v>290</v>
      </c>
      <c r="H723" t="s">
        <v>291</v>
      </c>
      <c r="I723">
        <v>521</v>
      </c>
      <c r="J723" t="s">
        <v>539</v>
      </c>
      <c r="K723" t="s">
        <v>540</v>
      </c>
      <c r="L723">
        <v>49627</v>
      </c>
      <c r="M723" t="s">
        <v>514</v>
      </c>
      <c r="N723" t="s">
        <v>515</v>
      </c>
      <c r="O723">
        <v>49627</v>
      </c>
      <c r="P723" t="s">
        <v>514</v>
      </c>
      <c r="Q723" t="s">
        <v>515</v>
      </c>
      <c r="R723" t="s">
        <v>328</v>
      </c>
      <c r="S723" s="43">
        <v>21531815.147799999</v>
      </c>
      <c r="U723" s="43">
        <v>2</v>
      </c>
      <c r="IF723">
        <v>49627</v>
      </c>
      <c r="IG723" t="s">
        <v>514</v>
      </c>
      <c r="IH723" t="s">
        <v>292</v>
      </c>
      <c r="IK723">
        <v>-2</v>
      </c>
      <c r="IL723" t="s">
        <v>278</v>
      </c>
      <c r="IM723" t="s">
        <v>279</v>
      </c>
      <c r="IN723" t="s">
        <v>471</v>
      </c>
      <c r="IP723" t="s">
        <v>514</v>
      </c>
    </row>
    <row r="724" spans="1:250" x14ac:dyDescent="0.35">
      <c r="A724">
        <v>9147</v>
      </c>
      <c r="B724">
        <v>-922729984</v>
      </c>
      <c r="C724">
        <v>1837</v>
      </c>
      <c r="D724" t="s">
        <v>272</v>
      </c>
      <c r="E724" t="s">
        <v>273</v>
      </c>
      <c r="F724">
        <v>7057</v>
      </c>
      <c r="G724" t="s">
        <v>290</v>
      </c>
      <c r="H724" t="s">
        <v>291</v>
      </c>
      <c r="I724">
        <v>519</v>
      </c>
      <c r="J724" t="s">
        <v>541</v>
      </c>
      <c r="K724" t="s">
        <v>542</v>
      </c>
      <c r="L724">
        <v>49627</v>
      </c>
      <c r="M724" t="s">
        <v>514</v>
      </c>
      <c r="N724" t="s">
        <v>515</v>
      </c>
      <c r="O724">
        <v>49627</v>
      </c>
      <c r="P724" t="s">
        <v>514</v>
      </c>
      <c r="Q724" t="s">
        <v>515</v>
      </c>
      <c r="R724" t="s">
        <v>328</v>
      </c>
      <c r="S724" s="43">
        <v>21506840.387800001</v>
      </c>
      <c r="U724" s="43">
        <v>2</v>
      </c>
      <c r="IF724">
        <v>49627</v>
      </c>
      <c r="IG724" t="s">
        <v>514</v>
      </c>
      <c r="IH724" t="s">
        <v>292</v>
      </c>
      <c r="IK724">
        <v>-2</v>
      </c>
      <c r="IL724" t="s">
        <v>278</v>
      </c>
      <c r="IM724" t="s">
        <v>279</v>
      </c>
      <c r="IN724" t="s">
        <v>471</v>
      </c>
      <c r="IP724" t="s">
        <v>514</v>
      </c>
    </row>
    <row r="725" spans="1:250" x14ac:dyDescent="0.35">
      <c r="A725">
        <v>9148</v>
      </c>
      <c r="B725">
        <v>-922729984</v>
      </c>
      <c r="C725">
        <v>1837</v>
      </c>
      <c r="D725" t="s">
        <v>272</v>
      </c>
      <c r="E725" t="s">
        <v>273</v>
      </c>
      <c r="F725">
        <v>7057</v>
      </c>
      <c r="G725" t="s">
        <v>290</v>
      </c>
      <c r="H725" t="s">
        <v>291</v>
      </c>
      <c r="I725">
        <v>515</v>
      </c>
      <c r="J725" t="s">
        <v>543</v>
      </c>
      <c r="K725" t="s">
        <v>544</v>
      </c>
      <c r="L725">
        <v>49627</v>
      </c>
      <c r="M725" t="s">
        <v>514</v>
      </c>
      <c r="N725" t="s">
        <v>515</v>
      </c>
      <c r="O725">
        <v>49627</v>
      </c>
      <c r="P725" t="s">
        <v>514</v>
      </c>
      <c r="Q725" t="s">
        <v>515</v>
      </c>
      <c r="R725" t="s">
        <v>328</v>
      </c>
      <c r="S725" s="43">
        <v>21453323.015900001</v>
      </c>
      <c r="U725" s="43">
        <v>2</v>
      </c>
      <c r="IF725">
        <v>49627</v>
      </c>
      <c r="IG725" t="s">
        <v>514</v>
      </c>
      <c r="IH725" t="s">
        <v>292</v>
      </c>
      <c r="IK725">
        <v>-2</v>
      </c>
      <c r="IL725" t="s">
        <v>278</v>
      </c>
      <c r="IM725" t="s">
        <v>279</v>
      </c>
      <c r="IN725" t="s">
        <v>471</v>
      </c>
      <c r="IP725" t="s">
        <v>514</v>
      </c>
    </row>
    <row r="726" spans="1:250" x14ac:dyDescent="0.35">
      <c r="A726">
        <v>9149</v>
      </c>
      <c r="B726">
        <v>-922729984</v>
      </c>
      <c r="C726">
        <v>1837</v>
      </c>
      <c r="D726" t="s">
        <v>272</v>
      </c>
      <c r="E726" t="s">
        <v>273</v>
      </c>
      <c r="F726">
        <v>7057</v>
      </c>
      <c r="G726" t="s">
        <v>290</v>
      </c>
      <c r="H726" t="s">
        <v>291</v>
      </c>
      <c r="I726">
        <v>513</v>
      </c>
      <c r="J726" t="s">
        <v>545</v>
      </c>
      <c r="K726" t="s">
        <v>546</v>
      </c>
      <c r="L726">
        <v>49627</v>
      </c>
      <c r="M726" t="s">
        <v>514</v>
      </c>
      <c r="N726" t="s">
        <v>515</v>
      </c>
      <c r="O726">
        <v>49627</v>
      </c>
      <c r="P726" t="s">
        <v>514</v>
      </c>
      <c r="Q726" t="s">
        <v>515</v>
      </c>
      <c r="R726" t="s">
        <v>328</v>
      </c>
      <c r="S726" s="43">
        <v>21406941.315900002</v>
      </c>
      <c r="U726" s="43">
        <v>2</v>
      </c>
      <c r="IF726">
        <v>49627</v>
      </c>
      <c r="IG726" t="s">
        <v>514</v>
      </c>
      <c r="IH726" t="s">
        <v>292</v>
      </c>
      <c r="IK726">
        <v>-2</v>
      </c>
      <c r="IL726" t="s">
        <v>278</v>
      </c>
      <c r="IM726" t="s">
        <v>279</v>
      </c>
      <c r="IN726" t="s">
        <v>471</v>
      </c>
      <c r="IP726" t="s">
        <v>514</v>
      </c>
    </row>
    <row r="727" spans="1:250" x14ac:dyDescent="0.35">
      <c r="A727">
        <v>9150</v>
      </c>
      <c r="B727">
        <v>-922729984</v>
      </c>
      <c r="C727">
        <v>1837</v>
      </c>
      <c r="D727" t="s">
        <v>272</v>
      </c>
      <c r="E727" t="s">
        <v>273</v>
      </c>
      <c r="F727">
        <v>7057</v>
      </c>
      <c r="G727" t="s">
        <v>290</v>
      </c>
      <c r="H727" t="s">
        <v>291</v>
      </c>
      <c r="I727">
        <v>509</v>
      </c>
      <c r="J727" t="s">
        <v>547</v>
      </c>
      <c r="K727" t="s">
        <v>548</v>
      </c>
      <c r="L727">
        <v>49627</v>
      </c>
      <c r="M727" t="s">
        <v>514</v>
      </c>
      <c r="N727" t="s">
        <v>515</v>
      </c>
      <c r="O727">
        <v>49627</v>
      </c>
      <c r="P727" t="s">
        <v>514</v>
      </c>
      <c r="Q727" t="s">
        <v>515</v>
      </c>
      <c r="R727" t="s">
        <v>328</v>
      </c>
      <c r="S727" s="43">
        <v>41381935.911899999</v>
      </c>
      <c r="U727" s="43">
        <v>2</v>
      </c>
      <c r="IF727">
        <v>49627</v>
      </c>
      <c r="IG727" t="s">
        <v>514</v>
      </c>
      <c r="IH727" t="s">
        <v>292</v>
      </c>
      <c r="IK727">
        <v>-2</v>
      </c>
      <c r="IL727" t="s">
        <v>278</v>
      </c>
      <c r="IM727" t="s">
        <v>279</v>
      </c>
      <c r="IN727" t="s">
        <v>471</v>
      </c>
      <c r="IP727" t="s">
        <v>514</v>
      </c>
    </row>
    <row r="728" spans="1:250" x14ac:dyDescent="0.35">
      <c r="A728">
        <v>9151</v>
      </c>
      <c r="B728">
        <v>-922729984</v>
      </c>
      <c r="C728">
        <v>1837</v>
      </c>
      <c r="D728" t="s">
        <v>272</v>
      </c>
      <c r="E728" t="s">
        <v>273</v>
      </c>
      <c r="F728">
        <v>9695</v>
      </c>
      <c r="G728" t="s">
        <v>280</v>
      </c>
      <c r="H728" t="s">
        <v>281</v>
      </c>
      <c r="I728">
        <v>515</v>
      </c>
      <c r="J728" t="s">
        <v>543</v>
      </c>
      <c r="K728" t="s">
        <v>544</v>
      </c>
      <c r="L728">
        <v>61310</v>
      </c>
      <c r="M728" t="s">
        <v>521</v>
      </c>
      <c r="N728" t="s">
        <v>522</v>
      </c>
      <c r="O728">
        <v>61310</v>
      </c>
      <c r="P728" t="s">
        <v>521</v>
      </c>
      <c r="Q728" t="s">
        <v>522</v>
      </c>
      <c r="R728" t="s">
        <v>328</v>
      </c>
      <c r="S728" s="43">
        <v>15419955.02</v>
      </c>
      <c r="U728" s="43">
        <v>2</v>
      </c>
      <c r="IF728">
        <v>61310</v>
      </c>
      <c r="IG728" t="s">
        <v>521</v>
      </c>
      <c r="IH728" t="s">
        <v>284</v>
      </c>
      <c r="IK728">
        <v>-2</v>
      </c>
      <c r="IL728" t="s">
        <v>278</v>
      </c>
      <c r="IM728" t="s">
        <v>279</v>
      </c>
      <c r="IN728" t="s">
        <v>466</v>
      </c>
      <c r="IP728" t="s">
        <v>521</v>
      </c>
    </row>
    <row r="729" spans="1:250" x14ac:dyDescent="0.35">
      <c r="A729">
        <v>9152</v>
      </c>
      <c r="B729">
        <v>-922729984</v>
      </c>
      <c r="C729">
        <v>1837</v>
      </c>
      <c r="D729" t="s">
        <v>272</v>
      </c>
      <c r="E729" t="s">
        <v>273</v>
      </c>
      <c r="F729">
        <v>9695</v>
      </c>
      <c r="G729" t="s">
        <v>280</v>
      </c>
      <c r="H729" t="s">
        <v>281</v>
      </c>
      <c r="I729">
        <v>513</v>
      </c>
      <c r="J729" t="s">
        <v>545</v>
      </c>
      <c r="K729" t="s">
        <v>546</v>
      </c>
      <c r="L729">
        <v>61310</v>
      </c>
      <c r="M729" t="s">
        <v>521</v>
      </c>
      <c r="N729" t="s">
        <v>522</v>
      </c>
      <c r="O729">
        <v>61310</v>
      </c>
      <c r="P729" t="s">
        <v>521</v>
      </c>
      <c r="Q729" t="s">
        <v>522</v>
      </c>
      <c r="R729" t="s">
        <v>328</v>
      </c>
      <c r="S729" s="43">
        <v>15387005.460000001</v>
      </c>
      <c r="U729" s="43">
        <v>2</v>
      </c>
      <c r="IF729">
        <v>61310</v>
      </c>
      <c r="IG729" t="s">
        <v>521</v>
      </c>
      <c r="IH729" t="s">
        <v>284</v>
      </c>
      <c r="IK729">
        <v>-2</v>
      </c>
      <c r="IL729" t="s">
        <v>278</v>
      </c>
      <c r="IM729" t="s">
        <v>279</v>
      </c>
      <c r="IN729" t="s">
        <v>466</v>
      </c>
      <c r="IP729" t="s">
        <v>521</v>
      </c>
    </row>
    <row r="730" spans="1:250" x14ac:dyDescent="0.35">
      <c r="A730">
        <v>9153</v>
      </c>
      <c r="B730">
        <v>-922729984</v>
      </c>
      <c r="C730">
        <v>1837</v>
      </c>
      <c r="D730" t="s">
        <v>272</v>
      </c>
      <c r="E730" t="s">
        <v>273</v>
      </c>
      <c r="F730">
        <v>9695</v>
      </c>
      <c r="G730" t="s">
        <v>280</v>
      </c>
      <c r="H730" t="s">
        <v>281</v>
      </c>
      <c r="I730">
        <v>509</v>
      </c>
      <c r="J730" t="s">
        <v>547</v>
      </c>
      <c r="K730" t="s">
        <v>548</v>
      </c>
      <c r="L730">
        <v>61310</v>
      </c>
      <c r="M730" t="s">
        <v>521</v>
      </c>
      <c r="N730" t="s">
        <v>522</v>
      </c>
      <c r="O730">
        <v>61310</v>
      </c>
      <c r="P730" t="s">
        <v>521</v>
      </c>
      <c r="Q730" t="s">
        <v>522</v>
      </c>
      <c r="R730" t="s">
        <v>328</v>
      </c>
      <c r="S730" s="43">
        <v>15369276.35</v>
      </c>
      <c r="U730" s="43">
        <v>2</v>
      </c>
      <c r="IF730">
        <v>61310</v>
      </c>
      <c r="IG730" t="s">
        <v>521</v>
      </c>
      <c r="IH730" t="s">
        <v>284</v>
      </c>
      <c r="IK730">
        <v>-2</v>
      </c>
      <c r="IL730" t="s">
        <v>278</v>
      </c>
      <c r="IM730" t="s">
        <v>279</v>
      </c>
      <c r="IN730" t="s">
        <v>466</v>
      </c>
      <c r="IP730" t="s">
        <v>521</v>
      </c>
    </row>
    <row r="731" spans="1:250" x14ac:dyDescent="0.35">
      <c r="A731">
        <v>9154</v>
      </c>
      <c r="B731">
        <v>-922729984</v>
      </c>
      <c r="C731">
        <v>1837</v>
      </c>
      <c r="D731" t="s">
        <v>272</v>
      </c>
      <c r="E731" t="s">
        <v>273</v>
      </c>
      <c r="F731">
        <v>9695</v>
      </c>
      <c r="G731" t="s">
        <v>280</v>
      </c>
      <c r="H731" t="s">
        <v>281</v>
      </c>
      <c r="I731">
        <v>507</v>
      </c>
      <c r="J731" t="s">
        <v>549</v>
      </c>
      <c r="K731" t="s">
        <v>550</v>
      </c>
      <c r="L731">
        <v>61310</v>
      </c>
      <c r="M731" t="s">
        <v>521</v>
      </c>
      <c r="N731" t="s">
        <v>522</v>
      </c>
      <c r="O731">
        <v>61310</v>
      </c>
      <c r="P731" t="s">
        <v>521</v>
      </c>
      <c r="Q731" t="s">
        <v>522</v>
      </c>
      <c r="R731" t="s">
        <v>328</v>
      </c>
      <c r="S731" s="43">
        <v>15341416.359999999</v>
      </c>
      <c r="U731" s="43">
        <v>2</v>
      </c>
      <c r="IF731">
        <v>61310</v>
      </c>
      <c r="IG731" t="s">
        <v>521</v>
      </c>
      <c r="IH731" t="s">
        <v>284</v>
      </c>
      <c r="IK731">
        <v>-2</v>
      </c>
      <c r="IL731" t="s">
        <v>278</v>
      </c>
      <c r="IM731" t="s">
        <v>279</v>
      </c>
      <c r="IN731" t="s">
        <v>466</v>
      </c>
      <c r="IP731" t="s">
        <v>521</v>
      </c>
    </row>
    <row r="732" spans="1:250" x14ac:dyDescent="0.35">
      <c r="A732">
        <v>9155</v>
      </c>
      <c r="B732">
        <v>-922729984</v>
      </c>
      <c r="C732">
        <v>1837</v>
      </c>
      <c r="D732" t="s">
        <v>272</v>
      </c>
      <c r="E732" t="s">
        <v>273</v>
      </c>
      <c r="F732">
        <v>7057</v>
      </c>
      <c r="G732" t="s">
        <v>290</v>
      </c>
      <c r="H732" t="s">
        <v>291</v>
      </c>
      <c r="I732">
        <v>528</v>
      </c>
      <c r="J732" t="s">
        <v>531</v>
      </c>
      <c r="K732" t="s">
        <v>532</v>
      </c>
      <c r="L732">
        <v>49627</v>
      </c>
      <c r="M732" t="s">
        <v>514</v>
      </c>
      <c r="N732" t="s">
        <v>515</v>
      </c>
      <c r="O732">
        <v>49627</v>
      </c>
      <c r="P732" t="s">
        <v>514</v>
      </c>
      <c r="Q732" t="s">
        <v>515</v>
      </c>
      <c r="R732" t="s">
        <v>328</v>
      </c>
      <c r="S732" s="43">
        <v>51770777.973700002</v>
      </c>
      <c r="U732" s="43">
        <v>2</v>
      </c>
      <c r="IF732">
        <v>49627</v>
      </c>
      <c r="IG732" t="s">
        <v>514</v>
      </c>
      <c r="IH732" t="s">
        <v>292</v>
      </c>
      <c r="IK732">
        <v>-2</v>
      </c>
      <c r="IL732" t="s">
        <v>278</v>
      </c>
      <c r="IM732" t="s">
        <v>279</v>
      </c>
      <c r="IN732" t="s">
        <v>471</v>
      </c>
      <c r="IP732" t="s">
        <v>514</v>
      </c>
    </row>
    <row r="733" spans="1:250" x14ac:dyDescent="0.35">
      <c r="A733">
        <v>9156</v>
      </c>
      <c r="B733">
        <v>-922729984</v>
      </c>
      <c r="C733">
        <v>1837</v>
      </c>
      <c r="D733" t="s">
        <v>272</v>
      </c>
      <c r="E733" t="s">
        <v>273</v>
      </c>
      <c r="F733">
        <v>7057</v>
      </c>
      <c r="G733" t="s">
        <v>290</v>
      </c>
      <c r="H733" t="s">
        <v>291</v>
      </c>
      <c r="I733">
        <v>527</v>
      </c>
      <c r="J733" t="s">
        <v>535</v>
      </c>
      <c r="K733" t="s">
        <v>536</v>
      </c>
      <c r="L733">
        <v>49627</v>
      </c>
      <c r="M733" t="s">
        <v>514</v>
      </c>
      <c r="N733" t="s">
        <v>515</v>
      </c>
      <c r="O733">
        <v>49627</v>
      </c>
      <c r="P733" t="s">
        <v>514</v>
      </c>
      <c r="Q733" t="s">
        <v>515</v>
      </c>
      <c r="R733" t="s">
        <v>328</v>
      </c>
      <c r="S733" s="43">
        <v>51711130.473700002</v>
      </c>
      <c r="U733" s="43">
        <v>2</v>
      </c>
      <c r="IF733">
        <v>49627</v>
      </c>
      <c r="IG733" t="s">
        <v>514</v>
      </c>
      <c r="IH733" t="s">
        <v>292</v>
      </c>
      <c r="IK733">
        <v>-2</v>
      </c>
      <c r="IL733" t="s">
        <v>278</v>
      </c>
      <c r="IM733" t="s">
        <v>279</v>
      </c>
      <c r="IN733" t="s">
        <v>471</v>
      </c>
      <c r="IP733" t="s">
        <v>514</v>
      </c>
    </row>
    <row r="734" spans="1:250" x14ac:dyDescent="0.35">
      <c r="A734">
        <v>9157</v>
      </c>
      <c r="B734">
        <v>-922729984</v>
      </c>
      <c r="C734">
        <v>1837</v>
      </c>
      <c r="D734" t="s">
        <v>272</v>
      </c>
      <c r="E734" t="s">
        <v>273</v>
      </c>
      <c r="F734">
        <v>9695</v>
      </c>
      <c r="G734" t="s">
        <v>280</v>
      </c>
      <c r="H734" t="s">
        <v>281</v>
      </c>
      <c r="I734">
        <v>507</v>
      </c>
      <c r="J734" t="s">
        <v>549</v>
      </c>
      <c r="K734" t="s">
        <v>550</v>
      </c>
      <c r="L734">
        <v>62264</v>
      </c>
      <c r="M734" t="s">
        <v>523</v>
      </c>
      <c r="N734" t="s">
        <v>524</v>
      </c>
      <c r="O734">
        <v>62264</v>
      </c>
      <c r="P734" t="s">
        <v>523</v>
      </c>
      <c r="Q734" t="s">
        <v>524</v>
      </c>
      <c r="R734" t="s">
        <v>328</v>
      </c>
      <c r="S734" s="43">
        <v>288559856.43000001</v>
      </c>
      <c r="U734" s="43">
        <v>2</v>
      </c>
      <c r="IF734">
        <v>62264</v>
      </c>
      <c r="IG734" t="s">
        <v>523</v>
      </c>
      <c r="IH734" t="s">
        <v>284</v>
      </c>
      <c r="IK734">
        <v>-2</v>
      </c>
      <c r="IL734" t="s">
        <v>278</v>
      </c>
      <c r="IM734" t="s">
        <v>279</v>
      </c>
      <c r="IN734" t="s">
        <v>466</v>
      </c>
      <c r="IP734" t="s">
        <v>523</v>
      </c>
    </row>
    <row r="735" spans="1:250" x14ac:dyDescent="0.35">
      <c r="A735">
        <v>9158</v>
      </c>
      <c r="B735">
        <v>-922729984</v>
      </c>
      <c r="C735">
        <v>1837</v>
      </c>
      <c r="D735" t="s">
        <v>272</v>
      </c>
      <c r="E735" t="s">
        <v>273</v>
      </c>
      <c r="F735">
        <v>9695</v>
      </c>
      <c r="G735" t="s">
        <v>280</v>
      </c>
      <c r="H735" t="s">
        <v>281</v>
      </c>
      <c r="I735">
        <v>528</v>
      </c>
      <c r="J735" t="s">
        <v>531</v>
      </c>
      <c r="K735" t="s">
        <v>532</v>
      </c>
      <c r="L735">
        <v>61310</v>
      </c>
      <c r="M735" t="s">
        <v>521</v>
      </c>
      <c r="N735" t="s">
        <v>522</v>
      </c>
      <c r="O735">
        <v>61310</v>
      </c>
      <c r="P735" t="s">
        <v>521</v>
      </c>
      <c r="Q735" t="s">
        <v>522</v>
      </c>
      <c r="R735" t="s">
        <v>328</v>
      </c>
      <c r="S735" s="43">
        <v>25606113.737599999</v>
      </c>
      <c r="U735" s="43">
        <v>2</v>
      </c>
      <c r="IF735">
        <v>61310</v>
      </c>
      <c r="IG735" t="s">
        <v>521</v>
      </c>
      <c r="IH735" t="s">
        <v>284</v>
      </c>
      <c r="IK735">
        <v>-2</v>
      </c>
      <c r="IL735" t="s">
        <v>278</v>
      </c>
      <c r="IM735" t="s">
        <v>279</v>
      </c>
      <c r="IN735" t="s">
        <v>466</v>
      </c>
      <c r="IP735" t="s">
        <v>521</v>
      </c>
    </row>
    <row r="736" spans="1:250" x14ac:dyDescent="0.35">
      <c r="A736">
        <v>9159</v>
      </c>
      <c r="B736">
        <v>-922729984</v>
      </c>
      <c r="C736">
        <v>1837</v>
      </c>
      <c r="D736" t="s">
        <v>272</v>
      </c>
      <c r="E736" t="s">
        <v>273</v>
      </c>
      <c r="F736">
        <v>9695</v>
      </c>
      <c r="G736" t="s">
        <v>280</v>
      </c>
      <c r="H736" t="s">
        <v>281</v>
      </c>
      <c r="I736">
        <v>527</v>
      </c>
      <c r="J736" t="s">
        <v>535</v>
      </c>
      <c r="K736" t="s">
        <v>536</v>
      </c>
      <c r="L736">
        <v>61310</v>
      </c>
      <c r="M736" t="s">
        <v>521</v>
      </c>
      <c r="N736" t="s">
        <v>522</v>
      </c>
      <c r="O736">
        <v>61310</v>
      </c>
      <c r="P736" t="s">
        <v>521</v>
      </c>
      <c r="Q736" t="s">
        <v>522</v>
      </c>
      <c r="R736" t="s">
        <v>328</v>
      </c>
      <c r="S736" s="43">
        <v>25575193.6076</v>
      </c>
      <c r="U736" s="43">
        <v>2</v>
      </c>
      <c r="IF736">
        <v>61310</v>
      </c>
      <c r="IG736" t="s">
        <v>521</v>
      </c>
      <c r="IH736" t="s">
        <v>284</v>
      </c>
      <c r="IK736">
        <v>-2</v>
      </c>
      <c r="IL736" t="s">
        <v>278</v>
      </c>
      <c r="IM736" t="s">
        <v>279</v>
      </c>
      <c r="IN736" t="s">
        <v>466</v>
      </c>
      <c r="IP736" t="s">
        <v>521</v>
      </c>
    </row>
    <row r="737" spans="1:250" x14ac:dyDescent="0.35">
      <c r="A737">
        <v>9160</v>
      </c>
      <c r="B737">
        <v>-922729984</v>
      </c>
      <c r="C737">
        <v>1837</v>
      </c>
      <c r="D737" t="s">
        <v>272</v>
      </c>
      <c r="E737" t="s">
        <v>273</v>
      </c>
      <c r="F737">
        <v>9695</v>
      </c>
      <c r="G737" t="s">
        <v>280</v>
      </c>
      <c r="H737" t="s">
        <v>281</v>
      </c>
      <c r="I737">
        <v>523</v>
      </c>
      <c r="J737" t="s">
        <v>537</v>
      </c>
      <c r="K737" t="s">
        <v>538</v>
      </c>
      <c r="L737">
        <v>61310</v>
      </c>
      <c r="M737" t="s">
        <v>521</v>
      </c>
      <c r="N737" t="s">
        <v>522</v>
      </c>
      <c r="O737">
        <v>61310</v>
      </c>
      <c r="P737" t="s">
        <v>521</v>
      </c>
      <c r="Q737" t="s">
        <v>522</v>
      </c>
      <c r="R737" t="s">
        <v>328</v>
      </c>
      <c r="S737" s="43">
        <v>25516583.665800001</v>
      </c>
      <c r="U737" s="43">
        <v>2</v>
      </c>
      <c r="IF737">
        <v>61310</v>
      </c>
      <c r="IG737" t="s">
        <v>521</v>
      </c>
      <c r="IH737" t="s">
        <v>284</v>
      </c>
      <c r="IK737">
        <v>-2</v>
      </c>
      <c r="IL737" t="s">
        <v>278</v>
      </c>
      <c r="IM737" t="s">
        <v>279</v>
      </c>
      <c r="IN737" t="s">
        <v>466</v>
      </c>
      <c r="IP737" t="s">
        <v>521</v>
      </c>
    </row>
    <row r="738" spans="1:250" x14ac:dyDescent="0.35">
      <c r="A738">
        <v>9161</v>
      </c>
      <c r="B738">
        <v>-922729984</v>
      </c>
      <c r="C738">
        <v>1837</v>
      </c>
      <c r="D738" t="s">
        <v>272</v>
      </c>
      <c r="E738" t="s">
        <v>273</v>
      </c>
      <c r="F738">
        <v>9695</v>
      </c>
      <c r="G738" t="s">
        <v>280</v>
      </c>
      <c r="H738" t="s">
        <v>281</v>
      </c>
      <c r="I738">
        <v>521</v>
      </c>
      <c r="J738" t="s">
        <v>539</v>
      </c>
      <c r="K738" t="s">
        <v>540</v>
      </c>
      <c r="L738">
        <v>61310</v>
      </c>
      <c r="M738" t="s">
        <v>521</v>
      </c>
      <c r="N738" t="s">
        <v>522</v>
      </c>
      <c r="O738">
        <v>61310</v>
      </c>
      <c r="P738" t="s">
        <v>521</v>
      </c>
      <c r="Q738" t="s">
        <v>522</v>
      </c>
      <c r="R738" t="s">
        <v>328</v>
      </c>
      <c r="S738" s="43">
        <v>25487278.715799998</v>
      </c>
      <c r="U738" s="43">
        <v>2</v>
      </c>
      <c r="IF738">
        <v>61310</v>
      </c>
      <c r="IG738" t="s">
        <v>521</v>
      </c>
      <c r="IH738" t="s">
        <v>284</v>
      </c>
      <c r="IK738">
        <v>-2</v>
      </c>
      <c r="IL738" t="s">
        <v>278</v>
      </c>
      <c r="IM738" t="s">
        <v>279</v>
      </c>
      <c r="IN738" t="s">
        <v>466</v>
      </c>
      <c r="IP738" t="s">
        <v>521</v>
      </c>
    </row>
    <row r="739" spans="1:250" x14ac:dyDescent="0.35">
      <c r="A739">
        <v>9162</v>
      </c>
      <c r="B739">
        <v>-922729984</v>
      </c>
      <c r="C739">
        <v>1837</v>
      </c>
      <c r="D739" t="s">
        <v>272</v>
      </c>
      <c r="E739" t="s">
        <v>273</v>
      </c>
      <c r="F739">
        <v>9695</v>
      </c>
      <c r="G739" t="s">
        <v>280</v>
      </c>
      <c r="H739" t="s">
        <v>281</v>
      </c>
      <c r="I739">
        <v>519</v>
      </c>
      <c r="J739" t="s">
        <v>541</v>
      </c>
      <c r="K739" t="s">
        <v>542</v>
      </c>
      <c r="L739">
        <v>61310</v>
      </c>
      <c r="M739" t="s">
        <v>521</v>
      </c>
      <c r="N739" t="s">
        <v>522</v>
      </c>
      <c r="O739">
        <v>61310</v>
      </c>
      <c r="P739" t="s">
        <v>521</v>
      </c>
      <c r="Q739" t="s">
        <v>522</v>
      </c>
      <c r="R739" t="s">
        <v>328</v>
      </c>
      <c r="S739" s="43">
        <v>15457973.755799999</v>
      </c>
      <c r="U739" s="43">
        <v>2</v>
      </c>
      <c r="IF739">
        <v>61310</v>
      </c>
      <c r="IG739" t="s">
        <v>521</v>
      </c>
      <c r="IH739" t="s">
        <v>284</v>
      </c>
      <c r="IK739">
        <v>-2</v>
      </c>
      <c r="IL739" t="s">
        <v>278</v>
      </c>
      <c r="IM739" t="s">
        <v>279</v>
      </c>
      <c r="IN739" t="s">
        <v>466</v>
      </c>
      <c r="IP739" t="s">
        <v>521</v>
      </c>
    </row>
    <row r="740" spans="1:250" x14ac:dyDescent="0.35">
      <c r="A740">
        <v>9163</v>
      </c>
      <c r="B740">
        <v>-922729984</v>
      </c>
      <c r="C740">
        <v>1837</v>
      </c>
      <c r="D740" t="s">
        <v>272</v>
      </c>
      <c r="E740" t="s">
        <v>273</v>
      </c>
      <c r="F740">
        <v>9695</v>
      </c>
      <c r="G740" t="s">
        <v>280</v>
      </c>
      <c r="H740" t="s">
        <v>281</v>
      </c>
      <c r="I740">
        <v>523</v>
      </c>
      <c r="J740" t="s">
        <v>537</v>
      </c>
      <c r="K740" t="s">
        <v>538</v>
      </c>
      <c r="L740">
        <v>62264</v>
      </c>
      <c r="M740" t="s">
        <v>523</v>
      </c>
      <c r="N740" t="s">
        <v>524</v>
      </c>
      <c r="O740">
        <v>62264</v>
      </c>
      <c r="P740" t="s">
        <v>523</v>
      </c>
      <c r="Q740" t="s">
        <v>524</v>
      </c>
      <c r="R740" t="s">
        <v>328</v>
      </c>
      <c r="S740" s="43">
        <v>338527575.54460001</v>
      </c>
      <c r="U740" s="43">
        <v>2</v>
      </c>
      <c r="IF740">
        <v>62264</v>
      </c>
      <c r="IG740" t="s">
        <v>523</v>
      </c>
      <c r="IH740" t="s">
        <v>284</v>
      </c>
      <c r="IK740">
        <v>-2</v>
      </c>
      <c r="IL740" t="s">
        <v>278</v>
      </c>
      <c r="IM740" t="s">
        <v>279</v>
      </c>
      <c r="IN740" t="s">
        <v>466</v>
      </c>
      <c r="IP740" t="s">
        <v>523</v>
      </c>
    </row>
    <row r="741" spans="1:250" x14ac:dyDescent="0.35">
      <c r="A741">
        <v>9164</v>
      </c>
      <c r="B741">
        <v>-922729984</v>
      </c>
      <c r="C741">
        <v>1837</v>
      </c>
      <c r="D741" t="s">
        <v>272</v>
      </c>
      <c r="E741" t="s">
        <v>273</v>
      </c>
      <c r="F741">
        <v>9695</v>
      </c>
      <c r="G741" t="s">
        <v>280</v>
      </c>
      <c r="H741" t="s">
        <v>281</v>
      </c>
      <c r="I741">
        <v>521</v>
      </c>
      <c r="J741" t="s">
        <v>539</v>
      </c>
      <c r="K741" t="s">
        <v>540</v>
      </c>
      <c r="L741">
        <v>62264</v>
      </c>
      <c r="M741" t="s">
        <v>523</v>
      </c>
      <c r="N741" t="s">
        <v>524</v>
      </c>
      <c r="O741">
        <v>62264</v>
      </c>
      <c r="P741" t="s">
        <v>523</v>
      </c>
      <c r="Q741" t="s">
        <v>524</v>
      </c>
      <c r="R741" t="s">
        <v>328</v>
      </c>
      <c r="S741" s="43">
        <v>338138787.82459998</v>
      </c>
      <c r="U741" s="43">
        <v>2</v>
      </c>
      <c r="IF741">
        <v>62264</v>
      </c>
      <c r="IG741" t="s">
        <v>523</v>
      </c>
      <c r="IH741" t="s">
        <v>284</v>
      </c>
      <c r="IK741">
        <v>-2</v>
      </c>
      <c r="IL741" t="s">
        <v>278</v>
      </c>
      <c r="IM741" t="s">
        <v>279</v>
      </c>
      <c r="IN741" t="s">
        <v>466</v>
      </c>
      <c r="IP741" t="s">
        <v>523</v>
      </c>
    </row>
    <row r="742" spans="1:250" x14ac:dyDescent="0.35">
      <c r="A742">
        <v>9165</v>
      </c>
      <c r="B742">
        <v>-922729984</v>
      </c>
      <c r="C742">
        <v>1837</v>
      </c>
      <c r="D742" t="s">
        <v>272</v>
      </c>
      <c r="E742" t="s">
        <v>273</v>
      </c>
      <c r="F742">
        <v>9695</v>
      </c>
      <c r="G742" t="s">
        <v>280</v>
      </c>
      <c r="H742" t="s">
        <v>281</v>
      </c>
      <c r="I742">
        <v>519</v>
      </c>
      <c r="J742" t="s">
        <v>541</v>
      </c>
      <c r="K742" t="s">
        <v>542</v>
      </c>
      <c r="L742">
        <v>62264</v>
      </c>
      <c r="M742" t="s">
        <v>523</v>
      </c>
      <c r="N742" t="s">
        <v>524</v>
      </c>
      <c r="O742">
        <v>62264</v>
      </c>
      <c r="P742" t="s">
        <v>523</v>
      </c>
      <c r="Q742" t="s">
        <v>524</v>
      </c>
      <c r="R742" t="s">
        <v>328</v>
      </c>
      <c r="S742" s="43">
        <v>339307778.06459999</v>
      </c>
      <c r="U742" s="43">
        <v>2</v>
      </c>
      <c r="IF742">
        <v>62264</v>
      </c>
      <c r="IG742" t="s">
        <v>523</v>
      </c>
      <c r="IH742" t="s">
        <v>284</v>
      </c>
      <c r="IK742">
        <v>-2</v>
      </c>
      <c r="IL742" t="s">
        <v>278</v>
      </c>
      <c r="IM742" t="s">
        <v>279</v>
      </c>
      <c r="IN742" t="s">
        <v>466</v>
      </c>
      <c r="IP742" t="s">
        <v>523</v>
      </c>
    </row>
    <row r="743" spans="1:250" x14ac:dyDescent="0.35">
      <c r="A743">
        <v>9166</v>
      </c>
      <c r="B743">
        <v>-922729984</v>
      </c>
      <c r="C743">
        <v>1837</v>
      </c>
      <c r="D743" t="s">
        <v>272</v>
      </c>
      <c r="E743" t="s">
        <v>273</v>
      </c>
      <c r="F743">
        <v>9695</v>
      </c>
      <c r="G743" t="s">
        <v>280</v>
      </c>
      <c r="H743" t="s">
        <v>281</v>
      </c>
      <c r="I743">
        <v>515</v>
      </c>
      <c r="J743" t="s">
        <v>543</v>
      </c>
      <c r="K743" t="s">
        <v>544</v>
      </c>
      <c r="L743">
        <v>62264</v>
      </c>
      <c r="M743" t="s">
        <v>523</v>
      </c>
      <c r="N743" t="s">
        <v>524</v>
      </c>
      <c r="O743">
        <v>62264</v>
      </c>
      <c r="P743" t="s">
        <v>523</v>
      </c>
      <c r="Q743" t="s">
        <v>524</v>
      </c>
      <c r="R743" t="s">
        <v>328</v>
      </c>
      <c r="S743" s="43">
        <v>338473254.11000001</v>
      </c>
      <c r="U743" s="43">
        <v>2</v>
      </c>
      <c r="IF743">
        <v>62264</v>
      </c>
      <c r="IG743" t="s">
        <v>523</v>
      </c>
      <c r="IH743" t="s">
        <v>284</v>
      </c>
      <c r="IK743">
        <v>-2</v>
      </c>
      <c r="IL743" t="s">
        <v>278</v>
      </c>
      <c r="IM743" t="s">
        <v>279</v>
      </c>
      <c r="IN743" t="s">
        <v>466</v>
      </c>
      <c r="IP743" t="s">
        <v>523</v>
      </c>
    </row>
    <row r="744" spans="1:250" x14ac:dyDescent="0.35">
      <c r="A744">
        <v>9167</v>
      </c>
      <c r="B744">
        <v>-922729984</v>
      </c>
      <c r="C744">
        <v>1837</v>
      </c>
      <c r="D744" t="s">
        <v>272</v>
      </c>
      <c r="E744" t="s">
        <v>273</v>
      </c>
      <c r="F744">
        <v>9695</v>
      </c>
      <c r="G744" t="s">
        <v>280</v>
      </c>
      <c r="H744" t="s">
        <v>281</v>
      </c>
      <c r="I744">
        <v>513</v>
      </c>
      <c r="J744" t="s">
        <v>545</v>
      </c>
      <c r="K744" t="s">
        <v>546</v>
      </c>
      <c r="L744">
        <v>62264</v>
      </c>
      <c r="M744" t="s">
        <v>523</v>
      </c>
      <c r="N744" t="s">
        <v>524</v>
      </c>
      <c r="O744">
        <v>62264</v>
      </c>
      <c r="P744" t="s">
        <v>523</v>
      </c>
      <c r="Q744" t="s">
        <v>524</v>
      </c>
      <c r="R744" t="s">
        <v>328</v>
      </c>
      <c r="S744" s="43">
        <v>339707073.61000001</v>
      </c>
      <c r="U744" s="43">
        <v>2</v>
      </c>
      <c r="IF744">
        <v>62264</v>
      </c>
      <c r="IG744" t="s">
        <v>523</v>
      </c>
      <c r="IH744" t="s">
        <v>284</v>
      </c>
      <c r="IK744">
        <v>-2</v>
      </c>
      <c r="IL744" t="s">
        <v>278</v>
      </c>
      <c r="IM744" t="s">
        <v>279</v>
      </c>
      <c r="IN744" t="s">
        <v>466</v>
      </c>
      <c r="IP744" t="s">
        <v>523</v>
      </c>
    </row>
    <row r="745" spans="1:250" x14ac:dyDescent="0.35">
      <c r="A745">
        <v>9168</v>
      </c>
      <c r="B745">
        <v>-922729984</v>
      </c>
      <c r="C745">
        <v>1837</v>
      </c>
      <c r="D745" t="s">
        <v>272</v>
      </c>
      <c r="E745" t="s">
        <v>273</v>
      </c>
      <c r="F745">
        <v>9695</v>
      </c>
      <c r="G745" t="s">
        <v>280</v>
      </c>
      <c r="H745" t="s">
        <v>281</v>
      </c>
      <c r="I745">
        <v>509</v>
      </c>
      <c r="J745" t="s">
        <v>547</v>
      </c>
      <c r="K745" t="s">
        <v>548</v>
      </c>
      <c r="L745">
        <v>62264</v>
      </c>
      <c r="M745" t="s">
        <v>523</v>
      </c>
      <c r="N745" t="s">
        <v>524</v>
      </c>
      <c r="O745">
        <v>62264</v>
      </c>
      <c r="P745" t="s">
        <v>523</v>
      </c>
      <c r="Q745" t="s">
        <v>524</v>
      </c>
      <c r="R745" t="s">
        <v>328</v>
      </c>
      <c r="S745" s="43">
        <v>289083881.17000002</v>
      </c>
      <c r="U745" s="43">
        <v>2</v>
      </c>
      <c r="IF745">
        <v>62264</v>
      </c>
      <c r="IG745" t="s">
        <v>523</v>
      </c>
      <c r="IH745" t="s">
        <v>284</v>
      </c>
      <c r="IK745">
        <v>-2</v>
      </c>
      <c r="IL745" t="s">
        <v>278</v>
      </c>
      <c r="IM745" t="s">
        <v>279</v>
      </c>
      <c r="IN745" t="s">
        <v>466</v>
      </c>
      <c r="IP745" t="s">
        <v>523</v>
      </c>
    </row>
    <row r="746" spans="1:250" x14ac:dyDescent="0.35">
      <c r="A746">
        <v>9169</v>
      </c>
      <c r="B746">
        <v>-922729984</v>
      </c>
      <c r="C746">
        <v>1837</v>
      </c>
      <c r="D746" t="s">
        <v>272</v>
      </c>
      <c r="E746" t="s">
        <v>273</v>
      </c>
      <c r="F746">
        <v>9695</v>
      </c>
      <c r="G746" t="s">
        <v>280</v>
      </c>
      <c r="H746" t="s">
        <v>281</v>
      </c>
      <c r="I746">
        <v>515</v>
      </c>
      <c r="J746" t="s">
        <v>543</v>
      </c>
      <c r="K746" t="s">
        <v>544</v>
      </c>
      <c r="L746">
        <v>70481</v>
      </c>
      <c r="M746" t="s">
        <v>526</v>
      </c>
      <c r="N746" t="s">
        <v>525</v>
      </c>
      <c r="O746">
        <v>70481</v>
      </c>
      <c r="P746" t="s">
        <v>526</v>
      </c>
      <c r="Q746" t="s">
        <v>525</v>
      </c>
      <c r="R746" t="s">
        <v>328</v>
      </c>
      <c r="S746" s="43">
        <v>20439078.07</v>
      </c>
      <c r="U746" s="43">
        <v>2</v>
      </c>
      <c r="IF746">
        <v>70481</v>
      </c>
      <c r="IG746" t="s">
        <v>526</v>
      </c>
      <c r="IH746" t="s">
        <v>284</v>
      </c>
      <c r="IK746">
        <v>-2</v>
      </c>
      <c r="IL746" t="s">
        <v>278</v>
      </c>
      <c r="IM746" t="s">
        <v>279</v>
      </c>
      <c r="IN746" t="s">
        <v>466</v>
      </c>
      <c r="IP746" t="s">
        <v>526</v>
      </c>
    </row>
    <row r="747" spans="1:250" x14ac:dyDescent="0.35">
      <c r="A747">
        <v>9170</v>
      </c>
      <c r="B747">
        <v>-922729984</v>
      </c>
      <c r="C747">
        <v>1837</v>
      </c>
      <c r="D747" t="s">
        <v>272</v>
      </c>
      <c r="E747" t="s">
        <v>273</v>
      </c>
      <c r="F747">
        <v>9695</v>
      </c>
      <c r="G747" t="s">
        <v>280</v>
      </c>
      <c r="H747" t="s">
        <v>281</v>
      </c>
      <c r="I747">
        <v>513</v>
      </c>
      <c r="J747" t="s">
        <v>545</v>
      </c>
      <c r="K747" t="s">
        <v>546</v>
      </c>
      <c r="L747">
        <v>70481</v>
      </c>
      <c r="M747" t="s">
        <v>526</v>
      </c>
      <c r="N747" t="s">
        <v>525</v>
      </c>
      <c r="O747">
        <v>70481</v>
      </c>
      <c r="P747" t="s">
        <v>526</v>
      </c>
      <c r="Q747" t="s">
        <v>525</v>
      </c>
      <c r="R747" t="s">
        <v>328</v>
      </c>
      <c r="S747" s="43">
        <v>20395403.59</v>
      </c>
      <c r="U747" s="43">
        <v>2</v>
      </c>
      <c r="IF747">
        <v>70481</v>
      </c>
      <c r="IG747" t="s">
        <v>526</v>
      </c>
      <c r="IH747" t="s">
        <v>284</v>
      </c>
      <c r="IK747">
        <v>-2</v>
      </c>
      <c r="IL747" t="s">
        <v>278</v>
      </c>
      <c r="IM747" t="s">
        <v>279</v>
      </c>
      <c r="IN747" t="s">
        <v>466</v>
      </c>
      <c r="IP747" t="s">
        <v>526</v>
      </c>
    </row>
    <row r="748" spans="1:250" x14ac:dyDescent="0.35">
      <c r="A748">
        <v>9171</v>
      </c>
      <c r="B748">
        <v>-922729984</v>
      </c>
      <c r="C748">
        <v>1837</v>
      </c>
      <c r="D748" t="s">
        <v>272</v>
      </c>
      <c r="E748" t="s">
        <v>273</v>
      </c>
      <c r="F748">
        <v>9695</v>
      </c>
      <c r="G748" t="s">
        <v>280</v>
      </c>
      <c r="H748" t="s">
        <v>281</v>
      </c>
      <c r="I748">
        <v>509</v>
      </c>
      <c r="J748" t="s">
        <v>547</v>
      </c>
      <c r="K748" t="s">
        <v>548</v>
      </c>
      <c r="L748">
        <v>70481</v>
      </c>
      <c r="M748" t="s">
        <v>526</v>
      </c>
      <c r="N748" t="s">
        <v>525</v>
      </c>
      <c r="O748">
        <v>70481</v>
      </c>
      <c r="P748" t="s">
        <v>526</v>
      </c>
      <c r="Q748" t="s">
        <v>525</v>
      </c>
      <c r="R748" t="s">
        <v>328</v>
      </c>
      <c r="S748" s="43">
        <v>20371903.739999998</v>
      </c>
      <c r="U748" s="43">
        <v>2</v>
      </c>
      <c r="IF748">
        <v>70481</v>
      </c>
      <c r="IG748" t="s">
        <v>526</v>
      </c>
      <c r="IH748" t="s">
        <v>284</v>
      </c>
      <c r="IK748">
        <v>-2</v>
      </c>
      <c r="IL748" t="s">
        <v>278</v>
      </c>
      <c r="IM748" t="s">
        <v>279</v>
      </c>
      <c r="IN748" t="s">
        <v>466</v>
      </c>
      <c r="IP748" t="s">
        <v>526</v>
      </c>
    </row>
    <row r="749" spans="1:250" x14ac:dyDescent="0.35">
      <c r="A749">
        <v>9172</v>
      </c>
      <c r="B749">
        <v>-922729984</v>
      </c>
      <c r="C749">
        <v>1837</v>
      </c>
      <c r="D749" t="s">
        <v>272</v>
      </c>
      <c r="E749" t="s">
        <v>273</v>
      </c>
      <c r="F749">
        <v>9695</v>
      </c>
      <c r="G749" t="s">
        <v>280</v>
      </c>
      <c r="H749" t="s">
        <v>281</v>
      </c>
      <c r="I749">
        <v>507</v>
      </c>
      <c r="J749" t="s">
        <v>549</v>
      </c>
      <c r="K749" t="s">
        <v>550</v>
      </c>
      <c r="L749">
        <v>70481</v>
      </c>
      <c r="M749" t="s">
        <v>526</v>
      </c>
      <c r="N749" t="s">
        <v>525</v>
      </c>
      <c r="O749">
        <v>70481</v>
      </c>
      <c r="P749" t="s">
        <v>526</v>
      </c>
      <c r="Q749" t="s">
        <v>525</v>
      </c>
      <c r="R749" t="s">
        <v>328</v>
      </c>
      <c r="S749" s="43">
        <v>20334975.440000001</v>
      </c>
      <c r="U749" s="43">
        <v>2</v>
      </c>
      <c r="IF749">
        <v>70481</v>
      </c>
      <c r="IG749" t="s">
        <v>526</v>
      </c>
      <c r="IH749" t="s">
        <v>284</v>
      </c>
      <c r="IK749">
        <v>-2</v>
      </c>
      <c r="IL749" t="s">
        <v>278</v>
      </c>
      <c r="IM749" t="s">
        <v>279</v>
      </c>
      <c r="IN749" t="s">
        <v>466</v>
      </c>
      <c r="IP749" t="s">
        <v>526</v>
      </c>
    </row>
    <row r="750" spans="1:250" x14ac:dyDescent="0.35">
      <c r="A750">
        <v>9173</v>
      </c>
      <c r="B750">
        <v>-922729984</v>
      </c>
      <c r="C750">
        <v>1837</v>
      </c>
      <c r="D750" t="s">
        <v>272</v>
      </c>
      <c r="E750" t="s">
        <v>273</v>
      </c>
      <c r="F750">
        <v>9695</v>
      </c>
      <c r="G750" t="s">
        <v>280</v>
      </c>
      <c r="H750" t="s">
        <v>281</v>
      </c>
      <c r="I750">
        <v>528</v>
      </c>
      <c r="J750" t="s">
        <v>531</v>
      </c>
      <c r="K750" t="s">
        <v>532</v>
      </c>
      <c r="L750">
        <v>62264</v>
      </c>
      <c r="M750" t="s">
        <v>523</v>
      </c>
      <c r="N750" t="s">
        <v>524</v>
      </c>
      <c r="O750">
        <v>62264</v>
      </c>
      <c r="P750" t="s">
        <v>523</v>
      </c>
      <c r="Q750" t="s">
        <v>524</v>
      </c>
      <c r="R750" t="s">
        <v>328</v>
      </c>
      <c r="S750" s="43">
        <v>388197097.42979997</v>
      </c>
      <c r="U750" s="43">
        <v>2</v>
      </c>
      <c r="IF750">
        <v>62264</v>
      </c>
      <c r="IG750" t="s">
        <v>523</v>
      </c>
      <c r="IH750" t="s">
        <v>284</v>
      </c>
      <c r="IK750">
        <v>-2</v>
      </c>
      <c r="IL750" t="s">
        <v>278</v>
      </c>
      <c r="IM750" t="s">
        <v>279</v>
      </c>
      <c r="IN750" t="s">
        <v>466</v>
      </c>
      <c r="IP750" t="s">
        <v>523</v>
      </c>
    </row>
    <row r="751" spans="1:250" x14ac:dyDescent="0.35">
      <c r="A751">
        <v>9174</v>
      </c>
      <c r="B751">
        <v>-922729984</v>
      </c>
      <c r="C751">
        <v>1837</v>
      </c>
      <c r="D751" t="s">
        <v>272</v>
      </c>
      <c r="E751" t="s">
        <v>273</v>
      </c>
      <c r="F751">
        <v>9695</v>
      </c>
      <c r="G751" t="s">
        <v>280</v>
      </c>
      <c r="H751" t="s">
        <v>281</v>
      </c>
      <c r="I751">
        <v>527</v>
      </c>
      <c r="J751" t="s">
        <v>535</v>
      </c>
      <c r="K751" t="s">
        <v>536</v>
      </c>
      <c r="L751">
        <v>62264</v>
      </c>
      <c r="M751" t="s">
        <v>523</v>
      </c>
      <c r="N751" t="s">
        <v>524</v>
      </c>
      <c r="O751">
        <v>62264</v>
      </c>
      <c r="P751" t="s">
        <v>523</v>
      </c>
      <c r="Q751" t="s">
        <v>524</v>
      </c>
      <c r="R751" t="s">
        <v>328</v>
      </c>
      <c r="S751" s="43">
        <v>339305151.10979998</v>
      </c>
      <c r="U751" s="43">
        <v>2</v>
      </c>
      <c r="IF751">
        <v>62264</v>
      </c>
      <c r="IG751" t="s">
        <v>523</v>
      </c>
      <c r="IH751" t="s">
        <v>284</v>
      </c>
      <c r="IK751">
        <v>-2</v>
      </c>
      <c r="IL751" t="s">
        <v>278</v>
      </c>
      <c r="IM751" t="s">
        <v>279</v>
      </c>
      <c r="IN751" t="s">
        <v>466</v>
      </c>
      <c r="IP751" t="s">
        <v>523</v>
      </c>
    </row>
    <row r="752" spans="1:250" x14ac:dyDescent="0.35">
      <c r="A752">
        <v>9175</v>
      </c>
      <c r="B752">
        <v>-922729984</v>
      </c>
      <c r="C752">
        <v>1837</v>
      </c>
      <c r="D752" t="s">
        <v>272</v>
      </c>
      <c r="E752" t="s">
        <v>273</v>
      </c>
      <c r="F752">
        <v>9695</v>
      </c>
      <c r="G752" t="s">
        <v>280</v>
      </c>
      <c r="H752" t="s">
        <v>281</v>
      </c>
      <c r="I752">
        <v>507</v>
      </c>
      <c r="J752" t="s">
        <v>549</v>
      </c>
      <c r="K752" t="s">
        <v>550</v>
      </c>
      <c r="L752">
        <v>78012</v>
      </c>
      <c r="M752" t="s">
        <v>527</v>
      </c>
      <c r="N752" t="s">
        <v>528</v>
      </c>
      <c r="O752">
        <v>78012</v>
      </c>
      <c r="P752" t="s">
        <v>527</v>
      </c>
      <c r="Q752" t="s">
        <v>528</v>
      </c>
      <c r="R752" t="s">
        <v>328</v>
      </c>
      <c r="S752" s="43">
        <v>10074396.5</v>
      </c>
      <c r="U752" s="43">
        <v>2</v>
      </c>
      <c r="IF752">
        <v>78012</v>
      </c>
      <c r="IG752" t="s">
        <v>527</v>
      </c>
      <c r="IH752" t="s">
        <v>284</v>
      </c>
      <c r="IK752">
        <v>-2</v>
      </c>
      <c r="IL752" t="s">
        <v>278</v>
      </c>
      <c r="IM752" t="s">
        <v>279</v>
      </c>
      <c r="IN752" t="s">
        <v>466</v>
      </c>
      <c r="IP752" t="s">
        <v>527</v>
      </c>
    </row>
    <row r="753" spans="1:250" x14ac:dyDescent="0.35">
      <c r="A753">
        <v>9176</v>
      </c>
      <c r="B753">
        <v>-922729984</v>
      </c>
      <c r="C753">
        <v>1837</v>
      </c>
      <c r="D753" t="s">
        <v>272</v>
      </c>
      <c r="E753" t="s">
        <v>273</v>
      </c>
      <c r="F753">
        <v>9695</v>
      </c>
      <c r="G753" t="s">
        <v>280</v>
      </c>
      <c r="H753" t="s">
        <v>281</v>
      </c>
      <c r="I753">
        <v>528</v>
      </c>
      <c r="J753" t="s">
        <v>531</v>
      </c>
      <c r="K753" t="s">
        <v>532</v>
      </c>
      <c r="L753">
        <v>70481</v>
      </c>
      <c r="M753" t="s">
        <v>526</v>
      </c>
      <c r="N753" t="s">
        <v>525</v>
      </c>
      <c r="O753">
        <v>70481</v>
      </c>
      <c r="P753" t="s">
        <v>526</v>
      </c>
      <c r="Q753" t="s">
        <v>525</v>
      </c>
      <c r="R753" t="s">
        <v>328</v>
      </c>
      <c r="S753" s="43">
        <v>20607548.6853</v>
      </c>
      <c r="U753" s="43">
        <v>2</v>
      </c>
      <c r="IF753">
        <v>70481</v>
      </c>
      <c r="IG753" t="s">
        <v>526</v>
      </c>
      <c r="IH753" t="s">
        <v>284</v>
      </c>
      <c r="IK753">
        <v>-2</v>
      </c>
      <c r="IL753" t="s">
        <v>278</v>
      </c>
      <c r="IM753" t="s">
        <v>279</v>
      </c>
      <c r="IN753" t="s">
        <v>466</v>
      </c>
      <c r="IP753" t="s">
        <v>526</v>
      </c>
    </row>
    <row r="754" spans="1:250" x14ac:dyDescent="0.35">
      <c r="A754">
        <v>9177</v>
      </c>
      <c r="B754">
        <v>-922729984</v>
      </c>
      <c r="C754">
        <v>1837</v>
      </c>
      <c r="D754" t="s">
        <v>272</v>
      </c>
      <c r="E754" t="s">
        <v>273</v>
      </c>
      <c r="F754">
        <v>9695</v>
      </c>
      <c r="G754" t="s">
        <v>280</v>
      </c>
      <c r="H754" t="s">
        <v>281</v>
      </c>
      <c r="I754">
        <v>527</v>
      </c>
      <c r="J754" t="s">
        <v>535</v>
      </c>
      <c r="K754" t="s">
        <v>536</v>
      </c>
      <c r="L754">
        <v>70481</v>
      </c>
      <c r="M754" t="s">
        <v>526</v>
      </c>
      <c r="N754" t="s">
        <v>525</v>
      </c>
      <c r="O754">
        <v>70481</v>
      </c>
      <c r="P754" t="s">
        <v>526</v>
      </c>
      <c r="Q754" t="s">
        <v>525</v>
      </c>
      <c r="R754" t="s">
        <v>328</v>
      </c>
      <c r="S754" s="43">
        <v>20583814.395300001</v>
      </c>
      <c r="U754" s="43">
        <v>2</v>
      </c>
      <c r="IF754">
        <v>70481</v>
      </c>
      <c r="IG754" t="s">
        <v>526</v>
      </c>
      <c r="IH754" t="s">
        <v>284</v>
      </c>
      <c r="IK754">
        <v>-2</v>
      </c>
      <c r="IL754" t="s">
        <v>278</v>
      </c>
      <c r="IM754" t="s">
        <v>279</v>
      </c>
      <c r="IN754" t="s">
        <v>466</v>
      </c>
      <c r="IP754" t="s">
        <v>526</v>
      </c>
    </row>
    <row r="755" spans="1:250" x14ac:dyDescent="0.35">
      <c r="A755">
        <v>9178</v>
      </c>
      <c r="B755">
        <v>-922729984</v>
      </c>
      <c r="C755">
        <v>1837</v>
      </c>
      <c r="D755" t="s">
        <v>272</v>
      </c>
      <c r="E755" t="s">
        <v>273</v>
      </c>
      <c r="F755">
        <v>9695</v>
      </c>
      <c r="G755" t="s">
        <v>280</v>
      </c>
      <c r="H755" t="s">
        <v>281</v>
      </c>
      <c r="I755">
        <v>523</v>
      </c>
      <c r="J755" t="s">
        <v>537</v>
      </c>
      <c r="K755" t="s">
        <v>538</v>
      </c>
      <c r="L755">
        <v>70481</v>
      </c>
      <c r="M755" t="s">
        <v>526</v>
      </c>
      <c r="N755" t="s">
        <v>525</v>
      </c>
      <c r="O755">
        <v>70481</v>
      </c>
      <c r="P755" t="s">
        <v>526</v>
      </c>
      <c r="Q755" t="s">
        <v>525</v>
      </c>
      <c r="R755" t="s">
        <v>328</v>
      </c>
      <c r="S755" s="43">
        <v>20536643.057700001</v>
      </c>
      <c r="U755" s="43">
        <v>2</v>
      </c>
      <c r="IF755">
        <v>70481</v>
      </c>
      <c r="IG755" t="s">
        <v>526</v>
      </c>
      <c r="IH755" t="s">
        <v>284</v>
      </c>
      <c r="IK755">
        <v>-2</v>
      </c>
      <c r="IL755" t="s">
        <v>278</v>
      </c>
      <c r="IM755" t="s">
        <v>279</v>
      </c>
      <c r="IN755" t="s">
        <v>466</v>
      </c>
      <c r="IP755" t="s">
        <v>526</v>
      </c>
    </row>
    <row r="756" spans="1:250" x14ac:dyDescent="0.35">
      <c r="A756">
        <v>9179</v>
      </c>
      <c r="B756">
        <v>-922729984</v>
      </c>
      <c r="C756">
        <v>1837</v>
      </c>
      <c r="D756" t="s">
        <v>272</v>
      </c>
      <c r="E756" t="s">
        <v>273</v>
      </c>
      <c r="F756">
        <v>9695</v>
      </c>
      <c r="G756" t="s">
        <v>280</v>
      </c>
      <c r="H756" t="s">
        <v>281</v>
      </c>
      <c r="I756">
        <v>521</v>
      </c>
      <c r="J756" t="s">
        <v>539</v>
      </c>
      <c r="K756" t="s">
        <v>540</v>
      </c>
      <c r="L756">
        <v>70481</v>
      </c>
      <c r="M756" t="s">
        <v>526</v>
      </c>
      <c r="N756" t="s">
        <v>525</v>
      </c>
      <c r="O756">
        <v>70481</v>
      </c>
      <c r="P756" t="s">
        <v>526</v>
      </c>
      <c r="Q756" t="s">
        <v>525</v>
      </c>
      <c r="R756" t="s">
        <v>328</v>
      </c>
      <c r="S756" s="43">
        <v>20513057.397700001</v>
      </c>
      <c r="U756" s="43">
        <v>2</v>
      </c>
      <c r="IF756">
        <v>70481</v>
      </c>
      <c r="IG756" t="s">
        <v>526</v>
      </c>
      <c r="IH756" t="s">
        <v>284</v>
      </c>
      <c r="IK756">
        <v>-2</v>
      </c>
      <c r="IL756" t="s">
        <v>278</v>
      </c>
      <c r="IM756" t="s">
        <v>279</v>
      </c>
      <c r="IN756" t="s">
        <v>466</v>
      </c>
      <c r="IP756" t="s">
        <v>526</v>
      </c>
    </row>
    <row r="757" spans="1:250" x14ac:dyDescent="0.35">
      <c r="A757">
        <v>9180</v>
      </c>
      <c r="B757">
        <v>-922729984</v>
      </c>
      <c r="C757">
        <v>1837</v>
      </c>
      <c r="D757" t="s">
        <v>272</v>
      </c>
      <c r="E757" t="s">
        <v>273</v>
      </c>
      <c r="F757">
        <v>9695</v>
      </c>
      <c r="G757" t="s">
        <v>280</v>
      </c>
      <c r="H757" t="s">
        <v>281</v>
      </c>
      <c r="I757">
        <v>519</v>
      </c>
      <c r="J757" t="s">
        <v>541</v>
      </c>
      <c r="K757" t="s">
        <v>542</v>
      </c>
      <c r="L757">
        <v>70481</v>
      </c>
      <c r="M757" t="s">
        <v>526</v>
      </c>
      <c r="N757" t="s">
        <v>525</v>
      </c>
      <c r="O757">
        <v>70481</v>
      </c>
      <c r="P757" t="s">
        <v>526</v>
      </c>
      <c r="Q757" t="s">
        <v>525</v>
      </c>
      <c r="R757" t="s">
        <v>328</v>
      </c>
      <c r="S757" s="43">
        <v>20489471.7377</v>
      </c>
      <c r="U757" s="43">
        <v>2</v>
      </c>
      <c r="IF757">
        <v>70481</v>
      </c>
      <c r="IG757" t="s">
        <v>526</v>
      </c>
      <c r="IH757" t="s">
        <v>284</v>
      </c>
      <c r="IK757">
        <v>-2</v>
      </c>
      <c r="IL757" t="s">
        <v>278</v>
      </c>
      <c r="IM757" t="s">
        <v>279</v>
      </c>
      <c r="IN757" t="s">
        <v>466</v>
      </c>
      <c r="IP757" t="s">
        <v>526</v>
      </c>
    </row>
    <row r="758" spans="1:250" x14ac:dyDescent="0.35">
      <c r="A758">
        <v>9181</v>
      </c>
      <c r="B758">
        <v>-922729984</v>
      </c>
      <c r="C758">
        <v>1837</v>
      </c>
      <c r="D758" t="s">
        <v>272</v>
      </c>
      <c r="E758" t="s">
        <v>273</v>
      </c>
      <c r="F758">
        <v>9695</v>
      </c>
      <c r="G758" t="s">
        <v>280</v>
      </c>
      <c r="H758" t="s">
        <v>281</v>
      </c>
      <c r="I758">
        <v>523</v>
      </c>
      <c r="J758" t="s">
        <v>537</v>
      </c>
      <c r="K758" t="s">
        <v>538</v>
      </c>
      <c r="L758">
        <v>78012</v>
      </c>
      <c r="M758" t="s">
        <v>527</v>
      </c>
      <c r="N758" t="s">
        <v>528</v>
      </c>
      <c r="O758">
        <v>78012</v>
      </c>
      <c r="P758" t="s">
        <v>527</v>
      </c>
      <c r="Q758" t="s">
        <v>528</v>
      </c>
      <c r="R758" t="s">
        <v>328</v>
      </c>
      <c r="S758" s="43">
        <v>10174307.093800001</v>
      </c>
      <c r="U758" s="43">
        <v>2</v>
      </c>
      <c r="IF758">
        <v>78012</v>
      </c>
      <c r="IG758" t="s">
        <v>527</v>
      </c>
      <c r="IH758" t="s">
        <v>284</v>
      </c>
      <c r="IK758">
        <v>-2</v>
      </c>
      <c r="IL758" t="s">
        <v>278</v>
      </c>
      <c r="IM758" t="s">
        <v>279</v>
      </c>
      <c r="IN758" t="s">
        <v>466</v>
      </c>
      <c r="IP758" t="s">
        <v>527</v>
      </c>
    </row>
    <row r="759" spans="1:250" x14ac:dyDescent="0.35">
      <c r="A759">
        <v>9182</v>
      </c>
      <c r="B759">
        <v>-922729984</v>
      </c>
      <c r="C759">
        <v>1837</v>
      </c>
      <c r="D759" t="s">
        <v>272</v>
      </c>
      <c r="E759" t="s">
        <v>273</v>
      </c>
      <c r="F759">
        <v>9695</v>
      </c>
      <c r="G759" t="s">
        <v>280</v>
      </c>
      <c r="H759" t="s">
        <v>281</v>
      </c>
      <c r="I759">
        <v>521</v>
      </c>
      <c r="J759" t="s">
        <v>539</v>
      </c>
      <c r="K759" t="s">
        <v>540</v>
      </c>
      <c r="L759">
        <v>78012</v>
      </c>
      <c r="M759" t="s">
        <v>527</v>
      </c>
      <c r="N759" t="s">
        <v>528</v>
      </c>
      <c r="O759">
        <v>78012</v>
      </c>
      <c r="P759" t="s">
        <v>527</v>
      </c>
      <c r="Q759" t="s">
        <v>528</v>
      </c>
      <c r="R759" t="s">
        <v>328</v>
      </c>
      <c r="S759" s="43">
        <v>10162622.2338</v>
      </c>
      <c r="U759" s="43">
        <v>2</v>
      </c>
      <c r="IF759">
        <v>78012</v>
      </c>
      <c r="IG759" t="s">
        <v>527</v>
      </c>
      <c r="IH759" t="s">
        <v>284</v>
      </c>
      <c r="IK759">
        <v>-2</v>
      </c>
      <c r="IL759" t="s">
        <v>278</v>
      </c>
      <c r="IM759" t="s">
        <v>279</v>
      </c>
      <c r="IN759" t="s">
        <v>466</v>
      </c>
      <c r="IP759" t="s">
        <v>527</v>
      </c>
    </row>
    <row r="760" spans="1:250" x14ac:dyDescent="0.35">
      <c r="A760">
        <v>9183</v>
      </c>
      <c r="B760">
        <v>-922729984</v>
      </c>
      <c r="C760">
        <v>1837</v>
      </c>
      <c r="D760" t="s">
        <v>272</v>
      </c>
      <c r="E760" t="s">
        <v>273</v>
      </c>
      <c r="F760">
        <v>9695</v>
      </c>
      <c r="G760" t="s">
        <v>280</v>
      </c>
      <c r="H760" t="s">
        <v>281</v>
      </c>
      <c r="I760">
        <v>519</v>
      </c>
      <c r="J760" t="s">
        <v>541</v>
      </c>
      <c r="K760" t="s">
        <v>542</v>
      </c>
      <c r="L760">
        <v>78012</v>
      </c>
      <c r="M760" t="s">
        <v>527</v>
      </c>
      <c r="N760" t="s">
        <v>528</v>
      </c>
      <c r="O760">
        <v>78012</v>
      </c>
      <c r="P760" t="s">
        <v>527</v>
      </c>
      <c r="Q760" t="s">
        <v>528</v>
      </c>
      <c r="R760" t="s">
        <v>328</v>
      </c>
      <c r="S760" s="43">
        <v>10150937.3838</v>
      </c>
      <c r="U760" s="43">
        <v>2</v>
      </c>
      <c r="IF760">
        <v>78012</v>
      </c>
      <c r="IG760" t="s">
        <v>527</v>
      </c>
      <c r="IH760" t="s">
        <v>284</v>
      </c>
      <c r="IK760">
        <v>-2</v>
      </c>
      <c r="IL760" t="s">
        <v>278</v>
      </c>
      <c r="IM760" t="s">
        <v>279</v>
      </c>
      <c r="IN760" t="s">
        <v>466</v>
      </c>
      <c r="IP760" t="s">
        <v>527</v>
      </c>
    </row>
    <row r="761" spans="1:250" x14ac:dyDescent="0.35">
      <c r="A761">
        <v>9184</v>
      </c>
      <c r="B761">
        <v>-922729984</v>
      </c>
      <c r="C761">
        <v>1837</v>
      </c>
      <c r="D761" t="s">
        <v>272</v>
      </c>
      <c r="E761" t="s">
        <v>273</v>
      </c>
      <c r="F761">
        <v>9695</v>
      </c>
      <c r="G761" t="s">
        <v>280</v>
      </c>
      <c r="H761" t="s">
        <v>281</v>
      </c>
      <c r="I761">
        <v>515</v>
      </c>
      <c r="J761" t="s">
        <v>543</v>
      </c>
      <c r="K761" t="s">
        <v>544</v>
      </c>
      <c r="L761">
        <v>78012</v>
      </c>
      <c r="M761" t="s">
        <v>527</v>
      </c>
      <c r="N761" t="s">
        <v>528</v>
      </c>
      <c r="O761">
        <v>78012</v>
      </c>
      <c r="P761" t="s">
        <v>527</v>
      </c>
      <c r="Q761" t="s">
        <v>528</v>
      </c>
      <c r="R761" t="s">
        <v>328</v>
      </c>
      <c r="S761" s="43">
        <v>10125971.24</v>
      </c>
      <c r="U761" s="43">
        <v>2</v>
      </c>
      <c r="IF761">
        <v>78012</v>
      </c>
      <c r="IG761" t="s">
        <v>527</v>
      </c>
      <c r="IH761" t="s">
        <v>284</v>
      </c>
      <c r="IK761">
        <v>-2</v>
      </c>
      <c r="IL761" t="s">
        <v>278</v>
      </c>
      <c r="IM761" t="s">
        <v>279</v>
      </c>
      <c r="IN761" t="s">
        <v>466</v>
      </c>
      <c r="IP761" t="s">
        <v>527</v>
      </c>
    </row>
    <row r="762" spans="1:250" x14ac:dyDescent="0.35">
      <c r="A762">
        <v>9185</v>
      </c>
      <c r="B762">
        <v>-922729984</v>
      </c>
      <c r="C762">
        <v>1837</v>
      </c>
      <c r="D762" t="s">
        <v>272</v>
      </c>
      <c r="E762" t="s">
        <v>273</v>
      </c>
      <c r="F762">
        <v>9695</v>
      </c>
      <c r="G762" t="s">
        <v>280</v>
      </c>
      <c r="H762" t="s">
        <v>281</v>
      </c>
      <c r="I762">
        <v>513</v>
      </c>
      <c r="J762" t="s">
        <v>545</v>
      </c>
      <c r="K762" t="s">
        <v>546</v>
      </c>
      <c r="L762">
        <v>78012</v>
      </c>
      <c r="M762" t="s">
        <v>527</v>
      </c>
      <c r="N762" t="s">
        <v>528</v>
      </c>
      <c r="O762">
        <v>78012</v>
      </c>
      <c r="P762" t="s">
        <v>527</v>
      </c>
      <c r="Q762" t="s">
        <v>528</v>
      </c>
      <c r="R762" t="s">
        <v>328</v>
      </c>
      <c r="S762" s="43">
        <v>10104333.93</v>
      </c>
      <c r="U762" s="43">
        <v>2</v>
      </c>
      <c r="IF762">
        <v>78012</v>
      </c>
      <c r="IG762" t="s">
        <v>527</v>
      </c>
      <c r="IH762" t="s">
        <v>284</v>
      </c>
      <c r="IK762">
        <v>-2</v>
      </c>
      <c r="IL762" t="s">
        <v>278</v>
      </c>
      <c r="IM762" t="s">
        <v>279</v>
      </c>
      <c r="IN762" t="s">
        <v>466</v>
      </c>
      <c r="IP762" t="s">
        <v>527</v>
      </c>
    </row>
    <row r="763" spans="1:250" x14ac:dyDescent="0.35">
      <c r="A763">
        <v>9186</v>
      </c>
      <c r="B763">
        <v>-922729984</v>
      </c>
      <c r="C763">
        <v>1837</v>
      </c>
      <c r="D763" t="s">
        <v>272</v>
      </c>
      <c r="E763" t="s">
        <v>273</v>
      </c>
      <c r="F763">
        <v>9695</v>
      </c>
      <c r="G763" t="s">
        <v>280</v>
      </c>
      <c r="H763" t="s">
        <v>281</v>
      </c>
      <c r="I763">
        <v>509</v>
      </c>
      <c r="J763" t="s">
        <v>547</v>
      </c>
      <c r="K763" t="s">
        <v>548</v>
      </c>
      <c r="L763">
        <v>78012</v>
      </c>
      <c r="M763" t="s">
        <v>527</v>
      </c>
      <c r="N763" t="s">
        <v>528</v>
      </c>
      <c r="O763">
        <v>78012</v>
      </c>
      <c r="P763" t="s">
        <v>527</v>
      </c>
      <c r="Q763" t="s">
        <v>528</v>
      </c>
      <c r="R763" t="s">
        <v>328</v>
      </c>
      <c r="S763" s="43">
        <v>10092691.59</v>
      </c>
      <c r="U763" s="43">
        <v>2</v>
      </c>
      <c r="IF763">
        <v>78012</v>
      </c>
      <c r="IG763" t="s">
        <v>527</v>
      </c>
      <c r="IH763" t="s">
        <v>284</v>
      </c>
      <c r="IK763">
        <v>-2</v>
      </c>
      <c r="IL763" t="s">
        <v>278</v>
      </c>
      <c r="IM763" t="s">
        <v>279</v>
      </c>
      <c r="IN763" t="s">
        <v>466</v>
      </c>
      <c r="IP763" t="s">
        <v>527</v>
      </c>
    </row>
    <row r="764" spans="1:250" x14ac:dyDescent="0.35">
      <c r="A764">
        <v>9187</v>
      </c>
      <c r="B764">
        <v>-922729984</v>
      </c>
      <c r="C764">
        <v>1837</v>
      </c>
      <c r="D764" t="s">
        <v>272</v>
      </c>
      <c r="E764" t="s">
        <v>273</v>
      </c>
      <c r="F764">
        <v>19011</v>
      </c>
      <c r="G764" t="s">
        <v>318</v>
      </c>
      <c r="H764" t="s">
        <v>319</v>
      </c>
      <c r="I764">
        <v>515</v>
      </c>
      <c r="J764" t="s">
        <v>543</v>
      </c>
      <c r="K764" t="s">
        <v>544</v>
      </c>
      <c r="L764">
        <v>79525</v>
      </c>
      <c r="M764" t="s">
        <v>551</v>
      </c>
      <c r="N764" t="s">
        <v>529</v>
      </c>
      <c r="O764">
        <v>79525</v>
      </c>
      <c r="P764" t="s">
        <v>551</v>
      </c>
      <c r="Q764" t="s">
        <v>529</v>
      </c>
      <c r="R764" t="s">
        <v>328</v>
      </c>
      <c r="S764" s="43">
        <v>207176715.8628</v>
      </c>
      <c r="U764" s="43">
        <v>2</v>
      </c>
      <c r="IF764">
        <v>79525</v>
      </c>
      <c r="IG764" t="s">
        <v>551</v>
      </c>
      <c r="IH764" t="s">
        <v>322</v>
      </c>
      <c r="IK764">
        <v>-2</v>
      </c>
      <c r="IL764" t="s">
        <v>278</v>
      </c>
      <c r="IM764" t="s">
        <v>279</v>
      </c>
      <c r="IN764" t="s">
        <v>484</v>
      </c>
      <c r="IP764" t="s">
        <v>551</v>
      </c>
    </row>
    <row r="765" spans="1:250" x14ac:dyDescent="0.35">
      <c r="A765">
        <v>9188</v>
      </c>
      <c r="B765">
        <v>-922729984</v>
      </c>
      <c r="C765">
        <v>1837</v>
      </c>
      <c r="D765" t="s">
        <v>272</v>
      </c>
      <c r="E765" t="s">
        <v>273</v>
      </c>
      <c r="F765">
        <v>19011</v>
      </c>
      <c r="G765" t="s">
        <v>318</v>
      </c>
      <c r="H765" t="s">
        <v>319</v>
      </c>
      <c r="I765">
        <v>513</v>
      </c>
      <c r="J765" t="s">
        <v>545</v>
      </c>
      <c r="K765" t="s">
        <v>546</v>
      </c>
      <c r="L765">
        <v>79525</v>
      </c>
      <c r="M765" t="s">
        <v>551</v>
      </c>
      <c r="N765" t="s">
        <v>529</v>
      </c>
      <c r="O765">
        <v>79525</v>
      </c>
      <c r="P765" t="s">
        <v>551</v>
      </c>
      <c r="Q765" t="s">
        <v>529</v>
      </c>
      <c r="R765" t="s">
        <v>328</v>
      </c>
      <c r="S765" s="43">
        <v>206692175.7128</v>
      </c>
      <c r="U765" s="43">
        <v>2</v>
      </c>
      <c r="IF765">
        <v>79525</v>
      </c>
      <c r="IG765" t="s">
        <v>551</v>
      </c>
      <c r="IH765" t="s">
        <v>322</v>
      </c>
      <c r="IK765">
        <v>-2</v>
      </c>
      <c r="IL765" t="s">
        <v>278</v>
      </c>
      <c r="IM765" t="s">
        <v>279</v>
      </c>
      <c r="IN765" t="s">
        <v>484</v>
      </c>
      <c r="IP765" t="s">
        <v>551</v>
      </c>
    </row>
    <row r="766" spans="1:250" x14ac:dyDescent="0.35">
      <c r="A766">
        <v>9189</v>
      </c>
      <c r="B766">
        <v>-922729984</v>
      </c>
      <c r="C766">
        <v>1837</v>
      </c>
      <c r="D766" t="s">
        <v>272</v>
      </c>
      <c r="E766" t="s">
        <v>273</v>
      </c>
      <c r="F766">
        <v>19011</v>
      </c>
      <c r="G766" t="s">
        <v>318</v>
      </c>
      <c r="H766" t="s">
        <v>319</v>
      </c>
      <c r="I766">
        <v>509</v>
      </c>
      <c r="J766" t="s">
        <v>547</v>
      </c>
      <c r="K766" t="s">
        <v>548</v>
      </c>
      <c r="L766">
        <v>79525</v>
      </c>
      <c r="M766" t="s">
        <v>551</v>
      </c>
      <c r="N766" t="s">
        <v>529</v>
      </c>
      <c r="O766">
        <v>79525</v>
      </c>
      <c r="P766" t="s">
        <v>551</v>
      </c>
      <c r="Q766" t="s">
        <v>529</v>
      </c>
      <c r="R766" t="s">
        <v>328</v>
      </c>
      <c r="S766" s="43">
        <v>206431269.5228</v>
      </c>
      <c r="U766" s="43">
        <v>2</v>
      </c>
      <c r="IF766">
        <v>79525</v>
      </c>
      <c r="IG766" t="s">
        <v>551</v>
      </c>
      <c r="IH766" t="s">
        <v>322</v>
      </c>
      <c r="IK766">
        <v>-2</v>
      </c>
      <c r="IL766" t="s">
        <v>278</v>
      </c>
      <c r="IM766" t="s">
        <v>279</v>
      </c>
      <c r="IN766" t="s">
        <v>484</v>
      </c>
      <c r="IP766" t="s">
        <v>551</v>
      </c>
    </row>
    <row r="767" spans="1:250" x14ac:dyDescent="0.35">
      <c r="A767">
        <v>9190</v>
      </c>
      <c r="B767">
        <v>-922729984</v>
      </c>
      <c r="C767">
        <v>1837</v>
      </c>
      <c r="D767" t="s">
        <v>272</v>
      </c>
      <c r="E767" t="s">
        <v>273</v>
      </c>
      <c r="F767">
        <v>19011</v>
      </c>
      <c r="G767" t="s">
        <v>318</v>
      </c>
      <c r="H767" t="s">
        <v>319</v>
      </c>
      <c r="I767">
        <v>507</v>
      </c>
      <c r="J767" t="s">
        <v>549</v>
      </c>
      <c r="K767" t="s">
        <v>550</v>
      </c>
      <c r="L767">
        <v>79525</v>
      </c>
      <c r="M767" t="s">
        <v>551</v>
      </c>
      <c r="N767" t="s">
        <v>529</v>
      </c>
      <c r="O767">
        <v>79525</v>
      </c>
      <c r="P767" t="s">
        <v>551</v>
      </c>
      <c r="Q767" t="s">
        <v>529</v>
      </c>
      <c r="R767" t="s">
        <v>328</v>
      </c>
      <c r="S767" s="43">
        <v>206019967.2728</v>
      </c>
      <c r="U767" s="43">
        <v>2</v>
      </c>
      <c r="IF767">
        <v>79525</v>
      </c>
      <c r="IG767" t="s">
        <v>551</v>
      </c>
      <c r="IH767" t="s">
        <v>322</v>
      </c>
      <c r="IK767">
        <v>-2</v>
      </c>
      <c r="IL767" t="s">
        <v>278</v>
      </c>
      <c r="IM767" t="s">
        <v>279</v>
      </c>
      <c r="IN767" t="s">
        <v>484</v>
      </c>
      <c r="IP767" t="s">
        <v>551</v>
      </c>
    </row>
    <row r="768" spans="1:250" x14ac:dyDescent="0.35">
      <c r="A768">
        <v>9191</v>
      </c>
      <c r="B768">
        <v>-922729984</v>
      </c>
      <c r="C768">
        <v>1837</v>
      </c>
      <c r="D768" t="s">
        <v>272</v>
      </c>
      <c r="E768" t="s">
        <v>273</v>
      </c>
      <c r="F768">
        <v>9695</v>
      </c>
      <c r="G768" t="s">
        <v>280</v>
      </c>
      <c r="H768" t="s">
        <v>281</v>
      </c>
      <c r="I768">
        <v>528</v>
      </c>
      <c r="J768" t="s">
        <v>531</v>
      </c>
      <c r="K768" t="s">
        <v>532</v>
      </c>
      <c r="L768">
        <v>78012</v>
      </c>
      <c r="M768" t="s">
        <v>527</v>
      </c>
      <c r="N768" t="s">
        <v>528</v>
      </c>
      <c r="O768">
        <v>78012</v>
      </c>
      <c r="P768" t="s">
        <v>527</v>
      </c>
      <c r="Q768" t="s">
        <v>528</v>
      </c>
      <c r="R768" t="s">
        <v>328</v>
      </c>
      <c r="S768" s="43">
        <v>10209435.3125</v>
      </c>
      <c r="U768" s="43">
        <v>2</v>
      </c>
      <c r="IF768">
        <v>78012</v>
      </c>
      <c r="IG768" t="s">
        <v>527</v>
      </c>
      <c r="IH768" t="s">
        <v>284</v>
      </c>
      <c r="IK768">
        <v>-2</v>
      </c>
      <c r="IL768" t="s">
        <v>278</v>
      </c>
      <c r="IM768" t="s">
        <v>279</v>
      </c>
      <c r="IN768" t="s">
        <v>466</v>
      </c>
      <c r="IP768" t="s">
        <v>527</v>
      </c>
    </row>
    <row r="769" spans="1:250" x14ac:dyDescent="0.35">
      <c r="A769">
        <v>9192</v>
      </c>
      <c r="B769">
        <v>-922729984</v>
      </c>
      <c r="C769">
        <v>1837</v>
      </c>
      <c r="D769" t="s">
        <v>272</v>
      </c>
      <c r="E769" t="s">
        <v>273</v>
      </c>
      <c r="F769">
        <v>9695</v>
      </c>
      <c r="G769" t="s">
        <v>280</v>
      </c>
      <c r="H769" t="s">
        <v>281</v>
      </c>
      <c r="I769">
        <v>527</v>
      </c>
      <c r="J769" t="s">
        <v>535</v>
      </c>
      <c r="K769" t="s">
        <v>536</v>
      </c>
      <c r="L769">
        <v>78012</v>
      </c>
      <c r="M769" t="s">
        <v>527</v>
      </c>
      <c r="N769" t="s">
        <v>528</v>
      </c>
      <c r="O769">
        <v>78012</v>
      </c>
      <c r="P769" t="s">
        <v>527</v>
      </c>
      <c r="Q769" t="s">
        <v>528</v>
      </c>
      <c r="R769" t="s">
        <v>328</v>
      </c>
      <c r="S769" s="43">
        <v>10197676.8025</v>
      </c>
      <c r="U769" s="43">
        <v>2</v>
      </c>
      <c r="IF769">
        <v>78012</v>
      </c>
      <c r="IG769" t="s">
        <v>527</v>
      </c>
      <c r="IH769" t="s">
        <v>284</v>
      </c>
      <c r="IK769">
        <v>-2</v>
      </c>
      <c r="IL769" t="s">
        <v>278</v>
      </c>
      <c r="IM769" t="s">
        <v>279</v>
      </c>
      <c r="IN769" t="s">
        <v>466</v>
      </c>
      <c r="IP769" t="s">
        <v>527</v>
      </c>
    </row>
    <row r="770" spans="1:250" x14ac:dyDescent="0.35">
      <c r="A770">
        <v>9193</v>
      </c>
      <c r="B770">
        <v>-922729984</v>
      </c>
      <c r="C770">
        <v>1837</v>
      </c>
      <c r="D770" t="s">
        <v>272</v>
      </c>
      <c r="E770" t="s">
        <v>273</v>
      </c>
      <c r="F770">
        <v>13794</v>
      </c>
      <c r="G770" t="s">
        <v>274</v>
      </c>
      <c r="H770" t="s">
        <v>275</v>
      </c>
      <c r="I770">
        <v>513</v>
      </c>
      <c r="J770" t="s">
        <v>545</v>
      </c>
      <c r="K770" t="s">
        <v>546</v>
      </c>
      <c r="L770">
        <v>83250</v>
      </c>
      <c r="M770" t="s">
        <v>533</v>
      </c>
      <c r="N770" t="s">
        <v>534</v>
      </c>
      <c r="O770">
        <v>83250</v>
      </c>
      <c r="P770" t="s">
        <v>533</v>
      </c>
      <c r="Q770" t="s">
        <v>534</v>
      </c>
      <c r="R770" t="s">
        <v>328</v>
      </c>
      <c r="S770" s="43">
        <v>0</v>
      </c>
      <c r="U770" s="43">
        <v>2</v>
      </c>
      <c r="IF770">
        <v>83250</v>
      </c>
      <c r="IG770" t="s">
        <v>533</v>
      </c>
      <c r="IH770" t="s">
        <v>311</v>
      </c>
      <c r="IK770">
        <v>-2</v>
      </c>
      <c r="IL770" t="s">
        <v>278</v>
      </c>
      <c r="IM770" t="s">
        <v>279</v>
      </c>
      <c r="IN770" t="s">
        <v>468</v>
      </c>
      <c r="IP770" t="s">
        <v>533</v>
      </c>
    </row>
    <row r="771" spans="1:250" x14ac:dyDescent="0.35">
      <c r="A771">
        <v>9194</v>
      </c>
      <c r="B771">
        <v>-922729984</v>
      </c>
      <c r="C771">
        <v>1837</v>
      </c>
      <c r="D771" t="s">
        <v>272</v>
      </c>
      <c r="E771" t="s">
        <v>273</v>
      </c>
      <c r="F771">
        <v>19011</v>
      </c>
      <c r="G771" t="s">
        <v>318</v>
      </c>
      <c r="H771" t="s">
        <v>319</v>
      </c>
      <c r="I771">
        <v>528</v>
      </c>
      <c r="J771" t="s">
        <v>531</v>
      </c>
      <c r="K771" t="s">
        <v>532</v>
      </c>
      <c r="L771">
        <v>79525</v>
      </c>
      <c r="M771" t="s">
        <v>551</v>
      </c>
      <c r="N771" t="s">
        <v>529</v>
      </c>
      <c r="O771">
        <v>79525</v>
      </c>
      <c r="P771" t="s">
        <v>551</v>
      </c>
      <c r="Q771" t="s">
        <v>529</v>
      </c>
      <c r="R771" t="s">
        <v>328</v>
      </c>
      <c r="S771" s="43">
        <v>209039477.41280001</v>
      </c>
      <c r="U771" s="43">
        <v>2</v>
      </c>
      <c r="IF771">
        <v>79525</v>
      </c>
      <c r="IG771" t="s">
        <v>551</v>
      </c>
      <c r="IH771" t="s">
        <v>322</v>
      </c>
      <c r="IK771">
        <v>-2</v>
      </c>
      <c r="IL771" t="s">
        <v>278</v>
      </c>
      <c r="IM771" t="s">
        <v>279</v>
      </c>
      <c r="IN771" t="s">
        <v>484</v>
      </c>
      <c r="IP771" t="s">
        <v>551</v>
      </c>
    </row>
    <row r="772" spans="1:250" x14ac:dyDescent="0.35">
      <c r="A772">
        <v>9195</v>
      </c>
      <c r="B772">
        <v>-922729984</v>
      </c>
      <c r="C772">
        <v>1837</v>
      </c>
      <c r="D772" t="s">
        <v>272</v>
      </c>
      <c r="E772" t="s">
        <v>273</v>
      </c>
      <c r="F772">
        <v>19011</v>
      </c>
      <c r="G772" t="s">
        <v>318</v>
      </c>
      <c r="H772" t="s">
        <v>319</v>
      </c>
      <c r="I772">
        <v>527</v>
      </c>
      <c r="J772" t="s">
        <v>535</v>
      </c>
      <c r="K772" t="s">
        <v>536</v>
      </c>
      <c r="L772">
        <v>79525</v>
      </c>
      <c r="M772" t="s">
        <v>551</v>
      </c>
      <c r="N772" t="s">
        <v>529</v>
      </c>
      <c r="O772">
        <v>79525</v>
      </c>
      <c r="P772" t="s">
        <v>551</v>
      </c>
      <c r="Q772" t="s">
        <v>529</v>
      </c>
      <c r="R772" t="s">
        <v>328</v>
      </c>
      <c r="S772" s="43">
        <v>208778572.31279999</v>
      </c>
      <c r="U772" s="43">
        <v>2</v>
      </c>
      <c r="IF772">
        <v>79525</v>
      </c>
      <c r="IG772" t="s">
        <v>551</v>
      </c>
      <c r="IH772" t="s">
        <v>322</v>
      </c>
      <c r="IK772">
        <v>-2</v>
      </c>
      <c r="IL772" t="s">
        <v>278</v>
      </c>
      <c r="IM772" t="s">
        <v>279</v>
      </c>
      <c r="IN772" t="s">
        <v>484</v>
      </c>
      <c r="IP772" t="s">
        <v>551</v>
      </c>
    </row>
    <row r="773" spans="1:250" x14ac:dyDescent="0.35">
      <c r="A773">
        <v>9196</v>
      </c>
      <c r="B773">
        <v>-922729984</v>
      </c>
      <c r="C773">
        <v>1837</v>
      </c>
      <c r="D773" t="s">
        <v>272</v>
      </c>
      <c r="E773" t="s">
        <v>273</v>
      </c>
      <c r="F773">
        <v>19011</v>
      </c>
      <c r="G773" t="s">
        <v>318</v>
      </c>
      <c r="H773" t="s">
        <v>319</v>
      </c>
      <c r="I773">
        <v>523</v>
      </c>
      <c r="J773" t="s">
        <v>537</v>
      </c>
      <c r="K773" t="s">
        <v>538</v>
      </c>
      <c r="L773">
        <v>79525</v>
      </c>
      <c r="M773" t="s">
        <v>551</v>
      </c>
      <c r="N773" t="s">
        <v>529</v>
      </c>
      <c r="O773">
        <v>79525</v>
      </c>
      <c r="P773" t="s">
        <v>551</v>
      </c>
      <c r="Q773" t="s">
        <v>529</v>
      </c>
      <c r="R773" t="s">
        <v>328</v>
      </c>
      <c r="S773" s="43">
        <v>208257612.8328</v>
      </c>
      <c r="U773" s="43">
        <v>2</v>
      </c>
      <c r="IF773">
        <v>79525</v>
      </c>
      <c r="IG773" t="s">
        <v>551</v>
      </c>
      <c r="IH773" t="s">
        <v>322</v>
      </c>
      <c r="IK773">
        <v>-2</v>
      </c>
      <c r="IL773" t="s">
        <v>278</v>
      </c>
      <c r="IM773" t="s">
        <v>279</v>
      </c>
      <c r="IN773" t="s">
        <v>484</v>
      </c>
      <c r="IP773" t="s">
        <v>551</v>
      </c>
    </row>
    <row r="774" spans="1:250" x14ac:dyDescent="0.35">
      <c r="A774">
        <v>9197</v>
      </c>
      <c r="B774">
        <v>-922729984</v>
      </c>
      <c r="C774">
        <v>1837</v>
      </c>
      <c r="D774" t="s">
        <v>272</v>
      </c>
      <c r="E774" t="s">
        <v>273</v>
      </c>
      <c r="F774">
        <v>19011</v>
      </c>
      <c r="G774" t="s">
        <v>318</v>
      </c>
      <c r="H774" t="s">
        <v>319</v>
      </c>
      <c r="I774">
        <v>521</v>
      </c>
      <c r="J774" t="s">
        <v>539</v>
      </c>
      <c r="K774" t="s">
        <v>540</v>
      </c>
      <c r="L774">
        <v>79525</v>
      </c>
      <c r="M774" t="s">
        <v>551</v>
      </c>
      <c r="N774" t="s">
        <v>529</v>
      </c>
      <c r="O774">
        <v>79525</v>
      </c>
      <c r="P774" t="s">
        <v>551</v>
      </c>
      <c r="Q774" t="s">
        <v>529</v>
      </c>
      <c r="R774" t="s">
        <v>328</v>
      </c>
      <c r="S774" s="43">
        <v>207996706.68279999</v>
      </c>
      <c r="U774" s="43">
        <v>2</v>
      </c>
      <c r="IF774">
        <v>79525</v>
      </c>
      <c r="IG774" t="s">
        <v>551</v>
      </c>
      <c r="IH774" t="s">
        <v>322</v>
      </c>
      <c r="IK774">
        <v>-2</v>
      </c>
      <c r="IL774" t="s">
        <v>278</v>
      </c>
      <c r="IM774" t="s">
        <v>279</v>
      </c>
      <c r="IN774" t="s">
        <v>484</v>
      </c>
      <c r="IP774" t="s">
        <v>551</v>
      </c>
    </row>
    <row r="775" spans="1:250" x14ac:dyDescent="0.35">
      <c r="A775">
        <v>9198</v>
      </c>
      <c r="B775">
        <v>-922729984</v>
      </c>
      <c r="C775">
        <v>1837</v>
      </c>
      <c r="D775" t="s">
        <v>272</v>
      </c>
      <c r="E775" t="s">
        <v>273</v>
      </c>
      <c r="F775">
        <v>19011</v>
      </c>
      <c r="G775" t="s">
        <v>318</v>
      </c>
      <c r="H775" t="s">
        <v>319</v>
      </c>
      <c r="I775">
        <v>519</v>
      </c>
      <c r="J775" t="s">
        <v>541</v>
      </c>
      <c r="K775" t="s">
        <v>542</v>
      </c>
      <c r="L775">
        <v>79525</v>
      </c>
      <c r="M775" t="s">
        <v>551</v>
      </c>
      <c r="N775" t="s">
        <v>529</v>
      </c>
      <c r="O775">
        <v>79525</v>
      </c>
      <c r="P775" t="s">
        <v>551</v>
      </c>
      <c r="Q775" t="s">
        <v>529</v>
      </c>
      <c r="R775" t="s">
        <v>328</v>
      </c>
      <c r="S775" s="43">
        <v>207735800.54280001</v>
      </c>
      <c r="U775" s="43">
        <v>2</v>
      </c>
      <c r="IF775">
        <v>79525</v>
      </c>
      <c r="IG775" t="s">
        <v>551</v>
      </c>
      <c r="IH775" t="s">
        <v>322</v>
      </c>
      <c r="IK775">
        <v>-2</v>
      </c>
      <c r="IL775" t="s">
        <v>278</v>
      </c>
      <c r="IM775" t="s">
        <v>279</v>
      </c>
      <c r="IN775" t="s">
        <v>484</v>
      </c>
      <c r="IP775" t="s">
        <v>551</v>
      </c>
    </row>
    <row r="776" spans="1:250" x14ac:dyDescent="0.35">
      <c r="A776">
        <v>9199</v>
      </c>
      <c r="B776">
        <v>-922729984</v>
      </c>
      <c r="C776">
        <v>1837</v>
      </c>
      <c r="D776" t="s">
        <v>272</v>
      </c>
      <c r="E776" t="s">
        <v>273</v>
      </c>
      <c r="F776">
        <v>13794</v>
      </c>
      <c r="G776" t="s">
        <v>274</v>
      </c>
      <c r="H776" t="s">
        <v>275</v>
      </c>
      <c r="I776">
        <v>528</v>
      </c>
      <c r="J776" t="s">
        <v>531</v>
      </c>
      <c r="K776" t="s">
        <v>532</v>
      </c>
      <c r="L776">
        <v>83250</v>
      </c>
      <c r="M776" t="s">
        <v>533</v>
      </c>
      <c r="N776" t="s">
        <v>534</v>
      </c>
      <c r="O776">
        <v>83250</v>
      </c>
      <c r="P776" t="s">
        <v>533</v>
      </c>
      <c r="Q776" t="s">
        <v>534</v>
      </c>
      <c r="R776" t="s">
        <v>329</v>
      </c>
      <c r="S776" s="43">
        <v>0</v>
      </c>
      <c r="U776" s="43">
        <v>3</v>
      </c>
      <c r="IF776">
        <v>83250</v>
      </c>
      <c r="IG776" t="s">
        <v>533</v>
      </c>
      <c r="IH776" t="s">
        <v>311</v>
      </c>
      <c r="IK776">
        <v>-2</v>
      </c>
      <c r="IL776" t="s">
        <v>278</v>
      </c>
      <c r="IM776" t="s">
        <v>279</v>
      </c>
      <c r="IN776" t="s">
        <v>468</v>
      </c>
      <c r="IP776" t="s">
        <v>533</v>
      </c>
    </row>
    <row r="777" spans="1:250" x14ac:dyDescent="0.35">
      <c r="A777">
        <v>9200</v>
      </c>
      <c r="B777">
        <v>-922729984</v>
      </c>
      <c r="C777">
        <v>1837</v>
      </c>
      <c r="D777" t="s">
        <v>272</v>
      </c>
      <c r="E777" t="s">
        <v>273</v>
      </c>
      <c r="F777">
        <v>13794</v>
      </c>
      <c r="G777" t="s">
        <v>274</v>
      </c>
      <c r="H777" t="s">
        <v>275</v>
      </c>
      <c r="I777">
        <v>527</v>
      </c>
      <c r="J777" t="s">
        <v>535</v>
      </c>
      <c r="K777" t="s">
        <v>536</v>
      </c>
      <c r="L777">
        <v>83250</v>
      </c>
      <c r="M777" t="s">
        <v>533</v>
      </c>
      <c r="N777" t="s">
        <v>534</v>
      </c>
      <c r="O777">
        <v>83250</v>
      </c>
      <c r="P777" t="s">
        <v>533</v>
      </c>
      <c r="Q777" t="s">
        <v>534</v>
      </c>
      <c r="R777" t="s">
        <v>329</v>
      </c>
      <c r="S777" s="43">
        <v>0</v>
      </c>
      <c r="U777" s="43">
        <v>3</v>
      </c>
      <c r="IF777">
        <v>83250</v>
      </c>
      <c r="IG777" t="s">
        <v>533</v>
      </c>
      <c r="IH777" t="s">
        <v>311</v>
      </c>
      <c r="IK777">
        <v>-2</v>
      </c>
      <c r="IL777" t="s">
        <v>278</v>
      </c>
      <c r="IM777" t="s">
        <v>279</v>
      </c>
      <c r="IN777" t="s">
        <v>468</v>
      </c>
      <c r="IP777" t="s">
        <v>533</v>
      </c>
    </row>
    <row r="778" spans="1:250" x14ac:dyDescent="0.35">
      <c r="A778">
        <v>9201</v>
      </c>
      <c r="B778">
        <v>-922729984</v>
      </c>
      <c r="C778">
        <v>1837</v>
      </c>
      <c r="D778" t="s">
        <v>272</v>
      </c>
      <c r="E778" t="s">
        <v>273</v>
      </c>
      <c r="F778">
        <v>13794</v>
      </c>
      <c r="G778" t="s">
        <v>274</v>
      </c>
      <c r="H778" t="s">
        <v>275</v>
      </c>
      <c r="I778">
        <v>523</v>
      </c>
      <c r="J778" t="s">
        <v>537</v>
      </c>
      <c r="K778" t="s">
        <v>538</v>
      </c>
      <c r="L778">
        <v>83250</v>
      </c>
      <c r="M778" t="s">
        <v>533</v>
      </c>
      <c r="N778" t="s">
        <v>534</v>
      </c>
      <c r="O778">
        <v>83250</v>
      </c>
      <c r="P778" t="s">
        <v>533</v>
      </c>
      <c r="Q778" t="s">
        <v>534</v>
      </c>
      <c r="R778" t="s">
        <v>329</v>
      </c>
      <c r="S778" s="43">
        <v>0</v>
      </c>
      <c r="U778" s="43">
        <v>3</v>
      </c>
      <c r="IF778">
        <v>83250</v>
      </c>
      <c r="IG778" t="s">
        <v>533</v>
      </c>
      <c r="IH778" t="s">
        <v>311</v>
      </c>
      <c r="IK778">
        <v>-2</v>
      </c>
      <c r="IL778" t="s">
        <v>278</v>
      </c>
      <c r="IM778" t="s">
        <v>279</v>
      </c>
      <c r="IN778" t="s">
        <v>468</v>
      </c>
      <c r="IP778" t="s">
        <v>533</v>
      </c>
    </row>
    <row r="779" spans="1:250" x14ac:dyDescent="0.35">
      <c r="A779">
        <v>9202</v>
      </c>
      <c r="B779">
        <v>-922729984</v>
      </c>
      <c r="C779">
        <v>1837</v>
      </c>
      <c r="D779" t="s">
        <v>272</v>
      </c>
      <c r="E779" t="s">
        <v>273</v>
      </c>
      <c r="F779">
        <v>13794</v>
      </c>
      <c r="G779" t="s">
        <v>274</v>
      </c>
      <c r="H779" t="s">
        <v>275</v>
      </c>
      <c r="I779">
        <v>521</v>
      </c>
      <c r="J779" t="s">
        <v>539</v>
      </c>
      <c r="K779" t="s">
        <v>540</v>
      </c>
      <c r="L779">
        <v>83250</v>
      </c>
      <c r="M779" t="s">
        <v>533</v>
      </c>
      <c r="N779" t="s">
        <v>534</v>
      </c>
      <c r="O779">
        <v>83250</v>
      </c>
      <c r="P779" t="s">
        <v>533</v>
      </c>
      <c r="Q779" t="s">
        <v>534</v>
      </c>
      <c r="R779" t="s">
        <v>329</v>
      </c>
      <c r="S779" s="43">
        <v>0</v>
      </c>
      <c r="U779" s="43">
        <v>3</v>
      </c>
      <c r="IF779">
        <v>83250</v>
      </c>
      <c r="IG779" t="s">
        <v>533</v>
      </c>
      <c r="IH779" t="s">
        <v>311</v>
      </c>
      <c r="IK779">
        <v>-2</v>
      </c>
      <c r="IL779" t="s">
        <v>278</v>
      </c>
      <c r="IM779" t="s">
        <v>279</v>
      </c>
      <c r="IN779" t="s">
        <v>468</v>
      </c>
      <c r="IP779" t="s">
        <v>533</v>
      </c>
    </row>
    <row r="780" spans="1:250" x14ac:dyDescent="0.35">
      <c r="A780">
        <v>9203</v>
      </c>
      <c r="B780">
        <v>-922729984</v>
      </c>
      <c r="C780">
        <v>1837</v>
      </c>
      <c r="D780" t="s">
        <v>272</v>
      </c>
      <c r="E780" t="s">
        <v>273</v>
      </c>
      <c r="F780">
        <v>13794</v>
      </c>
      <c r="G780" t="s">
        <v>274</v>
      </c>
      <c r="H780" t="s">
        <v>275</v>
      </c>
      <c r="I780">
        <v>519</v>
      </c>
      <c r="J780" t="s">
        <v>541</v>
      </c>
      <c r="K780" t="s">
        <v>542</v>
      </c>
      <c r="L780">
        <v>83250</v>
      </c>
      <c r="M780" t="s">
        <v>533</v>
      </c>
      <c r="N780" t="s">
        <v>534</v>
      </c>
      <c r="O780">
        <v>83250</v>
      </c>
      <c r="P780" t="s">
        <v>533</v>
      </c>
      <c r="Q780" t="s">
        <v>534</v>
      </c>
      <c r="R780" t="s">
        <v>329</v>
      </c>
      <c r="S780" s="43">
        <v>0</v>
      </c>
      <c r="U780" s="43">
        <v>3</v>
      </c>
      <c r="IF780">
        <v>83250</v>
      </c>
      <c r="IG780" t="s">
        <v>533</v>
      </c>
      <c r="IH780" t="s">
        <v>311</v>
      </c>
      <c r="IK780">
        <v>-2</v>
      </c>
      <c r="IL780" t="s">
        <v>278</v>
      </c>
      <c r="IM780" t="s">
        <v>279</v>
      </c>
      <c r="IN780" t="s">
        <v>468</v>
      </c>
      <c r="IP780" t="s">
        <v>533</v>
      </c>
    </row>
    <row r="781" spans="1:250" x14ac:dyDescent="0.35">
      <c r="A781">
        <v>9204</v>
      </c>
      <c r="B781">
        <v>-922729984</v>
      </c>
      <c r="C781">
        <v>1837</v>
      </c>
      <c r="D781" t="s">
        <v>272</v>
      </c>
      <c r="E781" t="s">
        <v>273</v>
      </c>
      <c r="F781">
        <v>13794</v>
      </c>
      <c r="G781" t="s">
        <v>274</v>
      </c>
      <c r="H781" t="s">
        <v>275</v>
      </c>
      <c r="I781">
        <v>515</v>
      </c>
      <c r="J781" t="s">
        <v>543</v>
      </c>
      <c r="K781" t="s">
        <v>544</v>
      </c>
      <c r="L781">
        <v>83250</v>
      </c>
      <c r="M781" t="s">
        <v>533</v>
      </c>
      <c r="N781" t="s">
        <v>534</v>
      </c>
      <c r="O781">
        <v>83250</v>
      </c>
      <c r="P781" t="s">
        <v>533</v>
      </c>
      <c r="Q781" t="s">
        <v>534</v>
      </c>
      <c r="R781" t="s">
        <v>329</v>
      </c>
      <c r="S781" s="43">
        <v>0</v>
      </c>
      <c r="U781" s="43">
        <v>3</v>
      </c>
      <c r="IF781">
        <v>83250</v>
      </c>
      <c r="IG781" t="s">
        <v>533</v>
      </c>
      <c r="IH781" t="s">
        <v>311</v>
      </c>
      <c r="IK781">
        <v>-2</v>
      </c>
      <c r="IL781" t="s">
        <v>278</v>
      </c>
      <c r="IM781" t="s">
        <v>279</v>
      </c>
      <c r="IN781" t="s">
        <v>468</v>
      </c>
      <c r="IP781" t="s">
        <v>533</v>
      </c>
    </row>
    <row r="782" spans="1:250" x14ac:dyDescent="0.35">
      <c r="A782">
        <v>9205</v>
      </c>
      <c r="B782">
        <v>-922729984</v>
      </c>
      <c r="C782">
        <v>1837</v>
      </c>
      <c r="D782" t="s">
        <v>272</v>
      </c>
      <c r="E782" t="s">
        <v>273</v>
      </c>
      <c r="F782">
        <v>1848</v>
      </c>
      <c r="G782" t="s">
        <v>285</v>
      </c>
      <c r="H782" t="s">
        <v>273</v>
      </c>
      <c r="I782">
        <v>513</v>
      </c>
      <c r="J782" t="s">
        <v>545</v>
      </c>
      <c r="K782" t="s">
        <v>546</v>
      </c>
      <c r="L782">
        <v>1946</v>
      </c>
      <c r="M782" t="s">
        <v>286</v>
      </c>
      <c r="N782" t="s">
        <v>14</v>
      </c>
      <c r="O782">
        <v>1946</v>
      </c>
      <c r="P782" t="s">
        <v>286</v>
      </c>
      <c r="Q782" t="s">
        <v>14</v>
      </c>
      <c r="R782" t="s">
        <v>329</v>
      </c>
      <c r="S782" s="43">
        <v>0</v>
      </c>
      <c r="U782" s="43">
        <v>3</v>
      </c>
      <c r="IF782">
        <v>1946</v>
      </c>
      <c r="IG782" t="s">
        <v>286</v>
      </c>
      <c r="IH782" t="s">
        <v>287</v>
      </c>
      <c r="IK782">
        <v>-2</v>
      </c>
      <c r="IL782" t="s">
        <v>278</v>
      </c>
      <c r="IM782" t="s">
        <v>279</v>
      </c>
      <c r="IN782" t="s">
        <v>463</v>
      </c>
      <c r="IP782" t="s">
        <v>464</v>
      </c>
    </row>
    <row r="783" spans="1:250" x14ac:dyDescent="0.35">
      <c r="A783">
        <v>9206</v>
      </c>
      <c r="B783">
        <v>-922729984</v>
      </c>
      <c r="C783">
        <v>1837</v>
      </c>
      <c r="D783" t="s">
        <v>272</v>
      </c>
      <c r="E783" t="s">
        <v>273</v>
      </c>
      <c r="F783">
        <v>1848</v>
      </c>
      <c r="G783" t="s">
        <v>285</v>
      </c>
      <c r="H783" t="s">
        <v>273</v>
      </c>
      <c r="I783">
        <v>509</v>
      </c>
      <c r="J783" t="s">
        <v>547</v>
      </c>
      <c r="K783" t="s">
        <v>548</v>
      </c>
      <c r="L783">
        <v>1946</v>
      </c>
      <c r="M783" t="s">
        <v>286</v>
      </c>
      <c r="N783" t="s">
        <v>14</v>
      </c>
      <c r="O783">
        <v>1946</v>
      </c>
      <c r="P783" t="s">
        <v>286</v>
      </c>
      <c r="Q783" t="s">
        <v>14</v>
      </c>
      <c r="R783" t="s">
        <v>329</v>
      </c>
      <c r="S783" s="43">
        <v>0</v>
      </c>
      <c r="U783" s="43">
        <v>3</v>
      </c>
      <c r="IF783">
        <v>1946</v>
      </c>
      <c r="IG783" t="s">
        <v>286</v>
      </c>
      <c r="IH783" t="s">
        <v>287</v>
      </c>
      <c r="IK783">
        <v>-2</v>
      </c>
      <c r="IL783" t="s">
        <v>278</v>
      </c>
      <c r="IM783" t="s">
        <v>279</v>
      </c>
      <c r="IN783" t="s">
        <v>463</v>
      </c>
      <c r="IP783" t="s">
        <v>464</v>
      </c>
    </row>
    <row r="784" spans="1:250" x14ac:dyDescent="0.35">
      <c r="A784">
        <v>9207</v>
      </c>
      <c r="B784">
        <v>-922729984</v>
      </c>
      <c r="C784">
        <v>1837</v>
      </c>
      <c r="D784" t="s">
        <v>272</v>
      </c>
      <c r="E784" t="s">
        <v>273</v>
      </c>
      <c r="F784">
        <v>1848</v>
      </c>
      <c r="G784" t="s">
        <v>285</v>
      </c>
      <c r="H784" t="s">
        <v>273</v>
      </c>
      <c r="I784">
        <v>507</v>
      </c>
      <c r="J784" t="s">
        <v>549</v>
      </c>
      <c r="K784" t="s">
        <v>550</v>
      </c>
      <c r="L784">
        <v>1946</v>
      </c>
      <c r="M784" t="s">
        <v>286</v>
      </c>
      <c r="N784" t="s">
        <v>14</v>
      </c>
      <c r="O784">
        <v>1946</v>
      </c>
      <c r="P784" t="s">
        <v>286</v>
      </c>
      <c r="Q784" t="s">
        <v>14</v>
      </c>
      <c r="R784" t="s">
        <v>329</v>
      </c>
      <c r="S784" s="43">
        <v>0</v>
      </c>
      <c r="U784" s="43">
        <v>3</v>
      </c>
      <c r="IF784">
        <v>1946</v>
      </c>
      <c r="IG784" t="s">
        <v>286</v>
      </c>
      <c r="IH784" t="s">
        <v>287</v>
      </c>
      <c r="IK784">
        <v>-2</v>
      </c>
      <c r="IL784" t="s">
        <v>278</v>
      </c>
      <c r="IM784" t="s">
        <v>279</v>
      </c>
      <c r="IN784" t="s">
        <v>463</v>
      </c>
      <c r="IP784" t="s">
        <v>464</v>
      </c>
    </row>
    <row r="785" spans="1:250" x14ac:dyDescent="0.35">
      <c r="A785">
        <v>9208</v>
      </c>
      <c r="B785">
        <v>-922729984</v>
      </c>
      <c r="C785">
        <v>1837</v>
      </c>
      <c r="D785" t="s">
        <v>272</v>
      </c>
      <c r="E785" t="s">
        <v>273</v>
      </c>
      <c r="F785">
        <v>1848</v>
      </c>
      <c r="G785" t="s">
        <v>285</v>
      </c>
      <c r="H785" t="s">
        <v>273</v>
      </c>
      <c r="I785">
        <v>528</v>
      </c>
      <c r="J785" t="s">
        <v>531</v>
      </c>
      <c r="K785" t="s">
        <v>532</v>
      </c>
      <c r="L785">
        <v>1946</v>
      </c>
      <c r="M785" t="s">
        <v>286</v>
      </c>
      <c r="N785" t="s">
        <v>14</v>
      </c>
      <c r="O785">
        <v>1946</v>
      </c>
      <c r="P785" t="s">
        <v>286</v>
      </c>
      <c r="Q785" t="s">
        <v>14</v>
      </c>
      <c r="R785" t="s">
        <v>329</v>
      </c>
      <c r="S785" s="43">
        <v>0</v>
      </c>
      <c r="U785" s="43">
        <v>3</v>
      </c>
      <c r="IF785">
        <v>1946</v>
      </c>
      <c r="IG785" t="s">
        <v>286</v>
      </c>
      <c r="IH785" t="s">
        <v>287</v>
      </c>
      <c r="IK785">
        <v>-2</v>
      </c>
      <c r="IL785" t="s">
        <v>278</v>
      </c>
      <c r="IM785" t="s">
        <v>279</v>
      </c>
      <c r="IN785" t="s">
        <v>463</v>
      </c>
      <c r="IP785" t="s">
        <v>464</v>
      </c>
    </row>
    <row r="786" spans="1:250" x14ac:dyDescent="0.35">
      <c r="A786">
        <v>9209</v>
      </c>
      <c r="B786">
        <v>-922729984</v>
      </c>
      <c r="C786">
        <v>1837</v>
      </c>
      <c r="D786" t="s">
        <v>272</v>
      </c>
      <c r="E786" t="s">
        <v>273</v>
      </c>
      <c r="F786">
        <v>1848</v>
      </c>
      <c r="G786" t="s">
        <v>285</v>
      </c>
      <c r="H786" t="s">
        <v>273</v>
      </c>
      <c r="I786">
        <v>527</v>
      </c>
      <c r="J786" t="s">
        <v>535</v>
      </c>
      <c r="K786" t="s">
        <v>536</v>
      </c>
      <c r="L786">
        <v>1946</v>
      </c>
      <c r="M786" t="s">
        <v>286</v>
      </c>
      <c r="N786" t="s">
        <v>14</v>
      </c>
      <c r="O786">
        <v>1946</v>
      </c>
      <c r="P786" t="s">
        <v>286</v>
      </c>
      <c r="Q786" t="s">
        <v>14</v>
      </c>
      <c r="R786" t="s">
        <v>329</v>
      </c>
      <c r="S786" s="43">
        <v>0</v>
      </c>
      <c r="U786" s="43">
        <v>3</v>
      </c>
      <c r="IF786">
        <v>1946</v>
      </c>
      <c r="IG786" t="s">
        <v>286</v>
      </c>
      <c r="IH786" t="s">
        <v>287</v>
      </c>
      <c r="IK786">
        <v>-2</v>
      </c>
      <c r="IL786" t="s">
        <v>278</v>
      </c>
      <c r="IM786" t="s">
        <v>279</v>
      </c>
      <c r="IN786" t="s">
        <v>463</v>
      </c>
      <c r="IP786" t="s">
        <v>464</v>
      </c>
    </row>
    <row r="787" spans="1:250" x14ac:dyDescent="0.35">
      <c r="A787">
        <v>9210</v>
      </c>
      <c r="B787">
        <v>-922729984</v>
      </c>
      <c r="C787">
        <v>1837</v>
      </c>
      <c r="D787" t="s">
        <v>272</v>
      </c>
      <c r="E787" t="s">
        <v>273</v>
      </c>
      <c r="F787">
        <v>1848</v>
      </c>
      <c r="G787" t="s">
        <v>285</v>
      </c>
      <c r="H787" t="s">
        <v>273</v>
      </c>
      <c r="I787">
        <v>523</v>
      </c>
      <c r="J787" t="s">
        <v>537</v>
      </c>
      <c r="K787" t="s">
        <v>538</v>
      </c>
      <c r="L787">
        <v>1946</v>
      </c>
      <c r="M787" t="s">
        <v>286</v>
      </c>
      <c r="N787" t="s">
        <v>14</v>
      </c>
      <c r="O787">
        <v>1946</v>
      </c>
      <c r="P787" t="s">
        <v>286</v>
      </c>
      <c r="Q787" t="s">
        <v>14</v>
      </c>
      <c r="R787" t="s">
        <v>329</v>
      </c>
      <c r="S787" s="43">
        <v>0</v>
      </c>
      <c r="U787" s="43">
        <v>3</v>
      </c>
      <c r="IF787">
        <v>1946</v>
      </c>
      <c r="IG787" t="s">
        <v>286</v>
      </c>
      <c r="IH787" t="s">
        <v>287</v>
      </c>
      <c r="IK787">
        <v>-2</v>
      </c>
      <c r="IL787" t="s">
        <v>278</v>
      </c>
      <c r="IM787" t="s">
        <v>279</v>
      </c>
      <c r="IN787" t="s">
        <v>463</v>
      </c>
      <c r="IP787" t="s">
        <v>464</v>
      </c>
    </row>
    <row r="788" spans="1:250" x14ac:dyDescent="0.35">
      <c r="A788">
        <v>9211</v>
      </c>
      <c r="B788">
        <v>-922729984</v>
      </c>
      <c r="C788">
        <v>1837</v>
      </c>
      <c r="D788" t="s">
        <v>272</v>
      </c>
      <c r="E788" t="s">
        <v>273</v>
      </c>
      <c r="F788">
        <v>1848</v>
      </c>
      <c r="G788" t="s">
        <v>285</v>
      </c>
      <c r="H788" t="s">
        <v>273</v>
      </c>
      <c r="I788">
        <v>521</v>
      </c>
      <c r="J788" t="s">
        <v>539</v>
      </c>
      <c r="K788" t="s">
        <v>540</v>
      </c>
      <c r="L788">
        <v>1946</v>
      </c>
      <c r="M788" t="s">
        <v>286</v>
      </c>
      <c r="N788" t="s">
        <v>14</v>
      </c>
      <c r="O788">
        <v>1946</v>
      </c>
      <c r="P788" t="s">
        <v>286</v>
      </c>
      <c r="Q788" t="s">
        <v>14</v>
      </c>
      <c r="R788" t="s">
        <v>329</v>
      </c>
      <c r="S788" s="43">
        <v>0</v>
      </c>
      <c r="U788" s="43">
        <v>3</v>
      </c>
      <c r="IF788">
        <v>1946</v>
      </c>
      <c r="IG788" t="s">
        <v>286</v>
      </c>
      <c r="IH788" t="s">
        <v>287</v>
      </c>
      <c r="IK788">
        <v>-2</v>
      </c>
      <c r="IL788" t="s">
        <v>278</v>
      </c>
      <c r="IM788" t="s">
        <v>279</v>
      </c>
      <c r="IN788" t="s">
        <v>463</v>
      </c>
      <c r="IP788" t="s">
        <v>464</v>
      </c>
    </row>
    <row r="789" spans="1:250" x14ac:dyDescent="0.35">
      <c r="A789">
        <v>9212</v>
      </c>
      <c r="B789">
        <v>-922729984</v>
      </c>
      <c r="C789">
        <v>1837</v>
      </c>
      <c r="D789" t="s">
        <v>272</v>
      </c>
      <c r="E789" t="s">
        <v>273</v>
      </c>
      <c r="F789">
        <v>1848</v>
      </c>
      <c r="G789" t="s">
        <v>285</v>
      </c>
      <c r="H789" t="s">
        <v>273</v>
      </c>
      <c r="I789">
        <v>519</v>
      </c>
      <c r="J789" t="s">
        <v>541</v>
      </c>
      <c r="K789" t="s">
        <v>542</v>
      </c>
      <c r="L789">
        <v>1946</v>
      </c>
      <c r="M789" t="s">
        <v>286</v>
      </c>
      <c r="N789" t="s">
        <v>14</v>
      </c>
      <c r="O789">
        <v>1946</v>
      </c>
      <c r="P789" t="s">
        <v>286</v>
      </c>
      <c r="Q789" t="s">
        <v>14</v>
      </c>
      <c r="R789" t="s">
        <v>329</v>
      </c>
      <c r="S789" s="43">
        <v>0</v>
      </c>
      <c r="U789" s="43">
        <v>3</v>
      </c>
      <c r="IF789">
        <v>1946</v>
      </c>
      <c r="IG789" t="s">
        <v>286</v>
      </c>
      <c r="IH789" t="s">
        <v>287</v>
      </c>
      <c r="IK789">
        <v>-2</v>
      </c>
      <c r="IL789" t="s">
        <v>278</v>
      </c>
      <c r="IM789" t="s">
        <v>279</v>
      </c>
      <c r="IN789" t="s">
        <v>463</v>
      </c>
      <c r="IP789" t="s">
        <v>464</v>
      </c>
    </row>
    <row r="790" spans="1:250" x14ac:dyDescent="0.35">
      <c r="A790">
        <v>9213</v>
      </c>
      <c r="B790">
        <v>-922729984</v>
      </c>
      <c r="C790">
        <v>1837</v>
      </c>
      <c r="D790" t="s">
        <v>272</v>
      </c>
      <c r="E790" t="s">
        <v>273</v>
      </c>
      <c r="F790">
        <v>1848</v>
      </c>
      <c r="G790" t="s">
        <v>285</v>
      </c>
      <c r="H790" t="s">
        <v>273</v>
      </c>
      <c r="I790">
        <v>515</v>
      </c>
      <c r="J790" t="s">
        <v>543</v>
      </c>
      <c r="K790" t="s">
        <v>544</v>
      </c>
      <c r="L790">
        <v>1946</v>
      </c>
      <c r="M790" t="s">
        <v>286</v>
      </c>
      <c r="N790" t="s">
        <v>14</v>
      </c>
      <c r="O790">
        <v>1946</v>
      </c>
      <c r="P790" t="s">
        <v>286</v>
      </c>
      <c r="Q790" t="s">
        <v>14</v>
      </c>
      <c r="R790" t="s">
        <v>329</v>
      </c>
      <c r="S790" s="43">
        <v>100000000</v>
      </c>
      <c r="U790" s="43">
        <v>3</v>
      </c>
      <c r="IF790">
        <v>1946</v>
      </c>
      <c r="IG790" t="s">
        <v>286</v>
      </c>
      <c r="IH790" t="s">
        <v>287</v>
      </c>
      <c r="IK790">
        <v>-2</v>
      </c>
      <c r="IL790" t="s">
        <v>278</v>
      </c>
      <c r="IM790" t="s">
        <v>279</v>
      </c>
      <c r="IN790" t="s">
        <v>463</v>
      </c>
      <c r="IP790" t="s">
        <v>464</v>
      </c>
    </row>
    <row r="791" spans="1:250" x14ac:dyDescent="0.35">
      <c r="A791">
        <v>9214</v>
      </c>
      <c r="B791">
        <v>-922729984</v>
      </c>
      <c r="C791">
        <v>1837</v>
      </c>
      <c r="D791" t="s">
        <v>272</v>
      </c>
      <c r="E791" t="s">
        <v>273</v>
      </c>
      <c r="F791">
        <v>1848</v>
      </c>
      <c r="G791" t="s">
        <v>285</v>
      </c>
      <c r="H791" t="s">
        <v>273</v>
      </c>
      <c r="I791">
        <v>521</v>
      </c>
      <c r="J791" t="s">
        <v>539</v>
      </c>
      <c r="K791" t="s">
        <v>540</v>
      </c>
      <c r="L791">
        <v>2024</v>
      </c>
      <c r="M791" t="s">
        <v>288</v>
      </c>
      <c r="N791" t="s">
        <v>15</v>
      </c>
      <c r="O791">
        <v>2024</v>
      </c>
      <c r="P791" t="s">
        <v>288</v>
      </c>
      <c r="Q791" t="s">
        <v>15</v>
      </c>
      <c r="R791" t="s">
        <v>329</v>
      </c>
      <c r="S791" s="43">
        <v>0</v>
      </c>
      <c r="U791" s="43">
        <v>3</v>
      </c>
      <c r="IF791">
        <v>2024</v>
      </c>
      <c r="IG791" t="s">
        <v>288</v>
      </c>
      <c r="IH791" t="s">
        <v>287</v>
      </c>
      <c r="IK791">
        <v>-2</v>
      </c>
      <c r="IL791" t="s">
        <v>278</v>
      </c>
      <c r="IM791" t="s">
        <v>279</v>
      </c>
      <c r="IN791" t="s">
        <v>463</v>
      </c>
      <c r="IP791" t="s">
        <v>465</v>
      </c>
    </row>
    <row r="792" spans="1:250" x14ac:dyDescent="0.35">
      <c r="A792">
        <v>9215</v>
      </c>
      <c r="B792">
        <v>-922729984</v>
      </c>
      <c r="C792">
        <v>1837</v>
      </c>
      <c r="D792" t="s">
        <v>272</v>
      </c>
      <c r="E792" t="s">
        <v>273</v>
      </c>
      <c r="F792">
        <v>1848</v>
      </c>
      <c r="G792" t="s">
        <v>285</v>
      </c>
      <c r="H792" t="s">
        <v>273</v>
      </c>
      <c r="I792">
        <v>519</v>
      </c>
      <c r="J792" t="s">
        <v>541</v>
      </c>
      <c r="K792" t="s">
        <v>542</v>
      </c>
      <c r="L792">
        <v>2024</v>
      </c>
      <c r="M792" t="s">
        <v>288</v>
      </c>
      <c r="N792" t="s">
        <v>15</v>
      </c>
      <c r="O792">
        <v>2024</v>
      </c>
      <c r="P792" t="s">
        <v>288</v>
      </c>
      <c r="Q792" t="s">
        <v>15</v>
      </c>
      <c r="R792" t="s">
        <v>329</v>
      </c>
      <c r="S792" s="43">
        <v>0</v>
      </c>
      <c r="U792" s="43">
        <v>3</v>
      </c>
      <c r="IF792">
        <v>2024</v>
      </c>
      <c r="IG792" t="s">
        <v>288</v>
      </c>
      <c r="IH792" t="s">
        <v>287</v>
      </c>
      <c r="IK792">
        <v>-2</v>
      </c>
      <c r="IL792" t="s">
        <v>278</v>
      </c>
      <c r="IM792" t="s">
        <v>279</v>
      </c>
      <c r="IN792" t="s">
        <v>463</v>
      </c>
      <c r="IP792" t="s">
        <v>465</v>
      </c>
    </row>
    <row r="793" spans="1:250" x14ac:dyDescent="0.35">
      <c r="A793">
        <v>9216</v>
      </c>
      <c r="B793">
        <v>-922729984</v>
      </c>
      <c r="C793">
        <v>1837</v>
      </c>
      <c r="D793" t="s">
        <v>272</v>
      </c>
      <c r="E793" t="s">
        <v>273</v>
      </c>
      <c r="F793">
        <v>1848</v>
      </c>
      <c r="G793" t="s">
        <v>285</v>
      </c>
      <c r="H793" t="s">
        <v>273</v>
      </c>
      <c r="I793">
        <v>515</v>
      </c>
      <c r="J793" t="s">
        <v>543</v>
      </c>
      <c r="K793" t="s">
        <v>544</v>
      </c>
      <c r="L793">
        <v>2024</v>
      </c>
      <c r="M793" t="s">
        <v>288</v>
      </c>
      <c r="N793" t="s">
        <v>15</v>
      </c>
      <c r="O793">
        <v>2024</v>
      </c>
      <c r="P793" t="s">
        <v>288</v>
      </c>
      <c r="Q793" t="s">
        <v>15</v>
      </c>
      <c r="R793" t="s">
        <v>329</v>
      </c>
      <c r="S793" s="43">
        <v>0</v>
      </c>
      <c r="U793" s="43">
        <v>3</v>
      </c>
      <c r="IF793">
        <v>2024</v>
      </c>
      <c r="IG793" t="s">
        <v>288</v>
      </c>
      <c r="IH793" t="s">
        <v>287</v>
      </c>
      <c r="IK793">
        <v>-2</v>
      </c>
      <c r="IL793" t="s">
        <v>278</v>
      </c>
      <c r="IM793" t="s">
        <v>279</v>
      </c>
      <c r="IN793" t="s">
        <v>463</v>
      </c>
      <c r="IP793" t="s">
        <v>465</v>
      </c>
    </row>
    <row r="794" spans="1:250" x14ac:dyDescent="0.35">
      <c r="A794">
        <v>9217</v>
      </c>
      <c r="B794">
        <v>-922729984</v>
      </c>
      <c r="C794">
        <v>1837</v>
      </c>
      <c r="D794" t="s">
        <v>272</v>
      </c>
      <c r="E794" t="s">
        <v>273</v>
      </c>
      <c r="F794">
        <v>1848</v>
      </c>
      <c r="G794" t="s">
        <v>285</v>
      </c>
      <c r="H794" t="s">
        <v>273</v>
      </c>
      <c r="I794">
        <v>513</v>
      </c>
      <c r="J794" t="s">
        <v>545</v>
      </c>
      <c r="K794" t="s">
        <v>546</v>
      </c>
      <c r="L794">
        <v>2024</v>
      </c>
      <c r="M794" t="s">
        <v>288</v>
      </c>
      <c r="N794" t="s">
        <v>15</v>
      </c>
      <c r="O794">
        <v>2024</v>
      </c>
      <c r="P794" t="s">
        <v>288</v>
      </c>
      <c r="Q794" t="s">
        <v>15</v>
      </c>
      <c r="R794" t="s">
        <v>329</v>
      </c>
      <c r="S794" s="43">
        <v>0</v>
      </c>
      <c r="U794" s="43">
        <v>3</v>
      </c>
      <c r="IF794">
        <v>2024</v>
      </c>
      <c r="IG794" t="s">
        <v>288</v>
      </c>
      <c r="IH794" t="s">
        <v>287</v>
      </c>
      <c r="IK794">
        <v>-2</v>
      </c>
      <c r="IL794" t="s">
        <v>278</v>
      </c>
      <c r="IM794" t="s">
        <v>279</v>
      </c>
      <c r="IN794" t="s">
        <v>463</v>
      </c>
      <c r="IP794" t="s">
        <v>465</v>
      </c>
    </row>
    <row r="795" spans="1:250" x14ac:dyDescent="0.35">
      <c r="A795">
        <v>9218</v>
      </c>
      <c r="B795">
        <v>-922729984</v>
      </c>
      <c r="C795">
        <v>1837</v>
      </c>
      <c r="D795" t="s">
        <v>272</v>
      </c>
      <c r="E795" t="s">
        <v>273</v>
      </c>
      <c r="F795">
        <v>1848</v>
      </c>
      <c r="G795" t="s">
        <v>285</v>
      </c>
      <c r="H795" t="s">
        <v>273</v>
      </c>
      <c r="I795">
        <v>509</v>
      </c>
      <c r="J795" t="s">
        <v>547</v>
      </c>
      <c r="K795" t="s">
        <v>548</v>
      </c>
      <c r="L795">
        <v>2024</v>
      </c>
      <c r="M795" t="s">
        <v>288</v>
      </c>
      <c r="N795" t="s">
        <v>15</v>
      </c>
      <c r="O795">
        <v>2024</v>
      </c>
      <c r="P795" t="s">
        <v>288</v>
      </c>
      <c r="Q795" t="s">
        <v>15</v>
      </c>
      <c r="R795" t="s">
        <v>329</v>
      </c>
      <c r="S795" s="43">
        <v>0</v>
      </c>
      <c r="U795" s="43">
        <v>3</v>
      </c>
      <c r="IF795">
        <v>2024</v>
      </c>
      <c r="IG795" t="s">
        <v>288</v>
      </c>
      <c r="IH795" t="s">
        <v>287</v>
      </c>
      <c r="IK795">
        <v>-2</v>
      </c>
      <c r="IL795" t="s">
        <v>278</v>
      </c>
      <c r="IM795" t="s">
        <v>279</v>
      </c>
      <c r="IN795" t="s">
        <v>463</v>
      </c>
      <c r="IP795" t="s">
        <v>465</v>
      </c>
    </row>
    <row r="796" spans="1:250" x14ac:dyDescent="0.35">
      <c r="A796">
        <v>9219</v>
      </c>
      <c r="B796">
        <v>-922729984</v>
      </c>
      <c r="C796">
        <v>1837</v>
      </c>
      <c r="D796" t="s">
        <v>272</v>
      </c>
      <c r="E796" t="s">
        <v>273</v>
      </c>
      <c r="F796">
        <v>1848</v>
      </c>
      <c r="G796" t="s">
        <v>285</v>
      </c>
      <c r="H796" t="s">
        <v>273</v>
      </c>
      <c r="I796">
        <v>507</v>
      </c>
      <c r="J796" t="s">
        <v>549</v>
      </c>
      <c r="K796" t="s">
        <v>550</v>
      </c>
      <c r="L796">
        <v>2024</v>
      </c>
      <c r="M796" t="s">
        <v>288</v>
      </c>
      <c r="N796" t="s">
        <v>15</v>
      </c>
      <c r="O796">
        <v>2024</v>
      </c>
      <c r="P796" t="s">
        <v>288</v>
      </c>
      <c r="Q796" t="s">
        <v>15</v>
      </c>
      <c r="R796" t="s">
        <v>329</v>
      </c>
      <c r="S796" s="43">
        <v>0</v>
      </c>
      <c r="U796" s="43">
        <v>3</v>
      </c>
      <c r="IF796">
        <v>2024</v>
      </c>
      <c r="IG796" t="s">
        <v>288</v>
      </c>
      <c r="IH796" t="s">
        <v>287</v>
      </c>
      <c r="IK796">
        <v>-2</v>
      </c>
      <c r="IL796" t="s">
        <v>278</v>
      </c>
      <c r="IM796" t="s">
        <v>279</v>
      </c>
      <c r="IN796" t="s">
        <v>463</v>
      </c>
      <c r="IP796" t="s">
        <v>465</v>
      </c>
    </row>
    <row r="797" spans="1:250" x14ac:dyDescent="0.35">
      <c r="A797">
        <v>9220</v>
      </c>
      <c r="B797">
        <v>-922729984</v>
      </c>
      <c r="C797">
        <v>1837</v>
      </c>
      <c r="D797" t="s">
        <v>272</v>
      </c>
      <c r="E797" t="s">
        <v>273</v>
      </c>
      <c r="F797">
        <v>9695</v>
      </c>
      <c r="G797" t="s">
        <v>280</v>
      </c>
      <c r="H797" t="s">
        <v>281</v>
      </c>
      <c r="I797">
        <v>513</v>
      </c>
      <c r="J797" t="s">
        <v>545</v>
      </c>
      <c r="K797" t="s">
        <v>546</v>
      </c>
      <c r="L797">
        <v>2024</v>
      </c>
      <c r="M797" t="s">
        <v>288</v>
      </c>
      <c r="N797" t="s">
        <v>15</v>
      </c>
      <c r="O797">
        <v>2024</v>
      </c>
      <c r="P797" t="s">
        <v>288</v>
      </c>
      <c r="Q797" t="s">
        <v>15</v>
      </c>
      <c r="R797" t="s">
        <v>329</v>
      </c>
      <c r="S797" s="43">
        <v>0</v>
      </c>
      <c r="U797" s="43">
        <v>3</v>
      </c>
      <c r="IF797">
        <v>2024</v>
      </c>
      <c r="IG797" t="s">
        <v>288</v>
      </c>
      <c r="IH797" t="s">
        <v>284</v>
      </c>
      <c r="IK797">
        <v>-2</v>
      </c>
      <c r="IL797" t="s">
        <v>278</v>
      </c>
      <c r="IM797" t="s">
        <v>279</v>
      </c>
      <c r="IN797" t="s">
        <v>466</v>
      </c>
      <c r="IP797" t="s">
        <v>467</v>
      </c>
    </row>
    <row r="798" spans="1:250" x14ac:dyDescent="0.35">
      <c r="A798">
        <v>9221</v>
      </c>
      <c r="B798">
        <v>-922729984</v>
      </c>
      <c r="C798">
        <v>1837</v>
      </c>
      <c r="D798" t="s">
        <v>272</v>
      </c>
      <c r="E798" t="s">
        <v>273</v>
      </c>
      <c r="F798">
        <v>9695</v>
      </c>
      <c r="G798" t="s">
        <v>280</v>
      </c>
      <c r="H798" t="s">
        <v>281</v>
      </c>
      <c r="I798">
        <v>509</v>
      </c>
      <c r="J798" t="s">
        <v>547</v>
      </c>
      <c r="K798" t="s">
        <v>548</v>
      </c>
      <c r="L798">
        <v>2024</v>
      </c>
      <c r="M798" t="s">
        <v>288</v>
      </c>
      <c r="N798" t="s">
        <v>15</v>
      </c>
      <c r="O798">
        <v>2024</v>
      </c>
      <c r="P798" t="s">
        <v>288</v>
      </c>
      <c r="Q798" t="s">
        <v>15</v>
      </c>
      <c r="R798" t="s">
        <v>329</v>
      </c>
      <c r="S798" s="43">
        <v>0</v>
      </c>
      <c r="U798" s="43">
        <v>3</v>
      </c>
      <c r="IF798">
        <v>2024</v>
      </c>
      <c r="IG798" t="s">
        <v>288</v>
      </c>
      <c r="IH798" t="s">
        <v>284</v>
      </c>
      <c r="IK798">
        <v>-2</v>
      </c>
      <c r="IL798" t="s">
        <v>278</v>
      </c>
      <c r="IM798" t="s">
        <v>279</v>
      </c>
      <c r="IN798" t="s">
        <v>466</v>
      </c>
      <c r="IP798" t="s">
        <v>467</v>
      </c>
    </row>
    <row r="799" spans="1:250" x14ac:dyDescent="0.35">
      <c r="A799">
        <v>9222</v>
      </c>
      <c r="B799">
        <v>-922729984</v>
      </c>
      <c r="C799">
        <v>1837</v>
      </c>
      <c r="D799" t="s">
        <v>272</v>
      </c>
      <c r="E799" t="s">
        <v>273</v>
      </c>
      <c r="F799">
        <v>9695</v>
      </c>
      <c r="G799" t="s">
        <v>280</v>
      </c>
      <c r="H799" t="s">
        <v>281</v>
      </c>
      <c r="I799">
        <v>507</v>
      </c>
      <c r="J799" t="s">
        <v>549</v>
      </c>
      <c r="K799" t="s">
        <v>550</v>
      </c>
      <c r="L799">
        <v>2024</v>
      </c>
      <c r="M799" t="s">
        <v>288</v>
      </c>
      <c r="N799" t="s">
        <v>15</v>
      </c>
      <c r="O799">
        <v>2024</v>
      </c>
      <c r="P799" t="s">
        <v>288</v>
      </c>
      <c r="Q799" t="s">
        <v>15</v>
      </c>
      <c r="R799" t="s">
        <v>329</v>
      </c>
      <c r="S799" s="43">
        <v>0</v>
      </c>
      <c r="U799" s="43">
        <v>3</v>
      </c>
      <c r="IF799">
        <v>2024</v>
      </c>
      <c r="IG799" t="s">
        <v>288</v>
      </c>
      <c r="IH799" t="s">
        <v>284</v>
      </c>
      <c r="IK799">
        <v>-2</v>
      </c>
      <c r="IL799" t="s">
        <v>278</v>
      </c>
      <c r="IM799" t="s">
        <v>279</v>
      </c>
      <c r="IN799" t="s">
        <v>466</v>
      </c>
      <c r="IP799" t="s">
        <v>467</v>
      </c>
    </row>
    <row r="800" spans="1:250" x14ac:dyDescent="0.35">
      <c r="A800">
        <v>9223</v>
      </c>
      <c r="B800">
        <v>-922729984</v>
      </c>
      <c r="C800">
        <v>1837</v>
      </c>
      <c r="D800" t="s">
        <v>272</v>
      </c>
      <c r="E800" t="s">
        <v>273</v>
      </c>
      <c r="F800">
        <v>1848</v>
      </c>
      <c r="G800" t="s">
        <v>285</v>
      </c>
      <c r="H800" t="s">
        <v>273</v>
      </c>
      <c r="I800">
        <v>528</v>
      </c>
      <c r="J800" t="s">
        <v>531</v>
      </c>
      <c r="K800" t="s">
        <v>532</v>
      </c>
      <c r="L800">
        <v>2024</v>
      </c>
      <c r="M800" t="s">
        <v>288</v>
      </c>
      <c r="N800" t="s">
        <v>15</v>
      </c>
      <c r="O800">
        <v>2024</v>
      </c>
      <c r="P800" t="s">
        <v>288</v>
      </c>
      <c r="Q800" t="s">
        <v>15</v>
      </c>
      <c r="R800" t="s">
        <v>329</v>
      </c>
      <c r="S800" s="43">
        <v>0</v>
      </c>
      <c r="U800" s="43">
        <v>3</v>
      </c>
      <c r="IF800">
        <v>2024</v>
      </c>
      <c r="IG800" t="s">
        <v>288</v>
      </c>
      <c r="IH800" t="s">
        <v>287</v>
      </c>
      <c r="IK800">
        <v>-2</v>
      </c>
      <c r="IL800" t="s">
        <v>278</v>
      </c>
      <c r="IM800" t="s">
        <v>279</v>
      </c>
      <c r="IN800" t="s">
        <v>463</v>
      </c>
      <c r="IP800" t="s">
        <v>465</v>
      </c>
    </row>
    <row r="801" spans="1:250" x14ac:dyDescent="0.35">
      <c r="A801">
        <v>9224</v>
      </c>
      <c r="B801">
        <v>-922729984</v>
      </c>
      <c r="C801">
        <v>1837</v>
      </c>
      <c r="D801" t="s">
        <v>272</v>
      </c>
      <c r="E801" t="s">
        <v>273</v>
      </c>
      <c r="F801">
        <v>1848</v>
      </c>
      <c r="G801" t="s">
        <v>285</v>
      </c>
      <c r="H801" t="s">
        <v>273</v>
      </c>
      <c r="I801">
        <v>527</v>
      </c>
      <c r="J801" t="s">
        <v>535</v>
      </c>
      <c r="K801" t="s">
        <v>536</v>
      </c>
      <c r="L801">
        <v>2024</v>
      </c>
      <c r="M801" t="s">
        <v>288</v>
      </c>
      <c r="N801" t="s">
        <v>15</v>
      </c>
      <c r="O801">
        <v>2024</v>
      </c>
      <c r="P801" t="s">
        <v>288</v>
      </c>
      <c r="Q801" t="s">
        <v>15</v>
      </c>
      <c r="R801" t="s">
        <v>329</v>
      </c>
      <c r="S801" s="43">
        <v>0</v>
      </c>
      <c r="U801" s="43">
        <v>3</v>
      </c>
      <c r="IF801">
        <v>2024</v>
      </c>
      <c r="IG801" t="s">
        <v>288</v>
      </c>
      <c r="IH801" t="s">
        <v>287</v>
      </c>
      <c r="IK801">
        <v>-2</v>
      </c>
      <c r="IL801" t="s">
        <v>278</v>
      </c>
      <c r="IM801" t="s">
        <v>279</v>
      </c>
      <c r="IN801" t="s">
        <v>463</v>
      </c>
      <c r="IP801" t="s">
        <v>465</v>
      </c>
    </row>
    <row r="802" spans="1:250" x14ac:dyDescent="0.35">
      <c r="A802">
        <v>9225</v>
      </c>
      <c r="B802">
        <v>-922729984</v>
      </c>
      <c r="C802">
        <v>1837</v>
      </c>
      <c r="D802" t="s">
        <v>272</v>
      </c>
      <c r="E802" t="s">
        <v>273</v>
      </c>
      <c r="F802">
        <v>1848</v>
      </c>
      <c r="G802" t="s">
        <v>285</v>
      </c>
      <c r="H802" t="s">
        <v>273</v>
      </c>
      <c r="I802">
        <v>523</v>
      </c>
      <c r="J802" t="s">
        <v>537</v>
      </c>
      <c r="K802" t="s">
        <v>538</v>
      </c>
      <c r="L802">
        <v>2024</v>
      </c>
      <c r="M802" t="s">
        <v>288</v>
      </c>
      <c r="N802" t="s">
        <v>15</v>
      </c>
      <c r="O802">
        <v>2024</v>
      </c>
      <c r="P802" t="s">
        <v>288</v>
      </c>
      <c r="Q802" t="s">
        <v>15</v>
      </c>
      <c r="R802" t="s">
        <v>329</v>
      </c>
      <c r="S802" s="43">
        <v>0</v>
      </c>
      <c r="U802" s="43">
        <v>3</v>
      </c>
      <c r="IF802">
        <v>2024</v>
      </c>
      <c r="IG802" t="s">
        <v>288</v>
      </c>
      <c r="IH802" t="s">
        <v>287</v>
      </c>
      <c r="IK802">
        <v>-2</v>
      </c>
      <c r="IL802" t="s">
        <v>278</v>
      </c>
      <c r="IM802" t="s">
        <v>279</v>
      </c>
      <c r="IN802" t="s">
        <v>463</v>
      </c>
      <c r="IP802" t="s">
        <v>465</v>
      </c>
    </row>
    <row r="803" spans="1:250" x14ac:dyDescent="0.35">
      <c r="A803">
        <v>9226</v>
      </c>
      <c r="B803">
        <v>-922729984</v>
      </c>
      <c r="C803">
        <v>1837</v>
      </c>
      <c r="D803" t="s">
        <v>272</v>
      </c>
      <c r="E803" t="s">
        <v>273</v>
      </c>
      <c r="F803">
        <v>9695</v>
      </c>
      <c r="G803" t="s">
        <v>280</v>
      </c>
      <c r="H803" t="s">
        <v>281</v>
      </c>
      <c r="I803">
        <v>528</v>
      </c>
      <c r="J803" t="s">
        <v>531</v>
      </c>
      <c r="K803" t="s">
        <v>532</v>
      </c>
      <c r="L803">
        <v>2024</v>
      </c>
      <c r="M803" t="s">
        <v>288</v>
      </c>
      <c r="N803" t="s">
        <v>15</v>
      </c>
      <c r="O803">
        <v>2024</v>
      </c>
      <c r="P803" t="s">
        <v>288</v>
      </c>
      <c r="Q803" t="s">
        <v>15</v>
      </c>
      <c r="R803" t="s">
        <v>329</v>
      </c>
      <c r="S803" s="43">
        <v>0</v>
      </c>
      <c r="U803" s="43">
        <v>3</v>
      </c>
      <c r="IF803">
        <v>2024</v>
      </c>
      <c r="IG803" t="s">
        <v>288</v>
      </c>
      <c r="IH803" t="s">
        <v>284</v>
      </c>
      <c r="IK803">
        <v>-2</v>
      </c>
      <c r="IL803" t="s">
        <v>278</v>
      </c>
      <c r="IM803" t="s">
        <v>279</v>
      </c>
      <c r="IN803" t="s">
        <v>466</v>
      </c>
      <c r="IP803" t="s">
        <v>467</v>
      </c>
    </row>
    <row r="804" spans="1:250" x14ac:dyDescent="0.35">
      <c r="A804">
        <v>9227</v>
      </c>
      <c r="B804">
        <v>-922729984</v>
      </c>
      <c r="C804">
        <v>1837</v>
      </c>
      <c r="D804" t="s">
        <v>272</v>
      </c>
      <c r="E804" t="s">
        <v>273</v>
      </c>
      <c r="F804">
        <v>9695</v>
      </c>
      <c r="G804" t="s">
        <v>280</v>
      </c>
      <c r="H804" t="s">
        <v>281</v>
      </c>
      <c r="I804">
        <v>527</v>
      </c>
      <c r="J804" t="s">
        <v>535</v>
      </c>
      <c r="K804" t="s">
        <v>536</v>
      </c>
      <c r="L804">
        <v>2024</v>
      </c>
      <c r="M804" t="s">
        <v>288</v>
      </c>
      <c r="N804" t="s">
        <v>15</v>
      </c>
      <c r="O804">
        <v>2024</v>
      </c>
      <c r="P804" t="s">
        <v>288</v>
      </c>
      <c r="Q804" t="s">
        <v>15</v>
      </c>
      <c r="R804" t="s">
        <v>329</v>
      </c>
      <c r="S804" s="43">
        <v>0</v>
      </c>
      <c r="U804" s="43">
        <v>3</v>
      </c>
      <c r="IF804">
        <v>2024</v>
      </c>
      <c r="IG804" t="s">
        <v>288</v>
      </c>
      <c r="IH804" t="s">
        <v>284</v>
      </c>
      <c r="IK804">
        <v>-2</v>
      </c>
      <c r="IL804" t="s">
        <v>278</v>
      </c>
      <c r="IM804" t="s">
        <v>279</v>
      </c>
      <c r="IN804" t="s">
        <v>466</v>
      </c>
      <c r="IP804" t="s">
        <v>467</v>
      </c>
    </row>
    <row r="805" spans="1:250" x14ac:dyDescent="0.35">
      <c r="A805">
        <v>9228</v>
      </c>
      <c r="B805">
        <v>-922729984</v>
      </c>
      <c r="C805">
        <v>1837</v>
      </c>
      <c r="D805" t="s">
        <v>272</v>
      </c>
      <c r="E805" t="s">
        <v>273</v>
      </c>
      <c r="F805">
        <v>9695</v>
      </c>
      <c r="G805" t="s">
        <v>280</v>
      </c>
      <c r="H805" t="s">
        <v>281</v>
      </c>
      <c r="I805">
        <v>523</v>
      </c>
      <c r="J805" t="s">
        <v>537</v>
      </c>
      <c r="K805" t="s">
        <v>538</v>
      </c>
      <c r="L805">
        <v>2024</v>
      </c>
      <c r="M805" t="s">
        <v>288</v>
      </c>
      <c r="N805" t="s">
        <v>15</v>
      </c>
      <c r="O805">
        <v>2024</v>
      </c>
      <c r="P805" t="s">
        <v>288</v>
      </c>
      <c r="Q805" t="s">
        <v>15</v>
      </c>
      <c r="R805" t="s">
        <v>329</v>
      </c>
      <c r="S805" s="43">
        <v>0</v>
      </c>
      <c r="U805" s="43">
        <v>3</v>
      </c>
      <c r="IF805">
        <v>2024</v>
      </c>
      <c r="IG805" t="s">
        <v>288</v>
      </c>
      <c r="IH805" t="s">
        <v>284</v>
      </c>
      <c r="IK805">
        <v>-2</v>
      </c>
      <c r="IL805" t="s">
        <v>278</v>
      </c>
      <c r="IM805" t="s">
        <v>279</v>
      </c>
      <c r="IN805" t="s">
        <v>466</v>
      </c>
      <c r="IP805" t="s">
        <v>467</v>
      </c>
    </row>
    <row r="806" spans="1:250" x14ac:dyDescent="0.35">
      <c r="A806">
        <v>9229</v>
      </c>
      <c r="B806">
        <v>-922729984</v>
      </c>
      <c r="C806">
        <v>1837</v>
      </c>
      <c r="D806" t="s">
        <v>272</v>
      </c>
      <c r="E806" t="s">
        <v>273</v>
      </c>
      <c r="F806">
        <v>9695</v>
      </c>
      <c r="G806" t="s">
        <v>280</v>
      </c>
      <c r="H806" t="s">
        <v>281</v>
      </c>
      <c r="I806">
        <v>521</v>
      </c>
      <c r="J806" t="s">
        <v>539</v>
      </c>
      <c r="K806" t="s">
        <v>540</v>
      </c>
      <c r="L806">
        <v>2024</v>
      </c>
      <c r="M806" t="s">
        <v>288</v>
      </c>
      <c r="N806" t="s">
        <v>15</v>
      </c>
      <c r="O806">
        <v>2024</v>
      </c>
      <c r="P806" t="s">
        <v>288</v>
      </c>
      <c r="Q806" t="s">
        <v>15</v>
      </c>
      <c r="R806" t="s">
        <v>329</v>
      </c>
      <c r="S806" s="43">
        <v>0</v>
      </c>
      <c r="U806" s="43">
        <v>3</v>
      </c>
      <c r="IF806">
        <v>2024</v>
      </c>
      <c r="IG806" t="s">
        <v>288</v>
      </c>
      <c r="IH806" t="s">
        <v>284</v>
      </c>
      <c r="IK806">
        <v>-2</v>
      </c>
      <c r="IL806" t="s">
        <v>278</v>
      </c>
      <c r="IM806" t="s">
        <v>279</v>
      </c>
      <c r="IN806" t="s">
        <v>466</v>
      </c>
      <c r="IP806" t="s">
        <v>467</v>
      </c>
    </row>
    <row r="807" spans="1:250" x14ac:dyDescent="0.35">
      <c r="A807">
        <v>9230</v>
      </c>
      <c r="B807">
        <v>-922729984</v>
      </c>
      <c r="C807">
        <v>1837</v>
      </c>
      <c r="D807" t="s">
        <v>272</v>
      </c>
      <c r="E807" t="s">
        <v>273</v>
      </c>
      <c r="F807">
        <v>9695</v>
      </c>
      <c r="G807" t="s">
        <v>280</v>
      </c>
      <c r="H807" t="s">
        <v>281</v>
      </c>
      <c r="I807">
        <v>519</v>
      </c>
      <c r="J807" t="s">
        <v>541</v>
      </c>
      <c r="K807" t="s">
        <v>542</v>
      </c>
      <c r="L807">
        <v>2024</v>
      </c>
      <c r="M807" t="s">
        <v>288</v>
      </c>
      <c r="N807" t="s">
        <v>15</v>
      </c>
      <c r="O807">
        <v>2024</v>
      </c>
      <c r="P807" t="s">
        <v>288</v>
      </c>
      <c r="Q807" t="s">
        <v>15</v>
      </c>
      <c r="R807" t="s">
        <v>329</v>
      </c>
      <c r="S807" s="43">
        <v>0</v>
      </c>
      <c r="U807" s="43">
        <v>3</v>
      </c>
      <c r="IF807">
        <v>2024</v>
      </c>
      <c r="IG807" t="s">
        <v>288</v>
      </c>
      <c r="IH807" t="s">
        <v>284</v>
      </c>
      <c r="IK807">
        <v>-2</v>
      </c>
      <c r="IL807" t="s">
        <v>278</v>
      </c>
      <c r="IM807" t="s">
        <v>279</v>
      </c>
      <c r="IN807" t="s">
        <v>466</v>
      </c>
      <c r="IP807" t="s">
        <v>467</v>
      </c>
    </row>
    <row r="808" spans="1:250" x14ac:dyDescent="0.35">
      <c r="A808">
        <v>9231</v>
      </c>
      <c r="B808">
        <v>-922729984</v>
      </c>
      <c r="C808">
        <v>1837</v>
      </c>
      <c r="D808" t="s">
        <v>272</v>
      </c>
      <c r="E808" t="s">
        <v>273</v>
      </c>
      <c r="F808">
        <v>9695</v>
      </c>
      <c r="G808" t="s">
        <v>280</v>
      </c>
      <c r="H808" t="s">
        <v>281</v>
      </c>
      <c r="I808">
        <v>515</v>
      </c>
      <c r="J808" t="s">
        <v>543</v>
      </c>
      <c r="K808" t="s">
        <v>544</v>
      </c>
      <c r="L808">
        <v>2024</v>
      </c>
      <c r="M808" t="s">
        <v>288</v>
      </c>
      <c r="N808" t="s">
        <v>15</v>
      </c>
      <c r="O808">
        <v>2024</v>
      </c>
      <c r="P808" t="s">
        <v>288</v>
      </c>
      <c r="Q808" t="s">
        <v>15</v>
      </c>
      <c r="R808" t="s">
        <v>329</v>
      </c>
      <c r="S808" s="43">
        <v>0</v>
      </c>
      <c r="U808" s="43">
        <v>3</v>
      </c>
      <c r="IF808">
        <v>2024</v>
      </c>
      <c r="IG808" t="s">
        <v>288</v>
      </c>
      <c r="IH808" t="s">
        <v>284</v>
      </c>
      <c r="IK808">
        <v>-2</v>
      </c>
      <c r="IL808" t="s">
        <v>278</v>
      </c>
      <c r="IM808" t="s">
        <v>279</v>
      </c>
      <c r="IN808" t="s">
        <v>466</v>
      </c>
      <c r="IP808" t="s">
        <v>467</v>
      </c>
    </row>
    <row r="809" spans="1:250" x14ac:dyDescent="0.35">
      <c r="A809">
        <v>9232</v>
      </c>
      <c r="B809">
        <v>-922729984</v>
      </c>
      <c r="C809">
        <v>1837</v>
      </c>
      <c r="D809" t="s">
        <v>272</v>
      </c>
      <c r="E809" t="s">
        <v>273</v>
      </c>
      <c r="F809">
        <v>13794</v>
      </c>
      <c r="G809" t="s">
        <v>274</v>
      </c>
      <c r="H809" t="s">
        <v>275</v>
      </c>
      <c r="I809">
        <v>521</v>
      </c>
      <c r="J809" t="s">
        <v>539</v>
      </c>
      <c r="K809" t="s">
        <v>540</v>
      </c>
      <c r="L809">
        <v>2024</v>
      </c>
      <c r="M809" t="s">
        <v>288</v>
      </c>
      <c r="N809" t="s">
        <v>15</v>
      </c>
      <c r="O809">
        <v>2024</v>
      </c>
      <c r="P809" t="s">
        <v>288</v>
      </c>
      <c r="Q809" t="s">
        <v>15</v>
      </c>
      <c r="R809" t="s">
        <v>329</v>
      </c>
      <c r="S809" s="43">
        <v>0</v>
      </c>
      <c r="U809" s="43">
        <v>3</v>
      </c>
      <c r="IF809">
        <v>2024</v>
      </c>
      <c r="IG809" t="s">
        <v>288</v>
      </c>
      <c r="IH809" t="s">
        <v>311</v>
      </c>
      <c r="IK809">
        <v>-2</v>
      </c>
      <c r="IL809" t="s">
        <v>278</v>
      </c>
      <c r="IM809" t="s">
        <v>279</v>
      </c>
      <c r="IN809" t="s">
        <v>468</v>
      </c>
      <c r="IP809" t="s">
        <v>469</v>
      </c>
    </row>
    <row r="810" spans="1:250" x14ac:dyDescent="0.35">
      <c r="A810">
        <v>9233</v>
      </c>
      <c r="B810">
        <v>-922729984</v>
      </c>
      <c r="C810">
        <v>1837</v>
      </c>
      <c r="D810" t="s">
        <v>272</v>
      </c>
      <c r="E810" t="s">
        <v>273</v>
      </c>
      <c r="F810">
        <v>13794</v>
      </c>
      <c r="G810" t="s">
        <v>274</v>
      </c>
      <c r="H810" t="s">
        <v>275</v>
      </c>
      <c r="I810">
        <v>519</v>
      </c>
      <c r="J810" t="s">
        <v>541</v>
      </c>
      <c r="K810" t="s">
        <v>542</v>
      </c>
      <c r="L810">
        <v>2024</v>
      </c>
      <c r="M810" t="s">
        <v>288</v>
      </c>
      <c r="N810" t="s">
        <v>15</v>
      </c>
      <c r="O810">
        <v>2024</v>
      </c>
      <c r="P810" t="s">
        <v>288</v>
      </c>
      <c r="Q810" t="s">
        <v>15</v>
      </c>
      <c r="R810" t="s">
        <v>329</v>
      </c>
      <c r="S810" s="43">
        <v>0</v>
      </c>
      <c r="U810" s="43">
        <v>3</v>
      </c>
      <c r="IF810">
        <v>2024</v>
      </c>
      <c r="IG810" t="s">
        <v>288</v>
      </c>
      <c r="IH810" t="s">
        <v>311</v>
      </c>
      <c r="IK810">
        <v>-2</v>
      </c>
      <c r="IL810" t="s">
        <v>278</v>
      </c>
      <c r="IM810" t="s">
        <v>279</v>
      </c>
      <c r="IN810" t="s">
        <v>468</v>
      </c>
      <c r="IP810" t="s">
        <v>469</v>
      </c>
    </row>
    <row r="811" spans="1:250" x14ac:dyDescent="0.35">
      <c r="A811">
        <v>9234</v>
      </c>
      <c r="B811">
        <v>-922729984</v>
      </c>
      <c r="C811">
        <v>1837</v>
      </c>
      <c r="D811" t="s">
        <v>272</v>
      </c>
      <c r="E811" t="s">
        <v>273</v>
      </c>
      <c r="F811">
        <v>13794</v>
      </c>
      <c r="G811" t="s">
        <v>274</v>
      </c>
      <c r="H811" t="s">
        <v>275</v>
      </c>
      <c r="I811">
        <v>515</v>
      </c>
      <c r="J811" t="s">
        <v>543</v>
      </c>
      <c r="K811" t="s">
        <v>544</v>
      </c>
      <c r="L811">
        <v>2024</v>
      </c>
      <c r="M811" t="s">
        <v>288</v>
      </c>
      <c r="N811" t="s">
        <v>15</v>
      </c>
      <c r="O811">
        <v>2024</v>
      </c>
      <c r="P811" t="s">
        <v>288</v>
      </c>
      <c r="Q811" t="s">
        <v>15</v>
      </c>
      <c r="R811" t="s">
        <v>329</v>
      </c>
      <c r="S811" s="43">
        <v>0</v>
      </c>
      <c r="U811" s="43">
        <v>3</v>
      </c>
      <c r="IF811">
        <v>2024</v>
      </c>
      <c r="IG811" t="s">
        <v>288</v>
      </c>
      <c r="IH811" t="s">
        <v>311</v>
      </c>
      <c r="IK811">
        <v>-2</v>
      </c>
      <c r="IL811" t="s">
        <v>278</v>
      </c>
      <c r="IM811" t="s">
        <v>279</v>
      </c>
      <c r="IN811" t="s">
        <v>468</v>
      </c>
      <c r="IP811" t="s">
        <v>469</v>
      </c>
    </row>
    <row r="812" spans="1:250" x14ac:dyDescent="0.35">
      <c r="A812">
        <v>9235</v>
      </c>
      <c r="B812">
        <v>-922729984</v>
      </c>
      <c r="C812">
        <v>1837</v>
      </c>
      <c r="D812" t="s">
        <v>272</v>
      </c>
      <c r="E812" t="s">
        <v>273</v>
      </c>
      <c r="F812">
        <v>13794</v>
      </c>
      <c r="G812" t="s">
        <v>274</v>
      </c>
      <c r="H812" t="s">
        <v>275</v>
      </c>
      <c r="I812">
        <v>513</v>
      </c>
      <c r="J812" t="s">
        <v>545</v>
      </c>
      <c r="K812" t="s">
        <v>546</v>
      </c>
      <c r="L812">
        <v>2024</v>
      </c>
      <c r="M812" t="s">
        <v>288</v>
      </c>
      <c r="N812" t="s">
        <v>15</v>
      </c>
      <c r="O812">
        <v>2024</v>
      </c>
      <c r="P812" t="s">
        <v>288</v>
      </c>
      <c r="Q812" t="s">
        <v>15</v>
      </c>
      <c r="R812" t="s">
        <v>329</v>
      </c>
      <c r="S812" s="43">
        <v>0</v>
      </c>
      <c r="U812" s="43">
        <v>3</v>
      </c>
      <c r="IF812">
        <v>2024</v>
      </c>
      <c r="IG812" t="s">
        <v>288</v>
      </c>
      <c r="IH812" t="s">
        <v>311</v>
      </c>
      <c r="IK812">
        <v>-2</v>
      </c>
      <c r="IL812" t="s">
        <v>278</v>
      </c>
      <c r="IM812" t="s">
        <v>279</v>
      </c>
      <c r="IN812" t="s">
        <v>468</v>
      </c>
      <c r="IP812" t="s">
        <v>469</v>
      </c>
    </row>
    <row r="813" spans="1:250" x14ac:dyDescent="0.35">
      <c r="A813">
        <v>9236</v>
      </c>
      <c r="B813">
        <v>-922729984</v>
      </c>
      <c r="C813">
        <v>1837</v>
      </c>
      <c r="D813" t="s">
        <v>272</v>
      </c>
      <c r="E813" t="s">
        <v>273</v>
      </c>
      <c r="F813">
        <v>13794</v>
      </c>
      <c r="G813" t="s">
        <v>274</v>
      </c>
      <c r="H813" t="s">
        <v>275</v>
      </c>
      <c r="I813">
        <v>509</v>
      </c>
      <c r="J813" t="s">
        <v>547</v>
      </c>
      <c r="K813" t="s">
        <v>548</v>
      </c>
      <c r="L813">
        <v>2024</v>
      </c>
      <c r="M813" t="s">
        <v>288</v>
      </c>
      <c r="N813" t="s">
        <v>15</v>
      </c>
      <c r="O813">
        <v>2024</v>
      </c>
      <c r="P813" t="s">
        <v>288</v>
      </c>
      <c r="Q813" t="s">
        <v>15</v>
      </c>
      <c r="R813" t="s">
        <v>329</v>
      </c>
      <c r="S813" s="43">
        <v>0</v>
      </c>
      <c r="U813" s="43">
        <v>3</v>
      </c>
      <c r="IF813">
        <v>2024</v>
      </c>
      <c r="IG813" t="s">
        <v>288</v>
      </c>
      <c r="IH813" t="s">
        <v>311</v>
      </c>
      <c r="IK813">
        <v>-2</v>
      </c>
      <c r="IL813" t="s">
        <v>278</v>
      </c>
      <c r="IM813" t="s">
        <v>279</v>
      </c>
      <c r="IN813" t="s">
        <v>468</v>
      </c>
      <c r="IP813" t="s">
        <v>469</v>
      </c>
    </row>
    <row r="814" spans="1:250" x14ac:dyDescent="0.35">
      <c r="A814">
        <v>9237</v>
      </c>
      <c r="B814">
        <v>-922729984</v>
      </c>
      <c r="C814">
        <v>1837</v>
      </c>
      <c r="D814" t="s">
        <v>272</v>
      </c>
      <c r="E814" t="s">
        <v>273</v>
      </c>
      <c r="F814">
        <v>13794</v>
      </c>
      <c r="G814" t="s">
        <v>274</v>
      </c>
      <c r="H814" t="s">
        <v>275</v>
      </c>
      <c r="I814">
        <v>507</v>
      </c>
      <c r="J814" t="s">
        <v>549</v>
      </c>
      <c r="K814" t="s">
        <v>550</v>
      </c>
      <c r="L814">
        <v>2024</v>
      </c>
      <c r="M814" t="s">
        <v>288</v>
      </c>
      <c r="N814" t="s">
        <v>15</v>
      </c>
      <c r="O814">
        <v>2024</v>
      </c>
      <c r="P814" t="s">
        <v>288</v>
      </c>
      <c r="Q814" t="s">
        <v>15</v>
      </c>
      <c r="R814" t="s">
        <v>329</v>
      </c>
      <c r="S814" s="43">
        <v>0</v>
      </c>
      <c r="U814" s="43">
        <v>3</v>
      </c>
      <c r="IF814">
        <v>2024</v>
      </c>
      <c r="IG814" t="s">
        <v>288</v>
      </c>
      <c r="IH814" t="s">
        <v>311</v>
      </c>
      <c r="IK814">
        <v>-2</v>
      </c>
      <c r="IL814" t="s">
        <v>278</v>
      </c>
      <c r="IM814" t="s">
        <v>279</v>
      </c>
      <c r="IN814" t="s">
        <v>468</v>
      </c>
      <c r="IP814" t="s">
        <v>469</v>
      </c>
    </row>
    <row r="815" spans="1:250" x14ac:dyDescent="0.35">
      <c r="A815">
        <v>9238</v>
      </c>
      <c r="B815">
        <v>-922729984</v>
      </c>
      <c r="C815">
        <v>1837</v>
      </c>
      <c r="D815" t="s">
        <v>272</v>
      </c>
      <c r="E815" t="s">
        <v>273</v>
      </c>
      <c r="F815">
        <v>1848</v>
      </c>
      <c r="G815" t="s">
        <v>285</v>
      </c>
      <c r="H815" t="s">
        <v>273</v>
      </c>
      <c r="I815">
        <v>513</v>
      </c>
      <c r="J815" t="s">
        <v>545</v>
      </c>
      <c r="K815" t="s">
        <v>546</v>
      </c>
      <c r="L815">
        <v>3549</v>
      </c>
      <c r="M815" t="s">
        <v>289</v>
      </c>
      <c r="N815" t="s">
        <v>17</v>
      </c>
      <c r="O815">
        <v>3549</v>
      </c>
      <c r="P815" t="s">
        <v>289</v>
      </c>
      <c r="Q815" t="s">
        <v>17</v>
      </c>
      <c r="R815" t="s">
        <v>329</v>
      </c>
      <c r="S815" s="43">
        <v>0</v>
      </c>
      <c r="U815" s="43">
        <v>3</v>
      </c>
      <c r="IF815">
        <v>3549</v>
      </c>
      <c r="IG815" t="s">
        <v>289</v>
      </c>
      <c r="IH815" t="s">
        <v>287</v>
      </c>
      <c r="IK815">
        <v>-2</v>
      </c>
      <c r="IL815" t="s">
        <v>278</v>
      </c>
      <c r="IM815" t="s">
        <v>279</v>
      </c>
      <c r="IN815" t="s">
        <v>463</v>
      </c>
      <c r="IP815" t="s">
        <v>470</v>
      </c>
    </row>
    <row r="816" spans="1:250" x14ac:dyDescent="0.35">
      <c r="A816">
        <v>9239</v>
      </c>
      <c r="B816">
        <v>-922729984</v>
      </c>
      <c r="C816">
        <v>1837</v>
      </c>
      <c r="D816" t="s">
        <v>272</v>
      </c>
      <c r="E816" t="s">
        <v>273</v>
      </c>
      <c r="F816">
        <v>1848</v>
      </c>
      <c r="G816" t="s">
        <v>285</v>
      </c>
      <c r="H816" t="s">
        <v>273</v>
      </c>
      <c r="I816">
        <v>509</v>
      </c>
      <c r="J816" t="s">
        <v>547</v>
      </c>
      <c r="K816" t="s">
        <v>548</v>
      </c>
      <c r="L816">
        <v>3549</v>
      </c>
      <c r="M816" t="s">
        <v>289</v>
      </c>
      <c r="N816" t="s">
        <v>17</v>
      </c>
      <c r="O816">
        <v>3549</v>
      </c>
      <c r="P816" t="s">
        <v>289</v>
      </c>
      <c r="Q816" t="s">
        <v>17</v>
      </c>
      <c r="R816" t="s">
        <v>329</v>
      </c>
      <c r="S816" s="43">
        <v>0</v>
      </c>
      <c r="U816" s="43">
        <v>3</v>
      </c>
      <c r="IF816">
        <v>3549</v>
      </c>
      <c r="IG816" t="s">
        <v>289</v>
      </c>
      <c r="IH816" t="s">
        <v>287</v>
      </c>
      <c r="IK816">
        <v>-2</v>
      </c>
      <c r="IL816" t="s">
        <v>278</v>
      </c>
      <c r="IM816" t="s">
        <v>279</v>
      </c>
      <c r="IN816" t="s">
        <v>463</v>
      </c>
      <c r="IP816" t="s">
        <v>470</v>
      </c>
    </row>
    <row r="817" spans="1:250" x14ac:dyDescent="0.35">
      <c r="A817">
        <v>9240</v>
      </c>
      <c r="B817">
        <v>-922729984</v>
      </c>
      <c r="C817">
        <v>1837</v>
      </c>
      <c r="D817" t="s">
        <v>272</v>
      </c>
      <c r="E817" t="s">
        <v>273</v>
      </c>
      <c r="F817">
        <v>1848</v>
      </c>
      <c r="G817" t="s">
        <v>285</v>
      </c>
      <c r="H817" t="s">
        <v>273</v>
      </c>
      <c r="I817">
        <v>507</v>
      </c>
      <c r="J817" t="s">
        <v>549</v>
      </c>
      <c r="K817" t="s">
        <v>550</v>
      </c>
      <c r="L817">
        <v>3549</v>
      </c>
      <c r="M817" t="s">
        <v>289</v>
      </c>
      <c r="N817" t="s">
        <v>17</v>
      </c>
      <c r="O817">
        <v>3549</v>
      </c>
      <c r="P817" t="s">
        <v>289</v>
      </c>
      <c r="Q817" t="s">
        <v>17</v>
      </c>
      <c r="R817" t="s">
        <v>329</v>
      </c>
      <c r="S817" s="43">
        <v>0</v>
      </c>
      <c r="U817" s="43">
        <v>3</v>
      </c>
      <c r="IF817">
        <v>3549</v>
      </c>
      <c r="IG817" t="s">
        <v>289</v>
      </c>
      <c r="IH817" t="s">
        <v>287</v>
      </c>
      <c r="IK817">
        <v>-2</v>
      </c>
      <c r="IL817" t="s">
        <v>278</v>
      </c>
      <c r="IM817" t="s">
        <v>279</v>
      </c>
      <c r="IN817" t="s">
        <v>463</v>
      </c>
      <c r="IP817" t="s">
        <v>470</v>
      </c>
    </row>
    <row r="818" spans="1:250" x14ac:dyDescent="0.35">
      <c r="A818">
        <v>9241</v>
      </c>
      <c r="B818">
        <v>-922729984</v>
      </c>
      <c r="C818">
        <v>1837</v>
      </c>
      <c r="D818" t="s">
        <v>272</v>
      </c>
      <c r="E818" t="s">
        <v>273</v>
      </c>
      <c r="F818">
        <v>13794</v>
      </c>
      <c r="G818" t="s">
        <v>274</v>
      </c>
      <c r="H818" t="s">
        <v>275</v>
      </c>
      <c r="I818">
        <v>528</v>
      </c>
      <c r="J818" t="s">
        <v>531</v>
      </c>
      <c r="K818" t="s">
        <v>532</v>
      </c>
      <c r="L818">
        <v>2024</v>
      </c>
      <c r="M818" t="s">
        <v>288</v>
      </c>
      <c r="N818" t="s">
        <v>15</v>
      </c>
      <c r="O818">
        <v>2024</v>
      </c>
      <c r="P818" t="s">
        <v>288</v>
      </c>
      <c r="Q818" t="s">
        <v>15</v>
      </c>
      <c r="R818" t="s">
        <v>329</v>
      </c>
      <c r="S818" s="43">
        <v>0</v>
      </c>
      <c r="U818" s="43">
        <v>3</v>
      </c>
      <c r="IF818">
        <v>2024</v>
      </c>
      <c r="IG818" t="s">
        <v>288</v>
      </c>
      <c r="IH818" t="s">
        <v>311</v>
      </c>
      <c r="IK818">
        <v>-2</v>
      </c>
      <c r="IL818" t="s">
        <v>278</v>
      </c>
      <c r="IM818" t="s">
        <v>279</v>
      </c>
      <c r="IN818" t="s">
        <v>468</v>
      </c>
      <c r="IP818" t="s">
        <v>469</v>
      </c>
    </row>
    <row r="819" spans="1:250" x14ac:dyDescent="0.35">
      <c r="A819">
        <v>9242</v>
      </c>
      <c r="B819">
        <v>-922729984</v>
      </c>
      <c r="C819">
        <v>1837</v>
      </c>
      <c r="D819" t="s">
        <v>272</v>
      </c>
      <c r="E819" t="s">
        <v>273</v>
      </c>
      <c r="F819">
        <v>13794</v>
      </c>
      <c r="G819" t="s">
        <v>274</v>
      </c>
      <c r="H819" t="s">
        <v>275</v>
      </c>
      <c r="I819">
        <v>527</v>
      </c>
      <c r="J819" t="s">
        <v>535</v>
      </c>
      <c r="K819" t="s">
        <v>536</v>
      </c>
      <c r="L819">
        <v>2024</v>
      </c>
      <c r="M819" t="s">
        <v>288</v>
      </c>
      <c r="N819" t="s">
        <v>15</v>
      </c>
      <c r="O819">
        <v>2024</v>
      </c>
      <c r="P819" t="s">
        <v>288</v>
      </c>
      <c r="Q819" t="s">
        <v>15</v>
      </c>
      <c r="R819" t="s">
        <v>329</v>
      </c>
      <c r="S819" s="43">
        <v>0</v>
      </c>
      <c r="U819" s="43">
        <v>3</v>
      </c>
      <c r="IF819">
        <v>2024</v>
      </c>
      <c r="IG819" t="s">
        <v>288</v>
      </c>
      <c r="IH819" t="s">
        <v>311</v>
      </c>
      <c r="IK819">
        <v>-2</v>
      </c>
      <c r="IL819" t="s">
        <v>278</v>
      </c>
      <c r="IM819" t="s">
        <v>279</v>
      </c>
      <c r="IN819" t="s">
        <v>468</v>
      </c>
      <c r="IP819" t="s">
        <v>469</v>
      </c>
    </row>
    <row r="820" spans="1:250" x14ac:dyDescent="0.35">
      <c r="A820">
        <v>9243</v>
      </c>
      <c r="B820">
        <v>-922729984</v>
      </c>
      <c r="C820">
        <v>1837</v>
      </c>
      <c r="D820" t="s">
        <v>272</v>
      </c>
      <c r="E820" t="s">
        <v>273</v>
      </c>
      <c r="F820">
        <v>13794</v>
      </c>
      <c r="G820" t="s">
        <v>274</v>
      </c>
      <c r="H820" t="s">
        <v>275</v>
      </c>
      <c r="I820">
        <v>523</v>
      </c>
      <c r="J820" t="s">
        <v>537</v>
      </c>
      <c r="K820" t="s">
        <v>538</v>
      </c>
      <c r="L820">
        <v>2024</v>
      </c>
      <c r="M820" t="s">
        <v>288</v>
      </c>
      <c r="N820" t="s">
        <v>15</v>
      </c>
      <c r="O820">
        <v>2024</v>
      </c>
      <c r="P820" t="s">
        <v>288</v>
      </c>
      <c r="Q820" t="s">
        <v>15</v>
      </c>
      <c r="R820" t="s">
        <v>329</v>
      </c>
      <c r="S820" s="43">
        <v>0</v>
      </c>
      <c r="U820" s="43">
        <v>3</v>
      </c>
      <c r="IF820">
        <v>2024</v>
      </c>
      <c r="IG820" t="s">
        <v>288</v>
      </c>
      <c r="IH820" t="s">
        <v>311</v>
      </c>
      <c r="IK820">
        <v>-2</v>
      </c>
      <c r="IL820" t="s">
        <v>278</v>
      </c>
      <c r="IM820" t="s">
        <v>279</v>
      </c>
      <c r="IN820" t="s">
        <v>468</v>
      </c>
      <c r="IP820" t="s">
        <v>469</v>
      </c>
    </row>
    <row r="821" spans="1:250" x14ac:dyDescent="0.35">
      <c r="A821">
        <v>9244</v>
      </c>
      <c r="B821">
        <v>-922729984</v>
      </c>
      <c r="C821">
        <v>1837</v>
      </c>
      <c r="D821" t="s">
        <v>272</v>
      </c>
      <c r="E821" t="s">
        <v>273</v>
      </c>
      <c r="F821">
        <v>1848</v>
      </c>
      <c r="G821" t="s">
        <v>285</v>
      </c>
      <c r="H821" t="s">
        <v>273</v>
      </c>
      <c r="I821">
        <v>528</v>
      </c>
      <c r="J821" t="s">
        <v>531</v>
      </c>
      <c r="K821" t="s">
        <v>532</v>
      </c>
      <c r="L821">
        <v>3549</v>
      </c>
      <c r="M821" t="s">
        <v>289</v>
      </c>
      <c r="N821" t="s">
        <v>17</v>
      </c>
      <c r="O821">
        <v>3549</v>
      </c>
      <c r="P821" t="s">
        <v>289</v>
      </c>
      <c r="Q821" t="s">
        <v>17</v>
      </c>
      <c r="R821" t="s">
        <v>329</v>
      </c>
      <c r="S821" s="43">
        <v>0</v>
      </c>
      <c r="U821" s="43">
        <v>3</v>
      </c>
      <c r="IF821">
        <v>3549</v>
      </c>
      <c r="IG821" t="s">
        <v>289</v>
      </c>
      <c r="IH821" t="s">
        <v>287</v>
      </c>
      <c r="IK821">
        <v>-2</v>
      </c>
      <c r="IL821" t="s">
        <v>278</v>
      </c>
      <c r="IM821" t="s">
        <v>279</v>
      </c>
      <c r="IN821" t="s">
        <v>463</v>
      </c>
      <c r="IP821" t="s">
        <v>470</v>
      </c>
    </row>
    <row r="822" spans="1:250" x14ac:dyDescent="0.35">
      <c r="A822">
        <v>9245</v>
      </c>
      <c r="B822">
        <v>-922729984</v>
      </c>
      <c r="C822">
        <v>1837</v>
      </c>
      <c r="D822" t="s">
        <v>272</v>
      </c>
      <c r="E822" t="s">
        <v>273</v>
      </c>
      <c r="F822">
        <v>1848</v>
      </c>
      <c r="G822" t="s">
        <v>285</v>
      </c>
      <c r="H822" t="s">
        <v>273</v>
      </c>
      <c r="I822">
        <v>527</v>
      </c>
      <c r="J822" t="s">
        <v>535</v>
      </c>
      <c r="K822" t="s">
        <v>536</v>
      </c>
      <c r="L822">
        <v>3549</v>
      </c>
      <c r="M822" t="s">
        <v>289</v>
      </c>
      <c r="N822" t="s">
        <v>17</v>
      </c>
      <c r="O822">
        <v>3549</v>
      </c>
      <c r="P822" t="s">
        <v>289</v>
      </c>
      <c r="Q822" t="s">
        <v>17</v>
      </c>
      <c r="R822" t="s">
        <v>329</v>
      </c>
      <c r="S822" s="43">
        <v>20000000</v>
      </c>
      <c r="U822" s="43">
        <v>3</v>
      </c>
      <c r="IF822">
        <v>3549</v>
      </c>
      <c r="IG822" t="s">
        <v>289</v>
      </c>
      <c r="IH822" t="s">
        <v>287</v>
      </c>
      <c r="IK822">
        <v>-2</v>
      </c>
      <c r="IL822" t="s">
        <v>278</v>
      </c>
      <c r="IM822" t="s">
        <v>279</v>
      </c>
      <c r="IN822" t="s">
        <v>463</v>
      </c>
      <c r="IP822" t="s">
        <v>470</v>
      </c>
    </row>
    <row r="823" spans="1:250" x14ac:dyDescent="0.35">
      <c r="A823">
        <v>9246</v>
      </c>
      <c r="B823">
        <v>-922729984</v>
      </c>
      <c r="C823">
        <v>1837</v>
      </c>
      <c r="D823" t="s">
        <v>272</v>
      </c>
      <c r="E823" t="s">
        <v>273</v>
      </c>
      <c r="F823">
        <v>1848</v>
      </c>
      <c r="G823" t="s">
        <v>285</v>
      </c>
      <c r="H823" t="s">
        <v>273</v>
      </c>
      <c r="I823">
        <v>523</v>
      </c>
      <c r="J823" t="s">
        <v>537</v>
      </c>
      <c r="K823" t="s">
        <v>538</v>
      </c>
      <c r="L823">
        <v>3549</v>
      </c>
      <c r="M823" t="s">
        <v>289</v>
      </c>
      <c r="N823" t="s">
        <v>17</v>
      </c>
      <c r="O823">
        <v>3549</v>
      </c>
      <c r="P823" t="s">
        <v>289</v>
      </c>
      <c r="Q823" t="s">
        <v>17</v>
      </c>
      <c r="R823" t="s">
        <v>329</v>
      </c>
      <c r="S823" s="43">
        <v>0</v>
      </c>
      <c r="U823" s="43">
        <v>3</v>
      </c>
      <c r="IF823">
        <v>3549</v>
      </c>
      <c r="IG823" t="s">
        <v>289</v>
      </c>
      <c r="IH823" t="s">
        <v>287</v>
      </c>
      <c r="IK823">
        <v>-2</v>
      </c>
      <c r="IL823" t="s">
        <v>278</v>
      </c>
      <c r="IM823" t="s">
        <v>279</v>
      </c>
      <c r="IN823" t="s">
        <v>463</v>
      </c>
      <c r="IP823" t="s">
        <v>470</v>
      </c>
    </row>
    <row r="824" spans="1:250" x14ac:dyDescent="0.35">
      <c r="A824">
        <v>9247</v>
      </c>
      <c r="B824">
        <v>-922729984</v>
      </c>
      <c r="C824">
        <v>1837</v>
      </c>
      <c r="D824" t="s">
        <v>272</v>
      </c>
      <c r="E824" t="s">
        <v>273</v>
      </c>
      <c r="F824">
        <v>1848</v>
      </c>
      <c r="G824" t="s">
        <v>285</v>
      </c>
      <c r="H824" t="s">
        <v>273</v>
      </c>
      <c r="I824">
        <v>521</v>
      </c>
      <c r="J824" t="s">
        <v>539</v>
      </c>
      <c r="K824" t="s">
        <v>540</v>
      </c>
      <c r="L824">
        <v>3549</v>
      </c>
      <c r="M824" t="s">
        <v>289</v>
      </c>
      <c r="N824" t="s">
        <v>17</v>
      </c>
      <c r="O824">
        <v>3549</v>
      </c>
      <c r="P824" t="s">
        <v>289</v>
      </c>
      <c r="Q824" t="s">
        <v>17</v>
      </c>
      <c r="R824" t="s">
        <v>329</v>
      </c>
      <c r="S824" s="43">
        <v>0</v>
      </c>
      <c r="U824" s="43">
        <v>3</v>
      </c>
      <c r="IF824">
        <v>3549</v>
      </c>
      <c r="IG824" t="s">
        <v>289</v>
      </c>
      <c r="IH824" t="s">
        <v>287</v>
      </c>
      <c r="IK824">
        <v>-2</v>
      </c>
      <c r="IL824" t="s">
        <v>278</v>
      </c>
      <c r="IM824" t="s">
        <v>279</v>
      </c>
      <c r="IN824" t="s">
        <v>463</v>
      </c>
      <c r="IP824" t="s">
        <v>470</v>
      </c>
    </row>
    <row r="825" spans="1:250" x14ac:dyDescent="0.35">
      <c r="A825">
        <v>9248</v>
      </c>
      <c r="B825">
        <v>-922729984</v>
      </c>
      <c r="C825">
        <v>1837</v>
      </c>
      <c r="D825" t="s">
        <v>272</v>
      </c>
      <c r="E825" t="s">
        <v>273</v>
      </c>
      <c r="F825">
        <v>1848</v>
      </c>
      <c r="G825" t="s">
        <v>285</v>
      </c>
      <c r="H825" t="s">
        <v>273</v>
      </c>
      <c r="I825">
        <v>519</v>
      </c>
      <c r="J825" t="s">
        <v>541</v>
      </c>
      <c r="K825" t="s">
        <v>542</v>
      </c>
      <c r="L825">
        <v>3549</v>
      </c>
      <c r="M825" t="s">
        <v>289</v>
      </c>
      <c r="N825" t="s">
        <v>17</v>
      </c>
      <c r="O825">
        <v>3549</v>
      </c>
      <c r="P825" t="s">
        <v>289</v>
      </c>
      <c r="Q825" t="s">
        <v>17</v>
      </c>
      <c r="R825" t="s">
        <v>329</v>
      </c>
      <c r="S825" s="43">
        <v>0</v>
      </c>
      <c r="U825" s="43">
        <v>3</v>
      </c>
      <c r="IF825">
        <v>3549</v>
      </c>
      <c r="IG825" t="s">
        <v>289</v>
      </c>
      <c r="IH825" t="s">
        <v>287</v>
      </c>
      <c r="IK825">
        <v>-2</v>
      </c>
      <c r="IL825" t="s">
        <v>278</v>
      </c>
      <c r="IM825" t="s">
        <v>279</v>
      </c>
      <c r="IN825" t="s">
        <v>463</v>
      </c>
      <c r="IP825" t="s">
        <v>470</v>
      </c>
    </row>
    <row r="826" spans="1:250" x14ac:dyDescent="0.35">
      <c r="A826">
        <v>9249</v>
      </c>
      <c r="B826">
        <v>-922729984</v>
      </c>
      <c r="C826">
        <v>1837</v>
      </c>
      <c r="D826" t="s">
        <v>272</v>
      </c>
      <c r="E826" t="s">
        <v>273</v>
      </c>
      <c r="F826">
        <v>1848</v>
      </c>
      <c r="G826" t="s">
        <v>285</v>
      </c>
      <c r="H826" t="s">
        <v>273</v>
      </c>
      <c r="I826">
        <v>515</v>
      </c>
      <c r="J826" t="s">
        <v>543</v>
      </c>
      <c r="K826" t="s">
        <v>544</v>
      </c>
      <c r="L826">
        <v>3549</v>
      </c>
      <c r="M826" t="s">
        <v>289</v>
      </c>
      <c r="N826" t="s">
        <v>17</v>
      </c>
      <c r="O826">
        <v>3549</v>
      </c>
      <c r="P826" t="s">
        <v>289</v>
      </c>
      <c r="Q826" t="s">
        <v>17</v>
      </c>
      <c r="R826" t="s">
        <v>329</v>
      </c>
      <c r="S826" s="43">
        <v>0</v>
      </c>
      <c r="U826" s="43">
        <v>3</v>
      </c>
      <c r="IF826">
        <v>3549</v>
      </c>
      <c r="IG826" t="s">
        <v>289</v>
      </c>
      <c r="IH826" t="s">
        <v>287</v>
      </c>
      <c r="IK826">
        <v>-2</v>
      </c>
      <c r="IL826" t="s">
        <v>278</v>
      </c>
      <c r="IM826" t="s">
        <v>279</v>
      </c>
      <c r="IN826" t="s">
        <v>463</v>
      </c>
      <c r="IP826" t="s">
        <v>470</v>
      </c>
    </row>
    <row r="827" spans="1:250" x14ac:dyDescent="0.35">
      <c r="A827">
        <v>9250</v>
      </c>
      <c r="B827">
        <v>-922729984</v>
      </c>
      <c r="C827">
        <v>1837</v>
      </c>
      <c r="D827" t="s">
        <v>272</v>
      </c>
      <c r="E827" t="s">
        <v>273</v>
      </c>
      <c r="F827">
        <v>7057</v>
      </c>
      <c r="G827" t="s">
        <v>290</v>
      </c>
      <c r="H827" t="s">
        <v>291</v>
      </c>
      <c r="I827">
        <v>521</v>
      </c>
      <c r="J827" t="s">
        <v>539</v>
      </c>
      <c r="K827" t="s">
        <v>540</v>
      </c>
      <c r="L827">
        <v>3549</v>
      </c>
      <c r="M827" t="s">
        <v>289</v>
      </c>
      <c r="N827" t="s">
        <v>17</v>
      </c>
      <c r="O827">
        <v>3549</v>
      </c>
      <c r="P827" t="s">
        <v>289</v>
      </c>
      <c r="Q827" t="s">
        <v>17</v>
      </c>
      <c r="R827" t="s">
        <v>329</v>
      </c>
      <c r="S827" s="43">
        <v>0</v>
      </c>
      <c r="U827" s="43">
        <v>3</v>
      </c>
      <c r="IF827">
        <v>3549</v>
      </c>
      <c r="IG827" t="s">
        <v>289</v>
      </c>
      <c r="IH827" t="s">
        <v>292</v>
      </c>
      <c r="IK827">
        <v>-2</v>
      </c>
      <c r="IL827" t="s">
        <v>278</v>
      </c>
      <c r="IM827" t="s">
        <v>279</v>
      </c>
      <c r="IN827" t="s">
        <v>471</v>
      </c>
      <c r="IP827" t="s">
        <v>472</v>
      </c>
    </row>
    <row r="828" spans="1:250" x14ac:dyDescent="0.35">
      <c r="A828">
        <v>9251</v>
      </c>
      <c r="B828">
        <v>-922729984</v>
      </c>
      <c r="C828">
        <v>1837</v>
      </c>
      <c r="D828" t="s">
        <v>272</v>
      </c>
      <c r="E828" t="s">
        <v>273</v>
      </c>
      <c r="F828">
        <v>7057</v>
      </c>
      <c r="G828" t="s">
        <v>290</v>
      </c>
      <c r="H828" t="s">
        <v>291</v>
      </c>
      <c r="I828">
        <v>519</v>
      </c>
      <c r="J828" t="s">
        <v>541</v>
      </c>
      <c r="K828" t="s">
        <v>542</v>
      </c>
      <c r="L828">
        <v>3549</v>
      </c>
      <c r="M828" t="s">
        <v>289</v>
      </c>
      <c r="N828" t="s">
        <v>17</v>
      </c>
      <c r="O828">
        <v>3549</v>
      </c>
      <c r="P828" t="s">
        <v>289</v>
      </c>
      <c r="Q828" t="s">
        <v>17</v>
      </c>
      <c r="R828" t="s">
        <v>329</v>
      </c>
      <c r="S828" s="43">
        <v>0</v>
      </c>
      <c r="U828" s="43">
        <v>3</v>
      </c>
      <c r="IF828">
        <v>3549</v>
      </c>
      <c r="IG828" t="s">
        <v>289</v>
      </c>
      <c r="IH828" t="s">
        <v>292</v>
      </c>
      <c r="IK828">
        <v>-2</v>
      </c>
      <c r="IL828" t="s">
        <v>278</v>
      </c>
      <c r="IM828" t="s">
        <v>279</v>
      </c>
      <c r="IN828" t="s">
        <v>471</v>
      </c>
      <c r="IP828" t="s">
        <v>472</v>
      </c>
    </row>
    <row r="829" spans="1:250" x14ac:dyDescent="0.35">
      <c r="A829">
        <v>9252</v>
      </c>
      <c r="B829">
        <v>-922729984</v>
      </c>
      <c r="C829">
        <v>1837</v>
      </c>
      <c r="D829" t="s">
        <v>272</v>
      </c>
      <c r="E829" t="s">
        <v>273</v>
      </c>
      <c r="F829">
        <v>7057</v>
      </c>
      <c r="G829" t="s">
        <v>290</v>
      </c>
      <c r="H829" t="s">
        <v>291</v>
      </c>
      <c r="I829">
        <v>515</v>
      </c>
      <c r="J829" t="s">
        <v>543</v>
      </c>
      <c r="K829" t="s">
        <v>544</v>
      </c>
      <c r="L829">
        <v>3549</v>
      </c>
      <c r="M829" t="s">
        <v>289</v>
      </c>
      <c r="N829" t="s">
        <v>17</v>
      </c>
      <c r="O829">
        <v>3549</v>
      </c>
      <c r="P829" t="s">
        <v>289</v>
      </c>
      <c r="Q829" t="s">
        <v>17</v>
      </c>
      <c r="R829" t="s">
        <v>329</v>
      </c>
      <c r="S829" s="43">
        <v>0</v>
      </c>
      <c r="U829" s="43">
        <v>3</v>
      </c>
      <c r="IF829">
        <v>3549</v>
      </c>
      <c r="IG829" t="s">
        <v>289</v>
      </c>
      <c r="IH829" t="s">
        <v>292</v>
      </c>
      <c r="IK829">
        <v>-2</v>
      </c>
      <c r="IL829" t="s">
        <v>278</v>
      </c>
      <c r="IM829" t="s">
        <v>279</v>
      </c>
      <c r="IN829" t="s">
        <v>471</v>
      </c>
      <c r="IP829" t="s">
        <v>472</v>
      </c>
    </row>
    <row r="830" spans="1:250" x14ac:dyDescent="0.35">
      <c r="A830">
        <v>9253</v>
      </c>
      <c r="B830">
        <v>-922729984</v>
      </c>
      <c r="C830">
        <v>1837</v>
      </c>
      <c r="D830" t="s">
        <v>272</v>
      </c>
      <c r="E830" t="s">
        <v>273</v>
      </c>
      <c r="F830">
        <v>7057</v>
      </c>
      <c r="G830" t="s">
        <v>290</v>
      </c>
      <c r="H830" t="s">
        <v>291</v>
      </c>
      <c r="I830">
        <v>513</v>
      </c>
      <c r="J830" t="s">
        <v>545</v>
      </c>
      <c r="K830" t="s">
        <v>546</v>
      </c>
      <c r="L830">
        <v>3549</v>
      </c>
      <c r="M830" t="s">
        <v>289</v>
      </c>
      <c r="N830" t="s">
        <v>17</v>
      </c>
      <c r="O830">
        <v>3549</v>
      </c>
      <c r="P830" t="s">
        <v>289</v>
      </c>
      <c r="Q830" t="s">
        <v>17</v>
      </c>
      <c r="R830" t="s">
        <v>329</v>
      </c>
      <c r="S830" s="43">
        <v>0</v>
      </c>
      <c r="U830" s="43">
        <v>3</v>
      </c>
      <c r="IF830">
        <v>3549</v>
      </c>
      <c r="IG830" t="s">
        <v>289</v>
      </c>
      <c r="IH830" t="s">
        <v>292</v>
      </c>
      <c r="IK830">
        <v>-2</v>
      </c>
      <c r="IL830" t="s">
        <v>278</v>
      </c>
      <c r="IM830" t="s">
        <v>279</v>
      </c>
      <c r="IN830" t="s">
        <v>471</v>
      </c>
      <c r="IP830" t="s">
        <v>472</v>
      </c>
    </row>
    <row r="831" spans="1:250" x14ac:dyDescent="0.35">
      <c r="A831">
        <v>9254</v>
      </c>
      <c r="B831">
        <v>-922729984</v>
      </c>
      <c r="C831">
        <v>1837</v>
      </c>
      <c r="D831" t="s">
        <v>272</v>
      </c>
      <c r="E831" t="s">
        <v>273</v>
      </c>
      <c r="F831">
        <v>7057</v>
      </c>
      <c r="G831" t="s">
        <v>290</v>
      </c>
      <c r="H831" t="s">
        <v>291</v>
      </c>
      <c r="I831">
        <v>509</v>
      </c>
      <c r="J831" t="s">
        <v>547</v>
      </c>
      <c r="K831" t="s">
        <v>548</v>
      </c>
      <c r="L831">
        <v>3549</v>
      </c>
      <c r="M831" t="s">
        <v>289</v>
      </c>
      <c r="N831" t="s">
        <v>17</v>
      </c>
      <c r="O831">
        <v>3549</v>
      </c>
      <c r="P831" t="s">
        <v>289</v>
      </c>
      <c r="Q831" t="s">
        <v>17</v>
      </c>
      <c r="R831" t="s">
        <v>329</v>
      </c>
      <c r="S831" s="43">
        <v>0</v>
      </c>
      <c r="U831" s="43">
        <v>3</v>
      </c>
      <c r="IF831">
        <v>3549</v>
      </c>
      <c r="IG831" t="s">
        <v>289</v>
      </c>
      <c r="IH831" t="s">
        <v>292</v>
      </c>
      <c r="IK831">
        <v>-2</v>
      </c>
      <c r="IL831" t="s">
        <v>278</v>
      </c>
      <c r="IM831" t="s">
        <v>279</v>
      </c>
      <c r="IN831" t="s">
        <v>471</v>
      </c>
      <c r="IP831" t="s">
        <v>472</v>
      </c>
    </row>
    <row r="832" spans="1:250" x14ac:dyDescent="0.35">
      <c r="A832">
        <v>9255</v>
      </c>
      <c r="B832">
        <v>-922729984</v>
      </c>
      <c r="C832">
        <v>1837</v>
      </c>
      <c r="D832" t="s">
        <v>272</v>
      </c>
      <c r="E832" t="s">
        <v>273</v>
      </c>
      <c r="F832">
        <v>7057</v>
      </c>
      <c r="G832" t="s">
        <v>290</v>
      </c>
      <c r="H832" t="s">
        <v>291</v>
      </c>
      <c r="I832">
        <v>507</v>
      </c>
      <c r="J832" t="s">
        <v>549</v>
      </c>
      <c r="K832" t="s">
        <v>550</v>
      </c>
      <c r="L832">
        <v>3549</v>
      </c>
      <c r="M832" t="s">
        <v>289</v>
      </c>
      <c r="N832" t="s">
        <v>17</v>
      </c>
      <c r="O832">
        <v>3549</v>
      </c>
      <c r="P832" t="s">
        <v>289</v>
      </c>
      <c r="Q832" t="s">
        <v>17</v>
      </c>
      <c r="R832" t="s">
        <v>329</v>
      </c>
      <c r="S832" s="43">
        <v>0</v>
      </c>
      <c r="U832" s="43">
        <v>3</v>
      </c>
      <c r="IF832">
        <v>3549</v>
      </c>
      <c r="IG832" t="s">
        <v>289</v>
      </c>
      <c r="IH832" t="s">
        <v>292</v>
      </c>
      <c r="IK832">
        <v>-2</v>
      </c>
      <c r="IL832" t="s">
        <v>278</v>
      </c>
      <c r="IM832" t="s">
        <v>279</v>
      </c>
      <c r="IN832" t="s">
        <v>471</v>
      </c>
      <c r="IP832" t="s">
        <v>472</v>
      </c>
    </row>
    <row r="833" spans="1:250" x14ac:dyDescent="0.35">
      <c r="A833">
        <v>9256</v>
      </c>
      <c r="B833">
        <v>-922729984</v>
      </c>
      <c r="C833">
        <v>1837</v>
      </c>
      <c r="D833" t="s">
        <v>272</v>
      </c>
      <c r="E833" t="s">
        <v>273</v>
      </c>
      <c r="F833">
        <v>1848</v>
      </c>
      <c r="G833" t="s">
        <v>285</v>
      </c>
      <c r="H833" t="s">
        <v>273</v>
      </c>
      <c r="I833">
        <v>513</v>
      </c>
      <c r="J833" t="s">
        <v>545</v>
      </c>
      <c r="K833" t="s">
        <v>546</v>
      </c>
      <c r="L833">
        <v>4070</v>
      </c>
      <c r="M833" t="s">
        <v>293</v>
      </c>
      <c r="N833" t="s">
        <v>18</v>
      </c>
      <c r="O833">
        <v>4070</v>
      </c>
      <c r="P833" t="s">
        <v>293</v>
      </c>
      <c r="Q833" t="s">
        <v>18</v>
      </c>
      <c r="R833" t="s">
        <v>329</v>
      </c>
      <c r="S833" s="43">
        <v>0</v>
      </c>
      <c r="U833" s="43">
        <v>3</v>
      </c>
      <c r="IF833">
        <v>4070</v>
      </c>
      <c r="IG833" t="s">
        <v>293</v>
      </c>
      <c r="IH833" t="s">
        <v>287</v>
      </c>
      <c r="IK833">
        <v>-2</v>
      </c>
      <c r="IL833" t="s">
        <v>278</v>
      </c>
      <c r="IM833" t="s">
        <v>279</v>
      </c>
      <c r="IN833" t="s">
        <v>463</v>
      </c>
      <c r="IP833" t="s">
        <v>473</v>
      </c>
    </row>
    <row r="834" spans="1:250" x14ac:dyDescent="0.35">
      <c r="A834">
        <v>9257</v>
      </c>
      <c r="B834">
        <v>-922729984</v>
      </c>
      <c r="C834">
        <v>1837</v>
      </c>
      <c r="D834" t="s">
        <v>272</v>
      </c>
      <c r="E834" t="s">
        <v>273</v>
      </c>
      <c r="F834">
        <v>1848</v>
      </c>
      <c r="G834" t="s">
        <v>285</v>
      </c>
      <c r="H834" t="s">
        <v>273</v>
      </c>
      <c r="I834">
        <v>509</v>
      </c>
      <c r="J834" t="s">
        <v>547</v>
      </c>
      <c r="K834" t="s">
        <v>548</v>
      </c>
      <c r="L834">
        <v>4070</v>
      </c>
      <c r="M834" t="s">
        <v>293</v>
      </c>
      <c r="N834" t="s">
        <v>18</v>
      </c>
      <c r="O834">
        <v>4070</v>
      </c>
      <c r="P834" t="s">
        <v>293</v>
      </c>
      <c r="Q834" t="s">
        <v>18</v>
      </c>
      <c r="R834" t="s">
        <v>329</v>
      </c>
      <c r="S834" s="43">
        <v>0</v>
      </c>
      <c r="U834" s="43">
        <v>3</v>
      </c>
      <c r="IF834">
        <v>4070</v>
      </c>
      <c r="IG834" t="s">
        <v>293</v>
      </c>
      <c r="IH834" t="s">
        <v>287</v>
      </c>
      <c r="IK834">
        <v>-2</v>
      </c>
      <c r="IL834" t="s">
        <v>278</v>
      </c>
      <c r="IM834" t="s">
        <v>279</v>
      </c>
      <c r="IN834" t="s">
        <v>463</v>
      </c>
      <c r="IP834" t="s">
        <v>473</v>
      </c>
    </row>
    <row r="835" spans="1:250" x14ac:dyDescent="0.35">
      <c r="A835">
        <v>9258</v>
      </c>
      <c r="B835">
        <v>-922729984</v>
      </c>
      <c r="C835">
        <v>1837</v>
      </c>
      <c r="D835" t="s">
        <v>272</v>
      </c>
      <c r="E835" t="s">
        <v>273</v>
      </c>
      <c r="F835">
        <v>1848</v>
      </c>
      <c r="G835" t="s">
        <v>285</v>
      </c>
      <c r="H835" t="s">
        <v>273</v>
      </c>
      <c r="I835">
        <v>507</v>
      </c>
      <c r="J835" t="s">
        <v>549</v>
      </c>
      <c r="K835" t="s">
        <v>550</v>
      </c>
      <c r="L835">
        <v>4070</v>
      </c>
      <c r="M835" t="s">
        <v>293</v>
      </c>
      <c r="N835" t="s">
        <v>18</v>
      </c>
      <c r="O835">
        <v>4070</v>
      </c>
      <c r="P835" t="s">
        <v>293</v>
      </c>
      <c r="Q835" t="s">
        <v>18</v>
      </c>
      <c r="R835" t="s">
        <v>329</v>
      </c>
      <c r="S835" s="43">
        <v>0</v>
      </c>
      <c r="U835" s="43">
        <v>3</v>
      </c>
      <c r="IF835">
        <v>4070</v>
      </c>
      <c r="IG835" t="s">
        <v>293</v>
      </c>
      <c r="IH835" t="s">
        <v>287</v>
      </c>
      <c r="IK835">
        <v>-2</v>
      </c>
      <c r="IL835" t="s">
        <v>278</v>
      </c>
      <c r="IM835" t="s">
        <v>279</v>
      </c>
      <c r="IN835" t="s">
        <v>463</v>
      </c>
      <c r="IP835" t="s">
        <v>473</v>
      </c>
    </row>
    <row r="836" spans="1:250" x14ac:dyDescent="0.35">
      <c r="A836">
        <v>9259</v>
      </c>
      <c r="B836">
        <v>-922729984</v>
      </c>
      <c r="C836">
        <v>1837</v>
      </c>
      <c r="D836" t="s">
        <v>272</v>
      </c>
      <c r="E836" t="s">
        <v>273</v>
      </c>
      <c r="F836">
        <v>7057</v>
      </c>
      <c r="G836" t="s">
        <v>290</v>
      </c>
      <c r="H836" t="s">
        <v>291</v>
      </c>
      <c r="I836">
        <v>528</v>
      </c>
      <c r="J836" t="s">
        <v>531</v>
      </c>
      <c r="K836" t="s">
        <v>532</v>
      </c>
      <c r="L836">
        <v>3549</v>
      </c>
      <c r="M836" t="s">
        <v>289</v>
      </c>
      <c r="N836" t="s">
        <v>17</v>
      </c>
      <c r="O836">
        <v>3549</v>
      </c>
      <c r="P836" t="s">
        <v>289</v>
      </c>
      <c r="Q836" t="s">
        <v>17</v>
      </c>
      <c r="R836" t="s">
        <v>329</v>
      </c>
      <c r="S836" s="43">
        <v>0</v>
      </c>
      <c r="U836" s="43">
        <v>3</v>
      </c>
      <c r="IF836">
        <v>3549</v>
      </c>
      <c r="IG836" t="s">
        <v>289</v>
      </c>
      <c r="IH836" t="s">
        <v>292</v>
      </c>
      <c r="IK836">
        <v>-2</v>
      </c>
      <c r="IL836" t="s">
        <v>278</v>
      </c>
      <c r="IM836" t="s">
        <v>279</v>
      </c>
      <c r="IN836" t="s">
        <v>471</v>
      </c>
      <c r="IP836" t="s">
        <v>472</v>
      </c>
    </row>
    <row r="837" spans="1:250" x14ac:dyDescent="0.35">
      <c r="A837">
        <v>9260</v>
      </c>
      <c r="B837">
        <v>-922729984</v>
      </c>
      <c r="C837">
        <v>1837</v>
      </c>
      <c r="D837" t="s">
        <v>272</v>
      </c>
      <c r="E837" t="s">
        <v>273</v>
      </c>
      <c r="F837">
        <v>7057</v>
      </c>
      <c r="G837" t="s">
        <v>290</v>
      </c>
      <c r="H837" t="s">
        <v>291</v>
      </c>
      <c r="I837">
        <v>527</v>
      </c>
      <c r="J837" t="s">
        <v>535</v>
      </c>
      <c r="K837" t="s">
        <v>536</v>
      </c>
      <c r="L837">
        <v>3549</v>
      </c>
      <c r="M837" t="s">
        <v>289</v>
      </c>
      <c r="N837" t="s">
        <v>17</v>
      </c>
      <c r="O837">
        <v>3549</v>
      </c>
      <c r="P837" t="s">
        <v>289</v>
      </c>
      <c r="Q837" t="s">
        <v>17</v>
      </c>
      <c r="R837" t="s">
        <v>329</v>
      </c>
      <c r="S837" s="43">
        <v>0</v>
      </c>
      <c r="U837" s="43">
        <v>3</v>
      </c>
      <c r="IF837">
        <v>3549</v>
      </c>
      <c r="IG837" t="s">
        <v>289</v>
      </c>
      <c r="IH837" t="s">
        <v>292</v>
      </c>
      <c r="IK837">
        <v>-2</v>
      </c>
      <c r="IL837" t="s">
        <v>278</v>
      </c>
      <c r="IM837" t="s">
        <v>279</v>
      </c>
      <c r="IN837" t="s">
        <v>471</v>
      </c>
      <c r="IP837" t="s">
        <v>472</v>
      </c>
    </row>
    <row r="838" spans="1:250" x14ac:dyDescent="0.35">
      <c r="A838">
        <v>9261</v>
      </c>
      <c r="B838">
        <v>-922729984</v>
      </c>
      <c r="C838">
        <v>1837</v>
      </c>
      <c r="D838" t="s">
        <v>272</v>
      </c>
      <c r="E838" t="s">
        <v>273</v>
      </c>
      <c r="F838">
        <v>7057</v>
      </c>
      <c r="G838" t="s">
        <v>290</v>
      </c>
      <c r="H838" t="s">
        <v>291</v>
      </c>
      <c r="I838">
        <v>523</v>
      </c>
      <c r="J838" t="s">
        <v>537</v>
      </c>
      <c r="K838" t="s">
        <v>538</v>
      </c>
      <c r="L838">
        <v>3549</v>
      </c>
      <c r="M838" t="s">
        <v>289</v>
      </c>
      <c r="N838" t="s">
        <v>17</v>
      </c>
      <c r="O838">
        <v>3549</v>
      </c>
      <c r="P838" t="s">
        <v>289</v>
      </c>
      <c r="Q838" t="s">
        <v>17</v>
      </c>
      <c r="R838" t="s">
        <v>329</v>
      </c>
      <c r="S838" s="43">
        <v>0</v>
      </c>
      <c r="U838" s="43">
        <v>3</v>
      </c>
      <c r="IF838">
        <v>3549</v>
      </c>
      <c r="IG838" t="s">
        <v>289</v>
      </c>
      <c r="IH838" t="s">
        <v>292</v>
      </c>
      <c r="IK838">
        <v>-2</v>
      </c>
      <c r="IL838" t="s">
        <v>278</v>
      </c>
      <c r="IM838" t="s">
        <v>279</v>
      </c>
      <c r="IN838" t="s">
        <v>471</v>
      </c>
      <c r="IP838" t="s">
        <v>472</v>
      </c>
    </row>
    <row r="839" spans="1:250" x14ac:dyDescent="0.35">
      <c r="A839">
        <v>9262</v>
      </c>
      <c r="B839">
        <v>-922729984</v>
      </c>
      <c r="C839">
        <v>1837</v>
      </c>
      <c r="D839" t="s">
        <v>272</v>
      </c>
      <c r="E839" t="s">
        <v>273</v>
      </c>
      <c r="F839">
        <v>1848</v>
      </c>
      <c r="G839" t="s">
        <v>285</v>
      </c>
      <c r="H839" t="s">
        <v>273</v>
      </c>
      <c r="I839">
        <v>528</v>
      </c>
      <c r="J839" t="s">
        <v>531</v>
      </c>
      <c r="K839" t="s">
        <v>532</v>
      </c>
      <c r="L839">
        <v>4070</v>
      </c>
      <c r="M839" t="s">
        <v>293</v>
      </c>
      <c r="N839" t="s">
        <v>18</v>
      </c>
      <c r="O839">
        <v>4070</v>
      </c>
      <c r="P839" t="s">
        <v>293</v>
      </c>
      <c r="Q839" t="s">
        <v>18</v>
      </c>
      <c r="R839" t="s">
        <v>329</v>
      </c>
      <c r="S839" s="43">
        <v>0</v>
      </c>
      <c r="U839" s="43">
        <v>3</v>
      </c>
      <c r="IF839">
        <v>4070</v>
      </c>
      <c r="IG839" t="s">
        <v>293</v>
      </c>
      <c r="IH839" t="s">
        <v>287</v>
      </c>
      <c r="IK839">
        <v>-2</v>
      </c>
      <c r="IL839" t="s">
        <v>278</v>
      </c>
      <c r="IM839" t="s">
        <v>279</v>
      </c>
      <c r="IN839" t="s">
        <v>463</v>
      </c>
      <c r="IP839" t="s">
        <v>473</v>
      </c>
    </row>
    <row r="840" spans="1:250" x14ac:dyDescent="0.35">
      <c r="A840">
        <v>9263</v>
      </c>
      <c r="B840">
        <v>-922729984</v>
      </c>
      <c r="C840">
        <v>1837</v>
      </c>
      <c r="D840" t="s">
        <v>272</v>
      </c>
      <c r="E840" t="s">
        <v>273</v>
      </c>
      <c r="F840">
        <v>1848</v>
      </c>
      <c r="G840" t="s">
        <v>285</v>
      </c>
      <c r="H840" t="s">
        <v>273</v>
      </c>
      <c r="I840">
        <v>527</v>
      </c>
      <c r="J840" t="s">
        <v>535</v>
      </c>
      <c r="K840" t="s">
        <v>536</v>
      </c>
      <c r="L840">
        <v>4070</v>
      </c>
      <c r="M840" t="s">
        <v>293</v>
      </c>
      <c r="N840" t="s">
        <v>18</v>
      </c>
      <c r="O840">
        <v>4070</v>
      </c>
      <c r="P840" t="s">
        <v>293</v>
      </c>
      <c r="Q840" t="s">
        <v>18</v>
      </c>
      <c r="R840" t="s">
        <v>329</v>
      </c>
      <c r="S840" s="43">
        <v>0</v>
      </c>
      <c r="U840" s="43">
        <v>3</v>
      </c>
      <c r="IF840">
        <v>4070</v>
      </c>
      <c r="IG840" t="s">
        <v>293</v>
      </c>
      <c r="IH840" t="s">
        <v>287</v>
      </c>
      <c r="IK840">
        <v>-2</v>
      </c>
      <c r="IL840" t="s">
        <v>278</v>
      </c>
      <c r="IM840" t="s">
        <v>279</v>
      </c>
      <c r="IN840" t="s">
        <v>463</v>
      </c>
      <c r="IP840" t="s">
        <v>473</v>
      </c>
    </row>
    <row r="841" spans="1:250" x14ac:dyDescent="0.35">
      <c r="A841">
        <v>9264</v>
      </c>
      <c r="B841">
        <v>-922729984</v>
      </c>
      <c r="C841">
        <v>1837</v>
      </c>
      <c r="D841" t="s">
        <v>272</v>
      </c>
      <c r="E841" t="s">
        <v>273</v>
      </c>
      <c r="F841">
        <v>1848</v>
      </c>
      <c r="G841" t="s">
        <v>285</v>
      </c>
      <c r="H841" t="s">
        <v>273</v>
      </c>
      <c r="I841">
        <v>523</v>
      </c>
      <c r="J841" t="s">
        <v>537</v>
      </c>
      <c r="K841" t="s">
        <v>538</v>
      </c>
      <c r="L841">
        <v>4070</v>
      </c>
      <c r="M841" t="s">
        <v>293</v>
      </c>
      <c r="N841" t="s">
        <v>18</v>
      </c>
      <c r="O841">
        <v>4070</v>
      </c>
      <c r="P841" t="s">
        <v>293</v>
      </c>
      <c r="Q841" t="s">
        <v>18</v>
      </c>
      <c r="R841" t="s">
        <v>329</v>
      </c>
      <c r="S841" s="43">
        <v>0</v>
      </c>
      <c r="U841" s="43">
        <v>3</v>
      </c>
      <c r="IF841">
        <v>4070</v>
      </c>
      <c r="IG841" t="s">
        <v>293</v>
      </c>
      <c r="IH841" t="s">
        <v>287</v>
      </c>
      <c r="IK841">
        <v>-2</v>
      </c>
      <c r="IL841" t="s">
        <v>278</v>
      </c>
      <c r="IM841" t="s">
        <v>279</v>
      </c>
      <c r="IN841" t="s">
        <v>463</v>
      </c>
      <c r="IP841" t="s">
        <v>473</v>
      </c>
    </row>
    <row r="842" spans="1:250" x14ac:dyDescent="0.35">
      <c r="A842">
        <v>9265</v>
      </c>
      <c r="B842">
        <v>-922729984</v>
      </c>
      <c r="C842">
        <v>1837</v>
      </c>
      <c r="D842" t="s">
        <v>272</v>
      </c>
      <c r="E842" t="s">
        <v>273</v>
      </c>
      <c r="F842">
        <v>1848</v>
      </c>
      <c r="G842" t="s">
        <v>285</v>
      </c>
      <c r="H842" t="s">
        <v>273</v>
      </c>
      <c r="I842">
        <v>521</v>
      </c>
      <c r="J842" t="s">
        <v>539</v>
      </c>
      <c r="K842" t="s">
        <v>540</v>
      </c>
      <c r="L842">
        <v>4070</v>
      </c>
      <c r="M842" t="s">
        <v>293</v>
      </c>
      <c r="N842" t="s">
        <v>18</v>
      </c>
      <c r="O842">
        <v>4070</v>
      </c>
      <c r="P842" t="s">
        <v>293</v>
      </c>
      <c r="Q842" t="s">
        <v>18</v>
      </c>
      <c r="R842" t="s">
        <v>329</v>
      </c>
      <c r="S842" s="43">
        <v>0</v>
      </c>
      <c r="U842" s="43">
        <v>3</v>
      </c>
      <c r="IF842">
        <v>4070</v>
      </c>
      <c r="IG842" t="s">
        <v>293</v>
      </c>
      <c r="IH842" t="s">
        <v>287</v>
      </c>
      <c r="IK842">
        <v>-2</v>
      </c>
      <c r="IL842" t="s">
        <v>278</v>
      </c>
      <c r="IM842" t="s">
        <v>279</v>
      </c>
      <c r="IN842" t="s">
        <v>463</v>
      </c>
      <c r="IP842" t="s">
        <v>473</v>
      </c>
    </row>
    <row r="843" spans="1:250" x14ac:dyDescent="0.35">
      <c r="A843">
        <v>9266</v>
      </c>
      <c r="B843">
        <v>-922729984</v>
      </c>
      <c r="C843">
        <v>1837</v>
      </c>
      <c r="D843" t="s">
        <v>272</v>
      </c>
      <c r="E843" t="s">
        <v>273</v>
      </c>
      <c r="F843">
        <v>1848</v>
      </c>
      <c r="G843" t="s">
        <v>285</v>
      </c>
      <c r="H843" t="s">
        <v>273</v>
      </c>
      <c r="I843">
        <v>519</v>
      </c>
      <c r="J843" t="s">
        <v>541</v>
      </c>
      <c r="K843" t="s">
        <v>542</v>
      </c>
      <c r="L843">
        <v>4070</v>
      </c>
      <c r="M843" t="s">
        <v>293</v>
      </c>
      <c r="N843" t="s">
        <v>18</v>
      </c>
      <c r="O843">
        <v>4070</v>
      </c>
      <c r="P843" t="s">
        <v>293</v>
      </c>
      <c r="Q843" t="s">
        <v>18</v>
      </c>
      <c r="R843" t="s">
        <v>329</v>
      </c>
      <c r="S843" s="43">
        <v>0</v>
      </c>
      <c r="U843" s="43">
        <v>3</v>
      </c>
      <c r="IF843">
        <v>4070</v>
      </c>
      <c r="IG843" t="s">
        <v>293</v>
      </c>
      <c r="IH843" t="s">
        <v>287</v>
      </c>
      <c r="IK843">
        <v>-2</v>
      </c>
      <c r="IL843" t="s">
        <v>278</v>
      </c>
      <c r="IM843" t="s">
        <v>279</v>
      </c>
      <c r="IN843" t="s">
        <v>463</v>
      </c>
      <c r="IP843" t="s">
        <v>473</v>
      </c>
    </row>
    <row r="844" spans="1:250" x14ac:dyDescent="0.35">
      <c r="A844">
        <v>9267</v>
      </c>
      <c r="B844">
        <v>-922729984</v>
      </c>
      <c r="C844">
        <v>1837</v>
      </c>
      <c r="D844" t="s">
        <v>272</v>
      </c>
      <c r="E844" t="s">
        <v>273</v>
      </c>
      <c r="F844">
        <v>1848</v>
      </c>
      <c r="G844" t="s">
        <v>285</v>
      </c>
      <c r="H844" t="s">
        <v>273</v>
      </c>
      <c r="I844">
        <v>515</v>
      </c>
      <c r="J844" t="s">
        <v>543</v>
      </c>
      <c r="K844" t="s">
        <v>544</v>
      </c>
      <c r="L844">
        <v>4070</v>
      </c>
      <c r="M844" t="s">
        <v>293</v>
      </c>
      <c r="N844" t="s">
        <v>18</v>
      </c>
      <c r="O844">
        <v>4070</v>
      </c>
      <c r="P844" t="s">
        <v>293</v>
      </c>
      <c r="Q844" t="s">
        <v>18</v>
      </c>
      <c r="R844" t="s">
        <v>329</v>
      </c>
      <c r="S844" s="43">
        <v>0</v>
      </c>
      <c r="U844" s="43">
        <v>3</v>
      </c>
      <c r="IF844">
        <v>4070</v>
      </c>
      <c r="IG844" t="s">
        <v>293</v>
      </c>
      <c r="IH844" t="s">
        <v>287</v>
      </c>
      <c r="IK844">
        <v>-2</v>
      </c>
      <c r="IL844" t="s">
        <v>278</v>
      </c>
      <c r="IM844" t="s">
        <v>279</v>
      </c>
      <c r="IN844" t="s">
        <v>463</v>
      </c>
      <c r="IP844" t="s">
        <v>473</v>
      </c>
    </row>
    <row r="845" spans="1:250" x14ac:dyDescent="0.35">
      <c r="A845">
        <v>9268</v>
      </c>
      <c r="B845">
        <v>-922729984</v>
      </c>
      <c r="C845">
        <v>1837</v>
      </c>
      <c r="D845" t="s">
        <v>272</v>
      </c>
      <c r="E845" t="s">
        <v>273</v>
      </c>
      <c r="F845">
        <v>5062</v>
      </c>
      <c r="G845" t="s">
        <v>294</v>
      </c>
      <c r="H845" t="s">
        <v>295</v>
      </c>
      <c r="I845">
        <v>521</v>
      </c>
      <c r="J845" t="s">
        <v>539</v>
      </c>
      <c r="K845" t="s">
        <v>540</v>
      </c>
      <c r="L845">
        <v>4994</v>
      </c>
      <c r="M845" t="s">
        <v>296</v>
      </c>
      <c r="N845" t="s">
        <v>297</v>
      </c>
      <c r="O845">
        <v>4994</v>
      </c>
      <c r="P845" t="s">
        <v>296</v>
      </c>
      <c r="Q845" t="s">
        <v>297</v>
      </c>
      <c r="R845" t="s">
        <v>329</v>
      </c>
      <c r="S845" s="43">
        <v>0</v>
      </c>
      <c r="U845" s="43">
        <v>3</v>
      </c>
      <c r="IF845">
        <v>4994</v>
      </c>
      <c r="IG845" t="s">
        <v>296</v>
      </c>
      <c r="IH845" t="s">
        <v>298</v>
      </c>
      <c r="IK845">
        <v>-2</v>
      </c>
      <c r="IL845" t="s">
        <v>278</v>
      </c>
      <c r="IM845" t="s">
        <v>279</v>
      </c>
      <c r="IN845" t="s">
        <v>474</v>
      </c>
      <c r="IP845" t="s">
        <v>475</v>
      </c>
    </row>
    <row r="846" spans="1:250" x14ac:dyDescent="0.35">
      <c r="A846">
        <v>9269</v>
      </c>
      <c r="B846">
        <v>-922729984</v>
      </c>
      <c r="C846">
        <v>1837</v>
      </c>
      <c r="D846" t="s">
        <v>272</v>
      </c>
      <c r="E846" t="s">
        <v>273</v>
      </c>
      <c r="F846">
        <v>5062</v>
      </c>
      <c r="G846" t="s">
        <v>294</v>
      </c>
      <c r="H846" t="s">
        <v>295</v>
      </c>
      <c r="I846">
        <v>519</v>
      </c>
      <c r="J846" t="s">
        <v>541</v>
      </c>
      <c r="K846" t="s">
        <v>542</v>
      </c>
      <c r="L846">
        <v>4994</v>
      </c>
      <c r="M846" t="s">
        <v>296</v>
      </c>
      <c r="N846" t="s">
        <v>297</v>
      </c>
      <c r="O846">
        <v>4994</v>
      </c>
      <c r="P846" t="s">
        <v>296</v>
      </c>
      <c r="Q846" t="s">
        <v>297</v>
      </c>
      <c r="R846" t="s">
        <v>329</v>
      </c>
      <c r="S846" s="43">
        <v>0</v>
      </c>
      <c r="U846" s="43">
        <v>3</v>
      </c>
      <c r="IF846">
        <v>4994</v>
      </c>
      <c r="IG846" t="s">
        <v>296</v>
      </c>
      <c r="IH846" t="s">
        <v>298</v>
      </c>
      <c r="IK846">
        <v>-2</v>
      </c>
      <c r="IL846" t="s">
        <v>278</v>
      </c>
      <c r="IM846" t="s">
        <v>279</v>
      </c>
      <c r="IN846" t="s">
        <v>474</v>
      </c>
      <c r="IP846" t="s">
        <v>475</v>
      </c>
    </row>
    <row r="847" spans="1:250" x14ac:dyDescent="0.35">
      <c r="A847">
        <v>9270</v>
      </c>
      <c r="B847">
        <v>-922729984</v>
      </c>
      <c r="C847">
        <v>1837</v>
      </c>
      <c r="D847" t="s">
        <v>272</v>
      </c>
      <c r="E847" t="s">
        <v>273</v>
      </c>
      <c r="F847">
        <v>5062</v>
      </c>
      <c r="G847" t="s">
        <v>294</v>
      </c>
      <c r="H847" t="s">
        <v>295</v>
      </c>
      <c r="I847">
        <v>515</v>
      </c>
      <c r="J847" t="s">
        <v>543</v>
      </c>
      <c r="K847" t="s">
        <v>544</v>
      </c>
      <c r="L847">
        <v>4994</v>
      </c>
      <c r="M847" t="s">
        <v>296</v>
      </c>
      <c r="N847" t="s">
        <v>297</v>
      </c>
      <c r="O847">
        <v>4994</v>
      </c>
      <c r="P847" t="s">
        <v>296</v>
      </c>
      <c r="Q847" t="s">
        <v>297</v>
      </c>
      <c r="R847" t="s">
        <v>329</v>
      </c>
      <c r="S847" s="43">
        <v>0</v>
      </c>
      <c r="U847" s="43">
        <v>3</v>
      </c>
      <c r="IF847">
        <v>4994</v>
      </c>
      <c r="IG847" t="s">
        <v>296</v>
      </c>
      <c r="IH847" t="s">
        <v>298</v>
      </c>
      <c r="IK847">
        <v>-2</v>
      </c>
      <c r="IL847" t="s">
        <v>278</v>
      </c>
      <c r="IM847" t="s">
        <v>279</v>
      </c>
      <c r="IN847" t="s">
        <v>474</v>
      </c>
      <c r="IP847" t="s">
        <v>475</v>
      </c>
    </row>
    <row r="848" spans="1:250" x14ac:dyDescent="0.35">
      <c r="A848">
        <v>9271</v>
      </c>
      <c r="B848">
        <v>-922729984</v>
      </c>
      <c r="C848">
        <v>1837</v>
      </c>
      <c r="D848" t="s">
        <v>272</v>
      </c>
      <c r="E848" t="s">
        <v>273</v>
      </c>
      <c r="F848">
        <v>5062</v>
      </c>
      <c r="G848" t="s">
        <v>294</v>
      </c>
      <c r="H848" t="s">
        <v>295</v>
      </c>
      <c r="I848">
        <v>513</v>
      </c>
      <c r="J848" t="s">
        <v>545</v>
      </c>
      <c r="K848" t="s">
        <v>546</v>
      </c>
      <c r="L848">
        <v>4994</v>
      </c>
      <c r="M848" t="s">
        <v>296</v>
      </c>
      <c r="N848" t="s">
        <v>297</v>
      </c>
      <c r="O848">
        <v>4994</v>
      </c>
      <c r="P848" t="s">
        <v>296</v>
      </c>
      <c r="Q848" t="s">
        <v>297</v>
      </c>
      <c r="R848" t="s">
        <v>329</v>
      </c>
      <c r="S848" s="43">
        <v>0</v>
      </c>
      <c r="U848" s="43">
        <v>3</v>
      </c>
      <c r="IF848">
        <v>4994</v>
      </c>
      <c r="IG848" t="s">
        <v>296</v>
      </c>
      <c r="IH848" t="s">
        <v>298</v>
      </c>
      <c r="IK848">
        <v>-2</v>
      </c>
      <c r="IL848" t="s">
        <v>278</v>
      </c>
      <c r="IM848" t="s">
        <v>279</v>
      </c>
      <c r="IN848" t="s">
        <v>474</v>
      </c>
      <c r="IP848" t="s">
        <v>475</v>
      </c>
    </row>
    <row r="849" spans="1:250" x14ac:dyDescent="0.35">
      <c r="A849">
        <v>9272</v>
      </c>
      <c r="B849">
        <v>-922729984</v>
      </c>
      <c r="C849">
        <v>1837</v>
      </c>
      <c r="D849" t="s">
        <v>272</v>
      </c>
      <c r="E849" t="s">
        <v>273</v>
      </c>
      <c r="F849">
        <v>5062</v>
      </c>
      <c r="G849" t="s">
        <v>294</v>
      </c>
      <c r="H849" t="s">
        <v>295</v>
      </c>
      <c r="I849">
        <v>509</v>
      </c>
      <c r="J849" t="s">
        <v>547</v>
      </c>
      <c r="K849" t="s">
        <v>548</v>
      </c>
      <c r="L849">
        <v>4994</v>
      </c>
      <c r="M849" t="s">
        <v>296</v>
      </c>
      <c r="N849" t="s">
        <v>297</v>
      </c>
      <c r="O849">
        <v>4994</v>
      </c>
      <c r="P849" t="s">
        <v>296</v>
      </c>
      <c r="Q849" t="s">
        <v>297</v>
      </c>
      <c r="R849" t="s">
        <v>329</v>
      </c>
      <c r="S849" s="43">
        <v>0</v>
      </c>
      <c r="U849" s="43">
        <v>3</v>
      </c>
      <c r="IF849">
        <v>4994</v>
      </c>
      <c r="IG849" t="s">
        <v>296</v>
      </c>
      <c r="IH849" t="s">
        <v>298</v>
      </c>
      <c r="IK849">
        <v>-2</v>
      </c>
      <c r="IL849" t="s">
        <v>278</v>
      </c>
      <c r="IM849" t="s">
        <v>279</v>
      </c>
      <c r="IN849" t="s">
        <v>474</v>
      </c>
      <c r="IP849" t="s">
        <v>475</v>
      </c>
    </row>
    <row r="850" spans="1:250" x14ac:dyDescent="0.35">
      <c r="A850">
        <v>9273</v>
      </c>
      <c r="B850">
        <v>-922729984</v>
      </c>
      <c r="C850">
        <v>1837</v>
      </c>
      <c r="D850" t="s">
        <v>272</v>
      </c>
      <c r="E850" t="s">
        <v>273</v>
      </c>
      <c r="F850">
        <v>5062</v>
      </c>
      <c r="G850" t="s">
        <v>294</v>
      </c>
      <c r="H850" t="s">
        <v>295</v>
      </c>
      <c r="I850">
        <v>507</v>
      </c>
      <c r="J850" t="s">
        <v>549</v>
      </c>
      <c r="K850" t="s">
        <v>550</v>
      </c>
      <c r="L850">
        <v>4994</v>
      </c>
      <c r="M850" t="s">
        <v>296</v>
      </c>
      <c r="N850" t="s">
        <v>297</v>
      </c>
      <c r="O850">
        <v>4994</v>
      </c>
      <c r="P850" t="s">
        <v>296</v>
      </c>
      <c r="Q850" t="s">
        <v>297</v>
      </c>
      <c r="R850" t="s">
        <v>329</v>
      </c>
      <c r="S850" s="43">
        <v>0</v>
      </c>
      <c r="U850" s="43">
        <v>3</v>
      </c>
      <c r="IF850">
        <v>4994</v>
      </c>
      <c r="IG850" t="s">
        <v>296</v>
      </c>
      <c r="IH850" t="s">
        <v>298</v>
      </c>
      <c r="IK850">
        <v>-2</v>
      </c>
      <c r="IL850" t="s">
        <v>278</v>
      </c>
      <c r="IM850" t="s">
        <v>279</v>
      </c>
      <c r="IN850" t="s">
        <v>474</v>
      </c>
      <c r="IP850" t="s">
        <v>475</v>
      </c>
    </row>
    <row r="851" spans="1:250" x14ac:dyDescent="0.35">
      <c r="A851">
        <v>9274</v>
      </c>
      <c r="B851">
        <v>-922729984</v>
      </c>
      <c r="C851">
        <v>1837</v>
      </c>
      <c r="D851" t="s">
        <v>272</v>
      </c>
      <c r="E851" t="s">
        <v>273</v>
      </c>
      <c r="F851">
        <v>7057</v>
      </c>
      <c r="G851" t="s">
        <v>290</v>
      </c>
      <c r="H851" t="s">
        <v>291</v>
      </c>
      <c r="I851">
        <v>513</v>
      </c>
      <c r="J851" t="s">
        <v>545</v>
      </c>
      <c r="K851" t="s">
        <v>546</v>
      </c>
      <c r="L851">
        <v>4994</v>
      </c>
      <c r="M851" t="s">
        <v>296</v>
      </c>
      <c r="N851" t="s">
        <v>297</v>
      </c>
      <c r="O851">
        <v>4994</v>
      </c>
      <c r="P851" t="s">
        <v>296</v>
      </c>
      <c r="Q851" t="s">
        <v>297</v>
      </c>
      <c r="R851" t="s">
        <v>329</v>
      </c>
      <c r="S851" s="43">
        <v>0</v>
      </c>
      <c r="U851" s="43">
        <v>3</v>
      </c>
      <c r="IF851">
        <v>4994</v>
      </c>
      <c r="IG851" t="s">
        <v>296</v>
      </c>
      <c r="IH851" t="s">
        <v>292</v>
      </c>
      <c r="IK851">
        <v>-2</v>
      </c>
      <c r="IL851" t="s">
        <v>278</v>
      </c>
      <c r="IM851" t="s">
        <v>279</v>
      </c>
      <c r="IN851" t="s">
        <v>471</v>
      </c>
      <c r="IP851" t="s">
        <v>476</v>
      </c>
    </row>
    <row r="852" spans="1:250" x14ac:dyDescent="0.35">
      <c r="A852">
        <v>9275</v>
      </c>
      <c r="B852">
        <v>-922729984</v>
      </c>
      <c r="C852">
        <v>1837</v>
      </c>
      <c r="D852" t="s">
        <v>272</v>
      </c>
      <c r="E852" t="s">
        <v>273</v>
      </c>
      <c r="F852">
        <v>7057</v>
      </c>
      <c r="G852" t="s">
        <v>290</v>
      </c>
      <c r="H852" t="s">
        <v>291</v>
      </c>
      <c r="I852">
        <v>509</v>
      </c>
      <c r="J852" t="s">
        <v>547</v>
      </c>
      <c r="K852" t="s">
        <v>548</v>
      </c>
      <c r="L852">
        <v>4994</v>
      </c>
      <c r="M852" t="s">
        <v>296</v>
      </c>
      <c r="N852" t="s">
        <v>297</v>
      </c>
      <c r="O852">
        <v>4994</v>
      </c>
      <c r="P852" t="s">
        <v>296</v>
      </c>
      <c r="Q852" t="s">
        <v>297</v>
      </c>
      <c r="R852" t="s">
        <v>329</v>
      </c>
      <c r="S852" s="43">
        <v>0</v>
      </c>
      <c r="U852" s="43">
        <v>3</v>
      </c>
      <c r="IF852">
        <v>4994</v>
      </c>
      <c r="IG852" t="s">
        <v>296</v>
      </c>
      <c r="IH852" t="s">
        <v>292</v>
      </c>
      <c r="IK852">
        <v>-2</v>
      </c>
      <c r="IL852" t="s">
        <v>278</v>
      </c>
      <c r="IM852" t="s">
        <v>279</v>
      </c>
      <c r="IN852" t="s">
        <v>471</v>
      </c>
      <c r="IP852" t="s">
        <v>476</v>
      </c>
    </row>
    <row r="853" spans="1:250" x14ac:dyDescent="0.35">
      <c r="A853">
        <v>9276</v>
      </c>
      <c r="B853">
        <v>-922729984</v>
      </c>
      <c r="C853">
        <v>1837</v>
      </c>
      <c r="D853" t="s">
        <v>272</v>
      </c>
      <c r="E853" t="s">
        <v>273</v>
      </c>
      <c r="F853">
        <v>7057</v>
      </c>
      <c r="G853" t="s">
        <v>290</v>
      </c>
      <c r="H853" t="s">
        <v>291</v>
      </c>
      <c r="I853">
        <v>507</v>
      </c>
      <c r="J853" t="s">
        <v>549</v>
      </c>
      <c r="K853" t="s">
        <v>550</v>
      </c>
      <c r="L853">
        <v>4994</v>
      </c>
      <c r="M853" t="s">
        <v>296</v>
      </c>
      <c r="N853" t="s">
        <v>297</v>
      </c>
      <c r="O853">
        <v>4994</v>
      </c>
      <c r="P853" t="s">
        <v>296</v>
      </c>
      <c r="Q853" t="s">
        <v>297</v>
      </c>
      <c r="R853" t="s">
        <v>329</v>
      </c>
      <c r="S853" s="43">
        <v>0</v>
      </c>
      <c r="U853" s="43">
        <v>3</v>
      </c>
      <c r="IF853">
        <v>4994</v>
      </c>
      <c r="IG853" t="s">
        <v>296</v>
      </c>
      <c r="IH853" t="s">
        <v>292</v>
      </c>
      <c r="IK853">
        <v>-2</v>
      </c>
      <c r="IL853" t="s">
        <v>278</v>
      </c>
      <c r="IM853" t="s">
        <v>279</v>
      </c>
      <c r="IN853" t="s">
        <v>471</v>
      </c>
      <c r="IP853" t="s">
        <v>476</v>
      </c>
    </row>
    <row r="854" spans="1:250" x14ac:dyDescent="0.35">
      <c r="A854">
        <v>9277</v>
      </c>
      <c r="B854">
        <v>-922729984</v>
      </c>
      <c r="C854">
        <v>1837</v>
      </c>
      <c r="D854" t="s">
        <v>272</v>
      </c>
      <c r="E854" t="s">
        <v>273</v>
      </c>
      <c r="F854">
        <v>5062</v>
      </c>
      <c r="G854" t="s">
        <v>294</v>
      </c>
      <c r="H854" t="s">
        <v>295</v>
      </c>
      <c r="I854">
        <v>528</v>
      </c>
      <c r="J854" t="s">
        <v>531</v>
      </c>
      <c r="K854" t="s">
        <v>532</v>
      </c>
      <c r="L854">
        <v>4994</v>
      </c>
      <c r="M854" t="s">
        <v>296</v>
      </c>
      <c r="N854" t="s">
        <v>297</v>
      </c>
      <c r="O854">
        <v>4994</v>
      </c>
      <c r="P854" t="s">
        <v>296</v>
      </c>
      <c r="Q854" t="s">
        <v>297</v>
      </c>
      <c r="R854" t="s">
        <v>329</v>
      </c>
      <c r="S854" s="43">
        <v>0</v>
      </c>
      <c r="U854" s="43">
        <v>3</v>
      </c>
      <c r="IF854">
        <v>4994</v>
      </c>
      <c r="IG854" t="s">
        <v>296</v>
      </c>
      <c r="IH854" t="s">
        <v>298</v>
      </c>
      <c r="IK854">
        <v>-2</v>
      </c>
      <c r="IL854" t="s">
        <v>278</v>
      </c>
      <c r="IM854" t="s">
        <v>279</v>
      </c>
      <c r="IN854" t="s">
        <v>474</v>
      </c>
      <c r="IP854" t="s">
        <v>475</v>
      </c>
    </row>
    <row r="855" spans="1:250" x14ac:dyDescent="0.35">
      <c r="A855">
        <v>9278</v>
      </c>
      <c r="B855">
        <v>-922729984</v>
      </c>
      <c r="C855">
        <v>1837</v>
      </c>
      <c r="D855" t="s">
        <v>272</v>
      </c>
      <c r="E855" t="s">
        <v>273</v>
      </c>
      <c r="F855">
        <v>5062</v>
      </c>
      <c r="G855" t="s">
        <v>294</v>
      </c>
      <c r="H855" t="s">
        <v>295</v>
      </c>
      <c r="I855">
        <v>527</v>
      </c>
      <c r="J855" t="s">
        <v>535</v>
      </c>
      <c r="K855" t="s">
        <v>536</v>
      </c>
      <c r="L855">
        <v>4994</v>
      </c>
      <c r="M855" t="s">
        <v>296</v>
      </c>
      <c r="N855" t="s">
        <v>297</v>
      </c>
      <c r="O855">
        <v>4994</v>
      </c>
      <c r="P855" t="s">
        <v>296</v>
      </c>
      <c r="Q855" t="s">
        <v>297</v>
      </c>
      <c r="R855" t="s">
        <v>329</v>
      </c>
      <c r="S855" s="43">
        <v>0</v>
      </c>
      <c r="U855" s="43">
        <v>3</v>
      </c>
      <c r="IF855">
        <v>4994</v>
      </c>
      <c r="IG855" t="s">
        <v>296</v>
      </c>
      <c r="IH855" t="s">
        <v>298</v>
      </c>
      <c r="IK855">
        <v>-2</v>
      </c>
      <c r="IL855" t="s">
        <v>278</v>
      </c>
      <c r="IM855" t="s">
        <v>279</v>
      </c>
      <c r="IN855" t="s">
        <v>474</v>
      </c>
      <c r="IP855" t="s">
        <v>475</v>
      </c>
    </row>
    <row r="856" spans="1:250" x14ac:dyDescent="0.35">
      <c r="A856">
        <v>9279</v>
      </c>
      <c r="B856">
        <v>-922729984</v>
      </c>
      <c r="C856">
        <v>1837</v>
      </c>
      <c r="D856" t="s">
        <v>272</v>
      </c>
      <c r="E856" t="s">
        <v>273</v>
      </c>
      <c r="F856">
        <v>5062</v>
      </c>
      <c r="G856" t="s">
        <v>294</v>
      </c>
      <c r="H856" t="s">
        <v>295</v>
      </c>
      <c r="I856">
        <v>523</v>
      </c>
      <c r="J856" t="s">
        <v>537</v>
      </c>
      <c r="K856" t="s">
        <v>538</v>
      </c>
      <c r="L856">
        <v>4994</v>
      </c>
      <c r="M856" t="s">
        <v>296</v>
      </c>
      <c r="N856" t="s">
        <v>297</v>
      </c>
      <c r="O856">
        <v>4994</v>
      </c>
      <c r="P856" t="s">
        <v>296</v>
      </c>
      <c r="Q856" t="s">
        <v>297</v>
      </c>
      <c r="R856" t="s">
        <v>329</v>
      </c>
      <c r="S856" s="43">
        <v>0</v>
      </c>
      <c r="U856" s="43">
        <v>3</v>
      </c>
      <c r="IF856">
        <v>4994</v>
      </c>
      <c r="IG856" t="s">
        <v>296</v>
      </c>
      <c r="IH856" t="s">
        <v>298</v>
      </c>
      <c r="IK856">
        <v>-2</v>
      </c>
      <c r="IL856" t="s">
        <v>278</v>
      </c>
      <c r="IM856" t="s">
        <v>279</v>
      </c>
      <c r="IN856" t="s">
        <v>474</v>
      </c>
      <c r="IP856" t="s">
        <v>475</v>
      </c>
    </row>
    <row r="857" spans="1:250" x14ac:dyDescent="0.35">
      <c r="A857">
        <v>9280</v>
      </c>
      <c r="B857">
        <v>-922729984</v>
      </c>
      <c r="C857">
        <v>1837</v>
      </c>
      <c r="D857" t="s">
        <v>272</v>
      </c>
      <c r="E857" t="s">
        <v>273</v>
      </c>
      <c r="F857">
        <v>7057</v>
      </c>
      <c r="G857" t="s">
        <v>290</v>
      </c>
      <c r="H857" t="s">
        <v>291</v>
      </c>
      <c r="I857">
        <v>528</v>
      </c>
      <c r="J857" t="s">
        <v>531</v>
      </c>
      <c r="K857" t="s">
        <v>532</v>
      </c>
      <c r="L857">
        <v>4994</v>
      </c>
      <c r="M857" t="s">
        <v>296</v>
      </c>
      <c r="N857" t="s">
        <v>297</v>
      </c>
      <c r="O857">
        <v>4994</v>
      </c>
      <c r="P857" t="s">
        <v>296</v>
      </c>
      <c r="Q857" t="s">
        <v>297</v>
      </c>
      <c r="R857" t="s">
        <v>329</v>
      </c>
      <c r="S857" s="43">
        <v>0</v>
      </c>
      <c r="U857" s="43">
        <v>3</v>
      </c>
      <c r="IF857">
        <v>4994</v>
      </c>
      <c r="IG857" t="s">
        <v>296</v>
      </c>
      <c r="IH857" t="s">
        <v>292</v>
      </c>
      <c r="IK857">
        <v>-2</v>
      </c>
      <c r="IL857" t="s">
        <v>278</v>
      </c>
      <c r="IM857" t="s">
        <v>279</v>
      </c>
      <c r="IN857" t="s">
        <v>471</v>
      </c>
      <c r="IP857" t="s">
        <v>476</v>
      </c>
    </row>
    <row r="858" spans="1:250" x14ac:dyDescent="0.35">
      <c r="A858">
        <v>9281</v>
      </c>
      <c r="B858">
        <v>-922729984</v>
      </c>
      <c r="C858">
        <v>1837</v>
      </c>
      <c r="D858" t="s">
        <v>272</v>
      </c>
      <c r="E858" t="s">
        <v>273</v>
      </c>
      <c r="F858">
        <v>7057</v>
      </c>
      <c r="G858" t="s">
        <v>290</v>
      </c>
      <c r="H858" t="s">
        <v>291</v>
      </c>
      <c r="I858">
        <v>527</v>
      </c>
      <c r="J858" t="s">
        <v>535</v>
      </c>
      <c r="K858" t="s">
        <v>536</v>
      </c>
      <c r="L858">
        <v>4994</v>
      </c>
      <c r="M858" t="s">
        <v>296</v>
      </c>
      <c r="N858" t="s">
        <v>297</v>
      </c>
      <c r="O858">
        <v>4994</v>
      </c>
      <c r="P858" t="s">
        <v>296</v>
      </c>
      <c r="Q858" t="s">
        <v>297</v>
      </c>
      <c r="R858" t="s">
        <v>329</v>
      </c>
      <c r="S858" s="43">
        <v>0</v>
      </c>
      <c r="U858" s="43">
        <v>3</v>
      </c>
      <c r="IF858">
        <v>4994</v>
      </c>
      <c r="IG858" t="s">
        <v>296</v>
      </c>
      <c r="IH858" t="s">
        <v>292</v>
      </c>
      <c r="IK858">
        <v>-2</v>
      </c>
      <c r="IL858" t="s">
        <v>278</v>
      </c>
      <c r="IM858" t="s">
        <v>279</v>
      </c>
      <c r="IN858" t="s">
        <v>471</v>
      </c>
      <c r="IP858" t="s">
        <v>476</v>
      </c>
    </row>
    <row r="859" spans="1:250" x14ac:dyDescent="0.35">
      <c r="A859">
        <v>9282</v>
      </c>
      <c r="B859">
        <v>-922729984</v>
      </c>
      <c r="C859">
        <v>1837</v>
      </c>
      <c r="D859" t="s">
        <v>272</v>
      </c>
      <c r="E859" t="s">
        <v>273</v>
      </c>
      <c r="F859">
        <v>7057</v>
      </c>
      <c r="G859" t="s">
        <v>290</v>
      </c>
      <c r="H859" t="s">
        <v>291</v>
      </c>
      <c r="I859">
        <v>523</v>
      </c>
      <c r="J859" t="s">
        <v>537</v>
      </c>
      <c r="K859" t="s">
        <v>538</v>
      </c>
      <c r="L859">
        <v>4994</v>
      </c>
      <c r="M859" t="s">
        <v>296</v>
      </c>
      <c r="N859" t="s">
        <v>297</v>
      </c>
      <c r="O859">
        <v>4994</v>
      </c>
      <c r="P859" t="s">
        <v>296</v>
      </c>
      <c r="Q859" t="s">
        <v>297</v>
      </c>
      <c r="R859" t="s">
        <v>329</v>
      </c>
      <c r="S859" s="43">
        <v>0</v>
      </c>
      <c r="U859" s="43">
        <v>3</v>
      </c>
      <c r="IF859">
        <v>4994</v>
      </c>
      <c r="IG859" t="s">
        <v>296</v>
      </c>
      <c r="IH859" t="s">
        <v>292</v>
      </c>
      <c r="IK859">
        <v>-2</v>
      </c>
      <c r="IL859" t="s">
        <v>278</v>
      </c>
      <c r="IM859" t="s">
        <v>279</v>
      </c>
      <c r="IN859" t="s">
        <v>471</v>
      </c>
      <c r="IP859" t="s">
        <v>476</v>
      </c>
    </row>
    <row r="860" spans="1:250" x14ac:dyDescent="0.35">
      <c r="A860">
        <v>9283</v>
      </c>
      <c r="B860">
        <v>-922729984</v>
      </c>
      <c r="C860">
        <v>1837</v>
      </c>
      <c r="D860" t="s">
        <v>272</v>
      </c>
      <c r="E860" t="s">
        <v>273</v>
      </c>
      <c r="F860">
        <v>7057</v>
      </c>
      <c r="G860" t="s">
        <v>290</v>
      </c>
      <c r="H860" t="s">
        <v>291</v>
      </c>
      <c r="I860">
        <v>521</v>
      </c>
      <c r="J860" t="s">
        <v>539</v>
      </c>
      <c r="K860" t="s">
        <v>540</v>
      </c>
      <c r="L860">
        <v>4994</v>
      </c>
      <c r="M860" t="s">
        <v>296</v>
      </c>
      <c r="N860" t="s">
        <v>297</v>
      </c>
      <c r="O860">
        <v>4994</v>
      </c>
      <c r="P860" t="s">
        <v>296</v>
      </c>
      <c r="Q860" t="s">
        <v>297</v>
      </c>
      <c r="R860" t="s">
        <v>329</v>
      </c>
      <c r="S860" s="43">
        <v>0</v>
      </c>
      <c r="U860" s="43">
        <v>3</v>
      </c>
      <c r="IF860">
        <v>4994</v>
      </c>
      <c r="IG860" t="s">
        <v>296</v>
      </c>
      <c r="IH860" t="s">
        <v>292</v>
      </c>
      <c r="IK860">
        <v>-2</v>
      </c>
      <c r="IL860" t="s">
        <v>278</v>
      </c>
      <c r="IM860" t="s">
        <v>279</v>
      </c>
      <c r="IN860" t="s">
        <v>471</v>
      </c>
      <c r="IP860" t="s">
        <v>476</v>
      </c>
    </row>
    <row r="861" spans="1:250" x14ac:dyDescent="0.35">
      <c r="A861">
        <v>9284</v>
      </c>
      <c r="B861">
        <v>-922729984</v>
      </c>
      <c r="C861">
        <v>1837</v>
      </c>
      <c r="D861" t="s">
        <v>272</v>
      </c>
      <c r="E861" t="s">
        <v>273</v>
      </c>
      <c r="F861">
        <v>7057</v>
      </c>
      <c r="G861" t="s">
        <v>290</v>
      </c>
      <c r="H861" t="s">
        <v>291</v>
      </c>
      <c r="I861">
        <v>519</v>
      </c>
      <c r="J861" t="s">
        <v>541</v>
      </c>
      <c r="K861" t="s">
        <v>542</v>
      </c>
      <c r="L861">
        <v>4994</v>
      </c>
      <c r="M861" t="s">
        <v>296</v>
      </c>
      <c r="N861" t="s">
        <v>297</v>
      </c>
      <c r="O861">
        <v>4994</v>
      </c>
      <c r="P861" t="s">
        <v>296</v>
      </c>
      <c r="Q861" t="s">
        <v>297</v>
      </c>
      <c r="R861" t="s">
        <v>329</v>
      </c>
      <c r="S861" s="43">
        <v>0</v>
      </c>
      <c r="U861" s="43">
        <v>3</v>
      </c>
      <c r="IF861">
        <v>4994</v>
      </c>
      <c r="IG861" t="s">
        <v>296</v>
      </c>
      <c r="IH861" t="s">
        <v>292</v>
      </c>
      <c r="IK861">
        <v>-2</v>
      </c>
      <c r="IL861" t="s">
        <v>278</v>
      </c>
      <c r="IM861" t="s">
        <v>279</v>
      </c>
      <c r="IN861" t="s">
        <v>471</v>
      </c>
      <c r="IP861" t="s">
        <v>476</v>
      </c>
    </row>
    <row r="862" spans="1:250" x14ac:dyDescent="0.35">
      <c r="A862">
        <v>9285</v>
      </c>
      <c r="B862">
        <v>-922729984</v>
      </c>
      <c r="C862">
        <v>1837</v>
      </c>
      <c r="D862" t="s">
        <v>272</v>
      </c>
      <c r="E862" t="s">
        <v>273</v>
      </c>
      <c r="F862">
        <v>7057</v>
      </c>
      <c r="G862" t="s">
        <v>290</v>
      </c>
      <c r="H862" t="s">
        <v>291</v>
      </c>
      <c r="I862">
        <v>515</v>
      </c>
      <c r="J862" t="s">
        <v>543</v>
      </c>
      <c r="K862" t="s">
        <v>544</v>
      </c>
      <c r="L862">
        <v>4994</v>
      </c>
      <c r="M862" t="s">
        <v>296</v>
      </c>
      <c r="N862" t="s">
        <v>297</v>
      </c>
      <c r="O862">
        <v>4994</v>
      </c>
      <c r="P862" t="s">
        <v>296</v>
      </c>
      <c r="Q862" t="s">
        <v>297</v>
      </c>
      <c r="R862" t="s">
        <v>329</v>
      </c>
      <c r="S862" s="43">
        <v>0</v>
      </c>
      <c r="U862" s="43">
        <v>3</v>
      </c>
      <c r="IF862">
        <v>4994</v>
      </c>
      <c r="IG862" t="s">
        <v>296</v>
      </c>
      <c r="IH862" t="s">
        <v>292</v>
      </c>
      <c r="IK862">
        <v>-2</v>
      </c>
      <c r="IL862" t="s">
        <v>278</v>
      </c>
      <c r="IM862" t="s">
        <v>279</v>
      </c>
      <c r="IN862" t="s">
        <v>471</v>
      </c>
      <c r="IP862" t="s">
        <v>476</v>
      </c>
    </row>
    <row r="863" spans="1:250" x14ac:dyDescent="0.35">
      <c r="A863">
        <v>9286</v>
      </c>
      <c r="B863">
        <v>-922729984</v>
      </c>
      <c r="C863">
        <v>1837</v>
      </c>
      <c r="D863" t="s">
        <v>272</v>
      </c>
      <c r="E863" t="s">
        <v>273</v>
      </c>
      <c r="F863">
        <v>5062</v>
      </c>
      <c r="G863" t="s">
        <v>294</v>
      </c>
      <c r="H863" t="s">
        <v>295</v>
      </c>
      <c r="I863">
        <v>521</v>
      </c>
      <c r="J863" t="s">
        <v>539</v>
      </c>
      <c r="K863" t="s">
        <v>540</v>
      </c>
      <c r="L863">
        <v>7999</v>
      </c>
      <c r="M863" t="s">
        <v>299</v>
      </c>
      <c r="N863" t="s">
        <v>300</v>
      </c>
      <c r="O863">
        <v>7999</v>
      </c>
      <c r="P863" t="s">
        <v>299</v>
      </c>
      <c r="Q863" t="s">
        <v>300</v>
      </c>
      <c r="R863" t="s">
        <v>329</v>
      </c>
      <c r="S863" s="43">
        <v>0</v>
      </c>
      <c r="U863" s="43">
        <v>3</v>
      </c>
      <c r="IF863">
        <v>7999</v>
      </c>
      <c r="IG863" t="s">
        <v>299</v>
      </c>
      <c r="IH863" t="s">
        <v>298</v>
      </c>
      <c r="IK863">
        <v>-2</v>
      </c>
      <c r="IL863" t="s">
        <v>278</v>
      </c>
      <c r="IM863" t="s">
        <v>279</v>
      </c>
      <c r="IN863" t="s">
        <v>474</v>
      </c>
      <c r="IP863" t="s">
        <v>477</v>
      </c>
    </row>
    <row r="864" spans="1:250" x14ac:dyDescent="0.35">
      <c r="A864">
        <v>9287</v>
      </c>
      <c r="B864">
        <v>-922729984</v>
      </c>
      <c r="C864">
        <v>1837</v>
      </c>
      <c r="D864" t="s">
        <v>272</v>
      </c>
      <c r="E864" t="s">
        <v>273</v>
      </c>
      <c r="F864">
        <v>5062</v>
      </c>
      <c r="G864" t="s">
        <v>294</v>
      </c>
      <c r="H864" t="s">
        <v>295</v>
      </c>
      <c r="I864">
        <v>519</v>
      </c>
      <c r="J864" t="s">
        <v>541</v>
      </c>
      <c r="K864" t="s">
        <v>542</v>
      </c>
      <c r="L864">
        <v>7999</v>
      </c>
      <c r="M864" t="s">
        <v>299</v>
      </c>
      <c r="N864" t="s">
        <v>300</v>
      </c>
      <c r="O864">
        <v>7999</v>
      </c>
      <c r="P864" t="s">
        <v>299</v>
      </c>
      <c r="Q864" t="s">
        <v>300</v>
      </c>
      <c r="R864" t="s">
        <v>329</v>
      </c>
      <c r="S864" s="43">
        <v>0</v>
      </c>
      <c r="U864" s="43">
        <v>3</v>
      </c>
      <c r="IF864">
        <v>7999</v>
      </c>
      <c r="IG864" t="s">
        <v>299</v>
      </c>
      <c r="IH864" t="s">
        <v>298</v>
      </c>
      <c r="IK864">
        <v>-2</v>
      </c>
      <c r="IL864" t="s">
        <v>278</v>
      </c>
      <c r="IM864" t="s">
        <v>279</v>
      </c>
      <c r="IN864" t="s">
        <v>474</v>
      </c>
      <c r="IP864" t="s">
        <v>477</v>
      </c>
    </row>
    <row r="865" spans="1:250" x14ac:dyDescent="0.35">
      <c r="A865">
        <v>9288</v>
      </c>
      <c r="B865">
        <v>-922729984</v>
      </c>
      <c r="C865">
        <v>1837</v>
      </c>
      <c r="D865" t="s">
        <v>272</v>
      </c>
      <c r="E865" t="s">
        <v>273</v>
      </c>
      <c r="F865">
        <v>5062</v>
      </c>
      <c r="G865" t="s">
        <v>294</v>
      </c>
      <c r="H865" t="s">
        <v>295</v>
      </c>
      <c r="I865">
        <v>515</v>
      </c>
      <c r="J865" t="s">
        <v>543</v>
      </c>
      <c r="K865" t="s">
        <v>544</v>
      </c>
      <c r="L865">
        <v>7999</v>
      </c>
      <c r="M865" t="s">
        <v>299</v>
      </c>
      <c r="N865" t="s">
        <v>300</v>
      </c>
      <c r="O865">
        <v>7999</v>
      </c>
      <c r="P865" t="s">
        <v>299</v>
      </c>
      <c r="Q865" t="s">
        <v>300</v>
      </c>
      <c r="R865" t="s">
        <v>329</v>
      </c>
      <c r="S865" s="43">
        <v>0</v>
      </c>
      <c r="U865" s="43">
        <v>3</v>
      </c>
      <c r="IF865">
        <v>7999</v>
      </c>
      <c r="IG865" t="s">
        <v>299</v>
      </c>
      <c r="IH865" t="s">
        <v>298</v>
      </c>
      <c r="IK865">
        <v>-2</v>
      </c>
      <c r="IL865" t="s">
        <v>278</v>
      </c>
      <c r="IM865" t="s">
        <v>279</v>
      </c>
      <c r="IN865" t="s">
        <v>474</v>
      </c>
      <c r="IP865" t="s">
        <v>477</v>
      </c>
    </row>
    <row r="866" spans="1:250" x14ac:dyDescent="0.35">
      <c r="A866">
        <v>9289</v>
      </c>
      <c r="B866">
        <v>-922729984</v>
      </c>
      <c r="C866">
        <v>1837</v>
      </c>
      <c r="D866" t="s">
        <v>272</v>
      </c>
      <c r="E866" t="s">
        <v>273</v>
      </c>
      <c r="F866">
        <v>5062</v>
      </c>
      <c r="G866" t="s">
        <v>294</v>
      </c>
      <c r="H866" t="s">
        <v>295</v>
      </c>
      <c r="I866">
        <v>513</v>
      </c>
      <c r="J866" t="s">
        <v>545</v>
      </c>
      <c r="K866" t="s">
        <v>546</v>
      </c>
      <c r="L866">
        <v>7999</v>
      </c>
      <c r="M866" t="s">
        <v>299</v>
      </c>
      <c r="N866" t="s">
        <v>300</v>
      </c>
      <c r="O866">
        <v>7999</v>
      </c>
      <c r="P866" t="s">
        <v>299</v>
      </c>
      <c r="Q866" t="s">
        <v>300</v>
      </c>
      <c r="R866" t="s">
        <v>329</v>
      </c>
      <c r="S866" s="43">
        <v>0</v>
      </c>
      <c r="U866" s="43">
        <v>3</v>
      </c>
      <c r="IF866">
        <v>7999</v>
      </c>
      <c r="IG866" t="s">
        <v>299</v>
      </c>
      <c r="IH866" t="s">
        <v>298</v>
      </c>
      <c r="IK866">
        <v>-2</v>
      </c>
      <c r="IL866" t="s">
        <v>278</v>
      </c>
      <c r="IM866" t="s">
        <v>279</v>
      </c>
      <c r="IN866" t="s">
        <v>474</v>
      </c>
      <c r="IP866" t="s">
        <v>477</v>
      </c>
    </row>
    <row r="867" spans="1:250" x14ac:dyDescent="0.35">
      <c r="A867">
        <v>9290</v>
      </c>
      <c r="B867">
        <v>-922729984</v>
      </c>
      <c r="C867">
        <v>1837</v>
      </c>
      <c r="D867" t="s">
        <v>272</v>
      </c>
      <c r="E867" t="s">
        <v>273</v>
      </c>
      <c r="F867">
        <v>5062</v>
      </c>
      <c r="G867" t="s">
        <v>294</v>
      </c>
      <c r="H867" t="s">
        <v>295</v>
      </c>
      <c r="I867">
        <v>509</v>
      </c>
      <c r="J867" t="s">
        <v>547</v>
      </c>
      <c r="K867" t="s">
        <v>548</v>
      </c>
      <c r="L867">
        <v>7999</v>
      </c>
      <c r="M867" t="s">
        <v>299</v>
      </c>
      <c r="N867" t="s">
        <v>300</v>
      </c>
      <c r="O867">
        <v>7999</v>
      </c>
      <c r="P867" t="s">
        <v>299</v>
      </c>
      <c r="Q867" t="s">
        <v>300</v>
      </c>
      <c r="R867" t="s">
        <v>329</v>
      </c>
      <c r="S867" s="43">
        <v>0</v>
      </c>
      <c r="U867" s="43">
        <v>3</v>
      </c>
      <c r="IF867">
        <v>7999</v>
      </c>
      <c r="IG867" t="s">
        <v>299</v>
      </c>
      <c r="IH867" t="s">
        <v>298</v>
      </c>
      <c r="IK867">
        <v>-2</v>
      </c>
      <c r="IL867" t="s">
        <v>278</v>
      </c>
      <c r="IM867" t="s">
        <v>279</v>
      </c>
      <c r="IN867" t="s">
        <v>474</v>
      </c>
      <c r="IP867" t="s">
        <v>477</v>
      </c>
    </row>
    <row r="868" spans="1:250" x14ac:dyDescent="0.35">
      <c r="A868">
        <v>9291</v>
      </c>
      <c r="B868">
        <v>-922729984</v>
      </c>
      <c r="C868">
        <v>1837</v>
      </c>
      <c r="D868" t="s">
        <v>272</v>
      </c>
      <c r="E868" t="s">
        <v>273</v>
      </c>
      <c r="F868">
        <v>5062</v>
      </c>
      <c r="G868" t="s">
        <v>294</v>
      </c>
      <c r="H868" t="s">
        <v>295</v>
      </c>
      <c r="I868">
        <v>507</v>
      </c>
      <c r="J868" t="s">
        <v>549</v>
      </c>
      <c r="K868" t="s">
        <v>550</v>
      </c>
      <c r="L868">
        <v>7999</v>
      </c>
      <c r="M868" t="s">
        <v>299</v>
      </c>
      <c r="N868" t="s">
        <v>300</v>
      </c>
      <c r="O868">
        <v>7999</v>
      </c>
      <c r="P868" t="s">
        <v>299</v>
      </c>
      <c r="Q868" t="s">
        <v>300</v>
      </c>
      <c r="R868" t="s">
        <v>329</v>
      </c>
      <c r="S868" s="43">
        <v>0</v>
      </c>
      <c r="U868" s="43">
        <v>3</v>
      </c>
      <c r="IF868">
        <v>7999</v>
      </c>
      <c r="IG868" t="s">
        <v>299</v>
      </c>
      <c r="IH868" t="s">
        <v>298</v>
      </c>
      <c r="IK868">
        <v>-2</v>
      </c>
      <c r="IL868" t="s">
        <v>278</v>
      </c>
      <c r="IM868" t="s">
        <v>279</v>
      </c>
      <c r="IN868" t="s">
        <v>474</v>
      </c>
      <c r="IP868" t="s">
        <v>477</v>
      </c>
    </row>
    <row r="869" spans="1:250" x14ac:dyDescent="0.35">
      <c r="A869">
        <v>9292</v>
      </c>
      <c r="B869">
        <v>-922729984</v>
      </c>
      <c r="C869">
        <v>1837</v>
      </c>
      <c r="D869" t="s">
        <v>272</v>
      </c>
      <c r="E869" t="s">
        <v>273</v>
      </c>
      <c r="F869">
        <v>7057</v>
      </c>
      <c r="G869" t="s">
        <v>290</v>
      </c>
      <c r="H869" t="s">
        <v>291</v>
      </c>
      <c r="I869">
        <v>513</v>
      </c>
      <c r="J869" t="s">
        <v>545</v>
      </c>
      <c r="K869" t="s">
        <v>546</v>
      </c>
      <c r="L869">
        <v>7999</v>
      </c>
      <c r="M869" t="s">
        <v>299</v>
      </c>
      <c r="N869" t="s">
        <v>300</v>
      </c>
      <c r="O869">
        <v>7999</v>
      </c>
      <c r="P869" t="s">
        <v>299</v>
      </c>
      <c r="Q869" t="s">
        <v>300</v>
      </c>
      <c r="R869" t="s">
        <v>329</v>
      </c>
      <c r="S869" s="43">
        <v>0</v>
      </c>
      <c r="U869" s="43">
        <v>3</v>
      </c>
      <c r="IF869">
        <v>7999</v>
      </c>
      <c r="IG869" t="s">
        <v>299</v>
      </c>
      <c r="IH869" t="s">
        <v>292</v>
      </c>
      <c r="IK869">
        <v>-2</v>
      </c>
      <c r="IL869" t="s">
        <v>278</v>
      </c>
      <c r="IM869" t="s">
        <v>279</v>
      </c>
      <c r="IN869" t="s">
        <v>471</v>
      </c>
      <c r="IP869" t="s">
        <v>478</v>
      </c>
    </row>
    <row r="870" spans="1:250" x14ac:dyDescent="0.35">
      <c r="A870">
        <v>9293</v>
      </c>
      <c r="B870">
        <v>-922729984</v>
      </c>
      <c r="C870">
        <v>1837</v>
      </c>
      <c r="D870" t="s">
        <v>272</v>
      </c>
      <c r="E870" t="s">
        <v>273</v>
      </c>
      <c r="F870">
        <v>7057</v>
      </c>
      <c r="G870" t="s">
        <v>290</v>
      </c>
      <c r="H870" t="s">
        <v>291</v>
      </c>
      <c r="I870">
        <v>509</v>
      </c>
      <c r="J870" t="s">
        <v>547</v>
      </c>
      <c r="K870" t="s">
        <v>548</v>
      </c>
      <c r="L870">
        <v>7999</v>
      </c>
      <c r="M870" t="s">
        <v>299</v>
      </c>
      <c r="N870" t="s">
        <v>300</v>
      </c>
      <c r="O870">
        <v>7999</v>
      </c>
      <c r="P870" t="s">
        <v>299</v>
      </c>
      <c r="Q870" t="s">
        <v>300</v>
      </c>
      <c r="R870" t="s">
        <v>329</v>
      </c>
      <c r="S870" s="43">
        <v>0</v>
      </c>
      <c r="U870" s="43">
        <v>3</v>
      </c>
      <c r="IF870">
        <v>7999</v>
      </c>
      <c r="IG870" t="s">
        <v>299</v>
      </c>
      <c r="IH870" t="s">
        <v>292</v>
      </c>
      <c r="IK870">
        <v>-2</v>
      </c>
      <c r="IL870" t="s">
        <v>278</v>
      </c>
      <c r="IM870" t="s">
        <v>279</v>
      </c>
      <c r="IN870" t="s">
        <v>471</v>
      </c>
      <c r="IP870" t="s">
        <v>478</v>
      </c>
    </row>
    <row r="871" spans="1:250" x14ac:dyDescent="0.35">
      <c r="A871">
        <v>9294</v>
      </c>
      <c r="B871">
        <v>-922729984</v>
      </c>
      <c r="C871">
        <v>1837</v>
      </c>
      <c r="D871" t="s">
        <v>272</v>
      </c>
      <c r="E871" t="s">
        <v>273</v>
      </c>
      <c r="F871">
        <v>7057</v>
      </c>
      <c r="G871" t="s">
        <v>290</v>
      </c>
      <c r="H871" t="s">
        <v>291</v>
      </c>
      <c r="I871">
        <v>507</v>
      </c>
      <c r="J871" t="s">
        <v>549</v>
      </c>
      <c r="K871" t="s">
        <v>550</v>
      </c>
      <c r="L871">
        <v>7999</v>
      </c>
      <c r="M871" t="s">
        <v>299</v>
      </c>
      <c r="N871" t="s">
        <v>300</v>
      </c>
      <c r="O871">
        <v>7999</v>
      </c>
      <c r="P871" t="s">
        <v>299</v>
      </c>
      <c r="Q871" t="s">
        <v>300</v>
      </c>
      <c r="R871" t="s">
        <v>329</v>
      </c>
      <c r="S871" s="43">
        <v>0</v>
      </c>
      <c r="U871" s="43">
        <v>3</v>
      </c>
      <c r="IF871">
        <v>7999</v>
      </c>
      <c r="IG871" t="s">
        <v>299</v>
      </c>
      <c r="IH871" t="s">
        <v>292</v>
      </c>
      <c r="IK871">
        <v>-2</v>
      </c>
      <c r="IL871" t="s">
        <v>278</v>
      </c>
      <c r="IM871" t="s">
        <v>279</v>
      </c>
      <c r="IN871" t="s">
        <v>471</v>
      </c>
      <c r="IP871" t="s">
        <v>478</v>
      </c>
    </row>
    <row r="872" spans="1:250" x14ac:dyDescent="0.35">
      <c r="A872">
        <v>9295</v>
      </c>
      <c r="B872">
        <v>-922729984</v>
      </c>
      <c r="C872">
        <v>1837</v>
      </c>
      <c r="D872" t="s">
        <v>272</v>
      </c>
      <c r="E872" t="s">
        <v>273</v>
      </c>
      <c r="F872">
        <v>5062</v>
      </c>
      <c r="G872" t="s">
        <v>294</v>
      </c>
      <c r="H872" t="s">
        <v>295</v>
      </c>
      <c r="I872">
        <v>528</v>
      </c>
      <c r="J872" t="s">
        <v>531</v>
      </c>
      <c r="K872" t="s">
        <v>532</v>
      </c>
      <c r="L872">
        <v>7999</v>
      </c>
      <c r="M872" t="s">
        <v>299</v>
      </c>
      <c r="N872" t="s">
        <v>300</v>
      </c>
      <c r="O872">
        <v>7999</v>
      </c>
      <c r="P872" t="s">
        <v>299</v>
      </c>
      <c r="Q872" t="s">
        <v>300</v>
      </c>
      <c r="R872" t="s">
        <v>329</v>
      </c>
      <c r="S872" s="43">
        <v>0</v>
      </c>
      <c r="U872" s="43">
        <v>3</v>
      </c>
      <c r="IF872">
        <v>7999</v>
      </c>
      <c r="IG872" t="s">
        <v>299</v>
      </c>
      <c r="IH872" t="s">
        <v>298</v>
      </c>
      <c r="IK872">
        <v>-2</v>
      </c>
      <c r="IL872" t="s">
        <v>278</v>
      </c>
      <c r="IM872" t="s">
        <v>279</v>
      </c>
      <c r="IN872" t="s">
        <v>474</v>
      </c>
      <c r="IP872" t="s">
        <v>477</v>
      </c>
    </row>
    <row r="873" spans="1:250" x14ac:dyDescent="0.35">
      <c r="A873">
        <v>9296</v>
      </c>
      <c r="B873">
        <v>-922729984</v>
      </c>
      <c r="C873">
        <v>1837</v>
      </c>
      <c r="D873" t="s">
        <v>272</v>
      </c>
      <c r="E873" t="s">
        <v>273</v>
      </c>
      <c r="F873">
        <v>5062</v>
      </c>
      <c r="G873" t="s">
        <v>294</v>
      </c>
      <c r="H873" t="s">
        <v>295</v>
      </c>
      <c r="I873">
        <v>527</v>
      </c>
      <c r="J873" t="s">
        <v>535</v>
      </c>
      <c r="K873" t="s">
        <v>536</v>
      </c>
      <c r="L873">
        <v>7999</v>
      </c>
      <c r="M873" t="s">
        <v>299</v>
      </c>
      <c r="N873" t="s">
        <v>300</v>
      </c>
      <c r="O873">
        <v>7999</v>
      </c>
      <c r="P873" t="s">
        <v>299</v>
      </c>
      <c r="Q873" t="s">
        <v>300</v>
      </c>
      <c r="R873" t="s">
        <v>329</v>
      </c>
      <c r="S873" s="43">
        <v>0</v>
      </c>
      <c r="U873" s="43">
        <v>3</v>
      </c>
      <c r="IF873">
        <v>7999</v>
      </c>
      <c r="IG873" t="s">
        <v>299</v>
      </c>
      <c r="IH873" t="s">
        <v>298</v>
      </c>
      <c r="IK873">
        <v>-2</v>
      </c>
      <c r="IL873" t="s">
        <v>278</v>
      </c>
      <c r="IM873" t="s">
        <v>279</v>
      </c>
      <c r="IN873" t="s">
        <v>474</v>
      </c>
      <c r="IP873" t="s">
        <v>477</v>
      </c>
    </row>
    <row r="874" spans="1:250" x14ac:dyDescent="0.35">
      <c r="A874">
        <v>9297</v>
      </c>
      <c r="B874">
        <v>-922729984</v>
      </c>
      <c r="C874">
        <v>1837</v>
      </c>
      <c r="D874" t="s">
        <v>272</v>
      </c>
      <c r="E874" t="s">
        <v>273</v>
      </c>
      <c r="F874">
        <v>5062</v>
      </c>
      <c r="G874" t="s">
        <v>294</v>
      </c>
      <c r="H874" t="s">
        <v>295</v>
      </c>
      <c r="I874">
        <v>523</v>
      </c>
      <c r="J874" t="s">
        <v>537</v>
      </c>
      <c r="K874" t="s">
        <v>538</v>
      </c>
      <c r="L874">
        <v>7999</v>
      </c>
      <c r="M874" t="s">
        <v>299</v>
      </c>
      <c r="N874" t="s">
        <v>300</v>
      </c>
      <c r="O874">
        <v>7999</v>
      </c>
      <c r="P874" t="s">
        <v>299</v>
      </c>
      <c r="Q874" t="s">
        <v>300</v>
      </c>
      <c r="R874" t="s">
        <v>329</v>
      </c>
      <c r="S874" s="43">
        <v>0</v>
      </c>
      <c r="U874" s="43">
        <v>3</v>
      </c>
      <c r="IF874">
        <v>7999</v>
      </c>
      <c r="IG874" t="s">
        <v>299</v>
      </c>
      <c r="IH874" t="s">
        <v>298</v>
      </c>
      <c r="IK874">
        <v>-2</v>
      </c>
      <c r="IL874" t="s">
        <v>278</v>
      </c>
      <c r="IM874" t="s">
        <v>279</v>
      </c>
      <c r="IN874" t="s">
        <v>474</v>
      </c>
      <c r="IP874" t="s">
        <v>477</v>
      </c>
    </row>
    <row r="875" spans="1:250" x14ac:dyDescent="0.35">
      <c r="A875">
        <v>9298</v>
      </c>
      <c r="B875">
        <v>-922729984</v>
      </c>
      <c r="C875">
        <v>1837</v>
      </c>
      <c r="D875" t="s">
        <v>272</v>
      </c>
      <c r="E875" t="s">
        <v>273</v>
      </c>
      <c r="F875">
        <v>7057</v>
      </c>
      <c r="G875" t="s">
        <v>290</v>
      </c>
      <c r="H875" t="s">
        <v>291</v>
      </c>
      <c r="I875">
        <v>528</v>
      </c>
      <c r="J875" t="s">
        <v>531</v>
      </c>
      <c r="K875" t="s">
        <v>532</v>
      </c>
      <c r="L875">
        <v>7999</v>
      </c>
      <c r="M875" t="s">
        <v>299</v>
      </c>
      <c r="N875" t="s">
        <v>300</v>
      </c>
      <c r="O875">
        <v>7999</v>
      </c>
      <c r="P875" t="s">
        <v>299</v>
      </c>
      <c r="Q875" t="s">
        <v>300</v>
      </c>
      <c r="R875" t="s">
        <v>329</v>
      </c>
      <c r="S875" s="43">
        <v>0</v>
      </c>
      <c r="U875" s="43">
        <v>3</v>
      </c>
      <c r="IF875">
        <v>7999</v>
      </c>
      <c r="IG875" t="s">
        <v>299</v>
      </c>
      <c r="IH875" t="s">
        <v>292</v>
      </c>
      <c r="IK875">
        <v>-2</v>
      </c>
      <c r="IL875" t="s">
        <v>278</v>
      </c>
      <c r="IM875" t="s">
        <v>279</v>
      </c>
      <c r="IN875" t="s">
        <v>471</v>
      </c>
      <c r="IP875" t="s">
        <v>478</v>
      </c>
    </row>
    <row r="876" spans="1:250" x14ac:dyDescent="0.35">
      <c r="A876">
        <v>9299</v>
      </c>
      <c r="B876">
        <v>-922729984</v>
      </c>
      <c r="C876">
        <v>1837</v>
      </c>
      <c r="D876" t="s">
        <v>272</v>
      </c>
      <c r="E876" t="s">
        <v>273</v>
      </c>
      <c r="F876">
        <v>7057</v>
      </c>
      <c r="G876" t="s">
        <v>290</v>
      </c>
      <c r="H876" t="s">
        <v>291</v>
      </c>
      <c r="I876">
        <v>527</v>
      </c>
      <c r="J876" t="s">
        <v>535</v>
      </c>
      <c r="K876" t="s">
        <v>536</v>
      </c>
      <c r="L876">
        <v>7999</v>
      </c>
      <c r="M876" t="s">
        <v>299</v>
      </c>
      <c r="N876" t="s">
        <v>300</v>
      </c>
      <c r="O876">
        <v>7999</v>
      </c>
      <c r="P876" t="s">
        <v>299</v>
      </c>
      <c r="Q876" t="s">
        <v>300</v>
      </c>
      <c r="R876" t="s">
        <v>329</v>
      </c>
      <c r="S876" s="43">
        <v>0</v>
      </c>
      <c r="U876" s="43">
        <v>3</v>
      </c>
      <c r="IF876">
        <v>7999</v>
      </c>
      <c r="IG876" t="s">
        <v>299</v>
      </c>
      <c r="IH876" t="s">
        <v>292</v>
      </c>
      <c r="IK876">
        <v>-2</v>
      </c>
      <c r="IL876" t="s">
        <v>278</v>
      </c>
      <c r="IM876" t="s">
        <v>279</v>
      </c>
      <c r="IN876" t="s">
        <v>471</v>
      </c>
      <c r="IP876" t="s">
        <v>478</v>
      </c>
    </row>
    <row r="877" spans="1:250" x14ac:dyDescent="0.35">
      <c r="A877">
        <v>9300</v>
      </c>
      <c r="B877">
        <v>-922729984</v>
      </c>
      <c r="C877">
        <v>1837</v>
      </c>
      <c r="D877" t="s">
        <v>272</v>
      </c>
      <c r="E877" t="s">
        <v>273</v>
      </c>
      <c r="F877">
        <v>7057</v>
      </c>
      <c r="G877" t="s">
        <v>290</v>
      </c>
      <c r="H877" t="s">
        <v>291</v>
      </c>
      <c r="I877">
        <v>523</v>
      </c>
      <c r="J877" t="s">
        <v>537</v>
      </c>
      <c r="K877" t="s">
        <v>538</v>
      </c>
      <c r="L877">
        <v>7999</v>
      </c>
      <c r="M877" t="s">
        <v>299</v>
      </c>
      <c r="N877" t="s">
        <v>300</v>
      </c>
      <c r="O877">
        <v>7999</v>
      </c>
      <c r="P877" t="s">
        <v>299</v>
      </c>
      <c r="Q877" t="s">
        <v>300</v>
      </c>
      <c r="R877" t="s">
        <v>329</v>
      </c>
      <c r="S877" s="43">
        <v>0</v>
      </c>
      <c r="U877" s="43">
        <v>3</v>
      </c>
      <c r="IF877">
        <v>7999</v>
      </c>
      <c r="IG877" t="s">
        <v>299</v>
      </c>
      <c r="IH877" t="s">
        <v>292</v>
      </c>
      <c r="IK877">
        <v>-2</v>
      </c>
      <c r="IL877" t="s">
        <v>278</v>
      </c>
      <c r="IM877" t="s">
        <v>279</v>
      </c>
      <c r="IN877" t="s">
        <v>471</v>
      </c>
      <c r="IP877" t="s">
        <v>478</v>
      </c>
    </row>
    <row r="878" spans="1:250" x14ac:dyDescent="0.35">
      <c r="A878">
        <v>9301</v>
      </c>
      <c r="B878">
        <v>-922729984</v>
      </c>
      <c r="C878">
        <v>1837</v>
      </c>
      <c r="D878" t="s">
        <v>272</v>
      </c>
      <c r="E878" t="s">
        <v>273</v>
      </c>
      <c r="F878">
        <v>7057</v>
      </c>
      <c r="G878" t="s">
        <v>290</v>
      </c>
      <c r="H878" t="s">
        <v>291</v>
      </c>
      <c r="I878">
        <v>521</v>
      </c>
      <c r="J878" t="s">
        <v>539</v>
      </c>
      <c r="K878" t="s">
        <v>540</v>
      </c>
      <c r="L878">
        <v>7999</v>
      </c>
      <c r="M878" t="s">
        <v>299</v>
      </c>
      <c r="N878" t="s">
        <v>300</v>
      </c>
      <c r="O878">
        <v>7999</v>
      </c>
      <c r="P878" t="s">
        <v>299</v>
      </c>
      <c r="Q878" t="s">
        <v>300</v>
      </c>
      <c r="R878" t="s">
        <v>329</v>
      </c>
      <c r="S878" s="43">
        <v>0</v>
      </c>
      <c r="U878" s="43">
        <v>3</v>
      </c>
      <c r="IF878">
        <v>7999</v>
      </c>
      <c r="IG878" t="s">
        <v>299</v>
      </c>
      <c r="IH878" t="s">
        <v>292</v>
      </c>
      <c r="IK878">
        <v>-2</v>
      </c>
      <c r="IL878" t="s">
        <v>278</v>
      </c>
      <c r="IM878" t="s">
        <v>279</v>
      </c>
      <c r="IN878" t="s">
        <v>471</v>
      </c>
      <c r="IP878" t="s">
        <v>478</v>
      </c>
    </row>
    <row r="879" spans="1:250" x14ac:dyDescent="0.35">
      <c r="A879">
        <v>9302</v>
      </c>
      <c r="B879">
        <v>-922729984</v>
      </c>
      <c r="C879">
        <v>1837</v>
      </c>
      <c r="D879" t="s">
        <v>272</v>
      </c>
      <c r="E879" t="s">
        <v>273</v>
      </c>
      <c r="F879">
        <v>7057</v>
      </c>
      <c r="G879" t="s">
        <v>290</v>
      </c>
      <c r="H879" t="s">
        <v>291</v>
      </c>
      <c r="I879">
        <v>519</v>
      </c>
      <c r="J879" t="s">
        <v>541</v>
      </c>
      <c r="K879" t="s">
        <v>542</v>
      </c>
      <c r="L879">
        <v>7999</v>
      </c>
      <c r="M879" t="s">
        <v>299</v>
      </c>
      <c r="N879" t="s">
        <v>300</v>
      </c>
      <c r="O879">
        <v>7999</v>
      </c>
      <c r="P879" t="s">
        <v>299</v>
      </c>
      <c r="Q879" t="s">
        <v>300</v>
      </c>
      <c r="R879" t="s">
        <v>329</v>
      </c>
      <c r="S879" s="43">
        <v>0</v>
      </c>
      <c r="U879" s="43">
        <v>3</v>
      </c>
      <c r="IF879">
        <v>7999</v>
      </c>
      <c r="IG879" t="s">
        <v>299</v>
      </c>
      <c r="IH879" t="s">
        <v>292</v>
      </c>
      <c r="IK879">
        <v>-2</v>
      </c>
      <c r="IL879" t="s">
        <v>278</v>
      </c>
      <c r="IM879" t="s">
        <v>279</v>
      </c>
      <c r="IN879" t="s">
        <v>471</v>
      </c>
      <c r="IP879" t="s">
        <v>478</v>
      </c>
    </row>
    <row r="880" spans="1:250" x14ac:dyDescent="0.35">
      <c r="A880">
        <v>9303</v>
      </c>
      <c r="B880">
        <v>-922729984</v>
      </c>
      <c r="C880">
        <v>1837</v>
      </c>
      <c r="D880" t="s">
        <v>272</v>
      </c>
      <c r="E880" t="s">
        <v>273</v>
      </c>
      <c r="F880">
        <v>7057</v>
      </c>
      <c r="G880" t="s">
        <v>290</v>
      </c>
      <c r="H880" t="s">
        <v>291</v>
      </c>
      <c r="I880">
        <v>515</v>
      </c>
      <c r="J880" t="s">
        <v>543</v>
      </c>
      <c r="K880" t="s">
        <v>544</v>
      </c>
      <c r="L880">
        <v>7999</v>
      </c>
      <c r="M880" t="s">
        <v>299</v>
      </c>
      <c r="N880" t="s">
        <v>300</v>
      </c>
      <c r="O880">
        <v>7999</v>
      </c>
      <c r="P880" t="s">
        <v>299</v>
      </c>
      <c r="Q880" t="s">
        <v>300</v>
      </c>
      <c r="R880" t="s">
        <v>329</v>
      </c>
      <c r="S880" s="43">
        <v>0</v>
      </c>
      <c r="U880" s="43">
        <v>3</v>
      </c>
      <c r="IF880">
        <v>7999</v>
      </c>
      <c r="IG880" t="s">
        <v>299</v>
      </c>
      <c r="IH880" t="s">
        <v>292</v>
      </c>
      <c r="IK880">
        <v>-2</v>
      </c>
      <c r="IL880" t="s">
        <v>278</v>
      </c>
      <c r="IM880" t="s">
        <v>279</v>
      </c>
      <c r="IN880" t="s">
        <v>471</v>
      </c>
      <c r="IP880" t="s">
        <v>478</v>
      </c>
    </row>
    <row r="881" spans="1:250" x14ac:dyDescent="0.35">
      <c r="A881">
        <v>9304</v>
      </c>
      <c r="B881">
        <v>-922729984</v>
      </c>
      <c r="C881">
        <v>1837</v>
      </c>
      <c r="D881" t="s">
        <v>272</v>
      </c>
      <c r="E881" t="s">
        <v>273</v>
      </c>
      <c r="F881">
        <v>19011</v>
      </c>
      <c r="G881" t="s">
        <v>318</v>
      </c>
      <c r="H881" t="s">
        <v>319</v>
      </c>
      <c r="I881">
        <v>515</v>
      </c>
      <c r="J881" t="s">
        <v>543</v>
      </c>
      <c r="K881" t="s">
        <v>544</v>
      </c>
      <c r="L881">
        <v>12391</v>
      </c>
      <c r="M881" t="s">
        <v>303</v>
      </c>
      <c r="N881" t="s">
        <v>304</v>
      </c>
      <c r="O881">
        <v>12391</v>
      </c>
      <c r="P881" t="s">
        <v>303</v>
      </c>
      <c r="Q881" t="s">
        <v>304</v>
      </c>
      <c r="R881" t="s">
        <v>329</v>
      </c>
      <c r="S881" s="43">
        <v>0</v>
      </c>
      <c r="U881" s="43">
        <v>3</v>
      </c>
      <c r="IF881">
        <v>12391</v>
      </c>
      <c r="IG881" t="s">
        <v>303</v>
      </c>
      <c r="IH881" t="s">
        <v>322</v>
      </c>
      <c r="IK881">
        <v>-2</v>
      </c>
      <c r="IL881" t="s">
        <v>278</v>
      </c>
      <c r="IM881" t="s">
        <v>279</v>
      </c>
      <c r="IN881" t="s">
        <v>484</v>
      </c>
      <c r="IP881" t="s">
        <v>511</v>
      </c>
    </row>
    <row r="882" spans="1:250" x14ac:dyDescent="0.35">
      <c r="A882">
        <v>9305</v>
      </c>
      <c r="B882">
        <v>-922729984</v>
      </c>
      <c r="C882">
        <v>1837</v>
      </c>
      <c r="D882" t="s">
        <v>272</v>
      </c>
      <c r="E882" t="s">
        <v>273</v>
      </c>
      <c r="F882">
        <v>19011</v>
      </c>
      <c r="G882" t="s">
        <v>318</v>
      </c>
      <c r="H882" t="s">
        <v>319</v>
      </c>
      <c r="I882">
        <v>513</v>
      </c>
      <c r="J882" t="s">
        <v>545</v>
      </c>
      <c r="K882" t="s">
        <v>546</v>
      </c>
      <c r="L882">
        <v>12391</v>
      </c>
      <c r="M882" t="s">
        <v>303</v>
      </c>
      <c r="N882" t="s">
        <v>304</v>
      </c>
      <c r="O882">
        <v>12391</v>
      </c>
      <c r="P882" t="s">
        <v>303</v>
      </c>
      <c r="Q882" t="s">
        <v>304</v>
      </c>
      <c r="R882" t="s">
        <v>329</v>
      </c>
      <c r="S882" s="43">
        <v>0</v>
      </c>
      <c r="U882" s="43">
        <v>3</v>
      </c>
      <c r="IF882">
        <v>12391</v>
      </c>
      <c r="IG882" t="s">
        <v>303</v>
      </c>
      <c r="IH882" t="s">
        <v>322</v>
      </c>
      <c r="IK882">
        <v>-2</v>
      </c>
      <c r="IL882" t="s">
        <v>278</v>
      </c>
      <c r="IM882" t="s">
        <v>279</v>
      </c>
      <c r="IN882" t="s">
        <v>484</v>
      </c>
      <c r="IP882" t="s">
        <v>511</v>
      </c>
    </row>
    <row r="883" spans="1:250" x14ac:dyDescent="0.35">
      <c r="A883">
        <v>9306</v>
      </c>
      <c r="B883">
        <v>-922729984</v>
      </c>
      <c r="C883">
        <v>1837</v>
      </c>
      <c r="D883" t="s">
        <v>272</v>
      </c>
      <c r="E883" t="s">
        <v>273</v>
      </c>
      <c r="F883">
        <v>19011</v>
      </c>
      <c r="G883" t="s">
        <v>318</v>
      </c>
      <c r="H883" t="s">
        <v>319</v>
      </c>
      <c r="I883">
        <v>509</v>
      </c>
      <c r="J883" t="s">
        <v>547</v>
      </c>
      <c r="K883" t="s">
        <v>548</v>
      </c>
      <c r="L883">
        <v>12391</v>
      </c>
      <c r="M883" t="s">
        <v>303</v>
      </c>
      <c r="N883" t="s">
        <v>304</v>
      </c>
      <c r="O883">
        <v>12391</v>
      </c>
      <c r="P883" t="s">
        <v>303</v>
      </c>
      <c r="Q883" t="s">
        <v>304</v>
      </c>
      <c r="R883" t="s">
        <v>329</v>
      </c>
      <c r="S883" s="43">
        <v>0</v>
      </c>
      <c r="U883" s="43">
        <v>3</v>
      </c>
      <c r="IF883">
        <v>12391</v>
      </c>
      <c r="IG883" t="s">
        <v>303</v>
      </c>
      <c r="IH883" t="s">
        <v>322</v>
      </c>
      <c r="IK883">
        <v>-2</v>
      </c>
      <c r="IL883" t="s">
        <v>278</v>
      </c>
      <c r="IM883" t="s">
        <v>279</v>
      </c>
      <c r="IN883" t="s">
        <v>484</v>
      </c>
      <c r="IP883" t="s">
        <v>511</v>
      </c>
    </row>
    <row r="884" spans="1:250" x14ac:dyDescent="0.35">
      <c r="A884">
        <v>9307</v>
      </c>
      <c r="B884">
        <v>-922729984</v>
      </c>
      <c r="C884">
        <v>1837</v>
      </c>
      <c r="D884" t="s">
        <v>272</v>
      </c>
      <c r="E884" t="s">
        <v>273</v>
      </c>
      <c r="F884">
        <v>19011</v>
      </c>
      <c r="G884" t="s">
        <v>318</v>
      </c>
      <c r="H884" t="s">
        <v>319</v>
      </c>
      <c r="I884">
        <v>507</v>
      </c>
      <c r="J884" t="s">
        <v>549</v>
      </c>
      <c r="K884" t="s">
        <v>550</v>
      </c>
      <c r="L884">
        <v>12391</v>
      </c>
      <c r="M884" t="s">
        <v>303</v>
      </c>
      <c r="N884" t="s">
        <v>304</v>
      </c>
      <c r="O884">
        <v>12391</v>
      </c>
      <c r="P884" t="s">
        <v>303</v>
      </c>
      <c r="Q884" t="s">
        <v>304</v>
      </c>
      <c r="R884" t="s">
        <v>329</v>
      </c>
      <c r="S884" s="43">
        <v>0</v>
      </c>
      <c r="U884" s="43">
        <v>3</v>
      </c>
      <c r="IF884">
        <v>12391</v>
      </c>
      <c r="IG884" t="s">
        <v>303</v>
      </c>
      <c r="IH884" t="s">
        <v>322</v>
      </c>
      <c r="IK884">
        <v>-2</v>
      </c>
      <c r="IL884" t="s">
        <v>278</v>
      </c>
      <c r="IM884" t="s">
        <v>279</v>
      </c>
      <c r="IN884" t="s">
        <v>484</v>
      </c>
      <c r="IP884" t="s">
        <v>511</v>
      </c>
    </row>
    <row r="885" spans="1:250" x14ac:dyDescent="0.35">
      <c r="A885">
        <v>9308</v>
      </c>
      <c r="B885">
        <v>-922729984</v>
      </c>
      <c r="C885">
        <v>1837</v>
      </c>
      <c r="D885" t="s">
        <v>272</v>
      </c>
      <c r="E885" t="s">
        <v>273</v>
      </c>
      <c r="F885">
        <v>7057</v>
      </c>
      <c r="G885" t="s">
        <v>290</v>
      </c>
      <c r="H885" t="s">
        <v>291</v>
      </c>
      <c r="I885">
        <v>509</v>
      </c>
      <c r="J885" t="s">
        <v>547</v>
      </c>
      <c r="K885" t="s">
        <v>548</v>
      </c>
      <c r="L885">
        <v>12390</v>
      </c>
      <c r="M885" t="s">
        <v>301</v>
      </c>
      <c r="N885" t="s">
        <v>302</v>
      </c>
      <c r="O885">
        <v>12390</v>
      </c>
      <c r="P885" t="s">
        <v>301</v>
      </c>
      <c r="Q885" t="s">
        <v>302</v>
      </c>
      <c r="R885" t="s">
        <v>329</v>
      </c>
      <c r="S885" s="43">
        <v>0</v>
      </c>
      <c r="U885" s="43">
        <v>3</v>
      </c>
      <c r="IF885">
        <v>12390</v>
      </c>
      <c r="IG885" t="s">
        <v>301</v>
      </c>
      <c r="IH885" t="s">
        <v>292</v>
      </c>
      <c r="IK885">
        <v>-2</v>
      </c>
      <c r="IL885" t="s">
        <v>278</v>
      </c>
      <c r="IM885" t="s">
        <v>279</v>
      </c>
      <c r="IN885" t="s">
        <v>471</v>
      </c>
      <c r="IP885" t="s">
        <v>479</v>
      </c>
    </row>
    <row r="886" spans="1:250" x14ac:dyDescent="0.35">
      <c r="A886">
        <v>9309</v>
      </c>
      <c r="B886">
        <v>-922729984</v>
      </c>
      <c r="C886">
        <v>1837</v>
      </c>
      <c r="D886" t="s">
        <v>272</v>
      </c>
      <c r="E886" t="s">
        <v>273</v>
      </c>
      <c r="F886">
        <v>7057</v>
      </c>
      <c r="G886" t="s">
        <v>290</v>
      </c>
      <c r="H886" t="s">
        <v>291</v>
      </c>
      <c r="I886">
        <v>507</v>
      </c>
      <c r="J886" t="s">
        <v>549</v>
      </c>
      <c r="K886" t="s">
        <v>550</v>
      </c>
      <c r="L886">
        <v>12390</v>
      </c>
      <c r="M886" t="s">
        <v>301</v>
      </c>
      <c r="N886" t="s">
        <v>302</v>
      </c>
      <c r="O886">
        <v>12390</v>
      </c>
      <c r="P886" t="s">
        <v>301</v>
      </c>
      <c r="Q886" t="s">
        <v>302</v>
      </c>
      <c r="R886" t="s">
        <v>329</v>
      </c>
      <c r="S886" s="43">
        <v>0</v>
      </c>
      <c r="U886" s="43">
        <v>3</v>
      </c>
      <c r="IF886">
        <v>12390</v>
      </c>
      <c r="IG886" t="s">
        <v>301</v>
      </c>
      <c r="IH886" t="s">
        <v>292</v>
      </c>
      <c r="IK886">
        <v>-2</v>
      </c>
      <c r="IL886" t="s">
        <v>278</v>
      </c>
      <c r="IM886" t="s">
        <v>279</v>
      </c>
      <c r="IN886" t="s">
        <v>471</v>
      </c>
      <c r="IP886" t="s">
        <v>479</v>
      </c>
    </row>
    <row r="887" spans="1:250" x14ac:dyDescent="0.35">
      <c r="A887">
        <v>9310</v>
      </c>
      <c r="B887">
        <v>-922729984</v>
      </c>
      <c r="C887">
        <v>1837</v>
      </c>
      <c r="D887" t="s">
        <v>272</v>
      </c>
      <c r="E887" t="s">
        <v>273</v>
      </c>
      <c r="F887">
        <v>1848</v>
      </c>
      <c r="G887" t="s">
        <v>285</v>
      </c>
      <c r="H887" t="s">
        <v>273</v>
      </c>
      <c r="I887">
        <v>507</v>
      </c>
      <c r="J887" t="s">
        <v>549</v>
      </c>
      <c r="K887" t="s">
        <v>550</v>
      </c>
      <c r="L887">
        <v>12392</v>
      </c>
      <c r="M887" t="s">
        <v>305</v>
      </c>
      <c r="N887" t="s">
        <v>306</v>
      </c>
      <c r="O887">
        <v>12392</v>
      </c>
      <c r="P887" t="s">
        <v>305</v>
      </c>
      <c r="Q887" t="s">
        <v>306</v>
      </c>
      <c r="R887" t="s">
        <v>329</v>
      </c>
      <c r="S887" s="43">
        <v>0</v>
      </c>
      <c r="U887" s="43">
        <v>3</v>
      </c>
      <c r="IF887">
        <v>12392</v>
      </c>
      <c r="IG887" t="s">
        <v>305</v>
      </c>
      <c r="IH887" t="s">
        <v>287</v>
      </c>
      <c r="IK887">
        <v>-2</v>
      </c>
      <c r="IL887" t="s">
        <v>278</v>
      </c>
      <c r="IM887" t="s">
        <v>279</v>
      </c>
      <c r="IN887" t="s">
        <v>463</v>
      </c>
      <c r="IP887" t="s">
        <v>480</v>
      </c>
    </row>
    <row r="888" spans="1:250" x14ac:dyDescent="0.35">
      <c r="A888">
        <v>9311</v>
      </c>
      <c r="B888">
        <v>-922729984</v>
      </c>
      <c r="C888">
        <v>1837</v>
      </c>
      <c r="D888" t="s">
        <v>272</v>
      </c>
      <c r="E888" t="s">
        <v>273</v>
      </c>
      <c r="F888">
        <v>19011</v>
      </c>
      <c r="G888" t="s">
        <v>318</v>
      </c>
      <c r="H888" t="s">
        <v>319</v>
      </c>
      <c r="I888">
        <v>528</v>
      </c>
      <c r="J888" t="s">
        <v>531</v>
      </c>
      <c r="K888" t="s">
        <v>532</v>
      </c>
      <c r="L888">
        <v>12391</v>
      </c>
      <c r="M888" t="s">
        <v>303</v>
      </c>
      <c r="N888" t="s">
        <v>304</v>
      </c>
      <c r="O888">
        <v>12391</v>
      </c>
      <c r="P888" t="s">
        <v>303</v>
      </c>
      <c r="Q888" t="s">
        <v>304</v>
      </c>
      <c r="R888" t="s">
        <v>329</v>
      </c>
      <c r="S888" s="43">
        <v>0</v>
      </c>
      <c r="U888" s="43">
        <v>3</v>
      </c>
      <c r="IF888">
        <v>12391</v>
      </c>
      <c r="IG888" t="s">
        <v>303</v>
      </c>
      <c r="IH888" t="s">
        <v>322</v>
      </c>
      <c r="IK888">
        <v>-2</v>
      </c>
      <c r="IL888" t="s">
        <v>278</v>
      </c>
      <c r="IM888" t="s">
        <v>279</v>
      </c>
      <c r="IN888" t="s">
        <v>484</v>
      </c>
      <c r="IP888" t="s">
        <v>511</v>
      </c>
    </row>
    <row r="889" spans="1:250" x14ac:dyDescent="0.35">
      <c r="A889">
        <v>9312</v>
      </c>
      <c r="B889">
        <v>-922729984</v>
      </c>
      <c r="C889">
        <v>1837</v>
      </c>
      <c r="D889" t="s">
        <v>272</v>
      </c>
      <c r="E889" t="s">
        <v>273</v>
      </c>
      <c r="F889">
        <v>19011</v>
      </c>
      <c r="G889" t="s">
        <v>318</v>
      </c>
      <c r="H889" t="s">
        <v>319</v>
      </c>
      <c r="I889">
        <v>527</v>
      </c>
      <c r="J889" t="s">
        <v>535</v>
      </c>
      <c r="K889" t="s">
        <v>536</v>
      </c>
      <c r="L889">
        <v>12391</v>
      </c>
      <c r="M889" t="s">
        <v>303</v>
      </c>
      <c r="N889" t="s">
        <v>304</v>
      </c>
      <c r="O889">
        <v>12391</v>
      </c>
      <c r="P889" t="s">
        <v>303</v>
      </c>
      <c r="Q889" t="s">
        <v>304</v>
      </c>
      <c r="R889" t="s">
        <v>329</v>
      </c>
      <c r="S889" s="43">
        <v>0</v>
      </c>
      <c r="U889" s="43">
        <v>3</v>
      </c>
      <c r="IF889">
        <v>12391</v>
      </c>
      <c r="IG889" t="s">
        <v>303</v>
      </c>
      <c r="IH889" t="s">
        <v>322</v>
      </c>
      <c r="IK889">
        <v>-2</v>
      </c>
      <c r="IL889" t="s">
        <v>278</v>
      </c>
      <c r="IM889" t="s">
        <v>279</v>
      </c>
      <c r="IN889" t="s">
        <v>484</v>
      </c>
      <c r="IP889" t="s">
        <v>511</v>
      </c>
    </row>
    <row r="890" spans="1:250" x14ac:dyDescent="0.35">
      <c r="A890">
        <v>9313</v>
      </c>
      <c r="B890">
        <v>-922729984</v>
      </c>
      <c r="C890">
        <v>1837</v>
      </c>
      <c r="D890" t="s">
        <v>272</v>
      </c>
      <c r="E890" t="s">
        <v>273</v>
      </c>
      <c r="F890">
        <v>19011</v>
      </c>
      <c r="G890" t="s">
        <v>318</v>
      </c>
      <c r="H890" t="s">
        <v>319</v>
      </c>
      <c r="I890">
        <v>523</v>
      </c>
      <c r="J890" t="s">
        <v>537</v>
      </c>
      <c r="K890" t="s">
        <v>538</v>
      </c>
      <c r="L890">
        <v>12391</v>
      </c>
      <c r="M890" t="s">
        <v>303</v>
      </c>
      <c r="N890" t="s">
        <v>304</v>
      </c>
      <c r="O890">
        <v>12391</v>
      </c>
      <c r="P890" t="s">
        <v>303</v>
      </c>
      <c r="Q890" t="s">
        <v>304</v>
      </c>
      <c r="R890" t="s">
        <v>329</v>
      </c>
      <c r="S890" s="43">
        <v>0</v>
      </c>
      <c r="U890" s="43">
        <v>3</v>
      </c>
      <c r="IF890">
        <v>12391</v>
      </c>
      <c r="IG890" t="s">
        <v>303</v>
      </c>
      <c r="IH890" t="s">
        <v>322</v>
      </c>
      <c r="IK890">
        <v>-2</v>
      </c>
      <c r="IL890" t="s">
        <v>278</v>
      </c>
      <c r="IM890" t="s">
        <v>279</v>
      </c>
      <c r="IN890" t="s">
        <v>484</v>
      </c>
      <c r="IP890" t="s">
        <v>511</v>
      </c>
    </row>
    <row r="891" spans="1:250" x14ac:dyDescent="0.35">
      <c r="A891">
        <v>9314</v>
      </c>
      <c r="B891">
        <v>-922729984</v>
      </c>
      <c r="C891">
        <v>1837</v>
      </c>
      <c r="D891" t="s">
        <v>272</v>
      </c>
      <c r="E891" t="s">
        <v>273</v>
      </c>
      <c r="F891">
        <v>19011</v>
      </c>
      <c r="G891" t="s">
        <v>318</v>
      </c>
      <c r="H891" t="s">
        <v>319</v>
      </c>
      <c r="I891">
        <v>521</v>
      </c>
      <c r="J891" t="s">
        <v>539</v>
      </c>
      <c r="K891" t="s">
        <v>540</v>
      </c>
      <c r="L891">
        <v>12391</v>
      </c>
      <c r="M891" t="s">
        <v>303</v>
      </c>
      <c r="N891" t="s">
        <v>304</v>
      </c>
      <c r="O891">
        <v>12391</v>
      </c>
      <c r="P891" t="s">
        <v>303</v>
      </c>
      <c r="Q891" t="s">
        <v>304</v>
      </c>
      <c r="R891" t="s">
        <v>329</v>
      </c>
      <c r="S891" s="43">
        <v>0</v>
      </c>
      <c r="U891" s="43">
        <v>3</v>
      </c>
      <c r="IF891">
        <v>12391</v>
      </c>
      <c r="IG891" t="s">
        <v>303</v>
      </c>
      <c r="IH891" t="s">
        <v>322</v>
      </c>
      <c r="IK891">
        <v>-2</v>
      </c>
      <c r="IL891" t="s">
        <v>278</v>
      </c>
      <c r="IM891" t="s">
        <v>279</v>
      </c>
      <c r="IN891" t="s">
        <v>484</v>
      </c>
      <c r="IP891" t="s">
        <v>511</v>
      </c>
    </row>
    <row r="892" spans="1:250" x14ac:dyDescent="0.35">
      <c r="A892">
        <v>9315</v>
      </c>
      <c r="B892">
        <v>-922729984</v>
      </c>
      <c r="C892">
        <v>1837</v>
      </c>
      <c r="D892" t="s">
        <v>272</v>
      </c>
      <c r="E892" t="s">
        <v>273</v>
      </c>
      <c r="F892">
        <v>19011</v>
      </c>
      <c r="G892" t="s">
        <v>318</v>
      </c>
      <c r="H892" t="s">
        <v>319</v>
      </c>
      <c r="I892">
        <v>519</v>
      </c>
      <c r="J892" t="s">
        <v>541</v>
      </c>
      <c r="K892" t="s">
        <v>542</v>
      </c>
      <c r="L892">
        <v>12391</v>
      </c>
      <c r="M892" t="s">
        <v>303</v>
      </c>
      <c r="N892" t="s">
        <v>304</v>
      </c>
      <c r="O892">
        <v>12391</v>
      </c>
      <c r="P892" t="s">
        <v>303</v>
      </c>
      <c r="Q892" t="s">
        <v>304</v>
      </c>
      <c r="R892" t="s">
        <v>329</v>
      </c>
      <c r="S892" s="43">
        <v>0</v>
      </c>
      <c r="U892" s="43">
        <v>3</v>
      </c>
      <c r="IF892">
        <v>12391</v>
      </c>
      <c r="IG892" t="s">
        <v>303</v>
      </c>
      <c r="IH892" t="s">
        <v>322</v>
      </c>
      <c r="IK892">
        <v>-2</v>
      </c>
      <c r="IL892" t="s">
        <v>278</v>
      </c>
      <c r="IM892" t="s">
        <v>279</v>
      </c>
      <c r="IN892" t="s">
        <v>484</v>
      </c>
      <c r="IP892" t="s">
        <v>511</v>
      </c>
    </row>
    <row r="893" spans="1:250" x14ac:dyDescent="0.35">
      <c r="A893">
        <v>9316</v>
      </c>
      <c r="B893">
        <v>-922729984</v>
      </c>
      <c r="C893">
        <v>1837</v>
      </c>
      <c r="D893" t="s">
        <v>272</v>
      </c>
      <c r="E893" t="s">
        <v>273</v>
      </c>
      <c r="F893">
        <v>1848</v>
      </c>
      <c r="G893" t="s">
        <v>285</v>
      </c>
      <c r="H893" t="s">
        <v>273</v>
      </c>
      <c r="I893">
        <v>523</v>
      </c>
      <c r="J893" t="s">
        <v>537</v>
      </c>
      <c r="K893" t="s">
        <v>538</v>
      </c>
      <c r="L893">
        <v>12392</v>
      </c>
      <c r="M893" t="s">
        <v>305</v>
      </c>
      <c r="N893" t="s">
        <v>306</v>
      </c>
      <c r="O893">
        <v>12392</v>
      </c>
      <c r="P893" t="s">
        <v>305</v>
      </c>
      <c r="Q893" t="s">
        <v>306</v>
      </c>
      <c r="R893" t="s">
        <v>329</v>
      </c>
      <c r="S893" s="43">
        <v>0</v>
      </c>
      <c r="U893" s="43">
        <v>3</v>
      </c>
      <c r="IF893">
        <v>12392</v>
      </c>
      <c r="IG893" t="s">
        <v>305</v>
      </c>
      <c r="IH893" t="s">
        <v>287</v>
      </c>
      <c r="IK893">
        <v>-2</v>
      </c>
      <c r="IL893" t="s">
        <v>278</v>
      </c>
      <c r="IM893" t="s">
        <v>279</v>
      </c>
      <c r="IN893" t="s">
        <v>463</v>
      </c>
      <c r="IP893" t="s">
        <v>480</v>
      </c>
    </row>
    <row r="894" spans="1:250" x14ac:dyDescent="0.35">
      <c r="A894">
        <v>9317</v>
      </c>
      <c r="B894">
        <v>-922729984</v>
      </c>
      <c r="C894">
        <v>1837</v>
      </c>
      <c r="D894" t="s">
        <v>272</v>
      </c>
      <c r="E894" t="s">
        <v>273</v>
      </c>
      <c r="F894">
        <v>1848</v>
      </c>
      <c r="G894" t="s">
        <v>285</v>
      </c>
      <c r="H894" t="s">
        <v>273</v>
      </c>
      <c r="I894">
        <v>521</v>
      </c>
      <c r="J894" t="s">
        <v>539</v>
      </c>
      <c r="K894" t="s">
        <v>540</v>
      </c>
      <c r="L894">
        <v>12392</v>
      </c>
      <c r="M894" t="s">
        <v>305</v>
      </c>
      <c r="N894" t="s">
        <v>306</v>
      </c>
      <c r="O894">
        <v>12392</v>
      </c>
      <c r="P894" t="s">
        <v>305</v>
      </c>
      <c r="Q894" t="s">
        <v>306</v>
      </c>
      <c r="R894" t="s">
        <v>329</v>
      </c>
      <c r="S894" s="43">
        <v>0</v>
      </c>
      <c r="U894" s="43">
        <v>3</v>
      </c>
      <c r="IF894">
        <v>12392</v>
      </c>
      <c r="IG894" t="s">
        <v>305</v>
      </c>
      <c r="IH894" t="s">
        <v>287</v>
      </c>
      <c r="IK894">
        <v>-2</v>
      </c>
      <c r="IL894" t="s">
        <v>278</v>
      </c>
      <c r="IM894" t="s">
        <v>279</v>
      </c>
      <c r="IN894" t="s">
        <v>463</v>
      </c>
      <c r="IP894" t="s">
        <v>480</v>
      </c>
    </row>
    <row r="895" spans="1:250" x14ac:dyDescent="0.35">
      <c r="A895">
        <v>9318</v>
      </c>
      <c r="B895">
        <v>-922729984</v>
      </c>
      <c r="C895">
        <v>1837</v>
      </c>
      <c r="D895" t="s">
        <v>272</v>
      </c>
      <c r="E895" t="s">
        <v>273</v>
      </c>
      <c r="F895">
        <v>1848</v>
      </c>
      <c r="G895" t="s">
        <v>285</v>
      </c>
      <c r="H895" t="s">
        <v>273</v>
      </c>
      <c r="I895">
        <v>519</v>
      </c>
      <c r="J895" t="s">
        <v>541</v>
      </c>
      <c r="K895" t="s">
        <v>542</v>
      </c>
      <c r="L895">
        <v>12392</v>
      </c>
      <c r="M895" t="s">
        <v>305</v>
      </c>
      <c r="N895" t="s">
        <v>306</v>
      </c>
      <c r="O895">
        <v>12392</v>
      </c>
      <c r="P895" t="s">
        <v>305</v>
      </c>
      <c r="Q895" t="s">
        <v>306</v>
      </c>
      <c r="R895" t="s">
        <v>329</v>
      </c>
      <c r="S895" s="43">
        <v>0</v>
      </c>
      <c r="U895" s="43">
        <v>3</v>
      </c>
      <c r="IF895">
        <v>12392</v>
      </c>
      <c r="IG895" t="s">
        <v>305</v>
      </c>
      <c r="IH895" t="s">
        <v>287</v>
      </c>
      <c r="IK895">
        <v>-2</v>
      </c>
      <c r="IL895" t="s">
        <v>278</v>
      </c>
      <c r="IM895" t="s">
        <v>279</v>
      </c>
      <c r="IN895" t="s">
        <v>463</v>
      </c>
      <c r="IP895" t="s">
        <v>480</v>
      </c>
    </row>
    <row r="896" spans="1:250" x14ac:dyDescent="0.35">
      <c r="A896">
        <v>9319</v>
      </c>
      <c r="B896">
        <v>-922729984</v>
      </c>
      <c r="C896">
        <v>1837</v>
      </c>
      <c r="D896" t="s">
        <v>272</v>
      </c>
      <c r="E896" t="s">
        <v>273</v>
      </c>
      <c r="F896">
        <v>1848</v>
      </c>
      <c r="G896" t="s">
        <v>285</v>
      </c>
      <c r="H896" t="s">
        <v>273</v>
      </c>
      <c r="I896">
        <v>515</v>
      </c>
      <c r="J896" t="s">
        <v>543</v>
      </c>
      <c r="K896" t="s">
        <v>544</v>
      </c>
      <c r="L896">
        <v>12392</v>
      </c>
      <c r="M896" t="s">
        <v>305</v>
      </c>
      <c r="N896" t="s">
        <v>306</v>
      </c>
      <c r="O896">
        <v>12392</v>
      </c>
      <c r="P896" t="s">
        <v>305</v>
      </c>
      <c r="Q896" t="s">
        <v>306</v>
      </c>
      <c r="R896" t="s">
        <v>329</v>
      </c>
      <c r="S896" s="43">
        <v>0</v>
      </c>
      <c r="U896" s="43">
        <v>3</v>
      </c>
      <c r="IF896">
        <v>12392</v>
      </c>
      <c r="IG896" t="s">
        <v>305</v>
      </c>
      <c r="IH896" t="s">
        <v>287</v>
      </c>
      <c r="IK896">
        <v>-2</v>
      </c>
      <c r="IL896" t="s">
        <v>278</v>
      </c>
      <c r="IM896" t="s">
        <v>279</v>
      </c>
      <c r="IN896" t="s">
        <v>463</v>
      </c>
      <c r="IP896" t="s">
        <v>480</v>
      </c>
    </row>
    <row r="897" spans="1:250" x14ac:dyDescent="0.35">
      <c r="A897">
        <v>9320</v>
      </c>
      <c r="B897">
        <v>-922729984</v>
      </c>
      <c r="C897">
        <v>1837</v>
      </c>
      <c r="D897" t="s">
        <v>272</v>
      </c>
      <c r="E897" t="s">
        <v>273</v>
      </c>
      <c r="F897">
        <v>1848</v>
      </c>
      <c r="G897" t="s">
        <v>285</v>
      </c>
      <c r="H897" t="s">
        <v>273</v>
      </c>
      <c r="I897">
        <v>513</v>
      </c>
      <c r="J897" t="s">
        <v>545</v>
      </c>
      <c r="K897" t="s">
        <v>546</v>
      </c>
      <c r="L897">
        <v>12392</v>
      </c>
      <c r="M897" t="s">
        <v>305</v>
      </c>
      <c r="N897" t="s">
        <v>306</v>
      </c>
      <c r="O897">
        <v>12392</v>
      </c>
      <c r="P897" t="s">
        <v>305</v>
      </c>
      <c r="Q897" t="s">
        <v>306</v>
      </c>
      <c r="R897" t="s">
        <v>329</v>
      </c>
      <c r="S897" s="43">
        <v>0</v>
      </c>
      <c r="U897" s="43">
        <v>3</v>
      </c>
      <c r="IF897">
        <v>12392</v>
      </c>
      <c r="IG897" t="s">
        <v>305</v>
      </c>
      <c r="IH897" t="s">
        <v>287</v>
      </c>
      <c r="IK897">
        <v>-2</v>
      </c>
      <c r="IL897" t="s">
        <v>278</v>
      </c>
      <c r="IM897" t="s">
        <v>279</v>
      </c>
      <c r="IN897" t="s">
        <v>463</v>
      </c>
      <c r="IP897" t="s">
        <v>480</v>
      </c>
    </row>
    <row r="898" spans="1:250" x14ac:dyDescent="0.35">
      <c r="A898">
        <v>9321</v>
      </c>
      <c r="B898">
        <v>-922729984</v>
      </c>
      <c r="C898">
        <v>1837</v>
      </c>
      <c r="D898" t="s">
        <v>272</v>
      </c>
      <c r="E898" t="s">
        <v>273</v>
      </c>
      <c r="F898">
        <v>1848</v>
      </c>
      <c r="G898" t="s">
        <v>285</v>
      </c>
      <c r="H898" t="s">
        <v>273</v>
      </c>
      <c r="I898">
        <v>509</v>
      </c>
      <c r="J898" t="s">
        <v>547</v>
      </c>
      <c r="K898" t="s">
        <v>548</v>
      </c>
      <c r="L898">
        <v>12392</v>
      </c>
      <c r="M898" t="s">
        <v>305</v>
      </c>
      <c r="N898" t="s">
        <v>306</v>
      </c>
      <c r="O898">
        <v>12392</v>
      </c>
      <c r="P898" t="s">
        <v>305</v>
      </c>
      <c r="Q898" t="s">
        <v>306</v>
      </c>
      <c r="R898" t="s">
        <v>329</v>
      </c>
      <c r="S898" s="43">
        <v>0</v>
      </c>
      <c r="U898" s="43">
        <v>3</v>
      </c>
      <c r="IF898">
        <v>12392</v>
      </c>
      <c r="IG898" t="s">
        <v>305</v>
      </c>
      <c r="IH898" t="s">
        <v>287</v>
      </c>
      <c r="IK898">
        <v>-2</v>
      </c>
      <c r="IL898" t="s">
        <v>278</v>
      </c>
      <c r="IM898" t="s">
        <v>279</v>
      </c>
      <c r="IN898" t="s">
        <v>463</v>
      </c>
      <c r="IP898" t="s">
        <v>480</v>
      </c>
    </row>
    <row r="899" spans="1:250" x14ac:dyDescent="0.35">
      <c r="A899">
        <v>9322</v>
      </c>
      <c r="B899">
        <v>-922729984</v>
      </c>
      <c r="C899">
        <v>1837</v>
      </c>
      <c r="D899" t="s">
        <v>272</v>
      </c>
      <c r="E899" t="s">
        <v>273</v>
      </c>
      <c r="F899">
        <v>1848</v>
      </c>
      <c r="G899" t="s">
        <v>285</v>
      </c>
      <c r="H899" t="s">
        <v>273</v>
      </c>
      <c r="I899">
        <v>515</v>
      </c>
      <c r="J899" t="s">
        <v>543</v>
      </c>
      <c r="K899" t="s">
        <v>544</v>
      </c>
      <c r="L899">
        <v>12394</v>
      </c>
      <c r="M899" t="s">
        <v>307</v>
      </c>
      <c r="N899" t="s">
        <v>308</v>
      </c>
      <c r="O899">
        <v>12394</v>
      </c>
      <c r="P899" t="s">
        <v>307</v>
      </c>
      <c r="Q899" t="s">
        <v>308</v>
      </c>
      <c r="R899" t="s">
        <v>329</v>
      </c>
      <c r="S899" s="43">
        <v>0</v>
      </c>
      <c r="U899" s="43">
        <v>3</v>
      </c>
      <c r="IF899">
        <v>12394</v>
      </c>
      <c r="IG899" t="s">
        <v>307</v>
      </c>
      <c r="IH899" t="s">
        <v>287</v>
      </c>
      <c r="IK899">
        <v>-2</v>
      </c>
      <c r="IL899" t="s">
        <v>278</v>
      </c>
      <c r="IM899" t="s">
        <v>279</v>
      </c>
      <c r="IN899" t="s">
        <v>463</v>
      </c>
      <c r="IP899" t="s">
        <v>481</v>
      </c>
    </row>
    <row r="900" spans="1:250" x14ac:dyDescent="0.35">
      <c r="A900">
        <v>9323</v>
      </c>
      <c r="B900">
        <v>-922729984</v>
      </c>
      <c r="C900">
        <v>1837</v>
      </c>
      <c r="D900" t="s">
        <v>272</v>
      </c>
      <c r="E900" t="s">
        <v>273</v>
      </c>
      <c r="F900">
        <v>1848</v>
      </c>
      <c r="G900" t="s">
        <v>285</v>
      </c>
      <c r="H900" t="s">
        <v>273</v>
      </c>
      <c r="I900">
        <v>513</v>
      </c>
      <c r="J900" t="s">
        <v>545</v>
      </c>
      <c r="K900" t="s">
        <v>546</v>
      </c>
      <c r="L900">
        <v>12394</v>
      </c>
      <c r="M900" t="s">
        <v>307</v>
      </c>
      <c r="N900" t="s">
        <v>308</v>
      </c>
      <c r="O900">
        <v>12394</v>
      </c>
      <c r="P900" t="s">
        <v>307</v>
      </c>
      <c r="Q900" t="s">
        <v>308</v>
      </c>
      <c r="R900" t="s">
        <v>329</v>
      </c>
      <c r="S900" s="43">
        <v>0</v>
      </c>
      <c r="U900" s="43">
        <v>3</v>
      </c>
      <c r="IF900">
        <v>12394</v>
      </c>
      <c r="IG900" t="s">
        <v>307</v>
      </c>
      <c r="IH900" t="s">
        <v>287</v>
      </c>
      <c r="IK900">
        <v>-2</v>
      </c>
      <c r="IL900" t="s">
        <v>278</v>
      </c>
      <c r="IM900" t="s">
        <v>279</v>
      </c>
      <c r="IN900" t="s">
        <v>463</v>
      </c>
      <c r="IP900" t="s">
        <v>481</v>
      </c>
    </row>
    <row r="901" spans="1:250" x14ac:dyDescent="0.35">
      <c r="A901">
        <v>9324</v>
      </c>
      <c r="B901">
        <v>-922729984</v>
      </c>
      <c r="C901">
        <v>1837</v>
      </c>
      <c r="D901" t="s">
        <v>272</v>
      </c>
      <c r="E901" t="s">
        <v>273</v>
      </c>
      <c r="F901">
        <v>1848</v>
      </c>
      <c r="G901" t="s">
        <v>285</v>
      </c>
      <c r="H901" t="s">
        <v>273</v>
      </c>
      <c r="I901">
        <v>509</v>
      </c>
      <c r="J901" t="s">
        <v>547</v>
      </c>
      <c r="K901" t="s">
        <v>548</v>
      </c>
      <c r="L901">
        <v>12394</v>
      </c>
      <c r="M901" t="s">
        <v>307</v>
      </c>
      <c r="N901" t="s">
        <v>308</v>
      </c>
      <c r="O901">
        <v>12394</v>
      </c>
      <c r="P901" t="s">
        <v>307</v>
      </c>
      <c r="Q901" t="s">
        <v>308</v>
      </c>
      <c r="R901" t="s">
        <v>329</v>
      </c>
      <c r="S901" s="43">
        <v>0</v>
      </c>
      <c r="U901" s="43">
        <v>3</v>
      </c>
      <c r="IF901">
        <v>12394</v>
      </c>
      <c r="IG901" t="s">
        <v>307</v>
      </c>
      <c r="IH901" t="s">
        <v>287</v>
      </c>
      <c r="IK901">
        <v>-2</v>
      </c>
      <c r="IL901" t="s">
        <v>278</v>
      </c>
      <c r="IM901" t="s">
        <v>279</v>
      </c>
      <c r="IN901" t="s">
        <v>463</v>
      </c>
      <c r="IP901" t="s">
        <v>481</v>
      </c>
    </row>
    <row r="902" spans="1:250" x14ac:dyDescent="0.35">
      <c r="A902">
        <v>9325</v>
      </c>
      <c r="B902">
        <v>-922729984</v>
      </c>
      <c r="C902">
        <v>1837</v>
      </c>
      <c r="D902" t="s">
        <v>272</v>
      </c>
      <c r="E902" t="s">
        <v>273</v>
      </c>
      <c r="F902">
        <v>1848</v>
      </c>
      <c r="G902" t="s">
        <v>285</v>
      </c>
      <c r="H902" t="s">
        <v>273</v>
      </c>
      <c r="I902">
        <v>507</v>
      </c>
      <c r="J902" t="s">
        <v>549</v>
      </c>
      <c r="K902" t="s">
        <v>550</v>
      </c>
      <c r="L902">
        <v>12394</v>
      </c>
      <c r="M902" t="s">
        <v>307</v>
      </c>
      <c r="N902" t="s">
        <v>308</v>
      </c>
      <c r="O902">
        <v>12394</v>
      </c>
      <c r="P902" t="s">
        <v>307</v>
      </c>
      <c r="Q902" t="s">
        <v>308</v>
      </c>
      <c r="R902" t="s">
        <v>329</v>
      </c>
      <c r="S902" s="43">
        <v>0</v>
      </c>
      <c r="U902" s="43">
        <v>3</v>
      </c>
      <c r="IF902">
        <v>12394</v>
      </c>
      <c r="IG902" t="s">
        <v>307</v>
      </c>
      <c r="IH902" t="s">
        <v>287</v>
      </c>
      <c r="IK902">
        <v>-2</v>
      </c>
      <c r="IL902" t="s">
        <v>278</v>
      </c>
      <c r="IM902" t="s">
        <v>279</v>
      </c>
      <c r="IN902" t="s">
        <v>463</v>
      </c>
      <c r="IP902" t="s">
        <v>481</v>
      </c>
    </row>
    <row r="903" spans="1:250" x14ac:dyDescent="0.35">
      <c r="A903">
        <v>9326</v>
      </c>
      <c r="B903">
        <v>-922729984</v>
      </c>
      <c r="C903">
        <v>1837</v>
      </c>
      <c r="D903" t="s">
        <v>272</v>
      </c>
      <c r="E903" t="s">
        <v>273</v>
      </c>
      <c r="F903">
        <v>1848</v>
      </c>
      <c r="G903" t="s">
        <v>285</v>
      </c>
      <c r="H903" t="s">
        <v>273</v>
      </c>
      <c r="I903">
        <v>528</v>
      </c>
      <c r="J903" t="s">
        <v>531</v>
      </c>
      <c r="K903" t="s">
        <v>532</v>
      </c>
      <c r="L903">
        <v>12392</v>
      </c>
      <c r="M903" t="s">
        <v>305</v>
      </c>
      <c r="N903" t="s">
        <v>306</v>
      </c>
      <c r="O903">
        <v>12392</v>
      </c>
      <c r="P903" t="s">
        <v>305</v>
      </c>
      <c r="Q903" t="s">
        <v>306</v>
      </c>
      <c r="R903" t="s">
        <v>329</v>
      </c>
      <c r="S903" s="43">
        <v>0</v>
      </c>
      <c r="U903" s="43">
        <v>3</v>
      </c>
      <c r="IF903">
        <v>12392</v>
      </c>
      <c r="IG903" t="s">
        <v>305</v>
      </c>
      <c r="IH903" t="s">
        <v>287</v>
      </c>
      <c r="IK903">
        <v>-2</v>
      </c>
      <c r="IL903" t="s">
        <v>278</v>
      </c>
      <c r="IM903" t="s">
        <v>279</v>
      </c>
      <c r="IN903" t="s">
        <v>463</v>
      </c>
      <c r="IP903" t="s">
        <v>480</v>
      </c>
    </row>
    <row r="904" spans="1:250" x14ac:dyDescent="0.35">
      <c r="A904">
        <v>9327</v>
      </c>
      <c r="B904">
        <v>-922729984</v>
      </c>
      <c r="C904">
        <v>1837</v>
      </c>
      <c r="D904" t="s">
        <v>272</v>
      </c>
      <c r="E904" t="s">
        <v>273</v>
      </c>
      <c r="F904">
        <v>1848</v>
      </c>
      <c r="G904" t="s">
        <v>285</v>
      </c>
      <c r="H904" t="s">
        <v>273</v>
      </c>
      <c r="I904">
        <v>527</v>
      </c>
      <c r="J904" t="s">
        <v>535</v>
      </c>
      <c r="K904" t="s">
        <v>536</v>
      </c>
      <c r="L904">
        <v>12392</v>
      </c>
      <c r="M904" t="s">
        <v>305</v>
      </c>
      <c r="N904" t="s">
        <v>306</v>
      </c>
      <c r="O904">
        <v>12392</v>
      </c>
      <c r="P904" t="s">
        <v>305</v>
      </c>
      <c r="Q904" t="s">
        <v>306</v>
      </c>
      <c r="R904" t="s">
        <v>329</v>
      </c>
      <c r="S904" s="43">
        <v>0</v>
      </c>
      <c r="U904" s="43">
        <v>3</v>
      </c>
      <c r="IF904">
        <v>12392</v>
      </c>
      <c r="IG904" t="s">
        <v>305</v>
      </c>
      <c r="IH904" t="s">
        <v>287</v>
      </c>
      <c r="IK904">
        <v>-2</v>
      </c>
      <c r="IL904" t="s">
        <v>278</v>
      </c>
      <c r="IM904" t="s">
        <v>279</v>
      </c>
      <c r="IN904" t="s">
        <v>463</v>
      </c>
      <c r="IP904" t="s">
        <v>480</v>
      </c>
    </row>
    <row r="905" spans="1:250" x14ac:dyDescent="0.35">
      <c r="A905">
        <v>9328</v>
      </c>
      <c r="B905">
        <v>-922729984</v>
      </c>
      <c r="C905">
        <v>1837</v>
      </c>
      <c r="D905" t="s">
        <v>272</v>
      </c>
      <c r="E905" t="s">
        <v>273</v>
      </c>
      <c r="F905">
        <v>13794</v>
      </c>
      <c r="G905" t="s">
        <v>274</v>
      </c>
      <c r="H905" t="s">
        <v>275</v>
      </c>
      <c r="I905">
        <v>507</v>
      </c>
      <c r="J905" t="s">
        <v>549</v>
      </c>
      <c r="K905" t="s">
        <v>550</v>
      </c>
      <c r="L905">
        <v>13917</v>
      </c>
      <c r="M905" t="s">
        <v>309</v>
      </c>
      <c r="N905" t="s">
        <v>310</v>
      </c>
      <c r="O905">
        <v>13917</v>
      </c>
      <c r="P905" t="s">
        <v>309</v>
      </c>
      <c r="Q905" t="s">
        <v>310</v>
      </c>
      <c r="R905" t="s">
        <v>329</v>
      </c>
      <c r="S905" s="43">
        <v>0</v>
      </c>
      <c r="U905" s="43">
        <v>3</v>
      </c>
      <c r="IF905">
        <v>13917</v>
      </c>
      <c r="IG905" t="s">
        <v>309</v>
      </c>
      <c r="IH905" t="s">
        <v>311</v>
      </c>
      <c r="IK905">
        <v>-2</v>
      </c>
      <c r="IL905" t="s">
        <v>278</v>
      </c>
      <c r="IM905" t="s">
        <v>279</v>
      </c>
      <c r="IN905" t="s">
        <v>468</v>
      </c>
      <c r="IP905" t="s">
        <v>482</v>
      </c>
    </row>
    <row r="906" spans="1:250" x14ac:dyDescent="0.35">
      <c r="A906">
        <v>9329</v>
      </c>
      <c r="B906">
        <v>-922729984</v>
      </c>
      <c r="C906">
        <v>1837</v>
      </c>
      <c r="D906" t="s">
        <v>272</v>
      </c>
      <c r="E906" t="s">
        <v>273</v>
      </c>
      <c r="F906">
        <v>1848</v>
      </c>
      <c r="G906" t="s">
        <v>285</v>
      </c>
      <c r="H906" t="s">
        <v>273</v>
      </c>
      <c r="I906">
        <v>528</v>
      </c>
      <c r="J906" t="s">
        <v>531</v>
      </c>
      <c r="K906" t="s">
        <v>532</v>
      </c>
      <c r="L906">
        <v>12394</v>
      </c>
      <c r="M906" t="s">
        <v>307</v>
      </c>
      <c r="N906" t="s">
        <v>308</v>
      </c>
      <c r="O906">
        <v>12394</v>
      </c>
      <c r="P906" t="s">
        <v>307</v>
      </c>
      <c r="Q906" t="s">
        <v>308</v>
      </c>
      <c r="R906" t="s">
        <v>329</v>
      </c>
      <c r="S906" s="43">
        <v>0</v>
      </c>
      <c r="U906" s="43">
        <v>3</v>
      </c>
      <c r="IF906">
        <v>12394</v>
      </c>
      <c r="IG906" t="s">
        <v>307</v>
      </c>
      <c r="IH906" t="s">
        <v>287</v>
      </c>
      <c r="IK906">
        <v>-2</v>
      </c>
      <c r="IL906" t="s">
        <v>278</v>
      </c>
      <c r="IM906" t="s">
        <v>279</v>
      </c>
      <c r="IN906" t="s">
        <v>463</v>
      </c>
      <c r="IP906" t="s">
        <v>481</v>
      </c>
    </row>
    <row r="907" spans="1:250" x14ac:dyDescent="0.35">
      <c r="A907">
        <v>9330</v>
      </c>
      <c r="B907">
        <v>-922729984</v>
      </c>
      <c r="C907">
        <v>1837</v>
      </c>
      <c r="D907" t="s">
        <v>272</v>
      </c>
      <c r="E907" t="s">
        <v>273</v>
      </c>
      <c r="F907">
        <v>1848</v>
      </c>
      <c r="G907" t="s">
        <v>285</v>
      </c>
      <c r="H907" t="s">
        <v>273</v>
      </c>
      <c r="I907">
        <v>527</v>
      </c>
      <c r="J907" t="s">
        <v>535</v>
      </c>
      <c r="K907" t="s">
        <v>536</v>
      </c>
      <c r="L907">
        <v>12394</v>
      </c>
      <c r="M907" t="s">
        <v>307</v>
      </c>
      <c r="N907" t="s">
        <v>308</v>
      </c>
      <c r="O907">
        <v>12394</v>
      </c>
      <c r="P907" t="s">
        <v>307</v>
      </c>
      <c r="Q907" t="s">
        <v>308</v>
      </c>
      <c r="R907" t="s">
        <v>329</v>
      </c>
      <c r="S907" s="43">
        <v>0</v>
      </c>
      <c r="U907" s="43">
        <v>3</v>
      </c>
      <c r="IF907">
        <v>12394</v>
      </c>
      <c r="IG907" t="s">
        <v>307</v>
      </c>
      <c r="IH907" t="s">
        <v>287</v>
      </c>
      <c r="IK907">
        <v>-2</v>
      </c>
      <c r="IL907" t="s">
        <v>278</v>
      </c>
      <c r="IM907" t="s">
        <v>279</v>
      </c>
      <c r="IN907" t="s">
        <v>463</v>
      </c>
      <c r="IP907" t="s">
        <v>481</v>
      </c>
    </row>
    <row r="908" spans="1:250" x14ac:dyDescent="0.35">
      <c r="A908">
        <v>9331</v>
      </c>
      <c r="B908">
        <v>-922729984</v>
      </c>
      <c r="C908">
        <v>1837</v>
      </c>
      <c r="D908" t="s">
        <v>272</v>
      </c>
      <c r="E908" t="s">
        <v>273</v>
      </c>
      <c r="F908">
        <v>1848</v>
      </c>
      <c r="G908" t="s">
        <v>285</v>
      </c>
      <c r="H908" t="s">
        <v>273</v>
      </c>
      <c r="I908">
        <v>523</v>
      </c>
      <c r="J908" t="s">
        <v>537</v>
      </c>
      <c r="K908" t="s">
        <v>538</v>
      </c>
      <c r="L908">
        <v>12394</v>
      </c>
      <c r="M908" t="s">
        <v>307</v>
      </c>
      <c r="N908" t="s">
        <v>308</v>
      </c>
      <c r="O908">
        <v>12394</v>
      </c>
      <c r="P908" t="s">
        <v>307</v>
      </c>
      <c r="Q908" t="s">
        <v>308</v>
      </c>
      <c r="R908" t="s">
        <v>329</v>
      </c>
      <c r="S908" s="43">
        <v>0</v>
      </c>
      <c r="U908" s="43">
        <v>3</v>
      </c>
      <c r="IF908">
        <v>12394</v>
      </c>
      <c r="IG908" t="s">
        <v>307</v>
      </c>
      <c r="IH908" t="s">
        <v>287</v>
      </c>
      <c r="IK908">
        <v>-2</v>
      </c>
      <c r="IL908" t="s">
        <v>278</v>
      </c>
      <c r="IM908" t="s">
        <v>279</v>
      </c>
      <c r="IN908" t="s">
        <v>463</v>
      </c>
      <c r="IP908" t="s">
        <v>481</v>
      </c>
    </row>
    <row r="909" spans="1:250" x14ac:dyDescent="0.35">
      <c r="A909">
        <v>9332</v>
      </c>
      <c r="B909">
        <v>-922729984</v>
      </c>
      <c r="C909">
        <v>1837</v>
      </c>
      <c r="D909" t="s">
        <v>272</v>
      </c>
      <c r="E909" t="s">
        <v>273</v>
      </c>
      <c r="F909">
        <v>1848</v>
      </c>
      <c r="G909" t="s">
        <v>285</v>
      </c>
      <c r="H909" t="s">
        <v>273</v>
      </c>
      <c r="I909">
        <v>521</v>
      </c>
      <c r="J909" t="s">
        <v>539</v>
      </c>
      <c r="K909" t="s">
        <v>540</v>
      </c>
      <c r="L909">
        <v>12394</v>
      </c>
      <c r="M909" t="s">
        <v>307</v>
      </c>
      <c r="N909" t="s">
        <v>308</v>
      </c>
      <c r="O909">
        <v>12394</v>
      </c>
      <c r="P909" t="s">
        <v>307</v>
      </c>
      <c r="Q909" t="s">
        <v>308</v>
      </c>
      <c r="R909" t="s">
        <v>329</v>
      </c>
      <c r="S909" s="43">
        <v>0</v>
      </c>
      <c r="U909" s="43">
        <v>3</v>
      </c>
      <c r="IF909">
        <v>12394</v>
      </c>
      <c r="IG909" t="s">
        <v>307</v>
      </c>
      <c r="IH909" t="s">
        <v>287</v>
      </c>
      <c r="IK909">
        <v>-2</v>
      </c>
      <c r="IL909" t="s">
        <v>278</v>
      </c>
      <c r="IM909" t="s">
        <v>279</v>
      </c>
      <c r="IN909" t="s">
        <v>463</v>
      </c>
      <c r="IP909" t="s">
        <v>481</v>
      </c>
    </row>
    <row r="910" spans="1:250" x14ac:dyDescent="0.35">
      <c r="A910">
        <v>9333</v>
      </c>
      <c r="B910">
        <v>-922729984</v>
      </c>
      <c r="C910">
        <v>1837</v>
      </c>
      <c r="D910" t="s">
        <v>272</v>
      </c>
      <c r="E910" t="s">
        <v>273</v>
      </c>
      <c r="F910">
        <v>1848</v>
      </c>
      <c r="G910" t="s">
        <v>285</v>
      </c>
      <c r="H910" t="s">
        <v>273</v>
      </c>
      <c r="I910">
        <v>519</v>
      </c>
      <c r="J910" t="s">
        <v>541</v>
      </c>
      <c r="K910" t="s">
        <v>542</v>
      </c>
      <c r="L910">
        <v>12394</v>
      </c>
      <c r="M910" t="s">
        <v>307</v>
      </c>
      <c r="N910" t="s">
        <v>308</v>
      </c>
      <c r="O910">
        <v>12394</v>
      </c>
      <c r="P910" t="s">
        <v>307</v>
      </c>
      <c r="Q910" t="s">
        <v>308</v>
      </c>
      <c r="R910" t="s">
        <v>329</v>
      </c>
      <c r="S910" s="43">
        <v>0</v>
      </c>
      <c r="U910" s="43">
        <v>3</v>
      </c>
      <c r="IF910">
        <v>12394</v>
      </c>
      <c r="IG910" t="s">
        <v>307</v>
      </c>
      <c r="IH910" t="s">
        <v>287</v>
      </c>
      <c r="IK910">
        <v>-2</v>
      </c>
      <c r="IL910" t="s">
        <v>278</v>
      </c>
      <c r="IM910" t="s">
        <v>279</v>
      </c>
      <c r="IN910" t="s">
        <v>463</v>
      </c>
      <c r="IP910" t="s">
        <v>481</v>
      </c>
    </row>
    <row r="911" spans="1:250" x14ac:dyDescent="0.35">
      <c r="A911">
        <v>9334</v>
      </c>
      <c r="B911">
        <v>-922729984</v>
      </c>
      <c r="C911">
        <v>1837</v>
      </c>
      <c r="D911" t="s">
        <v>272</v>
      </c>
      <c r="E911" t="s">
        <v>273</v>
      </c>
      <c r="F911">
        <v>13794</v>
      </c>
      <c r="G911" t="s">
        <v>274</v>
      </c>
      <c r="H911" t="s">
        <v>275</v>
      </c>
      <c r="I911">
        <v>523</v>
      </c>
      <c r="J911" t="s">
        <v>537</v>
      </c>
      <c r="K911" t="s">
        <v>538</v>
      </c>
      <c r="L911">
        <v>13917</v>
      </c>
      <c r="M911" t="s">
        <v>309</v>
      </c>
      <c r="N911" t="s">
        <v>310</v>
      </c>
      <c r="O911">
        <v>13917</v>
      </c>
      <c r="P911" t="s">
        <v>309</v>
      </c>
      <c r="Q911" t="s">
        <v>310</v>
      </c>
      <c r="R911" t="s">
        <v>329</v>
      </c>
      <c r="S911" s="43">
        <v>0</v>
      </c>
      <c r="U911" s="43">
        <v>3</v>
      </c>
      <c r="IF911">
        <v>13917</v>
      </c>
      <c r="IG911" t="s">
        <v>309</v>
      </c>
      <c r="IH911" t="s">
        <v>311</v>
      </c>
      <c r="IK911">
        <v>-2</v>
      </c>
      <c r="IL911" t="s">
        <v>278</v>
      </c>
      <c r="IM911" t="s">
        <v>279</v>
      </c>
      <c r="IN911" t="s">
        <v>468</v>
      </c>
      <c r="IP911" t="s">
        <v>482</v>
      </c>
    </row>
    <row r="912" spans="1:250" x14ac:dyDescent="0.35">
      <c r="A912">
        <v>9335</v>
      </c>
      <c r="B912">
        <v>-922729984</v>
      </c>
      <c r="C912">
        <v>1837</v>
      </c>
      <c r="D912" t="s">
        <v>272</v>
      </c>
      <c r="E912" t="s">
        <v>273</v>
      </c>
      <c r="F912">
        <v>13794</v>
      </c>
      <c r="G912" t="s">
        <v>274</v>
      </c>
      <c r="H912" t="s">
        <v>275</v>
      </c>
      <c r="I912">
        <v>521</v>
      </c>
      <c r="J912" t="s">
        <v>539</v>
      </c>
      <c r="K912" t="s">
        <v>540</v>
      </c>
      <c r="L912">
        <v>13917</v>
      </c>
      <c r="M912" t="s">
        <v>309</v>
      </c>
      <c r="N912" t="s">
        <v>310</v>
      </c>
      <c r="O912">
        <v>13917</v>
      </c>
      <c r="P912" t="s">
        <v>309</v>
      </c>
      <c r="Q912" t="s">
        <v>310</v>
      </c>
      <c r="R912" t="s">
        <v>329</v>
      </c>
      <c r="S912" s="43">
        <v>0</v>
      </c>
      <c r="U912" s="43">
        <v>3</v>
      </c>
      <c r="IF912">
        <v>13917</v>
      </c>
      <c r="IG912" t="s">
        <v>309</v>
      </c>
      <c r="IH912" t="s">
        <v>311</v>
      </c>
      <c r="IK912">
        <v>-2</v>
      </c>
      <c r="IL912" t="s">
        <v>278</v>
      </c>
      <c r="IM912" t="s">
        <v>279</v>
      </c>
      <c r="IN912" t="s">
        <v>468</v>
      </c>
      <c r="IP912" t="s">
        <v>482</v>
      </c>
    </row>
    <row r="913" spans="1:250" x14ac:dyDescent="0.35">
      <c r="A913">
        <v>9336</v>
      </c>
      <c r="B913">
        <v>-922729984</v>
      </c>
      <c r="C913">
        <v>1837</v>
      </c>
      <c r="D913" t="s">
        <v>272</v>
      </c>
      <c r="E913" t="s">
        <v>273</v>
      </c>
      <c r="F913">
        <v>13794</v>
      </c>
      <c r="G913" t="s">
        <v>274</v>
      </c>
      <c r="H913" t="s">
        <v>275</v>
      </c>
      <c r="I913">
        <v>519</v>
      </c>
      <c r="J913" t="s">
        <v>541</v>
      </c>
      <c r="K913" t="s">
        <v>542</v>
      </c>
      <c r="L913">
        <v>13917</v>
      </c>
      <c r="M913" t="s">
        <v>309</v>
      </c>
      <c r="N913" t="s">
        <v>310</v>
      </c>
      <c r="O913">
        <v>13917</v>
      </c>
      <c r="P913" t="s">
        <v>309</v>
      </c>
      <c r="Q913" t="s">
        <v>310</v>
      </c>
      <c r="R913" t="s">
        <v>329</v>
      </c>
      <c r="S913" s="43">
        <v>0</v>
      </c>
      <c r="U913" s="43">
        <v>3</v>
      </c>
      <c r="IF913">
        <v>13917</v>
      </c>
      <c r="IG913" t="s">
        <v>309</v>
      </c>
      <c r="IH913" t="s">
        <v>311</v>
      </c>
      <c r="IK913">
        <v>-2</v>
      </c>
      <c r="IL913" t="s">
        <v>278</v>
      </c>
      <c r="IM913" t="s">
        <v>279</v>
      </c>
      <c r="IN913" t="s">
        <v>468</v>
      </c>
      <c r="IP913" t="s">
        <v>482</v>
      </c>
    </row>
    <row r="914" spans="1:250" x14ac:dyDescent="0.35">
      <c r="A914">
        <v>9337</v>
      </c>
      <c r="B914">
        <v>-922729984</v>
      </c>
      <c r="C914">
        <v>1837</v>
      </c>
      <c r="D914" t="s">
        <v>272</v>
      </c>
      <c r="E914" t="s">
        <v>273</v>
      </c>
      <c r="F914">
        <v>13794</v>
      </c>
      <c r="G914" t="s">
        <v>274</v>
      </c>
      <c r="H914" t="s">
        <v>275</v>
      </c>
      <c r="I914">
        <v>515</v>
      </c>
      <c r="J914" t="s">
        <v>543</v>
      </c>
      <c r="K914" t="s">
        <v>544</v>
      </c>
      <c r="L914">
        <v>13917</v>
      </c>
      <c r="M914" t="s">
        <v>309</v>
      </c>
      <c r="N914" t="s">
        <v>310</v>
      </c>
      <c r="O914">
        <v>13917</v>
      </c>
      <c r="P914" t="s">
        <v>309</v>
      </c>
      <c r="Q914" t="s">
        <v>310</v>
      </c>
      <c r="R914" t="s">
        <v>329</v>
      </c>
      <c r="S914" s="43">
        <v>0</v>
      </c>
      <c r="U914" s="43">
        <v>3</v>
      </c>
      <c r="IF914">
        <v>13917</v>
      </c>
      <c r="IG914" t="s">
        <v>309</v>
      </c>
      <c r="IH914" t="s">
        <v>311</v>
      </c>
      <c r="IK914">
        <v>-2</v>
      </c>
      <c r="IL914" t="s">
        <v>278</v>
      </c>
      <c r="IM914" t="s">
        <v>279</v>
      </c>
      <c r="IN914" t="s">
        <v>468</v>
      </c>
      <c r="IP914" t="s">
        <v>482</v>
      </c>
    </row>
    <row r="915" spans="1:250" x14ac:dyDescent="0.35">
      <c r="A915">
        <v>9338</v>
      </c>
      <c r="B915">
        <v>-922729984</v>
      </c>
      <c r="C915">
        <v>1837</v>
      </c>
      <c r="D915" t="s">
        <v>272</v>
      </c>
      <c r="E915" t="s">
        <v>273</v>
      </c>
      <c r="F915">
        <v>13794</v>
      </c>
      <c r="G915" t="s">
        <v>274</v>
      </c>
      <c r="H915" t="s">
        <v>275</v>
      </c>
      <c r="I915">
        <v>513</v>
      </c>
      <c r="J915" t="s">
        <v>545</v>
      </c>
      <c r="K915" t="s">
        <v>546</v>
      </c>
      <c r="L915">
        <v>13917</v>
      </c>
      <c r="M915" t="s">
        <v>309</v>
      </c>
      <c r="N915" t="s">
        <v>310</v>
      </c>
      <c r="O915">
        <v>13917</v>
      </c>
      <c r="P915" t="s">
        <v>309</v>
      </c>
      <c r="Q915" t="s">
        <v>310</v>
      </c>
      <c r="R915" t="s">
        <v>329</v>
      </c>
      <c r="S915" s="43">
        <v>0</v>
      </c>
      <c r="U915" s="43">
        <v>3</v>
      </c>
      <c r="IF915">
        <v>13917</v>
      </c>
      <c r="IG915" t="s">
        <v>309</v>
      </c>
      <c r="IH915" t="s">
        <v>311</v>
      </c>
      <c r="IK915">
        <v>-2</v>
      </c>
      <c r="IL915" t="s">
        <v>278</v>
      </c>
      <c r="IM915" t="s">
        <v>279</v>
      </c>
      <c r="IN915" t="s">
        <v>468</v>
      </c>
      <c r="IP915" t="s">
        <v>482</v>
      </c>
    </row>
    <row r="916" spans="1:250" x14ac:dyDescent="0.35">
      <c r="A916">
        <v>9339</v>
      </c>
      <c r="B916">
        <v>-922729984</v>
      </c>
      <c r="C916">
        <v>1837</v>
      </c>
      <c r="D916" t="s">
        <v>272</v>
      </c>
      <c r="E916" t="s">
        <v>273</v>
      </c>
      <c r="F916">
        <v>13794</v>
      </c>
      <c r="G916" t="s">
        <v>274</v>
      </c>
      <c r="H916" t="s">
        <v>275</v>
      </c>
      <c r="I916">
        <v>509</v>
      </c>
      <c r="J916" t="s">
        <v>547</v>
      </c>
      <c r="K916" t="s">
        <v>548</v>
      </c>
      <c r="L916">
        <v>13917</v>
      </c>
      <c r="M916" t="s">
        <v>309</v>
      </c>
      <c r="N916" t="s">
        <v>310</v>
      </c>
      <c r="O916">
        <v>13917</v>
      </c>
      <c r="P916" t="s">
        <v>309</v>
      </c>
      <c r="Q916" t="s">
        <v>310</v>
      </c>
      <c r="R916" t="s">
        <v>329</v>
      </c>
      <c r="S916" s="43">
        <v>0</v>
      </c>
      <c r="U916" s="43">
        <v>3</v>
      </c>
      <c r="IF916">
        <v>13917</v>
      </c>
      <c r="IG916" t="s">
        <v>309</v>
      </c>
      <c r="IH916" t="s">
        <v>311</v>
      </c>
      <c r="IK916">
        <v>-2</v>
      </c>
      <c r="IL916" t="s">
        <v>278</v>
      </c>
      <c r="IM916" t="s">
        <v>279</v>
      </c>
      <c r="IN916" t="s">
        <v>468</v>
      </c>
      <c r="IP916" t="s">
        <v>482</v>
      </c>
    </row>
    <row r="917" spans="1:250" x14ac:dyDescent="0.35">
      <c r="A917">
        <v>9340</v>
      </c>
      <c r="B917">
        <v>-922729984</v>
      </c>
      <c r="C917">
        <v>1837</v>
      </c>
      <c r="D917" t="s">
        <v>272</v>
      </c>
      <c r="E917" t="s">
        <v>273</v>
      </c>
      <c r="F917">
        <v>13794</v>
      </c>
      <c r="G917" t="s">
        <v>274</v>
      </c>
      <c r="H917" t="s">
        <v>275</v>
      </c>
      <c r="I917">
        <v>515</v>
      </c>
      <c r="J917" t="s">
        <v>543</v>
      </c>
      <c r="K917" t="s">
        <v>544</v>
      </c>
      <c r="L917">
        <v>15189</v>
      </c>
      <c r="M917" t="s">
        <v>312</v>
      </c>
      <c r="N917" t="s">
        <v>313</v>
      </c>
      <c r="O917">
        <v>15189</v>
      </c>
      <c r="P917" t="s">
        <v>312</v>
      </c>
      <c r="Q917" t="s">
        <v>313</v>
      </c>
      <c r="R917" t="s">
        <v>329</v>
      </c>
      <c r="S917" s="43">
        <v>0</v>
      </c>
      <c r="U917" s="43">
        <v>3</v>
      </c>
      <c r="IF917">
        <v>15189</v>
      </c>
      <c r="IG917" t="s">
        <v>312</v>
      </c>
      <c r="IH917" t="s">
        <v>311</v>
      </c>
      <c r="IK917">
        <v>-2</v>
      </c>
      <c r="IL917" t="s">
        <v>278</v>
      </c>
      <c r="IM917" t="s">
        <v>279</v>
      </c>
      <c r="IN917" t="s">
        <v>468</v>
      </c>
      <c r="IP917" t="s">
        <v>483</v>
      </c>
    </row>
    <row r="918" spans="1:250" x14ac:dyDescent="0.35">
      <c r="A918">
        <v>9341</v>
      </c>
      <c r="B918">
        <v>-922729984</v>
      </c>
      <c r="C918">
        <v>1837</v>
      </c>
      <c r="D918" t="s">
        <v>272</v>
      </c>
      <c r="E918" t="s">
        <v>273</v>
      </c>
      <c r="F918">
        <v>13794</v>
      </c>
      <c r="G918" t="s">
        <v>274</v>
      </c>
      <c r="H918" t="s">
        <v>275</v>
      </c>
      <c r="I918">
        <v>513</v>
      </c>
      <c r="J918" t="s">
        <v>545</v>
      </c>
      <c r="K918" t="s">
        <v>546</v>
      </c>
      <c r="L918">
        <v>15189</v>
      </c>
      <c r="M918" t="s">
        <v>312</v>
      </c>
      <c r="N918" t="s">
        <v>313</v>
      </c>
      <c r="O918">
        <v>15189</v>
      </c>
      <c r="P918" t="s">
        <v>312</v>
      </c>
      <c r="Q918" t="s">
        <v>313</v>
      </c>
      <c r="R918" t="s">
        <v>329</v>
      </c>
      <c r="S918" s="43">
        <v>0</v>
      </c>
      <c r="U918" s="43">
        <v>3</v>
      </c>
      <c r="IF918">
        <v>15189</v>
      </c>
      <c r="IG918" t="s">
        <v>312</v>
      </c>
      <c r="IH918" t="s">
        <v>311</v>
      </c>
      <c r="IK918">
        <v>-2</v>
      </c>
      <c r="IL918" t="s">
        <v>278</v>
      </c>
      <c r="IM918" t="s">
        <v>279</v>
      </c>
      <c r="IN918" t="s">
        <v>468</v>
      </c>
      <c r="IP918" t="s">
        <v>483</v>
      </c>
    </row>
    <row r="919" spans="1:250" x14ac:dyDescent="0.35">
      <c r="A919">
        <v>9342</v>
      </c>
      <c r="B919">
        <v>-922729984</v>
      </c>
      <c r="C919">
        <v>1837</v>
      </c>
      <c r="D919" t="s">
        <v>272</v>
      </c>
      <c r="E919" t="s">
        <v>273</v>
      </c>
      <c r="F919">
        <v>13794</v>
      </c>
      <c r="G919" t="s">
        <v>274</v>
      </c>
      <c r="H919" t="s">
        <v>275</v>
      </c>
      <c r="I919">
        <v>509</v>
      </c>
      <c r="J919" t="s">
        <v>547</v>
      </c>
      <c r="K919" t="s">
        <v>548</v>
      </c>
      <c r="L919">
        <v>15189</v>
      </c>
      <c r="M919" t="s">
        <v>312</v>
      </c>
      <c r="N919" t="s">
        <v>313</v>
      </c>
      <c r="O919">
        <v>15189</v>
      </c>
      <c r="P919" t="s">
        <v>312</v>
      </c>
      <c r="Q919" t="s">
        <v>313</v>
      </c>
      <c r="R919" t="s">
        <v>329</v>
      </c>
      <c r="S919" s="43">
        <v>0</v>
      </c>
      <c r="U919" s="43">
        <v>3</v>
      </c>
      <c r="IF919">
        <v>15189</v>
      </c>
      <c r="IG919" t="s">
        <v>312</v>
      </c>
      <c r="IH919" t="s">
        <v>311</v>
      </c>
      <c r="IK919">
        <v>-2</v>
      </c>
      <c r="IL919" t="s">
        <v>278</v>
      </c>
      <c r="IM919" t="s">
        <v>279</v>
      </c>
      <c r="IN919" t="s">
        <v>468</v>
      </c>
      <c r="IP919" t="s">
        <v>483</v>
      </c>
    </row>
    <row r="920" spans="1:250" x14ac:dyDescent="0.35">
      <c r="A920">
        <v>9343</v>
      </c>
      <c r="B920">
        <v>-922729984</v>
      </c>
      <c r="C920">
        <v>1837</v>
      </c>
      <c r="D920" t="s">
        <v>272</v>
      </c>
      <c r="E920" t="s">
        <v>273</v>
      </c>
      <c r="F920">
        <v>13794</v>
      </c>
      <c r="G920" t="s">
        <v>274</v>
      </c>
      <c r="H920" t="s">
        <v>275</v>
      </c>
      <c r="I920">
        <v>507</v>
      </c>
      <c r="J920" t="s">
        <v>549</v>
      </c>
      <c r="K920" t="s">
        <v>550</v>
      </c>
      <c r="L920">
        <v>15189</v>
      </c>
      <c r="M920" t="s">
        <v>312</v>
      </c>
      <c r="N920" t="s">
        <v>313</v>
      </c>
      <c r="O920">
        <v>15189</v>
      </c>
      <c r="P920" t="s">
        <v>312</v>
      </c>
      <c r="Q920" t="s">
        <v>313</v>
      </c>
      <c r="R920" t="s">
        <v>329</v>
      </c>
      <c r="S920" s="43">
        <v>0</v>
      </c>
      <c r="U920" s="43">
        <v>3</v>
      </c>
      <c r="IF920">
        <v>15189</v>
      </c>
      <c r="IG920" t="s">
        <v>312</v>
      </c>
      <c r="IH920" t="s">
        <v>311</v>
      </c>
      <c r="IK920">
        <v>-2</v>
      </c>
      <c r="IL920" t="s">
        <v>278</v>
      </c>
      <c r="IM920" t="s">
        <v>279</v>
      </c>
      <c r="IN920" t="s">
        <v>468</v>
      </c>
      <c r="IP920" t="s">
        <v>483</v>
      </c>
    </row>
    <row r="921" spans="1:250" x14ac:dyDescent="0.35">
      <c r="A921">
        <v>9344</v>
      </c>
      <c r="B921">
        <v>-922729984</v>
      </c>
      <c r="C921">
        <v>1837</v>
      </c>
      <c r="D921" t="s">
        <v>272</v>
      </c>
      <c r="E921" t="s">
        <v>273</v>
      </c>
      <c r="F921">
        <v>13794</v>
      </c>
      <c r="G921" t="s">
        <v>274</v>
      </c>
      <c r="H921" t="s">
        <v>275</v>
      </c>
      <c r="I921">
        <v>528</v>
      </c>
      <c r="J921" t="s">
        <v>531</v>
      </c>
      <c r="K921" t="s">
        <v>532</v>
      </c>
      <c r="L921">
        <v>13917</v>
      </c>
      <c r="M921" t="s">
        <v>309</v>
      </c>
      <c r="N921" t="s">
        <v>310</v>
      </c>
      <c r="O921">
        <v>13917</v>
      </c>
      <c r="P921" t="s">
        <v>309</v>
      </c>
      <c r="Q921" t="s">
        <v>310</v>
      </c>
      <c r="R921" t="s">
        <v>329</v>
      </c>
      <c r="S921" s="43">
        <v>0</v>
      </c>
      <c r="U921" s="43">
        <v>3</v>
      </c>
      <c r="IF921">
        <v>13917</v>
      </c>
      <c r="IG921" t="s">
        <v>309</v>
      </c>
      <c r="IH921" t="s">
        <v>311</v>
      </c>
      <c r="IK921">
        <v>-2</v>
      </c>
      <c r="IL921" t="s">
        <v>278</v>
      </c>
      <c r="IM921" t="s">
        <v>279</v>
      </c>
      <c r="IN921" t="s">
        <v>468</v>
      </c>
      <c r="IP921" t="s">
        <v>482</v>
      </c>
    </row>
    <row r="922" spans="1:250" x14ac:dyDescent="0.35">
      <c r="A922">
        <v>9345</v>
      </c>
      <c r="B922">
        <v>-922729984</v>
      </c>
      <c r="C922">
        <v>1837</v>
      </c>
      <c r="D922" t="s">
        <v>272</v>
      </c>
      <c r="E922" t="s">
        <v>273</v>
      </c>
      <c r="F922">
        <v>13794</v>
      </c>
      <c r="G922" t="s">
        <v>274</v>
      </c>
      <c r="H922" t="s">
        <v>275</v>
      </c>
      <c r="I922">
        <v>527</v>
      </c>
      <c r="J922" t="s">
        <v>535</v>
      </c>
      <c r="K922" t="s">
        <v>536</v>
      </c>
      <c r="L922">
        <v>13917</v>
      </c>
      <c r="M922" t="s">
        <v>309</v>
      </c>
      <c r="N922" t="s">
        <v>310</v>
      </c>
      <c r="O922">
        <v>13917</v>
      </c>
      <c r="P922" t="s">
        <v>309</v>
      </c>
      <c r="Q922" t="s">
        <v>310</v>
      </c>
      <c r="R922" t="s">
        <v>329</v>
      </c>
      <c r="S922" s="43">
        <v>0</v>
      </c>
      <c r="U922" s="43">
        <v>3</v>
      </c>
      <c r="IF922">
        <v>13917</v>
      </c>
      <c r="IG922" t="s">
        <v>309</v>
      </c>
      <c r="IH922" t="s">
        <v>311</v>
      </c>
      <c r="IK922">
        <v>-2</v>
      </c>
      <c r="IL922" t="s">
        <v>278</v>
      </c>
      <c r="IM922" t="s">
        <v>279</v>
      </c>
      <c r="IN922" t="s">
        <v>468</v>
      </c>
      <c r="IP922" t="s">
        <v>482</v>
      </c>
    </row>
    <row r="923" spans="1:250" x14ac:dyDescent="0.35">
      <c r="A923">
        <v>9346</v>
      </c>
      <c r="B923">
        <v>-922729984</v>
      </c>
      <c r="C923">
        <v>1837</v>
      </c>
      <c r="D923" t="s">
        <v>272</v>
      </c>
      <c r="E923" t="s">
        <v>273</v>
      </c>
      <c r="F923">
        <v>19011</v>
      </c>
      <c r="G923" t="s">
        <v>318</v>
      </c>
      <c r="H923" t="s">
        <v>319</v>
      </c>
      <c r="I923">
        <v>507</v>
      </c>
      <c r="J923" t="s">
        <v>549</v>
      </c>
      <c r="K923" t="s">
        <v>550</v>
      </c>
      <c r="L923">
        <v>15189</v>
      </c>
      <c r="M923" t="s">
        <v>312</v>
      </c>
      <c r="N923" t="s">
        <v>313</v>
      </c>
      <c r="O923">
        <v>15189</v>
      </c>
      <c r="P923" t="s">
        <v>312</v>
      </c>
      <c r="Q923" t="s">
        <v>313</v>
      </c>
      <c r="R923" t="s">
        <v>329</v>
      </c>
      <c r="S923" s="43">
        <v>0</v>
      </c>
      <c r="U923" s="43">
        <v>3</v>
      </c>
      <c r="IF923">
        <v>15189</v>
      </c>
      <c r="IG923" t="s">
        <v>312</v>
      </c>
      <c r="IH923" t="s">
        <v>322</v>
      </c>
      <c r="IK923">
        <v>-2</v>
      </c>
      <c r="IL923" t="s">
        <v>278</v>
      </c>
      <c r="IM923" t="s">
        <v>279</v>
      </c>
      <c r="IN923" t="s">
        <v>484</v>
      </c>
      <c r="IP923" t="s">
        <v>485</v>
      </c>
    </row>
    <row r="924" spans="1:250" x14ac:dyDescent="0.35">
      <c r="A924">
        <v>9347</v>
      </c>
      <c r="B924">
        <v>-922729984</v>
      </c>
      <c r="C924">
        <v>1837</v>
      </c>
      <c r="D924" t="s">
        <v>272</v>
      </c>
      <c r="E924" t="s">
        <v>273</v>
      </c>
      <c r="F924">
        <v>13794</v>
      </c>
      <c r="G924" t="s">
        <v>274</v>
      </c>
      <c r="H924" t="s">
        <v>275</v>
      </c>
      <c r="I924">
        <v>528</v>
      </c>
      <c r="J924" t="s">
        <v>531</v>
      </c>
      <c r="K924" t="s">
        <v>532</v>
      </c>
      <c r="L924">
        <v>15189</v>
      </c>
      <c r="M924" t="s">
        <v>312</v>
      </c>
      <c r="N924" t="s">
        <v>313</v>
      </c>
      <c r="O924">
        <v>15189</v>
      </c>
      <c r="P924" t="s">
        <v>312</v>
      </c>
      <c r="Q924" t="s">
        <v>313</v>
      </c>
      <c r="R924" t="s">
        <v>329</v>
      </c>
      <c r="S924" s="43">
        <v>0</v>
      </c>
      <c r="U924" s="43">
        <v>3</v>
      </c>
      <c r="IF924">
        <v>15189</v>
      </c>
      <c r="IG924" t="s">
        <v>312</v>
      </c>
      <c r="IH924" t="s">
        <v>311</v>
      </c>
      <c r="IK924">
        <v>-2</v>
      </c>
      <c r="IL924" t="s">
        <v>278</v>
      </c>
      <c r="IM924" t="s">
        <v>279</v>
      </c>
      <c r="IN924" t="s">
        <v>468</v>
      </c>
      <c r="IP924" t="s">
        <v>483</v>
      </c>
    </row>
    <row r="925" spans="1:250" x14ac:dyDescent="0.35">
      <c r="A925">
        <v>9348</v>
      </c>
      <c r="B925">
        <v>-922729984</v>
      </c>
      <c r="C925">
        <v>1837</v>
      </c>
      <c r="D925" t="s">
        <v>272</v>
      </c>
      <c r="E925" t="s">
        <v>273</v>
      </c>
      <c r="F925">
        <v>13794</v>
      </c>
      <c r="G925" t="s">
        <v>274</v>
      </c>
      <c r="H925" t="s">
        <v>275</v>
      </c>
      <c r="I925">
        <v>527</v>
      </c>
      <c r="J925" t="s">
        <v>535</v>
      </c>
      <c r="K925" t="s">
        <v>536</v>
      </c>
      <c r="L925">
        <v>15189</v>
      </c>
      <c r="M925" t="s">
        <v>312</v>
      </c>
      <c r="N925" t="s">
        <v>313</v>
      </c>
      <c r="O925">
        <v>15189</v>
      </c>
      <c r="P925" t="s">
        <v>312</v>
      </c>
      <c r="Q925" t="s">
        <v>313</v>
      </c>
      <c r="R925" t="s">
        <v>329</v>
      </c>
      <c r="S925" s="43">
        <v>0</v>
      </c>
      <c r="U925" s="43">
        <v>3</v>
      </c>
      <c r="IF925">
        <v>15189</v>
      </c>
      <c r="IG925" t="s">
        <v>312</v>
      </c>
      <c r="IH925" t="s">
        <v>311</v>
      </c>
      <c r="IK925">
        <v>-2</v>
      </c>
      <c r="IL925" t="s">
        <v>278</v>
      </c>
      <c r="IM925" t="s">
        <v>279</v>
      </c>
      <c r="IN925" t="s">
        <v>468</v>
      </c>
      <c r="IP925" t="s">
        <v>483</v>
      </c>
    </row>
    <row r="926" spans="1:250" x14ac:dyDescent="0.35">
      <c r="A926">
        <v>9349</v>
      </c>
      <c r="B926">
        <v>-922729984</v>
      </c>
      <c r="C926">
        <v>1837</v>
      </c>
      <c r="D926" t="s">
        <v>272</v>
      </c>
      <c r="E926" t="s">
        <v>273</v>
      </c>
      <c r="F926">
        <v>13794</v>
      </c>
      <c r="G926" t="s">
        <v>274</v>
      </c>
      <c r="H926" t="s">
        <v>275</v>
      </c>
      <c r="I926">
        <v>523</v>
      </c>
      <c r="J926" t="s">
        <v>537</v>
      </c>
      <c r="K926" t="s">
        <v>538</v>
      </c>
      <c r="L926">
        <v>15189</v>
      </c>
      <c r="M926" t="s">
        <v>312</v>
      </c>
      <c r="N926" t="s">
        <v>313</v>
      </c>
      <c r="O926">
        <v>15189</v>
      </c>
      <c r="P926" t="s">
        <v>312</v>
      </c>
      <c r="Q926" t="s">
        <v>313</v>
      </c>
      <c r="R926" t="s">
        <v>329</v>
      </c>
      <c r="S926" s="43">
        <v>0</v>
      </c>
      <c r="U926" s="43">
        <v>3</v>
      </c>
      <c r="IF926">
        <v>15189</v>
      </c>
      <c r="IG926" t="s">
        <v>312</v>
      </c>
      <c r="IH926" t="s">
        <v>311</v>
      </c>
      <c r="IK926">
        <v>-2</v>
      </c>
      <c r="IL926" t="s">
        <v>278</v>
      </c>
      <c r="IM926" t="s">
        <v>279</v>
      </c>
      <c r="IN926" t="s">
        <v>468</v>
      </c>
      <c r="IP926" t="s">
        <v>483</v>
      </c>
    </row>
    <row r="927" spans="1:250" x14ac:dyDescent="0.35">
      <c r="A927">
        <v>9350</v>
      </c>
      <c r="B927">
        <v>-922729984</v>
      </c>
      <c r="C927">
        <v>1837</v>
      </c>
      <c r="D927" t="s">
        <v>272</v>
      </c>
      <c r="E927" t="s">
        <v>273</v>
      </c>
      <c r="F927">
        <v>13794</v>
      </c>
      <c r="G927" t="s">
        <v>274</v>
      </c>
      <c r="H927" t="s">
        <v>275</v>
      </c>
      <c r="I927">
        <v>521</v>
      </c>
      <c r="J927" t="s">
        <v>539</v>
      </c>
      <c r="K927" t="s">
        <v>540</v>
      </c>
      <c r="L927">
        <v>15189</v>
      </c>
      <c r="M927" t="s">
        <v>312</v>
      </c>
      <c r="N927" t="s">
        <v>313</v>
      </c>
      <c r="O927">
        <v>15189</v>
      </c>
      <c r="P927" t="s">
        <v>312</v>
      </c>
      <c r="Q927" t="s">
        <v>313</v>
      </c>
      <c r="R927" t="s">
        <v>329</v>
      </c>
      <c r="S927" s="43">
        <v>0</v>
      </c>
      <c r="U927" s="43">
        <v>3</v>
      </c>
      <c r="IF927">
        <v>15189</v>
      </c>
      <c r="IG927" t="s">
        <v>312</v>
      </c>
      <c r="IH927" t="s">
        <v>311</v>
      </c>
      <c r="IK927">
        <v>-2</v>
      </c>
      <c r="IL927" t="s">
        <v>278</v>
      </c>
      <c r="IM927" t="s">
        <v>279</v>
      </c>
      <c r="IN927" t="s">
        <v>468</v>
      </c>
      <c r="IP927" t="s">
        <v>483</v>
      </c>
    </row>
    <row r="928" spans="1:250" x14ac:dyDescent="0.35">
      <c r="A928">
        <v>9351</v>
      </c>
      <c r="B928">
        <v>-922729984</v>
      </c>
      <c r="C928">
        <v>1837</v>
      </c>
      <c r="D928" t="s">
        <v>272</v>
      </c>
      <c r="E928" t="s">
        <v>273</v>
      </c>
      <c r="F928">
        <v>13794</v>
      </c>
      <c r="G928" t="s">
        <v>274</v>
      </c>
      <c r="H928" t="s">
        <v>275</v>
      </c>
      <c r="I928">
        <v>519</v>
      </c>
      <c r="J928" t="s">
        <v>541</v>
      </c>
      <c r="K928" t="s">
        <v>542</v>
      </c>
      <c r="L928">
        <v>15189</v>
      </c>
      <c r="M928" t="s">
        <v>312</v>
      </c>
      <c r="N928" t="s">
        <v>313</v>
      </c>
      <c r="O928">
        <v>15189</v>
      </c>
      <c r="P928" t="s">
        <v>312</v>
      </c>
      <c r="Q928" t="s">
        <v>313</v>
      </c>
      <c r="R928" t="s">
        <v>329</v>
      </c>
      <c r="S928" s="43">
        <v>0</v>
      </c>
      <c r="U928" s="43">
        <v>3</v>
      </c>
      <c r="IF928">
        <v>15189</v>
      </c>
      <c r="IG928" t="s">
        <v>312</v>
      </c>
      <c r="IH928" t="s">
        <v>311</v>
      </c>
      <c r="IK928">
        <v>-2</v>
      </c>
      <c r="IL928" t="s">
        <v>278</v>
      </c>
      <c r="IM928" t="s">
        <v>279</v>
      </c>
      <c r="IN928" t="s">
        <v>468</v>
      </c>
      <c r="IP928" t="s">
        <v>483</v>
      </c>
    </row>
    <row r="929" spans="1:250" x14ac:dyDescent="0.35">
      <c r="A929">
        <v>9352</v>
      </c>
      <c r="B929">
        <v>-922729984</v>
      </c>
      <c r="C929">
        <v>1837</v>
      </c>
      <c r="D929" t="s">
        <v>272</v>
      </c>
      <c r="E929" t="s">
        <v>273</v>
      </c>
      <c r="F929">
        <v>19011</v>
      </c>
      <c r="G929" t="s">
        <v>318</v>
      </c>
      <c r="H929" t="s">
        <v>319</v>
      </c>
      <c r="I929">
        <v>523</v>
      </c>
      <c r="J929" t="s">
        <v>537</v>
      </c>
      <c r="K929" t="s">
        <v>538</v>
      </c>
      <c r="L929">
        <v>15189</v>
      </c>
      <c r="M929" t="s">
        <v>312</v>
      </c>
      <c r="N929" t="s">
        <v>313</v>
      </c>
      <c r="O929">
        <v>15189</v>
      </c>
      <c r="P929" t="s">
        <v>312</v>
      </c>
      <c r="Q929" t="s">
        <v>313</v>
      </c>
      <c r="R929" t="s">
        <v>329</v>
      </c>
      <c r="S929" s="43">
        <v>0</v>
      </c>
      <c r="U929" s="43">
        <v>3</v>
      </c>
      <c r="IF929">
        <v>15189</v>
      </c>
      <c r="IG929" t="s">
        <v>312</v>
      </c>
      <c r="IH929" t="s">
        <v>322</v>
      </c>
      <c r="IK929">
        <v>-2</v>
      </c>
      <c r="IL929" t="s">
        <v>278</v>
      </c>
      <c r="IM929" t="s">
        <v>279</v>
      </c>
      <c r="IN929" t="s">
        <v>484</v>
      </c>
      <c r="IP929" t="s">
        <v>485</v>
      </c>
    </row>
    <row r="930" spans="1:250" x14ac:dyDescent="0.35">
      <c r="A930">
        <v>9353</v>
      </c>
      <c r="B930">
        <v>-922729984</v>
      </c>
      <c r="C930">
        <v>1837</v>
      </c>
      <c r="D930" t="s">
        <v>272</v>
      </c>
      <c r="E930" t="s">
        <v>273</v>
      </c>
      <c r="F930">
        <v>19011</v>
      </c>
      <c r="G930" t="s">
        <v>318</v>
      </c>
      <c r="H930" t="s">
        <v>319</v>
      </c>
      <c r="I930">
        <v>521</v>
      </c>
      <c r="J930" t="s">
        <v>539</v>
      </c>
      <c r="K930" t="s">
        <v>540</v>
      </c>
      <c r="L930">
        <v>15189</v>
      </c>
      <c r="M930" t="s">
        <v>312</v>
      </c>
      <c r="N930" t="s">
        <v>313</v>
      </c>
      <c r="O930">
        <v>15189</v>
      </c>
      <c r="P930" t="s">
        <v>312</v>
      </c>
      <c r="Q930" t="s">
        <v>313</v>
      </c>
      <c r="R930" t="s">
        <v>329</v>
      </c>
      <c r="S930" s="43">
        <v>0</v>
      </c>
      <c r="U930" s="43">
        <v>3</v>
      </c>
      <c r="IF930">
        <v>15189</v>
      </c>
      <c r="IG930" t="s">
        <v>312</v>
      </c>
      <c r="IH930" t="s">
        <v>322</v>
      </c>
      <c r="IK930">
        <v>-2</v>
      </c>
      <c r="IL930" t="s">
        <v>278</v>
      </c>
      <c r="IM930" t="s">
        <v>279</v>
      </c>
      <c r="IN930" t="s">
        <v>484</v>
      </c>
      <c r="IP930" t="s">
        <v>485</v>
      </c>
    </row>
    <row r="931" spans="1:250" x14ac:dyDescent="0.35">
      <c r="A931">
        <v>9354</v>
      </c>
      <c r="B931">
        <v>-922729984</v>
      </c>
      <c r="C931">
        <v>1837</v>
      </c>
      <c r="D931" t="s">
        <v>272</v>
      </c>
      <c r="E931" t="s">
        <v>273</v>
      </c>
      <c r="F931">
        <v>19011</v>
      </c>
      <c r="G931" t="s">
        <v>318</v>
      </c>
      <c r="H931" t="s">
        <v>319</v>
      </c>
      <c r="I931">
        <v>519</v>
      </c>
      <c r="J931" t="s">
        <v>541</v>
      </c>
      <c r="K931" t="s">
        <v>542</v>
      </c>
      <c r="L931">
        <v>15189</v>
      </c>
      <c r="M931" t="s">
        <v>312</v>
      </c>
      <c r="N931" t="s">
        <v>313</v>
      </c>
      <c r="O931">
        <v>15189</v>
      </c>
      <c r="P931" t="s">
        <v>312</v>
      </c>
      <c r="Q931" t="s">
        <v>313</v>
      </c>
      <c r="R931" t="s">
        <v>329</v>
      </c>
      <c r="S931" s="43">
        <v>0</v>
      </c>
      <c r="U931" s="43">
        <v>3</v>
      </c>
      <c r="IF931">
        <v>15189</v>
      </c>
      <c r="IG931" t="s">
        <v>312</v>
      </c>
      <c r="IH931" t="s">
        <v>322</v>
      </c>
      <c r="IK931">
        <v>-2</v>
      </c>
      <c r="IL931" t="s">
        <v>278</v>
      </c>
      <c r="IM931" t="s">
        <v>279</v>
      </c>
      <c r="IN931" t="s">
        <v>484</v>
      </c>
      <c r="IP931" t="s">
        <v>485</v>
      </c>
    </row>
    <row r="932" spans="1:250" x14ac:dyDescent="0.35">
      <c r="A932">
        <v>9355</v>
      </c>
      <c r="B932">
        <v>-922729984</v>
      </c>
      <c r="C932">
        <v>1837</v>
      </c>
      <c r="D932" t="s">
        <v>272</v>
      </c>
      <c r="E932" t="s">
        <v>273</v>
      </c>
      <c r="F932">
        <v>19011</v>
      </c>
      <c r="G932" t="s">
        <v>318</v>
      </c>
      <c r="H932" t="s">
        <v>319</v>
      </c>
      <c r="I932">
        <v>515</v>
      </c>
      <c r="J932" t="s">
        <v>543</v>
      </c>
      <c r="K932" t="s">
        <v>544</v>
      </c>
      <c r="L932">
        <v>15189</v>
      </c>
      <c r="M932" t="s">
        <v>312</v>
      </c>
      <c r="N932" t="s">
        <v>313</v>
      </c>
      <c r="O932">
        <v>15189</v>
      </c>
      <c r="P932" t="s">
        <v>312</v>
      </c>
      <c r="Q932" t="s">
        <v>313</v>
      </c>
      <c r="R932" t="s">
        <v>329</v>
      </c>
      <c r="S932" s="43">
        <v>0</v>
      </c>
      <c r="U932" s="43">
        <v>3</v>
      </c>
      <c r="IF932">
        <v>15189</v>
      </c>
      <c r="IG932" t="s">
        <v>312</v>
      </c>
      <c r="IH932" t="s">
        <v>322</v>
      </c>
      <c r="IK932">
        <v>-2</v>
      </c>
      <c r="IL932" t="s">
        <v>278</v>
      </c>
      <c r="IM932" t="s">
        <v>279</v>
      </c>
      <c r="IN932" t="s">
        <v>484</v>
      </c>
      <c r="IP932" t="s">
        <v>485</v>
      </c>
    </row>
    <row r="933" spans="1:250" x14ac:dyDescent="0.35">
      <c r="A933">
        <v>9356</v>
      </c>
      <c r="B933">
        <v>-922729984</v>
      </c>
      <c r="C933">
        <v>1837</v>
      </c>
      <c r="D933" t="s">
        <v>272</v>
      </c>
      <c r="E933" t="s">
        <v>273</v>
      </c>
      <c r="F933">
        <v>19011</v>
      </c>
      <c r="G933" t="s">
        <v>318</v>
      </c>
      <c r="H933" t="s">
        <v>319</v>
      </c>
      <c r="I933">
        <v>513</v>
      </c>
      <c r="J933" t="s">
        <v>545</v>
      </c>
      <c r="K933" t="s">
        <v>546</v>
      </c>
      <c r="L933">
        <v>15189</v>
      </c>
      <c r="M933" t="s">
        <v>312</v>
      </c>
      <c r="N933" t="s">
        <v>313</v>
      </c>
      <c r="O933">
        <v>15189</v>
      </c>
      <c r="P933" t="s">
        <v>312</v>
      </c>
      <c r="Q933" t="s">
        <v>313</v>
      </c>
      <c r="R933" t="s">
        <v>329</v>
      </c>
      <c r="S933" s="43">
        <v>0</v>
      </c>
      <c r="U933" s="43">
        <v>3</v>
      </c>
      <c r="IF933">
        <v>15189</v>
      </c>
      <c r="IG933" t="s">
        <v>312</v>
      </c>
      <c r="IH933" t="s">
        <v>322</v>
      </c>
      <c r="IK933">
        <v>-2</v>
      </c>
      <c r="IL933" t="s">
        <v>278</v>
      </c>
      <c r="IM933" t="s">
        <v>279</v>
      </c>
      <c r="IN933" t="s">
        <v>484</v>
      </c>
      <c r="IP933" t="s">
        <v>485</v>
      </c>
    </row>
    <row r="934" spans="1:250" x14ac:dyDescent="0.35">
      <c r="A934">
        <v>9357</v>
      </c>
      <c r="B934">
        <v>-922729984</v>
      </c>
      <c r="C934">
        <v>1837</v>
      </c>
      <c r="D934" t="s">
        <v>272</v>
      </c>
      <c r="E934" t="s">
        <v>273</v>
      </c>
      <c r="F934">
        <v>19011</v>
      </c>
      <c r="G934" t="s">
        <v>318</v>
      </c>
      <c r="H934" t="s">
        <v>319</v>
      </c>
      <c r="I934">
        <v>509</v>
      </c>
      <c r="J934" t="s">
        <v>547</v>
      </c>
      <c r="K934" t="s">
        <v>548</v>
      </c>
      <c r="L934">
        <v>15189</v>
      </c>
      <c r="M934" t="s">
        <v>312</v>
      </c>
      <c r="N934" t="s">
        <v>313</v>
      </c>
      <c r="O934">
        <v>15189</v>
      </c>
      <c r="P934" t="s">
        <v>312</v>
      </c>
      <c r="Q934" t="s">
        <v>313</v>
      </c>
      <c r="R934" t="s">
        <v>329</v>
      </c>
      <c r="S934" s="43">
        <v>0</v>
      </c>
      <c r="U934" s="43">
        <v>3</v>
      </c>
      <c r="IF934">
        <v>15189</v>
      </c>
      <c r="IG934" t="s">
        <v>312</v>
      </c>
      <c r="IH934" t="s">
        <v>322</v>
      </c>
      <c r="IK934">
        <v>-2</v>
      </c>
      <c r="IL934" t="s">
        <v>278</v>
      </c>
      <c r="IM934" t="s">
        <v>279</v>
      </c>
      <c r="IN934" t="s">
        <v>484</v>
      </c>
      <c r="IP934" t="s">
        <v>485</v>
      </c>
    </row>
    <row r="935" spans="1:250" x14ac:dyDescent="0.35">
      <c r="A935">
        <v>9358</v>
      </c>
      <c r="B935">
        <v>-922729984</v>
      </c>
      <c r="C935">
        <v>1837</v>
      </c>
      <c r="D935" t="s">
        <v>272</v>
      </c>
      <c r="E935" t="s">
        <v>273</v>
      </c>
      <c r="F935">
        <v>13794</v>
      </c>
      <c r="G935" t="s">
        <v>274</v>
      </c>
      <c r="H935" t="s">
        <v>275</v>
      </c>
      <c r="I935">
        <v>515</v>
      </c>
      <c r="J935" t="s">
        <v>543</v>
      </c>
      <c r="K935" t="s">
        <v>544</v>
      </c>
      <c r="L935">
        <v>17005</v>
      </c>
      <c r="M935" t="s">
        <v>314</v>
      </c>
      <c r="N935" t="s">
        <v>315</v>
      </c>
      <c r="O935">
        <v>17005</v>
      </c>
      <c r="P935" t="s">
        <v>314</v>
      </c>
      <c r="Q935" t="s">
        <v>315</v>
      </c>
      <c r="R935" t="s">
        <v>329</v>
      </c>
      <c r="S935" s="43">
        <v>0</v>
      </c>
      <c r="U935" s="43">
        <v>3</v>
      </c>
      <c r="IF935">
        <v>17005</v>
      </c>
      <c r="IG935" t="s">
        <v>314</v>
      </c>
      <c r="IH935" t="s">
        <v>311</v>
      </c>
      <c r="IK935">
        <v>-2</v>
      </c>
      <c r="IL935" t="s">
        <v>278</v>
      </c>
      <c r="IM935" t="s">
        <v>279</v>
      </c>
      <c r="IN935" t="s">
        <v>468</v>
      </c>
      <c r="IP935" t="s">
        <v>486</v>
      </c>
    </row>
    <row r="936" spans="1:250" x14ac:dyDescent="0.35">
      <c r="A936">
        <v>9359</v>
      </c>
      <c r="B936">
        <v>-922729984</v>
      </c>
      <c r="C936">
        <v>1837</v>
      </c>
      <c r="D936" t="s">
        <v>272</v>
      </c>
      <c r="E936" t="s">
        <v>273</v>
      </c>
      <c r="F936">
        <v>13794</v>
      </c>
      <c r="G936" t="s">
        <v>274</v>
      </c>
      <c r="H936" t="s">
        <v>275</v>
      </c>
      <c r="I936">
        <v>513</v>
      </c>
      <c r="J936" t="s">
        <v>545</v>
      </c>
      <c r="K936" t="s">
        <v>546</v>
      </c>
      <c r="L936">
        <v>17005</v>
      </c>
      <c r="M936" t="s">
        <v>314</v>
      </c>
      <c r="N936" t="s">
        <v>315</v>
      </c>
      <c r="O936">
        <v>17005</v>
      </c>
      <c r="P936" t="s">
        <v>314</v>
      </c>
      <c r="Q936" t="s">
        <v>315</v>
      </c>
      <c r="R936" t="s">
        <v>329</v>
      </c>
      <c r="S936" s="43">
        <v>270000</v>
      </c>
      <c r="U936" s="43">
        <v>3</v>
      </c>
      <c r="IF936">
        <v>17005</v>
      </c>
      <c r="IG936" t="s">
        <v>314</v>
      </c>
      <c r="IH936" t="s">
        <v>311</v>
      </c>
      <c r="IK936">
        <v>-2</v>
      </c>
      <c r="IL936" t="s">
        <v>278</v>
      </c>
      <c r="IM936" t="s">
        <v>279</v>
      </c>
      <c r="IN936" t="s">
        <v>468</v>
      </c>
      <c r="IP936" t="s">
        <v>486</v>
      </c>
    </row>
    <row r="937" spans="1:250" x14ac:dyDescent="0.35">
      <c r="A937">
        <v>9360</v>
      </c>
      <c r="B937">
        <v>-922729984</v>
      </c>
      <c r="C937">
        <v>1837</v>
      </c>
      <c r="D937" t="s">
        <v>272</v>
      </c>
      <c r="E937" t="s">
        <v>273</v>
      </c>
      <c r="F937">
        <v>13794</v>
      </c>
      <c r="G937" t="s">
        <v>274</v>
      </c>
      <c r="H937" t="s">
        <v>275</v>
      </c>
      <c r="I937">
        <v>509</v>
      </c>
      <c r="J937" t="s">
        <v>547</v>
      </c>
      <c r="K937" t="s">
        <v>548</v>
      </c>
      <c r="L937">
        <v>17005</v>
      </c>
      <c r="M937" t="s">
        <v>314</v>
      </c>
      <c r="N937" t="s">
        <v>315</v>
      </c>
      <c r="O937">
        <v>17005</v>
      </c>
      <c r="P937" t="s">
        <v>314</v>
      </c>
      <c r="Q937" t="s">
        <v>315</v>
      </c>
      <c r="R937" t="s">
        <v>329</v>
      </c>
      <c r="S937" s="43">
        <v>0</v>
      </c>
      <c r="U937" s="43">
        <v>3</v>
      </c>
      <c r="IF937">
        <v>17005</v>
      </c>
      <c r="IG937" t="s">
        <v>314</v>
      </c>
      <c r="IH937" t="s">
        <v>311</v>
      </c>
      <c r="IK937">
        <v>-2</v>
      </c>
      <c r="IL937" t="s">
        <v>278</v>
      </c>
      <c r="IM937" t="s">
        <v>279</v>
      </c>
      <c r="IN937" t="s">
        <v>468</v>
      </c>
      <c r="IP937" t="s">
        <v>486</v>
      </c>
    </row>
    <row r="938" spans="1:250" x14ac:dyDescent="0.35">
      <c r="A938">
        <v>9361</v>
      </c>
      <c r="B938">
        <v>-922729984</v>
      </c>
      <c r="C938">
        <v>1837</v>
      </c>
      <c r="D938" t="s">
        <v>272</v>
      </c>
      <c r="E938" t="s">
        <v>273</v>
      </c>
      <c r="F938">
        <v>13794</v>
      </c>
      <c r="G938" t="s">
        <v>274</v>
      </c>
      <c r="H938" t="s">
        <v>275</v>
      </c>
      <c r="I938">
        <v>507</v>
      </c>
      <c r="J938" t="s">
        <v>549</v>
      </c>
      <c r="K938" t="s">
        <v>550</v>
      </c>
      <c r="L938">
        <v>17005</v>
      </c>
      <c r="M938" t="s">
        <v>314</v>
      </c>
      <c r="N938" t="s">
        <v>315</v>
      </c>
      <c r="O938">
        <v>17005</v>
      </c>
      <c r="P938" t="s">
        <v>314</v>
      </c>
      <c r="Q938" t="s">
        <v>315</v>
      </c>
      <c r="R938" t="s">
        <v>329</v>
      </c>
      <c r="S938" s="43">
        <v>0</v>
      </c>
      <c r="U938" s="43">
        <v>3</v>
      </c>
      <c r="IF938">
        <v>17005</v>
      </c>
      <c r="IG938" t="s">
        <v>314</v>
      </c>
      <c r="IH938" t="s">
        <v>311</v>
      </c>
      <c r="IK938">
        <v>-2</v>
      </c>
      <c r="IL938" t="s">
        <v>278</v>
      </c>
      <c r="IM938" t="s">
        <v>279</v>
      </c>
      <c r="IN938" t="s">
        <v>468</v>
      </c>
      <c r="IP938" t="s">
        <v>486</v>
      </c>
    </row>
    <row r="939" spans="1:250" x14ac:dyDescent="0.35">
      <c r="A939">
        <v>9362</v>
      </c>
      <c r="B939">
        <v>-922729984</v>
      </c>
      <c r="C939">
        <v>1837</v>
      </c>
      <c r="D939" t="s">
        <v>272</v>
      </c>
      <c r="E939" t="s">
        <v>273</v>
      </c>
      <c r="F939">
        <v>19011</v>
      </c>
      <c r="G939" t="s">
        <v>318</v>
      </c>
      <c r="H939" t="s">
        <v>319</v>
      </c>
      <c r="I939">
        <v>528</v>
      </c>
      <c r="J939" t="s">
        <v>531</v>
      </c>
      <c r="K939" t="s">
        <v>532</v>
      </c>
      <c r="L939">
        <v>15189</v>
      </c>
      <c r="M939" t="s">
        <v>312</v>
      </c>
      <c r="N939" t="s">
        <v>313</v>
      </c>
      <c r="O939">
        <v>15189</v>
      </c>
      <c r="P939" t="s">
        <v>312</v>
      </c>
      <c r="Q939" t="s">
        <v>313</v>
      </c>
      <c r="R939" t="s">
        <v>329</v>
      </c>
      <c r="S939" s="43">
        <v>0</v>
      </c>
      <c r="U939" s="43">
        <v>3</v>
      </c>
      <c r="IF939">
        <v>15189</v>
      </c>
      <c r="IG939" t="s">
        <v>312</v>
      </c>
      <c r="IH939" t="s">
        <v>322</v>
      </c>
      <c r="IK939">
        <v>-2</v>
      </c>
      <c r="IL939" t="s">
        <v>278</v>
      </c>
      <c r="IM939" t="s">
        <v>279</v>
      </c>
      <c r="IN939" t="s">
        <v>484</v>
      </c>
      <c r="IP939" t="s">
        <v>485</v>
      </c>
    </row>
    <row r="940" spans="1:250" x14ac:dyDescent="0.35">
      <c r="A940">
        <v>9363</v>
      </c>
      <c r="B940">
        <v>-922729984</v>
      </c>
      <c r="C940">
        <v>1837</v>
      </c>
      <c r="D940" t="s">
        <v>272</v>
      </c>
      <c r="E940" t="s">
        <v>273</v>
      </c>
      <c r="F940">
        <v>19011</v>
      </c>
      <c r="G940" t="s">
        <v>318</v>
      </c>
      <c r="H940" t="s">
        <v>319</v>
      </c>
      <c r="I940">
        <v>527</v>
      </c>
      <c r="J940" t="s">
        <v>535</v>
      </c>
      <c r="K940" t="s">
        <v>536</v>
      </c>
      <c r="L940">
        <v>15189</v>
      </c>
      <c r="M940" t="s">
        <v>312</v>
      </c>
      <c r="N940" t="s">
        <v>313</v>
      </c>
      <c r="O940">
        <v>15189</v>
      </c>
      <c r="P940" t="s">
        <v>312</v>
      </c>
      <c r="Q940" t="s">
        <v>313</v>
      </c>
      <c r="R940" t="s">
        <v>329</v>
      </c>
      <c r="S940" s="43">
        <v>0</v>
      </c>
      <c r="U940" s="43">
        <v>3</v>
      </c>
      <c r="IF940">
        <v>15189</v>
      </c>
      <c r="IG940" t="s">
        <v>312</v>
      </c>
      <c r="IH940" t="s">
        <v>322</v>
      </c>
      <c r="IK940">
        <v>-2</v>
      </c>
      <c r="IL940" t="s">
        <v>278</v>
      </c>
      <c r="IM940" t="s">
        <v>279</v>
      </c>
      <c r="IN940" t="s">
        <v>484</v>
      </c>
      <c r="IP940" t="s">
        <v>485</v>
      </c>
    </row>
    <row r="941" spans="1:250" x14ac:dyDescent="0.35">
      <c r="A941">
        <v>9364</v>
      </c>
      <c r="B941">
        <v>-922729984</v>
      </c>
      <c r="C941">
        <v>1837</v>
      </c>
      <c r="D941" t="s">
        <v>272</v>
      </c>
      <c r="E941" t="s">
        <v>273</v>
      </c>
      <c r="F941">
        <v>13794</v>
      </c>
      <c r="G941" t="s">
        <v>274</v>
      </c>
      <c r="H941" t="s">
        <v>275</v>
      </c>
      <c r="I941">
        <v>507</v>
      </c>
      <c r="J941" t="s">
        <v>549</v>
      </c>
      <c r="K941" t="s">
        <v>550</v>
      </c>
      <c r="L941">
        <v>17006</v>
      </c>
      <c r="M941" t="s">
        <v>316</v>
      </c>
      <c r="N941" t="s">
        <v>317</v>
      </c>
      <c r="O941">
        <v>17006</v>
      </c>
      <c r="P941" t="s">
        <v>316</v>
      </c>
      <c r="Q941" t="s">
        <v>317</v>
      </c>
      <c r="R941" t="s">
        <v>329</v>
      </c>
      <c r="S941" s="43">
        <v>0</v>
      </c>
      <c r="U941" s="43">
        <v>3</v>
      </c>
      <c r="IF941">
        <v>17006</v>
      </c>
      <c r="IG941" t="s">
        <v>316</v>
      </c>
      <c r="IH941" t="s">
        <v>311</v>
      </c>
      <c r="IK941">
        <v>-2</v>
      </c>
      <c r="IL941" t="s">
        <v>278</v>
      </c>
      <c r="IM941" t="s">
        <v>279</v>
      </c>
      <c r="IN941" t="s">
        <v>468</v>
      </c>
      <c r="IP941" t="s">
        <v>487</v>
      </c>
    </row>
    <row r="942" spans="1:250" x14ac:dyDescent="0.35">
      <c r="A942">
        <v>9365</v>
      </c>
      <c r="B942">
        <v>-922729984</v>
      </c>
      <c r="C942">
        <v>1837</v>
      </c>
      <c r="D942" t="s">
        <v>272</v>
      </c>
      <c r="E942" t="s">
        <v>273</v>
      </c>
      <c r="F942">
        <v>13794</v>
      </c>
      <c r="G942" t="s">
        <v>274</v>
      </c>
      <c r="H942" t="s">
        <v>275</v>
      </c>
      <c r="I942">
        <v>528</v>
      </c>
      <c r="J942" t="s">
        <v>531</v>
      </c>
      <c r="K942" t="s">
        <v>532</v>
      </c>
      <c r="L942">
        <v>17005</v>
      </c>
      <c r="M942" t="s">
        <v>314</v>
      </c>
      <c r="N942" t="s">
        <v>315</v>
      </c>
      <c r="O942">
        <v>17005</v>
      </c>
      <c r="P942" t="s">
        <v>314</v>
      </c>
      <c r="Q942" t="s">
        <v>315</v>
      </c>
      <c r="R942" t="s">
        <v>329</v>
      </c>
      <c r="S942" s="43">
        <v>0</v>
      </c>
      <c r="U942" s="43">
        <v>3</v>
      </c>
      <c r="IF942">
        <v>17005</v>
      </c>
      <c r="IG942" t="s">
        <v>314</v>
      </c>
      <c r="IH942" t="s">
        <v>311</v>
      </c>
      <c r="IK942">
        <v>-2</v>
      </c>
      <c r="IL942" t="s">
        <v>278</v>
      </c>
      <c r="IM942" t="s">
        <v>279</v>
      </c>
      <c r="IN942" t="s">
        <v>468</v>
      </c>
      <c r="IP942" t="s">
        <v>486</v>
      </c>
    </row>
    <row r="943" spans="1:250" x14ac:dyDescent="0.35">
      <c r="A943">
        <v>9366</v>
      </c>
      <c r="B943">
        <v>-922729984</v>
      </c>
      <c r="C943">
        <v>1837</v>
      </c>
      <c r="D943" t="s">
        <v>272</v>
      </c>
      <c r="E943" t="s">
        <v>273</v>
      </c>
      <c r="F943">
        <v>13794</v>
      </c>
      <c r="G943" t="s">
        <v>274</v>
      </c>
      <c r="H943" t="s">
        <v>275</v>
      </c>
      <c r="I943">
        <v>527</v>
      </c>
      <c r="J943" t="s">
        <v>535</v>
      </c>
      <c r="K943" t="s">
        <v>536</v>
      </c>
      <c r="L943">
        <v>17005</v>
      </c>
      <c r="M943" t="s">
        <v>314</v>
      </c>
      <c r="N943" t="s">
        <v>315</v>
      </c>
      <c r="O943">
        <v>17005</v>
      </c>
      <c r="P943" t="s">
        <v>314</v>
      </c>
      <c r="Q943" t="s">
        <v>315</v>
      </c>
      <c r="R943" t="s">
        <v>329</v>
      </c>
      <c r="S943" s="43">
        <v>0</v>
      </c>
      <c r="U943" s="43">
        <v>3</v>
      </c>
      <c r="IF943">
        <v>17005</v>
      </c>
      <c r="IG943" t="s">
        <v>314</v>
      </c>
      <c r="IH943" t="s">
        <v>311</v>
      </c>
      <c r="IK943">
        <v>-2</v>
      </c>
      <c r="IL943" t="s">
        <v>278</v>
      </c>
      <c r="IM943" t="s">
        <v>279</v>
      </c>
      <c r="IN943" t="s">
        <v>468</v>
      </c>
      <c r="IP943" t="s">
        <v>486</v>
      </c>
    </row>
    <row r="944" spans="1:250" x14ac:dyDescent="0.35">
      <c r="A944">
        <v>9367</v>
      </c>
      <c r="B944">
        <v>-922729984</v>
      </c>
      <c r="C944">
        <v>1837</v>
      </c>
      <c r="D944" t="s">
        <v>272</v>
      </c>
      <c r="E944" t="s">
        <v>273</v>
      </c>
      <c r="F944">
        <v>13794</v>
      </c>
      <c r="G944" t="s">
        <v>274</v>
      </c>
      <c r="H944" t="s">
        <v>275</v>
      </c>
      <c r="I944">
        <v>523</v>
      </c>
      <c r="J944" t="s">
        <v>537</v>
      </c>
      <c r="K944" t="s">
        <v>538</v>
      </c>
      <c r="L944">
        <v>17005</v>
      </c>
      <c r="M944" t="s">
        <v>314</v>
      </c>
      <c r="N944" t="s">
        <v>315</v>
      </c>
      <c r="O944">
        <v>17005</v>
      </c>
      <c r="P944" t="s">
        <v>314</v>
      </c>
      <c r="Q944" t="s">
        <v>315</v>
      </c>
      <c r="R944" t="s">
        <v>329</v>
      </c>
      <c r="S944" s="43">
        <v>0</v>
      </c>
      <c r="U944" s="43">
        <v>3</v>
      </c>
      <c r="IF944">
        <v>17005</v>
      </c>
      <c r="IG944" t="s">
        <v>314</v>
      </c>
      <c r="IH944" t="s">
        <v>311</v>
      </c>
      <c r="IK944">
        <v>-2</v>
      </c>
      <c r="IL944" t="s">
        <v>278</v>
      </c>
      <c r="IM944" t="s">
        <v>279</v>
      </c>
      <c r="IN944" t="s">
        <v>468</v>
      </c>
      <c r="IP944" t="s">
        <v>486</v>
      </c>
    </row>
    <row r="945" spans="1:250" x14ac:dyDescent="0.35">
      <c r="A945">
        <v>9368</v>
      </c>
      <c r="B945">
        <v>-922729984</v>
      </c>
      <c r="C945">
        <v>1837</v>
      </c>
      <c r="D945" t="s">
        <v>272</v>
      </c>
      <c r="E945" t="s">
        <v>273</v>
      </c>
      <c r="F945">
        <v>13794</v>
      </c>
      <c r="G945" t="s">
        <v>274</v>
      </c>
      <c r="H945" t="s">
        <v>275</v>
      </c>
      <c r="I945">
        <v>521</v>
      </c>
      <c r="J945" t="s">
        <v>539</v>
      </c>
      <c r="K945" t="s">
        <v>540</v>
      </c>
      <c r="L945">
        <v>17005</v>
      </c>
      <c r="M945" t="s">
        <v>314</v>
      </c>
      <c r="N945" t="s">
        <v>315</v>
      </c>
      <c r="O945">
        <v>17005</v>
      </c>
      <c r="P945" t="s">
        <v>314</v>
      </c>
      <c r="Q945" t="s">
        <v>315</v>
      </c>
      <c r="R945" t="s">
        <v>329</v>
      </c>
      <c r="S945" s="43">
        <v>0</v>
      </c>
      <c r="U945" s="43">
        <v>3</v>
      </c>
      <c r="IF945">
        <v>17005</v>
      </c>
      <c r="IG945" t="s">
        <v>314</v>
      </c>
      <c r="IH945" t="s">
        <v>311</v>
      </c>
      <c r="IK945">
        <v>-2</v>
      </c>
      <c r="IL945" t="s">
        <v>278</v>
      </c>
      <c r="IM945" t="s">
        <v>279</v>
      </c>
      <c r="IN945" t="s">
        <v>468</v>
      </c>
      <c r="IP945" t="s">
        <v>486</v>
      </c>
    </row>
    <row r="946" spans="1:250" x14ac:dyDescent="0.35">
      <c r="A946">
        <v>9369</v>
      </c>
      <c r="B946">
        <v>-922729984</v>
      </c>
      <c r="C946">
        <v>1837</v>
      </c>
      <c r="D946" t="s">
        <v>272</v>
      </c>
      <c r="E946" t="s">
        <v>273</v>
      </c>
      <c r="F946">
        <v>13794</v>
      </c>
      <c r="G946" t="s">
        <v>274</v>
      </c>
      <c r="H946" t="s">
        <v>275</v>
      </c>
      <c r="I946">
        <v>519</v>
      </c>
      <c r="J946" t="s">
        <v>541</v>
      </c>
      <c r="K946" t="s">
        <v>542</v>
      </c>
      <c r="L946">
        <v>17005</v>
      </c>
      <c r="M946" t="s">
        <v>314</v>
      </c>
      <c r="N946" t="s">
        <v>315</v>
      </c>
      <c r="O946">
        <v>17005</v>
      </c>
      <c r="P946" t="s">
        <v>314</v>
      </c>
      <c r="Q946" t="s">
        <v>315</v>
      </c>
      <c r="R946" t="s">
        <v>329</v>
      </c>
      <c r="S946" s="43">
        <v>0</v>
      </c>
      <c r="U946" s="43">
        <v>3</v>
      </c>
      <c r="IF946">
        <v>17005</v>
      </c>
      <c r="IG946" t="s">
        <v>314</v>
      </c>
      <c r="IH946" t="s">
        <v>311</v>
      </c>
      <c r="IK946">
        <v>-2</v>
      </c>
      <c r="IL946" t="s">
        <v>278</v>
      </c>
      <c r="IM946" t="s">
        <v>279</v>
      </c>
      <c r="IN946" t="s">
        <v>468</v>
      </c>
      <c r="IP946" t="s">
        <v>486</v>
      </c>
    </row>
    <row r="947" spans="1:250" x14ac:dyDescent="0.35">
      <c r="A947">
        <v>9370</v>
      </c>
      <c r="B947">
        <v>-922729984</v>
      </c>
      <c r="C947">
        <v>1837</v>
      </c>
      <c r="D947" t="s">
        <v>272</v>
      </c>
      <c r="E947" t="s">
        <v>273</v>
      </c>
      <c r="F947">
        <v>13794</v>
      </c>
      <c r="G947" t="s">
        <v>274</v>
      </c>
      <c r="H947" t="s">
        <v>275</v>
      </c>
      <c r="I947">
        <v>523</v>
      </c>
      <c r="J947" t="s">
        <v>537</v>
      </c>
      <c r="K947" t="s">
        <v>538</v>
      </c>
      <c r="L947">
        <v>17006</v>
      </c>
      <c r="M947" t="s">
        <v>316</v>
      </c>
      <c r="N947" t="s">
        <v>317</v>
      </c>
      <c r="O947">
        <v>17006</v>
      </c>
      <c r="P947" t="s">
        <v>316</v>
      </c>
      <c r="Q947" t="s">
        <v>317</v>
      </c>
      <c r="R947" t="s">
        <v>329</v>
      </c>
      <c r="S947" s="43">
        <v>0</v>
      </c>
      <c r="U947" s="43">
        <v>3</v>
      </c>
      <c r="IF947">
        <v>17006</v>
      </c>
      <c r="IG947" t="s">
        <v>316</v>
      </c>
      <c r="IH947" t="s">
        <v>311</v>
      </c>
      <c r="IK947">
        <v>-2</v>
      </c>
      <c r="IL947" t="s">
        <v>278</v>
      </c>
      <c r="IM947" t="s">
        <v>279</v>
      </c>
      <c r="IN947" t="s">
        <v>468</v>
      </c>
      <c r="IP947" t="s">
        <v>487</v>
      </c>
    </row>
    <row r="948" spans="1:250" x14ac:dyDescent="0.35">
      <c r="A948">
        <v>9371</v>
      </c>
      <c r="B948">
        <v>-922729984</v>
      </c>
      <c r="C948">
        <v>1837</v>
      </c>
      <c r="D948" t="s">
        <v>272</v>
      </c>
      <c r="E948" t="s">
        <v>273</v>
      </c>
      <c r="F948">
        <v>13794</v>
      </c>
      <c r="G948" t="s">
        <v>274</v>
      </c>
      <c r="H948" t="s">
        <v>275</v>
      </c>
      <c r="I948">
        <v>521</v>
      </c>
      <c r="J948" t="s">
        <v>539</v>
      </c>
      <c r="K948" t="s">
        <v>540</v>
      </c>
      <c r="L948">
        <v>17006</v>
      </c>
      <c r="M948" t="s">
        <v>316</v>
      </c>
      <c r="N948" t="s">
        <v>317</v>
      </c>
      <c r="O948">
        <v>17006</v>
      </c>
      <c r="P948" t="s">
        <v>316</v>
      </c>
      <c r="Q948" t="s">
        <v>317</v>
      </c>
      <c r="R948" t="s">
        <v>329</v>
      </c>
      <c r="S948" s="43">
        <v>0</v>
      </c>
      <c r="U948" s="43">
        <v>3</v>
      </c>
      <c r="IF948">
        <v>17006</v>
      </c>
      <c r="IG948" t="s">
        <v>316</v>
      </c>
      <c r="IH948" t="s">
        <v>311</v>
      </c>
      <c r="IK948">
        <v>-2</v>
      </c>
      <c r="IL948" t="s">
        <v>278</v>
      </c>
      <c r="IM948" t="s">
        <v>279</v>
      </c>
      <c r="IN948" t="s">
        <v>468</v>
      </c>
      <c r="IP948" t="s">
        <v>487</v>
      </c>
    </row>
    <row r="949" spans="1:250" x14ac:dyDescent="0.35">
      <c r="A949">
        <v>9372</v>
      </c>
      <c r="B949">
        <v>-922729984</v>
      </c>
      <c r="C949">
        <v>1837</v>
      </c>
      <c r="D949" t="s">
        <v>272</v>
      </c>
      <c r="E949" t="s">
        <v>273</v>
      </c>
      <c r="F949">
        <v>13794</v>
      </c>
      <c r="G949" t="s">
        <v>274</v>
      </c>
      <c r="H949" t="s">
        <v>275</v>
      </c>
      <c r="I949">
        <v>519</v>
      </c>
      <c r="J949" t="s">
        <v>541</v>
      </c>
      <c r="K949" t="s">
        <v>542</v>
      </c>
      <c r="L949">
        <v>17006</v>
      </c>
      <c r="M949" t="s">
        <v>316</v>
      </c>
      <c r="N949" t="s">
        <v>317</v>
      </c>
      <c r="O949">
        <v>17006</v>
      </c>
      <c r="P949" t="s">
        <v>316</v>
      </c>
      <c r="Q949" t="s">
        <v>317</v>
      </c>
      <c r="R949" t="s">
        <v>329</v>
      </c>
      <c r="S949" s="43">
        <v>0</v>
      </c>
      <c r="U949" s="43">
        <v>3</v>
      </c>
      <c r="IF949">
        <v>17006</v>
      </c>
      <c r="IG949" t="s">
        <v>316</v>
      </c>
      <c r="IH949" t="s">
        <v>311</v>
      </c>
      <c r="IK949">
        <v>-2</v>
      </c>
      <c r="IL949" t="s">
        <v>278</v>
      </c>
      <c r="IM949" t="s">
        <v>279</v>
      </c>
      <c r="IN949" t="s">
        <v>468</v>
      </c>
      <c r="IP949" t="s">
        <v>487</v>
      </c>
    </row>
    <row r="950" spans="1:250" x14ac:dyDescent="0.35">
      <c r="A950">
        <v>9373</v>
      </c>
      <c r="B950">
        <v>-922729984</v>
      </c>
      <c r="C950">
        <v>1837</v>
      </c>
      <c r="D950" t="s">
        <v>272</v>
      </c>
      <c r="E950" t="s">
        <v>273</v>
      </c>
      <c r="F950">
        <v>13794</v>
      </c>
      <c r="G950" t="s">
        <v>274</v>
      </c>
      <c r="H950" t="s">
        <v>275</v>
      </c>
      <c r="I950">
        <v>515</v>
      </c>
      <c r="J950" t="s">
        <v>543</v>
      </c>
      <c r="K950" t="s">
        <v>544</v>
      </c>
      <c r="L950">
        <v>17006</v>
      </c>
      <c r="M950" t="s">
        <v>316</v>
      </c>
      <c r="N950" t="s">
        <v>317</v>
      </c>
      <c r="O950">
        <v>17006</v>
      </c>
      <c r="P950" t="s">
        <v>316</v>
      </c>
      <c r="Q950" t="s">
        <v>317</v>
      </c>
      <c r="R950" t="s">
        <v>329</v>
      </c>
      <c r="S950" s="43">
        <v>0</v>
      </c>
      <c r="U950" s="43">
        <v>3</v>
      </c>
      <c r="IF950">
        <v>17006</v>
      </c>
      <c r="IG950" t="s">
        <v>316</v>
      </c>
      <c r="IH950" t="s">
        <v>311</v>
      </c>
      <c r="IK950">
        <v>-2</v>
      </c>
      <c r="IL950" t="s">
        <v>278</v>
      </c>
      <c r="IM950" t="s">
        <v>279</v>
      </c>
      <c r="IN950" t="s">
        <v>468</v>
      </c>
      <c r="IP950" t="s">
        <v>487</v>
      </c>
    </row>
    <row r="951" spans="1:250" x14ac:dyDescent="0.35">
      <c r="A951">
        <v>9374</v>
      </c>
      <c r="B951">
        <v>-922729984</v>
      </c>
      <c r="C951">
        <v>1837</v>
      </c>
      <c r="D951" t="s">
        <v>272</v>
      </c>
      <c r="E951" t="s">
        <v>273</v>
      </c>
      <c r="F951">
        <v>13794</v>
      </c>
      <c r="G951" t="s">
        <v>274</v>
      </c>
      <c r="H951" t="s">
        <v>275</v>
      </c>
      <c r="I951">
        <v>513</v>
      </c>
      <c r="J951" t="s">
        <v>545</v>
      </c>
      <c r="K951" t="s">
        <v>546</v>
      </c>
      <c r="L951">
        <v>17006</v>
      </c>
      <c r="M951" t="s">
        <v>316</v>
      </c>
      <c r="N951" t="s">
        <v>317</v>
      </c>
      <c r="O951">
        <v>17006</v>
      </c>
      <c r="P951" t="s">
        <v>316</v>
      </c>
      <c r="Q951" t="s">
        <v>317</v>
      </c>
      <c r="R951" t="s">
        <v>329</v>
      </c>
      <c r="S951" s="43">
        <v>1100000</v>
      </c>
      <c r="U951" s="43">
        <v>3</v>
      </c>
      <c r="IF951">
        <v>17006</v>
      </c>
      <c r="IG951" t="s">
        <v>316</v>
      </c>
      <c r="IH951" t="s">
        <v>311</v>
      </c>
      <c r="IK951">
        <v>-2</v>
      </c>
      <c r="IL951" t="s">
        <v>278</v>
      </c>
      <c r="IM951" t="s">
        <v>279</v>
      </c>
      <c r="IN951" t="s">
        <v>468</v>
      </c>
      <c r="IP951" t="s">
        <v>487</v>
      </c>
    </row>
    <row r="952" spans="1:250" x14ac:dyDescent="0.35">
      <c r="A952">
        <v>9375</v>
      </c>
      <c r="B952">
        <v>-922729984</v>
      </c>
      <c r="C952">
        <v>1837</v>
      </c>
      <c r="D952" t="s">
        <v>272</v>
      </c>
      <c r="E952" t="s">
        <v>273</v>
      </c>
      <c r="F952">
        <v>13794</v>
      </c>
      <c r="G952" t="s">
        <v>274</v>
      </c>
      <c r="H952" t="s">
        <v>275</v>
      </c>
      <c r="I952">
        <v>509</v>
      </c>
      <c r="J952" t="s">
        <v>547</v>
      </c>
      <c r="K952" t="s">
        <v>548</v>
      </c>
      <c r="L952">
        <v>17006</v>
      </c>
      <c r="M952" t="s">
        <v>316</v>
      </c>
      <c r="N952" t="s">
        <v>317</v>
      </c>
      <c r="O952">
        <v>17006</v>
      </c>
      <c r="P952" t="s">
        <v>316</v>
      </c>
      <c r="Q952" t="s">
        <v>317</v>
      </c>
      <c r="R952" t="s">
        <v>329</v>
      </c>
      <c r="S952" s="43">
        <v>0</v>
      </c>
      <c r="U952" s="43">
        <v>3</v>
      </c>
      <c r="IF952">
        <v>17006</v>
      </c>
      <c r="IG952" t="s">
        <v>316</v>
      </c>
      <c r="IH952" t="s">
        <v>311</v>
      </c>
      <c r="IK952">
        <v>-2</v>
      </c>
      <c r="IL952" t="s">
        <v>278</v>
      </c>
      <c r="IM952" t="s">
        <v>279</v>
      </c>
      <c r="IN952" t="s">
        <v>468</v>
      </c>
      <c r="IP952" t="s">
        <v>487</v>
      </c>
    </row>
    <row r="953" spans="1:250" x14ac:dyDescent="0.35">
      <c r="A953">
        <v>9376</v>
      </c>
      <c r="B953">
        <v>-922729984</v>
      </c>
      <c r="C953">
        <v>1837</v>
      </c>
      <c r="D953" t="s">
        <v>272</v>
      </c>
      <c r="E953" t="s">
        <v>273</v>
      </c>
      <c r="F953">
        <v>19011</v>
      </c>
      <c r="G953" t="s">
        <v>318</v>
      </c>
      <c r="H953" t="s">
        <v>319</v>
      </c>
      <c r="I953">
        <v>515</v>
      </c>
      <c r="J953" t="s">
        <v>543</v>
      </c>
      <c r="K953" t="s">
        <v>544</v>
      </c>
      <c r="L953">
        <v>19213</v>
      </c>
      <c r="M953" t="s">
        <v>320</v>
      </c>
      <c r="N953" t="s">
        <v>321</v>
      </c>
      <c r="O953">
        <v>19213</v>
      </c>
      <c r="P953" t="s">
        <v>320</v>
      </c>
      <c r="Q953" t="s">
        <v>321</v>
      </c>
      <c r="R953" t="s">
        <v>329</v>
      </c>
      <c r="S953" s="43">
        <v>0</v>
      </c>
      <c r="U953" s="43">
        <v>3</v>
      </c>
      <c r="IF953">
        <v>19213</v>
      </c>
      <c r="IG953" t="s">
        <v>320</v>
      </c>
      <c r="IH953" t="s">
        <v>322</v>
      </c>
      <c r="IK953">
        <v>-2</v>
      </c>
      <c r="IL953" t="s">
        <v>278</v>
      </c>
      <c r="IM953" t="s">
        <v>279</v>
      </c>
      <c r="IN953" t="s">
        <v>484</v>
      </c>
      <c r="IP953" t="s">
        <v>488</v>
      </c>
    </row>
    <row r="954" spans="1:250" x14ac:dyDescent="0.35">
      <c r="A954">
        <v>9377</v>
      </c>
      <c r="B954">
        <v>-922729984</v>
      </c>
      <c r="C954">
        <v>1837</v>
      </c>
      <c r="D954" t="s">
        <v>272</v>
      </c>
      <c r="E954" t="s">
        <v>273</v>
      </c>
      <c r="F954">
        <v>19011</v>
      </c>
      <c r="G954" t="s">
        <v>318</v>
      </c>
      <c r="H954" t="s">
        <v>319</v>
      </c>
      <c r="I954">
        <v>513</v>
      </c>
      <c r="J954" t="s">
        <v>545</v>
      </c>
      <c r="K954" t="s">
        <v>546</v>
      </c>
      <c r="L954">
        <v>19213</v>
      </c>
      <c r="M954" t="s">
        <v>320</v>
      </c>
      <c r="N954" t="s">
        <v>321</v>
      </c>
      <c r="O954">
        <v>19213</v>
      </c>
      <c r="P954" t="s">
        <v>320</v>
      </c>
      <c r="Q954" t="s">
        <v>321</v>
      </c>
      <c r="R954" t="s">
        <v>329</v>
      </c>
      <c r="S954" s="43">
        <v>0</v>
      </c>
      <c r="U954" s="43">
        <v>3</v>
      </c>
      <c r="IF954">
        <v>19213</v>
      </c>
      <c r="IG954" t="s">
        <v>320</v>
      </c>
      <c r="IH954" t="s">
        <v>322</v>
      </c>
      <c r="IK954">
        <v>-2</v>
      </c>
      <c r="IL954" t="s">
        <v>278</v>
      </c>
      <c r="IM954" t="s">
        <v>279</v>
      </c>
      <c r="IN954" t="s">
        <v>484</v>
      </c>
      <c r="IP954" t="s">
        <v>488</v>
      </c>
    </row>
    <row r="955" spans="1:250" x14ac:dyDescent="0.35">
      <c r="A955">
        <v>9378</v>
      </c>
      <c r="B955">
        <v>-922729984</v>
      </c>
      <c r="C955">
        <v>1837</v>
      </c>
      <c r="D955" t="s">
        <v>272</v>
      </c>
      <c r="E955" t="s">
        <v>273</v>
      </c>
      <c r="F955">
        <v>19011</v>
      </c>
      <c r="G955" t="s">
        <v>318</v>
      </c>
      <c r="H955" t="s">
        <v>319</v>
      </c>
      <c r="I955">
        <v>509</v>
      </c>
      <c r="J955" t="s">
        <v>547</v>
      </c>
      <c r="K955" t="s">
        <v>548</v>
      </c>
      <c r="L955">
        <v>19213</v>
      </c>
      <c r="M955" t="s">
        <v>320</v>
      </c>
      <c r="N955" t="s">
        <v>321</v>
      </c>
      <c r="O955">
        <v>19213</v>
      </c>
      <c r="P955" t="s">
        <v>320</v>
      </c>
      <c r="Q955" t="s">
        <v>321</v>
      </c>
      <c r="R955" t="s">
        <v>329</v>
      </c>
      <c r="S955" s="43">
        <v>0</v>
      </c>
      <c r="U955" s="43">
        <v>3</v>
      </c>
      <c r="IF955">
        <v>19213</v>
      </c>
      <c r="IG955" t="s">
        <v>320</v>
      </c>
      <c r="IH955" t="s">
        <v>322</v>
      </c>
      <c r="IK955">
        <v>-2</v>
      </c>
      <c r="IL955" t="s">
        <v>278</v>
      </c>
      <c r="IM955" t="s">
        <v>279</v>
      </c>
      <c r="IN955" t="s">
        <v>484</v>
      </c>
      <c r="IP955" t="s">
        <v>488</v>
      </c>
    </row>
    <row r="956" spans="1:250" x14ac:dyDescent="0.35">
      <c r="A956">
        <v>9379</v>
      </c>
      <c r="B956">
        <v>-922729984</v>
      </c>
      <c r="C956">
        <v>1837</v>
      </c>
      <c r="D956" t="s">
        <v>272</v>
      </c>
      <c r="E956" t="s">
        <v>273</v>
      </c>
      <c r="F956">
        <v>19011</v>
      </c>
      <c r="G956" t="s">
        <v>318</v>
      </c>
      <c r="H956" t="s">
        <v>319</v>
      </c>
      <c r="I956">
        <v>507</v>
      </c>
      <c r="J956" t="s">
        <v>549</v>
      </c>
      <c r="K956" t="s">
        <v>550</v>
      </c>
      <c r="L956">
        <v>19213</v>
      </c>
      <c r="M956" t="s">
        <v>320</v>
      </c>
      <c r="N956" t="s">
        <v>321</v>
      </c>
      <c r="O956">
        <v>19213</v>
      </c>
      <c r="P956" t="s">
        <v>320</v>
      </c>
      <c r="Q956" t="s">
        <v>321</v>
      </c>
      <c r="R956" t="s">
        <v>329</v>
      </c>
      <c r="S956" s="43">
        <v>0</v>
      </c>
      <c r="U956" s="43">
        <v>3</v>
      </c>
      <c r="IF956">
        <v>19213</v>
      </c>
      <c r="IG956" t="s">
        <v>320</v>
      </c>
      <c r="IH956" t="s">
        <v>322</v>
      </c>
      <c r="IK956">
        <v>-2</v>
      </c>
      <c r="IL956" t="s">
        <v>278</v>
      </c>
      <c r="IM956" t="s">
        <v>279</v>
      </c>
      <c r="IN956" t="s">
        <v>484</v>
      </c>
      <c r="IP956" t="s">
        <v>488</v>
      </c>
    </row>
    <row r="957" spans="1:250" x14ac:dyDescent="0.35">
      <c r="A957">
        <v>9380</v>
      </c>
      <c r="B957">
        <v>-922729984</v>
      </c>
      <c r="C957">
        <v>1837</v>
      </c>
      <c r="D957" t="s">
        <v>272</v>
      </c>
      <c r="E957" t="s">
        <v>273</v>
      </c>
      <c r="F957">
        <v>13794</v>
      </c>
      <c r="G957" t="s">
        <v>274</v>
      </c>
      <c r="H957" t="s">
        <v>275</v>
      </c>
      <c r="I957">
        <v>528</v>
      </c>
      <c r="J957" t="s">
        <v>531</v>
      </c>
      <c r="K957" t="s">
        <v>532</v>
      </c>
      <c r="L957">
        <v>17006</v>
      </c>
      <c r="M957" t="s">
        <v>316</v>
      </c>
      <c r="N957" t="s">
        <v>317</v>
      </c>
      <c r="O957">
        <v>17006</v>
      </c>
      <c r="P957" t="s">
        <v>316</v>
      </c>
      <c r="Q957" t="s">
        <v>317</v>
      </c>
      <c r="R957" t="s">
        <v>329</v>
      </c>
      <c r="S957" s="43">
        <v>0</v>
      </c>
      <c r="U957" s="43">
        <v>3</v>
      </c>
      <c r="IF957">
        <v>17006</v>
      </c>
      <c r="IG957" t="s">
        <v>316</v>
      </c>
      <c r="IH957" t="s">
        <v>311</v>
      </c>
      <c r="IK957">
        <v>-2</v>
      </c>
      <c r="IL957" t="s">
        <v>278</v>
      </c>
      <c r="IM957" t="s">
        <v>279</v>
      </c>
      <c r="IN957" t="s">
        <v>468</v>
      </c>
      <c r="IP957" t="s">
        <v>487</v>
      </c>
    </row>
    <row r="958" spans="1:250" x14ac:dyDescent="0.35">
      <c r="A958">
        <v>9381</v>
      </c>
      <c r="B958">
        <v>-922729984</v>
      </c>
      <c r="C958">
        <v>1837</v>
      </c>
      <c r="D958" t="s">
        <v>272</v>
      </c>
      <c r="E958" t="s">
        <v>273</v>
      </c>
      <c r="F958">
        <v>13794</v>
      </c>
      <c r="G958" t="s">
        <v>274</v>
      </c>
      <c r="H958" t="s">
        <v>275</v>
      </c>
      <c r="I958">
        <v>527</v>
      </c>
      <c r="J958" t="s">
        <v>535</v>
      </c>
      <c r="K958" t="s">
        <v>536</v>
      </c>
      <c r="L958">
        <v>17006</v>
      </c>
      <c r="M958" t="s">
        <v>316</v>
      </c>
      <c r="N958" t="s">
        <v>317</v>
      </c>
      <c r="O958">
        <v>17006</v>
      </c>
      <c r="P958" t="s">
        <v>316</v>
      </c>
      <c r="Q958" t="s">
        <v>317</v>
      </c>
      <c r="R958" t="s">
        <v>329</v>
      </c>
      <c r="S958" s="43">
        <v>0</v>
      </c>
      <c r="U958" s="43">
        <v>3</v>
      </c>
      <c r="IF958">
        <v>17006</v>
      </c>
      <c r="IG958" t="s">
        <v>316</v>
      </c>
      <c r="IH958" t="s">
        <v>311</v>
      </c>
      <c r="IK958">
        <v>-2</v>
      </c>
      <c r="IL958" t="s">
        <v>278</v>
      </c>
      <c r="IM958" t="s">
        <v>279</v>
      </c>
      <c r="IN958" t="s">
        <v>468</v>
      </c>
      <c r="IP958" t="s">
        <v>487</v>
      </c>
    </row>
    <row r="959" spans="1:250" x14ac:dyDescent="0.35">
      <c r="A959">
        <v>9382</v>
      </c>
      <c r="B959">
        <v>-922729984</v>
      </c>
      <c r="C959">
        <v>1837</v>
      </c>
      <c r="D959" t="s">
        <v>272</v>
      </c>
      <c r="E959" t="s">
        <v>273</v>
      </c>
      <c r="F959">
        <v>9695</v>
      </c>
      <c r="G959" t="s">
        <v>280</v>
      </c>
      <c r="H959" t="s">
        <v>281</v>
      </c>
      <c r="I959">
        <v>507</v>
      </c>
      <c r="J959" t="s">
        <v>549</v>
      </c>
      <c r="K959" t="s">
        <v>550</v>
      </c>
      <c r="L959">
        <v>21324</v>
      </c>
      <c r="M959" t="s">
        <v>282</v>
      </c>
      <c r="N959" t="s">
        <v>283</v>
      </c>
      <c r="O959">
        <v>21324</v>
      </c>
      <c r="P959" t="s">
        <v>282</v>
      </c>
      <c r="Q959" t="s">
        <v>283</v>
      </c>
      <c r="R959" t="s">
        <v>329</v>
      </c>
      <c r="S959" s="43">
        <v>0</v>
      </c>
      <c r="U959" s="43">
        <v>3</v>
      </c>
      <c r="IF959">
        <v>21324</v>
      </c>
      <c r="IG959" t="s">
        <v>282</v>
      </c>
      <c r="IH959" t="s">
        <v>284</v>
      </c>
      <c r="IK959">
        <v>-2</v>
      </c>
      <c r="IL959" t="s">
        <v>278</v>
      </c>
      <c r="IM959" t="s">
        <v>279</v>
      </c>
      <c r="IN959" t="s">
        <v>466</v>
      </c>
      <c r="IP959" t="s">
        <v>489</v>
      </c>
    </row>
    <row r="960" spans="1:250" x14ac:dyDescent="0.35">
      <c r="A960">
        <v>9383</v>
      </c>
      <c r="B960">
        <v>-922729984</v>
      </c>
      <c r="C960">
        <v>1837</v>
      </c>
      <c r="D960" t="s">
        <v>272</v>
      </c>
      <c r="E960" t="s">
        <v>273</v>
      </c>
      <c r="F960">
        <v>19011</v>
      </c>
      <c r="G960" t="s">
        <v>318</v>
      </c>
      <c r="H960" t="s">
        <v>319</v>
      </c>
      <c r="I960">
        <v>528</v>
      </c>
      <c r="J960" t="s">
        <v>531</v>
      </c>
      <c r="K960" t="s">
        <v>532</v>
      </c>
      <c r="L960">
        <v>19213</v>
      </c>
      <c r="M960" t="s">
        <v>320</v>
      </c>
      <c r="N960" t="s">
        <v>321</v>
      </c>
      <c r="O960">
        <v>19213</v>
      </c>
      <c r="P960" t="s">
        <v>320</v>
      </c>
      <c r="Q960" t="s">
        <v>321</v>
      </c>
      <c r="R960" t="s">
        <v>329</v>
      </c>
      <c r="S960" s="43">
        <v>60758333.329999998</v>
      </c>
      <c r="U960" s="43">
        <v>3</v>
      </c>
      <c r="IF960">
        <v>19213</v>
      </c>
      <c r="IG960" t="s">
        <v>320</v>
      </c>
      <c r="IH960" t="s">
        <v>322</v>
      </c>
      <c r="IK960">
        <v>-2</v>
      </c>
      <c r="IL960" t="s">
        <v>278</v>
      </c>
      <c r="IM960" t="s">
        <v>279</v>
      </c>
      <c r="IN960" t="s">
        <v>484</v>
      </c>
      <c r="IP960" t="s">
        <v>488</v>
      </c>
    </row>
    <row r="961" spans="1:250" x14ac:dyDescent="0.35">
      <c r="A961">
        <v>9384</v>
      </c>
      <c r="B961">
        <v>-922729984</v>
      </c>
      <c r="C961">
        <v>1837</v>
      </c>
      <c r="D961" t="s">
        <v>272</v>
      </c>
      <c r="E961" t="s">
        <v>273</v>
      </c>
      <c r="F961">
        <v>19011</v>
      </c>
      <c r="G961" t="s">
        <v>318</v>
      </c>
      <c r="H961" t="s">
        <v>319</v>
      </c>
      <c r="I961">
        <v>527</v>
      </c>
      <c r="J961" t="s">
        <v>535</v>
      </c>
      <c r="K961" t="s">
        <v>536</v>
      </c>
      <c r="L961">
        <v>19213</v>
      </c>
      <c r="M961" t="s">
        <v>320</v>
      </c>
      <c r="N961" t="s">
        <v>321</v>
      </c>
      <c r="O961">
        <v>19213</v>
      </c>
      <c r="P961" t="s">
        <v>320</v>
      </c>
      <c r="Q961" t="s">
        <v>321</v>
      </c>
      <c r="R961" t="s">
        <v>329</v>
      </c>
      <c r="S961" s="43">
        <v>0</v>
      </c>
      <c r="U961" s="43">
        <v>3</v>
      </c>
      <c r="IF961">
        <v>19213</v>
      </c>
      <c r="IG961" t="s">
        <v>320</v>
      </c>
      <c r="IH961" t="s">
        <v>322</v>
      </c>
      <c r="IK961">
        <v>-2</v>
      </c>
      <c r="IL961" t="s">
        <v>278</v>
      </c>
      <c r="IM961" t="s">
        <v>279</v>
      </c>
      <c r="IN961" t="s">
        <v>484</v>
      </c>
      <c r="IP961" t="s">
        <v>488</v>
      </c>
    </row>
    <row r="962" spans="1:250" x14ac:dyDescent="0.35">
      <c r="A962">
        <v>9385</v>
      </c>
      <c r="B962">
        <v>-922729984</v>
      </c>
      <c r="C962">
        <v>1837</v>
      </c>
      <c r="D962" t="s">
        <v>272</v>
      </c>
      <c r="E962" t="s">
        <v>273</v>
      </c>
      <c r="F962">
        <v>19011</v>
      </c>
      <c r="G962" t="s">
        <v>318</v>
      </c>
      <c r="H962" t="s">
        <v>319</v>
      </c>
      <c r="I962">
        <v>523</v>
      </c>
      <c r="J962" t="s">
        <v>537</v>
      </c>
      <c r="K962" t="s">
        <v>538</v>
      </c>
      <c r="L962">
        <v>19213</v>
      </c>
      <c r="M962" t="s">
        <v>320</v>
      </c>
      <c r="N962" t="s">
        <v>321</v>
      </c>
      <c r="O962">
        <v>19213</v>
      </c>
      <c r="P962" t="s">
        <v>320</v>
      </c>
      <c r="Q962" t="s">
        <v>321</v>
      </c>
      <c r="R962" t="s">
        <v>329</v>
      </c>
      <c r="S962" s="43">
        <v>0</v>
      </c>
      <c r="U962" s="43">
        <v>3</v>
      </c>
      <c r="IF962">
        <v>19213</v>
      </c>
      <c r="IG962" t="s">
        <v>320</v>
      </c>
      <c r="IH962" t="s">
        <v>322</v>
      </c>
      <c r="IK962">
        <v>-2</v>
      </c>
      <c r="IL962" t="s">
        <v>278</v>
      </c>
      <c r="IM962" t="s">
        <v>279</v>
      </c>
      <c r="IN962" t="s">
        <v>484</v>
      </c>
      <c r="IP962" t="s">
        <v>488</v>
      </c>
    </row>
    <row r="963" spans="1:250" x14ac:dyDescent="0.35">
      <c r="A963">
        <v>9386</v>
      </c>
      <c r="B963">
        <v>-922729984</v>
      </c>
      <c r="C963">
        <v>1837</v>
      </c>
      <c r="D963" t="s">
        <v>272</v>
      </c>
      <c r="E963" t="s">
        <v>273</v>
      </c>
      <c r="F963">
        <v>19011</v>
      </c>
      <c r="G963" t="s">
        <v>318</v>
      </c>
      <c r="H963" t="s">
        <v>319</v>
      </c>
      <c r="I963">
        <v>521</v>
      </c>
      <c r="J963" t="s">
        <v>539</v>
      </c>
      <c r="K963" t="s">
        <v>540</v>
      </c>
      <c r="L963">
        <v>19213</v>
      </c>
      <c r="M963" t="s">
        <v>320</v>
      </c>
      <c r="N963" t="s">
        <v>321</v>
      </c>
      <c r="O963">
        <v>19213</v>
      </c>
      <c r="P963" t="s">
        <v>320</v>
      </c>
      <c r="Q963" t="s">
        <v>321</v>
      </c>
      <c r="R963" t="s">
        <v>329</v>
      </c>
      <c r="S963" s="43">
        <v>0</v>
      </c>
      <c r="U963" s="43">
        <v>3</v>
      </c>
      <c r="IF963">
        <v>19213</v>
      </c>
      <c r="IG963" t="s">
        <v>320</v>
      </c>
      <c r="IH963" t="s">
        <v>322</v>
      </c>
      <c r="IK963">
        <v>-2</v>
      </c>
      <c r="IL963" t="s">
        <v>278</v>
      </c>
      <c r="IM963" t="s">
        <v>279</v>
      </c>
      <c r="IN963" t="s">
        <v>484</v>
      </c>
      <c r="IP963" t="s">
        <v>488</v>
      </c>
    </row>
    <row r="964" spans="1:250" x14ac:dyDescent="0.35">
      <c r="A964">
        <v>9387</v>
      </c>
      <c r="B964">
        <v>-922729984</v>
      </c>
      <c r="C964">
        <v>1837</v>
      </c>
      <c r="D964" t="s">
        <v>272</v>
      </c>
      <c r="E964" t="s">
        <v>273</v>
      </c>
      <c r="F964">
        <v>19011</v>
      </c>
      <c r="G964" t="s">
        <v>318</v>
      </c>
      <c r="H964" t="s">
        <v>319</v>
      </c>
      <c r="I964">
        <v>519</v>
      </c>
      <c r="J964" t="s">
        <v>541</v>
      </c>
      <c r="K964" t="s">
        <v>542</v>
      </c>
      <c r="L964">
        <v>19213</v>
      </c>
      <c r="M964" t="s">
        <v>320</v>
      </c>
      <c r="N964" t="s">
        <v>321</v>
      </c>
      <c r="O964">
        <v>19213</v>
      </c>
      <c r="P964" t="s">
        <v>320</v>
      </c>
      <c r="Q964" t="s">
        <v>321</v>
      </c>
      <c r="R964" t="s">
        <v>329</v>
      </c>
      <c r="S964" s="43">
        <v>0</v>
      </c>
      <c r="U964" s="43">
        <v>3</v>
      </c>
      <c r="IF964">
        <v>19213</v>
      </c>
      <c r="IG964" t="s">
        <v>320</v>
      </c>
      <c r="IH964" t="s">
        <v>322</v>
      </c>
      <c r="IK964">
        <v>-2</v>
      </c>
      <c r="IL964" t="s">
        <v>278</v>
      </c>
      <c r="IM964" t="s">
        <v>279</v>
      </c>
      <c r="IN964" t="s">
        <v>484</v>
      </c>
      <c r="IP964" t="s">
        <v>488</v>
      </c>
    </row>
    <row r="965" spans="1:250" x14ac:dyDescent="0.35">
      <c r="A965">
        <v>9388</v>
      </c>
      <c r="B965">
        <v>-922729984</v>
      </c>
      <c r="C965">
        <v>1837</v>
      </c>
      <c r="D965" t="s">
        <v>272</v>
      </c>
      <c r="E965" t="s">
        <v>273</v>
      </c>
      <c r="F965">
        <v>9695</v>
      </c>
      <c r="G965" t="s">
        <v>280</v>
      </c>
      <c r="H965" t="s">
        <v>281</v>
      </c>
      <c r="I965">
        <v>523</v>
      </c>
      <c r="J965" t="s">
        <v>537</v>
      </c>
      <c r="K965" t="s">
        <v>538</v>
      </c>
      <c r="L965">
        <v>21324</v>
      </c>
      <c r="M965" t="s">
        <v>282</v>
      </c>
      <c r="N965" t="s">
        <v>283</v>
      </c>
      <c r="O965">
        <v>21324</v>
      </c>
      <c r="P965" t="s">
        <v>282</v>
      </c>
      <c r="Q965" t="s">
        <v>283</v>
      </c>
      <c r="R965" t="s">
        <v>329</v>
      </c>
      <c r="S965" s="43">
        <v>0</v>
      </c>
      <c r="U965" s="43">
        <v>3</v>
      </c>
      <c r="IF965">
        <v>21324</v>
      </c>
      <c r="IG965" t="s">
        <v>282</v>
      </c>
      <c r="IH965" t="s">
        <v>284</v>
      </c>
      <c r="IK965">
        <v>-2</v>
      </c>
      <c r="IL965" t="s">
        <v>278</v>
      </c>
      <c r="IM965" t="s">
        <v>279</v>
      </c>
      <c r="IN965" t="s">
        <v>466</v>
      </c>
      <c r="IP965" t="s">
        <v>489</v>
      </c>
    </row>
    <row r="966" spans="1:250" x14ac:dyDescent="0.35">
      <c r="A966">
        <v>9389</v>
      </c>
      <c r="B966">
        <v>-922729984</v>
      </c>
      <c r="C966">
        <v>1837</v>
      </c>
      <c r="D966" t="s">
        <v>272</v>
      </c>
      <c r="E966" t="s">
        <v>273</v>
      </c>
      <c r="F966">
        <v>9695</v>
      </c>
      <c r="G966" t="s">
        <v>280</v>
      </c>
      <c r="H966" t="s">
        <v>281</v>
      </c>
      <c r="I966">
        <v>521</v>
      </c>
      <c r="J966" t="s">
        <v>539</v>
      </c>
      <c r="K966" t="s">
        <v>540</v>
      </c>
      <c r="L966">
        <v>21324</v>
      </c>
      <c r="M966" t="s">
        <v>282</v>
      </c>
      <c r="N966" t="s">
        <v>283</v>
      </c>
      <c r="O966">
        <v>21324</v>
      </c>
      <c r="P966" t="s">
        <v>282</v>
      </c>
      <c r="Q966" t="s">
        <v>283</v>
      </c>
      <c r="R966" t="s">
        <v>329</v>
      </c>
      <c r="S966" s="43">
        <v>2500000</v>
      </c>
      <c r="U966" s="43">
        <v>3</v>
      </c>
      <c r="IF966">
        <v>21324</v>
      </c>
      <c r="IG966" t="s">
        <v>282</v>
      </c>
      <c r="IH966" t="s">
        <v>284</v>
      </c>
      <c r="IK966">
        <v>-2</v>
      </c>
      <c r="IL966" t="s">
        <v>278</v>
      </c>
      <c r="IM966" t="s">
        <v>279</v>
      </c>
      <c r="IN966" t="s">
        <v>466</v>
      </c>
      <c r="IP966" t="s">
        <v>489</v>
      </c>
    </row>
    <row r="967" spans="1:250" x14ac:dyDescent="0.35">
      <c r="A967">
        <v>9390</v>
      </c>
      <c r="B967">
        <v>-922729984</v>
      </c>
      <c r="C967">
        <v>1837</v>
      </c>
      <c r="D967" t="s">
        <v>272</v>
      </c>
      <c r="E967" t="s">
        <v>273</v>
      </c>
      <c r="F967">
        <v>9695</v>
      </c>
      <c r="G967" t="s">
        <v>280</v>
      </c>
      <c r="H967" t="s">
        <v>281</v>
      </c>
      <c r="I967">
        <v>519</v>
      </c>
      <c r="J967" t="s">
        <v>541</v>
      </c>
      <c r="K967" t="s">
        <v>542</v>
      </c>
      <c r="L967">
        <v>21324</v>
      </c>
      <c r="M967" t="s">
        <v>282</v>
      </c>
      <c r="N967" t="s">
        <v>283</v>
      </c>
      <c r="O967">
        <v>21324</v>
      </c>
      <c r="P967" t="s">
        <v>282</v>
      </c>
      <c r="Q967" t="s">
        <v>283</v>
      </c>
      <c r="R967" t="s">
        <v>329</v>
      </c>
      <c r="S967" s="43">
        <v>0</v>
      </c>
      <c r="U967" s="43">
        <v>3</v>
      </c>
      <c r="IF967">
        <v>21324</v>
      </c>
      <c r="IG967" t="s">
        <v>282</v>
      </c>
      <c r="IH967" t="s">
        <v>284</v>
      </c>
      <c r="IK967">
        <v>-2</v>
      </c>
      <c r="IL967" t="s">
        <v>278</v>
      </c>
      <c r="IM967" t="s">
        <v>279</v>
      </c>
      <c r="IN967" t="s">
        <v>466</v>
      </c>
      <c r="IP967" t="s">
        <v>489</v>
      </c>
    </row>
    <row r="968" spans="1:250" x14ac:dyDescent="0.35">
      <c r="A968">
        <v>9391</v>
      </c>
      <c r="B968">
        <v>-922729984</v>
      </c>
      <c r="C968">
        <v>1837</v>
      </c>
      <c r="D968" t="s">
        <v>272</v>
      </c>
      <c r="E968" t="s">
        <v>273</v>
      </c>
      <c r="F968">
        <v>9695</v>
      </c>
      <c r="G968" t="s">
        <v>280</v>
      </c>
      <c r="H968" t="s">
        <v>281</v>
      </c>
      <c r="I968">
        <v>515</v>
      </c>
      <c r="J968" t="s">
        <v>543</v>
      </c>
      <c r="K968" t="s">
        <v>544</v>
      </c>
      <c r="L968">
        <v>21324</v>
      </c>
      <c r="M968" t="s">
        <v>282</v>
      </c>
      <c r="N968" t="s">
        <v>283</v>
      </c>
      <c r="O968">
        <v>21324</v>
      </c>
      <c r="P968" t="s">
        <v>282</v>
      </c>
      <c r="Q968" t="s">
        <v>283</v>
      </c>
      <c r="R968" t="s">
        <v>329</v>
      </c>
      <c r="S968" s="43">
        <v>0</v>
      </c>
      <c r="U968" s="43">
        <v>3</v>
      </c>
      <c r="IF968">
        <v>21324</v>
      </c>
      <c r="IG968" t="s">
        <v>282</v>
      </c>
      <c r="IH968" t="s">
        <v>284</v>
      </c>
      <c r="IK968">
        <v>-2</v>
      </c>
      <c r="IL968" t="s">
        <v>278</v>
      </c>
      <c r="IM968" t="s">
        <v>279</v>
      </c>
      <c r="IN968" t="s">
        <v>466</v>
      </c>
      <c r="IP968" t="s">
        <v>489</v>
      </c>
    </row>
    <row r="969" spans="1:250" x14ac:dyDescent="0.35">
      <c r="A969">
        <v>9392</v>
      </c>
      <c r="B969">
        <v>-922729984</v>
      </c>
      <c r="C969">
        <v>1837</v>
      </c>
      <c r="D969" t="s">
        <v>272</v>
      </c>
      <c r="E969" t="s">
        <v>273</v>
      </c>
      <c r="F969">
        <v>9695</v>
      </c>
      <c r="G969" t="s">
        <v>280</v>
      </c>
      <c r="H969" t="s">
        <v>281</v>
      </c>
      <c r="I969">
        <v>513</v>
      </c>
      <c r="J969" t="s">
        <v>545</v>
      </c>
      <c r="K969" t="s">
        <v>546</v>
      </c>
      <c r="L969">
        <v>21324</v>
      </c>
      <c r="M969" t="s">
        <v>282</v>
      </c>
      <c r="N969" t="s">
        <v>283</v>
      </c>
      <c r="O969">
        <v>21324</v>
      </c>
      <c r="P969" t="s">
        <v>282</v>
      </c>
      <c r="Q969" t="s">
        <v>283</v>
      </c>
      <c r="R969" t="s">
        <v>329</v>
      </c>
      <c r="S969" s="43">
        <v>0</v>
      </c>
      <c r="U969" s="43">
        <v>3</v>
      </c>
      <c r="IF969">
        <v>21324</v>
      </c>
      <c r="IG969" t="s">
        <v>282</v>
      </c>
      <c r="IH969" t="s">
        <v>284</v>
      </c>
      <c r="IK969">
        <v>-2</v>
      </c>
      <c r="IL969" t="s">
        <v>278</v>
      </c>
      <c r="IM969" t="s">
        <v>279</v>
      </c>
      <c r="IN969" t="s">
        <v>466</v>
      </c>
      <c r="IP969" t="s">
        <v>489</v>
      </c>
    </row>
    <row r="970" spans="1:250" x14ac:dyDescent="0.35">
      <c r="A970">
        <v>9393</v>
      </c>
      <c r="B970">
        <v>-922729984</v>
      </c>
      <c r="C970">
        <v>1837</v>
      </c>
      <c r="D970" t="s">
        <v>272</v>
      </c>
      <c r="E970" t="s">
        <v>273</v>
      </c>
      <c r="F970">
        <v>9695</v>
      </c>
      <c r="G970" t="s">
        <v>280</v>
      </c>
      <c r="H970" t="s">
        <v>281</v>
      </c>
      <c r="I970">
        <v>509</v>
      </c>
      <c r="J970" t="s">
        <v>547</v>
      </c>
      <c r="K970" t="s">
        <v>548</v>
      </c>
      <c r="L970">
        <v>21324</v>
      </c>
      <c r="M970" t="s">
        <v>282</v>
      </c>
      <c r="N970" t="s">
        <v>283</v>
      </c>
      <c r="O970">
        <v>21324</v>
      </c>
      <c r="P970" t="s">
        <v>282</v>
      </c>
      <c r="Q970" t="s">
        <v>283</v>
      </c>
      <c r="R970" t="s">
        <v>329</v>
      </c>
      <c r="S970" s="43">
        <v>0</v>
      </c>
      <c r="U970" s="43">
        <v>3</v>
      </c>
      <c r="IF970">
        <v>21324</v>
      </c>
      <c r="IG970" t="s">
        <v>282</v>
      </c>
      <c r="IH970" t="s">
        <v>284</v>
      </c>
      <c r="IK970">
        <v>-2</v>
      </c>
      <c r="IL970" t="s">
        <v>278</v>
      </c>
      <c r="IM970" t="s">
        <v>279</v>
      </c>
      <c r="IN970" t="s">
        <v>466</v>
      </c>
      <c r="IP970" t="s">
        <v>489</v>
      </c>
    </row>
    <row r="971" spans="1:250" x14ac:dyDescent="0.35">
      <c r="A971">
        <v>9394</v>
      </c>
      <c r="B971">
        <v>-922729984</v>
      </c>
      <c r="C971">
        <v>1837</v>
      </c>
      <c r="D971" t="s">
        <v>272</v>
      </c>
      <c r="E971" t="s">
        <v>273</v>
      </c>
      <c r="F971">
        <v>13794</v>
      </c>
      <c r="G971" t="s">
        <v>274</v>
      </c>
      <c r="H971" t="s">
        <v>275</v>
      </c>
      <c r="I971">
        <v>515</v>
      </c>
      <c r="J971" t="s">
        <v>543</v>
      </c>
      <c r="K971" t="s">
        <v>544</v>
      </c>
      <c r="L971">
        <v>22128</v>
      </c>
      <c r="M971" t="s">
        <v>276</v>
      </c>
      <c r="N971" t="s">
        <v>277</v>
      </c>
      <c r="O971">
        <v>22128</v>
      </c>
      <c r="P971" t="s">
        <v>276</v>
      </c>
      <c r="Q971" t="s">
        <v>277</v>
      </c>
      <c r="R971" t="s">
        <v>329</v>
      </c>
      <c r="S971" s="43">
        <v>0</v>
      </c>
      <c r="U971" s="43">
        <v>3</v>
      </c>
      <c r="IF971">
        <v>22128</v>
      </c>
      <c r="IG971" t="s">
        <v>276</v>
      </c>
      <c r="IH971" t="s">
        <v>311</v>
      </c>
      <c r="IK971">
        <v>-2</v>
      </c>
      <c r="IL971" t="s">
        <v>278</v>
      </c>
      <c r="IM971" t="s">
        <v>279</v>
      </c>
      <c r="IN971" t="s">
        <v>468</v>
      </c>
      <c r="IP971" t="s">
        <v>490</v>
      </c>
    </row>
    <row r="972" spans="1:250" x14ac:dyDescent="0.35">
      <c r="A972">
        <v>9395</v>
      </c>
      <c r="B972">
        <v>-922729984</v>
      </c>
      <c r="C972">
        <v>1837</v>
      </c>
      <c r="D972" t="s">
        <v>272</v>
      </c>
      <c r="E972" t="s">
        <v>273</v>
      </c>
      <c r="F972">
        <v>13794</v>
      </c>
      <c r="G972" t="s">
        <v>274</v>
      </c>
      <c r="H972" t="s">
        <v>275</v>
      </c>
      <c r="I972">
        <v>513</v>
      </c>
      <c r="J972" t="s">
        <v>545</v>
      </c>
      <c r="K972" t="s">
        <v>546</v>
      </c>
      <c r="L972">
        <v>22128</v>
      </c>
      <c r="M972" t="s">
        <v>276</v>
      </c>
      <c r="N972" t="s">
        <v>277</v>
      </c>
      <c r="O972">
        <v>22128</v>
      </c>
      <c r="P972" t="s">
        <v>276</v>
      </c>
      <c r="Q972" t="s">
        <v>277</v>
      </c>
      <c r="R972" t="s">
        <v>329</v>
      </c>
      <c r="S972" s="43">
        <v>0</v>
      </c>
      <c r="U972" s="43">
        <v>3</v>
      </c>
      <c r="IF972">
        <v>22128</v>
      </c>
      <c r="IG972" t="s">
        <v>276</v>
      </c>
      <c r="IH972" t="s">
        <v>311</v>
      </c>
      <c r="IK972">
        <v>-2</v>
      </c>
      <c r="IL972" t="s">
        <v>278</v>
      </c>
      <c r="IM972" t="s">
        <v>279</v>
      </c>
      <c r="IN972" t="s">
        <v>468</v>
      </c>
      <c r="IP972" t="s">
        <v>490</v>
      </c>
    </row>
    <row r="973" spans="1:250" x14ac:dyDescent="0.35">
      <c r="A973">
        <v>9396</v>
      </c>
      <c r="B973">
        <v>-922729984</v>
      </c>
      <c r="C973">
        <v>1837</v>
      </c>
      <c r="D973" t="s">
        <v>272</v>
      </c>
      <c r="E973" t="s">
        <v>273</v>
      </c>
      <c r="F973">
        <v>13794</v>
      </c>
      <c r="G973" t="s">
        <v>274</v>
      </c>
      <c r="H973" t="s">
        <v>275</v>
      </c>
      <c r="I973">
        <v>509</v>
      </c>
      <c r="J973" t="s">
        <v>547</v>
      </c>
      <c r="K973" t="s">
        <v>548</v>
      </c>
      <c r="L973">
        <v>22128</v>
      </c>
      <c r="M973" t="s">
        <v>276</v>
      </c>
      <c r="N973" t="s">
        <v>277</v>
      </c>
      <c r="O973">
        <v>22128</v>
      </c>
      <c r="P973" t="s">
        <v>276</v>
      </c>
      <c r="Q973" t="s">
        <v>277</v>
      </c>
      <c r="R973" t="s">
        <v>329</v>
      </c>
      <c r="S973" s="43">
        <v>0</v>
      </c>
      <c r="U973" s="43">
        <v>3</v>
      </c>
      <c r="IF973">
        <v>22128</v>
      </c>
      <c r="IG973" t="s">
        <v>276</v>
      </c>
      <c r="IH973" t="s">
        <v>311</v>
      </c>
      <c r="IK973">
        <v>-2</v>
      </c>
      <c r="IL973" t="s">
        <v>278</v>
      </c>
      <c r="IM973" t="s">
        <v>279</v>
      </c>
      <c r="IN973" t="s">
        <v>468</v>
      </c>
      <c r="IP973" t="s">
        <v>490</v>
      </c>
    </row>
    <row r="974" spans="1:250" x14ac:dyDescent="0.35">
      <c r="A974">
        <v>9397</v>
      </c>
      <c r="B974">
        <v>-922729984</v>
      </c>
      <c r="C974">
        <v>1837</v>
      </c>
      <c r="D974" t="s">
        <v>272</v>
      </c>
      <c r="E974" t="s">
        <v>273</v>
      </c>
      <c r="F974">
        <v>13794</v>
      </c>
      <c r="G974" t="s">
        <v>274</v>
      </c>
      <c r="H974" t="s">
        <v>275</v>
      </c>
      <c r="I974">
        <v>507</v>
      </c>
      <c r="J974" t="s">
        <v>549</v>
      </c>
      <c r="K974" t="s">
        <v>550</v>
      </c>
      <c r="L974">
        <v>22128</v>
      </c>
      <c r="M974" t="s">
        <v>276</v>
      </c>
      <c r="N974" t="s">
        <v>277</v>
      </c>
      <c r="O974">
        <v>22128</v>
      </c>
      <c r="P974" t="s">
        <v>276</v>
      </c>
      <c r="Q974" t="s">
        <v>277</v>
      </c>
      <c r="R974" t="s">
        <v>329</v>
      </c>
      <c r="S974" s="43">
        <v>0</v>
      </c>
      <c r="U974" s="43">
        <v>3</v>
      </c>
      <c r="IF974">
        <v>22128</v>
      </c>
      <c r="IG974" t="s">
        <v>276</v>
      </c>
      <c r="IH974" t="s">
        <v>311</v>
      </c>
      <c r="IK974">
        <v>-2</v>
      </c>
      <c r="IL974" t="s">
        <v>278</v>
      </c>
      <c r="IM974" t="s">
        <v>279</v>
      </c>
      <c r="IN974" t="s">
        <v>468</v>
      </c>
      <c r="IP974" t="s">
        <v>490</v>
      </c>
    </row>
    <row r="975" spans="1:250" x14ac:dyDescent="0.35">
      <c r="A975">
        <v>9398</v>
      </c>
      <c r="B975">
        <v>-922729984</v>
      </c>
      <c r="C975">
        <v>1837</v>
      </c>
      <c r="D975" t="s">
        <v>272</v>
      </c>
      <c r="E975" t="s">
        <v>273</v>
      </c>
      <c r="F975">
        <v>9695</v>
      </c>
      <c r="G975" t="s">
        <v>280</v>
      </c>
      <c r="H975" t="s">
        <v>281</v>
      </c>
      <c r="I975">
        <v>528</v>
      </c>
      <c r="J975" t="s">
        <v>531</v>
      </c>
      <c r="K975" t="s">
        <v>532</v>
      </c>
      <c r="L975">
        <v>21324</v>
      </c>
      <c r="M975" t="s">
        <v>282</v>
      </c>
      <c r="N975" t="s">
        <v>283</v>
      </c>
      <c r="O975">
        <v>21324</v>
      </c>
      <c r="P975" t="s">
        <v>282</v>
      </c>
      <c r="Q975" t="s">
        <v>283</v>
      </c>
      <c r="R975" t="s">
        <v>329</v>
      </c>
      <c r="S975" s="43">
        <v>0</v>
      </c>
      <c r="U975" s="43">
        <v>3</v>
      </c>
      <c r="IF975">
        <v>21324</v>
      </c>
      <c r="IG975" t="s">
        <v>282</v>
      </c>
      <c r="IH975" t="s">
        <v>284</v>
      </c>
      <c r="IK975">
        <v>-2</v>
      </c>
      <c r="IL975" t="s">
        <v>278</v>
      </c>
      <c r="IM975" t="s">
        <v>279</v>
      </c>
      <c r="IN975" t="s">
        <v>466</v>
      </c>
      <c r="IP975" t="s">
        <v>489</v>
      </c>
    </row>
    <row r="976" spans="1:250" x14ac:dyDescent="0.35">
      <c r="A976">
        <v>9399</v>
      </c>
      <c r="B976">
        <v>-922729984</v>
      </c>
      <c r="C976">
        <v>1837</v>
      </c>
      <c r="D976" t="s">
        <v>272</v>
      </c>
      <c r="E976" t="s">
        <v>273</v>
      </c>
      <c r="F976">
        <v>9695</v>
      </c>
      <c r="G976" t="s">
        <v>280</v>
      </c>
      <c r="H976" t="s">
        <v>281</v>
      </c>
      <c r="I976">
        <v>527</v>
      </c>
      <c r="J976" t="s">
        <v>535</v>
      </c>
      <c r="K976" t="s">
        <v>536</v>
      </c>
      <c r="L976">
        <v>21324</v>
      </c>
      <c r="M976" t="s">
        <v>282</v>
      </c>
      <c r="N976" t="s">
        <v>283</v>
      </c>
      <c r="O976">
        <v>21324</v>
      </c>
      <c r="P976" t="s">
        <v>282</v>
      </c>
      <c r="Q976" t="s">
        <v>283</v>
      </c>
      <c r="R976" t="s">
        <v>329</v>
      </c>
      <c r="S976" s="43">
        <v>356.52</v>
      </c>
      <c r="U976" s="43">
        <v>3</v>
      </c>
      <c r="IF976">
        <v>21324</v>
      </c>
      <c r="IG976" t="s">
        <v>282</v>
      </c>
      <c r="IH976" t="s">
        <v>284</v>
      </c>
      <c r="IK976">
        <v>-2</v>
      </c>
      <c r="IL976" t="s">
        <v>278</v>
      </c>
      <c r="IM976" t="s">
        <v>279</v>
      </c>
      <c r="IN976" t="s">
        <v>466</v>
      </c>
      <c r="IP976" t="s">
        <v>489</v>
      </c>
    </row>
    <row r="977" spans="1:250" x14ac:dyDescent="0.35">
      <c r="A977">
        <v>9400</v>
      </c>
      <c r="B977">
        <v>-922729984</v>
      </c>
      <c r="C977">
        <v>1837</v>
      </c>
      <c r="D977" t="s">
        <v>272</v>
      </c>
      <c r="E977" t="s">
        <v>273</v>
      </c>
      <c r="F977">
        <v>1848</v>
      </c>
      <c r="G977" t="s">
        <v>285</v>
      </c>
      <c r="H977" t="s">
        <v>273</v>
      </c>
      <c r="I977">
        <v>507</v>
      </c>
      <c r="J977" t="s">
        <v>549</v>
      </c>
      <c r="K977" t="s">
        <v>550</v>
      </c>
      <c r="L977">
        <v>30192</v>
      </c>
      <c r="M977" t="s">
        <v>344</v>
      </c>
      <c r="N977" t="s">
        <v>345</v>
      </c>
      <c r="O977">
        <v>30192</v>
      </c>
      <c r="P977" t="s">
        <v>344</v>
      </c>
      <c r="Q977" t="s">
        <v>345</v>
      </c>
      <c r="R977" t="s">
        <v>329</v>
      </c>
      <c r="S977" s="43">
        <v>0</v>
      </c>
      <c r="U977" s="43">
        <v>3</v>
      </c>
      <c r="IF977">
        <v>30192</v>
      </c>
      <c r="IG977" t="s">
        <v>344</v>
      </c>
      <c r="IH977" t="s">
        <v>287</v>
      </c>
      <c r="IK977">
        <v>-2</v>
      </c>
      <c r="IL977" t="s">
        <v>278</v>
      </c>
      <c r="IM977" t="s">
        <v>279</v>
      </c>
      <c r="IN977" t="s">
        <v>463</v>
      </c>
      <c r="IP977" t="s">
        <v>491</v>
      </c>
    </row>
    <row r="978" spans="1:250" x14ac:dyDescent="0.35">
      <c r="A978">
        <v>9401</v>
      </c>
      <c r="B978">
        <v>-922729984</v>
      </c>
      <c r="C978">
        <v>1837</v>
      </c>
      <c r="D978" t="s">
        <v>272</v>
      </c>
      <c r="E978" t="s">
        <v>273</v>
      </c>
      <c r="F978">
        <v>13794</v>
      </c>
      <c r="G978" t="s">
        <v>274</v>
      </c>
      <c r="H978" t="s">
        <v>275</v>
      </c>
      <c r="I978">
        <v>528</v>
      </c>
      <c r="J978" t="s">
        <v>531</v>
      </c>
      <c r="K978" t="s">
        <v>532</v>
      </c>
      <c r="L978">
        <v>22128</v>
      </c>
      <c r="M978" t="s">
        <v>276</v>
      </c>
      <c r="N978" t="s">
        <v>277</v>
      </c>
      <c r="O978">
        <v>22128</v>
      </c>
      <c r="P978" t="s">
        <v>276</v>
      </c>
      <c r="Q978" t="s">
        <v>277</v>
      </c>
      <c r="R978" t="s">
        <v>329</v>
      </c>
      <c r="S978" s="43">
        <v>0</v>
      </c>
      <c r="U978" s="43">
        <v>3</v>
      </c>
      <c r="IF978">
        <v>22128</v>
      </c>
      <c r="IG978" t="s">
        <v>276</v>
      </c>
      <c r="IH978" t="s">
        <v>311</v>
      </c>
      <c r="IK978">
        <v>-2</v>
      </c>
      <c r="IL978" t="s">
        <v>278</v>
      </c>
      <c r="IM978" t="s">
        <v>279</v>
      </c>
      <c r="IN978" t="s">
        <v>468</v>
      </c>
      <c r="IP978" t="s">
        <v>490</v>
      </c>
    </row>
    <row r="979" spans="1:250" x14ac:dyDescent="0.35">
      <c r="A979">
        <v>9402</v>
      </c>
      <c r="B979">
        <v>-922729984</v>
      </c>
      <c r="C979">
        <v>1837</v>
      </c>
      <c r="D979" t="s">
        <v>272</v>
      </c>
      <c r="E979" t="s">
        <v>273</v>
      </c>
      <c r="F979">
        <v>13794</v>
      </c>
      <c r="G979" t="s">
        <v>274</v>
      </c>
      <c r="H979" t="s">
        <v>275</v>
      </c>
      <c r="I979">
        <v>527</v>
      </c>
      <c r="J979" t="s">
        <v>535</v>
      </c>
      <c r="K979" t="s">
        <v>536</v>
      </c>
      <c r="L979">
        <v>22128</v>
      </c>
      <c r="M979" t="s">
        <v>276</v>
      </c>
      <c r="N979" t="s">
        <v>277</v>
      </c>
      <c r="O979">
        <v>22128</v>
      </c>
      <c r="P979" t="s">
        <v>276</v>
      </c>
      <c r="Q979" t="s">
        <v>277</v>
      </c>
      <c r="R979" t="s">
        <v>329</v>
      </c>
      <c r="S979" s="43">
        <v>0</v>
      </c>
      <c r="U979" s="43">
        <v>3</v>
      </c>
      <c r="IF979">
        <v>22128</v>
      </c>
      <c r="IG979" t="s">
        <v>276</v>
      </c>
      <c r="IH979" t="s">
        <v>311</v>
      </c>
      <c r="IK979">
        <v>-2</v>
      </c>
      <c r="IL979" t="s">
        <v>278</v>
      </c>
      <c r="IM979" t="s">
        <v>279</v>
      </c>
      <c r="IN979" t="s">
        <v>468</v>
      </c>
      <c r="IP979" t="s">
        <v>490</v>
      </c>
    </row>
    <row r="980" spans="1:250" x14ac:dyDescent="0.35">
      <c r="A980">
        <v>9403</v>
      </c>
      <c r="B980">
        <v>-922729984</v>
      </c>
      <c r="C980">
        <v>1837</v>
      </c>
      <c r="D980" t="s">
        <v>272</v>
      </c>
      <c r="E980" t="s">
        <v>273</v>
      </c>
      <c r="F980">
        <v>13794</v>
      </c>
      <c r="G980" t="s">
        <v>274</v>
      </c>
      <c r="H980" t="s">
        <v>275</v>
      </c>
      <c r="I980">
        <v>523</v>
      </c>
      <c r="J980" t="s">
        <v>537</v>
      </c>
      <c r="K980" t="s">
        <v>538</v>
      </c>
      <c r="L980">
        <v>22128</v>
      </c>
      <c r="M980" t="s">
        <v>276</v>
      </c>
      <c r="N980" t="s">
        <v>277</v>
      </c>
      <c r="O980">
        <v>22128</v>
      </c>
      <c r="P980" t="s">
        <v>276</v>
      </c>
      <c r="Q980" t="s">
        <v>277</v>
      </c>
      <c r="R980" t="s">
        <v>329</v>
      </c>
      <c r="S980" s="43">
        <v>0</v>
      </c>
      <c r="U980" s="43">
        <v>3</v>
      </c>
      <c r="IF980">
        <v>22128</v>
      </c>
      <c r="IG980" t="s">
        <v>276</v>
      </c>
      <c r="IH980" t="s">
        <v>311</v>
      </c>
      <c r="IK980">
        <v>-2</v>
      </c>
      <c r="IL980" t="s">
        <v>278</v>
      </c>
      <c r="IM980" t="s">
        <v>279</v>
      </c>
      <c r="IN980" t="s">
        <v>468</v>
      </c>
      <c r="IP980" t="s">
        <v>490</v>
      </c>
    </row>
    <row r="981" spans="1:250" x14ac:dyDescent="0.35">
      <c r="A981">
        <v>9404</v>
      </c>
      <c r="B981">
        <v>-922729984</v>
      </c>
      <c r="C981">
        <v>1837</v>
      </c>
      <c r="D981" t="s">
        <v>272</v>
      </c>
      <c r="E981" t="s">
        <v>273</v>
      </c>
      <c r="F981">
        <v>13794</v>
      </c>
      <c r="G981" t="s">
        <v>274</v>
      </c>
      <c r="H981" t="s">
        <v>275</v>
      </c>
      <c r="I981">
        <v>521</v>
      </c>
      <c r="J981" t="s">
        <v>539</v>
      </c>
      <c r="K981" t="s">
        <v>540</v>
      </c>
      <c r="L981">
        <v>22128</v>
      </c>
      <c r="M981" t="s">
        <v>276</v>
      </c>
      <c r="N981" t="s">
        <v>277</v>
      </c>
      <c r="O981">
        <v>22128</v>
      </c>
      <c r="P981" t="s">
        <v>276</v>
      </c>
      <c r="Q981" t="s">
        <v>277</v>
      </c>
      <c r="R981" t="s">
        <v>329</v>
      </c>
      <c r="S981" s="43">
        <v>0</v>
      </c>
      <c r="U981" s="43">
        <v>3</v>
      </c>
      <c r="IF981">
        <v>22128</v>
      </c>
      <c r="IG981" t="s">
        <v>276</v>
      </c>
      <c r="IH981" t="s">
        <v>311</v>
      </c>
      <c r="IK981">
        <v>-2</v>
      </c>
      <c r="IL981" t="s">
        <v>278</v>
      </c>
      <c r="IM981" t="s">
        <v>279</v>
      </c>
      <c r="IN981" t="s">
        <v>468</v>
      </c>
      <c r="IP981" t="s">
        <v>490</v>
      </c>
    </row>
    <row r="982" spans="1:250" x14ac:dyDescent="0.35">
      <c r="A982">
        <v>9405</v>
      </c>
      <c r="B982">
        <v>-922729984</v>
      </c>
      <c r="C982">
        <v>1837</v>
      </c>
      <c r="D982" t="s">
        <v>272</v>
      </c>
      <c r="E982" t="s">
        <v>273</v>
      </c>
      <c r="F982">
        <v>13794</v>
      </c>
      <c r="G982" t="s">
        <v>274</v>
      </c>
      <c r="H982" t="s">
        <v>275</v>
      </c>
      <c r="I982">
        <v>519</v>
      </c>
      <c r="J982" t="s">
        <v>541</v>
      </c>
      <c r="K982" t="s">
        <v>542</v>
      </c>
      <c r="L982">
        <v>22128</v>
      </c>
      <c r="M982" t="s">
        <v>276</v>
      </c>
      <c r="N982" t="s">
        <v>277</v>
      </c>
      <c r="O982">
        <v>22128</v>
      </c>
      <c r="P982" t="s">
        <v>276</v>
      </c>
      <c r="Q982" t="s">
        <v>277</v>
      </c>
      <c r="R982" t="s">
        <v>329</v>
      </c>
      <c r="S982" s="43">
        <v>0</v>
      </c>
      <c r="U982" s="43">
        <v>3</v>
      </c>
      <c r="IF982">
        <v>22128</v>
      </c>
      <c r="IG982" t="s">
        <v>276</v>
      </c>
      <c r="IH982" t="s">
        <v>311</v>
      </c>
      <c r="IK982">
        <v>-2</v>
      </c>
      <c r="IL982" t="s">
        <v>278</v>
      </c>
      <c r="IM982" t="s">
        <v>279</v>
      </c>
      <c r="IN982" t="s">
        <v>468</v>
      </c>
      <c r="IP982" t="s">
        <v>490</v>
      </c>
    </row>
    <row r="983" spans="1:250" x14ac:dyDescent="0.35">
      <c r="A983">
        <v>9406</v>
      </c>
      <c r="B983">
        <v>-922729984</v>
      </c>
      <c r="C983">
        <v>1837</v>
      </c>
      <c r="D983" t="s">
        <v>272</v>
      </c>
      <c r="E983" t="s">
        <v>273</v>
      </c>
      <c r="F983">
        <v>1848</v>
      </c>
      <c r="G983" t="s">
        <v>285</v>
      </c>
      <c r="H983" t="s">
        <v>273</v>
      </c>
      <c r="I983">
        <v>523</v>
      </c>
      <c r="J983" t="s">
        <v>537</v>
      </c>
      <c r="K983" t="s">
        <v>538</v>
      </c>
      <c r="L983">
        <v>30192</v>
      </c>
      <c r="M983" t="s">
        <v>344</v>
      </c>
      <c r="N983" t="s">
        <v>345</v>
      </c>
      <c r="O983">
        <v>30192</v>
      </c>
      <c r="P983" t="s">
        <v>344</v>
      </c>
      <c r="Q983" t="s">
        <v>345</v>
      </c>
      <c r="R983" t="s">
        <v>329</v>
      </c>
      <c r="S983" s="43">
        <v>0</v>
      </c>
      <c r="U983" s="43">
        <v>3</v>
      </c>
      <c r="IF983">
        <v>30192</v>
      </c>
      <c r="IG983" t="s">
        <v>344</v>
      </c>
      <c r="IH983" t="s">
        <v>287</v>
      </c>
      <c r="IK983">
        <v>-2</v>
      </c>
      <c r="IL983" t="s">
        <v>278</v>
      </c>
      <c r="IM983" t="s">
        <v>279</v>
      </c>
      <c r="IN983" t="s">
        <v>463</v>
      </c>
      <c r="IP983" t="s">
        <v>491</v>
      </c>
    </row>
    <row r="984" spans="1:250" x14ac:dyDescent="0.35">
      <c r="A984">
        <v>9407</v>
      </c>
      <c r="B984">
        <v>-922729984</v>
      </c>
      <c r="C984">
        <v>1837</v>
      </c>
      <c r="D984" t="s">
        <v>272</v>
      </c>
      <c r="E984" t="s">
        <v>273</v>
      </c>
      <c r="F984">
        <v>1848</v>
      </c>
      <c r="G984" t="s">
        <v>285</v>
      </c>
      <c r="H984" t="s">
        <v>273</v>
      </c>
      <c r="I984">
        <v>521</v>
      </c>
      <c r="J984" t="s">
        <v>539</v>
      </c>
      <c r="K984" t="s">
        <v>540</v>
      </c>
      <c r="L984">
        <v>30192</v>
      </c>
      <c r="M984" t="s">
        <v>344</v>
      </c>
      <c r="N984" t="s">
        <v>345</v>
      </c>
      <c r="O984">
        <v>30192</v>
      </c>
      <c r="P984" t="s">
        <v>344</v>
      </c>
      <c r="Q984" t="s">
        <v>345</v>
      </c>
      <c r="R984" t="s">
        <v>329</v>
      </c>
      <c r="S984" s="43">
        <v>0</v>
      </c>
      <c r="U984" s="43">
        <v>3</v>
      </c>
      <c r="IF984">
        <v>30192</v>
      </c>
      <c r="IG984" t="s">
        <v>344</v>
      </c>
      <c r="IH984" t="s">
        <v>287</v>
      </c>
      <c r="IK984">
        <v>-2</v>
      </c>
      <c r="IL984" t="s">
        <v>278</v>
      </c>
      <c r="IM984" t="s">
        <v>279</v>
      </c>
      <c r="IN984" t="s">
        <v>463</v>
      </c>
      <c r="IP984" t="s">
        <v>491</v>
      </c>
    </row>
    <row r="985" spans="1:250" x14ac:dyDescent="0.35">
      <c r="A985">
        <v>9408</v>
      </c>
      <c r="B985">
        <v>-922729984</v>
      </c>
      <c r="C985">
        <v>1837</v>
      </c>
      <c r="D985" t="s">
        <v>272</v>
      </c>
      <c r="E985" t="s">
        <v>273</v>
      </c>
      <c r="F985">
        <v>1848</v>
      </c>
      <c r="G985" t="s">
        <v>285</v>
      </c>
      <c r="H985" t="s">
        <v>273</v>
      </c>
      <c r="I985">
        <v>519</v>
      </c>
      <c r="J985" t="s">
        <v>541</v>
      </c>
      <c r="K985" t="s">
        <v>542</v>
      </c>
      <c r="L985">
        <v>30192</v>
      </c>
      <c r="M985" t="s">
        <v>344</v>
      </c>
      <c r="N985" t="s">
        <v>345</v>
      </c>
      <c r="O985">
        <v>30192</v>
      </c>
      <c r="P985" t="s">
        <v>344</v>
      </c>
      <c r="Q985" t="s">
        <v>345</v>
      </c>
      <c r="R985" t="s">
        <v>329</v>
      </c>
      <c r="S985" s="43">
        <v>50000000</v>
      </c>
      <c r="U985" s="43">
        <v>3</v>
      </c>
      <c r="IF985">
        <v>30192</v>
      </c>
      <c r="IG985" t="s">
        <v>344</v>
      </c>
      <c r="IH985" t="s">
        <v>287</v>
      </c>
      <c r="IK985">
        <v>-2</v>
      </c>
      <c r="IL985" t="s">
        <v>278</v>
      </c>
      <c r="IM985" t="s">
        <v>279</v>
      </c>
      <c r="IN985" t="s">
        <v>463</v>
      </c>
      <c r="IP985" t="s">
        <v>491</v>
      </c>
    </row>
    <row r="986" spans="1:250" x14ac:dyDescent="0.35">
      <c r="A986">
        <v>9409</v>
      </c>
      <c r="B986">
        <v>-922729984</v>
      </c>
      <c r="C986">
        <v>1837</v>
      </c>
      <c r="D986" t="s">
        <v>272</v>
      </c>
      <c r="E986" t="s">
        <v>273</v>
      </c>
      <c r="F986">
        <v>1848</v>
      </c>
      <c r="G986" t="s">
        <v>285</v>
      </c>
      <c r="H986" t="s">
        <v>273</v>
      </c>
      <c r="I986">
        <v>515</v>
      </c>
      <c r="J986" t="s">
        <v>543</v>
      </c>
      <c r="K986" t="s">
        <v>544</v>
      </c>
      <c r="L986">
        <v>30192</v>
      </c>
      <c r="M986" t="s">
        <v>344</v>
      </c>
      <c r="N986" t="s">
        <v>345</v>
      </c>
      <c r="O986">
        <v>30192</v>
      </c>
      <c r="P986" t="s">
        <v>344</v>
      </c>
      <c r="Q986" t="s">
        <v>345</v>
      </c>
      <c r="R986" t="s">
        <v>329</v>
      </c>
      <c r="S986" s="43">
        <v>0</v>
      </c>
      <c r="U986" s="43">
        <v>3</v>
      </c>
      <c r="IF986">
        <v>30192</v>
      </c>
      <c r="IG986" t="s">
        <v>344</v>
      </c>
      <c r="IH986" t="s">
        <v>287</v>
      </c>
      <c r="IK986">
        <v>-2</v>
      </c>
      <c r="IL986" t="s">
        <v>278</v>
      </c>
      <c r="IM986" t="s">
        <v>279</v>
      </c>
      <c r="IN986" t="s">
        <v>463</v>
      </c>
      <c r="IP986" t="s">
        <v>491</v>
      </c>
    </row>
    <row r="987" spans="1:250" x14ac:dyDescent="0.35">
      <c r="A987">
        <v>9410</v>
      </c>
      <c r="B987">
        <v>-922729984</v>
      </c>
      <c r="C987">
        <v>1837</v>
      </c>
      <c r="D987" t="s">
        <v>272</v>
      </c>
      <c r="E987" t="s">
        <v>273</v>
      </c>
      <c r="F987">
        <v>1848</v>
      </c>
      <c r="G987" t="s">
        <v>285</v>
      </c>
      <c r="H987" t="s">
        <v>273</v>
      </c>
      <c r="I987">
        <v>513</v>
      </c>
      <c r="J987" t="s">
        <v>545</v>
      </c>
      <c r="K987" t="s">
        <v>546</v>
      </c>
      <c r="L987">
        <v>30192</v>
      </c>
      <c r="M987" t="s">
        <v>344</v>
      </c>
      <c r="N987" t="s">
        <v>345</v>
      </c>
      <c r="O987">
        <v>30192</v>
      </c>
      <c r="P987" t="s">
        <v>344</v>
      </c>
      <c r="Q987" t="s">
        <v>345</v>
      </c>
      <c r="R987" t="s">
        <v>329</v>
      </c>
      <c r="S987" s="43">
        <v>0</v>
      </c>
      <c r="U987" s="43">
        <v>3</v>
      </c>
      <c r="IF987">
        <v>30192</v>
      </c>
      <c r="IG987" t="s">
        <v>344</v>
      </c>
      <c r="IH987" t="s">
        <v>287</v>
      </c>
      <c r="IK987">
        <v>-2</v>
      </c>
      <c r="IL987" t="s">
        <v>278</v>
      </c>
      <c r="IM987" t="s">
        <v>279</v>
      </c>
      <c r="IN987" t="s">
        <v>463</v>
      </c>
      <c r="IP987" t="s">
        <v>491</v>
      </c>
    </row>
    <row r="988" spans="1:250" x14ac:dyDescent="0.35">
      <c r="A988">
        <v>9411</v>
      </c>
      <c r="B988">
        <v>-922729984</v>
      </c>
      <c r="C988">
        <v>1837</v>
      </c>
      <c r="D988" t="s">
        <v>272</v>
      </c>
      <c r="E988" t="s">
        <v>273</v>
      </c>
      <c r="F988">
        <v>1848</v>
      </c>
      <c r="G988" t="s">
        <v>285</v>
      </c>
      <c r="H988" t="s">
        <v>273</v>
      </c>
      <c r="I988">
        <v>509</v>
      </c>
      <c r="J988" t="s">
        <v>547</v>
      </c>
      <c r="K988" t="s">
        <v>548</v>
      </c>
      <c r="L988">
        <v>30192</v>
      </c>
      <c r="M988" t="s">
        <v>344</v>
      </c>
      <c r="N988" t="s">
        <v>345</v>
      </c>
      <c r="O988">
        <v>30192</v>
      </c>
      <c r="P988" t="s">
        <v>344</v>
      </c>
      <c r="Q988" t="s">
        <v>345</v>
      </c>
      <c r="R988" t="s">
        <v>329</v>
      </c>
      <c r="S988" s="43">
        <v>0</v>
      </c>
      <c r="U988" s="43">
        <v>3</v>
      </c>
      <c r="IF988">
        <v>30192</v>
      </c>
      <c r="IG988" t="s">
        <v>344</v>
      </c>
      <c r="IH988" t="s">
        <v>287</v>
      </c>
      <c r="IK988">
        <v>-2</v>
      </c>
      <c r="IL988" t="s">
        <v>278</v>
      </c>
      <c r="IM988" t="s">
        <v>279</v>
      </c>
      <c r="IN988" t="s">
        <v>463</v>
      </c>
      <c r="IP988" t="s">
        <v>491</v>
      </c>
    </row>
    <row r="989" spans="1:250" x14ac:dyDescent="0.35">
      <c r="A989">
        <v>9412</v>
      </c>
      <c r="B989">
        <v>-922729984</v>
      </c>
      <c r="C989">
        <v>1837</v>
      </c>
      <c r="D989" t="s">
        <v>272</v>
      </c>
      <c r="E989" t="s">
        <v>273</v>
      </c>
      <c r="F989">
        <v>9695</v>
      </c>
      <c r="G989" t="s">
        <v>280</v>
      </c>
      <c r="H989" t="s">
        <v>281</v>
      </c>
      <c r="I989">
        <v>515</v>
      </c>
      <c r="J989" t="s">
        <v>543</v>
      </c>
      <c r="K989" t="s">
        <v>544</v>
      </c>
      <c r="L989">
        <v>30192</v>
      </c>
      <c r="M989" t="s">
        <v>344</v>
      </c>
      <c r="N989" t="s">
        <v>345</v>
      </c>
      <c r="O989">
        <v>30192</v>
      </c>
      <c r="P989" t="s">
        <v>344</v>
      </c>
      <c r="Q989" t="s">
        <v>345</v>
      </c>
      <c r="R989" t="s">
        <v>329</v>
      </c>
      <c r="S989" s="43">
        <v>0</v>
      </c>
      <c r="U989" s="43">
        <v>3</v>
      </c>
      <c r="IF989">
        <v>30192</v>
      </c>
      <c r="IG989" t="s">
        <v>344</v>
      </c>
      <c r="IH989" t="s">
        <v>284</v>
      </c>
      <c r="IK989">
        <v>-2</v>
      </c>
      <c r="IL989" t="s">
        <v>278</v>
      </c>
      <c r="IM989" t="s">
        <v>279</v>
      </c>
      <c r="IN989" t="s">
        <v>466</v>
      </c>
      <c r="IP989" t="s">
        <v>492</v>
      </c>
    </row>
    <row r="990" spans="1:250" x14ac:dyDescent="0.35">
      <c r="A990">
        <v>9413</v>
      </c>
      <c r="B990">
        <v>-922729984</v>
      </c>
      <c r="C990">
        <v>1837</v>
      </c>
      <c r="D990" t="s">
        <v>272</v>
      </c>
      <c r="E990" t="s">
        <v>273</v>
      </c>
      <c r="F990">
        <v>9695</v>
      </c>
      <c r="G990" t="s">
        <v>280</v>
      </c>
      <c r="H990" t="s">
        <v>281</v>
      </c>
      <c r="I990">
        <v>513</v>
      </c>
      <c r="J990" t="s">
        <v>545</v>
      </c>
      <c r="K990" t="s">
        <v>546</v>
      </c>
      <c r="L990">
        <v>30192</v>
      </c>
      <c r="M990" t="s">
        <v>344</v>
      </c>
      <c r="N990" t="s">
        <v>345</v>
      </c>
      <c r="O990">
        <v>30192</v>
      </c>
      <c r="P990" t="s">
        <v>344</v>
      </c>
      <c r="Q990" t="s">
        <v>345</v>
      </c>
      <c r="R990" t="s">
        <v>329</v>
      </c>
      <c r="S990" s="43">
        <v>0</v>
      </c>
      <c r="U990" s="43">
        <v>3</v>
      </c>
      <c r="IF990">
        <v>30192</v>
      </c>
      <c r="IG990" t="s">
        <v>344</v>
      </c>
      <c r="IH990" t="s">
        <v>284</v>
      </c>
      <c r="IK990">
        <v>-2</v>
      </c>
      <c r="IL990" t="s">
        <v>278</v>
      </c>
      <c r="IM990" t="s">
        <v>279</v>
      </c>
      <c r="IN990" t="s">
        <v>466</v>
      </c>
      <c r="IP990" t="s">
        <v>492</v>
      </c>
    </row>
    <row r="991" spans="1:250" x14ac:dyDescent="0.35">
      <c r="A991">
        <v>9414</v>
      </c>
      <c r="B991">
        <v>-922729984</v>
      </c>
      <c r="C991">
        <v>1837</v>
      </c>
      <c r="D991" t="s">
        <v>272</v>
      </c>
      <c r="E991" t="s">
        <v>273</v>
      </c>
      <c r="F991">
        <v>9695</v>
      </c>
      <c r="G991" t="s">
        <v>280</v>
      </c>
      <c r="H991" t="s">
        <v>281</v>
      </c>
      <c r="I991">
        <v>509</v>
      </c>
      <c r="J991" t="s">
        <v>547</v>
      </c>
      <c r="K991" t="s">
        <v>548</v>
      </c>
      <c r="L991">
        <v>30192</v>
      </c>
      <c r="M991" t="s">
        <v>344</v>
      </c>
      <c r="N991" t="s">
        <v>345</v>
      </c>
      <c r="O991">
        <v>30192</v>
      </c>
      <c r="P991" t="s">
        <v>344</v>
      </c>
      <c r="Q991" t="s">
        <v>345</v>
      </c>
      <c r="R991" t="s">
        <v>329</v>
      </c>
      <c r="S991" s="43">
        <v>0</v>
      </c>
      <c r="U991" s="43">
        <v>3</v>
      </c>
      <c r="IF991">
        <v>30192</v>
      </c>
      <c r="IG991" t="s">
        <v>344</v>
      </c>
      <c r="IH991" t="s">
        <v>284</v>
      </c>
      <c r="IK991">
        <v>-2</v>
      </c>
      <c r="IL991" t="s">
        <v>278</v>
      </c>
      <c r="IM991" t="s">
        <v>279</v>
      </c>
      <c r="IN991" t="s">
        <v>466</v>
      </c>
      <c r="IP991" t="s">
        <v>492</v>
      </c>
    </row>
    <row r="992" spans="1:250" x14ac:dyDescent="0.35">
      <c r="A992">
        <v>9415</v>
      </c>
      <c r="B992">
        <v>-922729984</v>
      </c>
      <c r="C992">
        <v>1837</v>
      </c>
      <c r="D992" t="s">
        <v>272</v>
      </c>
      <c r="E992" t="s">
        <v>273</v>
      </c>
      <c r="F992">
        <v>9695</v>
      </c>
      <c r="G992" t="s">
        <v>280</v>
      </c>
      <c r="H992" t="s">
        <v>281</v>
      </c>
      <c r="I992">
        <v>507</v>
      </c>
      <c r="J992" t="s">
        <v>549</v>
      </c>
      <c r="K992" t="s">
        <v>550</v>
      </c>
      <c r="L992">
        <v>30192</v>
      </c>
      <c r="M992" t="s">
        <v>344</v>
      </c>
      <c r="N992" t="s">
        <v>345</v>
      </c>
      <c r="O992">
        <v>30192</v>
      </c>
      <c r="P992" t="s">
        <v>344</v>
      </c>
      <c r="Q992" t="s">
        <v>345</v>
      </c>
      <c r="R992" t="s">
        <v>329</v>
      </c>
      <c r="S992" s="43">
        <v>0</v>
      </c>
      <c r="U992" s="43">
        <v>3</v>
      </c>
      <c r="IF992">
        <v>30192</v>
      </c>
      <c r="IG992" t="s">
        <v>344</v>
      </c>
      <c r="IH992" t="s">
        <v>284</v>
      </c>
      <c r="IK992">
        <v>-2</v>
      </c>
      <c r="IL992" t="s">
        <v>278</v>
      </c>
      <c r="IM992" t="s">
        <v>279</v>
      </c>
      <c r="IN992" t="s">
        <v>466</v>
      </c>
      <c r="IP992" t="s">
        <v>492</v>
      </c>
    </row>
    <row r="993" spans="1:250" x14ac:dyDescent="0.35">
      <c r="A993">
        <v>9416</v>
      </c>
      <c r="B993">
        <v>-922729984</v>
      </c>
      <c r="C993">
        <v>1837</v>
      </c>
      <c r="D993" t="s">
        <v>272</v>
      </c>
      <c r="E993" t="s">
        <v>273</v>
      </c>
      <c r="F993">
        <v>1848</v>
      </c>
      <c r="G993" t="s">
        <v>285</v>
      </c>
      <c r="H993" t="s">
        <v>273</v>
      </c>
      <c r="I993">
        <v>528</v>
      </c>
      <c r="J993" t="s">
        <v>531</v>
      </c>
      <c r="K993" t="s">
        <v>532</v>
      </c>
      <c r="L993">
        <v>30192</v>
      </c>
      <c r="M993" t="s">
        <v>344</v>
      </c>
      <c r="N993" t="s">
        <v>345</v>
      </c>
      <c r="O993">
        <v>30192</v>
      </c>
      <c r="P993" t="s">
        <v>344</v>
      </c>
      <c r="Q993" t="s">
        <v>345</v>
      </c>
      <c r="R993" t="s">
        <v>329</v>
      </c>
      <c r="S993" s="43">
        <v>0</v>
      </c>
      <c r="U993" s="43">
        <v>3</v>
      </c>
      <c r="IF993">
        <v>30192</v>
      </c>
      <c r="IG993" t="s">
        <v>344</v>
      </c>
      <c r="IH993" t="s">
        <v>287</v>
      </c>
      <c r="IK993">
        <v>-2</v>
      </c>
      <c r="IL993" t="s">
        <v>278</v>
      </c>
      <c r="IM993" t="s">
        <v>279</v>
      </c>
      <c r="IN993" t="s">
        <v>463</v>
      </c>
      <c r="IP993" t="s">
        <v>491</v>
      </c>
    </row>
    <row r="994" spans="1:250" x14ac:dyDescent="0.35">
      <c r="A994">
        <v>9417</v>
      </c>
      <c r="B994">
        <v>-922729984</v>
      </c>
      <c r="C994">
        <v>1837</v>
      </c>
      <c r="D994" t="s">
        <v>272</v>
      </c>
      <c r="E994" t="s">
        <v>273</v>
      </c>
      <c r="F994">
        <v>1848</v>
      </c>
      <c r="G994" t="s">
        <v>285</v>
      </c>
      <c r="H994" t="s">
        <v>273</v>
      </c>
      <c r="I994">
        <v>527</v>
      </c>
      <c r="J994" t="s">
        <v>535</v>
      </c>
      <c r="K994" t="s">
        <v>536</v>
      </c>
      <c r="L994">
        <v>30192</v>
      </c>
      <c r="M994" t="s">
        <v>344</v>
      </c>
      <c r="N994" t="s">
        <v>345</v>
      </c>
      <c r="O994">
        <v>30192</v>
      </c>
      <c r="P994" t="s">
        <v>344</v>
      </c>
      <c r="Q994" t="s">
        <v>345</v>
      </c>
      <c r="R994" t="s">
        <v>329</v>
      </c>
      <c r="S994" s="43">
        <v>0</v>
      </c>
      <c r="U994" s="43">
        <v>3</v>
      </c>
      <c r="IF994">
        <v>30192</v>
      </c>
      <c r="IG994" t="s">
        <v>344</v>
      </c>
      <c r="IH994" t="s">
        <v>287</v>
      </c>
      <c r="IK994">
        <v>-2</v>
      </c>
      <c r="IL994" t="s">
        <v>278</v>
      </c>
      <c r="IM994" t="s">
        <v>279</v>
      </c>
      <c r="IN994" t="s">
        <v>463</v>
      </c>
      <c r="IP994" t="s">
        <v>491</v>
      </c>
    </row>
    <row r="995" spans="1:250" x14ac:dyDescent="0.35">
      <c r="A995">
        <v>9418</v>
      </c>
      <c r="B995">
        <v>-922729984</v>
      </c>
      <c r="C995">
        <v>1837</v>
      </c>
      <c r="D995" t="s">
        <v>272</v>
      </c>
      <c r="E995" t="s">
        <v>273</v>
      </c>
      <c r="F995">
        <v>1848</v>
      </c>
      <c r="G995" t="s">
        <v>285</v>
      </c>
      <c r="H995" t="s">
        <v>273</v>
      </c>
      <c r="I995">
        <v>507</v>
      </c>
      <c r="J995" t="s">
        <v>549</v>
      </c>
      <c r="K995" t="s">
        <v>550</v>
      </c>
      <c r="L995">
        <v>30193</v>
      </c>
      <c r="M995" t="s">
        <v>346</v>
      </c>
      <c r="N995" t="s">
        <v>347</v>
      </c>
      <c r="O995">
        <v>30193</v>
      </c>
      <c r="P995" t="s">
        <v>346</v>
      </c>
      <c r="Q995" t="s">
        <v>347</v>
      </c>
      <c r="R995" t="s">
        <v>329</v>
      </c>
      <c r="S995" s="43">
        <v>0</v>
      </c>
      <c r="U995" s="43">
        <v>3</v>
      </c>
      <c r="IF995">
        <v>30193</v>
      </c>
      <c r="IG995" t="s">
        <v>346</v>
      </c>
      <c r="IH995" t="s">
        <v>287</v>
      </c>
      <c r="IK995">
        <v>-2</v>
      </c>
      <c r="IL995" t="s">
        <v>278</v>
      </c>
      <c r="IM995" t="s">
        <v>279</v>
      </c>
      <c r="IN995" t="s">
        <v>463</v>
      </c>
      <c r="IP995" t="s">
        <v>493</v>
      </c>
    </row>
    <row r="996" spans="1:250" x14ac:dyDescent="0.35">
      <c r="A996">
        <v>9419</v>
      </c>
      <c r="B996">
        <v>-922729984</v>
      </c>
      <c r="C996">
        <v>1837</v>
      </c>
      <c r="D996" t="s">
        <v>272</v>
      </c>
      <c r="E996" t="s">
        <v>273</v>
      </c>
      <c r="F996">
        <v>9695</v>
      </c>
      <c r="G996" t="s">
        <v>280</v>
      </c>
      <c r="H996" t="s">
        <v>281</v>
      </c>
      <c r="I996">
        <v>528</v>
      </c>
      <c r="J996" t="s">
        <v>531</v>
      </c>
      <c r="K996" t="s">
        <v>532</v>
      </c>
      <c r="L996">
        <v>30192</v>
      </c>
      <c r="M996" t="s">
        <v>344</v>
      </c>
      <c r="N996" t="s">
        <v>345</v>
      </c>
      <c r="O996">
        <v>30192</v>
      </c>
      <c r="P996" t="s">
        <v>344</v>
      </c>
      <c r="Q996" t="s">
        <v>345</v>
      </c>
      <c r="R996" t="s">
        <v>329</v>
      </c>
      <c r="S996" s="43">
        <v>0</v>
      </c>
      <c r="U996" s="43">
        <v>3</v>
      </c>
      <c r="IF996">
        <v>30192</v>
      </c>
      <c r="IG996" t="s">
        <v>344</v>
      </c>
      <c r="IH996" t="s">
        <v>284</v>
      </c>
      <c r="IK996">
        <v>-2</v>
      </c>
      <c r="IL996" t="s">
        <v>278</v>
      </c>
      <c r="IM996" t="s">
        <v>279</v>
      </c>
      <c r="IN996" t="s">
        <v>466</v>
      </c>
      <c r="IP996" t="s">
        <v>492</v>
      </c>
    </row>
    <row r="997" spans="1:250" x14ac:dyDescent="0.35">
      <c r="A997">
        <v>9420</v>
      </c>
      <c r="B997">
        <v>-922729984</v>
      </c>
      <c r="C997">
        <v>1837</v>
      </c>
      <c r="D997" t="s">
        <v>272</v>
      </c>
      <c r="E997" t="s">
        <v>273</v>
      </c>
      <c r="F997">
        <v>9695</v>
      </c>
      <c r="G997" t="s">
        <v>280</v>
      </c>
      <c r="H997" t="s">
        <v>281</v>
      </c>
      <c r="I997">
        <v>527</v>
      </c>
      <c r="J997" t="s">
        <v>535</v>
      </c>
      <c r="K997" t="s">
        <v>536</v>
      </c>
      <c r="L997">
        <v>30192</v>
      </c>
      <c r="M997" t="s">
        <v>344</v>
      </c>
      <c r="N997" t="s">
        <v>345</v>
      </c>
      <c r="O997">
        <v>30192</v>
      </c>
      <c r="P997" t="s">
        <v>344</v>
      </c>
      <c r="Q997" t="s">
        <v>345</v>
      </c>
      <c r="R997" t="s">
        <v>329</v>
      </c>
      <c r="S997" s="43">
        <v>0</v>
      </c>
      <c r="U997" s="43">
        <v>3</v>
      </c>
      <c r="IF997">
        <v>30192</v>
      </c>
      <c r="IG997" t="s">
        <v>344</v>
      </c>
      <c r="IH997" t="s">
        <v>284</v>
      </c>
      <c r="IK997">
        <v>-2</v>
      </c>
      <c r="IL997" t="s">
        <v>278</v>
      </c>
      <c r="IM997" t="s">
        <v>279</v>
      </c>
      <c r="IN997" t="s">
        <v>466</v>
      </c>
      <c r="IP997" t="s">
        <v>492</v>
      </c>
    </row>
    <row r="998" spans="1:250" x14ac:dyDescent="0.35">
      <c r="A998">
        <v>9421</v>
      </c>
      <c r="B998">
        <v>-922729984</v>
      </c>
      <c r="C998">
        <v>1837</v>
      </c>
      <c r="D998" t="s">
        <v>272</v>
      </c>
      <c r="E998" t="s">
        <v>273</v>
      </c>
      <c r="F998">
        <v>9695</v>
      </c>
      <c r="G998" t="s">
        <v>280</v>
      </c>
      <c r="H998" t="s">
        <v>281</v>
      </c>
      <c r="I998">
        <v>523</v>
      </c>
      <c r="J998" t="s">
        <v>537</v>
      </c>
      <c r="K998" t="s">
        <v>538</v>
      </c>
      <c r="L998">
        <v>30192</v>
      </c>
      <c r="M998" t="s">
        <v>344</v>
      </c>
      <c r="N998" t="s">
        <v>345</v>
      </c>
      <c r="O998">
        <v>30192</v>
      </c>
      <c r="P998" t="s">
        <v>344</v>
      </c>
      <c r="Q998" t="s">
        <v>345</v>
      </c>
      <c r="R998" t="s">
        <v>329</v>
      </c>
      <c r="S998" s="43">
        <v>0</v>
      </c>
      <c r="U998" s="43">
        <v>3</v>
      </c>
      <c r="IF998">
        <v>30192</v>
      </c>
      <c r="IG998" t="s">
        <v>344</v>
      </c>
      <c r="IH998" t="s">
        <v>284</v>
      </c>
      <c r="IK998">
        <v>-2</v>
      </c>
      <c r="IL998" t="s">
        <v>278</v>
      </c>
      <c r="IM998" t="s">
        <v>279</v>
      </c>
      <c r="IN998" t="s">
        <v>466</v>
      </c>
      <c r="IP998" t="s">
        <v>492</v>
      </c>
    </row>
    <row r="999" spans="1:250" x14ac:dyDescent="0.35">
      <c r="A999">
        <v>9422</v>
      </c>
      <c r="B999">
        <v>-922729984</v>
      </c>
      <c r="C999">
        <v>1837</v>
      </c>
      <c r="D999" t="s">
        <v>272</v>
      </c>
      <c r="E999" t="s">
        <v>273</v>
      </c>
      <c r="F999">
        <v>9695</v>
      </c>
      <c r="G999" t="s">
        <v>280</v>
      </c>
      <c r="H999" t="s">
        <v>281</v>
      </c>
      <c r="I999">
        <v>521</v>
      </c>
      <c r="J999" t="s">
        <v>539</v>
      </c>
      <c r="K999" t="s">
        <v>540</v>
      </c>
      <c r="L999">
        <v>30192</v>
      </c>
      <c r="M999" t="s">
        <v>344</v>
      </c>
      <c r="N999" t="s">
        <v>345</v>
      </c>
      <c r="O999">
        <v>30192</v>
      </c>
      <c r="P999" t="s">
        <v>344</v>
      </c>
      <c r="Q999" t="s">
        <v>345</v>
      </c>
      <c r="R999" t="s">
        <v>329</v>
      </c>
      <c r="S999" s="43">
        <v>0</v>
      </c>
      <c r="U999" s="43">
        <v>3</v>
      </c>
      <c r="IF999">
        <v>30192</v>
      </c>
      <c r="IG999" t="s">
        <v>344</v>
      </c>
      <c r="IH999" t="s">
        <v>284</v>
      </c>
      <c r="IK999">
        <v>-2</v>
      </c>
      <c r="IL999" t="s">
        <v>278</v>
      </c>
      <c r="IM999" t="s">
        <v>279</v>
      </c>
      <c r="IN999" t="s">
        <v>466</v>
      </c>
      <c r="IP999" t="s">
        <v>492</v>
      </c>
    </row>
    <row r="1000" spans="1:250" x14ac:dyDescent="0.35">
      <c r="A1000">
        <v>9423</v>
      </c>
      <c r="B1000">
        <v>-922729984</v>
      </c>
      <c r="C1000">
        <v>1837</v>
      </c>
      <c r="D1000" t="s">
        <v>272</v>
      </c>
      <c r="E1000" t="s">
        <v>273</v>
      </c>
      <c r="F1000">
        <v>9695</v>
      </c>
      <c r="G1000" t="s">
        <v>280</v>
      </c>
      <c r="H1000" t="s">
        <v>281</v>
      </c>
      <c r="I1000">
        <v>519</v>
      </c>
      <c r="J1000" t="s">
        <v>541</v>
      </c>
      <c r="K1000" t="s">
        <v>542</v>
      </c>
      <c r="L1000">
        <v>30192</v>
      </c>
      <c r="M1000" t="s">
        <v>344</v>
      </c>
      <c r="N1000" t="s">
        <v>345</v>
      </c>
      <c r="O1000">
        <v>30192</v>
      </c>
      <c r="P1000" t="s">
        <v>344</v>
      </c>
      <c r="Q1000" t="s">
        <v>345</v>
      </c>
      <c r="R1000" t="s">
        <v>329</v>
      </c>
      <c r="S1000" s="43">
        <v>100000000</v>
      </c>
      <c r="U1000" s="43">
        <v>3</v>
      </c>
      <c r="IF1000">
        <v>30192</v>
      </c>
      <c r="IG1000" t="s">
        <v>344</v>
      </c>
      <c r="IH1000" t="s">
        <v>284</v>
      </c>
      <c r="IK1000">
        <v>-2</v>
      </c>
      <c r="IL1000" t="s">
        <v>278</v>
      </c>
      <c r="IM1000" t="s">
        <v>279</v>
      </c>
      <c r="IN1000" t="s">
        <v>466</v>
      </c>
      <c r="IP1000" t="s">
        <v>492</v>
      </c>
    </row>
    <row r="1001" spans="1:250" x14ac:dyDescent="0.35">
      <c r="A1001">
        <v>9424</v>
      </c>
      <c r="B1001">
        <v>-922729984</v>
      </c>
      <c r="C1001">
        <v>1837</v>
      </c>
      <c r="D1001" t="s">
        <v>272</v>
      </c>
      <c r="E1001" t="s">
        <v>273</v>
      </c>
      <c r="F1001">
        <v>1848</v>
      </c>
      <c r="G1001" t="s">
        <v>285</v>
      </c>
      <c r="H1001" t="s">
        <v>273</v>
      </c>
      <c r="I1001">
        <v>523</v>
      </c>
      <c r="J1001" t="s">
        <v>537</v>
      </c>
      <c r="K1001" t="s">
        <v>538</v>
      </c>
      <c r="L1001">
        <v>30193</v>
      </c>
      <c r="M1001" t="s">
        <v>346</v>
      </c>
      <c r="N1001" t="s">
        <v>347</v>
      </c>
      <c r="O1001">
        <v>30193</v>
      </c>
      <c r="P1001" t="s">
        <v>346</v>
      </c>
      <c r="Q1001" t="s">
        <v>347</v>
      </c>
      <c r="R1001" t="s">
        <v>329</v>
      </c>
      <c r="S1001" s="43">
        <v>0</v>
      </c>
      <c r="U1001" s="43">
        <v>3</v>
      </c>
      <c r="IF1001">
        <v>30193</v>
      </c>
      <c r="IG1001" t="s">
        <v>346</v>
      </c>
      <c r="IH1001" t="s">
        <v>287</v>
      </c>
      <c r="IK1001">
        <v>-2</v>
      </c>
      <c r="IL1001" t="s">
        <v>278</v>
      </c>
      <c r="IM1001" t="s">
        <v>279</v>
      </c>
      <c r="IN1001" t="s">
        <v>463</v>
      </c>
      <c r="IP1001" t="s">
        <v>493</v>
      </c>
    </row>
    <row r="1002" spans="1:250" x14ac:dyDescent="0.35">
      <c r="A1002">
        <v>9425</v>
      </c>
      <c r="B1002">
        <v>-922729984</v>
      </c>
      <c r="C1002">
        <v>1837</v>
      </c>
      <c r="D1002" t="s">
        <v>272</v>
      </c>
      <c r="E1002" t="s">
        <v>273</v>
      </c>
      <c r="F1002">
        <v>1848</v>
      </c>
      <c r="G1002" t="s">
        <v>285</v>
      </c>
      <c r="H1002" t="s">
        <v>273</v>
      </c>
      <c r="I1002">
        <v>521</v>
      </c>
      <c r="J1002" t="s">
        <v>539</v>
      </c>
      <c r="K1002" t="s">
        <v>540</v>
      </c>
      <c r="L1002">
        <v>30193</v>
      </c>
      <c r="M1002" t="s">
        <v>346</v>
      </c>
      <c r="N1002" t="s">
        <v>347</v>
      </c>
      <c r="O1002">
        <v>30193</v>
      </c>
      <c r="P1002" t="s">
        <v>346</v>
      </c>
      <c r="Q1002" t="s">
        <v>347</v>
      </c>
      <c r="R1002" t="s">
        <v>329</v>
      </c>
      <c r="S1002" s="43">
        <v>0</v>
      </c>
      <c r="U1002" s="43">
        <v>3</v>
      </c>
      <c r="IF1002">
        <v>30193</v>
      </c>
      <c r="IG1002" t="s">
        <v>346</v>
      </c>
      <c r="IH1002" t="s">
        <v>287</v>
      </c>
      <c r="IK1002">
        <v>-2</v>
      </c>
      <c r="IL1002" t="s">
        <v>278</v>
      </c>
      <c r="IM1002" t="s">
        <v>279</v>
      </c>
      <c r="IN1002" t="s">
        <v>463</v>
      </c>
      <c r="IP1002" t="s">
        <v>493</v>
      </c>
    </row>
    <row r="1003" spans="1:250" x14ac:dyDescent="0.35">
      <c r="A1003">
        <v>9426</v>
      </c>
      <c r="B1003">
        <v>-922729984</v>
      </c>
      <c r="C1003">
        <v>1837</v>
      </c>
      <c r="D1003" t="s">
        <v>272</v>
      </c>
      <c r="E1003" t="s">
        <v>273</v>
      </c>
      <c r="F1003">
        <v>1848</v>
      </c>
      <c r="G1003" t="s">
        <v>285</v>
      </c>
      <c r="H1003" t="s">
        <v>273</v>
      </c>
      <c r="I1003">
        <v>519</v>
      </c>
      <c r="J1003" t="s">
        <v>541</v>
      </c>
      <c r="K1003" t="s">
        <v>542</v>
      </c>
      <c r="L1003">
        <v>30193</v>
      </c>
      <c r="M1003" t="s">
        <v>346</v>
      </c>
      <c r="N1003" t="s">
        <v>347</v>
      </c>
      <c r="O1003">
        <v>30193</v>
      </c>
      <c r="P1003" t="s">
        <v>346</v>
      </c>
      <c r="Q1003" t="s">
        <v>347</v>
      </c>
      <c r="R1003" t="s">
        <v>329</v>
      </c>
      <c r="S1003" s="43">
        <v>0</v>
      </c>
      <c r="U1003" s="43">
        <v>3</v>
      </c>
      <c r="IF1003">
        <v>30193</v>
      </c>
      <c r="IG1003" t="s">
        <v>346</v>
      </c>
      <c r="IH1003" t="s">
        <v>287</v>
      </c>
      <c r="IK1003">
        <v>-2</v>
      </c>
      <c r="IL1003" t="s">
        <v>278</v>
      </c>
      <c r="IM1003" t="s">
        <v>279</v>
      </c>
      <c r="IN1003" t="s">
        <v>463</v>
      </c>
      <c r="IP1003" t="s">
        <v>493</v>
      </c>
    </row>
    <row r="1004" spans="1:250" x14ac:dyDescent="0.35">
      <c r="A1004">
        <v>9427</v>
      </c>
      <c r="B1004">
        <v>-922729984</v>
      </c>
      <c r="C1004">
        <v>1837</v>
      </c>
      <c r="D1004" t="s">
        <v>272</v>
      </c>
      <c r="E1004" t="s">
        <v>273</v>
      </c>
      <c r="F1004">
        <v>1848</v>
      </c>
      <c r="G1004" t="s">
        <v>285</v>
      </c>
      <c r="H1004" t="s">
        <v>273</v>
      </c>
      <c r="I1004">
        <v>515</v>
      </c>
      <c r="J1004" t="s">
        <v>543</v>
      </c>
      <c r="K1004" t="s">
        <v>544</v>
      </c>
      <c r="L1004">
        <v>30193</v>
      </c>
      <c r="M1004" t="s">
        <v>346</v>
      </c>
      <c r="N1004" t="s">
        <v>347</v>
      </c>
      <c r="O1004">
        <v>30193</v>
      </c>
      <c r="P1004" t="s">
        <v>346</v>
      </c>
      <c r="Q1004" t="s">
        <v>347</v>
      </c>
      <c r="R1004" t="s">
        <v>329</v>
      </c>
      <c r="S1004" s="43">
        <v>0</v>
      </c>
      <c r="U1004" s="43">
        <v>3</v>
      </c>
      <c r="IF1004">
        <v>30193</v>
      </c>
      <c r="IG1004" t="s">
        <v>346</v>
      </c>
      <c r="IH1004" t="s">
        <v>287</v>
      </c>
      <c r="IK1004">
        <v>-2</v>
      </c>
      <c r="IL1004" t="s">
        <v>278</v>
      </c>
      <c r="IM1004" t="s">
        <v>279</v>
      </c>
      <c r="IN1004" t="s">
        <v>463</v>
      </c>
      <c r="IP1004" t="s">
        <v>493</v>
      </c>
    </row>
    <row r="1005" spans="1:250" x14ac:dyDescent="0.35">
      <c r="A1005">
        <v>9428</v>
      </c>
      <c r="B1005">
        <v>-922729984</v>
      </c>
      <c r="C1005">
        <v>1837</v>
      </c>
      <c r="D1005" t="s">
        <v>272</v>
      </c>
      <c r="E1005" t="s">
        <v>273</v>
      </c>
      <c r="F1005">
        <v>1848</v>
      </c>
      <c r="G1005" t="s">
        <v>285</v>
      </c>
      <c r="H1005" t="s">
        <v>273</v>
      </c>
      <c r="I1005">
        <v>513</v>
      </c>
      <c r="J1005" t="s">
        <v>545</v>
      </c>
      <c r="K1005" t="s">
        <v>546</v>
      </c>
      <c r="L1005">
        <v>30193</v>
      </c>
      <c r="M1005" t="s">
        <v>346</v>
      </c>
      <c r="N1005" t="s">
        <v>347</v>
      </c>
      <c r="O1005">
        <v>30193</v>
      </c>
      <c r="P1005" t="s">
        <v>346</v>
      </c>
      <c r="Q1005" t="s">
        <v>347</v>
      </c>
      <c r="R1005" t="s">
        <v>329</v>
      </c>
      <c r="S1005" s="43">
        <v>0</v>
      </c>
      <c r="U1005" s="43">
        <v>3</v>
      </c>
      <c r="IF1005">
        <v>30193</v>
      </c>
      <c r="IG1005" t="s">
        <v>346</v>
      </c>
      <c r="IH1005" t="s">
        <v>287</v>
      </c>
      <c r="IK1005">
        <v>-2</v>
      </c>
      <c r="IL1005" t="s">
        <v>278</v>
      </c>
      <c r="IM1005" t="s">
        <v>279</v>
      </c>
      <c r="IN1005" t="s">
        <v>463</v>
      </c>
      <c r="IP1005" t="s">
        <v>493</v>
      </c>
    </row>
    <row r="1006" spans="1:250" x14ac:dyDescent="0.35">
      <c r="A1006">
        <v>9429</v>
      </c>
      <c r="B1006">
        <v>-922729984</v>
      </c>
      <c r="C1006">
        <v>1837</v>
      </c>
      <c r="D1006" t="s">
        <v>272</v>
      </c>
      <c r="E1006" t="s">
        <v>273</v>
      </c>
      <c r="F1006">
        <v>1848</v>
      </c>
      <c r="G1006" t="s">
        <v>285</v>
      </c>
      <c r="H1006" t="s">
        <v>273</v>
      </c>
      <c r="I1006">
        <v>509</v>
      </c>
      <c r="J1006" t="s">
        <v>547</v>
      </c>
      <c r="K1006" t="s">
        <v>548</v>
      </c>
      <c r="L1006">
        <v>30193</v>
      </c>
      <c r="M1006" t="s">
        <v>346</v>
      </c>
      <c r="N1006" t="s">
        <v>347</v>
      </c>
      <c r="O1006">
        <v>30193</v>
      </c>
      <c r="P1006" t="s">
        <v>346</v>
      </c>
      <c r="Q1006" t="s">
        <v>347</v>
      </c>
      <c r="R1006" t="s">
        <v>329</v>
      </c>
      <c r="S1006" s="43">
        <v>0</v>
      </c>
      <c r="U1006" s="43">
        <v>3</v>
      </c>
      <c r="IF1006">
        <v>30193</v>
      </c>
      <c r="IG1006" t="s">
        <v>346</v>
      </c>
      <c r="IH1006" t="s">
        <v>287</v>
      </c>
      <c r="IK1006">
        <v>-2</v>
      </c>
      <c r="IL1006" t="s">
        <v>278</v>
      </c>
      <c r="IM1006" t="s">
        <v>279</v>
      </c>
      <c r="IN1006" t="s">
        <v>463</v>
      </c>
      <c r="IP1006" t="s">
        <v>493</v>
      </c>
    </row>
    <row r="1007" spans="1:250" x14ac:dyDescent="0.35">
      <c r="A1007">
        <v>9430</v>
      </c>
      <c r="B1007">
        <v>-922729984</v>
      </c>
      <c r="C1007">
        <v>1837</v>
      </c>
      <c r="D1007" t="s">
        <v>272</v>
      </c>
      <c r="E1007" t="s">
        <v>273</v>
      </c>
      <c r="F1007">
        <v>9695</v>
      </c>
      <c r="G1007" t="s">
        <v>280</v>
      </c>
      <c r="H1007" t="s">
        <v>281</v>
      </c>
      <c r="I1007">
        <v>515</v>
      </c>
      <c r="J1007" t="s">
        <v>543</v>
      </c>
      <c r="K1007" t="s">
        <v>544</v>
      </c>
      <c r="L1007">
        <v>30193</v>
      </c>
      <c r="M1007" t="s">
        <v>346</v>
      </c>
      <c r="N1007" t="s">
        <v>347</v>
      </c>
      <c r="O1007">
        <v>30193</v>
      </c>
      <c r="P1007" t="s">
        <v>346</v>
      </c>
      <c r="Q1007" t="s">
        <v>347</v>
      </c>
      <c r="R1007" t="s">
        <v>329</v>
      </c>
      <c r="S1007" s="43">
        <v>0</v>
      </c>
      <c r="U1007" s="43">
        <v>3</v>
      </c>
      <c r="IF1007">
        <v>30193</v>
      </c>
      <c r="IG1007" t="s">
        <v>346</v>
      </c>
      <c r="IH1007" t="s">
        <v>284</v>
      </c>
      <c r="IK1007">
        <v>-2</v>
      </c>
      <c r="IL1007" t="s">
        <v>278</v>
      </c>
      <c r="IM1007" t="s">
        <v>279</v>
      </c>
      <c r="IN1007" t="s">
        <v>466</v>
      </c>
      <c r="IP1007" t="s">
        <v>494</v>
      </c>
    </row>
    <row r="1008" spans="1:250" x14ac:dyDescent="0.35">
      <c r="A1008">
        <v>9431</v>
      </c>
      <c r="B1008">
        <v>-922729984</v>
      </c>
      <c r="C1008">
        <v>1837</v>
      </c>
      <c r="D1008" t="s">
        <v>272</v>
      </c>
      <c r="E1008" t="s">
        <v>273</v>
      </c>
      <c r="F1008">
        <v>9695</v>
      </c>
      <c r="G1008" t="s">
        <v>280</v>
      </c>
      <c r="H1008" t="s">
        <v>281</v>
      </c>
      <c r="I1008">
        <v>513</v>
      </c>
      <c r="J1008" t="s">
        <v>545</v>
      </c>
      <c r="K1008" t="s">
        <v>546</v>
      </c>
      <c r="L1008">
        <v>30193</v>
      </c>
      <c r="M1008" t="s">
        <v>346</v>
      </c>
      <c r="N1008" t="s">
        <v>347</v>
      </c>
      <c r="O1008">
        <v>30193</v>
      </c>
      <c r="P1008" t="s">
        <v>346</v>
      </c>
      <c r="Q1008" t="s">
        <v>347</v>
      </c>
      <c r="R1008" t="s">
        <v>329</v>
      </c>
      <c r="S1008" s="43">
        <v>0</v>
      </c>
      <c r="U1008" s="43">
        <v>3</v>
      </c>
      <c r="IF1008">
        <v>30193</v>
      </c>
      <c r="IG1008" t="s">
        <v>346</v>
      </c>
      <c r="IH1008" t="s">
        <v>284</v>
      </c>
      <c r="IK1008">
        <v>-2</v>
      </c>
      <c r="IL1008" t="s">
        <v>278</v>
      </c>
      <c r="IM1008" t="s">
        <v>279</v>
      </c>
      <c r="IN1008" t="s">
        <v>466</v>
      </c>
      <c r="IP1008" t="s">
        <v>494</v>
      </c>
    </row>
    <row r="1009" spans="1:250" x14ac:dyDescent="0.35">
      <c r="A1009">
        <v>9432</v>
      </c>
      <c r="B1009">
        <v>-922729984</v>
      </c>
      <c r="C1009">
        <v>1837</v>
      </c>
      <c r="D1009" t="s">
        <v>272</v>
      </c>
      <c r="E1009" t="s">
        <v>273</v>
      </c>
      <c r="F1009">
        <v>9695</v>
      </c>
      <c r="G1009" t="s">
        <v>280</v>
      </c>
      <c r="H1009" t="s">
        <v>281</v>
      </c>
      <c r="I1009">
        <v>509</v>
      </c>
      <c r="J1009" t="s">
        <v>547</v>
      </c>
      <c r="K1009" t="s">
        <v>548</v>
      </c>
      <c r="L1009">
        <v>30193</v>
      </c>
      <c r="M1009" t="s">
        <v>346</v>
      </c>
      <c r="N1009" t="s">
        <v>347</v>
      </c>
      <c r="O1009">
        <v>30193</v>
      </c>
      <c r="P1009" t="s">
        <v>346</v>
      </c>
      <c r="Q1009" t="s">
        <v>347</v>
      </c>
      <c r="R1009" t="s">
        <v>329</v>
      </c>
      <c r="S1009" s="43">
        <v>0</v>
      </c>
      <c r="U1009" s="43">
        <v>3</v>
      </c>
      <c r="IF1009">
        <v>30193</v>
      </c>
      <c r="IG1009" t="s">
        <v>346</v>
      </c>
      <c r="IH1009" t="s">
        <v>284</v>
      </c>
      <c r="IK1009">
        <v>-2</v>
      </c>
      <c r="IL1009" t="s">
        <v>278</v>
      </c>
      <c r="IM1009" t="s">
        <v>279</v>
      </c>
      <c r="IN1009" t="s">
        <v>466</v>
      </c>
      <c r="IP1009" t="s">
        <v>494</v>
      </c>
    </row>
    <row r="1010" spans="1:250" x14ac:dyDescent="0.35">
      <c r="A1010">
        <v>9433</v>
      </c>
      <c r="B1010">
        <v>-922729984</v>
      </c>
      <c r="C1010">
        <v>1837</v>
      </c>
      <c r="D1010" t="s">
        <v>272</v>
      </c>
      <c r="E1010" t="s">
        <v>273</v>
      </c>
      <c r="F1010">
        <v>9695</v>
      </c>
      <c r="G1010" t="s">
        <v>280</v>
      </c>
      <c r="H1010" t="s">
        <v>281</v>
      </c>
      <c r="I1010">
        <v>507</v>
      </c>
      <c r="J1010" t="s">
        <v>549</v>
      </c>
      <c r="K1010" t="s">
        <v>550</v>
      </c>
      <c r="L1010">
        <v>30193</v>
      </c>
      <c r="M1010" t="s">
        <v>346</v>
      </c>
      <c r="N1010" t="s">
        <v>347</v>
      </c>
      <c r="O1010">
        <v>30193</v>
      </c>
      <c r="P1010" t="s">
        <v>346</v>
      </c>
      <c r="Q1010" t="s">
        <v>347</v>
      </c>
      <c r="R1010" t="s">
        <v>329</v>
      </c>
      <c r="S1010" s="43">
        <v>0</v>
      </c>
      <c r="U1010" s="43">
        <v>3</v>
      </c>
      <c r="IF1010">
        <v>30193</v>
      </c>
      <c r="IG1010" t="s">
        <v>346</v>
      </c>
      <c r="IH1010" t="s">
        <v>284</v>
      </c>
      <c r="IK1010">
        <v>-2</v>
      </c>
      <c r="IL1010" t="s">
        <v>278</v>
      </c>
      <c r="IM1010" t="s">
        <v>279</v>
      </c>
      <c r="IN1010" t="s">
        <v>466</v>
      </c>
      <c r="IP1010" t="s">
        <v>494</v>
      </c>
    </row>
    <row r="1011" spans="1:250" x14ac:dyDescent="0.35">
      <c r="A1011">
        <v>9434</v>
      </c>
      <c r="B1011">
        <v>-922729984</v>
      </c>
      <c r="C1011">
        <v>1837</v>
      </c>
      <c r="D1011" t="s">
        <v>272</v>
      </c>
      <c r="E1011" t="s">
        <v>273</v>
      </c>
      <c r="F1011">
        <v>1848</v>
      </c>
      <c r="G1011" t="s">
        <v>285</v>
      </c>
      <c r="H1011" t="s">
        <v>273</v>
      </c>
      <c r="I1011">
        <v>528</v>
      </c>
      <c r="J1011" t="s">
        <v>531</v>
      </c>
      <c r="K1011" t="s">
        <v>532</v>
      </c>
      <c r="L1011">
        <v>30193</v>
      </c>
      <c r="M1011" t="s">
        <v>346</v>
      </c>
      <c r="N1011" t="s">
        <v>347</v>
      </c>
      <c r="O1011">
        <v>30193</v>
      </c>
      <c r="P1011" t="s">
        <v>346</v>
      </c>
      <c r="Q1011" t="s">
        <v>347</v>
      </c>
      <c r="R1011" t="s">
        <v>329</v>
      </c>
      <c r="S1011" s="43">
        <v>0</v>
      </c>
      <c r="U1011" s="43">
        <v>3</v>
      </c>
      <c r="IF1011">
        <v>30193</v>
      </c>
      <c r="IG1011" t="s">
        <v>346</v>
      </c>
      <c r="IH1011" t="s">
        <v>287</v>
      </c>
      <c r="IK1011">
        <v>-2</v>
      </c>
      <c r="IL1011" t="s">
        <v>278</v>
      </c>
      <c r="IM1011" t="s">
        <v>279</v>
      </c>
      <c r="IN1011" t="s">
        <v>463</v>
      </c>
      <c r="IP1011" t="s">
        <v>493</v>
      </c>
    </row>
    <row r="1012" spans="1:250" x14ac:dyDescent="0.35">
      <c r="A1012">
        <v>9435</v>
      </c>
      <c r="B1012">
        <v>-922729984</v>
      </c>
      <c r="C1012">
        <v>1837</v>
      </c>
      <c r="D1012" t="s">
        <v>272</v>
      </c>
      <c r="E1012" t="s">
        <v>273</v>
      </c>
      <c r="F1012">
        <v>1848</v>
      </c>
      <c r="G1012" t="s">
        <v>285</v>
      </c>
      <c r="H1012" t="s">
        <v>273</v>
      </c>
      <c r="I1012">
        <v>527</v>
      </c>
      <c r="J1012" t="s">
        <v>535</v>
      </c>
      <c r="K1012" t="s">
        <v>536</v>
      </c>
      <c r="L1012">
        <v>30193</v>
      </c>
      <c r="M1012" t="s">
        <v>346</v>
      </c>
      <c r="N1012" t="s">
        <v>347</v>
      </c>
      <c r="O1012">
        <v>30193</v>
      </c>
      <c r="P1012" t="s">
        <v>346</v>
      </c>
      <c r="Q1012" t="s">
        <v>347</v>
      </c>
      <c r="R1012" t="s">
        <v>329</v>
      </c>
      <c r="S1012" s="43">
        <v>0</v>
      </c>
      <c r="U1012" s="43">
        <v>3</v>
      </c>
      <c r="IF1012">
        <v>30193</v>
      </c>
      <c r="IG1012" t="s">
        <v>346</v>
      </c>
      <c r="IH1012" t="s">
        <v>287</v>
      </c>
      <c r="IK1012">
        <v>-2</v>
      </c>
      <c r="IL1012" t="s">
        <v>278</v>
      </c>
      <c r="IM1012" t="s">
        <v>279</v>
      </c>
      <c r="IN1012" t="s">
        <v>463</v>
      </c>
      <c r="IP1012" t="s">
        <v>493</v>
      </c>
    </row>
    <row r="1013" spans="1:250" x14ac:dyDescent="0.35">
      <c r="A1013">
        <v>9436</v>
      </c>
      <c r="B1013">
        <v>-922729984</v>
      </c>
      <c r="C1013">
        <v>1837</v>
      </c>
      <c r="D1013" t="s">
        <v>272</v>
      </c>
      <c r="E1013" t="s">
        <v>273</v>
      </c>
      <c r="F1013">
        <v>13794</v>
      </c>
      <c r="G1013" t="s">
        <v>274</v>
      </c>
      <c r="H1013" t="s">
        <v>275</v>
      </c>
      <c r="I1013">
        <v>507</v>
      </c>
      <c r="J1013" t="s">
        <v>549</v>
      </c>
      <c r="K1013" t="s">
        <v>550</v>
      </c>
      <c r="L1013">
        <v>31601</v>
      </c>
      <c r="M1013" t="s">
        <v>348</v>
      </c>
      <c r="N1013" t="s">
        <v>349</v>
      </c>
      <c r="O1013">
        <v>31601</v>
      </c>
      <c r="P1013" t="s">
        <v>348</v>
      </c>
      <c r="Q1013" t="s">
        <v>349</v>
      </c>
      <c r="R1013" t="s">
        <v>329</v>
      </c>
      <c r="S1013" s="43">
        <v>0</v>
      </c>
      <c r="U1013" s="43">
        <v>3</v>
      </c>
      <c r="IF1013">
        <v>31601</v>
      </c>
      <c r="IG1013" t="s">
        <v>348</v>
      </c>
      <c r="IH1013" t="s">
        <v>311</v>
      </c>
      <c r="IK1013">
        <v>-2</v>
      </c>
      <c r="IL1013" t="s">
        <v>278</v>
      </c>
      <c r="IM1013" t="s">
        <v>279</v>
      </c>
      <c r="IN1013" t="s">
        <v>468</v>
      </c>
      <c r="IP1013" t="s">
        <v>495</v>
      </c>
    </row>
    <row r="1014" spans="1:250" x14ac:dyDescent="0.35">
      <c r="A1014">
        <v>9437</v>
      </c>
      <c r="B1014">
        <v>-922729984</v>
      </c>
      <c r="C1014">
        <v>1837</v>
      </c>
      <c r="D1014" t="s">
        <v>272</v>
      </c>
      <c r="E1014" t="s">
        <v>273</v>
      </c>
      <c r="F1014">
        <v>9695</v>
      </c>
      <c r="G1014" t="s">
        <v>280</v>
      </c>
      <c r="H1014" t="s">
        <v>281</v>
      </c>
      <c r="I1014">
        <v>528</v>
      </c>
      <c r="J1014" t="s">
        <v>531</v>
      </c>
      <c r="K1014" t="s">
        <v>532</v>
      </c>
      <c r="L1014">
        <v>30193</v>
      </c>
      <c r="M1014" t="s">
        <v>346</v>
      </c>
      <c r="N1014" t="s">
        <v>347</v>
      </c>
      <c r="O1014">
        <v>30193</v>
      </c>
      <c r="P1014" t="s">
        <v>346</v>
      </c>
      <c r="Q1014" t="s">
        <v>347</v>
      </c>
      <c r="R1014" t="s">
        <v>329</v>
      </c>
      <c r="S1014" s="43">
        <v>0</v>
      </c>
      <c r="U1014" s="43">
        <v>3</v>
      </c>
      <c r="IF1014">
        <v>30193</v>
      </c>
      <c r="IG1014" t="s">
        <v>346</v>
      </c>
      <c r="IH1014" t="s">
        <v>284</v>
      </c>
      <c r="IK1014">
        <v>-2</v>
      </c>
      <c r="IL1014" t="s">
        <v>278</v>
      </c>
      <c r="IM1014" t="s">
        <v>279</v>
      </c>
      <c r="IN1014" t="s">
        <v>466</v>
      </c>
      <c r="IP1014" t="s">
        <v>494</v>
      </c>
    </row>
    <row r="1015" spans="1:250" x14ac:dyDescent="0.35">
      <c r="A1015">
        <v>9438</v>
      </c>
      <c r="B1015">
        <v>-922729984</v>
      </c>
      <c r="C1015">
        <v>1837</v>
      </c>
      <c r="D1015" t="s">
        <v>272</v>
      </c>
      <c r="E1015" t="s">
        <v>273</v>
      </c>
      <c r="F1015">
        <v>9695</v>
      </c>
      <c r="G1015" t="s">
        <v>280</v>
      </c>
      <c r="H1015" t="s">
        <v>281</v>
      </c>
      <c r="I1015">
        <v>527</v>
      </c>
      <c r="J1015" t="s">
        <v>535</v>
      </c>
      <c r="K1015" t="s">
        <v>536</v>
      </c>
      <c r="L1015">
        <v>30193</v>
      </c>
      <c r="M1015" t="s">
        <v>346</v>
      </c>
      <c r="N1015" t="s">
        <v>347</v>
      </c>
      <c r="O1015">
        <v>30193</v>
      </c>
      <c r="P1015" t="s">
        <v>346</v>
      </c>
      <c r="Q1015" t="s">
        <v>347</v>
      </c>
      <c r="R1015" t="s">
        <v>329</v>
      </c>
      <c r="S1015" s="43">
        <v>0</v>
      </c>
      <c r="U1015" s="43">
        <v>3</v>
      </c>
      <c r="IF1015">
        <v>30193</v>
      </c>
      <c r="IG1015" t="s">
        <v>346</v>
      </c>
      <c r="IH1015" t="s">
        <v>284</v>
      </c>
      <c r="IK1015">
        <v>-2</v>
      </c>
      <c r="IL1015" t="s">
        <v>278</v>
      </c>
      <c r="IM1015" t="s">
        <v>279</v>
      </c>
      <c r="IN1015" t="s">
        <v>466</v>
      </c>
      <c r="IP1015" t="s">
        <v>494</v>
      </c>
    </row>
    <row r="1016" spans="1:250" x14ac:dyDescent="0.35">
      <c r="A1016">
        <v>9439</v>
      </c>
      <c r="B1016">
        <v>-922729984</v>
      </c>
      <c r="C1016">
        <v>1837</v>
      </c>
      <c r="D1016" t="s">
        <v>272</v>
      </c>
      <c r="E1016" t="s">
        <v>273</v>
      </c>
      <c r="F1016">
        <v>9695</v>
      </c>
      <c r="G1016" t="s">
        <v>280</v>
      </c>
      <c r="H1016" t="s">
        <v>281</v>
      </c>
      <c r="I1016">
        <v>523</v>
      </c>
      <c r="J1016" t="s">
        <v>537</v>
      </c>
      <c r="K1016" t="s">
        <v>538</v>
      </c>
      <c r="L1016">
        <v>30193</v>
      </c>
      <c r="M1016" t="s">
        <v>346</v>
      </c>
      <c r="N1016" t="s">
        <v>347</v>
      </c>
      <c r="O1016">
        <v>30193</v>
      </c>
      <c r="P1016" t="s">
        <v>346</v>
      </c>
      <c r="Q1016" t="s">
        <v>347</v>
      </c>
      <c r="R1016" t="s">
        <v>329</v>
      </c>
      <c r="S1016" s="43">
        <v>0</v>
      </c>
      <c r="U1016" s="43">
        <v>3</v>
      </c>
      <c r="IF1016">
        <v>30193</v>
      </c>
      <c r="IG1016" t="s">
        <v>346</v>
      </c>
      <c r="IH1016" t="s">
        <v>284</v>
      </c>
      <c r="IK1016">
        <v>-2</v>
      </c>
      <c r="IL1016" t="s">
        <v>278</v>
      </c>
      <c r="IM1016" t="s">
        <v>279</v>
      </c>
      <c r="IN1016" t="s">
        <v>466</v>
      </c>
      <c r="IP1016" t="s">
        <v>494</v>
      </c>
    </row>
    <row r="1017" spans="1:250" x14ac:dyDescent="0.35">
      <c r="A1017">
        <v>9440</v>
      </c>
      <c r="B1017">
        <v>-922729984</v>
      </c>
      <c r="C1017">
        <v>1837</v>
      </c>
      <c r="D1017" t="s">
        <v>272</v>
      </c>
      <c r="E1017" t="s">
        <v>273</v>
      </c>
      <c r="F1017">
        <v>9695</v>
      </c>
      <c r="G1017" t="s">
        <v>280</v>
      </c>
      <c r="H1017" t="s">
        <v>281</v>
      </c>
      <c r="I1017">
        <v>521</v>
      </c>
      <c r="J1017" t="s">
        <v>539</v>
      </c>
      <c r="K1017" t="s">
        <v>540</v>
      </c>
      <c r="L1017">
        <v>30193</v>
      </c>
      <c r="M1017" t="s">
        <v>346</v>
      </c>
      <c r="N1017" t="s">
        <v>347</v>
      </c>
      <c r="O1017">
        <v>30193</v>
      </c>
      <c r="P1017" t="s">
        <v>346</v>
      </c>
      <c r="Q1017" t="s">
        <v>347</v>
      </c>
      <c r="R1017" t="s">
        <v>329</v>
      </c>
      <c r="S1017" s="43">
        <v>0</v>
      </c>
      <c r="U1017" s="43">
        <v>3</v>
      </c>
      <c r="IF1017">
        <v>30193</v>
      </c>
      <c r="IG1017" t="s">
        <v>346</v>
      </c>
      <c r="IH1017" t="s">
        <v>284</v>
      </c>
      <c r="IK1017">
        <v>-2</v>
      </c>
      <c r="IL1017" t="s">
        <v>278</v>
      </c>
      <c r="IM1017" t="s">
        <v>279</v>
      </c>
      <c r="IN1017" t="s">
        <v>466</v>
      </c>
      <c r="IP1017" t="s">
        <v>494</v>
      </c>
    </row>
    <row r="1018" spans="1:250" x14ac:dyDescent="0.35">
      <c r="A1018">
        <v>9441</v>
      </c>
      <c r="B1018">
        <v>-922729984</v>
      </c>
      <c r="C1018">
        <v>1837</v>
      </c>
      <c r="D1018" t="s">
        <v>272</v>
      </c>
      <c r="E1018" t="s">
        <v>273</v>
      </c>
      <c r="F1018">
        <v>9695</v>
      </c>
      <c r="G1018" t="s">
        <v>280</v>
      </c>
      <c r="H1018" t="s">
        <v>281</v>
      </c>
      <c r="I1018">
        <v>519</v>
      </c>
      <c r="J1018" t="s">
        <v>541</v>
      </c>
      <c r="K1018" t="s">
        <v>542</v>
      </c>
      <c r="L1018">
        <v>30193</v>
      </c>
      <c r="M1018" t="s">
        <v>346</v>
      </c>
      <c r="N1018" t="s">
        <v>347</v>
      </c>
      <c r="O1018">
        <v>30193</v>
      </c>
      <c r="P1018" t="s">
        <v>346</v>
      </c>
      <c r="Q1018" t="s">
        <v>347</v>
      </c>
      <c r="R1018" t="s">
        <v>329</v>
      </c>
      <c r="S1018" s="43">
        <v>0</v>
      </c>
      <c r="U1018" s="43">
        <v>3</v>
      </c>
      <c r="IF1018">
        <v>30193</v>
      </c>
      <c r="IG1018" t="s">
        <v>346</v>
      </c>
      <c r="IH1018" t="s">
        <v>284</v>
      </c>
      <c r="IK1018">
        <v>-2</v>
      </c>
      <c r="IL1018" t="s">
        <v>278</v>
      </c>
      <c r="IM1018" t="s">
        <v>279</v>
      </c>
      <c r="IN1018" t="s">
        <v>466</v>
      </c>
      <c r="IP1018" t="s">
        <v>494</v>
      </c>
    </row>
    <row r="1019" spans="1:250" x14ac:dyDescent="0.35">
      <c r="A1019">
        <v>9442</v>
      </c>
      <c r="B1019">
        <v>-922729984</v>
      </c>
      <c r="C1019">
        <v>1837</v>
      </c>
      <c r="D1019" t="s">
        <v>272</v>
      </c>
      <c r="E1019" t="s">
        <v>273</v>
      </c>
      <c r="F1019">
        <v>13794</v>
      </c>
      <c r="G1019" t="s">
        <v>274</v>
      </c>
      <c r="H1019" t="s">
        <v>275</v>
      </c>
      <c r="I1019">
        <v>523</v>
      </c>
      <c r="J1019" t="s">
        <v>537</v>
      </c>
      <c r="K1019" t="s">
        <v>538</v>
      </c>
      <c r="L1019">
        <v>31601</v>
      </c>
      <c r="M1019" t="s">
        <v>348</v>
      </c>
      <c r="N1019" t="s">
        <v>349</v>
      </c>
      <c r="O1019">
        <v>31601</v>
      </c>
      <c r="P1019" t="s">
        <v>348</v>
      </c>
      <c r="Q1019" t="s">
        <v>349</v>
      </c>
      <c r="R1019" t="s">
        <v>329</v>
      </c>
      <c r="S1019" s="43">
        <v>0</v>
      </c>
      <c r="U1019" s="43">
        <v>3</v>
      </c>
      <c r="IF1019">
        <v>31601</v>
      </c>
      <c r="IG1019" t="s">
        <v>348</v>
      </c>
      <c r="IH1019" t="s">
        <v>311</v>
      </c>
      <c r="IK1019">
        <v>-2</v>
      </c>
      <c r="IL1019" t="s">
        <v>278</v>
      </c>
      <c r="IM1019" t="s">
        <v>279</v>
      </c>
      <c r="IN1019" t="s">
        <v>468</v>
      </c>
      <c r="IP1019" t="s">
        <v>495</v>
      </c>
    </row>
    <row r="1020" spans="1:250" x14ac:dyDescent="0.35">
      <c r="A1020">
        <v>9443</v>
      </c>
      <c r="B1020">
        <v>-922729984</v>
      </c>
      <c r="C1020">
        <v>1837</v>
      </c>
      <c r="D1020" t="s">
        <v>272</v>
      </c>
      <c r="E1020" t="s">
        <v>273</v>
      </c>
      <c r="F1020">
        <v>13794</v>
      </c>
      <c r="G1020" t="s">
        <v>274</v>
      </c>
      <c r="H1020" t="s">
        <v>275</v>
      </c>
      <c r="I1020">
        <v>521</v>
      </c>
      <c r="J1020" t="s">
        <v>539</v>
      </c>
      <c r="K1020" t="s">
        <v>540</v>
      </c>
      <c r="L1020">
        <v>31601</v>
      </c>
      <c r="M1020" t="s">
        <v>348</v>
      </c>
      <c r="N1020" t="s">
        <v>349</v>
      </c>
      <c r="O1020">
        <v>31601</v>
      </c>
      <c r="P1020" t="s">
        <v>348</v>
      </c>
      <c r="Q1020" t="s">
        <v>349</v>
      </c>
      <c r="R1020" t="s">
        <v>329</v>
      </c>
      <c r="S1020" s="43">
        <v>0</v>
      </c>
      <c r="U1020" s="43">
        <v>3</v>
      </c>
      <c r="IF1020">
        <v>31601</v>
      </c>
      <c r="IG1020" t="s">
        <v>348</v>
      </c>
      <c r="IH1020" t="s">
        <v>311</v>
      </c>
      <c r="IK1020">
        <v>-2</v>
      </c>
      <c r="IL1020" t="s">
        <v>278</v>
      </c>
      <c r="IM1020" t="s">
        <v>279</v>
      </c>
      <c r="IN1020" t="s">
        <v>468</v>
      </c>
      <c r="IP1020" t="s">
        <v>495</v>
      </c>
    </row>
    <row r="1021" spans="1:250" x14ac:dyDescent="0.35">
      <c r="A1021">
        <v>9444</v>
      </c>
      <c r="B1021">
        <v>-922729984</v>
      </c>
      <c r="C1021">
        <v>1837</v>
      </c>
      <c r="D1021" t="s">
        <v>272</v>
      </c>
      <c r="E1021" t="s">
        <v>273</v>
      </c>
      <c r="F1021">
        <v>13794</v>
      </c>
      <c r="G1021" t="s">
        <v>274</v>
      </c>
      <c r="H1021" t="s">
        <v>275</v>
      </c>
      <c r="I1021">
        <v>519</v>
      </c>
      <c r="J1021" t="s">
        <v>541</v>
      </c>
      <c r="K1021" t="s">
        <v>542</v>
      </c>
      <c r="L1021">
        <v>31601</v>
      </c>
      <c r="M1021" t="s">
        <v>348</v>
      </c>
      <c r="N1021" t="s">
        <v>349</v>
      </c>
      <c r="O1021">
        <v>31601</v>
      </c>
      <c r="P1021" t="s">
        <v>348</v>
      </c>
      <c r="Q1021" t="s">
        <v>349</v>
      </c>
      <c r="R1021" t="s">
        <v>329</v>
      </c>
      <c r="S1021" s="43">
        <v>0</v>
      </c>
      <c r="U1021" s="43">
        <v>3</v>
      </c>
      <c r="IF1021">
        <v>31601</v>
      </c>
      <c r="IG1021" t="s">
        <v>348</v>
      </c>
      <c r="IH1021" t="s">
        <v>311</v>
      </c>
      <c r="IK1021">
        <v>-2</v>
      </c>
      <c r="IL1021" t="s">
        <v>278</v>
      </c>
      <c r="IM1021" t="s">
        <v>279</v>
      </c>
      <c r="IN1021" t="s">
        <v>468</v>
      </c>
      <c r="IP1021" t="s">
        <v>495</v>
      </c>
    </row>
    <row r="1022" spans="1:250" x14ac:dyDescent="0.35">
      <c r="A1022">
        <v>9445</v>
      </c>
      <c r="B1022">
        <v>-922729984</v>
      </c>
      <c r="C1022">
        <v>1837</v>
      </c>
      <c r="D1022" t="s">
        <v>272</v>
      </c>
      <c r="E1022" t="s">
        <v>273</v>
      </c>
      <c r="F1022">
        <v>13794</v>
      </c>
      <c r="G1022" t="s">
        <v>274</v>
      </c>
      <c r="H1022" t="s">
        <v>275</v>
      </c>
      <c r="I1022">
        <v>515</v>
      </c>
      <c r="J1022" t="s">
        <v>543</v>
      </c>
      <c r="K1022" t="s">
        <v>544</v>
      </c>
      <c r="L1022">
        <v>31601</v>
      </c>
      <c r="M1022" t="s">
        <v>348</v>
      </c>
      <c r="N1022" t="s">
        <v>349</v>
      </c>
      <c r="O1022">
        <v>31601</v>
      </c>
      <c r="P1022" t="s">
        <v>348</v>
      </c>
      <c r="Q1022" t="s">
        <v>349</v>
      </c>
      <c r="R1022" t="s">
        <v>329</v>
      </c>
      <c r="S1022" s="43">
        <v>0</v>
      </c>
      <c r="U1022" s="43">
        <v>3</v>
      </c>
      <c r="IF1022">
        <v>31601</v>
      </c>
      <c r="IG1022" t="s">
        <v>348</v>
      </c>
      <c r="IH1022" t="s">
        <v>311</v>
      </c>
      <c r="IK1022">
        <v>-2</v>
      </c>
      <c r="IL1022" t="s">
        <v>278</v>
      </c>
      <c r="IM1022" t="s">
        <v>279</v>
      </c>
      <c r="IN1022" t="s">
        <v>468</v>
      </c>
      <c r="IP1022" t="s">
        <v>495</v>
      </c>
    </row>
    <row r="1023" spans="1:250" x14ac:dyDescent="0.35">
      <c r="A1023">
        <v>9446</v>
      </c>
      <c r="B1023">
        <v>-922729984</v>
      </c>
      <c r="C1023">
        <v>1837</v>
      </c>
      <c r="D1023" t="s">
        <v>272</v>
      </c>
      <c r="E1023" t="s">
        <v>273</v>
      </c>
      <c r="F1023">
        <v>13794</v>
      </c>
      <c r="G1023" t="s">
        <v>274</v>
      </c>
      <c r="H1023" t="s">
        <v>275</v>
      </c>
      <c r="I1023">
        <v>513</v>
      </c>
      <c r="J1023" t="s">
        <v>545</v>
      </c>
      <c r="K1023" t="s">
        <v>546</v>
      </c>
      <c r="L1023">
        <v>31601</v>
      </c>
      <c r="M1023" t="s">
        <v>348</v>
      </c>
      <c r="N1023" t="s">
        <v>349</v>
      </c>
      <c r="O1023">
        <v>31601</v>
      </c>
      <c r="P1023" t="s">
        <v>348</v>
      </c>
      <c r="Q1023" t="s">
        <v>349</v>
      </c>
      <c r="R1023" t="s">
        <v>329</v>
      </c>
      <c r="S1023" s="43">
        <v>0</v>
      </c>
      <c r="U1023" s="43">
        <v>3</v>
      </c>
      <c r="IF1023">
        <v>31601</v>
      </c>
      <c r="IG1023" t="s">
        <v>348</v>
      </c>
      <c r="IH1023" t="s">
        <v>311</v>
      </c>
      <c r="IK1023">
        <v>-2</v>
      </c>
      <c r="IL1023" t="s">
        <v>278</v>
      </c>
      <c r="IM1023" t="s">
        <v>279</v>
      </c>
      <c r="IN1023" t="s">
        <v>468</v>
      </c>
      <c r="IP1023" t="s">
        <v>495</v>
      </c>
    </row>
    <row r="1024" spans="1:250" x14ac:dyDescent="0.35">
      <c r="A1024">
        <v>9447</v>
      </c>
      <c r="B1024">
        <v>-922729984</v>
      </c>
      <c r="C1024">
        <v>1837</v>
      </c>
      <c r="D1024" t="s">
        <v>272</v>
      </c>
      <c r="E1024" t="s">
        <v>273</v>
      </c>
      <c r="F1024">
        <v>13794</v>
      </c>
      <c r="G1024" t="s">
        <v>274</v>
      </c>
      <c r="H1024" t="s">
        <v>275</v>
      </c>
      <c r="I1024">
        <v>509</v>
      </c>
      <c r="J1024" t="s">
        <v>547</v>
      </c>
      <c r="K1024" t="s">
        <v>548</v>
      </c>
      <c r="L1024">
        <v>31601</v>
      </c>
      <c r="M1024" t="s">
        <v>348</v>
      </c>
      <c r="N1024" t="s">
        <v>349</v>
      </c>
      <c r="O1024">
        <v>31601</v>
      </c>
      <c r="P1024" t="s">
        <v>348</v>
      </c>
      <c r="Q1024" t="s">
        <v>349</v>
      </c>
      <c r="R1024" t="s">
        <v>329</v>
      </c>
      <c r="S1024" s="43">
        <v>0</v>
      </c>
      <c r="U1024" s="43">
        <v>3</v>
      </c>
      <c r="IF1024">
        <v>31601</v>
      </c>
      <c r="IG1024" t="s">
        <v>348</v>
      </c>
      <c r="IH1024" t="s">
        <v>311</v>
      </c>
      <c r="IK1024">
        <v>-2</v>
      </c>
      <c r="IL1024" t="s">
        <v>278</v>
      </c>
      <c r="IM1024" t="s">
        <v>279</v>
      </c>
      <c r="IN1024" t="s">
        <v>468</v>
      </c>
      <c r="IP1024" t="s">
        <v>495</v>
      </c>
    </row>
    <row r="1025" spans="1:250" x14ac:dyDescent="0.35">
      <c r="A1025">
        <v>9448</v>
      </c>
      <c r="B1025">
        <v>-922729984</v>
      </c>
      <c r="C1025">
        <v>1837</v>
      </c>
      <c r="D1025" t="s">
        <v>272</v>
      </c>
      <c r="E1025" t="s">
        <v>273</v>
      </c>
      <c r="F1025">
        <v>31620</v>
      </c>
      <c r="G1025" t="s">
        <v>350</v>
      </c>
      <c r="H1025" t="s">
        <v>351</v>
      </c>
      <c r="I1025">
        <v>515</v>
      </c>
      <c r="J1025" t="s">
        <v>543</v>
      </c>
      <c r="K1025" t="s">
        <v>544</v>
      </c>
      <c r="L1025">
        <v>31663</v>
      </c>
      <c r="M1025" t="s">
        <v>352</v>
      </c>
      <c r="N1025" t="s">
        <v>353</v>
      </c>
      <c r="O1025">
        <v>31663</v>
      </c>
      <c r="P1025" t="s">
        <v>352</v>
      </c>
      <c r="Q1025" t="s">
        <v>353</v>
      </c>
      <c r="R1025" t="s">
        <v>329</v>
      </c>
      <c r="S1025" s="43">
        <v>0</v>
      </c>
      <c r="U1025" s="43">
        <v>3</v>
      </c>
      <c r="IF1025">
        <v>31663</v>
      </c>
      <c r="IG1025" t="s">
        <v>352</v>
      </c>
      <c r="IH1025" t="s">
        <v>354</v>
      </c>
      <c r="IK1025">
        <v>-2</v>
      </c>
      <c r="IL1025" t="s">
        <v>278</v>
      </c>
      <c r="IM1025" t="s">
        <v>279</v>
      </c>
      <c r="IN1025" t="s">
        <v>496</v>
      </c>
      <c r="IP1025" t="s">
        <v>497</v>
      </c>
    </row>
    <row r="1026" spans="1:250" x14ac:dyDescent="0.35">
      <c r="A1026">
        <v>9449</v>
      </c>
      <c r="B1026">
        <v>-922729984</v>
      </c>
      <c r="C1026">
        <v>1837</v>
      </c>
      <c r="D1026" t="s">
        <v>272</v>
      </c>
      <c r="E1026" t="s">
        <v>273</v>
      </c>
      <c r="F1026">
        <v>31620</v>
      </c>
      <c r="G1026" t="s">
        <v>350</v>
      </c>
      <c r="H1026" t="s">
        <v>351</v>
      </c>
      <c r="I1026">
        <v>513</v>
      </c>
      <c r="J1026" t="s">
        <v>545</v>
      </c>
      <c r="K1026" t="s">
        <v>546</v>
      </c>
      <c r="L1026">
        <v>31663</v>
      </c>
      <c r="M1026" t="s">
        <v>352</v>
      </c>
      <c r="N1026" t="s">
        <v>353</v>
      </c>
      <c r="O1026">
        <v>31663</v>
      </c>
      <c r="P1026" t="s">
        <v>352</v>
      </c>
      <c r="Q1026" t="s">
        <v>353</v>
      </c>
      <c r="R1026" t="s">
        <v>329</v>
      </c>
      <c r="S1026" s="43">
        <v>0</v>
      </c>
      <c r="U1026" s="43">
        <v>3</v>
      </c>
      <c r="IF1026">
        <v>31663</v>
      </c>
      <c r="IG1026" t="s">
        <v>352</v>
      </c>
      <c r="IH1026" t="s">
        <v>354</v>
      </c>
      <c r="IK1026">
        <v>-2</v>
      </c>
      <c r="IL1026" t="s">
        <v>278</v>
      </c>
      <c r="IM1026" t="s">
        <v>279</v>
      </c>
      <c r="IN1026" t="s">
        <v>496</v>
      </c>
      <c r="IP1026" t="s">
        <v>497</v>
      </c>
    </row>
    <row r="1027" spans="1:250" x14ac:dyDescent="0.35">
      <c r="A1027">
        <v>9450</v>
      </c>
      <c r="B1027">
        <v>-922729984</v>
      </c>
      <c r="C1027">
        <v>1837</v>
      </c>
      <c r="D1027" t="s">
        <v>272</v>
      </c>
      <c r="E1027" t="s">
        <v>273</v>
      </c>
      <c r="F1027">
        <v>31620</v>
      </c>
      <c r="G1027" t="s">
        <v>350</v>
      </c>
      <c r="H1027" t="s">
        <v>351</v>
      </c>
      <c r="I1027">
        <v>509</v>
      </c>
      <c r="J1027" t="s">
        <v>547</v>
      </c>
      <c r="K1027" t="s">
        <v>548</v>
      </c>
      <c r="L1027">
        <v>31663</v>
      </c>
      <c r="M1027" t="s">
        <v>352</v>
      </c>
      <c r="N1027" t="s">
        <v>353</v>
      </c>
      <c r="O1027">
        <v>31663</v>
      </c>
      <c r="P1027" t="s">
        <v>352</v>
      </c>
      <c r="Q1027" t="s">
        <v>353</v>
      </c>
      <c r="R1027" t="s">
        <v>329</v>
      </c>
      <c r="S1027" s="43">
        <v>0</v>
      </c>
      <c r="U1027" s="43">
        <v>3</v>
      </c>
      <c r="IF1027">
        <v>31663</v>
      </c>
      <c r="IG1027" t="s">
        <v>352</v>
      </c>
      <c r="IH1027" t="s">
        <v>354</v>
      </c>
      <c r="IK1027">
        <v>-2</v>
      </c>
      <c r="IL1027" t="s">
        <v>278</v>
      </c>
      <c r="IM1027" t="s">
        <v>279</v>
      </c>
      <c r="IN1027" t="s">
        <v>496</v>
      </c>
      <c r="IP1027" t="s">
        <v>497</v>
      </c>
    </row>
    <row r="1028" spans="1:250" x14ac:dyDescent="0.35">
      <c r="A1028">
        <v>9451</v>
      </c>
      <c r="B1028">
        <v>-922729984</v>
      </c>
      <c r="C1028">
        <v>1837</v>
      </c>
      <c r="D1028" t="s">
        <v>272</v>
      </c>
      <c r="E1028" t="s">
        <v>273</v>
      </c>
      <c r="F1028">
        <v>31620</v>
      </c>
      <c r="G1028" t="s">
        <v>350</v>
      </c>
      <c r="H1028" t="s">
        <v>351</v>
      </c>
      <c r="I1028">
        <v>507</v>
      </c>
      <c r="J1028" t="s">
        <v>549</v>
      </c>
      <c r="K1028" t="s">
        <v>550</v>
      </c>
      <c r="L1028">
        <v>31663</v>
      </c>
      <c r="M1028" t="s">
        <v>352</v>
      </c>
      <c r="N1028" t="s">
        <v>353</v>
      </c>
      <c r="O1028">
        <v>31663</v>
      </c>
      <c r="P1028" t="s">
        <v>352</v>
      </c>
      <c r="Q1028" t="s">
        <v>353</v>
      </c>
      <c r="R1028" t="s">
        <v>329</v>
      </c>
      <c r="S1028" s="43">
        <v>0</v>
      </c>
      <c r="U1028" s="43">
        <v>3</v>
      </c>
      <c r="IF1028">
        <v>31663</v>
      </c>
      <c r="IG1028" t="s">
        <v>352</v>
      </c>
      <c r="IH1028" t="s">
        <v>354</v>
      </c>
      <c r="IK1028">
        <v>-2</v>
      </c>
      <c r="IL1028" t="s">
        <v>278</v>
      </c>
      <c r="IM1028" t="s">
        <v>279</v>
      </c>
      <c r="IN1028" t="s">
        <v>496</v>
      </c>
      <c r="IP1028" t="s">
        <v>497</v>
      </c>
    </row>
    <row r="1029" spans="1:250" x14ac:dyDescent="0.35">
      <c r="A1029">
        <v>9452</v>
      </c>
      <c r="B1029">
        <v>-922729984</v>
      </c>
      <c r="C1029">
        <v>1837</v>
      </c>
      <c r="D1029" t="s">
        <v>272</v>
      </c>
      <c r="E1029" t="s">
        <v>273</v>
      </c>
      <c r="F1029">
        <v>13794</v>
      </c>
      <c r="G1029" t="s">
        <v>274</v>
      </c>
      <c r="H1029" t="s">
        <v>275</v>
      </c>
      <c r="I1029">
        <v>528</v>
      </c>
      <c r="J1029" t="s">
        <v>531</v>
      </c>
      <c r="K1029" t="s">
        <v>532</v>
      </c>
      <c r="L1029">
        <v>31601</v>
      </c>
      <c r="M1029" t="s">
        <v>348</v>
      </c>
      <c r="N1029" t="s">
        <v>349</v>
      </c>
      <c r="O1029">
        <v>31601</v>
      </c>
      <c r="P1029" t="s">
        <v>348</v>
      </c>
      <c r="Q1029" t="s">
        <v>349</v>
      </c>
      <c r="R1029" t="s">
        <v>329</v>
      </c>
      <c r="S1029" s="43">
        <v>0</v>
      </c>
      <c r="U1029" s="43">
        <v>3</v>
      </c>
      <c r="IF1029">
        <v>31601</v>
      </c>
      <c r="IG1029" t="s">
        <v>348</v>
      </c>
      <c r="IH1029" t="s">
        <v>311</v>
      </c>
      <c r="IK1029">
        <v>-2</v>
      </c>
      <c r="IL1029" t="s">
        <v>278</v>
      </c>
      <c r="IM1029" t="s">
        <v>279</v>
      </c>
      <c r="IN1029" t="s">
        <v>468</v>
      </c>
      <c r="IP1029" t="s">
        <v>495</v>
      </c>
    </row>
    <row r="1030" spans="1:250" x14ac:dyDescent="0.35">
      <c r="A1030">
        <v>9453</v>
      </c>
      <c r="B1030">
        <v>-922729984</v>
      </c>
      <c r="C1030">
        <v>1837</v>
      </c>
      <c r="D1030" t="s">
        <v>272</v>
      </c>
      <c r="E1030" t="s">
        <v>273</v>
      </c>
      <c r="F1030">
        <v>13794</v>
      </c>
      <c r="G1030" t="s">
        <v>274</v>
      </c>
      <c r="H1030" t="s">
        <v>275</v>
      </c>
      <c r="I1030">
        <v>527</v>
      </c>
      <c r="J1030" t="s">
        <v>535</v>
      </c>
      <c r="K1030" t="s">
        <v>536</v>
      </c>
      <c r="L1030">
        <v>31601</v>
      </c>
      <c r="M1030" t="s">
        <v>348</v>
      </c>
      <c r="N1030" t="s">
        <v>349</v>
      </c>
      <c r="O1030">
        <v>31601</v>
      </c>
      <c r="P1030" t="s">
        <v>348</v>
      </c>
      <c r="Q1030" t="s">
        <v>349</v>
      </c>
      <c r="R1030" t="s">
        <v>329</v>
      </c>
      <c r="S1030" s="43">
        <v>0</v>
      </c>
      <c r="U1030" s="43">
        <v>3</v>
      </c>
      <c r="IF1030">
        <v>31601</v>
      </c>
      <c r="IG1030" t="s">
        <v>348</v>
      </c>
      <c r="IH1030" t="s">
        <v>311</v>
      </c>
      <c r="IK1030">
        <v>-2</v>
      </c>
      <c r="IL1030" t="s">
        <v>278</v>
      </c>
      <c r="IM1030" t="s">
        <v>279</v>
      </c>
      <c r="IN1030" t="s">
        <v>468</v>
      </c>
      <c r="IP1030" t="s">
        <v>495</v>
      </c>
    </row>
    <row r="1031" spans="1:250" x14ac:dyDescent="0.35">
      <c r="A1031">
        <v>9454</v>
      </c>
      <c r="B1031">
        <v>-922729984</v>
      </c>
      <c r="C1031">
        <v>1837</v>
      </c>
      <c r="D1031" t="s">
        <v>272</v>
      </c>
      <c r="E1031" t="s">
        <v>273</v>
      </c>
      <c r="F1031">
        <v>13794</v>
      </c>
      <c r="G1031" t="s">
        <v>274</v>
      </c>
      <c r="H1031" t="s">
        <v>275</v>
      </c>
      <c r="I1031">
        <v>507</v>
      </c>
      <c r="J1031" t="s">
        <v>549</v>
      </c>
      <c r="K1031" t="s">
        <v>550</v>
      </c>
      <c r="L1031">
        <v>34667</v>
      </c>
      <c r="M1031" t="s">
        <v>355</v>
      </c>
      <c r="N1031" t="s">
        <v>356</v>
      </c>
      <c r="O1031">
        <v>34667</v>
      </c>
      <c r="P1031" t="s">
        <v>355</v>
      </c>
      <c r="Q1031" t="s">
        <v>356</v>
      </c>
      <c r="R1031" t="s">
        <v>329</v>
      </c>
      <c r="S1031" s="43">
        <v>0</v>
      </c>
      <c r="U1031" s="43">
        <v>3</v>
      </c>
      <c r="IF1031">
        <v>34667</v>
      </c>
      <c r="IG1031" t="s">
        <v>355</v>
      </c>
      <c r="IH1031" t="s">
        <v>311</v>
      </c>
      <c r="IK1031">
        <v>-2</v>
      </c>
      <c r="IL1031" t="s">
        <v>278</v>
      </c>
      <c r="IM1031" t="s">
        <v>279</v>
      </c>
      <c r="IN1031" t="s">
        <v>468</v>
      </c>
      <c r="IP1031" t="s">
        <v>498</v>
      </c>
    </row>
    <row r="1032" spans="1:250" x14ac:dyDescent="0.35">
      <c r="A1032">
        <v>9455</v>
      </c>
      <c r="B1032">
        <v>-922729984</v>
      </c>
      <c r="C1032">
        <v>1837</v>
      </c>
      <c r="D1032" t="s">
        <v>272</v>
      </c>
      <c r="E1032" t="s">
        <v>273</v>
      </c>
      <c r="F1032">
        <v>31620</v>
      </c>
      <c r="G1032" t="s">
        <v>350</v>
      </c>
      <c r="H1032" t="s">
        <v>351</v>
      </c>
      <c r="I1032">
        <v>528</v>
      </c>
      <c r="J1032" t="s">
        <v>531</v>
      </c>
      <c r="K1032" t="s">
        <v>532</v>
      </c>
      <c r="L1032">
        <v>31663</v>
      </c>
      <c r="M1032" t="s">
        <v>352</v>
      </c>
      <c r="N1032" t="s">
        <v>353</v>
      </c>
      <c r="O1032">
        <v>31663</v>
      </c>
      <c r="P1032" t="s">
        <v>352</v>
      </c>
      <c r="Q1032" t="s">
        <v>353</v>
      </c>
      <c r="R1032" t="s">
        <v>329</v>
      </c>
      <c r="S1032" s="43">
        <v>0</v>
      </c>
      <c r="U1032" s="43">
        <v>3</v>
      </c>
      <c r="IF1032">
        <v>31663</v>
      </c>
      <c r="IG1032" t="s">
        <v>352</v>
      </c>
      <c r="IH1032" t="s">
        <v>354</v>
      </c>
      <c r="IK1032">
        <v>-2</v>
      </c>
      <c r="IL1032" t="s">
        <v>278</v>
      </c>
      <c r="IM1032" t="s">
        <v>279</v>
      </c>
      <c r="IN1032" t="s">
        <v>496</v>
      </c>
      <c r="IP1032" t="s">
        <v>497</v>
      </c>
    </row>
    <row r="1033" spans="1:250" x14ac:dyDescent="0.35">
      <c r="A1033">
        <v>9456</v>
      </c>
      <c r="B1033">
        <v>-922729984</v>
      </c>
      <c r="C1033">
        <v>1837</v>
      </c>
      <c r="D1033" t="s">
        <v>272</v>
      </c>
      <c r="E1033" t="s">
        <v>273</v>
      </c>
      <c r="F1033">
        <v>31620</v>
      </c>
      <c r="G1033" t="s">
        <v>350</v>
      </c>
      <c r="H1033" t="s">
        <v>351</v>
      </c>
      <c r="I1033">
        <v>527</v>
      </c>
      <c r="J1033" t="s">
        <v>535</v>
      </c>
      <c r="K1033" t="s">
        <v>536</v>
      </c>
      <c r="L1033">
        <v>31663</v>
      </c>
      <c r="M1033" t="s">
        <v>352</v>
      </c>
      <c r="N1033" t="s">
        <v>353</v>
      </c>
      <c r="O1033">
        <v>31663</v>
      </c>
      <c r="P1033" t="s">
        <v>352</v>
      </c>
      <c r="Q1033" t="s">
        <v>353</v>
      </c>
      <c r="R1033" t="s">
        <v>329</v>
      </c>
      <c r="S1033" s="43">
        <v>0</v>
      </c>
      <c r="U1033" s="43">
        <v>3</v>
      </c>
      <c r="IF1033">
        <v>31663</v>
      </c>
      <c r="IG1033" t="s">
        <v>352</v>
      </c>
      <c r="IH1033" t="s">
        <v>354</v>
      </c>
      <c r="IK1033">
        <v>-2</v>
      </c>
      <c r="IL1033" t="s">
        <v>278</v>
      </c>
      <c r="IM1033" t="s">
        <v>279</v>
      </c>
      <c r="IN1033" t="s">
        <v>496</v>
      </c>
      <c r="IP1033" t="s">
        <v>497</v>
      </c>
    </row>
    <row r="1034" spans="1:250" x14ac:dyDescent="0.35">
      <c r="A1034">
        <v>9457</v>
      </c>
      <c r="B1034">
        <v>-922729984</v>
      </c>
      <c r="C1034">
        <v>1837</v>
      </c>
      <c r="D1034" t="s">
        <v>272</v>
      </c>
      <c r="E1034" t="s">
        <v>273</v>
      </c>
      <c r="F1034">
        <v>31620</v>
      </c>
      <c r="G1034" t="s">
        <v>350</v>
      </c>
      <c r="H1034" t="s">
        <v>351</v>
      </c>
      <c r="I1034">
        <v>523</v>
      </c>
      <c r="J1034" t="s">
        <v>537</v>
      </c>
      <c r="K1034" t="s">
        <v>538</v>
      </c>
      <c r="L1034">
        <v>31663</v>
      </c>
      <c r="M1034" t="s">
        <v>352</v>
      </c>
      <c r="N1034" t="s">
        <v>353</v>
      </c>
      <c r="O1034">
        <v>31663</v>
      </c>
      <c r="P1034" t="s">
        <v>352</v>
      </c>
      <c r="Q1034" t="s">
        <v>353</v>
      </c>
      <c r="R1034" t="s">
        <v>329</v>
      </c>
      <c r="S1034" s="43">
        <v>0</v>
      </c>
      <c r="U1034" s="43">
        <v>3</v>
      </c>
      <c r="IF1034">
        <v>31663</v>
      </c>
      <c r="IG1034" t="s">
        <v>352</v>
      </c>
      <c r="IH1034" t="s">
        <v>354</v>
      </c>
      <c r="IK1034">
        <v>-2</v>
      </c>
      <c r="IL1034" t="s">
        <v>278</v>
      </c>
      <c r="IM1034" t="s">
        <v>279</v>
      </c>
      <c r="IN1034" t="s">
        <v>496</v>
      </c>
      <c r="IP1034" t="s">
        <v>497</v>
      </c>
    </row>
    <row r="1035" spans="1:250" x14ac:dyDescent="0.35">
      <c r="A1035">
        <v>9458</v>
      </c>
      <c r="B1035">
        <v>-922729984</v>
      </c>
      <c r="C1035">
        <v>1837</v>
      </c>
      <c r="D1035" t="s">
        <v>272</v>
      </c>
      <c r="E1035" t="s">
        <v>273</v>
      </c>
      <c r="F1035">
        <v>31620</v>
      </c>
      <c r="G1035" t="s">
        <v>350</v>
      </c>
      <c r="H1035" t="s">
        <v>351</v>
      </c>
      <c r="I1035">
        <v>521</v>
      </c>
      <c r="J1035" t="s">
        <v>539</v>
      </c>
      <c r="K1035" t="s">
        <v>540</v>
      </c>
      <c r="L1035">
        <v>31663</v>
      </c>
      <c r="M1035" t="s">
        <v>352</v>
      </c>
      <c r="N1035" t="s">
        <v>353</v>
      </c>
      <c r="O1035">
        <v>31663</v>
      </c>
      <c r="P1035" t="s">
        <v>352</v>
      </c>
      <c r="Q1035" t="s">
        <v>353</v>
      </c>
      <c r="R1035" t="s">
        <v>329</v>
      </c>
      <c r="S1035" s="43">
        <v>0</v>
      </c>
      <c r="U1035" s="43">
        <v>3</v>
      </c>
      <c r="IF1035">
        <v>31663</v>
      </c>
      <c r="IG1035" t="s">
        <v>352</v>
      </c>
      <c r="IH1035" t="s">
        <v>354</v>
      </c>
      <c r="IK1035">
        <v>-2</v>
      </c>
      <c r="IL1035" t="s">
        <v>278</v>
      </c>
      <c r="IM1035" t="s">
        <v>279</v>
      </c>
      <c r="IN1035" t="s">
        <v>496</v>
      </c>
      <c r="IP1035" t="s">
        <v>497</v>
      </c>
    </row>
    <row r="1036" spans="1:250" x14ac:dyDescent="0.35">
      <c r="A1036">
        <v>9459</v>
      </c>
      <c r="B1036">
        <v>-922729984</v>
      </c>
      <c r="C1036">
        <v>1837</v>
      </c>
      <c r="D1036" t="s">
        <v>272</v>
      </c>
      <c r="E1036" t="s">
        <v>273</v>
      </c>
      <c r="F1036">
        <v>31620</v>
      </c>
      <c r="G1036" t="s">
        <v>350</v>
      </c>
      <c r="H1036" t="s">
        <v>351</v>
      </c>
      <c r="I1036">
        <v>519</v>
      </c>
      <c r="J1036" t="s">
        <v>541</v>
      </c>
      <c r="K1036" t="s">
        <v>542</v>
      </c>
      <c r="L1036">
        <v>31663</v>
      </c>
      <c r="M1036" t="s">
        <v>352</v>
      </c>
      <c r="N1036" t="s">
        <v>353</v>
      </c>
      <c r="O1036">
        <v>31663</v>
      </c>
      <c r="P1036" t="s">
        <v>352</v>
      </c>
      <c r="Q1036" t="s">
        <v>353</v>
      </c>
      <c r="R1036" t="s">
        <v>329</v>
      </c>
      <c r="S1036" s="43">
        <v>0</v>
      </c>
      <c r="U1036" s="43">
        <v>3</v>
      </c>
      <c r="IF1036">
        <v>31663</v>
      </c>
      <c r="IG1036" t="s">
        <v>352</v>
      </c>
      <c r="IH1036" t="s">
        <v>354</v>
      </c>
      <c r="IK1036">
        <v>-2</v>
      </c>
      <c r="IL1036" t="s">
        <v>278</v>
      </c>
      <c r="IM1036" t="s">
        <v>279</v>
      </c>
      <c r="IN1036" t="s">
        <v>496</v>
      </c>
      <c r="IP1036" t="s">
        <v>497</v>
      </c>
    </row>
    <row r="1037" spans="1:250" x14ac:dyDescent="0.35">
      <c r="A1037">
        <v>9460</v>
      </c>
      <c r="B1037">
        <v>-922729984</v>
      </c>
      <c r="C1037">
        <v>1837</v>
      </c>
      <c r="D1037" t="s">
        <v>272</v>
      </c>
      <c r="E1037" t="s">
        <v>273</v>
      </c>
      <c r="F1037">
        <v>13794</v>
      </c>
      <c r="G1037" t="s">
        <v>274</v>
      </c>
      <c r="H1037" t="s">
        <v>275</v>
      </c>
      <c r="I1037">
        <v>523</v>
      </c>
      <c r="J1037" t="s">
        <v>537</v>
      </c>
      <c r="K1037" t="s">
        <v>538</v>
      </c>
      <c r="L1037">
        <v>34667</v>
      </c>
      <c r="M1037" t="s">
        <v>355</v>
      </c>
      <c r="N1037" t="s">
        <v>356</v>
      </c>
      <c r="O1037">
        <v>34667</v>
      </c>
      <c r="P1037" t="s">
        <v>355</v>
      </c>
      <c r="Q1037" t="s">
        <v>356</v>
      </c>
      <c r="R1037" t="s">
        <v>329</v>
      </c>
      <c r="S1037" s="43">
        <v>0</v>
      </c>
      <c r="U1037" s="43">
        <v>3</v>
      </c>
      <c r="IF1037">
        <v>34667</v>
      </c>
      <c r="IG1037" t="s">
        <v>355</v>
      </c>
      <c r="IH1037" t="s">
        <v>311</v>
      </c>
      <c r="IK1037">
        <v>-2</v>
      </c>
      <c r="IL1037" t="s">
        <v>278</v>
      </c>
      <c r="IM1037" t="s">
        <v>279</v>
      </c>
      <c r="IN1037" t="s">
        <v>468</v>
      </c>
      <c r="IP1037" t="s">
        <v>498</v>
      </c>
    </row>
    <row r="1038" spans="1:250" x14ac:dyDescent="0.35">
      <c r="A1038">
        <v>9461</v>
      </c>
      <c r="B1038">
        <v>-922729984</v>
      </c>
      <c r="C1038">
        <v>1837</v>
      </c>
      <c r="D1038" t="s">
        <v>272</v>
      </c>
      <c r="E1038" t="s">
        <v>273</v>
      </c>
      <c r="F1038">
        <v>13794</v>
      </c>
      <c r="G1038" t="s">
        <v>274</v>
      </c>
      <c r="H1038" t="s">
        <v>275</v>
      </c>
      <c r="I1038">
        <v>521</v>
      </c>
      <c r="J1038" t="s">
        <v>539</v>
      </c>
      <c r="K1038" t="s">
        <v>540</v>
      </c>
      <c r="L1038">
        <v>34667</v>
      </c>
      <c r="M1038" t="s">
        <v>355</v>
      </c>
      <c r="N1038" t="s">
        <v>356</v>
      </c>
      <c r="O1038">
        <v>34667</v>
      </c>
      <c r="P1038" t="s">
        <v>355</v>
      </c>
      <c r="Q1038" t="s">
        <v>356</v>
      </c>
      <c r="R1038" t="s">
        <v>329</v>
      </c>
      <c r="S1038" s="43">
        <v>0</v>
      </c>
      <c r="U1038" s="43">
        <v>3</v>
      </c>
      <c r="IF1038">
        <v>34667</v>
      </c>
      <c r="IG1038" t="s">
        <v>355</v>
      </c>
      <c r="IH1038" t="s">
        <v>311</v>
      </c>
      <c r="IK1038">
        <v>-2</v>
      </c>
      <c r="IL1038" t="s">
        <v>278</v>
      </c>
      <c r="IM1038" t="s">
        <v>279</v>
      </c>
      <c r="IN1038" t="s">
        <v>468</v>
      </c>
      <c r="IP1038" t="s">
        <v>498</v>
      </c>
    </row>
    <row r="1039" spans="1:250" x14ac:dyDescent="0.35">
      <c r="A1039">
        <v>9462</v>
      </c>
      <c r="B1039">
        <v>-922729984</v>
      </c>
      <c r="C1039">
        <v>1837</v>
      </c>
      <c r="D1039" t="s">
        <v>272</v>
      </c>
      <c r="E1039" t="s">
        <v>273</v>
      </c>
      <c r="F1039">
        <v>13794</v>
      </c>
      <c r="G1039" t="s">
        <v>274</v>
      </c>
      <c r="H1039" t="s">
        <v>275</v>
      </c>
      <c r="I1039">
        <v>519</v>
      </c>
      <c r="J1039" t="s">
        <v>541</v>
      </c>
      <c r="K1039" t="s">
        <v>542</v>
      </c>
      <c r="L1039">
        <v>34667</v>
      </c>
      <c r="M1039" t="s">
        <v>355</v>
      </c>
      <c r="N1039" t="s">
        <v>356</v>
      </c>
      <c r="O1039">
        <v>34667</v>
      </c>
      <c r="P1039" t="s">
        <v>355</v>
      </c>
      <c r="Q1039" t="s">
        <v>356</v>
      </c>
      <c r="R1039" t="s">
        <v>329</v>
      </c>
      <c r="S1039" s="43">
        <v>0</v>
      </c>
      <c r="U1039" s="43">
        <v>3</v>
      </c>
      <c r="IF1039">
        <v>34667</v>
      </c>
      <c r="IG1039" t="s">
        <v>355</v>
      </c>
      <c r="IH1039" t="s">
        <v>311</v>
      </c>
      <c r="IK1039">
        <v>-2</v>
      </c>
      <c r="IL1039" t="s">
        <v>278</v>
      </c>
      <c r="IM1039" t="s">
        <v>279</v>
      </c>
      <c r="IN1039" t="s">
        <v>468</v>
      </c>
      <c r="IP1039" t="s">
        <v>498</v>
      </c>
    </row>
    <row r="1040" spans="1:250" x14ac:dyDescent="0.35">
      <c r="A1040">
        <v>9463</v>
      </c>
      <c r="B1040">
        <v>-922729984</v>
      </c>
      <c r="C1040">
        <v>1837</v>
      </c>
      <c r="D1040" t="s">
        <v>272</v>
      </c>
      <c r="E1040" t="s">
        <v>273</v>
      </c>
      <c r="F1040">
        <v>13794</v>
      </c>
      <c r="G1040" t="s">
        <v>274</v>
      </c>
      <c r="H1040" t="s">
        <v>275</v>
      </c>
      <c r="I1040">
        <v>515</v>
      </c>
      <c r="J1040" t="s">
        <v>543</v>
      </c>
      <c r="K1040" t="s">
        <v>544</v>
      </c>
      <c r="L1040">
        <v>34667</v>
      </c>
      <c r="M1040" t="s">
        <v>355</v>
      </c>
      <c r="N1040" t="s">
        <v>356</v>
      </c>
      <c r="O1040">
        <v>34667</v>
      </c>
      <c r="P1040" t="s">
        <v>355</v>
      </c>
      <c r="Q1040" t="s">
        <v>356</v>
      </c>
      <c r="R1040" t="s">
        <v>329</v>
      </c>
      <c r="S1040" s="43">
        <v>0</v>
      </c>
      <c r="U1040" s="43">
        <v>3</v>
      </c>
      <c r="IF1040">
        <v>34667</v>
      </c>
      <c r="IG1040" t="s">
        <v>355</v>
      </c>
      <c r="IH1040" t="s">
        <v>311</v>
      </c>
      <c r="IK1040">
        <v>-2</v>
      </c>
      <c r="IL1040" t="s">
        <v>278</v>
      </c>
      <c r="IM1040" t="s">
        <v>279</v>
      </c>
      <c r="IN1040" t="s">
        <v>468</v>
      </c>
      <c r="IP1040" t="s">
        <v>498</v>
      </c>
    </row>
    <row r="1041" spans="1:250" x14ac:dyDescent="0.35">
      <c r="A1041">
        <v>9464</v>
      </c>
      <c r="B1041">
        <v>-922729984</v>
      </c>
      <c r="C1041">
        <v>1837</v>
      </c>
      <c r="D1041" t="s">
        <v>272</v>
      </c>
      <c r="E1041" t="s">
        <v>273</v>
      </c>
      <c r="F1041">
        <v>13794</v>
      </c>
      <c r="G1041" t="s">
        <v>274</v>
      </c>
      <c r="H1041" t="s">
        <v>275</v>
      </c>
      <c r="I1041">
        <v>513</v>
      </c>
      <c r="J1041" t="s">
        <v>545</v>
      </c>
      <c r="K1041" t="s">
        <v>546</v>
      </c>
      <c r="L1041">
        <v>34667</v>
      </c>
      <c r="M1041" t="s">
        <v>355</v>
      </c>
      <c r="N1041" t="s">
        <v>356</v>
      </c>
      <c r="O1041">
        <v>34667</v>
      </c>
      <c r="P1041" t="s">
        <v>355</v>
      </c>
      <c r="Q1041" t="s">
        <v>356</v>
      </c>
      <c r="R1041" t="s">
        <v>329</v>
      </c>
      <c r="S1041" s="43">
        <v>5685000</v>
      </c>
      <c r="U1041" s="43">
        <v>3</v>
      </c>
      <c r="IF1041">
        <v>34667</v>
      </c>
      <c r="IG1041" t="s">
        <v>355</v>
      </c>
      <c r="IH1041" t="s">
        <v>311</v>
      </c>
      <c r="IK1041">
        <v>-2</v>
      </c>
      <c r="IL1041" t="s">
        <v>278</v>
      </c>
      <c r="IM1041" t="s">
        <v>279</v>
      </c>
      <c r="IN1041" t="s">
        <v>468</v>
      </c>
      <c r="IP1041" t="s">
        <v>498</v>
      </c>
    </row>
    <row r="1042" spans="1:250" x14ac:dyDescent="0.35">
      <c r="A1042">
        <v>9465</v>
      </c>
      <c r="B1042">
        <v>-922729984</v>
      </c>
      <c r="C1042">
        <v>1837</v>
      </c>
      <c r="D1042" t="s">
        <v>272</v>
      </c>
      <c r="E1042" t="s">
        <v>273</v>
      </c>
      <c r="F1042">
        <v>13794</v>
      </c>
      <c r="G1042" t="s">
        <v>274</v>
      </c>
      <c r="H1042" t="s">
        <v>275</v>
      </c>
      <c r="I1042">
        <v>509</v>
      </c>
      <c r="J1042" t="s">
        <v>547</v>
      </c>
      <c r="K1042" t="s">
        <v>548</v>
      </c>
      <c r="L1042">
        <v>34667</v>
      </c>
      <c r="M1042" t="s">
        <v>355</v>
      </c>
      <c r="N1042" t="s">
        <v>356</v>
      </c>
      <c r="O1042">
        <v>34667</v>
      </c>
      <c r="P1042" t="s">
        <v>355</v>
      </c>
      <c r="Q1042" t="s">
        <v>356</v>
      </c>
      <c r="R1042" t="s">
        <v>329</v>
      </c>
      <c r="S1042" s="43">
        <v>0</v>
      </c>
      <c r="U1042" s="43">
        <v>3</v>
      </c>
      <c r="IF1042">
        <v>34667</v>
      </c>
      <c r="IG1042" t="s">
        <v>355</v>
      </c>
      <c r="IH1042" t="s">
        <v>311</v>
      </c>
      <c r="IK1042">
        <v>-2</v>
      </c>
      <c r="IL1042" t="s">
        <v>278</v>
      </c>
      <c r="IM1042" t="s">
        <v>279</v>
      </c>
      <c r="IN1042" t="s">
        <v>468</v>
      </c>
      <c r="IP1042" t="s">
        <v>498</v>
      </c>
    </row>
    <row r="1043" spans="1:250" x14ac:dyDescent="0.35">
      <c r="A1043">
        <v>9466</v>
      </c>
      <c r="B1043">
        <v>-922729984</v>
      </c>
      <c r="C1043">
        <v>1837</v>
      </c>
      <c r="D1043" t="s">
        <v>272</v>
      </c>
      <c r="E1043" t="s">
        <v>273</v>
      </c>
      <c r="F1043">
        <v>7057</v>
      </c>
      <c r="G1043" t="s">
        <v>290</v>
      </c>
      <c r="H1043" t="s">
        <v>291</v>
      </c>
      <c r="I1043">
        <v>515</v>
      </c>
      <c r="J1043" t="s">
        <v>543</v>
      </c>
      <c r="K1043" t="s">
        <v>544</v>
      </c>
      <c r="L1043">
        <v>35455</v>
      </c>
      <c r="M1043" t="s">
        <v>342</v>
      </c>
      <c r="N1043" t="s">
        <v>343</v>
      </c>
      <c r="O1043">
        <v>35455</v>
      </c>
      <c r="P1043" t="s">
        <v>342</v>
      </c>
      <c r="Q1043" t="s">
        <v>343</v>
      </c>
      <c r="R1043" t="s">
        <v>329</v>
      </c>
      <c r="S1043" s="43">
        <v>0</v>
      </c>
      <c r="U1043" s="43">
        <v>3</v>
      </c>
      <c r="IF1043">
        <v>35455</v>
      </c>
      <c r="IG1043" t="s">
        <v>342</v>
      </c>
      <c r="IH1043" t="s">
        <v>292</v>
      </c>
      <c r="IK1043">
        <v>-2</v>
      </c>
      <c r="IL1043" t="s">
        <v>278</v>
      </c>
      <c r="IM1043" t="s">
        <v>279</v>
      </c>
      <c r="IN1043" t="s">
        <v>471</v>
      </c>
      <c r="IP1043" t="s">
        <v>499</v>
      </c>
    </row>
    <row r="1044" spans="1:250" x14ac:dyDescent="0.35">
      <c r="A1044">
        <v>9467</v>
      </c>
      <c r="B1044">
        <v>-922729984</v>
      </c>
      <c r="C1044">
        <v>1837</v>
      </c>
      <c r="D1044" t="s">
        <v>272</v>
      </c>
      <c r="E1044" t="s">
        <v>273</v>
      </c>
      <c r="F1044">
        <v>7057</v>
      </c>
      <c r="G1044" t="s">
        <v>290</v>
      </c>
      <c r="H1044" t="s">
        <v>291</v>
      </c>
      <c r="I1044">
        <v>513</v>
      </c>
      <c r="J1044" t="s">
        <v>545</v>
      </c>
      <c r="K1044" t="s">
        <v>546</v>
      </c>
      <c r="L1044">
        <v>35455</v>
      </c>
      <c r="M1044" t="s">
        <v>342</v>
      </c>
      <c r="N1044" t="s">
        <v>343</v>
      </c>
      <c r="O1044">
        <v>35455</v>
      </c>
      <c r="P1044" t="s">
        <v>342</v>
      </c>
      <c r="Q1044" t="s">
        <v>343</v>
      </c>
      <c r="R1044" t="s">
        <v>329</v>
      </c>
      <c r="S1044" s="43">
        <v>0</v>
      </c>
      <c r="U1044" s="43">
        <v>3</v>
      </c>
      <c r="IF1044">
        <v>35455</v>
      </c>
      <c r="IG1044" t="s">
        <v>342</v>
      </c>
      <c r="IH1044" t="s">
        <v>292</v>
      </c>
      <c r="IK1044">
        <v>-2</v>
      </c>
      <c r="IL1044" t="s">
        <v>278</v>
      </c>
      <c r="IM1044" t="s">
        <v>279</v>
      </c>
      <c r="IN1044" t="s">
        <v>471</v>
      </c>
      <c r="IP1044" t="s">
        <v>499</v>
      </c>
    </row>
    <row r="1045" spans="1:250" x14ac:dyDescent="0.35">
      <c r="A1045">
        <v>9468</v>
      </c>
      <c r="B1045">
        <v>-922729984</v>
      </c>
      <c r="C1045">
        <v>1837</v>
      </c>
      <c r="D1045" t="s">
        <v>272</v>
      </c>
      <c r="E1045" t="s">
        <v>273</v>
      </c>
      <c r="F1045">
        <v>7057</v>
      </c>
      <c r="G1045" t="s">
        <v>290</v>
      </c>
      <c r="H1045" t="s">
        <v>291</v>
      </c>
      <c r="I1045">
        <v>509</v>
      </c>
      <c r="J1045" t="s">
        <v>547</v>
      </c>
      <c r="K1045" t="s">
        <v>548</v>
      </c>
      <c r="L1045">
        <v>35455</v>
      </c>
      <c r="M1045" t="s">
        <v>342</v>
      </c>
      <c r="N1045" t="s">
        <v>343</v>
      </c>
      <c r="O1045">
        <v>35455</v>
      </c>
      <c r="P1045" t="s">
        <v>342</v>
      </c>
      <c r="Q1045" t="s">
        <v>343</v>
      </c>
      <c r="R1045" t="s">
        <v>329</v>
      </c>
      <c r="S1045" s="43">
        <v>0</v>
      </c>
      <c r="U1045" s="43">
        <v>3</v>
      </c>
      <c r="IF1045">
        <v>35455</v>
      </c>
      <c r="IG1045" t="s">
        <v>342</v>
      </c>
      <c r="IH1045" t="s">
        <v>292</v>
      </c>
      <c r="IK1045">
        <v>-2</v>
      </c>
      <c r="IL1045" t="s">
        <v>278</v>
      </c>
      <c r="IM1045" t="s">
        <v>279</v>
      </c>
      <c r="IN1045" t="s">
        <v>471</v>
      </c>
      <c r="IP1045" t="s">
        <v>499</v>
      </c>
    </row>
    <row r="1046" spans="1:250" x14ac:dyDescent="0.35">
      <c r="A1046">
        <v>9469</v>
      </c>
      <c r="B1046">
        <v>-922729984</v>
      </c>
      <c r="C1046">
        <v>1837</v>
      </c>
      <c r="D1046" t="s">
        <v>272</v>
      </c>
      <c r="E1046" t="s">
        <v>273</v>
      </c>
      <c r="F1046">
        <v>7057</v>
      </c>
      <c r="G1046" t="s">
        <v>290</v>
      </c>
      <c r="H1046" t="s">
        <v>291</v>
      </c>
      <c r="I1046">
        <v>507</v>
      </c>
      <c r="J1046" t="s">
        <v>549</v>
      </c>
      <c r="K1046" t="s">
        <v>550</v>
      </c>
      <c r="L1046">
        <v>35455</v>
      </c>
      <c r="M1046" t="s">
        <v>342</v>
      </c>
      <c r="N1046" t="s">
        <v>343</v>
      </c>
      <c r="O1046">
        <v>35455</v>
      </c>
      <c r="P1046" t="s">
        <v>342</v>
      </c>
      <c r="Q1046" t="s">
        <v>343</v>
      </c>
      <c r="R1046" t="s">
        <v>329</v>
      </c>
      <c r="S1046" s="43">
        <v>0</v>
      </c>
      <c r="U1046" s="43">
        <v>3</v>
      </c>
      <c r="IF1046">
        <v>35455</v>
      </c>
      <c r="IG1046" t="s">
        <v>342</v>
      </c>
      <c r="IH1046" t="s">
        <v>292</v>
      </c>
      <c r="IK1046">
        <v>-2</v>
      </c>
      <c r="IL1046" t="s">
        <v>278</v>
      </c>
      <c r="IM1046" t="s">
        <v>279</v>
      </c>
      <c r="IN1046" t="s">
        <v>471</v>
      </c>
      <c r="IP1046" t="s">
        <v>499</v>
      </c>
    </row>
    <row r="1047" spans="1:250" x14ac:dyDescent="0.35">
      <c r="A1047">
        <v>9470</v>
      </c>
      <c r="B1047">
        <v>-922729984</v>
      </c>
      <c r="C1047">
        <v>1837</v>
      </c>
      <c r="D1047" t="s">
        <v>272</v>
      </c>
      <c r="E1047" t="s">
        <v>273</v>
      </c>
      <c r="F1047">
        <v>13794</v>
      </c>
      <c r="G1047" t="s">
        <v>274</v>
      </c>
      <c r="H1047" t="s">
        <v>275</v>
      </c>
      <c r="I1047">
        <v>528</v>
      </c>
      <c r="J1047" t="s">
        <v>531</v>
      </c>
      <c r="K1047" t="s">
        <v>532</v>
      </c>
      <c r="L1047">
        <v>34667</v>
      </c>
      <c r="M1047" t="s">
        <v>355</v>
      </c>
      <c r="N1047" t="s">
        <v>356</v>
      </c>
      <c r="O1047">
        <v>34667</v>
      </c>
      <c r="P1047" t="s">
        <v>355</v>
      </c>
      <c r="Q1047" t="s">
        <v>356</v>
      </c>
      <c r="R1047" t="s">
        <v>329</v>
      </c>
      <c r="S1047" s="43">
        <v>0</v>
      </c>
      <c r="U1047" s="43">
        <v>3</v>
      </c>
      <c r="IF1047">
        <v>34667</v>
      </c>
      <c r="IG1047" t="s">
        <v>355</v>
      </c>
      <c r="IH1047" t="s">
        <v>311</v>
      </c>
      <c r="IK1047">
        <v>-2</v>
      </c>
      <c r="IL1047" t="s">
        <v>278</v>
      </c>
      <c r="IM1047" t="s">
        <v>279</v>
      </c>
      <c r="IN1047" t="s">
        <v>468</v>
      </c>
      <c r="IP1047" t="s">
        <v>498</v>
      </c>
    </row>
    <row r="1048" spans="1:250" x14ac:dyDescent="0.35">
      <c r="A1048">
        <v>9471</v>
      </c>
      <c r="B1048">
        <v>-922729984</v>
      </c>
      <c r="C1048">
        <v>1837</v>
      </c>
      <c r="D1048" t="s">
        <v>272</v>
      </c>
      <c r="E1048" t="s">
        <v>273</v>
      </c>
      <c r="F1048">
        <v>13794</v>
      </c>
      <c r="G1048" t="s">
        <v>274</v>
      </c>
      <c r="H1048" t="s">
        <v>275</v>
      </c>
      <c r="I1048">
        <v>527</v>
      </c>
      <c r="J1048" t="s">
        <v>535</v>
      </c>
      <c r="K1048" t="s">
        <v>536</v>
      </c>
      <c r="L1048">
        <v>34667</v>
      </c>
      <c r="M1048" t="s">
        <v>355</v>
      </c>
      <c r="N1048" t="s">
        <v>356</v>
      </c>
      <c r="O1048">
        <v>34667</v>
      </c>
      <c r="P1048" t="s">
        <v>355</v>
      </c>
      <c r="Q1048" t="s">
        <v>356</v>
      </c>
      <c r="R1048" t="s">
        <v>329</v>
      </c>
      <c r="S1048" s="43">
        <v>0</v>
      </c>
      <c r="U1048" s="43">
        <v>3</v>
      </c>
      <c r="IF1048">
        <v>34667</v>
      </c>
      <c r="IG1048" t="s">
        <v>355</v>
      </c>
      <c r="IH1048" t="s">
        <v>311</v>
      </c>
      <c r="IK1048">
        <v>-2</v>
      </c>
      <c r="IL1048" t="s">
        <v>278</v>
      </c>
      <c r="IM1048" t="s">
        <v>279</v>
      </c>
      <c r="IN1048" t="s">
        <v>468</v>
      </c>
      <c r="IP1048" t="s">
        <v>498</v>
      </c>
    </row>
    <row r="1049" spans="1:250" x14ac:dyDescent="0.35">
      <c r="A1049">
        <v>9472</v>
      </c>
      <c r="B1049">
        <v>-922729984</v>
      </c>
      <c r="C1049">
        <v>1837</v>
      </c>
      <c r="D1049" t="s">
        <v>272</v>
      </c>
      <c r="E1049" t="s">
        <v>273</v>
      </c>
      <c r="F1049">
        <v>35467</v>
      </c>
      <c r="G1049" t="s">
        <v>337</v>
      </c>
      <c r="H1049" t="s">
        <v>338</v>
      </c>
      <c r="I1049">
        <v>507</v>
      </c>
      <c r="J1049" t="s">
        <v>549</v>
      </c>
      <c r="K1049" t="s">
        <v>550</v>
      </c>
      <c r="L1049">
        <v>35556</v>
      </c>
      <c r="M1049" t="s">
        <v>339</v>
      </c>
      <c r="N1049" t="s">
        <v>340</v>
      </c>
      <c r="O1049">
        <v>35556</v>
      </c>
      <c r="P1049" t="s">
        <v>339</v>
      </c>
      <c r="Q1049" t="s">
        <v>340</v>
      </c>
      <c r="R1049" t="s">
        <v>329</v>
      </c>
      <c r="S1049" s="43">
        <v>0</v>
      </c>
      <c r="U1049" s="43">
        <v>3</v>
      </c>
      <c r="IF1049">
        <v>35556</v>
      </c>
      <c r="IG1049" t="s">
        <v>339</v>
      </c>
      <c r="IH1049" t="s">
        <v>341</v>
      </c>
      <c r="IK1049">
        <v>-2</v>
      </c>
      <c r="IL1049" t="s">
        <v>278</v>
      </c>
      <c r="IM1049" t="s">
        <v>279</v>
      </c>
      <c r="IN1049" t="s">
        <v>500</v>
      </c>
      <c r="IP1049" t="s">
        <v>501</v>
      </c>
    </row>
    <row r="1050" spans="1:250" x14ac:dyDescent="0.35">
      <c r="A1050">
        <v>9473</v>
      </c>
      <c r="B1050">
        <v>-922729984</v>
      </c>
      <c r="C1050">
        <v>1837</v>
      </c>
      <c r="D1050" t="s">
        <v>272</v>
      </c>
      <c r="E1050" t="s">
        <v>273</v>
      </c>
      <c r="F1050">
        <v>7057</v>
      </c>
      <c r="G1050" t="s">
        <v>290</v>
      </c>
      <c r="H1050" t="s">
        <v>291</v>
      </c>
      <c r="I1050">
        <v>528</v>
      </c>
      <c r="J1050" t="s">
        <v>531</v>
      </c>
      <c r="K1050" t="s">
        <v>532</v>
      </c>
      <c r="L1050">
        <v>35455</v>
      </c>
      <c r="M1050" t="s">
        <v>342</v>
      </c>
      <c r="N1050" t="s">
        <v>343</v>
      </c>
      <c r="O1050">
        <v>35455</v>
      </c>
      <c r="P1050" t="s">
        <v>342</v>
      </c>
      <c r="Q1050" t="s">
        <v>343</v>
      </c>
      <c r="R1050" t="s">
        <v>329</v>
      </c>
      <c r="S1050" s="43">
        <v>0</v>
      </c>
      <c r="U1050" s="43">
        <v>3</v>
      </c>
      <c r="IF1050">
        <v>35455</v>
      </c>
      <c r="IG1050" t="s">
        <v>342</v>
      </c>
      <c r="IH1050" t="s">
        <v>292</v>
      </c>
      <c r="IK1050">
        <v>-2</v>
      </c>
      <c r="IL1050" t="s">
        <v>278</v>
      </c>
      <c r="IM1050" t="s">
        <v>279</v>
      </c>
      <c r="IN1050" t="s">
        <v>471</v>
      </c>
      <c r="IP1050" t="s">
        <v>499</v>
      </c>
    </row>
    <row r="1051" spans="1:250" x14ac:dyDescent="0.35">
      <c r="A1051">
        <v>9474</v>
      </c>
      <c r="B1051">
        <v>-922729984</v>
      </c>
      <c r="C1051">
        <v>1837</v>
      </c>
      <c r="D1051" t="s">
        <v>272</v>
      </c>
      <c r="E1051" t="s">
        <v>273</v>
      </c>
      <c r="F1051">
        <v>7057</v>
      </c>
      <c r="G1051" t="s">
        <v>290</v>
      </c>
      <c r="H1051" t="s">
        <v>291</v>
      </c>
      <c r="I1051">
        <v>527</v>
      </c>
      <c r="J1051" t="s">
        <v>535</v>
      </c>
      <c r="K1051" t="s">
        <v>536</v>
      </c>
      <c r="L1051">
        <v>35455</v>
      </c>
      <c r="M1051" t="s">
        <v>342</v>
      </c>
      <c r="N1051" t="s">
        <v>343</v>
      </c>
      <c r="O1051">
        <v>35455</v>
      </c>
      <c r="P1051" t="s">
        <v>342</v>
      </c>
      <c r="Q1051" t="s">
        <v>343</v>
      </c>
      <c r="R1051" t="s">
        <v>329</v>
      </c>
      <c r="S1051" s="43">
        <v>0</v>
      </c>
      <c r="U1051" s="43">
        <v>3</v>
      </c>
      <c r="IF1051">
        <v>35455</v>
      </c>
      <c r="IG1051" t="s">
        <v>342</v>
      </c>
      <c r="IH1051" t="s">
        <v>292</v>
      </c>
      <c r="IK1051">
        <v>-2</v>
      </c>
      <c r="IL1051" t="s">
        <v>278</v>
      </c>
      <c r="IM1051" t="s">
        <v>279</v>
      </c>
      <c r="IN1051" t="s">
        <v>471</v>
      </c>
      <c r="IP1051" t="s">
        <v>499</v>
      </c>
    </row>
    <row r="1052" spans="1:250" x14ac:dyDescent="0.35">
      <c r="A1052">
        <v>9475</v>
      </c>
      <c r="B1052">
        <v>-922729984</v>
      </c>
      <c r="C1052">
        <v>1837</v>
      </c>
      <c r="D1052" t="s">
        <v>272</v>
      </c>
      <c r="E1052" t="s">
        <v>273</v>
      </c>
      <c r="F1052">
        <v>7057</v>
      </c>
      <c r="G1052" t="s">
        <v>290</v>
      </c>
      <c r="H1052" t="s">
        <v>291</v>
      </c>
      <c r="I1052">
        <v>523</v>
      </c>
      <c r="J1052" t="s">
        <v>537</v>
      </c>
      <c r="K1052" t="s">
        <v>538</v>
      </c>
      <c r="L1052">
        <v>35455</v>
      </c>
      <c r="M1052" t="s">
        <v>342</v>
      </c>
      <c r="N1052" t="s">
        <v>343</v>
      </c>
      <c r="O1052">
        <v>35455</v>
      </c>
      <c r="P1052" t="s">
        <v>342</v>
      </c>
      <c r="Q1052" t="s">
        <v>343</v>
      </c>
      <c r="R1052" t="s">
        <v>329</v>
      </c>
      <c r="S1052" s="43">
        <v>0</v>
      </c>
      <c r="U1052" s="43">
        <v>3</v>
      </c>
      <c r="IF1052">
        <v>35455</v>
      </c>
      <c r="IG1052" t="s">
        <v>342</v>
      </c>
      <c r="IH1052" t="s">
        <v>292</v>
      </c>
      <c r="IK1052">
        <v>-2</v>
      </c>
      <c r="IL1052" t="s">
        <v>278</v>
      </c>
      <c r="IM1052" t="s">
        <v>279</v>
      </c>
      <c r="IN1052" t="s">
        <v>471</v>
      </c>
      <c r="IP1052" t="s">
        <v>499</v>
      </c>
    </row>
    <row r="1053" spans="1:250" x14ac:dyDescent="0.35">
      <c r="A1053">
        <v>9476</v>
      </c>
      <c r="B1053">
        <v>-922729984</v>
      </c>
      <c r="C1053">
        <v>1837</v>
      </c>
      <c r="D1053" t="s">
        <v>272</v>
      </c>
      <c r="E1053" t="s">
        <v>273</v>
      </c>
      <c r="F1053">
        <v>7057</v>
      </c>
      <c r="G1053" t="s">
        <v>290</v>
      </c>
      <c r="H1053" t="s">
        <v>291</v>
      </c>
      <c r="I1053">
        <v>521</v>
      </c>
      <c r="J1053" t="s">
        <v>539</v>
      </c>
      <c r="K1053" t="s">
        <v>540</v>
      </c>
      <c r="L1053">
        <v>35455</v>
      </c>
      <c r="M1053" t="s">
        <v>342</v>
      </c>
      <c r="N1053" t="s">
        <v>343</v>
      </c>
      <c r="O1053">
        <v>35455</v>
      </c>
      <c r="P1053" t="s">
        <v>342</v>
      </c>
      <c r="Q1053" t="s">
        <v>343</v>
      </c>
      <c r="R1053" t="s">
        <v>329</v>
      </c>
      <c r="S1053" s="43">
        <v>0</v>
      </c>
      <c r="U1053" s="43">
        <v>3</v>
      </c>
      <c r="IF1053">
        <v>35455</v>
      </c>
      <c r="IG1053" t="s">
        <v>342</v>
      </c>
      <c r="IH1053" t="s">
        <v>292</v>
      </c>
      <c r="IK1053">
        <v>-2</v>
      </c>
      <c r="IL1053" t="s">
        <v>278</v>
      </c>
      <c r="IM1053" t="s">
        <v>279</v>
      </c>
      <c r="IN1053" t="s">
        <v>471</v>
      </c>
      <c r="IP1053" t="s">
        <v>499</v>
      </c>
    </row>
    <row r="1054" spans="1:250" x14ac:dyDescent="0.35">
      <c r="A1054">
        <v>9477</v>
      </c>
      <c r="B1054">
        <v>-922729984</v>
      </c>
      <c r="C1054">
        <v>1837</v>
      </c>
      <c r="D1054" t="s">
        <v>272</v>
      </c>
      <c r="E1054" t="s">
        <v>273</v>
      </c>
      <c r="F1054">
        <v>7057</v>
      </c>
      <c r="G1054" t="s">
        <v>290</v>
      </c>
      <c r="H1054" t="s">
        <v>291</v>
      </c>
      <c r="I1054">
        <v>519</v>
      </c>
      <c r="J1054" t="s">
        <v>541</v>
      </c>
      <c r="K1054" t="s">
        <v>542</v>
      </c>
      <c r="L1054">
        <v>35455</v>
      </c>
      <c r="M1054" t="s">
        <v>342</v>
      </c>
      <c r="N1054" t="s">
        <v>343</v>
      </c>
      <c r="O1054">
        <v>35455</v>
      </c>
      <c r="P1054" t="s">
        <v>342</v>
      </c>
      <c r="Q1054" t="s">
        <v>343</v>
      </c>
      <c r="R1054" t="s">
        <v>329</v>
      </c>
      <c r="S1054" s="43">
        <v>0</v>
      </c>
      <c r="U1054" s="43">
        <v>3</v>
      </c>
      <c r="IF1054">
        <v>35455</v>
      </c>
      <c r="IG1054" t="s">
        <v>342</v>
      </c>
      <c r="IH1054" t="s">
        <v>292</v>
      </c>
      <c r="IK1054">
        <v>-2</v>
      </c>
      <c r="IL1054" t="s">
        <v>278</v>
      </c>
      <c r="IM1054" t="s">
        <v>279</v>
      </c>
      <c r="IN1054" t="s">
        <v>471</v>
      </c>
      <c r="IP1054" t="s">
        <v>499</v>
      </c>
    </row>
    <row r="1055" spans="1:250" x14ac:dyDescent="0.35">
      <c r="A1055">
        <v>9478</v>
      </c>
      <c r="B1055">
        <v>-922729984</v>
      </c>
      <c r="C1055">
        <v>1837</v>
      </c>
      <c r="D1055" t="s">
        <v>272</v>
      </c>
      <c r="E1055" t="s">
        <v>273</v>
      </c>
      <c r="F1055">
        <v>35467</v>
      </c>
      <c r="G1055" t="s">
        <v>337</v>
      </c>
      <c r="H1055" t="s">
        <v>338</v>
      </c>
      <c r="I1055">
        <v>523</v>
      </c>
      <c r="J1055" t="s">
        <v>537</v>
      </c>
      <c r="K1055" t="s">
        <v>538</v>
      </c>
      <c r="L1055">
        <v>35556</v>
      </c>
      <c r="M1055" t="s">
        <v>339</v>
      </c>
      <c r="N1055" t="s">
        <v>340</v>
      </c>
      <c r="O1055">
        <v>35556</v>
      </c>
      <c r="P1055" t="s">
        <v>339</v>
      </c>
      <c r="Q1055" t="s">
        <v>340</v>
      </c>
      <c r="R1055" t="s">
        <v>329</v>
      </c>
      <c r="S1055" s="43">
        <v>0</v>
      </c>
      <c r="U1055" s="43">
        <v>3</v>
      </c>
      <c r="IF1055">
        <v>35556</v>
      </c>
      <c r="IG1055" t="s">
        <v>339</v>
      </c>
      <c r="IH1055" t="s">
        <v>341</v>
      </c>
      <c r="IK1055">
        <v>-2</v>
      </c>
      <c r="IL1055" t="s">
        <v>278</v>
      </c>
      <c r="IM1055" t="s">
        <v>279</v>
      </c>
      <c r="IN1055" t="s">
        <v>500</v>
      </c>
      <c r="IP1055" t="s">
        <v>501</v>
      </c>
    </row>
    <row r="1056" spans="1:250" x14ac:dyDescent="0.35">
      <c r="A1056">
        <v>9479</v>
      </c>
      <c r="B1056">
        <v>-922729984</v>
      </c>
      <c r="C1056">
        <v>1837</v>
      </c>
      <c r="D1056" t="s">
        <v>272</v>
      </c>
      <c r="E1056" t="s">
        <v>273</v>
      </c>
      <c r="F1056">
        <v>35467</v>
      </c>
      <c r="G1056" t="s">
        <v>337</v>
      </c>
      <c r="H1056" t="s">
        <v>338</v>
      </c>
      <c r="I1056">
        <v>521</v>
      </c>
      <c r="J1056" t="s">
        <v>539</v>
      </c>
      <c r="K1056" t="s">
        <v>540</v>
      </c>
      <c r="L1056">
        <v>35556</v>
      </c>
      <c r="M1056" t="s">
        <v>339</v>
      </c>
      <c r="N1056" t="s">
        <v>340</v>
      </c>
      <c r="O1056">
        <v>35556</v>
      </c>
      <c r="P1056" t="s">
        <v>339</v>
      </c>
      <c r="Q1056" t="s">
        <v>340</v>
      </c>
      <c r="R1056" t="s">
        <v>329</v>
      </c>
      <c r="S1056" s="43">
        <v>0</v>
      </c>
      <c r="U1056" s="43">
        <v>3</v>
      </c>
      <c r="IF1056">
        <v>35556</v>
      </c>
      <c r="IG1056" t="s">
        <v>339</v>
      </c>
      <c r="IH1056" t="s">
        <v>341</v>
      </c>
      <c r="IK1056">
        <v>-2</v>
      </c>
      <c r="IL1056" t="s">
        <v>278</v>
      </c>
      <c r="IM1056" t="s">
        <v>279</v>
      </c>
      <c r="IN1056" t="s">
        <v>500</v>
      </c>
      <c r="IP1056" t="s">
        <v>501</v>
      </c>
    </row>
    <row r="1057" spans="1:250" x14ac:dyDescent="0.35">
      <c r="A1057">
        <v>9480</v>
      </c>
      <c r="B1057">
        <v>-922729984</v>
      </c>
      <c r="C1057">
        <v>1837</v>
      </c>
      <c r="D1057" t="s">
        <v>272</v>
      </c>
      <c r="E1057" t="s">
        <v>273</v>
      </c>
      <c r="F1057">
        <v>35467</v>
      </c>
      <c r="G1057" t="s">
        <v>337</v>
      </c>
      <c r="H1057" t="s">
        <v>338</v>
      </c>
      <c r="I1057">
        <v>519</v>
      </c>
      <c r="J1057" t="s">
        <v>541</v>
      </c>
      <c r="K1057" t="s">
        <v>542</v>
      </c>
      <c r="L1057">
        <v>35556</v>
      </c>
      <c r="M1057" t="s">
        <v>339</v>
      </c>
      <c r="N1057" t="s">
        <v>340</v>
      </c>
      <c r="O1057">
        <v>35556</v>
      </c>
      <c r="P1057" t="s">
        <v>339</v>
      </c>
      <c r="Q1057" t="s">
        <v>340</v>
      </c>
      <c r="R1057" t="s">
        <v>329</v>
      </c>
      <c r="S1057" s="43">
        <v>0</v>
      </c>
      <c r="U1057" s="43">
        <v>3</v>
      </c>
      <c r="IF1057">
        <v>35556</v>
      </c>
      <c r="IG1057" t="s">
        <v>339</v>
      </c>
      <c r="IH1057" t="s">
        <v>341</v>
      </c>
      <c r="IK1057">
        <v>-2</v>
      </c>
      <c r="IL1057" t="s">
        <v>278</v>
      </c>
      <c r="IM1057" t="s">
        <v>279</v>
      </c>
      <c r="IN1057" t="s">
        <v>500</v>
      </c>
      <c r="IP1057" t="s">
        <v>501</v>
      </c>
    </row>
    <row r="1058" spans="1:250" x14ac:dyDescent="0.35">
      <c r="A1058">
        <v>9481</v>
      </c>
      <c r="B1058">
        <v>-922729984</v>
      </c>
      <c r="C1058">
        <v>1837</v>
      </c>
      <c r="D1058" t="s">
        <v>272</v>
      </c>
      <c r="E1058" t="s">
        <v>273</v>
      </c>
      <c r="F1058">
        <v>35467</v>
      </c>
      <c r="G1058" t="s">
        <v>337</v>
      </c>
      <c r="H1058" t="s">
        <v>338</v>
      </c>
      <c r="I1058">
        <v>515</v>
      </c>
      <c r="J1058" t="s">
        <v>543</v>
      </c>
      <c r="K1058" t="s">
        <v>544</v>
      </c>
      <c r="L1058">
        <v>35556</v>
      </c>
      <c r="M1058" t="s">
        <v>339</v>
      </c>
      <c r="N1058" t="s">
        <v>340</v>
      </c>
      <c r="O1058">
        <v>35556</v>
      </c>
      <c r="P1058" t="s">
        <v>339</v>
      </c>
      <c r="Q1058" t="s">
        <v>340</v>
      </c>
      <c r="R1058" t="s">
        <v>329</v>
      </c>
      <c r="S1058" s="43">
        <v>0</v>
      </c>
      <c r="U1058" s="43">
        <v>3</v>
      </c>
      <c r="IF1058">
        <v>35556</v>
      </c>
      <c r="IG1058" t="s">
        <v>339</v>
      </c>
      <c r="IH1058" t="s">
        <v>341</v>
      </c>
      <c r="IK1058">
        <v>-2</v>
      </c>
      <c r="IL1058" t="s">
        <v>278</v>
      </c>
      <c r="IM1058" t="s">
        <v>279</v>
      </c>
      <c r="IN1058" t="s">
        <v>500</v>
      </c>
      <c r="IP1058" t="s">
        <v>501</v>
      </c>
    </row>
    <row r="1059" spans="1:250" x14ac:dyDescent="0.35">
      <c r="A1059">
        <v>9482</v>
      </c>
      <c r="B1059">
        <v>-922729984</v>
      </c>
      <c r="C1059">
        <v>1837</v>
      </c>
      <c r="D1059" t="s">
        <v>272</v>
      </c>
      <c r="E1059" t="s">
        <v>273</v>
      </c>
      <c r="F1059">
        <v>35467</v>
      </c>
      <c r="G1059" t="s">
        <v>337</v>
      </c>
      <c r="H1059" t="s">
        <v>338</v>
      </c>
      <c r="I1059">
        <v>513</v>
      </c>
      <c r="J1059" t="s">
        <v>545</v>
      </c>
      <c r="K1059" t="s">
        <v>546</v>
      </c>
      <c r="L1059">
        <v>35556</v>
      </c>
      <c r="M1059" t="s">
        <v>339</v>
      </c>
      <c r="N1059" t="s">
        <v>340</v>
      </c>
      <c r="O1059">
        <v>35556</v>
      </c>
      <c r="P1059" t="s">
        <v>339</v>
      </c>
      <c r="Q1059" t="s">
        <v>340</v>
      </c>
      <c r="R1059" t="s">
        <v>329</v>
      </c>
      <c r="S1059" s="43">
        <v>0</v>
      </c>
      <c r="U1059" s="43">
        <v>3</v>
      </c>
      <c r="IF1059">
        <v>35556</v>
      </c>
      <c r="IG1059" t="s">
        <v>339</v>
      </c>
      <c r="IH1059" t="s">
        <v>341</v>
      </c>
      <c r="IK1059">
        <v>-2</v>
      </c>
      <c r="IL1059" t="s">
        <v>278</v>
      </c>
      <c r="IM1059" t="s">
        <v>279</v>
      </c>
      <c r="IN1059" t="s">
        <v>500</v>
      </c>
      <c r="IP1059" t="s">
        <v>501</v>
      </c>
    </row>
    <row r="1060" spans="1:250" x14ac:dyDescent="0.35">
      <c r="A1060">
        <v>9483</v>
      </c>
      <c r="B1060">
        <v>-922729984</v>
      </c>
      <c r="C1060">
        <v>1837</v>
      </c>
      <c r="D1060" t="s">
        <v>272</v>
      </c>
      <c r="E1060" t="s">
        <v>273</v>
      </c>
      <c r="F1060">
        <v>35467</v>
      </c>
      <c r="G1060" t="s">
        <v>337</v>
      </c>
      <c r="H1060" t="s">
        <v>338</v>
      </c>
      <c r="I1060">
        <v>509</v>
      </c>
      <c r="J1060" t="s">
        <v>547</v>
      </c>
      <c r="K1060" t="s">
        <v>548</v>
      </c>
      <c r="L1060">
        <v>35556</v>
      </c>
      <c r="M1060" t="s">
        <v>339</v>
      </c>
      <c r="N1060" t="s">
        <v>340</v>
      </c>
      <c r="O1060">
        <v>35556</v>
      </c>
      <c r="P1060" t="s">
        <v>339</v>
      </c>
      <c r="Q1060" t="s">
        <v>340</v>
      </c>
      <c r="R1060" t="s">
        <v>329</v>
      </c>
      <c r="S1060" s="43">
        <v>0</v>
      </c>
      <c r="U1060" s="43">
        <v>3</v>
      </c>
      <c r="IF1060">
        <v>35556</v>
      </c>
      <c r="IG1060" t="s">
        <v>339</v>
      </c>
      <c r="IH1060" t="s">
        <v>341</v>
      </c>
      <c r="IK1060">
        <v>-2</v>
      </c>
      <c r="IL1060" t="s">
        <v>278</v>
      </c>
      <c r="IM1060" t="s">
        <v>279</v>
      </c>
      <c r="IN1060" t="s">
        <v>500</v>
      </c>
      <c r="IP1060" t="s">
        <v>501</v>
      </c>
    </row>
    <row r="1061" spans="1:250" x14ac:dyDescent="0.35">
      <c r="A1061">
        <v>9484</v>
      </c>
      <c r="B1061">
        <v>-922729984</v>
      </c>
      <c r="C1061">
        <v>1837</v>
      </c>
      <c r="D1061" t="s">
        <v>272</v>
      </c>
      <c r="E1061" t="s">
        <v>273</v>
      </c>
      <c r="F1061">
        <v>13794</v>
      </c>
      <c r="G1061" t="s">
        <v>274</v>
      </c>
      <c r="H1061" t="s">
        <v>275</v>
      </c>
      <c r="I1061">
        <v>515</v>
      </c>
      <c r="J1061" t="s">
        <v>543</v>
      </c>
      <c r="K1061" t="s">
        <v>544</v>
      </c>
      <c r="L1061">
        <v>38311</v>
      </c>
      <c r="M1061" t="s">
        <v>358</v>
      </c>
      <c r="N1061" t="s">
        <v>359</v>
      </c>
      <c r="O1061">
        <v>38311</v>
      </c>
      <c r="P1061" t="s">
        <v>358</v>
      </c>
      <c r="Q1061" t="s">
        <v>359</v>
      </c>
      <c r="R1061" t="s">
        <v>329</v>
      </c>
      <c r="S1061" s="43">
        <v>0</v>
      </c>
      <c r="U1061" s="43">
        <v>3</v>
      </c>
      <c r="IF1061">
        <v>38311</v>
      </c>
      <c r="IG1061" t="s">
        <v>358</v>
      </c>
      <c r="IH1061" t="s">
        <v>311</v>
      </c>
      <c r="IK1061">
        <v>-2</v>
      </c>
      <c r="IL1061" t="s">
        <v>278</v>
      </c>
      <c r="IM1061" t="s">
        <v>279</v>
      </c>
      <c r="IN1061" t="s">
        <v>468</v>
      </c>
      <c r="IP1061" t="s">
        <v>503</v>
      </c>
    </row>
    <row r="1062" spans="1:250" x14ac:dyDescent="0.35">
      <c r="A1062">
        <v>9485</v>
      </c>
      <c r="B1062">
        <v>-922729984</v>
      </c>
      <c r="C1062">
        <v>1837</v>
      </c>
      <c r="D1062" t="s">
        <v>272</v>
      </c>
      <c r="E1062" t="s">
        <v>273</v>
      </c>
      <c r="F1062">
        <v>13794</v>
      </c>
      <c r="G1062" t="s">
        <v>274</v>
      </c>
      <c r="H1062" t="s">
        <v>275</v>
      </c>
      <c r="I1062">
        <v>513</v>
      </c>
      <c r="J1062" t="s">
        <v>545</v>
      </c>
      <c r="K1062" t="s">
        <v>546</v>
      </c>
      <c r="L1062">
        <v>38311</v>
      </c>
      <c r="M1062" t="s">
        <v>358</v>
      </c>
      <c r="N1062" t="s">
        <v>359</v>
      </c>
      <c r="O1062">
        <v>38311</v>
      </c>
      <c r="P1062" t="s">
        <v>358</v>
      </c>
      <c r="Q1062" t="s">
        <v>359</v>
      </c>
      <c r="R1062" t="s">
        <v>329</v>
      </c>
      <c r="S1062" s="43">
        <v>0</v>
      </c>
      <c r="U1062" s="43">
        <v>3</v>
      </c>
      <c r="IF1062">
        <v>38311</v>
      </c>
      <c r="IG1062" t="s">
        <v>358</v>
      </c>
      <c r="IH1062" t="s">
        <v>311</v>
      </c>
      <c r="IK1062">
        <v>-2</v>
      </c>
      <c r="IL1062" t="s">
        <v>278</v>
      </c>
      <c r="IM1062" t="s">
        <v>279</v>
      </c>
      <c r="IN1062" t="s">
        <v>468</v>
      </c>
      <c r="IP1062" t="s">
        <v>503</v>
      </c>
    </row>
    <row r="1063" spans="1:250" x14ac:dyDescent="0.35">
      <c r="A1063">
        <v>9486</v>
      </c>
      <c r="B1063">
        <v>-922729984</v>
      </c>
      <c r="C1063">
        <v>1837</v>
      </c>
      <c r="D1063" t="s">
        <v>272</v>
      </c>
      <c r="E1063" t="s">
        <v>273</v>
      </c>
      <c r="F1063">
        <v>13794</v>
      </c>
      <c r="G1063" t="s">
        <v>274</v>
      </c>
      <c r="H1063" t="s">
        <v>275</v>
      </c>
      <c r="I1063">
        <v>509</v>
      </c>
      <c r="J1063" t="s">
        <v>547</v>
      </c>
      <c r="K1063" t="s">
        <v>548</v>
      </c>
      <c r="L1063">
        <v>38311</v>
      </c>
      <c r="M1063" t="s">
        <v>358</v>
      </c>
      <c r="N1063" t="s">
        <v>359</v>
      </c>
      <c r="O1063">
        <v>38311</v>
      </c>
      <c r="P1063" t="s">
        <v>358</v>
      </c>
      <c r="Q1063" t="s">
        <v>359</v>
      </c>
      <c r="R1063" t="s">
        <v>329</v>
      </c>
      <c r="S1063" s="43">
        <v>0</v>
      </c>
      <c r="U1063" s="43">
        <v>3</v>
      </c>
      <c r="IF1063">
        <v>38311</v>
      </c>
      <c r="IG1063" t="s">
        <v>358</v>
      </c>
      <c r="IH1063" t="s">
        <v>311</v>
      </c>
      <c r="IK1063">
        <v>-2</v>
      </c>
      <c r="IL1063" t="s">
        <v>278</v>
      </c>
      <c r="IM1063" t="s">
        <v>279</v>
      </c>
      <c r="IN1063" t="s">
        <v>468</v>
      </c>
      <c r="IP1063" t="s">
        <v>503</v>
      </c>
    </row>
    <row r="1064" spans="1:250" x14ac:dyDescent="0.35">
      <c r="A1064">
        <v>9487</v>
      </c>
      <c r="B1064">
        <v>-922729984</v>
      </c>
      <c r="C1064">
        <v>1837</v>
      </c>
      <c r="D1064" t="s">
        <v>272</v>
      </c>
      <c r="E1064" t="s">
        <v>273</v>
      </c>
      <c r="F1064">
        <v>13794</v>
      </c>
      <c r="G1064" t="s">
        <v>274</v>
      </c>
      <c r="H1064" t="s">
        <v>275</v>
      </c>
      <c r="I1064">
        <v>507</v>
      </c>
      <c r="J1064" t="s">
        <v>549</v>
      </c>
      <c r="K1064" t="s">
        <v>550</v>
      </c>
      <c r="L1064">
        <v>38311</v>
      </c>
      <c r="M1064" t="s">
        <v>358</v>
      </c>
      <c r="N1064" t="s">
        <v>359</v>
      </c>
      <c r="O1064">
        <v>38311</v>
      </c>
      <c r="P1064" t="s">
        <v>358</v>
      </c>
      <c r="Q1064" t="s">
        <v>359</v>
      </c>
      <c r="R1064" t="s">
        <v>329</v>
      </c>
      <c r="S1064" s="43">
        <v>0</v>
      </c>
      <c r="U1064" s="43">
        <v>3</v>
      </c>
      <c r="IF1064">
        <v>38311</v>
      </c>
      <c r="IG1064" t="s">
        <v>358</v>
      </c>
      <c r="IH1064" t="s">
        <v>311</v>
      </c>
      <c r="IK1064">
        <v>-2</v>
      </c>
      <c r="IL1064" t="s">
        <v>278</v>
      </c>
      <c r="IM1064" t="s">
        <v>279</v>
      </c>
      <c r="IN1064" t="s">
        <v>468</v>
      </c>
      <c r="IP1064" t="s">
        <v>503</v>
      </c>
    </row>
    <row r="1065" spans="1:250" x14ac:dyDescent="0.35">
      <c r="A1065">
        <v>9488</v>
      </c>
      <c r="B1065">
        <v>-922729984</v>
      </c>
      <c r="C1065">
        <v>1837</v>
      </c>
      <c r="D1065" t="s">
        <v>272</v>
      </c>
      <c r="E1065" t="s">
        <v>273</v>
      </c>
      <c r="F1065">
        <v>35467</v>
      </c>
      <c r="G1065" t="s">
        <v>337</v>
      </c>
      <c r="H1065" t="s">
        <v>338</v>
      </c>
      <c r="I1065">
        <v>528</v>
      </c>
      <c r="J1065" t="s">
        <v>531</v>
      </c>
      <c r="K1065" t="s">
        <v>532</v>
      </c>
      <c r="L1065">
        <v>35556</v>
      </c>
      <c r="M1065" t="s">
        <v>339</v>
      </c>
      <c r="N1065" t="s">
        <v>340</v>
      </c>
      <c r="O1065">
        <v>35556</v>
      </c>
      <c r="P1065" t="s">
        <v>339</v>
      </c>
      <c r="Q1065" t="s">
        <v>340</v>
      </c>
      <c r="R1065" t="s">
        <v>329</v>
      </c>
      <c r="S1065" s="43">
        <v>0</v>
      </c>
      <c r="U1065" s="43">
        <v>3</v>
      </c>
      <c r="IF1065">
        <v>35556</v>
      </c>
      <c r="IG1065" t="s">
        <v>339</v>
      </c>
      <c r="IH1065" t="s">
        <v>341</v>
      </c>
      <c r="IK1065">
        <v>-2</v>
      </c>
      <c r="IL1065" t="s">
        <v>278</v>
      </c>
      <c r="IM1065" t="s">
        <v>279</v>
      </c>
      <c r="IN1065" t="s">
        <v>500</v>
      </c>
      <c r="IP1065" t="s">
        <v>501</v>
      </c>
    </row>
    <row r="1066" spans="1:250" x14ac:dyDescent="0.35">
      <c r="A1066">
        <v>9489</v>
      </c>
      <c r="B1066">
        <v>-922729984</v>
      </c>
      <c r="C1066">
        <v>1837</v>
      </c>
      <c r="D1066" t="s">
        <v>272</v>
      </c>
      <c r="E1066" t="s">
        <v>273</v>
      </c>
      <c r="F1066">
        <v>35467</v>
      </c>
      <c r="G1066" t="s">
        <v>337</v>
      </c>
      <c r="H1066" t="s">
        <v>338</v>
      </c>
      <c r="I1066">
        <v>527</v>
      </c>
      <c r="J1066" t="s">
        <v>535</v>
      </c>
      <c r="K1066" t="s">
        <v>536</v>
      </c>
      <c r="L1066">
        <v>35556</v>
      </c>
      <c r="M1066" t="s">
        <v>339</v>
      </c>
      <c r="N1066" t="s">
        <v>340</v>
      </c>
      <c r="O1066">
        <v>35556</v>
      </c>
      <c r="P1066" t="s">
        <v>339</v>
      </c>
      <c r="Q1066" t="s">
        <v>340</v>
      </c>
      <c r="R1066" t="s">
        <v>329</v>
      </c>
      <c r="S1066" s="43">
        <v>0</v>
      </c>
      <c r="U1066" s="43">
        <v>3</v>
      </c>
      <c r="IF1066">
        <v>35556</v>
      </c>
      <c r="IG1066" t="s">
        <v>339</v>
      </c>
      <c r="IH1066" t="s">
        <v>341</v>
      </c>
      <c r="IK1066">
        <v>-2</v>
      </c>
      <c r="IL1066" t="s">
        <v>278</v>
      </c>
      <c r="IM1066" t="s">
        <v>279</v>
      </c>
      <c r="IN1066" t="s">
        <v>500</v>
      </c>
      <c r="IP1066" t="s">
        <v>501</v>
      </c>
    </row>
    <row r="1067" spans="1:250" x14ac:dyDescent="0.35">
      <c r="A1067">
        <v>9490</v>
      </c>
      <c r="B1067">
        <v>-922729984</v>
      </c>
      <c r="C1067">
        <v>1837</v>
      </c>
      <c r="D1067" t="s">
        <v>272</v>
      </c>
      <c r="E1067" t="s">
        <v>273</v>
      </c>
      <c r="F1067">
        <v>19011</v>
      </c>
      <c r="G1067" t="s">
        <v>318</v>
      </c>
      <c r="H1067" t="s">
        <v>319</v>
      </c>
      <c r="I1067">
        <v>507</v>
      </c>
      <c r="J1067" t="s">
        <v>549</v>
      </c>
      <c r="K1067" t="s">
        <v>550</v>
      </c>
      <c r="L1067">
        <v>38311</v>
      </c>
      <c r="M1067" t="s">
        <v>358</v>
      </c>
      <c r="N1067" t="s">
        <v>359</v>
      </c>
      <c r="O1067">
        <v>38311</v>
      </c>
      <c r="P1067" t="s">
        <v>358</v>
      </c>
      <c r="Q1067" t="s">
        <v>359</v>
      </c>
      <c r="R1067" t="s">
        <v>329</v>
      </c>
      <c r="S1067" s="43">
        <v>0</v>
      </c>
      <c r="U1067" s="43">
        <v>3</v>
      </c>
      <c r="IF1067">
        <v>38311</v>
      </c>
      <c r="IG1067" t="s">
        <v>358</v>
      </c>
      <c r="IH1067" t="s">
        <v>322</v>
      </c>
      <c r="IK1067">
        <v>-2</v>
      </c>
      <c r="IL1067" t="s">
        <v>278</v>
      </c>
      <c r="IM1067" t="s">
        <v>279</v>
      </c>
      <c r="IN1067" t="s">
        <v>484</v>
      </c>
      <c r="IP1067" t="s">
        <v>502</v>
      </c>
    </row>
    <row r="1068" spans="1:250" x14ac:dyDescent="0.35">
      <c r="A1068">
        <v>9491</v>
      </c>
      <c r="B1068">
        <v>-922729984</v>
      </c>
      <c r="C1068">
        <v>1837</v>
      </c>
      <c r="D1068" t="s">
        <v>272</v>
      </c>
      <c r="E1068" t="s">
        <v>273</v>
      </c>
      <c r="F1068">
        <v>13794</v>
      </c>
      <c r="G1068" t="s">
        <v>274</v>
      </c>
      <c r="H1068" t="s">
        <v>275</v>
      </c>
      <c r="I1068">
        <v>528</v>
      </c>
      <c r="J1068" t="s">
        <v>531</v>
      </c>
      <c r="K1068" t="s">
        <v>532</v>
      </c>
      <c r="L1068">
        <v>38311</v>
      </c>
      <c r="M1068" t="s">
        <v>358</v>
      </c>
      <c r="N1068" t="s">
        <v>359</v>
      </c>
      <c r="O1068">
        <v>38311</v>
      </c>
      <c r="P1068" t="s">
        <v>358</v>
      </c>
      <c r="Q1068" t="s">
        <v>359</v>
      </c>
      <c r="R1068" t="s">
        <v>329</v>
      </c>
      <c r="S1068" s="43">
        <v>0</v>
      </c>
      <c r="U1068" s="43">
        <v>3</v>
      </c>
      <c r="IF1068">
        <v>38311</v>
      </c>
      <c r="IG1068" t="s">
        <v>358</v>
      </c>
      <c r="IH1068" t="s">
        <v>311</v>
      </c>
      <c r="IK1068">
        <v>-2</v>
      </c>
      <c r="IL1068" t="s">
        <v>278</v>
      </c>
      <c r="IM1068" t="s">
        <v>279</v>
      </c>
      <c r="IN1068" t="s">
        <v>468</v>
      </c>
      <c r="IP1068" t="s">
        <v>503</v>
      </c>
    </row>
    <row r="1069" spans="1:250" x14ac:dyDescent="0.35">
      <c r="A1069">
        <v>9492</v>
      </c>
      <c r="B1069">
        <v>-922729984</v>
      </c>
      <c r="C1069">
        <v>1837</v>
      </c>
      <c r="D1069" t="s">
        <v>272</v>
      </c>
      <c r="E1069" t="s">
        <v>273</v>
      </c>
      <c r="F1069">
        <v>13794</v>
      </c>
      <c r="G1069" t="s">
        <v>274</v>
      </c>
      <c r="H1069" t="s">
        <v>275</v>
      </c>
      <c r="I1069">
        <v>527</v>
      </c>
      <c r="J1069" t="s">
        <v>535</v>
      </c>
      <c r="K1069" t="s">
        <v>536</v>
      </c>
      <c r="L1069">
        <v>38311</v>
      </c>
      <c r="M1069" t="s">
        <v>358</v>
      </c>
      <c r="N1069" t="s">
        <v>359</v>
      </c>
      <c r="O1069">
        <v>38311</v>
      </c>
      <c r="P1069" t="s">
        <v>358</v>
      </c>
      <c r="Q1069" t="s">
        <v>359</v>
      </c>
      <c r="R1069" t="s">
        <v>329</v>
      </c>
      <c r="S1069" s="43">
        <v>0</v>
      </c>
      <c r="U1069" s="43">
        <v>3</v>
      </c>
      <c r="IF1069">
        <v>38311</v>
      </c>
      <c r="IG1069" t="s">
        <v>358</v>
      </c>
      <c r="IH1069" t="s">
        <v>311</v>
      </c>
      <c r="IK1069">
        <v>-2</v>
      </c>
      <c r="IL1069" t="s">
        <v>278</v>
      </c>
      <c r="IM1069" t="s">
        <v>279</v>
      </c>
      <c r="IN1069" t="s">
        <v>468</v>
      </c>
      <c r="IP1069" t="s">
        <v>503</v>
      </c>
    </row>
    <row r="1070" spans="1:250" x14ac:dyDescent="0.35">
      <c r="A1070">
        <v>9493</v>
      </c>
      <c r="B1070">
        <v>-922729984</v>
      </c>
      <c r="C1070">
        <v>1837</v>
      </c>
      <c r="D1070" t="s">
        <v>272</v>
      </c>
      <c r="E1070" t="s">
        <v>273</v>
      </c>
      <c r="F1070">
        <v>13794</v>
      </c>
      <c r="G1070" t="s">
        <v>274</v>
      </c>
      <c r="H1070" t="s">
        <v>275</v>
      </c>
      <c r="I1070">
        <v>523</v>
      </c>
      <c r="J1070" t="s">
        <v>537</v>
      </c>
      <c r="K1070" t="s">
        <v>538</v>
      </c>
      <c r="L1070">
        <v>38311</v>
      </c>
      <c r="M1070" t="s">
        <v>358</v>
      </c>
      <c r="N1070" t="s">
        <v>359</v>
      </c>
      <c r="O1070">
        <v>38311</v>
      </c>
      <c r="P1070" t="s">
        <v>358</v>
      </c>
      <c r="Q1070" t="s">
        <v>359</v>
      </c>
      <c r="R1070" t="s">
        <v>329</v>
      </c>
      <c r="S1070" s="43">
        <v>0</v>
      </c>
      <c r="U1070" s="43">
        <v>3</v>
      </c>
      <c r="IF1070">
        <v>38311</v>
      </c>
      <c r="IG1070" t="s">
        <v>358</v>
      </c>
      <c r="IH1070" t="s">
        <v>311</v>
      </c>
      <c r="IK1070">
        <v>-2</v>
      </c>
      <c r="IL1070" t="s">
        <v>278</v>
      </c>
      <c r="IM1070" t="s">
        <v>279</v>
      </c>
      <c r="IN1070" t="s">
        <v>468</v>
      </c>
      <c r="IP1070" t="s">
        <v>503</v>
      </c>
    </row>
    <row r="1071" spans="1:250" x14ac:dyDescent="0.35">
      <c r="A1071">
        <v>9494</v>
      </c>
      <c r="B1071">
        <v>-922729984</v>
      </c>
      <c r="C1071">
        <v>1837</v>
      </c>
      <c r="D1071" t="s">
        <v>272</v>
      </c>
      <c r="E1071" t="s">
        <v>273</v>
      </c>
      <c r="F1071">
        <v>13794</v>
      </c>
      <c r="G1071" t="s">
        <v>274</v>
      </c>
      <c r="H1071" t="s">
        <v>275</v>
      </c>
      <c r="I1071">
        <v>521</v>
      </c>
      <c r="J1071" t="s">
        <v>539</v>
      </c>
      <c r="K1071" t="s">
        <v>540</v>
      </c>
      <c r="L1071">
        <v>38311</v>
      </c>
      <c r="M1071" t="s">
        <v>358</v>
      </c>
      <c r="N1071" t="s">
        <v>359</v>
      </c>
      <c r="O1071">
        <v>38311</v>
      </c>
      <c r="P1071" t="s">
        <v>358</v>
      </c>
      <c r="Q1071" t="s">
        <v>359</v>
      </c>
      <c r="R1071" t="s">
        <v>329</v>
      </c>
      <c r="S1071" s="43">
        <v>0</v>
      </c>
      <c r="U1071" s="43">
        <v>3</v>
      </c>
      <c r="IF1071">
        <v>38311</v>
      </c>
      <c r="IG1071" t="s">
        <v>358</v>
      </c>
      <c r="IH1071" t="s">
        <v>311</v>
      </c>
      <c r="IK1071">
        <v>-2</v>
      </c>
      <c r="IL1071" t="s">
        <v>278</v>
      </c>
      <c r="IM1071" t="s">
        <v>279</v>
      </c>
      <c r="IN1071" t="s">
        <v>468</v>
      </c>
      <c r="IP1071" t="s">
        <v>503</v>
      </c>
    </row>
    <row r="1072" spans="1:250" x14ac:dyDescent="0.35">
      <c r="A1072">
        <v>9495</v>
      </c>
      <c r="B1072">
        <v>-922729984</v>
      </c>
      <c r="C1072">
        <v>1837</v>
      </c>
      <c r="D1072" t="s">
        <v>272</v>
      </c>
      <c r="E1072" t="s">
        <v>273</v>
      </c>
      <c r="F1072">
        <v>13794</v>
      </c>
      <c r="G1072" t="s">
        <v>274</v>
      </c>
      <c r="H1072" t="s">
        <v>275</v>
      </c>
      <c r="I1072">
        <v>519</v>
      </c>
      <c r="J1072" t="s">
        <v>541</v>
      </c>
      <c r="K1072" t="s">
        <v>542</v>
      </c>
      <c r="L1072">
        <v>38311</v>
      </c>
      <c r="M1072" t="s">
        <v>358</v>
      </c>
      <c r="N1072" t="s">
        <v>359</v>
      </c>
      <c r="O1072">
        <v>38311</v>
      </c>
      <c r="P1072" t="s">
        <v>358</v>
      </c>
      <c r="Q1072" t="s">
        <v>359</v>
      </c>
      <c r="R1072" t="s">
        <v>329</v>
      </c>
      <c r="S1072" s="43">
        <v>0</v>
      </c>
      <c r="U1072" s="43">
        <v>3</v>
      </c>
      <c r="IF1072">
        <v>38311</v>
      </c>
      <c r="IG1072" t="s">
        <v>358</v>
      </c>
      <c r="IH1072" t="s">
        <v>311</v>
      </c>
      <c r="IK1072">
        <v>-2</v>
      </c>
      <c r="IL1072" t="s">
        <v>278</v>
      </c>
      <c r="IM1072" t="s">
        <v>279</v>
      </c>
      <c r="IN1072" t="s">
        <v>468</v>
      </c>
      <c r="IP1072" t="s">
        <v>503</v>
      </c>
    </row>
    <row r="1073" spans="1:250" x14ac:dyDescent="0.35">
      <c r="A1073">
        <v>9496</v>
      </c>
      <c r="B1073">
        <v>-922729984</v>
      </c>
      <c r="C1073">
        <v>1837</v>
      </c>
      <c r="D1073" t="s">
        <v>272</v>
      </c>
      <c r="E1073" t="s">
        <v>273</v>
      </c>
      <c r="F1073">
        <v>19011</v>
      </c>
      <c r="G1073" t="s">
        <v>318</v>
      </c>
      <c r="H1073" t="s">
        <v>319</v>
      </c>
      <c r="I1073">
        <v>523</v>
      </c>
      <c r="J1073" t="s">
        <v>537</v>
      </c>
      <c r="K1073" t="s">
        <v>538</v>
      </c>
      <c r="L1073">
        <v>38311</v>
      </c>
      <c r="M1073" t="s">
        <v>358</v>
      </c>
      <c r="N1073" t="s">
        <v>359</v>
      </c>
      <c r="O1073">
        <v>38311</v>
      </c>
      <c r="P1073" t="s">
        <v>358</v>
      </c>
      <c r="Q1073" t="s">
        <v>359</v>
      </c>
      <c r="R1073" t="s">
        <v>329</v>
      </c>
      <c r="S1073" s="43">
        <v>0</v>
      </c>
      <c r="U1073" s="43">
        <v>3</v>
      </c>
      <c r="IF1073">
        <v>38311</v>
      </c>
      <c r="IG1073" t="s">
        <v>358</v>
      </c>
      <c r="IH1073" t="s">
        <v>322</v>
      </c>
      <c r="IK1073">
        <v>-2</v>
      </c>
      <c r="IL1073" t="s">
        <v>278</v>
      </c>
      <c r="IM1073" t="s">
        <v>279</v>
      </c>
      <c r="IN1073" t="s">
        <v>484</v>
      </c>
      <c r="IP1073" t="s">
        <v>502</v>
      </c>
    </row>
    <row r="1074" spans="1:250" x14ac:dyDescent="0.35">
      <c r="A1074">
        <v>9497</v>
      </c>
      <c r="B1074">
        <v>-922729984</v>
      </c>
      <c r="C1074">
        <v>1837</v>
      </c>
      <c r="D1074" t="s">
        <v>272</v>
      </c>
      <c r="E1074" t="s">
        <v>273</v>
      </c>
      <c r="F1074">
        <v>19011</v>
      </c>
      <c r="G1074" t="s">
        <v>318</v>
      </c>
      <c r="H1074" t="s">
        <v>319</v>
      </c>
      <c r="I1074">
        <v>521</v>
      </c>
      <c r="J1074" t="s">
        <v>539</v>
      </c>
      <c r="K1074" t="s">
        <v>540</v>
      </c>
      <c r="L1074">
        <v>38311</v>
      </c>
      <c r="M1074" t="s">
        <v>358</v>
      </c>
      <c r="N1074" t="s">
        <v>359</v>
      </c>
      <c r="O1074">
        <v>38311</v>
      </c>
      <c r="P1074" t="s">
        <v>358</v>
      </c>
      <c r="Q1074" t="s">
        <v>359</v>
      </c>
      <c r="R1074" t="s">
        <v>329</v>
      </c>
      <c r="S1074" s="43">
        <v>0</v>
      </c>
      <c r="U1074" s="43">
        <v>3</v>
      </c>
      <c r="IF1074">
        <v>38311</v>
      </c>
      <c r="IG1074" t="s">
        <v>358</v>
      </c>
      <c r="IH1074" t="s">
        <v>322</v>
      </c>
      <c r="IK1074">
        <v>-2</v>
      </c>
      <c r="IL1074" t="s">
        <v>278</v>
      </c>
      <c r="IM1074" t="s">
        <v>279</v>
      </c>
      <c r="IN1074" t="s">
        <v>484</v>
      </c>
      <c r="IP1074" t="s">
        <v>502</v>
      </c>
    </row>
    <row r="1075" spans="1:250" x14ac:dyDescent="0.35">
      <c r="A1075">
        <v>9498</v>
      </c>
      <c r="B1075">
        <v>-922729984</v>
      </c>
      <c r="C1075">
        <v>1837</v>
      </c>
      <c r="D1075" t="s">
        <v>272</v>
      </c>
      <c r="E1075" t="s">
        <v>273</v>
      </c>
      <c r="F1075">
        <v>19011</v>
      </c>
      <c r="G1075" t="s">
        <v>318</v>
      </c>
      <c r="H1075" t="s">
        <v>319</v>
      </c>
      <c r="I1075">
        <v>519</v>
      </c>
      <c r="J1075" t="s">
        <v>541</v>
      </c>
      <c r="K1075" t="s">
        <v>542</v>
      </c>
      <c r="L1075">
        <v>38311</v>
      </c>
      <c r="M1075" t="s">
        <v>358</v>
      </c>
      <c r="N1075" t="s">
        <v>359</v>
      </c>
      <c r="O1075">
        <v>38311</v>
      </c>
      <c r="P1075" t="s">
        <v>358</v>
      </c>
      <c r="Q1075" t="s">
        <v>359</v>
      </c>
      <c r="R1075" t="s">
        <v>329</v>
      </c>
      <c r="S1075" s="43">
        <v>0</v>
      </c>
      <c r="U1075" s="43">
        <v>3</v>
      </c>
      <c r="IF1075">
        <v>38311</v>
      </c>
      <c r="IG1075" t="s">
        <v>358</v>
      </c>
      <c r="IH1075" t="s">
        <v>322</v>
      </c>
      <c r="IK1075">
        <v>-2</v>
      </c>
      <c r="IL1075" t="s">
        <v>278</v>
      </c>
      <c r="IM1075" t="s">
        <v>279</v>
      </c>
      <c r="IN1075" t="s">
        <v>484</v>
      </c>
      <c r="IP1075" t="s">
        <v>502</v>
      </c>
    </row>
    <row r="1076" spans="1:250" x14ac:dyDescent="0.35">
      <c r="A1076">
        <v>9499</v>
      </c>
      <c r="B1076">
        <v>-922729984</v>
      </c>
      <c r="C1076">
        <v>1837</v>
      </c>
      <c r="D1076" t="s">
        <v>272</v>
      </c>
      <c r="E1076" t="s">
        <v>273</v>
      </c>
      <c r="F1076">
        <v>19011</v>
      </c>
      <c r="G1076" t="s">
        <v>318</v>
      </c>
      <c r="H1076" t="s">
        <v>319</v>
      </c>
      <c r="I1076">
        <v>515</v>
      </c>
      <c r="J1076" t="s">
        <v>543</v>
      </c>
      <c r="K1076" t="s">
        <v>544</v>
      </c>
      <c r="L1076">
        <v>38311</v>
      </c>
      <c r="M1076" t="s">
        <v>358</v>
      </c>
      <c r="N1076" t="s">
        <v>359</v>
      </c>
      <c r="O1076">
        <v>38311</v>
      </c>
      <c r="P1076" t="s">
        <v>358</v>
      </c>
      <c r="Q1076" t="s">
        <v>359</v>
      </c>
      <c r="R1076" t="s">
        <v>329</v>
      </c>
      <c r="S1076" s="43">
        <v>0</v>
      </c>
      <c r="U1076" s="43">
        <v>3</v>
      </c>
      <c r="IF1076">
        <v>38311</v>
      </c>
      <c r="IG1076" t="s">
        <v>358</v>
      </c>
      <c r="IH1076" t="s">
        <v>322</v>
      </c>
      <c r="IK1076">
        <v>-2</v>
      </c>
      <c r="IL1076" t="s">
        <v>278</v>
      </c>
      <c r="IM1076" t="s">
        <v>279</v>
      </c>
      <c r="IN1076" t="s">
        <v>484</v>
      </c>
      <c r="IP1076" t="s">
        <v>502</v>
      </c>
    </row>
    <row r="1077" spans="1:250" x14ac:dyDescent="0.35">
      <c r="A1077">
        <v>9500</v>
      </c>
      <c r="B1077">
        <v>-922729984</v>
      </c>
      <c r="C1077">
        <v>1837</v>
      </c>
      <c r="D1077" t="s">
        <v>272</v>
      </c>
      <c r="E1077" t="s">
        <v>273</v>
      </c>
      <c r="F1077">
        <v>19011</v>
      </c>
      <c r="G1077" t="s">
        <v>318</v>
      </c>
      <c r="H1077" t="s">
        <v>319</v>
      </c>
      <c r="I1077">
        <v>513</v>
      </c>
      <c r="J1077" t="s">
        <v>545</v>
      </c>
      <c r="K1077" t="s">
        <v>546</v>
      </c>
      <c r="L1077">
        <v>38311</v>
      </c>
      <c r="M1077" t="s">
        <v>358</v>
      </c>
      <c r="N1077" t="s">
        <v>359</v>
      </c>
      <c r="O1077">
        <v>38311</v>
      </c>
      <c r="P1077" t="s">
        <v>358</v>
      </c>
      <c r="Q1077" t="s">
        <v>359</v>
      </c>
      <c r="R1077" t="s">
        <v>329</v>
      </c>
      <c r="S1077" s="43">
        <v>0</v>
      </c>
      <c r="U1077" s="43">
        <v>3</v>
      </c>
      <c r="IF1077">
        <v>38311</v>
      </c>
      <c r="IG1077" t="s">
        <v>358</v>
      </c>
      <c r="IH1077" t="s">
        <v>322</v>
      </c>
      <c r="IK1077">
        <v>-2</v>
      </c>
      <c r="IL1077" t="s">
        <v>278</v>
      </c>
      <c r="IM1077" t="s">
        <v>279</v>
      </c>
      <c r="IN1077" t="s">
        <v>484</v>
      </c>
      <c r="IP1077" t="s">
        <v>502</v>
      </c>
    </row>
    <row r="1078" spans="1:250" x14ac:dyDescent="0.35">
      <c r="A1078">
        <v>9501</v>
      </c>
      <c r="B1078">
        <v>-922729984</v>
      </c>
      <c r="C1078">
        <v>1837</v>
      </c>
      <c r="D1078" t="s">
        <v>272</v>
      </c>
      <c r="E1078" t="s">
        <v>273</v>
      </c>
      <c r="F1078">
        <v>19011</v>
      </c>
      <c r="G1078" t="s">
        <v>318</v>
      </c>
      <c r="H1078" t="s">
        <v>319</v>
      </c>
      <c r="I1078">
        <v>509</v>
      </c>
      <c r="J1078" t="s">
        <v>547</v>
      </c>
      <c r="K1078" t="s">
        <v>548</v>
      </c>
      <c r="L1078">
        <v>38311</v>
      </c>
      <c r="M1078" t="s">
        <v>358</v>
      </c>
      <c r="N1078" t="s">
        <v>359</v>
      </c>
      <c r="O1078">
        <v>38311</v>
      </c>
      <c r="P1078" t="s">
        <v>358</v>
      </c>
      <c r="Q1078" t="s">
        <v>359</v>
      </c>
      <c r="R1078" t="s">
        <v>329</v>
      </c>
      <c r="S1078" s="43">
        <v>0</v>
      </c>
      <c r="U1078" s="43">
        <v>3</v>
      </c>
      <c r="IF1078">
        <v>38311</v>
      </c>
      <c r="IG1078" t="s">
        <v>358</v>
      </c>
      <c r="IH1078" t="s">
        <v>322</v>
      </c>
      <c r="IK1078">
        <v>-2</v>
      </c>
      <c r="IL1078" t="s">
        <v>278</v>
      </c>
      <c r="IM1078" t="s">
        <v>279</v>
      </c>
      <c r="IN1078" t="s">
        <v>484</v>
      </c>
      <c r="IP1078" t="s">
        <v>502</v>
      </c>
    </row>
    <row r="1079" spans="1:250" x14ac:dyDescent="0.35">
      <c r="A1079">
        <v>9502</v>
      </c>
      <c r="B1079">
        <v>-922729984</v>
      </c>
      <c r="C1079">
        <v>1837</v>
      </c>
      <c r="D1079" t="s">
        <v>272</v>
      </c>
      <c r="E1079" t="s">
        <v>273</v>
      </c>
      <c r="F1079">
        <v>13794</v>
      </c>
      <c r="G1079" t="s">
        <v>274</v>
      </c>
      <c r="H1079" t="s">
        <v>275</v>
      </c>
      <c r="I1079">
        <v>515</v>
      </c>
      <c r="J1079" t="s">
        <v>543</v>
      </c>
      <c r="K1079" t="s">
        <v>544</v>
      </c>
      <c r="L1079">
        <v>39215</v>
      </c>
      <c r="M1079" t="s">
        <v>374</v>
      </c>
      <c r="N1079" t="s">
        <v>375</v>
      </c>
      <c r="O1079">
        <v>39215</v>
      </c>
      <c r="P1079" t="s">
        <v>374</v>
      </c>
      <c r="Q1079" t="s">
        <v>375</v>
      </c>
      <c r="R1079" t="s">
        <v>329</v>
      </c>
      <c r="S1079" s="43">
        <v>0</v>
      </c>
      <c r="U1079" s="43">
        <v>3</v>
      </c>
      <c r="IF1079">
        <v>39215</v>
      </c>
      <c r="IG1079" t="s">
        <v>374</v>
      </c>
      <c r="IH1079" t="s">
        <v>311</v>
      </c>
      <c r="IK1079">
        <v>-2</v>
      </c>
      <c r="IL1079" t="s">
        <v>278</v>
      </c>
      <c r="IM1079" t="s">
        <v>279</v>
      </c>
      <c r="IN1079" t="s">
        <v>468</v>
      </c>
      <c r="IP1079" t="s">
        <v>504</v>
      </c>
    </row>
    <row r="1080" spans="1:250" x14ac:dyDescent="0.35">
      <c r="A1080">
        <v>9503</v>
      </c>
      <c r="B1080">
        <v>-922729984</v>
      </c>
      <c r="C1080">
        <v>1837</v>
      </c>
      <c r="D1080" t="s">
        <v>272</v>
      </c>
      <c r="E1080" t="s">
        <v>273</v>
      </c>
      <c r="F1080">
        <v>13794</v>
      </c>
      <c r="G1080" t="s">
        <v>274</v>
      </c>
      <c r="H1080" t="s">
        <v>275</v>
      </c>
      <c r="I1080">
        <v>513</v>
      </c>
      <c r="J1080" t="s">
        <v>545</v>
      </c>
      <c r="K1080" t="s">
        <v>546</v>
      </c>
      <c r="L1080">
        <v>39215</v>
      </c>
      <c r="M1080" t="s">
        <v>374</v>
      </c>
      <c r="N1080" t="s">
        <v>375</v>
      </c>
      <c r="O1080">
        <v>39215</v>
      </c>
      <c r="P1080" t="s">
        <v>374</v>
      </c>
      <c r="Q1080" t="s">
        <v>375</v>
      </c>
      <c r="R1080" t="s">
        <v>329</v>
      </c>
      <c r="S1080" s="43">
        <v>0</v>
      </c>
      <c r="U1080" s="43">
        <v>3</v>
      </c>
      <c r="IF1080">
        <v>39215</v>
      </c>
      <c r="IG1080" t="s">
        <v>374</v>
      </c>
      <c r="IH1080" t="s">
        <v>311</v>
      </c>
      <c r="IK1080">
        <v>-2</v>
      </c>
      <c r="IL1080" t="s">
        <v>278</v>
      </c>
      <c r="IM1080" t="s">
        <v>279</v>
      </c>
      <c r="IN1080" t="s">
        <v>468</v>
      </c>
      <c r="IP1080" t="s">
        <v>504</v>
      </c>
    </row>
    <row r="1081" spans="1:250" x14ac:dyDescent="0.35">
      <c r="A1081">
        <v>9504</v>
      </c>
      <c r="B1081">
        <v>-922729984</v>
      </c>
      <c r="C1081">
        <v>1837</v>
      </c>
      <c r="D1081" t="s">
        <v>272</v>
      </c>
      <c r="E1081" t="s">
        <v>273</v>
      </c>
      <c r="F1081">
        <v>13794</v>
      </c>
      <c r="G1081" t="s">
        <v>274</v>
      </c>
      <c r="H1081" t="s">
        <v>275</v>
      </c>
      <c r="I1081">
        <v>509</v>
      </c>
      <c r="J1081" t="s">
        <v>547</v>
      </c>
      <c r="K1081" t="s">
        <v>548</v>
      </c>
      <c r="L1081">
        <v>39215</v>
      </c>
      <c r="M1081" t="s">
        <v>374</v>
      </c>
      <c r="N1081" t="s">
        <v>375</v>
      </c>
      <c r="O1081">
        <v>39215</v>
      </c>
      <c r="P1081" t="s">
        <v>374</v>
      </c>
      <c r="Q1081" t="s">
        <v>375</v>
      </c>
      <c r="R1081" t="s">
        <v>329</v>
      </c>
      <c r="S1081" s="43">
        <v>0</v>
      </c>
      <c r="U1081" s="43">
        <v>3</v>
      </c>
      <c r="IF1081">
        <v>39215</v>
      </c>
      <c r="IG1081" t="s">
        <v>374</v>
      </c>
      <c r="IH1081" t="s">
        <v>311</v>
      </c>
      <c r="IK1081">
        <v>-2</v>
      </c>
      <c r="IL1081" t="s">
        <v>278</v>
      </c>
      <c r="IM1081" t="s">
        <v>279</v>
      </c>
      <c r="IN1081" t="s">
        <v>468</v>
      </c>
      <c r="IP1081" t="s">
        <v>504</v>
      </c>
    </row>
    <row r="1082" spans="1:250" x14ac:dyDescent="0.35">
      <c r="A1082">
        <v>9505</v>
      </c>
      <c r="B1082">
        <v>-922729984</v>
      </c>
      <c r="C1082">
        <v>1837</v>
      </c>
      <c r="D1082" t="s">
        <v>272</v>
      </c>
      <c r="E1082" t="s">
        <v>273</v>
      </c>
      <c r="F1082">
        <v>13794</v>
      </c>
      <c r="G1082" t="s">
        <v>274</v>
      </c>
      <c r="H1082" t="s">
        <v>275</v>
      </c>
      <c r="I1082">
        <v>507</v>
      </c>
      <c r="J1082" t="s">
        <v>549</v>
      </c>
      <c r="K1082" t="s">
        <v>550</v>
      </c>
      <c r="L1082">
        <v>39215</v>
      </c>
      <c r="M1082" t="s">
        <v>374</v>
      </c>
      <c r="N1082" t="s">
        <v>375</v>
      </c>
      <c r="O1082">
        <v>39215</v>
      </c>
      <c r="P1082" t="s">
        <v>374</v>
      </c>
      <c r="Q1082" t="s">
        <v>375</v>
      </c>
      <c r="R1082" t="s">
        <v>329</v>
      </c>
      <c r="S1082" s="43">
        <v>0</v>
      </c>
      <c r="U1082" s="43">
        <v>3</v>
      </c>
      <c r="IF1082">
        <v>39215</v>
      </c>
      <c r="IG1082" t="s">
        <v>374</v>
      </c>
      <c r="IH1082" t="s">
        <v>311</v>
      </c>
      <c r="IK1082">
        <v>-2</v>
      </c>
      <c r="IL1082" t="s">
        <v>278</v>
      </c>
      <c r="IM1082" t="s">
        <v>279</v>
      </c>
      <c r="IN1082" t="s">
        <v>468</v>
      </c>
      <c r="IP1082" t="s">
        <v>504</v>
      </c>
    </row>
    <row r="1083" spans="1:250" x14ac:dyDescent="0.35">
      <c r="A1083">
        <v>9506</v>
      </c>
      <c r="B1083">
        <v>-922729984</v>
      </c>
      <c r="C1083">
        <v>1837</v>
      </c>
      <c r="D1083" t="s">
        <v>272</v>
      </c>
      <c r="E1083" t="s">
        <v>273</v>
      </c>
      <c r="F1083">
        <v>19011</v>
      </c>
      <c r="G1083" t="s">
        <v>318</v>
      </c>
      <c r="H1083" t="s">
        <v>319</v>
      </c>
      <c r="I1083">
        <v>528</v>
      </c>
      <c r="J1083" t="s">
        <v>531</v>
      </c>
      <c r="K1083" t="s">
        <v>532</v>
      </c>
      <c r="L1083">
        <v>38311</v>
      </c>
      <c r="M1083" t="s">
        <v>358</v>
      </c>
      <c r="N1083" t="s">
        <v>359</v>
      </c>
      <c r="O1083">
        <v>38311</v>
      </c>
      <c r="P1083" t="s">
        <v>358</v>
      </c>
      <c r="Q1083" t="s">
        <v>359</v>
      </c>
      <c r="R1083" t="s">
        <v>329</v>
      </c>
      <c r="S1083" s="43">
        <v>0</v>
      </c>
      <c r="U1083" s="43">
        <v>3</v>
      </c>
      <c r="IF1083">
        <v>38311</v>
      </c>
      <c r="IG1083" t="s">
        <v>358</v>
      </c>
      <c r="IH1083" t="s">
        <v>322</v>
      </c>
      <c r="IK1083">
        <v>-2</v>
      </c>
      <c r="IL1083" t="s">
        <v>278</v>
      </c>
      <c r="IM1083" t="s">
        <v>279</v>
      </c>
      <c r="IN1083" t="s">
        <v>484</v>
      </c>
      <c r="IP1083" t="s">
        <v>502</v>
      </c>
    </row>
    <row r="1084" spans="1:250" x14ac:dyDescent="0.35">
      <c r="A1084">
        <v>9507</v>
      </c>
      <c r="B1084">
        <v>-922729984</v>
      </c>
      <c r="C1084">
        <v>1837</v>
      </c>
      <c r="D1084" t="s">
        <v>272</v>
      </c>
      <c r="E1084" t="s">
        <v>273</v>
      </c>
      <c r="F1084">
        <v>19011</v>
      </c>
      <c r="G1084" t="s">
        <v>318</v>
      </c>
      <c r="H1084" t="s">
        <v>319</v>
      </c>
      <c r="I1084">
        <v>527</v>
      </c>
      <c r="J1084" t="s">
        <v>535</v>
      </c>
      <c r="K1084" t="s">
        <v>536</v>
      </c>
      <c r="L1084">
        <v>38311</v>
      </c>
      <c r="M1084" t="s">
        <v>358</v>
      </c>
      <c r="N1084" t="s">
        <v>359</v>
      </c>
      <c r="O1084">
        <v>38311</v>
      </c>
      <c r="P1084" t="s">
        <v>358</v>
      </c>
      <c r="Q1084" t="s">
        <v>359</v>
      </c>
      <c r="R1084" t="s">
        <v>329</v>
      </c>
      <c r="S1084" s="43">
        <v>0</v>
      </c>
      <c r="U1084" s="43">
        <v>3</v>
      </c>
      <c r="IF1084">
        <v>38311</v>
      </c>
      <c r="IG1084" t="s">
        <v>358</v>
      </c>
      <c r="IH1084" t="s">
        <v>322</v>
      </c>
      <c r="IK1084">
        <v>-2</v>
      </c>
      <c r="IL1084" t="s">
        <v>278</v>
      </c>
      <c r="IM1084" t="s">
        <v>279</v>
      </c>
      <c r="IN1084" t="s">
        <v>484</v>
      </c>
      <c r="IP1084" t="s">
        <v>502</v>
      </c>
    </row>
    <row r="1085" spans="1:250" x14ac:dyDescent="0.35">
      <c r="A1085">
        <v>9508</v>
      </c>
      <c r="B1085">
        <v>-922729984</v>
      </c>
      <c r="C1085">
        <v>1837</v>
      </c>
      <c r="D1085" t="s">
        <v>272</v>
      </c>
      <c r="E1085" t="s">
        <v>273</v>
      </c>
      <c r="F1085">
        <v>1848</v>
      </c>
      <c r="G1085" t="s">
        <v>285</v>
      </c>
      <c r="H1085" t="s">
        <v>273</v>
      </c>
      <c r="I1085">
        <v>507</v>
      </c>
      <c r="J1085" t="s">
        <v>549</v>
      </c>
      <c r="K1085" t="s">
        <v>550</v>
      </c>
      <c r="L1085">
        <v>41235</v>
      </c>
      <c r="M1085" t="s">
        <v>378</v>
      </c>
      <c r="N1085" t="s">
        <v>379</v>
      </c>
      <c r="O1085">
        <v>41235</v>
      </c>
      <c r="P1085" t="s">
        <v>378</v>
      </c>
      <c r="Q1085" t="s">
        <v>379</v>
      </c>
      <c r="R1085" t="s">
        <v>329</v>
      </c>
      <c r="S1085" s="43">
        <v>0</v>
      </c>
      <c r="U1085" s="43">
        <v>3</v>
      </c>
      <c r="IF1085">
        <v>41235</v>
      </c>
      <c r="IG1085" t="s">
        <v>378</v>
      </c>
      <c r="IH1085" t="s">
        <v>287</v>
      </c>
      <c r="IK1085">
        <v>-2</v>
      </c>
      <c r="IL1085" t="s">
        <v>278</v>
      </c>
      <c r="IM1085" t="s">
        <v>279</v>
      </c>
      <c r="IN1085" t="s">
        <v>505</v>
      </c>
      <c r="IP1085" t="s">
        <v>512</v>
      </c>
    </row>
    <row r="1086" spans="1:250" x14ac:dyDescent="0.35">
      <c r="A1086">
        <v>9509</v>
      </c>
      <c r="B1086">
        <v>-922729984</v>
      </c>
      <c r="C1086">
        <v>1837</v>
      </c>
      <c r="D1086" t="s">
        <v>272</v>
      </c>
      <c r="E1086" t="s">
        <v>273</v>
      </c>
      <c r="F1086">
        <v>13794</v>
      </c>
      <c r="G1086" t="s">
        <v>274</v>
      </c>
      <c r="H1086" t="s">
        <v>275</v>
      </c>
      <c r="I1086">
        <v>528</v>
      </c>
      <c r="J1086" t="s">
        <v>531</v>
      </c>
      <c r="K1086" t="s">
        <v>532</v>
      </c>
      <c r="L1086">
        <v>39215</v>
      </c>
      <c r="M1086" t="s">
        <v>374</v>
      </c>
      <c r="N1086" t="s">
        <v>375</v>
      </c>
      <c r="O1086">
        <v>39215</v>
      </c>
      <c r="P1086" t="s">
        <v>374</v>
      </c>
      <c r="Q1086" t="s">
        <v>375</v>
      </c>
      <c r="R1086" t="s">
        <v>329</v>
      </c>
      <c r="S1086" s="43">
        <v>0</v>
      </c>
      <c r="U1086" s="43">
        <v>3</v>
      </c>
      <c r="IF1086">
        <v>39215</v>
      </c>
      <c r="IG1086" t="s">
        <v>374</v>
      </c>
      <c r="IH1086" t="s">
        <v>311</v>
      </c>
      <c r="IK1086">
        <v>-2</v>
      </c>
      <c r="IL1086" t="s">
        <v>278</v>
      </c>
      <c r="IM1086" t="s">
        <v>279</v>
      </c>
      <c r="IN1086" t="s">
        <v>468</v>
      </c>
      <c r="IP1086" t="s">
        <v>504</v>
      </c>
    </row>
    <row r="1087" spans="1:250" x14ac:dyDescent="0.35">
      <c r="A1087">
        <v>9510</v>
      </c>
      <c r="B1087">
        <v>-922729984</v>
      </c>
      <c r="C1087">
        <v>1837</v>
      </c>
      <c r="D1087" t="s">
        <v>272</v>
      </c>
      <c r="E1087" t="s">
        <v>273</v>
      </c>
      <c r="F1087">
        <v>13794</v>
      </c>
      <c r="G1087" t="s">
        <v>274</v>
      </c>
      <c r="H1087" t="s">
        <v>275</v>
      </c>
      <c r="I1087">
        <v>527</v>
      </c>
      <c r="J1087" t="s">
        <v>535</v>
      </c>
      <c r="K1087" t="s">
        <v>536</v>
      </c>
      <c r="L1087">
        <v>39215</v>
      </c>
      <c r="M1087" t="s">
        <v>374</v>
      </c>
      <c r="N1087" t="s">
        <v>375</v>
      </c>
      <c r="O1087">
        <v>39215</v>
      </c>
      <c r="P1087" t="s">
        <v>374</v>
      </c>
      <c r="Q1087" t="s">
        <v>375</v>
      </c>
      <c r="R1087" t="s">
        <v>329</v>
      </c>
      <c r="S1087" s="43">
        <v>0</v>
      </c>
      <c r="U1087" s="43">
        <v>3</v>
      </c>
      <c r="IF1087">
        <v>39215</v>
      </c>
      <c r="IG1087" t="s">
        <v>374</v>
      </c>
      <c r="IH1087" t="s">
        <v>311</v>
      </c>
      <c r="IK1087">
        <v>-2</v>
      </c>
      <c r="IL1087" t="s">
        <v>278</v>
      </c>
      <c r="IM1087" t="s">
        <v>279</v>
      </c>
      <c r="IN1087" t="s">
        <v>468</v>
      </c>
      <c r="IP1087" t="s">
        <v>504</v>
      </c>
    </row>
    <row r="1088" spans="1:250" x14ac:dyDescent="0.35">
      <c r="A1088">
        <v>9511</v>
      </c>
      <c r="B1088">
        <v>-922729984</v>
      </c>
      <c r="C1088">
        <v>1837</v>
      </c>
      <c r="D1088" t="s">
        <v>272</v>
      </c>
      <c r="E1088" t="s">
        <v>273</v>
      </c>
      <c r="F1088">
        <v>13794</v>
      </c>
      <c r="G1088" t="s">
        <v>274</v>
      </c>
      <c r="H1088" t="s">
        <v>275</v>
      </c>
      <c r="I1088">
        <v>523</v>
      </c>
      <c r="J1088" t="s">
        <v>537</v>
      </c>
      <c r="K1088" t="s">
        <v>538</v>
      </c>
      <c r="L1088">
        <v>39215</v>
      </c>
      <c r="M1088" t="s">
        <v>374</v>
      </c>
      <c r="N1088" t="s">
        <v>375</v>
      </c>
      <c r="O1088">
        <v>39215</v>
      </c>
      <c r="P1088" t="s">
        <v>374</v>
      </c>
      <c r="Q1088" t="s">
        <v>375</v>
      </c>
      <c r="R1088" t="s">
        <v>329</v>
      </c>
      <c r="S1088" s="43">
        <v>0</v>
      </c>
      <c r="U1088" s="43">
        <v>3</v>
      </c>
      <c r="IF1088">
        <v>39215</v>
      </c>
      <c r="IG1088" t="s">
        <v>374</v>
      </c>
      <c r="IH1088" t="s">
        <v>311</v>
      </c>
      <c r="IK1088">
        <v>-2</v>
      </c>
      <c r="IL1088" t="s">
        <v>278</v>
      </c>
      <c r="IM1088" t="s">
        <v>279</v>
      </c>
      <c r="IN1088" t="s">
        <v>468</v>
      </c>
      <c r="IP1088" t="s">
        <v>504</v>
      </c>
    </row>
    <row r="1089" spans="1:250" x14ac:dyDescent="0.35">
      <c r="A1089">
        <v>9512</v>
      </c>
      <c r="B1089">
        <v>-922729984</v>
      </c>
      <c r="C1089">
        <v>1837</v>
      </c>
      <c r="D1089" t="s">
        <v>272</v>
      </c>
      <c r="E1089" t="s">
        <v>273</v>
      </c>
      <c r="F1089">
        <v>13794</v>
      </c>
      <c r="G1089" t="s">
        <v>274</v>
      </c>
      <c r="H1089" t="s">
        <v>275</v>
      </c>
      <c r="I1089">
        <v>521</v>
      </c>
      <c r="J1089" t="s">
        <v>539</v>
      </c>
      <c r="K1089" t="s">
        <v>540</v>
      </c>
      <c r="L1089">
        <v>39215</v>
      </c>
      <c r="M1089" t="s">
        <v>374</v>
      </c>
      <c r="N1089" t="s">
        <v>375</v>
      </c>
      <c r="O1089">
        <v>39215</v>
      </c>
      <c r="P1089" t="s">
        <v>374</v>
      </c>
      <c r="Q1089" t="s">
        <v>375</v>
      </c>
      <c r="R1089" t="s">
        <v>329</v>
      </c>
      <c r="S1089" s="43">
        <v>0</v>
      </c>
      <c r="U1089" s="43">
        <v>3</v>
      </c>
      <c r="IF1089">
        <v>39215</v>
      </c>
      <c r="IG1089" t="s">
        <v>374</v>
      </c>
      <c r="IH1089" t="s">
        <v>311</v>
      </c>
      <c r="IK1089">
        <v>-2</v>
      </c>
      <c r="IL1089" t="s">
        <v>278</v>
      </c>
      <c r="IM1089" t="s">
        <v>279</v>
      </c>
      <c r="IN1089" t="s">
        <v>468</v>
      </c>
      <c r="IP1089" t="s">
        <v>504</v>
      </c>
    </row>
    <row r="1090" spans="1:250" x14ac:dyDescent="0.35">
      <c r="A1090">
        <v>9513</v>
      </c>
      <c r="B1090">
        <v>-922729984</v>
      </c>
      <c r="C1090">
        <v>1837</v>
      </c>
      <c r="D1090" t="s">
        <v>272</v>
      </c>
      <c r="E1090" t="s">
        <v>273</v>
      </c>
      <c r="F1090">
        <v>13794</v>
      </c>
      <c r="G1090" t="s">
        <v>274</v>
      </c>
      <c r="H1090" t="s">
        <v>275</v>
      </c>
      <c r="I1090">
        <v>519</v>
      </c>
      <c r="J1090" t="s">
        <v>541</v>
      </c>
      <c r="K1090" t="s">
        <v>542</v>
      </c>
      <c r="L1090">
        <v>39215</v>
      </c>
      <c r="M1090" t="s">
        <v>374</v>
      </c>
      <c r="N1090" t="s">
        <v>375</v>
      </c>
      <c r="O1090">
        <v>39215</v>
      </c>
      <c r="P1090" t="s">
        <v>374</v>
      </c>
      <c r="Q1090" t="s">
        <v>375</v>
      </c>
      <c r="R1090" t="s">
        <v>329</v>
      </c>
      <c r="S1090" s="43">
        <v>0</v>
      </c>
      <c r="U1090" s="43">
        <v>3</v>
      </c>
      <c r="IF1090">
        <v>39215</v>
      </c>
      <c r="IG1090" t="s">
        <v>374</v>
      </c>
      <c r="IH1090" t="s">
        <v>311</v>
      </c>
      <c r="IK1090">
        <v>-2</v>
      </c>
      <c r="IL1090" t="s">
        <v>278</v>
      </c>
      <c r="IM1090" t="s">
        <v>279</v>
      </c>
      <c r="IN1090" t="s">
        <v>468</v>
      </c>
      <c r="IP1090" t="s">
        <v>504</v>
      </c>
    </row>
    <row r="1091" spans="1:250" x14ac:dyDescent="0.35">
      <c r="A1091">
        <v>9514</v>
      </c>
      <c r="B1091">
        <v>-922729984</v>
      </c>
      <c r="C1091">
        <v>1837</v>
      </c>
      <c r="D1091" t="s">
        <v>272</v>
      </c>
      <c r="E1091" t="s">
        <v>273</v>
      </c>
      <c r="F1091">
        <v>1848</v>
      </c>
      <c r="G1091" t="s">
        <v>285</v>
      </c>
      <c r="H1091" t="s">
        <v>273</v>
      </c>
      <c r="I1091">
        <v>523</v>
      </c>
      <c r="J1091" t="s">
        <v>537</v>
      </c>
      <c r="K1091" t="s">
        <v>538</v>
      </c>
      <c r="L1091">
        <v>41235</v>
      </c>
      <c r="M1091" t="s">
        <v>378</v>
      </c>
      <c r="N1091" t="s">
        <v>379</v>
      </c>
      <c r="O1091">
        <v>41235</v>
      </c>
      <c r="P1091" t="s">
        <v>378</v>
      </c>
      <c r="Q1091" t="s">
        <v>379</v>
      </c>
      <c r="R1091" t="s">
        <v>329</v>
      </c>
      <c r="S1091" s="43">
        <v>0</v>
      </c>
      <c r="U1091" s="43">
        <v>3</v>
      </c>
      <c r="IF1091">
        <v>41235</v>
      </c>
      <c r="IG1091" t="s">
        <v>378</v>
      </c>
      <c r="IH1091" t="s">
        <v>287</v>
      </c>
      <c r="IK1091">
        <v>-2</v>
      </c>
      <c r="IL1091" t="s">
        <v>278</v>
      </c>
      <c r="IM1091" t="s">
        <v>279</v>
      </c>
      <c r="IN1091" t="s">
        <v>505</v>
      </c>
      <c r="IP1091" t="s">
        <v>512</v>
      </c>
    </row>
    <row r="1092" spans="1:250" x14ac:dyDescent="0.35">
      <c r="A1092">
        <v>9515</v>
      </c>
      <c r="B1092">
        <v>-922729984</v>
      </c>
      <c r="C1092">
        <v>1837</v>
      </c>
      <c r="D1092" t="s">
        <v>272</v>
      </c>
      <c r="E1092" t="s">
        <v>273</v>
      </c>
      <c r="F1092">
        <v>1848</v>
      </c>
      <c r="G1092" t="s">
        <v>285</v>
      </c>
      <c r="H1092" t="s">
        <v>273</v>
      </c>
      <c r="I1092">
        <v>521</v>
      </c>
      <c r="J1092" t="s">
        <v>539</v>
      </c>
      <c r="K1092" t="s">
        <v>540</v>
      </c>
      <c r="L1092">
        <v>41235</v>
      </c>
      <c r="M1092" t="s">
        <v>378</v>
      </c>
      <c r="N1092" t="s">
        <v>379</v>
      </c>
      <c r="O1092">
        <v>41235</v>
      </c>
      <c r="P1092" t="s">
        <v>378</v>
      </c>
      <c r="Q1092" t="s">
        <v>379</v>
      </c>
      <c r="R1092" t="s">
        <v>329</v>
      </c>
      <c r="S1092" s="43">
        <v>0</v>
      </c>
      <c r="U1092" s="43">
        <v>3</v>
      </c>
      <c r="IF1092">
        <v>41235</v>
      </c>
      <c r="IG1092" t="s">
        <v>378</v>
      </c>
      <c r="IH1092" t="s">
        <v>287</v>
      </c>
      <c r="IK1092">
        <v>-2</v>
      </c>
      <c r="IL1092" t="s">
        <v>278</v>
      </c>
      <c r="IM1092" t="s">
        <v>279</v>
      </c>
      <c r="IN1092" t="s">
        <v>505</v>
      </c>
      <c r="IP1092" t="s">
        <v>512</v>
      </c>
    </row>
    <row r="1093" spans="1:250" x14ac:dyDescent="0.35">
      <c r="A1093">
        <v>9516</v>
      </c>
      <c r="B1093">
        <v>-922729984</v>
      </c>
      <c r="C1093">
        <v>1837</v>
      </c>
      <c r="D1093" t="s">
        <v>272</v>
      </c>
      <c r="E1093" t="s">
        <v>273</v>
      </c>
      <c r="F1093">
        <v>1848</v>
      </c>
      <c r="G1093" t="s">
        <v>285</v>
      </c>
      <c r="H1093" t="s">
        <v>273</v>
      </c>
      <c r="I1093">
        <v>519</v>
      </c>
      <c r="J1093" t="s">
        <v>541</v>
      </c>
      <c r="K1093" t="s">
        <v>542</v>
      </c>
      <c r="L1093">
        <v>41235</v>
      </c>
      <c r="M1093" t="s">
        <v>378</v>
      </c>
      <c r="N1093" t="s">
        <v>379</v>
      </c>
      <c r="O1093">
        <v>41235</v>
      </c>
      <c r="P1093" t="s">
        <v>378</v>
      </c>
      <c r="Q1093" t="s">
        <v>379</v>
      </c>
      <c r="R1093" t="s">
        <v>329</v>
      </c>
      <c r="S1093" s="43">
        <v>130000000</v>
      </c>
      <c r="U1093" s="43">
        <v>3</v>
      </c>
      <c r="IF1093">
        <v>41235</v>
      </c>
      <c r="IG1093" t="s">
        <v>378</v>
      </c>
      <c r="IH1093" t="s">
        <v>287</v>
      </c>
      <c r="IK1093">
        <v>-2</v>
      </c>
      <c r="IL1093" t="s">
        <v>278</v>
      </c>
      <c r="IM1093" t="s">
        <v>279</v>
      </c>
      <c r="IN1093" t="s">
        <v>505</v>
      </c>
      <c r="IP1093" t="s">
        <v>512</v>
      </c>
    </row>
    <row r="1094" spans="1:250" x14ac:dyDescent="0.35">
      <c r="A1094">
        <v>9517</v>
      </c>
      <c r="B1094">
        <v>-922729984</v>
      </c>
      <c r="C1094">
        <v>1837</v>
      </c>
      <c r="D1094" t="s">
        <v>272</v>
      </c>
      <c r="E1094" t="s">
        <v>273</v>
      </c>
      <c r="F1094">
        <v>1848</v>
      </c>
      <c r="G1094" t="s">
        <v>285</v>
      </c>
      <c r="H1094" t="s">
        <v>273</v>
      </c>
      <c r="I1094">
        <v>515</v>
      </c>
      <c r="J1094" t="s">
        <v>543</v>
      </c>
      <c r="K1094" t="s">
        <v>544</v>
      </c>
      <c r="L1094">
        <v>41235</v>
      </c>
      <c r="M1094" t="s">
        <v>378</v>
      </c>
      <c r="N1094" t="s">
        <v>379</v>
      </c>
      <c r="O1094">
        <v>41235</v>
      </c>
      <c r="P1094" t="s">
        <v>378</v>
      </c>
      <c r="Q1094" t="s">
        <v>379</v>
      </c>
      <c r="R1094" t="s">
        <v>329</v>
      </c>
      <c r="S1094" s="43">
        <v>0</v>
      </c>
      <c r="U1094" s="43">
        <v>3</v>
      </c>
      <c r="IF1094">
        <v>41235</v>
      </c>
      <c r="IG1094" t="s">
        <v>378</v>
      </c>
      <c r="IH1094" t="s">
        <v>287</v>
      </c>
      <c r="IK1094">
        <v>-2</v>
      </c>
      <c r="IL1094" t="s">
        <v>278</v>
      </c>
      <c r="IM1094" t="s">
        <v>279</v>
      </c>
      <c r="IN1094" t="s">
        <v>505</v>
      </c>
      <c r="IP1094" t="s">
        <v>512</v>
      </c>
    </row>
    <row r="1095" spans="1:250" x14ac:dyDescent="0.35">
      <c r="A1095">
        <v>9518</v>
      </c>
      <c r="B1095">
        <v>-922729984</v>
      </c>
      <c r="C1095">
        <v>1837</v>
      </c>
      <c r="D1095" t="s">
        <v>272</v>
      </c>
      <c r="E1095" t="s">
        <v>273</v>
      </c>
      <c r="F1095">
        <v>1848</v>
      </c>
      <c r="G1095" t="s">
        <v>285</v>
      </c>
      <c r="H1095" t="s">
        <v>273</v>
      </c>
      <c r="I1095">
        <v>513</v>
      </c>
      <c r="J1095" t="s">
        <v>545</v>
      </c>
      <c r="K1095" t="s">
        <v>546</v>
      </c>
      <c r="L1095">
        <v>41235</v>
      </c>
      <c r="M1095" t="s">
        <v>378</v>
      </c>
      <c r="N1095" t="s">
        <v>379</v>
      </c>
      <c r="O1095">
        <v>41235</v>
      </c>
      <c r="P1095" t="s">
        <v>378</v>
      </c>
      <c r="Q1095" t="s">
        <v>379</v>
      </c>
      <c r="R1095" t="s">
        <v>329</v>
      </c>
      <c r="S1095" s="43">
        <v>0</v>
      </c>
      <c r="U1095" s="43">
        <v>3</v>
      </c>
      <c r="IF1095">
        <v>41235</v>
      </c>
      <c r="IG1095" t="s">
        <v>378</v>
      </c>
      <c r="IH1095" t="s">
        <v>287</v>
      </c>
      <c r="IK1095">
        <v>-2</v>
      </c>
      <c r="IL1095" t="s">
        <v>278</v>
      </c>
      <c r="IM1095" t="s">
        <v>279</v>
      </c>
      <c r="IN1095" t="s">
        <v>505</v>
      </c>
      <c r="IP1095" t="s">
        <v>512</v>
      </c>
    </row>
    <row r="1096" spans="1:250" x14ac:dyDescent="0.35">
      <c r="A1096">
        <v>9519</v>
      </c>
      <c r="B1096">
        <v>-922729984</v>
      </c>
      <c r="C1096">
        <v>1837</v>
      </c>
      <c r="D1096" t="s">
        <v>272</v>
      </c>
      <c r="E1096" t="s">
        <v>273</v>
      </c>
      <c r="F1096">
        <v>1848</v>
      </c>
      <c r="G1096" t="s">
        <v>285</v>
      </c>
      <c r="H1096" t="s">
        <v>273</v>
      </c>
      <c r="I1096">
        <v>509</v>
      </c>
      <c r="J1096" t="s">
        <v>547</v>
      </c>
      <c r="K1096" t="s">
        <v>548</v>
      </c>
      <c r="L1096">
        <v>41235</v>
      </c>
      <c r="M1096" t="s">
        <v>378</v>
      </c>
      <c r="N1096" t="s">
        <v>379</v>
      </c>
      <c r="O1096">
        <v>41235</v>
      </c>
      <c r="P1096" t="s">
        <v>378</v>
      </c>
      <c r="Q1096" t="s">
        <v>379</v>
      </c>
      <c r="R1096" t="s">
        <v>329</v>
      </c>
      <c r="S1096" s="43">
        <v>150683666.66999999</v>
      </c>
      <c r="U1096" s="43">
        <v>3</v>
      </c>
      <c r="IF1096">
        <v>41235</v>
      </c>
      <c r="IG1096" t="s">
        <v>378</v>
      </c>
      <c r="IH1096" t="s">
        <v>287</v>
      </c>
      <c r="IK1096">
        <v>-2</v>
      </c>
      <c r="IL1096" t="s">
        <v>278</v>
      </c>
      <c r="IM1096" t="s">
        <v>279</v>
      </c>
      <c r="IN1096" t="s">
        <v>505</v>
      </c>
      <c r="IP1096" t="s">
        <v>512</v>
      </c>
    </row>
    <row r="1097" spans="1:250" x14ac:dyDescent="0.35">
      <c r="A1097">
        <v>9520</v>
      </c>
      <c r="B1097">
        <v>-922729984</v>
      </c>
      <c r="C1097">
        <v>1837</v>
      </c>
      <c r="D1097" t="s">
        <v>272</v>
      </c>
      <c r="E1097" t="s">
        <v>273</v>
      </c>
      <c r="F1097">
        <v>7057</v>
      </c>
      <c r="G1097" t="s">
        <v>290</v>
      </c>
      <c r="H1097" t="s">
        <v>291</v>
      </c>
      <c r="I1097">
        <v>515</v>
      </c>
      <c r="J1097" t="s">
        <v>543</v>
      </c>
      <c r="K1097" t="s">
        <v>544</v>
      </c>
      <c r="L1097">
        <v>45709</v>
      </c>
      <c r="M1097" t="s">
        <v>508</v>
      </c>
      <c r="N1097" t="s">
        <v>509</v>
      </c>
      <c r="O1097">
        <v>45709</v>
      </c>
      <c r="P1097" t="s">
        <v>508</v>
      </c>
      <c r="Q1097" t="s">
        <v>509</v>
      </c>
      <c r="R1097" t="s">
        <v>329</v>
      </c>
      <c r="S1097" s="43">
        <v>0</v>
      </c>
      <c r="U1097" s="43">
        <v>3</v>
      </c>
      <c r="IF1097">
        <v>45709</v>
      </c>
      <c r="IG1097" t="s">
        <v>508</v>
      </c>
      <c r="IH1097" t="s">
        <v>292</v>
      </c>
      <c r="IK1097">
        <v>-2</v>
      </c>
      <c r="IL1097" t="s">
        <v>278</v>
      </c>
      <c r="IM1097" t="s">
        <v>279</v>
      </c>
      <c r="IN1097" t="s">
        <v>471</v>
      </c>
      <c r="IP1097" t="s">
        <v>510</v>
      </c>
    </row>
    <row r="1098" spans="1:250" x14ac:dyDescent="0.35">
      <c r="A1098">
        <v>9521</v>
      </c>
      <c r="B1098">
        <v>-922729984</v>
      </c>
      <c r="C1098">
        <v>1837</v>
      </c>
      <c r="D1098" t="s">
        <v>272</v>
      </c>
      <c r="E1098" t="s">
        <v>273</v>
      </c>
      <c r="F1098">
        <v>7057</v>
      </c>
      <c r="G1098" t="s">
        <v>290</v>
      </c>
      <c r="H1098" t="s">
        <v>291</v>
      </c>
      <c r="I1098">
        <v>513</v>
      </c>
      <c r="J1098" t="s">
        <v>545</v>
      </c>
      <c r="K1098" t="s">
        <v>546</v>
      </c>
      <c r="L1098">
        <v>45709</v>
      </c>
      <c r="M1098" t="s">
        <v>508</v>
      </c>
      <c r="N1098" t="s">
        <v>509</v>
      </c>
      <c r="O1098">
        <v>45709</v>
      </c>
      <c r="P1098" t="s">
        <v>508</v>
      </c>
      <c r="Q1098" t="s">
        <v>509</v>
      </c>
      <c r="R1098" t="s">
        <v>329</v>
      </c>
      <c r="S1098" s="43">
        <v>0</v>
      </c>
      <c r="U1098" s="43">
        <v>3</v>
      </c>
      <c r="IF1098">
        <v>45709</v>
      </c>
      <c r="IG1098" t="s">
        <v>508</v>
      </c>
      <c r="IH1098" t="s">
        <v>292</v>
      </c>
      <c r="IK1098">
        <v>-2</v>
      </c>
      <c r="IL1098" t="s">
        <v>278</v>
      </c>
      <c r="IM1098" t="s">
        <v>279</v>
      </c>
      <c r="IN1098" t="s">
        <v>471</v>
      </c>
      <c r="IP1098" t="s">
        <v>510</v>
      </c>
    </row>
    <row r="1099" spans="1:250" x14ac:dyDescent="0.35">
      <c r="A1099">
        <v>9522</v>
      </c>
      <c r="B1099">
        <v>-922729984</v>
      </c>
      <c r="C1099">
        <v>1837</v>
      </c>
      <c r="D1099" t="s">
        <v>272</v>
      </c>
      <c r="E1099" t="s">
        <v>273</v>
      </c>
      <c r="F1099">
        <v>7057</v>
      </c>
      <c r="G1099" t="s">
        <v>290</v>
      </c>
      <c r="H1099" t="s">
        <v>291</v>
      </c>
      <c r="I1099">
        <v>509</v>
      </c>
      <c r="J1099" t="s">
        <v>547</v>
      </c>
      <c r="K1099" t="s">
        <v>548</v>
      </c>
      <c r="L1099">
        <v>45709</v>
      </c>
      <c r="M1099" t="s">
        <v>508</v>
      </c>
      <c r="N1099" t="s">
        <v>509</v>
      </c>
      <c r="O1099">
        <v>45709</v>
      </c>
      <c r="P1099" t="s">
        <v>508</v>
      </c>
      <c r="Q1099" t="s">
        <v>509</v>
      </c>
      <c r="R1099" t="s">
        <v>329</v>
      </c>
      <c r="S1099" s="43">
        <v>101424833.33</v>
      </c>
      <c r="U1099" s="43">
        <v>3</v>
      </c>
      <c r="IF1099">
        <v>45709</v>
      </c>
      <c r="IG1099" t="s">
        <v>508</v>
      </c>
      <c r="IH1099" t="s">
        <v>292</v>
      </c>
      <c r="IK1099">
        <v>-2</v>
      </c>
      <c r="IL1099" t="s">
        <v>278</v>
      </c>
      <c r="IM1099" t="s">
        <v>279</v>
      </c>
      <c r="IN1099" t="s">
        <v>471</v>
      </c>
      <c r="IP1099" t="s">
        <v>510</v>
      </c>
    </row>
    <row r="1100" spans="1:250" x14ac:dyDescent="0.35">
      <c r="A1100">
        <v>9523</v>
      </c>
      <c r="B1100">
        <v>-922729984</v>
      </c>
      <c r="C1100">
        <v>1837</v>
      </c>
      <c r="D1100" t="s">
        <v>272</v>
      </c>
      <c r="E1100" t="s">
        <v>273</v>
      </c>
      <c r="F1100">
        <v>7057</v>
      </c>
      <c r="G1100" t="s">
        <v>290</v>
      </c>
      <c r="H1100" t="s">
        <v>291</v>
      </c>
      <c r="I1100">
        <v>507</v>
      </c>
      <c r="J1100" t="s">
        <v>549</v>
      </c>
      <c r="K1100" t="s">
        <v>550</v>
      </c>
      <c r="L1100">
        <v>45709</v>
      </c>
      <c r="M1100" t="s">
        <v>508</v>
      </c>
      <c r="N1100" t="s">
        <v>509</v>
      </c>
      <c r="O1100">
        <v>45709</v>
      </c>
      <c r="P1100" t="s">
        <v>508</v>
      </c>
      <c r="Q1100" t="s">
        <v>509</v>
      </c>
      <c r="R1100" t="s">
        <v>329</v>
      </c>
      <c r="S1100" s="43">
        <v>0</v>
      </c>
      <c r="U1100" s="43">
        <v>3</v>
      </c>
      <c r="IF1100">
        <v>45709</v>
      </c>
      <c r="IG1100" t="s">
        <v>508</v>
      </c>
      <c r="IH1100" t="s">
        <v>292</v>
      </c>
      <c r="IK1100">
        <v>-2</v>
      </c>
      <c r="IL1100" t="s">
        <v>278</v>
      </c>
      <c r="IM1100" t="s">
        <v>279</v>
      </c>
      <c r="IN1100" t="s">
        <v>471</v>
      </c>
      <c r="IP1100" t="s">
        <v>510</v>
      </c>
    </row>
    <row r="1101" spans="1:250" x14ac:dyDescent="0.35">
      <c r="A1101">
        <v>9524</v>
      </c>
      <c r="B1101">
        <v>-922729984</v>
      </c>
      <c r="C1101">
        <v>1837</v>
      </c>
      <c r="D1101" t="s">
        <v>272</v>
      </c>
      <c r="E1101" t="s">
        <v>273</v>
      </c>
      <c r="F1101">
        <v>1848</v>
      </c>
      <c r="G1101" t="s">
        <v>285</v>
      </c>
      <c r="H1101" t="s">
        <v>273</v>
      </c>
      <c r="I1101">
        <v>528</v>
      </c>
      <c r="J1101" t="s">
        <v>531</v>
      </c>
      <c r="K1101" t="s">
        <v>532</v>
      </c>
      <c r="L1101">
        <v>41235</v>
      </c>
      <c r="M1101" t="s">
        <v>378</v>
      </c>
      <c r="N1101" t="s">
        <v>379</v>
      </c>
      <c r="O1101">
        <v>41235</v>
      </c>
      <c r="P1101" t="s">
        <v>378</v>
      </c>
      <c r="Q1101" t="s">
        <v>379</v>
      </c>
      <c r="R1101" t="s">
        <v>329</v>
      </c>
      <c r="S1101" s="43">
        <v>0</v>
      </c>
      <c r="U1101" s="43">
        <v>3</v>
      </c>
      <c r="IF1101">
        <v>41235</v>
      </c>
      <c r="IG1101" t="s">
        <v>378</v>
      </c>
      <c r="IH1101" t="s">
        <v>287</v>
      </c>
      <c r="IK1101">
        <v>-2</v>
      </c>
      <c r="IL1101" t="s">
        <v>278</v>
      </c>
      <c r="IM1101" t="s">
        <v>279</v>
      </c>
      <c r="IN1101" t="s">
        <v>505</v>
      </c>
      <c r="IP1101" t="s">
        <v>512</v>
      </c>
    </row>
    <row r="1102" spans="1:250" x14ac:dyDescent="0.35">
      <c r="A1102">
        <v>9525</v>
      </c>
      <c r="B1102">
        <v>-922729984</v>
      </c>
      <c r="C1102">
        <v>1837</v>
      </c>
      <c r="D1102" t="s">
        <v>272</v>
      </c>
      <c r="E1102" t="s">
        <v>273</v>
      </c>
      <c r="F1102">
        <v>1848</v>
      </c>
      <c r="G1102" t="s">
        <v>285</v>
      </c>
      <c r="H1102" t="s">
        <v>273</v>
      </c>
      <c r="I1102">
        <v>527</v>
      </c>
      <c r="J1102" t="s">
        <v>535</v>
      </c>
      <c r="K1102" t="s">
        <v>536</v>
      </c>
      <c r="L1102">
        <v>41235</v>
      </c>
      <c r="M1102" t="s">
        <v>378</v>
      </c>
      <c r="N1102" t="s">
        <v>379</v>
      </c>
      <c r="O1102">
        <v>41235</v>
      </c>
      <c r="P1102" t="s">
        <v>378</v>
      </c>
      <c r="Q1102" t="s">
        <v>379</v>
      </c>
      <c r="R1102" t="s">
        <v>329</v>
      </c>
      <c r="S1102" s="43">
        <v>0</v>
      </c>
      <c r="U1102" s="43">
        <v>3</v>
      </c>
      <c r="IF1102">
        <v>41235</v>
      </c>
      <c r="IG1102" t="s">
        <v>378</v>
      </c>
      <c r="IH1102" t="s">
        <v>287</v>
      </c>
      <c r="IK1102">
        <v>-2</v>
      </c>
      <c r="IL1102" t="s">
        <v>278</v>
      </c>
      <c r="IM1102" t="s">
        <v>279</v>
      </c>
      <c r="IN1102" t="s">
        <v>505</v>
      </c>
      <c r="IP1102" t="s">
        <v>512</v>
      </c>
    </row>
    <row r="1103" spans="1:250" x14ac:dyDescent="0.35">
      <c r="A1103">
        <v>9526</v>
      </c>
      <c r="B1103">
        <v>-922729984</v>
      </c>
      <c r="C1103">
        <v>1837</v>
      </c>
      <c r="D1103" t="s">
        <v>272</v>
      </c>
      <c r="E1103" t="s">
        <v>273</v>
      </c>
      <c r="F1103">
        <v>7057</v>
      </c>
      <c r="G1103" t="s">
        <v>290</v>
      </c>
      <c r="H1103" t="s">
        <v>291</v>
      </c>
      <c r="I1103">
        <v>507</v>
      </c>
      <c r="J1103" t="s">
        <v>549</v>
      </c>
      <c r="K1103" t="s">
        <v>550</v>
      </c>
      <c r="L1103">
        <v>49627</v>
      </c>
      <c r="M1103" t="s">
        <v>514</v>
      </c>
      <c r="N1103" t="s">
        <v>515</v>
      </c>
      <c r="O1103">
        <v>49627</v>
      </c>
      <c r="P1103" t="s">
        <v>514</v>
      </c>
      <c r="Q1103" t="s">
        <v>515</v>
      </c>
      <c r="R1103" t="s">
        <v>329</v>
      </c>
      <c r="S1103" s="43">
        <v>0</v>
      </c>
      <c r="U1103" s="43">
        <v>3</v>
      </c>
      <c r="IF1103">
        <v>49627</v>
      </c>
      <c r="IG1103" t="s">
        <v>514</v>
      </c>
      <c r="IH1103" t="s">
        <v>292</v>
      </c>
      <c r="IK1103">
        <v>-2</v>
      </c>
      <c r="IL1103" t="s">
        <v>278</v>
      </c>
      <c r="IM1103" t="s">
        <v>279</v>
      </c>
      <c r="IN1103" t="s">
        <v>471</v>
      </c>
      <c r="IP1103" t="s">
        <v>514</v>
      </c>
    </row>
    <row r="1104" spans="1:250" x14ac:dyDescent="0.35">
      <c r="A1104">
        <v>9527</v>
      </c>
      <c r="B1104">
        <v>-922729984</v>
      </c>
      <c r="C1104">
        <v>1837</v>
      </c>
      <c r="D1104" t="s">
        <v>272</v>
      </c>
      <c r="E1104" t="s">
        <v>273</v>
      </c>
      <c r="F1104">
        <v>7057</v>
      </c>
      <c r="G1104" t="s">
        <v>290</v>
      </c>
      <c r="H1104" t="s">
        <v>291</v>
      </c>
      <c r="I1104">
        <v>528</v>
      </c>
      <c r="J1104" t="s">
        <v>531</v>
      </c>
      <c r="K1104" t="s">
        <v>532</v>
      </c>
      <c r="L1104">
        <v>45709</v>
      </c>
      <c r="M1104" t="s">
        <v>508</v>
      </c>
      <c r="N1104" t="s">
        <v>509</v>
      </c>
      <c r="O1104">
        <v>45709</v>
      </c>
      <c r="P1104" t="s">
        <v>508</v>
      </c>
      <c r="Q1104" t="s">
        <v>509</v>
      </c>
      <c r="R1104" t="s">
        <v>329</v>
      </c>
      <c r="S1104" s="43">
        <v>0</v>
      </c>
      <c r="U1104" s="43">
        <v>3</v>
      </c>
      <c r="IF1104">
        <v>45709</v>
      </c>
      <c r="IG1104" t="s">
        <v>508</v>
      </c>
      <c r="IH1104" t="s">
        <v>292</v>
      </c>
      <c r="IK1104">
        <v>-2</v>
      </c>
      <c r="IL1104" t="s">
        <v>278</v>
      </c>
      <c r="IM1104" t="s">
        <v>279</v>
      </c>
      <c r="IN1104" t="s">
        <v>471</v>
      </c>
      <c r="IP1104" t="s">
        <v>510</v>
      </c>
    </row>
    <row r="1105" spans="1:250" x14ac:dyDescent="0.35">
      <c r="A1105">
        <v>9528</v>
      </c>
      <c r="B1105">
        <v>-922729984</v>
      </c>
      <c r="C1105">
        <v>1837</v>
      </c>
      <c r="D1105" t="s">
        <v>272</v>
      </c>
      <c r="E1105" t="s">
        <v>273</v>
      </c>
      <c r="F1105">
        <v>7057</v>
      </c>
      <c r="G1105" t="s">
        <v>290</v>
      </c>
      <c r="H1105" t="s">
        <v>291</v>
      </c>
      <c r="I1105">
        <v>527</v>
      </c>
      <c r="J1105" t="s">
        <v>535</v>
      </c>
      <c r="K1105" t="s">
        <v>536</v>
      </c>
      <c r="L1105">
        <v>45709</v>
      </c>
      <c r="M1105" t="s">
        <v>508</v>
      </c>
      <c r="N1105" t="s">
        <v>509</v>
      </c>
      <c r="O1105">
        <v>45709</v>
      </c>
      <c r="P1105" t="s">
        <v>508</v>
      </c>
      <c r="Q1105" t="s">
        <v>509</v>
      </c>
      <c r="R1105" t="s">
        <v>329</v>
      </c>
      <c r="S1105" s="43">
        <v>25235283.329999998</v>
      </c>
      <c r="U1105" s="43">
        <v>3</v>
      </c>
      <c r="IF1105">
        <v>45709</v>
      </c>
      <c r="IG1105" t="s">
        <v>508</v>
      </c>
      <c r="IH1105" t="s">
        <v>292</v>
      </c>
      <c r="IK1105">
        <v>-2</v>
      </c>
      <c r="IL1105" t="s">
        <v>278</v>
      </c>
      <c r="IM1105" t="s">
        <v>279</v>
      </c>
      <c r="IN1105" t="s">
        <v>471</v>
      </c>
      <c r="IP1105" t="s">
        <v>510</v>
      </c>
    </row>
    <row r="1106" spans="1:250" x14ac:dyDescent="0.35">
      <c r="A1106">
        <v>9529</v>
      </c>
      <c r="B1106">
        <v>-922729984</v>
      </c>
      <c r="C1106">
        <v>1837</v>
      </c>
      <c r="D1106" t="s">
        <v>272</v>
      </c>
      <c r="E1106" t="s">
        <v>273</v>
      </c>
      <c r="F1106">
        <v>7057</v>
      </c>
      <c r="G1106" t="s">
        <v>290</v>
      </c>
      <c r="H1106" t="s">
        <v>291</v>
      </c>
      <c r="I1106">
        <v>523</v>
      </c>
      <c r="J1106" t="s">
        <v>537</v>
      </c>
      <c r="K1106" t="s">
        <v>538</v>
      </c>
      <c r="L1106">
        <v>45709</v>
      </c>
      <c r="M1106" t="s">
        <v>508</v>
      </c>
      <c r="N1106" t="s">
        <v>509</v>
      </c>
      <c r="O1106">
        <v>45709</v>
      </c>
      <c r="P1106" t="s">
        <v>508</v>
      </c>
      <c r="Q1106" t="s">
        <v>509</v>
      </c>
      <c r="R1106" t="s">
        <v>329</v>
      </c>
      <c r="S1106" s="43">
        <v>0</v>
      </c>
      <c r="U1106" s="43">
        <v>3</v>
      </c>
      <c r="IF1106">
        <v>45709</v>
      </c>
      <c r="IG1106" t="s">
        <v>508</v>
      </c>
      <c r="IH1106" t="s">
        <v>292</v>
      </c>
      <c r="IK1106">
        <v>-2</v>
      </c>
      <c r="IL1106" t="s">
        <v>278</v>
      </c>
      <c r="IM1106" t="s">
        <v>279</v>
      </c>
      <c r="IN1106" t="s">
        <v>471</v>
      </c>
      <c r="IP1106" t="s">
        <v>510</v>
      </c>
    </row>
    <row r="1107" spans="1:250" x14ac:dyDescent="0.35">
      <c r="A1107">
        <v>9530</v>
      </c>
      <c r="B1107">
        <v>-922729984</v>
      </c>
      <c r="C1107">
        <v>1837</v>
      </c>
      <c r="D1107" t="s">
        <v>272</v>
      </c>
      <c r="E1107" t="s">
        <v>273</v>
      </c>
      <c r="F1107">
        <v>7057</v>
      </c>
      <c r="G1107" t="s">
        <v>290</v>
      </c>
      <c r="H1107" t="s">
        <v>291</v>
      </c>
      <c r="I1107">
        <v>521</v>
      </c>
      <c r="J1107" t="s">
        <v>539</v>
      </c>
      <c r="K1107" t="s">
        <v>540</v>
      </c>
      <c r="L1107">
        <v>45709</v>
      </c>
      <c r="M1107" t="s">
        <v>508</v>
      </c>
      <c r="N1107" t="s">
        <v>509</v>
      </c>
      <c r="O1107">
        <v>45709</v>
      </c>
      <c r="P1107" t="s">
        <v>508</v>
      </c>
      <c r="Q1107" t="s">
        <v>509</v>
      </c>
      <c r="R1107" t="s">
        <v>329</v>
      </c>
      <c r="S1107" s="43">
        <v>0</v>
      </c>
      <c r="U1107" s="43">
        <v>3</v>
      </c>
      <c r="IF1107">
        <v>45709</v>
      </c>
      <c r="IG1107" t="s">
        <v>508</v>
      </c>
      <c r="IH1107" t="s">
        <v>292</v>
      </c>
      <c r="IK1107">
        <v>-2</v>
      </c>
      <c r="IL1107" t="s">
        <v>278</v>
      </c>
      <c r="IM1107" t="s">
        <v>279</v>
      </c>
      <c r="IN1107" t="s">
        <v>471</v>
      </c>
      <c r="IP1107" t="s">
        <v>510</v>
      </c>
    </row>
    <row r="1108" spans="1:250" x14ac:dyDescent="0.35">
      <c r="A1108">
        <v>9531</v>
      </c>
      <c r="B1108">
        <v>-922729984</v>
      </c>
      <c r="C1108">
        <v>1837</v>
      </c>
      <c r="D1108" t="s">
        <v>272</v>
      </c>
      <c r="E1108" t="s">
        <v>273</v>
      </c>
      <c r="F1108">
        <v>7057</v>
      </c>
      <c r="G1108" t="s">
        <v>290</v>
      </c>
      <c r="H1108" t="s">
        <v>291</v>
      </c>
      <c r="I1108">
        <v>519</v>
      </c>
      <c r="J1108" t="s">
        <v>541</v>
      </c>
      <c r="K1108" t="s">
        <v>542</v>
      </c>
      <c r="L1108">
        <v>45709</v>
      </c>
      <c r="M1108" t="s">
        <v>508</v>
      </c>
      <c r="N1108" t="s">
        <v>509</v>
      </c>
      <c r="O1108">
        <v>45709</v>
      </c>
      <c r="P1108" t="s">
        <v>508</v>
      </c>
      <c r="Q1108" t="s">
        <v>509</v>
      </c>
      <c r="R1108" t="s">
        <v>329</v>
      </c>
      <c r="S1108" s="43">
        <v>15070000</v>
      </c>
      <c r="U1108" s="43">
        <v>3</v>
      </c>
      <c r="IF1108">
        <v>45709</v>
      </c>
      <c r="IG1108" t="s">
        <v>508</v>
      </c>
      <c r="IH1108" t="s">
        <v>292</v>
      </c>
      <c r="IK1108">
        <v>-2</v>
      </c>
      <c r="IL1108" t="s">
        <v>278</v>
      </c>
      <c r="IM1108" t="s">
        <v>279</v>
      </c>
      <c r="IN1108" t="s">
        <v>471</v>
      </c>
      <c r="IP1108" t="s">
        <v>510</v>
      </c>
    </row>
    <row r="1109" spans="1:250" x14ac:dyDescent="0.35">
      <c r="A1109">
        <v>9532</v>
      </c>
      <c r="B1109">
        <v>-922729984</v>
      </c>
      <c r="C1109">
        <v>1837</v>
      </c>
      <c r="D1109" t="s">
        <v>272</v>
      </c>
      <c r="E1109" t="s">
        <v>273</v>
      </c>
      <c r="F1109">
        <v>7057</v>
      </c>
      <c r="G1109" t="s">
        <v>290</v>
      </c>
      <c r="H1109" t="s">
        <v>291</v>
      </c>
      <c r="I1109">
        <v>523</v>
      </c>
      <c r="J1109" t="s">
        <v>537</v>
      </c>
      <c r="K1109" t="s">
        <v>538</v>
      </c>
      <c r="L1109">
        <v>49627</v>
      </c>
      <c r="M1109" t="s">
        <v>514</v>
      </c>
      <c r="N1109" t="s">
        <v>515</v>
      </c>
      <c r="O1109">
        <v>49627</v>
      </c>
      <c r="P1109" t="s">
        <v>514</v>
      </c>
      <c r="Q1109" t="s">
        <v>515</v>
      </c>
      <c r="R1109" t="s">
        <v>329</v>
      </c>
      <c r="S1109" s="43">
        <v>0</v>
      </c>
      <c r="U1109" s="43">
        <v>3</v>
      </c>
      <c r="IF1109">
        <v>49627</v>
      </c>
      <c r="IG1109" t="s">
        <v>514</v>
      </c>
      <c r="IH1109" t="s">
        <v>292</v>
      </c>
      <c r="IK1109">
        <v>-2</v>
      </c>
      <c r="IL1109" t="s">
        <v>278</v>
      </c>
      <c r="IM1109" t="s">
        <v>279</v>
      </c>
      <c r="IN1109" t="s">
        <v>471</v>
      </c>
      <c r="IP1109" t="s">
        <v>514</v>
      </c>
    </row>
    <row r="1110" spans="1:250" x14ac:dyDescent="0.35">
      <c r="A1110">
        <v>9533</v>
      </c>
      <c r="B1110">
        <v>-922729984</v>
      </c>
      <c r="C1110">
        <v>1837</v>
      </c>
      <c r="D1110" t="s">
        <v>272</v>
      </c>
      <c r="E1110" t="s">
        <v>273</v>
      </c>
      <c r="F1110">
        <v>7057</v>
      </c>
      <c r="G1110" t="s">
        <v>290</v>
      </c>
      <c r="H1110" t="s">
        <v>291</v>
      </c>
      <c r="I1110">
        <v>521</v>
      </c>
      <c r="J1110" t="s">
        <v>539</v>
      </c>
      <c r="K1110" t="s">
        <v>540</v>
      </c>
      <c r="L1110">
        <v>49627</v>
      </c>
      <c r="M1110" t="s">
        <v>514</v>
      </c>
      <c r="N1110" t="s">
        <v>515</v>
      </c>
      <c r="O1110">
        <v>49627</v>
      </c>
      <c r="P1110" t="s">
        <v>514</v>
      </c>
      <c r="Q1110" t="s">
        <v>515</v>
      </c>
      <c r="R1110" t="s">
        <v>329</v>
      </c>
      <c r="S1110" s="43">
        <v>30000000</v>
      </c>
      <c r="U1110" s="43">
        <v>3</v>
      </c>
      <c r="IF1110">
        <v>49627</v>
      </c>
      <c r="IG1110" t="s">
        <v>514</v>
      </c>
      <c r="IH1110" t="s">
        <v>292</v>
      </c>
      <c r="IK1110">
        <v>-2</v>
      </c>
      <c r="IL1110" t="s">
        <v>278</v>
      </c>
      <c r="IM1110" t="s">
        <v>279</v>
      </c>
      <c r="IN1110" t="s">
        <v>471</v>
      </c>
      <c r="IP1110" t="s">
        <v>514</v>
      </c>
    </row>
    <row r="1111" spans="1:250" x14ac:dyDescent="0.35">
      <c r="A1111">
        <v>9534</v>
      </c>
      <c r="B1111">
        <v>-922729984</v>
      </c>
      <c r="C1111">
        <v>1837</v>
      </c>
      <c r="D1111" t="s">
        <v>272</v>
      </c>
      <c r="E1111" t="s">
        <v>273</v>
      </c>
      <c r="F1111">
        <v>7057</v>
      </c>
      <c r="G1111" t="s">
        <v>290</v>
      </c>
      <c r="H1111" t="s">
        <v>291</v>
      </c>
      <c r="I1111">
        <v>519</v>
      </c>
      <c r="J1111" t="s">
        <v>541</v>
      </c>
      <c r="K1111" t="s">
        <v>542</v>
      </c>
      <c r="L1111">
        <v>49627</v>
      </c>
      <c r="M1111" t="s">
        <v>514</v>
      </c>
      <c r="N1111" t="s">
        <v>515</v>
      </c>
      <c r="O1111">
        <v>49627</v>
      </c>
      <c r="P1111" t="s">
        <v>514</v>
      </c>
      <c r="Q1111" t="s">
        <v>515</v>
      </c>
      <c r="R1111" t="s">
        <v>329</v>
      </c>
      <c r="S1111" s="43">
        <v>0</v>
      </c>
      <c r="U1111" s="43">
        <v>3</v>
      </c>
      <c r="IF1111">
        <v>49627</v>
      </c>
      <c r="IG1111" t="s">
        <v>514</v>
      </c>
      <c r="IH1111" t="s">
        <v>292</v>
      </c>
      <c r="IK1111">
        <v>-2</v>
      </c>
      <c r="IL1111" t="s">
        <v>278</v>
      </c>
      <c r="IM1111" t="s">
        <v>279</v>
      </c>
      <c r="IN1111" t="s">
        <v>471</v>
      </c>
      <c r="IP1111" t="s">
        <v>514</v>
      </c>
    </row>
    <row r="1112" spans="1:250" x14ac:dyDescent="0.35">
      <c r="A1112">
        <v>9535</v>
      </c>
      <c r="B1112">
        <v>-922729984</v>
      </c>
      <c r="C1112">
        <v>1837</v>
      </c>
      <c r="D1112" t="s">
        <v>272</v>
      </c>
      <c r="E1112" t="s">
        <v>273</v>
      </c>
      <c r="F1112">
        <v>7057</v>
      </c>
      <c r="G1112" t="s">
        <v>290</v>
      </c>
      <c r="H1112" t="s">
        <v>291</v>
      </c>
      <c r="I1112">
        <v>515</v>
      </c>
      <c r="J1112" t="s">
        <v>543</v>
      </c>
      <c r="K1112" t="s">
        <v>544</v>
      </c>
      <c r="L1112">
        <v>49627</v>
      </c>
      <c r="M1112" t="s">
        <v>514</v>
      </c>
      <c r="N1112" t="s">
        <v>515</v>
      </c>
      <c r="O1112">
        <v>49627</v>
      </c>
      <c r="P1112" t="s">
        <v>514</v>
      </c>
      <c r="Q1112" t="s">
        <v>515</v>
      </c>
      <c r="R1112" t="s">
        <v>329</v>
      </c>
      <c r="S1112" s="43">
        <v>0</v>
      </c>
      <c r="U1112" s="43">
        <v>3</v>
      </c>
      <c r="IF1112">
        <v>49627</v>
      </c>
      <c r="IG1112" t="s">
        <v>514</v>
      </c>
      <c r="IH1112" t="s">
        <v>292</v>
      </c>
      <c r="IK1112">
        <v>-2</v>
      </c>
      <c r="IL1112" t="s">
        <v>278</v>
      </c>
      <c r="IM1112" t="s">
        <v>279</v>
      </c>
      <c r="IN1112" t="s">
        <v>471</v>
      </c>
      <c r="IP1112" t="s">
        <v>514</v>
      </c>
    </row>
    <row r="1113" spans="1:250" x14ac:dyDescent="0.35">
      <c r="A1113">
        <v>9536</v>
      </c>
      <c r="B1113">
        <v>-922729984</v>
      </c>
      <c r="C1113">
        <v>1837</v>
      </c>
      <c r="D1113" t="s">
        <v>272</v>
      </c>
      <c r="E1113" t="s">
        <v>273</v>
      </c>
      <c r="F1113">
        <v>7057</v>
      </c>
      <c r="G1113" t="s">
        <v>290</v>
      </c>
      <c r="H1113" t="s">
        <v>291</v>
      </c>
      <c r="I1113">
        <v>513</v>
      </c>
      <c r="J1113" t="s">
        <v>545</v>
      </c>
      <c r="K1113" t="s">
        <v>546</v>
      </c>
      <c r="L1113">
        <v>49627</v>
      </c>
      <c r="M1113" t="s">
        <v>514</v>
      </c>
      <c r="N1113" t="s">
        <v>515</v>
      </c>
      <c r="O1113">
        <v>49627</v>
      </c>
      <c r="P1113" t="s">
        <v>514</v>
      </c>
      <c r="Q1113" t="s">
        <v>515</v>
      </c>
      <c r="R1113" t="s">
        <v>329</v>
      </c>
      <c r="S1113" s="43">
        <v>0</v>
      </c>
      <c r="U1113" s="43">
        <v>3</v>
      </c>
      <c r="IF1113">
        <v>49627</v>
      </c>
      <c r="IG1113" t="s">
        <v>514</v>
      </c>
      <c r="IH1113" t="s">
        <v>292</v>
      </c>
      <c r="IK1113">
        <v>-2</v>
      </c>
      <c r="IL1113" t="s">
        <v>278</v>
      </c>
      <c r="IM1113" t="s">
        <v>279</v>
      </c>
      <c r="IN1113" t="s">
        <v>471</v>
      </c>
      <c r="IP1113" t="s">
        <v>514</v>
      </c>
    </row>
    <row r="1114" spans="1:250" x14ac:dyDescent="0.35">
      <c r="A1114">
        <v>9537</v>
      </c>
      <c r="B1114">
        <v>-922729984</v>
      </c>
      <c r="C1114">
        <v>1837</v>
      </c>
      <c r="D1114" t="s">
        <v>272</v>
      </c>
      <c r="E1114" t="s">
        <v>273</v>
      </c>
      <c r="F1114">
        <v>7057</v>
      </c>
      <c r="G1114" t="s">
        <v>290</v>
      </c>
      <c r="H1114" t="s">
        <v>291</v>
      </c>
      <c r="I1114">
        <v>509</v>
      </c>
      <c r="J1114" t="s">
        <v>547</v>
      </c>
      <c r="K1114" t="s">
        <v>548</v>
      </c>
      <c r="L1114">
        <v>49627</v>
      </c>
      <c r="M1114" t="s">
        <v>514</v>
      </c>
      <c r="N1114" t="s">
        <v>515</v>
      </c>
      <c r="O1114">
        <v>49627</v>
      </c>
      <c r="P1114" t="s">
        <v>514</v>
      </c>
      <c r="Q1114" t="s">
        <v>515</v>
      </c>
      <c r="R1114" t="s">
        <v>329</v>
      </c>
      <c r="S1114" s="43">
        <v>0</v>
      </c>
      <c r="U1114" s="43">
        <v>3</v>
      </c>
      <c r="IF1114">
        <v>49627</v>
      </c>
      <c r="IG1114" t="s">
        <v>514</v>
      </c>
      <c r="IH1114" t="s">
        <v>292</v>
      </c>
      <c r="IK1114">
        <v>-2</v>
      </c>
      <c r="IL1114" t="s">
        <v>278</v>
      </c>
      <c r="IM1114" t="s">
        <v>279</v>
      </c>
      <c r="IN1114" t="s">
        <v>471</v>
      </c>
      <c r="IP1114" t="s">
        <v>514</v>
      </c>
    </row>
    <row r="1115" spans="1:250" x14ac:dyDescent="0.35">
      <c r="A1115">
        <v>9538</v>
      </c>
      <c r="B1115">
        <v>-922729984</v>
      </c>
      <c r="C1115">
        <v>1837</v>
      </c>
      <c r="D1115" t="s">
        <v>272</v>
      </c>
      <c r="E1115" t="s">
        <v>273</v>
      </c>
      <c r="F1115">
        <v>9695</v>
      </c>
      <c r="G1115" t="s">
        <v>280</v>
      </c>
      <c r="H1115" t="s">
        <v>281</v>
      </c>
      <c r="I1115">
        <v>515</v>
      </c>
      <c r="J1115" t="s">
        <v>543</v>
      </c>
      <c r="K1115" t="s">
        <v>544</v>
      </c>
      <c r="L1115">
        <v>61310</v>
      </c>
      <c r="M1115" t="s">
        <v>521</v>
      </c>
      <c r="N1115" t="s">
        <v>522</v>
      </c>
      <c r="O1115">
        <v>61310</v>
      </c>
      <c r="P1115" t="s">
        <v>521</v>
      </c>
      <c r="Q1115" t="s">
        <v>522</v>
      </c>
      <c r="R1115" t="s">
        <v>329</v>
      </c>
      <c r="S1115" s="43">
        <v>0</v>
      </c>
      <c r="U1115" s="43">
        <v>3</v>
      </c>
      <c r="IF1115">
        <v>61310</v>
      </c>
      <c r="IG1115" t="s">
        <v>521</v>
      </c>
      <c r="IH1115" t="s">
        <v>284</v>
      </c>
      <c r="IK1115">
        <v>-2</v>
      </c>
      <c r="IL1115" t="s">
        <v>278</v>
      </c>
      <c r="IM1115" t="s">
        <v>279</v>
      </c>
      <c r="IN1115" t="s">
        <v>466</v>
      </c>
      <c r="IP1115" t="s">
        <v>521</v>
      </c>
    </row>
    <row r="1116" spans="1:250" x14ac:dyDescent="0.35">
      <c r="A1116">
        <v>9539</v>
      </c>
      <c r="B1116">
        <v>-922729984</v>
      </c>
      <c r="C1116">
        <v>1837</v>
      </c>
      <c r="D1116" t="s">
        <v>272</v>
      </c>
      <c r="E1116" t="s">
        <v>273</v>
      </c>
      <c r="F1116">
        <v>9695</v>
      </c>
      <c r="G1116" t="s">
        <v>280</v>
      </c>
      <c r="H1116" t="s">
        <v>281</v>
      </c>
      <c r="I1116">
        <v>513</v>
      </c>
      <c r="J1116" t="s">
        <v>545</v>
      </c>
      <c r="K1116" t="s">
        <v>546</v>
      </c>
      <c r="L1116">
        <v>61310</v>
      </c>
      <c r="M1116" t="s">
        <v>521</v>
      </c>
      <c r="N1116" t="s">
        <v>522</v>
      </c>
      <c r="O1116">
        <v>61310</v>
      </c>
      <c r="P1116" t="s">
        <v>521</v>
      </c>
      <c r="Q1116" t="s">
        <v>522</v>
      </c>
      <c r="R1116" t="s">
        <v>329</v>
      </c>
      <c r="S1116" s="43">
        <v>0</v>
      </c>
      <c r="U1116" s="43">
        <v>3</v>
      </c>
      <c r="IF1116">
        <v>61310</v>
      </c>
      <c r="IG1116" t="s">
        <v>521</v>
      </c>
      <c r="IH1116" t="s">
        <v>284</v>
      </c>
      <c r="IK1116">
        <v>-2</v>
      </c>
      <c r="IL1116" t="s">
        <v>278</v>
      </c>
      <c r="IM1116" t="s">
        <v>279</v>
      </c>
      <c r="IN1116" t="s">
        <v>466</v>
      </c>
      <c r="IP1116" t="s">
        <v>521</v>
      </c>
    </row>
    <row r="1117" spans="1:250" x14ac:dyDescent="0.35">
      <c r="A1117">
        <v>9540</v>
      </c>
      <c r="B1117">
        <v>-922729984</v>
      </c>
      <c r="C1117">
        <v>1837</v>
      </c>
      <c r="D1117" t="s">
        <v>272</v>
      </c>
      <c r="E1117" t="s">
        <v>273</v>
      </c>
      <c r="F1117">
        <v>9695</v>
      </c>
      <c r="G1117" t="s">
        <v>280</v>
      </c>
      <c r="H1117" t="s">
        <v>281</v>
      </c>
      <c r="I1117">
        <v>509</v>
      </c>
      <c r="J1117" t="s">
        <v>547</v>
      </c>
      <c r="K1117" t="s">
        <v>548</v>
      </c>
      <c r="L1117">
        <v>61310</v>
      </c>
      <c r="M1117" t="s">
        <v>521</v>
      </c>
      <c r="N1117" t="s">
        <v>522</v>
      </c>
      <c r="O1117">
        <v>61310</v>
      </c>
      <c r="P1117" t="s">
        <v>521</v>
      </c>
      <c r="Q1117" t="s">
        <v>522</v>
      </c>
      <c r="R1117" t="s">
        <v>329</v>
      </c>
      <c r="S1117" s="43">
        <v>0</v>
      </c>
      <c r="U1117" s="43">
        <v>3</v>
      </c>
      <c r="IF1117">
        <v>61310</v>
      </c>
      <c r="IG1117" t="s">
        <v>521</v>
      </c>
      <c r="IH1117" t="s">
        <v>284</v>
      </c>
      <c r="IK1117">
        <v>-2</v>
      </c>
      <c r="IL1117" t="s">
        <v>278</v>
      </c>
      <c r="IM1117" t="s">
        <v>279</v>
      </c>
      <c r="IN1117" t="s">
        <v>466</v>
      </c>
      <c r="IP1117" t="s">
        <v>521</v>
      </c>
    </row>
    <row r="1118" spans="1:250" x14ac:dyDescent="0.35">
      <c r="A1118">
        <v>9541</v>
      </c>
      <c r="B1118">
        <v>-922729984</v>
      </c>
      <c r="C1118">
        <v>1837</v>
      </c>
      <c r="D1118" t="s">
        <v>272</v>
      </c>
      <c r="E1118" t="s">
        <v>273</v>
      </c>
      <c r="F1118">
        <v>9695</v>
      </c>
      <c r="G1118" t="s">
        <v>280</v>
      </c>
      <c r="H1118" t="s">
        <v>281</v>
      </c>
      <c r="I1118">
        <v>507</v>
      </c>
      <c r="J1118" t="s">
        <v>549</v>
      </c>
      <c r="K1118" t="s">
        <v>550</v>
      </c>
      <c r="L1118">
        <v>61310</v>
      </c>
      <c r="M1118" t="s">
        <v>521</v>
      </c>
      <c r="N1118" t="s">
        <v>522</v>
      </c>
      <c r="O1118">
        <v>61310</v>
      </c>
      <c r="P1118" t="s">
        <v>521</v>
      </c>
      <c r="Q1118" t="s">
        <v>522</v>
      </c>
      <c r="R1118" t="s">
        <v>329</v>
      </c>
      <c r="S1118" s="43">
        <v>0</v>
      </c>
      <c r="U1118" s="43">
        <v>3</v>
      </c>
      <c r="IF1118">
        <v>61310</v>
      </c>
      <c r="IG1118" t="s">
        <v>521</v>
      </c>
      <c r="IH1118" t="s">
        <v>284</v>
      </c>
      <c r="IK1118">
        <v>-2</v>
      </c>
      <c r="IL1118" t="s">
        <v>278</v>
      </c>
      <c r="IM1118" t="s">
        <v>279</v>
      </c>
      <c r="IN1118" t="s">
        <v>466</v>
      </c>
      <c r="IP1118" t="s">
        <v>521</v>
      </c>
    </row>
    <row r="1119" spans="1:250" x14ac:dyDescent="0.35">
      <c r="A1119">
        <v>9542</v>
      </c>
      <c r="B1119">
        <v>-922729984</v>
      </c>
      <c r="C1119">
        <v>1837</v>
      </c>
      <c r="D1119" t="s">
        <v>272</v>
      </c>
      <c r="E1119" t="s">
        <v>273</v>
      </c>
      <c r="F1119">
        <v>7057</v>
      </c>
      <c r="G1119" t="s">
        <v>290</v>
      </c>
      <c r="H1119" t="s">
        <v>291</v>
      </c>
      <c r="I1119">
        <v>528</v>
      </c>
      <c r="J1119" t="s">
        <v>531</v>
      </c>
      <c r="K1119" t="s">
        <v>532</v>
      </c>
      <c r="L1119">
        <v>49627</v>
      </c>
      <c r="M1119" t="s">
        <v>514</v>
      </c>
      <c r="N1119" t="s">
        <v>515</v>
      </c>
      <c r="O1119">
        <v>49627</v>
      </c>
      <c r="P1119" t="s">
        <v>514</v>
      </c>
      <c r="Q1119" t="s">
        <v>515</v>
      </c>
      <c r="R1119" t="s">
        <v>329</v>
      </c>
      <c r="S1119" s="43">
        <v>0</v>
      </c>
      <c r="U1119" s="43">
        <v>3</v>
      </c>
      <c r="IF1119">
        <v>49627</v>
      </c>
      <c r="IG1119" t="s">
        <v>514</v>
      </c>
      <c r="IH1119" t="s">
        <v>292</v>
      </c>
      <c r="IK1119">
        <v>-2</v>
      </c>
      <c r="IL1119" t="s">
        <v>278</v>
      </c>
      <c r="IM1119" t="s">
        <v>279</v>
      </c>
      <c r="IN1119" t="s">
        <v>471</v>
      </c>
      <c r="IP1119" t="s">
        <v>514</v>
      </c>
    </row>
    <row r="1120" spans="1:250" x14ac:dyDescent="0.35">
      <c r="A1120">
        <v>9543</v>
      </c>
      <c r="B1120">
        <v>-922729984</v>
      </c>
      <c r="C1120">
        <v>1837</v>
      </c>
      <c r="D1120" t="s">
        <v>272</v>
      </c>
      <c r="E1120" t="s">
        <v>273</v>
      </c>
      <c r="F1120">
        <v>7057</v>
      </c>
      <c r="G1120" t="s">
        <v>290</v>
      </c>
      <c r="H1120" t="s">
        <v>291</v>
      </c>
      <c r="I1120">
        <v>527</v>
      </c>
      <c r="J1120" t="s">
        <v>535</v>
      </c>
      <c r="K1120" t="s">
        <v>536</v>
      </c>
      <c r="L1120">
        <v>49627</v>
      </c>
      <c r="M1120" t="s">
        <v>514</v>
      </c>
      <c r="N1120" t="s">
        <v>515</v>
      </c>
      <c r="O1120">
        <v>49627</v>
      </c>
      <c r="P1120" t="s">
        <v>514</v>
      </c>
      <c r="Q1120" t="s">
        <v>515</v>
      </c>
      <c r="R1120" t="s">
        <v>329</v>
      </c>
      <c r="S1120" s="43">
        <v>0</v>
      </c>
      <c r="U1120" s="43">
        <v>3</v>
      </c>
      <c r="IF1120">
        <v>49627</v>
      </c>
      <c r="IG1120" t="s">
        <v>514</v>
      </c>
      <c r="IH1120" t="s">
        <v>292</v>
      </c>
      <c r="IK1120">
        <v>-2</v>
      </c>
      <c r="IL1120" t="s">
        <v>278</v>
      </c>
      <c r="IM1120" t="s">
        <v>279</v>
      </c>
      <c r="IN1120" t="s">
        <v>471</v>
      </c>
      <c r="IP1120" t="s">
        <v>514</v>
      </c>
    </row>
    <row r="1121" spans="1:250" x14ac:dyDescent="0.35">
      <c r="A1121">
        <v>9544</v>
      </c>
      <c r="B1121">
        <v>-922729984</v>
      </c>
      <c r="C1121">
        <v>1837</v>
      </c>
      <c r="D1121" t="s">
        <v>272</v>
      </c>
      <c r="E1121" t="s">
        <v>273</v>
      </c>
      <c r="F1121">
        <v>9695</v>
      </c>
      <c r="G1121" t="s">
        <v>280</v>
      </c>
      <c r="H1121" t="s">
        <v>281</v>
      </c>
      <c r="I1121">
        <v>507</v>
      </c>
      <c r="J1121" t="s">
        <v>549</v>
      </c>
      <c r="K1121" t="s">
        <v>550</v>
      </c>
      <c r="L1121">
        <v>62264</v>
      </c>
      <c r="M1121" t="s">
        <v>523</v>
      </c>
      <c r="N1121" t="s">
        <v>524</v>
      </c>
      <c r="O1121">
        <v>62264</v>
      </c>
      <c r="P1121" t="s">
        <v>523</v>
      </c>
      <c r="Q1121" t="s">
        <v>524</v>
      </c>
      <c r="R1121" t="s">
        <v>329</v>
      </c>
      <c r="S1121" s="43">
        <v>0</v>
      </c>
      <c r="U1121" s="43">
        <v>3</v>
      </c>
      <c r="IF1121">
        <v>62264</v>
      </c>
      <c r="IG1121" t="s">
        <v>523</v>
      </c>
      <c r="IH1121" t="s">
        <v>284</v>
      </c>
      <c r="IK1121">
        <v>-2</v>
      </c>
      <c r="IL1121" t="s">
        <v>278</v>
      </c>
      <c r="IM1121" t="s">
        <v>279</v>
      </c>
      <c r="IN1121" t="s">
        <v>466</v>
      </c>
      <c r="IP1121" t="s">
        <v>523</v>
      </c>
    </row>
    <row r="1122" spans="1:250" x14ac:dyDescent="0.35">
      <c r="A1122">
        <v>9545</v>
      </c>
      <c r="B1122">
        <v>-922729984</v>
      </c>
      <c r="C1122">
        <v>1837</v>
      </c>
      <c r="D1122" t="s">
        <v>272</v>
      </c>
      <c r="E1122" t="s">
        <v>273</v>
      </c>
      <c r="F1122">
        <v>9695</v>
      </c>
      <c r="G1122" t="s">
        <v>280</v>
      </c>
      <c r="H1122" t="s">
        <v>281</v>
      </c>
      <c r="I1122">
        <v>528</v>
      </c>
      <c r="J1122" t="s">
        <v>531</v>
      </c>
      <c r="K1122" t="s">
        <v>532</v>
      </c>
      <c r="L1122">
        <v>61310</v>
      </c>
      <c r="M1122" t="s">
        <v>521</v>
      </c>
      <c r="N1122" t="s">
        <v>522</v>
      </c>
      <c r="O1122">
        <v>61310</v>
      </c>
      <c r="P1122" t="s">
        <v>521</v>
      </c>
      <c r="Q1122" t="s">
        <v>522</v>
      </c>
      <c r="R1122" t="s">
        <v>329</v>
      </c>
      <c r="S1122" s="43">
        <v>0</v>
      </c>
      <c r="U1122" s="43">
        <v>3</v>
      </c>
      <c r="IF1122">
        <v>61310</v>
      </c>
      <c r="IG1122" t="s">
        <v>521</v>
      </c>
      <c r="IH1122" t="s">
        <v>284</v>
      </c>
      <c r="IK1122">
        <v>-2</v>
      </c>
      <c r="IL1122" t="s">
        <v>278</v>
      </c>
      <c r="IM1122" t="s">
        <v>279</v>
      </c>
      <c r="IN1122" t="s">
        <v>466</v>
      </c>
      <c r="IP1122" t="s">
        <v>521</v>
      </c>
    </row>
    <row r="1123" spans="1:250" x14ac:dyDescent="0.35">
      <c r="A1123">
        <v>9546</v>
      </c>
      <c r="B1123">
        <v>-922729984</v>
      </c>
      <c r="C1123">
        <v>1837</v>
      </c>
      <c r="D1123" t="s">
        <v>272</v>
      </c>
      <c r="E1123" t="s">
        <v>273</v>
      </c>
      <c r="F1123">
        <v>9695</v>
      </c>
      <c r="G1123" t="s">
        <v>280</v>
      </c>
      <c r="H1123" t="s">
        <v>281</v>
      </c>
      <c r="I1123">
        <v>527</v>
      </c>
      <c r="J1123" t="s">
        <v>535</v>
      </c>
      <c r="K1123" t="s">
        <v>536</v>
      </c>
      <c r="L1123">
        <v>61310</v>
      </c>
      <c r="M1123" t="s">
        <v>521</v>
      </c>
      <c r="N1123" t="s">
        <v>522</v>
      </c>
      <c r="O1123">
        <v>61310</v>
      </c>
      <c r="P1123" t="s">
        <v>521</v>
      </c>
      <c r="Q1123" t="s">
        <v>522</v>
      </c>
      <c r="R1123" t="s">
        <v>329</v>
      </c>
      <c r="S1123" s="43">
        <v>1428.86</v>
      </c>
      <c r="U1123" s="43">
        <v>3</v>
      </c>
      <c r="IF1123">
        <v>61310</v>
      </c>
      <c r="IG1123" t="s">
        <v>521</v>
      </c>
      <c r="IH1123" t="s">
        <v>284</v>
      </c>
      <c r="IK1123">
        <v>-2</v>
      </c>
      <c r="IL1123" t="s">
        <v>278</v>
      </c>
      <c r="IM1123" t="s">
        <v>279</v>
      </c>
      <c r="IN1123" t="s">
        <v>466</v>
      </c>
      <c r="IP1123" t="s">
        <v>521</v>
      </c>
    </row>
    <row r="1124" spans="1:250" x14ac:dyDescent="0.35">
      <c r="A1124">
        <v>9547</v>
      </c>
      <c r="B1124">
        <v>-922729984</v>
      </c>
      <c r="C1124">
        <v>1837</v>
      </c>
      <c r="D1124" t="s">
        <v>272</v>
      </c>
      <c r="E1124" t="s">
        <v>273</v>
      </c>
      <c r="F1124">
        <v>9695</v>
      </c>
      <c r="G1124" t="s">
        <v>280</v>
      </c>
      <c r="H1124" t="s">
        <v>281</v>
      </c>
      <c r="I1124">
        <v>523</v>
      </c>
      <c r="J1124" t="s">
        <v>537</v>
      </c>
      <c r="K1124" t="s">
        <v>538</v>
      </c>
      <c r="L1124">
        <v>61310</v>
      </c>
      <c r="M1124" t="s">
        <v>521</v>
      </c>
      <c r="N1124" t="s">
        <v>522</v>
      </c>
      <c r="O1124">
        <v>61310</v>
      </c>
      <c r="P1124" t="s">
        <v>521</v>
      </c>
      <c r="Q1124" t="s">
        <v>522</v>
      </c>
      <c r="R1124" t="s">
        <v>329</v>
      </c>
      <c r="S1124" s="43">
        <v>0</v>
      </c>
      <c r="U1124" s="43">
        <v>3</v>
      </c>
      <c r="IF1124">
        <v>61310</v>
      </c>
      <c r="IG1124" t="s">
        <v>521</v>
      </c>
      <c r="IH1124" t="s">
        <v>284</v>
      </c>
      <c r="IK1124">
        <v>-2</v>
      </c>
      <c r="IL1124" t="s">
        <v>278</v>
      </c>
      <c r="IM1124" t="s">
        <v>279</v>
      </c>
      <c r="IN1124" t="s">
        <v>466</v>
      </c>
      <c r="IP1124" t="s">
        <v>521</v>
      </c>
    </row>
    <row r="1125" spans="1:250" x14ac:dyDescent="0.35">
      <c r="A1125">
        <v>9548</v>
      </c>
      <c r="B1125">
        <v>-922729984</v>
      </c>
      <c r="C1125">
        <v>1837</v>
      </c>
      <c r="D1125" t="s">
        <v>272</v>
      </c>
      <c r="E1125" t="s">
        <v>273</v>
      </c>
      <c r="F1125">
        <v>9695</v>
      </c>
      <c r="G1125" t="s">
        <v>280</v>
      </c>
      <c r="H1125" t="s">
        <v>281</v>
      </c>
      <c r="I1125">
        <v>521</v>
      </c>
      <c r="J1125" t="s">
        <v>539</v>
      </c>
      <c r="K1125" t="s">
        <v>540</v>
      </c>
      <c r="L1125">
        <v>61310</v>
      </c>
      <c r="M1125" t="s">
        <v>521</v>
      </c>
      <c r="N1125" t="s">
        <v>522</v>
      </c>
      <c r="O1125">
        <v>61310</v>
      </c>
      <c r="P1125" t="s">
        <v>521</v>
      </c>
      <c r="Q1125" t="s">
        <v>522</v>
      </c>
      <c r="R1125" t="s">
        <v>329</v>
      </c>
      <c r="S1125" s="43">
        <v>0</v>
      </c>
      <c r="U1125" s="43">
        <v>3</v>
      </c>
      <c r="IF1125">
        <v>61310</v>
      </c>
      <c r="IG1125" t="s">
        <v>521</v>
      </c>
      <c r="IH1125" t="s">
        <v>284</v>
      </c>
      <c r="IK1125">
        <v>-2</v>
      </c>
      <c r="IL1125" t="s">
        <v>278</v>
      </c>
      <c r="IM1125" t="s">
        <v>279</v>
      </c>
      <c r="IN1125" t="s">
        <v>466</v>
      </c>
      <c r="IP1125" t="s">
        <v>521</v>
      </c>
    </row>
    <row r="1126" spans="1:250" x14ac:dyDescent="0.35">
      <c r="A1126">
        <v>9549</v>
      </c>
      <c r="B1126">
        <v>-922729984</v>
      </c>
      <c r="C1126">
        <v>1837</v>
      </c>
      <c r="D1126" t="s">
        <v>272</v>
      </c>
      <c r="E1126" t="s">
        <v>273</v>
      </c>
      <c r="F1126">
        <v>9695</v>
      </c>
      <c r="G1126" t="s">
        <v>280</v>
      </c>
      <c r="H1126" t="s">
        <v>281</v>
      </c>
      <c r="I1126">
        <v>519</v>
      </c>
      <c r="J1126" t="s">
        <v>541</v>
      </c>
      <c r="K1126" t="s">
        <v>542</v>
      </c>
      <c r="L1126">
        <v>61310</v>
      </c>
      <c r="M1126" t="s">
        <v>521</v>
      </c>
      <c r="N1126" t="s">
        <v>522</v>
      </c>
      <c r="O1126">
        <v>61310</v>
      </c>
      <c r="P1126" t="s">
        <v>521</v>
      </c>
      <c r="Q1126" t="s">
        <v>522</v>
      </c>
      <c r="R1126" t="s">
        <v>329</v>
      </c>
      <c r="S1126" s="43">
        <v>10000000</v>
      </c>
      <c r="U1126" s="43">
        <v>3</v>
      </c>
      <c r="IF1126">
        <v>61310</v>
      </c>
      <c r="IG1126" t="s">
        <v>521</v>
      </c>
      <c r="IH1126" t="s">
        <v>284</v>
      </c>
      <c r="IK1126">
        <v>-2</v>
      </c>
      <c r="IL1126" t="s">
        <v>278</v>
      </c>
      <c r="IM1126" t="s">
        <v>279</v>
      </c>
      <c r="IN1126" t="s">
        <v>466</v>
      </c>
      <c r="IP1126" t="s">
        <v>521</v>
      </c>
    </row>
    <row r="1127" spans="1:250" x14ac:dyDescent="0.35">
      <c r="A1127">
        <v>9550</v>
      </c>
      <c r="B1127">
        <v>-922729984</v>
      </c>
      <c r="C1127">
        <v>1837</v>
      </c>
      <c r="D1127" t="s">
        <v>272</v>
      </c>
      <c r="E1127" t="s">
        <v>273</v>
      </c>
      <c r="F1127">
        <v>9695</v>
      </c>
      <c r="G1127" t="s">
        <v>280</v>
      </c>
      <c r="H1127" t="s">
        <v>281</v>
      </c>
      <c r="I1127">
        <v>523</v>
      </c>
      <c r="J1127" t="s">
        <v>537</v>
      </c>
      <c r="K1127" t="s">
        <v>538</v>
      </c>
      <c r="L1127">
        <v>62264</v>
      </c>
      <c r="M1127" t="s">
        <v>523</v>
      </c>
      <c r="N1127" t="s">
        <v>524</v>
      </c>
      <c r="O1127">
        <v>62264</v>
      </c>
      <c r="P1127" t="s">
        <v>523</v>
      </c>
      <c r="Q1127" t="s">
        <v>524</v>
      </c>
      <c r="R1127" t="s">
        <v>329</v>
      </c>
      <c r="S1127" s="43">
        <v>0</v>
      </c>
      <c r="U1127" s="43">
        <v>3</v>
      </c>
      <c r="IF1127">
        <v>62264</v>
      </c>
      <c r="IG1127" t="s">
        <v>523</v>
      </c>
      <c r="IH1127" t="s">
        <v>284</v>
      </c>
      <c r="IK1127">
        <v>-2</v>
      </c>
      <c r="IL1127" t="s">
        <v>278</v>
      </c>
      <c r="IM1127" t="s">
        <v>279</v>
      </c>
      <c r="IN1127" t="s">
        <v>466</v>
      </c>
      <c r="IP1127" t="s">
        <v>523</v>
      </c>
    </row>
    <row r="1128" spans="1:250" x14ac:dyDescent="0.35">
      <c r="A1128">
        <v>9551</v>
      </c>
      <c r="B1128">
        <v>-922729984</v>
      </c>
      <c r="C1128">
        <v>1837</v>
      </c>
      <c r="D1128" t="s">
        <v>272</v>
      </c>
      <c r="E1128" t="s">
        <v>273</v>
      </c>
      <c r="F1128">
        <v>9695</v>
      </c>
      <c r="G1128" t="s">
        <v>280</v>
      </c>
      <c r="H1128" t="s">
        <v>281</v>
      </c>
      <c r="I1128">
        <v>521</v>
      </c>
      <c r="J1128" t="s">
        <v>539</v>
      </c>
      <c r="K1128" t="s">
        <v>540</v>
      </c>
      <c r="L1128">
        <v>62264</v>
      </c>
      <c r="M1128" t="s">
        <v>523</v>
      </c>
      <c r="N1128" t="s">
        <v>524</v>
      </c>
      <c r="O1128">
        <v>62264</v>
      </c>
      <c r="P1128" t="s">
        <v>523</v>
      </c>
      <c r="Q1128" t="s">
        <v>524</v>
      </c>
      <c r="R1128" t="s">
        <v>329</v>
      </c>
      <c r="S1128" s="43">
        <v>0</v>
      </c>
      <c r="U1128" s="43">
        <v>3</v>
      </c>
      <c r="IF1128">
        <v>62264</v>
      </c>
      <c r="IG1128" t="s">
        <v>523</v>
      </c>
      <c r="IH1128" t="s">
        <v>284</v>
      </c>
      <c r="IK1128">
        <v>-2</v>
      </c>
      <c r="IL1128" t="s">
        <v>278</v>
      </c>
      <c r="IM1128" t="s">
        <v>279</v>
      </c>
      <c r="IN1128" t="s">
        <v>466</v>
      </c>
      <c r="IP1128" t="s">
        <v>523</v>
      </c>
    </row>
    <row r="1129" spans="1:250" x14ac:dyDescent="0.35">
      <c r="A1129">
        <v>9552</v>
      </c>
      <c r="B1129">
        <v>-922729984</v>
      </c>
      <c r="C1129">
        <v>1837</v>
      </c>
      <c r="D1129" t="s">
        <v>272</v>
      </c>
      <c r="E1129" t="s">
        <v>273</v>
      </c>
      <c r="F1129">
        <v>9695</v>
      </c>
      <c r="G1129" t="s">
        <v>280</v>
      </c>
      <c r="H1129" t="s">
        <v>281</v>
      </c>
      <c r="I1129">
        <v>519</v>
      </c>
      <c r="J1129" t="s">
        <v>541</v>
      </c>
      <c r="K1129" t="s">
        <v>542</v>
      </c>
      <c r="L1129">
        <v>62264</v>
      </c>
      <c r="M1129" t="s">
        <v>523</v>
      </c>
      <c r="N1129" t="s">
        <v>524</v>
      </c>
      <c r="O1129">
        <v>62264</v>
      </c>
      <c r="P1129" t="s">
        <v>523</v>
      </c>
      <c r="Q1129" t="s">
        <v>524</v>
      </c>
      <c r="R1129" t="s">
        <v>329</v>
      </c>
      <c r="S1129" s="43">
        <v>0</v>
      </c>
      <c r="U1129" s="43">
        <v>3</v>
      </c>
      <c r="IF1129">
        <v>62264</v>
      </c>
      <c r="IG1129" t="s">
        <v>523</v>
      </c>
      <c r="IH1129" t="s">
        <v>284</v>
      </c>
      <c r="IK1129">
        <v>-2</v>
      </c>
      <c r="IL1129" t="s">
        <v>278</v>
      </c>
      <c r="IM1129" t="s">
        <v>279</v>
      </c>
      <c r="IN1129" t="s">
        <v>466</v>
      </c>
      <c r="IP1129" t="s">
        <v>523</v>
      </c>
    </row>
    <row r="1130" spans="1:250" x14ac:dyDescent="0.35">
      <c r="A1130">
        <v>9553</v>
      </c>
      <c r="B1130">
        <v>-922729984</v>
      </c>
      <c r="C1130">
        <v>1837</v>
      </c>
      <c r="D1130" t="s">
        <v>272</v>
      </c>
      <c r="E1130" t="s">
        <v>273</v>
      </c>
      <c r="F1130">
        <v>9695</v>
      </c>
      <c r="G1130" t="s">
        <v>280</v>
      </c>
      <c r="H1130" t="s">
        <v>281</v>
      </c>
      <c r="I1130">
        <v>515</v>
      </c>
      <c r="J1130" t="s">
        <v>543</v>
      </c>
      <c r="K1130" t="s">
        <v>544</v>
      </c>
      <c r="L1130">
        <v>62264</v>
      </c>
      <c r="M1130" t="s">
        <v>523</v>
      </c>
      <c r="N1130" t="s">
        <v>524</v>
      </c>
      <c r="O1130">
        <v>62264</v>
      </c>
      <c r="P1130" t="s">
        <v>523</v>
      </c>
      <c r="Q1130" t="s">
        <v>524</v>
      </c>
      <c r="R1130" t="s">
        <v>329</v>
      </c>
      <c r="S1130" s="43">
        <v>0</v>
      </c>
      <c r="U1130" s="43">
        <v>3</v>
      </c>
      <c r="IF1130">
        <v>62264</v>
      </c>
      <c r="IG1130" t="s">
        <v>523</v>
      </c>
      <c r="IH1130" t="s">
        <v>284</v>
      </c>
      <c r="IK1130">
        <v>-2</v>
      </c>
      <c r="IL1130" t="s">
        <v>278</v>
      </c>
      <c r="IM1130" t="s">
        <v>279</v>
      </c>
      <c r="IN1130" t="s">
        <v>466</v>
      </c>
      <c r="IP1130" t="s">
        <v>523</v>
      </c>
    </row>
    <row r="1131" spans="1:250" x14ac:dyDescent="0.35">
      <c r="A1131">
        <v>9554</v>
      </c>
      <c r="B1131">
        <v>-922729984</v>
      </c>
      <c r="C1131">
        <v>1837</v>
      </c>
      <c r="D1131" t="s">
        <v>272</v>
      </c>
      <c r="E1131" t="s">
        <v>273</v>
      </c>
      <c r="F1131">
        <v>9695</v>
      </c>
      <c r="G1131" t="s">
        <v>280</v>
      </c>
      <c r="H1131" t="s">
        <v>281</v>
      </c>
      <c r="I1131">
        <v>513</v>
      </c>
      <c r="J1131" t="s">
        <v>545</v>
      </c>
      <c r="K1131" t="s">
        <v>546</v>
      </c>
      <c r="L1131">
        <v>62264</v>
      </c>
      <c r="M1131" t="s">
        <v>523</v>
      </c>
      <c r="N1131" t="s">
        <v>524</v>
      </c>
      <c r="O1131">
        <v>62264</v>
      </c>
      <c r="P1131" t="s">
        <v>523</v>
      </c>
      <c r="Q1131" t="s">
        <v>524</v>
      </c>
      <c r="R1131" t="s">
        <v>329</v>
      </c>
      <c r="S1131" s="43">
        <v>0</v>
      </c>
      <c r="U1131" s="43">
        <v>3</v>
      </c>
      <c r="IF1131">
        <v>62264</v>
      </c>
      <c r="IG1131" t="s">
        <v>523</v>
      </c>
      <c r="IH1131" t="s">
        <v>284</v>
      </c>
      <c r="IK1131">
        <v>-2</v>
      </c>
      <c r="IL1131" t="s">
        <v>278</v>
      </c>
      <c r="IM1131" t="s">
        <v>279</v>
      </c>
      <c r="IN1131" t="s">
        <v>466</v>
      </c>
      <c r="IP1131" t="s">
        <v>523</v>
      </c>
    </row>
    <row r="1132" spans="1:250" x14ac:dyDescent="0.35">
      <c r="A1132">
        <v>9555</v>
      </c>
      <c r="B1132">
        <v>-922729984</v>
      </c>
      <c r="C1132">
        <v>1837</v>
      </c>
      <c r="D1132" t="s">
        <v>272</v>
      </c>
      <c r="E1132" t="s">
        <v>273</v>
      </c>
      <c r="F1132">
        <v>9695</v>
      </c>
      <c r="G1132" t="s">
        <v>280</v>
      </c>
      <c r="H1132" t="s">
        <v>281</v>
      </c>
      <c r="I1132">
        <v>509</v>
      </c>
      <c r="J1132" t="s">
        <v>547</v>
      </c>
      <c r="K1132" t="s">
        <v>548</v>
      </c>
      <c r="L1132">
        <v>62264</v>
      </c>
      <c r="M1132" t="s">
        <v>523</v>
      </c>
      <c r="N1132" t="s">
        <v>524</v>
      </c>
      <c r="O1132">
        <v>62264</v>
      </c>
      <c r="P1132" t="s">
        <v>523</v>
      </c>
      <c r="Q1132" t="s">
        <v>524</v>
      </c>
      <c r="R1132" t="s">
        <v>329</v>
      </c>
      <c r="S1132" s="43">
        <v>50231777.780000001</v>
      </c>
      <c r="U1132" s="43">
        <v>3</v>
      </c>
      <c r="IF1132">
        <v>62264</v>
      </c>
      <c r="IG1132" t="s">
        <v>523</v>
      </c>
      <c r="IH1132" t="s">
        <v>284</v>
      </c>
      <c r="IK1132">
        <v>-2</v>
      </c>
      <c r="IL1132" t="s">
        <v>278</v>
      </c>
      <c r="IM1132" t="s">
        <v>279</v>
      </c>
      <c r="IN1132" t="s">
        <v>466</v>
      </c>
      <c r="IP1132" t="s">
        <v>523</v>
      </c>
    </row>
    <row r="1133" spans="1:250" x14ac:dyDescent="0.35">
      <c r="A1133">
        <v>9556</v>
      </c>
      <c r="B1133">
        <v>-922729984</v>
      </c>
      <c r="C1133">
        <v>1837</v>
      </c>
      <c r="D1133" t="s">
        <v>272</v>
      </c>
      <c r="E1133" t="s">
        <v>273</v>
      </c>
      <c r="F1133">
        <v>9695</v>
      </c>
      <c r="G1133" t="s">
        <v>280</v>
      </c>
      <c r="H1133" t="s">
        <v>281</v>
      </c>
      <c r="I1133">
        <v>515</v>
      </c>
      <c r="J1133" t="s">
        <v>543</v>
      </c>
      <c r="K1133" t="s">
        <v>544</v>
      </c>
      <c r="L1133">
        <v>70481</v>
      </c>
      <c r="M1133" t="s">
        <v>526</v>
      </c>
      <c r="N1133" t="s">
        <v>525</v>
      </c>
      <c r="O1133">
        <v>70481</v>
      </c>
      <c r="P1133" t="s">
        <v>526</v>
      </c>
      <c r="Q1133" t="s">
        <v>525</v>
      </c>
      <c r="R1133" t="s">
        <v>329</v>
      </c>
      <c r="S1133" s="43">
        <v>0</v>
      </c>
      <c r="U1133" s="43">
        <v>3</v>
      </c>
      <c r="IF1133">
        <v>70481</v>
      </c>
      <c r="IG1133" t="s">
        <v>526</v>
      </c>
      <c r="IH1133" t="s">
        <v>284</v>
      </c>
      <c r="IK1133">
        <v>-2</v>
      </c>
      <c r="IL1133" t="s">
        <v>278</v>
      </c>
      <c r="IM1133" t="s">
        <v>279</v>
      </c>
      <c r="IN1133" t="s">
        <v>466</v>
      </c>
      <c r="IP1133" t="s">
        <v>526</v>
      </c>
    </row>
    <row r="1134" spans="1:250" x14ac:dyDescent="0.35">
      <c r="A1134">
        <v>9557</v>
      </c>
      <c r="B1134">
        <v>-922729984</v>
      </c>
      <c r="C1134">
        <v>1837</v>
      </c>
      <c r="D1134" t="s">
        <v>272</v>
      </c>
      <c r="E1134" t="s">
        <v>273</v>
      </c>
      <c r="F1134">
        <v>9695</v>
      </c>
      <c r="G1134" t="s">
        <v>280</v>
      </c>
      <c r="H1134" t="s">
        <v>281</v>
      </c>
      <c r="I1134">
        <v>513</v>
      </c>
      <c r="J1134" t="s">
        <v>545</v>
      </c>
      <c r="K1134" t="s">
        <v>546</v>
      </c>
      <c r="L1134">
        <v>70481</v>
      </c>
      <c r="M1134" t="s">
        <v>526</v>
      </c>
      <c r="N1134" t="s">
        <v>525</v>
      </c>
      <c r="O1134">
        <v>70481</v>
      </c>
      <c r="P1134" t="s">
        <v>526</v>
      </c>
      <c r="Q1134" t="s">
        <v>525</v>
      </c>
      <c r="R1134" t="s">
        <v>329</v>
      </c>
      <c r="S1134" s="43">
        <v>0</v>
      </c>
      <c r="U1134" s="43">
        <v>3</v>
      </c>
      <c r="IF1134">
        <v>70481</v>
      </c>
      <c r="IG1134" t="s">
        <v>526</v>
      </c>
      <c r="IH1134" t="s">
        <v>284</v>
      </c>
      <c r="IK1134">
        <v>-2</v>
      </c>
      <c r="IL1134" t="s">
        <v>278</v>
      </c>
      <c r="IM1134" t="s">
        <v>279</v>
      </c>
      <c r="IN1134" t="s">
        <v>466</v>
      </c>
      <c r="IP1134" t="s">
        <v>526</v>
      </c>
    </row>
    <row r="1135" spans="1:250" x14ac:dyDescent="0.35">
      <c r="A1135">
        <v>9558</v>
      </c>
      <c r="B1135">
        <v>-922729984</v>
      </c>
      <c r="C1135">
        <v>1837</v>
      </c>
      <c r="D1135" t="s">
        <v>272</v>
      </c>
      <c r="E1135" t="s">
        <v>273</v>
      </c>
      <c r="F1135">
        <v>9695</v>
      </c>
      <c r="G1135" t="s">
        <v>280</v>
      </c>
      <c r="H1135" t="s">
        <v>281</v>
      </c>
      <c r="I1135">
        <v>509</v>
      </c>
      <c r="J1135" t="s">
        <v>547</v>
      </c>
      <c r="K1135" t="s">
        <v>548</v>
      </c>
      <c r="L1135">
        <v>70481</v>
      </c>
      <c r="M1135" t="s">
        <v>526</v>
      </c>
      <c r="N1135" t="s">
        <v>525</v>
      </c>
      <c r="O1135">
        <v>70481</v>
      </c>
      <c r="P1135" t="s">
        <v>526</v>
      </c>
      <c r="Q1135" t="s">
        <v>525</v>
      </c>
      <c r="R1135" t="s">
        <v>329</v>
      </c>
      <c r="S1135" s="43">
        <v>0</v>
      </c>
      <c r="U1135" s="43">
        <v>3</v>
      </c>
      <c r="IF1135">
        <v>70481</v>
      </c>
      <c r="IG1135" t="s">
        <v>526</v>
      </c>
      <c r="IH1135" t="s">
        <v>284</v>
      </c>
      <c r="IK1135">
        <v>-2</v>
      </c>
      <c r="IL1135" t="s">
        <v>278</v>
      </c>
      <c r="IM1135" t="s">
        <v>279</v>
      </c>
      <c r="IN1135" t="s">
        <v>466</v>
      </c>
      <c r="IP1135" t="s">
        <v>526</v>
      </c>
    </row>
    <row r="1136" spans="1:250" x14ac:dyDescent="0.35">
      <c r="A1136">
        <v>9559</v>
      </c>
      <c r="B1136">
        <v>-922729984</v>
      </c>
      <c r="C1136">
        <v>1837</v>
      </c>
      <c r="D1136" t="s">
        <v>272</v>
      </c>
      <c r="E1136" t="s">
        <v>273</v>
      </c>
      <c r="F1136">
        <v>9695</v>
      </c>
      <c r="G1136" t="s">
        <v>280</v>
      </c>
      <c r="H1136" t="s">
        <v>281</v>
      </c>
      <c r="I1136">
        <v>507</v>
      </c>
      <c r="J1136" t="s">
        <v>549</v>
      </c>
      <c r="K1136" t="s">
        <v>550</v>
      </c>
      <c r="L1136">
        <v>70481</v>
      </c>
      <c r="M1136" t="s">
        <v>526</v>
      </c>
      <c r="N1136" t="s">
        <v>525</v>
      </c>
      <c r="O1136">
        <v>70481</v>
      </c>
      <c r="P1136" t="s">
        <v>526</v>
      </c>
      <c r="Q1136" t="s">
        <v>525</v>
      </c>
      <c r="R1136" t="s">
        <v>329</v>
      </c>
      <c r="S1136" s="43">
        <v>0</v>
      </c>
      <c r="U1136" s="43">
        <v>3</v>
      </c>
      <c r="IF1136">
        <v>70481</v>
      </c>
      <c r="IG1136" t="s">
        <v>526</v>
      </c>
      <c r="IH1136" t="s">
        <v>284</v>
      </c>
      <c r="IK1136">
        <v>-2</v>
      </c>
      <c r="IL1136" t="s">
        <v>278</v>
      </c>
      <c r="IM1136" t="s">
        <v>279</v>
      </c>
      <c r="IN1136" t="s">
        <v>466</v>
      </c>
      <c r="IP1136" t="s">
        <v>526</v>
      </c>
    </row>
    <row r="1137" spans="1:250" x14ac:dyDescent="0.35">
      <c r="A1137">
        <v>9560</v>
      </c>
      <c r="B1137">
        <v>-922729984</v>
      </c>
      <c r="C1137">
        <v>1837</v>
      </c>
      <c r="D1137" t="s">
        <v>272</v>
      </c>
      <c r="E1137" t="s">
        <v>273</v>
      </c>
      <c r="F1137">
        <v>9695</v>
      </c>
      <c r="G1137" t="s">
        <v>280</v>
      </c>
      <c r="H1137" t="s">
        <v>281</v>
      </c>
      <c r="I1137">
        <v>528</v>
      </c>
      <c r="J1137" t="s">
        <v>531</v>
      </c>
      <c r="K1137" t="s">
        <v>532</v>
      </c>
      <c r="L1137">
        <v>62264</v>
      </c>
      <c r="M1137" t="s">
        <v>523</v>
      </c>
      <c r="N1137" t="s">
        <v>524</v>
      </c>
      <c r="O1137">
        <v>62264</v>
      </c>
      <c r="P1137" t="s">
        <v>523</v>
      </c>
      <c r="Q1137" t="s">
        <v>524</v>
      </c>
      <c r="R1137" t="s">
        <v>329</v>
      </c>
      <c r="S1137" s="43">
        <v>0</v>
      </c>
      <c r="U1137" s="43">
        <v>3</v>
      </c>
      <c r="IF1137">
        <v>62264</v>
      </c>
      <c r="IG1137" t="s">
        <v>523</v>
      </c>
      <c r="IH1137" t="s">
        <v>284</v>
      </c>
      <c r="IK1137">
        <v>-2</v>
      </c>
      <c r="IL1137" t="s">
        <v>278</v>
      </c>
      <c r="IM1137" t="s">
        <v>279</v>
      </c>
      <c r="IN1137" t="s">
        <v>466</v>
      </c>
      <c r="IP1137" t="s">
        <v>523</v>
      </c>
    </row>
    <row r="1138" spans="1:250" x14ac:dyDescent="0.35">
      <c r="A1138">
        <v>9561</v>
      </c>
      <c r="B1138">
        <v>-922729984</v>
      </c>
      <c r="C1138">
        <v>1837</v>
      </c>
      <c r="D1138" t="s">
        <v>272</v>
      </c>
      <c r="E1138" t="s">
        <v>273</v>
      </c>
      <c r="F1138">
        <v>9695</v>
      </c>
      <c r="G1138" t="s">
        <v>280</v>
      </c>
      <c r="H1138" t="s">
        <v>281</v>
      </c>
      <c r="I1138">
        <v>527</v>
      </c>
      <c r="J1138" t="s">
        <v>535</v>
      </c>
      <c r="K1138" t="s">
        <v>536</v>
      </c>
      <c r="L1138">
        <v>62264</v>
      </c>
      <c r="M1138" t="s">
        <v>523</v>
      </c>
      <c r="N1138" t="s">
        <v>524</v>
      </c>
      <c r="O1138">
        <v>62264</v>
      </c>
      <c r="P1138" t="s">
        <v>523</v>
      </c>
      <c r="Q1138" t="s">
        <v>524</v>
      </c>
      <c r="R1138" t="s">
        <v>329</v>
      </c>
      <c r="S1138" s="43">
        <v>50000000</v>
      </c>
      <c r="U1138" s="43">
        <v>3</v>
      </c>
      <c r="IF1138">
        <v>62264</v>
      </c>
      <c r="IG1138" t="s">
        <v>523</v>
      </c>
      <c r="IH1138" t="s">
        <v>284</v>
      </c>
      <c r="IK1138">
        <v>-2</v>
      </c>
      <c r="IL1138" t="s">
        <v>278</v>
      </c>
      <c r="IM1138" t="s">
        <v>279</v>
      </c>
      <c r="IN1138" t="s">
        <v>466</v>
      </c>
      <c r="IP1138" t="s">
        <v>523</v>
      </c>
    </row>
    <row r="1139" spans="1:250" x14ac:dyDescent="0.35">
      <c r="A1139">
        <v>9562</v>
      </c>
      <c r="B1139">
        <v>-922729984</v>
      </c>
      <c r="C1139">
        <v>1837</v>
      </c>
      <c r="D1139" t="s">
        <v>272</v>
      </c>
      <c r="E1139" t="s">
        <v>273</v>
      </c>
      <c r="F1139">
        <v>9695</v>
      </c>
      <c r="G1139" t="s">
        <v>280</v>
      </c>
      <c r="H1139" t="s">
        <v>281</v>
      </c>
      <c r="I1139">
        <v>507</v>
      </c>
      <c r="J1139" t="s">
        <v>549</v>
      </c>
      <c r="K1139" t="s">
        <v>550</v>
      </c>
      <c r="L1139">
        <v>78012</v>
      </c>
      <c r="M1139" t="s">
        <v>527</v>
      </c>
      <c r="N1139" t="s">
        <v>528</v>
      </c>
      <c r="O1139">
        <v>78012</v>
      </c>
      <c r="P1139" t="s">
        <v>527</v>
      </c>
      <c r="Q1139" t="s">
        <v>528</v>
      </c>
      <c r="R1139" t="s">
        <v>329</v>
      </c>
      <c r="S1139" s="43">
        <v>0</v>
      </c>
      <c r="U1139" s="43">
        <v>3</v>
      </c>
      <c r="IF1139">
        <v>78012</v>
      </c>
      <c r="IG1139" t="s">
        <v>527</v>
      </c>
      <c r="IH1139" t="s">
        <v>284</v>
      </c>
      <c r="IK1139">
        <v>-2</v>
      </c>
      <c r="IL1139" t="s">
        <v>278</v>
      </c>
      <c r="IM1139" t="s">
        <v>279</v>
      </c>
      <c r="IN1139" t="s">
        <v>466</v>
      </c>
      <c r="IP1139" t="s">
        <v>527</v>
      </c>
    </row>
    <row r="1140" spans="1:250" x14ac:dyDescent="0.35">
      <c r="A1140">
        <v>9563</v>
      </c>
      <c r="B1140">
        <v>-922729984</v>
      </c>
      <c r="C1140">
        <v>1837</v>
      </c>
      <c r="D1140" t="s">
        <v>272</v>
      </c>
      <c r="E1140" t="s">
        <v>273</v>
      </c>
      <c r="F1140">
        <v>9695</v>
      </c>
      <c r="G1140" t="s">
        <v>280</v>
      </c>
      <c r="H1140" t="s">
        <v>281</v>
      </c>
      <c r="I1140">
        <v>528</v>
      </c>
      <c r="J1140" t="s">
        <v>531</v>
      </c>
      <c r="K1140" t="s">
        <v>532</v>
      </c>
      <c r="L1140">
        <v>70481</v>
      </c>
      <c r="M1140" t="s">
        <v>526</v>
      </c>
      <c r="N1140" t="s">
        <v>525</v>
      </c>
      <c r="O1140">
        <v>70481</v>
      </c>
      <c r="P1140" t="s">
        <v>526</v>
      </c>
      <c r="Q1140" t="s">
        <v>525</v>
      </c>
      <c r="R1140" t="s">
        <v>329</v>
      </c>
      <c r="S1140" s="43">
        <v>0</v>
      </c>
      <c r="U1140" s="43">
        <v>3</v>
      </c>
      <c r="IF1140">
        <v>70481</v>
      </c>
      <c r="IG1140" t="s">
        <v>526</v>
      </c>
      <c r="IH1140" t="s">
        <v>284</v>
      </c>
      <c r="IK1140">
        <v>-2</v>
      </c>
      <c r="IL1140" t="s">
        <v>278</v>
      </c>
      <c r="IM1140" t="s">
        <v>279</v>
      </c>
      <c r="IN1140" t="s">
        <v>466</v>
      </c>
      <c r="IP1140" t="s">
        <v>526</v>
      </c>
    </row>
    <row r="1141" spans="1:250" x14ac:dyDescent="0.35">
      <c r="A1141">
        <v>9564</v>
      </c>
      <c r="B1141">
        <v>-922729984</v>
      </c>
      <c r="C1141">
        <v>1837</v>
      </c>
      <c r="D1141" t="s">
        <v>272</v>
      </c>
      <c r="E1141" t="s">
        <v>273</v>
      </c>
      <c r="F1141">
        <v>9695</v>
      </c>
      <c r="G1141" t="s">
        <v>280</v>
      </c>
      <c r="H1141" t="s">
        <v>281</v>
      </c>
      <c r="I1141">
        <v>527</v>
      </c>
      <c r="J1141" t="s">
        <v>535</v>
      </c>
      <c r="K1141" t="s">
        <v>536</v>
      </c>
      <c r="L1141">
        <v>70481</v>
      </c>
      <c r="M1141" t="s">
        <v>526</v>
      </c>
      <c r="N1141" t="s">
        <v>525</v>
      </c>
      <c r="O1141">
        <v>70481</v>
      </c>
      <c r="P1141" t="s">
        <v>526</v>
      </c>
      <c r="Q1141" t="s">
        <v>525</v>
      </c>
      <c r="R1141" t="s">
        <v>329</v>
      </c>
      <c r="S1141" s="43">
        <v>0</v>
      </c>
      <c r="U1141" s="43">
        <v>3</v>
      </c>
      <c r="IF1141">
        <v>70481</v>
      </c>
      <c r="IG1141" t="s">
        <v>526</v>
      </c>
      <c r="IH1141" t="s">
        <v>284</v>
      </c>
      <c r="IK1141">
        <v>-2</v>
      </c>
      <c r="IL1141" t="s">
        <v>278</v>
      </c>
      <c r="IM1141" t="s">
        <v>279</v>
      </c>
      <c r="IN1141" t="s">
        <v>466</v>
      </c>
      <c r="IP1141" t="s">
        <v>526</v>
      </c>
    </row>
    <row r="1142" spans="1:250" x14ac:dyDescent="0.35">
      <c r="A1142">
        <v>9565</v>
      </c>
      <c r="B1142">
        <v>-922729984</v>
      </c>
      <c r="C1142">
        <v>1837</v>
      </c>
      <c r="D1142" t="s">
        <v>272</v>
      </c>
      <c r="E1142" t="s">
        <v>273</v>
      </c>
      <c r="F1142">
        <v>9695</v>
      </c>
      <c r="G1142" t="s">
        <v>280</v>
      </c>
      <c r="H1142" t="s">
        <v>281</v>
      </c>
      <c r="I1142">
        <v>523</v>
      </c>
      <c r="J1142" t="s">
        <v>537</v>
      </c>
      <c r="K1142" t="s">
        <v>538</v>
      </c>
      <c r="L1142">
        <v>70481</v>
      </c>
      <c r="M1142" t="s">
        <v>526</v>
      </c>
      <c r="N1142" t="s">
        <v>525</v>
      </c>
      <c r="O1142">
        <v>70481</v>
      </c>
      <c r="P1142" t="s">
        <v>526</v>
      </c>
      <c r="Q1142" t="s">
        <v>525</v>
      </c>
      <c r="R1142" t="s">
        <v>329</v>
      </c>
      <c r="S1142" s="43">
        <v>0</v>
      </c>
      <c r="U1142" s="43">
        <v>3</v>
      </c>
      <c r="IF1142">
        <v>70481</v>
      </c>
      <c r="IG1142" t="s">
        <v>526</v>
      </c>
      <c r="IH1142" t="s">
        <v>284</v>
      </c>
      <c r="IK1142">
        <v>-2</v>
      </c>
      <c r="IL1142" t="s">
        <v>278</v>
      </c>
      <c r="IM1142" t="s">
        <v>279</v>
      </c>
      <c r="IN1142" t="s">
        <v>466</v>
      </c>
      <c r="IP1142" t="s">
        <v>526</v>
      </c>
    </row>
    <row r="1143" spans="1:250" x14ac:dyDescent="0.35">
      <c r="A1143">
        <v>9566</v>
      </c>
      <c r="B1143">
        <v>-922729984</v>
      </c>
      <c r="C1143">
        <v>1837</v>
      </c>
      <c r="D1143" t="s">
        <v>272</v>
      </c>
      <c r="E1143" t="s">
        <v>273</v>
      </c>
      <c r="F1143">
        <v>9695</v>
      </c>
      <c r="G1143" t="s">
        <v>280</v>
      </c>
      <c r="H1143" t="s">
        <v>281</v>
      </c>
      <c r="I1143">
        <v>521</v>
      </c>
      <c r="J1143" t="s">
        <v>539</v>
      </c>
      <c r="K1143" t="s">
        <v>540</v>
      </c>
      <c r="L1143">
        <v>70481</v>
      </c>
      <c r="M1143" t="s">
        <v>526</v>
      </c>
      <c r="N1143" t="s">
        <v>525</v>
      </c>
      <c r="O1143">
        <v>70481</v>
      </c>
      <c r="P1143" t="s">
        <v>526</v>
      </c>
      <c r="Q1143" t="s">
        <v>525</v>
      </c>
      <c r="R1143" t="s">
        <v>329</v>
      </c>
      <c r="S1143" s="43">
        <v>0</v>
      </c>
      <c r="U1143" s="43">
        <v>3</v>
      </c>
      <c r="IF1143">
        <v>70481</v>
      </c>
      <c r="IG1143" t="s">
        <v>526</v>
      </c>
      <c r="IH1143" t="s">
        <v>284</v>
      </c>
      <c r="IK1143">
        <v>-2</v>
      </c>
      <c r="IL1143" t="s">
        <v>278</v>
      </c>
      <c r="IM1143" t="s">
        <v>279</v>
      </c>
      <c r="IN1143" t="s">
        <v>466</v>
      </c>
      <c r="IP1143" t="s">
        <v>526</v>
      </c>
    </row>
    <row r="1144" spans="1:250" x14ac:dyDescent="0.35">
      <c r="A1144">
        <v>9567</v>
      </c>
      <c r="B1144">
        <v>-922729984</v>
      </c>
      <c r="C1144">
        <v>1837</v>
      </c>
      <c r="D1144" t="s">
        <v>272</v>
      </c>
      <c r="E1144" t="s">
        <v>273</v>
      </c>
      <c r="F1144">
        <v>9695</v>
      </c>
      <c r="G1144" t="s">
        <v>280</v>
      </c>
      <c r="H1144" t="s">
        <v>281</v>
      </c>
      <c r="I1144">
        <v>519</v>
      </c>
      <c r="J1144" t="s">
        <v>541</v>
      </c>
      <c r="K1144" t="s">
        <v>542</v>
      </c>
      <c r="L1144">
        <v>70481</v>
      </c>
      <c r="M1144" t="s">
        <v>526</v>
      </c>
      <c r="N1144" t="s">
        <v>525</v>
      </c>
      <c r="O1144">
        <v>70481</v>
      </c>
      <c r="P1144" t="s">
        <v>526</v>
      </c>
      <c r="Q1144" t="s">
        <v>525</v>
      </c>
      <c r="R1144" t="s">
        <v>329</v>
      </c>
      <c r="S1144" s="43">
        <v>0</v>
      </c>
      <c r="U1144" s="43">
        <v>3</v>
      </c>
      <c r="IF1144">
        <v>70481</v>
      </c>
      <c r="IG1144" t="s">
        <v>526</v>
      </c>
      <c r="IH1144" t="s">
        <v>284</v>
      </c>
      <c r="IK1144">
        <v>-2</v>
      </c>
      <c r="IL1144" t="s">
        <v>278</v>
      </c>
      <c r="IM1144" t="s">
        <v>279</v>
      </c>
      <c r="IN1144" t="s">
        <v>466</v>
      </c>
      <c r="IP1144" t="s">
        <v>526</v>
      </c>
    </row>
    <row r="1145" spans="1:250" x14ac:dyDescent="0.35">
      <c r="A1145">
        <v>9568</v>
      </c>
      <c r="B1145">
        <v>-922729984</v>
      </c>
      <c r="C1145">
        <v>1837</v>
      </c>
      <c r="D1145" t="s">
        <v>272</v>
      </c>
      <c r="E1145" t="s">
        <v>273</v>
      </c>
      <c r="F1145">
        <v>9695</v>
      </c>
      <c r="G1145" t="s">
        <v>280</v>
      </c>
      <c r="H1145" t="s">
        <v>281</v>
      </c>
      <c r="I1145">
        <v>523</v>
      </c>
      <c r="J1145" t="s">
        <v>537</v>
      </c>
      <c r="K1145" t="s">
        <v>538</v>
      </c>
      <c r="L1145">
        <v>78012</v>
      </c>
      <c r="M1145" t="s">
        <v>527</v>
      </c>
      <c r="N1145" t="s">
        <v>528</v>
      </c>
      <c r="O1145">
        <v>78012</v>
      </c>
      <c r="P1145" t="s">
        <v>527</v>
      </c>
      <c r="Q1145" t="s">
        <v>528</v>
      </c>
      <c r="R1145" t="s">
        <v>329</v>
      </c>
      <c r="S1145" s="43">
        <v>0</v>
      </c>
      <c r="U1145" s="43">
        <v>3</v>
      </c>
      <c r="IF1145">
        <v>78012</v>
      </c>
      <c r="IG1145" t="s">
        <v>527</v>
      </c>
      <c r="IH1145" t="s">
        <v>284</v>
      </c>
      <c r="IK1145">
        <v>-2</v>
      </c>
      <c r="IL1145" t="s">
        <v>278</v>
      </c>
      <c r="IM1145" t="s">
        <v>279</v>
      </c>
      <c r="IN1145" t="s">
        <v>466</v>
      </c>
      <c r="IP1145" t="s">
        <v>527</v>
      </c>
    </row>
    <row r="1146" spans="1:250" x14ac:dyDescent="0.35">
      <c r="A1146">
        <v>9569</v>
      </c>
      <c r="B1146">
        <v>-922729984</v>
      </c>
      <c r="C1146">
        <v>1837</v>
      </c>
      <c r="D1146" t="s">
        <v>272</v>
      </c>
      <c r="E1146" t="s">
        <v>273</v>
      </c>
      <c r="F1146">
        <v>9695</v>
      </c>
      <c r="G1146" t="s">
        <v>280</v>
      </c>
      <c r="H1146" t="s">
        <v>281</v>
      </c>
      <c r="I1146">
        <v>521</v>
      </c>
      <c r="J1146" t="s">
        <v>539</v>
      </c>
      <c r="K1146" t="s">
        <v>540</v>
      </c>
      <c r="L1146">
        <v>78012</v>
      </c>
      <c r="M1146" t="s">
        <v>527</v>
      </c>
      <c r="N1146" t="s">
        <v>528</v>
      </c>
      <c r="O1146">
        <v>78012</v>
      </c>
      <c r="P1146" t="s">
        <v>527</v>
      </c>
      <c r="Q1146" t="s">
        <v>528</v>
      </c>
      <c r="R1146" t="s">
        <v>329</v>
      </c>
      <c r="S1146" s="43">
        <v>0</v>
      </c>
      <c r="U1146" s="43">
        <v>3</v>
      </c>
      <c r="IF1146">
        <v>78012</v>
      </c>
      <c r="IG1146" t="s">
        <v>527</v>
      </c>
      <c r="IH1146" t="s">
        <v>284</v>
      </c>
      <c r="IK1146">
        <v>-2</v>
      </c>
      <c r="IL1146" t="s">
        <v>278</v>
      </c>
      <c r="IM1146" t="s">
        <v>279</v>
      </c>
      <c r="IN1146" t="s">
        <v>466</v>
      </c>
      <c r="IP1146" t="s">
        <v>527</v>
      </c>
    </row>
    <row r="1147" spans="1:250" x14ac:dyDescent="0.35">
      <c r="A1147">
        <v>9570</v>
      </c>
      <c r="B1147">
        <v>-922729984</v>
      </c>
      <c r="C1147">
        <v>1837</v>
      </c>
      <c r="D1147" t="s">
        <v>272</v>
      </c>
      <c r="E1147" t="s">
        <v>273</v>
      </c>
      <c r="F1147">
        <v>9695</v>
      </c>
      <c r="G1147" t="s">
        <v>280</v>
      </c>
      <c r="H1147" t="s">
        <v>281</v>
      </c>
      <c r="I1147">
        <v>519</v>
      </c>
      <c r="J1147" t="s">
        <v>541</v>
      </c>
      <c r="K1147" t="s">
        <v>542</v>
      </c>
      <c r="L1147">
        <v>78012</v>
      </c>
      <c r="M1147" t="s">
        <v>527</v>
      </c>
      <c r="N1147" t="s">
        <v>528</v>
      </c>
      <c r="O1147">
        <v>78012</v>
      </c>
      <c r="P1147" t="s">
        <v>527</v>
      </c>
      <c r="Q1147" t="s">
        <v>528</v>
      </c>
      <c r="R1147" t="s">
        <v>329</v>
      </c>
      <c r="S1147" s="43">
        <v>0</v>
      </c>
      <c r="U1147" s="43">
        <v>3</v>
      </c>
      <c r="IF1147">
        <v>78012</v>
      </c>
      <c r="IG1147" t="s">
        <v>527</v>
      </c>
      <c r="IH1147" t="s">
        <v>284</v>
      </c>
      <c r="IK1147">
        <v>-2</v>
      </c>
      <c r="IL1147" t="s">
        <v>278</v>
      </c>
      <c r="IM1147" t="s">
        <v>279</v>
      </c>
      <c r="IN1147" t="s">
        <v>466</v>
      </c>
      <c r="IP1147" t="s">
        <v>527</v>
      </c>
    </row>
    <row r="1148" spans="1:250" x14ac:dyDescent="0.35">
      <c r="A1148">
        <v>9571</v>
      </c>
      <c r="B1148">
        <v>-922729984</v>
      </c>
      <c r="C1148">
        <v>1837</v>
      </c>
      <c r="D1148" t="s">
        <v>272</v>
      </c>
      <c r="E1148" t="s">
        <v>273</v>
      </c>
      <c r="F1148">
        <v>9695</v>
      </c>
      <c r="G1148" t="s">
        <v>280</v>
      </c>
      <c r="H1148" t="s">
        <v>281</v>
      </c>
      <c r="I1148">
        <v>515</v>
      </c>
      <c r="J1148" t="s">
        <v>543</v>
      </c>
      <c r="K1148" t="s">
        <v>544</v>
      </c>
      <c r="L1148">
        <v>78012</v>
      </c>
      <c r="M1148" t="s">
        <v>527</v>
      </c>
      <c r="N1148" t="s">
        <v>528</v>
      </c>
      <c r="O1148">
        <v>78012</v>
      </c>
      <c r="P1148" t="s">
        <v>527</v>
      </c>
      <c r="Q1148" t="s">
        <v>528</v>
      </c>
      <c r="R1148" t="s">
        <v>329</v>
      </c>
      <c r="S1148" s="43">
        <v>0</v>
      </c>
      <c r="U1148" s="43">
        <v>3</v>
      </c>
      <c r="IF1148">
        <v>78012</v>
      </c>
      <c r="IG1148" t="s">
        <v>527</v>
      </c>
      <c r="IH1148" t="s">
        <v>284</v>
      </c>
      <c r="IK1148">
        <v>-2</v>
      </c>
      <c r="IL1148" t="s">
        <v>278</v>
      </c>
      <c r="IM1148" t="s">
        <v>279</v>
      </c>
      <c r="IN1148" t="s">
        <v>466</v>
      </c>
      <c r="IP1148" t="s">
        <v>527</v>
      </c>
    </row>
    <row r="1149" spans="1:250" x14ac:dyDescent="0.35">
      <c r="A1149">
        <v>9572</v>
      </c>
      <c r="B1149">
        <v>-922729984</v>
      </c>
      <c r="C1149">
        <v>1837</v>
      </c>
      <c r="D1149" t="s">
        <v>272</v>
      </c>
      <c r="E1149" t="s">
        <v>273</v>
      </c>
      <c r="F1149">
        <v>9695</v>
      </c>
      <c r="G1149" t="s">
        <v>280</v>
      </c>
      <c r="H1149" t="s">
        <v>281</v>
      </c>
      <c r="I1149">
        <v>513</v>
      </c>
      <c r="J1149" t="s">
        <v>545</v>
      </c>
      <c r="K1149" t="s">
        <v>546</v>
      </c>
      <c r="L1149">
        <v>78012</v>
      </c>
      <c r="M1149" t="s">
        <v>527</v>
      </c>
      <c r="N1149" t="s">
        <v>528</v>
      </c>
      <c r="O1149">
        <v>78012</v>
      </c>
      <c r="P1149" t="s">
        <v>527</v>
      </c>
      <c r="Q1149" t="s">
        <v>528</v>
      </c>
      <c r="R1149" t="s">
        <v>329</v>
      </c>
      <c r="S1149" s="43">
        <v>0</v>
      </c>
      <c r="U1149" s="43">
        <v>3</v>
      </c>
      <c r="IF1149">
        <v>78012</v>
      </c>
      <c r="IG1149" t="s">
        <v>527</v>
      </c>
      <c r="IH1149" t="s">
        <v>284</v>
      </c>
      <c r="IK1149">
        <v>-2</v>
      </c>
      <c r="IL1149" t="s">
        <v>278</v>
      </c>
      <c r="IM1149" t="s">
        <v>279</v>
      </c>
      <c r="IN1149" t="s">
        <v>466</v>
      </c>
      <c r="IP1149" t="s">
        <v>527</v>
      </c>
    </row>
    <row r="1150" spans="1:250" x14ac:dyDescent="0.35">
      <c r="A1150">
        <v>9573</v>
      </c>
      <c r="B1150">
        <v>-922729984</v>
      </c>
      <c r="C1150">
        <v>1837</v>
      </c>
      <c r="D1150" t="s">
        <v>272</v>
      </c>
      <c r="E1150" t="s">
        <v>273</v>
      </c>
      <c r="F1150">
        <v>9695</v>
      </c>
      <c r="G1150" t="s">
        <v>280</v>
      </c>
      <c r="H1150" t="s">
        <v>281</v>
      </c>
      <c r="I1150">
        <v>509</v>
      </c>
      <c r="J1150" t="s">
        <v>547</v>
      </c>
      <c r="K1150" t="s">
        <v>548</v>
      </c>
      <c r="L1150">
        <v>78012</v>
      </c>
      <c r="M1150" t="s">
        <v>527</v>
      </c>
      <c r="N1150" t="s">
        <v>528</v>
      </c>
      <c r="O1150">
        <v>78012</v>
      </c>
      <c r="P1150" t="s">
        <v>527</v>
      </c>
      <c r="Q1150" t="s">
        <v>528</v>
      </c>
      <c r="R1150" t="s">
        <v>329</v>
      </c>
      <c r="S1150" s="43">
        <v>0</v>
      </c>
      <c r="U1150" s="43">
        <v>3</v>
      </c>
      <c r="IF1150">
        <v>78012</v>
      </c>
      <c r="IG1150" t="s">
        <v>527</v>
      </c>
      <c r="IH1150" t="s">
        <v>284</v>
      </c>
      <c r="IK1150">
        <v>-2</v>
      </c>
      <c r="IL1150" t="s">
        <v>278</v>
      </c>
      <c r="IM1150" t="s">
        <v>279</v>
      </c>
      <c r="IN1150" t="s">
        <v>466</v>
      </c>
      <c r="IP1150" t="s">
        <v>527</v>
      </c>
    </row>
    <row r="1151" spans="1:250" x14ac:dyDescent="0.35">
      <c r="A1151">
        <v>9574</v>
      </c>
      <c r="B1151">
        <v>-922729984</v>
      </c>
      <c r="C1151">
        <v>1837</v>
      </c>
      <c r="D1151" t="s">
        <v>272</v>
      </c>
      <c r="E1151" t="s">
        <v>273</v>
      </c>
      <c r="F1151">
        <v>19011</v>
      </c>
      <c r="G1151" t="s">
        <v>318</v>
      </c>
      <c r="H1151" t="s">
        <v>319</v>
      </c>
      <c r="I1151">
        <v>515</v>
      </c>
      <c r="J1151" t="s">
        <v>543</v>
      </c>
      <c r="K1151" t="s">
        <v>544</v>
      </c>
      <c r="L1151">
        <v>79525</v>
      </c>
      <c r="M1151" t="s">
        <v>551</v>
      </c>
      <c r="N1151" t="s">
        <v>529</v>
      </c>
      <c r="O1151">
        <v>79525</v>
      </c>
      <c r="P1151" t="s">
        <v>551</v>
      </c>
      <c r="Q1151" t="s">
        <v>529</v>
      </c>
      <c r="R1151" t="s">
        <v>329</v>
      </c>
      <c r="S1151" s="43">
        <v>0</v>
      </c>
      <c r="U1151" s="43">
        <v>3</v>
      </c>
      <c r="IF1151">
        <v>79525</v>
      </c>
      <c r="IG1151" t="s">
        <v>551</v>
      </c>
      <c r="IH1151" t="s">
        <v>322</v>
      </c>
      <c r="IK1151">
        <v>-2</v>
      </c>
      <c r="IL1151" t="s">
        <v>278</v>
      </c>
      <c r="IM1151" t="s">
        <v>279</v>
      </c>
      <c r="IN1151" t="s">
        <v>484</v>
      </c>
      <c r="IP1151" t="s">
        <v>551</v>
      </c>
    </row>
    <row r="1152" spans="1:250" x14ac:dyDescent="0.35">
      <c r="A1152">
        <v>9575</v>
      </c>
      <c r="B1152">
        <v>-922729984</v>
      </c>
      <c r="C1152">
        <v>1837</v>
      </c>
      <c r="D1152" t="s">
        <v>272</v>
      </c>
      <c r="E1152" t="s">
        <v>273</v>
      </c>
      <c r="F1152">
        <v>19011</v>
      </c>
      <c r="G1152" t="s">
        <v>318</v>
      </c>
      <c r="H1152" t="s">
        <v>319</v>
      </c>
      <c r="I1152">
        <v>513</v>
      </c>
      <c r="J1152" t="s">
        <v>545</v>
      </c>
      <c r="K1152" t="s">
        <v>546</v>
      </c>
      <c r="L1152">
        <v>79525</v>
      </c>
      <c r="M1152" t="s">
        <v>551</v>
      </c>
      <c r="N1152" t="s">
        <v>529</v>
      </c>
      <c r="O1152">
        <v>79525</v>
      </c>
      <c r="P1152" t="s">
        <v>551</v>
      </c>
      <c r="Q1152" t="s">
        <v>529</v>
      </c>
      <c r="R1152" t="s">
        <v>329</v>
      </c>
      <c r="S1152" s="43">
        <v>0</v>
      </c>
      <c r="U1152" s="43">
        <v>3</v>
      </c>
      <c r="IF1152">
        <v>79525</v>
      </c>
      <c r="IG1152" t="s">
        <v>551</v>
      </c>
      <c r="IH1152" t="s">
        <v>322</v>
      </c>
      <c r="IK1152">
        <v>-2</v>
      </c>
      <c r="IL1152" t="s">
        <v>278</v>
      </c>
      <c r="IM1152" t="s">
        <v>279</v>
      </c>
      <c r="IN1152" t="s">
        <v>484</v>
      </c>
      <c r="IP1152" t="s">
        <v>551</v>
      </c>
    </row>
    <row r="1153" spans="1:250" x14ac:dyDescent="0.35">
      <c r="A1153">
        <v>9576</v>
      </c>
      <c r="B1153">
        <v>-922729984</v>
      </c>
      <c r="C1153">
        <v>1837</v>
      </c>
      <c r="D1153" t="s">
        <v>272</v>
      </c>
      <c r="E1153" t="s">
        <v>273</v>
      </c>
      <c r="F1153">
        <v>19011</v>
      </c>
      <c r="G1153" t="s">
        <v>318</v>
      </c>
      <c r="H1153" t="s">
        <v>319</v>
      </c>
      <c r="I1153">
        <v>509</v>
      </c>
      <c r="J1153" t="s">
        <v>547</v>
      </c>
      <c r="K1153" t="s">
        <v>548</v>
      </c>
      <c r="L1153">
        <v>79525</v>
      </c>
      <c r="M1153" t="s">
        <v>551</v>
      </c>
      <c r="N1153" t="s">
        <v>529</v>
      </c>
      <c r="O1153">
        <v>79525</v>
      </c>
      <c r="P1153" t="s">
        <v>551</v>
      </c>
      <c r="Q1153" t="s">
        <v>529</v>
      </c>
      <c r="R1153" t="s">
        <v>329</v>
      </c>
      <c r="S1153" s="43">
        <v>0</v>
      </c>
      <c r="U1153" s="43">
        <v>3</v>
      </c>
      <c r="IF1153">
        <v>79525</v>
      </c>
      <c r="IG1153" t="s">
        <v>551</v>
      </c>
      <c r="IH1153" t="s">
        <v>322</v>
      </c>
      <c r="IK1153">
        <v>-2</v>
      </c>
      <c r="IL1153" t="s">
        <v>278</v>
      </c>
      <c r="IM1153" t="s">
        <v>279</v>
      </c>
      <c r="IN1153" t="s">
        <v>484</v>
      </c>
      <c r="IP1153" t="s">
        <v>551</v>
      </c>
    </row>
    <row r="1154" spans="1:250" x14ac:dyDescent="0.35">
      <c r="A1154">
        <v>9577</v>
      </c>
      <c r="B1154">
        <v>-922729984</v>
      </c>
      <c r="C1154">
        <v>1837</v>
      </c>
      <c r="D1154" t="s">
        <v>272</v>
      </c>
      <c r="E1154" t="s">
        <v>273</v>
      </c>
      <c r="F1154">
        <v>19011</v>
      </c>
      <c r="G1154" t="s">
        <v>318</v>
      </c>
      <c r="H1154" t="s">
        <v>319</v>
      </c>
      <c r="I1154">
        <v>507</v>
      </c>
      <c r="J1154" t="s">
        <v>549</v>
      </c>
      <c r="K1154" t="s">
        <v>550</v>
      </c>
      <c r="L1154">
        <v>79525</v>
      </c>
      <c r="M1154" t="s">
        <v>551</v>
      </c>
      <c r="N1154" t="s">
        <v>529</v>
      </c>
      <c r="O1154">
        <v>79525</v>
      </c>
      <c r="P1154" t="s">
        <v>551</v>
      </c>
      <c r="Q1154" t="s">
        <v>529</v>
      </c>
      <c r="R1154" t="s">
        <v>329</v>
      </c>
      <c r="S1154" s="43">
        <v>0</v>
      </c>
      <c r="U1154" s="43">
        <v>3</v>
      </c>
      <c r="IF1154">
        <v>79525</v>
      </c>
      <c r="IG1154" t="s">
        <v>551</v>
      </c>
      <c r="IH1154" t="s">
        <v>322</v>
      </c>
      <c r="IK1154">
        <v>-2</v>
      </c>
      <c r="IL1154" t="s">
        <v>278</v>
      </c>
      <c r="IM1154" t="s">
        <v>279</v>
      </c>
      <c r="IN1154" t="s">
        <v>484</v>
      </c>
      <c r="IP1154" t="s">
        <v>551</v>
      </c>
    </row>
    <row r="1155" spans="1:250" x14ac:dyDescent="0.35">
      <c r="A1155">
        <v>9578</v>
      </c>
      <c r="B1155">
        <v>-922729984</v>
      </c>
      <c r="C1155">
        <v>1837</v>
      </c>
      <c r="D1155" t="s">
        <v>272</v>
      </c>
      <c r="E1155" t="s">
        <v>273</v>
      </c>
      <c r="F1155">
        <v>9695</v>
      </c>
      <c r="G1155" t="s">
        <v>280</v>
      </c>
      <c r="H1155" t="s">
        <v>281</v>
      </c>
      <c r="I1155">
        <v>528</v>
      </c>
      <c r="J1155" t="s">
        <v>531</v>
      </c>
      <c r="K1155" t="s">
        <v>532</v>
      </c>
      <c r="L1155">
        <v>78012</v>
      </c>
      <c r="M1155" t="s">
        <v>527</v>
      </c>
      <c r="N1155" t="s">
        <v>528</v>
      </c>
      <c r="O1155">
        <v>78012</v>
      </c>
      <c r="P1155" t="s">
        <v>527</v>
      </c>
      <c r="Q1155" t="s">
        <v>528</v>
      </c>
      <c r="R1155" t="s">
        <v>329</v>
      </c>
      <c r="S1155" s="43">
        <v>0</v>
      </c>
      <c r="U1155" s="43">
        <v>3</v>
      </c>
      <c r="IF1155">
        <v>78012</v>
      </c>
      <c r="IG1155" t="s">
        <v>527</v>
      </c>
      <c r="IH1155" t="s">
        <v>284</v>
      </c>
      <c r="IK1155">
        <v>-2</v>
      </c>
      <c r="IL1155" t="s">
        <v>278</v>
      </c>
      <c r="IM1155" t="s">
        <v>279</v>
      </c>
      <c r="IN1155" t="s">
        <v>466</v>
      </c>
      <c r="IP1155" t="s">
        <v>527</v>
      </c>
    </row>
    <row r="1156" spans="1:250" x14ac:dyDescent="0.35">
      <c r="A1156">
        <v>9579</v>
      </c>
      <c r="B1156">
        <v>-922729984</v>
      </c>
      <c r="C1156">
        <v>1837</v>
      </c>
      <c r="D1156" t="s">
        <v>272</v>
      </c>
      <c r="E1156" t="s">
        <v>273</v>
      </c>
      <c r="F1156">
        <v>9695</v>
      </c>
      <c r="G1156" t="s">
        <v>280</v>
      </c>
      <c r="H1156" t="s">
        <v>281</v>
      </c>
      <c r="I1156">
        <v>527</v>
      </c>
      <c r="J1156" t="s">
        <v>535</v>
      </c>
      <c r="K1156" t="s">
        <v>536</v>
      </c>
      <c r="L1156">
        <v>78012</v>
      </c>
      <c r="M1156" t="s">
        <v>527</v>
      </c>
      <c r="N1156" t="s">
        <v>528</v>
      </c>
      <c r="O1156">
        <v>78012</v>
      </c>
      <c r="P1156" t="s">
        <v>527</v>
      </c>
      <c r="Q1156" t="s">
        <v>528</v>
      </c>
      <c r="R1156" t="s">
        <v>329</v>
      </c>
      <c r="S1156" s="43">
        <v>0</v>
      </c>
      <c r="U1156" s="43">
        <v>3</v>
      </c>
      <c r="IF1156">
        <v>78012</v>
      </c>
      <c r="IG1156" t="s">
        <v>527</v>
      </c>
      <c r="IH1156" t="s">
        <v>284</v>
      </c>
      <c r="IK1156">
        <v>-2</v>
      </c>
      <c r="IL1156" t="s">
        <v>278</v>
      </c>
      <c r="IM1156" t="s">
        <v>279</v>
      </c>
      <c r="IN1156" t="s">
        <v>466</v>
      </c>
      <c r="IP1156" t="s">
        <v>527</v>
      </c>
    </row>
    <row r="1157" spans="1:250" x14ac:dyDescent="0.35">
      <c r="A1157">
        <v>9580</v>
      </c>
      <c r="B1157">
        <v>-922729984</v>
      </c>
      <c r="C1157">
        <v>1837</v>
      </c>
      <c r="D1157" t="s">
        <v>272</v>
      </c>
      <c r="E1157" t="s">
        <v>273</v>
      </c>
      <c r="F1157">
        <v>13794</v>
      </c>
      <c r="G1157" t="s">
        <v>274</v>
      </c>
      <c r="H1157" t="s">
        <v>275</v>
      </c>
      <c r="I1157">
        <v>513</v>
      </c>
      <c r="J1157" t="s">
        <v>545</v>
      </c>
      <c r="K1157" t="s">
        <v>546</v>
      </c>
      <c r="L1157">
        <v>83250</v>
      </c>
      <c r="M1157" t="s">
        <v>533</v>
      </c>
      <c r="N1157" t="s">
        <v>534</v>
      </c>
      <c r="O1157">
        <v>83250</v>
      </c>
      <c r="P1157" t="s">
        <v>533</v>
      </c>
      <c r="Q1157" t="s">
        <v>534</v>
      </c>
      <c r="R1157" t="s">
        <v>329</v>
      </c>
      <c r="S1157" s="43">
        <v>6000000</v>
      </c>
      <c r="U1157" s="43">
        <v>3</v>
      </c>
      <c r="IF1157">
        <v>83250</v>
      </c>
      <c r="IG1157" t="s">
        <v>533</v>
      </c>
      <c r="IH1157" t="s">
        <v>311</v>
      </c>
      <c r="IK1157">
        <v>-2</v>
      </c>
      <c r="IL1157" t="s">
        <v>278</v>
      </c>
      <c r="IM1157" t="s">
        <v>279</v>
      </c>
      <c r="IN1157" t="s">
        <v>468</v>
      </c>
      <c r="IP1157" t="s">
        <v>533</v>
      </c>
    </row>
    <row r="1158" spans="1:250" x14ac:dyDescent="0.35">
      <c r="A1158">
        <v>9581</v>
      </c>
      <c r="B1158">
        <v>-922729984</v>
      </c>
      <c r="C1158">
        <v>1837</v>
      </c>
      <c r="D1158" t="s">
        <v>272</v>
      </c>
      <c r="E1158" t="s">
        <v>273</v>
      </c>
      <c r="F1158">
        <v>19011</v>
      </c>
      <c r="G1158" t="s">
        <v>318</v>
      </c>
      <c r="H1158" t="s">
        <v>319</v>
      </c>
      <c r="I1158">
        <v>528</v>
      </c>
      <c r="J1158" t="s">
        <v>531</v>
      </c>
      <c r="K1158" t="s">
        <v>532</v>
      </c>
      <c r="L1158">
        <v>79525</v>
      </c>
      <c r="M1158" t="s">
        <v>551</v>
      </c>
      <c r="N1158" t="s">
        <v>529</v>
      </c>
      <c r="O1158">
        <v>79525</v>
      </c>
      <c r="P1158" t="s">
        <v>551</v>
      </c>
      <c r="Q1158" t="s">
        <v>529</v>
      </c>
      <c r="R1158" t="s">
        <v>329</v>
      </c>
      <c r="S1158" s="43">
        <v>0</v>
      </c>
      <c r="U1158" s="43">
        <v>3</v>
      </c>
      <c r="IF1158">
        <v>79525</v>
      </c>
      <c r="IG1158" t="s">
        <v>551</v>
      </c>
      <c r="IH1158" t="s">
        <v>322</v>
      </c>
      <c r="IK1158">
        <v>-2</v>
      </c>
      <c r="IL1158" t="s">
        <v>278</v>
      </c>
      <c r="IM1158" t="s">
        <v>279</v>
      </c>
      <c r="IN1158" t="s">
        <v>484</v>
      </c>
      <c r="IP1158" t="s">
        <v>551</v>
      </c>
    </row>
    <row r="1159" spans="1:250" x14ac:dyDescent="0.35">
      <c r="A1159">
        <v>9582</v>
      </c>
      <c r="B1159">
        <v>-922729984</v>
      </c>
      <c r="C1159">
        <v>1837</v>
      </c>
      <c r="D1159" t="s">
        <v>272</v>
      </c>
      <c r="E1159" t="s">
        <v>273</v>
      </c>
      <c r="F1159">
        <v>19011</v>
      </c>
      <c r="G1159" t="s">
        <v>318</v>
      </c>
      <c r="H1159" t="s">
        <v>319</v>
      </c>
      <c r="I1159">
        <v>527</v>
      </c>
      <c r="J1159" t="s">
        <v>535</v>
      </c>
      <c r="K1159" t="s">
        <v>536</v>
      </c>
      <c r="L1159">
        <v>79525</v>
      </c>
      <c r="M1159" t="s">
        <v>551</v>
      </c>
      <c r="N1159" t="s">
        <v>529</v>
      </c>
      <c r="O1159">
        <v>79525</v>
      </c>
      <c r="P1159" t="s">
        <v>551</v>
      </c>
      <c r="Q1159" t="s">
        <v>529</v>
      </c>
      <c r="R1159" t="s">
        <v>329</v>
      </c>
      <c r="S1159" s="43">
        <v>0</v>
      </c>
      <c r="U1159" s="43">
        <v>3</v>
      </c>
      <c r="IF1159">
        <v>79525</v>
      </c>
      <c r="IG1159" t="s">
        <v>551</v>
      </c>
      <c r="IH1159" t="s">
        <v>322</v>
      </c>
      <c r="IK1159">
        <v>-2</v>
      </c>
      <c r="IL1159" t="s">
        <v>278</v>
      </c>
      <c r="IM1159" t="s">
        <v>279</v>
      </c>
      <c r="IN1159" t="s">
        <v>484</v>
      </c>
      <c r="IP1159" t="s">
        <v>551</v>
      </c>
    </row>
    <row r="1160" spans="1:250" x14ac:dyDescent="0.35">
      <c r="A1160">
        <v>9583</v>
      </c>
      <c r="B1160">
        <v>-922729984</v>
      </c>
      <c r="C1160">
        <v>1837</v>
      </c>
      <c r="D1160" t="s">
        <v>272</v>
      </c>
      <c r="E1160" t="s">
        <v>273</v>
      </c>
      <c r="F1160">
        <v>19011</v>
      </c>
      <c r="G1160" t="s">
        <v>318</v>
      </c>
      <c r="H1160" t="s">
        <v>319</v>
      </c>
      <c r="I1160">
        <v>523</v>
      </c>
      <c r="J1160" t="s">
        <v>537</v>
      </c>
      <c r="K1160" t="s">
        <v>538</v>
      </c>
      <c r="L1160">
        <v>79525</v>
      </c>
      <c r="M1160" t="s">
        <v>551</v>
      </c>
      <c r="N1160" t="s">
        <v>529</v>
      </c>
      <c r="O1160">
        <v>79525</v>
      </c>
      <c r="P1160" t="s">
        <v>551</v>
      </c>
      <c r="Q1160" t="s">
        <v>529</v>
      </c>
      <c r="R1160" t="s">
        <v>329</v>
      </c>
      <c r="S1160" s="43">
        <v>0</v>
      </c>
      <c r="U1160" s="43">
        <v>3</v>
      </c>
      <c r="IF1160">
        <v>79525</v>
      </c>
      <c r="IG1160" t="s">
        <v>551</v>
      </c>
      <c r="IH1160" t="s">
        <v>322</v>
      </c>
      <c r="IK1160">
        <v>-2</v>
      </c>
      <c r="IL1160" t="s">
        <v>278</v>
      </c>
      <c r="IM1160" t="s">
        <v>279</v>
      </c>
      <c r="IN1160" t="s">
        <v>484</v>
      </c>
      <c r="IP1160" t="s">
        <v>551</v>
      </c>
    </row>
    <row r="1161" spans="1:250" x14ac:dyDescent="0.35">
      <c r="A1161">
        <v>9584</v>
      </c>
      <c r="B1161">
        <v>-922729984</v>
      </c>
      <c r="C1161">
        <v>1837</v>
      </c>
      <c r="D1161" t="s">
        <v>272</v>
      </c>
      <c r="E1161" t="s">
        <v>273</v>
      </c>
      <c r="F1161">
        <v>19011</v>
      </c>
      <c r="G1161" t="s">
        <v>318</v>
      </c>
      <c r="H1161" t="s">
        <v>319</v>
      </c>
      <c r="I1161">
        <v>521</v>
      </c>
      <c r="J1161" t="s">
        <v>539</v>
      </c>
      <c r="K1161" t="s">
        <v>540</v>
      </c>
      <c r="L1161">
        <v>79525</v>
      </c>
      <c r="M1161" t="s">
        <v>551</v>
      </c>
      <c r="N1161" t="s">
        <v>529</v>
      </c>
      <c r="O1161">
        <v>79525</v>
      </c>
      <c r="P1161" t="s">
        <v>551</v>
      </c>
      <c r="Q1161" t="s">
        <v>529</v>
      </c>
      <c r="R1161" t="s">
        <v>329</v>
      </c>
      <c r="S1161" s="43">
        <v>0</v>
      </c>
      <c r="U1161" s="43">
        <v>3</v>
      </c>
      <c r="IF1161">
        <v>79525</v>
      </c>
      <c r="IG1161" t="s">
        <v>551</v>
      </c>
      <c r="IH1161" t="s">
        <v>322</v>
      </c>
      <c r="IK1161">
        <v>-2</v>
      </c>
      <c r="IL1161" t="s">
        <v>278</v>
      </c>
      <c r="IM1161" t="s">
        <v>279</v>
      </c>
      <c r="IN1161" t="s">
        <v>484</v>
      </c>
      <c r="IP1161" t="s">
        <v>551</v>
      </c>
    </row>
    <row r="1162" spans="1:250" x14ac:dyDescent="0.35">
      <c r="A1162">
        <v>9585</v>
      </c>
      <c r="B1162">
        <v>-922729984</v>
      </c>
      <c r="C1162">
        <v>1837</v>
      </c>
      <c r="D1162" t="s">
        <v>272</v>
      </c>
      <c r="E1162" t="s">
        <v>273</v>
      </c>
      <c r="F1162">
        <v>19011</v>
      </c>
      <c r="G1162" t="s">
        <v>318</v>
      </c>
      <c r="H1162" t="s">
        <v>319</v>
      </c>
      <c r="I1162">
        <v>519</v>
      </c>
      <c r="J1162" t="s">
        <v>541</v>
      </c>
      <c r="K1162" t="s">
        <v>542</v>
      </c>
      <c r="L1162">
        <v>79525</v>
      </c>
      <c r="M1162" t="s">
        <v>551</v>
      </c>
      <c r="N1162" t="s">
        <v>529</v>
      </c>
      <c r="O1162">
        <v>79525</v>
      </c>
      <c r="P1162" t="s">
        <v>551</v>
      </c>
      <c r="Q1162" t="s">
        <v>529</v>
      </c>
      <c r="R1162" t="s">
        <v>329</v>
      </c>
      <c r="S1162" s="43">
        <v>0</v>
      </c>
      <c r="U1162" s="43">
        <v>3</v>
      </c>
      <c r="IF1162">
        <v>79525</v>
      </c>
      <c r="IG1162" t="s">
        <v>551</v>
      </c>
      <c r="IH1162" t="s">
        <v>322</v>
      </c>
      <c r="IK1162">
        <v>-2</v>
      </c>
      <c r="IL1162" t="s">
        <v>278</v>
      </c>
      <c r="IM1162" t="s">
        <v>279</v>
      </c>
      <c r="IN1162" t="s">
        <v>484</v>
      </c>
      <c r="IP1162" t="s">
        <v>551</v>
      </c>
    </row>
    <row r="1163" spans="1:250" x14ac:dyDescent="0.35">
      <c r="A1163">
        <v>9586</v>
      </c>
      <c r="B1163">
        <v>-922729984</v>
      </c>
      <c r="C1163">
        <v>1837</v>
      </c>
      <c r="D1163" t="s">
        <v>272</v>
      </c>
      <c r="E1163" t="s">
        <v>273</v>
      </c>
      <c r="F1163">
        <v>13794</v>
      </c>
      <c r="G1163" t="s">
        <v>274</v>
      </c>
      <c r="H1163" t="s">
        <v>275</v>
      </c>
      <c r="I1163">
        <v>528</v>
      </c>
      <c r="J1163" t="s">
        <v>531</v>
      </c>
      <c r="K1163" t="s">
        <v>532</v>
      </c>
      <c r="L1163">
        <v>83250</v>
      </c>
      <c r="M1163" t="s">
        <v>533</v>
      </c>
      <c r="N1163" t="s">
        <v>534</v>
      </c>
      <c r="O1163">
        <v>83250</v>
      </c>
      <c r="P1163" t="s">
        <v>533</v>
      </c>
      <c r="Q1163" t="s">
        <v>534</v>
      </c>
      <c r="R1163" t="s">
        <v>330</v>
      </c>
      <c r="S1163" s="43">
        <v>0</v>
      </c>
      <c r="U1163" s="43">
        <v>4</v>
      </c>
      <c r="IF1163">
        <v>83250</v>
      </c>
      <c r="IG1163" t="s">
        <v>533</v>
      </c>
      <c r="IH1163" t="s">
        <v>311</v>
      </c>
      <c r="IK1163">
        <v>-2</v>
      </c>
      <c r="IL1163" t="s">
        <v>278</v>
      </c>
      <c r="IM1163" t="s">
        <v>279</v>
      </c>
      <c r="IN1163" t="s">
        <v>468</v>
      </c>
      <c r="IP1163" t="s">
        <v>533</v>
      </c>
    </row>
    <row r="1164" spans="1:250" x14ac:dyDescent="0.35">
      <c r="A1164">
        <v>9587</v>
      </c>
      <c r="B1164">
        <v>-922729984</v>
      </c>
      <c r="C1164">
        <v>1837</v>
      </c>
      <c r="D1164" t="s">
        <v>272</v>
      </c>
      <c r="E1164" t="s">
        <v>273</v>
      </c>
      <c r="F1164">
        <v>13794</v>
      </c>
      <c r="G1164" t="s">
        <v>274</v>
      </c>
      <c r="H1164" t="s">
        <v>275</v>
      </c>
      <c r="I1164">
        <v>527</v>
      </c>
      <c r="J1164" t="s">
        <v>535</v>
      </c>
      <c r="K1164" t="s">
        <v>536</v>
      </c>
      <c r="L1164">
        <v>83250</v>
      </c>
      <c r="M1164" t="s">
        <v>533</v>
      </c>
      <c r="N1164" t="s">
        <v>534</v>
      </c>
      <c r="O1164">
        <v>83250</v>
      </c>
      <c r="P1164" t="s">
        <v>533</v>
      </c>
      <c r="Q1164" t="s">
        <v>534</v>
      </c>
      <c r="R1164" t="s">
        <v>330</v>
      </c>
      <c r="S1164" s="43">
        <v>0</v>
      </c>
      <c r="U1164" s="43">
        <v>4</v>
      </c>
      <c r="IF1164">
        <v>83250</v>
      </c>
      <c r="IG1164" t="s">
        <v>533</v>
      </c>
      <c r="IH1164" t="s">
        <v>311</v>
      </c>
      <c r="IK1164">
        <v>-2</v>
      </c>
      <c r="IL1164" t="s">
        <v>278</v>
      </c>
      <c r="IM1164" t="s">
        <v>279</v>
      </c>
      <c r="IN1164" t="s">
        <v>468</v>
      </c>
      <c r="IP1164" t="s">
        <v>533</v>
      </c>
    </row>
    <row r="1165" spans="1:250" x14ac:dyDescent="0.35">
      <c r="A1165">
        <v>9588</v>
      </c>
      <c r="B1165">
        <v>-922729984</v>
      </c>
      <c r="C1165">
        <v>1837</v>
      </c>
      <c r="D1165" t="s">
        <v>272</v>
      </c>
      <c r="E1165" t="s">
        <v>273</v>
      </c>
      <c r="F1165">
        <v>13794</v>
      </c>
      <c r="G1165" t="s">
        <v>274</v>
      </c>
      <c r="H1165" t="s">
        <v>275</v>
      </c>
      <c r="I1165">
        <v>523</v>
      </c>
      <c r="J1165" t="s">
        <v>537</v>
      </c>
      <c r="K1165" t="s">
        <v>538</v>
      </c>
      <c r="L1165">
        <v>83250</v>
      </c>
      <c r="M1165" t="s">
        <v>533</v>
      </c>
      <c r="N1165" t="s">
        <v>534</v>
      </c>
      <c r="O1165">
        <v>83250</v>
      </c>
      <c r="P1165" t="s">
        <v>533</v>
      </c>
      <c r="Q1165" t="s">
        <v>534</v>
      </c>
      <c r="R1165" t="s">
        <v>330</v>
      </c>
      <c r="S1165" s="43">
        <v>0</v>
      </c>
      <c r="U1165" s="43">
        <v>4</v>
      </c>
      <c r="IF1165">
        <v>83250</v>
      </c>
      <c r="IG1165" t="s">
        <v>533</v>
      </c>
      <c r="IH1165" t="s">
        <v>311</v>
      </c>
      <c r="IK1165">
        <v>-2</v>
      </c>
      <c r="IL1165" t="s">
        <v>278</v>
      </c>
      <c r="IM1165" t="s">
        <v>279</v>
      </c>
      <c r="IN1165" t="s">
        <v>468</v>
      </c>
      <c r="IP1165" t="s">
        <v>533</v>
      </c>
    </row>
    <row r="1166" spans="1:250" x14ac:dyDescent="0.35">
      <c r="A1166">
        <v>9589</v>
      </c>
      <c r="B1166">
        <v>-922729984</v>
      </c>
      <c r="C1166">
        <v>1837</v>
      </c>
      <c r="D1166" t="s">
        <v>272</v>
      </c>
      <c r="E1166" t="s">
        <v>273</v>
      </c>
      <c r="F1166">
        <v>13794</v>
      </c>
      <c r="G1166" t="s">
        <v>274</v>
      </c>
      <c r="H1166" t="s">
        <v>275</v>
      </c>
      <c r="I1166">
        <v>521</v>
      </c>
      <c r="J1166" t="s">
        <v>539</v>
      </c>
      <c r="K1166" t="s">
        <v>540</v>
      </c>
      <c r="L1166">
        <v>83250</v>
      </c>
      <c r="M1166" t="s">
        <v>533</v>
      </c>
      <c r="N1166" t="s">
        <v>534</v>
      </c>
      <c r="O1166">
        <v>83250</v>
      </c>
      <c r="P1166" t="s">
        <v>533</v>
      </c>
      <c r="Q1166" t="s">
        <v>534</v>
      </c>
      <c r="R1166" t="s">
        <v>330</v>
      </c>
      <c r="S1166" s="43">
        <v>0</v>
      </c>
      <c r="U1166" s="43">
        <v>4</v>
      </c>
      <c r="IF1166">
        <v>83250</v>
      </c>
      <c r="IG1166" t="s">
        <v>533</v>
      </c>
      <c r="IH1166" t="s">
        <v>311</v>
      </c>
      <c r="IK1166">
        <v>-2</v>
      </c>
      <c r="IL1166" t="s">
        <v>278</v>
      </c>
      <c r="IM1166" t="s">
        <v>279</v>
      </c>
      <c r="IN1166" t="s">
        <v>468</v>
      </c>
      <c r="IP1166" t="s">
        <v>533</v>
      </c>
    </row>
    <row r="1167" spans="1:250" x14ac:dyDescent="0.35">
      <c r="A1167">
        <v>9590</v>
      </c>
      <c r="B1167">
        <v>-922729984</v>
      </c>
      <c r="C1167">
        <v>1837</v>
      </c>
      <c r="D1167" t="s">
        <v>272</v>
      </c>
      <c r="E1167" t="s">
        <v>273</v>
      </c>
      <c r="F1167">
        <v>13794</v>
      </c>
      <c r="G1167" t="s">
        <v>274</v>
      </c>
      <c r="H1167" t="s">
        <v>275</v>
      </c>
      <c r="I1167">
        <v>519</v>
      </c>
      <c r="J1167" t="s">
        <v>541</v>
      </c>
      <c r="K1167" t="s">
        <v>542</v>
      </c>
      <c r="L1167">
        <v>83250</v>
      </c>
      <c r="M1167" t="s">
        <v>533</v>
      </c>
      <c r="N1167" t="s">
        <v>534</v>
      </c>
      <c r="O1167">
        <v>83250</v>
      </c>
      <c r="P1167" t="s">
        <v>533</v>
      </c>
      <c r="Q1167" t="s">
        <v>534</v>
      </c>
      <c r="R1167" t="s">
        <v>330</v>
      </c>
      <c r="S1167" s="43">
        <v>0</v>
      </c>
      <c r="U1167" s="43">
        <v>4</v>
      </c>
      <c r="IF1167">
        <v>83250</v>
      </c>
      <c r="IG1167" t="s">
        <v>533</v>
      </c>
      <c r="IH1167" t="s">
        <v>311</v>
      </c>
      <c r="IK1167">
        <v>-2</v>
      </c>
      <c r="IL1167" t="s">
        <v>278</v>
      </c>
      <c r="IM1167" t="s">
        <v>279</v>
      </c>
      <c r="IN1167" t="s">
        <v>468</v>
      </c>
      <c r="IP1167" t="s">
        <v>533</v>
      </c>
    </row>
    <row r="1168" spans="1:250" x14ac:dyDescent="0.35">
      <c r="A1168">
        <v>9591</v>
      </c>
      <c r="B1168">
        <v>-922729984</v>
      </c>
      <c r="C1168">
        <v>1837</v>
      </c>
      <c r="D1168" t="s">
        <v>272</v>
      </c>
      <c r="E1168" t="s">
        <v>273</v>
      </c>
      <c r="F1168">
        <v>13794</v>
      </c>
      <c r="G1168" t="s">
        <v>274</v>
      </c>
      <c r="H1168" t="s">
        <v>275</v>
      </c>
      <c r="I1168">
        <v>515</v>
      </c>
      <c r="J1168" t="s">
        <v>543</v>
      </c>
      <c r="K1168" t="s">
        <v>544</v>
      </c>
      <c r="L1168">
        <v>83250</v>
      </c>
      <c r="M1168" t="s">
        <v>533</v>
      </c>
      <c r="N1168" t="s">
        <v>534</v>
      </c>
      <c r="O1168">
        <v>83250</v>
      </c>
      <c r="P1168" t="s">
        <v>533</v>
      </c>
      <c r="Q1168" t="s">
        <v>534</v>
      </c>
      <c r="R1168" t="s">
        <v>330</v>
      </c>
      <c r="S1168" s="43">
        <v>0</v>
      </c>
      <c r="U1168" s="43">
        <v>4</v>
      </c>
      <c r="IF1168">
        <v>83250</v>
      </c>
      <c r="IG1168" t="s">
        <v>533</v>
      </c>
      <c r="IH1168" t="s">
        <v>311</v>
      </c>
      <c r="IK1168">
        <v>-2</v>
      </c>
      <c r="IL1168" t="s">
        <v>278</v>
      </c>
      <c r="IM1168" t="s">
        <v>279</v>
      </c>
      <c r="IN1168" t="s">
        <v>468</v>
      </c>
      <c r="IP1168" t="s">
        <v>533</v>
      </c>
    </row>
    <row r="1169" spans="1:250" x14ac:dyDescent="0.35">
      <c r="A1169">
        <v>9592</v>
      </c>
      <c r="B1169">
        <v>-922729984</v>
      </c>
      <c r="C1169">
        <v>1837</v>
      </c>
      <c r="D1169" t="s">
        <v>272</v>
      </c>
      <c r="E1169" t="s">
        <v>273</v>
      </c>
      <c r="F1169">
        <v>1848</v>
      </c>
      <c r="G1169" t="s">
        <v>285</v>
      </c>
      <c r="H1169" t="s">
        <v>273</v>
      </c>
      <c r="I1169">
        <v>513</v>
      </c>
      <c r="J1169" t="s">
        <v>545</v>
      </c>
      <c r="K1169" t="s">
        <v>546</v>
      </c>
      <c r="L1169">
        <v>1946</v>
      </c>
      <c r="M1169" t="s">
        <v>286</v>
      </c>
      <c r="N1169" t="s">
        <v>14</v>
      </c>
      <c r="O1169">
        <v>1946</v>
      </c>
      <c r="P1169" t="s">
        <v>286</v>
      </c>
      <c r="Q1169" t="s">
        <v>14</v>
      </c>
      <c r="R1169" t="s">
        <v>330</v>
      </c>
      <c r="S1169" s="43">
        <v>0</v>
      </c>
      <c r="U1169" s="43">
        <v>4</v>
      </c>
      <c r="IF1169">
        <v>1946</v>
      </c>
      <c r="IG1169" t="s">
        <v>286</v>
      </c>
      <c r="IH1169" t="s">
        <v>287</v>
      </c>
      <c r="IK1169">
        <v>-2</v>
      </c>
      <c r="IL1169" t="s">
        <v>278</v>
      </c>
      <c r="IM1169" t="s">
        <v>279</v>
      </c>
      <c r="IN1169" t="s">
        <v>463</v>
      </c>
      <c r="IP1169" t="s">
        <v>464</v>
      </c>
    </row>
    <row r="1170" spans="1:250" x14ac:dyDescent="0.35">
      <c r="A1170">
        <v>9593</v>
      </c>
      <c r="B1170">
        <v>-922729984</v>
      </c>
      <c r="C1170">
        <v>1837</v>
      </c>
      <c r="D1170" t="s">
        <v>272</v>
      </c>
      <c r="E1170" t="s">
        <v>273</v>
      </c>
      <c r="F1170">
        <v>1848</v>
      </c>
      <c r="G1170" t="s">
        <v>285</v>
      </c>
      <c r="H1170" t="s">
        <v>273</v>
      </c>
      <c r="I1170">
        <v>509</v>
      </c>
      <c r="J1170" t="s">
        <v>547</v>
      </c>
      <c r="K1170" t="s">
        <v>548</v>
      </c>
      <c r="L1170">
        <v>1946</v>
      </c>
      <c r="M1170" t="s">
        <v>286</v>
      </c>
      <c r="N1170" t="s">
        <v>14</v>
      </c>
      <c r="O1170">
        <v>1946</v>
      </c>
      <c r="P1170" t="s">
        <v>286</v>
      </c>
      <c r="Q1170" t="s">
        <v>14</v>
      </c>
      <c r="R1170" t="s">
        <v>330</v>
      </c>
      <c r="S1170" s="43">
        <v>0</v>
      </c>
      <c r="U1170" s="43">
        <v>4</v>
      </c>
      <c r="IF1170">
        <v>1946</v>
      </c>
      <c r="IG1170" t="s">
        <v>286</v>
      </c>
      <c r="IH1170" t="s">
        <v>287</v>
      </c>
      <c r="IK1170">
        <v>-2</v>
      </c>
      <c r="IL1170" t="s">
        <v>278</v>
      </c>
      <c r="IM1170" t="s">
        <v>279</v>
      </c>
      <c r="IN1170" t="s">
        <v>463</v>
      </c>
      <c r="IP1170" t="s">
        <v>464</v>
      </c>
    </row>
    <row r="1171" spans="1:250" x14ac:dyDescent="0.35">
      <c r="A1171">
        <v>9594</v>
      </c>
      <c r="B1171">
        <v>-922729984</v>
      </c>
      <c r="C1171">
        <v>1837</v>
      </c>
      <c r="D1171" t="s">
        <v>272</v>
      </c>
      <c r="E1171" t="s">
        <v>273</v>
      </c>
      <c r="F1171">
        <v>1848</v>
      </c>
      <c r="G1171" t="s">
        <v>285</v>
      </c>
      <c r="H1171" t="s">
        <v>273</v>
      </c>
      <c r="I1171">
        <v>507</v>
      </c>
      <c r="J1171" t="s">
        <v>549</v>
      </c>
      <c r="K1171" t="s">
        <v>550</v>
      </c>
      <c r="L1171">
        <v>1946</v>
      </c>
      <c r="M1171" t="s">
        <v>286</v>
      </c>
      <c r="N1171" t="s">
        <v>14</v>
      </c>
      <c r="O1171">
        <v>1946</v>
      </c>
      <c r="P1171" t="s">
        <v>286</v>
      </c>
      <c r="Q1171" t="s">
        <v>14</v>
      </c>
      <c r="R1171" t="s">
        <v>330</v>
      </c>
      <c r="S1171" s="43">
        <v>0</v>
      </c>
      <c r="U1171" s="43">
        <v>4</v>
      </c>
      <c r="IF1171">
        <v>1946</v>
      </c>
      <c r="IG1171" t="s">
        <v>286</v>
      </c>
      <c r="IH1171" t="s">
        <v>287</v>
      </c>
      <c r="IK1171">
        <v>-2</v>
      </c>
      <c r="IL1171" t="s">
        <v>278</v>
      </c>
      <c r="IM1171" t="s">
        <v>279</v>
      </c>
      <c r="IN1171" t="s">
        <v>463</v>
      </c>
      <c r="IP1171" t="s">
        <v>464</v>
      </c>
    </row>
    <row r="1172" spans="1:250" x14ac:dyDescent="0.35">
      <c r="A1172">
        <v>9595</v>
      </c>
      <c r="B1172">
        <v>-922729984</v>
      </c>
      <c r="C1172">
        <v>1837</v>
      </c>
      <c r="D1172" t="s">
        <v>272</v>
      </c>
      <c r="E1172" t="s">
        <v>273</v>
      </c>
      <c r="F1172">
        <v>1848</v>
      </c>
      <c r="G1172" t="s">
        <v>285</v>
      </c>
      <c r="H1172" t="s">
        <v>273</v>
      </c>
      <c r="I1172">
        <v>528</v>
      </c>
      <c r="J1172" t="s">
        <v>531</v>
      </c>
      <c r="K1172" t="s">
        <v>532</v>
      </c>
      <c r="L1172">
        <v>1946</v>
      </c>
      <c r="M1172" t="s">
        <v>286</v>
      </c>
      <c r="N1172" t="s">
        <v>14</v>
      </c>
      <c r="O1172">
        <v>1946</v>
      </c>
      <c r="P1172" t="s">
        <v>286</v>
      </c>
      <c r="Q1172" t="s">
        <v>14</v>
      </c>
      <c r="R1172" t="s">
        <v>330</v>
      </c>
      <c r="S1172" s="43">
        <v>0</v>
      </c>
      <c r="U1172" s="43">
        <v>4</v>
      </c>
      <c r="IF1172">
        <v>1946</v>
      </c>
      <c r="IG1172" t="s">
        <v>286</v>
      </c>
      <c r="IH1172" t="s">
        <v>287</v>
      </c>
      <c r="IK1172">
        <v>-2</v>
      </c>
      <c r="IL1172" t="s">
        <v>278</v>
      </c>
      <c r="IM1172" t="s">
        <v>279</v>
      </c>
      <c r="IN1172" t="s">
        <v>463</v>
      </c>
      <c r="IP1172" t="s">
        <v>464</v>
      </c>
    </row>
    <row r="1173" spans="1:250" x14ac:dyDescent="0.35">
      <c r="A1173">
        <v>9596</v>
      </c>
      <c r="B1173">
        <v>-922729984</v>
      </c>
      <c r="C1173">
        <v>1837</v>
      </c>
      <c r="D1173" t="s">
        <v>272</v>
      </c>
      <c r="E1173" t="s">
        <v>273</v>
      </c>
      <c r="F1173">
        <v>1848</v>
      </c>
      <c r="G1173" t="s">
        <v>285</v>
      </c>
      <c r="H1173" t="s">
        <v>273</v>
      </c>
      <c r="I1173">
        <v>527</v>
      </c>
      <c r="J1173" t="s">
        <v>535</v>
      </c>
      <c r="K1173" t="s">
        <v>536</v>
      </c>
      <c r="L1173">
        <v>1946</v>
      </c>
      <c r="M1173" t="s">
        <v>286</v>
      </c>
      <c r="N1173" t="s">
        <v>14</v>
      </c>
      <c r="O1173">
        <v>1946</v>
      </c>
      <c r="P1173" t="s">
        <v>286</v>
      </c>
      <c r="Q1173" t="s">
        <v>14</v>
      </c>
      <c r="R1173" t="s">
        <v>330</v>
      </c>
      <c r="S1173" s="43">
        <v>0</v>
      </c>
      <c r="U1173" s="43">
        <v>4</v>
      </c>
      <c r="IF1173">
        <v>1946</v>
      </c>
      <c r="IG1173" t="s">
        <v>286</v>
      </c>
      <c r="IH1173" t="s">
        <v>287</v>
      </c>
      <c r="IK1173">
        <v>-2</v>
      </c>
      <c r="IL1173" t="s">
        <v>278</v>
      </c>
      <c r="IM1173" t="s">
        <v>279</v>
      </c>
      <c r="IN1173" t="s">
        <v>463</v>
      </c>
      <c r="IP1173" t="s">
        <v>464</v>
      </c>
    </row>
    <row r="1174" spans="1:250" x14ac:dyDescent="0.35">
      <c r="A1174">
        <v>9597</v>
      </c>
      <c r="B1174">
        <v>-922729984</v>
      </c>
      <c r="C1174">
        <v>1837</v>
      </c>
      <c r="D1174" t="s">
        <v>272</v>
      </c>
      <c r="E1174" t="s">
        <v>273</v>
      </c>
      <c r="F1174">
        <v>1848</v>
      </c>
      <c r="G1174" t="s">
        <v>285</v>
      </c>
      <c r="H1174" t="s">
        <v>273</v>
      </c>
      <c r="I1174">
        <v>523</v>
      </c>
      <c r="J1174" t="s">
        <v>537</v>
      </c>
      <c r="K1174" t="s">
        <v>538</v>
      </c>
      <c r="L1174">
        <v>1946</v>
      </c>
      <c r="M1174" t="s">
        <v>286</v>
      </c>
      <c r="N1174" t="s">
        <v>14</v>
      </c>
      <c r="O1174">
        <v>1946</v>
      </c>
      <c r="P1174" t="s">
        <v>286</v>
      </c>
      <c r="Q1174" t="s">
        <v>14</v>
      </c>
      <c r="R1174" t="s">
        <v>330</v>
      </c>
      <c r="S1174" s="43">
        <v>0</v>
      </c>
      <c r="U1174" s="43">
        <v>4</v>
      </c>
      <c r="IF1174">
        <v>1946</v>
      </c>
      <c r="IG1174" t="s">
        <v>286</v>
      </c>
      <c r="IH1174" t="s">
        <v>287</v>
      </c>
      <c r="IK1174">
        <v>-2</v>
      </c>
      <c r="IL1174" t="s">
        <v>278</v>
      </c>
      <c r="IM1174" t="s">
        <v>279</v>
      </c>
      <c r="IN1174" t="s">
        <v>463</v>
      </c>
      <c r="IP1174" t="s">
        <v>464</v>
      </c>
    </row>
    <row r="1175" spans="1:250" x14ac:dyDescent="0.35">
      <c r="A1175">
        <v>9598</v>
      </c>
      <c r="B1175">
        <v>-922729984</v>
      </c>
      <c r="C1175">
        <v>1837</v>
      </c>
      <c r="D1175" t="s">
        <v>272</v>
      </c>
      <c r="E1175" t="s">
        <v>273</v>
      </c>
      <c r="F1175">
        <v>1848</v>
      </c>
      <c r="G1175" t="s">
        <v>285</v>
      </c>
      <c r="H1175" t="s">
        <v>273</v>
      </c>
      <c r="I1175">
        <v>521</v>
      </c>
      <c r="J1175" t="s">
        <v>539</v>
      </c>
      <c r="K1175" t="s">
        <v>540</v>
      </c>
      <c r="L1175">
        <v>1946</v>
      </c>
      <c r="M1175" t="s">
        <v>286</v>
      </c>
      <c r="N1175" t="s">
        <v>14</v>
      </c>
      <c r="O1175">
        <v>1946</v>
      </c>
      <c r="P1175" t="s">
        <v>286</v>
      </c>
      <c r="Q1175" t="s">
        <v>14</v>
      </c>
      <c r="R1175" t="s">
        <v>330</v>
      </c>
      <c r="S1175" s="43">
        <v>0</v>
      </c>
      <c r="U1175" s="43">
        <v>4</v>
      </c>
      <c r="IF1175">
        <v>1946</v>
      </c>
      <c r="IG1175" t="s">
        <v>286</v>
      </c>
      <c r="IH1175" t="s">
        <v>287</v>
      </c>
      <c r="IK1175">
        <v>-2</v>
      </c>
      <c r="IL1175" t="s">
        <v>278</v>
      </c>
      <c r="IM1175" t="s">
        <v>279</v>
      </c>
      <c r="IN1175" t="s">
        <v>463</v>
      </c>
      <c r="IP1175" t="s">
        <v>464</v>
      </c>
    </row>
    <row r="1176" spans="1:250" x14ac:dyDescent="0.35">
      <c r="A1176">
        <v>9599</v>
      </c>
      <c r="B1176">
        <v>-922729984</v>
      </c>
      <c r="C1176">
        <v>1837</v>
      </c>
      <c r="D1176" t="s">
        <v>272</v>
      </c>
      <c r="E1176" t="s">
        <v>273</v>
      </c>
      <c r="F1176">
        <v>1848</v>
      </c>
      <c r="G1176" t="s">
        <v>285</v>
      </c>
      <c r="H1176" t="s">
        <v>273</v>
      </c>
      <c r="I1176">
        <v>519</v>
      </c>
      <c r="J1176" t="s">
        <v>541</v>
      </c>
      <c r="K1176" t="s">
        <v>542</v>
      </c>
      <c r="L1176">
        <v>1946</v>
      </c>
      <c r="M1176" t="s">
        <v>286</v>
      </c>
      <c r="N1176" t="s">
        <v>14</v>
      </c>
      <c r="O1176">
        <v>1946</v>
      </c>
      <c r="P1176" t="s">
        <v>286</v>
      </c>
      <c r="Q1176" t="s">
        <v>14</v>
      </c>
      <c r="R1176" t="s">
        <v>330</v>
      </c>
      <c r="S1176" s="43">
        <v>0</v>
      </c>
      <c r="U1176" s="43">
        <v>4</v>
      </c>
      <c r="IF1176">
        <v>1946</v>
      </c>
      <c r="IG1176" t="s">
        <v>286</v>
      </c>
      <c r="IH1176" t="s">
        <v>287</v>
      </c>
      <c r="IK1176">
        <v>-2</v>
      </c>
      <c r="IL1176" t="s">
        <v>278</v>
      </c>
      <c r="IM1176" t="s">
        <v>279</v>
      </c>
      <c r="IN1176" t="s">
        <v>463</v>
      </c>
      <c r="IP1176" t="s">
        <v>464</v>
      </c>
    </row>
    <row r="1177" spans="1:250" x14ac:dyDescent="0.35">
      <c r="A1177">
        <v>9600</v>
      </c>
      <c r="B1177">
        <v>-922729984</v>
      </c>
      <c r="C1177">
        <v>1837</v>
      </c>
      <c r="D1177" t="s">
        <v>272</v>
      </c>
      <c r="E1177" t="s">
        <v>273</v>
      </c>
      <c r="F1177">
        <v>1848</v>
      </c>
      <c r="G1177" t="s">
        <v>285</v>
      </c>
      <c r="H1177" t="s">
        <v>273</v>
      </c>
      <c r="I1177">
        <v>515</v>
      </c>
      <c r="J1177" t="s">
        <v>543</v>
      </c>
      <c r="K1177" t="s">
        <v>544</v>
      </c>
      <c r="L1177">
        <v>1946</v>
      </c>
      <c r="M1177" t="s">
        <v>286</v>
      </c>
      <c r="N1177" t="s">
        <v>14</v>
      </c>
      <c r="O1177">
        <v>1946</v>
      </c>
      <c r="P1177" t="s">
        <v>286</v>
      </c>
      <c r="Q1177" t="s">
        <v>14</v>
      </c>
      <c r="R1177" t="s">
        <v>330</v>
      </c>
      <c r="S1177" s="43">
        <v>0</v>
      </c>
      <c r="U1177" s="43">
        <v>4</v>
      </c>
      <c r="IF1177">
        <v>1946</v>
      </c>
      <c r="IG1177" t="s">
        <v>286</v>
      </c>
      <c r="IH1177" t="s">
        <v>287</v>
      </c>
      <c r="IK1177">
        <v>-2</v>
      </c>
      <c r="IL1177" t="s">
        <v>278</v>
      </c>
      <c r="IM1177" t="s">
        <v>279</v>
      </c>
      <c r="IN1177" t="s">
        <v>463</v>
      </c>
      <c r="IP1177" t="s">
        <v>464</v>
      </c>
    </row>
    <row r="1178" spans="1:250" x14ac:dyDescent="0.35">
      <c r="A1178">
        <v>9601</v>
      </c>
      <c r="B1178">
        <v>-922729984</v>
      </c>
      <c r="C1178">
        <v>1837</v>
      </c>
      <c r="D1178" t="s">
        <v>272</v>
      </c>
      <c r="E1178" t="s">
        <v>273</v>
      </c>
      <c r="F1178">
        <v>1848</v>
      </c>
      <c r="G1178" t="s">
        <v>285</v>
      </c>
      <c r="H1178" t="s">
        <v>273</v>
      </c>
      <c r="I1178">
        <v>521</v>
      </c>
      <c r="J1178" t="s">
        <v>539</v>
      </c>
      <c r="K1178" t="s">
        <v>540</v>
      </c>
      <c r="L1178">
        <v>2024</v>
      </c>
      <c r="M1178" t="s">
        <v>288</v>
      </c>
      <c r="N1178" t="s">
        <v>15</v>
      </c>
      <c r="O1178">
        <v>2024</v>
      </c>
      <c r="P1178" t="s">
        <v>288</v>
      </c>
      <c r="Q1178" t="s">
        <v>15</v>
      </c>
      <c r="R1178" t="s">
        <v>330</v>
      </c>
      <c r="S1178" s="43">
        <v>0</v>
      </c>
      <c r="U1178" s="43">
        <v>4</v>
      </c>
      <c r="IF1178">
        <v>2024</v>
      </c>
      <c r="IG1178" t="s">
        <v>288</v>
      </c>
      <c r="IH1178" t="s">
        <v>287</v>
      </c>
      <c r="IK1178">
        <v>-2</v>
      </c>
      <c r="IL1178" t="s">
        <v>278</v>
      </c>
      <c r="IM1178" t="s">
        <v>279</v>
      </c>
      <c r="IN1178" t="s">
        <v>463</v>
      </c>
      <c r="IP1178" t="s">
        <v>465</v>
      </c>
    </row>
    <row r="1179" spans="1:250" x14ac:dyDescent="0.35">
      <c r="A1179">
        <v>9602</v>
      </c>
      <c r="B1179">
        <v>-922729984</v>
      </c>
      <c r="C1179">
        <v>1837</v>
      </c>
      <c r="D1179" t="s">
        <v>272</v>
      </c>
      <c r="E1179" t="s">
        <v>273</v>
      </c>
      <c r="F1179">
        <v>1848</v>
      </c>
      <c r="G1179" t="s">
        <v>285</v>
      </c>
      <c r="H1179" t="s">
        <v>273</v>
      </c>
      <c r="I1179">
        <v>519</v>
      </c>
      <c r="J1179" t="s">
        <v>541</v>
      </c>
      <c r="K1179" t="s">
        <v>542</v>
      </c>
      <c r="L1179">
        <v>2024</v>
      </c>
      <c r="M1179" t="s">
        <v>288</v>
      </c>
      <c r="N1179" t="s">
        <v>15</v>
      </c>
      <c r="O1179">
        <v>2024</v>
      </c>
      <c r="P1179" t="s">
        <v>288</v>
      </c>
      <c r="Q1179" t="s">
        <v>15</v>
      </c>
      <c r="R1179" t="s">
        <v>330</v>
      </c>
      <c r="S1179" s="43">
        <v>-600000</v>
      </c>
      <c r="U1179" s="43">
        <v>4</v>
      </c>
      <c r="IF1179">
        <v>2024</v>
      </c>
      <c r="IG1179" t="s">
        <v>288</v>
      </c>
      <c r="IH1179" t="s">
        <v>287</v>
      </c>
      <c r="IK1179">
        <v>-2</v>
      </c>
      <c r="IL1179" t="s">
        <v>278</v>
      </c>
      <c r="IM1179" t="s">
        <v>279</v>
      </c>
      <c r="IN1179" t="s">
        <v>463</v>
      </c>
      <c r="IP1179" t="s">
        <v>465</v>
      </c>
    </row>
    <row r="1180" spans="1:250" x14ac:dyDescent="0.35">
      <c r="A1180">
        <v>9603</v>
      </c>
      <c r="B1180">
        <v>-922729984</v>
      </c>
      <c r="C1180">
        <v>1837</v>
      </c>
      <c r="D1180" t="s">
        <v>272</v>
      </c>
      <c r="E1180" t="s">
        <v>273</v>
      </c>
      <c r="F1180">
        <v>1848</v>
      </c>
      <c r="G1180" t="s">
        <v>285</v>
      </c>
      <c r="H1180" t="s">
        <v>273</v>
      </c>
      <c r="I1180">
        <v>515</v>
      </c>
      <c r="J1180" t="s">
        <v>543</v>
      </c>
      <c r="K1180" t="s">
        <v>544</v>
      </c>
      <c r="L1180">
        <v>2024</v>
      </c>
      <c r="M1180" t="s">
        <v>288</v>
      </c>
      <c r="N1180" t="s">
        <v>15</v>
      </c>
      <c r="O1180">
        <v>2024</v>
      </c>
      <c r="P1180" t="s">
        <v>288</v>
      </c>
      <c r="Q1180" t="s">
        <v>15</v>
      </c>
      <c r="R1180" t="s">
        <v>330</v>
      </c>
      <c r="S1180" s="43">
        <v>0</v>
      </c>
      <c r="U1180" s="43">
        <v>4</v>
      </c>
      <c r="IF1180">
        <v>2024</v>
      </c>
      <c r="IG1180" t="s">
        <v>288</v>
      </c>
      <c r="IH1180" t="s">
        <v>287</v>
      </c>
      <c r="IK1180">
        <v>-2</v>
      </c>
      <c r="IL1180" t="s">
        <v>278</v>
      </c>
      <c r="IM1180" t="s">
        <v>279</v>
      </c>
      <c r="IN1180" t="s">
        <v>463</v>
      </c>
      <c r="IP1180" t="s">
        <v>465</v>
      </c>
    </row>
    <row r="1181" spans="1:250" x14ac:dyDescent="0.35">
      <c r="A1181">
        <v>9604</v>
      </c>
      <c r="B1181">
        <v>-922729984</v>
      </c>
      <c r="C1181">
        <v>1837</v>
      </c>
      <c r="D1181" t="s">
        <v>272</v>
      </c>
      <c r="E1181" t="s">
        <v>273</v>
      </c>
      <c r="F1181">
        <v>1848</v>
      </c>
      <c r="G1181" t="s">
        <v>285</v>
      </c>
      <c r="H1181" t="s">
        <v>273</v>
      </c>
      <c r="I1181">
        <v>513</v>
      </c>
      <c r="J1181" t="s">
        <v>545</v>
      </c>
      <c r="K1181" t="s">
        <v>546</v>
      </c>
      <c r="L1181">
        <v>2024</v>
      </c>
      <c r="M1181" t="s">
        <v>288</v>
      </c>
      <c r="N1181" t="s">
        <v>15</v>
      </c>
      <c r="O1181">
        <v>2024</v>
      </c>
      <c r="P1181" t="s">
        <v>288</v>
      </c>
      <c r="Q1181" t="s">
        <v>15</v>
      </c>
      <c r="R1181" t="s">
        <v>330</v>
      </c>
      <c r="S1181" s="43">
        <v>0</v>
      </c>
      <c r="U1181" s="43">
        <v>4</v>
      </c>
      <c r="IF1181">
        <v>2024</v>
      </c>
      <c r="IG1181" t="s">
        <v>288</v>
      </c>
      <c r="IH1181" t="s">
        <v>287</v>
      </c>
      <c r="IK1181">
        <v>-2</v>
      </c>
      <c r="IL1181" t="s">
        <v>278</v>
      </c>
      <c r="IM1181" t="s">
        <v>279</v>
      </c>
      <c r="IN1181" t="s">
        <v>463</v>
      </c>
      <c r="IP1181" t="s">
        <v>465</v>
      </c>
    </row>
    <row r="1182" spans="1:250" x14ac:dyDescent="0.35">
      <c r="A1182">
        <v>9605</v>
      </c>
      <c r="B1182">
        <v>-922729984</v>
      </c>
      <c r="C1182">
        <v>1837</v>
      </c>
      <c r="D1182" t="s">
        <v>272</v>
      </c>
      <c r="E1182" t="s">
        <v>273</v>
      </c>
      <c r="F1182">
        <v>1848</v>
      </c>
      <c r="G1182" t="s">
        <v>285</v>
      </c>
      <c r="H1182" t="s">
        <v>273</v>
      </c>
      <c r="I1182">
        <v>509</v>
      </c>
      <c r="J1182" t="s">
        <v>547</v>
      </c>
      <c r="K1182" t="s">
        <v>548</v>
      </c>
      <c r="L1182">
        <v>2024</v>
      </c>
      <c r="M1182" t="s">
        <v>288</v>
      </c>
      <c r="N1182" t="s">
        <v>15</v>
      </c>
      <c r="O1182">
        <v>2024</v>
      </c>
      <c r="P1182" t="s">
        <v>288</v>
      </c>
      <c r="Q1182" t="s">
        <v>15</v>
      </c>
      <c r="R1182" t="s">
        <v>330</v>
      </c>
      <c r="S1182" s="43">
        <v>0</v>
      </c>
      <c r="U1182" s="43">
        <v>4</v>
      </c>
      <c r="IF1182">
        <v>2024</v>
      </c>
      <c r="IG1182" t="s">
        <v>288</v>
      </c>
      <c r="IH1182" t="s">
        <v>287</v>
      </c>
      <c r="IK1182">
        <v>-2</v>
      </c>
      <c r="IL1182" t="s">
        <v>278</v>
      </c>
      <c r="IM1182" t="s">
        <v>279</v>
      </c>
      <c r="IN1182" t="s">
        <v>463</v>
      </c>
      <c r="IP1182" t="s">
        <v>465</v>
      </c>
    </row>
    <row r="1183" spans="1:250" x14ac:dyDescent="0.35">
      <c r="A1183">
        <v>9606</v>
      </c>
      <c r="B1183">
        <v>-922729984</v>
      </c>
      <c r="C1183">
        <v>1837</v>
      </c>
      <c r="D1183" t="s">
        <v>272</v>
      </c>
      <c r="E1183" t="s">
        <v>273</v>
      </c>
      <c r="F1183">
        <v>1848</v>
      </c>
      <c r="G1183" t="s">
        <v>285</v>
      </c>
      <c r="H1183" t="s">
        <v>273</v>
      </c>
      <c r="I1183">
        <v>507</v>
      </c>
      <c r="J1183" t="s">
        <v>549</v>
      </c>
      <c r="K1183" t="s">
        <v>550</v>
      </c>
      <c r="L1183">
        <v>2024</v>
      </c>
      <c r="M1183" t="s">
        <v>288</v>
      </c>
      <c r="N1183" t="s">
        <v>15</v>
      </c>
      <c r="O1183">
        <v>2024</v>
      </c>
      <c r="P1183" t="s">
        <v>288</v>
      </c>
      <c r="Q1183" t="s">
        <v>15</v>
      </c>
      <c r="R1183" t="s">
        <v>330</v>
      </c>
      <c r="S1183" s="43">
        <v>0</v>
      </c>
      <c r="U1183" s="43">
        <v>4</v>
      </c>
      <c r="IF1183">
        <v>2024</v>
      </c>
      <c r="IG1183" t="s">
        <v>288</v>
      </c>
      <c r="IH1183" t="s">
        <v>287</v>
      </c>
      <c r="IK1183">
        <v>-2</v>
      </c>
      <c r="IL1183" t="s">
        <v>278</v>
      </c>
      <c r="IM1183" t="s">
        <v>279</v>
      </c>
      <c r="IN1183" t="s">
        <v>463</v>
      </c>
      <c r="IP1183" t="s">
        <v>465</v>
      </c>
    </row>
    <row r="1184" spans="1:250" x14ac:dyDescent="0.35">
      <c r="A1184">
        <v>9607</v>
      </c>
      <c r="B1184">
        <v>-922729984</v>
      </c>
      <c r="C1184">
        <v>1837</v>
      </c>
      <c r="D1184" t="s">
        <v>272</v>
      </c>
      <c r="E1184" t="s">
        <v>273</v>
      </c>
      <c r="F1184">
        <v>9695</v>
      </c>
      <c r="G1184" t="s">
        <v>280</v>
      </c>
      <c r="H1184" t="s">
        <v>281</v>
      </c>
      <c r="I1184">
        <v>513</v>
      </c>
      <c r="J1184" t="s">
        <v>545</v>
      </c>
      <c r="K1184" t="s">
        <v>546</v>
      </c>
      <c r="L1184">
        <v>2024</v>
      </c>
      <c r="M1184" t="s">
        <v>288</v>
      </c>
      <c r="N1184" t="s">
        <v>15</v>
      </c>
      <c r="O1184">
        <v>2024</v>
      </c>
      <c r="P1184" t="s">
        <v>288</v>
      </c>
      <c r="Q1184" t="s">
        <v>15</v>
      </c>
      <c r="R1184" t="s">
        <v>330</v>
      </c>
      <c r="S1184" s="43">
        <v>0</v>
      </c>
      <c r="U1184" s="43">
        <v>4</v>
      </c>
      <c r="IF1184">
        <v>2024</v>
      </c>
      <c r="IG1184" t="s">
        <v>288</v>
      </c>
      <c r="IH1184" t="s">
        <v>284</v>
      </c>
      <c r="IK1184">
        <v>-2</v>
      </c>
      <c r="IL1184" t="s">
        <v>278</v>
      </c>
      <c r="IM1184" t="s">
        <v>279</v>
      </c>
      <c r="IN1184" t="s">
        <v>466</v>
      </c>
      <c r="IP1184" t="s">
        <v>467</v>
      </c>
    </row>
    <row r="1185" spans="1:250" x14ac:dyDescent="0.35">
      <c r="A1185">
        <v>9608</v>
      </c>
      <c r="B1185">
        <v>-922729984</v>
      </c>
      <c r="C1185">
        <v>1837</v>
      </c>
      <c r="D1185" t="s">
        <v>272</v>
      </c>
      <c r="E1185" t="s">
        <v>273</v>
      </c>
      <c r="F1185">
        <v>9695</v>
      </c>
      <c r="G1185" t="s">
        <v>280</v>
      </c>
      <c r="H1185" t="s">
        <v>281</v>
      </c>
      <c r="I1185">
        <v>509</v>
      </c>
      <c r="J1185" t="s">
        <v>547</v>
      </c>
      <c r="K1185" t="s">
        <v>548</v>
      </c>
      <c r="L1185">
        <v>2024</v>
      </c>
      <c r="M1185" t="s">
        <v>288</v>
      </c>
      <c r="N1185" t="s">
        <v>15</v>
      </c>
      <c r="O1185">
        <v>2024</v>
      </c>
      <c r="P1185" t="s">
        <v>288</v>
      </c>
      <c r="Q1185" t="s">
        <v>15</v>
      </c>
      <c r="R1185" t="s">
        <v>330</v>
      </c>
      <c r="S1185" s="43">
        <v>0</v>
      </c>
      <c r="U1185" s="43">
        <v>4</v>
      </c>
      <c r="IF1185">
        <v>2024</v>
      </c>
      <c r="IG1185" t="s">
        <v>288</v>
      </c>
      <c r="IH1185" t="s">
        <v>284</v>
      </c>
      <c r="IK1185">
        <v>-2</v>
      </c>
      <c r="IL1185" t="s">
        <v>278</v>
      </c>
      <c r="IM1185" t="s">
        <v>279</v>
      </c>
      <c r="IN1185" t="s">
        <v>466</v>
      </c>
      <c r="IP1185" t="s">
        <v>467</v>
      </c>
    </row>
    <row r="1186" spans="1:250" x14ac:dyDescent="0.35">
      <c r="A1186">
        <v>9609</v>
      </c>
      <c r="B1186">
        <v>-922729984</v>
      </c>
      <c r="C1186">
        <v>1837</v>
      </c>
      <c r="D1186" t="s">
        <v>272</v>
      </c>
      <c r="E1186" t="s">
        <v>273</v>
      </c>
      <c r="F1186">
        <v>9695</v>
      </c>
      <c r="G1186" t="s">
        <v>280</v>
      </c>
      <c r="H1186" t="s">
        <v>281</v>
      </c>
      <c r="I1186">
        <v>507</v>
      </c>
      <c r="J1186" t="s">
        <v>549</v>
      </c>
      <c r="K1186" t="s">
        <v>550</v>
      </c>
      <c r="L1186">
        <v>2024</v>
      </c>
      <c r="M1186" t="s">
        <v>288</v>
      </c>
      <c r="N1186" t="s">
        <v>15</v>
      </c>
      <c r="O1186">
        <v>2024</v>
      </c>
      <c r="P1186" t="s">
        <v>288</v>
      </c>
      <c r="Q1186" t="s">
        <v>15</v>
      </c>
      <c r="R1186" t="s">
        <v>330</v>
      </c>
      <c r="S1186" s="43">
        <v>0</v>
      </c>
      <c r="U1186" s="43">
        <v>4</v>
      </c>
      <c r="IF1186">
        <v>2024</v>
      </c>
      <c r="IG1186" t="s">
        <v>288</v>
      </c>
      <c r="IH1186" t="s">
        <v>284</v>
      </c>
      <c r="IK1186">
        <v>-2</v>
      </c>
      <c r="IL1186" t="s">
        <v>278</v>
      </c>
      <c r="IM1186" t="s">
        <v>279</v>
      </c>
      <c r="IN1186" t="s">
        <v>466</v>
      </c>
      <c r="IP1186" t="s">
        <v>467</v>
      </c>
    </row>
    <row r="1187" spans="1:250" x14ac:dyDescent="0.35">
      <c r="A1187">
        <v>9610</v>
      </c>
      <c r="B1187">
        <v>-922729984</v>
      </c>
      <c r="C1187">
        <v>1837</v>
      </c>
      <c r="D1187" t="s">
        <v>272</v>
      </c>
      <c r="E1187" t="s">
        <v>273</v>
      </c>
      <c r="F1187">
        <v>1848</v>
      </c>
      <c r="G1187" t="s">
        <v>285</v>
      </c>
      <c r="H1187" t="s">
        <v>273</v>
      </c>
      <c r="I1187">
        <v>528</v>
      </c>
      <c r="J1187" t="s">
        <v>531</v>
      </c>
      <c r="K1187" t="s">
        <v>532</v>
      </c>
      <c r="L1187">
        <v>2024</v>
      </c>
      <c r="M1187" t="s">
        <v>288</v>
      </c>
      <c r="N1187" t="s">
        <v>15</v>
      </c>
      <c r="O1187">
        <v>2024</v>
      </c>
      <c r="P1187" t="s">
        <v>288</v>
      </c>
      <c r="Q1187" t="s">
        <v>15</v>
      </c>
      <c r="R1187" t="s">
        <v>330</v>
      </c>
      <c r="S1187" s="43">
        <v>0</v>
      </c>
      <c r="U1187" s="43">
        <v>4</v>
      </c>
      <c r="IF1187">
        <v>2024</v>
      </c>
      <c r="IG1187" t="s">
        <v>288</v>
      </c>
      <c r="IH1187" t="s">
        <v>287</v>
      </c>
      <c r="IK1187">
        <v>-2</v>
      </c>
      <c r="IL1187" t="s">
        <v>278</v>
      </c>
      <c r="IM1187" t="s">
        <v>279</v>
      </c>
      <c r="IN1187" t="s">
        <v>463</v>
      </c>
      <c r="IP1187" t="s">
        <v>465</v>
      </c>
    </row>
    <row r="1188" spans="1:250" x14ac:dyDescent="0.35">
      <c r="A1188">
        <v>9611</v>
      </c>
      <c r="B1188">
        <v>-922729984</v>
      </c>
      <c r="C1188">
        <v>1837</v>
      </c>
      <c r="D1188" t="s">
        <v>272</v>
      </c>
      <c r="E1188" t="s">
        <v>273</v>
      </c>
      <c r="F1188">
        <v>1848</v>
      </c>
      <c r="G1188" t="s">
        <v>285</v>
      </c>
      <c r="H1188" t="s">
        <v>273</v>
      </c>
      <c r="I1188">
        <v>527</v>
      </c>
      <c r="J1188" t="s">
        <v>535</v>
      </c>
      <c r="K1188" t="s">
        <v>536</v>
      </c>
      <c r="L1188">
        <v>2024</v>
      </c>
      <c r="M1188" t="s">
        <v>288</v>
      </c>
      <c r="N1188" t="s">
        <v>15</v>
      </c>
      <c r="O1188">
        <v>2024</v>
      </c>
      <c r="P1188" t="s">
        <v>288</v>
      </c>
      <c r="Q1188" t="s">
        <v>15</v>
      </c>
      <c r="R1188" t="s">
        <v>330</v>
      </c>
      <c r="S1188" s="43">
        <v>-600000</v>
      </c>
      <c r="U1188" s="43">
        <v>4</v>
      </c>
      <c r="IF1188">
        <v>2024</v>
      </c>
      <c r="IG1188" t="s">
        <v>288</v>
      </c>
      <c r="IH1188" t="s">
        <v>287</v>
      </c>
      <c r="IK1188">
        <v>-2</v>
      </c>
      <c r="IL1188" t="s">
        <v>278</v>
      </c>
      <c r="IM1188" t="s">
        <v>279</v>
      </c>
      <c r="IN1188" t="s">
        <v>463</v>
      </c>
      <c r="IP1188" t="s">
        <v>465</v>
      </c>
    </row>
    <row r="1189" spans="1:250" x14ac:dyDescent="0.35">
      <c r="A1189">
        <v>9612</v>
      </c>
      <c r="B1189">
        <v>-922729984</v>
      </c>
      <c r="C1189">
        <v>1837</v>
      </c>
      <c r="D1189" t="s">
        <v>272</v>
      </c>
      <c r="E1189" t="s">
        <v>273</v>
      </c>
      <c r="F1189">
        <v>1848</v>
      </c>
      <c r="G1189" t="s">
        <v>285</v>
      </c>
      <c r="H1189" t="s">
        <v>273</v>
      </c>
      <c r="I1189">
        <v>523</v>
      </c>
      <c r="J1189" t="s">
        <v>537</v>
      </c>
      <c r="K1189" t="s">
        <v>538</v>
      </c>
      <c r="L1189">
        <v>2024</v>
      </c>
      <c r="M1189" t="s">
        <v>288</v>
      </c>
      <c r="N1189" t="s">
        <v>15</v>
      </c>
      <c r="O1189">
        <v>2024</v>
      </c>
      <c r="P1189" t="s">
        <v>288</v>
      </c>
      <c r="Q1189" t="s">
        <v>15</v>
      </c>
      <c r="R1189" t="s">
        <v>330</v>
      </c>
      <c r="S1189" s="43">
        <v>0</v>
      </c>
      <c r="U1189" s="43">
        <v>4</v>
      </c>
      <c r="IF1189">
        <v>2024</v>
      </c>
      <c r="IG1189" t="s">
        <v>288</v>
      </c>
      <c r="IH1189" t="s">
        <v>287</v>
      </c>
      <c r="IK1189">
        <v>-2</v>
      </c>
      <c r="IL1189" t="s">
        <v>278</v>
      </c>
      <c r="IM1189" t="s">
        <v>279</v>
      </c>
      <c r="IN1189" t="s">
        <v>463</v>
      </c>
      <c r="IP1189" t="s">
        <v>465</v>
      </c>
    </row>
    <row r="1190" spans="1:250" x14ac:dyDescent="0.35">
      <c r="A1190">
        <v>9613</v>
      </c>
      <c r="B1190">
        <v>-922729984</v>
      </c>
      <c r="C1190">
        <v>1837</v>
      </c>
      <c r="D1190" t="s">
        <v>272</v>
      </c>
      <c r="E1190" t="s">
        <v>273</v>
      </c>
      <c r="F1190">
        <v>9695</v>
      </c>
      <c r="G1190" t="s">
        <v>280</v>
      </c>
      <c r="H1190" t="s">
        <v>281</v>
      </c>
      <c r="I1190">
        <v>528</v>
      </c>
      <c r="J1190" t="s">
        <v>531</v>
      </c>
      <c r="K1190" t="s">
        <v>532</v>
      </c>
      <c r="L1190">
        <v>2024</v>
      </c>
      <c r="M1190" t="s">
        <v>288</v>
      </c>
      <c r="N1190" t="s">
        <v>15</v>
      </c>
      <c r="O1190">
        <v>2024</v>
      </c>
      <c r="P1190" t="s">
        <v>288</v>
      </c>
      <c r="Q1190" t="s">
        <v>15</v>
      </c>
      <c r="R1190" t="s">
        <v>330</v>
      </c>
      <c r="S1190" s="43">
        <v>0</v>
      </c>
      <c r="U1190" s="43">
        <v>4</v>
      </c>
      <c r="IF1190">
        <v>2024</v>
      </c>
      <c r="IG1190" t="s">
        <v>288</v>
      </c>
      <c r="IH1190" t="s">
        <v>284</v>
      </c>
      <c r="IK1190">
        <v>-2</v>
      </c>
      <c r="IL1190" t="s">
        <v>278</v>
      </c>
      <c r="IM1190" t="s">
        <v>279</v>
      </c>
      <c r="IN1190" t="s">
        <v>466</v>
      </c>
      <c r="IP1190" t="s">
        <v>467</v>
      </c>
    </row>
    <row r="1191" spans="1:250" x14ac:dyDescent="0.35">
      <c r="A1191">
        <v>9614</v>
      </c>
      <c r="B1191">
        <v>-922729984</v>
      </c>
      <c r="C1191">
        <v>1837</v>
      </c>
      <c r="D1191" t="s">
        <v>272</v>
      </c>
      <c r="E1191" t="s">
        <v>273</v>
      </c>
      <c r="F1191">
        <v>9695</v>
      </c>
      <c r="G1191" t="s">
        <v>280</v>
      </c>
      <c r="H1191" t="s">
        <v>281</v>
      </c>
      <c r="I1191">
        <v>527</v>
      </c>
      <c r="J1191" t="s">
        <v>535</v>
      </c>
      <c r="K1191" t="s">
        <v>536</v>
      </c>
      <c r="L1191">
        <v>2024</v>
      </c>
      <c r="M1191" t="s">
        <v>288</v>
      </c>
      <c r="N1191" t="s">
        <v>15</v>
      </c>
      <c r="O1191">
        <v>2024</v>
      </c>
      <c r="P1191" t="s">
        <v>288</v>
      </c>
      <c r="Q1191" t="s">
        <v>15</v>
      </c>
      <c r="R1191" t="s">
        <v>330</v>
      </c>
      <c r="S1191" s="43">
        <v>0</v>
      </c>
      <c r="U1191" s="43">
        <v>4</v>
      </c>
      <c r="IF1191">
        <v>2024</v>
      </c>
      <c r="IG1191" t="s">
        <v>288</v>
      </c>
      <c r="IH1191" t="s">
        <v>284</v>
      </c>
      <c r="IK1191">
        <v>-2</v>
      </c>
      <c r="IL1191" t="s">
        <v>278</v>
      </c>
      <c r="IM1191" t="s">
        <v>279</v>
      </c>
      <c r="IN1191" t="s">
        <v>466</v>
      </c>
      <c r="IP1191" t="s">
        <v>467</v>
      </c>
    </row>
    <row r="1192" spans="1:250" x14ac:dyDescent="0.35">
      <c r="A1192">
        <v>9615</v>
      </c>
      <c r="B1192">
        <v>-922729984</v>
      </c>
      <c r="C1192">
        <v>1837</v>
      </c>
      <c r="D1192" t="s">
        <v>272</v>
      </c>
      <c r="E1192" t="s">
        <v>273</v>
      </c>
      <c r="F1192">
        <v>9695</v>
      </c>
      <c r="G1192" t="s">
        <v>280</v>
      </c>
      <c r="H1192" t="s">
        <v>281</v>
      </c>
      <c r="I1192">
        <v>523</v>
      </c>
      <c r="J1192" t="s">
        <v>537</v>
      </c>
      <c r="K1192" t="s">
        <v>538</v>
      </c>
      <c r="L1192">
        <v>2024</v>
      </c>
      <c r="M1192" t="s">
        <v>288</v>
      </c>
      <c r="N1192" t="s">
        <v>15</v>
      </c>
      <c r="O1192">
        <v>2024</v>
      </c>
      <c r="P1192" t="s">
        <v>288</v>
      </c>
      <c r="Q1192" t="s">
        <v>15</v>
      </c>
      <c r="R1192" t="s">
        <v>330</v>
      </c>
      <c r="S1192" s="43">
        <v>0</v>
      </c>
      <c r="U1192" s="43">
        <v>4</v>
      </c>
      <c r="IF1192">
        <v>2024</v>
      </c>
      <c r="IG1192" t="s">
        <v>288</v>
      </c>
      <c r="IH1192" t="s">
        <v>284</v>
      </c>
      <c r="IK1192">
        <v>-2</v>
      </c>
      <c r="IL1192" t="s">
        <v>278</v>
      </c>
      <c r="IM1192" t="s">
        <v>279</v>
      </c>
      <c r="IN1192" t="s">
        <v>466</v>
      </c>
      <c r="IP1192" t="s">
        <v>467</v>
      </c>
    </row>
    <row r="1193" spans="1:250" x14ac:dyDescent="0.35">
      <c r="A1193">
        <v>9616</v>
      </c>
      <c r="B1193">
        <v>-922729984</v>
      </c>
      <c r="C1193">
        <v>1837</v>
      </c>
      <c r="D1193" t="s">
        <v>272</v>
      </c>
      <c r="E1193" t="s">
        <v>273</v>
      </c>
      <c r="F1193">
        <v>9695</v>
      </c>
      <c r="G1193" t="s">
        <v>280</v>
      </c>
      <c r="H1193" t="s">
        <v>281</v>
      </c>
      <c r="I1193">
        <v>521</v>
      </c>
      <c r="J1193" t="s">
        <v>539</v>
      </c>
      <c r="K1193" t="s">
        <v>540</v>
      </c>
      <c r="L1193">
        <v>2024</v>
      </c>
      <c r="M1193" t="s">
        <v>288</v>
      </c>
      <c r="N1193" t="s">
        <v>15</v>
      </c>
      <c r="O1193">
        <v>2024</v>
      </c>
      <c r="P1193" t="s">
        <v>288</v>
      </c>
      <c r="Q1193" t="s">
        <v>15</v>
      </c>
      <c r="R1193" t="s">
        <v>330</v>
      </c>
      <c r="S1193" s="43">
        <v>0</v>
      </c>
      <c r="U1193" s="43">
        <v>4</v>
      </c>
      <c r="IF1193">
        <v>2024</v>
      </c>
      <c r="IG1193" t="s">
        <v>288</v>
      </c>
      <c r="IH1193" t="s">
        <v>284</v>
      </c>
      <c r="IK1193">
        <v>-2</v>
      </c>
      <c r="IL1193" t="s">
        <v>278</v>
      </c>
      <c r="IM1193" t="s">
        <v>279</v>
      </c>
      <c r="IN1193" t="s">
        <v>466</v>
      </c>
      <c r="IP1193" t="s">
        <v>467</v>
      </c>
    </row>
    <row r="1194" spans="1:250" x14ac:dyDescent="0.35">
      <c r="A1194">
        <v>9617</v>
      </c>
      <c r="B1194">
        <v>-922729984</v>
      </c>
      <c r="C1194">
        <v>1837</v>
      </c>
      <c r="D1194" t="s">
        <v>272</v>
      </c>
      <c r="E1194" t="s">
        <v>273</v>
      </c>
      <c r="F1194">
        <v>9695</v>
      </c>
      <c r="G1194" t="s">
        <v>280</v>
      </c>
      <c r="H1194" t="s">
        <v>281</v>
      </c>
      <c r="I1194">
        <v>519</v>
      </c>
      <c r="J1194" t="s">
        <v>541</v>
      </c>
      <c r="K1194" t="s">
        <v>542</v>
      </c>
      <c r="L1194">
        <v>2024</v>
      </c>
      <c r="M1194" t="s">
        <v>288</v>
      </c>
      <c r="N1194" t="s">
        <v>15</v>
      </c>
      <c r="O1194">
        <v>2024</v>
      </c>
      <c r="P1194" t="s">
        <v>288</v>
      </c>
      <c r="Q1194" t="s">
        <v>15</v>
      </c>
      <c r="R1194" t="s">
        <v>330</v>
      </c>
      <c r="S1194" s="43">
        <v>0</v>
      </c>
      <c r="U1194" s="43">
        <v>4</v>
      </c>
      <c r="IF1194">
        <v>2024</v>
      </c>
      <c r="IG1194" t="s">
        <v>288</v>
      </c>
      <c r="IH1194" t="s">
        <v>284</v>
      </c>
      <c r="IK1194">
        <v>-2</v>
      </c>
      <c r="IL1194" t="s">
        <v>278</v>
      </c>
      <c r="IM1194" t="s">
        <v>279</v>
      </c>
      <c r="IN1194" t="s">
        <v>466</v>
      </c>
      <c r="IP1194" t="s">
        <v>467</v>
      </c>
    </row>
    <row r="1195" spans="1:250" x14ac:dyDescent="0.35">
      <c r="A1195">
        <v>9618</v>
      </c>
      <c r="B1195">
        <v>-922729984</v>
      </c>
      <c r="C1195">
        <v>1837</v>
      </c>
      <c r="D1195" t="s">
        <v>272</v>
      </c>
      <c r="E1195" t="s">
        <v>273</v>
      </c>
      <c r="F1195">
        <v>9695</v>
      </c>
      <c r="G1195" t="s">
        <v>280</v>
      </c>
      <c r="H1195" t="s">
        <v>281</v>
      </c>
      <c r="I1195">
        <v>515</v>
      </c>
      <c r="J1195" t="s">
        <v>543</v>
      </c>
      <c r="K1195" t="s">
        <v>544</v>
      </c>
      <c r="L1195">
        <v>2024</v>
      </c>
      <c r="M1195" t="s">
        <v>288</v>
      </c>
      <c r="N1195" t="s">
        <v>15</v>
      </c>
      <c r="O1195">
        <v>2024</v>
      </c>
      <c r="P1195" t="s">
        <v>288</v>
      </c>
      <c r="Q1195" t="s">
        <v>15</v>
      </c>
      <c r="R1195" t="s">
        <v>330</v>
      </c>
      <c r="S1195" s="43">
        <v>0</v>
      </c>
      <c r="U1195" s="43">
        <v>4</v>
      </c>
      <c r="IF1195">
        <v>2024</v>
      </c>
      <c r="IG1195" t="s">
        <v>288</v>
      </c>
      <c r="IH1195" t="s">
        <v>284</v>
      </c>
      <c r="IK1195">
        <v>-2</v>
      </c>
      <c r="IL1195" t="s">
        <v>278</v>
      </c>
      <c r="IM1195" t="s">
        <v>279</v>
      </c>
      <c r="IN1195" t="s">
        <v>466</v>
      </c>
      <c r="IP1195" t="s">
        <v>467</v>
      </c>
    </row>
    <row r="1196" spans="1:250" x14ac:dyDescent="0.35">
      <c r="A1196">
        <v>9619</v>
      </c>
      <c r="B1196">
        <v>-922729984</v>
      </c>
      <c r="C1196">
        <v>1837</v>
      </c>
      <c r="D1196" t="s">
        <v>272</v>
      </c>
      <c r="E1196" t="s">
        <v>273</v>
      </c>
      <c r="F1196">
        <v>13794</v>
      </c>
      <c r="G1196" t="s">
        <v>274</v>
      </c>
      <c r="H1196" t="s">
        <v>275</v>
      </c>
      <c r="I1196">
        <v>521</v>
      </c>
      <c r="J1196" t="s">
        <v>539</v>
      </c>
      <c r="K1196" t="s">
        <v>540</v>
      </c>
      <c r="L1196">
        <v>2024</v>
      </c>
      <c r="M1196" t="s">
        <v>288</v>
      </c>
      <c r="N1196" t="s">
        <v>15</v>
      </c>
      <c r="O1196">
        <v>2024</v>
      </c>
      <c r="P1196" t="s">
        <v>288</v>
      </c>
      <c r="Q1196" t="s">
        <v>15</v>
      </c>
      <c r="R1196" t="s">
        <v>330</v>
      </c>
      <c r="S1196" s="43">
        <v>0</v>
      </c>
      <c r="U1196" s="43">
        <v>4</v>
      </c>
      <c r="IF1196">
        <v>2024</v>
      </c>
      <c r="IG1196" t="s">
        <v>288</v>
      </c>
      <c r="IH1196" t="s">
        <v>311</v>
      </c>
      <c r="IK1196">
        <v>-2</v>
      </c>
      <c r="IL1196" t="s">
        <v>278</v>
      </c>
      <c r="IM1196" t="s">
        <v>279</v>
      </c>
      <c r="IN1196" t="s">
        <v>468</v>
      </c>
      <c r="IP1196" t="s">
        <v>469</v>
      </c>
    </row>
    <row r="1197" spans="1:250" x14ac:dyDescent="0.35">
      <c r="A1197">
        <v>9620</v>
      </c>
      <c r="B1197">
        <v>-922729984</v>
      </c>
      <c r="C1197">
        <v>1837</v>
      </c>
      <c r="D1197" t="s">
        <v>272</v>
      </c>
      <c r="E1197" t="s">
        <v>273</v>
      </c>
      <c r="F1197">
        <v>13794</v>
      </c>
      <c r="G1197" t="s">
        <v>274</v>
      </c>
      <c r="H1197" t="s">
        <v>275</v>
      </c>
      <c r="I1197">
        <v>519</v>
      </c>
      <c r="J1197" t="s">
        <v>541</v>
      </c>
      <c r="K1197" t="s">
        <v>542</v>
      </c>
      <c r="L1197">
        <v>2024</v>
      </c>
      <c r="M1197" t="s">
        <v>288</v>
      </c>
      <c r="N1197" t="s">
        <v>15</v>
      </c>
      <c r="O1197">
        <v>2024</v>
      </c>
      <c r="P1197" t="s">
        <v>288</v>
      </c>
      <c r="Q1197" t="s">
        <v>15</v>
      </c>
      <c r="R1197" t="s">
        <v>330</v>
      </c>
      <c r="S1197" s="43">
        <v>0</v>
      </c>
      <c r="U1197" s="43">
        <v>4</v>
      </c>
      <c r="IF1197">
        <v>2024</v>
      </c>
      <c r="IG1197" t="s">
        <v>288</v>
      </c>
      <c r="IH1197" t="s">
        <v>311</v>
      </c>
      <c r="IK1197">
        <v>-2</v>
      </c>
      <c r="IL1197" t="s">
        <v>278</v>
      </c>
      <c r="IM1197" t="s">
        <v>279</v>
      </c>
      <c r="IN1197" t="s">
        <v>468</v>
      </c>
      <c r="IP1197" t="s">
        <v>469</v>
      </c>
    </row>
    <row r="1198" spans="1:250" x14ac:dyDescent="0.35">
      <c r="A1198">
        <v>9621</v>
      </c>
      <c r="B1198">
        <v>-922729984</v>
      </c>
      <c r="C1198">
        <v>1837</v>
      </c>
      <c r="D1198" t="s">
        <v>272</v>
      </c>
      <c r="E1198" t="s">
        <v>273</v>
      </c>
      <c r="F1198">
        <v>13794</v>
      </c>
      <c r="G1198" t="s">
        <v>274</v>
      </c>
      <c r="H1198" t="s">
        <v>275</v>
      </c>
      <c r="I1198">
        <v>515</v>
      </c>
      <c r="J1198" t="s">
        <v>543</v>
      </c>
      <c r="K1198" t="s">
        <v>544</v>
      </c>
      <c r="L1198">
        <v>2024</v>
      </c>
      <c r="M1198" t="s">
        <v>288</v>
      </c>
      <c r="N1198" t="s">
        <v>15</v>
      </c>
      <c r="O1198">
        <v>2024</v>
      </c>
      <c r="P1198" t="s">
        <v>288</v>
      </c>
      <c r="Q1198" t="s">
        <v>15</v>
      </c>
      <c r="R1198" t="s">
        <v>330</v>
      </c>
      <c r="S1198" s="43">
        <v>0</v>
      </c>
      <c r="U1198" s="43">
        <v>4</v>
      </c>
      <c r="IF1198">
        <v>2024</v>
      </c>
      <c r="IG1198" t="s">
        <v>288</v>
      </c>
      <c r="IH1198" t="s">
        <v>311</v>
      </c>
      <c r="IK1198">
        <v>-2</v>
      </c>
      <c r="IL1198" t="s">
        <v>278</v>
      </c>
      <c r="IM1198" t="s">
        <v>279</v>
      </c>
      <c r="IN1198" t="s">
        <v>468</v>
      </c>
      <c r="IP1198" t="s">
        <v>469</v>
      </c>
    </row>
    <row r="1199" spans="1:250" x14ac:dyDescent="0.35">
      <c r="A1199">
        <v>9622</v>
      </c>
      <c r="B1199">
        <v>-922729984</v>
      </c>
      <c r="C1199">
        <v>1837</v>
      </c>
      <c r="D1199" t="s">
        <v>272</v>
      </c>
      <c r="E1199" t="s">
        <v>273</v>
      </c>
      <c r="F1199">
        <v>13794</v>
      </c>
      <c r="G1199" t="s">
        <v>274</v>
      </c>
      <c r="H1199" t="s">
        <v>275</v>
      </c>
      <c r="I1199">
        <v>513</v>
      </c>
      <c r="J1199" t="s">
        <v>545</v>
      </c>
      <c r="K1199" t="s">
        <v>546</v>
      </c>
      <c r="L1199">
        <v>2024</v>
      </c>
      <c r="M1199" t="s">
        <v>288</v>
      </c>
      <c r="N1199" t="s">
        <v>15</v>
      </c>
      <c r="O1199">
        <v>2024</v>
      </c>
      <c r="P1199" t="s">
        <v>288</v>
      </c>
      <c r="Q1199" t="s">
        <v>15</v>
      </c>
      <c r="R1199" t="s">
        <v>330</v>
      </c>
      <c r="S1199" s="43">
        <v>0</v>
      </c>
      <c r="U1199" s="43">
        <v>4</v>
      </c>
      <c r="IF1199">
        <v>2024</v>
      </c>
      <c r="IG1199" t="s">
        <v>288</v>
      </c>
      <c r="IH1199" t="s">
        <v>311</v>
      </c>
      <c r="IK1199">
        <v>-2</v>
      </c>
      <c r="IL1199" t="s">
        <v>278</v>
      </c>
      <c r="IM1199" t="s">
        <v>279</v>
      </c>
      <c r="IN1199" t="s">
        <v>468</v>
      </c>
      <c r="IP1199" t="s">
        <v>469</v>
      </c>
    </row>
    <row r="1200" spans="1:250" x14ac:dyDescent="0.35">
      <c r="A1200">
        <v>9623</v>
      </c>
      <c r="B1200">
        <v>-922729984</v>
      </c>
      <c r="C1200">
        <v>1837</v>
      </c>
      <c r="D1200" t="s">
        <v>272</v>
      </c>
      <c r="E1200" t="s">
        <v>273</v>
      </c>
      <c r="F1200">
        <v>13794</v>
      </c>
      <c r="G1200" t="s">
        <v>274</v>
      </c>
      <c r="H1200" t="s">
        <v>275</v>
      </c>
      <c r="I1200">
        <v>509</v>
      </c>
      <c r="J1200" t="s">
        <v>547</v>
      </c>
      <c r="K1200" t="s">
        <v>548</v>
      </c>
      <c r="L1200">
        <v>2024</v>
      </c>
      <c r="M1200" t="s">
        <v>288</v>
      </c>
      <c r="N1200" t="s">
        <v>15</v>
      </c>
      <c r="O1200">
        <v>2024</v>
      </c>
      <c r="P1200" t="s">
        <v>288</v>
      </c>
      <c r="Q1200" t="s">
        <v>15</v>
      </c>
      <c r="R1200" t="s">
        <v>330</v>
      </c>
      <c r="S1200" s="43">
        <v>0</v>
      </c>
      <c r="U1200" s="43">
        <v>4</v>
      </c>
      <c r="IF1200">
        <v>2024</v>
      </c>
      <c r="IG1200" t="s">
        <v>288</v>
      </c>
      <c r="IH1200" t="s">
        <v>311</v>
      </c>
      <c r="IK1200">
        <v>-2</v>
      </c>
      <c r="IL1200" t="s">
        <v>278</v>
      </c>
      <c r="IM1200" t="s">
        <v>279</v>
      </c>
      <c r="IN1200" t="s">
        <v>468</v>
      </c>
      <c r="IP1200" t="s">
        <v>469</v>
      </c>
    </row>
    <row r="1201" spans="1:250" x14ac:dyDescent="0.35">
      <c r="A1201">
        <v>9624</v>
      </c>
      <c r="B1201">
        <v>-922729984</v>
      </c>
      <c r="C1201">
        <v>1837</v>
      </c>
      <c r="D1201" t="s">
        <v>272</v>
      </c>
      <c r="E1201" t="s">
        <v>273</v>
      </c>
      <c r="F1201">
        <v>13794</v>
      </c>
      <c r="G1201" t="s">
        <v>274</v>
      </c>
      <c r="H1201" t="s">
        <v>275</v>
      </c>
      <c r="I1201">
        <v>507</v>
      </c>
      <c r="J1201" t="s">
        <v>549</v>
      </c>
      <c r="K1201" t="s">
        <v>550</v>
      </c>
      <c r="L1201">
        <v>2024</v>
      </c>
      <c r="M1201" t="s">
        <v>288</v>
      </c>
      <c r="N1201" t="s">
        <v>15</v>
      </c>
      <c r="O1201">
        <v>2024</v>
      </c>
      <c r="P1201" t="s">
        <v>288</v>
      </c>
      <c r="Q1201" t="s">
        <v>15</v>
      </c>
      <c r="R1201" t="s">
        <v>330</v>
      </c>
      <c r="S1201" s="43">
        <v>0</v>
      </c>
      <c r="U1201" s="43">
        <v>4</v>
      </c>
      <c r="IF1201">
        <v>2024</v>
      </c>
      <c r="IG1201" t="s">
        <v>288</v>
      </c>
      <c r="IH1201" t="s">
        <v>311</v>
      </c>
      <c r="IK1201">
        <v>-2</v>
      </c>
      <c r="IL1201" t="s">
        <v>278</v>
      </c>
      <c r="IM1201" t="s">
        <v>279</v>
      </c>
      <c r="IN1201" t="s">
        <v>468</v>
      </c>
      <c r="IP1201" t="s">
        <v>469</v>
      </c>
    </row>
    <row r="1202" spans="1:250" x14ac:dyDescent="0.35">
      <c r="A1202">
        <v>9625</v>
      </c>
      <c r="B1202">
        <v>-922729984</v>
      </c>
      <c r="C1202">
        <v>1837</v>
      </c>
      <c r="D1202" t="s">
        <v>272</v>
      </c>
      <c r="E1202" t="s">
        <v>273</v>
      </c>
      <c r="F1202">
        <v>1848</v>
      </c>
      <c r="G1202" t="s">
        <v>285</v>
      </c>
      <c r="H1202" t="s">
        <v>273</v>
      </c>
      <c r="I1202">
        <v>513</v>
      </c>
      <c r="J1202" t="s">
        <v>545</v>
      </c>
      <c r="K1202" t="s">
        <v>546</v>
      </c>
      <c r="L1202">
        <v>3549</v>
      </c>
      <c r="M1202" t="s">
        <v>289</v>
      </c>
      <c r="N1202" t="s">
        <v>17</v>
      </c>
      <c r="O1202">
        <v>3549</v>
      </c>
      <c r="P1202" t="s">
        <v>289</v>
      </c>
      <c r="Q1202" t="s">
        <v>17</v>
      </c>
      <c r="R1202" t="s">
        <v>330</v>
      </c>
      <c r="S1202" s="43">
        <v>0</v>
      </c>
      <c r="U1202" s="43">
        <v>4</v>
      </c>
      <c r="IF1202">
        <v>3549</v>
      </c>
      <c r="IG1202" t="s">
        <v>289</v>
      </c>
      <c r="IH1202" t="s">
        <v>287</v>
      </c>
      <c r="IK1202">
        <v>-2</v>
      </c>
      <c r="IL1202" t="s">
        <v>278</v>
      </c>
      <c r="IM1202" t="s">
        <v>279</v>
      </c>
      <c r="IN1202" t="s">
        <v>463</v>
      </c>
      <c r="IP1202" t="s">
        <v>470</v>
      </c>
    </row>
    <row r="1203" spans="1:250" x14ac:dyDescent="0.35">
      <c r="A1203">
        <v>9626</v>
      </c>
      <c r="B1203">
        <v>-922729984</v>
      </c>
      <c r="C1203">
        <v>1837</v>
      </c>
      <c r="D1203" t="s">
        <v>272</v>
      </c>
      <c r="E1203" t="s">
        <v>273</v>
      </c>
      <c r="F1203">
        <v>1848</v>
      </c>
      <c r="G1203" t="s">
        <v>285</v>
      </c>
      <c r="H1203" t="s">
        <v>273</v>
      </c>
      <c r="I1203">
        <v>509</v>
      </c>
      <c r="J1203" t="s">
        <v>547</v>
      </c>
      <c r="K1203" t="s">
        <v>548</v>
      </c>
      <c r="L1203">
        <v>3549</v>
      </c>
      <c r="M1203" t="s">
        <v>289</v>
      </c>
      <c r="N1203" t="s">
        <v>17</v>
      </c>
      <c r="O1203">
        <v>3549</v>
      </c>
      <c r="P1203" t="s">
        <v>289</v>
      </c>
      <c r="Q1203" t="s">
        <v>17</v>
      </c>
      <c r="R1203" t="s">
        <v>330</v>
      </c>
      <c r="S1203" s="43">
        <v>0</v>
      </c>
      <c r="U1203" s="43">
        <v>4</v>
      </c>
      <c r="IF1203">
        <v>3549</v>
      </c>
      <c r="IG1203" t="s">
        <v>289</v>
      </c>
      <c r="IH1203" t="s">
        <v>287</v>
      </c>
      <c r="IK1203">
        <v>-2</v>
      </c>
      <c r="IL1203" t="s">
        <v>278</v>
      </c>
      <c r="IM1203" t="s">
        <v>279</v>
      </c>
      <c r="IN1203" t="s">
        <v>463</v>
      </c>
      <c r="IP1203" t="s">
        <v>470</v>
      </c>
    </row>
    <row r="1204" spans="1:250" x14ac:dyDescent="0.35">
      <c r="A1204">
        <v>9627</v>
      </c>
      <c r="B1204">
        <v>-922729984</v>
      </c>
      <c r="C1204">
        <v>1837</v>
      </c>
      <c r="D1204" t="s">
        <v>272</v>
      </c>
      <c r="E1204" t="s">
        <v>273</v>
      </c>
      <c r="F1204">
        <v>1848</v>
      </c>
      <c r="G1204" t="s">
        <v>285</v>
      </c>
      <c r="H1204" t="s">
        <v>273</v>
      </c>
      <c r="I1204">
        <v>507</v>
      </c>
      <c r="J1204" t="s">
        <v>549</v>
      </c>
      <c r="K1204" t="s">
        <v>550</v>
      </c>
      <c r="L1204">
        <v>3549</v>
      </c>
      <c r="M1204" t="s">
        <v>289</v>
      </c>
      <c r="N1204" t="s">
        <v>17</v>
      </c>
      <c r="O1204">
        <v>3549</v>
      </c>
      <c r="P1204" t="s">
        <v>289</v>
      </c>
      <c r="Q1204" t="s">
        <v>17</v>
      </c>
      <c r="R1204" t="s">
        <v>330</v>
      </c>
      <c r="S1204" s="43">
        <v>0</v>
      </c>
      <c r="U1204" s="43">
        <v>4</v>
      </c>
      <c r="IF1204">
        <v>3549</v>
      </c>
      <c r="IG1204" t="s">
        <v>289</v>
      </c>
      <c r="IH1204" t="s">
        <v>287</v>
      </c>
      <c r="IK1204">
        <v>-2</v>
      </c>
      <c r="IL1204" t="s">
        <v>278</v>
      </c>
      <c r="IM1204" t="s">
        <v>279</v>
      </c>
      <c r="IN1204" t="s">
        <v>463</v>
      </c>
      <c r="IP1204" t="s">
        <v>470</v>
      </c>
    </row>
    <row r="1205" spans="1:250" x14ac:dyDescent="0.35">
      <c r="A1205">
        <v>9628</v>
      </c>
      <c r="B1205">
        <v>-922729984</v>
      </c>
      <c r="C1205">
        <v>1837</v>
      </c>
      <c r="D1205" t="s">
        <v>272</v>
      </c>
      <c r="E1205" t="s">
        <v>273</v>
      </c>
      <c r="F1205">
        <v>13794</v>
      </c>
      <c r="G1205" t="s">
        <v>274</v>
      </c>
      <c r="H1205" t="s">
        <v>275</v>
      </c>
      <c r="I1205">
        <v>528</v>
      </c>
      <c r="J1205" t="s">
        <v>531</v>
      </c>
      <c r="K1205" t="s">
        <v>532</v>
      </c>
      <c r="L1205">
        <v>2024</v>
      </c>
      <c r="M1205" t="s">
        <v>288</v>
      </c>
      <c r="N1205" t="s">
        <v>15</v>
      </c>
      <c r="O1205">
        <v>2024</v>
      </c>
      <c r="P1205" t="s">
        <v>288</v>
      </c>
      <c r="Q1205" t="s">
        <v>15</v>
      </c>
      <c r="R1205" t="s">
        <v>330</v>
      </c>
      <c r="S1205" s="43">
        <v>0</v>
      </c>
      <c r="U1205" s="43">
        <v>4</v>
      </c>
      <c r="IF1205">
        <v>2024</v>
      </c>
      <c r="IG1205" t="s">
        <v>288</v>
      </c>
      <c r="IH1205" t="s">
        <v>311</v>
      </c>
      <c r="IK1205">
        <v>-2</v>
      </c>
      <c r="IL1205" t="s">
        <v>278</v>
      </c>
      <c r="IM1205" t="s">
        <v>279</v>
      </c>
      <c r="IN1205" t="s">
        <v>468</v>
      </c>
      <c r="IP1205" t="s">
        <v>469</v>
      </c>
    </row>
    <row r="1206" spans="1:250" x14ac:dyDescent="0.35">
      <c r="A1206">
        <v>9629</v>
      </c>
      <c r="B1206">
        <v>-922729984</v>
      </c>
      <c r="C1206">
        <v>1837</v>
      </c>
      <c r="D1206" t="s">
        <v>272</v>
      </c>
      <c r="E1206" t="s">
        <v>273</v>
      </c>
      <c r="F1206">
        <v>13794</v>
      </c>
      <c r="G1206" t="s">
        <v>274</v>
      </c>
      <c r="H1206" t="s">
        <v>275</v>
      </c>
      <c r="I1206">
        <v>527</v>
      </c>
      <c r="J1206" t="s">
        <v>535</v>
      </c>
      <c r="K1206" t="s">
        <v>536</v>
      </c>
      <c r="L1206">
        <v>2024</v>
      </c>
      <c r="M1206" t="s">
        <v>288</v>
      </c>
      <c r="N1206" t="s">
        <v>15</v>
      </c>
      <c r="O1206">
        <v>2024</v>
      </c>
      <c r="P1206" t="s">
        <v>288</v>
      </c>
      <c r="Q1206" t="s">
        <v>15</v>
      </c>
      <c r="R1206" t="s">
        <v>330</v>
      </c>
      <c r="S1206" s="43">
        <v>0</v>
      </c>
      <c r="U1206" s="43">
        <v>4</v>
      </c>
      <c r="IF1206">
        <v>2024</v>
      </c>
      <c r="IG1206" t="s">
        <v>288</v>
      </c>
      <c r="IH1206" t="s">
        <v>311</v>
      </c>
      <c r="IK1206">
        <v>-2</v>
      </c>
      <c r="IL1206" t="s">
        <v>278</v>
      </c>
      <c r="IM1206" t="s">
        <v>279</v>
      </c>
      <c r="IN1206" t="s">
        <v>468</v>
      </c>
      <c r="IP1206" t="s">
        <v>469</v>
      </c>
    </row>
    <row r="1207" spans="1:250" x14ac:dyDescent="0.35">
      <c r="A1207">
        <v>9630</v>
      </c>
      <c r="B1207">
        <v>-922729984</v>
      </c>
      <c r="C1207">
        <v>1837</v>
      </c>
      <c r="D1207" t="s">
        <v>272</v>
      </c>
      <c r="E1207" t="s">
        <v>273</v>
      </c>
      <c r="F1207">
        <v>13794</v>
      </c>
      <c r="G1207" t="s">
        <v>274</v>
      </c>
      <c r="H1207" t="s">
        <v>275</v>
      </c>
      <c r="I1207">
        <v>523</v>
      </c>
      <c r="J1207" t="s">
        <v>537</v>
      </c>
      <c r="K1207" t="s">
        <v>538</v>
      </c>
      <c r="L1207">
        <v>2024</v>
      </c>
      <c r="M1207" t="s">
        <v>288</v>
      </c>
      <c r="N1207" t="s">
        <v>15</v>
      </c>
      <c r="O1207">
        <v>2024</v>
      </c>
      <c r="P1207" t="s">
        <v>288</v>
      </c>
      <c r="Q1207" t="s">
        <v>15</v>
      </c>
      <c r="R1207" t="s">
        <v>330</v>
      </c>
      <c r="S1207" s="43">
        <v>0</v>
      </c>
      <c r="U1207" s="43">
        <v>4</v>
      </c>
      <c r="IF1207">
        <v>2024</v>
      </c>
      <c r="IG1207" t="s">
        <v>288</v>
      </c>
      <c r="IH1207" t="s">
        <v>311</v>
      </c>
      <c r="IK1207">
        <v>-2</v>
      </c>
      <c r="IL1207" t="s">
        <v>278</v>
      </c>
      <c r="IM1207" t="s">
        <v>279</v>
      </c>
      <c r="IN1207" t="s">
        <v>468</v>
      </c>
      <c r="IP1207" t="s">
        <v>469</v>
      </c>
    </row>
    <row r="1208" spans="1:250" x14ac:dyDescent="0.35">
      <c r="A1208">
        <v>9631</v>
      </c>
      <c r="B1208">
        <v>-922729984</v>
      </c>
      <c r="C1208">
        <v>1837</v>
      </c>
      <c r="D1208" t="s">
        <v>272</v>
      </c>
      <c r="E1208" t="s">
        <v>273</v>
      </c>
      <c r="F1208">
        <v>1848</v>
      </c>
      <c r="G1208" t="s">
        <v>285</v>
      </c>
      <c r="H1208" t="s">
        <v>273</v>
      </c>
      <c r="I1208">
        <v>528</v>
      </c>
      <c r="J1208" t="s">
        <v>531</v>
      </c>
      <c r="K1208" t="s">
        <v>532</v>
      </c>
      <c r="L1208">
        <v>3549</v>
      </c>
      <c r="M1208" t="s">
        <v>289</v>
      </c>
      <c r="N1208" t="s">
        <v>17</v>
      </c>
      <c r="O1208">
        <v>3549</v>
      </c>
      <c r="P1208" t="s">
        <v>289</v>
      </c>
      <c r="Q1208" t="s">
        <v>17</v>
      </c>
      <c r="R1208" t="s">
        <v>330</v>
      </c>
      <c r="S1208" s="43">
        <v>0</v>
      </c>
      <c r="U1208" s="43">
        <v>4</v>
      </c>
      <c r="IF1208">
        <v>3549</v>
      </c>
      <c r="IG1208" t="s">
        <v>289</v>
      </c>
      <c r="IH1208" t="s">
        <v>287</v>
      </c>
      <c r="IK1208">
        <v>-2</v>
      </c>
      <c r="IL1208" t="s">
        <v>278</v>
      </c>
      <c r="IM1208" t="s">
        <v>279</v>
      </c>
      <c r="IN1208" t="s">
        <v>463</v>
      </c>
      <c r="IP1208" t="s">
        <v>470</v>
      </c>
    </row>
    <row r="1209" spans="1:250" x14ac:dyDescent="0.35">
      <c r="A1209">
        <v>9632</v>
      </c>
      <c r="B1209">
        <v>-922729984</v>
      </c>
      <c r="C1209">
        <v>1837</v>
      </c>
      <c r="D1209" t="s">
        <v>272</v>
      </c>
      <c r="E1209" t="s">
        <v>273</v>
      </c>
      <c r="F1209">
        <v>1848</v>
      </c>
      <c r="G1209" t="s">
        <v>285</v>
      </c>
      <c r="H1209" t="s">
        <v>273</v>
      </c>
      <c r="I1209">
        <v>527</v>
      </c>
      <c r="J1209" t="s">
        <v>535</v>
      </c>
      <c r="K1209" t="s">
        <v>536</v>
      </c>
      <c r="L1209">
        <v>3549</v>
      </c>
      <c r="M1209" t="s">
        <v>289</v>
      </c>
      <c r="N1209" t="s">
        <v>17</v>
      </c>
      <c r="O1209">
        <v>3549</v>
      </c>
      <c r="P1209" t="s">
        <v>289</v>
      </c>
      <c r="Q1209" t="s">
        <v>17</v>
      </c>
      <c r="R1209" t="s">
        <v>330</v>
      </c>
      <c r="S1209" s="43">
        <v>0</v>
      </c>
      <c r="U1209" s="43">
        <v>4</v>
      </c>
      <c r="IF1209">
        <v>3549</v>
      </c>
      <c r="IG1209" t="s">
        <v>289</v>
      </c>
      <c r="IH1209" t="s">
        <v>287</v>
      </c>
      <c r="IK1209">
        <v>-2</v>
      </c>
      <c r="IL1209" t="s">
        <v>278</v>
      </c>
      <c r="IM1209" t="s">
        <v>279</v>
      </c>
      <c r="IN1209" t="s">
        <v>463</v>
      </c>
      <c r="IP1209" t="s">
        <v>470</v>
      </c>
    </row>
    <row r="1210" spans="1:250" x14ac:dyDescent="0.35">
      <c r="A1210">
        <v>9633</v>
      </c>
      <c r="B1210">
        <v>-922729984</v>
      </c>
      <c r="C1210">
        <v>1837</v>
      </c>
      <c r="D1210" t="s">
        <v>272</v>
      </c>
      <c r="E1210" t="s">
        <v>273</v>
      </c>
      <c r="F1210">
        <v>1848</v>
      </c>
      <c r="G1210" t="s">
        <v>285</v>
      </c>
      <c r="H1210" t="s">
        <v>273</v>
      </c>
      <c r="I1210">
        <v>523</v>
      </c>
      <c r="J1210" t="s">
        <v>537</v>
      </c>
      <c r="K1210" t="s">
        <v>538</v>
      </c>
      <c r="L1210">
        <v>3549</v>
      </c>
      <c r="M1210" t="s">
        <v>289</v>
      </c>
      <c r="N1210" t="s">
        <v>17</v>
      </c>
      <c r="O1210">
        <v>3549</v>
      </c>
      <c r="P1210" t="s">
        <v>289</v>
      </c>
      <c r="Q1210" t="s">
        <v>17</v>
      </c>
      <c r="R1210" t="s">
        <v>330</v>
      </c>
      <c r="S1210" s="43">
        <v>0</v>
      </c>
      <c r="U1210" s="43">
        <v>4</v>
      </c>
      <c r="IF1210">
        <v>3549</v>
      </c>
      <c r="IG1210" t="s">
        <v>289</v>
      </c>
      <c r="IH1210" t="s">
        <v>287</v>
      </c>
      <c r="IK1210">
        <v>-2</v>
      </c>
      <c r="IL1210" t="s">
        <v>278</v>
      </c>
      <c r="IM1210" t="s">
        <v>279</v>
      </c>
      <c r="IN1210" t="s">
        <v>463</v>
      </c>
      <c r="IP1210" t="s">
        <v>470</v>
      </c>
    </row>
    <row r="1211" spans="1:250" x14ac:dyDescent="0.35">
      <c r="A1211">
        <v>9634</v>
      </c>
      <c r="B1211">
        <v>-922729984</v>
      </c>
      <c r="C1211">
        <v>1837</v>
      </c>
      <c r="D1211" t="s">
        <v>272</v>
      </c>
      <c r="E1211" t="s">
        <v>273</v>
      </c>
      <c r="F1211">
        <v>1848</v>
      </c>
      <c r="G1211" t="s">
        <v>285</v>
      </c>
      <c r="H1211" t="s">
        <v>273</v>
      </c>
      <c r="I1211">
        <v>521</v>
      </c>
      <c r="J1211" t="s">
        <v>539</v>
      </c>
      <c r="K1211" t="s">
        <v>540</v>
      </c>
      <c r="L1211">
        <v>3549</v>
      </c>
      <c r="M1211" t="s">
        <v>289</v>
      </c>
      <c r="N1211" t="s">
        <v>17</v>
      </c>
      <c r="O1211">
        <v>3549</v>
      </c>
      <c r="P1211" t="s">
        <v>289</v>
      </c>
      <c r="Q1211" t="s">
        <v>17</v>
      </c>
      <c r="R1211" t="s">
        <v>330</v>
      </c>
      <c r="S1211" s="43">
        <v>0</v>
      </c>
      <c r="U1211" s="43">
        <v>4</v>
      </c>
      <c r="IF1211">
        <v>3549</v>
      </c>
      <c r="IG1211" t="s">
        <v>289</v>
      </c>
      <c r="IH1211" t="s">
        <v>287</v>
      </c>
      <c r="IK1211">
        <v>-2</v>
      </c>
      <c r="IL1211" t="s">
        <v>278</v>
      </c>
      <c r="IM1211" t="s">
        <v>279</v>
      </c>
      <c r="IN1211" t="s">
        <v>463</v>
      </c>
      <c r="IP1211" t="s">
        <v>470</v>
      </c>
    </row>
    <row r="1212" spans="1:250" x14ac:dyDescent="0.35">
      <c r="A1212">
        <v>9635</v>
      </c>
      <c r="B1212">
        <v>-922729984</v>
      </c>
      <c r="C1212">
        <v>1837</v>
      </c>
      <c r="D1212" t="s">
        <v>272</v>
      </c>
      <c r="E1212" t="s">
        <v>273</v>
      </c>
      <c r="F1212">
        <v>1848</v>
      </c>
      <c r="G1212" t="s">
        <v>285</v>
      </c>
      <c r="H1212" t="s">
        <v>273</v>
      </c>
      <c r="I1212">
        <v>519</v>
      </c>
      <c r="J1212" t="s">
        <v>541</v>
      </c>
      <c r="K1212" t="s">
        <v>542</v>
      </c>
      <c r="L1212">
        <v>3549</v>
      </c>
      <c r="M1212" t="s">
        <v>289</v>
      </c>
      <c r="N1212" t="s">
        <v>17</v>
      </c>
      <c r="O1212">
        <v>3549</v>
      </c>
      <c r="P1212" t="s">
        <v>289</v>
      </c>
      <c r="Q1212" t="s">
        <v>17</v>
      </c>
      <c r="R1212" t="s">
        <v>330</v>
      </c>
      <c r="S1212" s="43">
        <v>0</v>
      </c>
      <c r="U1212" s="43">
        <v>4</v>
      </c>
      <c r="IF1212">
        <v>3549</v>
      </c>
      <c r="IG1212" t="s">
        <v>289</v>
      </c>
      <c r="IH1212" t="s">
        <v>287</v>
      </c>
      <c r="IK1212">
        <v>-2</v>
      </c>
      <c r="IL1212" t="s">
        <v>278</v>
      </c>
      <c r="IM1212" t="s">
        <v>279</v>
      </c>
      <c r="IN1212" t="s">
        <v>463</v>
      </c>
      <c r="IP1212" t="s">
        <v>470</v>
      </c>
    </row>
    <row r="1213" spans="1:250" x14ac:dyDescent="0.35">
      <c r="A1213">
        <v>9636</v>
      </c>
      <c r="B1213">
        <v>-922729984</v>
      </c>
      <c r="C1213">
        <v>1837</v>
      </c>
      <c r="D1213" t="s">
        <v>272</v>
      </c>
      <c r="E1213" t="s">
        <v>273</v>
      </c>
      <c r="F1213">
        <v>1848</v>
      </c>
      <c r="G1213" t="s">
        <v>285</v>
      </c>
      <c r="H1213" t="s">
        <v>273</v>
      </c>
      <c r="I1213">
        <v>515</v>
      </c>
      <c r="J1213" t="s">
        <v>543</v>
      </c>
      <c r="K1213" t="s">
        <v>544</v>
      </c>
      <c r="L1213">
        <v>3549</v>
      </c>
      <c r="M1213" t="s">
        <v>289</v>
      </c>
      <c r="N1213" t="s">
        <v>17</v>
      </c>
      <c r="O1213">
        <v>3549</v>
      </c>
      <c r="P1213" t="s">
        <v>289</v>
      </c>
      <c r="Q1213" t="s">
        <v>17</v>
      </c>
      <c r="R1213" t="s">
        <v>330</v>
      </c>
      <c r="S1213" s="43">
        <v>0</v>
      </c>
      <c r="U1213" s="43">
        <v>4</v>
      </c>
      <c r="IF1213">
        <v>3549</v>
      </c>
      <c r="IG1213" t="s">
        <v>289</v>
      </c>
      <c r="IH1213" t="s">
        <v>287</v>
      </c>
      <c r="IK1213">
        <v>-2</v>
      </c>
      <c r="IL1213" t="s">
        <v>278</v>
      </c>
      <c r="IM1213" t="s">
        <v>279</v>
      </c>
      <c r="IN1213" t="s">
        <v>463</v>
      </c>
      <c r="IP1213" t="s">
        <v>470</v>
      </c>
    </row>
    <row r="1214" spans="1:250" x14ac:dyDescent="0.35">
      <c r="A1214">
        <v>9637</v>
      </c>
      <c r="B1214">
        <v>-922729984</v>
      </c>
      <c r="C1214">
        <v>1837</v>
      </c>
      <c r="D1214" t="s">
        <v>272</v>
      </c>
      <c r="E1214" t="s">
        <v>273</v>
      </c>
      <c r="F1214">
        <v>7057</v>
      </c>
      <c r="G1214" t="s">
        <v>290</v>
      </c>
      <c r="H1214" t="s">
        <v>291</v>
      </c>
      <c r="I1214">
        <v>521</v>
      </c>
      <c r="J1214" t="s">
        <v>539</v>
      </c>
      <c r="K1214" t="s">
        <v>540</v>
      </c>
      <c r="L1214">
        <v>3549</v>
      </c>
      <c r="M1214" t="s">
        <v>289</v>
      </c>
      <c r="N1214" t="s">
        <v>17</v>
      </c>
      <c r="O1214">
        <v>3549</v>
      </c>
      <c r="P1214" t="s">
        <v>289</v>
      </c>
      <c r="Q1214" t="s">
        <v>17</v>
      </c>
      <c r="R1214" t="s">
        <v>330</v>
      </c>
      <c r="S1214" s="43">
        <v>0</v>
      </c>
      <c r="U1214" s="43">
        <v>4</v>
      </c>
      <c r="IF1214">
        <v>3549</v>
      </c>
      <c r="IG1214" t="s">
        <v>289</v>
      </c>
      <c r="IH1214" t="s">
        <v>292</v>
      </c>
      <c r="IK1214">
        <v>-2</v>
      </c>
      <c r="IL1214" t="s">
        <v>278</v>
      </c>
      <c r="IM1214" t="s">
        <v>279</v>
      </c>
      <c r="IN1214" t="s">
        <v>471</v>
      </c>
      <c r="IP1214" t="s">
        <v>472</v>
      </c>
    </row>
    <row r="1215" spans="1:250" x14ac:dyDescent="0.35">
      <c r="A1215">
        <v>9638</v>
      </c>
      <c r="B1215">
        <v>-922729984</v>
      </c>
      <c r="C1215">
        <v>1837</v>
      </c>
      <c r="D1215" t="s">
        <v>272</v>
      </c>
      <c r="E1215" t="s">
        <v>273</v>
      </c>
      <c r="F1215">
        <v>7057</v>
      </c>
      <c r="G1215" t="s">
        <v>290</v>
      </c>
      <c r="H1215" t="s">
        <v>291</v>
      </c>
      <c r="I1215">
        <v>519</v>
      </c>
      <c r="J1215" t="s">
        <v>541</v>
      </c>
      <c r="K1215" t="s">
        <v>542</v>
      </c>
      <c r="L1215">
        <v>3549</v>
      </c>
      <c r="M1215" t="s">
        <v>289</v>
      </c>
      <c r="N1215" t="s">
        <v>17</v>
      </c>
      <c r="O1215">
        <v>3549</v>
      </c>
      <c r="P1215" t="s">
        <v>289</v>
      </c>
      <c r="Q1215" t="s">
        <v>17</v>
      </c>
      <c r="R1215" t="s">
        <v>330</v>
      </c>
      <c r="S1215" s="43">
        <v>0</v>
      </c>
      <c r="U1215" s="43">
        <v>4</v>
      </c>
      <c r="IF1215">
        <v>3549</v>
      </c>
      <c r="IG1215" t="s">
        <v>289</v>
      </c>
      <c r="IH1215" t="s">
        <v>292</v>
      </c>
      <c r="IK1215">
        <v>-2</v>
      </c>
      <c r="IL1215" t="s">
        <v>278</v>
      </c>
      <c r="IM1215" t="s">
        <v>279</v>
      </c>
      <c r="IN1215" t="s">
        <v>471</v>
      </c>
      <c r="IP1215" t="s">
        <v>472</v>
      </c>
    </row>
    <row r="1216" spans="1:250" x14ac:dyDescent="0.35">
      <c r="A1216">
        <v>9639</v>
      </c>
      <c r="B1216">
        <v>-922729984</v>
      </c>
      <c r="C1216">
        <v>1837</v>
      </c>
      <c r="D1216" t="s">
        <v>272</v>
      </c>
      <c r="E1216" t="s">
        <v>273</v>
      </c>
      <c r="F1216">
        <v>7057</v>
      </c>
      <c r="G1216" t="s">
        <v>290</v>
      </c>
      <c r="H1216" t="s">
        <v>291</v>
      </c>
      <c r="I1216">
        <v>515</v>
      </c>
      <c r="J1216" t="s">
        <v>543</v>
      </c>
      <c r="K1216" t="s">
        <v>544</v>
      </c>
      <c r="L1216">
        <v>3549</v>
      </c>
      <c r="M1216" t="s">
        <v>289</v>
      </c>
      <c r="N1216" t="s">
        <v>17</v>
      </c>
      <c r="O1216">
        <v>3549</v>
      </c>
      <c r="P1216" t="s">
        <v>289</v>
      </c>
      <c r="Q1216" t="s">
        <v>17</v>
      </c>
      <c r="R1216" t="s">
        <v>330</v>
      </c>
      <c r="S1216" s="43">
        <v>0</v>
      </c>
      <c r="U1216" s="43">
        <v>4</v>
      </c>
      <c r="IF1216">
        <v>3549</v>
      </c>
      <c r="IG1216" t="s">
        <v>289</v>
      </c>
      <c r="IH1216" t="s">
        <v>292</v>
      </c>
      <c r="IK1216">
        <v>-2</v>
      </c>
      <c r="IL1216" t="s">
        <v>278</v>
      </c>
      <c r="IM1216" t="s">
        <v>279</v>
      </c>
      <c r="IN1216" t="s">
        <v>471</v>
      </c>
      <c r="IP1216" t="s">
        <v>472</v>
      </c>
    </row>
    <row r="1217" spans="1:250" x14ac:dyDescent="0.35">
      <c r="A1217">
        <v>9640</v>
      </c>
      <c r="B1217">
        <v>-922729984</v>
      </c>
      <c r="C1217">
        <v>1837</v>
      </c>
      <c r="D1217" t="s">
        <v>272</v>
      </c>
      <c r="E1217" t="s">
        <v>273</v>
      </c>
      <c r="F1217">
        <v>7057</v>
      </c>
      <c r="G1217" t="s">
        <v>290</v>
      </c>
      <c r="H1217" t="s">
        <v>291</v>
      </c>
      <c r="I1217">
        <v>513</v>
      </c>
      <c r="J1217" t="s">
        <v>545</v>
      </c>
      <c r="K1217" t="s">
        <v>546</v>
      </c>
      <c r="L1217">
        <v>3549</v>
      </c>
      <c r="M1217" t="s">
        <v>289</v>
      </c>
      <c r="N1217" t="s">
        <v>17</v>
      </c>
      <c r="O1217">
        <v>3549</v>
      </c>
      <c r="P1217" t="s">
        <v>289</v>
      </c>
      <c r="Q1217" t="s">
        <v>17</v>
      </c>
      <c r="R1217" t="s">
        <v>330</v>
      </c>
      <c r="S1217" s="43">
        <v>0</v>
      </c>
      <c r="U1217" s="43">
        <v>4</v>
      </c>
      <c r="IF1217">
        <v>3549</v>
      </c>
      <c r="IG1217" t="s">
        <v>289</v>
      </c>
      <c r="IH1217" t="s">
        <v>292</v>
      </c>
      <c r="IK1217">
        <v>-2</v>
      </c>
      <c r="IL1217" t="s">
        <v>278</v>
      </c>
      <c r="IM1217" t="s">
        <v>279</v>
      </c>
      <c r="IN1217" t="s">
        <v>471</v>
      </c>
      <c r="IP1217" t="s">
        <v>472</v>
      </c>
    </row>
    <row r="1218" spans="1:250" x14ac:dyDescent="0.35">
      <c r="A1218">
        <v>9641</v>
      </c>
      <c r="B1218">
        <v>-922729984</v>
      </c>
      <c r="C1218">
        <v>1837</v>
      </c>
      <c r="D1218" t="s">
        <v>272</v>
      </c>
      <c r="E1218" t="s">
        <v>273</v>
      </c>
      <c r="F1218">
        <v>7057</v>
      </c>
      <c r="G1218" t="s">
        <v>290</v>
      </c>
      <c r="H1218" t="s">
        <v>291</v>
      </c>
      <c r="I1218">
        <v>509</v>
      </c>
      <c r="J1218" t="s">
        <v>547</v>
      </c>
      <c r="K1218" t="s">
        <v>548</v>
      </c>
      <c r="L1218">
        <v>3549</v>
      </c>
      <c r="M1218" t="s">
        <v>289</v>
      </c>
      <c r="N1218" t="s">
        <v>17</v>
      </c>
      <c r="O1218">
        <v>3549</v>
      </c>
      <c r="P1218" t="s">
        <v>289</v>
      </c>
      <c r="Q1218" t="s">
        <v>17</v>
      </c>
      <c r="R1218" t="s">
        <v>330</v>
      </c>
      <c r="S1218" s="43">
        <v>0</v>
      </c>
      <c r="U1218" s="43">
        <v>4</v>
      </c>
      <c r="IF1218">
        <v>3549</v>
      </c>
      <c r="IG1218" t="s">
        <v>289</v>
      </c>
      <c r="IH1218" t="s">
        <v>292</v>
      </c>
      <c r="IK1218">
        <v>-2</v>
      </c>
      <c r="IL1218" t="s">
        <v>278</v>
      </c>
      <c r="IM1218" t="s">
        <v>279</v>
      </c>
      <c r="IN1218" t="s">
        <v>471</v>
      </c>
      <c r="IP1218" t="s">
        <v>472</v>
      </c>
    </row>
    <row r="1219" spans="1:250" x14ac:dyDescent="0.35">
      <c r="A1219">
        <v>9642</v>
      </c>
      <c r="B1219">
        <v>-922729984</v>
      </c>
      <c r="C1219">
        <v>1837</v>
      </c>
      <c r="D1219" t="s">
        <v>272</v>
      </c>
      <c r="E1219" t="s">
        <v>273</v>
      </c>
      <c r="F1219">
        <v>7057</v>
      </c>
      <c r="G1219" t="s">
        <v>290</v>
      </c>
      <c r="H1219" t="s">
        <v>291</v>
      </c>
      <c r="I1219">
        <v>507</v>
      </c>
      <c r="J1219" t="s">
        <v>549</v>
      </c>
      <c r="K1219" t="s">
        <v>550</v>
      </c>
      <c r="L1219">
        <v>3549</v>
      </c>
      <c r="M1219" t="s">
        <v>289</v>
      </c>
      <c r="N1219" t="s">
        <v>17</v>
      </c>
      <c r="O1219">
        <v>3549</v>
      </c>
      <c r="P1219" t="s">
        <v>289</v>
      </c>
      <c r="Q1219" t="s">
        <v>17</v>
      </c>
      <c r="R1219" t="s">
        <v>330</v>
      </c>
      <c r="S1219" s="43">
        <v>0</v>
      </c>
      <c r="U1219" s="43">
        <v>4</v>
      </c>
      <c r="IF1219">
        <v>3549</v>
      </c>
      <c r="IG1219" t="s">
        <v>289</v>
      </c>
      <c r="IH1219" t="s">
        <v>292</v>
      </c>
      <c r="IK1219">
        <v>-2</v>
      </c>
      <c r="IL1219" t="s">
        <v>278</v>
      </c>
      <c r="IM1219" t="s">
        <v>279</v>
      </c>
      <c r="IN1219" t="s">
        <v>471</v>
      </c>
      <c r="IP1219" t="s">
        <v>472</v>
      </c>
    </row>
    <row r="1220" spans="1:250" x14ac:dyDescent="0.35">
      <c r="A1220">
        <v>9643</v>
      </c>
      <c r="B1220">
        <v>-922729984</v>
      </c>
      <c r="C1220">
        <v>1837</v>
      </c>
      <c r="D1220" t="s">
        <v>272</v>
      </c>
      <c r="E1220" t="s">
        <v>273</v>
      </c>
      <c r="F1220">
        <v>1848</v>
      </c>
      <c r="G1220" t="s">
        <v>285</v>
      </c>
      <c r="H1220" t="s">
        <v>273</v>
      </c>
      <c r="I1220">
        <v>513</v>
      </c>
      <c r="J1220" t="s">
        <v>545</v>
      </c>
      <c r="K1220" t="s">
        <v>546</v>
      </c>
      <c r="L1220">
        <v>4070</v>
      </c>
      <c r="M1220" t="s">
        <v>293</v>
      </c>
      <c r="N1220" t="s">
        <v>18</v>
      </c>
      <c r="O1220">
        <v>4070</v>
      </c>
      <c r="P1220" t="s">
        <v>293</v>
      </c>
      <c r="Q1220" t="s">
        <v>18</v>
      </c>
      <c r="R1220" t="s">
        <v>330</v>
      </c>
      <c r="S1220" s="43">
        <v>0</v>
      </c>
      <c r="U1220" s="43">
        <v>4</v>
      </c>
      <c r="IF1220">
        <v>4070</v>
      </c>
      <c r="IG1220" t="s">
        <v>293</v>
      </c>
      <c r="IH1220" t="s">
        <v>287</v>
      </c>
      <c r="IK1220">
        <v>-2</v>
      </c>
      <c r="IL1220" t="s">
        <v>278</v>
      </c>
      <c r="IM1220" t="s">
        <v>279</v>
      </c>
      <c r="IN1220" t="s">
        <v>463</v>
      </c>
      <c r="IP1220" t="s">
        <v>473</v>
      </c>
    </row>
    <row r="1221" spans="1:250" x14ac:dyDescent="0.35">
      <c r="A1221">
        <v>9644</v>
      </c>
      <c r="B1221">
        <v>-922729984</v>
      </c>
      <c r="C1221">
        <v>1837</v>
      </c>
      <c r="D1221" t="s">
        <v>272</v>
      </c>
      <c r="E1221" t="s">
        <v>273</v>
      </c>
      <c r="F1221">
        <v>1848</v>
      </c>
      <c r="G1221" t="s">
        <v>285</v>
      </c>
      <c r="H1221" t="s">
        <v>273</v>
      </c>
      <c r="I1221">
        <v>509</v>
      </c>
      <c r="J1221" t="s">
        <v>547</v>
      </c>
      <c r="K1221" t="s">
        <v>548</v>
      </c>
      <c r="L1221">
        <v>4070</v>
      </c>
      <c r="M1221" t="s">
        <v>293</v>
      </c>
      <c r="N1221" t="s">
        <v>18</v>
      </c>
      <c r="O1221">
        <v>4070</v>
      </c>
      <c r="P1221" t="s">
        <v>293</v>
      </c>
      <c r="Q1221" t="s">
        <v>18</v>
      </c>
      <c r="R1221" t="s">
        <v>330</v>
      </c>
      <c r="S1221" s="43">
        <v>0</v>
      </c>
      <c r="U1221" s="43">
        <v>4</v>
      </c>
      <c r="IF1221">
        <v>4070</v>
      </c>
      <c r="IG1221" t="s">
        <v>293</v>
      </c>
      <c r="IH1221" t="s">
        <v>287</v>
      </c>
      <c r="IK1221">
        <v>-2</v>
      </c>
      <c r="IL1221" t="s">
        <v>278</v>
      </c>
      <c r="IM1221" t="s">
        <v>279</v>
      </c>
      <c r="IN1221" t="s">
        <v>463</v>
      </c>
      <c r="IP1221" t="s">
        <v>473</v>
      </c>
    </row>
    <row r="1222" spans="1:250" x14ac:dyDescent="0.35">
      <c r="A1222">
        <v>9645</v>
      </c>
      <c r="B1222">
        <v>-922729984</v>
      </c>
      <c r="C1222">
        <v>1837</v>
      </c>
      <c r="D1222" t="s">
        <v>272</v>
      </c>
      <c r="E1222" t="s">
        <v>273</v>
      </c>
      <c r="F1222">
        <v>1848</v>
      </c>
      <c r="G1222" t="s">
        <v>285</v>
      </c>
      <c r="H1222" t="s">
        <v>273</v>
      </c>
      <c r="I1222">
        <v>507</v>
      </c>
      <c r="J1222" t="s">
        <v>549</v>
      </c>
      <c r="K1222" t="s">
        <v>550</v>
      </c>
      <c r="L1222">
        <v>4070</v>
      </c>
      <c r="M1222" t="s">
        <v>293</v>
      </c>
      <c r="N1222" t="s">
        <v>18</v>
      </c>
      <c r="O1222">
        <v>4070</v>
      </c>
      <c r="P1222" t="s">
        <v>293</v>
      </c>
      <c r="Q1222" t="s">
        <v>18</v>
      </c>
      <c r="R1222" t="s">
        <v>330</v>
      </c>
      <c r="S1222" s="43">
        <v>0</v>
      </c>
      <c r="U1222" s="43">
        <v>4</v>
      </c>
      <c r="IF1222">
        <v>4070</v>
      </c>
      <c r="IG1222" t="s">
        <v>293</v>
      </c>
      <c r="IH1222" t="s">
        <v>287</v>
      </c>
      <c r="IK1222">
        <v>-2</v>
      </c>
      <c r="IL1222" t="s">
        <v>278</v>
      </c>
      <c r="IM1222" t="s">
        <v>279</v>
      </c>
      <c r="IN1222" t="s">
        <v>463</v>
      </c>
      <c r="IP1222" t="s">
        <v>473</v>
      </c>
    </row>
    <row r="1223" spans="1:250" x14ac:dyDescent="0.35">
      <c r="A1223">
        <v>9646</v>
      </c>
      <c r="B1223">
        <v>-922729984</v>
      </c>
      <c r="C1223">
        <v>1837</v>
      </c>
      <c r="D1223" t="s">
        <v>272</v>
      </c>
      <c r="E1223" t="s">
        <v>273</v>
      </c>
      <c r="F1223">
        <v>7057</v>
      </c>
      <c r="G1223" t="s">
        <v>290</v>
      </c>
      <c r="H1223" t="s">
        <v>291</v>
      </c>
      <c r="I1223">
        <v>528</v>
      </c>
      <c r="J1223" t="s">
        <v>531</v>
      </c>
      <c r="K1223" t="s">
        <v>532</v>
      </c>
      <c r="L1223">
        <v>3549</v>
      </c>
      <c r="M1223" t="s">
        <v>289</v>
      </c>
      <c r="N1223" t="s">
        <v>17</v>
      </c>
      <c r="O1223">
        <v>3549</v>
      </c>
      <c r="P1223" t="s">
        <v>289</v>
      </c>
      <c r="Q1223" t="s">
        <v>17</v>
      </c>
      <c r="R1223" t="s">
        <v>330</v>
      </c>
      <c r="S1223" s="43">
        <v>0</v>
      </c>
      <c r="U1223" s="43">
        <v>4</v>
      </c>
      <c r="IF1223">
        <v>3549</v>
      </c>
      <c r="IG1223" t="s">
        <v>289</v>
      </c>
      <c r="IH1223" t="s">
        <v>292</v>
      </c>
      <c r="IK1223">
        <v>-2</v>
      </c>
      <c r="IL1223" t="s">
        <v>278</v>
      </c>
      <c r="IM1223" t="s">
        <v>279</v>
      </c>
      <c r="IN1223" t="s">
        <v>471</v>
      </c>
      <c r="IP1223" t="s">
        <v>472</v>
      </c>
    </row>
    <row r="1224" spans="1:250" x14ac:dyDescent="0.35">
      <c r="A1224">
        <v>9647</v>
      </c>
      <c r="B1224">
        <v>-922729984</v>
      </c>
      <c r="C1224">
        <v>1837</v>
      </c>
      <c r="D1224" t="s">
        <v>272</v>
      </c>
      <c r="E1224" t="s">
        <v>273</v>
      </c>
      <c r="F1224">
        <v>7057</v>
      </c>
      <c r="G1224" t="s">
        <v>290</v>
      </c>
      <c r="H1224" t="s">
        <v>291</v>
      </c>
      <c r="I1224">
        <v>527</v>
      </c>
      <c r="J1224" t="s">
        <v>535</v>
      </c>
      <c r="K1224" t="s">
        <v>536</v>
      </c>
      <c r="L1224">
        <v>3549</v>
      </c>
      <c r="M1224" t="s">
        <v>289</v>
      </c>
      <c r="N1224" t="s">
        <v>17</v>
      </c>
      <c r="O1224">
        <v>3549</v>
      </c>
      <c r="P1224" t="s">
        <v>289</v>
      </c>
      <c r="Q1224" t="s">
        <v>17</v>
      </c>
      <c r="R1224" t="s">
        <v>330</v>
      </c>
      <c r="S1224" s="43">
        <v>0</v>
      </c>
      <c r="U1224" s="43">
        <v>4</v>
      </c>
      <c r="IF1224">
        <v>3549</v>
      </c>
      <c r="IG1224" t="s">
        <v>289</v>
      </c>
      <c r="IH1224" t="s">
        <v>292</v>
      </c>
      <c r="IK1224">
        <v>-2</v>
      </c>
      <c r="IL1224" t="s">
        <v>278</v>
      </c>
      <c r="IM1224" t="s">
        <v>279</v>
      </c>
      <c r="IN1224" t="s">
        <v>471</v>
      </c>
      <c r="IP1224" t="s">
        <v>472</v>
      </c>
    </row>
    <row r="1225" spans="1:250" x14ac:dyDescent="0.35">
      <c r="A1225">
        <v>9648</v>
      </c>
      <c r="B1225">
        <v>-922729984</v>
      </c>
      <c r="C1225">
        <v>1837</v>
      </c>
      <c r="D1225" t="s">
        <v>272</v>
      </c>
      <c r="E1225" t="s">
        <v>273</v>
      </c>
      <c r="F1225">
        <v>7057</v>
      </c>
      <c r="G1225" t="s">
        <v>290</v>
      </c>
      <c r="H1225" t="s">
        <v>291</v>
      </c>
      <c r="I1225">
        <v>523</v>
      </c>
      <c r="J1225" t="s">
        <v>537</v>
      </c>
      <c r="K1225" t="s">
        <v>538</v>
      </c>
      <c r="L1225">
        <v>3549</v>
      </c>
      <c r="M1225" t="s">
        <v>289</v>
      </c>
      <c r="N1225" t="s">
        <v>17</v>
      </c>
      <c r="O1225">
        <v>3549</v>
      </c>
      <c r="P1225" t="s">
        <v>289</v>
      </c>
      <c r="Q1225" t="s">
        <v>17</v>
      </c>
      <c r="R1225" t="s">
        <v>330</v>
      </c>
      <c r="S1225" s="43">
        <v>0</v>
      </c>
      <c r="U1225" s="43">
        <v>4</v>
      </c>
      <c r="IF1225">
        <v>3549</v>
      </c>
      <c r="IG1225" t="s">
        <v>289</v>
      </c>
      <c r="IH1225" t="s">
        <v>292</v>
      </c>
      <c r="IK1225">
        <v>-2</v>
      </c>
      <c r="IL1225" t="s">
        <v>278</v>
      </c>
      <c r="IM1225" t="s">
        <v>279</v>
      </c>
      <c r="IN1225" t="s">
        <v>471</v>
      </c>
      <c r="IP1225" t="s">
        <v>472</v>
      </c>
    </row>
    <row r="1226" spans="1:250" x14ac:dyDescent="0.35">
      <c r="A1226">
        <v>9649</v>
      </c>
      <c r="B1226">
        <v>-922729984</v>
      </c>
      <c r="C1226">
        <v>1837</v>
      </c>
      <c r="D1226" t="s">
        <v>272</v>
      </c>
      <c r="E1226" t="s">
        <v>273</v>
      </c>
      <c r="F1226">
        <v>1848</v>
      </c>
      <c r="G1226" t="s">
        <v>285</v>
      </c>
      <c r="H1226" t="s">
        <v>273</v>
      </c>
      <c r="I1226">
        <v>528</v>
      </c>
      <c r="J1226" t="s">
        <v>531</v>
      </c>
      <c r="K1226" t="s">
        <v>532</v>
      </c>
      <c r="L1226">
        <v>4070</v>
      </c>
      <c r="M1226" t="s">
        <v>293</v>
      </c>
      <c r="N1226" t="s">
        <v>18</v>
      </c>
      <c r="O1226">
        <v>4070</v>
      </c>
      <c r="P1226" t="s">
        <v>293</v>
      </c>
      <c r="Q1226" t="s">
        <v>18</v>
      </c>
      <c r="R1226" t="s">
        <v>330</v>
      </c>
      <c r="S1226" s="43">
        <v>-15000000</v>
      </c>
      <c r="U1226" s="43">
        <v>4</v>
      </c>
      <c r="IF1226">
        <v>4070</v>
      </c>
      <c r="IG1226" t="s">
        <v>293</v>
      </c>
      <c r="IH1226" t="s">
        <v>287</v>
      </c>
      <c r="IK1226">
        <v>-2</v>
      </c>
      <c r="IL1226" t="s">
        <v>278</v>
      </c>
      <c r="IM1226" t="s">
        <v>279</v>
      </c>
      <c r="IN1226" t="s">
        <v>463</v>
      </c>
      <c r="IP1226" t="s">
        <v>473</v>
      </c>
    </row>
    <row r="1227" spans="1:250" x14ac:dyDescent="0.35">
      <c r="A1227">
        <v>9650</v>
      </c>
      <c r="B1227">
        <v>-922729984</v>
      </c>
      <c r="C1227">
        <v>1837</v>
      </c>
      <c r="D1227" t="s">
        <v>272</v>
      </c>
      <c r="E1227" t="s">
        <v>273</v>
      </c>
      <c r="F1227">
        <v>1848</v>
      </c>
      <c r="G1227" t="s">
        <v>285</v>
      </c>
      <c r="H1227" t="s">
        <v>273</v>
      </c>
      <c r="I1227">
        <v>527</v>
      </c>
      <c r="J1227" t="s">
        <v>535</v>
      </c>
      <c r="K1227" t="s">
        <v>536</v>
      </c>
      <c r="L1227">
        <v>4070</v>
      </c>
      <c r="M1227" t="s">
        <v>293</v>
      </c>
      <c r="N1227" t="s">
        <v>18</v>
      </c>
      <c r="O1227">
        <v>4070</v>
      </c>
      <c r="P1227" t="s">
        <v>293</v>
      </c>
      <c r="Q1227" t="s">
        <v>18</v>
      </c>
      <c r="R1227" t="s">
        <v>330</v>
      </c>
      <c r="S1227" s="43">
        <v>0</v>
      </c>
      <c r="U1227" s="43">
        <v>4</v>
      </c>
      <c r="IF1227">
        <v>4070</v>
      </c>
      <c r="IG1227" t="s">
        <v>293</v>
      </c>
      <c r="IH1227" t="s">
        <v>287</v>
      </c>
      <c r="IK1227">
        <v>-2</v>
      </c>
      <c r="IL1227" t="s">
        <v>278</v>
      </c>
      <c r="IM1227" t="s">
        <v>279</v>
      </c>
      <c r="IN1227" t="s">
        <v>463</v>
      </c>
      <c r="IP1227" t="s">
        <v>473</v>
      </c>
    </row>
    <row r="1228" spans="1:250" x14ac:dyDescent="0.35">
      <c r="A1228">
        <v>9651</v>
      </c>
      <c r="B1228">
        <v>-922729984</v>
      </c>
      <c r="C1228">
        <v>1837</v>
      </c>
      <c r="D1228" t="s">
        <v>272</v>
      </c>
      <c r="E1228" t="s">
        <v>273</v>
      </c>
      <c r="F1228">
        <v>1848</v>
      </c>
      <c r="G1228" t="s">
        <v>285</v>
      </c>
      <c r="H1228" t="s">
        <v>273</v>
      </c>
      <c r="I1228">
        <v>523</v>
      </c>
      <c r="J1228" t="s">
        <v>537</v>
      </c>
      <c r="K1228" t="s">
        <v>538</v>
      </c>
      <c r="L1228">
        <v>4070</v>
      </c>
      <c r="M1228" t="s">
        <v>293</v>
      </c>
      <c r="N1228" t="s">
        <v>18</v>
      </c>
      <c r="O1228">
        <v>4070</v>
      </c>
      <c r="P1228" t="s">
        <v>293</v>
      </c>
      <c r="Q1228" t="s">
        <v>18</v>
      </c>
      <c r="R1228" t="s">
        <v>330</v>
      </c>
      <c r="S1228" s="43">
        <v>0</v>
      </c>
      <c r="U1228" s="43">
        <v>4</v>
      </c>
      <c r="IF1228">
        <v>4070</v>
      </c>
      <c r="IG1228" t="s">
        <v>293</v>
      </c>
      <c r="IH1228" t="s">
        <v>287</v>
      </c>
      <c r="IK1228">
        <v>-2</v>
      </c>
      <c r="IL1228" t="s">
        <v>278</v>
      </c>
      <c r="IM1228" t="s">
        <v>279</v>
      </c>
      <c r="IN1228" t="s">
        <v>463</v>
      </c>
      <c r="IP1228" t="s">
        <v>473</v>
      </c>
    </row>
    <row r="1229" spans="1:250" x14ac:dyDescent="0.35">
      <c r="A1229">
        <v>9652</v>
      </c>
      <c r="B1229">
        <v>-922729984</v>
      </c>
      <c r="C1229">
        <v>1837</v>
      </c>
      <c r="D1229" t="s">
        <v>272</v>
      </c>
      <c r="E1229" t="s">
        <v>273</v>
      </c>
      <c r="F1229">
        <v>1848</v>
      </c>
      <c r="G1229" t="s">
        <v>285</v>
      </c>
      <c r="H1229" t="s">
        <v>273</v>
      </c>
      <c r="I1229">
        <v>521</v>
      </c>
      <c r="J1229" t="s">
        <v>539</v>
      </c>
      <c r="K1229" t="s">
        <v>540</v>
      </c>
      <c r="L1229">
        <v>4070</v>
      </c>
      <c r="M1229" t="s">
        <v>293</v>
      </c>
      <c r="N1229" t="s">
        <v>18</v>
      </c>
      <c r="O1229">
        <v>4070</v>
      </c>
      <c r="P1229" t="s">
        <v>293</v>
      </c>
      <c r="Q1229" t="s">
        <v>18</v>
      </c>
      <c r="R1229" t="s">
        <v>330</v>
      </c>
      <c r="S1229" s="43">
        <v>0</v>
      </c>
      <c r="U1229" s="43">
        <v>4</v>
      </c>
      <c r="IF1229">
        <v>4070</v>
      </c>
      <c r="IG1229" t="s">
        <v>293</v>
      </c>
      <c r="IH1229" t="s">
        <v>287</v>
      </c>
      <c r="IK1229">
        <v>-2</v>
      </c>
      <c r="IL1229" t="s">
        <v>278</v>
      </c>
      <c r="IM1229" t="s">
        <v>279</v>
      </c>
      <c r="IN1229" t="s">
        <v>463</v>
      </c>
      <c r="IP1229" t="s">
        <v>473</v>
      </c>
    </row>
    <row r="1230" spans="1:250" x14ac:dyDescent="0.35">
      <c r="A1230">
        <v>9653</v>
      </c>
      <c r="B1230">
        <v>-922729984</v>
      </c>
      <c r="C1230">
        <v>1837</v>
      </c>
      <c r="D1230" t="s">
        <v>272</v>
      </c>
      <c r="E1230" t="s">
        <v>273</v>
      </c>
      <c r="F1230">
        <v>1848</v>
      </c>
      <c r="G1230" t="s">
        <v>285</v>
      </c>
      <c r="H1230" t="s">
        <v>273</v>
      </c>
      <c r="I1230">
        <v>519</v>
      </c>
      <c r="J1230" t="s">
        <v>541</v>
      </c>
      <c r="K1230" t="s">
        <v>542</v>
      </c>
      <c r="L1230">
        <v>4070</v>
      </c>
      <c r="M1230" t="s">
        <v>293</v>
      </c>
      <c r="N1230" t="s">
        <v>18</v>
      </c>
      <c r="O1230">
        <v>4070</v>
      </c>
      <c r="P1230" t="s">
        <v>293</v>
      </c>
      <c r="Q1230" t="s">
        <v>18</v>
      </c>
      <c r="R1230" t="s">
        <v>330</v>
      </c>
      <c r="S1230" s="43">
        <v>0</v>
      </c>
      <c r="U1230" s="43">
        <v>4</v>
      </c>
      <c r="IF1230">
        <v>4070</v>
      </c>
      <c r="IG1230" t="s">
        <v>293</v>
      </c>
      <c r="IH1230" t="s">
        <v>287</v>
      </c>
      <c r="IK1230">
        <v>-2</v>
      </c>
      <c r="IL1230" t="s">
        <v>278</v>
      </c>
      <c r="IM1230" t="s">
        <v>279</v>
      </c>
      <c r="IN1230" t="s">
        <v>463</v>
      </c>
      <c r="IP1230" t="s">
        <v>473</v>
      </c>
    </row>
    <row r="1231" spans="1:250" x14ac:dyDescent="0.35">
      <c r="A1231">
        <v>9654</v>
      </c>
      <c r="B1231">
        <v>-922729984</v>
      </c>
      <c r="C1231">
        <v>1837</v>
      </c>
      <c r="D1231" t="s">
        <v>272</v>
      </c>
      <c r="E1231" t="s">
        <v>273</v>
      </c>
      <c r="F1231">
        <v>1848</v>
      </c>
      <c r="G1231" t="s">
        <v>285</v>
      </c>
      <c r="H1231" t="s">
        <v>273</v>
      </c>
      <c r="I1231">
        <v>515</v>
      </c>
      <c r="J1231" t="s">
        <v>543</v>
      </c>
      <c r="K1231" t="s">
        <v>544</v>
      </c>
      <c r="L1231">
        <v>4070</v>
      </c>
      <c r="M1231" t="s">
        <v>293</v>
      </c>
      <c r="N1231" t="s">
        <v>18</v>
      </c>
      <c r="O1231">
        <v>4070</v>
      </c>
      <c r="P1231" t="s">
        <v>293</v>
      </c>
      <c r="Q1231" t="s">
        <v>18</v>
      </c>
      <c r="R1231" t="s">
        <v>330</v>
      </c>
      <c r="S1231" s="43">
        <v>0</v>
      </c>
      <c r="U1231" s="43">
        <v>4</v>
      </c>
      <c r="IF1231">
        <v>4070</v>
      </c>
      <c r="IG1231" t="s">
        <v>293</v>
      </c>
      <c r="IH1231" t="s">
        <v>287</v>
      </c>
      <c r="IK1231">
        <v>-2</v>
      </c>
      <c r="IL1231" t="s">
        <v>278</v>
      </c>
      <c r="IM1231" t="s">
        <v>279</v>
      </c>
      <c r="IN1231" t="s">
        <v>463</v>
      </c>
      <c r="IP1231" t="s">
        <v>473</v>
      </c>
    </row>
    <row r="1232" spans="1:250" x14ac:dyDescent="0.35">
      <c r="A1232">
        <v>9655</v>
      </c>
      <c r="B1232">
        <v>-922729984</v>
      </c>
      <c r="C1232">
        <v>1837</v>
      </c>
      <c r="D1232" t="s">
        <v>272</v>
      </c>
      <c r="E1232" t="s">
        <v>273</v>
      </c>
      <c r="F1232">
        <v>5062</v>
      </c>
      <c r="G1232" t="s">
        <v>294</v>
      </c>
      <c r="H1232" t="s">
        <v>295</v>
      </c>
      <c r="I1232">
        <v>521</v>
      </c>
      <c r="J1232" t="s">
        <v>539</v>
      </c>
      <c r="K1232" t="s">
        <v>540</v>
      </c>
      <c r="L1232">
        <v>4994</v>
      </c>
      <c r="M1232" t="s">
        <v>296</v>
      </c>
      <c r="N1232" t="s">
        <v>297</v>
      </c>
      <c r="O1232">
        <v>4994</v>
      </c>
      <c r="P1232" t="s">
        <v>296</v>
      </c>
      <c r="Q1232" t="s">
        <v>297</v>
      </c>
      <c r="R1232" t="s">
        <v>330</v>
      </c>
      <c r="S1232" s="43">
        <v>0</v>
      </c>
      <c r="U1232" s="43">
        <v>4</v>
      </c>
      <c r="IF1232">
        <v>4994</v>
      </c>
      <c r="IG1232" t="s">
        <v>296</v>
      </c>
      <c r="IH1232" t="s">
        <v>298</v>
      </c>
      <c r="IK1232">
        <v>-2</v>
      </c>
      <c r="IL1232" t="s">
        <v>278</v>
      </c>
      <c r="IM1232" t="s">
        <v>279</v>
      </c>
      <c r="IN1232" t="s">
        <v>474</v>
      </c>
      <c r="IP1232" t="s">
        <v>475</v>
      </c>
    </row>
    <row r="1233" spans="1:250" x14ac:dyDescent="0.35">
      <c r="A1233">
        <v>9656</v>
      </c>
      <c r="B1233">
        <v>-922729984</v>
      </c>
      <c r="C1233">
        <v>1837</v>
      </c>
      <c r="D1233" t="s">
        <v>272</v>
      </c>
      <c r="E1233" t="s">
        <v>273</v>
      </c>
      <c r="F1233">
        <v>5062</v>
      </c>
      <c r="G1233" t="s">
        <v>294</v>
      </c>
      <c r="H1233" t="s">
        <v>295</v>
      </c>
      <c r="I1233">
        <v>519</v>
      </c>
      <c r="J1233" t="s">
        <v>541</v>
      </c>
      <c r="K1233" t="s">
        <v>542</v>
      </c>
      <c r="L1233">
        <v>4994</v>
      </c>
      <c r="M1233" t="s">
        <v>296</v>
      </c>
      <c r="N1233" t="s">
        <v>297</v>
      </c>
      <c r="O1233">
        <v>4994</v>
      </c>
      <c r="P1233" t="s">
        <v>296</v>
      </c>
      <c r="Q1233" t="s">
        <v>297</v>
      </c>
      <c r="R1233" t="s">
        <v>330</v>
      </c>
      <c r="S1233" s="43">
        <v>0</v>
      </c>
      <c r="U1233" s="43">
        <v>4</v>
      </c>
      <c r="IF1233">
        <v>4994</v>
      </c>
      <c r="IG1233" t="s">
        <v>296</v>
      </c>
      <c r="IH1233" t="s">
        <v>298</v>
      </c>
      <c r="IK1233">
        <v>-2</v>
      </c>
      <c r="IL1233" t="s">
        <v>278</v>
      </c>
      <c r="IM1233" t="s">
        <v>279</v>
      </c>
      <c r="IN1233" t="s">
        <v>474</v>
      </c>
      <c r="IP1233" t="s">
        <v>475</v>
      </c>
    </row>
    <row r="1234" spans="1:250" x14ac:dyDescent="0.35">
      <c r="A1234">
        <v>9657</v>
      </c>
      <c r="B1234">
        <v>-922729984</v>
      </c>
      <c r="C1234">
        <v>1837</v>
      </c>
      <c r="D1234" t="s">
        <v>272</v>
      </c>
      <c r="E1234" t="s">
        <v>273</v>
      </c>
      <c r="F1234">
        <v>5062</v>
      </c>
      <c r="G1234" t="s">
        <v>294</v>
      </c>
      <c r="H1234" t="s">
        <v>295</v>
      </c>
      <c r="I1234">
        <v>515</v>
      </c>
      <c r="J1234" t="s">
        <v>543</v>
      </c>
      <c r="K1234" t="s">
        <v>544</v>
      </c>
      <c r="L1234">
        <v>4994</v>
      </c>
      <c r="M1234" t="s">
        <v>296</v>
      </c>
      <c r="N1234" t="s">
        <v>297</v>
      </c>
      <c r="O1234">
        <v>4994</v>
      </c>
      <c r="P1234" t="s">
        <v>296</v>
      </c>
      <c r="Q1234" t="s">
        <v>297</v>
      </c>
      <c r="R1234" t="s">
        <v>330</v>
      </c>
      <c r="S1234" s="43">
        <v>0</v>
      </c>
      <c r="U1234" s="43">
        <v>4</v>
      </c>
      <c r="IF1234">
        <v>4994</v>
      </c>
      <c r="IG1234" t="s">
        <v>296</v>
      </c>
      <c r="IH1234" t="s">
        <v>298</v>
      </c>
      <c r="IK1234">
        <v>-2</v>
      </c>
      <c r="IL1234" t="s">
        <v>278</v>
      </c>
      <c r="IM1234" t="s">
        <v>279</v>
      </c>
      <c r="IN1234" t="s">
        <v>474</v>
      </c>
      <c r="IP1234" t="s">
        <v>475</v>
      </c>
    </row>
    <row r="1235" spans="1:250" x14ac:dyDescent="0.35">
      <c r="A1235">
        <v>9658</v>
      </c>
      <c r="B1235">
        <v>-922729984</v>
      </c>
      <c r="C1235">
        <v>1837</v>
      </c>
      <c r="D1235" t="s">
        <v>272</v>
      </c>
      <c r="E1235" t="s">
        <v>273</v>
      </c>
      <c r="F1235">
        <v>5062</v>
      </c>
      <c r="G1235" t="s">
        <v>294</v>
      </c>
      <c r="H1235" t="s">
        <v>295</v>
      </c>
      <c r="I1235">
        <v>513</v>
      </c>
      <c r="J1235" t="s">
        <v>545</v>
      </c>
      <c r="K1235" t="s">
        <v>546</v>
      </c>
      <c r="L1235">
        <v>4994</v>
      </c>
      <c r="M1235" t="s">
        <v>296</v>
      </c>
      <c r="N1235" t="s">
        <v>297</v>
      </c>
      <c r="O1235">
        <v>4994</v>
      </c>
      <c r="P1235" t="s">
        <v>296</v>
      </c>
      <c r="Q1235" t="s">
        <v>297</v>
      </c>
      <c r="R1235" t="s">
        <v>330</v>
      </c>
      <c r="S1235" s="43">
        <v>0</v>
      </c>
      <c r="U1235" s="43">
        <v>4</v>
      </c>
      <c r="IF1235">
        <v>4994</v>
      </c>
      <c r="IG1235" t="s">
        <v>296</v>
      </c>
      <c r="IH1235" t="s">
        <v>298</v>
      </c>
      <c r="IK1235">
        <v>-2</v>
      </c>
      <c r="IL1235" t="s">
        <v>278</v>
      </c>
      <c r="IM1235" t="s">
        <v>279</v>
      </c>
      <c r="IN1235" t="s">
        <v>474</v>
      </c>
      <c r="IP1235" t="s">
        <v>475</v>
      </c>
    </row>
    <row r="1236" spans="1:250" x14ac:dyDescent="0.35">
      <c r="A1236">
        <v>9659</v>
      </c>
      <c r="B1236">
        <v>-922729984</v>
      </c>
      <c r="C1236">
        <v>1837</v>
      </c>
      <c r="D1236" t="s">
        <v>272</v>
      </c>
      <c r="E1236" t="s">
        <v>273</v>
      </c>
      <c r="F1236">
        <v>5062</v>
      </c>
      <c r="G1236" t="s">
        <v>294</v>
      </c>
      <c r="H1236" t="s">
        <v>295</v>
      </c>
      <c r="I1236">
        <v>509</v>
      </c>
      <c r="J1236" t="s">
        <v>547</v>
      </c>
      <c r="K1236" t="s">
        <v>548</v>
      </c>
      <c r="L1236">
        <v>4994</v>
      </c>
      <c r="M1236" t="s">
        <v>296</v>
      </c>
      <c r="N1236" t="s">
        <v>297</v>
      </c>
      <c r="O1236">
        <v>4994</v>
      </c>
      <c r="P1236" t="s">
        <v>296</v>
      </c>
      <c r="Q1236" t="s">
        <v>297</v>
      </c>
      <c r="R1236" t="s">
        <v>330</v>
      </c>
      <c r="S1236" s="43">
        <v>0</v>
      </c>
      <c r="U1236" s="43">
        <v>4</v>
      </c>
      <c r="IF1236">
        <v>4994</v>
      </c>
      <c r="IG1236" t="s">
        <v>296</v>
      </c>
      <c r="IH1236" t="s">
        <v>298</v>
      </c>
      <c r="IK1236">
        <v>-2</v>
      </c>
      <c r="IL1236" t="s">
        <v>278</v>
      </c>
      <c r="IM1236" t="s">
        <v>279</v>
      </c>
      <c r="IN1236" t="s">
        <v>474</v>
      </c>
      <c r="IP1236" t="s">
        <v>475</v>
      </c>
    </row>
    <row r="1237" spans="1:250" x14ac:dyDescent="0.35">
      <c r="A1237">
        <v>9660</v>
      </c>
      <c r="B1237">
        <v>-922729984</v>
      </c>
      <c r="C1237">
        <v>1837</v>
      </c>
      <c r="D1237" t="s">
        <v>272</v>
      </c>
      <c r="E1237" t="s">
        <v>273</v>
      </c>
      <c r="F1237">
        <v>5062</v>
      </c>
      <c r="G1237" t="s">
        <v>294</v>
      </c>
      <c r="H1237" t="s">
        <v>295</v>
      </c>
      <c r="I1237">
        <v>507</v>
      </c>
      <c r="J1237" t="s">
        <v>549</v>
      </c>
      <c r="K1237" t="s">
        <v>550</v>
      </c>
      <c r="L1237">
        <v>4994</v>
      </c>
      <c r="M1237" t="s">
        <v>296</v>
      </c>
      <c r="N1237" t="s">
        <v>297</v>
      </c>
      <c r="O1237">
        <v>4994</v>
      </c>
      <c r="P1237" t="s">
        <v>296</v>
      </c>
      <c r="Q1237" t="s">
        <v>297</v>
      </c>
      <c r="R1237" t="s">
        <v>330</v>
      </c>
      <c r="S1237" s="43">
        <v>0</v>
      </c>
      <c r="U1237" s="43">
        <v>4</v>
      </c>
      <c r="IF1237">
        <v>4994</v>
      </c>
      <c r="IG1237" t="s">
        <v>296</v>
      </c>
      <c r="IH1237" t="s">
        <v>298</v>
      </c>
      <c r="IK1237">
        <v>-2</v>
      </c>
      <c r="IL1237" t="s">
        <v>278</v>
      </c>
      <c r="IM1237" t="s">
        <v>279</v>
      </c>
      <c r="IN1237" t="s">
        <v>474</v>
      </c>
      <c r="IP1237" t="s">
        <v>475</v>
      </c>
    </row>
    <row r="1238" spans="1:250" x14ac:dyDescent="0.35">
      <c r="A1238">
        <v>9661</v>
      </c>
      <c r="B1238">
        <v>-922729984</v>
      </c>
      <c r="C1238">
        <v>1837</v>
      </c>
      <c r="D1238" t="s">
        <v>272</v>
      </c>
      <c r="E1238" t="s">
        <v>273</v>
      </c>
      <c r="F1238">
        <v>7057</v>
      </c>
      <c r="G1238" t="s">
        <v>290</v>
      </c>
      <c r="H1238" t="s">
        <v>291</v>
      </c>
      <c r="I1238">
        <v>513</v>
      </c>
      <c r="J1238" t="s">
        <v>545</v>
      </c>
      <c r="K1238" t="s">
        <v>546</v>
      </c>
      <c r="L1238">
        <v>4994</v>
      </c>
      <c r="M1238" t="s">
        <v>296</v>
      </c>
      <c r="N1238" t="s">
        <v>297</v>
      </c>
      <c r="O1238">
        <v>4994</v>
      </c>
      <c r="P1238" t="s">
        <v>296</v>
      </c>
      <c r="Q1238" t="s">
        <v>297</v>
      </c>
      <c r="R1238" t="s">
        <v>330</v>
      </c>
      <c r="S1238" s="43">
        <v>0</v>
      </c>
      <c r="U1238" s="43">
        <v>4</v>
      </c>
      <c r="IF1238">
        <v>4994</v>
      </c>
      <c r="IG1238" t="s">
        <v>296</v>
      </c>
      <c r="IH1238" t="s">
        <v>292</v>
      </c>
      <c r="IK1238">
        <v>-2</v>
      </c>
      <c r="IL1238" t="s">
        <v>278</v>
      </c>
      <c r="IM1238" t="s">
        <v>279</v>
      </c>
      <c r="IN1238" t="s">
        <v>471</v>
      </c>
      <c r="IP1238" t="s">
        <v>476</v>
      </c>
    </row>
    <row r="1239" spans="1:250" x14ac:dyDescent="0.35">
      <c r="A1239">
        <v>9662</v>
      </c>
      <c r="B1239">
        <v>-922729984</v>
      </c>
      <c r="C1239">
        <v>1837</v>
      </c>
      <c r="D1239" t="s">
        <v>272</v>
      </c>
      <c r="E1239" t="s">
        <v>273</v>
      </c>
      <c r="F1239">
        <v>7057</v>
      </c>
      <c r="G1239" t="s">
        <v>290</v>
      </c>
      <c r="H1239" t="s">
        <v>291</v>
      </c>
      <c r="I1239">
        <v>509</v>
      </c>
      <c r="J1239" t="s">
        <v>547</v>
      </c>
      <c r="K1239" t="s">
        <v>548</v>
      </c>
      <c r="L1239">
        <v>4994</v>
      </c>
      <c r="M1239" t="s">
        <v>296</v>
      </c>
      <c r="N1239" t="s">
        <v>297</v>
      </c>
      <c r="O1239">
        <v>4994</v>
      </c>
      <c r="P1239" t="s">
        <v>296</v>
      </c>
      <c r="Q1239" t="s">
        <v>297</v>
      </c>
      <c r="R1239" t="s">
        <v>330</v>
      </c>
      <c r="S1239" s="43">
        <v>0</v>
      </c>
      <c r="U1239" s="43">
        <v>4</v>
      </c>
      <c r="IF1239">
        <v>4994</v>
      </c>
      <c r="IG1239" t="s">
        <v>296</v>
      </c>
      <c r="IH1239" t="s">
        <v>292</v>
      </c>
      <c r="IK1239">
        <v>-2</v>
      </c>
      <c r="IL1239" t="s">
        <v>278</v>
      </c>
      <c r="IM1239" t="s">
        <v>279</v>
      </c>
      <c r="IN1239" t="s">
        <v>471</v>
      </c>
      <c r="IP1239" t="s">
        <v>476</v>
      </c>
    </row>
    <row r="1240" spans="1:250" x14ac:dyDescent="0.35">
      <c r="A1240">
        <v>9663</v>
      </c>
      <c r="B1240">
        <v>-922729984</v>
      </c>
      <c r="C1240">
        <v>1837</v>
      </c>
      <c r="D1240" t="s">
        <v>272</v>
      </c>
      <c r="E1240" t="s">
        <v>273</v>
      </c>
      <c r="F1240">
        <v>7057</v>
      </c>
      <c r="G1240" t="s">
        <v>290</v>
      </c>
      <c r="H1240" t="s">
        <v>291</v>
      </c>
      <c r="I1240">
        <v>507</v>
      </c>
      <c r="J1240" t="s">
        <v>549</v>
      </c>
      <c r="K1240" t="s">
        <v>550</v>
      </c>
      <c r="L1240">
        <v>4994</v>
      </c>
      <c r="M1240" t="s">
        <v>296</v>
      </c>
      <c r="N1240" t="s">
        <v>297</v>
      </c>
      <c r="O1240">
        <v>4994</v>
      </c>
      <c r="P1240" t="s">
        <v>296</v>
      </c>
      <c r="Q1240" t="s">
        <v>297</v>
      </c>
      <c r="R1240" t="s">
        <v>330</v>
      </c>
      <c r="S1240" s="43">
        <v>0</v>
      </c>
      <c r="U1240" s="43">
        <v>4</v>
      </c>
      <c r="IF1240">
        <v>4994</v>
      </c>
      <c r="IG1240" t="s">
        <v>296</v>
      </c>
      <c r="IH1240" t="s">
        <v>292</v>
      </c>
      <c r="IK1240">
        <v>-2</v>
      </c>
      <c r="IL1240" t="s">
        <v>278</v>
      </c>
      <c r="IM1240" t="s">
        <v>279</v>
      </c>
      <c r="IN1240" t="s">
        <v>471</v>
      </c>
      <c r="IP1240" t="s">
        <v>476</v>
      </c>
    </row>
    <row r="1241" spans="1:250" x14ac:dyDescent="0.35">
      <c r="A1241">
        <v>9664</v>
      </c>
      <c r="B1241">
        <v>-922729984</v>
      </c>
      <c r="C1241">
        <v>1837</v>
      </c>
      <c r="D1241" t="s">
        <v>272</v>
      </c>
      <c r="E1241" t="s">
        <v>273</v>
      </c>
      <c r="F1241">
        <v>5062</v>
      </c>
      <c r="G1241" t="s">
        <v>294</v>
      </c>
      <c r="H1241" t="s">
        <v>295</v>
      </c>
      <c r="I1241">
        <v>528</v>
      </c>
      <c r="J1241" t="s">
        <v>531</v>
      </c>
      <c r="K1241" t="s">
        <v>532</v>
      </c>
      <c r="L1241">
        <v>4994</v>
      </c>
      <c r="M1241" t="s">
        <v>296</v>
      </c>
      <c r="N1241" t="s">
        <v>297</v>
      </c>
      <c r="O1241">
        <v>4994</v>
      </c>
      <c r="P1241" t="s">
        <v>296</v>
      </c>
      <c r="Q1241" t="s">
        <v>297</v>
      </c>
      <c r="R1241" t="s">
        <v>330</v>
      </c>
      <c r="S1241" s="43">
        <v>0</v>
      </c>
      <c r="U1241" s="43">
        <v>4</v>
      </c>
      <c r="IF1241">
        <v>4994</v>
      </c>
      <c r="IG1241" t="s">
        <v>296</v>
      </c>
      <c r="IH1241" t="s">
        <v>298</v>
      </c>
      <c r="IK1241">
        <v>-2</v>
      </c>
      <c r="IL1241" t="s">
        <v>278</v>
      </c>
      <c r="IM1241" t="s">
        <v>279</v>
      </c>
      <c r="IN1241" t="s">
        <v>474</v>
      </c>
      <c r="IP1241" t="s">
        <v>475</v>
      </c>
    </row>
    <row r="1242" spans="1:250" x14ac:dyDescent="0.35">
      <c r="A1242">
        <v>9665</v>
      </c>
      <c r="B1242">
        <v>-922729984</v>
      </c>
      <c r="C1242">
        <v>1837</v>
      </c>
      <c r="D1242" t="s">
        <v>272</v>
      </c>
      <c r="E1242" t="s">
        <v>273</v>
      </c>
      <c r="F1242">
        <v>5062</v>
      </c>
      <c r="G1242" t="s">
        <v>294</v>
      </c>
      <c r="H1242" t="s">
        <v>295</v>
      </c>
      <c r="I1242">
        <v>527</v>
      </c>
      <c r="J1242" t="s">
        <v>535</v>
      </c>
      <c r="K1242" t="s">
        <v>536</v>
      </c>
      <c r="L1242">
        <v>4994</v>
      </c>
      <c r="M1242" t="s">
        <v>296</v>
      </c>
      <c r="N1242" t="s">
        <v>297</v>
      </c>
      <c r="O1242">
        <v>4994</v>
      </c>
      <c r="P1242" t="s">
        <v>296</v>
      </c>
      <c r="Q1242" t="s">
        <v>297</v>
      </c>
      <c r="R1242" t="s">
        <v>330</v>
      </c>
      <c r="S1242" s="43">
        <v>0</v>
      </c>
      <c r="U1242" s="43">
        <v>4</v>
      </c>
      <c r="IF1242">
        <v>4994</v>
      </c>
      <c r="IG1242" t="s">
        <v>296</v>
      </c>
      <c r="IH1242" t="s">
        <v>298</v>
      </c>
      <c r="IK1242">
        <v>-2</v>
      </c>
      <c r="IL1242" t="s">
        <v>278</v>
      </c>
      <c r="IM1242" t="s">
        <v>279</v>
      </c>
      <c r="IN1242" t="s">
        <v>474</v>
      </c>
      <c r="IP1242" t="s">
        <v>475</v>
      </c>
    </row>
    <row r="1243" spans="1:250" x14ac:dyDescent="0.35">
      <c r="A1243">
        <v>9666</v>
      </c>
      <c r="B1243">
        <v>-922729984</v>
      </c>
      <c r="C1243">
        <v>1837</v>
      </c>
      <c r="D1243" t="s">
        <v>272</v>
      </c>
      <c r="E1243" t="s">
        <v>273</v>
      </c>
      <c r="F1243">
        <v>5062</v>
      </c>
      <c r="G1243" t="s">
        <v>294</v>
      </c>
      <c r="H1243" t="s">
        <v>295</v>
      </c>
      <c r="I1243">
        <v>523</v>
      </c>
      <c r="J1243" t="s">
        <v>537</v>
      </c>
      <c r="K1243" t="s">
        <v>538</v>
      </c>
      <c r="L1243">
        <v>4994</v>
      </c>
      <c r="M1243" t="s">
        <v>296</v>
      </c>
      <c r="N1243" t="s">
        <v>297</v>
      </c>
      <c r="O1243">
        <v>4994</v>
      </c>
      <c r="P1243" t="s">
        <v>296</v>
      </c>
      <c r="Q1243" t="s">
        <v>297</v>
      </c>
      <c r="R1243" t="s">
        <v>330</v>
      </c>
      <c r="S1243" s="43">
        <v>0</v>
      </c>
      <c r="U1243" s="43">
        <v>4</v>
      </c>
      <c r="IF1243">
        <v>4994</v>
      </c>
      <c r="IG1243" t="s">
        <v>296</v>
      </c>
      <c r="IH1243" t="s">
        <v>298</v>
      </c>
      <c r="IK1243">
        <v>-2</v>
      </c>
      <c r="IL1243" t="s">
        <v>278</v>
      </c>
      <c r="IM1243" t="s">
        <v>279</v>
      </c>
      <c r="IN1243" t="s">
        <v>474</v>
      </c>
      <c r="IP1243" t="s">
        <v>475</v>
      </c>
    </row>
    <row r="1244" spans="1:250" x14ac:dyDescent="0.35">
      <c r="A1244">
        <v>9667</v>
      </c>
      <c r="B1244">
        <v>-922729984</v>
      </c>
      <c r="C1244">
        <v>1837</v>
      </c>
      <c r="D1244" t="s">
        <v>272</v>
      </c>
      <c r="E1244" t="s">
        <v>273</v>
      </c>
      <c r="F1244">
        <v>7057</v>
      </c>
      <c r="G1244" t="s">
        <v>290</v>
      </c>
      <c r="H1244" t="s">
        <v>291</v>
      </c>
      <c r="I1244">
        <v>528</v>
      </c>
      <c r="J1244" t="s">
        <v>531</v>
      </c>
      <c r="K1244" t="s">
        <v>532</v>
      </c>
      <c r="L1244">
        <v>4994</v>
      </c>
      <c r="M1244" t="s">
        <v>296</v>
      </c>
      <c r="N1244" t="s">
        <v>297</v>
      </c>
      <c r="O1244">
        <v>4994</v>
      </c>
      <c r="P1244" t="s">
        <v>296</v>
      </c>
      <c r="Q1244" t="s">
        <v>297</v>
      </c>
      <c r="R1244" t="s">
        <v>330</v>
      </c>
      <c r="S1244" s="43">
        <v>0</v>
      </c>
      <c r="U1244" s="43">
        <v>4</v>
      </c>
      <c r="IF1244">
        <v>4994</v>
      </c>
      <c r="IG1244" t="s">
        <v>296</v>
      </c>
      <c r="IH1244" t="s">
        <v>292</v>
      </c>
      <c r="IK1244">
        <v>-2</v>
      </c>
      <c r="IL1244" t="s">
        <v>278</v>
      </c>
      <c r="IM1244" t="s">
        <v>279</v>
      </c>
      <c r="IN1244" t="s">
        <v>471</v>
      </c>
      <c r="IP1244" t="s">
        <v>476</v>
      </c>
    </row>
    <row r="1245" spans="1:250" x14ac:dyDescent="0.35">
      <c r="A1245">
        <v>9668</v>
      </c>
      <c r="B1245">
        <v>-922729984</v>
      </c>
      <c r="C1245">
        <v>1837</v>
      </c>
      <c r="D1245" t="s">
        <v>272</v>
      </c>
      <c r="E1245" t="s">
        <v>273</v>
      </c>
      <c r="F1245">
        <v>7057</v>
      </c>
      <c r="G1245" t="s">
        <v>290</v>
      </c>
      <c r="H1245" t="s">
        <v>291</v>
      </c>
      <c r="I1245">
        <v>527</v>
      </c>
      <c r="J1245" t="s">
        <v>535</v>
      </c>
      <c r="K1245" t="s">
        <v>536</v>
      </c>
      <c r="L1245">
        <v>4994</v>
      </c>
      <c r="M1245" t="s">
        <v>296</v>
      </c>
      <c r="N1245" t="s">
        <v>297</v>
      </c>
      <c r="O1245">
        <v>4994</v>
      </c>
      <c r="P1245" t="s">
        <v>296</v>
      </c>
      <c r="Q1245" t="s">
        <v>297</v>
      </c>
      <c r="R1245" t="s">
        <v>330</v>
      </c>
      <c r="S1245" s="43">
        <v>0</v>
      </c>
      <c r="U1245" s="43">
        <v>4</v>
      </c>
      <c r="IF1245">
        <v>4994</v>
      </c>
      <c r="IG1245" t="s">
        <v>296</v>
      </c>
      <c r="IH1245" t="s">
        <v>292</v>
      </c>
      <c r="IK1245">
        <v>-2</v>
      </c>
      <c r="IL1245" t="s">
        <v>278</v>
      </c>
      <c r="IM1245" t="s">
        <v>279</v>
      </c>
      <c r="IN1245" t="s">
        <v>471</v>
      </c>
      <c r="IP1245" t="s">
        <v>476</v>
      </c>
    </row>
    <row r="1246" spans="1:250" x14ac:dyDescent="0.35">
      <c r="A1246">
        <v>9669</v>
      </c>
      <c r="B1246">
        <v>-922729984</v>
      </c>
      <c r="C1246">
        <v>1837</v>
      </c>
      <c r="D1246" t="s">
        <v>272</v>
      </c>
      <c r="E1246" t="s">
        <v>273</v>
      </c>
      <c r="F1246">
        <v>7057</v>
      </c>
      <c r="G1246" t="s">
        <v>290</v>
      </c>
      <c r="H1246" t="s">
        <v>291</v>
      </c>
      <c r="I1246">
        <v>523</v>
      </c>
      <c r="J1246" t="s">
        <v>537</v>
      </c>
      <c r="K1246" t="s">
        <v>538</v>
      </c>
      <c r="L1246">
        <v>4994</v>
      </c>
      <c r="M1246" t="s">
        <v>296</v>
      </c>
      <c r="N1246" t="s">
        <v>297</v>
      </c>
      <c r="O1246">
        <v>4994</v>
      </c>
      <c r="P1246" t="s">
        <v>296</v>
      </c>
      <c r="Q1246" t="s">
        <v>297</v>
      </c>
      <c r="R1246" t="s">
        <v>330</v>
      </c>
      <c r="S1246" s="43">
        <v>0</v>
      </c>
      <c r="U1246" s="43">
        <v>4</v>
      </c>
      <c r="IF1246">
        <v>4994</v>
      </c>
      <c r="IG1246" t="s">
        <v>296</v>
      </c>
      <c r="IH1246" t="s">
        <v>292</v>
      </c>
      <c r="IK1246">
        <v>-2</v>
      </c>
      <c r="IL1246" t="s">
        <v>278</v>
      </c>
      <c r="IM1246" t="s">
        <v>279</v>
      </c>
      <c r="IN1246" t="s">
        <v>471</v>
      </c>
      <c r="IP1246" t="s">
        <v>476</v>
      </c>
    </row>
    <row r="1247" spans="1:250" x14ac:dyDescent="0.35">
      <c r="A1247">
        <v>9670</v>
      </c>
      <c r="B1247">
        <v>-922729984</v>
      </c>
      <c r="C1247">
        <v>1837</v>
      </c>
      <c r="D1247" t="s">
        <v>272</v>
      </c>
      <c r="E1247" t="s">
        <v>273</v>
      </c>
      <c r="F1247">
        <v>7057</v>
      </c>
      <c r="G1247" t="s">
        <v>290</v>
      </c>
      <c r="H1247" t="s">
        <v>291</v>
      </c>
      <c r="I1247">
        <v>521</v>
      </c>
      <c r="J1247" t="s">
        <v>539</v>
      </c>
      <c r="K1247" t="s">
        <v>540</v>
      </c>
      <c r="L1247">
        <v>4994</v>
      </c>
      <c r="M1247" t="s">
        <v>296</v>
      </c>
      <c r="N1247" t="s">
        <v>297</v>
      </c>
      <c r="O1247">
        <v>4994</v>
      </c>
      <c r="P1247" t="s">
        <v>296</v>
      </c>
      <c r="Q1247" t="s">
        <v>297</v>
      </c>
      <c r="R1247" t="s">
        <v>330</v>
      </c>
      <c r="S1247" s="43">
        <v>0</v>
      </c>
      <c r="U1247" s="43">
        <v>4</v>
      </c>
      <c r="IF1247">
        <v>4994</v>
      </c>
      <c r="IG1247" t="s">
        <v>296</v>
      </c>
      <c r="IH1247" t="s">
        <v>292</v>
      </c>
      <c r="IK1247">
        <v>-2</v>
      </c>
      <c r="IL1247" t="s">
        <v>278</v>
      </c>
      <c r="IM1247" t="s">
        <v>279</v>
      </c>
      <c r="IN1247" t="s">
        <v>471</v>
      </c>
      <c r="IP1247" t="s">
        <v>476</v>
      </c>
    </row>
    <row r="1248" spans="1:250" x14ac:dyDescent="0.35">
      <c r="A1248">
        <v>9671</v>
      </c>
      <c r="B1248">
        <v>-922729984</v>
      </c>
      <c r="C1248">
        <v>1837</v>
      </c>
      <c r="D1248" t="s">
        <v>272</v>
      </c>
      <c r="E1248" t="s">
        <v>273</v>
      </c>
      <c r="F1248">
        <v>7057</v>
      </c>
      <c r="G1248" t="s">
        <v>290</v>
      </c>
      <c r="H1248" t="s">
        <v>291</v>
      </c>
      <c r="I1248">
        <v>519</v>
      </c>
      <c r="J1248" t="s">
        <v>541</v>
      </c>
      <c r="K1248" t="s">
        <v>542</v>
      </c>
      <c r="L1248">
        <v>4994</v>
      </c>
      <c r="M1248" t="s">
        <v>296</v>
      </c>
      <c r="N1248" t="s">
        <v>297</v>
      </c>
      <c r="O1248">
        <v>4994</v>
      </c>
      <c r="P1248" t="s">
        <v>296</v>
      </c>
      <c r="Q1248" t="s">
        <v>297</v>
      </c>
      <c r="R1248" t="s">
        <v>330</v>
      </c>
      <c r="S1248" s="43">
        <v>0</v>
      </c>
      <c r="U1248" s="43">
        <v>4</v>
      </c>
      <c r="IF1248">
        <v>4994</v>
      </c>
      <c r="IG1248" t="s">
        <v>296</v>
      </c>
      <c r="IH1248" t="s">
        <v>292</v>
      </c>
      <c r="IK1248">
        <v>-2</v>
      </c>
      <c r="IL1248" t="s">
        <v>278</v>
      </c>
      <c r="IM1248" t="s">
        <v>279</v>
      </c>
      <c r="IN1248" t="s">
        <v>471</v>
      </c>
      <c r="IP1248" t="s">
        <v>476</v>
      </c>
    </row>
    <row r="1249" spans="1:250" x14ac:dyDescent="0.35">
      <c r="A1249">
        <v>9672</v>
      </c>
      <c r="B1249">
        <v>-922729984</v>
      </c>
      <c r="C1249">
        <v>1837</v>
      </c>
      <c r="D1249" t="s">
        <v>272</v>
      </c>
      <c r="E1249" t="s">
        <v>273</v>
      </c>
      <c r="F1249">
        <v>7057</v>
      </c>
      <c r="G1249" t="s">
        <v>290</v>
      </c>
      <c r="H1249" t="s">
        <v>291</v>
      </c>
      <c r="I1249">
        <v>515</v>
      </c>
      <c r="J1249" t="s">
        <v>543</v>
      </c>
      <c r="K1249" t="s">
        <v>544</v>
      </c>
      <c r="L1249">
        <v>4994</v>
      </c>
      <c r="M1249" t="s">
        <v>296</v>
      </c>
      <c r="N1249" t="s">
        <v>297</v>
      </c>
      <c r="O1249">
        <v>4994</v>
      </c>
      <c r="P1249" t="s">
        <v>296</v>
      </c>
      <c r="Q1249" t="s">
        <v>297</v>
      </c>
      <c r="R1249" t="s">
        <v>330</v>
      </c>
      <c r="S1249" s="43">
        <v>0</v>
      </c>
      <c r="U1249" s="43">
        <v>4</v>
      </c>
      <c r="IF1249">
        <v>4994</v>
      </c>
      <c r="IG1249" t="s">
        <v>296</v>
      </c>
      <c r="IH1249" t="s">
        <v>292</v>
      </c>
      <c r="IK1249">
        <v>-2</v>
      </c>
      <c r="IL1249" t="s">
        <v>278</v>
      </c>
      <c r="IM1249" t="s">
        <v>279</v>
      </c>
      <c r="IN1249" t="s">
        <v>471</v>
      </c>
      <c r="IP1249" t="s">
        <v>476</v>
      </c>
    </row>
    <row r="1250" spans="1:250" x14ac:dyDescent="0.35">
      <c r="A1250">
        <v>9673</v>
      </c>
      <c r="B1250">
        <v>-922729984</v>
      </c>
      <c r="C1250">
        <v>1837</v>
      </c>
      <c r="D1250" t="s">
        <v>272</v>
      </c>
      <c r="E1250" t="s">
        <v>273</v>
      </c>
      <c r="F1250">
        <v>5062</v>
      </c>
      <c r="G1250" t="s">
        <v>294</v>
      </c>
      <c r="H1250" t="s">
        <v>295</v>
      </c>
      <c r="I1250">
        <v>521</v>
      </c>
      <c r="J1250" t="s">
        <v>539</v>
      </c>
      <c r="K1250" t="s">
        <v>540</v>
      </c>
      <c r="L1250">
        <v>7999</v>
      </c>
      <c r="M1250" t="s">
        <v>299</v>
      </c>
      <c r="N1250" t="s">
        <v>300</v>
      </c>
      <c r="O1250">
        <v>7999</v>
      </c>
      <c r="P1250" t="s">
        <v>299</v>
      </c>
      <c r="Q1250" t="s">
        <v>300</v>
      </c>
      <c r="R1250" t="s">
        <v>330</v>
      </c>
      <c r="S1250" s="43">
        <v>0</v>
      </c>
      <c r="U1250" s="43">
        <v>4</v>
      </c>
      <c r="IF1250">
        <v>7999</v>
      </c>
      <c r="IG1250" t="s">
        <v>299</v>
      </c>
      <c r="IH1250" t="s">
        <v>298</v>
      </c>
      <c r="IK1250">
        <v>-2</v>
      </c>
      <c r="IL1250" t="s">
        <v>278</v>
      </c>
      <c r="IM1250" t="s">
        <v>279</v>
      </c>
      <c r="IN1250" t="s">
        <v>474</v>
      </c>
      <c r="IP1250" t="s">
        <v>477</v>
      </c>
    </row>
    <row r="1251" spans="1:250" x14ac:dyDescent="0.35">
      <c r="A1251">
        <v>9674</v>
      </c>
      <c r="B1251">
        <v>-922729984</v>
      </c>
      <c r="C1251">
        <v>1837</v>
      </c>
      <c r="D1251" t="s">
        <v>272</v>
      </c>
      <c r="E1251" t="s">
        <v>273</v>
      </c>
      <c r="F1251">
        <v>5062</v>
      </c>
      <c r="G1251" t="s">
        <v>294</v>
      </c>
      <c r="H1251" t="s">
        <v>295</v>
      </c>
      <c r="I1251">
        <v>519</v>
      </c>
      <c r="J1251" t="s">
        <v>541</v>
      </c>
      <c r="K1251" t="s">
        <v>542</v>
      </c>
      <c r="L1251">
        <v>7999</v>
      </c>
      <c r="M1251" t="s">
        <v>299</v>
      </c>
      <c r="N1251" t="s">
        <v>300</v>
      </c>
      <c r="O1251">
        <v>7999</v>
      </c>
      <c r="P1251" t="s">
        <v>299</v>
      </c>
      <c r="Q1251" t="s">
        <v>300</v>
      </c>
      <c r="R1251" t="s">
        <v>330</v>
      </c>
      <c r="S1251" s="43">
        <v>0</v>
      </c>
      <c r="U1251" s="43">
        <v>4</v>
      </c>
      <c r="IF1251">
        <v>7999</v>
      </c>
      <c r="IG1251" t="s">
        <v>299</v>
      </c>
      <c r="IH1251" t="s">
        <v>298</v>
      </c>
      <c r="IK1251">
        <v>-2</v>
      </c>
      <c r="IL1251" t="s">
        <v>278</v>
      </c>
      <c r="IM1251" t="s">
        <v>279</v>
      </c>
      <c r="IN1251" t="s">
        <v>474</v>
      </c>
      <c r="IP1251" t="s">
        <v>477</v>
      </c>
    </row>
    <row r="1252" spans="1:250" x14ac:dyDescent="0.35">
      <c r="A1252">
        <v>9675</v>
      </c>
      <c r="B1252">
        <v>-922729984</v>
      </c>
      <c r="C1252">
        <v>1837</v>
      </c>
      <c r="D1252" t="s">
        <v>272</v>
      </c>
      <c r="E1252" t="s">
        <v>273</v>
      </c>
      <c r="F1252">
        <v>5062</v>
      </c>
      <c r="G1252" t="s">
        <v>294</v>
      </c>
      <c r="H1252" t="s">
        <v>295</v>
      </c>
      <c r="I1252">
        <v>515</v>
      </c>
      <c r="J1252" t="s">
        <v>543</v>
      </c>
      <c r="K1252" t="s">
        <v>544</v>
      </c>
      <c r="L1252">
        <v>7999</v>
      </c>
      <c r="M1252" t="s">
        <v>299</v>
      </c>
      <c r="N1252" t="s">
        <v>300</v>
      </c>
      <c r="O1252">
        <v>7999</v>
      </c>
      <c r="P1252" t="s">
        <v>299</v>
      </c>
      <c r="Q1252" t="s">
        <v>300</v>
      </c>
      <c r="R1252" t="s">
        <v>330</v>
      </c>
      <c r="S1252" s="43">
        <v>0</v>
      </c>
      <c r="U1252" s="43">
        <v>4</v>
      </c>
      <c r="IF1252">
        <v>7999</v>
      </c>
      <c r="IG1252" t="s">
        <v>299</v>
      </c>
      <c r="IH1252" t="s">
        <v>298</v>
      </c>
      <c r="IK1252">
        <v>-2</v>
      </c>
      <c r="IL1252" t="s">
        <v>278</v>
      </c>
      <c r="IM1252" t="s">
        <v>279</v>
      </c>
      <c r="IN1252" t="s">
        <v>474</v>
      </c>
      <c r="IP1252" t="s">
        <v>477</v>
      </c>
    </row>
    <row r="1253" spans="1:250" x14ac:dyDescent="0.35">
      <c r="A1253">
        <v>9676</v>
      </c>
      <c r="B1253">
        <v>-922729984</v>
      </c>
      <c r="C1253">
        <v>1837</v>
      </c>
      <c r="D1253" t="s">
        <v>272</v>
      </c>
      <c r="E1253" t="s">
        <v>273</v>
      </c>
      <c r="F1253">
        <v>5062</v>
      </c>
      <c r="G1253" t="s">
        <v>294</v>
      </c>
      <c r="H1253" t="s">
        <v>295</v>
      </c>
      <c r="I1253">
        <v>513</v>
      </c>
      <c r="J1253" t="s">
        <v>545</v>
      </c>
      <c r="K1253" t="s">
        <v>546</v>
      </c>
      <c r="L1253">
        <v>7999</v>
      </c>
      <c r="M1253" t="s">
        <v>299</v>
      </c>
      <c r="N1253" t="s">
        <v>300</v>
      </c>
      <c r="O1253">
        <v>7999</v>
      </c>
      <c r="P1253" t="s">
        <v>299</v>
      </c>
      <c r="Q1253" t="s">
        <v>300</v>
      </c>
      <c r="R1253" t="s">
        <v>330</v>
      </c>
      <c r="S1253" s="43">
        <v>0</v>
      </c>
      <c r="U1253" s="43">
        <v>4</v>
      </c>
      <c r="IF1253">
        <v>7999</v>
      </c>
      <c r="IG1253" t="s">
        <v>299</v>
      </c>
      <c r="IH1253" t="s">
        <v>298</v>
      </c>
      <c r="IK1253">
        <v>-2</v>
      </c>
      <c r="IL1253" t="s">
        <v>278</v>
      </c>
      <c r="IM1253" t="s">
        <v>279</v>
      </c>
      <c r="IN1253" t="s">
        <v>474</v>
      </c>
      <c r="IP1253" t="s">
        <v>477</v>
      </c>
    </row>
    <row r="1254" spans="1:250" x14ac:dyDescent="0.35">
      <c r="A1254">
        <v>9677</v>
      </c>
      <c r="B1254">
        <v>-922729984</v>
      </c>
      <c r="C1254">
        <v>1837</v>
      </c>
      <c r="D1254" t="s">
        <v>272</v>
      </c>
      <c r="E1254" t="s">
        <v>273</v>
      </c>
      <c r="F1254">
        <v>5062</v>
      </c>
      <c r="G1254" t="s">
        <v>294</v>
      </c>
      <c r="H1254" t="s">
        <v>295</v>
      </c>
      <c r="I1254">
        <v>509</v>
      </c>
      <c r="J1254" t="s">
        <v>547</v>
      </c>
      <c r="K1254" t="s">
        <v>548</v>
      </c>
      <c r="L1254">
        <v>7999</v>
      </c>
      <c r="M1254" t="s">
        <v>299</v>
      </c>
      <c r="N1254" t="s">
        <v>300</v>
      </c>
      <c r="O1254">
        <v>7999</v>
      </c>
      <c r="P1254" t="s">
        <v>299</v>
      </c>
      <c r="Q1254" t="s">
        <v>300</v>
      </c>
      <c r="R1254" t="s">
        <v>330</v>
      </c>
      <c r="S1254" s="43">
        <v>0</v>
      </c>
      <c r="U1254" s="43">
        <v>4</v>
      </c>
      <c r="IF1254">
        <v>7999</v>
      </c>
      <c r="IG1254" t="s">
        <v>299</v>
      </c>
      <c r="IH1254" t="s">
        <v>298</v>
      </c>
      <c r="IK1254">
        <v>-2</v>
      </c>
      <c r="IL1254" t="s">
        <v>278</v>
      </c>
      <c r="IM1254" t="s">
        <v>279</v>
      </c>
      <c r="IN1254" t="s">
        <v>474</v>
      </c>
      <c r="IP1254" t="s">
        <v>477</v>
      </c>
    </row>
    <row r="1255" spans="1:250" x14ac:dyDescent="0.35">
      <c r="A1255">
        <v>9678</v>
      </c>
      <c r="B1255">
        <v>-922729984</v>
      </c>
      <c r="C1255">
        <v>1837</v>
      </c>
      <c r="D1255" t="s">
        <v>272</v>
      </c>
      <c r="E1255" t="s">
        <v>273</v>
      </c>
      <c r="F1255">
        <v>5062</v>
      </c>
      <c r="G1255" t="s">
        <v>294</v>
      </c>
      <c r="H1255" t="s">
        <v>295</v>
      </c>
      <c r="I1255">
        <v>507</v>
      </c>
      <c r="J1255" t="s">
        <v>549</v>
      </c>
      <c r="K1255" t="s">
        <v>550</v>
      </c>
      <c r="L1255">
        <v>7999</v>
      </c>
      <c r="M1255" t="s">
        <v>299</v>
      </c>
      <c r="N1255" t="s">
        <v>300</v>
      </c>
      <c r="O1255">
        <v>7999</v>
      </c>
      <c r="P1255" t="s">
        <v>299</v>
      </c>
      <c r="Q1255" t="s">
        <v>300</v>
      </c>
      <c r="R1255" t="s">
        <v>330</v>
      </c>
      <c r="S1255" s="43">
        <v>0</v>
      </c>
      <c r="U1255" s="43">
        <v>4</v>
      </c>
      <c r="IF1255">
        <v>7999</v>
      </c>
      <c r="IG1255" t="s">
        <v>299</v>
      </c>
      <c r="IH1255" t="s">
        <v>298</v>
      </c>
      <c r="IK1255">
        <v>-2</v>
      </c>
      <c r="IL1255" t="s">
        <v>278</v>
      </c>
      <c r="IM1255" t="s">
        <v>279</v>
      </c>
      <c r="IN1255" t="s">
        <v>474</v>
      </c>
      <c r="IP1255" t="s">
        <v>477</v>
      </c>
    </row>
    <row r="1256" spans="1:250" x14ac:dyDescent="0.35">
      <c r="A1256">
        <v>9679</v>
      </c>
      <c r="B1256">
        <v>-922729984</v>
      </c>
      <c r="C1256">
        <v>1837</v>
      </c>
      <c r="D1256" t="s">
        <v>272</v>
      </c>
      <c r="E1256" t="s">
        <v>273</v>
      </c>
      <c r="F1256">
        <v>7057</v>
      </c>
      <c r="G1256" t="s">
        <v>290</v>
      </c>
      <c r="H1256" t="s">
        <v>291</v>
      </c>
      <c r="I1256">
        <v>513</v>
      </c>
      <c r="J1256" t="s">
        <v>545</v>
      </c>
      <c r="K1256" t="s">
        <v>546</v>
      </c>
      <c r="L1256">
        <v>7999</v>
      </c>
      <c r="M1256" t="s">
        <v>299</v>
      </c>
      <c r="N1256" t="s">
        <v>300</v>
      </c>
      <c r="O1256">
        <v>7999</v>
      </c>
      <c r="P1256" t="s">
        <v>299</v>
      </c>
      <c r="Q1256" t="s">
        <v>300</v>
      </c>
      <c r="R1256" t="s">
        <v>330</v>
      </c>
      <c r="S1256" s="43">
        <v>0</v>
      </c>
      <c r="U1256" s="43">
        <v>4</v>
      </c>
      <c r="IF1256">
        <v>7999</v>
      </c>
      <c r="IG1256" t="s">
        <v>299</v>
      </c>
      <c r="IH1256" t="s">
        <v>292</v>
      </c>
      <c r="IK1256">
        <v>-2</v>
      </c>
      <c r="IL1256" t="s">
        <v>278</v>
      </c>
      <c r="IM1256" t="s">
        <v>279</v>
      </c>
      <c r="IN1256" t="s">
        <v>471</v>
      </c>
      <c r="IP1256" t="s">
        <v>478</v>
      </c>
    </row>
    <row r="1257" spans="1:250" x14ac:dyDescent="0.35">
      <c r="A1257">
        <v>9680</v>
      </c>
      <c r="B1257">
        <v>-922729984</v>
      </c>
      <c r="C1257">
        <v>1837</v>
      </c>
      <c r="D1257" t="s">
        <v>272</v>
      </c>
      <c r="E1257" t="s">
        <v>273</v>
      </c>
      <c r="F1257">
        <v>7057</v>
      </c>
      <c r="G1257" t="s">
        <v>290</v>
      </c>
      <c r="H1257" t="s">
        <v>291</v>
      </c>
      <c r="I1257">
        <v>509</v>
      </c>
      <c r="J1257" t="s">
        <v>547</v>
      </c>
      <c r="K1257" t="s">
        <v>548</v>
      </c>
      <c r="L1257">
        <v>7999</v>
      </c>
      <c r="M1257" t="s">
        <v>299</v>
      </c>
      <c r="N1257" t="s">
        <v>300</v>
      </c>
      <c r="O1257">
        <v>7999</v>
      </c>
      <c r="P1257" t="s">
        <v>299</v>
      </c>
      <c r="Q1257" t="s">
        <v>300</v>
      </c>
      <c r="R1257" t="s">
        <v>330</v>
      </c>
      <c r="S1257" s="43">
        <v>0</v>
      </c>
      <c r="U1257" s="43">
        <v>4</v>
      </c>
      <c r="IF1257">
        <v>7999</v>
      </c>
      <c r="IG1257" t="s">
        <v>299</v>
      </c>
      <c r="IH1257" t="s">
        <v>292</v>
      </c>
      <c r="IK1257">
        <v>-2</v>
      </c>
      <c r="IL1257" t="s">
        <v>278</v>
      </c>
      <c r="IM1257" t="s">
        <v>279</v>
      </c>
      <c r="IN1257" t="s">
        <v>471</v>
      </c>
      <c r="IP1257" t="s">
        <v>478</v>
      </c>
    </row>
    <row r="1258" spans="1:250" x14ac:dyDescent="0.35">
      <c r="A1258">
        <v>9681</v>
      </c>
      <c r="B1258">
        <v>-922729984</v>
      </c>
      <c r="C1258">
        <v>1837</v>
      </c>
      <c r="D1258" t="s">
        <v>272</v>
      </c>
      <c r="E1258" t="s">
        <v>273</v>
      </c>
      <c r="F1258">
        <v>7057</v>
      </c>
      <c r="G1258" t="s">
        <v>290</v>
      </c>
      <c r="H1258" t="s">
        <v>291</v>
      </c>
      <c r="I1258">
        <v>507</v>
      </c>
      <c r="J1258" t="s">
        <v>549</v>
      </c>
      <c r="K1258" t="s">
        <v>550</v>
      </c>
      <c r="L1258">
        <v>7999</v>
      </c>
      <c r="M1258" t="s">
        <v>299</v>
      </c>
      <c r="N1258" t="s">
        <v>300</v>
      </c>
      <c r="O1258">
        <v>7999</v>
      </c>
      <c r="P1258" t="s">
        <v>299</v>
      </c>
      <c r="Q1258" t="s">
        <v>300</v>
      </c>
      <c r="R1258" t="s">
        <v>330</v>
      </c>
      <c r="S1258" s="43">
        <v>0</v>
      </c>
      <c r="U1258" s="43">
        <v>4</v>
      </c>
      <c r="IF1258">
        <v>7999</v>
      </c>
      <c r="IG1258" t="s">
        <v>299</v>
      </c>
      <c r="IH1258" t="s">
        <v>292</v>
      </c>
      <c r="IK1258">
        <v>-2</v>
      </c>
      <c r="IL1258" t="s">
        <v>278</v>
      </c>
      <c r="IM1258" t="s">
        <v>279</v>
      </c>
      <c r="IN1258" t="s">
        <v>471</v>
      </c>
      <c r="IP1258" t="s">
        <v>478</v>
      </c>
    </row>
    <row r="1259" spans="1:250" x14ac:dyDescent="0.35">
      <c r="A1259">
        <v>9682</v>
      </c>
      <c r="B1259">
        <v>-922729984</v>
      </c>
      <c r="C1259">
        <v>1837</v>
      </c>
      <c r="D1259" t="s">
        <v>272</v>
      </c>
      <c r="E1259" t="s">
        <v>273</v>
      </c>
      <c r="F1259">
        <v>5062</v>
      </c>
      <c r="G1259" t="s">
        <v>294</v>
      </c>
      <c r="H1259" t="s">
        <v>295</v>
      </c>
      <c r="I1259">
        <v>528</v>
      </c>
      <c r="J1259" t="s">
        <v>531</v>
      </c>
      <c r="K1259" t="s">
        <v>532</v>
      </c>
      <c r="L1259">
        <v>7999</v>
      </c>
      <c r="M1259" t="s">
        <v>299</v>
      </c>
      <c r="N1259" t="s">
        <v>300</v>
      </c>
      <c r="O1259">
        <v>7999</v>
      </c>
      <c r="P1259" t="s">
        <v>299</v>
      </c>
      <c r="Q1259" t="s">
        <v>300</v>
      </c>
      <c r="R1259" t="s">
        <v>330</v>
      </c>
      <c r="S1259" s="43">
        <v>0</v>
      </c>
      <c r="U1259" s="43">
        <v>4</v>
      </c>
      <c r="IF1259">
        <v>7999</v>
      </c>
      <c r="IG1259" t="s">
        <v>299</v>
      </c>
      <c r="IH1259" t="s">
        <v>298</v>
      </c>
      <c r="IK1259">
        <v>-2</v>
      </c>
      <c r="IL1259" t="s">
        <v>278</v>
      </c>
      <c r="IM1259" t="s">
        <v>279</v>
      </c>
      <c r="IN1259" t="s">
        <v>474</v>
      </c>
      <c r="IP1259" t="s">
        <v>477</v>
      </c>
    </row>
    <row r="1260" spans="1:250" x14ac:dyDescent="0.35">
      <c r="A1260">
        <v>9683</v>
      </c>
      <c r="B1260">
        <v>-922729984</v>
      </c>
      <c r="C1260">
        <v>1837</v>
      </c>
      <c r="D1260" t="s">
        <v>272</v>
      </c>
      <c r="E1260" t="s">
        <v>273</v>
      </c>
      <c r="F1260">
        <v>5062</v>
      </c>
      <c r="G1260" t="s">
        <v>294</v>
      </c>
      <c r="H1260" t="s">
        <v>295</v>
      </c>
      <c r="I1260">
        <v>527</v>
      </c>
      <c r="J1260" t="s">
        <v>535</v>
      </c>
      <c r="K1260" t="s">
        <v>536</v>
      </c>
      <c r="L1260">
        <v>7999</v>
      </c>
      <c r="M1260" t="s">
        <v>299</v>
      </c>
      <c r="N1260" t="s">
        <v>300</v>
      </c>
      <c r="O1260">
        <v>7999</v>
      </c>
      <c r="P1260" t="s">
        <v>299</v>
      </c>
      <c r="Q1260" t="s">
        <v>300</v>
      </c>
      <c r="R1260" t="s">
        <v>330</v>
      </c>
      <c r="S1260" s="43">
        <v>0</v>
      </c>
      <c r="U1260" s="43">
        <v>4</v>
      </c>
      <c r="IF1260">
        <v>7999</v>
      </c>
      <c r="IG1260" t="s">
        <v>299</v>
      </c>
      <c r="IH1260" t="s">
        <v>298</v>
      </c>
      <c r="IK1260">
        <v>-2</v>
      </c>
      <c r="IL1260" t="s">
        <v>278</v>
      </c>
      <c r="IM1260" t="s">
        <v>279</v>
      </c>
      <c r="IN1260" t="s">
        <v>474</v>
      </c>
      <c r="IP1260" t="s">
        <v>477</v>
      </c>
    </row>
    <row r="1261" spans="1:250" x14ac:dyDescent="0.35">
      <c r="A1261">
        <v>9684</v>
      </c>
      <c r="B1261">
        <v>-922729984</v>
      </c>
      <c r="C1261">
        <v>1837</v>
      </c>
      <c r="D1261" t="s">
        <v>272</v>
      </c>
      <c r="E1261" t="s">
        <v>273</v>
      </c>
      <c r="F1261">
        <v>5062</v>
      </c>
      <c r="G1261" t="s">
        <v>294</v>
      </c>
      <c r="H1261" t="s">
        <v>295</v>
      </c>
      <c r="I1261">
        <v>523</v>
      </c>
      <c r="J1261" t="s">
        <v>537</v>
      </c>
      <c r="K1261" t="s">
        <v>538</v>
      </c>
      <c r="L1261">
        <v>7999</v>
      </c>
      <c r="M1261" t="s">
        <v>299</v>
      </c>
      <c r="N1261" t="s">
        <v>300</v>
      </c>
      <c r="O1261">
        <v>7999</v>
      </c>
      <c r="P1261" t="s">
        <v>299</v>
      </c>
      <c r="Q1261" t="s">
        <v>300</v>
      </c>
      <c r="R1261" t="s">
        <v>330</v>
      </c>
      <c r="S1261" s="43">
        <v>0</v>
      </c>
      <c r="U1261" s="43">
        <v>4</v>
      </c>
      <c r="IF1261">
        <v>7999</v>
      </c>
      <c r="IG1261" t="s">
        <v>299</v>
      </c>
      <c r="IH1261" t="s">
        <v>298</v>
      </c>
      <c r="IK1261">
        <v>-2</v>
      </c>
      <c r="IL1261" t="s">
        <v>278</v>
      </c>
      <c r="IM1261" t="s">
        <v>279</v>
      </c>
      <c r="IN1261" t="s">
        <v>474</v>
      </c>
      <c r="IP1261" t="s">
        <v>477</v>
      </c>
    </row>
    <row r="1262" spans="1:250" x14ac:dyDescent="0.35">
      <c r="A1262">
        <v>9685</v>
      </c>
      <c r="B1262">
        <v>-922729984</v>
      </c>
      <c r="C1262">
        <v>1837</v>
      </c>
      <c r="D1262" t="s">
        <v>272</v>
      </c>
      <c r="E1262" t="s">
        <v>273</v>
      </c>
      <c r="F1262">
        <v>7057</v>
      </c>
      <c r="G1262" t="s">
        <v>290</v>
      </c>
      <c r="H1262" t="s">
        <v>291</v>
      </c>
      <c r="I1262">
        <v>528</v>
      </c>
      <c r="J1262" t="s">
        <v>531</v>
      </c>
      <c r="K1262" t="s">
        <v>532</v>
      </c>
      <c r="L1262">
        <v>7999</v>
      </c>
      <c r="M1262" t="s">
        <v>299</v>
      </c>
      <c r="N1262" t="s">
        <v>300</v>
      </c>
      <c r="O1262">
        <v>7999</v>
      </c>
      <c r="P1262" t="s">
        <v>299</v>
      </c>
      <c r="Q1262" t="s">
        <v>300</v>
      </c>
      <c r="R1262" t="s">
        <v>330</v>
      </c>
      <c r="S1262" s="43">
        <v>0</v>
      </c>
      <c r="U1262" s="43">
        <v>4</v>
      </c>
      <c r="IF1262">
        <v>7999</v>
      </c>
      <c r="IG1262" t="s">
        <v>299</v>
      </c>
      <c r="IH1262" t="s">
        <v>292</v>
      </c>
      <c r="IK1262">
        <v>-2</v>
      </c>
      <c r="IL1262" t="s">
        <v>278</v>
      </c>
      <c r="IM1262" t="s">
        <v>279</v>
      </c>
      <c r="IN1262" t="s">
        <v>471</v>
      </c>
      <c r="IP1262" t="s">
        <v>478</v>
      </c>
    </row>
    <row r="1263" spans="1:250" x14ac:dyDescent="0.35">
      <c r="A1263">
        <v>9686</v>
      </c>
      <c r="B1263">
        <v>-922729984</v>
      </c>
      <c r="C1263">
        <v>1837</v>
      </c>
      <c r="D1263" t="s">
        <v>272</v>
      </c>
      <c r="E1263" t="s">
        <v>273</v>
      </c>
      <c r="F1263">
        <v>7057</v>
      </c>
      <c r="G1263" t="s">
        <v>290</v>
      </c>
      <c r="H1263" t="s">
        <v>291</v>
      </c>
      <c r="I1263">
        <v>527</v>
      </c>
      <c r="J1263" t="s">
        <v>535</v>
      </c>
      <c r="K1263" t="s">
        <v>536</v>
      </c>
      <c r="L1263">
        <v>7999</v>
      </c>
      <c r="M1263" t="s">
        <v>299</v>
      </c>
      <c r="N1263" t="s">
        <v>300</v>
      </c>
      <c r="O1263">
        <v>7999</v>
      </c>
      <c r="P1263" t="s">
        <v>299</v>
      </c>
      <c r="Q1263" t="s">
        <v>300</v>
      </c>
      <c r="R1263" t="s">
        <v>330</v>
      </c>
      <c r="S1263" s="43">
        <v>0</v>
      </c>
      <c r="U1263" s="43">
        <v>4</v>
      </c>
      <c r="IF1263">
        <v>7999</v>
      </c>
      <c r="IG1263" t="s">
        <v>299</v>
      </c>
      <c r="IH1263" t="s">
        <v>292</v>
      </c>
      <c r="IK1263">
        <v>-2</v>
      </c>
      <c r="IL1263" t="s">
        <v>278</v>
      </c>
      <c r="IM1263" t="s">
        <v>279</v>
      </c>
      <c r="IN1263" t="s">
        <v>471</v>
      </c>
      <c r="IP1263" t="s">
        <v>478</v>
      </c>
    </row>
    <row r="1264" spans="1:250" x14ac:dyDescent="0.35">
      <c r="A1264">
        <v>9687</v>
      </c>
      <c r="B1264">
        <v>-922729984</v>
      </c>
      <c r="C1264">
        <v>1837</v>
      </c>
      <c r="D1264" t="s">
        <v>272</v>
      </c>
      <c r="E1264" t="s">
        <v>273</v>
      </c>
      <c r="F1264">
        <v>7057</v>
      </c>
      <c r="G1264" t="s">
        <v>290</v>
      </c>
      <c r="H1264" t="s">
        <v>291</v>
      </c>
      <c r="I1264">
        <v>523</v>
      </c>
      <c r="J1264" t="s">
        <v>537</v>
      </c>
      <c r="K1264" t="s">
        <v>538</v>
      </c>
      <c r="L1264">
        <v>7999</v>
      </c>
      <c r="M1264" t="s">
        <v>299</v>
      </c>
      <c r="N1264" t="s">
        <v>300</v>
      </c>
      <c r="O1264">
        <v>7999</v>
      </c>
      <c r="P1264" t="s">
        <v>299</v>
      </c>
      <c r="Q1264" t="s">
        <v>300</v>
      </c>
      <c r="R1264" t="s">
        <v>330</v>
      </c>
      <c r="S1264" s="43">
        <v>0</v>
      </c>
      <c r="U1264" s="43">
        <v>4</v>
      </c>
      <c r="IF1264">
        <v>7999</v>
      </c>
      <c r="IG1264" t="s">
        <v>299</v>
      </c>
      <c r="IH1264" t="s">
        <v>292</v>
      </c>
      <c r="IK1264">
        <v>-2</v>
      </c>
      <c r="IL1264" t="s">
        <v>278</v>
      </c>
      <c r="IM1264" t="s">
        <v>279</v>
      </c>
      <c r="IN1264" t="s">
        <v>471</v>
      </c>
      <c r="IP1264" t="s">
        <v>478</v>
      </c>
    </row>
    <row r="1265" spans="1:250" x14ac:dyDescent="0.35">
      <c r="A1265">
        <v>9688</v>
      </c>
      <c r="B1265">
        <v>-922729984</v>
      </c>
      <c r="C1265">
        <v>1837</v>
      </c>
      <c r="D1265" t="s">
        <v>272</v>
      </c>
      <c r="E1265" t="s">
        <v>273</v>
      </c>
      <c r="F1265">
        <v>7057</v>
      </c>
      <c r="G1265" t="s">
        <v>290</v>
      </c>
      <c r="H1265" t="s">
        <v>291</v>
      </c>
      <c r="I1265">
        <v>521</v>
      </c>
      <c r="J1265" t="s">
        <v>539</v>
      </c>
      <c r="K1265" t="s">
        <v>540</v>
      </c>
      <c r="L1265">
        <v>7999</v>
      </c>
      <c r="M1265" t="s">
        <v>299</v>
      </c>
      <c r="N1265" t="s">
        <v>300</v>
      </c>
      <c r="O1265">
        <v>7999</v>
      </c>
      <c r="P1265" t="s">
        <v>299</v>
      </c>
      <c r="Q1265" t="s">
        <v>300</v>
      </c>
      <c r="R1265" t="s">
        <v>330</v>
      </c>
      <c r="S1265" s="43">
        <v>0</v>
      </c>
      <c r="U1265" s="43">
        <v>4</v>
      </c>
      <c r="IF1265">
        <v>7999</v>
      </c>
      <c r="IG1265" t="s">
        <v>299</v>
      </c>
      <c r="IH1265" t="s">
        <v>292</v>
      </c>
      <c r="IK1265">
        <v>-2</v>
      </c>
      <c r="IL1265" t="s">
        <v>278</v>
      </c>
      <c r="IM1265" t="s">
        <v>279</v>
      </c>
      <c r="IN1265" t="s">
        <v>471</v>
      </c>
      <c r="IP1265" t="s">
        <v>478</v>
      </c>
    </row>
    <row r="1266" spans="1:250" x14ac:dyDescent="0.35">
      <c r="A1266">
        <v>9689</v>
      </c>
      <c r="B1266">
        <v>-922729984</v>
      </c>
      <c r="C1266">
        <v>1837</v>
      </c>
      <c r="D1266" t="s">
        <v>272</v>
      </c>
      <c r="E1266" t="s">
        <v>273</v>
      </c>
      <c r="F1266">
        <v>7057</v>
      </c>
      <c r="G1266" t="s">
        <v>290</v>
      </c>
      <c r="H1266" t="s">
        <v>291</v>
      </c>
      <c r="I1266">
        <v>519</v>
      </c>
      <c r="J1266" t="s">
        <v>541</v>
      </c>
      <c r="K1266" t="s">
        <v>542</v>
      </c>
      <c r="L1266">
        <v>7999</v>
      </c>
      <c r="M1266" t="s">
        <v>299</v>
      </c>
      <c r="N1266" t="s">
        <v>300</v>
      </c>
      <c r="O1266">
        <v>7999</v>
      </c>
      <c r="P1266" t="s">
        <v>299</v>
      </c>
      <c r="Q1266" t="s">
        <v>300</v>
      </c>
      <c r="R1266" t="s">
        <v>330</v>
      </c>
      <c r="S1266" s="43">
        <v>0</v>
      </c>
      <c r="U1266" s="43">
        <v>4</v>
      </c>
      <c r="IF1266">
        <v>7999</v>
      </c>
      <c r="IG1266" t="s">
        <v>299</v>
      </c>
      <c r="IH1266" t="s">
        <v>292</v>
      </c>
      <c r="IK1266">
        <v>-2</v>
      </c>
      <c r="IL1266" t="s">
        <v>278</v>
      </c>
      <c r="IM1266" t="s">
        <v>279</v>
      </c>
      <c r="IN1266" t="s">
        <v>471</v>
      </c>
      <c r="IP1266" t="s">
        <v>478</v>
      </c>
    </row>
    <row r="1267" spans="1:250" x14ac:dyDescent="0.35">
      <c r="A1267">
        <v>9690</v>
      </c>
      <c r="B1267">
        <v>-922729984</v>
      </c>
      <c r="C1267">
        <v>1837</v>
      </c>
      <c r="D1267" t="s">
        <v>272</v>
      </c>
      <c r="E1267" t="s">
        <v>273</v>
      </c>
      <c r="F1267">
        <v>7057</v>
      </c>
      <c r="G1267" t="s">
        <v>290</v>
      </c>
      <c r="H1267" t="s">
        <v>291</v>
      </c>
      <c r="I1267">
        <v>515</v>
      </c>
      <c r="J1267" t="s">
        <v>543</v>
      </c>
      <c r="K1267" t="s">
        <v>544</v>
      </c>
      <c r="L1267">
        <v>7999</v>
      </c>
      <c r="M1267" t="s">
        <v>299</v>
      </c>
      <c r="N1267" t="s">
        <v>300</v>
      </c>
      <c r="O1267">
        <v>7999</v>
      </c>
      <c r="P1267" t="s">
        <v>299</v>
      </c>
      <c r="Q1267" t="s">
        <v>300</v>
      </c>
      <c r="R1267" t="s">
        <v>330</v>
      </c>
      <c r="S1267" s="43">
        <v>0</v>
      </c>
      <c r="U1267" s="43">
        <v>4</v>
      </c>
      <c r="IF1267">
        <v>7999</v>
      </c>
      <c r="IG1267" t="s">
        <v>299</v>
      </c>
      <c r="IH1267" t="s">
        <v>292</v>
      </c>
      <c r="IK1267">
        <v>-2</v>
      </c>
      <c r="IL1267" t="s">
        <v>278</v>
      </c>
      <c r="IM1267" t="s">
        <v>279</v>
      </c>
      <c r="IN1267" t="s">
        <v>471</v>
      </c>
      <c r="IP1267" t="s">
        <v>478</v>
      </c>
    </row>
    <row r="1268" spans="1:250" x14ac:dyDescent="0.35">
      <c r="A1268">
        <v>9691</v>
      </c>
      <c r="B1268">
        <v>-922729984</v>
      </c>
      <c r="C1268">
        <v>1837</v>
      </c>
      <c r="D1268" t="s">
        <v>272</v>
      </c>
      <c r="E1268" t="s">
        <v>273</v>
      </c>
      <c r="F1268">
        <v>19011</v>
      </c>
      <c r="G1268" t="s">
        <v>318</v>
      </c>
      <c r="H1268" t="s">
        <v>319</v>
      </c>
      <c r="I1268">
        <v>515</v>
      </c>
      <c r="J1268" t="s">
        <v>543</v>
      </c>
      <c r="K1268" t="s">
        <v>544</v>
      </c>
      <c r="L1268">
        <v>12391</v>
      </c>
      <c r="M1268" t="s">
        <v>303</v>
      </c>
      <c r="N1268" t="s">
        <v>304</v>
      </c>
      <c r="O1268">
        <v>12391</v>
      </c>
      <c r="P1268" t="s">
        <v>303</v>
      </c>
      <c r="Q1268" t="s">
        <v>304</v>
      </c>
      <c r="R1268" t="s">
        <v>330</v>
      </c>
      <c r="S1268" s="43">
        <v>0</v>
      </c>
      <c r="U1268" s="43">
        <v>4</v>
      </c>
      <c r="IF1268">
        <v>12391</v>
      </c>
      <c r="IG1268" t="s">
        <v>303</v>
      </c>
      <c r="IH1268" t="s">
        <v>322</v>
      </c>
      <c r="IK1268">
        <v>-2</v>
      </c>
      <c r="IL1268" t="s">
        <v>278</v>
      </c>
      <c r="IM1268" t="s">
        <v>279</v>
      </c>
      <c r="IN1268" t="s">
        <v>484</v>
      </c>
      <c r="IP1268" t="s">
        <v>511</v>
      </c>
    </row>
    <row r="1269" spans="1:250" x14ac:dyDescent="0.35">
      <c r="A1269">
        <v>9692</v>
      </c>
      <c r="B1269">
        <v>-922729984</v>
      </c>
      <c r="C1269">
        <v>1837</v>
      </c>
      <c r="D1269" t="s">
        <v>272</v>
      </c>
      <c r="E1269" t="s">
        <v>273</v>
      </c>
      <c r="F1269">
        <v>19011</v>
      </c>
      <c r="G1269" t="s">
        <v>318</v>
      </c>
      <c r="H1269" t="s">
        <v>319</v>
      </c>
      <c r="I1269">
        <v>513</v>
      </c>
      <c r="J1269" t="s">
        <v>545</v>
      </c>
      <c r="K1269" t="s">
        <v>546</v>
      </c>
      <c r="L1269">
        <v>12391</v>
      </c>
      <c r="M1269" t="s">
        <v>303</v>
      </c>
      <c r="N1269" t="s">
        <v>304</v>
      </c>
      <c r="O1269">
        <v>12391</v>
      </c>
      <c r="P1269" t="s">
        <v>303</v>
      </c>
      <c r="Q1269" t="s">
        <v>304</v>
      </c>
      <c r="R1269" t="s">
        <v>330</v>
      </c>
      <c r="S1269" s="43">
        <v>0</v>
      </c>
      <c r="U1269" s="43">
        <v>4</v>
      </c>
      <c r="IF1269">
        <v>12391</v>
      </c>
      <c r="IG1269" t="s">
        <v>303</v>
      </c>
      <c r="IH1269" t="s">
        <v>322</v>
      </c>
      <c r="IK1269">
        <v>-2</v>
      </c>
      <c r="IL1269" t="s">
        <v>278</v>
      </c>
      <c r="IM1269" t="s">
        <v>279</v>
      </c>
      <c r="IN1269" t="s">
        <v>484</v>
      </c>
      <c r="IP1269" t="s">
        <v>511</v>
      </c>
    </row>
    <row r="1270" spans="1:250" x14ac:dyDescent="0.35">
      <c r="A1270">
        <v>9693</v>
      </c>
      <c r="B1270">
        <v>-922729984</v>
      </c>
      <c r="C1270">
        <v>1837</v>
      </c>
      <c r="D1270" t="s">
        <v>272</v>
      </c>
      <c r="E1270" t="s">
        <v>273</v>
      </c>
      <c r="F1270">
        <v>19011</v>
      </c>
      <c r="G1270" t="s">
        <v>318</v>
      </c>
      <c r="H1270" t="s">
        <v>319</v>
      </c>
      <c r="I1270">
        <v>509</v>
      </c>
      <c r="J1270" t="s">
        <v>547</v>
      </c>
      <c r="K1270" t="s">
        <v>548</v>
      </c>
      <c r="L1270">
        <v>12391</v>
      </c>
      <c r="M1270" t="s">
        <v>303</v>
      </c>
      <c r="N1270" t="s">
        <v>304</v>
      </c>
      <c r="O1270">
        <v>12391</v>
      </c>
      <c r="P1270" t="s">
        <v>303</v>
      </c>
      <c r="Q1270" t="s">
        <v>304</v>
      </c>
      <c r="R1270" t="s">
        <v>330</v>
      </c>
      <c r="S1270" s="43">
        <v>0</v>
      </c>
      <c r="U1270" s="43">
        <v>4</v>
      </c>
      <c r="IF1270">
        <v>12391</v>
      </c>
      <c r="IG1270" t="s">
        <v>303</v>
      </c>
      <c r="IH1270" t="s">
        <v>322</v>
      </c>
      <c r="IK1270">
        <v>-2</v>
      </c>
      <c r="IL1270" t="s">
        <v>278</v>
      </c>
      <c r="IM1270" t="s">
        <v>279</v>
      </c>
      <c r="IN1270" t="s">
        <v>484</v>
      </c>
      <c r="IP1270" t="s">
        <v>511</v>
      </c>
    </row>
    <row r="1271" spans="1:250" x14ac:dyDescent="0.35">
      <c r="A1271">
        <v>9694</v>
      </c>
      <c r="B1271">
        <v>-922729984</v>
      </c>
      <c r="C1271">
        <v>1837</v>
      </c>
      <c r="D1271" t="s">
        <v>272</v>
      </c>
      <c r="E1271" t="s">
        <v>273</v>
      </c>
      <c r="F1271">
        <v>19011</v>
      </c>
      <c r="G1271" t="s">
        <v>318</v>
      </c>
      <c r="H1271" t="s">
        <v>319</v>
      </c>
      <c r="I1271">
        <v>507</v>
      </c>
      <c r="J1271" t="s">
        <v>549</v>
      </c>
      <c r="K1271" t="s">
        <v>550</v>
      </c>
      <c r="L1271">
        <v>12391</v>
      </c>
      <c r="M1271" t="s">
        <v>303</v>
      </c>
      <c r="N1271" t="s">
        <v>304</v>
      </c>
      <c r="O1271">
        <v>12391</v>
      </c>
      <c r="P1271" t="s">
        <v>303</v>
      </c>
      <c r="Q1271" t="s">
        <v>304</v>
      </c>
      <c r="R1271" t="s">
        <v>330</v>
      </c>
      <c r="S1271" s="43">
        <v>0</v>
      </c>
      <c r="U1271" s="43">
        <v>4</v>
      </c>
      <c r="IF1271">
        <v>12391</v>
      </c>
      <c r="IG1271" t="s">
        <v>303</v>
      </c>
      <c r="IH1271" t="s">
        <v>322</v>
      </c>
      <c r="IK1271">
        <v>-2</v>
      </c>
      <c r="IL1271" t="s">
        <v>278</v>
      </c>
      <c r="IM1271" t="s">
        <v>279</v>
      </c>
      <c r="IN1271" t="s">
        <v>484</v>
      </c>
      <c r="IP1271" t="s">
        <v>511</v>
      </c>
    </row>
    <row r="1272" spans="1:250" x14ac:dyDescent="0.35">
      <c r="A1272">
        <v>9695</v>
      </c>
      <c r="B1272">
        <v>-922729984</v>
      </c>
      <c r="C1272">
        <v>1837</v>
      </c>
      <c r="D1272" t="s">
        <v>272</v>
      </c>
      <c r="E1272" t="s">
        <v>273</v>
      </c>
      <c r="F1272">
        <v>7057</v>
      </c>
      <c r="G1272" t="s">
        <v>290</v>
      </c>
      <c r="H1272" t="s">
        <v>291</v>
      </c>
      <c r="I1272">
        <v>509</v>
      </c>
      <c r="J1272" t="s">
        <v>547</v>
      </c>
      <c r="K1272" t="s">
        <v>548</v>
      </c>
      <c r="L1272">
        <v>12390</v>
      </c>
      <c r="M1272" t="s">
        <v>301</v>
      </c>
      <c r="N1272" t="s">
        <v>302</v>
      </c>
      <c r="O1272">
        <v>12390</v>
      </c>
      <c r="P1272" t="s">
        <v>301</v>
      </c>
      <c r="Q1272" t="s">
        <v>302</v>
      </c>
      <c r="R1272" t="s">
        <v>330</v>
      </c>
      <c r="S1272" s="43">
        <v>-11201585.825300001</v>
      </c>
      <c r="U1272" s="43">
        <v>4</v>
      </c>
      <c r="IF1272">
        <v>12390</v>
      </c>
      <c r="IG1272" t="s">
        <v>301</v>
      </c>
      <c r="IH1272" t="s">
        <v>292</v>
      </c>
      <c r="IK1272">
        <v>-2</v>
      </c>
      <c r="IL1272" t="s">
        <v>278</v>
      </c>
      <c r="IM1272" t="s">
        <v>279</v>
      </c>
      <c r="IN1272" t="s">
        <v>471</v>
      </c>
      <c r="IP1272" t="s">
        <v>479</v>
      </c>
    </row>
    <row r="1273" spans="1:250" x14ac:dyDescent="0.35">
      <c r="A1273">
        <v>9696</v>
      </c>
      <c r="B1273">
        <v>-922729984</v>
      </c>
      <c r="C1273">
        <v>1837</v>
      </c>
      <c r="D1273" t="s">
        <v>272</v>
      </c>
      <c r="E1273" t="s">
        <v>273</v>
      </c>
      <c r="F1273">
        <v>7057</v>
      </c>
      <c r="G1273" t="s">
        <v>290</v>
      </c>
      <c r="H1273" t="s">
        <v>291</v>
      </c>
      <c r="I1273">
        <v>507</v>
      </c>
      <c r="J1273" t="s">
        <v>549</v>
      </c>
      <c r="K1273" t="s">
        <v>550</v>
      </c>
      <c r="L1273">
        <v>12390</v>
      </c>
      <c r="M1273" t="s">
        <v>301</v>
      </c>
      <c r="N1273" t="s">
        <v>302</v>
      </c>
      <c r="O1273">
        <v>12390</v>
      </c>
      <c r="P1273" t="s">
        <v>301</v>
      </c>
      <c r="Q1273" t="s">
        <v>302</v>
      </c>
      <c r="R1273" t="s">
        <v>330</v>
      </c>
      <c r="S1273" s="43">
        <v>0</v>
      </c>
      <c r="U1273" s="43">
        <v>4</v>
      </c>
      <c r="IF1273">
        <v>12390</v>
      </c>
      <c r="IG1273" t="s">
        <v>301</v>
      </c>
      <c r="IH1273" t="s">
        <v>292</v>
      </c>
      <c r="IK1273">
        <v>-2</v>
      </c>
      <c r="IL1273" t="s">
        <v>278</v>
      </c>
      <c r="IM1273" t="s">
        <v>279</v>
      </c>
      <c r="IN1273" t="s">
        <v>471</v>
      </c>
      <c r="IP1273" t="s">
        <v>479</v>
      </c>
    </row>
    <row r="1274" spans="1:250" x14ac:dyDescent="0.35">
      <c r="A1274">
        <v>9697</v>
      </c>
      <c r="B1274">
        <v>-922729984</v>
      </c>
      <c r="C1274">
        <v>1837</v>
      </c>
      <c r="D1274" t="s">
        <v>272</v>
      </c>
      <c r="E1274" t="s">
        <v>273</v>
      </c>
      <c r="F1274">
        <v>1848</v>
      </c>
      <c r="G1274" t="s">
        <v>285</v>
      </c>
      <c r="H1274" t="s">
        <v>273</v>
      </c>
      <c r="I1274">
        <v>507</v>
      </c>
      <c r="J1274" t="s">
        <v>549</v>
      </c>
      <c r="K1274" t="s">
        <v>550</v>
      </c>
      <c r="L1274">
        <v>12392</v>
      </c>
      <c r="M1274" t="s">
        <v>305</v>
      </c>
      <c r="N1274" t="s">
        <v>306</v>
      </c>
      <c r="O1274">
        <v>12392</v>
      </c>
      <c r="P1274" t="s">
        <v>305</v>
      </c>
      <c r="Q1274" t="s">
        <v>306</v>
      </c>
      <c r="R1274" t="s">
        <v>330</v>
      </c>
      <c r="S1274" s="43">
        <v>0</v>
      </c>
      <c r="U1274" s="43">
        <v>4</v>
      </c>
      <c r="IF1274">
        <v>12392</v>
      </c>
      <c r="IG1274" t="s">
        <v>305</v>
      </c>
      <c r="IH1274" t="s">
        <v>287</v>
      </c>
      <c r="IK1274">
        <v>-2</v>
      </c>
      <c r="IL1274" t="s">
        <v>278</v>
      </c>
      <c r="IM1274" t="s">
        <v>279</v>
      </c>
      <c r="IN1274" t="s">
        <v>463</v>
      </c>
      <c r="IP1274" t="s">
        <v>480</v>
      </c>
    </row>
    <row r="1275" spans="1:250" x14ac:dyDescent="0.35">
      <c r="A1275">
        <v>9698</v>
      </c>
      <c r="B1275">
        <v>-922729984</v>
      </c>
      <c r="C1275">
        <v>1837</v>
      </c>
      <c r="D1275" t="s">
        <v>272</v>
      </c>
      <c r="E1275" t="s">
        <v>273</v>
      </c>
      <c r="F1275">
        <v>19011</v>
      </c>
      <c r="G1275" t="s">
        <v>318</v>
      </c>
      <c r="H1275" t="s">
        <v>319</v>
      </c>
      <c r="I1275">
        <v>528</v>
      </c>
      <c r="J1275" t="s">
        <v>531</v>
      </c>
      <c r="K1275" t="s">
        <v>532</v>
      </c>
      <c r="L1275">
        <v>12391</v>
      </c>
      <c r="M1275" t="s">
        <v>303</v>
      </c>
      <c r="N1275" t="s">
        <v>304</v>
      </c>
      <c r="O1275">
        <v>12391</v>
      </c>
      <c r="P1275" t="s">
        <v>303</v>
      </c>
      <c r="Q1275" t="s">
        <v>304</v>
      </c>
      <c r="R1275" t="s">
        <v>330</v>
      </c>
      <c r="S1275" s="43">
        <v>0</v>
      </c>
      <c r="U1275" s="43">
        <v>4</v>
      </c>
      <c r="IF1275">
        <v>12391</v>
      </c>
      <c r="IG1275" t="s">
        <v>303</v>
      </c>
      <c r="IH1275" t="s">
        <v>322</v>
      </c>
      <c r="IK1275">
        <v>-2</v>
      </c>
      <c r="IL1275" t="s">
        <v>278</v>
      </c>
      <c r="IM1275" t="s">
        <v>279</v>
      </c>
      <c r="IN1275" t="s">
        <v>484</v>
      </c>
      <c r="IP1275" t="s">
        <v>511</v>
      </c>
    </row>
    <row r="1276" spans="1:250" x14ac:dyDescent="0.35">
      <c r="A1276">
        <v>9699</v>
      </c>
      <c r="B1276">
        <v>-922729984</v>
      </c>
      <c r="C1276">
        <v>1837</v>
      </c>
      <c r="D1276" t="s">
        <v>272</v>
      </c>
      <c r="E1276" t="s">
        <v>273</v>
      </c>
      <c r="F1276">
        <v>19011</v>
      </c>
      <c r="G1276" t="s">
        <v>318</v>
      </c>
      <c r="H1276" t="s">
        <v>319</v>
      </c>
      <c r="I1276">
        <v>527</v>
      </c>
      <c r="J1276" t="s">
        <v>535</v>
      </c>
      <c r="K1276" t="s">
        <v>536</v>
      </c>
      <c r="L1276">
        <v>12391</v>
      </c>
      <c r="M1276" t="s">
        <v>303</v>
      </c>
      <c r="N1276" t="s">
        <v>304</v>
      </c>
      <c r="O1276">
        <v>12391</v>
      </c>
      <c r="P1276" t="s">
        <v>303</v>
      </c>
      <c r="Q1276" t="s">
        <v>304</v>
      </c>
      <c r="R1276" t="s">
        <v>330</v>
      </c>
      <c r="S1276" s="43">
        <v>0</v>
      </c>
      <c r="U1276" s="43">
        <v>4</v>
      </c>
      <c r="IF1276">
        <v>12391</v>
      </c>
      <c r="IG1276" t="s">
        <v>303</v>
      </c>
      <c r="IH1276" t="s">
        <v>322</v>
      </c>
      <c r="IK1276">
        <v>-2</v>
      </c>
      <c r="IL1276" t="s">
        <v>278</v>
      </c>
      <c r="IM1276" t="s">
        <v>279</v>
      </c>
      <c r="IN1276" t="s">
        <v>484</v>
      </c>
      <c r="IP1276" t="s">
        <v>511</v>
      </c>
    </row>
    <row r="1277" spans="1:250" x14ac:dyDescent="0.35">
      <c r="A1277">
        <v>9700</v>
      </c>
      <c r="B1277">
        <v>-922729984</v>
      </c>
      <c r="C1277">
        <v>1837</v>
      </c>
      <c r="D1277" t="s">
        <v>272</v>
      </c>
      <c r="E1277" t="s">
        <v>273</v>
      </c>
      <c r="F1277">
        <v>19011</v>
      </c>
      <c r="G1277" t="s">
        <v>318</v>
      </c>
      <c r="H1277" t="s">
        <v>319</v>
      </c>
      <c r="I1277">
        <v>523</v>
      </c>
      <c r="J1277" t="s">
        <v>537</v>
      </c>
      <c r="K1277" t="s">
        <v>538</v>
      </c>
      <c r="L1277">
        <v>12391</v>
      </c>
      <c r="M1277" t="s">
        <v>303</v>
      </c>
      <c r="N1277" t="s">
        <v>304</v>
      </c>
      <c r="O1277">
        <v>12391</v>
      </c>
      <c r="P1277" t="s">
        <v>303</v>
      </c>
      <c r="Q1277" t="s">
        <v>304</v>
      </c>
      <c r="R1277" t="s">
        <v>330</v>
      </c>
      <c r="S1277" s="43">
        <v>0</v>
      </c>
      <c r="U1277" s="43">
        <v>4</v>
      </c>
      <c r="IF1277">
        <v>12391</v>
      </c>
      <c r="IG1277" t="s">
        <v>303</v>
      </c>
      <c r="IH1277" t="s">
        <v>322</v>
      </c>
      <c r="IK1277">
        <v>-2</v>
      </c>
      <c r="IL1277" t="s">
        <v>278</v>
      </c>
      <c r="IM1277" t="s">
        <v>279</v>
      </c>
      <c r="IN1277" t="s">
        <v>484</v>
      </c>
      <c r="IP1277" t="s">
        <v>511</v>
      </c>
    </row>
    <row r="1278" spans="1:250" x14ac:dyDescent="0.35">
      <c r="A1278">
        <v>9701</v>
      </c>
      <c r="B1278">
        <v>-922729984</v>
      </c>
      <c r="C1278">
        <v>1837</v>
      </c>
      <c r="D1278" t="s">
        <v>272</v>
      </c>
      <c r="E1278" t="s">
        <v>273</v>
      </c>
      <c r="F1278">
        <v>19011</v>
      </c>
      <c r="G1278" t="s">
        <v>318</v>
      </c>
      <c r="H1278" t="s">
        <v>319</v>
      </c>
      <c r="I1278">
        <v>521</v>
      </c>
      <c r="J1278" t="s">
        <v>539</v>
      </c>
      <c r="K1278" t="s">
        <v>540</v>
      </c>
      <c r="L1278">
        <v>12391</v>
      </c>
      <c r="M1278" t="s">
        <v>303</v>
      </c>
      <c r="N1278" t="s">
        <v>304</v>
      </c>
      <c r="O1278">
        <v>12391</v>
      </c>
      <c r="P1278" t="s">
        <v>303</v>
      </c>
      <c r="Q1278" t="s">
        <v>304</v>
      </c>
      <c r="R1278" t="s">
        <v>330</v>
      </c>
      <c r="S1278" s="43">
        <v>0</v>
      </c>
      <c r="U1278" s="43">
        <v>4</v>
      </c>
      <c r="IF1278">
        <v>12391</v>
      </c>
      <c r="IG1278" t="s">
        <v>303</v>
      </c>
      <c r="IH1278" t="s">
        <v>322</v>
      </c>
      <c r="IK1278">
        <v>-2</v>
      </c>
      <c r="IL1278" t="s">
        <v>278</v>
      </c>
      <c r="IM1278" t="s">
        <v>279</v>
      </c>
      <c r="IN1278" t="s">
        <v>484</v>
      </c>
      <c r="IP1278" t="s">
        <v>511</v>
      </c>
    </row>
    <row r="1279" spans="1:250" x14ac:dyDescent="0.35">
      <c r="A1279">
        <v>9702</v>
      </c>
      <c r="B1279">
        <v>-922729984</v>
      </c>
      <c r="C1279">
        <v>1837</v>
      </c>
      <c r="D1279" t="s">
        <v>272</v>
      </c>
      <c r="E1279" t="s">
        <v>273</v>
      </c>
      <c r="F1279">
        <v>19011</v>
      </c>
      <c r="G1279" t="s">
        <v>318</v>
      </c>
      <c r="H1279" t="s">
        <v>319</v>
      </c>
      <c r="I1279">
        <v>519</v>
      </c>
      <c r="J1279" t="s">
        <v>541</v>
      </c>
      <c r="K1279" t="s">
        <v>542</v>
      </c>
      <c r="L1279">
        <v>12391</v>
      </c>
      <c r="M1279" t="s">
        <v>303</v>
      </c>
      <c r="N1279" t="s">
        <v>304</v>
      </c>
      <c r="O1279">
        <v>12391</v>
      </c>
      <c r="P1279" t="s">
        <v>303</v>
      </c>
      <c r="Q1279" t="s">
        <v>304</v>
      </c>
      <c r="R1279" t="s">
        <v>330</v>
      </c>
      <c r="S1279" s="43">
        <v>0</v>
      </c>
      <c r="U1279" s="43">
        <v>4</v>
      </c>
      <c r="IF1279">
        <v>12391</v>
      </c>
      <c r="IG1279" t="s">
        <v>303</v>
      </c>
      <c r="IH1279" t="s">
        <v>322</v>
      </c>
      <c r="IK1279">
        <v>-2</v>
      </c>
      <c r="IL1279" t="s">
        <v>278</v>
      </c>
      <c r="IM1279" t="s">
        <v>279</v>
      </c>
      <c r="IN1279" t="s">
        <v>484</v>
      </c>
      <c r="IP1279" t="s">
        <v>511</v>
      </c>
    </row>
    <row r="1280" spans="1:250" x14ac:dyDescent="0.35">
      <c r="A1280">
        <v>9703</v>
      </c>
      <c r="B1280">
        <v>-922729984</v>
      </c>
      <c r="C1280">
        <v>1837</v>
      </c>
      <c r="D1280" t="s">
        <v>272</v>
      </c>
      <c r="E1280" t="s">
        <v>273</v>
      </c>
      <c r="F1280">
        <v>1848</v>
      </c>
      <c r="G1280" t="s">
        <v>285</v>
      </c>
      <c r="H1280" t="s">
        <v>273</v>
      </c>
      <c r="I1280">
        <v>523</v>
      </c>
      <c r="J1280" t="s">
        <v>537</v>
      </c>
      <c r="K1280" t="s">
        <v>538</v>
      </c>
      <c r="L1280">
        <v>12392</v>
      </c>
      <c r="M1280" t="s">
        <v>305</v>
      </c>
      <c r="N1280" t="s">
        <v>306</v>
      </c>
      <c r="O1280">
        <v>12392</v>
      </c>
      <c r="P1280" t="s">
        <v>305</v>
      </c>
      <c r="Q1280" t="s">
        <v>306</v>
      </c>
      <c r="R1280" t="s">
        <v>330</v>
      </c>
      <c r="S1280" s="43">
        <v>0</v>
      </c>
      <c r="U1280" s="43">
        <v>4</v>
      </c>
      <c r="IF1280">
        <v>12392</v>
      </c>
      <c r="IG1280" t="s">
        <v>305</v>
      </c>
      <c r="IH1280" t="s">
        <v>287</v>
      </c>
      <c r="IK1280">
        <v>-2</v>
      </c>
      <c r="IL1280" t="s">
        <v>278</v>
      </c>
      <c r="IM1280" t="s">
        <v>279</v>
      </c>
      <c r="IN1280" t="s">
        <v>463</v>
      </c>
      <c r="IP1280" t="s">
        <v>480</v>
      </c>
    </row>
    <row r="1281" spans="1:250" x14ac:dyDescent="0.35">
      <c r="A1281">
        <v>9704</v>
      </c>
      <c r="B1281">
        <v>-922729984</v>
      </c>
      <c r="C1281">
        <v>1837</v>
      </c>
      <c r="D1281" t="s">
        <v>272</v>
      </c>
      <c r="E1281" t="s">
        <v>273</v>
      </c>
      <c r="F1281">
        <v>1848</v>
      </c>
      <c r="G1281" t="s">
        <v>285</v>
      </c>
      <c r="H1281" t="s">
        <v>273</v>
      </c>
      <c r="I1281">
        <v>521</v>
      </c>
      <c r="J1281" t="s">
        <v>539</v>
      </c>
      <c r="K1281" t="s">
        <v>540</v>
      </c>
      <c r="L1281">
        <v>12392</v>
      </c>
      <c r="M1281" t="s">
        <v>305</v>
      </c>
      <c r="N1281" t="s">
        <v>306</v>
      </c>
      <c r="O1281">
        <v>12392</v>
      </c>
      <c r="P1281" t="s">
        <v>305</v>
      </c>
      <c r="Q1281" t="s">
        <v>306</v>
      </c>
      <c r="R1281" t="s">
        <v>330</v>
      </c>
      <c r="S1281" s="43">
        <v>0</v>
      </c>
      <c r="U1281" s="43">
        <v>4</v>
      </c>
      <c r="IF1281">
        <v>12392</v>
      </c>
      <c r="IG1281" t="s">
        <v>305</v>
      </c>
      <c r="IH1281" t="s">
        <v>287</v>
      </c>
      <c r="IK1281">
        <v>-2</v>
      </c>
      <c r="IL1281" t="s">
        <v>278</v>
      </c>
      <c r="IM1281" t="s">
        <v>279</v>
      </c>
      <c r="IN1281" t="s">
        <v>463</v>
      </c>
      <c r="IP1281" t="s">
        <v>480</v>
      </c>
    </row>
    <row r="1282" spans="1:250" x14ac:dyDescent="0.35">
      <c r="A1282">
        <v>9705</v>
      </c>
      <c r="B1282">
        <v>-922729984</v>
      </c>
      <c r="C1282">
        <v>1837</v>
      </c>
      <c r="D1282" t="s">
        <v>272</v>
      </c>
      <c r="E1282" t="s">
        <v>273</v>
      </c>
      <c r="F1282">
        <v>1848</v>
      </c>
      <c r="G1282" t="s">
        <v>285</v>
      </c>
      <c r="H1282" t="s">
        <v>273</v>
      </c>
      <c r="I1282">
        <v>519</v>
      </c>
      <c r="J1282" t="s">
        <v>541</v>
      </c>
      <c r="K1282" t="s">
        <v>542</v>
      </c>
      <c r="L1282">
        <v>12392</v>
      </c>
      <c r="M1282" t="s">
        <v>305</v>
      </c>
      <c r="N1282" t="s">
        <v>306</v>
      </c>
      <c r="O1282">
        <v>12392</v>
      </c>
      <c r="P1282" t="s">
        <v>305</v>
      </c>
      <c r="Q1282" t="s">
        <v>306</v>
      </c>
      <c r="R1282" t="s">
        <v>330</v>
      </c>
      <c r="S1282" s="43">
        <v>0</v>
      </c>
      <c r="U1282" s="43">
        <v>4</v>
      </c>
      <c r="IF1282">
        <v>12392</v>
      </c>
      <c r="IG1282" t="s">
        <v>305</v>
      </c>
      <c r="IH1282" t="s">
        <v>287</v>
      </c>
      <c r="IK1282">
        <v>-2</v>
      </c>
      <c r="IL1282" t="s">
        <v>278</v>
      </c>
      <c r="IM1282" t="s">
        <v>279</v>
      </c>
      <c r="IN1282" t="s">
        <v>463</v>
      </c>
      <c r="IP1282" t="s">
        <v>480</v>
      </c>
    </row>
    <row r="1283" spans="1:250" x14ac:dyDescent="0.35">
      <c r="A1283">
        <v>9706</v>
      </c>
      <c r="B1283">
        <v>-922729984</v>
      </c>
      <c r="C1283">
        <v>1837</v>
      </c>
      <c r="D1283" t="s">
        <v>272</v>
      </c>
      <c r="E1283" t="s">
        <v>273</v>
      </c>
      <c r="F1283">
        <v>1848</v>
      </c>
      <c r="G1283" t="s">
        <v>285</v>
      </c>
      <c r="H1283" t="s">
        <v>273</v>
      </c>
      <c r="I1283">
        <v>515</v>
      </c>
      <c r="J1283" t="s">
        <v>543</v>
      </c>
      <c r="K1283" t="s">
        <v>544</v>
      </c>
      <c r="L1283">
        <v>12392</v>
      </c>
      <c r="M1283" t="s">
        <v>305</v>
      </c>
      <c r="N1283" t="s">
        <v>306</v>
      </c>
      <c r="O1283">
        <v>12392</v>
      </c>
      <c r="P1283" t="s">
        <v>305</v>
      </c>
      <c r="Q1283" t="s">
        <v>306</v>
      </c>
      <c r="R1283" t="s">
        <v>330</v>
      </c>
      <c r="S1283" s="43">
        <v>0</v>
      </c>
      <c r="U1283" s="43">
        <v>4</v>
      </c>
      <c r="IF1283">
        <v>12392</v>
      </c>
      <c r="IG1283" t="s">
        <v>305</v>
      </c>
      <c r="IH1283" t="s">
        <v>287</v>
      </c>
      <c r="IK1283">
        <v>-2</v>
      </c>
      <c r="IL1283" t="s">
        <v>278</v>
      </c>
      <c r="IM1283" t="s">
        <v>279</v>
      </c>
      <c r="IN1283" t="s">
        <v>463</v>
      </c>
      <c r="IP1283" t="s">
        <v>480</v>
      </c>
    </row>
    <row r="1284" spans="1:250" x14ac:dyDescent="0.35">
      <c r="A1284">
        <v>9707</v>
      </c>
      <c r="B1284">
        <v>-922729984</v>
      </c>
      <c r="C1284">
        <v>1837</v>
      </c>
      <c r="D1284" t="s">
        <v>272</v>
      </c>
      <c r="E1284" t="s">
        <v>273</v>
      </c>
      <c r="F1284">
        <v>1848</v>
      </c>
      <c r="G1284" t="s">
        <v>285</v>
      </c>
      <c r="H1284" t="s">
        <v>273</v>
      </c>
      <c r="I1284">
        <v>513</v>
      </c>
      <c r="J1284" t="s">
        <v>545</v>
      </c>
      <c r="K1284" t="s">
        <v>546</v>
      </c>
      <c r="L1284">
        <v>12392</v>
      </c>
      <c r="M1284" t="s">
        <v>305</v>
      </c>
      <c r="N1284" t="s">
        <v>306</v>
      </c>
      <c r="O1284">
        <v>12392</v>
      </c>
      <c r="P1284" t="s">
        <v>305</v>
      </c>
      <c r="Q1284" t="s">
        <v>306</v>
      </c>
      <c r="R1284" t="s">
        <v>330</v>
      </c>
      <c r="S1284" s="43">
        <v>0</v>
      </c>
      <c r="U1284" s="43">
        <v>4</v>
      </c>
      <c r="IF1284">
        <v>12392</v>
      </c>
      <c r="IG1284" t="s">
        <v>305</v>
      </c>
      <c r="IH1284" t="s">
        <v>287</v>
      </c>
      <c r="IK1284">
        <v>-2</v>
      </c>
      <c r="IL1284" t="s">
        <v>278</v>
      </c>
      <c r="IM1284" t="s">
        <v>279</v>
      </c>
      <c r="IN1284" t="s">
        <v>463</v>
      </c>
      <c r="IP1284" t="s">
        <v>480</v>
      </c>
    </row>
    <row r="1285" spans="1:250" x14ac:dyDescent="0.35">
      <c r="A1285">
        <v>9708</v>
      </c>
      <c r="B1285">
        <v>-922729984</v>
      </c>
      <c r="C1285">
        <v>1837</v>
      </c>
      <c r="D1285" t="s">
        <v>272</v>
      </c>
      <c r="E1285" t="s">
        <v>273</v>
      </c>
      <c r="F1285">
        <v>1848</v>
      </c>
      <c r="G1285" t="s">
        <v>285</v>
      </c>
      <c r="H1285" t="s">
        <v>273</v>
      </c>
      <c r="I1285">
        <v>509</v>
      </c>
      <c r="J1285" t="s">
        <v>547</v>
      </c>
      <c r="K1285" t="s">
        <v>548</v>
      </c>
      <c r="L1285">
        <v>12392</v>
      </c>
      <c r="M1285" t="s">
        <v>305</v>
      </c>
      <c r="N1285" t="s">
        <v>306</v>
      </c>
      <c r="O1285">
        <v>12392</v>
      </c>
      <c r="P1285" t="s">
        <v>305</v>
      </c>
      <c r="Q1285" t="s">
        <v>306</v>
      </c>
      <c r="R1285" t="s">
        <v>330</v>
      </c>
      <c r="S1285" s="43">
        <v>0</v>
      </c>
      <c r="U1285" s="43">
        <v>4</v>
      </c>
      <c r="IF1285">
        <v>12392</v>
      </c>
      <c r="IG1285" t="s">
        <v>305</v>
      </c>
      <c r="IH1285" t="s">
        <v>287</v>
      </c>
      <c r="IK1285">
        <v>-2</v>
      </c>
      <c r="IL1285" t="s">
        <v>278</v>
      </c>
      <c r="IM1285" t="s">
        <v>279</v>
      </c>
      <c r="IN1285" t="s">
        <v>463</v>
      </c>
      <c r="IP1285" t="s">
        <v>480</v>
      </c>
    </row>
    <row r="1286" spans="1:250" x14ac:dyDescent="0.35">
      <c r="A1286">
        <v>9709</v>
      </c>
      <c r="B1286">
        <v>-922729984</v>
      </c>
      <c r="C1286">
        <v>1837</v>
      </c>
      <c r="D1286" t="s">
        <v>272</v>
      </c>
      <c r="E1286" t="s">
        <v>273</v>
      </c>
      <c r="F1286">
        <v>1848</v>
      </c>
      <c r="G1286" t="s">
        <v>285</v>
      </c>
      <c r="H1286" t="s">
        <v>273</v>
      </c>
      <c r="I1286">
        <v>515</v>
      </c>
      <c r="J1286" t="s">
        <v>543</v>
      </c>
      <c r="K1286" t="s">
        <v>544</v>
      </c>
      <c r="L1286">
        <v>12394</v>
      </c>
      <c r="M1286" t="s">
        <v>307</v>
      </c>
      <c r="N1286" t="s">
        <v>308</v>
      </c>
      <c r="O1286">
        <v>12394</v>
      </c>
      <c r="P1286" t="s">
        <v>307</v>
      </c>
      <c r="Q1286" t="s">
        <v>308</v>
      </c>
      <c r="R1286" t="s">
        <v>330</v>
      </c>
      <c r="S1286" s="43">
        <v>0</v>
      </c>
      <c r="U1286" s="43">
        <v>4</v>
      </c>
      <c r="IF1286">
        <v>12394</v>
      </c>
      <c r="IG1286" t="s">
        <v>307</v>
      </c>
      <c r="IH1286" t="s">
        <v>287</v>
      </c>
      <c r="IK1286">
        <v>-2</v>
      </c>
      <c r="IL1286" t="s">
        <v>278</v>
      </c>
      <c r="IM1286" t="s">
        <v>279</v>
      </c>
      <c r="IN1286" t="s">
        <v>463</v>
      </c>
      <c r="IP1286" t="s">
        <v>481</v>
      </c>
    </row>
    <row r="1287" spans="1:250" x14ac:dyDescent="0.35">
      <c r="A1287">
        <v>9710</v>
      </c>
      <c r="B1287">
        <v>-922729984</v>
      </c>
      <c r="C1287">
        <v>1837</v>
      </c>
      <c r="D1287" t="s">
        <v>272</v>
      </c>
      <c r="E1287" t="s">
        <v>273</v>
      </c>
      <c r="F1287">
        <v>1848</v>
      </c>
      <c r="G1287" t="s">
        <v>285</v>
      </c>
      <c r="H1287" t="s">
        <v>273</v>
      </c>
      <c r="I1287">
        <v>513</v>
      </c>
      <c r="J1287" t="s">
        <v>545</v>
      </c>
      <c r="K1287" t="s">
        <v>546</v>
      </c>
      <c r="L1287">
        <v>12394</v>
      </c>
      <c r="M1287" t="s">
        <v>307</v>
      </c>
      <c r="N1287" t="s">
        <v>308</v>
      </c>
      <c r="O1287">
        <v>12394</v>
      </c>
      <c r="P1287" t="s">
        <v>307</v>
      </c>
      <c r="Q1287" t="s">
        <v>308</v>
      </c>
      <c r="R1287" t="s">
        <v>330</v>
      </c>
      <c r="S1287" s="43">
        <v>0</v>
      </c>
      <c r="U1287" s="43">
        <v>4</v>
      </c>
      <c r="IF1287">
        <v>12394</v>
      </c>
      <c r="IG1287" t="s">
        <v>307</v>
      </c>
      <c r="IH1287" t="s">
        <v>287</v>
      </c>
      <c r="IK1287">
        <v>-2</v>
      </c>
      <c r="IL1287" t="s">
        <v>278</v>
      </c>
      <c r="IM1287" t="s">
        <v>279</v>
      </c>
      <c r="IN1287" t="s">
        <v>463</v>
      </c>
      <c r="IP1287" t="s">
        <v>481</v>
      </c>
    </row>
    <row r="1288" spans="1:250" x14ac:dyDescent="0.35">
      <c r="A1288">
        <v>9711</v>
      </c>
      <c r="B1288">
        <v>-922729984</v>
      </c>
      <c r="C1288">
        <v>1837</v>
      </c>
      <c r="D1288" t="s">
        <v>272</v>
      </c>
      <c r="E1288" t="s">
        <v>273</v>
      </c>
      <c r="F1288">
        <v>1848</v>
      </c>
      <c r="G1288" t="s">
        <v>285</v>
      </c>
      <c r="H1288" t="s">
        <v>273</v>
      </c>
      <c r="I1288">
        <v>509</v>
      </c>
      <c r="J1288" t="s">
        <v>547</v>
      </c>
      <c r="K1288" t="s">
        <v>548</v>
      </c>
      <c r="L1288">
        <v>12394</v>
      </c>
      <c r="M1288" t="s">
        <v>307</v>
      </c>
      <c r="N1288" t="s">
        <v>308</v>
      </c>
      <c r="O1288">
        <v>12394</v>
      </c>
      <c r="P1288" t="s">
        <v>307</v>
      </c>
      <c r="Q1288" t="s">
        <v>308</v>
      </c>
      <c r="R1288" t="s">
        <v>330</v>
      </c>
      <c r="S1288" s="43">
        <v>0</v>
      </c>
      <c r="U1288" s="43">
        <v>4</v>
      </c>
      <c r="IF1288">
        <v>12394</v>
      </c>
      <c r="IG1288" t="s">
        <v>307</v>
      </c>
      <c r="IH1288" t="s">
        <v>287</v>
      </c>
      <c r="IK1288">
        <v>-2</v>
      </c>
      <c r="IL1288" t="s">
        <v>278</v>
      </c>
      <c r="IM1288" t="s">
        <v>279</v>
      </c>
      <c r="IN1288" t="s">
        <v>463</v>
      </c>
      <c r="IP1288" t="s">
        <v>481</v>
      </c>
    </row>
    <row r="1289" spans="1:250" x14ac:dyDescent="0.35">
      <c r="A1289">
        <v>9712</v>
      </c>
      <c r="B1289">
        <v>-922729984</v>
      </c>
      <c r="C1289">
        <v>1837</v>
      </c>
      <c r="D1289" t="s">
        <v>272</v>
      </c>
      <c r="E1289" t="s">
        <v>273</v>
      </c>
      <c r="F1289">
        <v>1848</v>
      </c>
      <c r="G1289" t="s">
        <v>285</v>
      </c>
      <c r="H1289" t="s">
        <v>273</v>
      </c>
      <c r="I1289">
        <v>507</v>
      </c>
      <c r="J1289" t="s">
        <v>549</v>
      </c>
      <c r="K1289" t="s">
        <v>550</v>
      </c>
      <c r="L1289">
        <v>12394</v>
      </c>
      <c r="M1289" t="s">
        <v>307</v>
      </c>
      <c r="N1289" t="s">
        <v>308</v>
      </c>
      <c r="O1289">
        <v>12394</v>
      </c>
      <c r="P1289" t="s">
        <v>307</v>
      </c>
      <c r="Q1289" t="s">
        <v>308</v>
      </c>
      <c r="R1289" t="s">
        <v>330</v>
      </c>
      <c r="S1289" s="43">
        <v>0</v>
      </c>
      <c r="U1289" s="43">
        <v>4</v>
      </c>
      <c r="IF1289">
        <v>12394</v>
      </c>
      <c r="IG1289" t="s">
        <v>307</v>
      </c>
      <c r="IH1289" t="s">
        <v>287</v>
      </c>
      <c r="IK1289">
        <v>-2</v>
      </c>
      <c r="IL1289" t="s">
        <v>278</v>
      </c>
      <c r="IM1289" t="s">
        <v>279</v>
      </c>
      <c r="IN1289" t="s">
        <v>463</v>
      </c>
      <c r="IP1289" t="s">
        <v>481</v>
      </c>
    </row>
    <row r="1290" spans="1:250" x14ac:dyDescent="0.35">
      <c r="A1290">
        <v>9713</v>
      </c>
      <c r="B1290">
        <v>-922729984</v>
      </c>
      <c r="C1290">
        <v>1837</v>
      </c>
      <c r="D1290" t="s">
        <v>272</v>
      </c>
      <c r="E1290" t="s">
        <v>273</v>
      </c>
      <c r="F1290">
        <v>1848</v>
      </c>
      <c r="G1290" t="s">
        <v>285</v>
      </c>
      <c r="H1290" t="s">
        <v>273</v>
      </c>
      <c r="I1290">
        <v>528</v>
      </c>
      <c r="J1290" t="s">
        <v>531</v>
      </c>
      <c r="K1290" t="s">
        <v>532</v>
      </c>
      <c r="L1290">
        <v>12392</v>
      </c>
      <c r="M1290" t="s">
        <v>305</v>
      </c>
      <c r="N1290" t="s">
        <v>306</v>
      </c>
      <c r="O1290">
        <v>12392</v>
      </c>
      <c r="P1290" t="s">
        <v>305</v>
      </c>
      <c r="Q1290" t="s">
        <v>306</v>
      </c>
      <c r="R1290" t="s">
        <v>330</v>
      </c>
      <c r="S1290" s="43">
        <v>0</v>
      </c>
      <c r="U1290" s="43">
        <v>4</v>
      </c>
      <c r="IF1290">
        <v>12392</v>
      </c>
      <c r="IG1290" t="s">
        <v>305</v>
      </c>
      <c r="IH1290" t="s">
        <v>287</v>
      </c>
      <c r="IK1290">
        <v>-2</v>
      </c>
      <c r="IL1290" t="s">
        <v>278</v>
      </c>
      <c r="IM1290" t="s">
        <v>279</v>
      </c>
      <c r="IN1290" t="s">
        <v>463</v>
      </c>
      <c r="IP1290" t="s">
        <v>480</v>
      </c>
    </row>
    <row r="1291" spans="1:250" x14ac:dyDescent="0.35">
      <c r="A1291">
        <v>9714</v>
      </c>
      <c r="B1291">
        <v>-922729984</v>
      </c>
      <c r="C1291">
        <v>1837</v>
      </c>
      <c r="D1291" t="s">
        <v>272</v>
      </c>
      <c r="E1291" t="s">
        <v>273</v>
      </c>
      <c r="F1291">
        <v>1848</v>
      </c>
      <c r="G1291" t="s">
        <v>285</v>
      </c>
      <c r="H1291" t="s">
        <v>273</v>
      </c>
      <c r="I1291">
        <v>527</v>
      </c>
      <c r="J1291" t="s">
        <v>535</v>
      </c>
      <c r="K1291" t="s">
        <v>536</v>
      </c>
      <c r="L1291">
        <v>12392</v>
      </c>
      <c r="M1291" t="s">
        <v>305</v>
      </c>
      <c r="N1291" t="s">
        <v>306</v>
      </c>
      <c r="O1291">
        <v>12392</v>
      </c>
      <c r="P1291" t="s">
        <v>305</v>
      </c>
      <c r="Q1291" t="s">
        <v>306</v>
      </c>
      <c r="R1291" t="s">
        <v>330</v>
      </c>
      <c r="S1291" s="43">
        <v>0</v>
      </c>
      <c r="U1291" s="43">
        <v>4</v>
      </c>
      <c r="IF1291">
        <v>12392</v>
      </c>
      <c r="IG1291" t="s">
        <v>305</v>
      </c>
      <c r="IH1291" t="s">
        <v>287</v>
      </c>
      <c r="IK1291">
        <v>-2</v>
      </c>
      <c r="IL1291" t="s">
        <v>278</v>
      </c>
      <c r="IM1291" t="s">
        <v>279</v>
      </c>
      <c r="IN1291" t="s">
        <v>463</v>
      </c>
      <c r="IP1291" t="s">
        <v>480</v>
      </c>
    </row>
    <row r="1292" spans="1:250" x14ac:dyDescent="0.35">
      <c r="A1292">
        <v>9715</v>
      </c>
      <c r="B1292">
        <v>-922729984</v>
      </c>
      <c r="C1292">
        <v>1837</v>
      </c>
      <c r="D1292" t="s">
        <v>272</v>
      </c>
      <c r="E1292" t="s">
        <v>273</v>
      </c>
      <c r="F1292">
        <v>13794</v>
      </c>
      <c r="G1292" t="s">
        <v>274</v>
      </c>
      <c r="H1292" t="s">
        <v>275</v>
      </c>
      <c r="I1292">
        <v>507</v>
      </c>
      <c r="J1292" t="s">
        <v>549</v>
      </c>
      <c r="K1292" t="s">
        <v>550</v>
      </c>
      <c r="L1292">
        <v>13917</v>
      </c>
      <c r="M1292" t="s">
        <v>309</v>
      </c>
      <c r="N1292" t="s">
        <v>310</v>
      </c>
      <c r="O1292">
        <v>13917</v>
      </c>
      <c r="P1292" t="s">
        <v>309</v>
      </c>
      <c r="Q1292" t="s">
        <v>310</v>
      </c>
      <c r="R1292" t="s">
        <v>330</v>
      </c>
      <c r="S1292" s="43">
        <v>0</v>
      </c>
      <c r="U1292" s="43">
        <v>4</v>
      </c>
      <c r="IF1292">
        <v>13917</v>
      </c>
      <c r="IG1292" t="s">
        <v>309</v>
      </c>
      <c r="IH1292" t="s">
        <v>311</v>
      </c>
      <c r="IK1292">
        <v>-2</v>
      </c>
      <c r="IL1292" t="s">
        <v>278</v>
      </c>
      <c r="IM1292" t="s">
        <v>279</v>
      </c>
      <c r="IN1292" t="s">
        <v>468</v>
      </c>
      <c r="IP1292" t="s">
        <v>482</v>
      </c>
    </row>
    <row r="1293" spans="1:250" x14ac:dyDescent="0.35">
      <c r="A1293">
        <v>9716</v>
      </c>
      <c r="B1293">
        <v>-922729984</v>
      </c>
      <c r="C1293">
        <v>1837</v>
      </c>
      <c r="D1293" t="s">
        <v>272</v>
      </c>
      <c r="E1293" t="s">
        <v>273</v>
      </c>
      <c r="F1293">
        <v>1848</v>
      </c>
      <c r="G1293" t="s">
        <v>285</v>
      </c>
      <c r="H1293" t="s">
        <v>273</v>
      </c>
      <c r="I1293">
        <v>528</v>
      </c>
      <c r="J1293" t="s">
        <v>531</v>
      </c>
      <c r="K1293" t="s">
        <v>532</v>
      </c>
      <c r="L1293">
        <v>12394</v>
      </c>
      <c r="M1293" t="s">
        <v>307</v>
      </c>
      <c r="N1293" t="s">
        <v>308</v>
      </c>
      <c r="O1293">
        <v>12394</v>
      </c>
      <c r="P1293" t="s">
        <v>307</v>
      </c>
      <c r="Q1293" t="s">
        <v>308</v>
      </c>
      <c r="R1293" t="s">
        <v>330</v>
      </c>
      <c r="S1293" s="43">
        <v>0</v>
      </c>
      <c r="U1293" s="43">
        <v>4</v>
      </c>
      <c r="IF1293">
        <v>12394</v>
      </c>
      <c r="IG1293" t="s">
        <v>307</v>
      </c>
      <c r="IH1293" t="s">
        <v>287</v>
      </c>
      <c r="IK1293">
        <v>-2</v>
      </c>
      <c r="IL1293" t="s">
        <v>278</v>
      </c>
      <c r="IM1293" t="s">
        <v>279</v>
      </c>
      <c r="IN1293" t="s">
        <v>463</v>
      </c>
      <c r="IP1293" t="s">
        <v>481</v>
      </c>
    </row>
    <row r="1294" spans="1:250" x14ac:dyDescent="0.35">
      <c r="A1294">
        <v>9717</v>
      </c>
      <c r="B1294">
        <v>-922729984</v>
      </c>
      <c r="C1294">
        <v>1837</v>
      </c>
      <c r="D1294" t="s">
        <v>272</v>
      </c>
      <c r="E1294" t="s">
        <v>273</v>
      </c>
      <c r="F1294">
        <v>1848</v>
      </c>
      <c r="G1294" t="s">
        <v>285</v>
      </c>
      <c r="H1294" t="s">
        <v>273</v>
      </c>
      <c r="I1294">
        <v>527</v>
      </c>
      <c r="J1294" t="s">
        <v>535</v>
      </c>
      <c r="K1294" t="s">
        <v>536</v>
      </c>
      <c r="L1294">
        <v>12394</v>
      </c>
      <c r="M1294" t="s">
        <v>307</v>
      </c>
      <c r="N1294" t="s">
        <v>308</v>
      </c>
      <c r="O1294">
        <v>12394</v>
      </c>
      <c r="P1294" t="s">
        <v>307</v>
      </c>
      <c r="Q1294" t="s">
        <v>308</v>
      </c>
      <c r="R1294" t="s">
        <v>330</v>
      </c>
      <c r="S1294" s="43">
        <v>0</v>
      </c>
      <c r="U1294" s="43">
        <v>4</v>
      </c>
      <c r="IF1294">
        <v>12394</v>
      </c>
      <c r="IG1294" t="s">
        <v>307</v>
      </c>
      <c r="IH1294" t="s">
        <v>287</v>
      </c>
      <c r="IK1294">
        <v>-2</v>
      </c>
      <c r="IL1294" t="s">
        <v>278</v>
      </c>
      <c r="IM1294" t="s">
        <v>279</v>
      </c>
      <c r="IN1294" t="s">
        <v>463</v>
      </c>
      <c r="IP1294" t="s">
        <v>481</v>
      </c>
    </row>
    <row r="1295" spans="1:250" x14ac:dyDescent="0.35">
      <c r="A1295">
        <v>9718</v>
      </c>
      <c r="B1295">
        <v>-922729984</v>
      </c>
      <c r="C1295">
        <v>1837</v>
      </c>
      <c r="D1295" t="s">
        <v>272</v>
      </c>
      <c r="E1295" t="s">
        <v>273</v>
      </c>
      <c r="F1295">
        <v>1848</v>
      </c>
      <c r="G1295" t="s">
        <v>285</v>
      </c>
      <c r="H1295" t="s">
        <v>273</v>
      </c>
      <c r="I1295">
        <v>523</v>
      </c>
      <c r="J1295" t="s">
        <v>537</v>
      </c>
      <c r="K1295" t="s">
        <v>538</v>
      </c>
      <c r="L1295">
        <v>12394</v>
      </c>
      <c r="M1295" t="s">
        <v>307</v>
      </c>
      <c r="N1295" t="s">
        <v>308</v>
      </c>
      <c r="O1295">
        <v>12394</v>
      </c>
      <c r="P1295" t="s">
        <v>307</v>
      </c>
      <c r="Q1295" t="s">
        <v>308</v>
      </c>
      <c r="R1295" t="s">
        <v>330</v>
      </c>
      <c r="S1295" s="43">
        <v>0</v>
      </c>
      <c r="U1295" s="43">
        <v>4</v>
      </c>
      <c r="IF1295">
        <v>12394</v>
      </c>
      <c r="IG1295" t="s">
        <v>307</v>
      </c>
      <c r="IH1295" t="s">
        <v>287</v>
      </c>
      <c r="IK1295">
        <v>-2</v>
      </c>
      <c r="IL1295" t="s">
        <v>278</v>
      </c>
      <c r="IM1295" t="s">
        <v>279</v>
      </c>
      <c r="IN1295" t="s">
        <v>463</v>
      </c>
      <c r="IP1295" t="s">
        <v>481</v>
      </c>
    </row>
    <row r="1296" spans="1:250" x14ac:dyDescent="0.35">
      <c r="A1296">
        <v>9719</v>
      </c>
      <c r="B1296">
        <v>-922729984</v>
      </c>
      <c r="C1296">
        <v>1837</v>
      </c>
      <c r="D1296" t="s">
        <v>272</v>
      </c>
      <c r="E1296" t="s">
        <v>273</v>
      </c>
      <c r="F1296">
        <v>1848</v>
      </c>
      <c r="G1296" t="s">
        <v>285</v>
      </c>
      <c r="H1296" t="s">
        <v>273</v>
      </c>
      <c r="I1296">
        <v>521</v>
      </c>
      <c r="J1296" t="s">
        <v>539</v>
      </c>
      <c r="K1296" t="s">
        <v>540</v>
      </c>
      <c r="L1296">
        <v>12394</v>
      </c>
      <c r="M1296" t="s">
        <v>307</v>
      </c>
      <c r="N1296" t="s">
        <v>308</v>
      </c>
      <c r="O1296">
        <v>12394</v>
      </c>
      <c r="P1296" t="s">
        <v>307</v>
      </c>
      <c r="Q1296" t="s">
        <v>308</v>
      </c>
      <c r="R1296" t="s">
        <v>330</v>
      </c>
      <c r="S1296" s="43">
        <v>0</v>
      </c>
      <c r="U1296" s="43">
        <v>4</v>
      </c>
      <c r="IF1296">
        <v>12394</v>
      </c>
      <c r="IG1296" t="s">
        <v>307</v>
      </c>
      <c r="IH1296" t="s">
        <v>287</v>
      </c>
      <c r="IK1296">
        <v>-2</v>
      </c>
      <c r="IL1296" t="s">
        <v>278</v>
      </c>
      <c r="IM1296" t="s">
        <v>279</v>
      </c>
      <c r="IN1296" t="s">
        <v>463</v>
      </c>
      <c r="IP1296" t="s">
        <v>481</v>
      </c>
    </row>
    <row r="1297" spans="1:250" x14ac:dyDescent="0.35">
      <c r="A1297">
        <v>9720</v>
      </c>
      <c r="B1297">
        <v>-922729984</v>
      </c>
      <c r="C1297">
        <v>1837</v>
      </c>
      <c r="D1297" t="s">
        <v>272</v>
      </c>
      <c r="E1297" t="s">
        <v>273</v>
      </c>
      <c r="F1297">
        <v>1848</v>
      </c>
      <c r="G1297" t="s">
        <v>285</v>
      </c>
      <c r="H1297" t="s">
        <v>273</v>
      </c>
      <c r="I1297">
        <v>519</v>
      </c>
      <c r="J1297" t="s">
        <v>541</v>
      </c>
      <c r="K1297" t="s">
        <v>542</v>
      </c>
      <c r="L1297">
        <v>12394</v>
      </c>
      <c r="M1297" t="s">
        <v>307</v>
      </c>
      <c r="N1297" t="s">
        <v>308</v>
      </c>
      <c r="O1297">
        <v>12394</v>
      </c>
      <c r="P1297" t="s">
        <v>307</v>
      </c>
      <c r="Q1297" t="s">
        <v>308</v>
      </c>
      <c r="R1297" t="s">
        <v>330</v>
      </c>
      <c r="S1297" s="43">
        <v>0</v>
      </c>
      <c r="U1297" s="43">
        <v>4</v>
      </c>
      <c r="IF1297">
        <v>12394</v>
      </c>
      <c r="IG1297" t="s">
        <v>307</v>
      </c>
      <c r="IH1297" t="s">
        <v>287</v>
      </c>
      <c r="IK1297">
        <v>-2</v>
      </c>
      <c r="IL1297" t="s">
        <v>278</v>
      </c>
      <c r="IM1297" t="s">
        <v>279</v>
      </c>
      <c r="IN1297" t="s">
        <v>463</v>
      </c>
      <c r="IP1297" t="s">
        <v>481</v>
      </c>
    </row>
    <row r="1298" spans="1:250" x14ac:dyDescent="0.35">
      <c r="A1298">
        <v>9721</v>
      </c>
      <c r="B1298">
        <v>-922729984</v>
      </c>
      <c r="C1298">
        <v>1837</v>
      </c>
      <c r="D1298" t="s">
        <v>272</v>
      </c>
      <c r="E1298" t="s">
        <v>273</v>
      </c>
      <c r="F1298">
        <v>13794</v>
      </c>
      <c r="G1298" t="s">
        <v>274</v>
      </c>
      <c r="H1298" t="s">
        <v>275</v>
      </c>
      <c r="I1298">
        <v>523</v>
      </c>
      <c r="J1298" t="s">
        <v>537</v>
      </c>
      <c r="K1298" t="s">
        <v>538</v>
      </c>
      <c r="L1298">
        <v>13917</v>
      </c>
      <c r="M1298" t="s">
        <v>309</v>
      </c>
      <c r="N1298" t="s">
        <v>310</v>
      </c>
      <c r="O1298">
        <v>13917</v>
      </c>
      <c r="P1298" t="s">
        <v>309</v>
      </c>
      <c r="Q1298" t="s">
        <v>310</v>
      </c>
      <c r="R1298" t="s">
        <v>330</v>
      </c>
      <c r="S1298" s="43">
        <v>0</v>
      </c>
      <c r="U1298" s="43">
        <v>4</v>
      </c>
      <c r="IF1298">
        <v>13917</v>
      </c>
      <c r="IG1298" t="s">
        <v>309</v>
      </c>
      <c r="IH1298" t="s">
        <v>311</v>
      </c>
      <c r="IK1298">
        <v>-2</v>
      </c>
      <c r="IL1298" t="s">
        <v>278</v>
      </c>
      <c r="IM1298" t="s">
        <v>279</v>
      </c>
      <c r="IN1298" t="s">
        <v>468</v>
      </c>
      <c r="IP1298" t="s">
        <v>482</v>
      </c>
    </row>
    <row r="1299" spans="1:250" x14ac:dyDescent="0.35">
      <c r="A1299">
        <v>9722</v>
      </c>
      <c r="B1299">
        <v>-922729984</v>
      </c>
      <c r="C1299">
        <v>1837</v>
      </c>
      <c r="D1299" t="s">
        <v>272</v>
      </c>
      <c r="E1299" t="s">
        <v>273</v>
      </c>
      <c r="F1299">
        <v>13794</v>
      </c>
      <c r="G1299" t="s">
        <v>274</v>
      </c>
      <c r="H1299" t="s">
        <v>275</v>
      </c>
      <c r="I1299">
        <v>521</v>
      </c>
      <c r="J1299" t="s">
        <v>539</v>
      </c>
      <c r="K1299" t="s">
        <v>540</v>
      </c>
      <c r="L1299">
        <v>13917</v>
      </c>
      <c r="M1299" t="s">
        <v>309</v>
      </c>
      <c r="N1299" t="s">
        <v>310</v>
      </c>
      <c r="O1299">
        <v>13917</v>
      </c>
      <c r="P1299" t="s">
        <v>309</v>
      </c>
      <c r="Q1299" t="s">
        <v>310</v>
      </c>
      <c r="R1299" t="s">
        <v>330</v>
      </c>
      <c r="S1299" s="43">
        <v>0</v>
      </c>
      <c r="U1299" s="43">
        <v>4</v>
      </c>
      <c r="IF1299">
        <v>13917</v>
      </c>
      <c r="IG1299" t="s">
        <v>309</v>
      </c>
      <c r="IH1299" t="s">
        <v>311</v>
      </c>
      <c r="IK1299">
        <v>-2</v>
      </c>
      <c r="IL1299" t="s">
        <v>278</v>
      </c>
      <c r="IM1299" t="s">
        <v>279</v>
      </c>
      <c r="IN1299" t="s">
        <v>468</v>
      </c>
      <c r="IP1299" t="s">
        <v>482</v>
      </c>
    </row>
    <row r="1300" spans="1:250" x14ac:dyDescent="0.35">
      <c r="A1300">
        <v>9723</v>
      </c>
      <c r="B1300">
        <v>-922729984</v>
      </c>
      <c r="C1300">
        <v>1837</v>
      </c>
      <c r="D1300" t="s">
        <v>272</v>
      </c>
      <c r="E1300" t="s">
        <v>273</v>
      </c>
      <c r="F1300">
        <v>13794</v>
      </c>
      <c r="G1300" t="s">
        <v>274</v>
      </c>
      <c r="H1300" t="s">
        <v>275</v>
      </c>
      <c r="I1300">
        <v>519</v>
      </c>
      <c r="J1300" t="s">
        <v>541</v>
      </c>
      <c r="K1300" t="s">
        <v>542</v>
      </c>
      <c r="L1300">
        <v>13917</v>
      </c>
      <c r="M1300" t="s">
        <v>309</v>
      </c>
      <c r="N1300" t="s">
        <v>310</v>
      </c>
      <c r="O1300">
        <v>13917</v>
      </c>
      <c r="P1300" t="s">
        <v>309</v>
      </c>
      <c r="Q1300" t="s">
        <v>310</v>
      </c>
      <c r="R1300" t="s">
        <v>330</v>
      </c>
      <c r="S1300" s="43">
        <v>0</v>
      </c>
      <c r="U1300" s="43">
        <v>4</v>
      </c>
      <c r="IF1300">
        <v>13917</v>
      </c>
      <c r="IG1300" t="s">
        <v>309</v>
      </c>
      <c r="IH1300" t="s">
        <v>311</v>
      </c>
      <c r="IK1300">
        <v>-2</v>
      </c>
      <c r="IL1300" t="s">
        <v>278</v>
      </c>
      <c r="IM1300" t="s">
        <v>279</v>
      </c>
      <c r="IN1300" t="s">
        <v>468</v>
      </c>
      <c r="IP1300" t="s">
        <v>482</v>
      </c>
    </row>
    <row r="1301" spans="1:250" x14ac:dyDescent="0.35">
      <c r="A1301">
        <v>9724</v>
      </c>
      <c r="B1301">
        <v>-922729984</v>
      </c>
      <c r="C1301">
        <v>1837</v>
      </c>
      <c r="D1301" t="s">
        <v>272</v>
      </c>
      <c r="E1301" t="s">
        <v>273</v>
      </c>
      <c r="F1301">
        <v>13794</v>
      </c>
      <c r="G1301" t="s">
        <v>274</v>
      </c>
      <c r="H1301" t="s">
        <v>275</v>
      </c>
      <c r="I1301">
        <v>515</v>
      </c>
      <c r="J1301" t="s">
        <v>543</v>
      </c>
      <c r="K1301" t="s">
        <v>544</v>
      </c>
      <c r="L1301">
        <v>13917</v>
      </c>
      <c r="M1301" t="s">
        <v>309</v>
      </c>
      <c r="N1301" t="s">
        <v>310</v>
      </c>
      <c r="O1301">
        <v>13917</v>
      </c>
      <c r="P1301" t="s">
        <v>309</v>
      </c>
      <c r="Q1301" t="s">
        <v>310</v>
      </c>
      <c r="R1301" t="s">
        <v>330</v>
      </c>
      <c r="S1301" s="43">
        <v>0</v>
      </c>
      <c r="U1301" s="43">
        <v>4</v>
      </c>
      <c r="IF1301">
        <v>13917</v>
      </c>
      <c r="IG1301" t="s">
        <v>309</v>
      </c>
      <c r="IH1301" t="s">
        <v>311</v>
      </c>
      <c r="IK1301">
        <v>-2</v>
      </c>
      <c r="IL1301" t="s">
        <v>278</v>
      </c>
      <c r="IM1301" t="s">
        <v>279</v>
      </c>
      <c r="IN1301" t="s">
        <v>468</v>
      </c>
      <c r="IP1301" t="s">
        <v>482</v>
      </c>
    </row>
    <row r="1302" spans="1:250" x14ac:dyDescent="0.35">
      <c r="A1302">
        <v>9725</v>
      </c>
      <c r="B1302">
        <v>-922729984</v>
      </c>
      <c r="C1302">
        <v>1837</v>
      </c>
      <c r="D1302" t="s">
        <v>272</v>
      </c>
      <c r="E1302" t="s">
        <v>273</v>
      </c>
      <c r="F1302">
        <v>13794</v>
      </c>
      <c r="G1302" t="s">
        <v>274</v>
      </c>
      <c r="H1302" t="s">
        <v>275</v>
      </c>
      <c r="I1302">
        <v>513</v>
      </c>
      <c r="J1302" t="s">
        <v>545</v>
      </c>
      <c r="K1302" t="s">
        <v>546</v>
      </c>
      <c r="L1302">
        <v>13917</v>
      </c>
      <c r="M1302" t="s">
        <v>309</v>
      </c>
      <c r="N1302" t="s">
        <v>310</v>
      </c>
      <c r="O1302">
        <v>13917</v>
      </c>
      <c r="P1302" t="s">
        <v>309</v>
      </c>
      <c r="Q1302" t="s">
        <v>310</v>
      </c>
      <c r="R1302" t="s">
        <v>330</v>
      </c>
      <c r="S1302" s="43">
        <v>-10778492.359999999</v>
      </c>
      <c r="U1302" s="43">
        <v>4</v>
      </c>
      <c r="IF1302">
        <v>13917</v>
      </c>
      <c r="IG1302" t="s">
        <v>309</v>
      </c>
      <c r="IH1302" t="s">
        <v>311</v>
      </c>
      <c r="IK1302">
        <v>-2</v>
      </c>
      <c r="IL1302" t="s">
        <v>278</v>
      </c>
      <c r="IM1302" t="s">
        <v>279</v>
      </c>
      <c r="IN1302" t="s">
        <v>468</v>
      </c>
      <c r="IP1302" t="s">
        <v>482</v>
      </c>
    </row>
    <row r="1303" spans="1:250" x14ac:dyDescent="0.35">
      <c r="A1303">
        <v>9726</v>
      </c>
      <c r="B1303">
        <v>-922729984</v>
      </c>
      <c r="C1303">
        <v>1837</v>
      </c>
      <c r="D1303" t="s">
        <v>272</v>
      </c>
      <c r="E1303" t="s">
        <v>273</v>
      </c>
      <c r="F1303">
        <v>13794</v>
      </c>
      <c r="G1303" t="s">
        <v>274</v>
      </c>
      <c r="H1303" t="s">
        <v>275</v>
      </c>
      <c r="I1303">
        <v>509</v>
      </c>
      <c r="J1303" t="s">
        <v>547</v>
      </c>
      <c r="K1303" t="s">
        <v>548</v>
      </c>
      <c r="L1303">
        <v>13917</v>
      </c>
      <c r="M1303" t="s">
        <v>309</v>
      </c>
      <c r="N1303" t="s">
        <v>310</v>
      </c>
      <c r="O1303">
        <v>13917</v>
      </c>
      <c r="P1303" t="s">
        <v>309</v>
      </c>
      <c r="Q1303" t="s">
        <v>310</v>
      </c>
      <c r="R1303" t="s">
        <v>330</v>
      </c>
      <c r="S1303" s="43">
        <v>0</v>
      </c>
      <c r="U1303" s="43">
        <v>4</v>
      </c>
      <c r="IF1303">
        <v>13917</v>
      </c>
      <c r="IG1303" t="s">
        <v>309</v>
      </c>
      <c r="IH1303" t="s">
        <v>311</v>
      </c>
      <c r="IK1303">
        <v>-2</v>
      </c>
      <c r="IL1303" t="s">
        <v>278</v>
      </c>
      <c r="IM1303" t="s">
        <v>279</v>
      </c>
      <c r="IN1303" t="s">
        <v>468</v>
      </c>
      <c r="IP1303" t="s">
        <v>482</v>
      </c>
    </row>
    <row r="1304" spans="1:250" x14ac:dyDescent="0.35">
      <c r="A1304">
        <v>9727</v>
      </c>
      <c r="B1304">
        <v>-922729984</v>
      </c>
      <c r="C1304">
        <v>1837</v>
      </c>
      <c r="D1304" t="s">
        <v>272</v>
      </c>
      <c r="E1304" t="s">
        <v>273</v>
      </c>
      <c r="F1304">
        <v>13794</v>
      </c>
      <c r="G1304" t="s">
        <v>274</v>
      </c>
      <c r="H1304" t="s">
        <v>275</v>
      </c>
      <c r="I1304">
        <v>515</v>
      </c>
      <c r="J1304" t="s">
        <v>543</v>
      </c>
      <c r="K1304" t="s">
        <v>544</v>
      </c>
      <c r="L1304">
        <v>15189</v>
      </c>
      <c r="M1304" t="s">
        <v>312</v>
      </c>
      <c r="N1304" t="s">
        <v>313</v>
      </c>
      <c r="O1304">
        <v>15189</v>
      </c>
      <c r="P1304" t="s">
        <v>312</v>
      </c>
      <c r="Q1304" t="s">
        <v>313</v>
      </c>
      <c r="R1304" t="s">
        <v>330</v>
      </c>
      <c r="S1304" s="43">
        <v>0</v>
      </c>
      <c r="U1304" s="43">
        <v>4</v>
      </c>
      <c r="IF1304">
        <v>15189</v>
      </c>
      <c r="IG1304" t="s">
        <v>312</v>
      </c>
      <c r="IH1304" t="s">
        <v>311</v>
      </c>
      <c r="IK1304">
        <v>-2</v>
      </c>
      <c r="IL1304" t="s">
        <v>278</v>
      </c>
      <c r="IM1304" t="s">
        <v>279</v>
      </c>
      <c r="IN1304" t="s">
        <v>468</v>
      </c>
      <c r="IP1304" t="s">
        <v>483</v>
      </c>
    </row>
    <row r="1305" spans="1:250" x14ac:dyDescent="0.35">
      <c r="A1305">
        <v>9728</v>
      </c>
      <c r="B1305">
        <v>-922729984</v>
      </c>
      <c r="C1305">
        <v>1837</v>
      </c>
      <c r="D1305" t="s">
        <v>272</v>
      </c>
      <c r="E1305" t="s">
        <v>273</v>
      </c>
      <c r="F1305">
        <v>13794</v>
      </c>
      <c r="G1305" t="s">
        <v>274</v>
      </c>
      <c r="H1305" t="s">
        <v>275</v>
      </c>
      <c r="I1305">
        <v>513</v>
      </c>
      <c r="J1305" t="s">
        <v>545</v>
      </c>
      <c r="K1305" t="s">
        <v>546</v>
      </c>
      <c r="L1305">
        <v>15189</v>
      </c>
      <c r="M1305" t="s">
        <v>312</v>
      </c>
      <c r="N1305" t="s">
        <v>313</v>
      </c>
      <c r="O1305">
        <v>15189</v>
      </c>
      <c r="P1305" t="s">
        <v>312</v>
      </c>
      <c r="Q1305" t="s">
        <v>313</v>
      </c>
      <c r="R1305" t="s">
        <v>330</v>
      </c>
      <c r="S1305" s="43">
        <v>0</v>
      </c>
      <c r="U1305" s="43">
        <v>4</v>
      </c>
      <c r="IF1305">
        <v>15189</v>
      </c>
      <c r="IG1305" t="s">
        <v>312</v>
      </c>
      <c r="IH1305" t="s">
        <v>311</v>
      </c>
      <c r="IK1305">
        <v>-2</v>
      </c>
      <c r="IL1305" t="s">
        <v>278</v>
      </c>
      <c r="IM1305" t="s">
        <v>279</v>
      </c>
      <c r="IN1305" t="s">
        <v>468</v>
      </c>
      <c r="IP1305" t="s">
        <v>483</v>
      </c>
    </row>
    <row r="1306" spans="1:250" x14ac:dyDescent="0.35">
      <c r="A1306">
        <v>9729</v>
      </c>
      <c r="B1306">
        <v>-922729984</v>
      </c>
      <c r="C1306">
        <v>1837</v>
      </c>
      <c r="D1306" t="s">
        <v>272</v>
      </c>
      <c r="E1306" t="s">
        <v>273</v>
      </c>
      <c r="F1306">
        <v>13794</v>
      </c>
      <c r="G1306" t="s">
        <v>274</v>
      </c>
      <c r="H1306" t="s">
        <v>275</v>
      </c>
      <c r="I1306">
        <v>509</v>
      </c>
      <c r="J1306" t="s">
        <v>547</v>
      </c>
      <c r="K1306" t="s">
        <v>548</v>
      </c>
      <c r="L1306">
        <v>15189</v>
      </c>
      <c r="M1306" t="s">
        <v>312</v>
      </c>
      <c r="N1306" t="s">
        <v>313</v>
      </c>
      <c r="O1306">
        <v>15189</v>
      </c>
      <c r="P1306" t="s">
        <v>312</v>
      </c>
      <c r="Q1306" t="s">
        <v>313</v>
      </c>
      <c r="R1306" t="s">
        <v>330</v>
      </c>
      <c r="S1306" s="43">
        <v>0</v>
      </c>
      <c r="U1306" s="43">
        <v>4</v>
      </c>
      <c r="IF1306">
        <v>15189</v>
      </c>
      <c r="IG1306" t="s">
        <v>312</v>
      </c>
      <c r="IH1306" t="s">
        <v>311</v>
      </c>
      <c r="IK1306">
        <v>-2</v>
      </c>
      <c r="IL1306" t="s">
        <v>278</v>
      </c>
      <c r="IM1306" t="s">
        <v>279</v>
      </c>
      <c r="IN1306" t="s">
        <v>468</v>
      </c>
      <c r="IP1306" t="s">
        <v>483</v>
      </c>
    </row>
    <row r="1307" spans="1:250" x14ac:dyDescent="0.35">
      <c r="A1307">
        <v>9730</v>
      </c>
      <c r="B1307">
        <v>-922729984</v>
      </c>
      <c r="C1307">
        <v>1837</v>
      </c>
      <c r="D1307" t="s">
        <v>272</v>
      </c>
      <c r="E1307" t="s">
        <v>273</v>
      </c>
      <c r="F1307">
        <v>13794</v>
      </c>
      <c r="G1307" t="s">
        <v>274</v>
      </c>
      <c r="H1307" t="s">
        <v>275</v>
      </c>
      <c r="I1307">
        <v>507</v>
      </c>
      <c r="J1307" t="s">
        <v>549</v>
      </c>
      <c r="K1307" t="s">
        <v>550</v>
      </c>
      <c r="L1307">
        <v>15189</v>
      </c>
      <c r="M1307" t="s">
        <v>312</v>
      </c>
      <c r="N1307" t="s">
        <v>313</v>
      </c>
      <c r="O1307">
        <v>15189</v>
      </c>
      <c r="P1307" t="s">
        <v>312</v>
      </c>
      <c r="Q1307" t="s">
        <v>313</v>
      </c>
      <c r="R1307" t="s">
        <v>330</v>
      </c>
      <c r="S1307" s="43">
        <v>0</v>
      </c>
      <c r="U1307" s="43">
        <v>4</v>
      </c>
      <c r="IF1307">
        <v>15189</v>
      </c>
      <c r="IG1307" t="s">
        <v>312</v>
      </c>
      <c r="IH1307" t="s">
        <v>311</v>
      </c>
      <c r="IK1307">
        <v>-2</v>
      </c>
      <c r="IL1307" t="s">
        <v>278</v>
      </c>
      <c r="IM1307" t="s">
        <v>279</v>
      </c>
      <c r="IN1307" t="s">
        <v>468</v>
      </c>
      <c r="IP1307" t="s">
        <v>483</v>
      </c>
    </row>
    <row r="1308" spans="1:250" x14ac:dyDescent="0.35">
      <c r="A1308">
        <v>9731</v>
      </c>
      <c r="B1308">
        <v>-922729984</v>
      </c>
      <c r="C1308">
        <v>1837</v>
      </c>
      <c r="D1308" t="s">
        <v>272</v>
      </c>
      <c r="E1308" t="s">
        <v>273</v>
      </c>
      <c r="F1308">
        <v>13794</v>
      </c>
      <c r="G1308" t="s">
        <v>274</v>
      </c>
      <c r="H1308" t="s">
        <v>275</v>
      </c>
      <c r="I1308">
        <v>528</v>
      </c>
      <c r="J1308" t="s">
        <v>531</v>
      </c>
      <c r="K1308" t="s">
        <v>532</v>
      </c>
      <c r="L1308">
        <v>13917</v>
      </c>
      <c r="M1308" t="s">
        <v>309</v>
      </c>
      <c r="N1308" t="s">
        <v>310</v>
      </c>
      <c r="O1308">
        <v>13917</v>
      </c>
      <c r="P1308" t="s">
        <v>309</v>
      </c>
      <c r="Q1308" t="s">
        <v>310</v>
      </c>
      <c r="R1308" t="s">
        <v>330</v>
      </c>
      <c r="S1308" s="43">
        <v>0</v>
      </c>
      <c r="U1308" s="43">
        <v>4</v>
      </c>
      <c r="IF1308">
        <v>13917</v>
      </c>
      <c r="IG1308" t="s">
        <v>309</v>
      </c>
      <c r="IH1308" t="s">
        <v>311</v>
      </c>
      <c r="IK1308">
        <v>-2</v>
      </c>
      <c r="IL1308" t="s">
        <v>278</v>
      </c>
      <c r="IM1308" t="s">
        <v>279</v>
      </c>
      <c r="IN1308" t="s">
        <v>468</v>
      </c>
      <c r="IP1308" t="s">
        <v>482</v>
      </c>
    </row>
    <row r="1309" spans="1:250" x14ac:dyDescent="0.35">
      <c r="A1309">
        <v>9732</v>
      </c>
      <c r="B1309">
        <v>-922729984</v>
      </c>
      <c r="C1309">
        <v>1837</v>
      </c>
      <c r="D1309" t="s">
        <v>272</v>
      </c>
      <c r="E1309" t="s">
        <v>273</v>
      </c>
      <c r="F1309">
        <v>13794</v>
      </c>
      <c r="G1309" t="s">
        <v>274</v>
      </c>
      <c r="H1309" t="s">
        <v>275</v>
      </c>
      <c r="I1309">
        <v>527</v>
      </c>
      <c r="J1309" t="s">
        <v>535</v>
      </c>
      <c r="K1309" t="s">
        <v>536</v>
      </c>
      <c r="L1309">
        <v>13917</v>
      </c>
      <c r="M1309" t="s">
        <v>309</v>
      </c>
      <c r="N1309" t="s">
        <v>310</v>
      </c>
      <c r="O1309">
        <v>13917</v>
      </c>
      <c r="P1309" t="s">
        <v>309</v>
      </c>
      <c r="Q1309" t="s">
        <v>310</v>
      </c>
      <c r="R1309" t="s">
        <v>330</v>
      </c>
      <c r="S1309" s="43">
        <v>0</v>
      </c>
      <c r="U1309" s="43">
        <v>4</v>
      </c>
      <c r="IF1309">
        <v>13917</v>
      </c>
      <c r="IG1309" t="s">
        <v>309</v>
      </c>
      <c r="IH1309" t="s">
        <v>311</v>
      </c>
      <c r="IK1309">
        <v>-2</v>
      </c>
      <c r="IL1309" t="s">
        <v>278</v>
      </c>
      <c r="IM1309" t="s">
        <v>279</v>
      </c>
      <c r="IN1309" t="s">
        <v>468</v>
      </c>
      <c r="IP1309" t="s">
        <v>482</v>
      </c>
    </row>
    <row r="1310" spans="1:250" x14ac:dyDescent="0.35">
      <c r="A1310">
        <v>9733</v>
      </c>
      <c r="B1310">
        <v>-922729984</v>
      </c>
      <c r="C1310">
        <v>1837</v>
      </c>
      <c r="D1310" t="s">
        <v>272</v>
      </c>
      <c r="E1310" t="s">
        <v>273</v>
      </c>
      <c r="F1310">
        <v>19011</v>
      </c>
      <c r="G1310" t="s">
        <v>318</v>
      </c>
      <c r="H1310" t="s">
        <v>319</v>
      </c>
      <c r="I1310">
        <v>507</v>
      </c>
      <c r="J1310" t="s">
        <v>549</v>
      </c>
      <c r="K1310" t="s">
        <v>550</v>
      </c>
      <c r="L1310">
        <v>15189</v>
      </c>
      <c r="M1310" t="s">
        <v>312</v>
      </c>
      <c r="N1310" t="s">
        <v>313</v>
      </c>
      <c r="O1310">
        <v>15189</v>
      </c>
      <c r="P1310" t="s">
        <v>312</v>
      </c>
      <c r="Q1310" t="s">
        <v>313</v>
      </c>
      <c r="R1310" t="s">
        <v>330</v>
      </c>
      <c r="S1310" s="43">
        <v>0</v>
      </c>
      <c r="U1310" s="43">
        <v>4</v>
      </c>
      <c r="IF1310">
        <v>15189</v>
      </c>
      <c r="IG1310" t="s">
        <v>312</v>
      </c>
      <c r="IH1310" t="s">
        <v>322</v>
      </c>
      <c r="IK1310">
        <v>-2</v>
      </c>
      <c r="IL1310" t="s">
        <v>278</v>
      </c>
      <c r="IM1310" t="s">
        <v>279</v>
      </c>
      <c r="IN1310" t="s">
        <v>484</v>
      </c>
      <c r="IP1310" t="s">
        <v>485</v>
      </c>
    </row>
    <row r="1311" spans="1:250" x14ac:dyDescent="0.35">
      <c r="A1311">
        <v>9734</v>
      </c>
      <c r="B1311">
        <v>-922729984</v>
      </c>
      <c r="C1311">
        <v>1837</v>
      </c>
      <c r="D1311" t="s">
        <v>272</v>
      </c>
      <c r="E1311" t="s">
        <v>273</v>
      </c>
      <c r="F1311">
        <v>13794</v>
      </c>
      <c r="G1311" t="s">
        <v>274</v>
      </c>
      <c r="H1311" t="s">
        <v>275</v>
      </c>
      <c r="I1311">
        <v>528</v>
      </c>
      <c r="J1311" t="s">
        <v>531</v>
      </c>
      <c r="K1311" t="s">
        <v>532</v>
      </c>
      <c r="L1311">
        <v>15189</v>
      </c>
      <c r="M1311" t="s">
        <v>312</v>
      </c>
      <c r="N1311" t="s">
        <v>313</v>
      </c>
      <c r="O1311">
        <v>15189</v>
      </c>
      <c r="P1311" t="s">
        <v>312</v>
      </c>
      <c r="Q1311" t="s">
        <v>313</v>
      </c>
      <c r="R1311" t="s">
        <v>330</v>
      </c>
      <c r="S1311" s="43">
        <v>0</v>
      </c>
      <c r="U1311" s="43">
        <v>4</v>
      </c>
      <c r="IF1311">
        <v>15189</v>
      </c>
      <c r="IG1311" t="s">
        <v>312</v>
      </c>
      <c r="IH1311" t="s">
        <v>311</v>
      </c>
      <c r="IK1311">
        <v>-2</v>
      </c>
      <c r="IL1311" t="s">
        <v>278</v>
      </c>
      <c r="IM1311" t="s">
        <v>279</v>
      </c>
      <c r="IN1311" t="s">
        <v>468</v>
      </c>
      <c r="IP1311" t="s">
        <v>483</v>
      </c>
    </row>
    <row r="1312" spans="1:250" x14ac:dyDescent="0.35">
      <c r="A1312">
        <v>9735</v>
      </c>
      <c r="B1312">
        <v>-922729984</v>
      </c>
      <c r="C1312">
        <v>1837</v>
      </c>
      <c r="D1312" t="s">
        <v>272</v>
      </c>
      <c r="E1312" t="s">
        <v>273</v>
      </c>
      <c r="F1312">
        <v>13794</v>
      </c>
      <c r="G1312" t="s">
        <v>274</v>
      </c>
      <c r="H1312" t="s">
        <v>275</v>
      </c>
      <c r="I1312">
        <v>527</v>
      </c>
      <c r="J1312" t="s">
        <v>535</v>
      </c>
      <c r="K1312" t="s">
        <v>536</v>
      </c>
      <c r="L1312">
        <v>15189</v>
      </c>
      <c r="M1312" t="s">
        <v>312</v>
      </c>
      <c r="N1312" t="s">
        <v>313</v>
      </c>
      <c r="O1312">
        <v>15189</v>
      </c>
      <c r="P1312" t="s">
        <v>312</v>
      </c>
      <c r="Q1312" t="s">
        <v>313</v>
      </c>
      <c r="R1312" t="s">
        <v>330</v>
      </c>
      <c r="S1312" s="43">
        <v>0</v>
      </c>
      <c r="U1312" s="43">
        <v>4</v>
      </c>
      <c r="IF1312">
        <v>15189</v>
      </c>
      <c r="IG1312" t="s">
        <v>312</v>
      </c>
      <c r="IH1312" t="s">
        <v>311</v>
      </c>
      <c r="IK1312">
        <v>-2</v>
      </c>
      <c r="IL1312" t="s">
        <v>278</v>
      </c>
      <c r="IM1312" t="s">
        <v>279</v>
      </c>
      <c r="IN1312" t="s">
        <v>468</v>
      </c>
      <c r="IP1312" t="s">
        <v>483</v>
      </c>
    </row>
    <row r="1313" spans="1:250" x14ac:dyDescent="0.35">
      <c r="A1313">
        <v>9736</v>
      </c>
      <c r="B1313">
        <v>-922729984</v>
      </c>
      <c r="C1313">
        <v>1837</v>
      </c>
      <c r="D1313" t="s">
        <v>272</v>
      </c>
      <c r="E1313" t="s">
        <v>273</v>
      </c>
      <c r="F1313">
        <v>13794</v>
      </c>
      <c r="G1313" t="s">
        <v>274</v>
      </c>
      <c r="H1313" t="s">
        <v>275</v>
      </c>
      <c r="I1313">
        <v>523</v>
      </c>
      <c r="J1313" t="s">
        <v>537</v>
      </c>
      <c r="K1313" t="s">
        <v>538</v>
      </c>
      <c r="L1313">
        <v>15189</v>
      </c>
      <c r="M1313" t="s">
        <v>312</v>
      </c>
      <c r="N1313" t="s">
        <v>313</v>
      </c>
      <c r="O1313">
        <v>15189</v>
      </c>
      <c r="P1313" t="s">
        <v>312</v>
      </c>
      <c r="Q1313" t="s">
        <v>313</v>
      </c>
      <c r="R1313" t="s">
        <v>330</v>
      </c>
      <c r="S1313" s="43">
        <v>0</v>
      </c>
      <c r="U1313" s="43">
        <v>4</v>
      </c>
      <c r="IF1313">
        <v>15189</v>
      </c>
      <c r="IG1313" t="s">
        <v>312</v>
      </c>
      <c r="IH1313" t="s">
        <v>311</v>
      </c>
      <c r="IK1313">
        <v>-2</v>
      </c>
      <c r="IL1313" t="s">
        <v>278</v>
      </c>
      <c r="IM1313" t="s">
        <v>279</v>
      </c>
      <c r="IN1313" t="s">
        <v>468</v>
      </c>
      <c r="IP1313" t="s">
        <v>483</v>
      </c>
    </row>
    <row r="1314" spans="1:250" x14ac:dyDescent="0.35">
      <c r="A1314">
        <v>9737</v>
      </c>
      <c r="B1314">
        <v>-922729984</v>
      </c>
      <c r="C1314">
        <v>1837</v>
      </c>
      <c r="D1314" t="s">
        <v>272</v>
      </c>
      <c r="E1314" t="s">
        <v>273</v>
      </c>
      <c r="F1314">
        <v>13794</v>
      </c>
      <c r="G1314" t="s">
        <v>274</v>
      </c>
      <c r="H1314" t="s">
        <v>275</v>
      </c>
      <c r="I1314">
        <v>521</v>
      </c>
      <c r="J1314" t="s">
        <v>539</v>
      </c>
      <c r="K1314" t="s">
        <v>540</v>
      </c>
      <c r="L1314">
        <v>15189</v>
      </c>
      <c r="M1314" t="s">
        <v>312</v>
      </c>
      <c r="N1314" t="s">
        <v>313</v>
      </c>
      <c r="O1314">
        <v>15189</v>
      </c>
      <c r="P1314" t="s">
        <v>312</v>
      </c>
      <c r="Q1314" t="s">
        <v>313</v>
      </c>
      <c r="R1314" t="s">
        <v>330</v>
      </c>
      <c r="S1314" s="43">
        <v>0</v>
      </c>
      <c r="U1314" s="43">
        <v>4</v>
      </c>
      <c r="IF1314">
        <v>15189</v>
      </c>
      <c r="IG1314" t="s">
        <v>312</v>
      </c>
      <c r="IH1314" t="s">
        <v>311</v>
      </c>
      <c r="IK1314">
        <v>-2</v>
      </c>
      <c r="IL1314" t="s">
        <v>278</v>
      </c>
      <c r="IM1314" t="s">
        <v>279</v>
      </c>
      <c r="IN1314" t="s">
        <v>468</v>
      </c>
      <c r="IP1314" t="s">
        <v>483</v>
      </c>
    </row>
    <row r="1315" spans="1:250" x14ac:dyDescent="0.35">
      <c r="A1315">
        <v>9738</v>
      </c>
      <c r="B1315">
        <v>-922729984</v>
      </c>
      <c r="C1315">
        <v>1837</v>
      </c>
      <c r="D1315" t="s">
        <v>272</v>
      </c>
      <c r="E1315" t="s">
        <v>273</v>
      </c>
      <c r="F1315">
        <v>13794</v>
      </c>
      <c r="G1315" t="s">
        <v>274</v>
      </c>
      <c r="H1315" t="s">
        <v>275</v>
      </c>
      <c r="I1315">
        <v>519</v>
      </c>
      <c r="J1315" t="s">
        <v>541</v>
      </c>
      <c r="K1315" t="s">
        <v>542</v>
      </c>
      <c r="L1315">
        <v>15189</v>
      </c>
      <c r="M1315" t="s">
        <v>312</v>
      </c>
      <c r="N1315" t="s">
        <v>313</v>
      </c>
      <c r="O1315">
        <v>15189</v>
      </c>
      <c r="P1315" t="s">
        <v>312</v>
      </c>
      <c r="Q1315" t="s">
        <v>313</v>
      </c>
      <c r="R1315" t="s">
        <v>330</v>
      </c>
      <c r="S1315" s="43">
        <v>0</v>
      </c>
      <c r="U1315" s="43">
        <v>4</v>
      </c>
      <c r="IF1315">
        <v>15189</v>
      </c>
      <c r="IG1315" t="s">
        <v>312</v>
      </c>
      <c r="IH1315" t="s">
        <v>311</v>
      </c>
      <c r="IK1315">
        <v>-2</v>
      </c>
      <c r="IL1315" t="s">
        <v>278</v>
      </c>
      <c r="IM1315" t="s">
        <v>279</v>
      </c>
      <c r="IN1315" t="s">
        <v>468</v>
      </c>
      <c r="IP1315" t="s">
        <v>483</v>
      </c>
    </row>
    <row r="1316" spans="1:250" x14ac:dyDescent="0.35">
      <c r="A1316">
        <v>9739</v>
      </c>
      <c r="B1316">
        <v>-922729984</v>
      </c>
      <c r="C1316">
        <v>1837</v>
      </c>
      <c r="D1316" t="s">
        <v>272</v>
      </c>
      <c r="E1316" t="s">
        <v>273</v>
      </c>
      <c r="F1316">
        <v>19011</v>
      </c>
      <c r="G1316" t="s">
        <v>318</v>
      </c>
      <c r="H1316" t="s">
        <v>319</v>
      </c>
      <c r="I1316">
        <v>523</v>
      </c>
      <c r="J1316" t="s">
        <v>537</v>
      </c>
      <c r="K1316" t="s">
        <v>538</v>
      </c>
      <c r="L1316">
        <v>15189</v>
      </c>
      <c r="M1316" t="s">
        <v>312</v>
      </c>
      <c r="N1316" t="s">
        <v>313</v>
      </c>
      <c r="O1316">
        <v>15189</v>
      </c>
      <c r="P1316" t="s">
        <v>312</v>
      </c>
      <c r="Q1316" t="s">
        <v>313</v>
      </c>
      <c r="R1316" t="s">
        <v>330</v>
      </c>
      <c r="S1316" s="43">
        <v>0</v>
      </c>
      <c r="U1316" s="43">
        <v>4</v>
      </c>
      <c r="IF1316">
        <v>15189</v>
      </c>
      <c r="IG1316" t="s">
        <v>312</v>
      </c>
      <c r="IH1316" t="s">
        <v>322</v>
      </c>
      <c r="IK1316">
        <v>-2</v>
      </c>
      <c r="IL1316" t="s">
        <v>278</v>
      </c>
      <c r="IM1316" t="s">
        <v>279</v>
      </c>
      <c r="IN1316" t="s">
        <v>484</v>
      </c>
      <c r="IP1316" t="s">
        <v>485</v>
      </c>
    </row>
    <row r="1317" spans="1:250" x14ac:dyDescent="0.35">
      <c r="A1317">
        <v>9740</v>
      </c>
      <c r="B1317">
        <v>-922729984</v>
      </c>
      <c r="C1317">
        <v>1837</v>
      </c>
      <c r="D1317" t="s">
        <v>272</v>
      </c>
      <c r="E1317" t="s">
        <v>273</v>
      </c>
      <c r="F1317">
        <v>19011</v>
      </c>
      <c r="G1317" t="s">
        <v>318</v>
      </c>
      <c r="H1317" t="s">
        <v>319</v>
      </c>
      <c r="I1317">
        <v>521</v>
      </c>
      <c r="J1317" t="s">
        <v>539</v>
      </c>
      <c r="K1317" t="s">
        <v>540</v>
      </c>
      <c r="L1317">
        <v>15189</v>
      </c>
      <c r="M1317" t="s">
        <v>312</v>
      </c>
      <c r="N1317" t="s">
        <v>313</v>
      </c>
      <c r="O1317">
        <v>15189</v>
      </c>
      <c r="P1317" t="s">
        <v>312</v>
      </c>
      <c r="Q1317" t="s">
        <v>313</v>
      </c>
      <c r="R1317" t="s">
        <v>330</v>
      </c>
      <c r="S1317" s="43">
        <v>0</v>
      </c>
      <c r="U1317" s="43">
        <v>4</v>
      </c>
      <c r="IF1317">
        <v>15189</v>
      </c>
      <c r="IG1317" t="s">
        <v>312</v>
      </c>
      <c r="IH1317" t="s">
        <v>322</v>
      </c>
      <c r="IK1317">
        <v>-2</v>
      </c>
      <c r="IL1317" t="s">
        <v>278</v>
      </c>
      <c r="IM1317" t="s">
        <v>279</v>
      </c>
      <c r="IN1317" t="s">
        <v>484</v>
      </c>
      <c r="IP1317" t="s">
        <v>485</v>
      </c>
    </row>
    <row r="1318" spans="1:250" x14ac:dyDescent="0.35">
      <c r="A1318">
        <v>9741</v>
      </c>
      <c r="B1318">
        <v>-922729984</v>
      </c>
      <c r="C1318">
        <v>1837</v>
      </c>
      <c r="D1318" t="s">
        <v>272</v>
      </c>
      <c r="E1318" t="s">
        <v>273</v>
      </c>
      <c r="F1318">
        <v>19011</v>
      </c>
      <c r="G1318" t="s">
        <v>318</v>
      </c>
      <c r="H1318" t="s">
        <v>319</v>
      </c>
      <c r="I1318">
        <v>519</v>
      </c>
      <c r="J1318" t="s">
        <v>541</v>
      </c>
      <c r="K1318" t="s">
        <v>542</v>
      </c>
      <c r="L1318">
        <v>15189</v>
      </c>
      <c r="M1318" t="s">
        <v>312</v>
      </c>
      <c r="N1318" t="s">
        <v>313</v>
      </c>
      <c r="O1318">
        <v>15189</v>
      </c>
      <c r="P1318" t="s">
        <v>312</v>
      </c>
      <c r="Q1318" t="s">
        <v>313</v>
      </c>
      <c r="R1318" t="s">
        <v>330</v>
      </c>
      <c r="S1318" s="43">
        <v>0</v>
      </c>
      <c r="U1318" s="43">
        <v>4</v>
      </c>
      <c r="IF1318">
        <v>15189</v>
      </c>
      <c r="IG1318" t="s">
        <v>312</v>
      </c>
      <c r="IH1318" t="s">
        <v>322</v>
      </c>
      <c r="IK1318">
        <v>-2</v>
      </c>
      <c r="IL1318" t="s">
        <v>278</v>
      </c>
      <c r="IM1318" t="s">
        <v>279</v>
      </c>
      <c r="IN1318" t="s">
        <v>484</v>
      </c>
      <c r="IP1318" t="s">
        <v>485</v>
      </c>
    </row>
    <row r="1319" spans="1:250" x14ac:dyDescent="0.35">
      <c r="A1319">
        <v>9742</v>
      </c>
      <c r="B1319">
        <v>-922729984</v>
      </c>
      <c r="C1319">
        <v>1837</v>
      </c>
      <c r="D1319" t="s">
        <v>272</v>
      </c>
      <c r="E1319" t="s">
        <v>273</v>
      </c>
      <c r="F1319">
        <v>19011</v>
      </c>
      <c r="G1319" t="s">
        <v>318</v>
      </c>
      <c r="H1319" t="s">
        <v>319</v>
      </c>
      <c r="I1319">
        <v>515</v>
      </c>
      <c r="J1319" t="s">
        <v>543</v>
      </c>
      <c r="K1319" t="s">
        <v>544</v>
      </c>
      <c r="L1319">
        <v>15189</v>
      </c>
      <c r="M1319" t="s">
        <v>312</v>
      </c>
      <c r="N1319" t="s">
        <v>313</v>
      </c>
      <c r="O1319">
        <v>15189</v>
      </c>
      <c r="P1319" t="s">
        <v>312</v>
      </c>
      <c r="Q1319" t="s">
        <v>313</v>
      </c>
      <c r="R1319" t="s">
        <v>330</v>
      </c>
      <c r="S1319" s="43">
        <v>0</v>
      </c>
      <c r="U1319" s="43">
        <v>4</v>
      </c>
      <c r="IF1319">
        <v>15189</v>
      </c>
      <c r="IG1319" t="s">
        <v>312</v>
      </c>
      <c r="IH1319" t="s">
        <v>322</v>
      </c>
      <c r="IK1319">
        <v>-2</v>
      </c>
      <c r="IL1319" t="s">
        <v>278</v>
      </c>
      <c r="IM1319" t="s">
        <v>279</v>
      </c>
      <c r="IN1319" t="s">
        <v>484</v>
      </c>
      <c r="IP1319" t="s">
        <v>485</v>
      </c>
    </row>
    <row r="1320" spans="1:250" x14ac:dyDescent="0.35">
      <c r="A1320">
        <v>9743</v>
      </c>
      <c r="B1320">
        <v>-922729984</v>
      </c>
      <c r="C1320">
        <v>1837</v>
      </c>
      <c r="D1320" t="s">
        <v>272</v>
      </c>
      <c r="E1320" t="s">
        <v>273</v>
      </c>
      <c r="F1320">
        <v>19011</v>
      </c>
      <c r="G1320" t="s">
        <v>318</v>
      </c>
      <c r="H1320" t="s">
        <v>319</v>
      </c>
      <c r="I1320">
        <v>513</v>
      </c>
      <c r="J1320" t="s">
        <v>545</v>
      </c>
      <c r="K1320" t="s">
        <v>546</v>
      </c>
      <c r="L1320">
        <v>15189</v>
      </c>
      <c r="M1320" t="s">
        <v>312</v>
      </c>
      <c r="N1320" t="s">
        <v>313</v>
      </c>
      <c r="O1320">
        <v>15189</v>
      </c>
      <c r="P1320" t="s">
        <v>312</v>
      </c>
      <c r="Q1320" t="s">
        <v>313</v>
      </c>
      <c r="R1320" t="s">
        <v>330</v>
      </c>
      <c r="S1320" s="43">
        <v>0</v>
      </c>
      <c r="U1320" s="43">
        <v>4</v>
      </c>
      <c r="IF1320">
        <v>15189</v>
      </c>
      <c r="IG1320" t="s">
        <v>312</v>
      </c>
      <c r="IH1320" t="s">
        <v>322</v>
      </c>
      <c r="IK1320">
        <v>-2</v>
      </c>
      <c r="IL1320" t="s">
        <v>278</v>
      </c>
      <c r="IM1320" t="s">
        <v>279</v>
      </c>
      <c r="IN1320" t="s">
        <v>484</v>
      </c>
      <c r="IP1320" t="s">
        <v>485</v>
      </c>
    </row>
    <row r="1321" spans="1:250" x14ac:dyDescent="0.35">
      <c r="A1321">
        <v>9744</v>
      </c>
      <c r="B1321">
        <v>-922729984</v>
      </c>
      <c r="C1321">
        <v>1837</v>
      </c>
      <c r="D1321" t="s">
        <v>272</v>
      </c>
      <c r="E1321" t="s">
        <v>273</v>
      </c>
      <c r="F1321">
        <v>19011</v>
      </c>
      <c r="G1321" t="s">
        <v>318</v>
      </c>
      <c r="H1321" t="s">
        <v>319</v>
      </c>
      <c r="I1321">
        <v>509</v>
      </c>
      <c r="J1321" t="s">
        <v>547</v>
      </c>
      <c r="K1321" t="s">
        <v>548</v>
      </c>
      <c r="L1321">
        <v>15189</v>
      </c>
      <c r="M1321" t="s">
        <v>312</v>
      </c>
      <c r="N1321" t="s">
        <v>313</v>
      </c>
      <c r="O1321">
        <v>15189</v>
      </c>
      <c r="P1321" t="s">
        <v>312</v>
      </c>
      <c r="Q1321" t="s">
        <v>313</v>
      </c>
      <c r="R1321" t="s">
        <v>330</v>
      </c>
      <c r="S1321" s="43">
        <v>0</v>
      </c>
      <c r="U1321" s="43">
        <v>4</v>
      </c>
      <c r="IF1321">
        <v>15189</v>
      </c>
      <c r="IG1321" t="s">
        <v>312</v>
      </c>
      <c r="IH1321" t="s">
        <v>322</v>
      </c>
      <c r="IK1321">
        <v>-2</v>
      </c>
      <c r="IL1321" t="s">
        <v>278</v>
      </c>
      <c r="IM1321" t="s">
        <v>279</v>
      </c>
      <c r="IN1321" t="s">
        <v>484</v>
      </c>
      <c r="IP1321" t="s">
        <v>485</v>
      </c>
    </row>
    <row r="1322" spans="1:250" x14ac:dyDescent="0.35">
      <c r="A1322">
        <v>9745</v>
      </c>
      <c r="B1322">
        <v>-922729984</v>
      </c>
      <c r="C1322">
        <v>1837</v>
      </c>
      <c r="D1322" t="s">
        <v>272</v>
      </c>
      <c r="E1322" t="s">
        <v>273</v>
      </c>
      <c r="F1322">
        <v>13794</v>
      </c>
      <c r="G1322" t="s">
        <v>274</v>
      </c>
      <c r="H1322" t="s">
        <v>275</v>
      </c>
      <c r="I1322">
        <v>515</v>
      </c>
      <c r="J1322" t="s">
        <v>543</v>
      </c>
      <c r="K1322" t="s">
        <v>544</v>
      </c>
      <c r="L1322">
        <v>17005</v>
      </c>
      <c r="M1322" t="s">
        <v>314</v>
      </c>
      <c r="N1322" t="s">
        <v>315</v>
      </c>
      <c r="O1322">
        <v>17005</v>
      </c>
      <c r="P1322" t="s">
        <v>314</v>
      </c>
      <c r="Q1322" t="s">
        <v>315</v>
      </c>
      <c r="R1322" t="s">
        <v>330</v>
      </c>
      <c r="S1322" s="43">
        <v>0</v>
      </c>
      <c r="U1322" s="43">
        <v>4</v>
      </c>
      <c r="IF1322">
        <v>17005</v>
      </c>
      <c r="IG1322" t="s">
        <v>314</v>
      </c>
      <c r="IH1322" t="s">
        <v>311</v>
      </c>
      <c r="IK1322">
        <v>-2</v>
      </c>
      <c r="IL1322" t="s">
        <v>278</v>
      </c>
      <c r="IM1322" t="s">
        <v>279</v>
      </c>
      <c r="IN1322" t="s">
        <v>468</v>
      </c>
      <c r="IP1322" t="s">
        <v>486</v>
      </c>
    </row>
    <row r="1323" spans="1:250" x14ac:dyDescent="0.35">
      <c r="A1323">
        <v>9746</v>
      </c>
      <c r="B1323">
        <v>-922729984</v>
      </c>
      <c r="C1323">
        <v>1837</v>
      </c>
      <c r="D1323" t="s">
        <v>272</v>
      </c>
      <c r="E1323" t="s">
        <v>273</v>
      </c>
      <c r="F1323">
        <v>13794</v>
      </c>
      <c r="G1323" t="s">
        <v>274</v>
      </c>
      <c r="H1323" t="s">
        <v>275</v>
      </c>
      <c r="I1323">
        <v>513</v>
      </c>
      <c r="J1323" t="s">
        <v>545</v>
      </c>
      <c r="K1323" t="s">
        <v>546</v>
      </c>
      <c r="L1323">
        <v>17005</v>
      </c>
      <c r="M1323" t="s">
        <v>314</v>
      </c>
      <c r="N1323" t="s">
        <v>315</v>
      </c>
      <c r="O1323">
        <v>17005</v>
      </c>
      <c r="P1323" t="s">
        <v>314</v>
      </c>
      <c r="Q1323" t="s">
        <v>315</v>
      </c>
      <c r="R1323" t="s">
        <v>330</v>
      </c>
      <c r="S1323" s="43">
        <v>0</v>
      </c>
      <c r="U1323" s="43">
        <v>4</v>
      </c>
      <c r="IF1323">
        <v>17005</v>
      </c>
      <c r="IG1323" t="s">
        <v>314</v>
      </c>
      <c r="IH1323" t="s">
        <v>311</v>
      </c>
      <c r="IK1323">
        <v>-2</v>
      </c>
      <c r="IL1323" t="s">
        <v>278</v>
      </c>
      <c r="IM1323" t="s">
        <v>279</v>
      </c>
      <c r="IN1323" t="s">
        <v>468</v>
      </c>
      <c r="IP1323" t="s">
        <v>486</v>
      </c>
    </row>
    <row r="1324" spans="1:250" x14ac:dyDescent="0.35">
      <c r="A1324">
        <v>9747</v>
      </c>
      <c r="B1324">
        <v>-922729984</v>
      </c>
      <c r="C1324">
        <v>1837</v>
      </c>
      <c r="D1324" t="s">
        <v>272</v>
      </c>
      <c r="E1324" t="s">
        <v>273</v>
      </c>
      <c r="F1324">
        <v>13794</v>
      </c>
      <c r="G1324" t="s">
        <v>274</v>
      </c>
      <c r="H1324" t="s">
        <v>275</v>
      </c>
      <c r="I1324">
        <v>509</v>
      </c>
      <c r="J1324" t="s">
        <v>547</v>
      </c>
      <c r="K1324" t="s">
        <v>548</v>
      </c>
      <c r="L1324">
        <v>17005</v>
      </c>
      <c r="M1324" t="s">
        <v>314</v>
      </c>
      <c r="N1324" t="s">
        <v>315</v>
      </c>
      <c r="O1324">
        <v>17005</v>
      </c>
      <c r="P1324" t="s">
        <v>314</v>
      </c>
      <c r="Q1324" t="s">
        <v>315</v>
      </c>
      <c r="R1324" t="s">
        <v>330</v>
      </c>
      <c r="S1324" s="43">
        <v>0</v>
      </c>
      <c r="U1324" s="43">
        <v>4</v>
      </c>
      <c r="IF1324">
        <v>17005</v>
      </c>
      <c r="IG1324" t="s">
        <v>314</v>
      </c>
      <c r="IH1324" t="s">
        <v>311</v>
      </c>
      <c r="IK1324">
        <v>-2</v>
      </c>
      <c r="IL1324" t="s">
        <v>278</v>
      </c>
      <c r="IM1324" t="s">
        <v>279</v>
      </c>
      <c r="IN1324" t="s">
        <v>468</v>
      </c>
      <c r="IP1324" t="s">
        <v>486</v>
      </c>
    </row>
    <row r="1325" spans="1:250" x14ac:dyDescent="0.35">
      <c r="A1325">
        <v>9748</v>
      </c>
      <c r="B1325">
        <v>-922729984</v>
      </c>
      <c r="C1325">
        <v>1837</v>
      </c>
      <c r="D1325" t="s">
        <v>272</v>
      </c>
      <c r="E1325" t="s">
        <v>273</v>
      </c>
      <c r="F1325">
        <v>13794</v>
      </c>
      <c r="G1325" t="s">
        <v>274</v>
      </c>
      <c r="H1325" t="s">
        <v>275</v>
      </c>
      <c r="I1325">
        <v>507</v>
      </c>
      <c r="J1325" t="s">
        <v>549</v>
      </c>
      <c r="K1325" t="s">
        <v>550</v>
      </c>
      <c r="L1325">
        <v>17005</v>
      </c>
      <c r="M1325" t="s">
        <v>314</v>
      </c>
      <c r="N1325" t="s">
        <v>315</v>
      </c>
      <c r="O1325">
        <v>17005</v>
      </c>
      <c r="P1325" t="s">
        <v>314</v>
      </c>
      <c r="Q1325" t="s">
        <v>315</v>
      </c>
      <c r="R1325" t="s">
        <v>330</v>
      </c>
      <c r="S1325" s="43">
        <v>0</v>
      </c>
      <c r="U1325" s="43">
        <v>4</v>
      </c>
      <c r="IF1325">
        <v>17005</v>
      </c>
      <c r="IG1325" t="s">
        <v>314</v>
      </c>
      <c r="IH1325" t="s">
        <v>311</v>
      </c>
      <c r="IK1325">
        <v>-2</v>
      </c>
      <c r="IL1325" t="s">
        <v>278</v>
      </c>
      <c r="IM1325" t="s">
        <v>279</v>
      </c>
      <c r="IN1325" t="s">
        <v>468</v>
      </c>
      <c r="IP1325" t="s">
        <v>486</v>
      </c>
    </row>
    <row r="1326" spans="1:250" x14ac:dyDescent="0.35">
      <c r="A1326">
        <v>9749</v>
      </c>
      <c r="B1326">
        <v>-922729984</v>
      </c>
      <c r="C1326">
        <v>1837</v>
      </c>
      <c r="D1326" t="s">
        <v>272</v>
      </c>
      <c r="E1326" t="s">
        <v>273</v>
      </c>
      <c r="F1326">
        <v>19011</v>
      </c>
      <c r="G1326" t="s">
        <v>318</v>
      </c>
      <c r="H1326" t="s">
        <v>319</v>
      </c>
      <c r="I1326">
        <v>528</v>
      </c>
      <c r="J1326" t="s">
        <v>531</v>
      </c>
      <c r="K1326" t="s">
        <v>532</v>
      </c>
      <c r="L1326">
        <v>15189</v>
      </c>
      <c r="M1326" t="s">
        <v>312</v>
      </c>
      <c r="N1326" t="s">
        <v>313</v>
      </c>
      <c r="O1326">
        <v>15189</v>
      </c>
      <c r="P1326" t="s">
        <v>312</v>
      </c>
      <c r="Q1326" t="s">
        <v>313</v>
      </c>
      <c r="R1326" t="s">
        <v>330</v>
      </c>
      <c r="S1326" s="43">
        <v>0</v>
      </c>
      <c r="U1326" s="43">
        <v>4</v>
      </c>
      <c r="IF1326">
        <v>15189</v>
      </c>
      <c r="IG1326" t="s">
        <v>312</v>
      </c>
      <c r="IH1326" t="s">
        <v>322</v>
      </c>
      <c r="IK1326">
        <v>-2</v>
      </c>
      <c r="IL1326" t="s">
        <v>278</v>
      </c>
      <c r="IM1326" t="s">
        <v>279</v>
      </c>
      <c r="IN1326" t="s">
        <v>484</v>
      </c>
      <c r="IP1326" t="s">
        <v>485</v>
      </c>
    </row>
    <row r="1327" spans="1:250" x14ac:dyDescent="0.35">
      <c r="A1327">
        <v>9750</v>
      </c>
      <c r="B1327">
        <v>-922729984</v>
      </c>
      <c r="C1327">
        <v>1837</v>
      </c>
      <c r="D1327" t="s">
        <v>272</v>
      </c>
      <c r="E1327" t="s">
        <v>273</v>
      </c>
      <c r="F1327">
        <v>19011</v>
      </c>
      <c r="G1327" t="s">
        <v>318</v>
      </c>
      <c r="H1327" t="s">
        <v>319</v>
      </c>
      <c r="I1327">
        <v>527</v>
      </c>
      <c r="J1327" t="s">
        <v>535</v>
      </c>
      <c r="K1327" t="s">
        <v>536</v>
      </c>
      <c r="L1327">
        <v>15189</v>
      </c>
      <c r="M1327" t="s">
        <v>312</v>
      </c>
      <c r="N1327" t="s">
        <v>313</v>
      </c>
      <c r="O1327">
        <v>15189</v>
      </c>
      <c r="P1327" t="s">
        <v>312</v>
      </c>
      <c r="Q1327" t="s">
        <v>313</v>
      </c>
      <c r="R1327" t="s">
        <v>330</v>
      </c>
      <c r="S1327" s="43">
        <v>0</v>
      </c>
      <c r="U1327" s="43">
        <v>4</v>
      </c>
      <c r="IF1327">
        <v>15189</v>
      </c>
      <c r="IG1327" t="s">
        <v>312</v>
      </c>
      <c r="IH1327" t="s">
        <v>322</v>
      </c>
      <c r="IK1327">
        <v>-2</v>
      </c>
      <c r="IL1327" t="s">
        <v>278</v>
      </c>
      <c r="IM1327" t="s">
        <v>279</v>
      </c>
      <c r="IN1327" t="s">
        <v>484</v>
      </c>
      <c r="IP1327" t="s">
        <v>485</v>
      </c>
    </row>
    <row r="1328" spans="1:250" x14ac:dyDescent="0.35">
      <c r="A1328">
        <v>9751</v>
      </c>
      <c r="B1328">
        <v>-922729984</v>
      </c>
      <c r="C1328">
        <v>1837</v>
      </c>
      <c r="D1328" t="s">
        <v>272</v>
      </c>
      <c r="E1328" t="s">
        <v>273</v>
      </c>
      <c r="F1328">
        <v>13794</v>
      </c>
      <c r="G1328" t="s">
        <v>274</v>
      </c>
      <c r="H1328" t="s">
        <v>275</v>
      </c>
      <c r="I1328">
        <v>507</v>
      </c>
      <c r="J1328" t="s">
        <v>549</v>
      </c>
      <c r="K1328" t="s">
        <v>550</v>
      </c>
      <c r="L1328">
        <v>17006</v>
      </c>
      <c r="M1328" t="s">
        <v>316</v>
      </c>
      <c r="N1328" t="s">
        <v>317</v>
      </c>
      <c r="O1328">
        <v>17006</v>
      </c>
      <c r="P1328" t="s">
        <v>316</v>
      </c>
      <c r="Q1328" t="s">
        <v>317</v>
      </c>
      <c r="R1328" t="s">
        <v>330</v>
      </c>
      <c r="S1328" s="43">
        <v>0</v>
      </c>
      <c r="U1328" s="43">
        <v>4</v>
      </c>
      <c r="IF1328">
        <v>17006</v>
      </c>
      <c r="IG1328" t="s">
        <v>316</v>
      </c>
      <c r="IH1328" t="s">
        <v>311</v>
      </c>
      <c r="IK1328">
        <v>-2</v>
      </c>
      <c r="IL1328" t="s">
        <v>278</v>
      </c>
      <c r="IM1328" t="s">
        <v>279</v>
      </c>
      <c r="IN1328" t="s">
        <v>468</v>
      </c>
      <c r="IP1328" t="s">
        <v>487</v>
      </c>
    </row>
    <row r="1329" spans="1:250" x14ac:dyDescent="0.35">
      <c r="A1329">
        <v>9752</v>
      </c>
      <c r="B1329">
        <v>-922729984</v>
      </c>
      <c r="C1329">
        <v>1837</v>
      </c>
      <c r="D1329" t="s">
        <v>272</v>
      </c>
      <c r="E1329" t="s">
        <v>273</v>
      </c>
      <c r="F1329">
        <v>13794</v>
      </c>
      <c r="G1329" t="s">
        <v>274</v>
      </c>
      <c r="H1329" t="s">
        <v>275</v>
      </c>
      <c r="I1329">
        <v>528</v>
      </c>
      <c r="J1329" t="s">
        <v>531</v>
      </c>
      <c r="K1329" t="s">
        <v>532</v>
      </c>
      <c r="L1329">
        <v>17005</v>
      </c>
      <c r="M1329" t="s">
        <v>314</v>
      </c>
      <c r="N1329" t="s">
        <v>315</v>
      </c>
      <c r="O1329">
        <v>17005</v>
      </c>
      <c r="P1329" t="s">
        <v>314</v>
      </c>
      <c r="Q1329" t="s">
        <v>315</v>
      </c>
      <c r="R1329" t="s">
        <v>330</v>
      </c>
      <c r="S1329" s="43">
        <v>0</v>
      </c>
      <c r="U1329" s="43">
        <v>4</v>
      </c>
      <c r="IF1329">
        <v>17005</v>
      </c>
      <c r="IG1329" t="s">
        <v>314</v>
      </c>
      <c r="IH1329" t="s">
        <v>311</v>
      </c>
      <c r="IK1329">
        <v>-2</v>
      </c>
      <c r="IL1329" t="s">
        <v>278</v>
      </c>
      <c r="IM1329" t="s">
        <v>279</v>
      </c>
      <c r="IN1329" t="s">
        <v>468</v>
      </c>
      <c r="IP1329" t="s">
        <v>486</v>
      </c>
    </row>
    <row r="1330" spans="1:250" x14ac:dyDescent="0.35">
      <c r="A1330">
        <v>9753</v>
      </c>
      <c r="B1330">
        <v>-922729984</v>
      </c>
      <c r="C1330">
        <v>1837</v>
      </c>
      <c r="D1330" t="s">
        <v>272</v>
      </c>
      <c r="E1330" t="s">
        <v>273</v>
      </c>
      <c r="F1330">
        <v>13794</v>
      </c>
      <c r="G1330" t="s">
        <v>274</v>
      </c>
      <c r="H1330" t="s">
        <v>275</v>
      </c>
      <c r="I1330">
        <v>527</v>
      </c>
      <c r="J1330" t="s">
        <v>535</v>
      </c>
      <c r="K1330" t="s">
        <v>536</v>
      </c>
      <c r="L1330">
        <v>17005</v>
      </c>
      <c r="M1330" t="s">
        <v>314</v>
      </c>
      <c r="N1330" t="s">
        <v>315</v>
      </c>
      <c r="O1330">
        <v>17005</v>
      </c>
      <c r="P1330" t="s">
        <v>314</v>
      </c>
      <c r="Q1330" t="s">
        <v>315</v>
      </c>
      <c r="R1330" t="s">
        <v>330</v>
      </c>
      <c r="S1330" s="43">
        <v>0</v>
      </c>
      <c r="U1330" s="43">
        <v>4</v>
      </c>
      <c r="IF1330">
        <v>17005</v>
      </c>
      <c r="IG1330" t="s">
        <v>314</v>
      </c>
      <c r="IH1330" t="s">
        <v>311</v>
      </c>
      <c r="IK1330">
        <v>-2</v>
      </c>
      <c r="IL1330" t="s">
        <v>278</v>
      </c>
      <c r="IM1330" t="s">
        <v>279</v>
      </c>
      <c r="IN1330" t="s">
        <v>468</v>
      </c>
      <c r="IP1330" t="s">
        <v>486</v>
      </c>
    </row>
    <row r="1331" spans="1:250" x14ac:dyDescent="0.35">
      <c r="A1331">
        <v>9754</v>
      </c>
      <c r="B1331">
        <v>-922729984</v>
      </c>
      <c r="C1331">
        <v>1837</v>
      </c>
      <c r="D1331" t="s">
        <v>272</v>
      </c>
      <c r="E1331" t="s">
        <v>273</v>
      </c>
      <c r="F1331">
        <v>13794</v>
      </c>
      <c r="G1331" t="s">
        <v>274</v>
      </c>
      <c r="H1331" t="s">
        <v>275</v>
      </c>
      <c r="I1331">
        <v>523</v>
      </c>
      <c r="J1331" t="s">
        <v>537</v>
      </c>
      <c r="K1331" t="s">
        <v>538</v>
      </c>
      <c r="L1331">
        <v>17005</v>
      </c>
      <c r="M1331" t="s">
        <v>314</v>
      </c>
      <c r="N1331" t="s">
        <v>315</v>
      </c>
      <c r="O1331">
        <v>17005</v>
      </c>
      <c r="P1331" t="s">
        <v>314</v>
      </c>
      <c r="Q1331" t="s">
        <v>315</v>
      </c>
      <c r="R1331" t="s">
        <v>330</v>
      </c>
      <c r="S1331" s="43">
        <v>0</v>
      </c>
      <c r="U1331" s="43">
        <v>4</v>
      </c>
      <c r="IF1331">
        <v>17005</v>
      </c>
      <c r="IG1331" t="s">
        <v>314</v>
      </c>
      <c r="IH1331" t="s">
        <v>311</v>
      </c>
      <c r="IK1331">
        <v>-2</v>
      </c>
      <c r="IL1331" t="s">
        <v>278</v>
      </c>
      <c r="IM1331" t="s">
        <v>279</v>
      </c>
      <c r="IN1331" t="s">
        <v>468</v>
      </c>
      <c r="IP1331" t="s">
        <v>486</v>
      </c>
    </row>
    <row r="1332" spans="1:250" x14ac:dyDescent="0.35">
      <c r="A1332">
        <v>9755</v>
      </c>
      <c r="B1332">
        <v>-922729984</v>
      </c>
      <c r="C1332">
        <v>1837</v>
      </c>
      <c r="D1332" t="s">
        <v>272</v>
      </c>
      <c r="E1332" t="s">
        <v>273</v>
      </c>
      <c r="F1332">
        <v>13794</v>
      </c>
      <c r="G1332" t="s">
        <v>274</v>
      </c>
      <c r="H1332" t="s">
        <v>275</v>
      </c>
      <c r="I1332">
        <v>521</v>
      </c>
      <c r="J1332" t="s">
        <v>539</v>
      </c>
      <c r="K1332" t="s">
        <v>540</v>
      </c>
      <c r="L1332">
        <v>17005</v>
      </c>
      <c r="M1332" t="s">
        <v>314</v>
      </c>
      <c r="N1332" t="s">
        <v>315</v>
      </c>
      <c r="O1332">
        <v>17005</v>
      </c>
      <c r="P1332" t="s">
        <v>314</v>
      </c>
      <c r="Q1332" t="s">
        <v>315</v>
      </c>
      <c r="R1332" t="s">
        <v>330</v>
      </c>
      <c r="S1332" s="43">
        <v>0</v>
      </c>
      <c r="U1332" s="43">
        <v>4</v>
      </c>
      <c r="IF1332">
        <v>17005</v>
      </c>
      <c r="IG1332" t="s">
        <v>314</v>
      </c>
      <c r="IH1332" t="s">
        <v>311</v>
      </c>
      <c r="IK1332">
        <v>-2</v>
      </c>
      <c r="IL1332" t="s">
        <v>278</v>
      </c>
      <c r="IM1332" t="s">
        <v>279</v>
      </c>
      <c r="IN1332" t="s">
        <v>468</v>
      </c>
      <c r="IP1332" t="s">
        <v>486</v>
      </c>
    </row>
    <row r="1333" spans="1:250" x14ac:dyDescent="0.35">
      <c r="A1333">
        <v>9756</v>
      </c>
      <c r="B1333">
        <v>-922729984</v>
      </c>
      <c r="C1333">
        <v>1837</v>
      </c>
      <c r="D1333" t="s">
        <v>272</v>
      </c>
      <c r="E1333" t="s">
        <v>273</v>
      </c>
      <c r="F1333">
        <v>13794</v>
      </c>
      <c r="G1333" t="s">
        <v>274</v>
      </c>
      <c r="H1333" t="s">
        <v>275</v>
      </c>
      <c r="I1333">
        <v>519</v>
      </c>
      <c r="J1333" t="s">
        <v>541</v>
      </c>
      <c r="K1333" t="s">
        <v>542</v>
      </c>
      <c r="L1333">
        <v>17005</v>
      </c>
      <c r="M1333" t="s">
        <v>314</v>
      </c>
      <c r="N1333" t="s">
        <v>315</v>
      </c>
      <c r="O1333">
        <v>17005</v>
      </c>
      <c r="P1333" t="s">
        <v>314</v>
      </c>
      <c r="Q1333" t="s">
        <v>315</v>
      </c>
      <c r="R1333" t="s">
        <v>330</v>
      </c>
      <c r="S1333" s="43">
        <v>0</v>
      </c>
      <c r="U1333" s="43">
        <v>4</v>
      </c>
      <c r="IF1333">
        <v>17005</v>
      </c>
      <c r="IG1333" t="s">
        <v>314</v>
      </c>
      <c r="IH1333" t="s">
        <v>311</v>
      </c>
      <c r="IK1333">
        <v>-2</v>
      </c>
      <c r="IL1333" t="s">
        <v>278</v>
      </c>
      <c r="IM1333" t="s">
        <v>279</v>
      </c>
      <c r="IN1333" t="s">
        <v>468</v>
      </c>
      <c r="IP1333" t="s">
        <v>486</v>
      </c>
    </row>
    <row r="1334" spans="1:250" x14ac:dyDescent="0.35">
      <c r="A1334">
        <v>9757</v>
      </c>
      <c r="B1334">
        <v>-922729984</v>
      </c>
      <c r="C1334">
        <v>1837</v>
      </c>
      <c r="D1334" t="s">
        <v>272</v>
      </c>
      <c r="E1334" t="s">
        <v>273</v>
      </c>
      <c r="F1334">
        <v>13794</v>
      </c>
      <c r="G1334" t="s">
        <v>274</v>
      </c>
      <c r="H1334" t="s">
        <v>275</v>
      </c>
      <c r="I1334">
        <v>523</v>
      </c>
      <c r="J1334" t="s">
        <v>537</v>
      </c>
      <c r="K1334" t="s">
        <v>538</v>
      </c>
      <c r="L1334">
        <v>17006</v>
      </c>
      <c r="M1334" t="s">
        <v>316</v>
      </c>
      <c r="N1334" t="s">
        <v>317</v>
      </c>
      <c r="O1334">
        <v>17006</v>
      </c>
      <c r="P1334" t="s">
        <v>316</v>
      </c>
      <c r="Q1334" t="s">
        <v>317</v>
      </c>
      <c r="R1334" t="s">
        <v>330</v>
      </c>
      <c r="S1334" s="43">
        <v>0</v>
      </c>
      <c r="U1334" s="43">
        <v>4</v>
      </c>
      <c r="IF1334">
        <v>17006</v>
      </c>
      <c r="IG1334" t="s">
        <v>316</v>
      </c>
      <c r="IH1334" t="s">
        <v>311</v>
      </c>
      <c r="IK1334">
        <v>-2</v>
      </c>
      <c r="IL1334" t="s">
        <v>278</v>
      </c>
      <c r="IM1334" t="s">
        <v>279</v>
      </c>
      <c r="IN1334" t="s">
        <v>468</v>
      </c>
      <c r="IP1334" t="s">
        <v>487</v>
      </c>
    </row>
    <row r="1335" spans="1:250" x14ac:dyDescent="0.35">
      <c r="A1335">
        <v>9758</v>
      </c>
      <c r="B1335">
        <v>-922729984</v>
      </c>
      <c r="C1335">
        <v>1837</v>
      </c>
      <c r="D1335" t="s">
        <v>272</v>
      </c>
      <c r="E1335" t="s">
        <v>273</v>
      </c>
      <c r="F1335">
        <v>13794</v>
      </c>
      <c r="G1335" t="s">
        <v>274</v>
      </c>
      <c r="H1335" t="s">
        <v>275</v>
      </c>
      <c r="I1335">
        <v>521</v>
      </c>
      <c r="J1335" t="s">
        <v>539</v>
      </c>
      <c r="K1335" t="s">
        <v>540</v>
      </c>
      <c r="L1335">
        <v>17006</v>
      </c>
      <c r="M1335" t="s">
        <v>316</v>
      </c>
      <c r="N1335" t="s">
        <v>317</v>
      </c>
      <c r="O1335">
        <v>17006</v>
      </c>
      <c r="P1335" t="s">
        <v>316</v>
      </c>
      <c r="Q1335" t="s">
        <v>317</v>
      </c>
      <c r="R1335" t="s">
        <v>330</v>
      </c>
      <c r="S1335" s="43">
        <v>0</v>
      </c>
      <c r="U1335" s="43">
        <v>4</v>
      </c>
      <c r="IF1335">
        <v>17006</v>
      </c>
      <c r="IG1335" t="s">
        <v>316</v>
      </c>
      <c r="IH1335" t="s">
        <v>311</v>
      </c>
      <c r="IK1335">
        <v>-2</v>
      </c>
      <c r="IL1335" t="s">
        <v>278</v>
      </c>
      <c r="IM1335" t="s">
        <v>279</v>
      </c>
      <c r="IN1335" t="s">
        <v>468</v>
      </c>
      <c r="IP1335" t="s">
        <v>487</v>
      </c>
    </row>
    <row r="1336" spans="1:250" x14ac:dyDescent="0.35">
      <c r="A1336">
        <v>9759</v>
      </c>
      <c r="B1336">
        <v>-922729984</v>
      </c>
      <c r="C1336">
        <v>1837</v>
      </c>
      <c r="D1336" t="s">
        <v>272</v>
      </c>
      <c r="E1336" t="s">
        <v>273</v>
      </c>
      <c r="F1336">
        <v>13794</v>
      </c>
      <c r="G1336" t="s">
        <v>274</v>
      </c>
      <c r="H1336" t="s">
        <v>275</v>
      </c>
      <c r="I1336">
        <v>519</v>
      </c>
      <c r="J1336" t="s">
        <v>541</v>
      </c>
      <c r="K1336" t="s">
        <v>542</v>
      </c>
      <c r="L1336">
        <v>17006</v>
      </c>
      <c r="M1336" t="s">
        <v>316</v>
      </c>
      <c r="N1336" t="s">
        <v>317</v>
      </c>
      <c r="O1336">
        <v>17006</v>
      </c>
      <c r="P1336" t="s">
        <v>316</v>
      </c>
      <c r="Q1336" t="s">
        <v>317</v>
      </c>
      <c r="R1336" t="s">
        <v>330</v>
      </c>
      <c r="S1336" s="43">
        <v>0</v>
      </c>
      <c r="U1336" s="43">
        <v>4</v>
      </c>
      <c r="IF1336">
        <v>17006</v>
      </c>
      <c r="IG1336" t="s">
        <v>316</v>
      </c>
      <c r="IH1336" t="s">
        <v>311</v>
      </c>
      <c r="IK1336">
        <v>-2</v>
      </c>
      <c r="IL1336" t="s">
        <v>278</v>
      </c>
      <c r="IM1336" t="s">
        <v>279</v>
      </c>
      <c r="IN1336" t="s">
        <v>468</v>
      </c>
      <c r="IP1336" t="s">
        <v>487</v>
      </c>
    </row>
    <row r="1337" spans="1:250" x14ac:dyDescent="0.35">
      <c r="A1337">
        <v>9760</v>
      </c>
      <c r="B1337">
        <v>-922729984</v>
      </c>
      <c r="C1337">
        <v>1837</v>
      </c>
      <c r="D1337" t="s">
        <v>272</v>
      </c>
      <c r="E1337" t="s">
        <v>273</v>
      </c>
      <c r="F1337">
        <v>13794</v>
      </c>
      <c r="G1337" t="s">
        <v>274</v>
      </c>
      <c r="H1337" t="s">
        <v>275</v>
      </c>
      <c r="I1337">
        <v>515</v>
      </c>
      <c r="J1337" t="s">
        <v>543</v>
      </c>
      <c r="K1337" t="s">
        <v>544</v>
      </c>
      <c r="L1337">
        <v>17006</v>
      </c>
      <c r="M1337" t="s">
        <v>316</v>
      </c>
      <c r="N1337" t="s">
        <v>317</v>
      </c>
      <c r="O1337">
        <v>17006</v>
      </c>
      <c r="P1337" t="s">
        <v>316</v>
      </c>
      <c r="Q1337" t="s">
        <v>317</v>
      </c>
      <c r="R1337" t="s">
        <v>330</v>
      </c>
      <c r="S1337" s="43">
        <v>0</v>
      </c>
      <c r="U1337" s="43">
        <v>4</v>
      </c>
      <c r="IF1337">
        <v>17006</v>
      </c>
      <c r="IG1337" t="s">
        <v>316</v>
      </c>
      <c r="IH1337" t="s">
        <v>311</v>
      </c>
      <c r="IK1337">
        <v>-2</v>
      </c>
      <c r="IL1337" t="s">
        <v>278</v>
      </c>
      <c r="IM1337" t="s">
        <v>279</v>
      </c>
      <c r="IN1337" t="s">
        <v>468</v>
      </c>
      <c r="IP1337" t="s">
        <v>487</v>
      </c>
    </row>
    <row r="1338" spans="1:250" x14ac:dyDescent="0.35">
      <c r="A1338">
        <v>9761</v>
      </c>
      <c r="B1338">
        <v>-922729984</v>
      </c>
      <c r="C1338">
        <v>1837</v>
      </c>
      <c r="D1338" t="s">
        <v>272</v>
      </c>
      <c r="E1338" t="s">
        <v>273</v>
      </c>
      <c r="F1338">
        <v>13794</v>
      </c>
      <c r="G1338" t="s">
        <v>274</v>
      </c>
      <c r="H1338" t="s">
        <v>275</v>
      </c>
      <c r="I1338">
        <v>513</v>
      </c>
      <c r="J1338" t="s">
        <v>545</v>
      </c>
      <c r="K1338" t="s">
        <v>546</v>
      </c>
      <c r="L1338">
        <v>17006</v>
      </c>
      <c r="M1338" t="s">
        <v>316</v>
      </c>
      <c r="N1338" t="s">
        <v>317</v>
      </c>
      <c r="O1338">
        <v>17006</v>
      </c>
      <c r="P1338" t="s">
        <v>316</v>
      </c>
      <c r="Q1338" t="s">
        <v>317</v>
      </c>
      <c r="R1338" t="s">
        <v>330</v>
      </c>
      <c r="S1338" s="43">
        <v>0</v>
      </c>
      <c r="U1338" s="43">
        <v>4</v>
      </c>
      <c r="IF1338">
        <v>17006</v>
      </c>
      <c r="IG1338" t="s">
        <v>316</v>
      </c>
      <c r="IH1338" t="s">
        <v>311</v>
      </c>
      <c r="IK1338">
        <v>-2</v>
      </c>
      <c r="IL1338" t="s">
        <v>278</v>
      </c>
      <c r="IM1338" t="s">
        <v>279</v>
      </c>
      <c r="IN1338" t="s">
        <v>468</v>
      </c>
      <c r="IP1338" t="s">
        <v>487</v>
      </c>
    </row>
    <row r="1339" spans="1:250" x14ac:dyDescent="0.35">
      <c r="A1339">
        <v>9762</v>
      </c>
      <c r="B1339">
        <v>-922729984</v>
      </c>
      <c r="C1339">
        <v>1837</v>
      </c>
      <c r="D1339" t="s">
        <v>272</v>
      </c>
      <c r="E1339" t="s">
        <v>273</v>
      </c>
      <c r="F1339">
        <v>13794</v>
      </c>
      <c r="G1339" t="s">
        <v>274</v>
      </c>
      <c r="H1339" t="s">
        <v>275</v>
      </c>
      <c r="I1339">
        <v>509</v>
      </c>
      <c r="J1339" t="s">
        <v>547</v>
      </c>
      <c r="K1339" t="s">
        <v>548</v>
      </c>
      <c r="L1339">
        <v>17006</v>
      </c>
      <c r="M1339" t="s">
        <v>316</v>
      </c>
      <c r="N1339" t="s">
        <v>317</v>
      </c>
      <c r="O1339">
        <v>17006</v>
      </c>
      <c r="P1339" t="s">
        <v>316</v>
      </c>
      <c r="Q1339" t="s">
        <v>317</v>
      </c>
      <c r="R1339" t="s">
        <v>330</v>
      </c>
      <c r="S1339" s="43">
        <v>0</v>
      </c>
      <c r="U1339" s="43">
        <v>4</v>
      </c>
      <c r="IF1339">
        <v>17006</v>
      </c>
      <c r="IG1339" t="s">
        <v>316</v>
      </c>
      <c r="IH1339" t="s">
        <v>311</v>
      </c>
      <c r="IK1339">
        <v>-2</v>
      </c>
      <c r="IL1339" t="s">
        <v>278</v>
      </c>
      <c r="IM1339" t="s">
        <v>279</v>
      </c>
      <c r="IN1339" t="s">
        <v>468</v>
      </c>
      <c r="IP1339" t="s">
        <v>487</v>
      </c>
    </row>
    <row r="1340" spans="1:250" x14ac:dyDescent="0.35">
      <c r="A1340">
        <v>9763</v>
      </c>
      <c r="B1340">
        <v>-922729984</v>
      </c>
      <c r="C1340">
        <v>1837</v>
      </c>
      <c r="D1340" t="s">
        <v>272</v>
      </c>
      <c r="E1340" t="s">
        <v>273</v>
      </c>
      <c r="F1340">
        <v>19011</v>
      </c>
      <c r="G1340" t="s">
        <v>318</v>
      </c>
      <c r="H1340" t="s">
        <v>319</v>
      </c>
      <c r="I1340">
        <v>515</v>
      </c>
      <c r="J1340" t="s">
        <v>543</v>
      </c>
      <c r="K1340" t="s">
        <v>544</v>
      </c>
      <c r="L1340">
        <v>19213</v>
      </c>
      <c r="M1340" t="s">
        <v>320</v>
      </c>
      <c r="N1340" t="s">
        <v>321</v>
      </c>
      <c r="O1340">
        <v>19213</v>
      </c>
      <c r="P1340" t="s">
        <v>320</v>
      </c>
      <c r="Q1340" t="s">
        <v>321</v>
      </c>
      <c r="R1340" t="s">
        <v>330</v>
      </c>
      <c r="S1340" s="43">
        <v>0</v>
      </c>
      <c r="U1340" s="43">
        <v>4</v>
      </c>
      <c r="IF1340">
        <v>19213</v>
      </c>
      <c r="IG1340" t="s">
        <v>320</v>
      </c>
      <c r="IH1340" t="s">
        <v>322</v>
      </c>
      <c r="IK1340">
        <v>-2</v>
      </c>
      <c r="IL1340" t="s">
        <v>278</v>
      </c>
      <c r="IM1340" t="s">
        <v>279</v>
      </c>
      <c r="IN1340" t="s">
        <v>484</v>
      </c>
      <c r="IP1340" t="s">
        <v>488</v>
      </c>
    </row>
    <row r="1341" spans="1:250" x14ac:dyDescent="0.35">
      <c r="A1341">
        <v>9764</v>
      </c>
      <c r="B1341">
        <v>-922729984</v>
      </c>
      <c r="C1341">
        <v>1837</v>
      </c>
      <c r="D1341" t="s">
        <v>272</v>
      </c>
      <c r="E1341" t="s">
        <v>273</v>
      </c>
      <c r="F1341">
        <v>19011</v>
      </c>
      <c r="G1341" t="s">
        <v>318</v>
      </c>
      <c r="H1341" t="s">
        <v>319</v>
      </c>
      <c r="I1341">
        <v>513</v>
      </c>
      <c r="J1341" t="s">
        <v>545</v>
      </c>
      <c r="K1341" t="s">
        <v>546</v>
      </c>
      <c r="L1341">
        <v>19213</v>
      </c>
      <c r="M1341" t="s">
        <v>320</v>
      </c>
      <c r="N1341" t="s">
        <v>321</v>
      </c>
      <c r="O1341">
        <v>19213</v>
      </c>
      <c r="P1341" t="s">
        <v>320</v>
      </c>
      <c r="Q1341" t="s">
        <v>321</v>
      </c>
      <c r="R1341" t="s">
        <v>330</v>
      </c>
      <c r="S1341" s="43">
        <v>0</v>
      </c>
      <c r="U1341" s="43">
        <v>4</v>
      </c>
      <c r="IF1341">
        <v>19213</v>
      </c>
      <c r="IG1341" t="s">
        <v>320</v>
      </c>
      <c r="IH1341" t="s">
        <v>322</v>
      </c>
      <c r="IK1341">
        <v>-2</v>
      </c>
      <c r="IL1341" t="s">
        <v>278</v>
      </c>
      <c r="IM1341" t="s">
        <v>279</v>
      </c>
      <c r="IN1341" t="s">
        <v>484</v>
      </c>
      <c r="IP1341" t="s">
        <v>488</v>
      </c>
    </row>
    <row r="1342" spans="1:250" x14ac:dyDescent="0.35">
      <c r="A1342">
        <v>9765</v>
      </c>
      <c r="B1342">
        <v>-922729984</v>
      </c>
      <c r="C1342">
        <v>1837</v>
      </c>
      <c r="D1342" t="s">
        <v>272</v>
      </c>
      <c r="E1342" t="s">
        <v>273</v>
      </c>
      <c r="F1342">
        <v>19011</v>
      </c>
      <c r="G1342" t="s">
        <v>318</v>
      </c>
      <c r="H1342" t="s">
        <v>319</v>
      </c>
      <c r="I1342">
        <v>509</v>
      </c>
      <c r="J1342" t="s">
        <v>547</v>
      </c>
      <c r="K1342" t="s">
        <v>548</v>
      </c>
      <c r="L1342">
        <v>19213</v>
      </c>
      <c r="M1342" t="s">
        <v>320</v>
      </c>
      <c r="N1342" t="s">
        <v>321</v>
      </c>
      <c r="O1342">
        <v>19213</v>
      </c>
      <c r="P1342" t="s">
        <v>320</v>
      </c>
      <c r="Q1342" t="s">
        <v>321</v>
      </c>
      <c r="R1342" t="s">
        <v>330</v>
      </c>
      <c r="S1342" s="43">
        <v>-2009424.08</v>
      </c>
      <c r="U1342" s="43">
        <v>4</v>
      </c>
      <c r="IF1342">
        <v>19213</v>
      </c>
      <c r="IG1342" t="s">
        <v>320</v>
      </c>
      <c r="IH1342" t="s">
        <v>322</v>
      </c>
      <c r="IK1342">
        <v>-2</v>
      </c>
      <c r="IL1342" t="s">
        <v>278</v>
      </c>
      <c r="IM1342" t="s">
        <v>279</v>
      </c>
      <c r="IN1342" t="s">
        <v>484</v>
      </c>
      <c r="IP1342" t="s">
        <v>488</v>
      </c>
    </row>
    <row r="1343" spans="1:250" x14ac:dyDescent="0.35">
      <c r="A1343">
        <v>9766</v>
      </c>
      <c r="B1343">
        <v>-922729984</v>
      </c>
      <c r="C1343">
        <v>1837</v>
      </c>
      <c r="D1343" t="s">
        <v>272</v>
      </c>
      <c r="E1343" t="s">
        <v>273</v>
      </c>
      <c r="F1343">
        <v>19011</v>
      </c>
      <c r="G1343" t="s">
        <v>318</v>
      </c>
      <c r="H1343" t="s">
        <v>319</v>
      </c>
      <c r="I1343">
        <v>507</v>
      </c>
      <c r="J1343" t="s">
        <v>549</v>
      </c>
      <c r="K1343" t="s">
        <v>550</v>
      </c>
      <c r="L1343">
        <v>19213</v>
      </c>
      <c r="M1343" t="s">
        <v>320</v>
      </c>
      <c r="N1343" t="s">
        <v>321</v>
      </c>
      <c r="O1343">
        <v>19213</v>
      </c>
      <c r="P1343" t="s">
        <v>320</v>
      </c>
      <c r="Q1343" t="s">
        <v>321</v>
      </c>
      <c r="R1343" t="s">
        <v>330</v>
      </c>
      <c r="S1343" s="43">
        <v>0</v>
      </c>
      <c r="U1343" s="43">
        <v>4</v>
      </c>
      <c r="IF1343">
        <v>19213</v>
      </c>
      <c r="IG1343" t="s">
        <v>320</v>
      </c>
      <c r="IH1343" t="s">
        <v>322</v>
      </c>
      <c r="IK1343">
        <v>-2</v>
      </c>
      <c r="IL1343" t="s">
        <v>278</v>
      </c>
      <c r="IM1343" t="s">
        <v>279</v>
      </c>
      <c r="IN1343" t="s">
        <v>484</v>
      </c>
      <c r="IP1343" t="s">
        <v>488</v>
      </c>
    </row>
    <row r="1344" spans="1:250" x14ac:dyDescent="0.35">
      <c r="A1344">
        <v>9767</v>
      </c>
      <c r="B1344">
        <v>-922729984</v>
      </c>
      <c r="C1344">
        <v>1837</v>
      </c>
      <c r="D1344" t="s">
        <v>272</v>
      </c>
      <c r="E1344" t="s">
        <v>273</v>
      </c>
      <c r="F1344">
        <v>13794</v>
      </c>
      <c r="G1344" t="s">
        <v>274</v>
      </c>
      <c r="H1344" t="s">
        <v>275</v>
      </c>
      <c r="I1344">
        <v>528</v>
      </c>
      <c r="J1344" t="s">
        <v>531</v>
      </c>
      <c r="K1344" t="s">
        <v>532</v>
      </c>
      <c r="L1344">
        <v>17006</v>
      </c>
      <c r="M1344" t="s">
        <v>316</v>
      </c>
      <c r="N1344" t="s">
        <v>317</v>
      </c>
      <c r="O1344">
        <v>17006</v>
      </c>
      <c r="P1344" t="s">
        <v>316</v>
      </c>
      <c r="Q1344" t="s">
        <v>317</v>
      </c>
      <c r="R1344" t="s">
        <v>330</v>
      </c>
      <c r="S1344" s="43">
        <v>0</v>
      </c>
      <c r="U1344" s="43">
        <v>4</v>
      </c>
      <c r="IF1344">
        <v>17006</v>
      </c>
      <c r="IG1344" t="s">
        <v>316</v>
      </c>
      <c r="IH1344" t="s">
        <v>311</v>
      </c>
      <c r="IK1344">
        <v>-2</v>
      </c>
      <c r="IL1344" t="s">
        <v>278</v>
      </c>
      <c r="IM1344" t="s">
        <v>279</v>
      </c>
      <c r="IN1344" t="s">
        <v>468</v>
      </c>
      <c r="IP1344" t="s">
        <v>487</v>
      </c>
    </row>
    <row r="1345" spans="1:250" x14ac:dyDescent="0.35">
      <c r="A1345">
        <v>9768</v>
      </c>
      <c r="B1345">
        <v>-922729984</v>
      </c>
      <c r="C1345">
        <v>1837</v>
      </c>
      <c r="D1345" t="s">
        <v>272</v>
      </c>
      <c r="E1345" t="s">
        <v>273</v>
      </c>
      <c r="F1345">
        <v>13794</v>
      </c>
      <c r="G1345" t="s">
        <v>274</v>
      </c>
      <c r="H1345" t="s">
        <v>275</v>
      </c>
      <c r="I1345">
        <v>527</v>
      </c>
      <c r="J1345" t="s">
        <v>535</v>
      </c>
      <c r="K1345" t="s">
        <v>536</v>
      </c>
      <c r="L1345">
        <v>17006</v>
      </c>
      <c r="M1345" t="s">
        <v>316</v>
      </c>
      <c r="N1345" t="s">
        <v>317</v>
      </c>
      <c r="O1345">
        <v>17006</v>
      </c>
      <c r="P1345" t="s">
        <v>316</v>
      </c>
      <c r="Q1345" t="s">
        <v>317</v>
      </c>
      <c r="R1345" t="s">
        <v>330</v>
      </c>
      <c r="S1345" s="43">
        <v>0</v>
      </c>
      <c r="U1345" s="43">
        <v>4</v>
      </c>
      <c r="IF1345">
        <v>17006</v>
      </c>
      <c r="IG1345" t="s">
        <v>316</v>
      </c>
      <c r="IH1345" t="s">
        <v>311</v>
      </c>
      <c r="IK1345">
        <v>-2</v>
      </c>
      <c r="IL1345" t="s">
        <v>278</v>
      </c>
      <c r="IM1345" t="s">
        <v>279</v>
      </c>
      <c r="IN1345" t="s">
        <v>468</v>
      </c>
      <c r="IP1345" t="s">
        <v>487</v>
      </c>
    </row>
    <row r="1346" spans="1:250" x14ac:dyDescent="0.35">
      <c r="A1346">
        <v>9769</v>
      </c>
      <c r="B1346">
        <v>-922729984</v>
      </c>
      <c r="C1346">
        <v>1837</v>
      </c>
      <c r="D1346" t="s">
        <v>272</v>
      </c>
      <c r="E1346" t="s">
        <v>273</v>
      </c>
      <c r="F1346">
        <v>9695</v>
      </c>
      <c r="G1346" t="s">
        <v>280</v>
      </c>
      <c r="H1346" t="s">
        <v>281</v>
      </c>
      <c r="I1346">
        <v>507</v>
      </c>
      <c r="J1346" t="s">
        <v>549</v>
      </c>
      <c r="K1346" t="s">
        <v>550</v>
      </c>
      <c r="L1346">
        <v>21324</v>
      </c>
      <c r="M1346" t="s">
        <v>282</v>
      </c>
      <c r="N1346" t="s">
        <v>283</v>
      </c>
      <c r="O1346">
        <v>21324</v>
      </c>
      <c r="P1346" t="s">
        <v>282</v>
      </c>
      <c r="Q1346" t="s">
        <v>283</v>
      </c>
      <c r="R1346" t="s">
        <v>330</v>
      </c>
      <c r="S1346" s="43">
        <v>0</v>
      </c>
      <c r="U1346" s="43">
        <v>4</v>
      </c>
      <c r="IF1346">
        <v>21324</v>
      </c>
      <c r="IG1346" t="s">
        <v>282</v>
      </c>
      <c r="IH1346" t="s">
        <v>284</v>
      </c>
      <c r="IK1346">
        <v>-2</v>
      </c>
      <c r="IL1346" t="s">
        <v>278</v>
      </c>
      <c r="IM1346" t="s">
        <v>279</v>
      </c>
      <c r="IN1346" t="s">
        <v>466</v>
      </c>
      <c r="IP1346" t="s">
        <v>489</v>
      </c>
    </row>
    <row r="1347" spans="1:250" x14ac:dyDescent="0.35">
      <c r="A1347">
        <v>9770</v>
      </c>
      <c r="B1347">
        <v>-922729984</v>
      </c>
      <c r="C1347">
        <v>1837</v>
      </c>
      <c r="D1347" t="s">
        <v>272</v>
      </c>
      <c r="E1347" t="s">
        <v>273</v>
      </c>
      <c r="F1347">
        <v>19011</v>
      </c>
      <c r="G1347" t="s">
        <v>318</v>
      </c>
      <c r="H1347" t="s">
        <v>319</v>
      </c>
      <c r="I1347">
        <v>528</v>
      </c>
      <c r="J1347" t="s">
        <v>531</v>
      </c>
      <c r="K1347" t="s">
        <v>532</v>
      </c>
      <c r="L1347">
        <v>19213</v>
      </c>
      <c r="M1347" t="s">
        <v>320</v>
      </c>
      <c r="N1347" t="s">
        <v>321</v>
      </c>
      <c r="O1347">
        <v>19213</v>
      </c>
      <c r="P1347" t="s">
        <v>320</v>
      </c>
      <c r="Q1347" t="s">
        <v>321</v>
      </c>
      <c r="R1347" t="s">
        <v>330</v>
      </c>
      <c r="S1347" s="43">
        <v>0</v>
      </c>
      <c r="U1347" s="43">
        <v>4</v>
      </c>
      <c r="IF1347">
        <v>19213</v>
      </c>
      <c r="IG1347" t="s">
        <v>320</v>
      </c>
      <c r="IH1347" t="s">
        <v>322</v>
      </c>
      <c r="IK1347">
        <v>-2</v>
      </c>
      <c r="IL1347" t="s">
        <v>278</v>
      </c>
      <c r="IM1347" t="s">
        <v>279</v>
      </c>
      <c r="IN1347" t="s">
        <v>484</v>
      </c>
      <c r="IP1347" t="s">
        <v>488</v>
      </c>
    </row>
    <row r="1348" spans="1:250" x14ac:dyDescent="0.35">
      <c r="A1348">
        <v>9771</v>
      </c>
      <c r="B1348">
        <v>-922729984</v>
      </c>
      <c r="C1348">
        <v>1837</v>
      </c>
      <c r="D1348" t="s">
        <v>272</v>
      </c>
      <c r="E1348" t="s">
        <v>273</v>
      </c>
      <c r="F1348">
        <v>19011</v>
      </c>
      <c r="G1348" t="s">
        <v>318</v>
      </c>
      <c r="H1348" t="s">
        <v>319</v>
      </c>
      <c r="I1348">
        <v>527</v>
      </c>
      <c r="J1348" t="s">
        <v>535</v>
      </c>
      <c r="K1348" t="s">
        <v>536</v>
      </c>
      <c r="L1348">
        <v>19213</v>
      </c>
      <c r="M1348" t="s">
        <v>320</v>
      </c>
      <c r="N1348" t="s">
        <v>321</v>
      </c>
      <c r="O1348">
        <v>19213</v>
      </c>
      <c r="P1348" t="s">
        <v>320</v>
      </c>
      <c r="Q1348" t="s">
        <v>321</v>
      </c>
      <c r="R1348" t="s">
        <v>330</v>
      </c>
      <c r="S1348" s="43">
        <v>0</v>
      </c>
      <c r="U1348" s="43">
        <v>4</v>
      </c>
      <c r="IF1348">
        <v>19213</v>
      </c>
      <c r="IG1348" t="s">
        <v>320</v>
      </c>
      <c r="IH1348" t="s">
        <v>322</v>
      </c>
      <c r="IK1348">
        <v>-2</v>
      </c>
      <c r="IL1348" t="s">
        <v>278</v>
      </c>
      <c r="IM1348" t="s">
        <v>279</v>
      </c>
      <c r="IN1348" t="s">
        <v>484</v>
      </c>
      <c r="IP1348" t="s">
        <v>488</v>
      </c>
    </row>
    <row r="1349" spans="1:250" x14ac:dyDescent="0.35">
      <c r="A1349">
        <v>9772</v>
      </c>
      <c r="B1349">
        <v>-922729984</v>
      </c>
      <c r="C1349">
        <v>1837</v>
      </c>
      <c r="D1349" t="s">
        <v>272</v>
      </c>
      <c r="E1349" t="s">
        <v>273</v>
      </c>
      <c r="F1349">
        <v>19011</v>
      </c>
      <c r="G1349" t="s">
        <v>318</v>
      </c>
      <c r="H1349" t="s">
        <v>319</v>
      </c>
      <c r="I1349">
        <v>523</v>
      </c>
      <c r="J1349" t="s">
        <v>537</v>
      </c>
      <c r="K1349" t="s">
        <v>538</v>
      </c>
      <c r="L1349">
        <v>19213</v>
      </c>
      <c r="M1349" t="s">
        <v>320</v>
      </c>
      <c r="N1349" t="s">
        <v>321</v>
      </c>
      <c r="O1349">
        <v>19213</v>
      </c>
      <c r="P1349" t="s">
        <v>320</v>
      </c>
      <c r="Q1349" t="s">
        <v>321</v>
      </c>
      <c r="R1349" t="s">
        <v>330</v>
      </c>
      <c r="S1349" s="43">
        <v>0</v>
      </c>
      <c r="U1349" s="43">
        <v>4</v>
      </c>
      <c r="IF1349">
        <v>19213</v>
      </c>
      <c r="IG1349" t="s">
        <v>320</v>
      </c>
      <c r="IH1349" t="s">
        <v>322</v>
      </c>
      <c r="IK1349">
        <v>-2</v>
      </c>
      <c r="IL1349" t="s">
        <v>278</v>
      </c>
      <c r="IM1349" t="s">
        <v>279</v>
      </c>
      <c r="IN1349" t="s">
        <v>484</v>
      </c>
      <c r="IP1349" t="s">
        <v>488</v>
      </c>
    </row>
    <row r="1350" spans="1:250" x14ac:dyDescent="0.35">
      <c r="A1350">
        <v>9773</v>
      </c>
      <c r="B1350">
        <v>-922729984</v>
      </c>
      <c r="C1350">
        <v>1837</v>
      </c>
      <c r="D1350" t="s">
        <v>272</v>
      </c>
      <c r="E1350" t="s">
        <v>273</v>
      </c>
      <c r="F1350">
        <v>19011</v>
      </c>
      <c r="G1350" t="s">
        <v>318</v>
      </c>
      <c r="H1350" t="s">
        <v>319</v>
      </c>
      <c r="I1350">
        <v>521</v>
      </c>
      <c r="J1350" t="s">
        <v>539</v>
      </c>
      <c r="K1350" t="s">
        <v>540</v>
      </c>
      <c r="L1350">
        <v>19213</v>
      </c>
      <c r="M1350" t="s">
        <v>320</v>
      </c>
      <c r="N1350" t="s">
        <v>321</v>
      </c>
      <c r="O1350">
        <v>19213</v>
      </c>
      <c r="P1350" t="s">
        <v>320</v>
      </c>
      <c r="Q1350" t="s">
        <v>321</v>
      </c>
      <c r="R1350" t="s">
        <v>330</v>
      </c>
      <c r="S1350" s="43">
        <v>0</v>
      </c>
      <c r="U1350" s="43">
        <v>4</v>
      </c>
      <c r="IF1350">
        <v>19213</v>
      </c>
      <c r="IG1350" t="s">
        <v>320</v>
      </c>
      <c r="IH1350" t="s">
        <v>322</v>
      </c>
      <c r="IK1350">
        <v>-2</v>
      </c>
      <c r="IL1350" t="s">
        <v>278</v>
      </c>
      <c r="IM1350" t="s">
        <v>279</v>
      </c>
      <c r="IN1350" t="s">
        <v>484</v>
      </c>
      <c r="IP1350" t="s">
        <v>488</v>
      </c>
    </row>
    <row r="1351" spans="1:250" x14ac:dyDescent="0.35">
      <c r="A1351">
        <v>9774</v>
      </c>
      <c r="B1351">
        <v>-922729984</v>
      </c>
      <c r="C1351">
        <v>1837</v>
      </c>
      <c r="D1351" t="s">
        <v>272</v>
      </c>
      <c r="E1351" t="s">
        <v>273</v>
      </c>
      <c r="F1351">
        <v>19011</v>
      </c>
      <c r="G1351" t="s">
        <v>318</v>
      </c>
      <c r="H1351" t="s">
        <v>319</v>
      </c>
      <c r="I1351">
        <v>519</v>
      </c>
      <c r="J1351" t="s">
        <v>541</v>
      </c>
      <c r="K1351" t="s">
        <v>542</v>
      </c>
      <c r="L1351">
        <v>19213</v>
      </c>
      <c r="M1351" t="s">
        <v>320</v>
      </c>
      <c r="N1351" t="s">
        <v>321</v>
      </c>
      <c r="O1351">
        <v>19213</v>
      </c>
      <c r="P1351" t="s">
        <v>320</v>
      </c>
      <c r="Q1351" t="s">
        <v>321</v>
      </c>
      <c r="R1351" t="s">
        <v>330</v>
      </c>
      <c r="S1351" s="43">
        <v>0</v>
      </c>
      <c r="U1351" s="43">
        <v>4</v>
      </c>
      <c r="IF1351">
        <v>19213</v>
      </c>
      <c r="IG1351" t="s">
        <v>320</v>
      </c>
      <c r="IH1351" t="s">
        <v>322</v>
      </c>
      <c r="IK1351">
        <v>-2</v>
      </c>
      <c r="IL1351" t="s">
        <v>278</v>
      </c>
      <c r="IM1351" t="s">
        <v>279</v>
      </c>
      <c r="IN1351" t="s">
        <v>484</v>
      </c>
      <c r="IP1351" t="s">
        <v>488</v>
      </c>
    </row>
    <row r="1352" spans="1:250" x14ac:dyDescent="0.35">
      <c r="A1352">
        <v>9775</v>
      </c>
      <c r="B1352">
        <v>-922729984</v>
      </c>
      <c r="C1352">
        <v>1837</v>
      </c>
      <c r="D1352" t="s">
        <v>272</v>
      </c>
      <c r="E1352" t="s">
        <v>273</v>
      </c>
      <c r="F1352">
        <v>9695</v>
      </c>
      <c r="G1352" t="s">
        <v>280</v>
      </c>
      <c r="H1352" t="s">
        <v>281</v>
      </c>
      <c r="I1352">
        <v>523</v>
      </c>
      <c r="J1352" t="s">
        <v>537</v>
      </c>
      <c r="K1352" t="s">
        <v>538</v>
      </c>
      <c r="L1352">
        <v>21324</v>
      </c>
      <c r="M1352" t="s">
        <v>282</v>
      </c>
      <c r="N1352" t="s">
        <v>283</v>
      </c>
      <c r="O1352">
        <v>21324</v>
      </c>
      <c r="P1352" t="s">
        <v>282</v>
      </c>
      <c r="Q1352" t="s">
        <v>283</v>
      </c>
      <c r="R1352" t="s">
        <v>330</v>
      </c>
      <c r="S1352" s="43">
        <v>0</v>
      </c>
      <c r="U1352" s="43">
        <v>4</v>
      </c>
      <c r="IF1352">
        <v>21324</v>
      </c>
      <c r="IG1352" t="s">
        <v>282</v>
      </c>
      <c r="IH1352" t="s">
        <v>284</v>
      </c>
      <c r="IK1352">
        <v>-2</v>
      </c>
      <c r="IL1352" t="s">
        <v>278</v>
      </c>
      <c r="IM1352" t="s">
        <v>279</v>
      </c>
      <c r="IN1352" t="s">
        <v>466</v>
      </c>
      <c r="IP1352" t="s">
        <v>489</v>
      </c>
    </row>
    <row r="1353" spans="1:250" x14ac:dyDescent="0.35">
      <c r="A1353">
        <v>9776</v>
      </c>
      <c r="B1353">
        <v>-922729984</v>
      </c>
      <c r="C1353">
        <v>1837</v>
      </c>
      <c r="D1353" t="s">
        <v>272</v>
      </c>
      <c r="E1353" t="s">
        <v>273</v>
      </c>
      <c r="F1353">
        <v>9695</v>
      </c>
      <c r="G1353" t="s">
        <v>280</v>
      </c>
      <c r="H1353" t="s">
        <v>281</v>
      </c>
      <c r="I1353">
        <v>521</v>
      </c>
      <c r="J1353" t="s">
        <v>539</v>
      </c>
      <c r="K1353" t="s">
        <v>540</v>
      </c>
      <c r="L1353">
        <v>21324</v>
      </c>
      <c r="M1353" t="s">
        <v>282</v>
      </c>
      <c r="N1353" t="s">
        <v>283</v>
      </c>
      <c r="O1353">
        <v>21324</v>
      </c>
      <c r="P1353" t="s">
        <v>282</v>
      </c>
      <c r="Q1353" t="s">
        <v>283</v>
      </c>
      <c r="R1353" t="s">
        <v>330</v>
      </c>
      <c r="S1353" s="43">
        <v>0</v>
      </c>
      <c r="U1353" s="43">
        <v>4</v>
      </c>
      <c r="IF1353">
        <v>21324</v>
      </c>
      <c r="IG1353" t="s">
        <v>282</v>
      </c>
      <c r="IH1353" t="s">
        <v>284</v>
      </c>
      <c r="IK1353">
        <v>-2</v>
      </c>
      <c r="IL1353" t="s">
        <v>278</v>
      </c>
      <c r="IM1353" t="s">
        <v>279</v>
      </c>
      <c r="IN1353" t="s">
        <v>466</v>
      </c>
      <c r="IP1353" t="s">
        <v>489</v>
      </c>
    </row>
    <row r="1354" spans="1:250" x14ac:dyDescent="0.35">
      <c r="A1354">
        <v>9777</v>
      </c>
      <c r="B1354">
        <v>-922729984</v>
      </c>
      <c r="C1354">
        <v>1837</v>
      </c>
      <c r="D1354" t="s">
        <v>272</v>
      </c>
      <c r="E1354" t="s">
        <v>273</v>
      </c>
      <c r="F1354">
        <v>9695</v>
      </c>
      <c r="G1354" t="s">
        <v>280</v>
      </c>
      <c r="H1354" t="s">
        <v>281</v>
      </c>
      <c r="I1354">
        <v>519</v>
      </c>
      <c r="J1354" t="s">
        <v>541</v>
      </c>
      <c r="K1354" t="s">
        <v>542</v>
      </c>
      <c r="L1354">
        <v>21324</v>
      </c>
      <c r="M1354" t="s">
        <v>282</v>
      </c>
      <c r="N1354" t="s">
        <v>283</v>
      </c>
      <c r="O1354">
        <v>21324</v>
      </c>
      <c r="P1354" t="s">
        <v>282</v>
      </c>
      <c r="Q1354" t="s">
        <v>283</v>
      </c>
      <c r="R1354" t="s">
        <v>330</v>
      </c>
      <c r="S1354" s="43">
        <v>0</v>
      </c>
      <c r="U1354" s="43">
        <v>4</v>
      </c>
      <c r="IF1354">
        <v>21324</v>
      </c>
      <c r="IG1354" t="s">
        <v>282</v>
      </c>
      <c r="IH1354" t="s">
        <v>284</v>
      </c>
      <c r="IK1354">
        <v>-2</v>
      </c>
      <c r="IL1354" t="s">
        <v>278</v>
      </c>
      <c r="IM1354" t="s">
        <v>279</v>
      </c>
      <c r="IN1354" t="s">
        <v>466</v>
      </c>
      <c r="IP1354" t="s">
        <v>489</v>
      </c>
    </row>
    <row r="1355" spans="1:250" x14ac:dyDescent="0.35">
      <c r="A1355">
        <v>9778</v>
      </c>
      <c r="B1355">
        <v>-922729984</v>
      </c>
      <c r="C1355">
        <v>1837</v>
      </c>
      <c r="D1355" t="s">
        <v>272</v>
      </c>
      <c r="E1355" t="s">
        <v>273</v>
      </c>
      <c r="F1355">
        <v>9695</v>
      </c>
      <c r="G1355" t="s">
        <v>280</v>
      </c>
      <c r="H1355" t="s">
        <v>281</v>
      </c>
      <c r="I1355">
        <v>515</v>
      </c>
      <c r="J1355" t="s">
        <v>543</v>
      </c>
      <c r="K1355" t="s">
        <v>544</v>
      </c>
      <c r="L1355">
        <v>21324</v>
      </c>
      <c r="M1355" t="s">
        <v>282</v>
      </c>
      <c r="N1355" t="s">
        <v>283</v>
      </c>
      <c r="O1355">
        <v>21324</v>
      </c>
      <c r="P1355" t="s">
        <v>282</v>
      </c>
      <c r="Q1355" t="s">
        <v>283</v>
      </c>
      <c r="R1355" t="s">
        <v>330</v>
      </c>
      <c r="S1355" s="43">
        <v>0</v>
      </c>
      <c r="U1355" s="43">
        <v>4</v>
      </c>
      <c r="IF1355">
        <v>21324</v>
      </c>
      <c r="IG1355" t="s">
        <v>282</v>
      </c>
      <c r="IH1355" t="s">
        <v>284</v>
      </c>
      <c r="IK1355">
        <v>-2</v>
      </c>
      <c r="IL1355" t="s">
        <v>278</v>
      </c>
      <c r="IM1355" t="s">
        <v>279</v>
      </c>
      <c r="IN1355" t="s">
        <v>466</v>
      </c>
      <c r="IP1355" t="s">
        <v>489</v>
      </c>
    </row>
    <row r="1356" spans="1:250" x14ac:dyDescent="0.35">
      <c r="A1356">
        <v>9779</v>
      </c>
      <c r="B1356">
        <v>-922729984</v>
      </c>
      <c r="C1356">
        <v>1837</v>
      </c>
      <c r="D1356" t="s">
        <v>272</v>
      </c>
      <c r="E1356" t="s">
        <v>273</v>
      </c>
      <c r="F1356">
        <v>9695</v>
      </c>
      <c r="G1356" t="s">
        <v>280</v>
      </c>
      <c r="H1356" t="s">
        <v>281</v>
      </c>
      <c r="I1356">
        <v>513</v>
      </c>
      <c r="J1356" t="s">
        <v>545</v>
      </c>
      <c r="K1356" t="s">
        <v>546</v>
      </c>
      <c r="L1356">
        <v>21324</v>
      </c>
      <c r="M1356" t="s">
        <v>282</v>
      </c>
      <c r="N1356" t="s">
        <v>283</v>
      </c>
      <c r="O1356">
        <v>21324</v>
      </c>
      <c r="P1356" t="s">
        <v>282</v>
      </c>
      <c r="Q1356" t="s">
        <v>283</v>
      </c>
      <c r="R1356" t="s">
        <v>330</v>
      </c>
      <c r="S1356" s="43">
        <v>0</v>
      </c>
      <c r="U1356" s="43">
        <v>4</v>
      </c>
      <c r="IF1356">
        <v>21324</v>
      </c>
      <c r="IG1356" t="s">
        <v>282</v>
      </c>
      <c r="IH1356" t="s">
        <v>284</v>
      </c>
      <c r="IK1356">
        <v>-2</v>
      </c>
      <c r="IL1356" t="s">
        <v>278</v>
      </c>
      <c r="IM1356" t="s">
        <v>279</v>
      </c>
      <c r="IN1356" t="s">
        <v>466</v>
      </c>
      <c r="IP1356" t="s">
        <v>489</v>
      </c>
    </row>
    <row r="1357" spans="1:250" x14ac:dyDescent="0.35">
      <c r="A1357">
        <v>9780</v>
      </c>
      <c r="B1357">
        <v>-922729984</v>
      </c>
      <c r="C1357">
        <v>1837</v>
      </c>
      <c r="D1357" t="s">
        <v>272</v>
      </c>
      <c r="E1357" t="s">
        <v>273</v>
      </c>
      <c r="F1357">
        <v>9695</v>
      </c>
      <c r="G1357" t="s">
        <v>280</v>
      </c>
      <c r="H1357" t="s">
        <v>281</v>
      </c>
      <c r="I1357">
        <v>509</v>
      </c>
      <c r="J1357" t="s">
        <v>547</v>
      </c>
      <c r="K1357" t="s">
        <v>548</v>
      </c>
      <c r="L1357">
        <v>21324</v>
      </c>
      <c r="M1357" t="s">
        <v>282</v>
      </c>
      <c r="N1357" t="s">
        <v>283</v>
      </c>
      <c r="O1357">
        <v>21324</v>
      </c>
      <c r="P1357" t="s">
        <v>282</v>
      </c>
      <c r="Q1357" t="s">
        <v>283</v>
      </c>
      <c r="R1357" t="s">
        <v>330</v>
      </c>
      <c r="S1357" s="43">
        <v>0</v>
      </c>
      <c r="U1357" s="43">
        <v>4</v>
      </c>
      <c r="IF1357">
        <v>21324</v>
      </c>
      <c r="IG1357" t="s">
        <v>282</v>
      </c>
      <c r="IH1357" t="s">
        <v>284</v>
      </c>
      <c r="IK1357">
        <v>-2</v>
      </c>
      <c r="IL1357" t="s">
        <v>278</v>
      </c>
      <c r="IM1357" t="s">
        <v>279</v>
      </c>
      <c r="IN1357" t="s">
        <v>466</v>
      </c>
      <c r="IP1357" t="s">
        <v>489</v>
      </c>
    </row>
    <row r="1358" spans="1:250" x14ac:dyDescent="0.35">
      <c r="A1358">
        <v>9781</v>
      </c>
      <c r="B1358">
        <v>-922729984</v>
      </c>
      <c r="C1358">
        <v>1837</v>
      </c>
      <c r="D1358" t="s">
        <v>272</v>
      </c>
      <c r="E1358" t="s">
        <v>273</v>
      </c>
      <c r="F1358">
        <v>13794</v>
      </c>
      <c r="G1358" t="s">
        <v>274</v>
      </c>
      <c r="H1358" t="s">
        <v>275</v>
      </c>
      <c r="I1358">
        <v>515</v>
      </c>
      <c r="J1358" t="s">
        <v>543</v>
      </c>
      <c r="K1358" t="s">
        <v>544</v>
      </c>
      <c r="L1358">
        <v>22128</v>
      </c>
      <c r="M1358" t="s">
        <v>276</v>
      </c>
      <c r="N1358" t="s">
        <v>277</v>
      </c>
      <c r="O1358">
        <v>22128</v>
      </c>
      <c r="P1358" t="s">
        <v>276</v>
      </c>
      <c r="Q1358" t="s">
        <v>277</v>
      </c>
      <c r="R1358" t="s">
        <v>330</v>
      </c>
      <c r="S1358" s="43">
        <v>0</v>
      </c>
      <c r="U1358" s="43">
        <v>4</v>
      </c>
      <c r="IF1358">
        <v>22128</v>
      </c>
      <c r="IG1358" t="s">
        <v>276</v>
      </c>
      <c r="IH1358" t="s">
        <v>311</v>
      </c>
      <c r="IK1358">
        <v>-2</v>
      </c>
      <c r="IL1358" t="s">
        <v>278</v>
      </c>
      <c r="IM1358" t="s">
        <v>279</v>
      </c>
      <c r="IN1358" t="s">
        <v>468</v>
      </c>
      <c r="IP1358" t="s">
        <v>490</v>
      </c>
    </row>
    <row r="1359" spans="1:250" x14ac:dyDescent="0.35">
      <c r="A1359">
        <v>9782</v>
      </c>
      <c r="B1359">
        <v>-922729984</v>
      </c>
      <c r="C1359">
        <v>1837</v>
      </c>
      <c r="D1359" t="s">
        <v>272</v>
      </c>
      <c r="E1359" t="s">
        <v>273</v>
      </c>
      <c r="F1359">
        <v>13794</v>
      </c>
      <c r="G1359" t="s">
        <v>274</v>
      </c>
      <c r="H1359" t="s">
        <v>275</v>
      </c>
      <c r="I1359">
        <v>513</v>
      </c>
      <c r="J1359" t="s">
        <v>545</v>
      </c>
      <c r="K1359" t="s">
        <v>546</v>
      </c>
      <c r="L1359">
        <v>22128</v>
      </c>
      <c r="M1359" t="s">
        <v>276</v>
      </c>
      <c r="N1359" t="s">
        <v>277</v>
      </c>
      <c r="O1359">
        <v>22128</v>
      </c>
      <c r="P1359" t="s">
        <v>276</v>
      </c>
      <c r="Q1359" t="s">
        <v>277</v>
      </c>
      <c r="R1359" t="s">
        <v>330</v>
      </c>
      <c r="S1359" s="43">
        <v>0</v>
      </c>
      <c r="U1359" s="43">
        <v>4</v>
      </c>
      <c r="IF1359">
        <v>22128</v>
      </c>
      <c r="IG1359" t="s">
        <v>276</v>
      </c>
      <c r="IH1359" t="s">
        <v>311</v>
      </c>
      <c r="IK1359">
        <v>-2</v>
      </c>
      <c r="IL1359" t="s">
        <v>278</v>
      </c>
      <c r="IM1359" t="s">
        <v>279</v>
      </c>
      <c r="IN1359" t="s">
        <v>468</v>
      </c>
      <c r="IP1359" t="s">
        <v>490</v>
      </c>
    </row>
    <row r="1360" spans="1:250" x14ac:dyDescent="0.35">
      <c r="A1360">
        <v>9783</v>
      </c>
      <c r="B1360">
        <v>-922729984</v>
      </c>
      <c r="C1360">
        <v>1837</v>
      </c>
      <c r="D1360" t="s">
        <v>272</v>
      </c>
      <c r="E1360" t="s">
        <v>273</v>
      </c>
      <c r="F1360">
        <v>13794</v>
      </c>
      <c r="G1360" t="s">
        <v>274</v>
      </c>
      <c r="H1360" t="s">
        <v>275</v>
      </c>
      <c r="I1360">
        <v>509</v>
      </c>
      <c r="J1360" t="s">
        <v>547</v>
      </c>
      <c r="K1360" t="s">
        <v>548</v>
      </c>
      <c r="L1360">
        <v>22128</v>
      </c>
      <c r="M1360" t="s">
        <v>276</v>
      </c>
      <c r="N1360" t="s">
        <v>277</v>
      </c>
      <c r="O1360">
        <v>22128</v>
      </c>
      <c r="P1360" t="s">
        <v>276</v>
      </c>
      <c r="Q1360" t="s">
        <v>277</v>
      </c>
      <c r="R1360" t="s">
        <v>330</v>
      </c>
      <c r="S1360" s="43">
        <v>0</v>
      </c>
      <c r="U1360" s="43">
        <v>4</v>
      </c>
      <c r="IF1360">
        <v>22128</v>
      </c>
      <c r="IG1360" t="s">
        <v>276</v>
      </c>
      <c r="IH1360" t="s">
        <v>311</v>
      </c>
      <c r="IK1360">
        <v>-2</v>
      </c>
      <c r="IL1360" t="s">
        <v>278</v>
      </c>
      <c r="IM1360" t="s">
        <v>279</v>
      </c>
      <c r="IN1360" t="s">
        <v>468</v>
      </c>
      <c r="IP1360" t="s">
        <v>490</v>
      </c>
    </row>
    <row r="1361" spans="1:250" x14ac:dyDescent="0.35">
      <c r="A1361">
        <v>9784</v>
      </c>
      <c r="B1361">
        <v>-922729984</v>
      </c>
      <c r="C1361">
        <v>1837</v>
      </c>
      <c r="D1361" t="s">
        <v>272</v>
      </c>
      <c r="E1361" t="s">
        <v>273</v>
      </c>
      <c r="F1361">
        <v>13794</v>
      </c>
      <c r="G1361" t="s">
        <v>274</v>
      </c>
      <c r="H1361" t="s">
        <v>275</v>
      </c>
      <c r="I1361">
        <v>507</v>
      </c>
      <c r="J1361" t="s">
        <v>549</v>
      </c>
      <c r="K1361" t="s">
        <v>550</v>
      </c>
      <c r="L1361">
        <v>22128</v>
      </c>
      <c r="M1361" t="s">
        <v>276</v>
      </c>
      <c r="N1361" t="s">
        <v>277</v>
      </c>
      <c r="O1361">
        <v>22128</v>
      </c>
      <c r="P1361" t="s">
        <v>276</v>
      </c>
      <c r="Q1361" t="s">
        <v>277</v>
      </c>
      <c r="R1361" t="s">
        <v>330</v>
      </c>
      <c r="S1361" s="43">
        <v>0</v>
      </c>
      <c r="U1361" s="43">
        <v>4</v>
      </c>
      <c r="IF1361">
        <v>22128</v>
      </c>
      <c r="IG1361" t="s">
        <v>276</v>
      </c>
      <c r="IH1361" t="s">
        <v>311</v>
      </c>
      <c r="IK1361">
        <v>-2</v>
      </c>
      <c r="IL1361" t="s">
        <v>278</v>
      </c>
      <c r="IM1361" t="s">
        <v>279</v>
      </c>
      <c r="IN1361" t="s">
        <v>468</v>
      </c>
      <c r="IP1361" t="s">
        <v>490</v>
      </c>
    </row>
    <row r="1362" spans="1:250" x14ac:dyDescent="0.35">
      <c r="A1362">
        <v>9785</v>
      </c>
      <c r="B1362">
        <v>-922729984</v>
      </c>
      <c r="C1362">
        <v>1837</v>
      </c>
      <c r="D1362" t="s">
        <v>272</v>
      </c>
      <c r="E1362" t="s">
        <v>273</v>
      </c>
      <c r="F1362">
        <v>9695</v>
      </c>
      <c r="G1362" t="s">
        <v>280</v>
      </c>
      <c r="H1362" t="s">
        <v>281</v>
      </c>
      <c r="I1362">
        <v>528</v>
      </c>
      <c r="J1362" t="s">
        <v>531</v>
      </c>
      <c r="K1362" t="s">
        <v>532</v>
      </c>
      <c r="L1362">
        <v>21324</v>
      </c>
      <c r="M1362" t="s">
        <v>282</v>
      </c>
      <c r="N1362" t="s">
        <v>283</v>
      </c>
      <c r="O1362">
        <v>21324</v>
      </c>
      <c r="P1362" t="s">
        <v>282</v>
      </c>
      <c r="Q1362" t="s">
        <v>283</v>
      </c>
      <c r="R1362" t="s">
        <v>330</v>
      </c>
      <c r="S1362" s="43">
        <v>0</v>
      </c>
      <c r="U1362" s="43">
        <v>4</v>
      </c>
      <c r="IF1362">
        <v>21324</v>
      </c>
      <c r="IG1362" t="s">
        <v>282</v>
      </c>
      <c r="IH1362" t="s">
        <v>284</v>
      </c>
      <c r="IK1362">
        <v>-2</v>
      </c>
      <c r="IL1362" t="s">
        <v>278</v>
      </c>
      <c r="IM1362" t="s">
        <v>279</v>
      </c>
      <c r="IN1362" t="s">
        <v>466</v>
      </c>
      <c r="IP1362" t="s">
        <v>489</v>
      </c>
    </row>
    <row r="1363" spans="1:250" x14ac:dyDescent="0.35">
      <c r="A1363">
        <v>9786</v>
      </c>
      <c r="B1363">
        <v>-922729984</v>
      </c>
      <c r="C1363">
        <v>1837</v>
      </c>
      <c r="D1363" t="s">
        <v>272</v>
      </c>
      <c r="E1363" t="s">
        <v>273</v>
      </c>
      <c r="F1363">
        <v>9695</v>
      </c>
      <c r="G1363" t="s">
        <v>280</v>
      </c>
      <c r="H1363" t="s">
        <v>281</v>
      </c>
      <c r="I1363">
        <v>527</v>
      </c>
      <c r="J1363" t="s">
        <v>535</v>
      </c>
      <c r="K1363" t="s">
        <v>536</v>
      </c>
      <c r="L1363">
        <v>21324</v>
      </c>
      <c r="M1363" t="s">
        <v>282</v>
      </c>
      <c r="N1363" t="s">
        <v>283</v>
      </c>
      <c r="O1363">
        <v>21324</v>
      </c>
      <c r="P1363" t="s">
        <v>282</v>
      </c>
      <c r="Q1363" t="s">
        <v>283</v>
      </c>
      <c r="R1363" t="s">
        <v>330</v>
      </c>
      <c r="S1363" s="43">
        <v>0</v>
      </c>
      <c r="U1363" s="43">
        <v>4</v>
      </c>
      <c r="IF1363">
        <v>21324</v>
      </c>
      <c r="IG1363" t="s">
        <v>282</v>
      </c>
      <c r="IH1363" t="s">
        <v>284</v>
      </c>
      <c r="IK1363">
        <v>-2</v>
      </c>
      <c r="IL1363" t="s">
        <v>278</v>
      </c>
      <c r="IM1363" t="s">
        <v>279</v>
      </c>
      <c r="IN1363" t="s">
        <v>466</v>
      </c>
      <c r="IP1363" t="s">
        <v>489</v>
      </c>
    </row>
    <row r="1364" spans="1:250" x14ac:dyDescent="0.35">
      <c r="A1364">
        <v>9787</v>
      </c>
      <c r="B1364">
        <v>-922729984</v>
      </c>
      <c r="C1364">
        <v>1837</v>
      </c>
      <c r="D1364" t="s">
        <v>272</v>
      </c>
      <c r="E1364" t="s">
        <v>273</v>
      </c>
      <c r="F1364">
        <v>1848</v>
      </c>
      <c r="G1364" t="s">
        <v>285</v>
      </c>
      <c r="H1364" t="s">
        <v>273</v>
      </c>
      <c r="I1364">
        <v>507</v>
      </c>
      <c r="J1364" t="s">
        <v>549</v>
      </c>
      <c r="K1364" t="s">
        <v>550</v>
      </c>
      <c r="L1364">
        <v>30192</v>
      </c>
      <c r="M1364" t="s">
        <v>344</v>
      </c>
      <c r="N1364" t="s">
        <v>345</v>
      </c>
      <c r="O1364">
        <v>30192</v>
      </c>
      <c r="P1364" t="s">
        <v>344</v>
      </c>
      <c r="Q1364" t="s">
        <v>345</v>
      </c>
      <c r="R1364" t="s">
        <v>330</v>
      </c>
      <c r="S1364" s="43">
        <v>0</v>
      </c>
      <c r="U1364" s="43">
        <v>4</v>
      </c>
      <c r="IF1364">
        <v>30192</v>
      </c>
      <c r="IG1364" t="s">
        <v>344</v>
      </c>
      <c r="IH1364" t="s">
        <v>287</v>
      </c>
      <c r="IK1364">
        <v>-2</v>
      </c>
      <c r="IL1364" t="s">
        <v>278</v>
      </c>
      <c r="IM1364" t="s">
        <v>279</v>
      </c>
      <c r="IN1364" t="s">
        <v>463</v>
      </c>
      <c r="IP1364" t="s">
        <v>491</v>
      </c>
    </row>
    <row r="1365" spans="1:250" x14ac:dyDescent="0.35">
      <c r="A1365">
        <v>9788</v>
      </c>
      <c r="B1365">
        <v>-922729984</v>
      </c>
      <c r="C1365">
        <v>1837</v>
      </c>
      <c r="D1365" t="s">
        <v>272</v>
      </c>
      <c r="E1365" t="s">
        <v>273</v>
      </c>
      <c r="F1365">
        <v>13794</v>
      </c>
      <c r="G1365" t="s">
        <v>274</v>
      </c>
      <c r="H1365" t="s">
        <v>275</v>
      </c>
      <c r="I1365">
        <v>528</v>
      </c>
      <c r="J1365" t="s">
        <v>531</v>
      </c>
      <c r="K1365" t="s">
        <v>532</v>
      </c>
      <c r="L1365">
        <v>22128</v>
      </c>
      <c r="M1365" t="s">
        <v>276</v>
      </c>
      <c r="N1365" t="s">
        <v>277</v>
      </c>
      <c r="O1365">
        <v>22128</v>
      </c>
      <c r="P1365" t="s">
        <v>276</v>
      </c>
      <c r="Q1365" t="s">
        <v>277</v>
      </c>
      <c r="R1365" t="s">
        <v>330</v>
      </c>
      <c r="S1365" s="43">
        <v>0</v>
      </c>
      <c r="U1365" s="43">
        <v>4</v>
      </c>
      <c r="IF1365">
        <v>22128</v>
      </c>
      <c r="IG1365" t="s">
        <v>276</v>
      </c>
      <c r="IH1365" t="s">
        <v>311</v>
      </c>
      <c r="IK1365">
        <v>-2</v>
      </c>
      <c r="IL1365" t="s">
        <v>278</v>
      </c>
      <c r="IM1365" t="s">
        <v>279</v>
      </c>
      <c r="IN1365" t="s">
        <v>468</v>
      </c>
      <c r="IP1365" t="s">
        <v>490</v>
      </c>
    </row>
    <row r="1366" spans="1:250" x14ac:dyDescent="0.35">
      <c r="A1366">
        <v>9789</v>
      </c>
      <c r="B1366">
        <v>-922729984</v>
      </c>
      <c r="C1366">
        <v>1837</v>
      </c>
      <c r="D1366" t="s">
        <v>272</v>
      </c>
      <c r="E1366" t="s">
        <v>273</v>
      </c>
      <c r="F1366">
        <v>13794</v>
      </c>
      <c r="G1366" t="s">
        <v>274</v>
      </c>
      <c r="H1366" t="s">
        <v>275</v>
      </c>
      <c r="I1366">
        <v>527</v>
      </c>
      <c r="J1366" t="s">
        <v>535</v>
      </c>
      <c r="K1366" t="s">
        <v>536</v>
      </c>
      <c r="L1366">
        <v>22128</v>
      </c>
      <c r="M1366" t="s">
        <v>276</v>
      </c>
      <c r="N1366" t="s">
        <v>277</v>
      </c>
      <c r="O1366">
        <v>22128</v>
      </c>
      <c r="P1366" t="s">
        <v>276</v>
      </c>
      <c r="Q1366" t="s">
        <v>277</v>
      </c>
      <c r="R1366" t="s">
        <v>330</v>
      </c>
      <c r="S1366" s="43">
        <v>0</v>
      </c>
      <c r="U1366" s="43">
        <v>4</v>
      </c>
      <c r="IF1366">
        <v>22128</v>
      </c>
      <c r="IG1366" t="s">
        <v>276</v>
      </c>
      <c r="IH1366" t="s">
        <v>311</v>
      </c>
      <c r="IK1366">
        <v>-2</v>
      </c>
      <c r="IL1366" t="s">
        <v>278</v>
      </c>
      <c r="IM1366" t="s">
        <v>279</v>
      </c>
      <c r="IN1366" t="s">
        <v>468</v>
      </c>
      <c r="IP1366" t="s">
        <v>490</v>
      </c>
    </row>
    <row r="1367" spans="1:250" x14ac:dyDescent="0.35">
      <c r="A1367">
        <v>9790</v>
      </c>
      <c r="B1367">
        <v>-922729984</v>
      </c>
      <c r="C1367">
        <v>1837</v>
      </c>
      <c r="D1367" t="s">
        <v>272</v>
      </c>
      <c r="E1367" t="s">
        <v>273</v>
      </c>
      <c r="F1367">
        <v>13794</v>
      </c>
      <c r="G1367" t="s">
        <v>274</v>
      </c>
      <c r="H1367" t="s">
        <v>275</v>
      </c>
      <c r="I1367">
        <v>523</v>
      </c>
      <c r="J1367" t="s">
        <v>537</v>
      </c>
      <c r="K1367" t="s">
        <v>538</v>
      </c>
      <c r="L1367">
        <v>22128</v>
      </c>
      <c r="M1367" t="s">
        <v>276</v>
      </c>
      <c r="N1367" t="s">
        <v>277</v>
      </c>
      <c r="O1367">
        <v>22128</v>
      </c>
      <c r="P1367" t="s">
        <v>276</v>
      </c>
      <c r="Q1367" t="s">
        <v>277</v>
      </c>
      <c r="R1367" t="s">
        <v>330</v>
      </c>
      <c r="S1367" s="43">
        <v>0</v>
      </c>
      <c r="U1367" s="43">
        <v>4</v>
      </c>
      <c r="IF1367">
        <v>22128</v>
      </c>
      <c r="IG1367" t="s">
        <v>276</v>
      </c>
      <c r="IH1367" t="s">
        <v>311</v>
      </c>
      <c r="IK1367">
        <v>-2</v>
      </c>
      <c r="IL1367" t="s">
        <v>278</v>
      </c>
      <c r="IM1367" t="s">
        <v>279</v>
      </c>
      <c r="IN1367" t="s">
        <v>468</v>
      </c>
      <c r="IP1367" t="s">
        <v>490</v>
      </c>
    </row>
    <row r="1368" spans="1:250" x14ac:dyDescent="0.35">
      <c r="A1368">
        <v>9791</v>
      </c>
      <c r="B1368">
        <v>-922729984</v>
      </c>
      <c r="C1368">
        <v>1837</v>
      </c>
      <c r="D1368" t="s">
        <v>272</v>
      </c>
      <c r="E1368" t="s">
        <v>273</v>
      </c>
      <c r="F1368">
        <v>13794</v>
      </c>
      <c r="G1368" t="s">
        <v>274</v>
      </c>
      <c r="H1368" t="s">
        <v>275</v>
      </c>
      <c r="I1368">
        <v>521</v>
      </c>
      <c r="J1368" t="s">
        <v>539</v>
      </c>
      <c r="K1368" t="s">
        <v>540</v>
      </c>
      <c r="L1368">
        <v>22128</v>
      </c>
      <c r="M1368" t="s">
        <v>276</v>
      </c>
      <c r="N1368" t="s">
        <v>277</v>
      </c>
      <c r="O1368">
        <v>22128</v>
      </c>
      <c r="P1368" t="s">
        <v>276</v>
      </c>
      <c r="Q1368" t="s">
        <v>277</v>
      </c>
      <c r="R1368" t="s">
        <v>330</v>
      </c>
      <c r="S1368" s="43">
        <v>0</v>
      </c>
      <c r="U1368" s="43">
        <v>4</v>
      </c>
      <c r="IF1368">
        <v>22128</v>
      </c>
      <c r="IG1368" t="s">
        <v>276</v>
      </c>
      <c r="IH1368" t="s">
        <v>311</v>
      </c>
      <c r="IK1368">
        <v>-2</v>
      </c>
      <c r="IL1368" t="s">
        <v>278</v>
      </c>
      <c r="IM1368" t="s">
        <v>279</v>
      </c>
      <c r="IN1368" t="s">
        <v>468</v>
      </c>
      <c r="IP1368" t="s">
        <v>490</v>
      </c>
    </row>
    <row r="1369" spans="1:250" x14ac:dyDescent="0.35">
      <c r="A1369">
        <v>9792</v>
      </c>
      <c r="B1369">
        <v>-922729984</v>
      </c>
      <c r="C1369">
        <v>1837</v>
      </c>
      <c r="D1369" t="s">
        <v>272</v>
      </c>
      <c r="E1369" t="s">
        <v>273</v>
      </c>
      <c r="F1369">
        <v>13794</v>
      </c>
      <c r="G1369" t="s">
        <v>274</v>
      </c>
      <c r="H1369" t="s">
        <v>275</v>
      </c>
      <c r="I1369">
        <v>519</v>
      </c>
      <c r="J1369" t="s">
        <v>541</v>
      </c>
      <c r="K1369" t="s">
        <v>542</v>
      </c>
      <c r="L1369">
        <v>22128</v>
      </c>
      <c r="M1369" t="s">
        <v>276</v>
      </c>
      <c r="N1369" t="s">
        <v>277</v>
      </c>
      <c r="O1369">
        <v>22128</v>
      </c>
      <c r="P1369" t="s">
        <v>276</v>
      </c>
      <c r="Q1369" t="s">
        <v>277</v>
      </c>
      <c r="R1369" t="s">
        <v>330</v>
      </c>
      <c r="S1369" s="43">
        <v>0</v>
      </c>
      <c r="U1369" s="43">
        <v>4</v>
      </c>
      <c r="IF1369">
        <v>22128</v>
      </c>
      <c r="IG1369" t="s">
        <v>276</v>
      </c>
      <c r="IH1369" t="s">
        <v>311</v>
      </c>
      <c r="IK1369">
        <v>-2</v>
      </c>
      <c r="IL1369" t="s">
        <v>278</v>
      </c>
      <c r="IM1369" t="s">
        <v>279</v>
      </c>
      <c r="IN1369" t="s">
        <v>468</v>
      </c>
      <c r="IP1369" t="s">
        <v>490</v>
      </c>
    </row>
    <row r="1370" spans="1:250" x14ac:dyDescent="0.35">
      <c r="A1370">
        <v>9793</v>
      </c>
      <c r="B1370">
        <v>-922729984</v>
      </c>
      <c r="C1370">
        <v>1837</v>
      </c>
      <c r="D1370" t="s">
        <v>272</v>
      </c>
      <c r="E1370" t="s">
        <v>273</v>
      </c>
      <c r="F1370">
        <v>1848</v>
      </c>
      <c r="G1370" t="s">
        <v>285</v>
      </c>
      <c r="H1370" t="s">
        <v>273</v>
      </c>
      <c r="I1370">
        <v>523</v>
      </c>
      <c r="J1370" t="s">
        <v>537</v>
      </c>
      <c r="K1370" t="s">
        <v>538</v>
      </c>
      <c r="L1370">
        <v>30192</v>
      </c>
      <c r="M1370" t="s">
        <v>344</v>
      </c>
      <c r="N1370" t="s">
        <v>345</v>
      </c>
      <c r="O1370">
        <v>30192</v>
      </c>
      <c r="P1370" t="s">
        <v>344</v>
      </c>
      <c r="Q1370" t="s">
        <v>345</v>
      </c>
      <c r="R1370" t="s">
        <v>330</v>
      </c>
      <c r="S1370" s="43">
        <v>0</v>
      </c>
      <c r="U1370" s="43">
        <v>4</v>
      </c>
      <c r="IF1370">
        <v>30192</v>
      </c>
      <c r="IG1370" t="s">
        <v>344</v>
      </c>
      <c r="IH1370" t="s">
        <v>287</v>
      </c>
      <c r="IK1370">
        <v>-2</v>
      </c>
      <c r="IL1370" t="s">
        <v>278</v>
      </c>
      <c r="IM1370" t="s">
        <v>279</v>
      </c>
      <c r="IN1370" t="s">
        <v>463</v>
      </c>
      <c r="IP1370" t="s">
        <v>491</v>
      </c>
    </row>
    <row r="1371" spans="1:250" x14ac:dyDescent="0.35">
      <c r="A1371">
        <v>9794</v>
      </c>
      <c r="B1371">
        <v>-922729984</v>
      </c>
      <c r="C1371">
        <v>1837</v>
      </c>
      <c r="D1371" t="s">
        <v>272</v>
      </c>
      <c r="E1371" t="s">
        <v>273</v>
      </c>
      <c r="F1371">
        <v>1848</v>
      </c>
      <c r="G1371" t="s">
        <v>285</v>
      </c>
      <c r="H1371" t="s">
        <v>273</v>
      </c>
      <c r="I1371">
        <v>521</v>
      </c>
      <c r="J1371" t="s">
        <v>539</v>
      </c>
      <c r="K1371" t="s">
        <v>540</v>
      </c>
      <c r="L1371">
        <v>30192</v>
      </c>
      <c r="M1371" t="s">
        <v>344</v>
      </c>
      <c r="N1371" t="s">
        <v>345</v>
      </c>
      <c r="O1371">
        <v>30192</v>
      </c>
      <c r="P1371" t="s">
        <v>344</v>
      </c>
      <c r="Q1371" t="s">
        <v>345</v>
      </c>
      <c r="R1371" t="s">
        <v>330</v>
      </c>
      <c r="S1371" s="43">
        <v>0</v>
      </c>
      <c r="U1371" s="43">
        <v>4</v>
      </c>
      <c r="IF1371">
        <v>30192</v>
      </c>
      <c r="IG1371" t="s">
        <v>344</v>
      </c>
      <c r="IH1371" t="s">
        <v>287</v>
      </c>
      <c r="IK1371">
        <v>-2</v>
      </c>
      <c r="IL1371" t="s">
        <v>278</v>
      </c>
      <c r="IM1371" t="s">
        <v>279</v>
      </c>
      <c r="IN1371" t="s">
        <v>463</v>
      </c>
      <c r="IP1371" t="s">
        <v>491</v>
      </c>
    </row>
    <row r="1372" spans="1:250" x14ac:dyDescent="0.35">
      <c r="A1372">
        <v>9795</v>
      </c>
      <c r="B1372">
        <v>-922729984</v>
      </c>
      <c r="C1372">
        <v>1837</v>
      </c>
      <c r="D1372" t="s">
        <v>272</v>
      </c>
      <c r="E1372" t="s">
        <v>273</v>
      </c>
      <c r="F1372">
        <v>1848</v>
      </c>
      <c r="G1372" t="s">
        <v>285</v>
      </c>
      <c r="H1372" t="s">
        <v>273</v>
      </c>
      <c r="I1372">
        <v>519</v>
      </c>
      <c r="J1372" t="s">
        <v>541</v>
      </c>
      <c r="K1372" t="s">
        <v>542</v>
      </c>
      <c r="L1372">
        <v>30192</v>
      </c>
      <c r="M1372" t="s">
        <v>344</v>
      </c>
      <c r="N1372" t="s">
        <v>345</v>
      </c>
      <c r="O1372">
        <v>30192</v>
      </c>
      <c r="P1372" t="s">
        <v>344</v>
      </c>
      <c r="Q1372" t="s">
        <v>345</v>
      </c>
      <c r="R1372" t="s">
        <v>330</v>
      </c>
      <c r="S1372" s="43">
        <v>0</v>
      </c>
      <c r="U1372" s="43">
        <v>4</v>
      </c>
      <c r="IF1372">
        <v>30192</v>
      </c>
      <c r="IG1372" t="s">
        <v>344</v>
      </c>
      <c r="IH1372" t="s">
        <v>287</v>
      </c>
      <c r="IK1372">
        <v>-2</v>
      </c>
      <c r="IL1372" t="s">
        <v>278</v>
      </c>
      <c r="IM1372" t="s">
        <v>279</v>
      </c>
      <c r="IN1372" t="s">
        <v>463</v>
      </c>
      <c r="IP1372" t="s">
        <v>491</v>
      </c>
    </row>
    <row r="1373" spans="1:250" x14ac:dyDescent="0.35">
      <c r="A1373">
        <v>9796</v>
      </c>
      <c r="B1373">
        <v>-922729984</v>
      </c>
      <c r="C1373">
        <v>1837</v>
      </c>
      <c r="D1373" t="s">
        <v>272</v>
      </c>
      <c r="E1373" t="s">
        <v>273</v>
      </c>
      <c r="F1373">
        <v>1848</v>
      </c>
      <c r="G1373" t="s">
        <v>285</v>
      </c>
      <c r="H1373" t="s">
        <v>273</v>
      </c>
      <c r="I1373">
        <v>515</v>
      </c>
      <c r="J1373" t="s">
        <v>543</v>
      </c>
      <c r="K1373" t="s">
        <v>544</v>
      </c>
      <c r="L1373">
        <v>30192</v>
      </c>
      <c r="M1373" t="s">
        <v>344</v>
      </c>
      <c r="N1373" t="s">
        <v>345</v>
      </c>
      <c r="O1373">
        <v>30192</v>
      </c>
      <c r="P1373" t="s">
        <v>344</v>
      </c>
      <c r="Q1373" t="s">
        <v>345</v>
      </c>
      <c r="R1373" t="s">
        <v>330</v>
      </c>
      <c r="S1373" s="43">
        <v>0</v>
      </c>
      <c r="U1373" s="43">
        <v>4</v>
      </c>
      <c r="IF1373">
        <v>30192</v>
      </c>
      <c r="IG1373" t="s">
        <v>344</v>
      </c>
      <c r="IH1373" t="s">
        <v>287</v>
      </c>
      <c r="IK1373">
        <v>-2</v>
      </c>
      <c r="IL1373" t="s">
        <v>278</v>
      </c>
      <c r="IM1373" t="s">
        <v>279</v>
      </c>
      <c r="IN1373" t="s">
        <v>463</v>
      </c>
      <c r="IP1373" t="s">
        <v>491</v>
      </c>
    </row>
    <row r="1374" spans="1:250" x14ac:dyDescent="0.35">
      <c r="A1374">
        <v>9797</v>
      </c>
      <c r="B1374">
        <v>-922729984</v>
      </c>
      <c r="C1374">
        <v>1837</v>
      </c>
      <c r="D1374" t="s">
        <v>272</v>
      </c>
      <c r="E1374" t="s">
        <v>273</v>
      </c>
      <c r="F1374">
        <v>1848</v>
      </c>
      <c r="G1374" t="s">
        <v>285</v>
      </c>
      <c r="H1374" t="s">
        <v>273</v>
      </c>
      <c r="I1374">
        <v>513</v>
      </c>
      <c r="J1374" t="s">
        <v>545</v>
      </c>
      <c r="K1374" t="s">
        <v>546</v>
      </c>
      <c r="L1374">
        <v>30192</v>
      </c>
      <c r="M1374" t="s">
        <v>344</v>
      </c>
      <c r="N1374" t="s">
        <v>345</v>
      </c>
      <c r="O1374">
        <v>30192</v>
      </c>
      <c r="P1374" t="s">
        <v>344</v>
      </c>
      <c r="Q1374" t="s">
        <v>345</v>
      </c>
      <c r="R1374" t="s">
        <v>330</v>
      </c>
      <c r="S1374" s="43">
        <v>0</v>
      </c>
      <c r="U1374" s="43">
        <v>4</v>
      </c>
      <c r="IF1374">
        <v>30192</v>
      </c>
      <c r="IG1374" t="s">
        <v>344</v>
      </c>
      <c r="IH1374" t="s">
        <v>287</v>
      </c>
      <c r="IK1374">
        <v>-2</v>
      </c>
      <c r="IL1374" t="s">
        <v>278</v>
      </c>
      <c r="IM1374" t="s">
        <v>279</v>
      </c>
      <c r="IN1374" t="s">
        <v>463</v>
      </c>
      <c r="IP1374" t="s">
        <v>491</v>
      </c>
    </row>
    <row r="1375" spans="1:250" x14ac:dyDescent="0.35">
      <c r="A1375">
        <v>9798</v>
      </c>
      <c r="B1375">
        <v>-922729984</v>
      </c>
      <c r="C1375">
        <v>1837</v>
      </c>
      <c r="D1375" t="s">
        <v>272</v>
      </c>
      <c r="E1375" t="s">
        <v>273</v>
      </c>
      <c r="F1375">
        <v>1848</v>
      </c>
      <c r="G1375" t="s">
        <v>285</v>
      </c>
      <c r="H1375" t="s">
        <v>273</v>
      </c>
      <c r="I1375">
        <v>509</v>
      </c>
      <c r="J1375" t="s">
        <v>547</v>
      </c>
      <c r="K1375" t="s">
        <v>548</v>
      </c>
      <c r="L1375">
        <v>30192</v>
      </c>
      <c r="M1375" t="s">
        <v>344</v>
      </c>
      <c r="N1375" t="s">
        <v>345</v>
      </c>
      <c r="O1375">
        <v>30192</v>
      </c>
      <c r="P1375" t="s">
        <v>344</v>
      </c>
      <c r="Q1375" t="s">
        <v>345</v>
      </c>
      <c r="R1375" t="s">
        <v>330</v>
      </c>
      <c r="S1375" s="43">
        <v>-75000000</v>
      </c>
      <c r="U1375" s="43">
        <v>4</v>
      </c>
      <c r="IF1375">
        <v>30192</v>
      </c>
      <c r="IG1375" t="s">
        <v>344</v>
      </c>
      <c r="IH1375" t="s">
        <v>287</v>
      </c>
      <c r="IK1375">
        <v>-2</v>
      </c>
      <c r="IL1375" t="s">
        <v>278</v>
      </c>
      <c r="IM1375" t="s">
        <v>279</v>
      </c>
      <c r="IN1375" t="s">
        <v>463</v>
      </c>
      <c r="IP1375" t="s">
        <v>491</v>
      </c>
    </row>
    <row r="1376" spans="1:250" x14ac:dyDescent="0.35">
      <c r="A1376">
        <v>9799</v>
      </c>
      <c r="B1376">
        <v>-922729984</v>
      </c>
      <c r="C1376">
        <v>1837</v>
      </c>
      <c r="D1376" t="s">
        <v>272</v>
      </c>
      <c r="E1376" t="s">
        <v>273</v>
      </c>
      <c r="F1376">
        <v>9695</v>
      </c>
      <c r="G1376" t="s">
        <v>280</v>
      </c>
      <c r="H1376" t="s">
        <v>281</v>
      </c>
      <c r="I1376">
        <v>515</v>
      </c>
      <c r="J1376" t="s">
        <v>543</v>
      </c>
      <c r="K1376" t="s">
        <v>544</v>
      </c>
      <c r="L1376">
        <v>30192</v>
      </c>
      <c r="M1376" t="s">
        <v>344</v>
      </c>
      <c r="N1376" t="s">
        <v>345</v>
      </c>
      <c r="O1376">
        <v>30192</v>
      </c>
      <c r="P1376" t="s">
        <v>344</v>
      </c>
      <c r="Q1376" t="s">
        <v>345</v>
      </c>
      <c r="R1376" t="s">
        <v>330</v>
      </c>
      <c r="S1376" s="43">
        <v>0</v>
      </c>
      <c r="U1376" s="43">
        <v>4</v>
      </c>
      <c r="IF1376">
        <v>30192</v>
      </c>
      <c r="IG1376" t="s">
        <v>344</v>
      </c>
      <c r="IH1376" t="s">
        <v>284</v>
      </c>
      <c r="IK1376">
        <v>-2</v>
      </c>
      <c r="IL1376" t="s">
        <v>278</v>
      </c>
      <c r="IM1376" t="s">
        <v>279</v>
      </c>
      <c r="IN1376" t="s">
        <v>466</v>
      </c>
      <c r="IP1376" t="s">
        <v>492</v>
      </c>
    </row>
    <row r="1377" spans="1:250" x14ac:dyDescent="0.35">
      <c r="A1377">
        <v>9800</v>
      </c>
      <c r="B1377">
        <v>-922729984</v>
      </c>
      <c r="C1377">
        <v>1837</v>
      </c>
      <c r="D1377" t="s">
        <v>272</v>
      </c>
      <c r="E1377" t="s">
        <v>273</v>
      </c>
      <c r="F1377">
        <v>9695</v>
      </c>
      <c r="G1377" t="s">
        <v>280</v>
      </c>
      <c r="H1377" t="s">
        <v>281</v>
      </c>
      <c r="I1377">
        <v>513</v>
      </c>
      <c r="J1377" t="s">
        <v>545</v>
      </c>
      <c r="K1377" t="s">
        <v>546</v>
      </c>
      <c r="L1377">
        <v>30192</v>
      </c>
      <c r="M1377" t="s">
        <v>344</v>
      </c>
      <c r="N1377" t="s">
        <v>345</v>
      </c>
      <c r="O1377">
        <v>30192</v>
      </c>
      <c r="P1377" t="s">
        <v>344</v>
      </c>
      <c r="Q1377" t="s">
        <v>345</v>
      </c>
      <c r="R1377" t="s">
        <v>330</v>
      </c>
      <c r="S1377" s="43">
        <v>0</v>
      </c>
      <c r="U1377" s="43">
        <v>4</v>
      </c>
      <c r="IF1377">
        <v>30192</v>
      </c>
      <c r="IG1377" t="s">
        <v>344</v>
      </c>
      <c r="IH1377" t="s">
        <v>284</v>
      </c>
      <c r="IK1377">
        <v>-2</v>
      </c>
      <c r="IL1377" t="s">
        <v>278</v>
      </c>
      <c r="IM1377" t="s">
        <v>279</v>
      </c>
      <c r="IN1377" t="s">
        <v>466</v>
      </c>
      <c r="IP1377" t="s">
        <v>492</v>
      </c>
    </row>
    <row r="1378" spans="1:250" x14ac:dyDescent="0.35">
      <c r="A1378">
        <v>9801</v>
      </c>
      <c r="B1378">
        <v>-922729984</v>
      </c>
      <c r="C1378">
        <v>1837</v>
      </c>
      <c r="D1378" t="s">
        <v>272</v>
      </c>
      <c r="E1378" t="s">
        <v>273</v>
      </c>
      <c r="F1378">
        <v>9695</v>
      </c>
      <c r="G1378" t="s">
        <v>280</v>
      </c>
      <c r="H1378" t="s">
        <v>281</v>
      </c>
      <c r="I1378">
        <v>509</v>
      </c>
      <c r="J1378" t="s">
        <v>547</v>
      </c>
      <c r="K1378" t="s">
        <v>548</v>
      </c>
      <c r="L1378">
        <v>30192</v>
      </c>
      <c r="M1378" t="s">
        <v>344</v>
      </c>
      <c r="N1378" t="s">
        <v>345</v>
      </c>
      <c r="O1378">
        <v>30192</v>
      </c>
      <c r="P1378" t="s">
        <v>344</v>
      </c>
      <c r="Q1378" t="s">
        <v>345</v>
      </c>
      <c r="R1378" t="s">
        <v>330</v>
      </c>
      <c r="S1378" s="43">
        <v>-75000000</v>
      </c>
      <c r="U1378" s="43">
        <v>4</v>
      </c>
      <c r="IF1378">
        <v>30192</v>
      </c>
      <c r="IG1378" t="s">
        <v>344</v>
      </c>
      <c r="IH1378" t="s">
        <v>284</v>
      </c>
      <c r="IK1378">
        <v>-2</v>
      </c>
      <c r="IL1378" t="s">
        <v>278</v>
      </c>
      <c r="IM1378" t="s">
        <v>279</v>
      </c>
      <c r="IN1378" t="s">
        <v>466</v>
      </c>
      <c r="IP1378" t="s">
        <v>492</v>
      </c>
    </row>
    <row r="1379" spans="1:250" x14ac:dyDescent="0.35">
      <c r="A1379">
        <v>9802</v>
      </c>
      <c r="B1379">
        <v>-922729984</v>
      </c>
      <c r="C1379">
        <v>1837</v>
      </c>
      <c r="D1379" t="s">
        <v>272</v>
      </c>
      <c r="E1379" t="s">
        <v>273</v>
      </c>
      <c r="F1379">
        <v>9695</v>
      </c>
      <c r="G1379" t="s">
        <v>280</v>
      </c>
      <c r="H1379" t="s">
        <v>281</v>
      </c>
      <c r="I1379">
        <v>507</v>
      </c>
      <c r="J1379" t="s">
        <v>549</v>
      </c>
      <c r="K1379" t="s">
        <v>550</v>
      </c>
      <c r="L1379">
        <v>30192</v>
      </c>
      <c r="M1379" t="s">
        <v>344</v>
      </c>
      <c r="N1379" t="s">
        <v>345</v>
      </c>
      <c r="O1379">
        <v>30192</v>
      </c>
      <c r="P1379" t="s">
        <v>344</v>
      </c>
      <c r="Q1379" t="s">
        <v>345</v>
      </c>
      <c r="R1379" t="s">
        <v>330</v>
      </c>
      <c r="S1379" s="43">
        <v>0</v>
      </c>
      <c r="U1379" s="43">
        <v>4</v>
      </c>
      <c r="IF1379">
        <v>30192</v>
      </c>
      <c r="IG1379" t="s">
        <v>344</v>
      </c>
      <c r="IH1379" t="s">
        <v>284</v>
      </c>
      <c r="IK1379">
        <v>-2</v>
      </c>
      <c r="IL1379" t="s">
        <v>278</v>
      </c>
      <c r="IM1379" t="s">
        <v>279</v>
      </c>
      <c r="IN1379" t="s">
        <v>466</v>
      </c>
      <c r="IP1379" t="s">
        <v>492</v>
      </c>
    </row>
    <row r="1380" spans="1:250" x14ac:dyDescent="0.35">
      <c r="A1380">
        <v>9803</v>
      </c>
      <c r="B1380">
        <v>-922729984</v>
      </c>
      <c r="C1380">
        <v>1837</v>
      </c>
      <c r="D1380" t="s">
        <v>272</v>
      </c>
      <c r="E1380" t="s">
        <v>273</v>
      </c>
      <c r="F1380">
        <v>1848</v>
      </c>
      <c r="G1380" t="s">
        <v>285</v>
      </c>
      <c r="H1380" t="s">
        <v>273</v>
      </c>
      <c r="I1380">
        <v>528</v>
      </c>
      <c r="J1380" t="s">
        <v>531</v>
      </c>
      <c r="K1380" t="s">
        <v>532</v>
      </c>
      <c r="L1380">
        <v>30192</v>
      </c>
      <c r="M1380" t="s">
        <v>344</v>
      </c>
      <c r="N1380" t="s">
        <v>345</v>
      </c>
      <c r="O1380">
        <v>30192</v>
      </c>
      <c r="P1380" t="s">
        <v>344</v>
      </c>
      <c r="Q1380" t="s">
        <v>345</v>
      </c>
      <c r="R1380" t="s">
        <v>330</v>
      </c>
      <c r="S1380" s="43">
        <v>0</v>
      </c>
      <c r="U1380" s="43">
        <v>4</v>
      </c>
      <c r="IF1380">
        <v>30192</v>
      </c>
      <c r="IG1380" t="s">
        <v>344</v>
      </c>
      <c r="IH1380" t="s">
        <v>287</v>
      </c>
      <c r="IK1380">
        <v>-2</v>
      </c>
      <c r="IL1380" t="s">
        <v>278</v>
      </c>
      <c r="IM1380" t="s">
        <v>279</v>
      </c>
      <c r="IN1380" t="s">
        <v>463</v>
      </c>
      <c r="IP1380" t="s">
        <v>491</v>
      </c>
    </row>
    <row r="1381" spans="1:250" x14ac:dyDescent="0.35">
      <c r="A1381">
        <v>9804</v>
      </c>
      <c r="B1381">
        <v>-922729984</v>
      </c>
      <c r="C1381">
        <v>1837</v>
      </c>
      <c r="D1381" t="s">
        <v>272</v>
      </c>
      <c r="E1381" t="s">
        <v>273</v>
      </c>
      <c r="F1381">
        <v>1848</v>
      </c>
      <c r="G1381" t="s">
        <v>285</v>
      </c>
      <c r="H1381" t="s">
        <v>273</v>
      </c>
      <c r="I1381">
        <v>527</v>
      </c>
      <c r="J1381" t="s">
        <v>535</v>
      </c>
      <c r="K1381" t="s">
        <v>536</v>
      </c>
      <c r="L1381">
        <v>30192</v>
      </c>
      <c r="M1381" t="s">
        <v>344</v>
      </c>
      <c r="N1381" t="s">
        <v>345</v>
      </c>
      <c r="O1381">
        <v>30192</v>
      </c>
      <c r="P1381" t="s">
        <v>344</v>
      </c>
      <c r="Q1381" t="s">
        <v>345</v>
      </c>
      <c r="R1381" t="s">
        <v>330</v>
      </c>
      <c r="S1381" s="43">
        <v>0</v>
      </c>
      <c r="U1381" s="43">
        <v>4</v>
      </c>
      <c r="IF1381">
        <v>30192</v>
      </c>
      <c r="IG1381" t="s">
        <v>344</v>
      </c>
      <c r="IH1381" t="s">
        <v>287</v>
      </c>
      <c r="IK1381">
        <v>-2</v>
      </c>
      <c r="IL1381" t="s">
        <v>278</v>
      </c>
      <c r="IM1381" t="s">
        <v>279</v>
      </c>
      <c r="IN1381" t="s">
        <v>463</v>
      </c>
      <c r="IP1381" t="s">
        <v>491</v>
      </c>
    </row>
    <row r="1382" spans="1:250" x14ac:dyDescent="0.35">
      <c r="A1382">
        <v>9805</v>
      </c>
      <c r="B1382">
        <v>-922729984</v>
      </c>
      <c r="C1382">
        <v>1837</v>
      </c>
      <c r="D1382" t="s">
        <v>272</v>
      </c>
      <c r="E1382" t="s">
        <v>273</v>
      </c>
      <c r="F1382">
        <v>1848</v>
      </c>
      <c r="G1382" t="s">
        <v>285</v>
      </c>
      <c r="H1382" t="s">
        <v>273</v>
      </c>
      <c r="I1382">
        <v>507</v>
      </c>
      <c r="J1382" t="s">
        <v>549</v>
      </c>
      <c r="K1382" t="s">
        <v>550</v>
      </c>
      <c r="L1382">
        <v>30193</v>
      </c>
      <c r="M1382" t="s">
        <v>346</v>
      </c>
      <c r="N1382" t="s">
        <v>347</v>
      </c>
      <c r="O1382">
        <v>30193</v>
      </c>
      <c r="P1382" t="s">
        <v>346</v>
      </c>
      <c r="Q1382" t="s">
        <v>347</v>
      </c>
      <c r="R1382" t="s">
        <v>330</v>
      </c>
      <c r="S1382" s="43">
        <v>0</v>
      </c>
      <c r="U1382" s="43">
        <v>4</v>
      </c>
      <c r="IF1382">
        <v>30193</v>
      </c>
      <c r="IG1382" t="s">
        <v>346</v>
      </c>
      <c r="IH1382" t="s">
        <v>287</v>
      </c>
      <c r="IK1382">
        <v>-2</v>
      </c>
      <c r="IL1382" t="s">
        <v>278</v>
      </c>
      <c r="IM1382" t="s">
        <v>279</v>
      </c>
      <c r="IN1382" t="s">
        <v>463</v>
      </c>
      <c r="IP1382" t="s">
        <v>493</v>
      </c>
    </row>
    <row r="1383" spans="1:250" x14ac:dyDescent="0.35">
      <c r="A1383">
        <v>9806</v>
      </c>
      <c r="B1383">
        <v>-922729984</v>
      </c>
      <c r="C1383">
        <v>1837</v>
      </c>
      <c r="D1383" t="s">
        <v>272</v>
      </c>
      <c r="E1383" t="s">
        <v>273</v>
      </c>
      <c r="F1383">
        <v>9695</v>
      </c>
      <c r="G1383" t="s">
        <v>280</v>
      </c>
      <c r="H1383" t="s">
        <v>281</v>
      </c>
      <c r="I1383">
        <v>528</v>
      </c>
      <c r="J1383" t="s">
        <v>531</v>
      </c>
      <c r="K1383" t="s">
        <v>532</v>
      </c>
      <c r="L1383">
        <v>30192</v>
      </c>
      <c r="M1383" t="s">
        <v>344</v>
      </c>
      <c r="N1383" t="s">
        <v>345</v>
      </c>
      <c r="O1383">
        <v>30192</v>
      </c>
      <c r="P1383" t="s">
        <v>344</v>
      </c>
      <c r="Q1383" t="s">
        <v>345</v>
      </c>
      <c r="R1383" t="s">
        <v>330</v>
      </c>
      <c r="S1383" s="43">
        <v>0</v>
      </c>
      <c r="U1383" s="43">
        <v>4</v>
      </c>
      <c r="IF1383">
        <v>30192</v>
      </c>
      <c r="IG1383" t="s">
        <v>344</v>
      </c>
      <c r="IH1383" t="s">
        <v>284</v>
      </c>
      <c r="IK1383">
        <v>-2</v>
      </c>
      <c r="IL1383" t="s">
        <v>278</v>
      </c>
      <c r="IM1383" t="s">
        <v>279</v>
      </c>
      <c r="IN1383" t="s">
        <v>466</v>
      </c>
      <c r="IP1383" t="s">
        <v>492</v>
      </c>
    </row>
    <row r="1384" spans="1:250" x14ac:dyDescent="0.35">
      <c r="A1384">
        <v>9807</v>
      </c>
      <c r="B1384">
        <v>-922729984</v>
      </c>
      <c r="C1384">
        <v>1837</v>
      </c>
      <c r="D1384" t="s">
        <v>272</v>
      </c>
      <c r="E1384" t="s">
        <v>273</v>
      </c>
      <c r="F1384">
        <v>9695</v>
      </c>
      <c r="G1384" t="s">
        <v>280</v>
      </c>
      <c r="H1384" t="s">
        <v>281</v>
      </c>
      <c r="I1384">
        <v>527</v>
      </c>
      <c r="J1384" t="s">
        <v>535</v>
      </c>
      <c r="K1384" t="s">
        <v>536</v>
      </c>
      <c r="L1384">
        <v>30192</v>
      </c>
      <c r="M1384" t="s">
        <v>344</v>
      </c>
      <c r="N1384" t="s">
        <v>345</v>
      </c>
      <c r="O1384">
        <v>30192</v>
      </c>
      <c r="P1384" t="s">
        <v>344</v>
      </c>
      <c r="Q1384" t="s">
        <v>345</v>
      </c>
      <c r="R1384" t="s">
        <v>330</v>
      </c>
      <c r="S1384" s="43">
        <v>0</v>
      </c>
      <c r="U1384" s="43">
        <v>4</v>
      </c>
      <c r="IF1384">
        <v>30192</v>
      </c>
      <c r="IG1384" t="s">
        <v>344</v>
      </c>
      <c r="IH1384" t="s">
        <v>284</v>
      </c>
      <c r="IK1384">
        <v>-2</v>
      </c>
      <c r="IL1384" t="s">
        <v>278</v>
      </c>
      <c r="IM1384" t="s">
        <v>279</v>
      </c>
      <c r="IN1384" t="s">
        <v>466</v>
      </c>
      <c r="IP1384" t="s">
        <v>492</v>
      </c>
    </row>
    <row r="1385" spans="1:250" x14ac:dyDescent="0.35">
      <c r="A1385">
        <v>9808</v>
      </c>
      <c r="B1385">
        <v>-922729984</v>
      </c>
      <c r="C1385">
        <v>1837</v>
      </c>
      <c r="D1385" t="s">
        <v>272</v>
      </c>
      <c r="E1385" t="s">
        <v>273</v>
      </c>
      <c r="F1385">
        <v>9695</v>
      </c>
      <c r="G1385" t="s">
        <v>280</v>
      </c>
      <c r="H1385" t="s">
        <v>281</v>
      </c>
      <c r="I1385">
        <v>523</v>
      </c>
      <c r="J1385" t="s">
        <v>537</v>
      </c>
      <c r="K1385" t="s">
        <v>538</v>
      </c>
      <c r="L1385">
        <v>30192</v>
      </c>
      <c r="M1385" t="s">
        <v>344</v>
      </c>
      <c r="N1385" t="s">
        <v>345</v>
      </c>
      <c r="O1385">
        <v>30192</v>
      </c>
      <c r="P1385" t="s">
        <v>344</v>
      </c>
      <c r="Q1385" t="s">
        <v>345</v>
      </c>
      <c r="R1385" t="s">
        <v>330</v>
      </c>
      <c r="S1385" s="43">
        <v>0</v>
      </c>
      <c r="U1385" s="43">
        <v>4</v>
      </c>
      <c r="IF1385">
        <v>30192</v>
      </c>
      <c r="IG1385" t="s">
        <v>344</v>
      </c>
      <c r="IH1385" t="s">
        <v>284</v>
      </c>
      <c r="IK1385">
        <v>-2</v>
      </c>
      <c r="IL1385" t="s">
        <v>278</v>
      </c>
      <c r="IM1385" t="s">
        <v>279</v>
      </c>
      <c r="IN1385" t="s">
        <v>466</v>
      </c>
      <c r="IP1385" t="s">
        <v>492</v>
      </c>
    </row>
    <row r="1386" spans="1:250" x14ac:dyDescent="0.35">
      <c r="A1386">
        <v>9809</v>
      </c>
      <c r="B1386">
        <v>-922729984</v>
      </c>
      <c r="C1386">
        <v>1837</v>
      </c>
      <c r="D1386" t="s">
        <v>272</v>
      </c>
      <c r="E1386" t="s">
        <v>273</v>
      </c>
      <c r="F1386">
        <v>9695</v>
      </c>
      <c r="G1386" t="s">
        <v>280</v>
      </c>
      <c r="H1386" t="s">
        <v>281</v>
      </c>
      <c r="I1386">
        <v>521</v>
      </c>
      <c r="J1386" t="s">
        <v>539</v>
      </c>
      <c r="K1386" t="s">
        <v>540</v>
      </c>
      <c r="L1386">
        <v>30192</v>
      </c>
      <c r="M1386" t="s">
        <v>344</v>
      </c>
      <c r="N1386" t="s">
        <v>345</v>
      </c>
      <c r="O1386">
        <v>30192</v>
      </c>
      <c r="P1386" t="s">
        <v>344</v>
      </c>
      <c r="Q1386" t="s">
        <v>345</v>
      </c>
      <c r="R1386" t="s">
        <v>330</v>
      </c>
      <c r="S1386" s="43">
        <v>0</v>
      </c>
      <c r="U1386" s="43">
        <v>4</v>
      </c>
      <c r="IF1386">
        <v>30192</v>
      </c>
      <c r="IG1386" t="s">
        <v>344</v>
      </c>
      <c r="IH1386" t="s">
        <v>284</v>
      </c>
      <c r="IK1386">
        <v>-2</v>
      </c>
      <c r="IL1386" t="s">
        <v>278</v>
      </c>
      <c r="IM1386" t="s">
        <v>279</v>
      </c>
      <c r="IN1386" t="s">
        <v>466</v>
      </c>
      <c r="IP1386" t="s">
        <v>492</v>
      </c>
    </row>
    <row r="1387" spans="1:250" x14ac:dyDescent="0.35">
      <c r="A1387">
        <v>9810</v>
      </c>
      <c r="B1387">
        <v>-922729984</v>
      </c>
      <c r="C1387">
        <v>1837</v>
      </c>
      <c r="D1387" t="s">
        <v>272</v>
      </c>
      <c r="E1387" t="s">
        <v>273</v>
      </c>
      <c r="F1387">
        <v>9695</v>
      </c>
      <c r="G1387" t="s">
        <v>280</v>
      </c>
      <c r="H1387" t="s">
        <v>281</v>
      </c>
      <c r="I1387">
        <v>519</v>
      </c>
      <c r="J1387" t="s">
        <v>541</v>
      </c>
      <c r="K1387" t="s">
        <v>542</v>
      </c>
      <c r="L1387">
        <v>30192</v>
      </c>
      <c r="M1387" t="s">
        <v>344</v>
      </c>
      <c r="N1387" t="s">
        <v>345</v>
      </c>
      <c r="O1387">
        <v>30192</v>
      </c>
      <c r="P1387" t="s">
        <v>344</v>
      </c>
      <c r="Q1387" t="s">
        <v>345</v>
      </c>
      <c r="R1387" t="s">
        <v>330</v>
      </c>
      <c r="S1387" s="43">
        <v>0</v>
      </c>
      <c r="U1387" s="43">
        <v>4</v>
      </c>
      <c r="IF1387">
        <v>30192</v>
      </c>
      <c r="IG1387" t="s">
        <v>344</v>
      </c>
      <c r="IH1387" t="s">
        <v>284</v>
      </c>
      <c r="IK1387">
        <v>-2</v>
      </c>
      <c r="IL1387" t="s">
        <v>278</v>
      </c>
      <c r="IM1387" t="s">
        <v>279</v>
      </c>
      <c r="IN1387" t="s">
        <v>466</v>
      </c>
      <c r="IP1387" t="s">
        <v>492</v>
      </c>
    </row>
    <row r="1388" spans="1:250" x14ac:dyDescent="0.35">
      <c r="A1388">
        <v>9811</v>
      </c>
      <c r="B1388">
        <v>-922729984</v>
      </c>
      <c r="C1388">
        <v>1837</v>
      </c>
      <c r="D1388" t="s">
        <v>272</v>
      </c>
      <c r="E1388" t="s">
        <v>273</v>
      </c>
      <c r="F1388">
        <v>1848</v>
      </c>
      <c r="G1388" t="s">
        <v>285</v>
      </c>
      <c r="H1388" t="s">
        <v>273</v>
      </c>
      <c r="I1388">
        <v>523</v>
      </c>
      <c r="J1388" t="s">
        <v>537</v>
      </c>
      <c r="K1388" t="s">
        <v>538</v>
      </c>
      <c r="L1388">
        <v>30193</v>
      </c>
      <c r="M1388" t="s">
        <v>346</v>
      </c>
      <c r="N1388" t="s">
        <v>347</v>
      </c>
      <c r="O1388">
        <v>30193</v>
      </c>
      <c r="P1388" t="s">
        <v>346</v>
      </c>
      <c r="Q1388" t="s">
        <v>347</v>
      </c>
      <c r="R1388" t="s">
        <v>330</v>
      </c>
      <c r="S1388" s="43">
        <v>0</v>
      </c>
      <c r="U1388" s="43">
        <v>4</v>
      </c>
      <c r="IF1388">
        <v>30193</v>
      </c>
      <c r="IG1388" t="s">
        <v>346</v>
      </c>
      <c r="IH1388" t="s">
        <v>287</v>
      </c>
      <c r="IK1388">
        <v>-2</v>
      </c>
      <c r="IL1388" t="s">
        <v>278</v>
      </c>
      <c r="IM1388" t="s">
        <v>279</v>
      </c>
      <c r="IN1388" t="s">
        <v>463</v>
      </c>
      <c r="IP1388" t="s">
        <v>493</v>
      </c>
    </row>
    <row r="1389" spans="1:250" x14ac:dyDescent="0.35">
      <c r="A1389">
        <v>9812</v>
      </c>
      <c r="B1389">
        <v>-922729984</v>
      </c>
      <c r="C1389">
        <v>1837</v>
      </c>
      <c r="D1389" t="s">
        <v>272</v>
      </c>
      <c r="E1389" t="s">
        <v>273</v>
      </c>
      <c r="F1389">
        <v>1848</v>
      </c>
      <c r="G1389" t="s">
        <v>285</v>
      </c>
      <c r="H1389" t="s">
        <v>273</v>
      </c>
      <c r="I1389">
        <v>521</v>
      </c>
      <c r="J1389" t="s">
        <v>539</v>
      </c>
      <c r="K1389" t="s">
        <v>540</v>
      </c>
      <c r="L1389">
        <v>30193</v>
      </c>
      <c r="M1389" t="s">
        <v>346</v>
      </c>
      <c r="N1389" t="s">
        <v>347</v>
      </c>
      <c r="O1389">
        <v>30193</v>
      </c>
      <c r="P1389" t="s">
        <v>346</v>
      </c>
      <c r="Q1389" t="s">
        <v>347</v>
      </c>
      <c r="R1389" t="s">
        <v>330</v>
      </c>
      <c r="S1389" s="43">
        <v>0</v>
      </c>
      <c r="U1389" s="43">
        <v>4</v>
      </c>
      <c r="IF1389">
        <v>30193</v>
      </c>
      <c r="IG1389" t="s">
        <v>346</v>
      </c>
      <c r="IH1389" t="s">
        <v>287</v>
      </c>
      <c r="IK1389">
        <v>-2</v>
      </c>
      <c r="IL1389" t="s">
        <v>278</v>
      </c>
      <c r="IM1389" t="s">
        <v>279</v>
      </c>
      <c r="IN1389" t="s">
        <v>463</v>
      </c>
      <c r="IP1389" t="s">
        <v>493</v>
      </c>
    </row>
    <row r="1390" spans="1:250" x14ac:dyDescent="0.35">
      <c r="A1390">
        <v>9813</v>
      </c>
      <c r="B1390">
        <v>-922729984</v>
      </c>
      <c r="C1390">
        <v>1837</v>
      </c>
      <c r="D1390" t="s">
        <v>272</v>
      </c>
      <c r="E1390" t="s">
        <v>273</v>
      </c>
      <c r="F1390">
        <v>1848</v>
      </c>
      <c r="G1390" t="s">
        <v>285</v>
      </c>
      <c r="H1390" t="s">
        <v>273</v>
      </c>
      <c r="I1390">
        <v>519</v>
      </c>
      <c r="J1390" t="s">
        <v>541</v>
      </c>
      <c r="K1390" t="s">
        <v>542</v>
      </c>
      <c r="L1390">
        <v>30193</v>
      </c>
      <c r="M1390" t="s">
        <v>346</v>
      </c>
      <c r="N1390" t="s">
        <v>347</v>
      </c>
      <c r="O1390">
        <v>30193</v>
      </c>
      <c r="P1390" t="s">
        <v>346</v>
      </c>
      <c r="Q1390" t="s">
        <v>347</v>
      </c>
      <c r="R1390" t="s">
        <v>330</v>
      </c>
      <c r="S1390" s="43">
        <v>0</v>
      </c>
      <c r="U1390" s="43">
        <v>4</v>
      </c>
      <c r="IF1390">
        <v>30193</v>
      </c>
      <c r="IG1390" t="s">
        <v>346</v>
      </c>
      <c r="IH1390" t="s">
        <v>287</v>
      </c>
      <c r="IK1390">
        <v>-2</v>
      </c>
      <c r="IL1390" t="s">
        <v>278</v>
      </c>
      <c r="IM1390" t="s">
        <v>279</v>
      </c>
      <c r="IN1390" t="s">
        <v>463</v>
      </c>
      <c r="IP1390" t="s">
        <v>493</v>
      </c>
    </row>
    <row r="1391" spans="1:250" x14ac:dyDescent="0.35">
      <c r="A1391">
        <v>9814</v>
      </c>
      <c r="B1391">
        <v>-922729984</v>
      </c>
      <c r="C1391">
        <v>1837</v>
      </c>
      <c r="D1391" t="s">
        <v>272</v>
      </c>
      <c r="E1391" t="s">
        <v>273</v>
      </c>
      <c r="F1391">
        <v>1848</v>
      </c>
      <c r="G1391" t="s">
        <v>285</v>
      </c>
      <c r="H1391" t="s">
        <v>273</v>
      </c>
      <c r="I1391">
        <v>515</v>
      </c>
      <c r="J1391" t="s">
        <v>543</v>
      </c>
      <c r="K1391" t="s">
        <v>544</v>
      </c>
      <c r="L1391">
        <v>30193</v>
      </c>
      <c r="M1391" t="s">
        <v>346</v>
      </c>
      <c r="N1391" t="s">
        <v>347</v>
      </c>
      <c r="O1391">
        <v>30193</v>
      </c>
      <c r="P1391" t="s">
        <v>346</v>
      </c>
      <c r="Q1391" t="s">
        <v>347</v>
      </c>
      <c r="R1391" t="s">
        <v>330</v>
      </c>
      <c r="S1391" s="43">
        <v>0</v>
      </c>
      <c r="U1391" s="43">
        <v>4</v>
      </c>
      <c r="IF1391">
        <v>30193</v>
      </c>
      <c r="IG1391" t="s">
        <v>346</v>
      </c>
      <c r="IH1391" t="s">
        <v>287</v>
      </c>
      <c r="IK1391">
        <v>-2</v>
      </c>
      <c r="IL1391" t="s">
        <v>278</v>
      </c>
      <c r="IM1391" t="s">
        <v>279</v>
      </c>
      <c r="IN1391" t="s">
        <v>463</v>
      </c>
      <c r="IP1391" t="s">
        <v>493</v>
      </c>
    </row>
    <row r="1392" spans="1:250" x14ac:dyDescent="0.35">
      <c r="A1392">
        <v>9815</v>
      </c>
      <c r="B1392">
        <v>-922729984</v>
      </c>
      <c r="C1392">
        <v>1837</v>
      </c>
      <c r="D1392" t="s">
        <v>272</v>
      </c>
      <c r="E1392" t="s">
        <v>273</v>
      </c>
      <c r="F1392">
        <v>1848</v>
      </c>
      <c r="G1392" t="s">
        <v>285</v>
      </c>
      <c r="H1392" t="s">
        <v>273</v>
      </c>
      <c r="I1392">
        <v>513</v>
      </c>
      <c r="J1392" t="s">
        <v>545</v>
      </c>
      <c r="K1392" t="s">
        <v>546</v>
      </c>
      <c r="L1392">
        <v>30193</v>
      </c>
      <c r="M1392" t="s">
        <v>346</v>
      </c>
      <c r="N1392" t="s">
        <v>347</v>
      </c>
      <c r="O1392">
        <v>30193</v>
      </c>
      <c r="P1392" t="s">
        <v>346</v>
      </c>
      <c r="Q1392" t="s">
        <v>347</v>
      </c>
      <c r="R1392" t="s">
        <v>330</v>
      </c>
      <c r="S1392" s="43">
        <v>0</v>
      </c>
      <c r="U1392" s="43">
        <v>4</v>
      </c>
      <c r="IF1392">
        <v>30193</v>
      </c>
      <c r="IG1392" t="s">
        <v>346</v>
      </c>
      <c r="IH1392" t="s">
        <v>287</v>
      </c>
      <c r="IK1392">
        <v>-2</v>
      </c>
      <c r="IL1392" t="s">
        <v>278</v>
      </c>
      <c r="IM1392" t="s">
        <v>279</v>
      </c>
      <c r="IN1392" t="s">
        <v>463</v>
      </c>
      <c r="IP1392" t="s">
        <v>493</v>
      </c>
    </row>
    <row r="1393" spans="1:250" x14ac:dyDescent="0.35">
      <c r="A1393">
        <v>9816</v>
      </c>
      <c r="B1393">
        <v>-922729984</v>
      </c>
      <c r="C1393">
        <v>1837</v>
      </c>
      <c r="D1393" t="s">
        <v>272</v>
      </c>
      <c r="E1393" t="s">
        <v>273</v>
      </c>
      <c r="F1393">
        <v>1848</v>
      </c>
      <c r="G1393" t="s">
        <v>285</v>
      </c>
      <c r="H1393" t="s">
        <v>273</v>
      </c>
      <c r="I1393">
        <v>509</v>
      </c>
      <c r="J1393" t="s">
        <v>547</v>
      </c>
      <c r="K1393" t="s">
        <v>548</v>
      </c>
      <c r="L1393">
        <v>30193</v>
      </c>
      <c r="M1393" t="s">
        <v>346</v>
      </c>
      <c r="N1393" t="s">
        <v>347</v>
      </c>
      <c r="O1393">
        <v>30193</v>
      </c>
      <c r="P1393" t="s">
        <v>346</v>
      </c>
      <c r="Q1393" t="s">
        <v>347</v>
      </c>
      <c r="R1393" t="s">
        <v>330</v>
      </c>
      <c r="S1393" s="43">
        <v>0</v>
      </c>
      <c r="U1393" s="43">
        <v>4</v>
      </c>
      <c r="IF1393">
        <v>30193</v>
      </c>
      <c r="IG1393" t="s">
        <v>346</v>
      </c>
      <c r="IH1393" t="s">
        <v>287</v>
      </c>
      <c r="IK1393">
        <v>-2</v>
      </c>
      <c r="IL1393" t="s">
        <v>278</v>
      </c>
      <c r="IM1393" t="s">
        <v>279</v>
      </c>
      <c r="IN1393" t="s">
        <v>463</v>
      </c>
      <c r="IP1393" t="s">
        <v>493</v>
      </c>
    </row>
    <row r="1394" spans="1:250" x14ac:dyDescent="0.35">
      <c r="A1394">
        <v>9817</v>
      </c>
      <c r="B1394">
        <v>-922729984</v>
      </c>
      <c r="C1394">
        <v>1837</v>
      </c>
      <c r="D1394" t="s">
        <v>272</v>
      </c>
      <c r="E1394" t="s">
        <v>273</v>
      </c>
      <c r="F1394">
        <v>9695</v>
      </c>
      <c r="G1394" t="s">
        <v>280</v>
      </c>
      <c r="H1394" t="s">
        <v>281</v>
      </c>
      <c r="I1394">
        <v>515</v>
      </c>
      <c r="J1394" t="s">
        <v>543</v>
      </c>
      <c r="K1394" t="s">
        <v>544</v>
      </c>
      <c r="L1394">
        <v>30193</v>
      </c>
      <c r="M1394" t="s">
        <v>346</v>
      </c>
      <c r="N1394" t="s">
        <v>347</v>
      </c>
      <c r="O1394">
        <v>30193</v>
      </c>
      <c r="P1394" t="s">
        <v>346</v>
      </c>
      <c r="Q1394" t="s">
        <v>347</v>
      </c>
      <c r="R1394" t="s">
        <v>330</v>
      </c>
      <c r="S1394" s="43">
        <v>0</v>
      </c>
      <c r="U1394" s="43">
        <v>4</v>
      </c>
      <c r="IF1394">
        <v>30193</v>
      </c>
      <c r="IG1394" t="s">
        <v>346</v>
      </c>
      <c r="IH1394" t="s">
        <v>284</v>
      </c>
      <c r="IK1394">
        <v>-2</v>
      </c>
      <c r="IL1394" t="s">
        <v>278</v>
      </c>
      <c r="IM1394" t="s">
        <v>279</v>
      </c>
      <c r="IN1394" t="s">
        <v>466</v>
      </c>
      <c r="IP1394" t="s">
        <v>494</v>
      </c>
    </row>
    <row r="1395" spans="1:250" x14ac:dyDescent="0.35">
      <c r="A1395">
        <v>9818</v>
      </c>
      <c r="B1395">
        <v>-922729984</v>
      </c>
      <c r="C1395">
        <v>1837</v>
      </c>
      <c r="D1395" t="s">
        <v>272</v>
      </c>
      <c r="E1395" t="s">
        <v>273</v>
      </c>
      <c r="F1395">
        <v>9695</v>
      </c>
      <c r="G1395" t="s">
        <v>280</v>
      </c>
      <c r="H1395" t="s">
        <v>281</v>
      </c>
      <c r="I1395">
        <v>513</v>
      </c>
      <c r="J1395" t="s">
        <v>545</v>
      </c>
      <c r="K1395" t="s">
        <v>546</v>
      </c>
      <c r="L1395">
        <v>30193</v>
      </c>
      <c r="M1395" t="s">
        <v>346</v>
      </c>
      <c r="N1395" t="s">
        <v>347</v>
      </c>
      <c r="O1395">
        <v>30193</v>
      </c>
      <c r="P1395" t="s">
        <v>346</v>
      </c>
      <c r="Q1395" t="s">
        <v>347</v>
      </c>
      <c r="R1395" t="s">
        <v>330</v>
      </c>
      <c r="S1395" s="43">
        <v>0</v>
      </c>
      <c r="U1395" s="43">
        <v>4</v>
      </c>
      <c r="IF1395">
        <v>30193</v>
      </c>
      <c r="IG1395" t="s">
        <v>346</v>
      </c>
      <c r="IH1395" t="s">
        <v>284</v>
      </c>
      <c r="IK1395">
        <v>-2</v>
      </c>
      <c r="IL1395" t="s">
        <v>278</v>
      </c>
      <c r="IM1395" t="s">
        <v>279</v>
      </c>
      <c r="IN1395" t="s">
        <v>466</v>
      </c>
      <c r="IP1395" t="s">
        <v>494</v>
      </c>
    </row>
    <row r="1396" spans="1:250" x14ac:dyDescent="0.35">
      <c r="A1396">
        <v>9819</v>
      </c>
      <c r="B1396">
        <v>-922729984</v>
      </c>
      <c r="C1396">
        <v>1837</v>
      </c>
      <c r="D1396" t="s">
        <v>272</v>
      </c>
      <c r="E1396" t="s">
        <v>273</v>
      </c>
      <c r="F1396">
        <v>9695</v>
      </c>
      <c r="G1396" t="s">
        <v>280</v>
      </c>
      <c r="H1396" t="s">
        <v>281</v>
      </c>
      <c r="I1396">
        <v>509</v>
      </c>
      <c r="J1396" t="s">
        <v>547</v>
      </c>
      <c r="K1396" t="s">
        <v>548</v>
      </c>
      <c r="L1396">
        <v>30193</v>
      </c>
      <c r="M1396" t="s">
        <v>346</v>
      </c>
      <c r="N1396" t="s">
        <v>347</v>
      </c>
      <c r="O1396">
        <v>30193</v>
      </c>
      <c r="P1396" t="s">
        <v>346</v>
      </c>
      <c r="Q1396" t="s">
        <v>347</v>
      </c>
      <c r="R1396" t="s">
        <v>330</v>
      </c>
      <c r="S1396" s="43">
        <v>0</v>
      </c>
      <c r="U1396" s="43">
        <v>4</v>
      </c>
      <c r="IF1396">
        <v>30193</v>
      </c>
      <c r="IG1396" t="s">
        <v>346</v>
      </c>
      <c r="IH1396" t="s">
        <v>284</v>
      </c>
      <c r="IK1396">
        <v>-2</v>
      </c>
      <c r="IL1396" t="s">
        <v>278</v>
      </c>
      <c r="IM1396" t="s">
        <v>279</v>
      </c>
      <c r="IN1396" t="s">
        <v>466</v>
      </c>
      <c r="IP1396" t="s">
        <v>494</v>
      </c>
    </row>
    <row r="1397" spans="1:250" x14ac:dyDescent="0.35">
      <c r="A1397">
        <v>9820</v>
      </c>
      <c r="B1397">
        <v>-922729984</v>
      </c>
      <c r="C1397">
        <v>1837</v>
      </c>
      <c r="D1397" t="s">
        <v>272</v>
      </c>
      <c r="E1397" t="s">
        <v>273</v>
      </c>
      <c r="F1397">
        <v>9695</v>
      </c>
      <c r="G1397" t="s">
        <v>280</v>
      </c>
      <c r="H1397" t="s">
        <v>281</v>
      </c>
      <c r="I1397">
        <v>507</v>
      </c>
      <c r="J1397" t="s">
        <v>549</v>
      </c>
      <c r="K1397" t="s">
        <v>550</v>
      </c>
      <c r="L1397">
        <v>30193</v>
      </c>
      <c r="M1397" t="s">
        <v>346</v>
      </c>
      <c r="N1397" t="s">
        <v>347</v>
      </c>
      <c r="O1397">
        <v>30193</v>
      </c>
      <c r="P1397" t="s">
        <v>346</v>
      </c>
      <c r="Q1397" t="s">
        <v>347</v>
      </c>
      <c r="R1397" t="s">
        <v>330</v>
      </c>
      <c r="S1397" s="43">
        <v>0</v>
      </c>
      <c r="U1397" s="43">
        <v>4</v>
      </c>
      <c r="IF1397">
        <v>30193</v>
      </c>
      <c r="IG1397" t="s">
        <v>346</v>
      </c>
      <c r="IH1397" t="s">
        <v>284</v>
      </c>
      <c r="IK1397">
        <v>-2</v>
      </c>
      <c r="IL1397" t="s">
        <v>278</v>
      </c>
      <c r="IM1397" t="s">
        <v>279</v>
      </c>
      <c r="IN1397" t="s">
        <v>466</v>
      </c>
      <c r="IP1397" t="s">
        <v>494</v>
      </c>
    </row>
    <row r="1398" spans="1:250" x14ac:dyDescent="0.35">
      <c r="A1398">
        <v>9821</v>
      </c>
      <c r="B1398">
        <v>-922729984</v>
      </c>
      <c r="C1398">
        <v>1837</v>
      </c>
      <c r="D1398" t="s">
        <v>272</v>
      </c>
      <c r="E1398" t="s">
        <v>273</v>
      </c>
      <c r="F1398">
        <v>1848</v>
      </c>
      <c r="G1398" t="s">
        <v>285</v>
      </c>
      <c r="H1398" t="s">
        <v>273</v>
      </c>
      <c r="I1398">
        <v>528</v>
      </c>
      <c r="J1398" t="s">
        <v>531</v>
      </c>
      <c r="K1398" t="s">
        <v>532</v>
      </c>
      <c r="L1398">
        <v>30193</v>
      </c>
      <c r="M1398" t="s">
        <v>346</v>
      </c>
      <c r="N1398" t="s">
        <v>347</v>
      </c>
      <c r="O1398">
        <v>30193</v>
      </c>
      <c r="P1398" t="s">
        <v>346</v>
      </c>
      <c r="Q1398" t="s">
        <v>347</v>
      </c>
      <c r="R1398" t="s">
        <v>330</v>
      </c>
      <c r="S1398" s="43">
        <v>0</v>
      </c>
      <c r="U1398" s="43">
        <v>4</v>
      </c>
      <c r="IF1398">
        <v>30193</v>
      </c>
      <c r="IG1398" t="s">
        <v>346</v>
      </c>
      <c r="IH1398" t="s">
        <v>287</v>
      </c>
      <c r="IK1398">
        <v>-2</v>
      </c>
      <c r="IL1398" t="s">
        <v>278</v>
      </c>
      <c r="IM1398" t="s">
        <v>279</v>
      </c>
      <c r="IN1398" t="s">
        <v>463</v>
      </c>
      <c r="IP1398" t="s">
        <v>493</v>
      </c>
    </row>
    <row r="1399" spans="1:250" x14ac:dyDescent="0.35">
      <c r="A1399">
        <v>9822</v>
      </c>
      <c r="B1399">
        <v>-922729984</v>
      </c>
      <c r="C1399">
        <v>1837</v>
      </c>
      <c r="D1399" t="s">
        <v>272</v>
      </c>
      <c r="E1399" t="s">
        <v>273</v>
      </c>
      <c r="F1399">
        <v>1848</v>
      </c>
      <c r="G1399" t="s">
        <v>285</v>
      </c>
      <c r="H1399" t="s">
        <v>273</v>
      </c>
      <c r="I1399">
        <v>527</v>
      </c>
      <c r="J1399" t="s">
        <v>535</v>
      </c>
      <c r="K1399" t="s">
        <v>536</v>
      </c>
      <c r="L1399">
        <v>30193</v>
      </c>
      <c r="M1399" t="s">
        <v>346</v>
      </c>
      <c r="N1399" t="s">
        <v>347</v>
      </c>
      <c r="O1399">
        <v>30193</v>
      </c>
      <c r="P1399" t="s">
        <v>346</v>
      </c>
      <c r="Q1399" t="s">
        <v>347</v>
      </c>
      <c r="R1399" t="s">
        <v>330</v>
      </c>
      <c r="S1399" s="43">
        <v>0</v>
      </c>
      <c r="U1399" s="43">
        <v>4</v>
      </c>
      <c r="IF1399">
        <v>30193</v>
      </c>
      <c r="IG1399" t="s">
        <v>346</v>
      </c>
      <c r="IH1399" t="s">
        <v>287</v>
      </c>
      <c r="IK1399">
        <v>-2</v>
      </c>
      <c r="IL1399" t="s">
        <v>278</v>
      </c>
      <c r="IM1399" t="s">
        <v>279</v>
      </c>
      <c r="IN1399" t="s">
        <v>463</v>
      </c>
      <c r="IP1399" t="s">
        <v>493</v>
      </c>
    </row>
    <row r="1400" spans="1:250" x14ac:dyDescent="0.35">
      <c r="A1400">
        <v>9823</v>
      </c>
      <c r="B1400">
        <v>-922729984</v>
      </c>
      <c r="C1400">
        <v>1837</v>
      </c>
      <c r="D1400" t="s">
        <v>272</v>
      </c>
      <c r="E1400" t="s">
        <v>273</v>
      </c>
      <c r="F1400">
        <v>13794</v>
      </c>
      <c r="G1400" t="s">
        <v>274</v>
      </c>
      <c r="H1400" t="s">
        <v>275</v>
      </c>
      <c r="I1400">
        <v>507</v>
      </c>
      <c r="J1400" t="s">
        <v>549</v>
      </c>
      <c r="K1400" t="s">
        <v>550</v>
      </c>
      <c r="L1400">
        <v>31601</v>
      </c>
      <c r="M1400" t="s">
        <v>348</v>
      </c>
      <c r="N1400" t="s">
        <v>349</v>
      </c>
      <c r="O1400">
        <v>31601</v>
      </c>
      <c r="P1400" t="s">
        <v>348</v>
      </c>
      <c r="Q1400" t="s">
        <v>349</v>
      </c>
      <c r="R1400" t="s">
        <v>330</v>
      </c>
      <c r="S1400" s="43">
        <v>0</v>
      </c>
      <c r="U1400" s="43">
        <v>4</v>
      </c>
      <c r="IF1400">
        <v>31601</v>
      </c>
      <c r="IG1400" t="s">
        <v>348</v>
      </c>
      <c r="IH1400" t="s">
        <v>311</v>
      </c>
      <c r="IK1400">
        <v>-2</v>
      </c>
      <c r="IL1400" t="s">
        <v>278</v>
      </c>
      <c r="IM1400" t="s">
        <v>279</v>
      </c>
      <c r="IN1400" t="s">
        <v>468</v>
      </c>
      <c r="IP1400" t="s">
        <v>495</v>
      </c>
    </row>
    <row r="1401" spans="1:250" x14ac:dyDescent="0.35">
      <c r="A1401">
        <v>9824</v>
      </c>
      <c r="B1401">
        <v>-922729984</v>
      </c>
      <c r="C1401">
        <v>1837</v>
      </c>
      <c r="D1401" t="s">
        <v>272</v>
      </c>
      <c r="E1401" t="s">
        <v>273</v>
      </c>
      <c r="F1401">
        <v>9695</v>
      </c>
      <c r="G1401" t="s">
        <v>280</v>
      </c>
      <c r="H1401" t="s">
        <v>281</v>
      </c>
      <c r="I1401">
        <v>528</v>
      </c>
      <c r="J1401" t="s">
        <v>531</v>
      </c>
      <c r="K1401" t="s">
        <v>532</v>
      </c>
      <c r="L1401">
        <v>30193</v>
      </c>
      <c r="M1401" t="s">
        <v>346</v>
      </c>
      <c r="N1401" t="s">
        <v>347</v>
      </c>
      <c r="O1401">
        <v>30193</v>
      </c>
      <c r="P1401" t="s">
        <v>346</v>
      </c>
      <c r="Q1401" t="s">
        <v>347</v>
      </c>
      <c r="R1401" t="s">
        <v>330</v>
      </c>
      <c r="S1401" s="43">
        <v>0</v>
      </c>
      <c r="U1401" s="43">
        <v>4</v>
      </c>
      <c r="IF1401">
        <v>30193</v>
      </c>
      <c r="IG1401" t="s">
        <v>346</v>
      </c>
      <c r="IH1401" t="s">
        <v>284</v>
      </c>
      <c r="IK1401">
        <v>-2</v>
      </c>
      <c r="IL1401" t="s">
        <v>278</v>
      </c>
      <c r="IM1401" t="s">
        <v>279</v>
      </c>
      <c r="IN1401" t="s">
        <v>466</v>
      </c>
      <c r="IP1401" t="s">
        <v>494</v>
      </c>
    </row>
    <row r="1402" spans="1:250" x14ac:dyDescent="0.35">
      <c r="A1402">
        <v>9825</v>
      </c>
      <c r="B1402">
        <v>-922729984</v>
      </c>
      <c r="C1402">
        <v>1837</v>
      </c>
      <c r="D1402" t="s">
        <v>272</v>
      </c>
      <c r="E1402" t="s">
        <v>273</v>
      </c>
      <c r="F1402">
        <v>9695</v>
      </c>
      <c r="G1402" t="s">
        <v>280</v>
      </c>
      <c r="H1402" t="s">
        <v>281</v>
      </c>
      <c r="I1402">
        <v>527</v>
      </c>
      <c r="J1402" t="s">
        <v>535</v>
      </c>
      <c r="K1402" t="s">
        <v>536</v>
      </c>
      <c r="L1402">
        <v>30193</v>
      </c>
      <c r="M1402" t="s">
        <v>346</v>
      </c>
      <c r="N1402" t="s">
        <v>347</v>
      </c>
      <c r="O1402">
        <v>30193</v>
      </c>
      <c r="P1402" t="s">
        <v>346</v>
      </c>
      <c r="Q1402" t="s">
        <v>347</v>
      </c>
      <c r="R1402" t="s">
        <v>330</v>
      </c>
      <c r="S1402" s="43">
        <v>0</v>
      </c>
      <c r="U1402" s="43">
        <v>4</v>
      </c>
      <c r="IF1402">
        <v>30193</v>
      </c>
      <c r="IG1402" t="s">
        <v>346</v>
      </c>
      <c r="IH1402" t="s">
        <v>284</v>
      </c>
      <c r="IK1402">
        <v>-2</v>
      </c>
      <c r="IL1402" t="s">
        <v>278</v>
      </c>
      <c r="IM1402" t="s">
        <v>279</v>
      </c>
      <c r="IN1402" t="s">
        <v>466</v>
      </c>
      <c r="IP1402" t="s">
        <v>494</v>
      </c>
    </row>
    <row r="1403" spans="1:250" x14ac:dyDescent="0.35">
      <c r="A1403">
        <v>9826</v>
      </c>
      <c r="B1403">
        <v>-922729984</v>
      </c>
      <c r="C1403">
        <v>1837</v>
      </c>
      <c r="D1403" t="s">
        <v>272</v>
      </c>
      <c r="E1403" t="s">
        <v>273</v>
      </c>
      <c r="F1403">
        <v>9695</v>
      </c>
      <c r="G1403" t="s">
        <v>280</v>
      </c>
      <c r="H1403" t="s">
        <v>281</v>
      </c>
      <c r="I1403">
        <v>523</v>
      </c>
      <c r="J1403" t="s">
        <v>537</v>
      </c>
      <c r="K1403" t="s">
        <v>538</v>
      </c>
      <c r="L1403">
        <v>30193</v>
      </c>
      <c r="M1403" t="s">
        <v>346</v>
      </c>
      <c r="N1403" t="s">
        <v>347</v>
      </c>
      <c r="O1403">
        <v>30193</v>
      </c>
      <c r="P1403" t="s">
        <v>346</v>
      </c>
      <c r="Q1403" t="s">
        <v>347</v>
      </c>
      <c r="R1403" t="s">
        <v>330</v>
      </c>
      <c r="S1403" s="43">
        <v>0</v>
      </c>
      <c r="U1403" s="43">
        <v>4</v>
      </c>
      <c r="IF1403">
        <v>30193</v>
      </c>
      <c r="IG1403" t="s">
        <v>346</v>
      </c>
      <c r="IH1403" t="s">
        <v>284</v>
      </c>
      <c r="IK1403">
        <v>-2</v>
      </c>
      <c r="IL1403" t="s">
        <v>278</v>
      </c>
      <c r="IM1403" t="s">
        <v>279</v>
      </c>
      <c r="IN1403" t="s">
        <v>466</v>
      </c>
      <c r="IP1403" t="s">
        <v>494</v>
      </c>
    </row>
    <row r="1404" spans="1:250" x14ac:dyDescent="0.35">
      <c r="A1404">
        <v>9827</v>
      </c>
      <c r="B1404">
        <v>-922729984</v>
      </c>
      <c r="C1404">
        <v>1837</v>
      </c>
      <c r="D1404" t="s">
        <v>272</v>
      </c>
      <c r="E1404" t="s">
        <v>273</v>
      </c>
      <c r="F1404">
        <v>9695</v>
      </c>
      <c r="G1404" t="s">
        <v>280</v>
      </c>
      <c r="H1404" t="s">
        <v>281</v>
      </c>
      <c r="I1404">
        <v>521</v>
      </c>
      <c r="J1404" t="s">
        <v>539</v>
      </c>
      <c r="K1404" t="s">
        <v>540</v>
      </c>
      <c r="L1404">
        <v>30193</v>
      </c>
      <c r="M1404" t="s">
        <v>346</v>
      </c>
      <c r="N1404" t="s">
        <v>347</v>
      </c>
      <c r="O1404">
        <v>30193</v>
      </c>
      <c r="P1404" t="s">
        <v>346</v>
      </c>
      <c r="Q1404" t="s">
        <v>347</v>
      </c>
      <c r="R1404" t="s">
        <v>330</v>
      </c>
      <c r="S1404" s="43">
        <v>0</v>
      </c>
      <c r="U1404" s="43">
        <v>4</v>
      </c>
      <c r="IF1404">
        <v>30193</v>
      </c>
      <c r="IG1404" t="s">
        <v>346</v>
      </c>
      <c r="IH1404" t="s">
        <v>284</v>
      </c>
      <c r="IK1404">
        <v>-2</v>
      </c>
      <c r="IL1404" t="s">
        <v>278</v>
      </c>
      <c r="IM1404" t="s">
        <v>279</v>
      </c>
      <c r="IN1404" t="s">
        <v>466</v>
      </c>
      <c r="IP1404" t="s">
        <v>494</v>
      </c>
    </row>
    <row r="1405" spans="1:250" x14ac:dyDescent="0.35">
      <c r="A1405">
        <v>9828</v>
      </c>
      <c r="B1405">
        <v>-922729984</v>
      </c>
      <c r="C1405">
        <v>1837</v>
      </c>
      <c r="D1405" t="s">
        <v>272</v>
      </c>
      <c r="E1405" t="s">
        <v>273</v>
      </c>
      <c r="F1405">
        <v>9695</v>
      </c>
      <c r="G1405" t="s">
        <v>280</v>
      </c>
      <c r="H1405" t="s">
        <v>281</v>
      </c>
      <c r="I1405">
        <v>519</v>
      </c>
      <c r="J1405" t="s">
        <v>541</v>
      </c>
      <c r="K1405" t="s">
        <v>542</v>
      </c>
      <c r="L1405">
        <v>30193</v>
      </c>
      <c r="M1405" t="s">
        <v>346</v>
      </c>
      <c r="N1405" t="s">
        <v>347</v>
      </c>
      <c r="O1405">
        <v>30193</v>
      </c>
      <c r="P1405" t="s">
        <v>346</v>
      </c>
      <c r="Q1405" t="s">
        <v>347</v>
      </c>
      <c r="R1405" t="s">
        <v>330</v>
      </c>
      <c r="S1405" s="43">
        <v>0</v>
      </c>
      <c r="U1405" s="43">
        <v>4</v>
      </c>
      <c r="IF1405">
        <v>30193</v>
      </c>
      <c r="IG1405" t="s">
        <v>346</v>
      </c>
      <c r="IH1405" t="s">
        <v>284</v>
      </c>
      <c r="IK1405">
        <v>-2</v>
      </c>
      <c r="IL1405" t="s">
        <v>278</v>
      </c>
      <c r="IM1405" t="s">
        <v>279</v>
      </c>
      <c r="IN1405" t="s">
        <v>466</v>
      </c>
      <c r="IP1405" t="s">
        <v>494</v>
      </c>
    </row>
    <row r="1406" spans="1:250" x14ac:dyDescent="0.35">
      <c r="A1406">
        <v>9829</v>
      </c>
      <c r="B1406">
        <v>-922729984</v>
      </c>
      <c r="C1406">
        <v>1837</v>
      </c>
      <c r="D1406" t="s">
        <v>272</v>
      </c>
      <c r="E1406" t="s">
        <v>273</v>
      </c>
      <c r="F1406">
        <v>13794</v>
      </c>
      <c r="G1406" t="s">
        <v>274</v>
      </c>
      <c r="H1406" t="s">
        <v>275</v>
      </c>
      <c r="I1406">
        <v>523</v>
      </c>
      <c r="J1406" t="s">
        <v>537</v>
      </c>
      <c r="K1406" t="s">
        <v>538</v>
      </c>
      <c r="L1406">
        <v>31601</v>
      </c>
      <c r="M1406" t="s">
        <v>348</v>
      </c>
      <c r="N1406" t="s">
        <v>349</v>
      </c>
      <c r="O1406">
        <v>31601</v>
      </c>
      <c r="P1406" t="s">
        <v>348</v>
      </c>
      <c r="Q1406" t="s">
        <v>349</v>
      </c>
      <c r="R1406" t="s">
        <v>330</v>
      </c>
      <c r="S1406" s="43">
        <v>0</v>
      </c>
      <c r="U1406" s="43">
        <v>4</v>
      </c>
      <c r="IF1406">
        <v>31601</v>
      </c>
      <c r="IG1406" t="s">
        <v>348</v>
      </c>
      <c r="IH1406" t="s">
        <v>311</v>
      </c>
      <c r="IK1406">
        <v>-2</v>
      </c>
      <c r="IL1406" t="s">
        <v>278</v>
      </c>
      <c r="IM1406" t="s">
        <v>279</v>
      </c>
      <c r="IN1406" t="s">
        <v>468</v>
      </c>
      <c r="IP1406" t="s">
        <v>495</v>
      </c>
    </row>
    <row r="1407" spans="1:250" x14ac:dyDescent="0.35">
      <c r="A1407">
        <v>9830</v>
      </c>
      <c r="B1407">
        <v>-922729984</v>
      </c>
      <c r="C1407">
        <v>1837</v>
      </c>
      <c r="D1407" t="s">
        <v>272</v>
      </c>
      <c r="E1407" t="s">
        <v>273</v>
      </c>
      <c r="F1407">
        <v>13794</v>
      </c>
      <c r="G1407" t="s">
        <v>274</v>
      </c>
      <c r="H1407" t="s">
        <v>275</v>
      </c>
      <c r="I1407">
        <v>521</v>
      </c>
      <c r="J1407" t="s">
        <v>539</v>
      </c>
      <c r="K1407" t="s">
        <v>540</v>
      </c>
      <c r="L1407">
        <v>31601</v>
      </c>
      <c r="M1407" t="s">
        <v>348</v>
      </c>
      <c r="N1407" t="s">
        <v>349</v>
      </c>
      <c r="O1407">
        <v>31601</v>
      </c>
      <c r="P1407" t="s">
        <v>348</v>
      </c>
      <c r="Q1407" t="s">
        <v>349</v>
      </c>
      <c r="R1407" t="s">
        <v>330</v>
      </c>
      <c r="S1407" s="43">
        <v>0</v>
      </c>
      <c r="U1407" s="43">
        <v>4</v>
      </c>
      <c r="IF1407">
        <v>31601</v>
      </c>
      <c r="IG1407" t="s">
        <v>348</v>
      </c>
      <c r="IH1407" t="s">
        <v>311</v>
      </c>
      <c r="IK1407">
        <v>-2</v>
      </c>
      <c r="IL1407" t="s">
        <v>278</v>
      </c>
      <c r="IM1407" t="s">
        <v>279</v>
      </c>
      <c r="IN1407" t="s">
        <v>468</v>
      </c>
      <c r="IP1407" t="s">
        <v>495</v>
      </c>
    </row>
    <row r="1408" spans="1:250" x14ac:dyDescent="0.35">
      <c r="A1408">
        <v>9831</v>
      </c>
      <c r="B1408">
        <v>-922729984</v>
      </c>
      <c r="C1408">
        <v>1837</v>
      </c>
      <c r="D1408" t="s">
        <v>272</v>
      </c>
      <c r="E1408" t="s">
        <v>273</v>
      </c>
      <c r="F1408">
        <v>13794</v>
      </c>
      <c r="G1408" t="s">
        <v>274</v>
      </c>
      <c r="H1408" t="s">
        <v>275</v>
      </c>
      <c r="I1408">
        <v>519</v>
      </c>
      <c r="J1408" t="s">
        <v>541</v>
      </c>
      <c r="K1408" t="s">
        <v>542</v>
      </c>
      <c r="L1408">
        <v>31601</v>
      </c>
      <c r="M1408" t="s">
        <v>348</v>
      </c>
      <c r="N1408" t="s">
        <v>349</v>
      </c>
      <c r="O1408">
        <v>31601</v>
      </c>
      <c r="P1408" t="s">
        <v>348</v>
      </c>
      <c r="Q1408" t="s">
        <v>349</v>
      </c>
      <c r="R1408" t="s">
        <v>330</v>
      </c>
      <c r="S1408" s="43">
        <v>0</v>
      </c>
      <c r="U1408" s="43">
        <v>4</v>
      </c>
      <c r="IF1408">
        <v>31601</v>
      </c>
      <c r="IG1408" t="s">
        <v>348</v>
      </c>
      <c r="IH1408" t="s">
        <v>311</v>
      </c>
      <c r="IK1408">
        <v>-2</v>
      </c>
      <c r="IL1408" t="s">
        <v>278</v>
      </c>
      <c r="IM1408" t="s">
        <v>279</v>
      </c>
      <c r="IN1408" t="s">
        <v>468</v>
      </c>
      <c r="IP1408" t="s">
        <v>495</v>
      </c>
    </row>
    <row r="1409" spans="1:250" x14ac:dyDescent="0.35">
      <c r="A1409">
        <v>9832</v>
      </c>
      <c r="B1409">
        <v>-922729984</v>
      </c>
      <c r="C1409">
        <v>1837</v>
      </c>
      <c r="D1409" t="s">
        <v>272</v>
      </c>
      <c r="E1409" t="s">
        <v>273</v>
      </c>
      <c r="F1409">
        <v>13794</v>
      </c>
      <c r="G1409" t="s">
        <v>274</v>
      </c>
      <c r="H1409" t="s">
        <v>275</v>
      </c>
      <c r="I1409">
        <v>515</v>
      </c>
      <c r="J1409" t="s">
        <v>543</v>
      </c>
      <c r="K1409" t="s">
        <v>544</v>
      </c>
      <c r="L1409">
        <v>31601</v>
      </c>
      <c r="M1409" t="s">
        <v>348</v>
      </c>
      <c r="N1409" t="s">
        <v>349</v>
      </c>
      <c r="O1409">
        <v>31601</v>
      </c>
      <c r="P1409" t="s">
        <v>348</v>
      </c>
      <c r="Q1409" t="s">
        <v>349</v>
      </c>
      <c r="R1409" t="s">
        <v>330</v>
      </c>
      <c r="S1409" s="43">
        <v>0</v>
      </c>
      <c r="U1409" s="43">
        <v>4</v>
      </c>
      <c r="IF1409">
        <v>31601</v>
      </c>
      <c r="IG1409" t="s">
        <v>348</v>
      </c>
      <c r="IH1409" t="s">
        <v>311</v>
      </c>
      <c r="IK1409">
        <v>-2</v>
      </c>
      <c r="IL1409" t="s">
        <v>278</v>
      </c>
      <c r="IM1409" t="s">
        <v>279</v>
      </c>
      <c r="IN1409" t="s">
        <v>468</v>
      </c>
      <c r="IP1409" t="s">
        <v>495</v>
      </c>
    </row>
    <row r="1410" spans="1:250" x14ac:dyDescent="0.35">
      <c r="A1410">
        <v>9833</v>
      </c>
      <c r="B1410">
        <v>-922729984</v>
      </c>
      <c r="C1410">
        <v>1837</v>
      </c>
      <c r="D1410" t="s">
        <v>272</v>
      </c>
      <c r="E1410" t="s">
        <v>273</v>
      </c>
      <c r="F1410">
        <v>13794</v>
      </c>
      <c r="G1410" t="s">
        <v>274</v>
      </c>
      <c r="H1410" t="s">
        <v>275</v>
      </c>
      <c r="I1410">
        <v>513</v>
      </c>
      <c r="J1410" t="s">
        <v>545</v>
      </c>
      <c r="K1410" t="s">
        <v>546</v>
      </c>
      <c r="L1410">
        <v>31601</v>
      </c>
      <c r="M1410" t="s">
        <v>348</v>
      </c>
      <c r="N1410" t="s">
        <v>349</v>
      </c>
      <c r="O1410">
        <v>31601</v>
      </c>
      <c r="P1410" t="s">
        <v>348</v>
      </c>
      <c r="Q1410" t="s">
        <v>349</v>
      </c>
      <c r="R1410" t="s">
        <v>330</v>
      </c>
      <c r="S1410" s="43">
        <v>0</v>
      </c>
      <c r="U1410" s="43">
        <v>4</v>
      </c>
      <c r="IF1410">
        <v>31601</v>
      </c>
      <c r="IG1410" t="s">
        <v>348</v>
      </c>
      <c r="IH1410" t="s">
        <v>311</v>
      </c>
      <c r="IK1410">
        <v>-2</v>
      </c>
      <c r="IL1410" t="s">
        <v>278</v>
      </c>
      <c r="IM1410" t="s">
        <v>279</v>
      </c>
      <c r="IN1410" t="s">
        <v>468</v>
      </c>
      <c r="IP1410" t="s">
        <v>495</v>
      </c>
    </row>
    <row r="1411" spans="1:250" x14ac:dyDescent="0.35">
      <c r="A1411">
        <v>9834</v>
      </c>
      <c r="B1411">
        <v>-922729984</v>
      </c>
      <c r="C1411">
        <v>1837</v>
      </c>
      <c r="D1411" t="s">
        <v>272</v>
      </c>
      <c r="E1411" t="s">
        <v>273</v>
      </c>
      <c r="F1411">
        <v>13794</v>
      </c>
      <c r="G1411" t="s">
        <v>274</v>
      </c>
      <c r="H1411" t="s">
        <v>275</v>
      </c>
      <c r="I1411">
        <v>509</v>
      </c>
      <c r="J1411" t="s">
        <v>547</v>
      </c>
      <c r="K1411" t="s">
        <v>548</v>
      </c>
      <c r="L1411">
        <v>31601</v>
      </c>
      <c r="M1411" t="s">
        <v>348</v>
      </c>
      <c r="N1411" t="s">
        <v>349</v>
      </c>
      <c r="O1411">
        <v>31601</v>
      </c>
      <c r="P1411" t="s">
        <v>348</v>
      </c>
      <c r="Q1411" t="s">
        <v>349</v>
      </c>
      <c r="R1411" t="s">
        <v>330</v>
      </c>
      <c r="S1411" s="43">
        <v>0</v>
      </c>
      <c r="U1411" s="43">
        <v>4</v>
      </c>
      <c r="IF1411">
        <v>31601</v>
      </c>
      <c r="IG1411" t="s">
        <v>348</v>
      </c>
      <c r="IH1411" t="s">
        <v>311</v>
      </c>
      <c r="IK1411">
        <v>-2</v>
      </c>
      <c r="IL1411" t="s">
        <v>278</v>
      </c>
      <c r="IM1411" t="s">
        <v>279</v>
      </c>
      <c r="IN1411" t="s">
        <v>468</v>
      </c>
      <c r="IP1411" t="s">
        <v>495</v>
      </c>
    </row>
    <row r="1412" spans="1:250" x14ac:dyDescent="0.35">
      <c r="A1412">
        <v>9835</v>
      </c>
      <c r="B1412">
        <v>-922729984</v>
      </c>
      <c r="C1412">
        <v>1837</v>
      </c>
      <c r="D1412" t="s">
        <v>272</v>
      </c>
      <c r="E1412" t="s">
        <v>273</v>
      </c>
      <c r="F1412">
        <v>31620</v>
      </c>
      <c r="G1412" t="s">
        <v>350</v>
      </c>
      <c r="H1412" t="s">
        <v>351</v>
      </c>
      <c r="I1412">
        <v>515</v>
      </c>
      <c r="J1412" t="s">
        <v>543</v>
      </c>
      <c r="K1412" t="s">
        <v>544</v>
      </c>
      <c r="L1412">
        <v>31663</v>
      </c>
      <c r="M1412" t="s">
        <v>352</v>
      </c>
      <c r="N1412" t="s">
        <v>353</v>
      </c>
      <c r="O1412">
        <v>31663</v>
      </c>
      <c r="P1412" t="s">
        <v>352</v>
      </c>
      <c r="Q1412" t="s">
        <v>353</v>
      </c>
      <c r="R1412" t="s">
        <v>330</v>
      </c>
      <c r="S1412" s="43">
        <v>0</v>
      </c>
      <c r="U1412" s="43">
        <v>4</v>
      </c>
      <c r="IF1412">
        <v>31663</v>
      </c>
      <c r="IG1412" t="s">
        <v>352</v>
      </c>
      <c r="IH1412" t="s">
        <v>354</v>
      </c>
      <c r="IK1412">
        <v>-2</v>
      </c>
      <c r="IL1412" t="s">
        <v>278</v>
      </c>
      <c r="IM1412" t="s">
        <v>279</v>
      </c>
      <c r="IN1412" t="s">
        <v>496</v>
      </c>
      <c r="IP1412" t="s">
        <v>497</v>
      </c>
    </row>
    <row r="1413" spans="1:250" x14ac:dyDescent="0.35">
      <c r="A1413">
        <v>9836</v>
      </c>
      <c r="B1413">
        <v>-922729984</v>
      </c>
      <c r="C1413">
        <v>1837</v>
      </c>
      <c r="D1413" t="s">
        <v>272</v>
      </c>
      <c r="E1413" t="s">
        <v>273</v>
      </c>
      <c r="F1413">
        <v>31620</v>
      </c>
      <c r="G1413" t="s">
        <v>350</v>
      </c>
      <c r="H1413" t="s">
        <v>351</v>
      </c>
      <c r="I1413">
        <v>513</v>
      </c>
      <c r="J1413" t="s">
        <v>545</v>
      </c>
      <c r="K1413" t="s">
        <v>546</v>
      </c>
      <c r="L1413">
        <v>31663</v>
      </c>
      <c r="M1413" t="s">
        <v>352</v>
      </c>
      <c r="N1413" t="s">
        <v>353</v>
      </c>
      <c r="O1413">
        <v>31663</v>
      </c>
      <c r="P1413" t="s">
        <v>352</v>
      </c>
      <c r="Q1413" t="s">
        <v>353</v>
      </c>
      <c r="R1413" t="s">
        <v>330</v>
      </c>
      <c r="S1413" s="43">
        <v>0</v>
      </c>
      <c r="U1413" s="43">
        <v>4</v>
      </c>
      <c r="IF1413">
        <v>31663</v>
      </c>
      <c r="IG1413" t="s">
        <v>352</v>
      </c>
      <c r="IH1413" t="s">
        <v>354</v>
      </c>
      <c r="IK1413">
        <v>-2</v>
      </c>
      <c r="IL1413" t="s">
        <v>278</v>
      </c>
      <c r="IM1413" t="s">
        <v>279</v>
      </c>
      <c r="IN1413" t="s">
        <v>496</v>
      </c>
      <c r="IP1413" t="s">
        <v>497</v>
      </c>
    </row>
    <row r="1414" spans="1:250" x14ac:dyDescent="0.35">
      <c r="A1414">
        <v>9837</v>
      </c>
      <c r="B1414">
        <v>-922729984</v>
      </c>
      <c r="C1414">
        <v>1837</v>
      </c>
      <c r="D1414" t="s">
        <v>272</v>
      </c>
      <c r="E1414" t="s">
        <v>273</v>
      </c>
      <c r="F1414">
        <v>31620</v>
      </c>
      <c r="G1414" t="s">
        <v>350</v>
      </c>
      <c r="H1414" t="s">
        <v>351</v>
      </c>
      <c r="I1414">
        <v>509</v>
      </c>
      <c r="J1414" t="s">
        <v>547</v>
      </c>
      <c r="K1414" t="s">
        <v>548</v>
      </c>
      <c r="L1414">
        <v>31663</v>
      </c>
      <c r="M1414" t="s">
        <v>352</v>
      </c>
      <c r="N1414" t="s">
        <v>353</v>
      </c>
      <c r="O1414">
        <v>31663</v>
      </c>
      <c r="P1414" t="s">
        <v>352</v>
      </c>
      <c r="Q1414" t="s">
        <v>353</v>
      </c>
      <c r="R1414" t="s">
        <v>330</v>
      </c>
      <c r="S1414" s="43">
        <v>0</v>
      </c>
      <c r="U1414" s="43">
        <v>4</v>
      </c>
      <c r="IF1414">
        <v>31663</v>
      </c>
      <c r="IG1414" t="s">
        <v>352</v>
      </c>
      <c r="IH1414" t="s">
        <v>354</v>
      </c>
      <c r="IK1414">
        <v>-2</v>
      </c>
      <c r="IL1414" t="s">
        <v>278</v>
      </c>
      <c r="IM1414" t="s">
        <v>279</v>
      </c>
      <c r="IN1414" t="s">
        <v>496</v>
      </c>
      <c r="IP1414" t="s">
        <v>497</v>
      </c>
    </row>
    <row r="1415" spans="1:250" x14ac:dyDescent="0.35">
      <c r="A1415">
        <v>9838</v>
      </c>
      <c r="B1415">
        <v>-922729984</v>
      </c>
      <c r="C1415">
        <v>1837</v>
      </c>
      <c r="D1415" t="s">
        <v>272</v>
      </c>
      <c r="E1415" t="s">
        <v>273</v>
      </c>
      <c r="F1415">
        <v>31620</v>
      </c>
      <c r="G1415" t="s">
        <v>350</v>
      </c>
      <c r="H1415" t="s">
        <v>351</v>
      </c>
      <c r="I1415">
        <v>507</v>
      </c>
      <c r="J1415" t="s">
        <v>549</v>
      </c>
      <c r="K1415" t="s">
        <v>550</v>
      </c>
      <c r="L1415">
        <v>31663</v>
      </c>
      <c r="M1415" t="s">
        <v>352</v>
      </c>
      <c r="N1415" t="s">
        <v>353</v>
      </c>
      <c r="O1415">
        <v>31663</v>
      </c>
      <c r="P1415" t="s">
        <v>352</v>
      </c>
      <c r="Q1415" t="s">
        <v>353</v>
      </c>
      <c r="R1415" t="s">
        <v>330</v>
      </c>
      <c r="S1415" s="43">
        <v>0</v>
      </c>
      <c r="U1415" s="43">
        <v>4</v>
      </c>
      <c r="IF1415">
        <v>31663</v>
      </c>
      <c r="IG1415" t="s">
        <v>352</v>
      </c>
      <c r="IH1415" t="s">
        <v>354</v>
      </c>
      <c r="IK1415">
        <v>-2</v>
      </c>
      <c r="IL1415" t="s">
        <v>278</v>
      </c>
      <c r="IM1415" t="s">
        <v>279</v>
      </c>
      <c r="IN1415" t="s">
        <v>496</v>
      </c>
      <c r="IP1415" t="s">
        <v>497</v>
      </c>
    </row>
    <row r="1416" spans="1:250" x14ac:dyDescent="0.35">
      <c r="A1416">
        <v>9839</v>
      </c>
      <c r="B1416">
        <v>-922729984</v>
      </c>
      <c r="C1416">
        <v>1837</v>
      </c>
      <c r="D1416" t="s">
        <v>272</v>
      </c>
      <c r="E1416" t="s">
        <v>273</v>
      </c>
      <c r="F1416">
        <v>13794</v>
      </c>
      <c r="G1416" t="s">
        <v>274</v>
      </c>
      <c r="H1416" t="s">
        <v>275</v>
      </c>
      <c r="I1416">
        <v>528</v>
      </c>
      <c r="J1416" t="s">
        <v>531</v>
      </c>
      <c r="K1416" t="s">
        <v>532</v>
      </c>
      <c r="L1416">
        <v>31601</v>
      </c>
      <c r="M1416" t="s">
        <v>348</v>
      </c>
      <c r="N1416" t="s">
        <v>349</v>
      </c>
      <c r="O1416">
        <v>31601</v>
      </c>
      <c r="P1416" t="s">
        <v>348</v>
      </c>
      <c r="Q1416" t="s">
        <v>349</v>
      </c>
      <c r="R1416" t="s">
        <v>330</v>
      </c>
      <c r="S1416" s="43">
        <v>0</v>
      </c>
      <c r="U1416" s="43">
        <v>4</v>
      </c>
      <c r="IF1416">
        <v>31601</v>
      </c>
      <c r="IG1416" t="s">
        <v>348</v>
      </c>
      <c r="IH1416" t="s">
        <v>311</v>
      </c>
      <c r="IK1416">
        <v>-2</v>
      </c>
      <c r="IL1416" t="s">
        <v>278</v>
      </c>
      <c r="IM1416" t="s">
        <v>279</v>
      </c>
      <c r="IN1416" t="s">
        <v>468</v>
      </c>
      <c r="IP1416" t="s">
        <v>495</v>
      </c>
    </row>
    <row r="1417" spans="1:250" x14ac:dyDescent="0.35">
      <c r="A1417">
        <v>9840</v>
      </c>
      <c r="B1417">
        <v>-922729984</v>
      </c>
      <c r="C1417">
        <v>1837</v>
      </c>
      <c r="D1417" t="s">
        <v>272</v>
      </c>
      <c r="E1417" t="s">
        <v>273</v>
      </c>
      <c r="F1417">
        <v>13794</v>
      </c>
      <c r="G1417" t="s">
        <v>274</v>
      </c>
      <c r="H1417" t="s">
        <v>275</v>
      </c>
      <c r="I1417">
        <v>527</v>
      </c>
      <c r="J1417" t="s">
        <v>535</v>
      </c>
      <c r="K1417" t="s">
        <v>536</v>
      </c>
      <c r="L1417">
        <v>31601</v>
      </c>
      <c r="M1417" t="s">
        <v>348</v>
      </c>
      <c r="N1417" t="s">
        <v>349</v>
      </c>
      <c r="O1417">
        <v>31601</v>
      </c>
      <c r="P1417" t="s">
        <v>348</v>
      </c>
      <c r="Q1417" t="s">
        <v>349</v>
      </c>
      <c r="R1417" t="s">
        <v>330</v>
      </c>
      <c r="S1417" s="43">
        <v>0</v>
      </c>
      <c r="U1417" s="43">
        <v>4</v>
      </c>
      <c r="IF1417">
        <v>31601</v>
      </c>
      <c r="IG1417" t="s">
        <v>348</v>
      </c>
      <c r="IH1417" t="s">
        <v>311</v>
      </c>
      <c r="IK1417">
        <v>-2</v>
      </c>
      <c r="IL1417" t="s">
        <v>278</v>
      </c>
      <c r="IM1417" t="s">
        <v>279</v>
      </c>
      <c r="IN1417" t="s">
        <v>468</v>
      </c>
      <c r="IP1417" t="s">
        <v>495</v>
      </c>
    </row>
    <row r="1418" spans="1:250" x14ac:dyDescent="0.35">
      <c r="A1418">
        <v>9841</v>
      </c>
      <c r="B1418">
        <v>-922729984</v>
      </c>
      <c r="C1418">
        <v>1837</v>
      </c>
      <c r="D1418" t="s">
        <v>272</v>
      </c>
      <c r="E1418" t="s">
        <v>273</v>
      </c>
      <c r="F1418">
        <v>13794</v>
      </c>
      <c r="G1418" t="s">
        <v>274</v>
      </c>
      <c r="H1418" t="s">
        <v>275</v>
      </c>
      <c r="I1418">
        <v>507</v>
      </c>
      <c r="J1418" t="s">
        <v>549</v>
      </c>
      <c r="K1418" t="s">
        <v>550</v>
      </c>
      <c r="L1418">
        <v>34667</v>
      </c>
      <c r="M1418" t="s">
        <v>355</v>
      </c>
      <c r="N1418" t="s">
        <v>356</v>
      </c>
      <c r="O1418">
        <v>34667</v>
      </c>
      <c r="P1418" t="s">
        <v>355</v>
      </c>
      <c r="Q1418" t="s">
        <v>356</v>
      </c>
      <c r="R1418" t="s">
        <v>330</v>
      </c>
      <c r="S1418" s="43">
        <v>0</v>
      </c>
      <c r="U1418" s="43">
        <v>4</v>
      </c>
      <c r="IF1418">
        <v>34667</v>
      </c>
      <c r="IG1418" t="s">
        <v>355</v>
      </c>
      <c r="IH1418" t="s">
        <v>311</v>
      </c>
      <c r="IK1418">
        <v>-2</v>
      </c>
      <c r="IL1418" t="s">
        <v>278</v>
      </c>
      <c r="IM1418" t="s">
        <v>279</v>
      </c>
      <c r="IN1418" t="s">
        <v>468</v>
      </c>
      <c r="IP1418" t="s">
        <v>498</v>
      </c>
    </row>
    <row r="1419" spans="1:250" x14ac:dyDescent="0.35">
      <c r="A1419">
        <v>9842</v>
      </c>
      <c r="B1419">
        <v>-922729984</v>
      </c>
      <c r="C1419">
        <v>1837</v>
      </c>
      <c r="D1419" t="s">
        <v>272</v>
      </c>
      <c r="E1419" t="s">
        <v>273</v>
      </c>
      <c r="F1419">
        <v>31620</v>
      </c>
      <c r="G1419" t="s">
        <v>350</v>
      </c>
      <c r="H1419" t="s">
        <v>351</v>
      </c>
      <c r="I1419">
        <v>528</v>
      </c>
      <c r="J1419" t="s">
        <v>531</v>
      </c>
      <c r="K1419" t="s">
        <v>532</v>
      </c>
      <c r="L1419">
        <v>31663</v>
      </c>
      <c r="M1419" t="s">
        <v>352</v>
      </c>
      <c r="N1419" t="s">
        <v>353</v>
      </c>
      <c r="O1419">
        <v>31663</v>
      </c>
      <c r="P1419" t="s">
        <v>352</v>
      </c>
      <c r="Q1419" t="s">
        <v>353</v>
      </c>
      <c r="R1419" t="s">
        <v>330</v>
      </c>
      <c r="S1419" s="43">
        <v>0</v>
      </c>
      <c r="U1419" s="43">
        <v>4</v>
      </c>
      <c r="IF1419">
        <v>31663</v>
      </c>
      <c r="IG1419" t="s">
        <v>352</v>
      </c>
      <c r="IH1419" t="s">
        <v>354</v>
      </c>
      <c r="IK1419">
        <v>-2</v>
      </c>
      <c r="IL1419" t="s">
        <v>278</v>
      </c>
      <c r="IM1419" t="s">
        <v>279</v>
      </c>
      <c r="IN1419" t="s">
        <v>496</v>
      </c>
      <c r="IP1419" t="s">
        <v>497</v>
      </c>
    </row>
    <row r="1420" spans="1:250" x14ac:dyDescent="0.35">
      <c r="A1420">
        <v>9843</v>
      </c>
      <c r="B1420">
        <v>-922729984</v>
      </c>
      <c r="C1420">
        <v>1837</v>
      </c>
      <c r="D1420" t="s">
        <v>272</v>
      </c>
      <c r="E1420" t="s">
        <v>273</v>
      </c>
      <c r="F1420">
        <v>31620</v>
      </c>
      <c r="G1420" t="s">
        <v>350</v>
      </c>
      <c r="H1420" t="s">
        <v>351</v>
      </c>
      <c r="I1420">
        <v>527</v>
      </c>
      <c r="J1420" t="s">
        <v>535</v>
      </c>
      <c r="K1420" t="s">
        <v>536</v>
      </c>
      <c r="L1420">
        <v>31663</v>
      </c>
      <c r="M1420" t="s">
        <v>352</v>
      </c>
      <c r="N1420" t="s">
        <v>353</v>
      </c>
      <c r="O1420">
        <v>31663</v>
      </c>
      <c r="P1420" t="s">
        <v>352</v>
      </c>
      <c r="Q1420" t="s">
        <v>353</v>
      </c>
      <c r="R1420" t="s">
        <v>330</v>
      </c>
      <c r="S1420" s="43">
        <v>0</v>
      </c>
      <c r="U1420" s="43">
        <v>4</v>
      </c>
      <c r="IF1420">
        <v>31663</v>
      </c>
      <c r="IG1420" t="s">
        <v>352</v>
      </c>
      <c r="IH1420" t="s">
        <v>354</v>
      </c>
      <c r="IK1420">
        <v>-2</v>
      </c>
      <c r="IL1420" t="s">
        <v>278</v>
      </c>
      <c r="IM1420" t="s">
        <v>279</v>
      </c>
      <c r="IN1420" t="s">
        <v>496</v>
      </c>
      <c r="IP1420" t="s">
        <v>497</v>
      </c>
    </row>
    <row r="1421" spans="1:250" x14ac:dyDescent="0.35">
      <c r="A1421">
        <v>9844</v>
      </c>
      <c r="B1421">
        <v>-922729984</v>
      </c>
      <c r="C1421">
        <v>1837</v>
      </c>
      <c r="D1421" t="s">
        <v>272</v>
      </c>
      <c r="E1421" t="s">
        <v>273</v>
      </c>
      <c r="F1421">
        <v>31620</v>
      </c>
      <c r="G1421" t="s">
        <v>350</v>
      </c>
      <c r="H1421" t="s">
        <v>351</v>
      </c>
      <c r="I1421">
        <v>523</v>
      </c>
      <c r="J1421" t="s">
        <v>537</v>
      </c>
      <c r="K1421" t="s">
        <v>538</v>
      </c>
      <c r="L1421">
        <v>31663</v>
      </c>
      <c r="M1421" t="s">
        <v>352</v>
      </c>
      <c r="N1421" t="s">
        <v>353</v>
      </c>
      <c r="O1421">
        <v>31663</v>
      </c>
      <c r="P1421" t="s">
        <v>352</v>
      </c>
      <c r="Q1421" t="s">
        <v>353</v>
      </c>
      <c r="R1421" t="s">
        <v>330</v>
      </c>
      <c r="S1421" s="43">
        <v>0</v>
      </c>
      <c r="U1421" s="43">
        <v>4</v>
      </c>
      <c r="IF1421">
        <v>31663</v>
      </c>
      <c r="IG1421" t="s">
        <v>352</v>
      </c>
      <c r="IH1421" t="s">
        <v>354</v>
      </c>
      <c r="IK1421">
        <v>-2</v>
      </c>
      <c r="IL1421" t="s">
        <v>278</v>
      </c>
      <c r="IM1421" t="s">
        <v>279</v>
      </c>
      <c r="IN1421" t="s">
        <v>496</v>
      </c>
      <c r="IP1421" t="s">
        <v>497</v>
      </c>
    </row>
    <row r="1422" spans="1:250" x14ac:dyDescent="0.35">
      <c r="A1422">
        <v>9845</v>
      </c>
      <c r="B1422">
        <v>-922729984</v>
      </c>
      <c r="C1422">
        <v>1837</v>
      </c>
      <c r="D1422" t="s">
        <v>272</v>
      </c>
      <c r="E1422" t="s">
        <v>273</v>
      </c>
      <c r="F1422">
        <v>31620</v>
      </c>
      <c r="G1422" t="s">
        <v>350</v>
      </c>
      <c r="H1422" t="s">
        <v>351</v>
      </c>
      <c r="I1422">
        <v>521</v>
      </c>
      <c r="J1422" t="s">
        <v>539</v>
      </c>
      <c r="K1422" t="s">
        <v>540</v>
      </c>
      <c r="L1422">
        <v>31663</v>
      </c>
      <c r="M1422" t="s">
        <v>352</v>
      </c>
      <c r="N1422" t="s">
        <v>353</v>
      </c>
      <c r="O1422">
        <v>31663</v>
      </c>
      <c r="P1422" t="s">
        <v>352</v>
      </c>
      <c r="Q1422" t="s">
        <v>353</v>
      </c>
      <c r="R1422" t="s">
        <v>330</v>
      </c>
      <c r="S1422" s="43">
        <v>0</v>
      </c>
      <c r="U1422" s="43">
        <v>4</v>
      </c>
      <c r="IF1422">
        <v>31663</v>
      </c>
      <c r="IG1422" t="s">
        <v>352</v>
      </c>
      <c r="IH1422" t="s">
        <v>354</v>
      </c>
      <c r="IK1422">
        <v>-2</v>
      </c>
      <c r="IL1422" t="s">
        <v>278</v>
      </c>
      <c r="IM1422" t="s">
        <v>279</v>
      </c>
      <c r="IN1422" t="s">
        <v>496</v>
      </c>
      <c r="IP1422" t="s">
        <v>497</v>
      </c>
    </row>
    <row r="1423" spans="1:250" x14ac:dyDescent="0.35">
      <c r="A1423">
        <v>9846</v>
      </c>
      <c r="B1423">
        <v>-922729984</v>
      </c>
      <c r="C1423">
        <v>1837</v>
      </c>
      <c r="D1423" t="s">
        <v>272</v>
      </c>
      <c r="E1423" t="s">
        <v>273</v>
      </c>
      <c r="F1423">
        <v>31620</v>
      </c>
      <c r="G1423" t="s">
        <v>350</v>
      </c>
      <c r="H1423" t="s">
        <v>351</v>
      </c>
      <c r="I1423">
        <v>519</v>
      </c>
      <c r="J1423" t="s">
        <v>541</v>
      </c>
      <c r="K1423" t="s">
        <v>542</v>
      </c>
      <c r="L1423">
        <v>31663</v>
      </c>
      <c r="M1423" t="s">
        <v>352</v>
      </c>
      <c r="N1423" t="s">
        <v>353</v>
      </c>
      <c r="O1423">
        <v>31663</v>
      </c>
      <c r="P1423" t="s">
        <v>352</v>
      </c>
      <c r="Q1423" t="s">
        <v>353</v>
      </c>
      <c r="R1423" t="s">
        <v>330</v>
      </c>
      <c r="S1423" s="43">
        <v>0</v>
      </c>
      <c r="U1423" s="43">
        <v>4</v>
      </c>
      <c r="IF1423">
        <v>31663</v>
      </c>
      <c r="IG1423" t="s">
        <v>352</v>
      </c>
      <c r="IH1423" t="s">
        <v>354</v>
      </c>
      <c r="IK1423">
        <v>-2</v>
      </c>
      <c r="IL1423" t="s">
        <v>278</v>
      </c>
      <c r="IM1423" t="s">
        <v>279</v>
      </c>
      <c r="IN1423" t="s">
        <v>496</v>
      </c>
      <c r="IP1423" t="s">
        <v>497</v>
      </c>
    </row>
    <row r="1424" spans="1:250" x14ac:dyDescent="0.35">
      <c r="A1424">
        <v>9847</v>
      </c>
      <c r="B1424">
        <v>-922729984</v>
      </c>
      <c r="C1424">
        <v>1837</v>
      </c>
      <c r="D1424" t="s">
        <v>272</v>
      </c>
      <c r="E1424" t="s">
        <v>273</v>
      </c>
      <c r="F1424">
        <v>13794</v>
      </c>
      <c r="G1424" t="s">
        <v>274</v>
      </c>
      <c r="H1424" t="s">
        <v>275</v>
      </c>
      <c r="I1424">
        <v>523</v>
      </c>
      <c r="J1424" t="s">
        <v>537</v>
      </c>
      <c r="K1424" t="s">
        <v>538</v>
      </c>
      <c r="L1424">
        <v>34667</v>
      </c>
      <c r="M1424" t="s">
        <v>355</v>
      </c>
      <c r="N1424" t="s">
        <v>356</v>
      </c>
      <c r="O1424">
        <v>34667</v>
      </c>
      <c r="P1424" t="s">
        <v>355</v>
      </c>
      <c r="Q1424" t="s">
        <v>356</v>
      </c>
      <c r="R1424" t="s">
        <v>330</v>
      </c>
      <c r="S1424" s="43">
        <v>0</v>
      </c>
      <c r="U1424" s="43">
        <v>4</v>
      </c>
      <c r="IF1424">
        <v>34667</v>
      </c>
      <c r="IG1424" t="s">
        <v>355</v>
      </c>
      <c r="IH1424" t="s">
        <v>311</v>
      </c>
      <c r="IK1424">
        <v>-2</v>
      </c>
      <c r="IL1424" t="s">
        <v>278</v>
      </c>
      <c r="IM1424" t="s">
        <v>279</v>
      </c>
      <c r="IN1424" t="s">
        <v>468</v>
      </c>
      <c r="IP1424" t="s">
        <v>498</v>
      </c>
    </row>
    <row r="1425" spans="1:250" x14ac:dyDescent="0.35">
      <c r="A1425">
        <v>9848</v>
      </c>
      <c r="B1425">
        <v>-922729984</v>
      </c>
      <c r="C1425">
        <v>1837</v>
      </c>
      <c r="D1425" t="s">
        <v>272</v>
      </c>
      <c r="E1425" t="s">
        <v>273</v>
      </c>
      <c r="F1425">
        <v>13794</v>
      </c>
      <c r="G1425" t="s">
        <v>274</v>
      </c>
      <c r="H1425" t="s">
        <v>275</v>
      </c>
      <c r="I1425">
        <v>521</v>
      </c>
      <c r="J1425" t="s">
        <v>539</v>
      </c>
      <c r="K1425" t="s">
        <v>540</v>
      </c>
      <c r="L1425">
        <v>34667</v>
      </c>
      <c r="M1425" t="s">
        <v>355</v>
      </c>
      <c r="N1425" t="s">
        <v>356</v>
      </c>
      <c r="O1425">
        <v>34667</v>
      </c>
      <c r="P1425" t="s">
        <v>355</v>
      </c>
      <c r="Q1425" t="s">
        <v>356</v>
      </c>
      <c r="R1425" t="s">
        <v>330</v>
      </c>
      <c r="S1425" s="43">
        <v>0</v>
      </c>
      <c r="U1425" s="43">
        <v>4</v>
      </c>
      <c r="IF1425">
        <v>34667</v>
      </c>
      <c r="IG1425" t="s">
        <v>355</v>
      </c>
      <c r="IH1425" t="s">
        <v>311</v>
      </c>
      <c r="IK1425">
        <v>-2</v>
      </c>
      <c r="IL1425" t="s">
        <v>278</v>
      </c>
      <c r="IM1425" t="s">
        <v>279</v>
      </c>
      <c r="IN1425" t="s">
        <v>468</v>
      </c>
      <c r="IP1425" t="s">
        <v>498</v>
      </c>
    </row>
    <row r="1426" spans="1:250" x14ac:dyDescent="0.35">
      <c r="A1426">
        <v>9849</v>
      </c>
      <c r="B1426">
        <v>-922729984</v>
      </c>
      <c r="C1426">
        <v>1837</v>
      </c>
      <c r="D1426" t="s">
        <v>272</v>
      </c>
      <c r="E1426" t="s">
        <v>273</v>
      </c>
      <c r="F1426">
        <v>13794</v>
      </c>
      <c r="G1426" t="s">
        <v>274</v>
      </c>
      <c r="H1426" t="s">
        <v>275</v>
      </c>
      <c r="I1426">
        <v>519</v>
      </c>
      <c r="J1426" t="s">
        <v>541</v>
      </c>
      <c r="K1426" t="s">
        <v>542</v>
      </c>
      <c r="L1426">
        <v>34667</v>
      </c>
      <c r="M1426" t="s">
        <v>355</v>
      </c>
      <c r="N1426" t="s">
        <v>356</v>
      </c>
      <c r="O1426">
        <v>34667</v>
      </c>
      <c r="P1426" t="s">
        <v>355</v>
      </c>
      <c r="Q1426" t="s">
        <v>356</v>
      </c>
      <c r="R1426" t="s">
        <v>330</v>
      </c>
      <c r="S1426" s="43">
        <v>0</v>
      </c>
      <c r="U1426" s="43">
        <v>4</v>
      </c>
      <c r="IF1426">
        <v>34667</v>
      </c>
      <c r="IG1426" t="s">
        <v>355</v>
      </c>
      <c r="IH1426" t="s">
        <v>311</v>
      </c>
      <c r="IK1426">
        <v>-2</v>
      </c>
      <c r="IL1426" t="s">
        <v>278</v>
      </c>
      <c r="IM1426" t="s">
        <v>279</v>
      </c>
      <c r="IN1426" t="s">
        <v>468</v>
      </c>
      <c r="IP1426" t="s">
        <v>498</v>
      </c>
    </row>
    <row r="1427" spans="1:250" x14ac:dyDescent="0.35">
      <c r="A1427">
        <v>9850</v>
      </c>
      <c r="B1427">
        <v>-922729984</v>
      </c>
      <c r="C1427">
        <v>1837</v>
      </c>
      <c r="D1427" t="s">
        <v>272</v>
      </c>
      <c r="E1427" t="s">
        <v>273</v>
      </c>
      <c r="F1427">
        <v>13794</v>
      </c>
      <c r="G1427" t="s">
        <v>274</v>
      </c>
      <c r="H1427" t="s">
        <v>275</v>
      </c>
      <c r="I1427">
        <v>515</v>
      </c>
      <c r="J1427" t="s">
        <v>543</v>
      </c>
      <c r="K1427" t="s">
        <v>544</v>
      </c>
      <c r="L1427">
        <v>34667</v>
      </c>
      <c r="M1427" t="s">
        <v>355</v>
      </c>
      <c r="N1427" t="s">
        <v>356</v>
      </c>
      <c r="O1427">
        <v>34667</v>
      </c>
      <c r="P1427" t="s">
        <v>355</v>
      </c>
      <c r="Q1427" t="s">
        <v>356</v>
      </c>
      <c r="R1427" t="s">
        <v>330</v>
      </c>
      <c r="S1427" s="43">
        <v>0</v>
      </c>
      <c r="U1427" s="43">
        <v>4</v>
      </c>
      <c r="IF1427">
        <v>34667</v>
      </c>
      <c r="IG1427" t="s">
        <v>355</v>
      </c>
      <c r="IH1427" t="s">
        <v>311</v>
      </c>
      <c r="IK1427">
        <v>-2</v>
      </c>
      <c r="IL1427" t="s">
        <v>278</v>
      </c>
      <c r="IM1427" t="s">
        <v>279</v>
      </c>
      <c r="IN1427" t="s">
        <v>468</v>
      </c>
      <c r="IP1427" t="s">
        <v>498</v>
      </c>
    </row>
    <row r="1428" spans="1:250" x14ac:dyDescent="0.35">
      <c r="A1428">
        <v>9851</v>
      </c>
      <c r="B1428">
        <v>-922729984</v>
      </c>
      <c r="C1428">
        <v>1837</v>
      </c>
      <c r="D1428" t="s">
        <v>272</v>
      </c>
      <c r="E1428" t="s">
        <v>273</v>
      </c>
      <c r="F1428">
        <v>13794</v>
      </c>
      <c r="G1428" t="s">
        <v>274</v>
      </c>
      <c r="H1428" t="s">
        <v>275</v>
      </c>
      <c r="I1428">
        <v>513</v>
      </c>
      <c r="J1428" t="s">
        <v>545</v>
      </c>
      <c r="K1428" t="s">
        <v>546</v>
      </c>
      <c r="L1428">
        <v>34667</v>
      </c>
      <c r="M1428" t="s">
        <v>355</v>
      </c>
      <c r="N1428" t="s">
        <v>356</v>
      </c>
      <c r="O1428">
        <v>34667</v>
      </c>
      <c r="P1428" t="s">
        <v>355</v>
      </c>
      <c r="Q1428" t="s">
        <v>356</v>
      </c>
      <c r="R1428" t="s">
        <v>330</v>
      </c>
      <c r="S1428" s="43">
        <v>0</v>
      </c>
      <c r="U1428" s="43">
        <v>4</v>
      </c>
      <c r="IF1428">
        <v>34667</v>
      </c>
      <c r="IG1428" t="s">
        <v>355</v>
      </c>
      <c r="IH1428" t="s">
        <v>311</v>
      </c>
      <c r="IK1428">
        <v>-2</v>
      </c>
      <c r="IL1428" t="s">
        <v>278</v>
      </c>
      <c r="IM1428" t="s">
        <v>279</v>
      </c>
      <c r="IN1428" t="s">
        <v>468</v>
      </c>
      <c r="IP1428" t="s">
        <v>498</v>
      </c>
    </row>
    <row r="1429" spans="1:250" x14ac:dyDescent="0.35">
      <c r="A1429">
        <v>9852</v>
      </c>
      <c r="B1429">
        <v>-922729984</v>
      </c>
      <c r="C1429">
        <v>1837</v>
      </c>
      <c r="D1429" t="s">
        <v>272</v>
      </c>
      <c r="E1429" t="s">
        <v>273</v>
      </c>
      <c r="F1429">
        <v>13794</v>
      </c>
      <c r="G1429" t="s">
        <v>274</v>
      </c>
      <c r="H1429" t="s">
        <v>275</v>
      </c>
      <c r="I1429">
        <v>509</v>
      </c>
      <c r="J1429" t="s">
        <v>547</v>
      </c>
      <c r="K1429" t="s">
        <v>548</v>
      </c>
      <c r="L1429">
        <v>34667</v>
      </c>
      <c r="M1429" t="s">
        <v>355</v>
      </c>
      <c r="N1429" t="s">
        <v>356</v>
      </c>
      <c r="O1429">
        <v>34667</v>
      </c>
      <c r="P1429" t="s">
        <v>355</v>
      </c>
      <c r="Q1429" t="s">
        <v>356</v>
      </c>
      <c r="R1429" t="s">
        <v>330</v>
      </c>
      <c r="S1429" s="43">
        <v>0</v>
      </c>
      <c r="U1429" s="43">
        <v>4</v>
      </c>
      <c r="IF1429">
        <v>34667</v>
      </c>
      <c r="IG1429" t="s">
        <v>355</v>
      </c>
      <c r="IH1429" t="s">
        <v>311</v>
      </c>
      <c r="IK1429">
        <v>-2</v>
      </c>
      <c r="IL1429" t="s">
        <v>278</v>
      </c>
      <c r="IM1429" t="s">
        <v>279</v>
      </c>
      <c r="IN1429" t="s">
        <v>468</v>
      </c>
      <c r="IP1429" t="s">
        <v>498</v>
      </c>
    </row>
    <row r="1430" spans="1:250" x14ac:dyDescent="0.35">
      <c r="A1430">
        <v>9853</v>
      </c>
      <c r="B1430">
        <v>-922729984</v>
      </c>
      <c r="C1430">
        <v>1837</v>
      </c>
      <c r="D1430" t="s">
        <v>272</v>
      </c>
      <c r="E1430" t="s">
        <v>273</v>
      </c>
      <c r="F1430">
        <v>7057</v>
      </c>
      <c r="G1430" t="s">
        <v>290</v>
      </c>
      <c r="H1430" t="s">
        <v>291</v>
      </c>
      <c r="I1430">
        <v>515</v>
      </c>
      <c r="J1430" t="s">
        <v>543</v>
      </c>
      <c r="K1430" t="s">
        <v>544</v>
      </c>
      <c r="L1430">
        <v>35455</v>
      </c>
      <c r="M1430" t="s">
        <v>342</v>
      </c>
      <c r="N1430" t="s">
        <v>343</v>
      </c>
      <c r="O1430">
        <v>35455</v>
      </c>
      <c r="P1430" t="s">
        <v>342</v>
      </c>
      <c r="Q1430" t="s">
        <v>343</v>
      </c>
      <c r="R1430" t="s">
        <v>330</v>
      </c>
      <c r="S1430" s="43">
        <v>0</v>
      </c>
      <c r="U1430" s="43">
        <v>4</v>
      </c>
      <c r="IF1430">
        <v>35455</v>
      </c>
      <c r="IG1430" t="s">
        <v>342</v>
      </c>
      <c r="IH1430" t="s">
        <v>292</v>
      </c>
      <c r="IK1430">
        <v>-2</v>
      </c>
      <c r="IL1430" t="s">
        <v>278</v>
      </c>
      <c r="IM1430" t="s">
        <v>279</v>
      </c>
      <c r="IN1430" t="s">
        <v>471</v>
      </c>
      <c r="IP1430" t="s">
        <v>499</v>
      </c>
    </row>
    <row r="1431" spans="1:250" x14ac:dyDescent="0.35">
      <c r="A1431">
        <v>9854</v>
      </c>
      <c r="B1431">
        <v>-922729984</v>
      </c>
      <c r="C1431">
        <v>1837</v>
      </c>
      <c r="D1431" t="s">
        <v>272</v>
      </c>
      <c r="E1431" t="s">
        <v>273</v>
      </c>
      <c r="F1431">
        <v>7057</v>
      </c>
      <c r="G1431" t="s">
        <v>290</v>
      </c>
      <c r="H1431" t="s">
        <v>291</v>
      </c>
      <c r="I1431">
        <v>513</v>
      </c>
      <c r="J1431" t="s">
        <v>545</v>
      </c>
      <c r="K1431" t="s">
        <v>546</v>
      </c>
      <c r="L1431">
        <v>35455</v>
      </c>
      <c r="M1431" t="s">
        <v>342</v>
      </c>
      <c r="N1431" t="s">
        <v>343</v>
      </c>
      <c r="O1431">
        <v>35455</v>
      </c>
      <c r="P1431" t="s">
        <v>342</v>
      </c>
      <c r="Q1431" t="s">
        <v>343</v>
      </c>
      <c r="R1431" t="s">
        <v>330</v>
      </c>
      <c r="S1431" s="43">
        <v>0</v>
      </c>
      <c r="U1431" s="43">
        <v>4</v>
      </c>
      <c r="IF1431">
        <v>35455</v>
      </c>
      <c r="IG1431" t="s">
        <v>342</v>
      </c>
      <c r="IH1431" t="s">
        <v>292</v>
      </c>
      <c r="IK1431">
        <v>-2</v>
      </c>
      <c r="IL1431" t="s">
        <v>278</v>
      </c>
      <c r="IM1431" t="s">
        <v>279</v>
      </c>
      <c r="IN1431" t="s">
        <v>471</v>
      </c>
      <c r="IP1431" t="s">
        <v>499</v>
      </c>
    </row>
    <row r="1432" spans="1:250" x14ac:dyDescent="0.35">
      <c r="A1432">
        <v>9855</v>
      </c>
      <c r="B1432">
        <v>-922729984</v>
      </c>
      <c r="C1432">
        <v>1837</v>
      </c>
      <c r="D1432" t="s">
        <v>272</v>
      </c>
      <c r="E1432" t="s">
        <v>273</v>
      </c>
      <c r="F1432">
        <v>7057</v>
      </c>
      <c r="G1432" t="s">
        <v>290</v>
      </c>
      <c r="H1432" t="s">
        <v>291</v>
      </c>
      <c r="I1432">
        <v>509</v>
      </c>
      <c r="J1432" t="s">
        <v>547</v>
      </c>
      <c r="K1432" t="s">
        <v>548</v>
      </c>
      <c r="L1432">
        <v>35455</v>
      </c>
      <c r="M1432" t="s">
        <v>342</v>
      </c>
      <c r="N1432" t="s">
        <v>343</v>
      </c>
      <c r="O1432">
        <v>35455</v>
      </c>
      <c r="P1432" t="s">
        <v>342</v>
      </c>
      <c r="Q1432" t="s">
        <v>343</v>
      </c>
      <c r="R1432" t="s">
        <v>330</v>
      </c>
      <c r="S1432" s="43">
        <v>0</v>
      </c>
      <c r="U1432" s="43">
        <v>4</v>
      </c>
      <c r="IF1432">
        <v>35455</v>
      </c>
      <c r="IG1432" t="s">
        <v>342</v>
      </c>
      <c r="IH1432" t="s">
        <v>292</v>
      </c>
      <c r="IK1432">
        <v>-2</v>
      </c>
      <c r="IL1432" t="s">
        <v>278</v>
      </c>
      <c r="IM1432" t="s">
        <v>279</v>
      </c>
      <c r="IN1432" t="s">
        <v>471</v>
      </c>
      <c r="IP1432" t="s">
        <v>499</v>
      </c>
    </row>
    <row r="1433" spans="1:250" x14ac:dyDescent="0.35">
      <c r="A1433">
        <v>9856</v>
      </c>
      <c r="B1433">
        <v>-922729984</v>
      </c>
      <c r="C1433">
        <v>1837</v>
      </c>
      <c r="D1433" t="s">
        <v>272</v>
      </c>
      <c r="E1433" t="s">
        <v>273</v>
      </c>
      <c r="F1433">
        <v>7057</v>
      </c>
      <c r="G1433" t="s">
        <v>290</v>
      </c>
      <c r="H1433" t="s">
        <v>291</v>
      </c>
      <c r="I1433">
        <v>507</v>
      </c>
      <c r="J1433" t="s">
        <v>549</v>
      </c>
      <c r="K1433" t="s">
        <v>550</v>
      </c>
      <c r="L1433">
        <v>35455</v>
      </c>
      <c r="M1433" t="s">
        <v>342</v>
      </c>
      <c r="N1433" t="s">
        <v>343</v>
      </c>
      <c r="O1433">
        <v>35455</v>
      </c>
      <c r="P1433" t="s">
        <v>342</v>
      </c>
      <c r="Q1433" t="s">
        <v>343</v>
      </c>
      <c r="R1433" t="s">
        <v>330</v>
      </c>
      <c r="S1433" s="43">
        <v>0</v>
      </c>
      <c r="U1433" s="43">
        <v>4</v>
      </c>
      <c r="IF1433">
        <v>35455</v>
      </c>
      <c r="IG1433" t="s">
        <v>342</v>
      </c>
      <c r="IH1433" t="s">
        <v>292</v>
      </c>
      <c r="IK1433">
        <v>-2</v>
      </c>
      <c r="IL1433" t="s">
        <v>278</v>
      </c>
      <c r="IM1433" t="s">
        <v>279</v>
      </c>
      <c r="IN1433" t="s">
        <v>471</v>
      </c>
      <c r="IP1433" t="s">
        <v>499</v>
      </c>
    </row>
    <row r="1434" spans="1:250" x14ac:dyDescent="0.35">
      <c r="A1434">
        <v>9857</v>
      </c>
      <c r="B1434">
        <v>-922729984</v>
      </c>
      <c r="C1434">
        <v>1837</v>
      </c>
      <c r="D1434" t="s">
        <v>272</v>
      </c>
      <c r="E1434" t="s">
        <v>273</v>
      </c>
      <c r="F1434">
        <v>13794</v>
      </c>
      <c r="G1434" t="s">
        <v>274</v>
      </c>
      <c r="H1434" t="s">
        <v>275</v>
      </c>
      <c r="I1434">
        <v>528</v>
      </c>
      <c r="J1434" t="s">
        <v>531</v>
      </c>
      <c r="K1434" t="s">
        <v>532</v>
      </c>
      <c r="L1434">
        <v>34667</v>
      </c>
      <c r="M1434" t="s">
        <v>355</v>
      </c>
      <c r="N1434" t="s">
        <v>356</v>
      </c>
      <c r="O1434">
        <v>34667</v>
      </c>
      <c r="P1434" t="s">
        <v>355</v>
      </c>
      <c r="Q1434" t="s">
        <v>356</v>
      </c>
      <c r="R1434" t="s">
        <v>330</v>
      </c>
      <c r="S1434" s="43">
        <v>0</v>
      </c>
      <c r="U1434" s="43">
        <v>4</v>
      </c>
      <c r="IF1434">
        <v>34667</v>
      </c>
      <c r="IG1434" t="s">
        <v>355</v>
      </c>
      <c r="IH1434" t="s">
        <v>311</v>
      </c>
      <c r="IK1434">
        <v>-2</v>
      </c>
      <c r="IL1434" t="s">
        <v>278</v>
      </c>
      <c r="IM1434" t="s">
        <v>279</v>
      </c>
      <c r="IN1434" t="s">
        <v>468</v>
      </c>
      <c r="IP1434" t="s">
        <v>498</v>
      </c>
    </row>
    <row r="1435" spans="1:250" x14ac:dyDescent="0.35">
      <c r="A1435">
        <v>9858</v>
      </c>
      <c r="B1435">
        <v>-922729984</v>
      </c>
      <c r="C1435">
        <v>1837</v>
      </c>
      <c r="D1435" t="s">
        <v>272</v>
      </c>
      <c r="E1435" t="s">
        <v>273</v>
      </c>
      <c r="F1435">
        <v>13794</v>
      </c>
      <c r="G1435" t="s">
        <v>274</v>
      </c>
      <c r="H1435" t="s">
        <v>275</v>
      </c>
      <c r="I1435">
        <v>527</v>
      </c>
      <c r="J1435" t="s">
        <v>535</v>
      </c>
      <c r="K1435" t="s">
        <v>536</v>
      </c>
      <c r="L1435">
        <v>34667</v>
      </c>
      <c r="M1435" t="s">
        <v>355</v>
      </c>
      <c r="N1435" t="s">
        <v>356</v>
      </c>
      <c r="O1435">
        <v>34667</v>
      </c>
      <c r="P1435" t="s">
        <v>355</v>
      </c>
      <c r="Q1435" t="s">
        <v>356</v>
      </c>
      <c r="R1435" t="s">
        <v>330</v>
      </c>
      <c r="S1435" s="43">
        <v>0</v>
      </c>
      <c r="U1435" s="43">
        <v>4</v>
      </c>
      <c r="IF1435">
        <v>34667</v>
      </c>
      <c r="IG1435" t="s">
        <v>355</v>
      </c>
      <c r="IH1435" t="s">
        <v>311</v>
      </c>
      <c r="IK1435">
        <v>-2</v>
      </c>
      <c r="IL1435" t="s">
        <v>278</v>
      </c>
      <c r="IM1435" t="s">
        <v>279</v>
      </c>
      <c r="IN1435" t="s">
        <v>468</v>
      </c>
      <c r="IP1435" t="s">
        <v>498</v>
      </c>
    </row>
    <row r="1436" spans="1:250" x14ac:dyDescent="0.35">
      <c r="A1436">
        <v>9859</v>
      </c>
      <c r="B1436">
        <v>-922729984</v>
      </c>
      <c r="C1436">
        <v>1837</v>
      </c>
      <c r="D1436" t="s">
        <v>272</v>
      </c>
      <c r="E1436" t="s">
        <v>273</v>
      </c>
      <c r="F1436">
        <v>35467</v>
      </c>
      <c r="G1436" t="s">
        <v>337</v>
      </c>
      <c r="H1436" t="s">
        <v>338</v>
      </c>
      <c r="I1436">
        <v>507</v>
      </c>
      <c r="J1436" t="s">
        <v>549</v>
      </c>
      <c r="K1436" t="s">
        <v>550</v>
      </c>
      <c r="L1436">
        <v>35556</v>
      </c>
      <c r="M1436" t="s">
        <v>339</v>
      </c>
      <c r="N1436" t="s">
        <v>340</v>
      </c>
      <c r="O1436">
        <v>35556</v>
      </c>
      <c r="P1436" t="s">
        <v>339</v>
      </c>
      <c r="Q1436" t="s">
        <v>340</v>
      </c>
      <c r="R1436" t="s">
        <v>330</v>
      </c>
      <c r="S1436" s="43">
        <v>0</v>
      </c>
      <c r="U1436" s="43">
        <v>4</v>
      </c>
      <c r="IF1436">
        <v>35556</v>
      </c>
      <c r="IG1436" t="s">
        <v>339</v>
      </c>
      <c r="IH1436" t="s">
        <v>341</v>
      </c>
      <c r="IK1436">
        <v>-2</v>
      </c>
      <c r="IL1436" t="s">
        <v>278</v>
      </c>
      <c r="IM1436" t="s">
        <v>279</v>
      </c>
      <c r="IN1436" t="s">
        <v>500</v>
      </c>
      <c r="IP1436" t="s">
        <v>501</v>
      </c>
    </row>
    <row r="1437" spans="1:250" x14ac:dyDescent="0.35">
      <c r="A1437">
        <v>9860</v>
      </c>
      <c r="B1437">
        <v>-922729984</v>
      </c>
      <c r="C1437">
        <v>1837</v>
      </c>
      <c r="D1437" t="s">
        <v>272</v>
      </c>
      <c r="E1437" t="s">
        <v>273</v>
      </c>
      <c r="F1437">
        <v>7057</v>
      </c>
      <c r="G1437" t="s">
        <v>290</v>
      </c>
      <c r="H1437" t="s">
        <v>291</v>
      </c>
      <c r="I1437">
        <v>528</v>
      </c>
      <c r="J1437" t="s">
        <v>531</v>
      </c>
      <c r="K1437" t="s">
        <v>532</v>
      </c>
      <c r="L1437">
        <v>35455</v>
      </c>
      <c r="M1437" t="s">
        <v>342</v>
      </c>
      <c r="N1437" t="s">
        <v>343</v>
      </c>
      <c r="O1437">
        <v>35455</v>
      </c>
      <c r="P1437" t="s">
        <v>342</v>
      </c>
      <c r="Q1437" t="s">
        <v>343</v>
      </c>
      <c r="R1437" t="s">
        <v>330</v>
      </c>
      <c r="S1437" s="43">
        <v>0</v>
      </c>
      <c r="U1437" s="43">
        <v>4</v>
      </c>
      <c r="IF1437">
        <v>35455</v>
      </c>
      <c r="IG1437" t="s">
        <v>342</v>
      </c>
      <c r="IH1437" t="s">
        <v>292</v>
      </c>
      <c r="IK1437">
        <v>-2</v>
      </c>
      <c r="IL1437" t="s">
        <v>278</v>
      </c>
      <c r="IM1437" t="s">
        <v>279</v>
      </c>
      <c r="IN1437" t="s">
        <v>471</v>
      </c>
      <c r="IP1437" t="s">
        <v>499</v>
      </c>
    </row>
    <row r="1438" spans="1:250" x14ac:dyDescent="0.35">
      <c r="A1438">
        <v>9861</v>
      </c>
      <c r="B1438">
        <v>-922729984</v>
      </c>
      <c r="C1438">
        <v>1837</v>
      </c>
      <c r="D1438" t="s">
        <v>272</v>
      </c>
      <c r="E1438" t="s">
        <v>273</v>
      </c>
      <c r="F1438">
        <v>7057</v>
      </c>
      <c r="G1438" t="s">
        <v>290</v>
      </c>
      <c r="H1438" t="s">
        <v>291</v>
      </c>
      <c r="I1438">
        <v>527</v>
      </c>
      <c r="J1438" t="s">
        <v>535</v>
      </c>
      <c r="K1438" t="s">
        <v>536</v>
      </c>
      <c r="L1438">
        <v>35455</v>
      </c>
      <c r="M1438" t="s">
        <v>342</v>
      </c>
      <c r="N1438" t="s">
        <v>343</v>
      </c>
      <c r="O1438">
        <v>35455</v>
      </c>
      <c r="P1438" t="s">
        <v>342</v>
      </c>
      <c r="Q1438" t="s">
        <v>343</v>
      </c>
      <c r="R1438" t="s">
        <v>330</v>
      </c>
      <c r="S1438" s="43">
        <v>0</v>
      </c>
      <c r="U1438" s="43">
        <v>4</v>
      </c>
      <c r="IF1438">
        <v>35455</v>
      </c>
      <c r="IG1438" t="s">
        <v>342</v>
      </c>
      <c r="IH1438" t="s">
        <v>292</v>
      </c>
      <c r="IK1438">
        <v>-2</v>
      </c>
      <c r="IL1438" t="s">
        <v>278</v>
      </c>
      <c r="IM1438" t="s">
        <v>279</v>
      </c>
      <c r="IN1438" t="s">
        <v>471</v>
      </c>
      <c r="IP1438" t="s">
        <v>499</v>
      </c>
    </row>
    <row r="1439" spans="1:250" x14ac:dyDescent="0.35">
      <c r="A1439">
        <v>9862</v>
      </c>
      <c r="B1439">
        <v>-922729984</v>
      </c>
      <c r="C1439">
        <v>1837</v>
      </c>
      <c r="D1439" t="s">
        <v>272</v>
      </c>
      <c r="E1439" t="s">
        <v>273</v>
      </c>
      <c r="F1439">
        <v>7057</v>
      </c>
      <c r="G1439" t="s">
        <v>290</v>
      </c>
      <c r="H1439" t="s">
        <v>291</v>
      </c>
      <c r="I1439">
        <v>523</v>
      </c>
      <c r="J1439" t="s">
        <v>537</v>
      </c>
      <c r="K1439" t="s">
        <v>538</v>
      </c>
      <c r="L1439">
        <v>35455</v>
      </c>
      <c r="M1439" t="s">
        <v>342</v>
      </c>
      <c r="N1439" t="s">
        <v>343</v>
      </c>
      <c r="O1439">
        <v>35455</v>
      </c>
      <c r="P1439" t="s">
        <v>342</v>
      </c>
      <c r="Q1439" t="s">
        <v>343</v>
      </c>
      <c r="R1439" t="s">
        <v>330</v>
      </c>
      <c r="S1439" s="43">
        <v>0</v>
      </c>
      <c r="U1439" s="43">
        <v>4</v>
      </c>
      <c r="IF1439">
        <v>35455</v>
      </c>
      <c r="IG1439" t="s">
        <v>342</v>
      </c>
      <c r="IH1439" t="s">
        <v>292</v>
      </c>
      <c r="IK1439">
        <v>-2</v>
      </c>
      <c r="IL1439" t="s">
        <v>278</v>
      </c>
      <c r="IM1439" t="s">
        <v>279</v>
      </c>
      <c r="IN1439" t="s">
        <v>471</v>
      </c>
      <c r="IP1439" t="s">
        <v>499</v>
      </c>
    </row>
    <row r="1440" spans="1:250" x14ac:dyDescent="0.35">
      <c r="A1440">
        <v>9863</v>
      </c>
      <c r="B1440">
        <v>-922729984</v>
      </c>
      <c r="C1440">
        <v>1837</v>
      </c>
      <c r="D1440" t="s">
        <v>272</v>
      </c>
      <c r="E1440" t="s">
        <v>273</v>
      </c>
      <c r="F1440">
        <v>7057</v>
      </c>
      <c r="G1440" t="s">
        <v>290</v>
      </c>
      <c r="H1440" t="s">
        <v>291</v>
      </c>
      <c r="I1440">
        <v>521</v>
      </c>
      <c r="J1440" t="s">
        <v>539</v>
      </c>
      <c r="K1440" t="s">
        <v>540</v>
      </c>
      <c r="L1440">
        <v>35455</v>
      </c>
      <c r="M1440" t="s">
        <v>342</v>
      </c>
      <c r="N1440" t="s">
        <v>343</v>
      </c>
      <c r="O1440">
        <v>35455</v>
      </c>
      <c r="P1440" t="s">
        <v>342</v>
      </c>
      <c r="Q1440" t="s">
        <v>343</v>
      </c>
      <c r="R1440" t="s">
        <v>330</v>
      </c>
      <c r="S1440" s="43">
        <v>0</v>
      </c>
      <c r="U1440" s="43">
        <v>4</v>
      </c>
      <c r="IF1440">
        <v>35455</v>
      </c>
      <c r="IG1440" t="s">
        <v>342</v>
      </c>
      <c r="IH1440" t="s">
        <v>292</v>
      </c>
      <c r="IK1440">
        <v>-2</v>
      </c>
      <c r="IL1440" t="s">
        <v>278</v>
      </c>
      <c r="IM1440" t="s">
        <v>279</v>
      </c>
      <c r="IN1440" t="s">
        <v>471</v>
      </c>
      <c r="IP1440" t="s">
        <v>499</v>
      </c>
    </row>
    <row r="1441" spans="1:250" x14ac:dyDescent="0.35">
      <c r="A1441">
        <v>9864</v>
      </c>
      <c r="B1441">
        <v>-922729984</v>
      </c>
      <c r="C1441">
        <v>1837</v>
      </c>
      <c r="D1441" t="s">
        <v>272</v>
      </c>
      <c r="E1441" t="s">
        <v>273</v>
      </c>
      <c r="F1441">
        <v>7057</v>
      </c>
      <c r="G1441" t="s">
        <v>290</v>
      </c>
      <c r="H1441" t="s">
        <v>291</v>
      </c>
      <c r="I1441">
        <v>519</v>
      </c>
      <c r="J1441" t="s">
        <v>541</v>
      </c>
      <c r="K1441" t="s">
        <v>542</v>
      </c>
      <c r="L1441">
        <v>35455</v>
      </c>
      <c r="M1441" t="s">
        <v>342</v>
      </c>
      <c r="N1441" t="s">
        <v>343</v>
      </c>
      <c r="O1441">
        <v>35455</v>
      </c>
      <c r="P1441" t="s">
        <v>342</v>
      </c>
      <c r="Q1441" t="s">
        <v>343</v>
      </c>
      <c r="R1441" t="s">
        <v>330</v>
      </c>
      <c r="S1441" s="43">
        <v>0</v>
      </c>
      <c r="U1441" s="43">
        <v>4</v>
      </c>
      <c r="IF1441">
        <v>35455</v>
      </c>
      <c r="IG1441" t="s">
        <v>342</v>
      </c>
      <c r="IH1441" t="s">
        <v>292</v>
      </c>
      <c r="IK1441">
        <v>-2</v>
      </c>
      <c r="IL1441" t="s">
        <v>278</v>
      </c>
      <c r="IM1441" t="s">
        <v>279</v>
      </c>
      <c r="IN1441" t="s">
        <v>471</v>
      </c>
      <c r="IP1441" t="s">
        <v>499</v>
      </c>
    </row>
    <row r="1442" spans="1:250" x14ac:dyDescent="0.35">
      <c r="A1442">
        <v>9865</v>
      </c>
      <c r="B1442">
        <v>-922729984</v>
      </c>
      <c r="C1442">
        <v>1837</v>
      </c>
      <c r="D1442" t="s">
        <v>272</v>
      </c>
      <c r="E1442" t="s">
        <v>273</v>
      </c>
      <c r="F1442">
        <v>35467</v>
      </c>
      <c r="G1442" t="s">
        <v>337</v>
      </c>
      <c r="H1442" t="s">
        <v>338</v>
      </c>
      <c r="I1442">
        <v>523</v>
      </c>
      <c r="J1442" t="s">
        <v>537</v>
      </c>
      <c r="K1442" t="s">
        <v>538</v>
      </c>
      <c r="L1442">
        <v>35556</v>
      </c>
      <c r="M1442" t="s">
        <v>339</v>
      </c>
      <c r="N1442" t="s">
        <v>340</v>
      </c>
      <c r="O1442">
        <v>35556</v>
      </c>
      <c r="P1442" t="s">
        <v>339</v>
      </c>
      <c r="Q1442" t="s">
        <v>340</v>
      </c>
      <c r="R1442" t="s">
        <v>330</v>
      </c>
      <c r="S1442" s="43">
        <v>0</v>
      </c>
      <c r="U1442" s="43">
        <v>4</v>
      </c>
      <c r="IF1442">
        <v>35556</v>
      </c>
      <c r="IG1442" t="s">
        <v>339</v>
      </c>
      <c r="IH1442" t="s">
        <v>341</v>
      </c>
      <c r="IK1442">
        <v>-2</v>
      </c>
      <c r="IL1442" t="s">
        <v>278</v>
      </c>
      <c r="IM1442" t="s">
        <v>279</v>
      </c>
      <c r="IN1442" t="s">
        <v>500</v>
      </c>
      <c r="IP1442" t="s">
        <v>501</v>
      </c>
    </row>
    <row r="1443" spans="1:250" x14ac:dyDescent="0.35">
      <c r="A1443">
        <v>9866</v>
      </c>
      <c r="B1443">
        <v>-922729984</v>
      </c>
      <c r="C1443">
        <v>1837</v>
      </c>
      <c r="D1443" t="s">
        <v>272</v>
      </c>
      <c r="E1443" t="s">
        <v>273</v>
      </c>
      <c r="F1443">
        <v>35467</v>
      </c>
      <c r="G1443" t="s">
        <v>337</v>
      </c>
      <c r="H1443" t="s">
        <v>338</v>
      </c>
      <c r="I1443">
        <v>521</v>
      </c>
      <c r="J1443" t="s">
        <v>539</v>
      </c>
      <c r="K1443" t="s">
        <v>540</v>
      </c>
      <c r="L1443">
        <v>35556</v>
      </c>
      <c r="M1443" t="s">
        <v>339</v>
      </c>
      <c r="N1443" t="s">
        <v>340</v>
      </c>
      <c r="O1443">
        <v>35556</v>
      </c>
      <c r="P1443" t="s">
        <v>339</v>
      </c>
      <c r="Q1443" t="s">
        <v>340</v>
      </c>
      <c r="R1443" t="s">
        <v>330</v>
      </c>
      <c r="S1443" s="43">
        <v>0</v>
      </c>
      <c r="U1443" s="43">
        <v>4</v>
      </c>
      <c r="IF1443">
        <v>35556</v>
      </c>
      <c r="IG1443" t="s">
        <v>339</v>
      </c>
      <c r="IH1443" t="s">
        <v>341</v>
      </c>
      <c r="IK1443">
        <v>-2</v>
      </c>
      <c r="IL1443" t="s">
        <v>278</v>
      </c>
      <c r="IM1443" t="s">
        <v>279</v>
      </c>
      <c r="IN1443" t="s">
        <v>500</v>
      </c>
      <c r="IP1443" t="s">
        <v>501</v>
      </c>
    </row>
    <row r="1444" spans="1:250" x14ac:dyDescent="0.35">
      <c r="A1444">
        <v>9867</v>
      </c>
      <c r="B1444">
        <v>-922729984</v>
      </c>
      <c r="C1444">
        <v>1837</v>
      </c>
      <c r="D1444" t="s">
        <v>272</v>
      </c>
      <c r="E1444" t="s">
        <v>273</v>
      </c>
      <c r="F1444">
        <v>35467</v>
      </c>
      <c r="G1444" t="s">
        <v>337</v>
      </c>
      <c r="H1444" t="s">
        <v>338</v>
      </c>
      <c r="I1444">
        <v>519</v>
      </c>
      <c r="J1444" t="s">
        <v>541</v>
      </c>
      <c r="K1444" t="s">
        <v>542</v>
      </c>
      <c r="L1444">
        <v>35556</v>
      </c>
      <c r="M1444" t="s">
        <v>339</v>
      </c>
      <c r="N1444" t="s">
        <v>340</v>
      </c>
      <c r="O1444">
        <v>35556</v>
      </c>
      <c r="P1444" t="s">
        <v>339</v>
      </c>
      <c r="Q1444" t="s">
        <v>340</v>
      </c>
      <c r="R1444" t="s">
        <v>330</v>
      </c>
      <c r="S1444" s="43">
        <v>0</v>
      </c>
      <c r="U1444" s="43">
        <v>4</v>
      </c>
      <c r="IF1444">
        <v>35556</v>
      </c>
      <c r="IG1444" t="s">
        <v>339</v>
      </c>
      <c r="IH1444" t="s">
        <v>341</v>
      </c>
      <c r="IK1444">
        <v>-2</v>
      </c>
      <c r="IL1444" t="s">
        <v>278</v>
      </c>
      <c r="IM1444" t="s">
        <v>279</v>
      </c>
      <c r="IN1444" t="s">
        <v>500</v>
      </c>
      <c r="IP1444" t="s">
        <v>501</v>
      </c>
    </row>
    <row r="1445" spans="1:250" x14ac:dyDescent="0.35">
      <c r="A1445">
        <v>9868</v>
      </c>
      <c r="B1445">
        <v>-922729984</v>
      </c>
      <c r="C1445">
        <v>1837</v>
      </c>
      <c r="D1445" t="s">
        <v>272</v>
      </c>
      <c r="E1445" t="s">
        <v>273</v>
      </c>
      <c r="F1445">
        <v>35467</v>
      </c>
      <c r="G1445" t="s">
        <v>337</v>
      </c>
      <c r="H1445" t="s">
        <v>338</v>
      </c>
      <c r="I1445">
        <v>515</v>
      </c>
      <c r="J1445" t="s">
        <v>543</v>
      </c>
      <c r="K1445" t="s">
        <v>544</v>
      </c>
      <c r="L1445">
        <v>35556</v>
      </c>
      <c r="M1445" t="s">
        <v>339</v>
      </c>
      <c r="N1445" t="s">
        <v>340</v>
      </c>
      <c r="O1445">
        <v>35556</v>
      </c>
      <c r="P1445" t="s">
        <v>339</v>
      </c>
      <c r="Q1445" t="s">
        <v>340</v>
      </c>
      <c r="R1445" t="s">
        <v>330</v>
      </c>
      <c r="S1445" s="43">
        <v>0</v>
      </c>
      <c r="U1445" s="43">
        <v>4</v>
      </c>
      <c r="IF1445">
        <v>35556</v>
      </c>
      <c r="IG1445" t="s">
        <v>339</v>
      </c>
      <c r="IH1445" t="s">
        <v>341</v>
      </c>
      <c r="IK1445">
        <v>-2</v>
      </c>
      <c r="IL1445" t="s">
        <v>278</v>
      </c>
      <c r="IM1445" t="s">
        <v>279</v>
      </c>
      <c r="IN1445" t="s">
        <v>500</v>
      </c>
      <c r="IP1445" t="s">
        <v>501</v>
      </c>
    </row>
    <row r="1446" spans="1:250" x14ac:dyDescent="0.35">
      <c r="A1446">
        <v>9869</v>
      </c>
      <c r="B1446">
        <v>-922729984</v>
      </c>
      <c r="C1446">
        <v>1837</v>
      </c>
      <c r="D1446" t="s">
        <v>272</v>
      </c>
      <c r="E1446" t="s">
        <v>273</v>
      </c>
      <c r="F1446">
        <v>35467</v>
      </c>
      <c r="G1446" t="s">
        <v>337</v>
      </c>
      <c r="H1446" t="s">
        <v>338</v>
      </c>
      <c r="I1446">
        <v>513</v>
      </c>
      <c r="J1446" t="s">
        <v>545</v>
      </c>
      <c r="K1446" t="s">
        <v>546</v>
      </c>
      <c r="L1446">
        <v>35556</v>
      </c>
      <c r="M1446" t="s">
        <v>339</v>
      </c>
      <c r="N1446" t="s">
        <v>340</v>
      </c>
      <c r="O1446">
        <v>35556</v>
      </c>
      <c r="P1446" t="s">
        <v>339</v>
      </c>
      <c r="Q1446" t="s">
        <v>340</v>
      </c>
      <c r="R1446" t="s">
        <v>330</v>
      </c>
      <c r="S1446" s="43">
        <v>0</v>
      </c>
      <c r="U1446" s="43">
        <v>4</v>
      </c>
      <c r="IF1446">
        <v>35556</v>
      </c>
      <c r="IG1446" t="s">
        <v>339</v>
      </c>
      <c r="IH1446" t="s">
        <v>341</v>
      </c>
      <c r="IK1446">
        <v>-2</v>
      </c>
      <c r="IL1446" t="s">
        <v>278</v>
      </c>
      <c r="IM1446" t="s">
        <v>279</v>
      </c>
      <c r="IN1446" t="s">
        <v>500</v>
      </c>
      <c r="IP1446" t="s">
        <v>501</v>
      </c>
    </row>
    <row r="1447" spans="1:250" x14ac:dyDescent="0.35">
      <c r="A1447">
        <v>9870</v>
      </c>
      <c r="B1447">
        <v>-922729984</v>
      </c>
      <c r="C1447">
        <v>1837</v>
      </c>
      <c r="D1447" t="s">
        <v>272</v>
      </c>
      <c r="E1447" t="s">
        <v>273</v>
      </c>
      <c r="F1447">
        <v>35467</v>
      </c>
      <c r="G1447" t="s">
        <v>337</v>
      </c>
      <c r="H1447" t="s">
        <v>338</v>
      </c>
      <c r="I1447">
        <v>509</v>
      </c>
      <c r="J1447" t="s">
        <v>547</v>
      </c>
      <c r="K1447" t="s">
        <v>548</v>
      </c>
      <c r="L1447">
        <v>35556</v>
      </c>
      <c r="M1447" t="s">
        <v>339</v>
      </c>
      <c r="N1447" t="s">
        <v>340</v>
      </c>
      <c r="O1447">
        <v>35556</v>
      </c>
      <c r="P1447" t="s">
        <v>339</v>
      </c>
      <c r="Q1447" t="s">
        <v>340</v>
      </c>
      <c r="R1447" t="s">
        <v>330</v>
      </c>
      <c r="S1447" s="43">
        <v>0</v>
      </c>
      <c r="U1447" s="43">
        <v>4</v>
      </c>
      <c r="IF1447">
        <v>35556</v>
      </c>
      <c r="IG1447" t="s">
        <v>339</v>
      </c>
      <c r="IH1447" t="s">
        <v>341</v>
      </c>
      <c r="IK1447">
        <v>-2</v>
      </c>
      <c r="IL1447" t="s">
        <v>278</v>
      </c>
      <c r="IM1447" t="s">
        <v>279</v>
      </c>
      <c r="IN1447" t="s">
        <v>500</v>
      </c>
      <c r="IP1447" t="s">
        <v>501</v>
      </c>
    </row>
    <row r="1448" spans="1:250" x14ac:dyDescent="0.35">
      <c r="A1448">
        <v>9871</v>
      </c>
      <c r="B1448">
        <v>-922729984</v>
      </c>
      <c r="C1448">
        <v>1837</v>
      </c>
      <c r="D1448" t="s">
        <v>272</v>
      </c>
      <c r="E1448" t="s">
        <v>273</v>
      </c>
      <c r="F1448">
        <v>13794</v>
      </c>
      <c r="G1448" t="s">
        <v>274</v>
      </c>
      <c r="H1448" t="s">
        <v>275</v>
      </c>
      <c r="I1448">
        <v>515</v>
      </c>
      <c r="J1448" t="s">
        <v>543</v>
      </c>
      <c r="K1448" t="s">
        <v>544</v>
      </c>
      <c r="L1448">
        <v>38311</v>
      </c>
      <c r="M1448" t="s">
        <v>358</v>
      </c>
      <c r="N1448" t="s">
        <v>359</v>
      </c>
      <c r="O1448">
        <v>38311</v>
      </c>
      <c r="P1448" t="s">
        <v>358</v>
      </c>
      <c r="Q1448" t="s">
        <v>359</v>
      </c>
      <c r="R1448" t="s">
        <v>330</v>
      </c>
      <c r="S1448" s="43">
        <v>0</v>
      </c>
      <c r="U1448" s="43">
        <v>4</v>
      </c>
      <c r="IF1448">
        <v>38311</v>
      </c>
      <c r="IG1448" t="s">
        <v>358</v>
      </c>
      <c r="IH1448" t="s">
        <v>311</v>
      </c>
      <c r="IK1448">
        <v>-2</v>
      </c>
      <c r="IL1448" t="s">
        <v>278</v>
      </c>
      <c r="IM1448" t="s">
        <v>279</v>
      </c>
      <c r="IN1448" t="s">
        <v>468</v>
      </c>
      <c r="IP1448" t="s">
        <v>503</v>
      </c>
    </row>
    <row r="1449" spans="1:250" x14ac:dyDescent="0.35">
      <c r="A1449">
        <v>9872</v>
      </c>
      <c r="B1449">
        <v>-922729984</v>
      </c>
      <c r="C1449">
        <v>1837</v>
      </c>
      <c r="D1449" t="s">
        <v>272</v>
      </c>
      <c r="E1449" t="s">
        <v>273</v>
      </c>
      <c r="F1449">
        <v>13794</v>
      </c>
      <c r="G1449" t="s">
        <v>274</v>
      </c>
      <c r="H1449" t="s">
        <v>275</v>
      </c>
      <c r="I1449">
        <v>513</v>
      </c>
      <c r="J1449" t="s">
        <v>545</v>
      </c>
      <c r="K1449" t="s">
        <v>546</v>
      </c>
      <c r="L1449">
        <v>38311</v>
      </c>
      <c r="M1449" t="s">
        <v>358</v>
      </c>
      <c r="N1449" t="s">
        <v>359</v>
      </c>
      <c r="O1449">
        <v>38311</v>
      </c>
      <c r="P1449" t="s">
        <v>358</v>
      </c>
      <c r="Q1449" t="s">
        <v>359</v>
      </c>
      <c r="R1449" t="s">
        <v>330</v>
      </c>
      <c r="S1449" s="43">
        <v>0</v>
      </c>
      <c r="U1449" s="43">
        <v>4</v>
      </c>
      <c r="IF1449">
        <v>38311</v>
      </c>
      <c r="IG1449" t="s">
        <v>358</v>
      </c>
      <c r="IH1449" t="s">
        <v>311</v>
      </c>
      <c r="IK1449">
        <v>-2</v>
      </c>
      <c r="IL1449" t="s">
        <v>278</v>
      </c>
      <c r="IM1449" t="s">
        <v>279</v>
      </c>
      <c r="IN1449" t="s">
        <v>468</v>
      </c>
      <c r="IP1449" t="s">
        <v>503</v>
      </c>
    </row>
    <row r="1450" spans="1:250" x14ac:dyDescent="0.35">
      <c r="A1450">
        <v>9873</v>
      </c>
      <c r="B1450">
        <v>-922729984</v>
      </c>
      <c r="C1450">
        <v>1837</v>
      </c>
      <c r="D1450" t="s">
        <v>272</v>
      </c>
      <c r="E1450" t="s">
        <v>273</v>
      </c>
      <c r="F1450">
        <v>13794</v>
      </c>
      <c r="G1450" t="s">
        <v>274</v>
      </c>
      <c r="H1450" t="s">
        <v>275</v>
      </c>
      <c r="I1450">
        <v>509</v>
      </c>
      <c r="J1450" t="s">
        <v>547</v>
      </c>
      <c r="K1450" t="s">
        <v>548</v>
      </c>
      <c r="L1450">
        <v>38311</v>
      </c>
      <c r="M1450" t="s">
        <v>358</v>
      </c>
      <c r="N1450" t="s">
        <v>359</v>
      </c>
      <c r="O1450">
        <v>38311</v>
      </c>
      <c r="P1450" t="s">
        <v>358</v>
      </c>
      <c r="Q1450" t="s">
        <v>359</v>
      </c>
      <c r="R1450" t="s">
        <v>330</v>
      </c>
      <c r="S1450" s="43">
        <v>0</v>
      </c>
      <c r="U1450" s="43">
        <v>4</v>
      </c>
      <c r="IF1450">
        <v>38311</v>
      </c>
      <c r="IG1450" t="s">
        <v>358</v>
      </c>
      <c r="IH1450" t="s">
        <v>311</v>
      </c>
      <c r="IK1450">
        <v>-2</v>
      </c>
      <c r="IL1450" t="s">
        <v>278</v>
      </c>
      <c r="IM1450" t="s">
        <v>279</v>
      </c>
      <c r="IN1450" t="s">
        <v>468</v>
      </c>
      <c r="IP1450" t="s">
        <v>503</v>
      </c>
    </row>
    <row r="1451" spans="1:250" x14ac:dyDescent="0.35">
      <c r="A1451">
        <v>9874</v>
      </c>
      <c r="B1451">
        <v>-922729984</v>
      </c>
      <c r="C1451">
        <v>1837</v>
      </c>
      <c r="D1451" t="s">
        <v>272</v>
      </c>
      <c r="E1451" t="s">
        <v>273</v>
      </c>
      <c r="F1451">
        <v>13794</v>
      </c>
      <c r="G1451" t="s">
        <v>274</v>
      </c>
      <c r="H1451" t="s">
        <v>275</v>
      </c>
      <c r="I1451">
        <v>507</v>
      </c>
      <c r="J1451" t="s">
        <v>549</v>
      </c>
      <c r="K1451" t="s">
        <v>550</v>
      </c>
      <c r="L1451">
        <v>38311</v>
      </c>
      <c r="M1451" t="s">
        <v>358</v>
      </c>
      <c r="N1451" t="s">
        <v>359</v>
      </c>
      <c r="O1451">
        <v>38311</v>
      </c>
      <c r="P1451" t="s">
        <v>358</v>
      </c>
      <c r="Q1451" t="s">
        <v>359</v>
      </c>
      <c r="R1451" t="s">
        <v>330</v>
      </c>
      <c r="S1451" s="43">
        <v>0</v>
      </c>
      <c r="U1451" s="43">
        <v>4</v>
      </c>
      <c r="IF1451">
        <v>38311</v>
      </c>
      <c r="IG1451" t="s">
        <v>358</v>
      </c>
      <c r="IH1451" t="s">
        <v>311</v>
      </c>
      <c r="IK1451">
        <v>-2</v>
      </c>
      <c r="IL1451" t="s">
        <v>278</v>
      </c>
      <c r="IM1451" t="s">
        <v>279</v>
      </c>
      <c r="IN1451" t="s">
        <v>468</v>
      </c>
      <c r="IP1451" t="s">
        <v>503</v>
      </c>
    </row>
    <row r="1452" spans="1:250" x14ac:dyDescent="0.35">
      <c r="A1452">
        <v>9875</v>
      </c>
      <c r="B1452">
        <v>-922729984</v>
      </c>
      <c r="C1452">
        <v>1837</v>
      </c>
      <c r="D1452" t="s">
        <v>272</v>
      </c>
      <c r="E1452" t="s">
        <v>273</v>
      </c>
      <c r="F1452">
        <v>35467</v>
      </c>
      <c r="G1452" t="s">
        <v>337</v>
      </c>
      <c r="H1452" t="s">
        <v>338</v>
      </c>
      <c r="I1452">
        <v>528</v>
      </c>
      <c r="J1452" t="s">
        <v>531</v>
      </c>
      <c r="K1452" t="s">
        <v>532</v>
      </c>
      <c r="L1452">
        <v>35556</v>
      </c>
      <c r="M1452" t="s">
        <v>339</v>
      </c>
      <c r="N1452" t="s">
        <v>340</v>
      </c>
      <c r="O1452">
        <v>35556</v>
      </c>
      <c r="P1452" t="s">
        <v>339</v>
      </c>
      <c r="Q1452" t="s">
        <v>340</v>
      </c>
      <c r="R1452" t="s">
        <v>330</v>
      </c>
      <c r="S1452" s="43">
        <v>0</v>
      </c>
      <c r="U1452" s="43">
        <v>4</v>
      </c>
      <c r="IF1452">
        <v>35556</v>
      </c>
      <c r="IG1452" t="s">
        <v>339</v>
      </c>
      <c r="IH1452" t="s">
        <v>341</v>
      </c>
      <c r="IK1452">
        <v>-2</v>
      </c>
      <c r="IL1452" t="s">
        <v>278</v>
      </c>
      <c r="IM1452" t="s">
        <v>279</v>
      </c>
      <c r="IN1452" t="s">
        <v>500</v>
      </c>
      <c r="IP1452" t="s">
        <v>501</v>
      </c>
    </row>
    <row r="1453" spans="1:250" x14ac:dyDescent="0.35">
      <c r="A1453">
        <v>9876</v>
      </c>
      <c r="B1453">
        <v>-922729984</v>
      </c>
      <c r="C1453">
        <v>1837</v>
      </c>
      <c r="D1453" t="s">
        <v>272</v>
      </c>
      <c r="E1453" t="s">
        <v>273</v>
      </c>
      <c r="F1453">
        <v>35467</v>
      </c>
      <c r="G1453" t="s">
        <v>337</v>
      </c>
      <c r="H1453" t="s">
        <v>338</v>
      </c>
      <c r="I1453">
        <v>527</v>
      </c>
      <c r="J1453" t="s">
        <v>535</v>
      </c>
      <c r="K1453" t="s">
        <v>536</v>
      </c>
      <c r="L1453">
        <v>35556</v>
      </c>
      <c r="M1453" t="s">
        <v>339</v>
      </c>
      <c r="N1453" t="s">
        <v>340</v>
      </c>
      <c r="O1453">
        <v>35556</v>
      </c>
      <c r="P1453" t="s">
        <v>339</v>
      </c>
      <c r="Q1453" t="s">
        <v>340</v>
      </c>
      <c r="R1453" t="s">
        <v>330</v>
      </c>
      <c r="S1453" s="43">
        <v>-2138725.98</v>
      </c>
      <c r="U1453" s="43">
        <v>4</v>
      </c>
      <c r="IF1453">
        <v>35556</v>
      </c>
      <c r="IG1453" t="s">
        <v>339</v>
      </c>
      <c r="IH1453" t="s">
        <v>341</v>
      </c>
      <c r="IK1453">
        <v>-2</v>
      </c>
      <c r="IL1453" t="s">
        <v>278</v>
      </c>
      <c r="IM1453" t="s">
        <v>279</v>
      </c>
      <c r="IN1453" t="s">
        <v>500</v>
      </c>
      <c r="IP1453" t="s">
        <v>501</v>
      </c>
    </row>
    <row r="1454" spans="1:250" x14ac:dyDescent="0.35">
      <c r="A1454">
        <v>9877</v>
      </c>
      <c r="B1454">
        <v>-922729984</v>
      </c>
      <c r="C1454">
        <v>1837</v>
      </c>
      <c r="D1454" t="s">
        <v>272</v>
      </c>
      <c r="E1454" t="s">
        <v>273</v>
      </c>
      <c r="F1454">
        <v>19011</v>
      </c>
      <c r="G1454" t="s">
        <v>318</v>
      </c>
      <c r="H1454" t="s">
        <v>319</v>
      </c>
      <c r="I1454">
        <v>507</v>
      </c>
      <c r="J1454" t="s">
        <v>549</v>
      </c>
      <c r="K1454" t="s">
        <v>550</v>
      </c>
      <c r="L1454">
        <v>38311</v>
      </c>
      <c r="M1454" t="s">
        <v>358</v>
      </c>
      <c r="N1454" t="s">
        <v>359</v>
      </c>
      <c r="O1454">
        <v>38311</v>
      </c>
      <c r="P1454" t="s">
        <v>358</v>
      </c>
      <c r="Q1454" t="s">
        <v>359</v>
      </c>
      <c r="R1454" t="s">
        <v>330</v>
      </c>
      <c r="S1454" s="43">
        <v>0</v>
      </c>
      <c r="U1454" s="43">
        <v>4</v>
      </c>
      <c r="IF1454">
        <v>38311</v>
      </c>
      <c r="IG1454" t="s">
        <v>358</v>
      </c>
      <c r="IH1454" t="s">
        <v>322</v>
      </c>
      <c r="IK1454">
        <v>-2</v>
      </c>
      <c r="IL1454" t="s">
        <v>278</v>
      </c>
      <c r="IM1454" t="s">
        <v>279</v>
      </c>
      <c r="IN1454" t="s">
        <v>484</v>
      </c>
      <c r="IP1454" t="s">
        <v>502</v>
      </c>
    </row>
    <row r="1455" spans="1:250" x14ac:dyDescent="0.35">
      <c r="A1455">
        <v>9878</v>
      </c>
      <c r="B1455">
        <v>-922729984</v>
      </c>
      <c r="C1455">
        <v>1837</v>
      </c>
      <c r="D1455" t="s">
        <v>272</v>
      </c>
      <c r="E1455" t="s">
        <v>273</v>
      </c>
      <c r="F1455">
        <v>13794</v>
      </c>
      <c r="G1455" t="s">
        <v>274</v>
      </c>
      <c r="H1455" t="s">
        <v>275</v>
      </c>
      <c r="I1455">
        <v>528</v>
      </c>
      <c r="J1455" t="s">
        <v>531</v>
      </c>
      <c r="K1455" t="s">
        <v>532</v>
      </c>
      <c r="L1455">
        <v>38311</v>
      </c>
      <c r="M1455" t="s">
        <v>358</v>
      </c>
      <c r="N1455" t="s">
        <v>359</v>
      </c>
      <c r="O1455">
        <v>38311</v>
      </c>
      <c r="P1455" t="s">
        <v>358</v>
      </c>
      <c r="Q1455" t="s">
        <v>359</v>
      </c>
      <c r="R1455" t="s">
        <v>330</v>
      </c>
      <c r="S1455" s="43">
        <v>0</v>
      </c>
      <c r="U1455" s="43">
        <v>4</v>
      </c>
      <c r="IF1455">
        <v>38311</v>
      </c>
      <c r="IG1455" t="s">
        <v>358</v>
      </c>
      <c r="IH1455" t="s">
        <v>311</v>
      </c>
      <c r="IK1455">
        <v>-2</v>
      </c>
      <c r="IL1455" t="s">
        <v>278</v>
      </c>
      <c r="IM1455" t="s">
        <v>279</v>
      </c>
      <c r="IN1455" t="s">
        <v>468</v>
      </c>
      <c r="IP1455" t="s">
        <v>503</v>
      </c>
    </row>
    <row r="1456" spans="1:250" x14ac:dyDescent="0.35">
      <c r="A1456">
        <v>9879</v>
      </c>
      <c r="B1456">
        <v>-922729984</v>
      </c>
      <c r="C1456">
        <v>1837</v>
      </c>
      <c r="D1456" t="s">
        <v>272</v>
      </c>
      <c r="E1456" t="s">
        <v>273</v>
      </c>
      <c r="F1456">
        <v>13794</v>
      </c>
      <c r="G1456" t="s">
        <v>274</v>
      </c>
      <c r="H1456" t="s">
        <v>275</v>
      </c>
      <c r="I1456">
        <v>527</v>
      </c>
      <c r="J1456" t="s">
        <v>535</v>
      </c>
      <c r="K1456" t="s">
        <v>536</v>
      </c>
      <c r="L1456">
        <v>38311</v>
      </c>
      <c r="M1456" t="s">
        <v>358</v>
      </c>
      <c r="N1456" t="s">
        <v>359</v>
      </c>
      <c r="O1456">
        <v>38311</v>
      </c>
      <c r="P1456" t="s">
        <v>358</v>
      </c>
      <c r="Q1456" t="s">
        <v>359</v>
      </c>
      <c r="R1456" t="s">
        <v>330</v>
      </c>
      <c r="S1456" s="43">
        <v>0</v>
      </c>
      <c r="U1456" s="43">
        <v>4</v>
      </c>
      <c r="IF1456">
        <v>38311</v>
      </c>
      <c r="IG1456" t="s">
        <v>358</v>
      </c>
      <c r="IH1456" t="s">
        <v>311</v>
      </c>
      <c r="IK1456">
        <v>-2</v>
      </c>
      <c r="IL1456" t="s">
        <v>278</v>
      </c>
      <c r="IM1456" t="s">
        <v>279</v>
      </c>
      <c r="IN1456" t="s">
        <v>468</v>
      </c>
      <c r="IP1456" t="s">
        <v>503</v>
      </c>
    </row>
    <row r="1457" spans="1:250" x14ac:dyDescent="0.35">
      <c r="A1457">
        <v>9880</v>
      </c>
      <c r="B1457">
        <v>-922729984</v>
      </c>
      <c r="C1457">
        <v>1837</v>
      </c>
      <c r="D1457" t="s">
        <v>272</v>
      </c>
      <c r="E1457" t="s">
        <v>273</v>
      </c>
      <c r="F1457">
        <v>13794</v>
      </c>
      <c r="G1457" t="s">
        <v>274</v>
      </c>
      <c r="H1457" t="s">
        <v>275</v>
      </c>
      <c r="I1457">
        <v>523</v>
      </c>
      <c r="J1457" t="s">
        <v>537</v>
      </c>
      <c r="K1457" t="s">
        <v>538</v>
      </c>
      <c r="L1457">
        <v>38311</v>
      </c>
      <c r="M1457" t="s">
        <v>358</v>
      </c>
      <c r="N1457" t="s">
        <v>359</v>
      </c>
      <c r="O1457">
        <v>38311</v>
      </c>
      <c r="P1457" t="s">
        <v>358</v>
      </c>
      <c r="Q1457" t="s">
        <v>359</v>
      </c>
      <c r="R1457" t="s">
        <v>330</v>
      </c>
      <c r="S1457" s="43">
        <v>0</v>
      </c>
      <c r="U1457" s="43">
        <v>4</v>
      </c>
      <c r="IF1457">
        <v>38311</v>
      </c>
      <c r="IG1457" t="s">
        <v>358</v>
      </c>
      <c r="IH1457" t="s">
        <v>311</v>
      </c>
      <c r="IK1457">
        <v>-2</v>
      </c>
      <c r="IL1457" t="s">
        <v>278</v>
      </c>
      <c r="IM1457" t="s">
        <v>279</v>
      </c>
      <c r="IN1457" t="s">
        <v>468</v>
      </c>
      <c r="IP1457" t="s">
        <v>503</v>
      </c>
    </row>
    <row r="1458" spans="1:250" x14ac:dyDescent="0.35">
      <c r="A1458">
        <v>9881</v>
      </c>
      <c r="B1458">
        <v>-922729984</v>
      </c>
      <c r="C1458">
        <v>1837</v>
      </c>
      <c r="D1458" t="s">
        <v>272</v>
      </c>
      <c r="E1458" t="s">
        <v>273</v>
      </c>
      <c r="F1458">
        <v>13794</v>
      </c>
      <c r="G1458" t="s">
        <v>274</v>
      </c>
      <c r="H1458" t="s">
        <v>275</v>
      </c>
      <c r="I1458">
        <v>521</v>
      </c>
      <c r="J1458" t="s">
        <v>539</v>
      </c>
      <c r="K1458" t="s">
        <v>540</v>
      </c>
      <c r="L1458">
        <v>38311</v>
      </c>
      <c r="M1458" t="s">
        <v>358</v>
      </c>
      <c r="N1458" t="s">
        <v>359</v>
      </c>
      <c r="O1458">
        <v>38311</v>
      </c>
      <c r="P1458" t="s">
        <v>358</v>
      </c>
      <c r="Q1458" t="s">
        <v>359</v>
      </c>
      <c r="R1458" t="s">
        <v>330</v>
      </c>
      <c r="S1458" s="43">
        <v>0</v>
      </c>
      <c r="U1458" s="43">
        <v>4</v>
      </c>
      <c r="IF1458">
        <v>38311</v>
      </c>
      <c r="IG1458" t="s">
        <v>358</v>
      </c>
      <c r="IH1458" t="s">
        <v>311</v>
      </c>
      <c r="IK1458">
        <v>-2</v>
      </c>
      <c r="IL1458" t="s">
        <v>278</v>
      </c>
      <c r="IM1458" t="s">
        <v>279</v>
      </c>
      <c r="IN1458" t="s">
        <v>468</v>
      </c>
      <c r="IP1458" t="s">
        <v>503</v>
      </c>
    </row>
    <row r="1459" spans="1:250" x14ac:dyDescent="0.35">
      <c r="A1459">
        <v>9882</v>
      </c>
      <c r="B1459">
        <v>-922729984</v>
      </c>
      <c r="C1459">
        <v>1837</v>
      </c>
      <c r="D1459" t="s">
        <v>272</v>
      </c>
      <c r="E1459" t="s">
        <v>273</v>
      </c>
      <c r="F1459">
        <v>13794</v>
      </c>
      <c r="G1459" t="s">
        <v>274</v>
      </c>
      <c r="H1459" t="s">
        <v>275</v>
      </c>
      <c r="I1459">
        <v>519</v>
      </c>
      <c r="J1459" t="s">
        <v>541</v>
      </c>
      <c r="K1459" t="s">
        <v>542</v>
      </c>
      <c r="L1459">
        <v>38311</v>
      </c>
      <c r="M1459" t="s">
        <v>358</v>
      </c>
      <c r="N1459" t="s">
        <v>359</v>
      </c>
      <c r="O1459">
        <v>38311</v>
      </c>
      <c r="P1459" t="s">
        <v>358</v>
      </c>
      <c r="Q1459" t="s">
        <v>359</v>
      </c>
      <c r="R1459" t="s">
        <v>330</v>
      </c>
      <c r="S1459" s="43">
        <v>0</v>
      </c>
      <c r="U1459" s="43">
        <v>4</v>
      </c>
      <c r="IF1459">
        <v>38311</v>
      </c>
      <c r="IG1459" t="s">
        <v>358</v>
      </c>
      <c r="IH1459" t="s">
        <v>311</v>
      </c>
      <c r="IK1459">
        <v>-2</v>
      </c>
      <c r="IL1459" t="s">
        <v>278</v>
      </c>
      <c r="IM1459" t="s">
        <v>279</v>
      </c>
      <c r="IN1459" t="s">
        <v>468</v>
      </c>
      <c r="IP1459" t="s">
        <v>503</v>
      </c>
    </row>
    <row r="1460" spans="1:250" x14ac:dyDescent="0.35">
      <c r="A1460">
        <v>9883</v>
      </c>
      <c r="B1460">
        <v>-922729984</v>
      </c>
      <c r="C1460">
        <v>1837</v>
      </c>
      <c r="D1460" t="s">
        <v>272</v>
      </c>
      <c r="E1460" t="s">
        <v>273</v>
      </c>
      <c r="F1460">
        <v>19011</v>
      </c>
      <c r="G1460" t="s">
        <v>318</v>
      </c>
      <c r="H1460" t="s">
        <v>319</v>
      </c>
      <c r="I1460">
        <v>523</v>
      </c>
      <c r="J1460" t="s">
        <v>537</v>
      </c>
      <c r="K1460" t="s">
        <v>538</v>
      </c>
      <c r="L1460">
        <v>38311</v>
      </c>
      <c r="M1460" t="s">
        <v>358</v>
      </c>
      <c r="N1460" t="s">
        <v>359</v>
      </c>
      <c r="O1460">
        <v>38311</v>
      </c>
      <c r="P1460" t="s">
        <v>358</v>
      </c>
      <c r="Q1460" t="s">
        <v>359</v>
      </c>
      <c r="R1460" t="s">
        <v>330</v>
      </c>
      <c r="S1460" s="43">
        <v>0</v>
      </c>
      <c r="U1460" s="43">
        <v>4</v>
      </c>
      <c r="IF1460">
        <v>38311</v>
      </c>
      <c r="IG1460" t="s">
        <v>358</v>
      </c>
      <c r="IH1460" t="s">
        <v>322</v>
      </c>
      <c r="IK1460">
        <v>-2</v>
      </c>
      <c r="IL1460" t="s">
        <v>278</v>
      </c>
      <c r="IM1460" t="s">
        <v>279</v>
      </c>
      <c r="IN1460" t="s">
        <v>484</v>
      </c>
      <c r="IP1460" t="s">
        <v>502</v>
      </c>
    </row>
    <row r="1461" spans="1:250" x14ac:dyDescent="0.35">
      <c r="A1461">
        <v>9884</v>
      </c>
      <c r="B1461">
        <v>-922729984</v>
      </c>
      <c r="C1461">
        <v>1837</v>
      </c>
      <c r="D1461" t="s">
        <v>272</v>
      </c>
      <c r="E1461" t="s">
        <v>273</v>
      </c>
      <c r="F1461">
        <v>19011</v>
      </c>
      <c r="G1461" t="s">
        <v>318</v>
      </c>
      <c r="H1461" t="s">
        <v>319</v>
      </c>
      <c r="I1461">
        <v>521</v>
      </c>
      <c r="J1461" t="s">
        <v>539</v>
      </c>
      <c r="K1461" t="s">
        <v>540</v>
      </c>
      <c r="L1461">
        <v>38311</v>
      </c>
      <c r="M1461" t="s">
        <v>358</v>
      </c>
      <c r="N1461" t="s">
        <v>359</v>
      </c>
      <c r="O1461">
        <v>38311</v>
      </c>
      <c r="P1461" t="s">
        <v>358</v>
      </c>
      <c r="Q1461" t="s">
        <v>359</v>
      </c>
      <c r="R1461" t="s">
        <v>330</v>
      </c>
      <c r="S1461" s="43">
        <v>0</v>
      </c>
      <c r="U1461" s="43">
        <v>4</v>
      </c>
      <c r="IF1461">
        <v>38311</v>
      </c>
      <c r="IG1461" t="s">
        <v>358</v>
      </c>
      <c r="IH1461" t="s">
        <v>322</v>
      </c>
      <c r="IK1461">
        <v>-2</v>
      </c>
      <c r="IL1461" t="s">
        <v>278</v>
      </c>
      <c r="IM1461" t="s">
        <v>279</v>
      </c>
      <c r="IN1461" t="s">
        <v>484</v>
      </c>
      <c r="IP1461" t="s">
        <v>502</v>
      </c>
    </row>
    <row r="1462" spans="1:250" x14ac:dyDescent="0.35">
      <c r="A1462">
        <v>9885</v>
      </c>
      <c r="B1462">
        <v>-922729984</v>
      </c>
      <c r="C1462">
        <v>1837</v>
      </c>
      <c r="D1462" t="s">
        <v>272</v>
      </c>
      <c r="E1462" t="s">
        <v>273</v>
      </c>
      <c r="F1462">
        <v>19011</v>
      </c>
      <c r="G1462" t="s">
        <v>318</v>
      </c>
      <c r="H1462" t="s">
        <v>319</v>
      </c>
      <c r="I1462">
        <v>519</v>
      </c>
      <c r="J1462" t="s">
        <v>541</v>
      </c>
      <c r="K1462" t="s">
        <v>542</v>
      </c>
      <c r="L1462">
        <v>38311</v>
      </c>
      <c r="M1462" t="s">
        <v>358</v>
      </c>
      <c r="N1462" t="s">
        <v>359</v>
      </c>
      <c r="O1462">
        <v>38311</v>
      </c>
      <c r="P1462" t="s">
        <v>358</v>
      </c>
      <c r="Q1462" t="s">
        <v>359</v>
      </c>
      <c r="R1462" t="s">
        <v>330</v>
      </c>
      <c r="S1462" s="43">
        <v>0</v>
      </c>
      <c r="U1462" s="43">
        <v>4</v>
      </c>
      <c r="IF1462">
        <v>38311</v>
      </c>
      <c r="IG1462" t="s">
        <v>358</v>
      </c>
      <c r="IH1462" t="s">
        <v>322</v>
      </c>
      <c r="IK1462">
        <v>-2</v>
      </c>
      <c r="IL1462" t="s">
        <v>278</v>
      </c>
      <c r="IM1462" t="s">
        <v>279</v>
      </c>
      <c r="IN1462" t="s">
        <v>484</v>
      </c>
      <c r="IP1462" t="s">
        <v>502</v>
      </c>
    </row>
    <row r="1463" spans="1:250" x14ac:dyDescent="0.35">
      <c r="A1463">
        <v>9886</v>
      </c>
      <c r="B1463">
        <v>-922729984</v>
      </c>
      <c r="C1463">
        <v>1837</v>
      </c>
      <c r="D1463" t="s">
        <v>272</v>
      </c>
      <c r="E1463" t="s">
        <v>273</v>
      </c>
      <c r="F1463">
        <v>19011</v>
      </c>
      <c r="G1463" t="s">
        <v>318</v>
      </c>
      <c r="H1463" t="s">
        <v>319</v>
      </c>
      <c r="I1463">
        <v>515</v>
      </c>
      <c r="J1463" t="s">
        <v>543</v>
      </c>
      <c r="K1463" t="s">
        <v>544</v>
      </c>
      <c r="L1463">
        <v>38311</v>
      </c>
      <c r="M1463" t="s">
        <v>358</v>
      </c>
      <c r="N1463" t="s">
        <v>359</v>
      </c>
      <c r="O1463">
        <v>38311</v>
      </c>
      <c r="P1463" t="s">
        <v>358</v>
      </c>
      <c r="Q1463" t="s">
        <v>359</v>
      </c>
      <c r="R1463" t="s">
        <v>330</v>
      </c>
      <c r="S1463" s="43">
        <v>0</v>
      </c>
      <c r="U1463" s="43">
        <v>4</v>
      </c>
      <c r="IF1463">
        <v>38311</v>
      </c>
      <c r="IG1463" t="s">
        <v>358</v>
      </c>
      <c r="IH1463" t="s">
        <v>322</v>
      </c>
      <c r="IK1463">
        <v>-2</v>
      </c>
      <c r="IL1463" t="s">
        <v>278</v>
      </c>
      <c r="IM1463" t="s">
        <v>279</v>
      </c>
      <c r="IN1463" t="s">
        <v>484</v>
      </c>
      <c r="IP1463" t="s">
        <v>502</v>
      </c>
    </row>
    <row r="1464" spans="1:250" x14ac:dyDescent="0.35">
      <c r="A1464">
        <v>9887</v>
      </c>
      <c r="B1464">
        <v>-922729984</v>
      </c>
      <c r="C1464">
        <v>1837</v>
      </c>
      <c r="D1464" t="s">
        <v>272</v>
      </c>
      <c r="E1464" t="s">
        <v>273</v>
      </c>
      <c r="F1464">
        <v>19011</v>
      </c>
      <c r="G1464" t="s">
        <v>318</v>
      </c>
      <c r="H1464" t="s">
        <v>319</v>
      </c>
      <c r="I1464">
        <v>513</v>
      </c>
      <c r="J1464" t="s">
        <v>545</v>
      </c>
      <c r="K1464" t="s">
        <v>546</v>
      </c>
      <c r="L1464">
        <v>38311</v>
      </c>
      <c r="M1464" t="s">
        <v>358</v>
      </c>
      <c r="N1464" t="s">
        <v>359</v>
      </c>
      <c r="O1464">
        <v>38311</v>
      </c>
      <c r="P1464" t="s">
        <v>358</v>
      </c>
      <c r="Q1464" t="s">
        <v>359</v>
      </c>
      <c r="R1464" t="s">
        <v>330</v>
      </c>
      <c r="S1464" s="43">
        <v>0</v>
      </c>
      <c r="U1464" s="43">
        <v>4</v>
      </c>
      <c r="IF1464">
        <v>38311</v>
      </c>
      <c r="IG1464" t="s">
        <v>358</v>
      </c>
      <c r="IH1464" t="s">
        <v>322</v>
      </c>
      <c r="IK1464">
        <v>-2</v>
      </c>
      <c r="IL1464" t="s">
        <v>278</v>
      </c>
      <c r="IM1464" t="s">
        <v>279</v>
      </c>
      <c r="IN1464" t="s">
        <v>484</v>
      </c>
      <c r="IP1464" t="s">
        <v>502</v>
      </c>
    </row>
    <row r="1465" spans="1:250" x14ac:dyDescent="0.35">
      <c r="A1465">
        <v>9888</v>
      </c>
      <c r="B1465">
        <v>-922729984</v>
      </c>
      <c r="C1465">
        <v>1837</v>
      </c>
      <c r="D1465" t="s">
        <v>272</v>
      </c>
      <c r="E1465" t="s">
        <v>273</v>
      </c>
      <c r="F1465">
        <v>19011</v>
      </c>
      <c r="G1465" t="s">
        <v>318</v>
      </c>
      <c r="H1465" t="s">
        <v>319</v>
      </c>
      <c r="I1465">
        <v>509</v>
      </c>
      <c r="J1465" t="s">
        <v>547</v>
      </c>
      <c r="K1465" t="s">
        <v>548</v>
      </c>
      <c r="L1465">
        <v>38311</v>
      </c>
      <c r="M1465" t="s">
        <v>358</v>
      </c>
      <c r="N1465" t="s">
        <v>359</v>
      </c>
      <c r="O1465">
        <v>38311</v>
      </c>
      <c r="P1465" t="s">
        <v>358</v>
      </c>
      <c r="Q1465" t="s">
        <v>359</v>
      </c>
      <c r="R1465" t="s">
        <v>330</v>
      </c>
      <c r="S1465" s="43">
        <v>0</v>
      </c>
      <c r="U1465" s="43">
        <v>4</v>
      </c>
      <c r="IF1465">
        <v>38311</v>
      </c>
      <c r="IG1465" t="s">
        <v>358</v>
      </c>
      <c r="IH1465" t="s">
        <v>322</v>
      </c>
      <c r="IK1465">
        <v>-2</v>
      </c>
      <c r="IL1465" t="s">
        <v>278</v>
      </c>
      <c r="IM1465" t="s">
        <v>279</v>
      </c>
      <c r="IN1465" t="s">
        <v>484</v>
      </c>
      <c r="IP1465" t="s">
        <v>502</v>
      </c>
    </row>
    <row r="1466" spans="1:250" x14ac:dyDescent="0.35">
      <c r="A1466">
        <v>9889</v>
      </c>
      <c r="B1466">
        <v>-922729984</v>
      </c>
      <c r="C1466">
        <v>1837</v>
      </c>
      <c r="D1466" t="s">
        <v>272</v>
      </c>
      <c r="E1466" t="s">
        <v>273</v>
      </c>
      <c r="F1466">
        <v>13794</v>
      </c>
      <c r="G1466" t="s">
        <v>274</v>
      </c>
      <c r="H1466" t="s">
        <v>275</v>
      </c>
      <c r="I1466">
        <v>515</v>
      </c>
      <c r="J1466" t="s">
        <v>543</v>
      </c>
      <c r="K1466" t="s">
        <v>544</v>
      </c>
      <c r="L1466">
        <v>39215</v>
      </c>
      <c r="M1466" t="s">
        <v>374</v>
      </c>
      <c r="N1466" t="s">
        <v>375</v>
      </c>
      <c r="O1466">
        <v>39215</v>
      </c>
      <c r="P1466" t="s">
        <v>374</v>
      </c>
      <c r="Q1466" t="s">
        <v>375</v>
      </c>
      <c r="R1466" t="s">
        <v>330</v>
      </c>
      <c r="S1466" s="43">
        <v>0</v>
      </c>
      <c r="U1466" s="43">
        <v>4</v>
      </c>
      <c r="IF1466">
        <v>39215</v>
      </c>
      <c r="IG1466" t="s">
        <v>374</v>
      </c>
      <c r="IH1466" t="s">
        <v>311</v>
      </c>
      <c r="IK1466">
        <v>-2</v>
      </c>
      <c r="IL1466" t="s">
        <v>278</v>
      </c>
      <c r="IM1466" t="s">
        <v>279</v>
      </c>
      <c r="IN1466" t="s">
        <v>468</v>
      </c>
      <c r="IP1466" t="s">
        <v>504</v>
      </c>
    </row>
    <row r="1467" spans="1:250" x14ac:dyDescent="0.35">
      <c r="A1467">
        <v>9890</v>
      </c>
      <c r="B1467">
        <v>-922729984</v>
      </c>
      <c r="C1467">
        <v>1837</v>
      </c>
      <c r="D1467" t="s">
        <v>272</v>
      </c>
      <c r="E1467" t="s">
        <v>273</v>
      </c>
      <c r="F1467">
        <v>13794</v>
      </c>
      <c r="G1467" t="s">
        <v>274</v>
      </c>
      <c r="H1467" t="s">
        <v>275</v>
      </c>
      <c r="I1467">
        <v>513</v>
      </c>
      <c r="J1467" t="s">
        <v>545</v>
      </c>
      <c r="K1467" t="s">
        <v>546</v>
      </c>
      <c r="L1467">
        <v>39215</v>
      </c>
      <c r="M1467" t="s">
        <v>374</v>
      </c>
      <c r="N1467" t="s">
        <v>375</v>
      </c>
      <c r="O1467">
        <v>39215</v>
      </c>
      <c r="P1467" t="s">
        <v>374</v>
      </c>
      <c r="Q1467" t="s">
        <v>375</v>
      </c>
      <c r="R1467" t="s">
        <v>330</v>
      </c>
      <c r="S1467" s="43">
        <v>0</v>
      </c>
      <c r="U1467" s="43">
        <v>4</v>
      </c>
      <c r="IF1467">
        <v>39215</v>
      </c>
      <c r="IG1467" t="s">
        <v>374</v>
      </c>
      <c r="IH1467" t="s">
        <v>311</v>
      </c>
      <c r="IK1467">
        <v>-2</v>
      </c>
      <c r="IL1467" t="s">
        <v>278</v>
      </c>
      <c r="IM1467" t="s">
        <v>279</v>
      </c>
      <c r="IN1467" t="s">
        <v>468</v>
      </c>
      <c r="IP1467" t="s">
        <v>504</v>
      </c>
    </row>
    <row r="1468" spans="1:250" x14ac:dyDescent="0.35">
      <c r="A1468">
        <v>9891</v>
      </c>
      <c r="B1468">
        <v>-922729984</v>
      </c>
      <c r="C1468">
        <v>1837</v>
      </c>
      <c r="D1468" t="s">
        <v>272</v>
      </c>
      <c r="E1468" t="s">
        <v>273</v>
      </c>
      <c r="F1468">
        <v>13794</v>
      </c>
      <c r="G1468" t="s">
        <v>274</v>
      </c>
      <c r="H1468" t="s">
        <v>275</v>
      </c>
      <c r="I1468">
        <v>509</v>
      </c>
      <c r="J1468" t="s">
        <v>547</v>
      </c>
      <c r="K1468" t="s">
        <v>548</v>
      </c>
      <c r="L1468">
        <v>39215</v>
      </c>
      <c r="M1468" t="s">
        <v>374</v>
      </c>
      <c r="N1468" t="s">
        <v>375</v>
      </c>
      <c r="O1468">
        <v>39215</v>
      </c>
      <c r="P1468" t="s">
        <v>374</v>
      </c>
      <c r="Q1468" t="s">
        <v>375</v>
      </c>
      <c r="R1468" t="s">
        <v>330</v>
      </c>
      <c r="S1468" s="43">
        <v>0</v>
      </c>
      <c r="U1468" s="43">
        <v>4</v>
      </c>
      <c r="IF1468">
        <v>39215</v>
      </c>
      <c r="IG1468" t="s">
        <v>374</v>
      </c>
      <c r="IH1468" t="s">
        <v>311</v>
      </c>
      <c r="IK1468">
        <v>-2</v>
      </c>
      <c r="IL1468" t="s">
        <v>278</v>
      </c>
      <c r="IM1468" t="s">
        <v>279</v>
      </c>
      <c r="IN1468" t="s">
        <v>468</v>
      </c>
      <c r="IP1468" t="s">
        <v>504</v>
      </c>
    </row>
    <row r="1469" spans="1:250" x14ac:dyDescent="0.35">
      <c r="A1469">
        <v>9892</v>
      </c>
      <c r="B1469">
        <v>-922729984</v>
      </c>
      <c r="C1469">
        <v>1837</v>
      </c>
      <c r="D1469" t="s">
        <v>272</v>
      </c>
      <c r="E1469" t="s">
        <v>273</v>
      </c>
      <c r="F1469">
        <v>13794</v>
      </c>
      <c r="G1469" t="s">
        <v>274</v>
      </c>
      <c r="H1469" t="s">
        <v>275</v>
      </c>
      <c r="I1469">
        <v>507</v>
      </c>
      <c r="J1469" t="s">
        <v>549</v>
      </c>
      <c r="K1469" t="s">
        <v>550</v>
      </c>
      <c r="L1469">
        <v>39215</v>
      </c>
      <c r="M1469" t="s">
        <v>374</v>
      </c>
      <c r="N1469" t="s">
        <v>375</v>
      </c>
      <c r="O1469">
        <v>39215</v>
      </c>
      <c r="P1469" t="s">
        <v>374</v>
      </c>
      <c r="Q1469" t="s">
        <v>375</v>
      </c>
      <c r="R1469" t="s">
        <v>330</v>
      </c>
      <c r="S1469" s="43">
        <v>0</v>
      </c>
      <c r="U1469" s="43">
        <v>4</v>
      </c>
      <c r="IF1469">
        <v>39215</v>
      </c>
      <c r="IG1469" t="s">
        <v>374</v>
      </c>
      <c r="IH1469" t="s">
        <v>311</v>
      </c>
      <c r="IK1469">
        <v>-2</v>
      </c>
      <c r="IL1469" t="s">
        <v>278</v>
      </c>
      <c r="IM1469" t="s">
        <v>279</v>
      </c>
      <c r="IN1469" t="s">
        <v>468</v>
      </c>
      <c r="IP1469" t="s">
        <v>504</v>
      </c>
    </row>
    <row r="1470" spans="1:250" x14ac:dyDescent="0.35">
      <c r="A1470">
        <v>9893</v>
      </c>
      <c r="B1470">
        <v>-922729984</v>
      </c>
      <c r="C1470">
        <v>1837</v>
      </c>
      <c r="D1470" t="s">
        <v>272</v>
      </c>
      <c r="E1470" t="s">
        <v>273</v>
      </c>
      <c r="F1470">
        <v>19011</v>
      </c>
      <c r="G1470" t="s">
        <v>318</v>
      </c>
      <c r="H1470" t="s">
        <v>319</v>
      </c>
      <c r="I1470">
        <v>528</v>
      </c>
      <c r="J1470" t="s">
        <v>531</v>
      </c>
      <c r="K1470" t="s">
        <v>532</v>
      </c>
      <c r="L1470">
        <v>38311</v>
      </c>
      <c r="M1470" t="s">
        <v>358</v>
      </c>
      <c r="N1470" t="s">
        <v>359</v>
      </c>
      <c r="O1470">
        <v>38311</v>
      </c>
      <c r="P1470" t="s">
        <v>358</v>
      </c>
      <c r="Q1470" t="s">
        <v>359</v>
      </c>
      <c r="R1470" t="s">
        <v>330</v>
      </c>
      <c r="S1470" s="43">
        <v>0</v>
      </c>
      <c r="U1470" s="43">
        <v>4</v>
      </c>
      <c r="IF1470">
        <v>38311</v>
      </c>
      <c r="IG1470" t="s">
        <v>358</v>
      </c>
      <c r="IH1470" t="s">
        <v>322</v>
      </c>
      <c r="IK1470">
        <v>-2</v>
      </c>
      <c r="IL1470" t="s">
        <v>278</v>
      </c>
      <c r="IM1470" t="s">
        <v>279</v>
      </c>
      <c r="IN1470" t="s">
        <v>484</v>
      </c>
      <c r="IP1470" t="s">
        <v>502</v>
      </c>
    </row>
    <row r="1471" spans="1:250" x14ac:dyDescent="0.35">
      <c r="A1471">
        <v>9894</v>
      </c>
      <c r="B1471">
        <v>-922729984</v>
      </c>
      <c r="C1471">
        <v>1837</v>
      </c>
      <c r="D1471" t="s">
        <v>272</v>
      </c>
      <c r="E1471" t="s">
        <v>273</v>
      </c>
      <c r="F1471">
        <v>19011</v>
      </c>
      <c r="G1471" t="s">
        <v>318</v>
      </c>
      <c r="H1471" t="s">
        <v>319</v>
      </c>
      <c r="I1471">
        <v>527</v>
      </c>
      <c r="J1471" t="s">
        <v>535</v>
      </c>
      <c r="K1471" t="s">
        <v>536</v>
      </c>
      <c r="L1471">
        <v>38311</v>
      </c>
      <c r="M1471" t="s">
        <v>358</v>
      </c>
      <c r="N1471" t="s">
        <v>359</v>
      </c>
      <c r="O1471">
        <v>38311</v>
      </c>
      <c r="P1471" t="s">
        <v>358</v>
      </c>
      <c r="Q1471" t="s">
        <v>359</v>
      </c>
      <c r="R1471" t="s">
        <v>330</v>
      </c>
      <c r="S1471" s="43">
        <v>0</v>
      </c>
      <c r="U1471" s="43">
        <v>4</v>
      </c>
      <c r="IF1471">
        <v>38311</v>
      </c>
      <c r="IG1471" t="s">
        <v>358</v>
      </c>
      <c r="IH1471" t="s">
        <v>322</v>
      </c>
      <c r="IK1471">
        <v>-2</v>
      </c>
      <c r="IL1471" t="s">
        <v>278</v>
      </c>
      <c r="IM1471" t="s">
        <v>279</v>
      </c>
      <c r="IN1471" t="s">
        <v>484</v>
      </c>
      <c r="IP1471" t="s">
        <v>502</v>
      </c>
    </row>
    <row r="1472" spans="1:250" x14ac:dyDescent="0.35">
      <c r="A1472">
        <v>9895</v>
      </c>
      <c r="B1472">
        <v>-922729984</v>
      </c>
      <c r="C1472">
        <v>1837</v>
      </c>
      <c r="D1472" t="s">
        <v>272</v>
      </c>
      <c r="E1472" t="s">
        <v>273</v>
      </c>
      <c r="F1472">
        <v>1848</v>
      </c>
      <c r="G1472" t="s">
        <v>285</v>
      </c>
      <c r="H1472" t="s">
        <v>273</v>
      </c>
      <c r="I1472">
        <v>507</v>
      </c>
      <c r="J1472" t="s">
        <v>549</v>
      </c>
      <c r="K1472" t="s">
        <v>550</v>
      </c>
      <c r="L1472">
        <v>41235</v>
      </c>
      <c r="M1472" t="s">
        <v>378</v>
      </c>
      <c r="N1472" t="s">
        <v>379</v>
      </c>
      <c r="O1472">
        <v>41235</v>
      </c>
      <c r="P1472" t="s">
        <v>378</v>
      </c>
      <c r="Q1472" t="s">
        <v>379</v>
      </c>
      <c r="R1472" t="s">
        <v>330</v>
      </c>
      <c r="S1472" s="43">
        <v>0</v>
      </c>
      <c r="U1472" s="43">
        <v>4</v>
      </c>
      <c r="IF1472">
        <v>41235</v>
      </c>
      <c r="IG1472" t="s">
        <v>378</v>
      </c>
      <c r="IH1472" t="s">
        <v>287</v>
      </c>
      <c r="IK1472">
        <v>-2</v>
      </c>
      <c r="IL1472" t="s">
        <v>278</v>
      </c>
      <c r="IM1472" t="s">
        <v>279</v>
      </c>
      <c r="IN1472" t="s">
        <v>505</v>
      </c>
      <c r="IP1472" t="s">
        <v>512</v>
      </c>
    </row>
    <row r="1473" spans="1:250" x14ac:dyDescent="0.35">
      <c r="A1473">
        <v>9896</v>
      </c>
      <c r="B1473">
        <v>-922729984</v>
      </c>
      <c r="C1473">
        <v>1837</v>
      </c>
      <c r="D1473" t="s">
        <v>272</v>
      </c>
      <c r="E1473" t="s">
        <v>273</v>
      </c>
      <c r="F1473">
        <v>13794</v>
      </c>
      <c r="G1473" t="s">
        <v>274</v>
      </c>
      <c r="H1473" t="s">
        <v>275</v>
      </c>
      <c r="I1473">
        <v>528</v>
      </c>
      <c r="J1473" t="s">
        <v>531</v>
      </c>
      <c r="K1473" t="s">
        <v>532</v>
      </c>
      <c r="L1473">
        <v>39215</v>
      </c>
      <c r="M1473" t="s">
        <v>374</v>
      </c>
      <c r="N1473" t="s">
        <v>375</v>
      </c>
      <c r="O1473">
        <v>39215</v>
      </c>
      <c r="P1473" t="s">
        <v>374</v>
      </c>
      <c r="Q1473" t="s">
        <v>375</v>
      </c>
      <c r="R1473" t="s">
        <v>330</v>
      </c>
      <c r="S1473" s="43">
        <v>0</v>
      </c>
      <c r="U1473" s="43">
        <v>4</v>
      </c>
      <c r="IF1473">
        <v>39215</v>
      </c>
      <c r="IG1473" t="s">
        <v>374</v>
      </c>
      <c r="IH1473" t="s">
        <v>311</v>
      </c>
      <c r="IK1473">
        <v>-2</v>
      </c>
      <c r="IL1473" t="s">
        <v>278</v>
      </c>
      <c r="IM1473" t="s">
        <v>279</v>
      </c>
      <c r="IN1473" t="s">
        <v>468</v>
      </c>
      <c r="IP1473" t="s">
        <v>504</v>
      </c>
    </row>
    <row r="1474" spans="1:250" x14ac:dyDescent="0.35">
      <c r="A1474">
        <v>9897</v>
      </c>
      <c r="B1474">
        <v>-922729984</v>
      </c>
      <c r="C1474">
        <v>1837</v>
      </c>
      <c r="D1474" t="s">
        <v>272</v>
      </c>
      <c r="E1474" t="s">
        <v>273</v>
      </c>
      <c r="F1474">
        <v>13794</v>
      </c>
      <c r="G1474" t="s">
        <v>274</v>
      </c>
      <c r="H1474" t="s">
        <v>275</v>
      </c>
      <c r="I1474">
        <v>527</v>
      </c>
      <c r="J1474" t="s">
        <v>535</v>
      </c>
      <c r="K1474" t="s">
        <v>536</v>
      </c>
      <c r="L1474">
        <v>39215</v>
      </c>
      <c r="M1474" t="s">
        <v>374</v>
      </c>
      <c r="N1474" t="s">
        <v>375</v>
      </c>
      <c r="O1474">
        <v>39215</v>
      </c>
      <c r="P1474" t="s">
        <v>374</v>
      </c>
      <c r="Q1474" t="s">
        <v>375</v>
      </c>
      <c r="R1474" t="s">
        <v>330</v>
      </c>
      <c r="S1474" s="43">
        <v>0</v>
      </c>
      <c r="U1474" s="43">
        <v>4</v>
      </c>
      <c r="IF1474">
        <v>39215</v>
      </c>
      <c r="IG1474" t="s">
        <v>374</v>
      </c>
      <c r="IH1474" t="s">
        <v>311</v>
      </c>
      <c r="IK1474">
        <v>-2</v>
      </c>
      <c r="IL1474" t="s">
        <v>278</v>
      </c>
      <c r="IM1474" t="s">
        <v>279</v>
      </c>
      <c r="IN1474" t="s">
        <v>468</v>
      </c>
      <c r="IP1474" t="s">
        <v>504</v>
      </c>
    </row>
    <row r="1475" spans="1:250" x14ac:dyDescent="0.35">
      <c r="A1475">
        <v>9898</v>
      </c>
      <c r="B1475">
        <v>-922729984</v>
      </c>
      <c r="C1475">
        <v>1837</v>
      </c>
      <c r="D1475" t="s">
        <v>272</v>
      </c>
      <c r="E1475" t="s">
        <v>273</v>
      </c>
      <c r="F1475">
        <v>13794</v>
      </c>
      <c r="G1475" t="s">
        <v>274</v>
      </c>
      <c r="H1475" t="s">
        <v>275</v>
      </c>
      <c r="I1475">
        <v>523</v>
      </c>
      <c r="J1475" t="s">
        <v>537</v>
      </c>
      <c r="K1475" t="s">
        <v>538</v>
      </c>
      <c r="L1475">
        <v>39215</v>
      </c>
      <c r="M1475" t="s">
        <v>374</v>
      </c>
      <c r="N1475" t="s">
        <v>375</v>
      </c>
      <c r="O1475">
        <v>39215</v>
      </c>
      <c r="P1475" t="s">
        <v>374</v>
      </c>
      <c r="Q1475" t="s">
        <v>375</v>
      </c>
      <c r="R1475" t="s">
        <v>330</v>
      </c>
      <c r="S1475" s="43">
        <v>0</v>
      </c>
      <c r="U1475" s="43">
        <v>4</v>
      </c>
      <c r="IF1475">
        <v>39215</v>
      </c>
      <c r="IG1475" t="s">
        <v>374</v>
      </c>
      <c r="IH1475" t="s">
        <v>311</v>
      </c>
      <c r="IK1475">
        <v>-2</v>
      </c>
      <c r="IL1475" t="s">
        <v>278</v>
      </c>
      <c r="IM1475" t="s">
        <v>279</v>
      </c>
      <c r="IN1475" t="s">
        <v>468</v>
      </c>
      <c r="IP1475" t="s">
        <v>504</v>
      </c>
    </row>
    <row r="1476" spans="1:250" x14ac:dyDescent="0.35">
      <c r="A1476">
        <v>9899</v>
      </c>
      <c r="B1476">
        <v>-922729984</v>
      </c>
      <c r="C1476">
        <v>1837</v>
      </c>
      <c r="D1476" t="s">
        <v>272</v>
      </c>
      <c r="E1476" t="s">
        <v>273</v>
      </c>
      <c r="F1476">
        <v>13794</v>
      </c>
      <c r="G1476" t="s">
        <v>274</v>
      </c>
      <c r="H1476" t="s">
        <v>275</v>
      </c>
      <c r="I1476">
        <v>521</v>
      </c>
      <c r="J1476" t="s">
        <v>539</v>
      </c>
      <c r="K1476" t="s">
        <v>540</v>
      </c>
      <c r="L1476">
        <v>39215</v>
      </c>
      <c r="M1476" t="s">
        <v>374</v>
      </c>
      <c r="N1476" t="s">
        <v>375</v>
      </c>
      <c r="O1476">
        <v>39215</v>
      </c>
      <c r="P1476" t="s">
        <v>374</v>
      </c>
      <c r="Q1476" t="s">
        <v>375</v>
      </c>
      <c r="R1476" t="s">
        <v>330</v>
      </c>
      <c r="S1476" s="43">
        <v>0</v>
      </c>
      <c r="U1476" s="43">
        <v>4</v>
      </c>
      <c r="IF1476">
        <v>39215</v>
      </c>
      <c r="IG1476" t="s">
        <v>374</v>
      </c>
      <c r="IH1476" t="s">
        <v>311</v>
      </c>
      <c r="IK1476">
        <v>-2</v>
      </c>
      <c r="IL1476" t="s">
        <v>278</v>
      </c>
      <c r="IM1476" t="s">
        <v>279</v>
      </c>
      <c r="IN1476" t="s">
        <v>468</v>
      </c>
      <c r="IP1476" t="s">
        <v>504</v>
      </c>
    </row>
    <row r="1477" spans="1:250" x14ac:dyDescent="0.35">
      <c r="A1477">
        <v>9900</v>
      </c>
      <c r="B1477">
        <v>-922729984</v>
      </c>
      <c r="C1477">
        <v>1837</v>
      </c>
      <c r="D1477" t="s">
        <v>272</v>
      </c>
      <c r="E1477" t="s">
        <v>273</v>
      </c>
      <c r="F1477">
        <v>13794</v>
      </c>
      <c r="G1477" t="s">
        <v>274</v>
      </c>
      <c r="H1477" t="s">
        <v>275</v>
      </c>
      <c r="I1477">
        <v>519</v>
      </c>
      <c r="J1477" t="s">
        <v>541</v>
      </c>
      <c r="K1477" t="s">
        <v>542</v>
      </c>
      <c r="L1477">
        <v>39215</v>
      </c>
      <c r="M1477" t="s">
        <v>374</v>
      </c>
      <c r="N1477" t="s">
        <v>375</v>
      </c>
      <c r="O1477">
        <v>39215</v>
      </c>
      <c r="P1477" t="s">
        <v>374</v>
      </c>
      <c r="Q1477" t="s">
        <v>375</v>
      </c>
      <c r="R1477" t="s">
        <v>330</v>
      </c>
      <c r="S1477" s="43">
        <v>0</v>
      </c>
      <c r="U1477" s="43">
        <v>4</v>
      </c>
      <c r="IF1477">
        <v>39215</v>
      </c>
      <c r="IG1477" t="s">
        <v>374</v>
      </c>
      <c r="IH1477" t="s">
        <v>311</v>
      </c>
      <c r="IK1477">
        <v>-2</v>
      </c>
      <c r="IL1477" t="s">
        <v>278</v>
      </c>
      <c r="IM1477" t="s">
        <v>279</v>
      </c>
      <c r="IN1477" t="s">
        <v>468</v>
      </c>
      <c r="IP1477" t="s">
        <v>504</v>
      </c>
    </row>
    <row r="1478" spans="1:250" x14ac:dyDescent="0.35">
      <c r="A1478">
        <v>9901</v>
      </c>
      <c r="B1478">
        <v>-922729984</v>
      </c>
      <c r="C1478">
        <v>1837</v>
      </c>
      <c r="D1478" t="s">
        <v>272</v>
      </c>
      <c r="E1478" t="s">
        <v>273</v>
      </c>
      <c r="F1478">
        <v>1848</v>
      </c>
      <c r="G1478" t="s">
        <v>285</v>
      </c>
      <c r="H1478" t="s">
        <v>273</v>
      </c>
      <c r="I1478">
        <v>523</v>
      </c>
      <c r="J1478" t="s">
        <v>537</v>
      </c>
      <c r="K1478" t="s">
        <v>538</v>
      </c>
      <c r="L1478">
        <v>41235</v>
      </c>
      <c r="M1478" t="s">
        <v>378</v>
      </c>
      <c r="N1478" t="s">
        <v>379</v>
      </c>
      <c r="O1478">
        <v>41235</v>
      </c>
      <c r="P1478" t="s">
        <v>378</v>
      </c>
      <c r="Q1478" t="s">
        <v>379</v>
      </c>
      <c r="R1478" t="s">
        <v>330</v>
      </c>
      <c r="S1478" s="43">
        <v>0</v>
      </c>
      <c r="U1478" s="43">
        <v>4</v>
      </c>
      <c r="IF1478">
        <v>41235</v>
      </c>
      <c r="IG1478" t="s">
        <v>378</v>
      </c>
      <c r="IH1478" t="s">
        <v>287</v>
      </c>
      <c r="IK1478">
        <v>-2</v>
      </c>
      <c r="IL1478" t="s">
        <v>278</v>
      </c>
      <c r="IM1478" t="s">
        <v>279</v>
      </c>
      <c r="IN1478" t="s">
        <v>505</v>
      </c>
      <c r="IP1478" t="s">
        <v>512</v>
      </c>
    </row>
    <row r="1479" spans="1:250" x14ac:dyDescent="0.35">
      <c r="A1479">
        <v>9902</v>
      </c>
      <c r="B1479">
        <v>-922729984</v>
      </c>
      <c r="C1479">
        <v>1837</v>
      </c>
      <c r="D1479" t="s">
        <v>272</v>
      </c>
      <c r="E1479" t="s">
        <v>273</v>
      </c>
      <c r="F1479">
        <v>1848</v>
      </c>
      <c r="G1479" t="s">
        <v>285</v>
      </c>
      <c r="H1479" t="s">
        <v>273</v>
      </c>
      <c r="I1479">
        <v>521</v>
      </c>
      <c r="J1479" t="s">
        <v>539</v>
      </c>
      <c r="K1479" t="s">
        <v>540</v>
      </c>
      <c r="L1479">
        <v>41235</v>
      </c>
      <c r="M1479" t="s">
        <v>378</v>
      </c>
      <c r="N1479" t="s">
        <v>379</v>
      </c>
      <c r="O1479">
        <v>41235</v>
      </c>
      <c r="P1479" t="s">
        <v>378</v>
      </c>
      <c r="Q1479" t="s">
        <v>379</v>
      </c>
      <c r="R1479" t="s">
        <v>330</v>
      </c>
      <c r="S1479" s="43">
        <v>0</v>
      </c>
      <c r="U1479" s="43">
        <v>4</v>
      </c>
      <c r="IF1479">
        <v>41235</v>
      </c>
      <c r="IG1479" t="s">
        <v>378</v>
      </c>
      <c r="IH1479" t="s">
        <v>287</v>
      </c>
      <c r="IK1479">
        <v>-2</v>
      </c>
      <c r="IL1479" t="s">
        <v>278</v>
      </c>
      <c r="IM1479" t="s">
        <v>279</v>
      </c>
      <c r="IN1479" t="s">
        <v>505</v>
      </c>
      <c r="IP1479" t="s">
        <v>512</v>
      </c>
    </row>
    <row r="1480" spans="1:250" x14ac:dyDescent="0.35">
      <c r="A1480">
        <v>9903</v>
      </c>
      <c r="B1480">
        <v>-922729984</v>
      </c>
      <c r="C1480">
        <v>1837</v>
      </c>
      <c r="D1480" t="s">
        <v>272</v>
      </c>
      <c r="E1480" t="s">
        <v>273</v>
      </c>
      <c r="F1480">
        <v>1848</v>
      </c>
      <c r="G1480" t="s">
        <v>285</v>
      </c>
      <c r="H1480" t="s">
        <v>273</v>
      </c>
      <c r="I1480">
        <v>519</v>
      </c>
      <c r="J1480" t="s">
        <v>541</v>
      </c>
      <c r="K1480" t="s">
        <v>542</v>
      </c>
      <c r="L1480">
        <v>41235</v>
      </c>
      <c r="M1480" t="s">
        <v>378</v>
      </c>
      <c r="N1480" t="s">
        <v>379</v>
      </c>
      <c r="O1480">
        <v>41235</v>
      </c>
      <c r="P1480" t="s">
        <v>378</v>
      </c>
      <c r="Q1480" t="s">
        <v>379</v>
      </c>
      <c r="R1480" t="s">
        <v>330</v>
      </c>
      <c r="S1480" s="43">
        <v>-31746894.719999999</v>
      </c>
      <c r="U1480" s="43">
        <v>4</v>
      </c>
      <c r="IF1480">
        <v>41235</v>
      </c>
      <c r="IG1480" t="s">
        <v>378</v>
      </c>
      <c r="IH1480" t="s">
        <v>287</v>
      </c>
      <c r="IK1480">
        <v>-2</v>
      </c>
      <c r="IL1480" t="s">
        <v>278</v>
      </c>
      <c r="IM1480" t="s">
        <v>279</v>
      </c>
      <c r="IN1480" t="s">
        <v>505</v>
      </c>
      <c r="IP1480" t="s">
        <v>512</v>
      </c>
    </row>
    <row r="1481" spans="1:250" x14ac:dyDescent="0.35">
      <c r="A1481">
        <v>9904</v>
      </c>
      <c r="B1481">
        <v>-922729984</v>
      </c>
      <c r="C1481">
        <v>1837</v>
      </c>
      <c r="D1481" t="s">
        <v>272</v>
      </c>
      <c r="E1481" t="s">
        <v>273</v>
      </c>
      <c r="F1481">
        <v>1848</v>
      </c>
      <c r="G1481" t="s">
        <v>285</v>
      </c>
      <c r="H1481" t="s">
        <v>273</v>
      </c>
      <c r="I1481">
        <v>515</v>
      </c>
      <c r="J1481" t="s">
        <v>543</v>
      </c>
      <c r="K1481" t="s">
        <v>544</v>
      </c>
      <c r="L1481">
        <v>41235</v>
      </c>
      <c r="M1481" t="s">
        <v>378</v>
      </c>
      <c r="N1481" t="s">
        <v>379</v>
      </c>
      <c r="O1481">
        <v>41235</v>
      </c>
      <c r="P1481" t="s">
        <v>378</v>
      </c>
      <c r="Q1481" t="s">
        <v>379</v>
      </c>
      <c r="R1481" t="s">
        <v>330</v>
      </c>
      <c r="S1481" s="43">
        <v>0</v>
      </c>
      <c r="U1481" s="43">
        <v>4</v>
      </c>
      <c r="IF1481">
        <v>41235</v>
      </c>
      <c r="IG1481" t="s">
        <v>378</v>
      </c>
      <c r="IH1481" t="s">
        <v>287</v>
      </c>
      <c r="IK1481">
        <v>-2</v>
      </c>
      <c r="IL1481" t="s">
        <v>278</v>
      </c>
      <c r="IM1481" t="s">
        <v>279</v>
      </c>
      <c r="IN1481" t="s">
        <v>505</v>
      </c>
      <c r="IP1481" t="s">
        <v>512</v>
      </c>
    </row>
    <row r="1482" spans="1:250" x14ac:dyDescent="0.35">
      <c r="A1482">
        <v>9905</v>
      </c>
      <c r="B1482">
        <v>-922729984</v>
      </c>
      <c r="C1482">
        <v>1837</v>
      </c>
      <c r="D1482" t="s">
        <v>272</v>
      </c>
      <c r="E1482" t="s">
        <v>273</v>
      </c>
      <c r="F1482">
        <v>1848</v>
      </c>
      <c r="G1482" t="s">
        <v>285</v>
      </c>
      <c r="H1482" t="s">
        <v>273</v>
      </c>
      <c r="I1482">
        <v>513</v>
      </c>
      <c r="J1482" t="s">
        <v>545</v>
      </c>
      <c r="K1482" t="s">
        <v>546</v>
      </c>
      <c r="L1482">
        <v>41235</v>
      </c>
      <c r="M1482" t="s">
        <v>378</v>
      </c>
      <c r="N1482" t="s">
        <v>379</v>
      </c>
      <c r="O1482">
        <v>41235</v>
      </c>
      <c r="P1482" t="s">
        <v>378</v>
      </c>
      <c r="Q1482" t="s">
        <v>379</v>
      </c>
      <c r="R1482" t="s">
        <v>330</v>
      </c>
      <c r="S1482" s="43">
        <v>-2194854.86</v>
      </c>
      <c r="U1482" s="43">
        <v>4</v>
      </c>
      <c r="IF1482">
        <v>41235</v>
      </c>
      <c r="IG1482" t="s">
        <v>378</v>
      </c>
      <c r="IH1482" t="s">
        <v>287</v>
      </c>
      <c r="IK1482">
        <v>-2</v>
      </c>
      <c r="IL1482" t="s">
        <v>278</v>
      </c>
      <c r="IM1482" t="s">
        <v>279</v>
      </c>
      <c r="IN1482" t="s">
        <v>505</v>
      </c>
      <c r="IP1482" t="s">
        <v>512</v>
      </c>
    </row>
    <row r="1483" spans="1:250" x14ac:dyDescent="0.35">
      <c r="A1483">
        <v>9906</v>
      </c>
      <c r="B1483">
        <v>-922729984</v>
      </c>
      <c r="C1483">
        <v>1837</v>
      </c>
      <c r="D1483" t="s">
        <v>272</v>
      </c>
      <c r="E1483" t="s">
        <v>273</v>
      </c>
      <c r="F1483">
        <v>1848</v>
      </c>
      <c r="G1483" t="s">
        <v>285</v>
      </c>
      <c r="H1483" t="s">
        <v>273</v>
      </c>
      <c r="I1483">
        <v>509</v>
      </c>
      <c r="J1483" t="s">
        <v>547</v>
      </c>
      <c r="K1483" t="s">
        <v>548</v>
      </c>
      <c r="L1483">
        <v>41235</v>
      </c>
      <c r="M1483" t="s">
        <v>378</v>
      </c>
      <c r="N1483" t="s">
        <v>379</v>
      </c>
      <c r="O1483">
        <v>41235</v>
      </c>
      <c r="P1483" t="s">
        <v>378</v>
      </c>
      <c r="Q1483" t="s">
        <v>379</v>
      </c>
      <c r="R1483" t="s">
        <v>330</v>
      </c>
      <c r="S1483" s="43">
        <v>0</v>
      </c>
      <c r="U1483" s="43">
        <v>4</v>
      </c>
      <c r="IF1483">
        <v>41235</v>
      </c>
      <c r="IG1483" t="s">
        <v>378</v>
      </c>
      <c r="IH1483" t="s">
        <v>287</v>
      </c>
      <c r="IK1483">
        <v>-2</v>
      </c>
      <c r="IL1483" t="s">
        <v>278</v>
      </c>
      <c r="IM1483" t="s">
        <v>279</v>
      </c>
      <c r="IN1483" t="s">
        <v>505</v>
      </c>
      <c r="IP1483" t="s">
        <v>512</v>
      </c>
    </row>
    <row r="1484" spans="1:250" x14ac:dyDescent="0.35">
      <c r="A1484">
        <v>9907</v>
      </c>
      <c r="B1484">
        <v>-922729984</v>
      </c>
      <c r="C1484">
        <v>1837</v>
      </c>
      <c r="D1484" t="s">
        <v>272</v>
      </c>
      <c r="E1484" t="s">
        <v>273</v>
      </c>
      <c r="F1484">
        <v>7057</v>
      </c>
      <c r="G1484" t="s">
        <v>290</v>
      </c>
      <c r="H1484" t="s">
        <v>291</v>
      </c>
      <c r="I1484">
        <v>515</v>
      </c>
      <c r="J1484" t="s">
        <v>543</v>
      </c>
      <c r="K1484" t="s">
        <v>544</v>
      </c>
      <c r="L1484">
        <v>45709</v>
      </c>
      <c r="M1484" t="s">
        <v>508</v>
      </c>
      <c r="N1484" t="s">
        <v>509</v>
      </c>
      <c r="O1484">
        <v>45709</v>
      </c>
      <c r="P1484" t="s">
        <v>508</v>
      </c>
      <c r="Q1484" t="s">
        <v>509</v>
      </c>
      <c r="R1484" t="s">
        <v>330</v>
      </c>
      <c r="S1484" s="43">
        <v>0</v>
      </c>
      <c r="U1484" s="43">
        <v>4</v>
      </c>
      <c r="IF1484">
        <v>45709</v>
      </c>
      <c r="IG1484" t="s">
        <v>508</v>
      </c>
      <c r="IH1484" t="s">
        <v>292</v>
      </c>
      <c r="IK1484">
        <v>-2</v>
      </c>
      <c r="IL1484" t="s">
        <v>278</v>
      </c>
      <c r="IM1484" t="s">
        <v>279</v>
      </c>
      <c r="IN1484" t="s">
        <v>471</v>
      </c>
      <c r="IP1484" t="s">
        <v>510</v>
      </c>
    </row>
    <row r="1485" spans="1:250" x14ac:dyDescent="0.35">
      <c r="A1485">
        <v>9908</v>
      </c>
      <c r="B1485">
        <v>-922729984</v>
      </c>
      <c r="C1485">
        <v>1837</v>
      </c>
      <c r="D1485" t="s">
        <v>272</v>
      </c>
      <c r="E1485" t="s">
        <v>273</v>
      </c>
      <c r="F1485">
        <v>7057</v>
      </c>
      <c r="G1485" t="s">
        <v>290</v>
      </c>
      <c r="H1485" t="s">
        <v>291</v>
      </c>
      <c r="I1485">
        <v>513</v>
      </c>
      <c r="J1485" t="s">
        <v>545</v>
      </c>
      <c r="K1485" t="s">
        <v>546</v>
      </c>
      <c r="L1485">
        <v>45709</v>
      </c>
      <c r="M1485" t="s">
        <v>508</v>
      </c>
      <c r="N1485" t="s">
        <v>509</v>
      </c>
      <c r="O1485">
        <v>45709</v>
      </c>
      <c r="P1485" t="s">
        <v>508</v>
      </c>
      <c r="Q1485" t="s">
        <v>509</v>
      </c>
      <c r="R1485" t="s">
        <v>330</v>
      </c>
      <c r="S1485" s="43">
        <v>-5423789.5800000001</v>
      </c>
      <c r="U1485" s="43">
        <v>4</v>
      </c>
      <c r="IF1485">
        <v>45709</v>
      </c>
      <c r="IG1485" t="s">
        <v>508</v>
      </c>
      <c r="IH1485" t="s">
        <v>292</v>
      </c>
      <c r="IK1485">
        <v>-2</v>
      </c>
      <c r="IL1485" t="s">
        <v>278</v>
      </c>
      <c r="IM1485" t="s">
        <v>279</v>
      </c>
      <c r="IN1485" t="s">
        <v>471</v>
      </c>
      <c r="IP1485" t="s">
        <v>510</v>
      </c>
    </row>
    <row r="1486" spans="1:250" x14ac:dyDescent="0.35">
      <c r="A1486">
        <v>9909</v>
      </c>
      <c r="B1486">
        <v>-922729984</v>
      </c>
      <c r="C1486">
        <v>1837</v>
      </c>
      <c r="D1486" t="s">
        <v>272</v>
      </c>
      <c r="E1486" t="s">
        <v>273</v>
      </c>
      <c r="F1486">
        <v>7057</v>
      </c>
      <c r="G1486" t="s">
        <v>290</v>
      </c>
      <c r="H1486" t="s">
        <v>291</v>
      </c>
      <c r="I1486">
        <v>509</v>
      </c>
      <c r="J1486" t="s">
        <v>547</v>
      </c>
      <c r="K1486" t="s">
        <v>548</v>
      </c>
      <c r="L1486">
        <v>45709</v>
      </c>
      <c r="M1486" t="s">
        <v>508</v>
      </c>
      <c r="N1486" t="s">
        <v>509</v>
      </c>
      <c r="O1486">
        <v>45709</v>
      </c>
      <c r="P1486" t="s">
        <v>508</v>
      </c>
      <c r="Q1486" t="s">
        <v>509</v>
      </c>
      <c r="R1486" t="s">
        <v>330</v>
      </c>
      <c r="S1486" s="43">
        <v>0</v>
      </c>
      <c r="U1486" s="43">
        <v>4</v>
      </c>
      <c r="IF1486">
        <v>45709</v>
      </c>
      <c r="IG1486" t="s">
        <v>508</v>
      </c>
      <c r="IH1486" t="s">
        <v>292</v>
      </c>
      <c r="IK1486">
        <v>-2</v>
      </c>
      <c r="IL1486" t="s">
        <v>278</v>
      </c>
      <c r="IM1486" t="s">
        <v>279</v>
      </c>
      <c r="IN1486" t="s">
        <v>471</v>
      </c>
      <c r="IP1486" t="s">
        <v>510</v>
      </c>
    </row>
    <row r="1487" spans="1:250" x14ac:dyDescent="0.35">
      <c r="A1487">
        <v>9910</v>
      </c>
      <c r="B1487">
        <v>-922729984</v>
      </c>
      <c r="C1487">
        <v>1837</v>
      </c>
      <c r="D1487" t="s">
        <v>272</v>
      </c>
      <c r="E1487" t="s">
        <v>273</v>
      </c>
      <c r="F1487">
        <v>7057</v>
      </c>
      <c r="G1487" t="s">
        <v>290</v>
      </c>
      <c r="H1487" t="s">
        <v>291</v>
      </c>
      <c r="I1487">
        <v>507</v>
      </c>
      <c r="J1487" t="s">
        <v>549</v>
      </c>
      <c r="K1487" t="s">
        <v>550</v>
      </c>
      <c r="L1487">
        <v>45709</v>
      </c>
      <c r="M1487" t="s">
        <v>508</v>
      </c>
      <c r="N1487" t="s">
        <v>509</v>
      </c>
      <c r="O1487">
        <v>45709</v>
      </c>
      <c r="P1487" t="s">
        <v>508</v>
      </c>
      <c r="Q1487" t="s">
        <v>509</v>
      </c>
      <c r="R1487" t="s">
        <v>330</v>
      </c>
      <c r="S1487" s="43">
        <v>0</v>
      </c>
      <c r="U1487" s="43">
        <v>4</v>
      </c>
      <c r="IF1487">
        <v>45709</v>
      </c>
      <c r="IG1487" t="s">
        <v>508</v>
      </c>
      <c r="IH1487" t="s">
        <v>292</v>
      </c>
      <c r="IK1487">
        <v>-2</v>
      </c>
      <c r="IL1487" t="s">
        <v>278</v>
      </c>
      <c r="IM1487" t="s">
        <v>279</v>
      </c>
      <c r="IN1487" t="s">
        <v>471</v>
      </c>
      <c r="IP1487" t="s">
        <v>510</v>
      </c>
    </row>
    <row r="1488" spans="1:250" x14ac:dyDescent="0.35">
      <c r="A1488">
        <v>9911</v>
      </c>
      <c r="B1488">
        <v>-922729984</v>
      </c>
      <c r="C1488">
        <v>1837</v>
      </c>
      <c r="D1488" t="s">
        <v>272</v>
      </c>
      <c r="E1488" t="s">
        <v>273</v>
      </c>
      <c r="F1488">
        <v>1848</v>
      </c>
      <c r="G1488" t="s">
        <v>285</v>
      </c>
      <c r="H1488" t="s">
        <v>273</v>
      </c>
      <c r="I1488">
        <v>528</v>
      </c>
      <c r="J1488" t="s">
        <v>531</v>
      </c>
      <c r="K1488" t="s">
        <v>532</v>
      </c>
      <c r="L1488">
        <v>41235</v>
      </c>
      <c r="M1488" t="s">
        <v>378</v>
      </c>
      <c r="N1488" t="s">
        <v>379</v>
      </c>
      <c r="O1488">
        <v>41235</v>
      </c>
      <c r="P1488" t="s">
        <v>378</v>
      </c>
      <c r="Q1488" t="s">
        <v>379</v>
      </c>
      <c r="R1488" t="s">
        <v>330</v>
      </c>
      <c r="S1488" s="43">
        <v>0</v>
      </c>
      <c r="U1488" s="43">
        <v>4</v>
      </c>
      <c r="IF1488">
        <v>41235</v>
      </c>
      <c r="IG1488" t="s">
        <v>378</v>
      </c>
      <c r="IH1488" t="s">
        <v>287</v>
      </c>
      <c r="IK1488">
        <v>-2</v>
      </c>
      <c r="IL1488" t="s">
        <v>278</v>
      </c>
      <c r="IM1488" t="s">
        <v>279</v>
      </c>
      <c r="IN1488" t="s">
        <v>505</v>
      </c>
      <c r="IP1488" t="s">
        <v>512</v>
      </c>
    </row>
    <row r="1489" spans="1:250" x14ac:dyDescent="0.35">
      <c r="A1489">
        <v>9912</v>
      </c>
      <c r="B1489">
        <v>-922729984</v>
      </c>
      <c r="C1489">
        <v>1837</v>
      </c>
      <c r="D1489" t="s">
        <v>272</v>
      </c>
      <c r="E1489" t="s">
        <v>273</v>
      </c>
      <c r="F1489">
        <v>1848</v>
      </c>
      <c r="G1489" t="s">
        <v>285</v>
      </c>
      <c r="H1489" t="s">
        <v>273</v>
      </c>
      <c r="I1489">
        <v>527</v>
      </c>
      <c r="J1489" t="s">
        <v>535</v>
      </c>
      <c r="K1489" t="s">
        <v>536</v>
      </c>
      <c r="L1489">
        <v>41235</v>
      </c>
      <c r="M1489" t="s">
        <v>378</v>
      </c>
      <c r="N1489" t="s">
        <v>379</v>
      </c>
      <c r="O1489">
        <v>41235</v>
      </c>
      <c r="P1489" t="s">
        <v>378</v>
      </c>
      <c r="Q1489" t="s">
        <v>379</v>
      </c>
      <c r="R1489" t="s">
        <v>330</v>
      </c>
      <c r="S1489" s="43">
        <v>-182196565</v>
      </c>
      <c r="U1489" s="43">
        <v>4</v>
      </c>
      <c r="IF1489">
        <v>41235</v>
      </c>
      <c r="IG1489" t="s">
        <v>378</v>
      </c>
      <c r="IH1489" t="s">
        <v>287</v>
      </c>
      <c r="IK1489">
        <v>-2</v>
      </c>
      <c r="IL1489" t="s">
        <v>278</v>
      </c>
      <c r="IM1489" t="s">
        <v>279</v>
      </c>
      <c r="IN1489" t="s">
        <v>505</v>
      </c>
      <c r="IP1489" t="s">
        <v>512</v>
      </c>
    </row>
    <row r="1490" spans="1:250" x14ac:dyDescent="0.35">
      <c r="A1490">
        <v>9913</v>
      </c>
      <c r="B1490">
        <v>-922729984</v>
      </c>
      <c r="C1490">
        <v>1837</v>
      </c>
      <c r="D1490" t="s">
        <v>272</v>
      </c>
      <c r="E1490" t="s">
        <v>273</v>
      </c>
      <c r="F1490">
        <v>7057</v>
      </c>
      <c r="G1490" t="s">
        <v>290</v>
      </c>
      <c r="H1490" t="s">
        <v>291</v>
      </c>
      <c r="I1490">
        <v>507</v>
      </c>
      <c r="J1490" t="s">
        <v>549</v>
      </c>
      <c r="K1490" t="s">
        <v>550</v>
      </c>
      <c r="L1490">
        <v>49627</v>
      </c>
      <c r="M1490" t="s">
        <v>514</v>
      </c>
      <c r="N1490" t="s">
        <v>515</v>
      </c>
      <c r="O1490">
        <v>49627</v>
      </c>
      <c r="P1490" t="s">
        <v>514</v>
      </c>
      <c r="Q1490" t="s">
        <v>515</v>
      </c>
      <c r="R1490" t="s">
        <v>330</v>
      </c>
      <c r="S1490" s="43">
        <v>0</v>
      </c>
      <c r="U1490" s="43">
        <v>4</v>
      </c>
      <c r="IF1490">
        <v>49627</v>
      </c>
      <c r="IG1490" t="s">
        <v>514</v>
      </c>
      <c r="IH1490" t="s">
        <v>292</v>
      </c>
      <c r="IK1490">
        <v>-2</v>
      </c>
      <c r="IL1490" t="s">
        <v>278</v>
      </c>
      <c r="IM1490" t="s">
        <v>279</v>
      </c>
      <c r="IN1490" t="s">
        <v>471</v>
      </c>
      <c r="IP1490" t="s">
        <v>514</v>
      </c>
    </row>
    <row r="1491" spans="1:250" x14ac:dyDescent="0.35">
      <c r="A1491">
        <v>9914</v>
      </c>
      <c r="B1491">
        <v>-922729984</v>
      </c>
      <c r="C1491">
        <v>1837</v>
      </c>
      <c r="D1491" t="s">
        <v>272</v>
      </c>
      <c r="E1491" t="s">
        <v>273</v>
      </c>
      <c r="F1491">
        <v>7057</v>
      </c>
      <c r="G1491" t="s">
        <v>290</v>
      </c>
      <c r="H1491" t="s">
        <v>291</v>
      </c>
      <c r="I1491">
        <v>528</v>
      </c>
      <c r="J1491" t="s">
        <v>531</v>
      </c>
      <c r="K1491" t="s">
        <v>532</v>
      </c>
      <c r="L1491">
        <v>45709</v>
      </c>
      <c r="M1491" t="s">
        <v>508</v>
      </c>
      <c r="N1491" t="s">
        <v>509</v>
      </c>
      <c r="O1491">
        <v>45709</v>
      </c>
      <c r="P1491" t="s">
        <v>508</v>
      </c>
      <c r="Q1491" t="s">
        <v>509</v>
      </c>
      <c r="R1491" t="s">
        <v>330</v>
      </c>
      <c r="S1491" s="43">
        <v>0</v>
      </c>
      <c r="U1491" s="43">
        <v>4</v>
      </c>
      <c r="IF1491">
        <v>45709</v>
      </c>
      <c r="IG1491" t="s">
        <v>508</v>
      </c>
      <c r="IH1491" t="s">
        <v>292</v>
      </c>
      <c r="IK1491">
        <v>-2</v>
      </c>
      <c r="IL1491" t="s">
        <v>278</v>
      </c>
      <c r="IM1491" t="s">
        <v>279</v>
      </c>
      <c r="IN1491" t="s">
        <v>471</v>
      </c>
      <c r="IP1491" t="s">
        <v>510</v>
      </c>
    </row>
    <row r="1492" spans="1:250" x14ac:dyDescent="0.35">
      <c r="A1492">
        <v>9915</v>
      </c>
      <c r="B1492">
        <v>-922729984</v>
      </c>
      <c r="C1492">
        <v>1837</v>
      </c>
      <c r="D1492" t="s">
        <v>272</v>
      </c>
      <c r="E1492" t="s">
        <v>273</v>
      </c>
      <c r="F1492">
        <v>7057</v>
      </c>
      <c r="G1492" t="s">
        <v>290</v>
      </c>
      <c r="H1492" t="s">
        <v>291</v>
      </c>
      <c r="I1492">
        <v>527</v>
      </c>
      <c r="J1492" t="s">
        <v>535</v>
      </c>
      <c r="K1492" t="s">
        <v>536</v>
      </c>
      <c r="L1492">
        <v>45709</v>
      </c>
      <c r="M1492" t="s">
        <v>508</v>
      </c>
      <c r="N1492" t="s">
        <v>509</v>
      </c>
      <c r="O1492">
        <v>45709</v>
      </c>
      <c r="P1492" t="s">
        <v>508</v>
      </c>
      <c r="Q1492" t="s">
        <v>509</v>
      </c>
      <c r="R1492" t="s">
        <v>330</v>
      </c>
      <c r="S1492" s="43">
        <v>0</v>
      </c>
      <c r="U1492" s="43">
        <v>4</v>
      </c>
      <c r="IF1492">
        <v>45709</v>
      </c>
      <c r="IG1492" t="s">
        <v>508</v>
      </c>
      <c r="IH1492" t="s">
        <v>292</v>
      </c>
      <c r="IK1492">
        <v>-2</v>
      </c>
      <c r="IL1492" t="s">
        <v>278</v>
      </c>
      <c r="IM1492" t="s">
        <v>279</v>
      </c>
      <c r="IN1492" t="s">
        <v>471</v>
      </c>
      <c r="IP1492" t="s">
        <v>510</v>
      </c>
    </row>
    <row r="1493" spans="1:250" x14ac:dyDescent="0.35">
      <c r="A1493">
        <v>9916</v>
      </c>
      <c r="B1493">
        <v>-922729984</v>
      </c>
      <c r="C1493">
        <v>1837</v>
      </c>
      <c r="D1493" t="s">
        <v>272</v>
      </c>
      <c r="E1493" t="s">
        <v>273</v>
      </c>
      <c r="F1493">
        <v>7057</v>
      </c>
      <c r="G1493" t="s">
        <v>290</v>
      </c>
      <c r="H1493" t="s">
        <v>291</v>
      </c>
      <c r="I1493">
        <v>523</v>
      </c>
      <c r="J1493" t="s">
        <v>537</v>
      </c>
      <c r="K1493" t="s">
        <v>538</v>
      </c>
      <c r="L1493">
        <v>45709</v>
      </c>
      <c r="M1493" t="s">
        <v>508</v>
      </c>
      <c r="N1493" t="s">
        <v>509</v>
      </c>
      <c r="O1493">
        <v>45709</v>
      </c>
      <c r="P1493" t="s">
        <v>508</v>
      </c>
      <c r="Q1493" t="s">
        <v>509</v>
      </c>
      <c r="R1493" t="s">
        <v>330</v>
      </c>
      <c r="S1493" s="43">
        <v>0</v>
      </c>
      <c r="U1493" s="43">
        <v>4</v>
      </c>
      <c r="IF1493">
        <v>45709</v>
      </c>
      <c r="IG1493" t="s">
        <v>508</v>
      </c>
      <c r="IH1493" t="s">
        <v>292</v>
      </c>
      <c r="IK1493">
        <v>-2</v>
      </c>
      <c r="IL1493" t="s">
        <v>278</v>
      </c>
      <c r="IM1493" t="s">
        <v>279</v>
      </c>
      <c r="IN1493" t="s">
        <v>471</v>
      </c>
      <c r="IP1493" t="s">
        <v>510</v>
      </c>
    </row>
    <row r="1494" spans="1:250" x14ac:dyDescent="0.35">
      <c r="A1494">
        <v>9917</v>
      </c>
      <c r="B1494">
        <v>-922729984</v>
      </c>
      <c r="C1494">
        <v>1837</v>
      </c>
      <c r="D1494" t="s">
        <v>272</v>
      </c>
      <c r="E1494" t="s">
        <v>273</v>
      </c>
      <c r="F1494">
        <v>7057</v>
      </c>
      <c r="G1494" t="s">
        <v>290</v>
      </c>
      <c r="H1494" t="s">
        <v>291</v>
      </c>
      <c r="I1494">
        <v>521</v>
      </c>
      <c r="J1494" t="s">
        <v>539</v>
      </c>
      <c r="K1494" t="s">
        <v>540</v>
      </c>
      <c r="L1494">
        <v>45709</v>
      </c>
      <c r="M1494" t="s">
        <v>508</v>
      </c>
      <c r="N1494" t="s">
        <v>509</v>
      </c>
      <c r="O1494">
        <v>45709</v>
      </c>
      <c r="P1494" t="s">
        <v>508</v>
      </c>
      <c r="Q1494" t="s">
        <v>509</v>
      </c>
      <c r="R1494" t="s">
        <v>330</v>
      </c>
      <c r="S1494" s="43">
        <v>0</v>
      </c>
      <c r="U1494" s="43">
        <v>4</v>
      </c>
      <c r="IF1494">
        <v>45709</v>
      </c>
      <c r="IG1494" t="s">
        <v>508</v>
      </c>
      <c r="IH1494" t="s">
        <v>292</v>
      </c>
      <c r="IK1494">
        <v>-2</v>
      </c>
      <c r="IL1494" t="s">
        <v>278</v>
      </c>
      <c r="IM1494" t="s">
        <v>279</v>
      </c>
      <c r="IN1494" t="s">
        <v>471</v>
      </c>
      <c r="IP1494" t="s">
        <v>510</v>
      </c>
    </row>
    <row r="1495" spans="1:250" x14ac:dyDescent="0.35">
      <c r="A1495">
        <v>9918</v>
      </c>
      <c r="B1495">
        <v>-922729984</v>
      </c>
      <c r="C1495">
        <v>1837</v>
      </c>
      <c r="D1495" t="s">
        <v>272</v>
      </c>
      <c r="E1495" t="s">
        <v>273</v>
      </c>
      <c r="F1495">
        <v>7057</v>
      </c>
      <c r="G1495" t="s">
        <v>290</v>
      </c>
      <c r="H1495" t="s">
        <v>291</v>
      </c>
      <c r="I1495">
        <v>519</v>
      </c>
      <c r="J1495" t="s">
        <v>541</v>
      </c>
      <c r="K1495" t="s">
        <v>542</v>
      </c>
      <c r="L1495">
        <v>45709</v>
      </c>
      <c r="M1495" t="s">
        <v>508</v>
      </c>
      <c r="N1495" t="s">
        <v>509</v>
      </c>
      <c r="O1495">
        <v>45709</v>
      </c>
      <c r="P1495" t="s">
        <v>508</v>
      </c>
      <c r="Q1495" t="s">
        <v>509</v>
      </c>
      <c r="R1495" t="s">
        <v>330</v>
      </c>
      <c r="S1495" s="43">
        <v>0</v>
      </c>
      <c r="U1495" s="43">
        <v>4</v>
      </c>
      <c r="IF1495">
        <v>45709</v>
      </c>
      <c r="IG1495" t="s">
        <v>508</v>
      </c>
      <c r="IH1495" t="s">
        <v>292</v>
      </c>
      <c r="IK1495">
        <v>-2</v>
      </c>
      <c r="IL1495" t="s">
        <v>278</v>
      </c>
      <c r="IM1495" t="s">
        <v>279</v>
      </c>
      <c r="IN1495" t="s">
        <v>471</v>
      </c>
      <c r="IP1495" t="s">
        <v>510</v>
      </c>
    </row>
    <row r="1496" spans="1:250" x14ac:dyDescent="0.35">
      <c r="A1496">
        <v>9919</v>
      </c>
      <c r="B1496">
        <v>-922729984</v>
      </c>
      <c r="C1496">
        <v>1837</v>
      </c>
      <c r="D1496" t="s">
        <v>272</v>
      </c>
      <c r="E1496" t="s">
        <v>273</v>
      </c>
      <c r="F1496">
        <v>7057</v>
      </c>
      <c r="G1496" t="s">
        <v>290</v>
      </c>
      <c r="H1496" t="s">
        <v>291</v>
      </c>
      <c r="I1496">
        <v>523</v>
      </c>
      <c r="J1496" t="s">
        <v>537</v>
      </c>
      <c r="K1496" t="s">
        <v>538</v>
      </c>
      <c r="L1496">
        <v>49627</v>
      </c>
      <c r="M1496" t="s">
        <v>514</v>
      </c>
      <c r="N1496" t="s">
        <v>515</v>
      </c>
      <c r="O1496">
        <v>49627</v>
      </c>
      <c r="P1496" t="s">
        <v>514</v>
      </c>
      <c r="Q1496" t="s">
        <v>515</v>
      </c>
      <c r="R1496" t="s">
        <v>330</v>
      </c>
      <c r="S1496" s="43">
        <v>0</v>
      </c>
      <c r="U1496" s="43">
        <v>4</v>
      </c>
      <c r="IF1496">
        <v>49627</v>
      </c>
      <c r="IG1496" t="s">
        <v>514</v>
      </c>
      <c r="IH1496" t="s">
        <v>292</v>
      </c>
      <c r="IK1496">
        <v>-2</v>
      </c>
      <c r="IL1496" t="s">
        <v>278</v>
      </c>
      <c r="IM1496" t="s">
        <v>279</v>
      </c>
      <c r="IN1496" t="s">
        <v>471</v>
      </c>
      <c r="IP1496" t="s">
        <v>514</v>
      </c>
    </row>
    <row r="1497" spans="1:250" x14ac:dyDescent="0.35">
      <c r="A1497">
        <v>9920</v>
      </c>
      <c r="B1497">
        <v>-922729984</v>
      </c>
      <c r="C1497">
        <v>1837</v>
      </c>
      <c r="D1497" t="s">
        <v>272</v>
      </c>
      <c r="E1497" t="s">
        <v>273</v>
      </c>
      <c r="F1497">
        <v>7057</v>
      </c>
      <c r="G1497" t="s">
        <v>290</v>
      </c>
      <c r="H1497" t="s">
        <v>291</v>
      </c>
      <c r="I1497">
        <v>521</v>
      </c>
      <c r="J1497" t="s">
        <v>539</v>
      </c>
      <c r="K1497" t="s">
        <v>540</v>
      </c>
      <c r="L1497">
        <v>49627</v>
      </c>
      <c r="M1497" t="s">
        <v>514</v>
      </c>
      <c r="N1497" t="s">
        <v>515</v>
      </c>
      <c r="O1497">
        <v>49627</v>
      </c>
      <c r="P1497" t="s">
        <v>514</v>
      </c>
      <c r="Q1497" t="s">
        <v>515</v>
      </c>
      <c r="R1497" t="s">
        <v>330</v>
      </c>
      <c r="S1497" s="43">
        <v>0</v>
      </c>
      <c r="U1497" s="43">
        <v>4</v>
      </c>
      <c r="IF1497">
        <v>49627</v>
      </c>
      <c r="IG1497" t="s">
        <v>514</v>
      </c>
      <c r="IH1497" t="s">
        <v>292</v>
      </c>
      <c r="IK1497">
        <v>-2</v>
      </c>
      <c r="IL1497" t="s">
        <v>278</v>
      </c>
      <c r="IM1497" t="s">
        <v>279</v>
      </c>
      <c r="IN1497" t="s">
        <v>471</v>
      </c>
      <c r="IP1497" t="s">
        <v>514</v>
      </c>
    </row>
    <row r="1498" spans="1:250" x14ac:dyDescent="0.35">
      <c r="A1498">
        <v>9921</v>
      </c>
      <c r="B1498">
        <v>-922729984</v>
      </c>
      <c r="C1498">
        <v>1837</v>
      </c>
      <c r="D1498" t="s">
        <v>272</v>
      </c>
      <c r="E1498" t="s">
        <v>273</v>
      </c>
      <c r="F1498">
        <v>7057</v>
      </c>
      <c r="G1498" t="s">
        <v>290</v>
      </c>
      <c r="H1498" t="s">
        <v>291</v>
      </c>
      <c r="I1498">
        <v>519</v>
      </c>
      <c r="J1498" t="s">
        <v>541</v>
      </c>
      <c r="K1498" t="s">
        <v>542</v>
      </c>
      <c r="L1498">
        <v>49627</v>
      </c>
      <c r="M1498" t="s">
        <v>514</v>
      </c>
      <c r="N1498" t="s">
        <v>515</v>
      </c>
      <c r="O1498">
        <v>49627</v>
      </c>
      <c r="P1498" t="s">
        <v>514</v>
      </c>
      <c r="Q1498" t="s">
        <v>515</v>
      </c>
      <c r="R1498" t="s">
        <v>330</v>
      </c>
      <c r="S1498" s="43">
        <v>0</v>
      </c>
      <c r="U1498" s="43">
        <v>4</v>
      </c>
      <c r="IF1498">
        <v>49627</v>
      </c>
      <c r="IG1498" t="s">
        <v>514</v>
      </c>
      <c r="IH1498" t="s">
        <v>292</v>
      </c>
      <c r="IK1498">
        <v>-2</v>
      </c>
      <c r="IL1498" t="s">
        <v>278</v>
      </c>
      <c r="IM1498" t="s">
        <v>279</v>
      </c>
      <c r="IN1498" t="s">
        <v>471</v>
      </c>
      <c r="IP1498" t="s">
        <v>514</v>
      </c>
    </row>
    <row r="1499" spans="1:250" x14ac:dyDescent="0.35">
      <c r="A1499">
        <v>9922</v>
      </c>
      <c r="B1499">
        <v>-922729984</v>
      </c>
      <c r="C1499">
        <v>1837</v>
      </c>
      <c r="D1499" t="s">
        <v>272</v>
      </c>
      <c r="E1499" t="s">
        <v>273</v>
      </c>
      <c r="F1499">
        <v>7057</v>
      </c>
      <c r="G1499" t="s">
        <v>290</v>
      </c>
      <c r="H1499" t="s">
        <v>291</v>
      </c>
      <c r="I1499">
        <v>515</v>
      </c>
      <c r="J1499" t="s">
        <v>543</v>
      </c>
      <c r="K1499" t="s">
        <v>544</v>
      </c>
      <c r="L1499">
        <v>49627</v>
      </c>
      <c r="M1499" t="s">
        <v>514</v>
      </c>
      <c r="N1499" t="s">
        <v>515</v>
      </c>
      <c r="O1499">
        <v>49627</v>
      </c>
      <c r="P1499" t="s">
        <v>514</v>
      </c>
      <c r="Q1499" t="s">
        <v>515</v>
      </c>
      <c r="R1499" t="s">
        <v>330</v>
      </c>
      <c r="S1499" s="43">
        <v>0</v>
      </c>
      <c r="U1499" s="43">
        <v>4</v>
      </c>
      <c r="IF1499">
        <v>49627</v>
      </c>
      <c r="IG1499" t="s">
        <v>514</v>
      </c>
      <c r="IH1499" t="s">
        <v>292</v>
      </c>
      <c r="IK1499">
        <v>-2</v>
      </c>
      <c r="IL1499" t="s">
        <v>278</v>
      </c>
      <c r="IM1499" t="s">
        <v>279</v>
      </c>
      <c r="IN1499" t="s">
        <v>471</v>
      </c>
      <c r="IP1499" t="s">
        <v>514</v>
      </c>
    </row>
    <row r="1500" spans="1:250" x14ac:dyDescent="0.35">
      <c r="A1500">
        <v>9923</v>
      </c>
      <c r="B1500">
        <v>-922729984</v>
      </c>
      <c r="C1500">
        <v>1837</v>
      </c>
      <c r="D1500" t="s">
        <v>272</v>
      </c>
      <c r="E1500" t="s">
        <v>273</v>
      </c>
      <c r="F1500">
        <v>7057</v>
      </c>
      <c r="G1500" t="s">
        <v>290</v>
      </c>
      <c r="H1500" t="s">
        <v>291</v>
      </c>
      <c r="I1500">
        <v>513</v>
      </c>
      <c r="J1500" t="s">
        <v>545</v>
      </c>
      <c r="K1500" t="s">
        <v>546</v>
      </c>
      <c r="L1500">
        <v>49627</v>
      </c>
      <c r="M1500" t="s">
        <v>514</v>
      </c>
      <c r="N1500" t="s">
        <v>515</v>
      </c>
      <c r="O1500">
        <v>49627</v>
      </c>
      <c r="P1500" t="s">
        <v>514</v>
      </c>
      <c r="Q1500" t="s">
        <v>515</v>
      </c>
      <c r="R1500" t="s">
        <v>330</v>
      </c>
      <c r="S1500" s="43">
        <v>0</v>
      </c>
      <c r="U1500" s="43">
        <v>4</v>
      </c>
      <c r="IF1500">
        <v>49627</v>
      </c>
      <c r="IG1500" t="s">
        <v>514</v>
      </c>
      <c r="IH1500" t="s">
        <v>292</v>
      </c>
      <c r="IK1500">
        <v>-2</v>
      </c>
      <c r="IL1500" t="s">
        <v>278</v>
      </c>
      <c r="IM1500" t="s">
        <v>279</v>
      </c>
      <c r="IN1500" t="s">
        <v>471</v>
      </c>
      <c r="IP1500" t="s">
        <v>514</v>
      </c>
    </row>
    <row r="1501" spans="1:250" x14ac:dyDescent="0.35">
      <c r="A1501">
        <v>9924</v>
      </c>
      <c r="B1501">
        <v>-922729984</v>
      </c>
      <c r="C1501">
        <v>1837</v>
      </c>
      <c r="D1501" t="s">
        <v>272</v>
      </c>
      <c r="E1501" t="s">
        <v>273</v>
      </c>
      <c r="F1501">
        <v>7057</v>
      </c>
      <c r="G1501" t="s">
        <v>290</v>
      </c>
      <c r="H1501" t="s">
        <v>291</v>
      </c>
      <c r="I1501">
        <v>509</v>
      </c>
      <c r="J1501" t="s">
        <v>547</v>
      </c>
      <c r="K1501" t="s">
        <v>548</v>
      </c>
      <c r="L1501">
        <v>49627</v>
      </c>
      <c r="M1501" t="s">
        <v>514</v>
      </c>
      <c r="N1501" t="s">
        <v>515</v>
      </c>
      <c r="O1501">
        <v>49627</v>
      </c>
      <c r="P1501" t="s">
        <v>514</v>
      </c>
      <c r="Q1501" t="s">
        <v>515</v>
      </c>
      <c r="R1501" t="s">
        <v>330</v>
      </c>
      <c r="S1501" s="43">
        <v>-20000000</v>
      </c>
      <c r="U1501" s="43">
        <v>4</v>
      </c>
      <c r="IF1501">
        <v>49627</v>
      </c>
      <c r="IG1501" t="s">
        <v>514</v>
      </c>
      <c r="IH1501" t="s">
        <v>292</v>
      </c>
      <c r="IK1501">
        <v>-2</v>
      </c>
      <c r="IL1501" t="s">
        <v>278</v>
      </c>
      <c r="IM1501" t="s">
        <v>279</v>
      </c>
      <c r="IN1501" t="s">
        <v>471</v>
      </c>
      <c r="IP1501" t="s">
        <v>514</v>
      </c>
    </row>
    <row r="1502" spans="1:250" x14ac:dyDescent="0.35">
      <c r="A1502">
        <v>9925</v>
      </c>
      <c r="B1502">
        <v>-922729984</v>
      </c>
      <c r="C1502">
        <v>1837</v>
      </c>
      <c r="D1502" t="s">
        <v>272</v>
      </c>
      <c r="E1502" t="s">
        <v>273</v>
      </c>
      <c r="F1502">
        <v>9695</v>
      </c>
      <c r="G1502" t="s">
        <v>280</v>
      </c>
      <c r="H1502" t="s">
        <v>281</v>
      </c>
      <c r="I1502">
        <v>515</v>
      </c>
      <c r="J1502" t="s">
        <v>543</v>
      </c>
      <c r="K1502" t="s">
        <v>544</v>
      </c>
      <c r="L1502">
        <v>61310</v>
      </c>
      <c r="M1502" t="s">
        <v>521</v>
      </c>
      <c r="N1502" t="s">
        <v>522</v>
      </c>
      <c r="O1502">
        <v>61310</v>
      </c>
      <c r="P1502" t="s">
        <v>521</v>
      </c>
      <c r="Q1502" t="s">
        <v>522</v>
      </c>
      <c r="R1502" t="s">
        <v>330</v>
      </c>
      <c r="S1502" s="43">
        <v>0</v>
      </c>
      <c r="U1502" s="43">
        <v>4</v>
      </c>
      <c r="IF1502">
        <v>61310</v>
      </c>
      <c r="IG1502" t="s">
        <v>521</v>
      </c>
      <c r="IH1502" t="s">
        <v>284</v>
      </c>
      <c r="IK1502">
        <v>-2</v>
      </c>
      <c r="IL1502" t="s">
        <v>278</v>
      </c>
      <c r="IM1502" t="s">
        <v>279</v>
      </c>
      <c r="IN1502" t="s">
        <v>466</v>
      </c>
      <c r="IP1502" t="s">
        <v>521</v>
      </c>
    </row>
    <row r="1503" spans="1:250" x14ac:dyDescent="0.35">
      <c r="A1503">
        <v>9926</v>
      </c>
      <c r="B1503">
        <v>-922729984</v>
      </c>
      <c r="C1503">
        <v>1837</v>
      </c>
      <c r="D1503" t="s">
        <v>272</v>
      </c>
      <c r="E1503" t="s">
        <v>273</v>
      </c>
      <c r="F1503">
        <v>9695</v>
      </c>
      <c r="G1503" t="s">
        <v>280</v>
      </c>
      <c r="H1503" t="s">
        <v>281</v>
      </c>
      <c r="I1503">
        <v>513</v>
      </c>
      <c r="J1503" t="s">
        <v>545</v>
      </c>
      <c r="K1503" t="s">
        <v>546</v>
      </c>
      <c r="L1503">
        <v>61310</v>
      </c>
      <c r="M1503" t="s">
        <v>521</v>
      </c>
      <c r="N1503" t="s">
        <v>522</v>
      </c>
      <c r="O1503">
        <v>61310</v>
      </c>
      <c r="P1503" t="s">
        <v>521</v>
      </c>
      <c r="Q1503" t="s">
        <v>522</v>
      </c>
      <c r="R1503" t="s">
        <v>330</v>
      </c>
      <c r="S1503" s="43">
        <v>0</v>
      </c>
      <c r="U1503" s="43">
        <v>4</v>
      </c>
      <c r="IF1503">
        <v>61310</v>
      </c>
      <c r="IG1503" t="s">
        <v>521</v>
      </c>
      <c r="IH1503" t="s">
        <v>284</v>
      </c>
      <c r="IK1503">
        <v>-2</v>
      </c>
      <c r="IL1503" t="s">
        <v>278</v>
      </c>
      <c r="IM1503" t="s">
        <v>279</v>
      </c>
      <c r="IN1503" t="s">
        <v>466</v>
      </c>
      <c r="IP1503" t="s">
        <v>521</v>
      </c>
    </row>
    <row r="1504" spans="1:250" x14ac:dyDescent="0.35">
      <c r="A1504">
        <v>9927</v>
      </c>
      <c r="B1504">
        <v>-922729984</v>
      </c>
      <c r="C1504">
        <v>1837</v>
      </c>
      <c r="D1504" t="s">
        <v>272</v>
      </c>
      <c r="E1504" t="s">
        <v>273</v>
      </c>
      <c r="F1504">
        <v>9695</v>
      </c>
      <c r="G1504" t="s">
        <v>280</v>
      </c>
      <c r="H1504" t="s">
        <v>281</v>
      </c>
      <c r="I1504">
        <v>509</v>
      </c>
      <c r="J1504" t="s">
        <v>547</v>
      </c>
      <c r="K1504" t="s">
        <v>548</v>
      </c>
      <c r="L1504">
        <v>61310</v>
      </c>
      <c r="M1504" t="s">
        <v>521</v>
      </c>
      <c r="N1504" t="s">
        <v>522</v>
      </c>
      <c r="O1504">
        <v>61310</v>
      </c>
      <c r="P1504" t="s">
        <v>521</v>
      </c>
      <c r="Q1504" t="s">
        <v>522</v>
      </c>
      <c r="R1504" t="s">
        <v>330</v>
      </c>
      <c r="S1504" s="43">
        <v>0</v>
      </c>
      <c r="U1504" s="43">
        <v>4</v>
      </c>
      <c r="IF1504">
        <v>61310</v>
      </c>
      <c r="IG1504" t="s">
        <v>521</v>
      </c>
      <c r="IH1504" t="s">
        <v>284</v>
      </c>
      <c r="IK1504">
        <v>-2</v>
      </c>
      <c r="IL1504" t="s">
        <v>278</v>
      </c>
      <c r="IM1504" t="s">
        <v>279</v>
      </c>
      <c r="IN1504" t="s">
        <v>466</v>
      </c>
      <c r="IP1504" t="s">
        <v>521</v>
      </c>
    </row>
    <row r="1505" spans="1:250" x14ac:dyDescent="0.35">
      <c r="A1505">
        <v>9928</v>
      </c>
      <c r="B1505">
        <v>-922729984</v>
      </c>
      <c r="C1505">
        <v>1837</v>
      </c>
      <c r="D1505" t="s">
        <v>272</v>
      </c>
      <c r="E1505" t="s">
        <v>273</v>
      </c>
      <c r="F1505">
        <v>9695</v>
      </c>
      <c r="G1505" t="s">
        <v>280</v>
      </c>
      <c r="H1505" t="s">
        <v>281</v>
      </c>
      <c r="I1505">
        <v>507</v>
      </c>
      <c r="J1505" t="s">
        <v>549</v>
      </c>
      <c r="K1505" t="s">
        <v>550</v>
      </c>
      <c r="L1505">
        <v>61310</v>
      </c>
      <c r="M1505" t="s">
        <v>521</v>
      </c>
      <c r="N1505" t="s">
        <v>522</v>
      </c>
      <c r="O1505">
        <v>61310</v>
      </c>
      <c r="P1505" t="s">
        <v>521</v>
      </c>
      <c r="Q1505" t="s">
        <v>522</v>
      </c>
      <c r="R1505" t="s">
        <v>330</v>
      </c>
      <c r="S1505" s="43">
        <v>0</v>
      </c>
      <c r="U1505" s="43">
        <v>4</v>
      </c>
      <c r="IF1505">
        <v>61310</v>
      </c>
      <c r="IG1505" t="s">
        <v>521</v>
      </c>
      <c r="IH1505" t="s">
        <v>284</v>
      </c>
      <c r="IK1505">
        <v>-2</v>
      </c>
      <c r="IL1505" t="s">
        <v>278</v>
      </c>
      <c r="IM1505" t="s">
        <v>279</v>
      </c>
      <c r="IN1505" t="s">
        <v>466</v>
      </c>
      <c r="IP1505" t="s">
        <v>521</v>
      </c>
    </row>
    <row r="1506" spans="1:250" x14ac:dyDescent="0.35">
      <c r="A1506">
        <v>9929</v>
      </c>
      <c r="B1506">
        <v>-922729984</v>
      </c>
      <c r="C1506">
        <v>1837</v>
      </c>
      <c r="D1506" t="s">
        <v>272</v>
      </c>
      <c r="E1506" t="s">
        <v>273</v>
      </c>
      <c r="F1506">
        <v>7057</v>
      </c>
      <c r="G1506" t="s">
        <v>290</v>
      </c>
      <c r="H1506" t="s">
        <v>291</v>
      </c>
      <c r="I1506">
        <v>528</v>
      </c>
      <c r="J1506" t="s">
        <v>531</v>
      </c>
      <c r="K1506" t="s">
        <v>532</v>
      </c>
      <c r="L1506">
        <v>49627</v>
      </c>
      <c r="M1506" t="s">
        <v>514</v>
      </c>
      <c r="N1506" t="s">
        <v>515</v>
      </c>
      <c r="O1506">
        <v>49627</v>
      </c>
      <c r="P1506" t="s">
        <v>514</v>
      </c>
      <c r="Q1506" t="s">
        <v>515</v>
      </c>
      <c r="R1506" t="s">
        <v>330</v>
      </c>
      <c r="S1506" s="43">
        <v>0</v>
      </c>
      <c r="U1506" s="43">
        <v>4</v>
      </c>
      <c r="IF1506">
        <v>49627</v>
      </c>
      <c r="IG1506" t="s">
        <v>514</v>
      </c>
      <c r="IH1506" t="s">
        <v>292</v>
      </c>
      <c r="IK1506">
        <v>-2</v>
      </c>
      <c r="IL1506" t="s">
        <v>278</v>
      </c>
      <c r="IM1506" t="s">
        <v>279</v>
      </c>
      <c r="IN1506" t="s">
        <v>471</v>
      </c>
      <c r="IP1506" t="s">
        <v>514</v>
      </c>
    </row>
    <row r="1507" spans="1:250" x14ac:dyDescent="0.35">
      <c r="A1507">
        <v>9930</v>
      </c>
      <c r="B1507">
        <v>-922729984</v>
      </c>
      <c r="C1507">
        <v>1837</v>
      </c>
      <c r="D1507" t="s">
        <v>272</v>
      </c>
      <c r="E1507" t="s">
        <v>273</v>
      </c>
      <c r="F1507">
        <v>7057</v>
      </c>
      <c r="G1507" t="s">
        <v>290</v>
      </c>
      <c r="H1507" t="s">
        <v>291</v>
      </c>
      <c r="I1507">
        <v>527</v>
      </c>
      <c r="J1507" t="s">
        <v>535</v>
      </c>
      <c r="K1507" t="s">
        <v>536</v>
      </c>
      <c r="L1507">
        <v>49627</v>
      </c>
      <c r="M1507" t="s">
        <v>514</v>
      </c>
      <c r="N1507" t="s">
        <v>515</v>
      </c>
      <c r="O1507">
        <v>49627</v>
      </c>
      <c r="P1507" t="s">
        <v>514</v>
      </c>
      <c r="Q1507" t="s">
        <v>515</v>
      </c>
      <c r="R1507" t="s">
        <v>330</v>
      </c>
      <c r="S1507" s="43">
        <v>0</v>
      </c>
      <c r="U1507" s="43">
        <v>4</v>
      </c>
      <c r="IF1507">
        <v>49627</v>
      </c>
      <c r="IG1507" t="s">
        <v>514</v>
      </c>
      <c r="IH1507" t="s">
        <v>292</v>
      </c>
      <c r="IK1507">
        <v>-2</v>
      </c>
      <c r="IL1507" t="s">
        <v>278</v>
      </c>
      <c r="IM1507" t="s">
        <v>279</v>
      </c>
      <c r="IN1507" t="s">
        <v>471</v>
      </c>
      <c r="IP1507" t="s">
        <v>514</v>
      </c>
    </row>
    <row r="1508" spans="1:250" x14ac:dyDescent="0.35">
      <c r="A1508">
        <v>9931</v>
      </c>
      <c r="B1508">
        <v>-922729984</v>
      </c>
      <c r="C1508">
        <v>1837</v>
      </c>
      <c r="D1508" t="s">
        <v>272</v>
      </c>
      <c r="E1508" t="s">
        <v>273</v>
      </c>
      <c r="F1508">
        <v>9695</v>
      </c>
      <c r="G1508" t="s">
        <v>280</v>
      </c>
      <c r="H1508" t="s">
        <v>281</v>
      </c>
      <c r="I1508">
        <v>507</v>
      </c>
      <c r="J1508" t="s">
        <v>549</v>
      </c>
      <c r="K1508" t="s">
        <v>550</v>
      </c>
      <c r="L1508">
        <v>62264</v>
      </c>
      <c r="M1508" t="s">
        <v>523</v>
      </c>
      <c r="N1508" t="s">
        <v>524</v>
      </c>
      <c r="O1508">
        <v>62264</v>
      </c>
      <c r="P1508" t="s">
        <v>523</v>
      </c>
      <c r="Q1508" t="s">
        <v>524</v>
      </c>
      <c r="R1508" t="s">
        <v>330</v>
      </c>
      <c r="S1508" s="43">
        <v>0</v>
      </c>
      <c r="U1508" s="43">
        <v>4</v>
      </c>
      <c r="IF1508">
        <v>62264</v>
      </c>
      <c r="IG1508" t="s">
        <v>523</v>
      </c>
      <c r="IH1508" t="s">
        <v>284</v>
      </c>
      <c r="IK1508">
        <v>-2</v>
      </c>
      <c r="IL1508" t="s">
        <v>278</v>
      </c>
      <c r="IM1508" t="s">
        <v>279</v>
      </c>
      <c r="IN1508" t="s">
        <v>466</v>
      </c>
      <c r="IP1508" t="s">
        <v>523</v>
      </c>
    </row>
    <row r="1509" spans="1:250" x14ac:dyDescent="0.35">
      <c r="A1509">
        <v>9932</v>
      </c>
      <c r="B1509">
        <v>-922729984</v>
      </c>
      <c r="C1509">
        <v>1837</v>
      </c>
      <c r="D1509" t="s">
        <v>272</v>
      </c>
      <c r="E1509" t="s">
        <v>273</v>
      </c>
      <c r="F1509">
        <v>9695</v>
      </c>
      <c r="G1509" t="s">
        <v>280</v>
      </c>
      <c r="H1509" t="s">
        <v>281</v>
      </c>
      <c r="I1509">
        <v>528</v>
      </c>
      <c r="J1509" t="s">
        <v>531</v>
      </c>
      <c r="K1509" t="s">
        <v>532</v>
      </c>
      <c r="L1509">
        <v>61310</v>
      </c>
      <c r="M1509" t="s">
        <v>521</v>
      </c>
      <c r="N1509" t="s">
        <v>522</v>
      </c>
      <c r="O1509">
        <v>61310</v>
      </c>
      <c r="P1509" t="s">
        <v>521</v>
      </c>
      <c r="Q1509" t="s">
        <v>522</v>
      </c>
      <c r="R1509" t="s">
        <v>330</v>
      </c>
      <c r="S1509" s="43">
        <v>0</v>
      </c>
      <c r="U1509" s="43">
        <v>4</v>
      </c>
      <c r="IF1509">
        <v>61310</v>
      </c>
      <c r="IG1509" t="s">
        <v>521</v>
      </c>
      <c r="IH1509" t="s">
        <v>284</v>
      </c>
      <c r="IK1509">
        <v>-2</v>
      </c>
      <c r="IL1509" t="s">
        <v>278</v>
      </c>
      <c r="IM1509" t="s">
        <v>279</v>
      </c>
      <c r="IN1509" t="s">
        <v>466</v>
      </c>
      <c r="IP1509" t="s">
        <v>521</v>
      </c>
    </row>
    <row r="1510" spans="1:250" x14ac:dyDescent="0.35">
      <c r="A1510">
        <v>9933</v>
      </c>
      <c r="B1510">
        <v>-922729984</v>
      </c>
      <c r="C1510">
        <v>1837</v>
      </c>
      <c r="D1510" t="s">
        <v>272</v>
      </c>
      <c r="E1510" t="s">
        <v>273</v>
      </c>
      <c r="F1510">
        <v>9695</v>
      </c>
      <c r="G1510" t="s">
        <v>280</v>
      </c>
      <c r="H1510" t="s">
        <v>281</v>
      </c>
      <c r="I1510">
        <v>527</v>
      </c>
      <c r="J1510" t="s">
        <v>535</v>
      </c>
      <c r="K1510" t="s">
        <v>536</v>
      </c>
      <c r="L1510">
        <v>61310</v>
      </c>
      <c r="M1510" t="s">
        <v>521</v>
      </c>
      <c r="N1510" t="s">
        <v>522</v>
      </c>
      <c r="O1510">
        <v>61310</v>
      </c>
      <c r="P1510" t="s">
        <v>521</v>
      </c>
      <c r="Q1510" t="s">
        <v>522</v>
      </c>
      <c r="R1510" t="s">
        <v>330</v>
      </c>
      <c r="S1510" s="43">
        <v>0</v>
      </c>
      <c r="U1510" s="43">
        <v>4</v>
      </c>
      <c r="IF1510">
        <v>61310</v>
      </c>
      <c r="IG1510" t="s">
        <v>521</v>
      </c>
      <c r="IH1510" t="s">
        <v>284</v>
      </c>
      <c r="IK1510">
        <v>-2</v>
      </c>
      <c r="IL1510" t="s">
        <v>278</v>
      </c>
      <c r="IM1510" t="s">
        <v>279</v>
      </c>
      <c r="IN1510" t="s">
        <v>466</v>
      </c>
      <c r="IP1510" t="s">
        <v>521</v>
      </c>
    </row>
    <row r="1511" spans="1:250" x14ac:dyDescent="0.35">
      <c r="A1511">
        <v>9934</v>
      </c>
      <c r="B1511">
        <v>-922729984</v>
      </c>
      <c r="C1511">
        <v>1837</v>
      </c>
      <c r="D1511" t="s">
        <v>272</v>
      </c>
      <c r="E1511" t="s">
        <v>273</v>
      </c>
      <c r="F1511">
        <v>9695</v>
      </c>
      <c r="G1511" t="s">
        <v>280</v>
      </c>
      <c r="H1511" t="s">
        <v>281</v>
      </c>
      <c r="I1511">
        <v>523</v>
      </c>
      <c r="J1511" t="s">
        <v>537</v>
      </c>
      <c r="K1511" t="s">
        <v>538</v>
      </c>
      <c r="L1511">
        <v>61310</v>
      </c>
      <c r="M1511" t="s">
        <v>521</v>
      </c>
      <c r="N1511" t="s">
        <v>522</v>
      </c>
      <c r="O1511">
        <v>61310</v>
      </c>
      <c r="P1511" t="s">
        <v>521</v>
      </c>
      <c r="Q1511" t="s">
        <v>522</v>
      </c>
      <c r="R1511" t="s">
        <v>330</v>
      </c>
      <c r="S1511" s="43">
        <v>0</v>
      </c>
      <c r="U1511" s="43">
        <v>4</v>
      </c>
      <c r="IF1511">
        <v>61310</v>
      </c>
      <c r="IG1511" t="s">
        <v>521</v>
      </c>
      <c r="IH1511" t="s">
        <v>284</v>
      </c>
      <c r="IK1511">
        <v>-2</v>
      </c>
      <c r="IL1511" t="s">
        <v>278</v>
      </c>
      <c r="IM1511" t="s">
        <v>279</v>
      </c>
      <c r="IN1511" t="s">
        <v>466</v>
      </c>
      <c r="IP1511" t="s">
        <v>521</v>
      </c>
    </row>
    <row r="1512" spans="1:250" x14ac:dyDescent="0.35">
      <c r="A1512">
        <v>9935</v>
      </c>
      <c r="B1512">
        <v>-922729984</v>
      </c>
      <c r="C1512">
        <v>1837</v>
      </c>
      <c r="D1512" t="s">
        <v>272</v>
      </c>
      <c r="E1512" t="s">
        <v>273</v>
      </c>
      <c r="F1512">
        <v>9695</v>
      </c>
      <c r="G1512" t="s">
        <v>280</v>
      </c>
      <c r="H1512" t="s">
        <v>281</v>
      </c>
      <c r="I1512">
        <v>521</v>
      </c>
      <c r="J1512" t="s">
        <v>539</v>
      </c>
      <c r="K1512" t="s">
        <v>540</v>
      </c>
      <c r="L1512">
        <v>61310</v>
      </c>
      <c r="M1512" t="s">
        <v>521</v>
      </c>
      <c r="N1512" t="s">
        <v>522</v>
      </c>
      <c r="O1512">
        <v>61310</v>
      </c>
      <c r="P1512" t="s">
        <v>521</v>
      </c>
      <c r="Q1512" t="s">
        <v>522</v>
      </c>
      <c r="R1512" t="s">
        <v>330</v>
      </c>
      <c r="S1512" s="43">
        <v>0</v>
      </c>
      <c r="U1512" s="43">
        <v>4</v>
      </c>
      <c r="IF1512">
        <v>61310</v>
      </c>
      <c r="IG1512" t="s">
        <v>521</v>
      </c>
      <c r="IH1512" t="s">
        <v>284</v>
      </c>
      <c r="IK1512">
        <v>-2</v>
      </c>
      <c r="IL1512" t="s">
        <v>278</v>
      </c>
      <c r="IM1512" t="s">
        <v>279</v>
      </c>
      <c r="IN1512" t="s">
        <v>466</v>
      </c>
      <c r="IP1512" t="s">
        <v>521</v>
      </c>
    </row>
    <row r="1513" spans="1:250" x14ac:dyDescent="0.35">
      <c r="A1513">
        <v>9936</v>
      </c>
      <c r="B1513">
        <v>-922729984</v>
      </c>
      <c r="C1513">
        <v>1837</v>
      </c>
      <c r="D1513" t="s">
        <v>272</v>
      </c>
      <c r="E1513" t="s">
        <v>273</v>
      </c>
      <c r="F1513">
        <v>9695</v>
      </c>
      <c r="G1513" t="s">
        <v>280</v>
      </c>
      <c r="H1513" t="s">
        <v>281</v>
      </c>
      <c r="I1513">
        <v>519</v>
      </c>
      <c r="J1513" t="s">
        <v>541</v>
      </c>
      <c r="K1513" t="s">
        <v>542</v>
      </c>
      <c r="L1513">
        <v>61310</v>
      </c>
      <c r="M1513" t="s">
        <v>521</v>
      </c>
      <c r="N1513" t="s">
        <v>522</v>
      </c>
      <c r="O1513">
        <v>61310</v>
      </c>
      <c r="P1513" t="s">
        <v>521</v>
      </c>
      <c r="Q1513" t="s">
        <v>522</v>
      </c>
      <c r="R1513" t="s">
        <v>330</v>
      </c>
      <c r="S1513" s="43">
        <v>0</v>
      </c>
      <c r="U1513" s="43">
        <v>4</v>
      </c>
      <c r="IF1513">
        <v>61310</v>
      </c>
      <c r="IG1513" t="s">
        <v>521</v>
      </c>
      <c r="IH1513" t="s">
        <v>284</v>
      </c>
      <c r="IK1513">
        <v>-2</v>
      </c>
      <c r="IL1513" t="s">
        <v>278</v>
      </c>
      <c r="IM1513" t="s">
        <v>279</v>
      </c>
      <c r="IN1513" t="s">
        <v>466</v>
      </c>
      <c r="IP1513" t="s">
        <v>521</v>
      </c>
    </row>
    <row r="1514" spans="1:250" x14ac:dyDescent="0.35">
      <c r="A1514">
        <v>9937</v>
      </c>
      <c r="B1514">
        <v>-922729984</v>
      </c>
      <c r="C1514">
        <v>1837</v>
      </c>
      <c r="D1514" t="s">
        <v>272</v>
      </c>
      <c r="E1514" t="s">
        <v>273</v>
      </c>
      <c r="F1514">
        <v>9695</v>
      </c>
      <c r="G1514" t="s">
        <v>280</v>
      </c>
      <c r="H1514" t="s">
        <v>281</v>
      </c>
      <c r="I1514">
        <v>523</v>
      </c>
      <c r="J1514" t="s">
        <v>537</v>
      </c>
      <c r="K1514" t="s">
        <v>538</v>
      </c>
      <c r="L1514">
        <v>62264</v>
      </c>
      <c r="M1514" t="s">
        <v>523</v>
      </c>
      <c r="N1514" t="s">
        <v>524</v>
      </c>
      <c r="O1514">
        <v>62264</v>
      </c>
      <c r="P1514" t="s">
        <v>523</v>
      </c>
      <c r="Q1514" t="s">
        <v>524</v>
      </c>
      <c r="R1514" t="s">
        <v>330</v>
      </c>
      <c r="S1514" s="43">
        <v>0</v>
      </c>
      <c r="U1514" s="43">
        <v>4</v>
      </c>
      <c r="IF1514">
        <v>62264</v>
      </c>
      <c r="IG1514" t="s">
        <v>523</v>
      </c>
      <c r="IH1514" t="s">
        <v>284</v>
      </c>
      <c r="IK1514">
        <v>-2</v>
      </c>
      <c r="IL1514" t="s">
        <v>278</v>
      </c>
      <c r="IM1514" t="s">
        <v>279</v>
      </c>
      <c r="IN1514" t="s">
        <v>466</v>
      </c>
      <c r="IP1514" t="s">
        <v>523</v>
      </c>
    </row>
    <row r="1515" spans="1:250" x14ac:dyDescent="0.35">
      <c r="A1515">
        <v>9938</v>
      </c>
      <c r="B1515">
        <v>-922729984</v>
      </c>
      <c r="C1515">
        <v>1837</v>
      </c>
      <c r="D1515" t="s">
        <v>272</v>
      </c>
      <c r="E1515" t="s">
        <v>273</v>
      </c>
      <c r="F1515">
        <v>9695</v>
      </c>
      <c r="G1515" t="s">
        <v>280</v>
      </c>
      <c r="H1515" t="s">
        <v>281</v>
      </c>
      <c r="I1515">
        <v>521</v>
      </c>
      <c r="J1515" t="s">
        <v>539</v>
      </c>
      <c r="K1515" t="s">
        <v>540</v>
      </c>
      <c r="L1515">
        <v>62264</v>
      </c>
      <c r="M1515" t="s">
        <v>523</v>
      </c>
      <c r="N1515" t="s">
        <v>524</v>
      </c>
      <c r="O1515">
        <v>62264</v>
      </c>
      <c r="P1515" t="s">
        <v>523</v>
      </c>
      <c r="Q1515" t="s">
        <v>524</v>
      </c>
      <c r="R1515" t="s">
        <v>330</v>
      </c>
      <c r="S1515" s="43">
        <v>0</v>
      </c>
      <c r="U1515" s="43">
        <v>4</v>
      </c>
      <c r="IF1515">
        <v>62264</v>
      </c>
      <c r="IG1515" t="s">
        <v>523</v>
      </c>
      <c r="IH1515" t="s">
        <v>284</v>
      </c>
      <c r="IK1515">
        <v>-2</v>
      </c>
      <c r="IL1515" t="s">
        <v>278</v>
      </c>
      <c r="IM1515" t="s">
        <v>279</v>
      </c>
      <c r="IN1515" t="s">
        <v>466</v>
      </c>
      <c r="IP1515" t="s">
        <v>523</v>
      </c>
    </row>
    <row r="1516" spans="1:250" x14ac:dyDescent="0.35">
      <c r="A1516">
        <v>9939</v>
      </c>
      <c r="B1516">
        <v>-922729984</v>
      </c>
      <c r="C1516">
        <v>1837</v>
      </c>
      <c r="D1516" t="s">
        <v>272</v>
      </c>
      <c r="E1516" t="s">
        <v>273</v>
      </c>
      <c r="F1516">
        <v>9695</v>
      </c>
      <c r="G1516" t="s">
        <v>280</v>
      </c>
      <c r="H1516" t="s">
        <v>281</v>
      </c>
      <c r="I1516">
        <v>519</v>
      </c>
      <c r="J1516" t="s">
        <v>541</v>
      </c>
      <c r="K1516" t="s">
        <v>542</v>
      </c>
      <c r="L1516">
        <v>62264</v>
      </c>
      <c r="M1516" t="s">
        <v>523</v>
      </c>
      <c r="N1516" t="s">
        <v>524</v>
      </c>
      <c r="O1516">
        <v>62264</v>
      </c>
      <c r="P1516" t="s">
        <v>523</v>
      </c>
      <c r="Q1516" t="s">
        <v>524</v>
      </c>
      <c r="R1516" t="s">
        <v>330</v>
      </c>
      <c r="S1516" s="43">
        <v>-1557778.06</v>
      </c>
      <c r="U1516" s="43">
        <v>4</v>
      </c>
      <c r="IF1516">
        <v>62264</v>
      </c>
      <c r="IG1516" t="s">
        <v>523</v>
      </c>
      <c r="IH1516" t="s">
        <v>284</v>
      </c>
      <c r="IK1516">
        <v>-2</v>
      </c>
      <c r="IL1516" t="s">
        <v>278</v>
      </c>
      <c r="IM1516" t="s">
        <v>279</v>
      </c>
      <c r="IN1516" t="s">
        <v>466</v>
      </c>
      <c r="IP1516" t="s">
        <v>523</v>
      </c>
    </row>
    <row r="1517" spans="1:250" x14ac:dyDescent="0.35">
      <c r="A1517">
        <v>9940</v>
      </c>
      <c r="B1517">
        <v>-922729984</v>
      </c>
      <c r="C1517">
        <v>1837</v>
      </c>
      <c r="D1517" t="s">
        <v>272</v>
      </c>
      <c r="E1517" t="s">
        <v>273</v>
      </c>
      <c r="F1517">
        <v>9695</v>
      </c>
      <c r="G1517" t="s">
        <v>280</v>
      </c>
      <c r="H1517" t="s">
        <v>281</v>
      </c>
      <c r="I1517">
        <v>515</v>
      </c>
      <c r="J1517" t="s">
        <v>543</v>
      </c>
      <c r="K1517" t="s">
        <v>544</v>
      </c>
      <c r="L1517">
        <v>62264</v>
      </c>
      <c r="M1517" t="s">
        <v>523</v>
      </c>
      <c r="N1517" t="s">
        <v>524</v>
      </c>
      <c r="O1517">
        <v>62264</v>
      </c>
      <c r="P1517" t="s">
        <v>523</v>
      </c>
      <c r="Q1517" t="s">
        <v>524</v>
      </c>
      <c r="R1517" t="s">
        <v>330</v>
      </c>
      <c r="S1517" s="43">
        <v>0</v>
      </c>
      <c r="U1517" s="43">
        <v>4</v>
      </c>
      <c r="IF1517">
        <v>62264</v>
      </c>
      <c r="IG1517" t="s">
        <v>523</v>
      </c>
      <c r="IH1517" t="s">
        <v>284</v>
      </c>
      <c r="IK1517">
        <v>-2</v>
      </c>
      <c r="IL1517" t="s">
        <v>278</v>
      </c>
      <c r="IM1517" t="s">
        <v>279</v>
      </c>
      <c r="IN1517" t="s">
        <v>466</v>
      </c>
      <c r="IP1517" t="s">
        <v>523</v>
      </c>
    </row>
    <row r="1518" spans="1:250" x14ac:dyDescent="0.35">
      <c r="A1518">
        <v>9941</v>
      </c>
      <c r="B1518">
        <v>-922729984</v>
      </c>
      <c r="C1518">
        <v>1837</v>
      </c>
      <c r="D1518" t="s">
        <v>272</v>
      </c>
      <c r="E1518" t="s">
        <v>273</v>
      </c>
      <c r="F1518">
        <v>9695</v>
      </c>
      <c r="G1518" t="s">
        <v>280</v>
      </c>
      <c r="H1518" t="s">
        <v>281</v>
      </c>
      <c r="I1518">
        <v>513</v>
      </c>
      <c r="J1518" t="s">
        <v>545</v>
      </c>
      <c r="K1518" t="s">
        <v>546</v>
      </c>
      <c r="L1518">
        <v>62264</v>
      </c>
      <c r="M1518" t="s">
        <v>523</v>
      </c>
      <c r="N1518" t="s">
        <v>524</v>
      </c>
      <c r="O1518">
        <v>62264</v>
      </c>
      <c r="P1518" t="s">
        <v>523</v>
      </c>
      <c r="Q1518" t="s">
        <v>524</v>
      </c>
      <c r="R1518" t="s">
        <v>330</v>
      </c>
      <c r="S1518" s="43">
        <v>-1957073.61</v>
      </c>
      <c r="U1518" s="43">
        <v>4</v>
      </c>
      <c r="IF1518">
        <v>62264</v>
      </c>
      <c r="IG1518" t="s">
        <v>523</v>
      </c>
      <c r="IH1518" t="s">
        <v>284</v>
      </c>
      <c r="IK1518">
        <v>-2</v>
      </c>
      <c r="IL1518" t="s">
        <v>278</v>
      </c>
      <c r="IM1518" t="s">
        <v>279</v>
      </c>
      <c r="IN1518" t="s">
        <v>466</v>
      </c>
      <c r="IP1518" t="s">
        <v>523</v>
      </c>
    </row>
    <row r="1519" spans="1:250" x14ac:dyDescent="0.35">
      <c r="A1519">
        <v>9942</v>
      </c>
      <c r="B1519">
        <v>-922729984</v>
      </c>
      <c r="C1519">
        <v>1837</v>
      </c>
      <c r="D1519" t="s">
        <v>272</v>
      </c>
      <c r="E1519" t="s">
        <v>273</v>
      </c>
      <c r="F1519">
        <v>9695</v>
      </c>
      <c r="G1519" t="s">
        <v>280</v>
      </c>
      <c r="H1519" t="s">
        <v>281</v>
      </c>
      <c r="I1519">
        <v>509</v>
      </c>
      <c r="J1519" t="s">
        <v>547</v>
      </c>
      <c r="K1519" t="s">
        <v>548</v>
      </c>
      <c r="L1519">
        <v>62264</v>
      </c>
      <c r="M1519" t="s">
        <v>523</v>
      </c>
      <c r="N1519" t="s">
        <v>524</v>
      </c>
      <c r="O1519">
        <v>62264</v>
      </c>
      <c r="P1519" t="s">
        <v>523</v>
      </c>
      <c r="Q1519" t="s">
        <v>524</v>
      </c>
      <c r="R1519" t="s">
        <v>330</v>
      </c>
      <c r="S1519" s="43">
        <v>0</v>
      </c>
      <c r="U1519" s="43">
        <v>4</v>
      </c>
      <c r="IF1519">
        <v>62264</v>
      </c>
      <c r="IG1519" t="s">
        <v>523</v>
      </c>
      <c r="IH1519" t="s">
        <v>284</v>
      </c>
      <c r="IK1519">
        <v>-2</v>
      </c>
      <c r="IL1519" t="s">
        <v>278</v>
      </c>
      <c r="IM1519" t="s">
        <v>279</v>
      </c>
      <c r="IN1519" t="s">
        <v>466</v>
      </c>
      <c r="IP1519" t="s">
        <v>523</v>
      </c>
    </row>
    <row r="1520" spans="1:250" x14ac:dyDescent="0.35">
      <c r="A1520">
        <v>9943</v>
      </c>
      <c r="B1520">
        <v>-922729984</v>
      </c>
      <c r="C1520">
        <v>1837</v>
      </c>
      <c r="D1520" t="s">
        <v>272</v>
      </c>
      <c r="E1520" t="s">
        <v>273</v>
      </c>
      <c r="F1520">
        <v>9695</v>
      </c>
      <c r="G1520" t="s">
        <v>280</v>
      </c>
      <c r="H1520" t="s">
        <v>281</v>
      </c>
      <c r="I1520">
        <v>515</v>
      </c>
      <c r="J1520" t="s">
        <v>543</v>
      </c>
      <c r="K1520" t="s">
        <v>544</v>
      </c>
      <c r="L1520">
        <v>70481</v>
      </c>
      <c r="M1520" t="s">
        <v>526</v>
      </c>
      <c r="N1520" t="s">
        <v>525</v>
      </c>
      <c r="O1520">
        <v>70481</v>
      </c>
      <c r="P1520" t="s">
        <v>526</v>
      </c>
      <c r="Q1520" t="s">
        <v>525</v>
      </c>
      <c r="R1520" t="s">
        <v>330</v>
      </c>
      <c r="S1520" s="43">
        <v>0</v>
      </c>
      <c r="U1520" s="43">
        <v>4</v>
      </c>
      <c r="IF1520">
        <v>70481</v>
      </c>
      <c r="IG1520" t="s">
        <v>526</v>
      </c>
      <c r="IH1520" t="s">
        <v>284</v>
      </c>
      <c r="IK1520">
        <v>-2</v>
      </c>
      <c r="IL1520" t="s">
        <v>278</v>
      </c>
      <c r="IM1520" t="s">
        <v>279</v>
      </c>
      <c r="IN1520" t="s">
        <v>466</v>
      </c>
      <c r="IP1520" t="s">
        <v>526</v>
      </c>
    </row>
    <row r="1521" spans="1:250" x14ac:dyDescent="0.35">
      <c r="A1521">
        <v>9944</v>
      </c>
      <c r="B1521">
        <v>-922729984</v>
      </c>
      <c r="C1521">
        <v>1837</v>
      </c>
      <c r="D1521" t="s">
        <v>272</v>
      </c>
      <c r="E1521" t="s">
        <v>273</v>
      </c>
      <c r="F1521">
        <v>9695</v>
      </c>
      <c r="G1521" t="s">
        <v>280</v>
      </c>
      <c r="H1521" t="s">
        <v>281</v>
      </c>
      <c r="I1521">
        <v>513</v>
      </c>
      <c r="J1521" t="s">
        <v>545</v>
      </c>
      <c r="K1521" t="s">
        <v>546</v>
      </c>
      <c r="L1521">
        <v>70481</v>
      </c>
      <c r="M1521" t="s">
        <v>526</v>
      </c>
      <c r="N1521" t="s">
        <v>525</v>
      </c>
      <c r="O1521">
        <v>70481</v>
      </c>
      <c r="P1521" t="s">
        <v>526</v>
      </c>
      <c r="Q1521" t="s">
        <v>525</v>
      </c>
      <c r="R1521" t="s">
        <v>330</v>
      </c>
      <c r="S1521" s="43">
        <v>0</v>
      </c>
      <c r="U1521" s="43">
        <v>4</v>
      </c>
      <c r="IF1521">
        <v>70481</v>
      </c>
      <c r="IG1521" t="s">
        <v>526</v>
      </c>
      <c r="IH1521" t="s">
        <v>284</v>
      </c>
      <c r="IK1521">
        <v>-2</v>
      </c>
      <c r="IL1521" t="s">
        <v>278</v>
      </c>
      <c r="IM1521" t="s">
        <v>279</v>
      </c>
      <c r="IN1521" t="s">
        <v>466</v>
      </c>
      <c r="IP1521" t="s">
        <v>526</v>
      </c>
    </row>
    <row r="1522" spans="1:250" x14ac:dyDescent="0.35">
      <c r="A1522">
        <v>9945</v>
      </c>
      <c r="B1522">
        <v>-922729984</v>
      </c>
      <c r="C1522">
        <v>1837</v>
      </c>
      <c r="D1522" t="s">
        <v>272</v>
      </c>
      <c r="E1522" t="s">
        <v>273</v>
      </c>
      <c r="F1522">
        <v>9695</v>
      </c>
      <c r="G1522" t="s">
        <v>280</v>
      </c>
      <c r="H1522" t="s">
        <v>281</v>
      </c>
      <c r="I1522">
        <v>509</v>
      </c>
      <c r="J1522" t="s">
        <v>547</v>
      </c>
      <c r="K1522" t="s">
        <v>548</v>
      </c>
      <c r="L1522">
        <v>70481</v>
      </c>
      <c r="M1522" t="s">
        <v>526</v>
      </c>
      <c r="N1522" t="s">
        <v>525</v>
      </c>
      <c r="O1522">
        <v>70481</v>
      </c>
      <c r="P1522" t="s">
        <v>526</v>
      </c>
      <c r="Q1522" t="s">
        <v>525</v>
      </c>
      <c r="R1522" t="s">
        <v>330</v>
      </c>
      <c r="S1522" s="43">
        <v>0</v>
      </c>
      <c r="U1522" s="43">
        <v>4</v>
      </c>
      <c r="IF1522">
        <v>70481</v>
      </c>
      <c r="IG1522" t="s">
        <v>526</v>
      </c>
      <c r="IH1522" t="s">
        <v>284</v>
      </c>
      <c r="IK1522">
        <v>-2</v>
      </c>
      <c r="IL1522" t="s">
        <v>278</v>
      </c>
      <c r="IM1522" t="s">
        <v>279</v>
      </c>
      <c r="IN1522" t="s">
        <v>466</v>
      </c>
      <c r="IP1522" t="s">
        <v>526</v>
      </c>
    </row>
    <row r="1523" spans="1:250" x14ac:dyDescent="0.35">
      <c r="A1523">
        <v>9946</v>
      </c>
      <c r="B1523">
        <v>-922729984</v>
      </c>
      <c r="C1523">
        <v>1837</v>
      </c>
      <c r="D1523" t="s">
        <v>272</v>
      </c>
      <c r="E1523" t="s">
        <v>273</v>
      </c>
      <c r="F1523">
        <v>9695</v>
      </c>
      <c r="G1523" t="s">
        <v>280</v>
      </c>
      <c r="H1523" t="s">
        <v>281</v>
      </c>
      <c r="I1523">
        <v>507</v>
      </c>
      <c r="J1523" t="s">
        <v>549</v>
      </c>
      <c r="K1523" t="s">
        <v>550</v>
      </c>
      <c r="L1523">
        <v>70481</v>
      </c>
      <c r="M1523" t="s">
        <v>526</v>
      </c>
      <c r="N1523" t="s">
        <v>525</v>
      </c>
      <c r="O1523">
        <v>70481</v>
      </c>
      <c r="P1523" t="s">
        <v>526</v>
      </c>
      <c r="Q1523" t="s">
        <v>525</v>
      </c>
      <c r="R1523" t="s">
        <v>330</v>
      </c>
      <c r="S1523" s="43">
        <v>0</v>
      </c>
      <c r="U1523" s="43">
        <v>4</v>
      </c>
      <c r="IF1523">
        <v>70481</v>
      </c>
      <c r="IG1523" t="s">
        <v>526</v>
      </c>
      <c r="IH1523" t="s">
        <v>284</v>
      </c>
      <c r="IK1523">
        <v>-2</v>
      </c>
      <c r="IL1523" t="s">
        <v>278</v>
      </c>
      <c r="IM1523" t="s">
        <v>279</v>
      </c>
      <c r="IN1523" t="s">
        <v>466</v>
      </c>
      <c r="IP1523" t="s">
        <v>526</v>
      </c>
    </row>
    <row r="1524" spans="1:250" x14ac:dyDescent="0.35">
      <c r="A1524">
        <v>9947</v>
      </c>
      <c r="B1524">
        <v>-922729984</v>
      </c>
      <c r="C1524">
        <v>1837</v>
      </c>
      <c r="D1524" t="s">
        <v>272</v>
      </c>
      <c r="E1524" t="s">
        <v>273</v>
      </c>
      <c r="F1524">
        <v>9695</v>
      </c>
      <c r="G1524" t="s">
        <v>280</v>
      </c>
      <c r="H1524" t="s">
        <v>281</v>
      </c>
      <c r="I1524">
        <v>528</v>
      </c>
      <c r="J1524" t="s">
        <v>531</v>
      </c>
      <c r="K1524" t="s">
        <v>532</v>
      </c>
      <c r="L1524">
        <v>62264</v>
      </c>
      <c r="M1524" t="s">
        <v>523</v>
      </c>
      <c r="N1524" t="s">
        <v>524</v>
      </c>
      <c r="O1524">
        <v>62264</v>
      </c>
      <c r="P1524" t="s">
        <v>523</v>
      </c>
      <c r="Q1524" t="s">
        <v>524</v>
      </c>
      <c r="R1524" t="s">
        <v>330</v>
      </c>
      <c r="S1524" s="43">
        <v>0</v>
      </c>
      <c r="U1524" s="43">
        <v>4</v>
      </c>
      <c r="IF1524">
        <v>62264</v>
      </c>
      <c r="IG1524" t="s">
        <v>523</v>
      </c>
      <c r="IH1524" t="s">
        <v>284</v>
      </c>
      <c r="IK1524">
        <v>-2</v>
      </c>
      <c r="IL1524" t="s">
        <v>278</v>
      </c>
      <c r="IM1524" t="s">
        <v>279</v>
      </c>
      <c r="IN1524" t="s">
        <v>466</v>
      </c>
      <c r="IP1524" t="s">
        <v>523</v>
      </c>
    </row>
    <row r="1525" spans="1:250" x14ac:dyDescent="0.35">
      <c r="A1525">
        <v>9948</v>
      </c>
      <c r="B1525">
        <v>-922729984</v>
      </c>
      <c r="C1525">
        <v>1837</v>
      </c>
      <c r="D1525" t="s">
        <v>272</v>
      </c>
      <c r="E1525" t="s">
        <v>273</v>
      </c>
      <c r="F1525">
        <v>9695</v>
      </c>
      <c r="G1525" t="s">
        <v>280</v>
      </c>
      <c r="H1525" t="s">
        <v>281</v>
      </c>
      <c r="I1525">
        <v>527</v>
      </c>
      <c r="J1525" t="s">
        <v>535</v>
      </c>
      <c r="K1525" t="s">
        <v>536</v>
      </c>
      <c r="L1525">
        <v>62264</v>
      </c>
      <c r="M1525" t="s">
        <v>523</v>
      </c>
      <c r="N1525" t="s">
        <v>524</v>
      </c>
      <c r="O1525">
        <v>62264</v>
      </c>
      <c r="P1525" t="s">
        <v>523</v>
      </c>
      <c r="Q1525" t="s">
        <v>524</v>
      </c>
      <c r="R1525" t="s">
        <v>330</v>
      </c>
      <c r="S1525" s="43">
        <v>-1555151.11</v>
      </c>
      <c r="U1525" s="43">
        <v>4</v>
      </c>
      <c r="IF1525">
        <v>62264</v>
      </c>
      <c r="IG1525" t="s">
        <v>523</v>
      </c>
      <c r="IH1525" t="s">
        <v>284</v>
      </c>
      <c r="IK1525">
        <v>-2</v>
      </c>
      <c r="IL1525" t="s">
        <v>278</v>
      </c>
      <c r="IM1525" t="s">
        <v>279</v>
      </c>
      <c r="IN1525" t="s">
        <v>466</v>
      </c>
      <c r="IP1525" t="s">
        <v>523</v>
      </c>
    </row>
    <row r="1526" spans="1:250" x14ac:dyDescent="0.35">
      <c r="A1526">
        <v>9949</v>
      </c>
      <c r="B1526">
        <v>-922729984</v>
      </c>
      <c r="C1526">
        <v>1837</v>
      </c>
      <c r="D1526" t="s">
        <v>272</v>
      </c>
      <c r="E1526" t="s">
        <v>273</v>
      </c>
      <c r="F1526">
        <v>9695</v>
      </c>
      <c r="G1526" t="s">
        <v>280</v>
      </c>
      <c r="H1526" t="s">
        <v>281</v>
      </c>
      <c r="I1526">
        <v>507</v>
      </c>
      <c r="J1526" t="s">
        <v>549</v>
      </c>
      <c r="K1526" t="s">
        <v>550</v>
      </c>
      <c r="L1526">
        <v>78012</v>
      </c>
      <c r="M1526" t="s">
        <v>527</v>
      </c>
      <c r="N1526" t="s">
        <v>528</v>
      </c>
      <c r="O1526">
        <v>78012</v>
      </c>
      <c r="P1526" t="s">
        <v>527</v>
      </c>
      <c r="Q1526" t="s">
        <v>528</v>
      </c>
      <c r="R1526" t="s">
        <v>330</v>
      </c>
      <c r="S1526" s="43">
        <v>0</v>
      </c>
      <c r="U1526" s="43">
        <v>4</v>
      </c>
      <c r="IF1526">
        <v>78012</v>
      </c>
      <c r="IG1526" t="s">
        <v>527</v>
      </c>
      <c r="IH1526" t="s">
        <v>284</v>
      </c>
      <c r="IK1526">
        <v>-2</v>
      </c>
      <c r="IL1526" t="s">
        <v>278</v>
      </c>
      <c r="IM1526" t="s">
        <v>279</v>
      </c>
      <c r="IN1526" t="s">
        <v>466</v>
      </c>
      <c r="IP1526" t="s">
        <v>527</v>
      </c>
    </row>
    <row r="1527" spans="1:250" x14ac:dyDescent="0.35">
      <c r="A1527">
        <v>9950</v>
      </c>
      <c r="B1527">
        <v>-922729984</v>
      </c>
      <c r="C1527">
        <v>1837</v>
      </c>
      <c r="D1527" t="s">
        <v>272</v>
      </c>
      <c r="E1527" t="s">
        <v>273</v>
      </c>
      <c r="F1527">
        <v>9695</v>
      </c>
      <c r="G1527" t="s">
        <v>280</v>
      </c>
      <c r="H1527" t="s">
        <v>281</v>
      </c>
      <c r="I1527">
        <v>528</v>
      </c>
      <c r="J1527" t="s">
        <v>531</v>
      </c>
      <c r="K1527" t="s">
        <v>532</v>
      </c>
      <c r="L1527">
        <v>70481</v>
      </c>
      <c r="M1527" t="s">
        <v>526</v>
      </c>
      <c r="N1527" t="s">
        <v>525</v>
      </c>
      <c r="O1527">
        <v>70481</v>
      </c>
      <c r="P1527" t="s">
        <v>526</v>
      </c>
      <c r="Q1527" t="s">
        <v>525</v>
      </c>
      <c r="R1527" t="s">
        <v>330</v>
      </c>
      <c r="S1527" s="43">
        <v>0</v>
      </c>
      <c r="U1527" s="43">
        <v>4</v>
      </c>
      <c r="IF1527">
        <v>70481</v>
      </c>
      <c r="IG1527" t="s">
        <v>526</v>
      </c>
      <c r="IH1527" t="s">
        <v>284</v>
      </c>
      <c r="IK1527">
        <v>-2</v>
      </c>
      <c r="IL1527" t="s">
        <v>278</v>
      </c>
      <c r="IM1527" t="s">
        <v>279</v>
      </c>
      <c r="IN1527" t="s">
        <v>466</v>
      </c>
      <c r="IP1527" t="s">
        <v>526</v>
      </c>
    </row>
    <row r="1528" spans="1:250" x14ac:dyDescent="0.35">
      <c r="A1528">
        <v>9951</v>
      </c>
      <c r="B1528">
        <v>-922729984</v>
      </c>
      <c r="C1528">
        <v>1837</v>
      </c>
      <c r="D1528" t="s">
        <v>272</v>
      </c>
      <c r="E1528" t="s">
        <v>273</v>
      </c>
      <c r="F1528">
        <v>9695</v>
      </c>
      <c r="G1528" t="s">
        <v>280</v>
      </c>
      <c r="H1528" t="s">
        <v>281</v>
      </c>
      <c r="I1528">
        <v>527</v>
      </c>
      <c r="J1528" t="s">
        <v>535</v>
      </c>
      <c r="K1528" t="s">
        <v>536</v>
      </c>
      <c r="L1528">
        <v>70481</v>
      </c>
      <c r="M1528" t="s">
        <v>526</v>
      </c>
      <c r="N1528" t="s">
        <v>525</v>
      </c>
      <c r="O1528">
        <v>70481</v>
      </c>
      <c r="P1528" t="s">
        <v>526</v>
      </c>
      <c r="Q1528" t="s">
        <v>525</v>
      </c>
      <c r="R1528" t="s">
        <v>330</v>
      </c>
      <c r="S1528" s="43">
        <v>0</v>
      </c>
      <c r="U1528" s="43">
        <v>4</v>
      </c>
      <c r="IF1528">
        <v>70481</v>
      </c>
      <c r="IG1528" t="s">
        <v>526</v>
      </c>
      <c r="IH1528" t="s">
        <v>284</v>
      </c>
      <c r="IK1528">
        <v>-2</v>
      </c>
      <c r="IL1528" t="s">
        <v>278</v>
      </c>
      <c r="IM1528" t="s">
        <v>279</v>
      </c>
      <c r="IN1528" t="s">
        <v>466</v>
      </c>
      <c r="IP1528" t="s">
        <v>526</v>
      </c>
    </row>
    <row r="1529" spans="1:250" x14ac:dyDescent="0.35">
      <c r="A1529">
        <v>9952</v>
      </c>
      <c r="B1529">
        <v>-922729984</v>
      </c>
      <c r="C1529">
        <v>1837</v>
      </c>
      <c r="D1529" t="s">
        <v>272</v>
      </c>
      <c r="E1529" t="s">
        <v>273</v>
      </c>
      <c r="F1529">
        <v>9695</v>
      </c>
      <c r="G1529" t="s">
        <v>280</v>
      </c>
      <c r="H1529" t="s">
        <v>281</v>
      </c>
      <c r="I1529">
        <v>523</v>
      </c>
      <c r="J1529" t="s">
        <v>537</v>
      </c>
      <c r="K1529" t="s">
        <v>538</v>
      </c>
      <c r="L1529">
        <v>70481</v>
      </c>
      <c r="M1529" t="s">
        <v>526</v>
      </c>
      <c r="N1529" t="s">
        <v>525</v>
      </c>
      <c r="O1529">
        <v>70481</v>
      </c>
      <c r="P1529" t="s">
        <v>526</v>
      </c>
      <c r="Q1529" t="s">
        <v>525</v>
      </c>
      <c r="R1529" t="s">
        <v>330</v>
      </c>
      <c r="S1529" s="43">
        <v>0</v>
      </c>
      <c r="U1529" s="43">
        <v>4</v>
      </c>
      <c r="IF1529">
        <v>70481</v>
      </c>
      <c r="IG1529" t="s">
        <v>526</v>
      </c>
      <c r="IH1529" t="s">
        <v>284</v>
      </c>
      <c r="IK1529">
        <v>-2</v>
      </c>
      <c r="IL1529" t="s">
        <v>278</v>
      </c>
      <c r="IM1529" t="s">
        <v>279</v>
      </c>
      <c r="IN1529" t="s">
        <v>466</v>
      </c>
      <c r="IP1529" t="s">
        <v>526</v>
      </c>
    </row>
    <row r="1530" spans="1:250" x14ac:dyDescent="0.35">
      <c r="A1530">
        <v>9953</v>
      </c>
      <c r="B1530">
        <v>-922729984</v>
      </c>
      <c r="C1530">
        <v>1837</v>
      </c>
      <c r="D1530" t="s">
        <v>272</v>
      </c>
      <c r="E1530" t="s">
        <v>273</v>
      </c>
      <c r="F1530">
        <v>9695</v>
      </c>
      <c r="G1530" t="s">
        <v>280</v>
      </c>
      <c r="H1530" t="s">
        <v>281</v>
      </c>
      <c r="I1530">
        <v>521</v>
      </c>
      <c r="J1530" t="s">
        <v>539</v>
      </c>
      <c r="K1530" t="s">
        <v>540</v>
      </c>
      <c r="L1530">
        <v>70481</v>
      </c>
      <c r="M1530" t="s">
        <v>526</v>
      </c>
      <c r="N1530" t="s">
        <v>525</v>
      </c>
      <c r="O1530">
        <v>70481</v>
      </c>
      <c r="P1530" t="s">
        <v>526</v>
      </c>
      <c r="Q1530" t="s">
        <v>525</v>
      </c>
      <c r="R1530" t="s">
        <v>330</v>
      </c>
      <c r="S1530" s="43">
        <v>0</v>
      </c>
      <c r="U1530" s="43">
        <v>4</v>
      </c>
      <c r="IF1530">
        <v>70481</v>
      </c>
      <c r="IG1530" t="s">
        <v>526</v>
      </c>
      <c r="IH1530" t="s">
        <v>284</v>
      </c>
      <c r="IK1530">
        <v>-2</v>
      </c>
      <c r="IL1530" t="s">
        <v>278</v>
      </c>
      <c r="IM1530" t="s">
        <v>279</v>
      </c>
      <c r="IN1530" t="s">
        <v>466</v>
      </c>
      <c r="IP1530" t="s">
        <v>526</v>
      </c>
    </row>
    <row r="1531" spans="1:250" x14ac:dyDescent="0.35">
      <c r="A1531">
        <v>9954</v>
      </c>
      <c r="B1531">
        <v>-922729984</v>
      </c>
      <c r="C1531">
        <v>1837</v>
      </c>
      <c r="D1531" t="s">
        <v>272</v>
      </c>
      <c r="E1531" t="s">
        <v>273</v>
      </c>
      <c r="F1531">
        <v>9695</v>
      </c>
      <c r="G1531" t="s">
        <v>280</v>
      </c>
      <c r="H1531" t="s">
        <v>281</v>
      </c>
      <c r="I1531">
        <v>519</v>
      </c>
      <c r="J1531" t="s">
        <v>541</v>
      </c>
      <c r="K1531" t="s">
        <v>542</v>
      </c>
      <c r="L1531">
        <v>70481</v>
      </c>
      <c r="M1531" t="s">
        <v>526</v>
      </c>
      <c r="N1531" t="s">
        <v>525</v>
      </c>
      <c r="O1531">
        <v>70481</v>
      </c>
      <c r="P1531" t="s">
        <v>526</v>
      </c>
      <c r="Q1531" t="s">
        <v>525</v>
      </c>
      <c r="R1531" t="s">
        <v>330</v>
      </c>
      <c r="S1531" s="43">
        <v>0</v>
      </c>
      <c r="U1531" s="43">
        <v>4</v>
      </c>
      <c r="IF1531">
        <v>70481</v>
      </c>
      <c r="IG1531" t="s">
        <v>526</v>
      </c>
      <c r="IH1531" t="s">
        <v>284</v>
      </c>
      <c r="IK1531">
        <v>-2</v>
      </c>
      <c r="IL1531" t="s">
        <v>278</v>
      </c>
      <c r="IM1531" t="s">
        <v>279</v>
      </c>
      <c r="IN1531" t="s">
        <v>466</v>
      </c>
      <c r="IP1531" t="s">
        <v>526</v>
      </c>
    </row>
    <row r="1532" spans="1:250" x14ac:dyDescent="0.35">
      <c r="A1532">
        <v>9955</v>
      </c>
      <c r="B1532">
        <v>-922729984</v>
      </c>
      <c r="C1532">
        <v>1837</v>
      </c>
      <c r="D1532" t="s">
        <v>272</v>
      </c>
      <c r="E1532" t="s">
        <v>273</v>
      </c>
      <c r="F1532">
        <v>9695</v>
      </c>
      <c r="G1532" t="s">
        <v>280</v>
      </c>
      <c r="H1532" t="s">
        <v>281</v>
      </c>
      <c r="I1532">
        <v>523</v>
      </c>
      <c r="J1532" t="s">
        <v>537</v>
      </c>
      <c r="K1532" t="s">
        <v>538</v>
      </c>
      <c r="L1532">
        <v>78012</v>
      </c>
      <c r="M1532" t="s">
        <v>527</v>
      </c>
      <c r="N1532" t="s">
        <v>528</v>
      </c>
      <c r="O1532">
        <v>78012</v>
      </c>
      <c r="P1532" t="s">
        <v>527</v>
      </c>
      <c r="Q1532" t="s">
        <v>528</v>
      </c>
      <c r="R1532" t="s">
        <v>330</v>
      </c>
      <c r="S1532" s="43">
        <v>0</v>
      </c>
      <c r="U1532" s="43">
        <v>4</v>
      </c>
      <c r="IF1532">
        <v>78012</v>
      </c>
      <c r="IG1532" t="s">
        <v>527</v>
      </c>
      <c r="IH1532" t="s">
        <v>284</v>
      </c>
      <c r="IK1532">
        <v>-2</v>
      </c>
      <c r="IL1532" t="s">
        <v>278</v>
      </c>
      <c r="IM1532" t="s">
        <v>279</v>
      </c>
      <c r="IN1532" t="s">
        <v>466</v>
      </c>
      <c r="IP1532" t="s">
        <v>527</v>
      </c>
    </row>
    <row r="1533" spans="1:250" x14ac:dyDescent="0.35">
      <c r="A1533">
        <v>9956</v>
      </c>
      <c r="B1533">
        <v>-922729984</v>
      </c>
      <c r="C1533">
        <v>1837</v>
      </c>
      <c r="D1533" t="s">
        <v>272</v>
      </c>
      <c r="E1533" t="s">
        <v>273</v>
      </c>
      <c r="F1533">
        <v>9695</v>
      </c>
      <c r="G1533" t="s">
        <v>280</v>
      </c>
      <c r="H1533" t="s">
        <v>281</v>
      </c>
      <c r="I1533">
        <v>521</v>
      </c>
      <c r="J1533" t="s">
        <v>539</v>
      </c>
      <c r="K1533" t="s">
        <v>540</v>
      </c>
      <c r="L1533">
        <v>78012</v>
      </c>
      <c r="M1533" t="s">
        <v>527</v>
      </c>
      <c r="N1533" t="s">
        <v>528</v>
      </c>
      <c r="O1533">
        <v>78012</v>
      </c>
      <c r="P1533" t="s">
        <v>527</v>
      </c>
      <c r="Q1533" t="s">
        <v>528</v>
      </c>
      <c r="R1533" t="s">
        <v>330</v>
      </c>
      <c r="S1533" s="43">
        <v>0</v>
      </c>
      <c r="U1533" s="43">
        <v>4</v>
      </c>
      <c r="IF1533">
        <v>78012</v>
      </c>
      <c r="IG1533" t="s">
        <v>527</v>
      </c>
      <c r="IH1533" t="s">
        <v>284</v>
      </c>
      <c r="IK1533">
        <v>-2</v>
      </c>
      <c r="IL1533" t="s">
        <v>278</v>
      </c>
      <c r="IM1533" t="s">
        <v>279</v>
      </c>
      <c r="IN1533" t="s">
        <v>466</v>
      </c>
      <c r="IP1533" t="s">
        <v>527</v>
      </c>
    </row>
    <row r="1534" spans="1:250" x14ac:dyDescent="0.35">
      <c r="A1534">
        <v>9957</v>
      </c>
      <c r="B1534">
        <v>-922729984</v>
      </c>
      <c r="C1534">
        <v>1837</v>
      </c>
      <c r="D1534" t="s">
        <v>272</v>
      </c>
      <c r="E1534" t="s">
        <v>273</v>
      </c>
      <c r="F1534">
        <v>9695</v>
      </c>
      <c r="G1534" t="s">
        <v>280</v>
      </c>
      <c r="H1534" t="s">
        <v>281</v>
      </c>
      <c r="I1534">
        <v>519</v>
      </c>
      <c r="J1534" t="s">
        <v>541</v>
      </c>
      <c r="K1534" t="s">
        <v>542</v>
      </c>
      <c r="L1534">
        <v>78012</v>
      </c>
      <c r="M1534" t="s">
        <v>527</v>
      </c>
      <c r="N1534" t="s">
        <v>528</v>
      </c>
      <c r="O1534">
        <v>78012</v>
      </c>
      <c r="P1534" t="s">
        <v>527</v>
      </c>
      <c r="Q1534" t="s">
        <v>528</v>
      </c>
      <c r="R1534" t="s">
        <v>330</v>
      </c>
      <c r="S1534" s="43">
        <v>0</v>
      </c>
      <c r="U1534" s="43">
        <v>4</v>
      </c>
      <c r="IF1534">
        <v>78012</v>
      </c>
      <c r="IG1534" t="s">
        <v>527</v>
      </c>
      <c r="IH1534" t="s">
        <v>284</v>
      </c>
      <c r="IK1534">
        <v>-2</v>
      </c>
      <c r="IL1534" t="s">
        <v>278</v>
      </c>
      <c r="IM1534" t="s">
        <v>279</v>
      </c>
      <c r="IN1534" t="s">
        <v>466</v>
      </c>
      <c r="IP1534" t="s">
        <v>527</v>
      </c>
    </row>
    <row r="1535" spans="1:250" x14ac:dyDescent="0.35">
      <c r="A1535">
        <v>9958</v>
      </c>
      <c r="B1535">
        <v>-922729984</v>
      </c>
      <c r="C1535">
        <v>1837</v>
      </c>
      <c r="D1535" t="s">
        <v>272</v>
      </c>
      <c r="E1535" t="s">
        <v>273</v>
      </c>
      <c r="F1535">
        <v>9695</v>
      </c>
      <c r="G1535" t="s">
        <v>280</v>
      </c>
      <c r="H1535" t="s">
        <v>281</v>
      </c>
      <c r="I1535">
        <v>515</v>
      </c>
      <c r="J1535" t="s">
        <v>543</v>
      </c>
      <c r="K1535" t="s">
        <v>544</v>
      </c>
      <c r="L1535">
        <v>78012</v>
      </c>
      <c r="M1535" t="s">
        <v>527</v>
      </c>
      <c r="N1535" t="s">
        <v>528</v>
      </c>
      <c r="O1535">
        <v>78012</v>
      </c>
      <c r="P1535" t="s">
        <v>527</v>
      </c>
      <c r="Q1535" t="s">
        <v>528</v>
      </c>
      <c r="R1535" t="s">
        <v>330</v>
      </c>
      <c r="S1535" s="43">
        <v>0</v>
      </c>
      <c r="U1535" s="43">
        <v>4</v>
      </c>
      <c r="IF1535">
        <v>78012</v>
      </c>
      <c r="IG1535" t="s">
        <v>527</v>
      </c>
      <c r="IH1535" t="s">
        <v>284</v>
      </c>
      <c r="IK1535">
        <v>-2</v>
      </c>
      <c r="IL1535" t="s">
        <v>278</v>
      </c>
      <c r="IM1535" t="s">
        <v>279</v>
      </c>
      <c r="IN1535" t="s">
        <v>466</v>
      </c>
      <c r="IP1535" t="s">
        <v>527</v>
      </c>
    </row>
    <row r="1536" spans="1:250" x14ac:dyDescent="0.35">
      <c r="A1536">
        <v>9959</v>
      </c>
      <c r="B1536">
        <v>-922729984</v>
      </c>
      <c r="C1536">
        <v>1837</v>
      </c>
      <c r="D1536" t="s">
        <v>272</v>
      </c>
      <c r="E1536" t="s">
        <v>273</v>
      </c>
      <c r="F1536">
        <v>9695</v>
      </c>
      <c r="G1536" t="s">
        <v>280</v>
      </c>
      <c r="H1536" t="s">
        <v>281</v>
      </c>
      <c r="I1536">
        <v>513</v>
      </c>
      <c r="J1536" t="s">
        <v>545</v>
      </c>
      <c r="K1536" t="s">
        <v>546</v>
      </c>
      <c r="L1536">
        <v>78012</v>
      </c>
      <c r="M1536" t="s">
        <v>527</v>
      </c>
      <c r="N1536" t="s">
        <v>528</v>
      </c>
      <c r="O1536">
        <v>78012</v>
      </c>
      <c r="P1536" t="s">
        <v>527</v>
      </c>
      <c r="Q1536" t="s">
        <v>528</v>
      </c>
      <c r="R1536" t="s">
        <v>330</v>
      </c>
      <c r="S1536" s="43">
        <v>0</v>
      </c>
      <c r="U1536" s="43">
        <v>4</v>
      </c>
      <c r="IF1536">
        <v>78012</v>
      </c>
      <c r="IG1536" t="s">
        <v>527</v>
      </c>
      <c r="IH1536" t="s">
        <v>284</v>
      </c>
      <c r="IK1536">
        <v>-2</v>
      </c>
      <c r="IL1536" t="s">
        <v>278</v>
      </c>
      <c r="IM1536" t="s">
        <v>279</v>
      </c>
      <c r="IN1536" t="s">
        <v>466</v>
      </c>
      <c r="IP1536" t="s">
        <v>527</v>
      </c>
    </row>
    <row r="1537" spans="1:250" x14ac:dyDescent="0.35">
      <c r="A1537">
        <v>9960</v>
      </c>
      <c r="B1537">
        <v>-922729984</v>
      </c>
      <c r="C1537">
        <v>1837</v>
      </c>
      <c r="D1537" t="s">
        <v>272</v>
      </c>
      <c r="E1537" t="s">
        <v>273</v>
      </c>
      <c r="F1537">
        <v>9695</v>
      </c>
      <c r="G1537" t="s">
        <v>280</v>
      </c>
      <c r="H1537" t="s">
        <v>281</v>
      </c>
      <c r="I1537">
        <v>509</v>
      </c>
      <c r="J1537" t="s">
        <v>547</v>
      </c>
      <c r="K1537" t="s">
        <v>548</v>
      </c>
      <c r="L1537">
        <v>78012</v>
      </c>
      <c r="M1537" t="s">
        <v>527</v>
      </c>
      <c r="N1537" t="s">
        <v>528</v>
      </c>
      <c r="O1537">
        <v>78012</v>
      </c>
      <c r="P1537" t="s">
        <v>527</v>
      </c>
      <c r="Q1537" t="s">
        <v>528</v>
      </c>
      <c r="R1537" t="s">
        <v>330</v>
      </c>
      <c r="S1537" s="43">
        <v>0</v>
      </c>
      <c r="U1537" s="43">
        <v>4</v>
      </c>
      <c r="IF1537">
        <v>78012</v>
      </c>
      <c r="IG1537" t="s">
        <v>527</v>
      </c>
      <c r="IH1537" t="s">
        <v>284</v>
      </c>
      <c r="IK1537">
        <v>-2</v>
      </c>
      <c r="IL1537" t="s">
        <v>278</v>
      </c>
      <c r="IM1537" t="s">
        <v>279</v>
      </c>
      <c r="IN1537" t="s">
        <v>466</v>
      </c>
      <c r="IP1537" t="s">
        <v>527</v>
      </c>
    </row>
    <row r="1538" spans="1:250" x14ac:dyDescent="0.35">
      <c r="A1538">
        <v>9961</v>
      </c>
      <c r="B1538">
        <v>-922729984</v>
      </c>
      <c r="C1538">
        <v>1837</v>
      </c>
      <c r="D1538" t="s">
        <v>272</v>
      </c>
      <c r="E1538" t="s">
        <v>273</v>
      </c>
      <c r="F1538">
        <v>19011</v>
      </c>
      <c r="G1538" t="s">
        <v>318</v>
      </c>
      <c r="H1538" t="s">
        <v>319</v>
      </c>
      <c r="I1538">
        <v>515</v>
      </c>
      <c r="J1538" t="s">
        <v>543</v>
      </c>
      <c r="K1538" t="s">
        <v>544</v>
      </c>
      <c r="L1538">
        <v>79525</v>
      </c>
      <c r="M1538" t="s">
        <v>551</v>
      </c>
      <c r="N1538" t="s">
        <v>529</v>
      </c>
      <c r="O1538">
        <v>79525</v>
      </c>
      <c r="P1538" t="s">
        <v>551</v>
      </c>
      <c r="Q1538" t="s">
        <v>529</v>
      </c>
      <c r="R1538" t="s">
        <v>330</v>
      </c>
      <c r="S1538" s="43">
        <v>0</v>
      </c>
      <c r="U1538" s="43">
        <v>4</v>
      </c>
      <c r="IF1538">
        <v>79525</v>
      </c>
      <c r="IG1538" t="s">
        <v>551</v>
      </c>
      <c r="IH1538" t="s">
        <v>322</v>
      </c>
      <c r="IK1538">
        <v>-2</v>
      </c>
      <c r="IL1538" t="s">
        <v>278</v>
      </c>
      <c r="IM1538" t="s">
        <v>279</v>
      </c>
      <c r="IN1538" t="s">
        <v>484</v>
      </c>
      <c r="IP1538" t="s">
        <v>551</v>
      </c>
    </row>
    <row r="1539" spans="1:250" x14ac:dyDescent="0.35">
      <c r="A1539">
        <v>9962</v>
      </c>
      <c r="B1539">
        <v>-922729984</v>
      </c>
      <c r="C1539">
        <v>1837</v>
      </c>
      <c r="D1539" t="s">
        <v>272</v>
      </c>
      <c r="E1539" t="s">
        <v>273</v>
      </c>
      <c r="F1539">
        <v>19011</v>
      </c>
      <c r="G1539" t="s">
        <v>318</v>
      </c>
      <c r="H1539" t="s">
        <v>319</v>
      </c>
      <c r="I1539">
        <v>513</v>
      </c>
      <c r="J1539" t="s">
        <v>545</v>
      </c>
      <c r="K1539" t="s">
        <v>546</v>
      </c>
      <c r="L1539">
        <v>79525</v>
      </c>
      <c r="M1539" t="s">
        <v>551</v>
      </c>
      <c r="N1539" t="s">
        <v>529</v>
      </c>
      <c r="O1539">
        <v>79525</v>
      </c>
      <c r="P1539" t="s">
        <v>551</v>
      </c>
      <c r="Q1539" t="s">
        <v>529</v>
      </c>
      <c r="R1539" t="s">
        <v>330</v>
      </c>
      <c r="S1539" s="43">
        <v>0</v>
      </c>
      <c r="U1539" s="43">
        <v>4</v>
      </c>
      <c r="IF1539">
        <v>79525</v>
      </c>
      <c r="IG1539" t="s">
        <v>551</v>
      </c>
      <c r="IH1539" t="s">
        <v>322</v>
      </c>
      <c r="IK1539">
        <v>-2</v>
      </c>
      <c r="IL1539" t="s">
        <v>278</v>
      </c>
      <c r="IM1539" t="s">
        <v>279</v>
      </c>
      <c r="IN1539" t="s">
        <v>484</v>
      </c>
      <c r="IP1539" t="s">
        <v>551</v>
      </c>
    </row>
    <row r="1540" spans="1:250" x14ac:dyDescent="0.35">
      <c r="A1540">
        <v>9963</v>
      </c>
      <c r="B1540">
        <v>-922729984</v>
      </c>
      <c r="C1540">
        <v>1837</v>
      </c>
      <c r="D1540" t="s">
        <v>272</v>
      </c>
      <c r="E1540" t="s">
        <v>273</v>
      </c>
      <c r="F1540">
        <v>19011</v>
      </c>
      <c r="G1540" t="s">
        <v>318</v>
      </c>
      <c r="H1540" t="s">
        <v>319</v>
      </c>
      <c r="I1540">
        <v>509</v>
      </c>
      <c r="J1540" t="s">
        <v>547</v>
      </c>
      <c r="K1540" t="s">
        <v>548</v>
      </c>
      <c r="L1540">
        <v>79525</v>
      </c>
      <c r="M1540" t="s">
        <v>551</v>
      </c>
      <c r="N1540" t="s">
        <v>529</v>
      </c>
      <c r="O1540">
        <v>79525</v>
      </c>
      <c r="P1540" t="s">
        <v>551</v>
      </c>
      <c r="Q1540" t="s">
        <v>529</v>
      </c>
      <c r="R1540" t="s">
        <v>330</v>
      </c>
      <c r="S1540" s="43">
        <v>0</v>
      </c>
      <c r="U1540" s="43">
        <v>4</v>
      </c>
      <c r="IF1540">
        <v>79525</v>
      </c>
      <c r="IG1540" t="s">
        <v>551</v>
      </c>
      <c r="IH1540" t="s">
        <v>322</v>
      </c>
      <c r="IK1540">
        <v>-2</v>
      </c>
      <c r="IL1540" t="s">
        <v>278</v>
      </c>
      <c r="IM1540" t="s">
        <v>279</v>
      </c>
      <c r="IN1540" t="s">
        <v>484</v>
      </c>
      <c r="IP1540" t="s">
        <v>551</v>
      </c>
    </row>
    <row r="1541" spans="1:250" x14ac:dyDescent="0.35">
      <c r="A1541">
        <v>9964</v>
      </c>
      <c r="B1541">
        <v>-922729984</v>
      </c>
      <c r="C1541">
        <v>1837</v>
      </c>
      <c r="D1541" t="s">
        <v>272</v>
      </c>
      <c r="E1541" t="s">
        <v>273</v>
      </c>
      <c r="F1541">
        <v>19011</v>
      </c>
      <c r="G1541" t="s">
        <v>318</v>
      </c>
      <c r="H1541" t="s">
        <v>319</v>
      </c>
      <c r="I1541">
        <v>507</v>
      </c>
      <c r="J1541" t="s">
        <v>549</v>
      </c>
      <c r="K1541" t="s">
        <v>550</v>
      </c>
      <c r="L1541">
        <v>79525</v>
      </c>
      <c r="M1541" t="s">
        <v>551</v>
      </c>
      <c r="N1541" t="s">
        <v>529</v>
      </c>
      <c r="O1541">
        <v>79525</v>
      </c>
      <c r="P1541" t="s">
        <v>551</v>
      </c>
      <c r="Q1541" t="s">
        <v>529</v>
      </c>
      <c r="R1541" t="s">
        <v>330</v>
      </c>
      <c r="S1541" s="43">
        <v>0</v>
      </c>
      <c r="U1541" s="43">
        <v>4</v>
      </c>
      <c r="IF1541">
        <v>79525</v>
      </c>
      <c r="IG1541" t="s">
        <v>551</v>
      </c>
      <c r="IH1541" t="s">
        <v>322</v>
      </c>
      <c r="IK1541">
        <v>-2</v>
      </c>
      <c r="IL1541" t="s">
        <v>278</v>
      </c>
      <c r="IM1541" t="s">
        <v>279</v>
      </c>
      <c r="IN1541" t="s">
        <v>484</v>
      </c>
      <c r="IP1541" t="s">
        <v>551</v>
      </c>
    </row>
    <row r="1542" spans="1:250" x14ac:dyDescent="0.35">
      <c r="A1542">
        <v>9965</v>
      </c>
      <c r="B1542">
        <v>-922729984</v>
      </c>
      <c r="C1542">
        <v>1837</v>
      </c>
      <c r="D1542" t="s">
        <v>272</v>
      </c>
      <c r="E1542" t="s">
        <v>273</v>
      </c>
      <c r="F1542">
        <v>9695</v>
      </c>
      <c r="G1542" t="s">
        <v>280</v>
      </c>
      <c r="H1542" t="s">
        <v>281</v>
      </c>
      <c r="I1542">
        <v>528</v>
      </c>
      <c r="J1542" t="s">
        <v>531</v>
      </c>
      <c r="K1542" t="s">
        <v>532</v>
      </c>
      <c r="L1542">
        <v>78012</v>
      </c>
      <c r="M1542" t="s">
        <v>527</v>
      </c>
      <c r="N1542" t="s">
        <v>528</v>
      </c>
      <c r="O1542">
        <v>78012</v>
      </c>
      <c r="P1542" t="s">
        <v>527</v>
      </c>
      <c r="Q1542" t="s">
        <v>528</v>
      </c>
      <c r="R1542" t="s">
        <v>330</v>
      </c>
      <c r="S1542" s="43">
        <v>0</v>
      </c>
      <c r="U1542" s="43">
        <v>4</v>
      </c>
      <c r="IF1542">
        <v>78012</v>
      </c>
      <c r="IG1542" t="s">
        <v>527</v>
      </c>
      <c r="IH1542" t="s">
        <v>284</v>
      </c>
      <c r="IK1542">
        <v>-2</v>
      </c>
      <c r="IL1542" t="s">
        <v>278</v>
      </c>
      <c r="IM1542" t="s">
        <v>279</v>
      </c>
      <c r="IN1542" t="s">
        <v>466</v>
      </c>
      <c r="IP1542" t="s">
        <v>527</v>
      </c>
    </row>
    <row r="1543" spans="1:250" x14ac:dyDescent="0.35">
      <c r="A1543">
        <v>9966</v>
      </c>
      <c r="B1543">
        <v>-922729984</v>
      </c>
      <c r="C1543">
        <v>1837</v>
      </c>
      <c r="D1543" t="s">
        <v>272</v>
      </c>
      <c r="E1543" t="s">
        <v>273</v>
      </c>
      <c r="F1543">
        <v>9695</v>
      </c>
      <c r="G1543" t="s">
        <v>280</v>
      </c>
      <c r="H1543" t="s">
        <v>281</v>
      </c>
      <c r="I1543">
        <v>527</v>
      </c>
      <c r="J1543" t="s">
        <v>535</v>
      </c>
      <c r="K1543" t="s">
        <v>536</v>
      </c>
      <c r="L1543">
        <v>78012</v>
      </c>
      <c r="M1543" t="s">
        <v>527</v>
      </c>
      <c r="N1543" t="s">
        <v>528</v>
      </c>
      <c r="O1543">
        <v>78012</v>
      </c>
      <c r="P1543" t="s">
        <v>527</v>
      </c>
      <c r="Q1543" t="s">
        <v>528</v>
      </c>
      <c r="R1543" t="s">
        <v>330</v>
      </c>
      <c r="S1543" s="43">
        <v>0</v>
      </c>
      <c r="U1543" s="43">
        <v>4</v>
      </c>
      <c r="IF1543">
        <v>78012</v>
      </c>
      <c r="IG1543" t="s">
        <v>527</v>
      </c>
      <c r="IH1543" t="s">
        <v>284</v>
      </c>
      <c r="IK1543">
        <v>-2</v>
      </c>
      <c r="IL1543" t="s">
        <v>278</v>
      </c>
      <c r="IM1543" t="s">
        <v>279</v>
      </c>
      <c r="IN1543" t="s">
        <v>466</v>
      </c>
      <c r="IP1543" t="s">
        <v>527</v>
      </c>
    </row>
    <row r="1544" spans="1:250" x14ac:dyDescent="0.35">
      <c r="A1544">
        <v>9967</v>
      </c>
      <c r="B1544">
        <v>-922729984</v>
      </c>
      <c r="C1544">
        <v>1837</v>
      </c>
      <c r="D1544" t="s">
        <v>272</v>
      </c>
      <c r="E1544" t="s">
        <v>273</v>
      </c>
      <c r="F1544">
        <v>13794</v>
      </c>
      <c r="G1544" t="s">
        <v>274</v>
      </c>
      <c r="H1544" t="s">
        <v>275</v>
      </c>
      <c r="I1544">
        <v>513</v>
      </c>
      <c r="J1544" t="s">
        <v>545</v>
      </c>
      <c r="K1544" t="s">
        <v>546</v>
      </c>
      <c r="L1544">
        <v>83250</v>
      </c>
      <c r="M1544" t="s">
        <v>533</v>
      </c>
      <c r="N1544" t="s">
        <v>534</v>
      </c>
      <c r="O1544">
        <v>83250</v>
      </c>
      <c r="P1544" t="s">
        <v>533</v>
      </c>
      <c r="Q1544" t="s">
        <v>534</v>
      </c>
      <c r="R1544" t="s">
        <v>330</v>
      </c>
      <c r="S1544" s="43">
        <v>0</v>
      </c>
      <c r="U1544" s="43">
        <v>4</v>
      </c>
      <c r="IF1544">
        <v>83250</v>
      </c>
      <c r="IG1544" t="s">
        <v>533</v>
      </c>
      <c r="IH1544" t="s">
        <v>311</v>
      </c>
      <c r="IK1544">
        <v>-2</v>
      </c>
      <c r="IL1544" t="s">
        <v>278</v>
      </c>
      <c r="IM1544" t="s">
        <v>279</v>
      </c>
      <c r="IN1544" t="s">
        <v>468</v>
      </c>
      <c r="IP1544" t="s">
        <v>533</v>
      </c>
    </row>
    <row r="1545" spans="1:250" x14ac:dyDescent="0.35">
      <c r="A1545">
        <v>9968</v>
      </c>
      <c r="B1545">
        <v>-922729984</v>
      </c>
      <c r="C1545">
        <v>1837</v>
      </c>
      <c r="D1545" t="s">
        <v>272</v>
      </c>
      <c r="E1545" t="s">
        <v>273</v>
      </c>
      <c r="F1545">
        <v>19011</v>
      </c>
      <c r="G1545" t="s">
        <v>318</v>
      </c>
      <c r="H1545" t="s">
        <v>319</v>
      </c>
      <c r="I1545">
        <v>528</v>
      </c>
      <c r="J1545" t="s">
        <v>531</v>
      </c>
      <c r="K1545" t="s">
        <v>532</v>
      </c>
      <c r="L1545">
        <v>79525</v>
      </c>
      <c r="M1545" t="s">
        <v>551</v>
      </c>
      <c r="N1545" t="s">
        <v>529</v>
      </c>
      <c r="O1545">
        <v>79525</v>
      </c>
      <c r="P1545" t="s">
        <v>551</v>
      </c>
      <c r="Q1545" t="s">
        <v>529</v>
      </c>
      <c r="R1545" t="s">
        <v>330</v>
      </c>
      <c r="S1545" s="43">
        <v>0</v>
      </c>
      <c r="U1545" s="43">
        <v>4</v>
      </c>
      <c r="IF1545">
        <v>79525</v>
      </c>
      <c r="IG1545" t="s">
        <v>551</v>
      </c>
      <c r="IH1545" t="s">
        <v>322</v>
      </c>
      <c r="IK1545">
        <v>-2</v>
      </c>
      <c r="IL1545" t="s">
        <v>278</v>
      </c>
      <c r="IM1545" t="s">
        <v>279</v>
      </c>
      <c r="IN1545" t="s">
        <v>484</v>
      </c>
      <c r="IP1545" t="s">
        <v>551</v>
      </c>
    </row>
    <row r="1546" spans="1:250" x14ac:dyDescent="0.35">
      <c r="A1546">
        <v>9969</v>
      </c>
      <c r="B1546">
        <v>-922729984</v>
      </c>
      <c r="C1546">
        <v>1837</v>
      </c>
      <c r="D1546" t="s">
        <v>272</v>
      </c>
      <c r="E1546" t="s">
        <v>273</v>
      </c>
      <c r="F1546">
        <v>19011</v>
      </c>
      <c r="G1546" t="s">
        <v>318</v>
      </c>
      <c r="H1546" t="s">
        <v>319</v>
      </c>
      <c r="I1546">
        <v>527</v>
      </c>
      <c r="J1546" t="s">
        <v>535</v>
      </c>
      <c r="K1546" t="s">
        <v>536</v>
      </c>
      <c r="L1546">
        <v>79525</v>
      </c>
      <c r="M1546" t="s">
        <v>551</v>
      </c>
      <c r="N1546" t="s">
        <v>529</v>
      </c>
      <c r="O1546">
        <v>79525</v>
      </c>
      <c r="P1546" t="s">
        <v>551</v>
      </c>
      <c r="Q1546" t="s">
        <v>529</v>
      </c>
      <c r="R1546" t="s">
        <v>330</v>
      </c>
      <c r="S1546" s="43">
        <v>0</v>
      </c>
      <c r="U1546" s="43">
        <v>4</v>
      </c>
      <c r="IF1546">
        <v>79525</v>
      </c>
      <c r="IG1546" t="s">
        <v>551</v>
      </c>
      <c r="IH1546" t="s">
        <v>322</v>
      </c>
      <c r="IK1546">
        <v>-2</v>
      </c>
      <c r="IL1546" t="s">
        <v>278</v>
      </c>
      <c r="IM1546" t="s">
        <v>279</v>
      </c>
      <c r="IN1546" t="s">
        <v>484</v>
      </c>
      <c r="IP1546" t="s">
        <v>551</v>
      </c>
    </row>
    <row r="1547" spans="1:250" x14ac:dyDescent="0.35">
      <c r="A1547">
        <v>9970</v>
      </c>
      <c r="B1547">
        <v>-922729984</v>
      </c>
      <c r="C1547">
        <v>1837</v>
      </c>
      <c r="D1547" t="s">
        <v>272</v>
      </c>
      <c r="E1547" t="s">
        <v>273</v>
      </c>
      <c r="F1547">
        <v>19011</v>
      </c>
      <c r="G1547" t="s">
        <v>318</v>
      </c>
      <c r="H1547" t="s">
        <v>319</v>
      </c>
      <c r="I1547">
        <v>523</v>
      </c>
      <c r="J1547" t="s">
        <v>537</v>
      </c>
      <c r="K1547" t="s">
        <v>538</v>
      </c>
      <c r="L1547">
        <v>79525</v>
      </c>
      <c r="M1547" t="s">
        <v>551</v>
      </c>
      <c r="N1547" t="s">
        <v>529</v>
      </c>
      <c r="O1547">
        <v>79525</v>
      </c>
      <c r="P1547" t="s">
        <v>551</v>
      </c>
      <c r="Q1547" t="s">
        <v>529</v>
      </c>
      <c r="R1547" t="s">
        <v>330</v>
      </c>
      <c r="S1547" s="43">
        <v>0</v>
      </c>
      <c r="U1547" s="43">
        <v>4</v>
      </c>
      <c r="IF1547">
        <v>79525</v>
      </c>
      <c r="IG1547" t="s">
        <v>551</v>
      </c>
      <c r="IH1547" t="s">
        <v>322</v>
      </c>
      <c r="IK1547">
        <v>-2</v>
      </c>
      <c r="IL1547" t="s">
        <v>278</v>
      </c>
      <c r="IM1547" t="s">
        <v>279</v>
      </c>
      <c r="IN1547" t="s">
        <v>484</v>
      </c>
      <c r="IP1547" t="s">
        <v>551</v>
      </c>
    </row>
    <row r="1548" spans="1:250" x14ac:dyDescent="0.35">
      <c r="A1548">
        <v>9971</v>
      </c>
      <c r="B1548">
        <v>-922729984</v>
      </c>
      <c r="C1548">
        <v>1837</v>
      </c>
      <c r="D1548" t="s">
        <v>272</v>
      </c>
      <c r="E1548" t="s">
        <v>273</v>
      </c>
      <c r="F1548">
        <v>19011</v>
      </c>
      <c r="G1548" t="s">
        <v>318</v>
      </c>
      <c r="H1548" t="s">
        <v>319</v>
      </c>
      <c r="I1548">
        <v>521</v>
      </c>
      <c r="J1548" t="s">
        <v>539</v>
      </c>
      <c r="K1548" t="s">
        <v>540</v>
      </c>
      <c r="L1548">
        <v>79525</v>
      </c>
      <c r="M1548" t="s">
        <v>551</v>
      </c>
      <c r="N1548" t="s">
        <v>529</v>
      </c>
      <c r="O1548">
        <v>79525</v>
      </c>
      <c r="P1548" t="s">
        <v>551</v>
      </c>
      <c r="Q1548" t="s">
        <v>529</v>
      </c>
      <c r="R1548" t="s">
        <v>330</v>
      </c>
      <c r="S1548" s="43">
        <v>0</v>
      </c>
      <c r="U1548" s="43">
        <v>4</v>
      </c>
      <c r="IF1548">
        <v>79525</v>
      </c>
      <c r="IG1548" t="s">
        <v>551</v>
      </c>
      <c r="IH1548" t="s">
        <v>322</v>
      </c>
      <c r="IK1548">
        <v>-2</v>
      </c>
      <c r="IL1548" t="s">
        <v>278</v>
      </c>
      <c r="IM1548" t="s">
        <v>279</v>
      </c>
      <c r="IN1548" t="s">
        <v>484</v>
      </c>
      <c r="IP1548" t="s">
        <v>551</v>
      </c>
    </row>
    <row r="1549" spans="1:250" x14ac:dyDescent="0.35">
      <c r="A1549">
        <v>9972</v>
      </c>
      <c r="B1549">
        <v>-922729984</v>
      </c>
      <c r="C1549">
        <v>1837</v>
      </c>
      <c r="D1549" t="s">
        <v>272</v>
      </c>
      <c r="E1549" t="s">
        <v>273</v>
      </c>
      <c r="F1549">
        <v>19011</v>
      </c>
      <c r="G1549" t="s">
        <v>318</v>
      </c>
      <c r="H1549" t="s">
        <v>319</v>
      </c>
      <c r="I1549">
        <v>519</v>
      </c>
      <c r="J1549" t="s">
        <v>541</v>
      </c>
      <c r="K1549" t="s">
        <v>542</v>
      </c>
      <c r="L1549">
        <v>79525</v>
      </c>
      <c r="M1549" t="s">
        <v>551</v>
      </c>
      <c r="N1549" t="s">
        <v>529</v>
      </c>
      <c r="O1549">
        <v>79525</v>
      </c>
      <c r="P1549" t="s">
        <v>551</v>
      </c>
      <c r="Q1549" t="s">
        <v>529</v>
      </c>
      <c r="R1549" t="s">
        <v>330</v>
      </c>
      <c r="S1549" s="43">
        <v>0</v>
      </c>
      <c r="U1549" s="43">
        <v>4</v>
      </c>
      <c r="IF1549">
        <v>79525</v>
      </c>
      <c r="IG1549" t="s">
        <v>551</v>
      </c>
      <c r="IH1549" t="s">
        <v>322</v>
      </c>
      <c r="IK1549">
        <v>-2</v>
      </c>
      <c r="IL1549" t="s">
        <v>278</v>
      </c>
      <c r="IM1549" t="s">
        <v>279</v>
      </c>
      <c r="IN1549" t="s">
        <v>484</v>
      </c>
      <c r="IP1549" t="s">
        <v>551</v>
      </c>
    </row>
    <row r="1550" spans="1:250" x14ac:dyDescent="0.35">
      <c r="A1550">
        <v>16939</v>
      </c>
      <c r="B1550">
        <v>-922729984</v>
      </c>
      <c r="C1550">
        <v>1837</v>
      </c>
      <c r="D1550" t="s">
        <v>272</v>
      </c>
      <c r="E1550" t="s">
        <v>273</v>
      </c>
      <c r="F1550">
        <v>13794</v>
      </c>
      <c r="G1550" t="s">
        <v>274</v>
      </c>
      <c r="H1550" t="s">
        <v>275</v>
      </c>
      <c r="I1550">
        <v>528</v>
      </c>
      <c r="J1550" t="s">
        <v>531</v>
      </c>
      <c r="K1550" t="s">
        <v>532</v>
      </c>
      <c r="L1550">
        <v>83250</v>
      </c>
      <c r="M1550" t="s">
        <v>533</v>
      </c>
      <c r="N1550" t="s">
        <v>534</v>
      </c>
      <c r="O1550">
        <v>83250</v>
      </c>
      <c r="P1550" t="s">
        <v>533</v>
      </c>
      <c r="Q1550" t="s">
        <v>534</v>
      </c>
      <c r="R1550" t="s">
        <v>332</v>
      </c>
      <c r="S1550" s="43">
        <v>6075818.1900000004</v>
      </c>
      <c r="U1550" s="43">
        <v>23</v>
      </c>
      <c r="IF1550">
        <v>83250</v>
      </c>
      <c r="IG1550" t="s">
        <v>533</v>
      </c>
      <c r="IH1550" t="s">
        <v>311</v>
      </c>
      <c r="IK1550">
        <v>-2</v>
      </c>
      <c r="IL1550" t="s">
        <v>278</v>
      </c>
      <c r="IM1550" t="s">
        <v>279</v>
      </c>
      <c r="IN1550" t="s">
        <v>468</v>
      </c>
      <c r="IP1550" t="s">
        <v>533</v>
      </c>
    </row>
    <row r="1551" spans="1:250" x14ac:dyDescent="0.35">
      <c r="A1551">
        <v>16940</v>
      </c>
      <c r="B1551">
        <v>-922729984</v>
      </c>
      <c r="C1551">
        <v>1837</v>
      </c>
      <c r="D1551" t="s">
        <v>272</v>
      </c>
      <c r="E1551" t="s">
        <v>273</v>
      </c>
      <c r="F1551">
        <v>13794</v>
      </c>
      <c r="G1551" t="s">
        <v>274</v>
      </c>
      <c r="H1551" t="s">
        <v>275</v>
      </c>
      <c r="I1551">
        <v>527</v>
      </c>
      <c r="J1551" t="s">
        <v>535</v>
      </c>
      <c r="K1551" t="s">
        <v>536</v>
      </c>
      <c r="L1551">
        <v>83250</v>
      </c>
      <c r="M1551" t="s">
        <v>533</v>
      </c>
      <c r="N1551" t="s">
        <v>534</v>
      </c>
      <c r="O1551">
        <v>83250</v>
      </c>
      <c r="P1551" t="s">
        <v>533</v>
      </c>
      <c r="Q1551" t="s">
        <v>534</v>
      </c>
      <c r="R1551" t="s">
        <v>332</v>
      </c>
      <c r="S1551" s="43">
        <v>6065401.9000000004</v>
      </c>
      <c r="U1551" s="43">
        <v>23</v>
      </c>
      <c r="IF1551">
        <v>83250</v>
      </c>
      <c r="IG1551" t="s">
        <v>533</v>
      </c>
      <c r="IH1551" t="s">
        <v>311</v>
      </c>
      <c r="IK1551">
        <v>-2</v>
      </c>
      <c r="IL1551" t="s">
        <v>278</v>
      </c>
      <c r="IM1551" t="s">
        <v>279</v>
      </c>
      <c r="IN1551" t="s">
        <v>468</v>
      </c>
      <c r="IP1551" t="s">
        <v>533</v>
      </c>
    </row>
    <row r="1552" spans="1:250" x14ac:dyDescent="0.35">
      <c r="A1552">
        <v>16941</v>
      </c>
      <c r="B1552">
        <v>-922729984</v>
      </c>
      <c r="C1552">
        <v>1837</v>
      </c>
      <c r="D1552" t="s">
        <v>272</v>
      </c>
      <c r="E1552" t="s">
        <v>273</v>
      </c>
      <c r="F1552">
        <v>13794</v>
      </c>
      <c r="G1552" t="s">
        <v>274</v>
      </c>
      <c r="H1552" t="s">
        <v>275</v>
      </c>
      <c r="I1552">
        <v>523</v>
      </c>
      <c r="J1552" t="s">
        <v>537</v>
      </c>
      <c r="K1552" t="s">
        <v>538</v>
      </c>
      <c r="L1552">
        <v>83250</v>
      </c>
      <c r="M1552" t="s">
        <v>533</v>
      </c>
      <c r="N1552" t="s">
        <v>534</v>
      </c>
      <c r="O1552">
        <v>83250</v>
      </c>
      <c r="P1552" t="s">
        <v>533</v>
      </c>
      <c r="Q1552" t="s">
        <v>534</v>
      </c>
      <c r="R1552" t="s">
        <v>332</v>
      </c>
      <c r="S1552" s="43">
        <v>6058110.5</v>
      </c>
      <c r="U1552" s="43">
        <v>23</v>
      </c>
      <c r="IF1552">
        <v>83250</v>
      </c>
      <c r="IG1552" t="s">
        <v>533</v>
      </c>
      <c r="IH1552" t="s">
        <v>311</v>
      </c>
      <c r="IK1552">
        <v>-2</v>
      </c>
      <c r="IL1552" t="s">
        <v>278</v>
      </c>
      <c r="IM1552" t="s">
        <v>279</v>
      </c>
      <c r="IN1552" t="s">
        <v>468</v>
      </c>
      <c r="IP1552" t="s">
        <v>533</v>
      </c>
    </row>
    <row r="1553" spans="1:250" x14ac:dyDescent="0.35">
      <c r="A1553">
        <v>16942</v>
      </c>
      <c r="B1553">
        <v>-922729984</v>
      </c>
      <c r="C1553">
        <v>1837</v>
      </c>
      <c r="D1553" t="s">
        <v>272</v>
      </c>
      <c r="E1553" t="s">
        <v>273</v>
      </c>
      <c r="F1553">
        <v>13794</v>
      </c>
      <c r="G1553" t="s">
        <v>274</v>
      </c>
      <c r="H1553" t="s">
        <v>275</v>
      </c>
      <c r="I1553">
        <v>521</v>
      </c>
      <c r="J1553" t="s">
        <v>539</v>
      </c>
      <c r="K1553" t="s">
        <v>540</v>
      </c>
      <c r="L1553">
        <v>83250</v>
      </c>
      <c r="M1553" t="s">
        <v>533</v>
      </c>
      <c r="N1553" t="s">
        <v>534</v>
      </c>
      <c r="O1553">
        <v>83250</v>
      </c>
      <c r="P1553" t="s">
        <v>533</v>
      </c>
      <c r="Q1553" t="s">
        <v>534</v>
      </c>
      <c r="R1553" t="s">
        <v>332</v>
      </c>
      <c r="S1553" s="43">
        <v>6043749.9900000002</v>
      </c>
      <c r="U1553" s="43">
        <v>23</v>
      </c>
      <c r="IF1553">
        <v>83250</v>
      </c>
      <c r="IG1553" t="s">
        <v>533</v>
      </c>
      <c r="IH1553" t="s">
        <v>311</v>
      </c>
      <c r="IK1553">
        <v>-2</v>
      </c>
      <c r="IL1553" t="s">
        <v>278</v>
      </c>
      <c r="IM1553" t="s">
        <v>279</v>
      </c>
      <c r="IN1553" t="s">
        <v>468</v>
      </c>
      <c r="IP1553" t="s">
        <v>533</v>
      </c>
    </row>
    <row r="1554" spans="1:250" x14ac:dyDescent="0.35">
      <c r="A1554">
        <v>16943</v>
      </c>
      <c r="B1554">
        <v>-922729984</v>
      </c>
      <c r="C1554">
        <v>1837</v>
      </c>
      <c r="D1554" t="s">
        <v>272</v>
      </c>
      <c r="E1554" t="s">
        <v>273</v>
      </c>
      <c r="F1554">
        <v>13794</v>
      </c>
      <c r="G1554" t="s">
        <v>274</v>
      </c>
      <c r="H1554" t="s">
        <v>275</v>
      </c>
      <c r="I1554">
        <v>519</v>
      </c>
      <c r="J1554" t="s">
        <v>541</v>
      </c>
      <c r="K1554" t="s">
        <v>542</v>
      </c>
      <c r="L1554">
        <v>83250</v>
      </c>
      <c r="M1554" t="s">
        <v>533</v>
      </c>
      <c r="N1554" t="s">
        <v>534</v>
      </c>
      <c r="O1554">
        <v>83250</v>
      </c>
      <c r="P1554" t="s">
        <v>533</v>
      </c>
      <c r="Q1554" t="s">
        <v>534</v>
      </c>
      <c r="R1554" t="s">
        <v>332</v>
      </c>
      <c r="S1554" s="43">
        <v>6036458.3300000001</v>
      </c>
      <c r="U1554" s="43">
        <v>23</v>
      </c>
      <c r="IF1554">
        <v>83250</v>
      </c>
      <c r="IG1554" t="s">
        <v>533</v>
      </c>
      <c r="IH1554" t="s">
        <v>311</v>
      </c>
      <c r="IK1554">
        <v>-2</v>
      </c>
      <c r="IL1554" t="s">
        <v>278</v>
      </c>
      <c r="IM1554" t="s">
        <v>279</v>
      </c>
      <c r="IN1554" t="s">
        <v>468</v>
      </c>
      <c r="IP1554" t="s">
        <v>533</v>
      </c>
    </row>
    <row r="1555" spans="1:250" x14ac:dyDescent="0.35">
      <c r="A1555">
        <v>16944</v>
      </c>
      <c r="B1555">
        <v>-922729984</v>
      </c>
      <c r="C1555">
        <v>1837</v>
      </c>
      <c r="D1555" t="s">
        <v>272</v>
      </c>
      <c r="E1555" t="s">
        <v>273</v>
      </c>
      <c r="F1555">
        <v>13794</v>
      </c>
      <c r="G1555" t="s">
        <v>274</v>
      </c>
      <c r="H1555" t="s">
        <v>275</v>
      </c>
      <c r="I1555">
        <v>515</v>
      </c>
      <c r="J1555" t="s">
        <v>543</v>
      </c>
      <c r="K1555" t="s">
        <v>544</v>
      </c>
      <c r="L1555">
        <v>83250</v>
      </c>
      <c r="M1555" t="s">
        <v>533</v>
      </c>
      <c r="N1555" t="s">
        <v>534</v>
      </c>
      <c r="O1555">
        <v>83250</v>
      </c>
      <c r="P1555" t="s">
        <v>533</v>
      </c>
      <c r="Q1555" t="s">
        <v>534</v>
      </c>
      <c r="R1555" t="s">
        <v>332</v>
      </c>
      <c r="S1555" s="43">
        <v>6029166.6600000001</v>
      </c>
      <c r="U1555" s="43">
        <v>23</v>
      </c>
      <c r="IF1555">
        <v>83250</v>
      </c>
      <c r="IG1555" t="s">
        <v>533</v>
      </c>
      <c r="IH1555" t="s">
        <v>311</v>
      </c>
      <c r="IK1555">
        <v>-2</v>
      </c>
      <c r="IL1555" t="s">
        <v>278</v>
      </c>
      <c r="IM1555" t="s">
        <v>279</v>
      </c>
      <c r="IN1555" t="s">
        <v>468</v>
      </c>
      <c r="IP1555" t="s">
        <v>533</v>
      </c>
    </row>
    <row r="1556" spans="1:250" x14ac:dyDescent="0.35">
      <c r="A1556">
        <v>16945</v>
      </c>
      <c r="B1556">
        <v>-922729984</v>
      </c>
      <c r="C1556">
        <v>1837</v>
      </c>
      <c r="D1556" t="s">
        <v>272</v>
      </c>
      <c r="E1556" t="s">
        <v>273</v>
      </c>
      <c r="F1556">
        <v>1848</v>
      </c>
      <c r="G1556" t="s">
        <v>285</v>
      </c>
      <c r="H1556" t="s">
        <v>273</v>
      </c>
      <c r="I1556">
        <v>513</v>
      </c>
      <c r="J1556" t="s">
        <v>545</v>
      </c>
      <c r="K1556" t="s">
        <v>546</v>
      </c>
      <c r="L1556">
        <v>1946</v>
      </c>
      <c r="M1556" t="s">
        <v>286</v>
      </c>
      <c r="N1556" t="s">
        <v>14</v>
      </c>
      <c r="O1556">
        <v>1946</v>
      </c>
      <c r="P1556" t="s">
        <v>286</v>
      </c>
      <c r="Q1556" t="s">
        <v>14</v>
      </c>
      <c r="R1556" t="s">
        <v>332</v>
      </c>
      <c r="S1556" s="43">
        <v>112449918.69310001</v>
      </c>
      <c r="U1556" s="43">
        <v>23</v>
      </c>
      <c r="IF1556">
        <v>1946</v>
      </c>
      <c r="IG1556" t="s">
        <v>286</v>
      </c>
      <c r="IH1556" t="s">
        <v>287</v>
      </c>
      <c r="IK1556">
        <v>-2</v>
      </c>
      <c r="IL1556" t="s">
        <v>278</v>
      </c>
      <c r="IM1556" t="s">
        <v>279</v>
      </c>
      <c r="IN1556" t="s">
        <v>463</v>
      </c>
      <c r="IP1556" t="s">
        <v>464</v>
      </c>
    </row>
    <row r="1557" spans="1:250" x14ac:dyDescent="0.35">
      <c r="A1557">
        <v>16946</v>
      </c>
      <c r="B1557">
        <v>-922729984</v>
      </c>
      <c r="C1557">
        <v>1837</v>
      </c>
      <c r="D1557" t="s">
        <v>272</v>
      </c>
      <c r="E1557" t="s">
        <v>273</v>
      </c>
      <c r="F1557">
        <v>1848</v>
      </c>
      <c r="G1557" t="s">
        <v>285</v>
      </c>
      <c r="H1557" t="s">
        <v>273</v>
      </c>
      <c r="I1557">
        <v>509</v>
      </c>
      <c r="J1557" t="s">
        <v>547</v>
      </c>
      <c r="K1557" t="s">
        <v>548</v>
      </c>
      <c r="L1557">
        <v>1946</v>
      </c>
      <c r="M1557" t="s">
        <v>286</v>
      </c>
      <c r="N1557" t="s">
        <v>14</v>
      </c>
      <c r="O1557">
        <v>1946</v>
      </c>
      <c r="P1557" t="s">
        <v>286</v>
      </c>
      <c r="Q1557" t="s">
        <v>14</v>
      </c>
      <c r="R1557" t="s">
        <v>332</v>
      </c>
      <c r="S1557" s="43">
        <v>112213677.7331</v>
      </c>
      <c r="U1557" s="43">
        <v>23</v>
      </c>
      <c r="IF1557">
        <v>1946</v>
      </c>
      <c r="IG1557" t="s">
        <v>286</v>
      </c>
      <c r="IH1557" t="s">
        <v>287</v>
      </c>
      <c r="IK1557">
        <v>-2</v>
      </c>
      <c r="IL1557" t="s">
        <v>278</v>
      </c>
      <c r="IM1557" t="s">
        <v>279</v>
      </c>
      <c r="IN1557" t="s">
        <v>463</v>
      </c>
      <c r="IP1557" t="s">
        <v>464</v>
      </c>
    </row>
    <row r="1558" spans="1:250" x14ac:dyDescent="0.35">
      <c r="A1558">
        <v>16947</v>
      </c>
      <c r="B1558">
        <v>-922729984</v>
      </c>
      <c r="C1558">
        <v>1837</v>
      </c>
      <c r="D1558" t="s">
        <v>272</v>
      </c>
      <c r="E1558" t="s">
        <v>273</v>
      </c>
      <c r="F1558">
        <v>1848</v>
      </c>
      <c r="G1558" t="s">
        <v>285</v>
      </c>
      <c r="H1558" t="s">
        <v>273</v>
      </c>
      <c r="I1558">
        <v>507</v>
      </c>
      <c r="J1558" t="s">
        <v>549</v>
      </c>
      <c r="K1558" t="s">
        <v>550</v>
      </c>
      <c r="L1558">
        <v>1946</v>
      </c>
      <c r="M1558" t="s">
        <v>286</v>
      </c>
      <c r="N1558" t="s">
        <v>14</v>
      </c>
      <c r="O1558">
        <v>1946</v>
      </c>
      <c r="P1558" t="s">
        <v>286</v>
      </c>
      <c r="Q1558" t="s">
        <v>14</v>
      </c>
      <c r="R1558" t="s">
        <v>332</v>
      </c>
      <c r="S1558" s="43">
        <v>112086540.8131</v>
      </c>
      <c r="U1558" s="43">
        <v>23</v>
      </c>
      <c r="IF1558">
        <v>1946</v>
      </c>
      <c r="IG1558" t="s">
        <v>286</v>
      </c>
      <c r="IH1558" t="s">
        <v>287</v>
      </c>
      <c r="IK1558">
        <v>-2</v>
      </c>
      <c r="IL1558" t="s">
        <v>278</v>
      </c>
      <c r="IM1558" t="s">
        <v>279</v>
      </c>
      <c r="IN1558" t="s">
        <v>463</v>
      </c>
      <c r="IP1558" t="s">
        <v>464</v>
      </c>
    </row>
    <row r="1559" spans="1:250" x14ac:dyDescent="0.35">
      <c r="A1559">
        <v>16948</v>
      </c>
      <c r="B1559">
        <v>-922729984</v>
      </c>
      <c r="C1559">
        <v>1837</v>
      </c>
      <c r="D1559" t="s">
        <v>272</v>
      </c>
      <c r="E1559" t="s">
        <v>273</v>
      </c>
      <c r="F1559">
        <v>1848</v>
      </c>
      <c r="G1559" t="s">
        <v>285</v>
      </c>
      <c r="H1559" t="s">
        <v>273</v>
      </c>
      <c r="I1559">
        <v>528</v>
      </c>
      <c r="J1559" t="s">
        <v>531</v>
      </c>
      <c r="K1559" t="s">
        <v>532</v>
      </c>
      <c r="L1559">
        <v>1946</v>
      </c>
      <c r="M1559" t="s">
        <v>286</v>
      </c>
      <c r="N1559" t="s">
        <v>14</v>
      </c>
      <c r="O1559">
        <v>1946</v>
      </c>
      <c r="P1559" t="s">
        <v>286</v>
      </c>
      <c r="Q1559" t="s">
        <v>14</v>
      </c>
      <c r="R1559" t="s">
        <v>332</v>
      </c>
      <c r="S1559" s="43">
        <v>214498600.995</v>
      </c>
      <c r="U1559" s="43">
        <v>23</v>
      </c>
      <c r="IF1559">
        <v>1946</v>
      </c>
      <c r="IG1559" t="s">
        <v>286</v>
      </c>
      <c r="IH1559" t="s">
        <v>287</v>
      </c>
      <c r="IK1559">
        <v>-2</v>
      </c>
      <c r="IL1559" t="s">
        <v>278</v>
      </c>
      <c r="IM1559" t="s">
        <v>279</v>
      </c>
      <c r="IN1559" t="s">
        <v>463</v>
      </c>
      <c r="IP1559" t="s">
        <v>464</v>
      </c>
    </row>
    <row r="1560" spans="1:250" x14ac:dyDescent="0.35">
      <c r="A1560">
        <v>16949</v>
      </c>
      <c r="B1560">
        <v>-922729984</v>
      </c>
      <c r="C1560">
        <v>1837</v>
      </c>
      <c r="D1560" t="s">
        <v>272</v>
      </c>
      <c r="E1560" t="s">
        <v>273</v>
      </c>
      <c r="F1560">
        <v>1848</v>
      </c>
      <c r="G1560" t="s">
        <v>285</v>
      </c>
      <c r="H1560" t="s">
        <v>273</v>
      </c>
      <c r="I1560">
        <v>527</v>
      </c>
      <c r="J1560" t="s">
        <v>535</v>
      </c>
      <c r="K1560" t="s">
        <v>536</v>
      </c>
      <c r="L1560">
        <v>1946</v>
      </c>
      <c r="M1560" t="s">
        <v>286</v>
      </c>
      <c r="N1560" t="s">
        <v>14</v>
      </c>
      <c r="O1560">
        <v>1946</v>
      </c>
      <c r="P1560" t="s">
        <v>286</v>
      </c>
      <c r="Q1560" t="s">
        <v>14</v>
      </c>
      <c r="R1560" t="s">
        <v>332</v>
      </c>
      <c r="S1560" s="43">
        <v>214152186.125</v>
      </c>
      <c r="U1560" s="43">
        <v>23</v>
      </c>
      <c r="IF1560">
        <v>1946</v>
      </c>
      <c r="IG1560" t="s">
        <v>286</v>
      </c>
      <c r="IH1560" t="s">
        <v>287</v>
      </c>
      <c r="IK1560">
        <v>-2</v>
      </c>
      <c r="IL1560" t="s">
        <v>278</v>
      </c>
      <c r="IM1560" t="s">
        <v>279</v>
      </c>
      <c r="IN1560" t="s">
        <v>463</v>
      </c>
      <c r="IP1560" t="s">
        <v>464</v>
      </c>
    </row>
    <row r="1561" spans="1:250" x14ac:dyDescent="0.35">
      <c r="A1561">
        <v>16950</v>
      </c>
      <c r="B1561">
        <v>-922729984</v>
      </c>
      <c r="C1561">
        <v>1837</v>
      </c>
      <c r="D1561" t="s">
        <v>272</v>
      </c>
      <c r="E1561" t="s">
        <v>273</v>
      </c>
      <c r="F1561">
        <v>1848</v>
      </c>
      <c r="G1561" t="s">
        <v>285</v>
      </c>
      <c r="H1561" t="s">
        <v>273</v>
      </c>
      <c r="I1561">
        <v>523</v>
      </c>
      <c r="J1561" t="s">
        <v>537</v>
      </c>
      <c r="K1561" t="s">
        <v>538</v>
      </c>
      <c r="L1561">
        <v>1946</v>
      </c>
      <c r="M1561" t="s">
        <v>286</v>
      </c>
      <c r="N1561" t="s">
        <v>14</v>
      </c>
      <c r="O1561">
        <v>1946</v>
      </c>
      <c r="P1561" t="s">
        <v>286</v>
      </c>
      <c r="Q1561" t="s">
        <v>14</v>
      </c>
      <c r="R1561" t="s">
        <v>332</v>
      </c>
      <c r="S1561" s="43">
        <v>213912661.595</v>
      </c>
      <c r="U1561" s="43">
        <v>23</v>
      </c>
      <c r="IF1561">
        <v>1946</v>
      </c>
      <c r="IG1561" t="s">
        <v>286</v>
      </c>
      <c r="IH1561" t="s">
        <v>287</v>
      </c>
      <c r="IK1561">
        <v>-2</v>
      </c>
      <c r="IL1561" t="s">
        <v>278</v>
      </c>
      <c r="IM1561" t="s">
        <v>279</v>
      </c>
      <c r="IN1561" t="s">
        <v>463</v>
      </c>
      <c r="IP1561" t="s">
        <v>464</v>
      </c>
    </row>
    <row r="1562" spans="1:250" x14ac:dyDescent="0.35">
      <c r="A1562">
        <v>16951</v>
      </c>
      <c r="B1562">
        <v>-922729984</v>
      </c>
      <c r="C1562">
        <v>1837</v>
      </c>
      <c r="D1562" t="s">
        <v>272</v>
      </c>
      <c r="E1562" t="s">
        <v>273</v>
      </c>
      <c r="F1562">
        <v>1848</v>
      </c>
      <c r="G1562" t="s">
        <v>285</v>
      </c>
      <c r="H1562" t="s">
        <v>273</v>
      </c>
      <c r="I1562">
        <v>521</v>
      </c>
      <c r="J1562" t="s">
        <v>539</v>
      </c>
      <c r="K1562" t="s">
        <v>540</v>
      </c>
      <c r="L1562">
        <v>1946</v>
      </c>
      <c r="M1562" t="s">
        <v>286</v>
      </c>
      <c r="N1562" t="s">
        <v>14</v>
      </c>
      <c r="O1562">
        <v>1946</v>
      </c>
      <c r="P1562" t="s">
        <v>286</v>
      </c>
      <c r="Q1562" t="s">
        <v>14</v>
      </c>
      <c r="R1562" t="s">
        <v>332</v>
      </c>
      <c r="S1562" s="43">
        <v>213430687.7295</v>
      </c>
      <c r="U1562" s="43">
        <v>23</v>
      </c>
      <c r="IF1562">
        <v>1946</v>
      </c>
      <c r="IG1562" t="s">
        <v>286</v>
      </c>
      <c r="IH1562" t="s">
        <v>287</v>
      </c>
      <c r="IK1562">
        <v>-2</v>
      </c>
      <c r="IL1562" t="s">
        <v>278</v>
      </c>
      <c r="IM1562" t="s">
        <v>279</v>
      </c>
      <c r="IN1562" t="s">
        <v>463</v>
      </c>
      <c r="IP1562" t="s">
        <v>464</v>
      </c>
    </row>
    <row r="1563" spans="1:250" x14ac:dyDescent="0.35">
      <c r="A1563">
        <v>16952</v>
      </c>
      <c r="B1563">
        <v>-922729984</v>
      </c>
      <c r="C1563">
        <v>1837</v>
      </c>
      <c r="D1563" t="s">
        <v>272</v>
      </c>
      <c r="E1563" t="s">
        <v>273</v>
      </c>
      <c r="F1563">
        <v>1848</v>
      </c>
      <c r="G1563" t="s">
        <v>285</v>
      </c>
      <c r="H1563" t="s">
        <v>273</v>
      </c>
      <c r="I1563">
        <v>519</v>
      </c>
      <c r="J1563" t="s">
        <v>541</v>
      </c>
      <c r="K1563" t="s">
        <v>542</v>
      </c>
      <c r="L1563">
        <v>1946</v>
      </c>
      <c r="M1563" t="s">
        <v>286</v>
      </c>
      <c r="N1563" t="s">
        <v>14</v>
      </c>
      <c r="O1563">
        <v>1946</v>
      </c>
      <c r="P1563" t="s">
        <v>286</v>
      </c>
      <c r="Q1563" t="s">
        <v>14</v>
      </c>
      <c r="R1563" t="s">
        <v>332</v>
      </c>
      <c r="S1563" s="43">
        <v>213189700.77950001</v>
      </c>
      <c r="U1563" s="43">
        <v>23</v>
      </c>
      <c r="IF1563">
        <v>1946</v>
      </c>
      <c r="IG1563" t="s">
        <v>286</v>
      </c>
      <c r="IH1563" t="s">
        <v>287</v>
      </c>
      <c r="IK1563">
        <v>-2</v>
      </c>
      <c r="IL1563" t="s">
        <v>278</v>
      </c>
      <c r="IM1563" t="s">
        <v>279</v>
      </c>
      <c r="IN1563" t="s">
        <v>463</v>
      </c>
      <c r="IP1563" t="s">
        <v>464</v>
      </c>
    </row>
    <row r="1564" spans="1:250" x14ac:dyDescent="0.35">
      <c r="A1564">
        <v>16953</v>
      </c>
      <c r="B1564">
        <v>-922729984</v>
      </c>
      <c r="C1564">
        <v>1837</v>
      </c>
      <c r="D1564" t="s">
        <v>272</v>
      </c>
      <c r="E1564" t="s">
        <v>273</v>
      </c>
      <c r="F1564">
        <v>1848</v>
      </c>
      <c r="G1564" t="s">
        <v>285</v>
      </c>
      <c r="H1564" t="s">
        <v>273</v>
      </c>
      <c r="I1564">
        <v>515</v>
      </c>
      <c r="J1564" t="s">
        <v>543</v>
      </c>
      <c r="K1564" t="s">
        <v>544</v>
      </c>
      <c r="L1564">
        <v>1946</v>
      </c>
      <c r="M1564" t="s">
        <v>286</v>
      </c>
      <c r="N1564" t="s">
        <v>14</v>
      </c>
      <c r="O1564">
        <v>1946</v>
      </c>
      <c r="P1564" t="s">
        <v>286</v>
      </c>
      <c r="Q1564" t="s">
        <v>14</v>
      </c>
      <c r="R1564" t="s">
        <v>332</v>
      </c>
      <c r="S1564" s="43">
        <v>212948713.77950001</v>
      </c>
      <c r="U1564" s="43">
        <v>23</v>
      </c>
      <c r="IF1564">
        <v>1946</v>
      </c>
      <c r="IG1564" t="s">
        <v>286</v>
      </c>
      <c r="IH1564" t="s">
        <v>287</v>
      </c>
      <c r="IK1564">
        <v>-2</v>
      </c>
      <c r="IL1564" t="s">
        <v>278</v>
      </c>
      <c r="IM1564" t="s">
        <v>279</v>
      </c>
      <c r="IN1564" t="s">
        <v>463</v>
      </c>
      <c r="IP1564" t="s">
        <v>464</v>
      </c>
    </row>
    <row r="1565" spans="1:250" x14ac:dyDescent="0.35">
      <c r="A1565">
        <v>16954</v>
      </c>
      <c r="B1565">
        <v>-922729984</v>
      </c>
      <c r="C1565">
        <v>1837</v>
      </c>
      <c r="D1565" t="s">
        <v>272</v>
      </c>
      <c r="E1565" t="s">
        <v>273</v>
      </c>
      <c r="F1565">
        <v>1848</v>
      </c>
      <c r="G1565" t="s">
        <v>285</v>
      </c>
      <c r="H1565" t="s">
        <v>273</v>
      </c>
      <c r="I1565">
        <v>521</v>
      </c>
      <c r="J1565" t="s">
        <v>539</v>
      </c>
      <c r="K1565" t="s">
        <v>540</v>
      </c>
      <c r="L1565">
        <v>2024</v>
      </c>
      <c r="M1565" t="s">
        <v>288</v>
      </c>
      <c r="N1565" t="s">
        <v>15</v>
      </c>
      <c r="O1565">
        <v>2024</v>
      </c>
      <c r="P1565" t="s">
        <v>288</v>
      </c>
      <c r="Q1565" t="s">
        <v>15</v>
      </c>
      <c r="R1565" t="s">
        <v>332</v>
      </c>
      <c r="S1565" s="43">
        <v>681333.74589999998</v>
      </c>
      <c r="U1565" s="43">
        <v>23</v>
      </c>
      <c r="IF1565">
        <v>2024</v>
      </c>
      <c r="IG1565" t="s">
        <v>288</v>
      </c>
      <c r="IH1565" t="s">
        <v>287</v>
      </c>
      <c r="IK1565">
        <v>-2</v>
      </c>
      <c r="IL1565" t="s">
        <v>278</v>
      </c>
      <c r="IM1565" t="s">
        <v>279</v>
      </c>
      <c r="IN1565" t="s">
        <v>463</v>
      </c>
      <c r="IP1565" t="s">
        <v>465</v>
      </c>
    </row>
    <row r="1566" spans="1:250" x14ac:dyDescent="0.35">
      <c r="A1566">
        <v>16955</v>
      </c>
      <c r="B1566">
        <v>-922729984</v>
      </c>
      <c r="C1566">
        <v>1837</v>
      </c>
      <c r="D1566" t="s">
        <v>272</v>
      </c>
      <c r="E1566" t="s">
        <v>273</v>
      </c>
      <c r="F1566">
        <v>1848</v>
      </c>
      <c r="G1566" t="s">
        <v>285</v>
      </c>
      <c r="H1566" t="s">
        <v>273</v>
      </c>
      <c r="I1566">
        <v>519</v>
      </c>
      <c r="J1566" t="s">
        <v>541</v>
      </c>
      <c r="K1566" t="s">
        <v>542</v>
      </c>
      <c r="L1566">
        <v>2024</v>
      </c>
      <c r="M1566" t="s">
        <v>288</v>
      </c>
      <c r="N1566" t="s">
        <v>15</v>
      </c>
      <c r="O1566">
        <v>2024</v>
      </c>
      <c r="P1566" t="s">
        <v>288</v>
      </c>
      <c r="Q1566" t="s">
        <v>15</v>
      </c>
      <c r="R1566" t="s">
        <v>332</v>
      </c>
      <c r="S1566" s="43">
        <v>680564.43590000004</v>
      </c>
      <c r="U1566" s="43">
        <v>23</v>
      </c>
      <c r="IF1566">
        <v>2024</v>
      </c>
      <c r="IG1566" t="s">
        <v>288</v>
      </c>
      <c r="IH1566" t="s">
        <v>287</v>
      </c>
      <c r="IK1566">
        <v>-2</v>
      </c>
      <c r="IL1566" t="s">
        <v>278</v>
      </c>
      <c r="IM1566" t="s">
        <v>279</v>
      </c>
      <c r="IN1566" t="s">
        <v>463</v>
      </c>
      <c r="IP1566" t="s">
        <v>465</v>
      </c>
    </row>
    <row r="1567" spans="1:250" x14ac:dyDescent="0.35">
      <c r="A1567">
        <v>16956</v>
      </c>
      <c r="B1567">
        <v>-922729984</v>
      </c>
      <c r="C1567">
        <v>1837</v>
      </c>
      <c r="D1567" t="s">
        <v>272</v>
      </c>
      <c r="E1567" t="s">
        <v>273</v>
      </c>
      <c r="F1567">
        <v>1848</v>
      </c>
      <c r="G1567" t="s">
        <v>285</v>
      </c>
      <c r="H1567" t="s">
        <v>273</v>
      </c>
      <c r="I1567">
        <v>515</v>
      </c>
      <c r="J1567" t="s">
        <v>543</v>
      </c>
      <c r="K1567" t="s">
        <v>544</v>
      </c>
      <c r="L1567">
        <v>2024</v>
      </c>
      <c r="M1567" t="s">
        <v>288</v>
      </c>
      <c r="N1567" t="s">
        <v>15</v>
      </c>
      <c r="O1567">
        <v>2024</v>
      </c>
      <c r="P1567" t="s">
        <v>288</v>
      </c>
      <c r="Q1567" t="s">
        <v>15</v>
      </c>
      <c r="R1567" t="s">
        <v>332</v>
      </c>
      <c r="S1567" s="43">
        <v>1279795.1259000001</v>
      </c>
      <c r="U1567" s="43">
        <v>23</v>
      </c>
      <c r="IF1567">
        <v>2024</v>
      </c>
      <c r="IG1567" t="s">
        <v>288</v>
      </c>
      <c r="IH1567" t="s">
        <v>287</v>
      </c>
      <c r="IK1567">
        <v>-2</v>
      </c>
      <c r="IL1567" t="s">
        <v>278</v>
      </c>
      <c r="IM1567" t="s">
        <v>279</v>
      </c>
      <c r="IN1567" t="s">
        <v>463</v>
      </c>
      <c r="IP1567" t="s">
        <v>465</v>
      </c>
    </row>
    <row r="1568" spans="1:250" x14ac:dyDescent="0.35">
      <c r="A1568">
        <v>16957</v>
      </c>
      <c r="B1568">
        <v>-922729984</v>
      </c>
      <c r="C1568">
        <v>1837</v>
      </c>
      <c r="D1568" t="s">
        <v>272</v>
      </c>
      <c r="E1568" t="s">
        <v>273</v>
      </c>
      <c r="F1568">
        <v>1848</v>
      </c>
      <c r="G1568" t="s">
        <v>285</v>
      </c>
      <c r="H1568" t="s">
        <v>273</v>
      </c>
      <c r="I1568">
        <v>513</v>
      </c>
      <c r="J1568" t="s">
        <v>545</v>
      </c>
      <c r="K1568" t="s">
        <v>546</v>
      </c>
      <c r="L1568">
        <v>2024</v>
      </c>
      <c r="M1568" t="s">
        <v>288</v>
      </c>
      <c r="N1568" t="s">
        <v>15</v>
      </c>
      <c r="O1568">
        <v>2024</v>
      </c>
      <c r="P1568" t="s">
        <v>288</v>
      </c>
      <c r="Q1568" t="s">
        <v>15</v>
      </c>
      <c r="R1568" t="s">
        <v>332</v>
      </c>
      <c r="S1568" s="43">
        <v>1276700.3259000001</v>
      </c>
      <c r="U1568" s="43">
        <v>23</v>
      </c>
      <c r="IF1568">
        <v>2024</v>
      </c>
      <c r="IG1568" t="s">
        <v>288</v>
      </c>
      <c r="IH1568" t="s">
        <v>287</v>
      </c>
      <c r="IK1568">
        <v>-2</v>
      </c>
      <c r="IL1568" t="s">
        <v>278</v>
      </c>
      <c r="IM1568" t="s">
        <v>279</v>
      </c>
      <c r="IN1568" t="s">
        <v>463</v>
      </c>
      <c r="IP1568" t="s">
        <v>465</v>
      </c>
    </row>
    <row r="1569" spans="1:250" x14ac:dyDescent="0.35">
      <c r="A1569">
        <v>16958</v>
      </c>
      <c r="B1569">
        <v>-922729984</v>
      </c>
      <c r="C1569">
        <v>1837</v>
      </c>
      <c r="D1569" t="s">
        <v>272</v>
      </c>
      <c r="E1569" t="s">
        <v>273</v>
      </c>
      <c r="F1569">
        <v>1848</v>
      </c>
      <c r="G1569" t="s">
        <v>285</v>
      </c>
      <c r="H1569" t="s">
        <v>273</v>
      </c>
      <c r="I1569">
        <v>509</v>
      </c>
      <c r="J1569" t="s">
        <v>547</v>
      </c>
      <c r="K1569" t="s">
        <v>548</v>
      </c>
      <c r="L1569">
        <v>2024</v>
      </c>
      <c r="M1569" t="s">
        <v>288</v>
      </c>
      <c r="N1569" t="s">
        <v>15</v>
      </c>
      <c r="O1569">
        <v>2024</v>
      </c>
      <c r="P1569" t="s">
        <v>288</v>
      </c>
      <c r="Q1569" t="s">
        <v>15</v>
      </c>
      <c r="R1569" t="s">
        <v>332</v>
      </c>
      <c r="S1569" s="43">
        <v>1274018.1658999999</v>
      </c>
      <c r="U1569" s="43">
        <v>23</v>
      </c>
      <c r="IF1569">
        <v>2024</v>
      </c>
      <c r="IG1569" t="s">
        <v>288</v>
      </c>
      <c r="IH1569" t="s">
        <v>287</v>
      </c>
      <c r="IK1569">
        <v>-2</v>
      </c>
      <c r="IL1569" t="s">
        <v>278</v>
      </c>
      <c r="IM1569" t="s">
        <v>279</v>
      </c>
      <c r="IN1569" t="s">
        <v>463</v>
      </c>
      <c r="IP1569" t="s">
        <v>465</v>
      </c>
    </row>
    <row r="1570" spans="1:250" x14ac:dyDescent="0.35">
      <c r="A1570">
        <v>16959</v>
      </c>
      <c r="B1570">
        <v>-922729984</v>
      </c>
      <c r="C1570">
        <v>1837</v>
      </c>
      <c r="D1570" t="s">
        <v>272</v>
      </c>
      <c r="E1570" t="s">
        <v>273</v>
      </c>
      <c r="F1570">
        <v>1848</v>
      </c>
      <c r="G1570" t="s">
        <v>285</v>
      </c>
      <c r="H1570" t="s">
        <v>273</v>
      </c>
      <c r="I1570">
        <v>507</v>
      </c>
      <c r="J1570" t="s">
        <v>549</v>
      </c>
      <c r="K1570" t="s">
        <v>550</v>
      </c>
      <c r="L1570">
        <v>2024</v>
      </c>
      <c r="M1570" t="s">
        <v>288</v>
      </c>
      <c r="N1570" t="s">
        <v>15</v>
      </c>
      <c r="O1570">
        <v>2024</v>
      </c>
      <c r="P1570" t="s">
        <v>288</v>
      </c>
      <c r="Q1570" t="s">
        <v>15</v>
      </c>
      <c r="R1570" t="s">
        <v>332</v>
      </c>
      <c r="S1570" s="43">
        <v>1272574.7159</v>
      </c>
      <c r="U1570" s="43">
        <v>23</v>
      </c>
      <c r="IF1570">
        <v>2024</v>
      </c>
      <c r="IG1570" t="s">
        <v>288</v>
      </c>
      <c r="IH1570" t="s">
        <v>287</v>
      </c>
      <c r="IK1570">
        <v>-2</v>
      </c>
      <c r="IL1570" t="s">
        <v>278</v>
      </c>
      <c r="IM1570" t="s">
        <v>279</v>
      </c>
      <c r="IN1570" t="s">
        <v>463</v>
      </c>
      <c r="IP1570" t="s">
        <v>465</v>
      </c>
    </row>
    <row r="1571" spans="1:250" x14ac:dyDescent="0.35">
      <c r="A1571">
        <v>16960</v>
      </c>
      <c r="B1571">
        <v>-922729984</v>
      </c>
      <c r="C1571">
        <v>1837</v>
      </c>
      <c r="D1571" t="s">
        <v>272</v>
      </c>
      <c r="E1571" t="s">
        <v>273</v>
      </c>
      <c r="F1571">
        <v>9695</v>
      </c>
      <c r="G1571" t="s">
        <v>280</v>
      </c>
      <c r="H1571" t="s">
        <v>281</v>
      </c>
      <c r="I1571">
        <v>513</v>
      </c>
      <c r="J1571" t="s">
        <v>545</v>
      </c>
      <c r="K1571" t="s">
        <v>546</v>
      </c>
      <c r="L1571">
        <v>2024</v>
      </c>
      <c r="M1571" t="s">
        <v>288</v>
      </c>
      <c r="N1571" t="s">
        <v>15</v>
      </c>
      <c r="O1571">
        <v>2024</v>
      </c>
      <c r="P1571" t="s">
        <v>288</v>
      </c>
      <c r="Q1571" t="s">
        <v>15</v>
      </c>
      <c r="R1571" t="s">
        <v>332</v>
      </c>
      <c r="S1571" s="43">
        <v>213252.03020000001</v>
      </c>
      <c r="U1571" s="43">
        <v>23</v>
      </c>
      <c r="IF1571">
        <v>2024</v>
      </c>
      <c r="IG1571" t="s">
        <v>288</v>
      </c>
      <c r="IH1571" t="s">
        <v>284</v>
      </c>
      <c r="IK1571">
        <v>-2</v>
      </c>
      <c r="IL1571" t="s">
        <v>278</v>
      </c>
      <c r="IM1571" t="s">
        <v>279</v>
      </c>
      <c r="IN1571" t="s">
        <v>466</v>
      </c>
      <c r="IP1571" t="s">
        <v>467</v>
      </c>
    </row>
    <row r="1572" spans="1:250" x14ac:dyDescent="0.35">
      <c r="A1572">
        <v>16961</v>
      </c>
      <c r="B1572">
        <v>-922729984</v>
      </c>
      <c r="C1572">
        <v>1837</v>
      </c>
      <c r="D1572" t="s">
        <v>272</v>
      </c>
      <c r="E1572" t="s">
        <v>273</v>
      </c>
      <c r="F1572">
        <v>9695</v>
      </c>
      <c r="G1572" t="s">
        <v>280</v>
      </c>
      <c r="H1572" t="s">
        <v>281</v>
      </c>
      <c r="I1572">
        <v>509</v>
      </c>
      <c r="J1572" t="s">
        <v>547</v>
      </c>
      <c r="K1572" t="s">
        <v>548</v>
      </c>
      <c r="L1572">
        <v>2024</v>
      </c>
      <c r="M1572" t="s">
        <v>288</v>
      </c>
      <c r="N1572" t="s">
        <v>15</v>
      </c>
      <c r="O1572">
        <v>2024</v>
      </c>
      <c r="P1572" t="s">
        <v>288</v>
      </c>
      <c r="Q1572" t="s">
        <v>15</v>
      </c>
      <c r="R1572" t="s">
        <v>332</v>
      </c>
      <c r="S1572" s="43">
        <v>212796.3602</v>
      </c>
      <c r="U1572" s="43">
        <v>23</v>
      </c>
      <c r="IF1572">
        <v>2024</v>
      </c>
      <c r="IG1572" t="s">
        <v>288</v>
      </c>
      <c r="IH1572" t="s">
        <v>284</v>
      </c>
      <c r="IK1572">
        <v>-2</v>
      </c>
      <c r="IL1572" t="s">
        <v>278</v>
      </c>
      <c r="IM1572" t="s">
        <v>279</v>
      </c>
      <c r="IN1572" t="s">
        <v>466</v>
      </c>
      <c r="IP1572" t="s">
        <v>467</v>
      </c>
    </row>
    <row r="1573" spans="1:250" x14ac:dyDescent="0.35">
      <c r="A1573">
        <v>16962</v>
      </c>
      <c r="B1573">
        <v>-922729984</v>
      </c>
      <c r="C1573">
        <v>1837</v>
      </c>
      <c r="D1573" t="s">
        <v>272</v>
      </c>
      <c r="E1573" t="s">
        <v>273</v>
      </c>
      <c r="F1573">
        <v>9695</v>
      </c>
      <c r="G1573" t="s">
        <v>280</v>
      </c>
      <c r="H1573" t="s">
        <v>281</v>
      </c>
      <c r="I1573">
        <v>507</v>
      </c>
      <c r="J1573" t="s">
        <v>549</v>
      </c>
      <c r="K1573" t="s">
        <v>550</v>
      </c>
      <c r="L1573">
        <v>2024</v>
      </c>
      <c r="M1573" t="s">
        <v>288</v>
      </c>
      <c r="N1573" t="s">
        <v>15</v>
      </c>
      <c r="O1573">
        <v>2024</v>
      </c>
      <c r="P1573" t="s">
        <v>288</v>
      </c>
      <c r="Q1573" t="s">
        <v>15</v>
      </c>
      <c r="R1573" t="s">
        <v>332</v>
      </c>
      <c r="S1573" s="43">
        <v>212551.19020000001</v>
      </c>
      <c r="U1573" s="43">
        <v>23</v>
      </c>
      <c r="IF1573">
        <v>2024</v>
      </c>
      <c r="IG1573" t="s">
        <v>288</v>
      </c>
      <c r="IH1573" t="s">
        <v>284</v>
      </c>
      <c r="IK1573">
        <v>-2</v>
      </c>
      <c r="IL1573" t="s">
        <v>278</v>
      </c>
      <c r="IM1573" t="s">
        <v>279</v>
      </c>
      <c r="IN1573" t="s">
        <v>466</v>
      </c>
      <c r="IP1573" t="s">
        <v>467</v>
      </c>
    </row>
    <row r="1574" spans="1:250" x14ac:dyDescent="0.35">
      <c r="A1574">
        <v>16963</v>
      </c>
      <c r="B1574">
        <v>-922729984</v>
      </c>
      <c r="C1574">
        <v>1837</v>
      </c>
      <c r="D1574" t="s">
        <v>272</v>
      </c>
      <c r="E1574" t="s">
        <v>273</v>
      </c>
      <c r="F1574">
        <v>1848</v>
      </c>
      <c r="G1574" t="s">
        <v>285</v>
      </c>
      <c r="H1574" t="s">
        <v>273</v>
      </c>
      <c r="I1574">
        <v>528</v>
      </c>
      <c r="J1574" t="s">
        <v>531</v>
      </c>
      <c r="K1574" t="s">
        <v>532</v>
      </c>
      <c r="L1574">
        <v>2024</v>
      </c>
      <c r="M1574" t="s">
        <v>288</v>
      </c>
      <c r="N1574" t="s">
        <v>15</v>
      </c>
      <c r="O1574">
        <v>2024</v>
      </c>
      <c r="P1574" t="s">
        <v>288</v>
      </c>
      <c r="Q1574" t="s">
        <v>15</v>
      </c>
      <c r="R1574" t="s">
        <v>332</v>
      </c>
      <c r="S1574" s="43">
        <v>83091.015799999994</v>
      </c>
      <c r="U1574" s="43">
        <v>23</v>
      </c>
      <c r="IF1574">
        <v>2024</v>
      </c>
      <c r="IG1574" t="s">
        <v>288</v>
      </c>
      <c r="IH1574" t="s">
        <v>287</v>
      </c>
      <c r="IK1574">
        <v>-2</v>
      </c>
      <c r="IL1574" t="s">
        <v>278</v>
      </c>
      <c r="IM1574" t="s">
        <v>279</v>
      </c>
      <c r="IN1574" t="s">
        <v>463</v>
      </c>
      <c r="IP1574" t="s">
        <v>465</v>
      </c>
    </row>
    <row r="1575" spans="1:250" x14ac:dyDescent="0.35">
      <c r="A1575">
        <v>16964</v>
      </c>
      <c r="B1575">
        <v>-922729984</v>
      </c>
      <c r="C1575">
        <v>1837</v>
      </c>
      <c r="D1575" t="s">
        <v>272</v>
      </c>
      <c r="E1575" t="s">
        <v>273</v>
      </c>
      <c r="F1575">
        <v>1848</v>
      </c>
      <c r="G1575" t="s">
        <v>285</v>
      </c>
      <c r="H1575" t="s">
        <v>273</v>
      </c>
      <c r="I1575">
        <v>527</v>
      </c>
      <c r="J1575" t="s">
        <v>535</v>
      </c>
      <c r="K1575" t="s">
        <v>536</v>
      </c>
      <c r="L1575">
        <v>2024</v>
      </c>
      <c r="M1575" t="s">
        <v>288</v>
      </c>
      <c r="N1575" t="s">
        <v>15</v>
      </c>
      <c r="O1575">
        <v>2024</v>
      </c>
      <c r="P1575" t="s">
        <v>288</v>
      </c>
      <c r="Q1575" t="s">
        <v>15</v>
      </c>
      <c r="R1575" t="s">
        <v>332</v>
      </c>
      <c r="S1575" s="43">
        <v>82956.825800000006</v>
      </c>
      <c r="U1575" s="43">
        <v>23</v>
      </c>
      <c r="IF1575">
        <v>2024</v>
      </c>
      <c r="IG1575" t="s">
        <v>288</v>
      </c>
      <c r="IH1575" t="s">
        <v>287</v>
      </c>
      <c r="IK1575">
        <v>-2</v>
      </c>
      <c r="IL1575" t="s">
        <v>278</v>
      </c>
      <c r="IM1575" t="s">
        <v>279</v>
      </c>
      <c r="IN1575" t="s">
        <v>463</v>
      </c>
      <c r="IP1575" t="s">
        <v>465</v>
      </c>
    </row>
    <row r="1576" spans="1:250" x14ac:dyDescent="0.35">
      <c r="A1576">
        <v>16965</v>
      </c>
      <c r="B1576">
        <v>-922729984</v>
      </c>
      <c r="C1576">
        <v>1837</v>
      </c>
      <c r="D1576" t="s">
        <v>272</v>
      </c>
      <c r="E1576" t="s">
        <v>273</v>
      </c>
      <c r="F1576">
        <v>1848</v>
      </c>
      <c r="G1576" t="s">
        <v>285</v>
      </c>
      <c r="H1576" t="s">
        <v>273</v>
      </c>
      <c r="I1576">
        <v>523</v>
      </c>
      <c r="J1576" t="s">
        <v>537</v>
      </c>
      <c r="K1576" t="s">
        <v>538</v>
      </c>
      <c r="L1576">
        <v>2024</v>
      </c>
      <c r="M1576" t="s">
        <v>288</v>
      </c>
      <c r="N1576" t="s">
        <v>15</v>
      </c>
      <c r="O1576">
        <v>2024</v>
      </c>
      <c r="P1576" t="s">
        <v>288</v>
      </c>
      <c r="Q1576" t="s">
        <v>15</v>
      </c>
      <c r="R1576" t="s">
        <v>332</v>
      </c>
      <c r="S1576" s="43">
        <v>682872.36580000003</v>
      </c>
      <c r="U1576" s="43">
        <v>23</v>
      </c>
      <c r="IF1576">
        <v>2024</v>
      </c>
      <c r="IG1576" t="s">
        <v>288</v>
      </c>
      <c r="IH1576" t="s">
        <v>287</v>
      </c>
      <c r="IK1576">
        <v>-2</v>
      </c>
      <c r="IL1576" t="s">
        <v>278</v>
      </c>
      <c r="IM1576" t="s">
        <v>279</v>
      </c>
      <c r="IN1576" t="s">
        <v>463</v>
      </c>
      <c r="IP1576" t="s">
        <v>465</v>
      </c>
    </row>
    <row r="1577" spans="1:250" x14ac:dyDescent="0.35">
      <c r="A1577">
        <v>16966</v>
      </c>
      <c r="B1577">
        <v>-922729984</v>
      </c>
      <c r="C1577">
        <v>1837</v>
      </c>
      <c r="D1577" t="s">
        <v>272</v>
      </c>
      <c r="E1577" t="s">
        <v>273</v>
      </c>
      <c r="F1577">
        <v>9695</v>
      </c>
      <c r="G1577" t="s">
        <v>280</v>
      </c>
      <c r="H1577" t="s">
        <v>281</v>
      </c>
      <c r="I1577">
        <v>528</v>
      </c>
      <c r="J1577" t="s">
        <v>531</v>
      </c>
      <c r="K1577" t="s">
        <v>532</v>
      </c>
      <c r="L1577">
        <v>2024</v>
      </c>
      <c r="M1577" t="s">
        <v>288</v>
      </c>
      <c r="N1577" t="s">
        <v>15</v>
      </c>
      <c r="O1577">
        <v>2024</v>
      </c>
      <c r="P1577" t="s">
        <v>288</v>
      </c>
      <c r="Q1577" t="s">
        <v>15</v>
      </c>
      <c r="R1577" t="s">
        <v>332</v>
      </c>
      <c r="S1577" s="43">
        <v>215363.53049999999</v>
      </c>
      <c r="U1577" s="43">
        <v>23</v>
      </c>
      <c r="IF1577">
        <v>2024</v>
      </c>
      <c r="IG1577" t="s">
        <v>288</v>
      </c>
      <c r="IH1577" t="s">
        <v>284</v>
      </c>
      <c r="IK1577">
        <v>-2</v>
      </c>
      <c r="IL1577" t="s">
        <v>278</v>
      </c>
      <c r="IM1577" t="s">
        <v>279</v>
      </c>
      <c r="IN1577" t="s">
        <v>466</v>
      </c>
      <c r="IP1577" t="s">
        <v>467</v>
      </c>
    </row>
    <row r="1578" spans="1:250" x14ac:dyDescent="0.35">
      <c r="A1578">
        <v>16967</v>
      </c>
      <c r="B1578">
        <v>-922729984</v>
      </c>
      <c r="C1578">
        <v>1837</v>
      </c>
      <c r="D1578" t="s">
        <v>272</v>
      </c>
      <c r="E1578" t="s">
        <v>273</v>
      </c>
      <c r="F1578">
        <v>9695</v>
      </c>
      <c r="G1578" t="s">
        <v>280</v>
      </c>
      <c r="H1578" t="s">
        <v>281</v>
      </c>
      <c r="I1578">
        <v>527</v>
      </c>
      <c r="J1578" t="s">
        <v>535</v>
      </c>
      <c r="K1578" t="s">
        <v>536</v>
      </c>
      <c r="L1578">
        <v>2024</v>
      </c>
      <c r="M1578" t="s">
        <v>288</v>
      </c>
      <c r="N1578" t="s">
        <v>15</v>
      </c>
      <c r="O1578">
        <v>2024</v>
      </c>
      <c r="P1578" t="s">
        <v>288</v>
      </c>
      <c r="Q1578" t="s">
        <v>15</v>
      </c>
      <c r="R1578" t="s">
        <v>332</v>
      </c>
      <c r="S1578" s="43">
        <v>215009.78049999999</v>
      </c>
      <c r="U1578" s="43">
        <v>23</v>
      </c>
      <c r="IF1578">
        <v>2024</v>
      </c>
      <c r="IG1578" t="s">
        <v>288</v>
      </c>
      <c r="IH1578" t="s">
        <v>284</v>
      </c>
      <c r="IK1578">
        <v>-2</v>
      </c>
      <c r="IL1578" t="s">
        <v>278</v>
      </c>
      <c r="IM1578" t="s">
        <v>279</v>
      </c>
      <c r="IN1578" t="s">
        <v>466</v>
      </c>
      <c r="IP1578" t="s">
        <v>467</v>
      </c>
    </row>
    <row r="1579" spans="1:250" x14ac:dyDescent="0.35">
      <c r="A1579">
        <v>16968</v>
      </c>
      <c r="B1579">
        <v>-922729984</v>
      </c>
      <c r="C1579">
        <v>1837</v>
      </c>
      <c r="D1579" t="s">
        <v>272</v>
      </c>
      <c r="E1579" t="s">
        <v>273</v>
      </c>
      <c r="F1579">
        <v>9695</v>
      </c>
      <c r="G1579" t="s">
        <v>280</v>
      </c>
      <c r="H1579" t="s">
        <v>281</v>
      </c>
      <c r="I1579">
        <v>523</v>
      </c>
      <c r="J1579" t="s">
        <v>537</v>
      </c>
      <c r="K1579" t="s">
        <v>538</v>
      </c>
      <c r="L1579">
        <v>2024</v>
      </c>
      <c r="M1579" t="s">
        <v>288</v>
      </c>
      <c r="N1579" t="s">
        <v>15</v>
      </c>
      <c r="O1579">
        <v>2024</v>
      </c>
      <c r="P1579" t="s">
        <v>288</v>
      </c>
      <c r="Q1579" t="s">
        <v>15</v>
      </c>
      <c r="R1579" t="s">
        <v>332</v>
      </c>
      <c r="S1579" s="43">
        <v>214762.14050000001</v>
      </c>
      <c r="U1579" s="43">
        <v>23</v>
      </c>
      <c r="IF1579">
        <v>2024</v>
      </c>
      <c r="IG1579" t="s">
        <v>288</v>
      </c>
      <c r="IH1579" t="s">
        <v>284</v>
      </c>
      <c r="IK1579">
        <v>-2</v>
      </c>
      <c r="IL1579" t="s">
        <v>278</v>
      </c>
      <c r="IM1579" t="s">
        <v>279</v>
      </c>
      <c r="IN1579" t="s">
        <v>466</v>
      </c>
      <c r="IP1579" t="s">
        <v>467</v>
      </c>
    </row>
    <row r="1580" spans="1:250" x14ac:dyDescent="0.35">
      <c r="A1580">
        <v>16969</v>
      </c>
      <c r="B1580">
        <v>-922729984</v>
      </c>
      <c r="C1580">
        <v>1837</v>
      </c>
      <c r="D1580" t="s">
        <v>272</v>
      </c>
      <c r="E1580" t="s">
        <v>273</v>
      </c>
      <c r="F1580">
        <v>9695</v>
      </c>
      <c r="G1580" t="s">
        <v>280</v>
      </c>
      <c r="H1580" t="s">
        <v>281</v>
      </c>
      <c r="I1580">
        <v>521</v>
      </c>
      <c r="J1580" t="s">
        <v>539</v>
      </c>
      <c r="K1580" t="s">
        <v>540</v>
      </c>
      <c r="L1580">
        <v>2024</v>
      </c>
      <c r="M1580" t="s">
        <v>288</v>
      </c>
      <c r="N1580" t="s">
        <v>15</v>
      </c>
      <c r="O1580">
        <v>2024</v>
      </c>
      <c r="P1580" t="s">
        <v>288</v>
      </c>
      <c r="Q1580" t="s">
        <v>15</v>
      </c>
      <c r="R1580" t="s">
        <v>332</v>
      </c>
      <c r="S1580" s="43">
        <v>214269.9803</v>
      </c>
      <c r="U1580" s="43">
        <v>23</v>
      </c>
      <c r="IF1580">
        <v>2024</v>
      </c>
      <c r="IG1580" t="s">
        <v>288</v>
      </c>
      <c r="IH1580" t="s">
        <v>284</v>
      </c>
      <c r="IK1580">
        <v>-2</v>
      </c>
      <c r="IL1580" t="s">
        <v>278</v>
      </c>
      <c r="IM1580" t="s">
        <v>279</v>
      </c>
      <c r="IN1580" t="s">
        <v>466</v>
      </c>
      <c r="IP1580" t="s">
        <v>467</v>
      </c>
    </row>
    <row r="1581" spans="1:250" x14ac:dyDescent="0.35">
      <c r="A1581">
        <v>16970</v>
      </c>
      <c r="B1581">
        <v>-922729984</v>
      </c>
      <c r="C1581">
        <v>1837</v>
      </c>
      <c r="D1581" t="s">
        <v>272</v>
      </c>
      <c r="E1581" t="s">
        <v>273</v>
      </c>
      <c r="F1581">
        <v>9695</v>
      </c>
      <c r="G1581" t="s">
        <v>280</v>
      </c>
      <c r="H1581" t="s">
        <v>281</v>
      </c>
      <c r="I1581">
        <v>519</v>
      </c>
      <c r="J1581" t="s">
        <v>541</v>
      </c>
      <c r="K1581" t="s">
        <v>542</v>
      </c>
      <c r="L1581">
        <v>2024</v>
      </c>
      <c r="M1581" t="s">
        <v>288</v>
      </c>
      <c r="N1581" t="s">
        <v>15</v>
      </c>
      <c r="O1581">
        <v>2024</v>
      </c>
      <c r="P1581" t="s">
        <v>288</v>
      </c>
      <c r="Q1581" t="s">
        <v>15</v>
      </c>
      <c r="R1581" t="s">
        <v>332</v>
      </c>
      <c r="S1581" s="43">
        <v>214023.91029999999</v>
      </c>
      <c r="U1581" s="43">
        <v>23</v>
      </c>
      <c r="IF1581">
        <v>2024</v>
      </c>
      <c r="IG1581" t="s">
        <v>288</v>
      </c>
      <c r="IH1581" t="s">
        <v>284</v>
      </c>
      <c r="IK1581">
        <v>-2</v>
      </c>
      <c r="IL1581" t="s">
        <v>278</v>
      </c>
      <c r="IM1581" t="s">
        <v>279</v>
      </c>
      <c r="IN1581" t="s">
        <v>466</v>
      </c>
      <c r="IP1581" t="s">
        <v>467</v>
      </c>
    </row>
    <row r="1582" spans="1:250" x14ac:dyDescent="0.35">
      <c r="A1582">
        <v>16971</v>
      </c>
      <c r="B1582">
        <v>-922729984</v>
      </c>
      <c r="C1582">
        <v>1837</v>
      </c>
      <c r="D1582" t="s">
        <v>272</v>
      </c>
      <c r="E1582" t="s">
        <v>273</v>
      </c>
      <c r="F1582">
        <v>9695</v>
      </c>
      <c r="G1582" t="s">
        <v>280</v>
      </c>
      <c r="H1582" t="s">
        <v>281</v>
      </c>
      <c r="I1582">
        <v>515</v>
      </c>
      <c r="J1582" t="s">
        <v>543</v>
      </c>
      <c r="K1582" t="s">
        <v>544</v>
      </c>
      <c r="L1582">
        <v>2024</v>
      </c>
      <c r="M1582" t="s">
        <v>288</v>
      </c>
      <c r="N1582" t="s">
        <v>15</v>
      </c>
      <c r="O1582">
        <v>2024</v>
      </c>
      <c r="P1582" t="s">
        <v>288</v>
      </c>
      <c r="Q1582" t="s">
        <v>15</v>
      </c>
      <c r="R1582" t="s">
        <v>332</v>
      </c>
      <c r="S1582" s="43">
        <v>213777.82029999999</v>
      </c>
      <c r="U1582" s="43">
        <v>23</v>
      </c>
      <c r="IF1582">
        <v>2024</v>
      </c>
      <c r="IG1582" t="s">
        <v>288</v>
      </c>
      <c r="IH1582" t="s">
        <v>284</v>
      </c>
      <c r="IK1582">
        <v>-2</v>
      </c>
      <c r="IL1582" t="s">
        <v>278</v>
      </c>
      <c r="IM1582" t="s">
        <v>279</v>
      </c>
      <c r="IN1582" t="s">
        <v>466</v>
      </c>
      <c r="IP1582" t="s">
        <v>467</v>
      </c>
    </row>
    <row r="1583" spans="1:250" x14ac:dyDescent="0.35">
      <c r="A1583">
        <v>16972</v>
      </c>
      <c r="B1583">
        <v>-922729984</v>
      </c>
      <c r="C1583">
        <v>1837</v>
      </c>
      <c r="D1583" t="s">
        <v>272</v>
      </c>
      <c r="E1583" t="s">
        <v>273</v>
      </c>
      <c r="F1583">
        <v>13794</v>
      </c>
      <c r="G1583" t="s">
        <v>274</v>
      </c>
      <c r="H1583" t="s">
        <v>275</v>
      </c>
      <c r="I1583">
        <v>521</v>
      </c>
      <c r="J1583" t="s">
        <v>539</v>
      </c>
      <c r="K1583" t="s">
        <v>540</v>
      </c>
      <c r="L1583">
        <v>2024</v>
      </c>
      <c r="M1583" t="s">
        <v>288</v>
      </c>
      <c r="N1583" t="s">
        <v>15</v>
      </c>
      <c r="O1583">
        <v>2024</v>
      </c>
      <c r="P1583" t="s">
        <v>288</v>
      </c>
      <c r="Q1583" t="s">
        <v>15</v>
      </c>
      <c r="R1583" t="s">
        <v>332</v>
      </c>
      <c r="S1583" s="43">
        <v>218187.53039999999</v>
      </c>
      <c r="U1583" s="43">
        <v>23</v>
      </c>
      <c r="IF1583">
        <v>2024</v>
      </c>
      <c r="IG1583" t="s">
        <v>288</v>
      </c>
      <c r="IH1583" t="s">
        <v>311</v>
      </c>
      <c r="IK1583">
        <v>-2</v>
      </c>
      <c r="IL1583" t="s">
        <v>278</v>
      </c>
      <c r="IM1583" t="s">
        <v>279</v>
      </c>
      <c r="IN1583" t="s">
        <v>468</v>
      </c>
      <c r="IP1583" t="s">
        <v>469</v>
      </c>
    </row>
    <row r="1584" spans="1:250" x14ac:dyDescent="0.35">
      <c r="A1584">
        <v>16973</v>
      </c>
      <c r="B1584">
        <v>-922729984</v>
      </c>
      <c r="C1584">
        <v>1837</v>
      </c>
      <c r="D1584" t="s">
        <v>272</v>
      </c>
      <c r="E1584" t="s">
        <v>273</v>
      </c>
      <c r="F1584">
        <v>13794</v>
      </c>
      <c r="G1584" t="s">
        <v>274</v>
      </c>
      <c r="H1584" t="s">
        <v>275</v>
      </c>
      <c r="I1584">
        <v>519</v>
      </c>
      <c r="J1584" t="s">
        <v>541</v>
      </c>
      <c r="K1584" t="s">
        <v>542</v>
      </c>
      <c r="L1584">
        <v>2024</v>
      </c>
      <c r="M1584" t="s">
        <v>288</v>
      </c>
      <c r="N1584" t="s">
        <v>15</v>
      </c>
      <c r="O1584">
        <v>2024</v>
      </c>
      <c r="P1584" t="s">
        <v>288</v>
      </c>
      <c r="Q1584" t="s">
        <v>15</v>
      </c>
      <c r="R1584" t="s">
        <v>332</v>
      </c>
      <c r="S1584" s="43">
        <v>217924.30040000001</v>
      </c>
      <c r="U1584" s="43">
        <v>23</v>
      </c>
      <c r="IF1584">
        <v>2024</v>
      </c>
      <c r="IG1584" t="s">
        <v>288</v>
      </c>
      <c r="IH1584" t="s">
        <v>311</v>
      </c>
      <c r="IK1584">
        <v>-2</v>
      </c>
      <c r="IL1584" t="s">
        <v>278</v>
      </c>
      <c r="IM1584" t="s">
        <v>279</v>
      </c>
      <c r="IN1584" t="s">
        <v>468</v>
      </c>
      <c r="IP1584" t="s">
        <v>469</v>
      </c>
    </row>
    <row r="1585" spans="1:250" x14ac:dyDescent="0.35">
      <c r="A1585">
        <v>16974</v>
      </c>
      <c r="B1585">
        <v>-922729984</v>
      </c>
      <c r="C1585">
        <v>1837</v>
      </c>
      <c r="D1585" t="s">
        <v>272</v>
      </c>
      <c r="E1585" t="s">
        <v>273</v>
      </c>
      <c r="F1585">
        <v>13794</v>
      </c>
      <c r="G1585" t="s">
        <v>274</v>
      </c>
      <c r="H1585" t="s">
        <v>275</v>
      </c>
      <c r="I1585">
        <v>515</v>
      </c>
      <c r="J1585" t="s">
        <v>543</v>
      </c>
      <c r="K1585" t="s">
        <v>544</v>
      </c>
      <c r="L1585">
        <v>2024</v>
      </c>
      <c r="M1585" t="s">
        <v>288</v>
      </c>
      <c r="N1585" t="s">
        <v>15</v>
      </c>
      <c r="O1585">
        <v>2024</v>
      </c>
      <c r="P1585" t="s">
        <v>288</v>
      </c>
      <c r="Q1585" t="s">
        <v>15</v>
      </c>
      <c r="R1585" t="s">
        <v>332</v>
      </c>
      <c r="S1585" s="43">
        <v>217661.0704</v>
      </c>
      <c r="U1585" s="43">
        <v>23</v>
      </c>
      <c r="IF1585">
        <v>2024</v>
      </c>
      <c r="IG1585" t="s">
        <v>288</v>
      </c>
      <c r="IH1585" t="s">
        <v>311</v>
      </c>
      <c r="IK1585">
        <v>-2</v>
      </c>
      <c r="IL1585" t="s">
        <v>278</v>
      </c>
      <c r="IM1585" t="s">
        <v>279</v>
      </c>
      <c r="IN1585" t="s">
        <v>468</v>
      </c>
      <c r="IP1585" t="s">
        <v>469</v>
      </c>
    </row>
    <row r="1586" spans="1:250" x14ac:dyDescent="0.35">
      <c r="A1586">
        <v>16975</v>
      </c>
      <c r="B1586">
        <v>-922729984</v>
      </c>
      <c r="C1586">
        <v>1837</v>
      </c>
      <c r="D1586" t="s">
        <v>272</v>
      </c>
      <c r="E1586" t="s">
        <v>273</v>
      </c>
      <c r="F1586">
        <v>13794</v>
      </c>
      <c r="G1586" t="s">
        <v>274</v>
      </c>
      <c r="H1586" t="s">
        <v>275</v>
      </c>
      <c r="I1586">
        <v>513</v>
      </c>
      <c r="J1586" t="s">
        <v>545</v>
      </c>
      <c r="K1586" t="s">
        <v>546</v>
      </c>
      <c r="L1586">
        <v>2024</v>
      </c>
      <c r="M1586" t="s">
        <v>288</v>
      </c>
      <c r="N1586" t="s">
        <v>15</v>
      </c>
      <c r="O1586">
        <v>2024</v>
      </c>
      <c r="P1586" t="s">
        <v>288</v>
      </c>
      <c r="Q1586" t="s">
        <v>15</v>
      </c>
      <c r="R1586" t="s">
        <v>332</v>
      </c>
      <c r="S1586" s="43">
        <v>217096.99040000001</v>
      </c>
      <c r="U1586" s="43">
        <v>23</v>
      </c>
      <c r="IF1586">
        <v>2024</v>
      </c>
      <c r="IG1586" t="s">
        <v>288</v>
      </c>
      <c r="IH1586" t="s">
        <v>311</v>
      </c>
      <c r="IK1586">
        <v>-2</v>
      </c>
      <c r="IL1586" t="s">
        <v>278</v>
      </c>
      <c r="IM1586" t="s">
        <v>279</v>
      </c>
      <c r="IN1586" t="s">
        <v>468</v>
      </c>
      <c r="IP1586" t="s">
        <v>469</v>
      </c>
    </row>
    <row r="1587" spans="1:250" x14ac:dyDescent="0.35">
      <c r="A1587">
        <v>16976</v>
      </c>
      <c r="B1587">
        <v>-922729984</v>
      </c>
      <c r="C1587">
        <v>1837</v>
      </c>
      <c r="D1587" t="s">
        <v>272</v>
      </c>
      <c r="E1587" t="s">
        <v>273</v>
      </c>
      <c r="F1587">
        <v>13794</v>
      </c>
      <c r="G1587" t="s">
        <v>274</v>
      </c>
      <c r="H1587" t="s">
        <v>275</v>
      </c>
      <c r="I1587">
        <v>509</v>
      </c>
      <c r="J1587" t="s">
        <v>547</v>
      </c>
      <c r="K1587" t="s">
        <v>548</v>
      </c>
      <c r="L1587">
        <v>2024</v>
      </c>
      <c r="M1587" t="s">
        <v>288</v>
      </c>
      <c r="N1587" t="s">
        <v>15</v>
      </c>
      <c r="O1587">
        <v>2024</v>
      </c>
      <c r="P1587" t="s">
        <v>288</v>
      </c>
      <c r="Q1587" t="s">
        <v>15</v>
      </c>
      <c r="R1587" t="s">
        <v>332</v>
      </c>
      <c r="S1587" s="43">
        <v>216608.11040000001</v>
      </c>
      <c r="U1587" s="43">
        <v>23</v>
      </c>
      <c r="IF1587">
        <v>2024</v>
      </c>
      <c r="IG1587" t="s">
        <v>288</v>
      </c>
      <c r="IH1587" t="s">
        <v>311</v>
      </c>
      <c r="IK1587">
        <v>-2</v>
      </c>
      <c r="IL1587" t="s">
        <v>278</v>
      </c>
      <c r="IM1587" t="s">
        <v>279</v>
      </c>
      <c r="IN1587" t="s">
        <v>468</v>
      </c>
      <c r="IP1587" t="s">
        <v>469</v>
      </c>
    </row>
    <row r="1588" spans="1:250" x14ac:dyDescent="0.35">
      <c r="A1588">
        <v>16977</v>
      </c>
      <c r="B1588">
        <v>-922729984</v>
      </c>
      <c r="C1588">
        <v>1837</v>
      </c>
      <c r="D1588" t="s">
        <v>272</v>
      </c>
      <c r="E1588" t="s">
        <v>273</v>
      </c>
      <c r="F1588">
        <v>13794</v>
      </c>
      <c r="G1588" t="s">
        <v>274</v>
      </c>
      <c r="H1588" t="s">
        <v>275</v>
      </c>
      <c r="I1588">
        <v>507</v>
      </c>
      <c r="J1588" t="s">
        <v>549</v>
      </c>
      <c r="K1588" t="s">
        <v>550</v>
      </c>
      <c r="L1588">
        <v>2024</v>
      </c>
      <c r="M1588" t="s">
        <v>288</v>
      </c>
      <c r="N1588" t="s">
        <v>15</v>
      </c>
      <c r="O1588">
        <v>2024</v>
      </c>
      <c r="P1588" t="s">
        <v>288</v>
      </c>
      <c r="Q1588" t="s">
        <v>15</v>
      </c>
      <c r="R1588" t="s">
        <v>332</v>
      </c>
      <c r="S1588" s="43">
        <v>216344.90040000001</v>
      </c>
      <c r="U1588" s="43">
        <v>23</v>
      </c>
      <c r="IF1588">
        <v>2024</v>
      </c>
      <c r="IG1588" t="s">
        <v>288</v>
      </c>
      <c r="IH1588" t="s">
        <v>311</v>
      </c>
      <c r="IK1588">
        <v>-2</v>
      </c>
      <c r="IL1588" t="s">
        <v>278</v>
      </c>
      <c r="IM1588" t="s">
        <v>279</v>
      </c>
      <c r="IN1588" t="s">
        <v>468</v>
      </c>
      <c r="IP1588" t="s">
        <v>469</v>
      </c>
    </row>
    <row r="1589" spans="1:250" x14ac:dyDescent="0.35">
      <c r="A1589">
        <v>16978</v>
      </c>
      <c r="B1589">
        <v>-922729984</v>
      </c>
      <c r="C1589">
        <v>1837</v>
      </c>
      <c r="D1589" t="s">
        <v>272</v>
      </c>
      <c r="E1589" t="s">
        <v>273</v>
      </c>
      <c r="F1589">
        <v>1848</v>
      </c>
      <c r="G1589" t="s">
        <v>285</v>
      </c>
      <c r="H1589" t="s">
        <v>273</v>
      </c>
      <c r="I1589">
        <v>513</v>
      </c>
      <c r="J1589" t="s">
        <v>545</v>
      </c>
      <c r="K1589" t="s">
        <v>546</v>
      </c>
      <c r="L1589">
        <v>3549</v>
      </c>
      <c r="M1589" t="s">
        <v>289</v>
      </c>
      <c r="N1589" t="s">
        <v>17</v>
      </c>
      <c r="O1589">
        <v>3549</v>
      </c>
      <c r="P1589" t="s">
        <v>289</v>
      </c>
      <c r="Q1589" t="s">
        <v>17</v>
      </c>
      <c r="R1589" t="s">
        <v>332</v>
      </c>
      <c r="S1589" s="43">
        <v>80877047.553100005</v>
      </c>
      <c r="U1589" s="43">
        <v>23</v>
      </c>
      <c r="IF1589">
        <v>3549</v>
      </c>
      <c r="IG1589" t="s">
        <v>289</v>
      </c>
      <c r="IH1589" t="s">
        <v>287</v>
      </c>
      <c r="IK1589">
        <v>-2</v>
      </c>
      <c r="IL1589" t="s">
        <v>278</v>
      </c>
      <c r="IM1589" t="s">
        <v>279</v>
      </c>
      <c r="IN1589" t="s">
        <v>463</v>
      </c>
      <c r="IP1589" t="s">
        <v>470</v>
      </c>
    </row>
    <row r="1590" spans="1:250" x14ac:dyDescent="0.35">
      <c r="A1590">
        <v>16979</v>
      </c>
      <c r="B1590">
        <v>-922729984</v>
      </c>
      <c r="C1590">
        <v>1837</v>
      </c>
      <c r="D1590" t="s">
        <v>272</v>
      </c>
      <c r="E1590" t="s">
        <v>273</v>
      </c>
      <c r="F1590">
        <v>1848</v>
      </c>
      <c r="G1590" t="s">
        <v>285</v>
      </c>
      <c r="H1590" t="s">
        <v>273</v>
      </c>
      <c r="I1590">
        <v>509</v>
      </c>
      <c r="J1590" t="s">
        <v>547</v>
      </c>
      <c r="K1590" t="s">
        <v>548</v>
      </c>
      <c r="L1590">
        <v>3549</v>
      </c>
      <c r="M1590" t="s">
        <v>289</v>
      </c>
      <c r="N1590" t="s">
        <v>17</v>
      </c>
      <c r="O1590">
        <v>3549</v>
      </c>
      <c r="P1590" t="s">
        <v>289</v>
      </c>
      <c r="Q1590" t="s">
        <v>17</v>
      </c>
      <c r="R1590" t="s">
        <v>332</v>
      </c>
      <c r="S1590" s="43">
        <v>80707136.623099998</v>
      </c>
      <c r="U1590" s="43">
        <v>23</v>
      </c>
      <c r="IF1590">
        <v>3549</v>
      </c>
      <c r="IG1590" t="s">
        <v>289</v>
      </c>
      <c r="IH1590" t="s">
        <v>287</v>
      </c>
      <c r="IK1590">
        <v>-2</v>
      </c>
      <c r="IL1590" t="s">
        <v>278</v>
      </c>
      <c r="IM1590" t="s">
        <v>279</v>
      </c>
      <c r="IN1590" t="s">
        <v>463</v>
      </c>
      <c r="IP1590" t="s">
        <v>470</v>
      </c>
    </row>
    <row r="1591" spans="1:250" x14ac:dyDescent="0.35">
      <c r="A1591">
        <v>16980</v>
      </c>
      <c r="B1591">
        <v>-922729984</v>
      </c>
      <c r="C1591">
        <v>1837</v>
      </c>
      <c r="D1591" t="s">
        <v>272</v>
      </c>
      <c r="E1591" t="s">
        <v>273</v>
      </c>
      <c r="F1591">
        <v>1848</v>
      </c>
      <c r="G1591" t="s">
        <v>285</v>
      </c>
      <c r="H1591" t="s">
        <v>273</v>
      </c>
      <c r="I1591">
        <v>507</v>
      </c>
      <c r="J1591" t="s">
        <v>549</v>
      </c>
      <c r="K1591" t="s">
        <v>550</v>
      </c>
      <c r="L1591">
        <v>3549</v>
      </c>
      <c r="M1591" t="s">
        <v>289</v>
      </c>
      <c r="N1591" t="s">
        <v>17</v>
      </c>
      <c r="O1591">
        <v>3549</v>
      </c>
      <c r="P1591" t="s">
        <v>289</v>
      </c>
      <c r="Q1591" t="s">
        <v>17</v>
      </c>
      <c r="R1591" t="s">
        <v>332</v>
      </c>
      <c r="S1591" s="43">
        <v>80615696.293099999</v>
      </c>
      <c r="U1591" s="43">
        <v>23</v>
      </c>
      <c r="IF1591">
        <v>3549</v>
      </c>
      <c r="IG1591" t="s">
        <v>289</v>
      </c>
      <c r="IH1591" t="s">
        <v>287</v>
      </c>
      <c r="IK1591">
        <v>-2</v>
      </c>
      <c r="IL1591" t="s">
        <v>278</v>
      </c>
      <c r="IM1591" t="s">
        <v>279</v>
      </c>
      <c r="IN1591" t="s">
        <v>463</v>
      </c>
      <c r="IP1591" t="s">
        <v>470</v>
      </c>
    </row>
    <row r="1592" spans="1:250" x14ac:dyDescent="0.35">
      <c r="A1592">
        <v>16981</v>
      </c>
      <c r="B1592">
        <v>-922729984</v>
      </c>
      <c r="C1592">
        <v>1837</v>
      </c>
      <c r="D1592" t="s">
        <v>272</v>
      </c>
      <c r="E1592" t="s">
        <v>273</v>
      </c>
      <c r="F1592">
        <v>13794</v>
      </c>
      <c r="G1592" t="s">
        <v>274</v>
      </c>
      <c r="H1592" t="s">
        <v>275</v>
      </c>
      <c r="I1592">
        <v>528</v>
      </c>
      <c r="J1592" t="s">
        <v>531</v>
      </c>
      <c r="K1592" t="s">
        <v>532</v>
      </c>
      <c r="L1592">
        <v>2024</v>
      </c>
      <c r="M1592" t="s">
        <v>288</v>
      </c>
      <c r="N1592" t="s">
        <v>15</v>
      </c>
      <c r="O1592">
        <v>2024</v>
      </c>
      <c r="P1592" t="s">
        <v>288</v>
      </c>
      <c r="Q1592" t="s">
        <v>15</v>
      </c>
      <c r="R1592" t="s">
        <v>332</v>
      </c>
      <c r="S1592" s="43">
        <v>219345.24040000001</v>
      </c>
      <c r="U1592" s="43">
        <v>23</v>
      </c>
      <c r="IF1592">
        <v>2024</v>
      </c>
      <c r="IG1592" t="s">
        <v>288</v>
      </c>
      <c r="IH1592" t="s">
        <v>311</v>
      </c>
      <c r="IK1592">
        <v>-2</v>
      </c>
      <c r="IL1592" t="s">
        <v>278</v>
      </c>
      <c r="IM1592" t="s">
        <v>279</v>
      </c>
      <c r="IN1592" t="s">
        <v>468</v>
      </c>
      <c r="IP1592" t="s">
        <v>469</v>
      </c>
    </row>
    <row r="1593" spans="1:250" x14ac:dyDescent="0.35">
      <c r="A1593">
        <v>16982</v>
      </c>
      <c r="B1593">
        <v>-922729984</v>
      </c>
      <c r="C1593">
        <v>1837</v>
      </c>
      <c r="D1593" t="s">
        <v>272</v>
      </c>
      <c r="E1593" t="s">
        <v>273</v>
      </c>
      <c r="F1593">
        <v>13794</v>
      </c>
      <c r="G1593" t="s">
        <v>274</v>
      </c>
      <c r="H1593" t="s">
        <v>275</v>
      </c>
      <c r="I1593">
        <v>527</v>
      </c>
      <c r="J1593" t="s">
        <v>535</v>
      </c>
      <c r="K1593" t="s">
        <v>536</v>
      </c>
      <c r="L1593">
        <v>2024</v>
      </c>
      <c r="M1593" t="s">
        <v>288</v>
      </c>
      <c r="N1593" t="s">
        <v>15</v>
      </c>
      <c r="O1593">
        <v>2024</v>
      </c>
      <c r="P1593" t="s">
        <v>288</v>
      </c>
      <c r="Q1593" t="s">
        <v>15</v>
      </c>
      <c r="R1593" t="s">
        <v>332</v>
      </c>
      <c r="S1593" s="43">
        <v>218969.19039999999</v>
      </c>
      <c r="U1593" s="43">
        <v>23</v>
      </c>
      <c r="IF1593">
        <v>2024</v>
      </c>
      <c r="IG1593" t="s">
        <v>288</v>
      </c>
      <c r="IH1593" t="s">
        <v>311</v>
      </c>
      <c r="IK1593">
        <v>-2</v>
      </c>
      <c r="IL1593" t="s">
        <v>278</v>
      </c>
      <c r="IM1593" t="s">
        <v>279</v>
      </c>
      <c r="IN1593" t="s">
        <v>468</v>
      </c>
      <c r="IP1593" t="s">
        <v>469</v>
      </c>
    </row>
    <row r="1594" spans="1:250" x14ac:dyDescent="0.35">
      <c r="A1594">
        <v>16983</v>
      </c>
      <c r="B1594">
        <v>-922729984</v>
      </c>
      <c r="C1594">
        <v>1837</v>
      </c>
      <c r="D1594" t="s">
        <v>272</v>
      </c>
      <c r="E1594" t="s">
        <v>273</v>
      </c>
      <c r="F1594">
        <v>13794</v>
      </c>
      <c r="G1594" t="s">
        <v>274</v>
      </c>
      <c r="H1594" t="s">
        <v>275</v>
      </c>
      <c r="I1594">
        <v>523</v>
      </c>
      <c r="J1594" t="s">
        <v>537</v>
      </c>
      <c r="K1594" t="s">
        <v>538</v>
      </c>
      <c r="L1594">
        <v>2024</v>
      </c>
      <c r="M1594" t="s">
        <v>288</v>
      </c>
      <c r="N1594" t="s">
        <v>15</v>
      </c>
      <c r="O1594">
        <v>2024</v>
      </c>
      <c r="P1594" t="s">
        <v>288</v>
      </c>
      <c r="Q1594" t="s">
        <v>15</v>
      </c>
      <c r="R1594" t="s">
        <v>332</v>
      </c>
      <c r="S1594" s="43">
        <v>218705.97039999999</v>
      </c>
      <c r="U1594" s="43">
        <v>23</v>
      </c>
      <c r="IF1594">
        <v>2024</v>
      </c>
      <c r="IG1594" t="s">
        <v>288</v>
      </c>
      <c r="IH1594" t="s">
        <v>311</v>
      </c>
      <c r="IK1594">
        <v>-2</v>
      </c>
      <c r="IL1594" t="s">
        <v>278</v>
      </c>
      <c r="IM1594" t="s">
        <v>279</v>
      </c>
      <c r="IN1594" t="s">
        <v>468</v>
      </c>
      <c r="IP1594" t="s">
        <v>469</v>
      </c>
    </row>
    <row r="1595" spans="1:250" x14ac:dyDescent="0.35">
      <c r="A1595">
        <v>16984</v>
      </c>
      <c r="B1595">
        <v>-922729984</v>
      </c>
      <c r="C1595">
        <v>1837</v>
      </c>
      <c r="D1595" t="s">
        <v>272</v>
      </c>
      <c r="E1595" t="s">
        <v>273</v>
      </c>
      <c r="F1595">
        <v>1848</v>
      </c>
      <c r="G1595" t="s">
        <v>285</v>
      </c>
      <c r="H1595" t="s">
        <v>273</v>
      </c>
      <c r="I1595">
        <v>528</v>
      </c>
      <c r="J1595" t="s">
        <v>531</v>
      </c>
      <c r="K1595" t="s">
        <v>532</v>
      </c>
      <c r="L1595">
        <v>3549</v>
      </c>
      <c r="M1595" t="s">
        <v>289</v>
      </c>
      <c r="N1595" t="s">
        <v>17</v>
      </c>
      <c r="O1595">
        <v>3549</v>
      </c>
      <c r="P1595" t="s">
        <v>289</v>
      </c>
      <c r="Q1595" t="s">
        <v>17</v>
      </c>
      <c r="R1595" t="s">
        <v>332</v>
      </c>
      <c r="S1595" s="43">
        <v>101718228.0924</v>
      </c>
      <c r="U1595" s="43">
        <v>23</v>
      </c>
      <c r="IF1595">
        <v>3549</v>
      </c>
      <c r="IG1595" t="s">
        <v>289</v>
      </c>
      <c r="IH1595" t="s">
        <v>287</v>
      </c>
      <c r="IK1595">
        <v>-2</v>
      </c>
      <c r="IL1595" t="s">
        <v>278</v>
      </c>
      <c r="IM1595" t="s">
        <v>279</v>
      </c>
      <c r="IN1595" t="s">
        <v>463</v>
      </c>
      <c r="IP1595" t="s">
        <v>470</v>
      </c>
    </row>
    <row r="1596" spans="1:250" x14ac:dyDescent="0.35">
      <c r="A1596">
        <v>16985</v>
      </c>
      <c r="B1596">
        <v>-922729984</v>
      </c>
      <c r="C1596">
        <v>1837</v>
      </c>
      <c r="D1596" t="s">
        <v>272</v>
      </c>
      <c r="E1596" t="s">
        <v>273</v>
      </c>
      <c r="F1596">
        <v>1848</v>
      </c>
      <c r="G1596" t="s">
        <v>285</v>
      </c>
      <c r="H1596" t="s">
        <v>273</v>
      </c>
      <c r="I1596">
        <v>527</v>
      </c>
      <c r="J1596" t="s">
        <v>535</v>
      </c>
      <c r="K1596" t="s">
        <v>536</v>
      </c>
      <c r="L1596">
        <v>3549</v>
      </c>
      <c r="M1596" t="s">
        <v>289</v>
      </c>
      <c r="N1596" t="s">
        <v>17</v>
      </c>
      <c r="O1596">
        <v>3549</v>
      </c>
      <c r="P1596" t="s">
        <v>289</v>
      </c>
      <c r="Q1596" t="s">
        <v>17</v>
      </c>
      <c r="R1596" t="s">
        <v>332</v>
      </c>
      <c r="S1596" s="43">
        <v>101553953.3224</v>
      </c>
      <c r="U1596" s="43">
        <v>23</v>
      </c>
      <c r="IF1596">
        <v>3549</v>
      </c>
      <c r="IG1596" t="s">
        <v>289</v>
      </c>
      <c r="IH1596" t="s">
        <v>287</v>
      </c>
      <c r="IK1596">
        <v>-2</v>
      </c>
      <c r="IL1596" t="s">
        <v>278</v>
      </c>
      <c r="IM1596" t="s">
        <v>279</v>
      </c>
      <c r="IN1596" t="s">
        <v>463</v>
      </c>
      <c r="IP1596" t="s">
        <v>470</v>
      </c>
    </row>
    <row r="1597" spans="1:250" x14ac:dyDescent="0.35">
      <c r="A1597">
        <v>16986</v>
      </c>
      <c r="B1597">
        <v>-922729984</v>
      </c>
      <c r="C1597">
        <v>1837</v>
      </c>
      <c r="D1597" t="s">
        <v>272</v>
      </c>
      <c r="E1597" t="s">
        <v>273</v>
      </c>
      <c r="F1597">
        <v>1848</v>
      </c>
      <c r="G1597" t="s">
        <v>285</v>
      </c>
      <c r="H1597" t="s">
        <v>273</v>
      </c>
      <c r="I1597">
        <v>523</v>
      </c>
      <c r="J1597" t="s">
        <v>537</v>
      </c>
      <c r="K1597" t="s">
        <v>538</v>
      </c>
      <c r="L1597">
        <v>3549</v>
      </c>
      <c r="M1597" t="s">
        <v>289</v>
      </c>
      <c r="N1597" t="s">
        <v>17</v>
      </c>
      <c r="O1597">
        <v>3549</v>
      </c>
      <c r="P1597" t="s">
        <v>289</v>
      </c>
      <c r="Q1597" t="s">
        <v>17</v>
      </c>
      <c r="R1597" t="s">
        <v>332</v>
      </c>
      <c r="S1597" s="43">
        <v>81440089.532399997</v>
      </c>
      <c r="U1597" s="43">
        <v>23</v>
      </c>
      <c r="IF1597">
        <v>3549</v>
      </c>
      <c r="IG1597" t="s">
        <v>289</v>
      </c>
      <c r="IH1597" t="s">
        <v>287</v>
      </c>
      <c r="IK1597">
        <v>-2</v>
      </c>
      <c r="IL1597" t="s">
        <v>278</v>
      </c>
      <c r="IM1597" t="s">
        <v>279</v>
      </c>
      <c r="IN1597" t="s">
        <v>463</v>
      </c>
      <c r="IP1597" t="s">
        <v>470</v>
      </c>
    </row>
    <row r="1598" spans="1:250" x14ac:dyDescent="0.35">
      <c r="A1598">
        <v>16987</v>
      </c>
      <c r="B1598">
        <v>-922729984</v>
      </c>
      <c r="C1598">
        <v>1837</v>
      </c>
      <c r="D1598" t="s">
        <v>272</v>
      </c>
      <c r="E1598" t="s">
        <v>273</v>
      </c>
      <c r="F1598">
        <v>1848</v>
      </c>
      <c r="G1598" t="s">
        <v>285</v>
      </c>
      <c r="H1598" t="s">
        <v>273</v>
      </c>
      <c r="I1598">
        <v>521</v>
      </c>
      <c r="J1598" t="s">
        <v>539</v>
      </c>
      <c r="K1598" t="s">
        <v>540</v>
      </c>
      <c r="L1598">
        <v>3549</v>
      </c>
      <c r="M1598" t="s">
        <v>289</v>
      </c>
      <c r="N1598" t="s">
        <v>17</v>
      </c>
      <c r="O1598">
        <v>3549</v>
      </c>
      <c r="P1598" t="s">
        <v>289</v>
      </c>
      <c r="Q1598" t="s">
        <v>17</v>
      </c>
      <c r="R1598" t="s">
        <v>332</v>
      </c>
      <c r="S1598" s="43">
        <v>81256594.101699993</v>
      </c>
      <c r="U1598" s="43">
        <v>23</v>
      </c>
      <c r="IF1598">
        <v>3549</v>
      </c>
      <c r="IG1598" t="s">
        <v>289</v>
      </c>
      <c r="IH1598" t="s">
        <v>287</v>
      </c>
      <c r="IK1598">
        <v>-2</v>
      </c>
      <c r="IL1598" t="s">
        <v>278</v>
      </c>
      <c r="IM1598" t="s">
        <v>279</v>
      </c>
      <c r="IN1598" t="s">
        <v>463</v>
      </c>
      <c r="IP1598" t="s">
        <v>470</v>
      </c>
    </row>
    <row r="1599" spans="1:250" x14ac:dyDescent="0.35">
      <c r="A1599">
        <v>16988</v>
      </c>
      <c r="B1599">
        <v>-922729984</v>
      </c>
      <c r="C1599">
        <v>1837</v>
      </c>
      <c r="D1599" t="s">
        <v>272</v>
      </c>
      <c r="E1599" t="s">
        <v>273</v>
      </c>
      <c r="F1599">
        <v>1848</v>
      </c>
      <c r="G1599" t="s">
        <v>285</v>
      </c>
      <c r="H1599" t="s">
        <v>273</v>
      </c>
      <c r="I1599">
        <v>519</v>
      </c>
      <c r="J1599" t="s">
        <v>541</v>
      </c>
      <c r="K1599" t="s">
        <v>542</v>
      </c>
      <c r="L1599">
        <v>3549</v>
      </c>
      <c r="M1599" t="s">
        <v>289</v>
      </c>
      <c r="N1599" t="s">
        <v>17</v>
      </c>
      <c r="O1599">
        <v>3549</v>
      </c>
      <c r="P1599" t="s">
        <v>289</v>
      </c>
      <c r="Q1599" t="s">
        <v>17</v>
      </c>
      <c r="R1599" t="s">
        <v>332</v>
      </c>
      <c r="S1599" s="43">
        <v>81164846.381699994</v>
      </c>
      <c r="U1599" s="43">
        <v>23</v>
      </c>
      <c r="IF1599">
        <v>3549</v>
      </c>
      <c r="IG1599" t="s">
        <v>289</v>
      </c>
      <c r="IH1599" t="s">
        <v>287</v>
      </c>
      <c r="IK1599">
        <v>-2</v>
      </c>
      <c r="IL1599" t="s">
        <v>278</v>
      </c>
      <c r="IM1599" t="s">
        <v>279</v>
      </c>
      <c r="IN1599" t="s">
        <v>463</v>
      </c>
      <c r="IP1599" t="s">
        <v>470</v>
      </c>
    </row>
    <row r="1600" spans="1:250" x14ac:dyDescent="0.35">
      <c r="A1600">
        <v>16989</v>
      </c>
      <c r="B1600">
        <v>-922729984</v>
      </c>
      <c r="C1600">
        <v>1837</v>
      </c>
      <c r="D1600" t="s">
        <v>272</v>
      </c>
      <c r="E1600" t="s">
        <v>273</v>
      </c>
      <c r="F1600">
        <v>1848</v>
      </c>
      <c r="G1600" t="s">
        <v>285</v>
      </c>
      <c r="H1600" t="s">
        <v>273</v>
      </c>
      <c r="I1600">
        <v>515</v>
      </c>
      <c r="J1600" t="s">
        <v>543</v>
      </c>
      <c r="K1600" t="s">
        <v>544</v>
      </c>
      <c r="L1600">
        <v>3549</v>
      </c>
      <c r="M1600" t="s">
        <v>289</v>
      </c>
      <c r="N1600" t="s">
        <v>17</v>
      </c>
      <c r="O1600">
        <v>3549</v>
      </c>
      <c r="P1600" t="s">
        <v>289</v>
      </c>
      <c r="Q1600" t="s">
        <v>17</v>
      </c>
      <c r="R1600" t="s">
        <v>332</v>
      </c>
      <c r="S1600" s="43">
        <v>81073098.6417</v>
      </c>
      <c r="U1600" s="43">
        <v>23</v>
      </c>
      <c r="IF1600">
        <v>3549</v>
      </c>
      <c r="IG1600" t="s">
        <v>289</v>
      </c>
      <c r="IH1600" t="s">
        <v>287</v>
      </c>
      <c r="IK1600">
        <v>-2</v>
      </c>
      <c r="IL1600" t="s">
        <v>278</v>
      </c>
      <c r="IM1600" t="s">
        <v>279</v>
      </c>
      <c r="IN1600" t="s">
        <v>463</v>
      </c>
      <c r="IP1600" t="s">
        <v>470</v>
      </c>
    </row>
    <row r="1601" spans="1:250" x14ac:dyDescent="0.35">
      <c r="A1601">
        <v>16990</v>
      </c>
      <c r="B1601">
        <v>-922729984</v>
      </c>
      <c r="C1601">
        <v>1837</v>
      </c>
      <c r="D1601" t="s">
        <v>272</v>
      </c>
      <c r="E1601" t="s">
        <v>273</v>
      </c>
      <c r="F1601">
        <v>7057</v>
      </c>
      <c r="G1601" t="s">
        <v>290</v>
      </c>
      <c r="H1601" t="s">
        <v>291</v>
      </c>
      <c r="I1601">
        <v>521</v>
      </c>
      <c r="J1601" t="s">
        <v>539</v>
      </c>
      <c r="K1601" t="s">
        <v>540</v>
      </c>
      <c r="L1601">
        <v>3549</v>
      </c>
      <c r="M1601" t="s">
        <v>289</v>
      </c>
      <c r="N1601" t="s">
        <v>17</v>
      </c>
      <c r="O1601">
        <v>3549</v>
      </c>
      <c r="P1601" t="s">
        <v>289</v>
      </c>
      <c r="Q1601" t="s">
        <v>17</v>
      </c>
      <c r="R1601" t="s">
        <v>332</v>
      </c>
      <c r="S1601" s="43">
        <v>44154986.573799998</v>
      </c>
      <c r="U1601" s="43">
        <v>23</v>
      </c>
      <c r="IF1601">
        <v>3549</v>
      </c>
      <c r="IG1601" t="s">
        <v>289</v>
      </c>
      <c r="IH1601" t="s">
        <v>292</v>
      </c>
      <c r="IK1601">
        <v>-2</v>
      </c>
      <c r="IL1601" t="s">
        <v>278</v>
      </c>
      <c r="IM1601" t="s">
        <v>279</v>
      </c>
      <c r="IN1601" t="s">
        <v>471</v>
      </c>
      <c r="IP1601" t="s">
        <v>472</v>
      </c>
    </row>
    <row r="1602" spans="1:250" x14ac:dyDescent="0.35">
      <c r="A1602">
        <v>16991</v>
      </c>
      <c r="B1602">
        <v>-922729984</v>
      </c>
      <c r="C1602">
        <v>1837</v>
      </c>
      <c r="D1602" t="s">
        <v>272</v>
      </c>
      <c r="E1602" t="s">
        <v>273</v>
      </c>
      <c r="F1602">
        <v>7057</v>
      </c>
      <c r="G1602" t="s">
        <v>290</v>
      </c>
      <c r="H1602" t="s">
        <v>291</v>
      </c>
      <c r="I1602">
        <v>519</v>
      </c>
      <c r="J1602" t="s">
        <v>541</v>
      </c>
      <c r="K1602" t="s">
        <v>542</v>
      </c>
      <c r="L1602">
        <v>3549</v>
      </c>
      <c r="M1602" t="s">
        <v>289</v>
      </c>
      <c r="N1602" t="s">
        <v>17</v>
      </c>
      <c r="O1602">
        <v>3549</v>
      </c>
      <c r="P1602" t="s">
        <v>289</v>
      </c>
      <c r="Q1602" t="s">
        <v>17</v>
      </c>
      <c r="R1602" t="s">
        <v>332</v>
      </c>
      <c r="S1602" s="43">
        <v>44103830.533799998</v>
      </c>
      <c r="U1602" s="43">
        <v>23</v>
      </c>
      <c r="IF1602">
        <v>3549</v>
      </c>
      <c r="IG1602" t="s">
        <v>289</v>
      </c>
      <c r="IH1602" t="s">
        <v>292</v>
      </c>
      <c r="IK1602">
        <v>-2</v>
      </c>
      <c r="IL1602" t="s">
        <v>278</v>
      </c>
      <c r="IM1602" t="s">
        <v>279</v>
      </c>
      <c r="IN1602" t="s">
        <v>471</v>
      </c>
      <c r="IP1602" t="s">
        <v>472</v>
      </c>
    </row>
    <row r="1603" spans="1:250" x14ac:dyDescent="0.35">
      <c r="A1603">
        <v>16992</v>
      </c>
      <c r="B1603">
        <v>-922729984</v>
      </c>
      <c r="C1603">
        <v>1837</v>
      </c>
      <c r="D1603" t="s">
        <v>272</v>
      </c>
      <c r="E1603" t="s">
        <v>273</v>
      </c>
      <c r="F1603">
        <v>7057</v>
      </c>
      <c r="G1603" t="s">
        <v>290</v>
      </c>
      <c r="H1603" t="s">
        <v>291</v>
      </c>
      <c r="I1603">
        <v>515</v>
      </c>
      <c r="J1603" t="s">
        <v>543</v>
      </c>
      <c r="K1603" t="s">
        <v>544</v>
      </c>
      <c r="L1603">
        <v>3549</v>
      </c>
      <c r="M1603" t="s">
        <v>289</v>
      </c>
      <c r="N1603" t="s">
        <v>17</v>
      </c>
      <c r="O1603">
        <v>3549</v>
      </c>
      <c r="P1603" t="s">
        <v>289</v>
      </c>
      <c r="Q1603" t="s">
        <v>17</v>
      </c>
      <c r="R1603" t="s">
        <v>332</v>
      </c>
      <c r="S1603" s="43">
        <v>44052674.483800001</v>
      </c>
      <c r="U1603" s="43">
        <v>23</v>
      </c>
      <c r="IF1603">
        <v>3549</v>
      </c>
      <c r="IG1603" t="s">
        <v>289</v>
      </c>
      <c r="IH1603" t="s">
        <v>292</v>
      </c>
      <c r="IK1603">
        <v>-2</v>
      </c>
      <c r="IL1603" t="s">
        <v>278</v>
      </c>
      <c r="IM1603" t="s">
        <v>279</v>
      </c>
      <c r="IN1603" t="s">
        <v>471</v>
      </c>
      <c r="IP1603" t="s">
        <v>472</v>
      </c>
    </row>
    <row r="1604" spans="1:250" x14ac:dyDescent="0.35">
      <c r="A1604">
        <v>16993</v>
      </c>
      <c r="B1604">
        <v>-922729984</v>
      </c>
      <c r="C1604">
        <v>1837</v>
      </c>
      <c r="D1604" t="s">
        <v>272</v>
      </c>
      <c r="E1604" t="s">
        <v>273</v>
      </c>
      <c r="F1604">
        <v>7057</v>
      </c>
      <c r="G1604" t="s">
        <v>290</v>
      </c>
      <c r="H1604" t="s">
        <v>291</v>
      </c>
      <c r="I1604">
        <v>513</v>
      </c>
      <c r="J1604" t="s">
        <v>545</v>
      </c>
      <c r="K1604" t="s">
        <v>546</v>
      </c>
      <c r="L1604">
        <v>3549</v>
      </c>
      <c r="M1604" t="s">
        <v>289</v>
      </c>
      <c r="N1604" t="s">
        <v>17</v>
      </c>
      <c r="O1604">
        <v>3549</v>
      </c>
      <c r="P1604" t="s">
        <v>289</v>
      </c>
      <c r="Q1604" t="s">
        <v>17</v>
      </c>
      <c r="R1604" t="s">
        <v>332</v>
      </c>
      <c r="S1604" s="43">
        <v>43943054.339400001</v>
      </c>
      <c r="U1604" s="43">
        <v>23</v>
      </c>
      <c r="IF1604">
        <v>3549</v>
      </c>
      <c r="IG1604" t="s">
        <v>289</v>
      </c>
      <c r="IH1604" t="s">
        <v>292</v>
      </c>
      <c r="IK1604">
        <v>-2</v>
      </c>
      <c r="IL1604" t="s">
        <v>278</v>
      </c>
      <c r="IM1604" t="s">
        <v>279</v>
      </c>
      <c r="IN1604" t="s">
        <v>471</v>
      </c>
      <c r="IP1604" t="s">
        <v>472</v>
      </c>
    </row>
    <row r="1605" spans="1:250" x14ac:dyDescent="0.35">
      <c r="A1605">
        <v>16994</v>
      </c>
      <c r="B1605">
        <v>-922729984</v>
      </c>
      <c r="C1605">
        <v>1837</v>
      </c>
      <c r="D1605" t="s">
        <v>272</v>
      </c>
      <c r="E1605" t="s">
        <v>273</v>
      </c>
      <c r="F1605">
        <v>7057</v>
      </c>
      <c r="G1605" t="s">
        <v>290</v>
      </c>
      <c r="H1605" t="s">
        <v>291</v>
      </c>
      <c r="I1605">
        <v>509</v>
      </c>
      <c r="J1605" t="s">
        <v>547</v>
      </c>
      <c r="K1605" t="s">
        <v>548</v>
      </c>
      <c r="L1605">
        <v>3549</v>
      </c>
      <c r="M1605" t="s">
        <v>289</v>
      </c>
      <c r="N1605" t="s">
        <v>17</v>
      </c>
      <c r="O1605">
        <v>3549</v>
      </c>
      <c r="P1605" t="s">
        <v>289</v>
      </c>
      <c r="Q1605" t="s">
        <v>17</v>
      </c>
      <c r="R1605" t="s">
        <v>332</v>
      </c>
      <c r="S1605" s="43">
        <v>43848050.239399999</v>
      </c>
      <c r="U1605" s="43">
        <v>23</v>
      </c>
      <c r="IF1605">
        <v>3549</v>
      </c>
      <c r="IG1605" t="s">
        <v>289</v>
      </c>
      <c r="IH1605" t="s">
        <v>292</v>
      </c>
      <c r="IK1605">
        <v>-2</v>
      </c>
      <c r="IL1605" t="s">
        <v>278</v>
      </c>
      <c r="IM1605" t="s">
        <v>279</v>
      </c>
      <c r="IN1605" t="s">
        <v>471</v>
      </c>
      <c r="IP1605" t="s">
        <v>472</v>
      </c>
    </row>
    <row r="1606" spans="1:250" x14ac:dyDescent="0.35">
      <c r="A1606">
        <v>16995</v>
      </c>
      <c r="B1606">
        <v>-922729984</v>
      </c>
      <c r="C1606">
        <v>1837</v>
      </c>
      <c r="D1606" t="s">
        <v>272</v>
      </c>
      <c r="E1606" t="s">
        <v>273</v>
      </c>
      <c r="F1606">
        <v>7057</v>
      </c>
      <c r="G1606" t="s">
        <v>290</v>
      </c>
      <c r="H1606" t="s">
        <v>291</v>
      </c>
      <c r="I1606">
        <v>507</v>
      </c>
      <c r="J1606" t="s">
        <v>549</v>
      </c>
      <c r="K1606" t="s">
        <v>550</v>
      </c>
      <c r="L1606">
        <v>3549</v>
      </c>
      <c r="M1606" t="s">
        <v>289</v>
      </c>
      <c r="N1606" t="s">
        <v>17</v>
      </c>
      <c r="O1606">
        <v>3549</v>
      </c>
      <c r="P1606" t="s">
        <v>289</v>
      </c>
      <c r="Q1606" t="s">
        <v>17</v>
      </c>
      <c r="R1606" t="s">
        <v>332</v>
      </c>
      <c r="S1606" s="43">
        <v>43796831.394100003</v>
      </c>
      <c r="U1606" s="43">
        <v>23</v>
      </c>
      <c r="IF1606">
        <v>3549</v>
      </c>
      <c r="IG1606" t="s">
        <v>289</v>
      </c>
      <c r="IH1606" t="s">
        <v>292</v>
      </c>
      <c r="IK1606">
        <v>-2</v>
      </c>
      <c r="IL1606" t="s">
        <v>278</v>
      </c>
      <c r="IM1606" t="s">
        <v>279</v>
      </c>
      <c r="IN1606" t="s">
        <v>471</v>
      </c>
      <c r="IP1606" t="s">
        <v>472</v>
      </c>
    </row>
    <row r="1607" spans="1:250" x14ac:dyDescent="0.35">
      <c r="A1607">
        <v>16996</v>
      </c>
      <c r="B1607">
        <v>-922729984</v>
      </c>
      <c r="C1607">
        <v>1837</v>
      </c>
      <c r="D1607" t="s">
        <v>272</v>
      </c>
      <c r="E1607" t="s">
        <v>273</v>
      </c>
      <c r="F1607">
        <v>1848</v>
      </c>
      <c r="G1607" t="s">
        <v>285</v>
      </c>
      <c r="H1607" t="s">
        <v>273</v>
      </c>
      <c r="I1607">
        <v>513</v>
      </c>
      <c r="J1607" t="s">
        <v>545</v>
      </c>
      <c r="K1607" t="s">
        <v>546</v>
      </c>
      <c r="L1607">
        <v>4070</v>
      </c>
      <c r="M1607" t="s">
        <v>293</v>
      </c>
      <c r="N1607" t="s">
        <v>18</v>
      </c>
      <c r="O1607">
        <v>4070</v>
      </c>
      <c r="P1607" t="s">
        <v>293</v>
      </c>
      <c r="Q1607" t="s">
        <v>18</v>
      </c>
      <c r="R1607" t="s">
        <v>332</v>
      </c>
      <c r="S1607" s="43">
        <v>84640896.519299999</v>
      </c>
      <c r="U1607" s="43">
        <v>23</v>
      </c>
      <c r="IF1607">
        <v>4070</v>
      </c>
      <c r="IG1607" t="s">
        <v>293</v>
      </c>
      <c r="IH1607" t="s">
        <v>287</v>
      </c>
      <c r="IK1607">
        <v>-2</v>
      </c>
      <c r="IL1607" t="s">
        <v>278</v>
      </c>
      <c r="IM1607" t="s">
        <v>279</v>
      </c>
      <c r="IN1607" t="s">
        <v>463</v>
      </c>
      <c r="IP1607" t="s">
        <v>473</v>
      </c>
    </row>
    <row r="1608" spans="1:250" x14ac:dyDescent="0.35">
      <c r="A1608">
        <v>16997</v>
      </c>
      <c r="B1608">
        <v>-922729984</v>
      </c>
      <c r="C1608">
        <v>1837</v>
      </c>
      <c r="D1608" t="s">
        <v>272</v>
      </c>
      <c r="E1608" t="s">
        <v>273</v>
      </c>
      <c r="F1608">
        <v>1848</v>
      </c>
      <c r="G1608" t="s">
        <v>285</v>
      </c>
      <c r="H1608" t="s">
        <v>273</v>
      </c>
      <c r="I1608">
        <v>509</v>
      </c>
      <c r="J1608" t="s">
        <v>547</v>
      </c>
      <c r="K1608" t="s">
        <v>548</v>
      </c>
      <c r="L1608">
        <v>4070</v>
      </c>
      <c r="M1608" t="s">
        <v>293</v>
      </c>
      <c r="N1608" t="s">
        <v>18</v>
      </c>
      <c r="O1608">
        <v>4070</v>
      </c>
      <c r="P1608" t="s">
        <v>293</v>
      </c>
      <c r="Q1608" t="s">
        <v>18</v>
      </c>
      <c r="R1608" t="s">
        <v>332</v>
      </c>
      <c r="S1608" s="43">
        <v>84463078.289299995</v>
      </c>
      <c r="U1608" s="43">
        <v>23</v>
      </c>
      <c r="IF1608">
        <v>4070</v>
      </c>
      <c r="IG1608" t="s">
        <v>293</v>
      </c>
      <c r="IH1608" t="s">
        <v>287</v>
      </c>
      <c r="IK1608">
        <v>-2</v>
      </c>
      <c r="IL1608" t="s">
        <v>278</v>
      </c>
      <c r="IM1608" t="s">
        <v>279</v>
      </c>
      <c r="IN1608" t="s">
        <v>463</v>
      </c>
      <c r="IP1608" t="s">
        <v>473</v>
      </c>
    </row>
    <row r="1609" spans="1:250" x14ac:dyDescent="0.35">
      <c r="A1609">
        <v>16998</v>
      </c>
      <c r="B1609">
        <v>-922729984</v>
      </c>
      <c r="C1609">
        <v>1837</v>
      </c>
      <c r="D1609" t="s">
        <v>272</v>
      </c>
      <c r="E1609" t="s">
        <v>273</v>
      </c>
      <c r="F1609">
        <v>1848</v>
      </c>
      <c r="G1609" t="s">
        <v>285</v>
      </c>
      <c r="H1609" t="s">
        <v>273</v>
      </c>
      <c r="I1609">
        <v>507</v>
      </c>
      <c r="J1609" t="s">
        <v>549</v>
      </c>
      <c r="K1609" t="s">
        <v>550</v>
      </c>
      <c r="L1609">
        <v>4070</v>
      </c>
      <c r="M1609" t="s">
        <v>293</v>
      </c>
      <c r="N1609" t="s">
        <v>18</v>
      </c>
      <c r="O1609">
        <v>4070</v>
      </c>
      <c r="P1609" t="s">
        <v>293</v>
      </c>
      <c r="Q1609" t="s">
        <v>18</v>
      </c>
      <c r="R1609" t="s">
        <v>332</v>
      </c>
      <c r="S1609" s="43">
        <v>84367382.519299999</v>
      </c>
      <c r="U1609" s="43">
        <v>23</v>
      </c>
      <c r="IF1609">
        <v>4070</v>
      </c>
      <c r="IG1609" t="s">
        <v>293</v>
      </c>
      <c r="IH1609" t="s">
        <v>287</v>
      </c>
      <c r="IK1609">
        <v>-2</v>
      </c>
      <c r="IL1609" t="s">
        <v>278</v>
      </c>
      <c r="IM1609" t="s">
        <v>279</v>
      </c>
      <c r="IN1609" t="s">
        <v>463</v>
      </c>
      <c r="IP1609" t="s">
        <v>473</v>
      </c>
    </row>
    <row r="1610" spans="1:250" x14ac:dyDescent="0.35">
      <c r="A1610">
        <v>16999</v>
      </c>
      <c r="B1610">
        <v>-922729984</v>
      </c>
      <c r="C1610">
        <v>1837</v>
      </c>
      <c r="D1610" t="s">
        <v>272</v>
      </c>
      <c r="E1610" t="s">
        <v>273</v>
      </c>
      <c r="F1610">
        <v>7057</v>
      </c>
      <c r="G1610" t="s">
        <v>290</v>
      </c>
      <c r="H1610" t="s">
        <v>291</v>
      </c>
      <c r="I1610">
        <v>528</v>
      </c>
      <c r="J1610" t="s">
        <v>531</v>
      </c>
      <c r="K1610" t="s">
        <v>532</v>
      </c>
      <c r="L1610">
        <v>3549</v>
      </c>
      <c r="M1610" t="s">
        <v>289</v>
      </c>
      <c r="N1610" t="s">
        <v>17</v>
      </c>
      <c r="O1610">
        <v>3549</v>
      </c>
      <c r="P1610" t="s">
        <v>289</v>
      </c>
      <c r="Q1610" t="s">
        <v>17</v>
      </c>
      <c r="R1610" t="s">
        <v>332</v>
      </c>
      <c r="S1610" s="43">
        <v>44381466.500299998</v>
      </c>
      <c r="U1610" s="43">
        <v>23</v>
      </c>
      <c r="IF1610">
        <v>3549</v>
      </c>
      <c r="IG1610" t="s">
        <v>289</v>
      </c>
      <c r="IH1610" t="s">
        <v>292</v>
      </c>
      <c r="IK1610">
        <v>-2</v>
      </c>
      <c r="IL1610" t="s">
        <v>278</v>
      </c>
      <c r="IM1610" t="s">
        <v>279</v>
      </c>
      <c r="IN1610" t="s">
        <v>471</v>
      </c>
      <c r="IP1610" t="s">
        <v>472</v>
      </c>
    </row>
    <row r="1611" spans="1:250" x14ac:dyDescent="0.35">
      <c r="A1611">
        <v>17000</v>
      </c>
      <c r="B1611">
        <v>-922729984</v>
      </c>
      <c r="C1611">
        <v>1837</v>
      </c>
      <c r="D1611" t="s">
        <v>272</v>
      </c>
      <c r="E1611" t="s">
        <v>273</v>
      </c>
      <c r="F1611">
        <v>7057</v>
      </c>
      <c r="G1611" t="s">
        <v>290</v>
      </c>
      <c r="H1611" t="s">
        <v>291</v>
      </c>
      <c r="I1611">
        <v>527</v>
      </c>
      <c r="J1611" t="s">
        <v>535</v>
      </c>
      <c r="K1611" t="s">
        <v>536</v>
      </c>
      <c r="L1611">
        <v>3549</v>
      </c>
      <c r="M1611" t="s">
        <v>289</v>
      </c>
      <c r="N1611" t="s">
        <v>17</v>
      </c>
      <c r="O1611">
        <v>3549</v>
      </c>
      <c r="P1611" t="s">
        <v>289</v>
      </c>
      <c r="Q1611" t="s">
        <v>17</v>
      </c>
      <c r="R1611" t="s">
        <v>332</v>
      </c>
      <c r="S1611" s="43">
        <v>44308348.3803</v>
      </c>
      <c r="U1611" s="43">
        <v>23</v>
      </c>
      <c r="IF1611">
        <v>3549</v>
      </c>
      <c r="IG1611" t="s">
        <v>289</v>
      </c>
      <c r="IH1611" t="s">
        <v>292</v>
      </c>
      <c r="IK1611">
        <v>-2</v>
      </c>
      <c r="IL1611" t="s">
        <v>278</v>
      </c>
      <c r="IM1611" t="s">
        <v>279</v>
      </c>
      <c r="IN1611" t="s">
        <v>471</v>
      </c>
      <c r="IP1611" t="s">
        <v>472</v>
      </c>
    </row>
    <row r="1612" spans="1:250" x14ac:dyDescent="0.35">
      <c r="A1612">
        <v>17001</v>
      </c>
      <c r="B1612">
        <v>-922729984</v>
      </c>
      <c r="C1612">
        <v>1837</v>
      </c>
      <c r="D1612" t="s">
        <v>272</v>
      </c>
      <c r="E1612" t="s">
        <v>273</v>
      </c>
      <c r="F1612">
        <v>7057</v>
      </c>
      <c r="G1612" t="s">
        <v>290</v>
      </c>
      <c r="H1612" t="s">
        <v>291</v>
      </c>
      <c r="I1612">
        <v>523</v>
      </c>
      <c r="J1612" t="s">
        <v>537</v>
      </c>
      <c r="K1612" t="s">
        <v>538</v>
      </c>
      <c r="L1612">
        <v>3549</v>
      </c>
      <c r="M1612" t="s">
        <v>289</v>
      </c>
      <c r="N1612" t="s">
        <v>17</v>
      </c>
      <c r="O1612">
        <v>3549</v>
      </c>
      <c r="P1612" t="s">
        <v>289</v>
      </c>
      <c r="Q1612" t="s">
        <v>17</v>
      </c>
      <c r="R1612" t="s">
        <v>332</v>
      </c>
      <c r="S1612" s="43">
        <v>44257298.690300003</v>
      </c>
      <c r="U1612" s="43">
        <v>23</v>
      </c>
      <c r="IF1612">
        <v>3549</v>
      </c>
      <c r="IG1612" t="s">
        <v>289</v>
      </c>
      <c r="IH1612" t="s">
        <v>292</v>
      </c>
      <c r="IK1612">
        <v>-2</v>
      </c>
      <c r="IL1612" t="s">
        <v>278</v>
      </c>
      <c r="IM1612" t="s">
        <v>279</v>
      </c>
      <c r="IN1612" t="s">
        <v>471</v>
      </c>
      <c r="IP1612" t="s">
        <v>472</v>
      </c>
    </row>
    <row r="1613" spans="1:250" x14ac:dyDescent="0.35">
      <c r="A1613">
        <v>17002</v>
      </c>
      <c r="B1613">
        <v>-922729984</v>
      </c>
      <c r="C1613">
        <v>1837</v>
      </c>
      <c r="D1613" t="s">
        <v>272</v>
      </c>
      <c r="E1613" t="s">
        <v>273</v>
      </c>
      <c r="F1613">
        <v>1848</v>
      </c>
      <c r="G1613" t="s">
        <v>285</v>
      </c>
      <c r="H1613" t="s">
        <v>273</v>
      </c>
      <c r="I1613">
        <v>528</v>
      </c>
      <c r="J1613" t="s">
        <v>531</v>
      </c>
      <c r="K1613" t="s">
        <v>532</v>
      </c>
      <c r="L1613">
        <v>4070</v>
      </c>
      <c r="M1613" t="s">
        <v>293</v>
      </c>
      <c r="N1613" t="s">
        <v>18</v>
      </c>
      <c r="O1613">
        <v>4070</v>
      </c>
      <c r="P1613" t="s">
        <v>293</v>
      </c>
      <c r="Q1613" t="s">
        <v>18</v>
      </c>
      <c r="R1613" t="s">
        <v>332</v>
      </c>
      <c r="S1613" s="43">
        <v>70439335.528099999</v>
      </c>
      <c r="U1613" s="43">
        <v>23</v>
      </c>
      <c r="IF1613">
        <v>4070</v>
      </c>
      <c r="IG1613" t="s">
        <v>293</v>
      </c>
      <c r="IH1613" t="s">
        <v>287</v>
      </c>
      <c r="IK1613">
        <v>-2</v>
      </c>
      <c r="IL1613" t="s">
        <v>278</v>
      </c>
      <c r="IM1613" t="s">
        <v>279</v>
      </c>
      <c r="IN1613" t="s">
        <v>463</v>
      </c>
      <c r="IP1613" t="s">
        <v>473</v>
      </c>
    </row>
    <row r="1614" spans="1:250" x14ac:dyDescent="0.35">
      <c r="A1614">
        <v>17003</v>
      </c>
      <c r="B1614">
        <v>-922729984</v>
      </c>
      <c r="C1614">
        <v>1837</v>
      </c>
      <c r="D1614" t="s">
        <v>272</v>
      </c>
      <c r="E1614" t="s">
        <v>273</v>
      </c>
      <c r="F1614">
        <v>1848</v>
      </c>
      <c r="G1614" t="s">
        <v>285</v>
      </c>
      <c r="H1614" t="s">
        <v>273</v>
      </c>
      <c r="I1614">
        <v>527</v>
      </c>
      <c r="J1614" t="s">
        <v>535</v>
      </c>
      <c r="K1614" t="s">
        <v>536</v>
      </c>
      <c r="L1614">
        <v>4070</v>
      </c>
      <c r="M1614" t="s">
        <v>293</v>
      </c>
      <c r="N1614" t="s">
        <v>18</v>
      </c>
      <c r="O1614">
        <v>4070</v>
      </c>
      <c r="P1614" t="s">
        <v>293</v>
      </c>
      <c r="Q1614" t="s">
        <v>18</v>
      </c>
      <c r="R1614" t="s">
        <v>332</v>
      </c>
      <c r="S1614" s="43">
        <v>85325576.118100002</v>
      </c>
      <c r="U1614" s="43">
        <v>23</v>
      </c>
      <c r="IF1614">
        <v>4070</v>
      </c>
      <c r="IG1614" t="s">
        <v>293</v>
      </c>
      <c r="IH1614" t="s">
        <v>287</v>
      </c>
      <c r="IK1614">
        <v>-2</v>
      </c>
      <c r="IL1614" t="s">
        <v>278</v>
      </c>
      <c r="IM1614" t="s">
        <v>279</v>
      </c>
      <c r="IN1614" t="s">
        <v>463</v>
      </c>
      <c r="IP1614" t="s">
        <v>473</v>
      </c>
    </row>
    <row r="1615" spans="1:250" x14ac:dyDescent="0.35">
      <c r="A1615">
        <v>17004</v>
      </c>
      <c r="B1615">
        <v>-922729984</v>
      </c>
      <c r="C1615">
        <v>1837</v>
      </c>
      <c r="D1615" t="s">
        <v>272</v>
      </c>
      <c r="E1615" t="s">
        <v>273</v>
      </c>
      <c r="F1615">
        <v>1848</v>
      </c>
      <c r="G1615" t="s">
        <v>285</v>
      </c>
      <c r="H1615" t="s">
        <v>273</v>
      </c>
      <c r="I1615">
        <v>523</v>
      </c>
      <c r="J1615" t="s">
        <v>537</v>
      </c>
      <c r="K1615" t="s">
        <v>538</v>
      </c>
      <c r="L1615">
        <v>4070</v>
      </c>
      <c r="M1615" t="s">
        <v>293</v>
      </c>
      <c r="N1615" t="s">
        <v>18</v>
      </c>
      <c r="O1615">
        <v>4070</v>
      </c>
      <c r="P1615" t="s">
        <v>293</v>
      </c>
      <c r="Q1615" t="s">
        <v>18</v>
      </c>
      <c r="R1615" t="s">
        <v>332</v>
      </c>
      <c r="S1615" s="43">
        <v>85230141.318100005</v>
      </c>
      <c r="U1615" s="43">
        <v>23</v>
      </c>
      <c r="IF1615">
        <v>4070</v>
      </c>
      <c r="IG1615" t="s">
        <v>293</v>
      </c>
      <c r="IH1615" t="s">
        <v>287</v>
      </c>
      <c r="IK1615">
        <v>-2</v>
      </c>
      <c r="IL1615" t="s">
        <v>278</v>
      </c>
      <c r="IM1615" t="s">
        <v>279</v>
      </c>
      <c r="IN1615" t="s">
        <v>463</v>
      </c>
      <c r="IP1615" t="s">
        <v>473</v>
      </c>
    </row>
    <row r="1616" spans="1:250" x14ac:dyDescent="0.35">
      <c r="A1616">
        <v>17005</v>
      </c>
      <c r="B1616">
        <v>-922729984</v>
      </c>
      <c r="C1616">
        <v>1837</v>
      </c>
      <c r="D1616" t="s">
        <v>272</v>
      </c>
      <c r="E1616" t="s">
        <v>273</v>
      </c>
      <c r="F1616">
        <v>1848</v>
      </c>
      <c r="G1616" t="s">
        <v>285</v>
      </c>
      <c r="H1616" t="s">
        <v>273</v>
      </c>
      <c r="I1616">
        <v>521</v>
      </c>
      <c r="J1616" t="s">
        <v>539</v>
      </c>
      <c r="K1616" t="s">
        <v>540</v>
      </c>
      <c r="L1616">
        <v>4070</v>
      </c>
      <c r="M1616" t="s">
        <v>293</v>
      </c>
      <c r="N1616" t="s">
        <v>18</v>
      </c>
      <c r="O1616">
        <v>4070</v>
      </c>
      <c r="P1616" t="s">
        <v>293</v>
      </c>
      <c r="Q1616" t="s">
        <v>18</v>
      </c>
      <c r="R1616" t="s">
        <v>332</v>
      </c>
      <c r="S1616" s="43">
        <v>85038106.3979</v>
      </c>
      <c r="U1616" s="43">
        <v>23</v>
      </c>
      <c r="IF1616">
        <v>4070</v>
      </c>
      <c r="IG1616" t="s">
        <v>293</v>
      </c>
      <c r="IH1616" t="s">
        <v>287</v>
      </c>
      <c r="IK1616">
        <v>-2</v>
      </c>
      <c r="IL1616" t="s">
        <v>278</v>
      </c>
      <c r="IM1616" t="s">
        <v>279</v>
      </c>
      <c r="IN1616" t="s">
        <v>463</v>
      </c>
      <c r="IP1616" t="s">
        <v>473</v>
      </c>
    </row>
    <row r="1617" spans="1:250" x14ac:dyDescent="0.35">
      <c r="A1617">
        <v>17006</v>
      </c>
      <c r="B1617">
        <v>-922729984</v>
      </c>
      <c r="C1617">
        <v>1837</v>
      </c>
      <c r="D1617" t="s">
        <v>272</v>
      </c>
      <c r="E1617" t="s">
        <v>273</v>
      </c>
      <c r="F1617">
        <v>1848</v>
      </c>
      <c r="G1617" t="s">
        <v>285</v>
      </c>
      <c r="H1617" t="s">
        <v>273</v>
      </c>
      <c r="I1617">
        <v>519</v>
      </c>
      <c r="J1617" t="s">
        <v>541</v>
      </c>
      <c r="K1617" t="s">
        <v>542</v>
      </c>
      <c r="L1617">
        <v>4070</v>
      </c>
      <c r="M1617" t="s">
        <v>293</v>
      </c>
      <c r="N1617" t="s">
        <v>18</v>
      </c>
      <c r="O1617">
        <v>4070</v>
      </c>
      <c r="P1617" t="s">
        <v>293</v>
      </c>
      <c r="Q1617" t="s">
        <v>18</v>
      </c>
      <c r="R1617" t="s">
        <v>332</v>
      </c>
      <c r="S1617" s="43">
        <v>84942088.907900006</v>
      </c>
      <c r="U1617" s="43">
        <v>23</v>
      </c>
      <c r="IF1617">
        <v>4070</v>
      </c>
      <c r="IG1617" t="s">
        <v>293</v>
      </c>
      <c r="IH1617" t="s">
        <v>287</v>
      </c>
      <c r="IK1617">
        <v>-2</v>
      </c>
      <c r="IL1617" t="s">
        <v>278</v>
      </c>
      <c r="IM1617" t="s">
        <v>279</v>
      </c>
      <c r="IN1617" t="s">
        <v>463</v>
      </c>
      <c r="IP1617" t="s">
        <v>473</v>
      </c>
    </row>
    <row r="1618" spans="1:250" x14ac:dyDescent="0.35">
      <c r="A1618">
        <v>17007</v>
      </c>
      <c r="B1618">
        <v>-922729984</v>
      </c>
      <c r="C1618">
        <v>1837</v>
      </c>
      <c r="D1618" t="s">
        <v>272</v>
      </c>
      <c r="E1618" t="s">
        <v>273</v>
      </c>
      <c r="F1618">
        <v>1848</v>
      </c>
      <c r="G1618" t="s">
        <v>285</v>
      </c>
      <c r="H1618" t="s">
        <v>273</v>
      </c>
      <c r="I1618">
        <v>515</v>
      </c>
      <c r="J1618" t="s">
        <v>543</v>
      </c>
      <c r="K1618" t="s">
        <v>544</v>
      </c>
      <c r="L1618">
        <v>4070</v>
      </c>
      <c r="M1618" t="s">
        <v>293</v>
      </c>
      <c r="N1618" t="s">
        <v>18</v>
      </c>
      <c r="O1618">
        <v>4070</v>
      </c>
      <c r="P1618" t="s">
        <v>293</v>
      </c>
      <c r="Q1618" t="s">
        <v>18</v>
      </c>
      <c r="R1618" t="s">
        <v>332</v>
      </c>
      <c r="S1618" s="43">
        <v>84846071.417899996</v>
      </c>
      <c r="U1618" s="43">
        <v>23</v>
      </c>
      <c r="IF1618">
        <v>4070</v>
      </c>
      <c r="IG1618" t="s">
        <v>293</v>
      </c>
      <c r="IH1618" t="s">
        <v>287</v>
      </c>
      <c r="IK1618">
        <v>-2</v>
      </c>
      <c r="IL1618" t="s">
        <v>278</v>
      </c>
      <c r="IM1618" t="s">
        <v>279</v>
      </c>
      <c r="IN1618" t="s">
        <v>463</v>
      </c>
      <c r="IP1618" t="s">
        <v>473</v>
      </c>
    </row>
    <row r="1619" spans="1:250" x14ac:dyDescent="0.35">
      <c r="A1619">
        <v>17008</v>
      </c>
      <c r="B1619">
        <v>-922729984</v>
      </c>
      <c r="C1619">
        <v>1837</v>
      </c>
      <c r="D1619" t="s">
        <v>272</v>
      </c>
      <c r="E1619" t="s">
        <v>273</v>
      </c>
      <c r="F1619">
        <v>5062</v>
      </c>
      <c r="G1619" t="s">
        <v>294</v>
      </c>
      <c r="H1619" t="s">
        <v>295</v>
      </c>
      <c r="I1619">
        <v>521</v>
      </c>
      <c r="J1619" t="s">
        <v>539</v>
      </c>
      <c r="K1619" t="s">
        <v>540</v>
      </c>
      <c r="L1619">
        <v>4994</v>
      </c>
      <c r="M1619" t="s">
        <v>296</v>
      </c>
      <c r="N1619" t="s">
        <v>297</v>
      </c>
      <c r="O1619">
        <v>4994</v>
      </c>
      <c r="P1619" t="s">
        <v>296</v>
      </c>
      <c r="Q1619" t="s">
        <v>297</v>
      </c>
      <c r="R1619" t="s">
        <v>332</v>
      </c>
      <c r="S1619" s="43">
        <v>70127346.492300004</v>
      </c>
      <c r="U1619" s="43">
        <v>23</v>
      </c>
      <c r="IF1619">
        <v>4994</v>
      </c>
      <c r="IG1619" t="s">
        <v>296</v>
      </c>
      <c r="IH1619" t="s">
        <v>298</v>
      </c>
      <c r="IK1619">
        <v>-2</v>
      </c>
      <c r="IL1619" t="s">
        <v>278</v>
      </c>
      <c r="IM1619" t="s">
        <v>279</v>
      </c>
      <c r="IN1619" t="s">
        <v>474</v>
      </c>
      <c r="IP1619" t="s">
        <v>475</v>
      </c>
    </row>
    <row r="1620" spans="1:250" x14ac:dyDescent="0.35">
      <c r="A1620">
        <v>17009</v>
      </c>
      <c r="B1620">
        <v>-922729984</v>
      </c>
      <c r="C1620">
        <v>1837</v>
      </c>
      <c r="D1620" t="s">
        <v>272</v>
      </c>
      <c r="E1620" t="s">
        <v>273</v>
      </c>
      <c r="F1620">
        <v>5062</v>
      </c>
      <c r="G1620" t="s">
        <v>294</v>
      </c>
      <c r="H1620" t="s">
        <v>295</v>
      </c>
      <c r="I1620">
        <v>519</v>
      </c>
      <c r="J1620" t="s">
        <v>541</v>
      </c>
      <c r="K1620" t="s">
        <v>542</v>
      </c>
      <c r="L1620">
        <v>4994</v>
      </c>
      <c r="M1620" t="s">
        <v>296</v>
      </c>
      <c r="N1620" t="s">
        <v>297</v>
      </c>
      <c r="O1620">
        <v>4994</v>
      </c>
      <c r="P1620" t="s">
        <v>296</v>
      </c>
      <c r="Q1620" t="s">
        <v>297</v>
      </c>
      <c r="R1620" t="s">
        <v>332</v>
      </c>
      <c r="S1620" s="43">
        <v>70048164.912300006</v>
      </c>
      <c r="U1620" s="43">
        <v>23</v>
      </c>
      <c r="IF1620">
        <v>4994</v>
      </c>
      <c r="IG1620" t="s">
        <v>296</v>
      </c>
      <c r="IH1620" t="s">
        <v>298</v>
      </c>
      <c r="IK1620">
        <v>-2</v>
      </c>
      <c r="IL1620" t="s">
        <v>278</v>
      </c>
      <c r="IM1620" t="s">
        <v>279</v>
      </c>
      <c r="IN1620" t="s">
        <v>474</v>
      </c>
      <c r="IP1620" t="s">
        <v>475</v>
      </c>
    </row>
    <row r="1621" spans="1:250" x14ac:dyDescent="0.35">
      <c r="A1621">
        <v>17010</v>
      </c>
      <c r="B1621">
        <v>-922729984</v>
      </c>
      <c r="C1621">
        <v>1837</v>
      </c>
      <c r="D1621" t="s">
        <v>272</v>
      </c>
      <c r="E1621" t="s">
        <v>273</v>
      </c>
      <c r="F1621">
        <v>5062</v>
      </c>
      <c r="G1621" t="s">
        <v>294</v>
      </c>
      <c r="H1621" t="s">
        <v>295</v>
      </c>
      <c r="I1621">
        <v>515</v>
      </c>
      <c r="J1621" t="s">
        <v>543</v>
      </c>
      <c r="K1621" t="s">
        <v>544</v>
      </c>
      <c r="L1621">
        <v>4994</v>
      </c>
      <c r="M1621" t="s">
        <v>296</v>
      </c>
      <c r="N1621" t="s">
        <v>297</v>
      </c>
      <c r="O1621">
        <v>4994</v>
      </c>
      <c r="P1621" t="s">
        <v>296</v>
      </c>
      <c r="Q1621" t="s">
        <v>297</v>
      </c>
      <c r="R1621" t="s">
        <v>332</v>
      </c>
      <c r="S1621" s="43">
        <v>69968983.362299994</v>
      </c>
      <c r="U1621" s="43">
        <v>23</v>
      </c>
      <c r="IF1621">
        <v>4994</v>
      </c>
      <c r="IG1621" t="s">
        <v>296</v>
      </c>
      <c r="IH1621" t="s">
        <v>298</v>
      </c>
      <c r="IK1621">
        <v>-2</v>
      </c>
      <c r="IL1621" t="s">
        <v>278</v>
      </c>
      <c r="IM1621" t="s">
        <v>279</v>
      </c>
      <c r="IN1621" t="s">
        <v>474</v>
      </c>
      <c r="IP1621" t="s">
        <v>475</v>
      </c>
    </row>
    <row r="1622" spans="1:250" x14ac:dyDescent="0.35">
      <c r="A1622">
        <v>17011</v>
      </c>
      <c r="B1622">
        <v>-922729984</v>
      </c>
      <c r="C1622">
        <v>1837</v>
      </c>
      <c r="D1622" t="s">
        <v>272</v>
      </c>
      <c r="E1622" t="s">
        <v>273</v>
      </c>
      <c r="F1622">
        <v>5062</v>
      </c>
      <c r="G1622" t="s">
        <v>294</v>
      </c>
      <c r="H1622" t="s">
        <v>295</v>
      </c>
      <c r="I1622">
        <v>513</v>
      </c>
      <c r="J1622" t="s">
        <v>545</v>
      </c>
      <c r="K1622" t="s">
        <v>546</v>
      </c>
      <c r="L1622">
        <v>4994</v>
      </c>
      <c r="M1622" t="s">
        <v>296</v>
      </c>
      <c r="N1622" t="s">
        <v>297</v>
      </c>
      <c r="O1622">
        <v>4994</v>
      </c>
      <c r="P1622" t="s">
        <v>296</v>
      </c>
      <c r="Q1622" t="s">
        <v>297</v>
      </c>
      <c r="R1622" t="s">
        <v>332</v>
      </c>
      <c r="S1622" s="43">
        <v>69799894.742300004</v>
      </c>
      <c r="U1622" s="43">
        <v>23</v>
      </c>
      <c r="IF1622">
        <v>4994</v>
      </c>
      <c r="IG1622" t="s">
        <v>296</v>
      </c>
      <c r="IH1622" t="s">
        <v>298</v>
      </c>
      <c r="IK1622">
        <v>-2</v>
      </c>
      <c r="IL1622" t="s">
        <v>278</v>
      </c>
      <c r="IM1622" t="s">
        <v>279</v>
      </c>
      <c r="IN1622" t="s">
        <v>474</v>
      </c>
      <c r="IP1622" t="s">
        <v>475</v>
      </c>
    </row>
    <row r="1623" spans="1:250" x14ac:dyDescent="0.35">
      <c r="A1623">
        <v>17012</v>
      </c>
      <c r="B1623">
        <v>-922729984</v>
      </c>
      <c r="C1623">
        <v>1837</v>
      </c>
      <c r="D1623" t="s">
        <v>272</v>
      </c>
      <c r="E1623" t="s">
        <v>273</v>
      </c>
      <c r="F1623">
        <v>5062</v>
      </c>
      <c r="G1623" t="s">
        <v>294</v>
      </c>
      <c r="H1623" t="s">
        <v>295</v>
      </c>
      <c r="I1623">
        <v>509</v>
      </c>
      <c r="J1623" t="s">
        <v>547</v>
      </c>
      <c r="K1623" t="s">
        <v>548</v>
      </c>
      <c r="L1623">
        <v>4994</v>
      </c>
      <c r="M1623" t="s">
        <v>296</v>
      </c>
      <c r="N1623" t="s">
        <v>297</v>
      </c>
      <c r="O1623">
        <v>4994</v>
      </c>
      <c r="P1623" t="s">
        <v>296</v>
      </c>
      <c r="Q1623" t="s">
        <v>297</v>
      </c>
      <c r="R1623" t="s">
        <v>332</v>
      </c>
      <c r="S1623" s="43">
        <v>69653144.972299993</v>
      </c>
      <c r="U1623" s="43">
        <v>23</v>
      </c>
      <c r="IF1623">
        <v>4994</v>
      </c>
      <c r="IG1623" t="s">
        <v>296</v>
      </c>
      <c r="IH1623" t="s">
        <v>298</v>
      </c>
      <c r="IK1623">
        <v>-2</v>
      </c>
      <c r="IL1623" t="s">
        <v>278</v>
      </c>
      <c r="IM1623" t="s">
        <v>279</v>
      </c>
      <c r="IN1623" t="s">
        <v>474</v>
      </c>
      <c r="IP1623" t="s">
        <v>475</v>
      </c>
    </row>
    <row r="1624" spans="1:250" x14ac:dyDescent="0.35">
      <c r="A1624">
        <v>17013</v>
      </c>
      <c r="B1624">
        <v>-922729984</v>
      </c>
      <c r="C1624">
        <v>1837</v>
      </c>
      <c r="D1624" t="s">
        <v>272</v>
      </c>
      <c r="E1624" t="s">
        <v>273</v>
      </c>
      <c r="F1624">
        <v>5062</v>
      </c>
      <c r="G1624" t="s">
        <v>294</v>
      </c>
      <c r="H1624" t="s">
        <v>295</v>
      </c>
      <c r="I1624">
        <v>507</v>
      </c>
      <c r="J1624" t="s">
        <v>549</v>
      </c>
      <c r="K1624" t="s">
        <v>550</v>
      </c>
      <c r="L1624">
        <v>4994</v>
      </c>
      <c r="M1624" t="s">
        <v>296</v>
      </c>
      <c r="N1624" t="s">
        <v>297</v>
      </c>
      <c r="O1624">
        <v>4994</v>
      </c>
      <c r="P1624" t="s">
        <v>296</v>
      </c>
      <c r="Q1624" t="s">
        <v>297</v>
      </c>
      <c r="R1624" t="s">
        <v>332</v>
      </c>
      <c r="S1624" s="43">
        <v>69574228.732299998</v>
      </c>
      <c r="U1624" s="43">
        <v>23</v>
      </c>
      <c r="IF1624">
        <v>4994</v>
      </c>
      <c r="IG1624" t="s">
        <v>296</v>
      </c>
      <c r="IH1624" t="s">
        <v>298</v>
      </c>
      <c r="IK1624">
        <v>-2</v>
      </c>
      <c r="IL1624" t="s">
        <v>278</v>
      </c>
      <c r="IM1624" t="s">
        <v>279</v>
      </c>
      <c r="IN1624" t="s">
        <v>474</v>
      </c>
      <c r="IP1624" t="s">
        <v>475</v>
      </c>
    </row>
    <row r="1625" spans="1:250" x14ac:dyDescent="0.35">
      <c r="A1625">
        <v>17014</v>
      </c>
      <c r="B1625">
        <v>-922729984</v>
      </c>
      <c r="C1625">
        <v>1837</v>
      </c>
      <c r="D1625" t="s">
        <v>272</v>
      </c>
      <c r="E1625" t="s">
        <v>273</v>
      </c>
      <c r="F1625">
        <v>7057</v>
      </c>
      <c r="G1625" t="s">
        <v>290</v>
      </c>
      <c r="H1625" t="s">
        <v>291</v>
      </c>
      <c r="I1625">
        <v>513</v>
      </c>
      <c r="J1625" t="s">
        <v>545</v>
      </c>
      <c r="K1625" t="s">
        <v>546</v>
      </c>
      <c r="L1625">
        <v>4994</v>
      </c>
      <c r="M1625" t="s">
        <v>296</v>
      </c>
      <c r="N1625" t="s">
        <v>297</v>
      </c>
      <c r="O1625">
        <v>4994</v>
      </c>
      <c r="P1625" t="s">
        <v>296</v>
      </c>
      <c r="Q1625" t="s">
        <v>297</v>
      </c>
      <c r="R1625" t="s">
        <v>332</v>
      </c>
      <c r="S1625" s="43">
        <v>91162289.742200002</v>
      </c>
      <c r="U1625" s="43">
        <v>23</v>
      </c>
      <c r="IF1625">
        <v>4994</v>
      </c>
      <c r="IG1625" t="s">
        <v>296</v>
      </c>
      <c r="IH1625" t="s">
        <v>292</v>
      </c>
      <c r="IK1625">
        <v>-2</v>
      </c>
      <c r="IL1625" t="s">
        <v>278</v>
      </c>
      <c r="IM1625" t="s">
        <v>279</v>
      </c>
      <c r="IN1625" t="s">
        <v>471</v>
      </c>
      <c r="IP1625" t="s">
        <v>476</v>
      </c>
    </row>
    <row r="1626" spans="1:250" x14ac:dyDescent="0.35">
      <c r="A1626">
        <v>17015</v>
      </c>
      <c r="B1626">
        <v>-922729984</v>
      </c>
      <c r="C1626">
        <v>1837</v>
      </c>
      <c r="D1626" t="s">
        <v>272</v>
      </c>
      <c r="E1626" t="s">
        <v>273</v>
      </c>
      <c r="F1626">
        <v>7057</v>
      </c>
      <c r="G1626" t="s">
        <v>290</v>
      </c>
      <c r="H1626" t="s">
        <v>291</v>
      </c>
      <c r="I1626">
        <v>509</v>
      </c>
      <c r="J1626" t="s">
        <v>547</v>
      </c>
      <c r="K1626" t="s">
        <v>548</v>
      </c>
      <c r="L1626">
        <v>4994</v>
      </c>
      <c r="M1626" t="s">
        <v>296</v>
      </c>
      <c r="N1626" t="s">
        <v>297</v>
      </c>
      <c r="O1626">
        <v>4994</v>
      </c>
      <c r="P1626" t="s">
        <v>296</v>
      </c>
      <c r="Q1626" t="s">
        <v>297</v>
      </c>
      <c r="R1626" t="s">
        <v>332</v>
      </c>
      <c r="S1626" s="43">
        <v>90965198.482199997</v>
      </c>
      <c r="U1626" s="43">
        <v>23</v>
      </c>
      <c r="IF1626">
        <v>4994</v>
      </c>
      <c r="IG1626" t="s">
        <v>296</v>
      </c>
      <c r="IH1626" t="s">
        <v>292</v>
      </c>
      <c r="IK1626">
        <v>-2</v>
      </c>
      <c r="IL1626" t="s">
        <v>278</v>
      </c>
      <c r="IM1626" t="s">
        <v>279</v>
      </c>
      <c r="IN1626" t="s">
        <v>471</v>
      </c>
      <c r="IP1626" t="s">
        <v>476</v>
      </c>
    </row>
    <row r="1627" spans="1:250" x14ac:dyDescent="0.35">
      <c r="A1627">
        <v>17016</v>
      </c>
      <c r="B1627">
        <v>-922729984</v>
      </c>
      <c r="C1627">
        <v>1837</v>
      </c>
      <c r="D1627" t="s">
        <v>272</v>
      </c>
      <c r="E1627" t="s">
        <v>273</v>
      </c>
      <c r="F1627">
        <v>7057</v>
      </c>
      <c r="G1627" t="s">
        <v>290</v>
      </c>
      <c r="H1627" t="s">
        <v>291</v>
      </c>
      <c r="I1627">
        <v>507</v>
      </c>
      <c r="J1627" t="s">
        <v>549</v>
      </c>
      <c r="K1627" t="s">
        <v>550</v>
      </c>
      <c r="L1627">
        <v>4994</v>
      </c>
      <c r="M1627" t="s">
        <v>296</v>
      </c>
      <c r="N1627" t="s">
        <v>297</v>
      </c>
      <c r="O1627">
        <v>4994</v>
      </c>
      <c r="P1627" t="s">
        <v>296</v>
      </c>
      <c r="Q1627" t="s">
        <v>297</v>
      </c>
      <c r="R1627" t="s">
        <v>332</v>
      </c>
      <c r="S1627" s="43">
        <v>90858942.141900003</v>
      </c>
      <c r="U1627" s="43">
        <v>23</v>
      </c>
      <c r="IF1627">
        <v>4994</v>
      </c>
      <c r="IG1627" t="s">
        <v>296</v>
      </c>
      <c r="IH1627" t="s">
        <v>292</v>
      </c>
      <c r="IK1627">
        <v>-2</v>
      </c>
      <c r="IL1627" t="s">
        <v>278</v>
      </c>
      <c r="IM1627" t="s">
        <v>279</v>
      </c>
      <c r="IN1627" t="s">
        <v>471</v>
      </c>
      <c r="IP1627" t="s">
        <v>476</v>
      </c>
    </row>
    <row r="1628" spans="1:250" x14ac:dyDescent="0.35">
      <c r="A1628">
        <v>17017</v>
      </c>
      <c r="B1628">
        <v>-922729984</v>
      </c>
      <c r="C1628">
        <v>1837</v>
      </c>
      <c r="D1628" t="s">
        <v>272</v>
      </c>
      <c r="E1628" t="s">
        <v>273</v>
      </c>
      <c r="F1628">
        <v>5062</v>
      </c>
      <c r="G1628" t="s">
        <v>294</v>
      </c>
      <c r="H1628" t="s">
        <v>295</v>
      </c>
      <c r="I1628">
        <v>528</v>
      </c>
      <c r="J1628" t="s">
        <v>531</v>
      </c>
      <c r="K1628" t="s">
        <v>532</v>
      </c>
      <c r="L1628">
        <v>4994</v>
      </c>
      <c r="M1628" t="s">
        <v>296</v>
      </c>
      <c r="N1628" t="s">
        <v>297</v>
      </c>
      <c r="O1628">
        <v>4994</v>
      </c>
      <c r="P1628" t="s">
        <v>296</v>
      </c>
      <c r="Q1628" t="s">
        <v>297</v>
      </c>
      <c r="R1628" t="s">
        <v>332</v>
      </c>
      <c r="S1628" s="43">
        <v>70479210.172299996</v>
      </c>
      <c r="U1628" s="43">
        <v>23</v>
      </c>
      <c r="IF1628">
        <v>4994</v>
      </c>
      <c r="IG1628" t="s">
        <v>296</v>
      </c>
      <c r="IH1628" t="s">
        <v>298</v>
      </c>
      <c r="IK1628">
        <v>-2</v>
      </c>
      <c r="IL1628" t="s">
        <v>278</v>
      </c>
      <c r="IM1628" t="s">
        <v>279</v>
      </c>
      <c r="IN1628" t="s">
        <v>474</v>
      </c>
      <c r="IP1628" t="s">
        <v>475</v>
      </c>
    </row>
    <row r="1629" spans="1:250" x14ac:dyDescent="0.35">
      <c r="A1629">
        <v>17018</v>
      </c>
      <c r="B1629">
        <v>-922729984</v>
      </c>
      <c r="C1629">
        <v>1837</v>
      </c>
      <c r="D1629" t="s">
        <v>272</v>
      </c>
      <c r="E1629" t="s">
        <v>273</v>
      </c>
      <c r="F1629">
        <v>5062</v>
      </c>
      <c r="G1629" t="s">
        <v>294</v>
      </c>
      <c r="H1629" t="s">
        <v>295</v>
      </c>
      <c r="I1629">
        <v>527</v>
      </c>
      <c r="J1629" t="s">
        <v>535</v>
      </c>
      <c r="K1629" t="s">
        <v>536</v>
      </c>
      <c r="L1629">
        <v>4994</v>
      </c>
      <c r="M1629" t="s">
        <v>296</v>
      </c>
      <c r="N1629" t="s">
        <v>297</v>
      </c>
      <c r="O1629">
        <v>4994</v>
      </c>
      <c r="P1629" t="s">
        <v>296</v>
      </c>
      <c r="Q1629" t="s">
        <v>297</v>
      </c>
      <c r="R1629" t="s">
        <v>332</v>
      </c>
      <c r="S1629" s="43">
        <v>70365386.312299997</v>
      </c>
      <c r="U1629" s="43">
        <v>23</v>
      </c>
      <c r="IF1629">
        <v>4994</v>
      </c>
      <c r="IG1629" t="s">
        <v>296</v>
      </c>
      <c r="IH1629" t="s">
        <v>298</v>
      </c>
      <c r="IK1629">
        <v>-2</v>
      </c>
      <c r="IL1629" t="s">
        <v>278</v>
      </c>
      <c r="IM1629" t="s">
        <v>279</v>
      </c>
      <c r="IN1629" t="s">
        <v>474</v>
      </c>
      <c r="IP1629" t="s">
        <v>475</v>
      </c>
    </row>
    <row r="1630" spans="1:250" x14ac:dyDescent="0.35">
      <c r="A1630">
        <v>17019</v>
      </c>
      <c r="B1630">
        <v>-922729984</v>
      </c>
      <c r="C1630">
        <v>1837</v>
      </c>
      <c r="D1630" t="s">
        <v>272</v>
      </c>
      <c r="E1630" t="s">
        <v>273</v>
      </c>
      <c r="F1630">
        <v>5062</v>
      </c>
      <c r="G1630" t="s">
        <v>294</v>
      </c>
      <c r="H1630" t="s">
        <v>295</v>
      </c>
      <c r="I1630">
        <v>523</v>
      </c>
      <c r="J1630" t="s">
        <v>537</v>
      </c>
      <c r="K1630" t="s">
        <v>538</v>
      </c>
      <c r="L1630">
        <v>4994</v>
      </c>
      <c r="M1630" t="s">
        <v>296</v>
      </c>
      <c r="N1630" t="s">
        <v>297</v>
      </c>
      <c r="O1630">
        <v>4994</v>
      </c>
      <c r="P1630" t="s">
        <v>296</v>
      </c>
      <c r="Q1630" t="s">
        <v>297</v>
      </c>
      <c r="R1630" t="s">
        <v>332</v>
      </c>
      <c r="S1630" s="43">
        <v>70285709.642299995</v>
      </c>
      <c r="U1630" s="43">
        <v>23</v>
      </c>
      <c r="IF1630">
        <v>4994</v>
      </c>
      <c r="IG1630" t="s">
        <v>296</v>
      </c>
      <c r="IH1630" t="s">
        <v>298</v>
      </c>
      <c r="IK1630">
        <v>-2</v>
      </c>
      <c r="IL1630" t="s">
        <v>278</v>
      </c>
      <c r="IM1630" t="s">
        <v>279</v>
      </c>
      <c r="IN1630" t="s">
        <v>474</v>
      </c>
      <c r="IP1630" t="s">
        <v>475</v>
      </c>
    </row>
    <row r="1631" spans="1:250" x14ac:dyDescent="0.35">
      <c r="A1631">
        <v>17020</v>
      </c>
      <c r="B1631">
        <v>-922729984</v>
      </c>
      <c r="C1631">
        <v>1837</v>
      </c>
      <c r="D1631" t="s">
        <v>272</v>
      </c>
      <c r="E1631" t="s">
        <v>273</v>
      </c>
      <c r="F1631">
        <v>7057</v>
      </c>
      <c r="G1631" t="s">
        <v>290</v>
      </c>
      <c r="H1631" t="s">
        <v>291</v>
      </c>
      <c r="I1631">
        <v>528</v>
      </c>
      <c r="J1631" t="s">
        <v>531</v>
      </c>
      <c r="K1631" t="s">
        <v>532</v>
      </c>
      <c r="L1631">
        <v>4994</v>
      </c>
      <c r="M1631" t="s">
        <v>296</v>
      </c>
      <c r="N1631" t="s">
        <v>297</v>
      </c>
      <c r="O1631">
        <v>4994</v>
      </c>
      <c r="P1631" t="s">
        <v>296</v>
      </c>
      <c r="Q1631" t="s">
        <v>297</v>
      </c>
      <c r="R1631" t="s">
        <v>332</v>
      </c>
      <c r="S1631" s="43">
        <v>92071800.075599998</v>
      </c>
      <c r="U1631" s="43">
        <v>23</v>
      </c>
      <c r="IF1631">
        <v>4994</v>
      </c>
      <c r="IG1631" t="s">
        <v>296</v>
      </c>
      <c r="IH1631" t="s">
        <v>292</v>
      </c>
      <c r="IK1631">
        <v>-2</v>
      </c>
      <c r="IL1631" t="s">
        <v>278</v>
      </c>
      <c r="IM1631" t="s">
        <v>279</v>
      </c>
      <c r="IN1631" t="s">
        <v>471</v>
      </c>
      <c r="IP1631" t="s">
        <v>476</v>
      </c>
    </row>
    <row r="1632" spans="1:250" x14ac:dyDescent="0.35">
      <c r="A1632">
        <v>17021</v>
      </c>
      <c r="B1632">
        <v>-922729984</v>
      </c>
      <c r="C1632">
        <v>1837</v>
      </c>
      <c r="D1632" t="s">
        <v>272</v>
      </c>
      <c r="E1632" t="s">
        <v>273</v>
      </c>
      <c r="F1632">
        <v>7057</v>
      </c>
      <c r="G1632" t="s">
        <v>290</v>
      </c>
      <c r="H1632" t="s">
        <v>291</v>
      </c>
      <c r="I1632">
        <v>527</v>
      </c>
      <c r="J1632" t="s">
        <v>535</v>
      </c>
      <c r="K1632" t="s">
        <v>536</v>
      </c>
      <c r="L1632">
        <v>4994</v>
      </c>
      <c r="M1632" t="s">
        <v>296</v>
      </c>
      <c r="N1632" t="s">
        <v>297</v>
      </c>
      <c r="O1632">
        <v>4994</v>
      </c>
      <c r="P1632" t="s">
        <v>296</v>
      </c>
      <c r="Q1632" t="s">
        <v>297</v>
      </c>
      <c r="R1632" t="s">
        <v>332</v>
      </c>
      <c r="S1632" s="43">
        <v>91920112.465599999</v>
      </c>
      <c r="U1632" s="43">
        <v>23</v>
      </c>
      <c r="IF1632">
        <v>4994</v>
      </c>
      <c r="IG1632" t="s">
        <v>296</v>
      </c>
      <c r="IH1632" t="s">
        <v>292</v>
      </c>
      <c r="IK1632">
        <v>-2</v>
      </c>
      <c r="IL1632" t="s">
        <v>278</v>
      </c>
      <c r="IM1632" t="s">
        <v>279</v>
      </c>
      <c r="IN1632" t="s">
        <v>471</v>
      </c>
      <c r="IP1632" t="s">
        <v>476</v>
      </c>
    </row>
    <row r="1633" spans="1:250" x14ac:dyDescent="0.35">
      <c r="A1633">
        <v>17022</v>
      </c>
      <c r="B1633">
        <v>-922729984</v>
      </c>
      <c r="C1633">
        <v>1837</v>
      </c>
      <c r="D1633" t="s">
        <v>272</v>
      </c>
      <c r="E1633" t="s">
        <v>273</v>
      </c>
      <c r="F1633">
        <v>7057</v>
      </c>
      <c r="G1633" t="s">
        <v>290</v>
      </c>
      <c r="H1633" t="s">
        <v>291</v>
      </c>
      <c r="I1633">
        <v>523</v>
      </c>
      <c r="J1633" t="s">
        <v>537</v>
      </c>
      <c r="K1633" t="s">
        <v>538</v>
      </c>
      <c r="L1633">
        <v>4994</v>
      </c>
      <c r="M1633" t="s">
        <v>296</v>
      </c>
      <c r="N1633" t="s">
        <v>297</v>
      </c>
      <c r="O1633">
        <v>4994</v>
      </c>
      <c r="P1633" t="s">
        <v>296</v>
      </c>
      <c r="Q1633" t="s">
        <v>297</v>
      </c>
      <c r="R1633" t="s">
        <v>332</v>
      </c>
      <c r="S1633" s="43">
        <v>91814207.015599996</v>
      </c>
      <c r="U1633" s="43">
        <v>23</v>
      </c>
      <c r="IF1633">
        <v>4994</v>
      </c>
      <c r="IG1633" t="s">
        <v>296</v>
      </c>
      <c r="IH1633" t="s">
        <v>292</v>
      </c>
      <c r="IK1633">
        <v>-2</v>
      </c>
      <c r="IL1633" t="s">
        <v>278</v>
      </c>
      <c r="IM1633" t="s">
        <v>279</v>
      </c>
      <c r="IN1633" t="s">
        <v>471</v>
      </c>
      <c r="IP1633" t="s">
        <v>476</v>
      </c>
    </row>
    <row r="1634" spans="1:250" x14ac:dyDescent="0.35">
      <c r="A1634">
        <v>17023</v>
      </c>
      <c r="B1634">
        <v>-922729984</v>
      </c>
      <c r="C1634">
        <v>1837</v>
      </c>
      <c r="D1634" t="s">
        <v>272</v>
      </c>
      <c r="E1634" t="s">
        <v>273</v>
      </c>
      <c r="F1634">
        <v>7057</v>
      </c>
      <c r="G1634" t="s">
        <v>290</v>
      </c>
      <c r="H1634" t="s">
        <v>291</v>
      </c>
      <c r="I1634">
        <v>521</v>
      </c>
      <c r="J1634" t="s">
        <v>539</v>
      </c>
      <c r="K1634" t="s">
        <v>540</v>
      </c>
      <c r="L1634">
        <v>4994</v>
      </c>
      <c r="M1634" t="s">
        <v>296</v>
      </c>
      <c r="N1634" t="s">
        <v>297</v>
      </c>
      <c r="O1634">
        <v>4994</v>
      </c>
      <c r="P1634" t="s">
        <v>296</v>
      </c>
      <c r="Q1634" t="s">
        <v>297</v>
      </c>
      <c r="R1634" t="s">
        <v>332</v>
      </c>
      <c r="S1634" s="43">
        <v>91601954.902799994</v>
      </c>
      <c r="U1634" s="43">
        <v>23</v>
      </c>
      <c r="IF1634">
        <v>4994</v>
      </c>
      <c r="IG1634" t="s">
        <v>296</v>
      </c>
      <c r="IH1634" t="s">
        <v>292</v>
      </c>
      <c r="IK1634">
        <v>-2</v>
      </c>
      <c r="IL1634" t="s">
        <v>278</v>
      </c>
      <c r="IM1634" t="s">
        <v>279</v>
      </c>
      <c r="IN1634" t="s">
        <v>471</v>
      </c>
      <c r="IP1634" t="s">
        <v>476</v>
      </c>
    </row>
    <row r="1635" spans="1:250" x14ac:dyDescent="0.35">
      <c r="A1635">
        <v>17024</v>
      </c>
      <c r="B1635">
        <v>-922729984</v>
      </c>
      <c r="C1635">
        <v>1837</v>
      </c>
      <c r="D1635" t="s">
        <v>272</v>
      </c>
      <c r="E1635" t="s">
        <v>273</v>
      </c>
      <c r="F1635">
        <v>7057</v>
      </c>
      <c r="G1635" t="s">
        <v>290</v>
      </c>
      <c r="H1635" t="s">
        <v>291</v>
      </c>
      <c r="I1635">
        <v>519</v>
      </c>
      <c r="J1635" t="s">
        <v>541</v>
      </c>
      <c r="K1635" t="s">
        <v>542</v>
      </c>
      <c r="L1635">
        <v>4994</v>
      </c>
      <c r="M1635" t="s">
        <v>296</v>
      </c>
      <c r="N1635" t="s">
        <v>297</v>
      </c>
      <c r="O1635">
        <v>4994</v>
      </c>
      <c r="P1635" t="s">
        <v>296</v>
      </c>
      <c r="Q1635" t="s">
        <v>297</v>
      </c>
      <c r="R1635" t="s">
        <v>332</v>
      </c>
      <c r="S1635" s="43">
        <v>91495828.832800001</v>
      </c>
      <c r="U1635" s="43">
        <v>23</v>
      </c>
      <c r="IF1635">
        <v>4994</v>
      </c>
      <c r="IG1635" t="s">
        <v>296</v>
      </c>
      <c r="IH1635" t="s">
        <v>292</v>
      </c>
      <c r="IK1635">
        <v>-2</v>
      </c>
      <c r="IL1635" t="s">
        <v>278</v>
      </c>
      <c r="IM1635" t="s">
        <v>279</v>
      </c>
      <c r="IN1635" t="s">
        <v>471</v>
      </c>
      <c r="IP1635" t="s">
        <v>476</v>
      </c>
    </row>
    <row r="1636" spans="1:250" x14ac:dyDescent="0.35">
      <c r="A1636">
        <v>17025</v>
      </c>
      <c r="B1636">
        <v>-922729984</v>
      </c>
      <c r="C1636">
        <v>1837</v>
      </c>
      <c r="D1636" t="s">
        <v>272</v>
      </c>
      <c r="E1636" t="s">
        <v>273</v>
      </c>
      <c r="F1636">
        <v>7057</v>
      </c>
      <c r="G1636" t="s">
        <v>290</v>
      </c>
      <c r="H1636" t="s">
        <v>291</v>
      </c>
      <c r="I1636">
        <v>515</v>
      </c>
      <c r="J1636" t="s">
        <v>543</v>
      </c>
      <c r="K1636" t="s">
        <v>544</v>
      </c>
      <c r="L1636">
        <v>4994</v>
      </c>
      <c r="M1636" t="s">
        <v>296</v>
      </c>
      <c r="N1636" t="s">
        <v>297</v>
      </c>
      <c r="O1636">
        <v>4994</v>
      </c>
      <c r="P1636" t="s">
        <v>296</v>
      </c>
      <c r="Q1636" t="s">
        <v>297</v>
      </c>
      <c r="R1636" t="s">
        <v>332</v>
      </c>
      <c r="S1636" s="43">
        <v>91389702.782800004</v>
      </c>
      <c r="U1636" s="43">
        <v>23</v>
      </c>
      <c r="IF1636">
        <v>4994</v>
      </c>
      <c r="IG1636" t="s">
        <v>296</v>
      </c>
      <c r="IH1636" t="s">
        <v>292</v>
      </c>
      <c r="IK1636">
        <v>-2</v>
      </c>
      <c r="IL1636" t="s">
        <v>278</v>
      </c>
      <c r="IM1636" t="s">
        <v>279</v>
      </c>
      <c r="IN1636" t="s">
        <v>471</v>
      </c>
      <c r="IP1636" t="s">
        <v>476</v>
      </c>
    </row>
    <row r="1637" spans="1:250" x14ac:dyDescent="0.35">
      <c r="A1637">
        <v>17026</v>
      </c>
      <c r="B1637">
        <v>-922729984</v>
      </c>
      <c r="C1637">
        <v>1837</v>
      </c>
      <c r="D1637" t="s">
        <v>272</v>
      </c>
      <c r="E1637" t="s">
        <v>273</v>
      </c>
      <c r="F1637">
        <v>5062</v>
      </c>
      <c r="G1637" t="s">
        <v>294</v>
      </c>
      <c r="H1637" t="s">
        <v>295</v>
      </c>
      <c r="I1637">
        <v>521</v>
      </c>
      <c r="J1637" t="s">
        <v>539</v>
      </c>
      <c r="K1637" t="s">
        <v>540</v>
      </c>
      <c r="L1637">
        <v>7999</v>
      </c>
      <c r="M1637" t="s">
        <v>299</v>
      </c>
      <c r="N1637" t="s">
        <v>300</v>
      </c>
      <c r="O1637">
        <v>7999</v>
      </c>
      <c r="P1637" t="s">
        <v>299</v>
      </c>
      <c r="Q1637" t="s">
        <v>300</v>
      </c>
      <c r="R1637" t="s">
        <v>332</v>
      </c>
      <c r="S1637" s="43">
        <v>44314623.687700003</v>
      </c>
      <c r="U1637" s="43">
        <v>23</v>
      </c>
      <c r="IF1637">
        <v>7999</v>
      </c>
      <c r="IG1637" t="s">
        <v>299</v>
      </c>
      <c r="IH1637" t="s">
        <v>298</v>
      </c>
      <c r="IK1637">
        <v>-2</v>
      </c>
      <c r="IL1637" t="s">
        <v>278</v>
      </c>
      <c r="IM1637" t="s">
        <v>279</v>
      </c>
      <c r="IN1637" t="s">
        <v>474</v>
      </c>
      <c r="IP1637" t="s">
        <v>477</v>
      </c>
    </row>
    <row r="1638" spans="1:250" x14ac:dyDescent="0.35">
      <c r="A1638">
        <v>17027</v>
      </c>
      <c r="B1638">
        <v>-922729984</v>
      </c>
      <c r="C1638">
        <v>1837</v>
      </c>
      <c r="D1638" t="s">
        <v>272</v>
      </c>
      <c r="E1638" t="s">
        <v>273</v>
      </c>
      <c r="F1638">
        <v>5062</v>
      </c>
      <c r="G1638" t="s">
        <v>294</v>
      </c>
      <c r="H1638" t="s">
        <v>295</v>
      </c>
      <c r="I1638">
        <v>519</v>
      </c>
      <c r="J1638" t="s">
        <v>541</v>
      </c>
      <c r="K1638" t="s">
        <v>542</v>
      </c>
      <c r="L1638">
        <v>7999</v>
      </c>
      <c r="M1638" t="s">
        <v>299</v>
      </c>
      <c r="N1638" t="s">
        <v>300</v>
      </c>
      <c r="O1638">
        <v>7999</v>
      </c>
      <c r="P1638" t="s">
        <v>299</v>
      </c>
      <c r="Q1638" t="s">
        <v>300</v>
      </c>
      <c r="R1638" t="s">
        <v>332</v>
      </c>
      <c r="S1638" s="43">
        <v>44264587.547700003</v>
      </c>
      <c r="U1638" s="43">
        <v>23</v>
      </c>
      <c r="IF1638">
        <v>7999</v>
      </c>
      <c r="IG1638" t="s">
        <v>299</v>
      </c>
      <c r="IH1638" t="s">
        <v>298</v>
      </c>
      <c r="IK1638">
        <v>-2</v>
      </c>
      <c r="IL1638" t="s">
        <v>278</v>
      </c>
      <c r="IM1638" t="s">
        <v>279</v>
      </c>
      <c r="IN1638" t="s">
        <v>474</v>
      </c>
      <c r="IP1638" t="s">
        <v>477</v>
      </c>
    </row>
    <row r="1639" spans="1:250" x14ac:dyDescent="0.35">
      <c r="A1639">
        <v>17028</v>
      </c>
      <c r="B1639">
        <v>-922729984</v>
      </c>
      <c r="C1639">
        <v>1837</v>
      </c>
      <c r="D1639" t="s">
        <v>272</v>
      </c>
      <c r="E1639" t="s">
        <v>273</v>
      </c>
      <c r="F1639">
        <v>5062</v>
      </c>
      <c r="G1639" t="s">
        <v>294</v>
      </c>
      <c r="H1639" t="s">
        <v>295</v>
      </c>
      <c r="I1639">
        <v>515</v>
      </c>
      <c r="J1639" t="s">
        <v>543</v>
      </c>
      <c r="K1639" t="s">
        <v>544</v>
      </c>
      <c r="L1639">
        <v>7999</v>
      </c>
      <c r="M1639" t="s">
        <v>299</v>
      </c>
      <c r="N1639" t="s">
        <v>300</v>
      </c>
      <c r="O1639">
        <v>7999</v>
      </c>
      <c r="P1639" t="s">
        <v>299</v>
      </c>
      <c r="Q1639" t="s">
        <v>300</v>
      </c>
      <c r="R1639" t="s">
        <v>332</v>
      </c>
      <c r="S1639" s="43">
        <v>44214551.427699998</v>
      </c>
      <c r="U1639" s="43">
        <v>23</v>
      </c>
      <c r="IF1639">
        <v>7999</v>
      </c>
      <c r="IG1639" t="s">
        <v>299</v>
      </c>
      <c r="IH1639" t="s">
        <v>298</v>
      </c>
      <c r="IK1639">
        <v>-2</v>
      </c>
      <c r="IL1639" t="s">
        <v>278</v>
      </c>
      <c r="IM1639" t="s">
        <v>279</v>
      </c>
      <c r="IN1639" t="s">
        <v>474</v>
      </c>
      <c r="IP1639" t="s">
        <v>477</v>
      </c>
    </row>
    <row r="1640" spans="1:250" x14ac:dyDescent="0.35">
      <c r="A1640">
        <v>17029</v>
      </c>
      <c r="B1640">
        <v>-922729984</v>
      </c>
      <c r="C1640">
        <v>1837</v>
      </c>
      <c r="D1640" t="s">
        <v>272</v>
      </c>
      <c r="E1640" t="s">
        <v>273</v>
      </c>
      <c r="F1640">
        <v>5062</v>
      </c>
      <c r="G1640" t="s">
        <v>294</v>
      </c>
      <c r="H1640" t="s">
        <v>295</v>
      </c>
      <c r="I1640">
        <v>513</v>
      </c>
      <c r="J1640" t="s">
        <v>545</v>
      </c>
      <c r="K1640" t="s">
        <v>546</v>
      </c>
      <c r="L1640">
        <v>7999</v>
      </c>
      <c r="M1640" t="s">
        <v>299</v>
      </c>
      <c r="N1640" t="s">
        <v>300</v>
      </c>
      <c r="O1640">
        <v>7999</v>
      </c>
      <c r="P1640" t="s">
        <v>299</v>
      </c>
      <c r="Q1640" t="s">
        <v>300</v>
      </c>
      <c r="R1640" t="s">
        <v>332</v>
      </c>
      <c r="S1640" s="43">
        <v>44107701.537699997</v>
      </c>
      <c r="U1640" s="43">
        <v>23</v>
      </c>
      <c r="IF1640">
        <v>7999</v>
      </c>
      <c r="IG1640" t="s">
        <v>299</v>
      </c>
      <c r="IH1640" t="s">
        <v>298</v>
      </c>
      <c r="IK1640">
        <v>-2</v>
      </c>
      <c r="IL1640" t="s">
        <v>278</v>
      </c>
      <c r="IM1640" t="s">
        <v>279</v>
      </c>
      <c r="IN1640" t="s">
        <v>474</v>
      </c>
      <c r="IP1640" t="s">
        <v>477</v>
      </c>
    </row>
    <row r="1641" spans="1:250" x14ac:dyDescent="0.35">
      <c r="A1641">
        <v>17030</v>
      </c>
      <c r="B1641">
        <v>-922729984</v>
      </c>
      <c r="C1641">
        <v>1837</v>
      </c>
      <c r="D1641" t="s">
        <v>272</v>
      </c>
      <c r="E1641" t="s">
        <v>273</v>
      </c>
      <c r="F1641">
        <v>5062</v>
      </c>
      <c r="G1641" t="s">
        <v>294</v>
      </c>
      <c r="H1641" t="s">
        <v>295</v>
      </c>
      <c r="I1641">
        <v>509</v>
      </c>
      <c r="J1641" t="s">
        <v>547</v>
      </c>
      <c r="K1641" t="s">
        <v>548</v>
      </c>
      <c r="L1641">
        <v>7999</v>
      </c>
      <c r="M1641" t="s">
        <v>299</v>
      </c>
      <c r="N1641" t="s">
        <v>300</v>
      </c>
      <c r="O1641">
        <v>7999</v>
      </c>
      <c r="P1641" t="s">
        <v>299</v>
      </c>
      <c r="Q1641" t="s">
        <v>300</v>
      </c>
      <c r="R1641" t="s">
        <v>332</v>
      </c>
      <c r="S1641" s="43">
        <v>44014967.937700003</v>
      </c>
      <c r="U1641" s="43">
        <v>23</v>
      </c>
      <c r="IF1641">
        <v>7999</v>
      </c>
      <c r="IG1641" t="s">
        <v>299</v>
      </c>
      <c r="IH1641" t="s">
        <v>298</v>
      </c>
      <c r="IK1641">
        <v>-2</v>
      </c>
      <c r="IL1641" t="s">
        <v>278</v>
      </c>
      <c r="IM1641" t="s">
        <v>279</v>
      </c>
      <c r="IN1641" t="s">
        <v>474</v>
      </c>
      <c r="IP1641" t="s">
        <v>477</v>
      </c>
    </row>
    <row r="1642" spans="1:250" x14ac:dyDescent="0.35">
      <c r="A1642">
        <v>17031</v>
      </c>
      <c r="B1642">
        <v>-922729984</v>
      </c>
      <c r="C1642">
        <v>1837</v>
      </c>
      <c r="D1642" t="s">
        <v>272</v>
      </c>
      <c r="E1642" t="s">
        <v>273</v>
      </c>
      <c r="F1642">
        <v>5062</v>
      </c>
      <c r="G1642" t="s">
        <v>294</v>
      </c>
      <c r="H1642" t="s">
        <v>295</v>
      </c>
      <c r="I1642">
        <v>507</v>
      </c>
      <c r="J1642" t="s">
        <v>549</v>
      </c>
      <c r="K1642" t="s">
        <v>550</v>
      </c>
      <c r="L1642">
        <v>7999</v>
      </c>
      <c r="M1642" t="s">
        <v>299</v>
      </c>
      <c r="N1642" t="s">
        <v>300</v>
      </c>
      <c r="O1642">
        <v>7999</v>
      </c>
      <c r="P1642" t="s">
        <v>299</v>
      </c>
      <c r="Q1642" t="s">
        <v>300</v>
      </c>
      <c r="R1642" t="s">
        <v>332</v>
      </c>
      <c r="S1642" s="43">
        <v>43965099.447700001</v>
      </c>
      <c r="U1642" s="43">
        <v>23</v>
      </c>
      <c r="IF1642">
        <v>7999</v>
      </c>
      <c r="IG1642" t="s">
        <v>299</v>
      </c>
      <c r="IH1642" t="s">
        <v>298</v>
      </c>
      <c r="IK1642">
        <v>-2</v>
      </c>
      <c r="IL1642" t="s">
        <v>278</v>
      </c>
      <c r="IM1642" t="s">
        <v>279</v>
      </c>
      <c r="IN1642" t="s">
        <v>474</v>
      </c>
      <c r="IP1642" t="s">
        <v>477</v>
      </c>
    </row>
    <row r="1643" spans="1:250" x14ac:dyDescent="0.35">
      <c r="A1643">
        <v>17032</v>
      </c>
      <c r="B1643">
        <v>-922729984</v>
      </c>
      <c r="C1643">
        <v>1837</v>
      </c>
      <c r="D1643" t="s">
        <v>272</v>
      </c>
      <c r="E1643" t="s">
        <v>273</v>
      </c>
      <c r="F1643">
        <v>7057</v>
      </c>
      <c r="G1643" t="s">
        <v>290</v>
      </c>
      <c r="H1643" t="s">
        <v>291</v>
      </c>
      <c r="I1643">
        <v>513</v>
      </c>
      <c r="J1643" t="s">
        <v>545</v>
      </c>
      <c r="K1643" t="s">
        <v>546</v>
      </c>
      <c r="L1643">
        <v>7999</v>
      </c>
      <c r="M1643" t="s">
        <v>299</v>
      </c>
      <c r="N1643" t="s">
        <v>300</v>
      </c>
      <c r="O1643">
        <v>7999</v>
      </c>
      <c r="P1643" t="s">
        <v>299</v>
      </c>
      <c r="Q1643" t="s">
        <v>300</v>
      </c>
      <c r="R1643" t="s">
        <v>332</v>
      </c>
      <c r="S1643" s="43">
        <v>43828101.848700002</v>
      </c>
      <c r="U1643" s="43">
        <v>23</v>
      </c>
      <c r="IF1643">
        <v>7999</v>
      </c>
      <c r="IG1643" t="s">
        <v>299</v>
      </c>
      <c r="IH1643" t="s">
        <v>292</v>
      </c>
      <c r="IK1643">
        <v>-2</v>
      </c>
      <c r="IL1643" t="s">
        <v>278</v>
      </c>
      <c r="IM1643" t="s">
        <v>279</v>
      </c>
      <c r="IN1643" t="s">
        <v>471</v>
      </c>
      <c r="IP1643" t="s">
        <v>478</v>
      </c>
    </row>
    <row r="1644" spans="1:250" x14ac:dyDescent="0.35">
      <c r="A1644">
        <v>17033</v>
      </c>
      <c r="B1644">
        <v>-922729984</v>
      </c>
      <c r="C1644">
        <v>1837</v>
      </c>
      <c r="D1644" t="s">
        <v>272</v>
      </c>
      <c r="E1644" t="s">
        <v>273</v>
      </c>
      <c r="F1644">
        <v>7057</v>
      </c>
      <c r="G1644" t="s">
        <v>290</v>
      </c>
      <c r="H1644" t="s">
        <v>291</v>
      </c>
      <c r="I1644">
        <v>509</v>
      </c>
      <c r="J1644" t="s">
        <v>547</v>
      </c>
      <c r="K1644" t="s">
        <v>548</v>
      </c>
      <c r="L1644">
        <v>7999</v>
      </c>
      <c r="M1644" t="s">
        <v>299</v>
      </c>
      <c r="N1644" t="s">
        <v>300</v>
      </c>
      <c r="O1644">
        <v>7999</v>
      </c>
      <c r="P1644" t="s">
        <v>299</v>
      </c>
      <c r="Q1644" t="s">
        <v>300</v>
      </c>
      <c r="R1644" t="s">
        <v>332</v>
      </c>
      <c r="S1644" s="43">
        <v>43733346.268700004</v>
      </c>
      <c r="U1644" s="43">
        <v>23</v>
      </c>
      <c r="IF1644">
        <v>7999</v>
      </c>
      <c r="IG1644" t="s">
        <v>299</v>
      </c>
      <c r="IH1644" t="s">
        <v>292</v>
      </c>
      <c r="IK1644">
        <v>-2</v>
      </c>
      <c r="IL1644" t="s">
        <v>278</v>
      </c>
      <c r="IM1644" t="s">
        <v>279</v>
      </c>
      <c r="IN1644" t="s">
        <v>471</v>
      </c>
      <c r="IP1644" t="s">
        <v>478</v>
      </c>
    </row>
    <row r="1645" spans="1:250" x14ac:dyDescent="0.35">
      <c r="A1645">
        <v>17034</v>
      </c>
      <c r="B1645">
        <v>-922729984</v>
      </c>
      <c r="C1645">
        <v>1837</v>
      </c>
      <c r="D1645" t="s">
        <v>272</v>
      </c>
      <c r="E1645" t="s">
        <v>273</v>
      </c>
      <c r="F1645">
        <v>7057</v>
      </c>
      <c r="G1645" t="s">
        <v>290</v>
      </c>
      <c r="H1645" t="s">
        <v>291</v>
      </c>
      <c r="I1645">
        <v>507</v>
      </c>
      <c r="J1645" t="s">
        <v>549</v>
      </c>
      <c r="K1645" t="s">
        <v>550</v>
      </c>
      <c r="L1645">
        <v>7999</v>
      </c>
      <c r="M1645" t="s">
        <v>299</v>
      </c>
      <c r="N1645" t="s">
        <v>300</v>
      </c>
      <c r="O1645">
        <v>7999</v>
      </c>
      <c r="P1645" t="s">
        <v>299</v>
      </c>
      <c r="Q1645" t="s">
        <v>300</v>
      </c>
      <c r="R1645" t="s">
        <v>332</v>
      </c>
      <c r="S1645" s="43">
        <v>43682261.397100002</v>
      </c>
      <c r="U1645" s="43">
        <v>23</v>
      </c>
      <c r="IF1645">
        <v>7999</v>
      </c>
      <c r="IG1645" t="s">
        <v>299</v>
      </c>
      <c r="IH1645" t="s">
        <v>292</v>
      </c>
      <c r="IK1645">
        <v>-2</v>
      </c>
      <c r="IL1645" t="s">
        <v>278</v>
      </c>
      <c r="IM1645" t="s">
        <v>279</v>
      </c>
      <c r="IN1645" t="s">
        <v>471</v>
      </c>
      <c r="IP1645" t="s">
        <v>478</v>
      </c>
    </row>
    <row r="1646" spans="1:250" x14ac:dyDescent="0.35">
      <c r="A1646">
        <v>17035</v>
      </c>
      <c r="B1646">
        <v>-922729984</v>
      </c>
      <c r="C1646">
        <v>1837</v>
      </c>
      <c r="D1646" t="s">
        <v>272</v>
      </c>
      <c r="E1646" t="s">
        <v>273</v>
      </c>
      <c r="F1646">
        <v>5062</v>
      </c>
      <c r="G1646" t="s">
        <v>294</v>
      </c>
      <c r="H1646" t="s">
        <v>295</v>
      </c>
      <c r="I1646">
        <v>528</v>
      </c>
      <c r="J1646" t="s">
        <v>531</v>
      </c>
      <c r="K1646" t="s">
        <v>532</v>
      </c>
      <c r="L1646">
        <v>7999</v>
      </c>
      <c r="M1646" t="s">
        <v>299</v>
      </c>
      <c r="N1646" t="s">
        <v>300</v>
      </c>
      <c r="O1646">
        <v>7999</v>
      </c>
      <c r="P1646" t="s">
        <v>299</v>
      </c>
      <c r="Q1646" t="s">
        <v>300</v>
      </c>
      <c r="R1646" t="s">
        <v>332</v>
      </c>
      <c r="S1646" s="43">
        <v>44536972.127700001</v>
      </c>
      <c r="U1646" s="43">
        <v>23</v>
      </c>
      <c r="IF1646">
        <v>7999</v>
      </c>
      <c r="IG1646" t="s">
        <v>299</v>
      </c>
      <c r="IH1646" t="s">
        <v>298</v>
      </c>
      <c r="IK1646">
        <v>-2</v>
      </c>
      <c r="IL1646" t="s">
        <v>278</v>
      </c>
      <c r="IM1646" t="s">
        <v>279</v>
      </c>
      <c r="IN1646" t="s">
        <v>474</v>
      </c>
      <c r="IP1646" t="s">
        <v>477</v>
      </c>
    </row>
    <row r="1647" spans="1:250" x14ac:dyDescent="0.35">
      <c r="A1647">
        <v>17036</v>
      </c>
      <c r="B1647">
        <v>-922729984</v>
      </c>
      <c r="C1647">
        <v>1837</v>
      </c>
      <c r="D1647" t="s">
        <v>272</v>
      </c>
      <c r="E1647" t="s">
        <v>273</v>
      </c>
      <c r="F1647">
        <v>5062</v>
      </c>
      <c r="G1647" t="s">
        <v>294</v>
      </c>
      <c r="H1647" t="s">
        <v>295</v>
      </c>
      <c r="I1647">
        <v>527</v>
      </c>
      <c r="J1647" t="s">
        <v>535</v>
      </c>
      <c r="K1647" t="s">
        <v>536</v>
      </c>
      <c r="L1647">
        <v>7999</v>
      </c>
      <c r="M1647" t="s">
        <v>299</v>
      </c>
      <c r="N1647" t="s">
        <v>300</v>
      </c>
      <c r="O1647">
        <v>7999</v>
      </c>
      <c r="P1647" t="s">
        <v>299</v>
      </c>
      <c r="Q1647" t="s">
        <v>300</v>
      </c>
      <c r="R1647" t="s">
        <v>332</v>
      </c>
      <c r="S1647" s="43">
        <v>44465044.977700002</v>
      </c>
      <c r="U1647" s="43">
        <v>23</v>
      </c>
      <c r="IF1647">
        <v>7999</v>
      </c>
      <c r="IG1647" t="s">
        <v>299</v>
      </c>
      <c r="IH1647" t="s">
        <v>298</v>
      </c>
      <c r="IK1647">
        <v>-2</v>
      </c>
      <c r="IL1647" t="s">
        <v>278</v>
      </c>
      <c r="IM1647" t="s">
        <v>279</v>
      </c>
      <c r="IN1647" t="s">
        <v>474</v>
      </c>
      <c r="IP1647" t="s">
        <v>477</v>
      </c>
    </row>
    <row r="1648" spans="1:250" x14ac:dyDescent="0.35">
      <c r="A1648">
        <v>17037</v>
      </c>
      <c r="B1648">
        <v>-922729984</v>
      </c>
      <c r="C1648">
        <v>1837</v>
      </c>
      <c r="D1648" t="s">
        <v>272</v>
      </c>
      <c r="E1648" t="s">
        <v>273</v>
      </c>
      <c r="F1648">
        <v>5062</v>
      </c>
      <c r="G1648" t="s">
        <v>294</v>
      </c>
      <c r="H1648" t="s">
        <v>295</v>
      </c>
      <c r="I1648">
        <v>523</v>
      </c>
      <c r="J1648" t="s">
        <v>537</v>
      </c>
      <c r="K1648" t="s">
        <v>538</v>
      </c>
      <c r="L1648">
        <v>7999</v>
      </c>
      <c r="M1648" t="s">
        <v>299</v>
      </c>
      <c r="N1648" t="s">
        <v>300</v>
      </c>
      <c r="O1648">
        <v>7999</v>
      </c>
      <c r="P1648" t="s">
        <v>299</v>
      </c>
      <c r="Q1648" t="s">
        <v>300</v>
      </c>
      <c r="R1648" t="s">
        <v>332</v>
      </c>
      <c r="S1648" s="43">
        <v>44414695.977700002</v>
      </c>
      <c r="U1648" s="43">
        <v>23</v>
      </c>
      <c r="IF1648">
        <v>7999</v>
      </c>
      <c r="IG1648" t="s">
        <v>299</v>
      </c>
      <c r="IH1648" t="s">
        <v>298</v>
      </c>
      <c r="IK1648">
        <v>-2</v>
      </c>
      <c r="IL1648" t="s">
        <v>278</v>
      </c>
      <c r="IM1648" t="s">
        <v>279</v>
      </c>
      <c r="IN1648" t="s">
        <v>474</v>
      </c>
      <c r="IP1648" t="s">
        <v>477</v>
      </c>
    </row>
    <row r="1649" spans="1:250" x14ac:dyDescent="0.35">
      <c r="A1649">
        <v>17038</v>
      </c>
      <c r="B1649">
        <v>-922729984</v>
      </c>
      <c r="C1649">
        <v>1837</v>
      </c>
      <c r="D1649" t="s">
        <v>272</v>
      </c>
      <c r="E1649" t="s">
        <v>273</v>
      </c>
      <c r="F1649">
        <v>7057</v>
      </c>
      <c r="G1649" t="s">
        <v>290</v>
      </c>
      <c r="H1649" t="s">
        <v>291</v>
      </c>
      <c r="I1649">
        <v>528</v>
      </c>
      <c r="J1649" t="s">
        <v>531</v>
      </c>
      <c r="K1649" t="s">
        <v>532</v>
      </c>
      <c r="L1649">
        <v>7999</v>
      </c>
      <c r="M1649" t="s">
        <v>299</v>
      </c>
      <c r="N1649" t="s">
        <v>300</v>
      </c>
      <c r="O1649">
        <v>7999</v>
      </c>
      <c r="P1649" t="s">
        <v>299</v>
      </c>
      <c r="Q1649" t="s">
        <v>300</v>
      </c>
      <c r="R1649" t="s">
        <v>332</v>
      </c>
      <c r="S1649" s="43">
        <v>44265367.169500001</v>
      </c>
      <c r="U1649" s="43">
        <v>23</v>
      </c>
      <c r="IF1649">
        <v>7999</v>
      </c>
      <c r="IG1649" t="s">
        <v>299</v>
      </c>
      <c r="IH1649" t="s">
        <v>292</v>
      </c>
      <c r="IK1649">
        <v>-2</v>
      </c>
      <c r="IL1649" t="s">
        <v>278</v>
      </c>
      <c r="IM1649" t="s">
        <v>279</v>
      </c>
      <c r="IN1649" t="s">
        <v>471</v>
      </c>
      <c r="IP1649" t="s">
        <v>478</v>
      </c>
    </row>
    <row r="1650" spans="1:250" x14ac:dyDescent="0.35">
      <c r="A1650">
        <v>17039</v>
      </c>
      <c r="B1650">
        <v>-922729984</v>
      </c>
      <c r="C1650">
        <v>1837</v>
      </c>
      <c r="D1650" t="s">
        <v>272</v>
      </c>
      <c r="E1650" t="s">
        <v>273</v>
      </c>
      <c r="F1650">
        <v>7057</v>
      </c>
      <c r="G1650" t="s">
        <v>290</v>
      </c>
      <c r="H1650" t="s">
        <v>291</v>
      </c>
      <c r="I1650">
        <v>527</v>
      </c>
      <c r="J1650" t="s">
        <v>535</v>
      </c>
      <c r="K1650" t="s">
        <v>536</v>
      </c>
      <c r="L1650">
        <v>7999</v>
      </c>
      <c r="M1650" t="s">
        <v>299</v>
      </c>
      <c r="N1650" t="s">
        <v>300</v>
      </c>
      <c r="O1650">
        <v>7999</v>
      </c>
      <c r="P1650" t="s">
        <v>299</v>
      </c>
      <c r="Q1650" t="s">
        <v>300</v>
      </c>
      <c r="R1650" t="s">
        <v>332</v>
      </c>
      <c r="S1650" s="43">
        <v>44192440.329499997</v>
      </c>
      <c r="U1650" s="43">
        <v>23</v>
      </c>
      <c r="IF1650">
        <v>7999</v>
      </c>
      <c r="IG1650" t="s">
        <v>299</v>
      </c>
      <c r="IH1650" t="s">
        <v>292</v>
      </c>
      <c r="IK1650">
        <v>-2</v>
      </c>
      <c r="IL1650" t="s">
        <v>278</v>
      </c>
      <c r="IM1650" t="s">
        <v>279</v>
      </c>
      <c r="IN1650" t="s">
        <v>471</v>
      </c>
      <c r="IP1650" t="s">
        <v>478</v>
      </c>
    </row>
    <row r="1651" spans="1:250" x14ac:dyDescent="0.35">
      <c r="A1651">
        <v>17040</v>
      </c>
      <c r="B1651">
        <v>-922729984</v>
      </c>
      <c r="C1651">
        <v>1837</v>
      </c>
      <c r="D1651" t="s">
        <v>272</v>
      </c>
      <c r="E1651" t="s">
        <v>273</v>
      </c>
      <c r="F1651">
        <v>7057</v>
      </c>
      <c r="G1651" t="s">
        <v>290</v>
      </c>
      <c r="H1651" t="s">
        <v>291</v>
      </c>
      <c r="I1651">
        <v>523</v>
      </c>
      <c r="J1651" t="s">
        <v>537</v>
      </c>
      <c r="K1651" t="s">
        <v>538</v>
      </c>
      <c r="L1651">
        <v>7999</v>
      </c>
      <c r="M1651" t="s">
        <v>299</v>
      </c>
      <c r="N1651" t="s">
        <v>300</v>
      </c>
      <c r="O1651">
        <v>7999</v>
      </c>
      <c r="P1651" t="s">
        <v>299</v>
      </c>
      <c r="Q1651" t="s">
        <v>300</v>
      </c>
      <c r="R1651" t="s">
        <v>332</v>
      </c>
      <c r="S1651" s="43">
        <v>44141524.189499997</v>
      </c>
      <c r="U1651" s="43">
        <v>23</v>
      </c>
      <c r="IF1651">
        <v>7999</v>
      </c>
      <c r="IG1651" t="s">
        <v>299</v>
      </c>
      <c r="IH1651" t="s">
        <v>292</v>
      </c>
      <c r="IK1651">
        <v>-2</v>
      </c>
      <c r="IL1651" t="s">
        <v>278</v>
      </c>
      <c r="IM1651" t="s">
        <v>279</v>
      </c>
      <c r="IN1651" t="s">
        <v>471</v>
      </c>
      <c r="IP1651" t="s">
        <v>478</v>
      </c>
    </row>
    <row r="1652" spans="1:250" x14ac:dyDescent="0.35">
      <c r="A1652">
        <v>17041</v>
      </c>
      <c r="B1652">
        <v>-922729984</v>
      </c>
      <c r="C1652">
        <v>1837</v>
      </c>
      <c r="D1652" t="s">
        <v>272</v>
      </c>
      <c r="E1652" t="s">
        <v>273</v>
      </c>
      <c r="F1652">
        <v>7057</v>
      </c>
      <c r="G1652" t="s">
        <v>290</v>
      </c>
      <c r="H1652" t="s">
        <v>291</v>
      </c>
      <c r="I1652">
        <v>521</v>
      </c>
      <c r="J1652" t="s">
        <v>539</v>
      </c>
      <c r="K1652" t="s">
        <v>540</v>
      </c>
      <c r="L1652">
        <v>7999</v>
      </c>
      <c r="M1652" t="s">
        <v>299</v>
      </c>
      <c r="N1652" t="s">
        <v>300</v>
      </c>
      <c r="O1652">
        <v>7999</v>
      </c>
      <c r="P1652" t="s">
        <v>299</v>
      </c>
      <c r="Q1652" t="s">
        <v>300</v>
      </c>
      <c r="R1652" t="s">
        <v>332</v>
      </c>
      <c r="S1652" s="43">
        <v>44039479.713</v>
      </c>
      <c r="U1652" s="43">
        <v>23</v>
      </c>
      <c r="IF1652">
        <v>7999</v>
      </c>
      <c r="IG1652" t="s">
        <v>299</v>
      </c>
      <c r="IH1652" t="s">
        <v>292</v>
      </c>
      <c r="IK1652">
        <v>-2</v>
      </c>
      <c r="IL1652" t="s">
        <v>278</v>
      </c>
      <c r="IM1652" t="s">
        <v>279</v>
      </c>
      <c r="IN1652" t="s">
        <v>471</v>
      </c>
      <c r="IP1652" t="s">
        <v>478</v>
      </c>
    </row>
    <row r="1653" spans="1:250" x14ac:dyDescent="0.35">
      <c r="A1653">
        <v>17042</v>
      </c>
      <c r="B1653">
        <v>-922729984</v>
      </c>
      <c r="C1653">
        <v>1837</v>
      </c>
      <c r="D1653" t="s">
        <v>272</v>
      </c>
      <c r="E1653" t="s">
        <v>273</v>
      </c>
      <c r="F1653">
        <v>7057</v>
      </c>
      <c r="G1653" t="s">
        <v>290</v>
      </c>
      <c r="H1653" t="s">
        <v>291</v>
      </c>
      <c r="I1653">
        <v>519</v>
      </c>
      <c r="J1653" t="s">
        <v>541</v>
      </c>
      <c r="K1653" t="s">
        <v>542</v>
      </c>
      <c r="L1653">
        <v>7999</v>
      </c>
      <c r="M1653" t="s">
        <v>299</v>
      </c>
      <c r="N1653" t="s">
        <v>300</v>
      </c>
      <c r="O1653">
        <v>7999</v>
      </c>
      <c r="P1653" t="s">
        <v>299</v>
      </c>
      <c r="Q1653" t="s">
        <v>300</v>
      </c>
      <c r="R1653" t="s">
        <v>332</v>
      </c>
      <c r="S1653" s="43">
        <v>43988457.463</v>
      </c>
      <c r="U1653" s="43">
        <v>23</v>
      </c>
      <c r="IF1653">
        <v>7999</v>
      </c>
      <c r="IG1653" t="s">
        <v>299</v>
      </c>
      <c r="IH1653" t="s">
        <v>292</v>
      </c>
      <c r="IK1653">
        <v>-2</v>
      </c>
      <c r="IL1653" t="s">
        <v>278</v>
      </c>
      <c r="IM1653" t="s">
        <v>279</v>
      </c>
      <c r="IN1653" t="s">
        <v>471</v>
      </c>
      <c r="IP1653" t="s">
        <v>478</v>
      </c>
    </row>
    <row r="1654" spans="1:250" x14ac:dyDescent="0.35">
      <c r="A1654">
        <v>17043</v>
      </c>
      <c r="B1654">
        <v>-922729984</v>
      </c>
      <c r="C1654">
        <v>1837</v>
      </c>
      <c r="D1654" t="s">
        <v>272</v>
      </c>
      <c r="E1654" t="s">
        <v>273</v>
      </c>
      <c r="F1654">
        <v>7057</v>
      </c>
      <c r="G1654" t="s">
        <v>290</v>
      </c>
      <c r="H1654" t="s">
        <v>291</v>
      </c>
      <c r="I1654">
        <v>515</v>
      </c>
      <c r="J1654" t="s">
        <v>543</v>
      </c>
      <c r="K1654" t="s">
        <v>544</v>
      </c>
      <c r="L1654">
        <v>7999</v>
      </c>
      <c r="M1654" t="s">
        <v>299</v>
      </c>
      <c r="N1654" t="s">
        <v>300</v>
      </c>
      <c r="O1654">
        <v>7999</v>
      </c>
      <c r="P1654" t="s">
        <v>299</v>
      </c>
      <c r="Q1654" t="s">
        <v>300</v>
      </c>
      <c r="R1654" t="s">
        <v>332</v>
      </c>
      <c r="S1654" s="43">
        <v>43937435.252999999</v>
      </c>
      <c r="U1654" s="43">
        <v>23</v>
      </c>
      <c r="IF1654">
        <v>7999</v>
      </c>
      <c r="IG1654" t="s">
        <v>299</v>
      </c>
      <c r="IH1654" t="s">
        <v>292</v>
      </c>
      <c r="IK1654">
        <v>-2</v>
      </c>
      <c r="IL1654" t="s">
        <v>278</v>
      </c>
      <c r="IM1654" t="s">
        <v>279</v>
      </c>
      <c r="IN1654" t="s">
        <v>471</v>
      </c>
      <c r="IP1654" t="s">
        <v>478</v>
      </c>
    </row>
    <row r="1655" spans="1:250" x14ac:dyDescent="0.35">
      <c r="A1655">
        <v>17044</v>
      </c>
      <c r="B1655">
        <v>-922729984</v>
      </c>
      <c r="C1655">
        <v>1837</v>
      </c>
      <c r="D1655" t="s">
        <v>272</v>
      </c>
      <c r="E1655" t="s">
        <v>273</v>
      </c>
      <c r="F1655">
        <v>19011</v>
      </c>
      <c r="G1655" t="s">
        <v>318</v>
      </c>
      <c r="H1655" t="s">
        <v>319</v>
      </c>
      <c r="I1655">
        <v>515</v>
      </c>
      <c r="J1655" t="s">
        <v>543</v>
      </c>
      <c r="K1655" t="s">
        <v>544</v>
      </c>
      <c r="L1655">
        <v>12391</v>
      </c>
      <c r="M1655" t="s">
        <v>303</v>
      </c>
      <c r="N1655" t="s">
        <v>304</v>
      </c>
      <c r="O1655">
        <v>12391</v>
      </c>
      <c r="P1655" t="s">
        <v>303</v>
      </c>
      <c r="Q1655" t="s">
        <v>304</v>
      </c>
      <c r="R1655" t="s">
        <v>332</v>
      </c>
      <c r="S1655" s="43">
        <v>60499546.265600003</v>
      </c>
      <c r="U1655" s="43">
        <v>23</v>
      </c>
      <c r="IF1655">
        <v>12391</v>
      </c>
      <c r="IG1655" t="s">
        <v>303</v>
      </c>
      <c r="IH1655" t="s">
        <v>322</v>
      </c>
      <c r="IK1655">
        <v>-2</v>
      </c>
      <c r="IL1655" t="s">
        <v>278</v>
      </c>
      <c r="IM1655" t="s">
        <v>279</v>
      </c>
      <c r="IN1655" t="s">
        <v>484</v>
      </c>
      <c r="IP1655" t="s">
        <v>511</v>
      </c>
    </row>
    <row r="1656" spans="1:250" x14ac:dyDescent="0.35">
      <c r="A1656">
        <v>17045</v>
      </c>
      <c r="B1656">
        <v>-922729984</v>
      </c>
      <c r="C1656">
        <v>1837</v>
      </c>
      <c r="D1656" t="s">
        <v>272</v>
      </c>
      <c r="E1656" t="s">
        <v>273</v>
      </c>
      <c r="F1656">
        <v>19011</v>
      </c>
      <c r="G1656" t="s">
        <v>318</v>
      </c>
      <c r="H1656" t="s">
        <v>319</v>
      </c>
      <c r="I1656">
        <v>513</v>
      </c>
      <c r="J1656" t="s">
        <v>545</v>
      </c>
      <c r="K1656" t="s">
        <v>546</v>
      </c>
      <c r="L1656">
        <v>12391</v>
      </c>
      <c r="M1656" t="s">
        <v>303</v>
      </c>
      <c r="N1656" t="s">
        <v>304</v>
      </c>
      <c r="O1656">
        <v>12391</v>
      </c>
      <c r="P1656" t="s">
        <v>303</v>
      </c>
      <c r="Q1656" t="s">
        <v>304</v>
      </c>
      <c r="R1656" t="s">
        <v>332</v>
      </c>
      <c r="S1656" s="43">
        <v>60336722.305600002</v>
      </c>
      <c r="U1656" s="43">
        <v>23</v>
      </c>
      <c r="IF1656">
        <v>12391</v>
      </c>
      <c r="IG1656" t="s">
        <v>303</v>
      </c>
      <c r="IH1656" t="s">
        <v>322</v>
      </c>
      <c r="IK1656">
        <v>-2</v>
      </c>
      <c r="IL1656" t="s">
        <v>278</v>
      </c>
      <c r="IM1656" t="s">
        <v>279</v>
      </c>
      <c r="IN1656" t="s">
        <v>484</v>
      </c>
      <c r="IP1656" t="s">
        <v>511</v>
      </c>
    </row>
    <row r="1657" spans="1:250" x14ac:dyDescent="0.35">
      <c r="A1657">
        <v>17046</v>
      </c>
      <c r="B1657">
        <v>-922729984</v>
      </c>
      <c r="C1657">
        <v>1837</v>
      </c>
      <c r="D1657" t="s">
        <v>272</v>
      </c>
      <c r="E1657" t="s">
        <v>273</v>
      </c>
      <c r="F1657">
        <v>19011</v>
      </c>
      <c r="G1657" t="s">
        <v>318</v>
      </c>
      <c r="H1657" t="s">
        <v>319</v>
      </c>
      <c r="I1657">
        <v>509</v>
      </c>
      <c r="J1657" t="s">
        <v>547</v>
      </c>
      <c r="K1657" t="s">
        <v>548</v>
      </c>
      <c r="L1657">
        <v>12391</v>
      </c>
      <c r="M1657" t="s">
        <v>303</v>
      </c>
      <c r="N1657" t="s">
        <v>304</v>
      </c>
      <c r="O1657">
        <v>12391</v>
      </c>
      <c r="P1657" t="s">
        <v>303</v>
      </c>
      <c r="Q1657" t="s">
        <v>304</v>
      </c>
      <c r="R1657" t="s">
        <v>332</v>
      </c>
      <c r="S1657" s="43">
        <v>60195608.1756</v>
      </c>
      <c r="U1657" s="43">
        <v>23</v>
      </c>
      <c r="IF1657">
        <v>12391</v>
      </c>
      <c r="IG1657" t="s">
        <v>303</v>
      </c>
      <c r="IH1657" t="s">
        <v>322</v>
      </c>
      <c r="IK1657">
        <v>-2</v>
      </c>
      <c r="IL1657" t="s">
        <v>278</v>
      </c>
      <c r="IM1657" t="s">
        <v>279</v>
      </c>
      <c r="IN1657" t="s">
        <v>484</v>
      </c>
      <c r="IP1657" t="s">
        <v>511</v>
      </c>
    </row>
    <row r="1658" spans="1:250" x14ac:dyDescent="0.35">
      <c r="A1658">
        <v>17047</v>
      </c>
      <c r="B1658">
        <v>-922729984</v>
      </c>
      <c r="C1658">
        <v>1837</v>
      </c>
      <c r="D1658" t="s">
        <v>272</v>
      </c>
      <c r="E1658" t="s">
        <v>273</v>
      </c>
      <c r="F1658">
        <v>19011</v>
      </c>
      <c r="G1658" t="s">
        <v>318</v>
      </c>
      <c r="H1658" t="s">
        <v>319</v>
      </c>
      <c r="I1658">
        <v>507</v>
      </c>
      <c r="J1658" t="s">
        <v>549</v>
      </c>
      <c r="K1658" t="s">
        <v>550</v>
      </c>
      <c r="L1658">
        <v>12391</v>
      </c>
      <c r="M1658" t="s">
        <v>303</v>
      </c>
      <c r="N1658" t="s">
        <v>304</v>
      </c>
      <c r="O1658">
        <v>12391</v>
      </c>
      <c r="P1658" t="s">
        <v>303</v>
      </c>
      <c r="Q1658" t="s">
        <v>304</v>
      </c>
      <c r="R1658" t="s">
        <v>332</v>
      </c>
      <c r="S1658" s="43">
        <v>60119623.685599998</v>
      </c>
      <c r="U1658" s="43">
        <v>23</v>
      </c>
      <c r="IF1658">
        <v>12391</v>
      </c>
      <c r="IG1658" t="s">
        <v>303</v>
      </c>
      <c r="IH1658" t="s">
        <v>322</v>
      </c>
      <c r="IK1658">
        <v>-2</v>
      </c>
      <c r="IL1658" t="s">
        <v>278</v>
      </c>
      <c r="IM1658" t="s">
        <v>279</v>
      </c>
      <c r="IN1658" t="s">
        <v>484</v>
      </c>
      <c r="IP1658" t="s">
        <v>511</v>
      </c>
    </row>
    <row r="1659" spans="1:250" x14ac:dyDescent="0.35">
      <c r="A1659">
        <v>17048</v>
      </c>
      <c r="B1659">
        <v>-922729984</v>
      </c>
      <c r="C1659">
        <v>1837</v>
      </c>
      <c r="D1659" t="s">
        <v>272</v>
      </c>
      <c r="E1659" t="s">
        <v>273</v>
      </c>
      <c r="F1659">
        <v>7057</v>
      </c>
      <c r="G1659" t="s">
        <v>290</v>
      </c>
      <c r="H1659" t="s">
        <v>291</v>
      </c>
      <c r="I1659">
        <v>509</v>
      </c>
      <c r="J1659" t="s">
        <v>547</v>
      </c>
      <c r="K1659" t="s">
        <v>548</v>
      </c>
      <c r="L1659">
        <v>12390</v>
      </c>
      <c r="M1659" t="s">
        <v>301</v>
      </c>
      <c r="N1659" t="s">
        <v>302</v>
      </c>
      <c r="O1659">
        <v>12390</v>
      </c>
      <c r="P1659" t="s">
        <v>301</v>
      </c>
      <c r="Q1659" t="s">
        <v>302</v>
      </c>
      <c r="R1659" t="s">
        <v>332</v>
      </c>
      <c r="S1659" s="43">
        <v>0</v>
      </c>
      <c r="U1659" s="43">
        <v>23</v>
      </c>
      <c r="IF1659">
        <v>12390</v>
      </c>
      <c r="IG1659" t="s">
        <v>301</v>
      </c>
      <c r="IH1659" t="s">
        <v>292</v>
      </c>
      <c r="IK1659">
        <v>-2</v>
      </c>
      <c r="IL1659" t="s">
        <v>278</v>
      </c>
      <c r="IM1659" t="s">
        <v>279</v>
      </c>
      <c r="IN1659" t="s">
        <v>471</v>
      </c>
      <c r="IP1659" t="s">
        <v>479</v>
      </c>
    </row>
    <row r="1660" spans="1:250" x14ac:dyDescent="0.35">
      <c r="A1660">
        <v>17049</v>
      </c>
      <c r="B1660">
        <v>-922729984</v>
      </c>
      <c r="C1660">
        <v>1837</v>
      </c>
      <c r="D1660" t="s">
        <v>272</v>
      </c>
      <c r="E1660" t="s">
        <v>273</v>
      </c>
      <c r="F1660">
        <v>7057</v>
      </c>
      <c r="G1660" t="s">
        <v>290</v>
      </c>
      <c r="H1660" t="s">
        <v>291</v>
      </c>
      <c r="I1660">
        <v>507</v>
      </c>
      <c r="J1660" t="s">
        <v>549</v>
      </c>
      <c r="K1660" t="s">
        <v>550</v>
      </c>
      <c r="L1660">
        <v>12390</v>
      </c>
      <c r="M1660" t="s">
        <v>301</v>
      </c>
      <c r="N1660" t="s">
        <v>302</v>
      </c>
      <c r="O1660">
        <v>12390</v>
      </c>
      <c r="P1660" t="s">
        <v>301</v>
      </c>
      <c r="Q1660" t="s">
        <v>302</v>
      </c>
      <c r="R1660" t="s">
        <v>332</v>
      </c>
      <c r="S1660" s="43">
        <v>11201585.825300001</v>
      </c>
      <c r="U1660" s="43">
        <v>23</v>
      </c>
      <c r="IF1660">
        <v>12390</v>
      </c>
      <c r="IG1660" t="s">
        <v>301</v>
      </c>
      <c r="IH1660" t="s">
        <v>292</v>
      </c>
      <c r="IK1660">
        <v>-2</v>
      </c>
      <c r="IL1660" t="s">
        <v>278</v>
      </c>
      <c r="IM1660" t="s">
        <v>279</v>
      </c>
      <c r="IN1660" t="s">
        <v>471</v>
      </c>
      <c r="IP1660" t="s">
        <v>479</v>
      </c>
    </row>
    <row r="1661" spans="1:250" x14ac:dyDescent="0.35">
      <c r="A1661">
        <v>17050</v>
      </c>
      <c r="B1661">
        <v>-922729984</v>
      </c>
      <c r="C1661">
        <v>1837</v>
      </c>
      <c r="D1661" t="s">
        <v>272</v>
      </c>
      <c r="E1661" t="s">
        <v>273</v>
      </c>
      <c r="F1661">
        <v>1848</v>
      </c>
      <c r="G1661" t="s">
        <v>285</v>
      </c>
      <c r="H1661" t="s">
        <v>273</v>
      </c>
      <c r="I1661">
        <v>507</v>
      </c>
      <c r="J1661" t="s">
        <v>549</v>
      </c>
      <c r="K1661" t="s">
        <v>550</v>
      </c>
      <c r="L1661">
        <v>12392</v>
      </c>
      <c r="M1661" t="s">
        <v>305</v>
      </c>
      <c r="N1661" t="s">
        <v>306</v>
      </c>
      <c r="O1661">
        <v>12392</v>
      </c>
      <c r="P1661" t="s">
        <v>305</v>
      </c>
      <c r="Q1661" t="s">
        <v>306</v>
      </c>
      <c r="R1661" t="s">
        <v>332</v>
      </c>
      <c r="S1661" s="43">
        <v>5382993.6654000003</v>
      </c>
      <c r="U1661" s="43">
        <v>23</v>
      </c>
      <c r="IF1661">
        <v>12392</v>
      </c>
      <c r="IG1661" t="s">
        <v>305</v>
      </c>
      <c r="IH1661" t="s">
        <v>287</v>
      </c>
      <c r="IK1661">
        <v>-2</v>
      </c>
      <c r="IL1661" t="s">
        <v>278</v>
      </c>
      <c r="IM1661" t="s">
        <v>279</v>
      </c>
      <c r="IN1661" t="s">
        <v>463</v>
      </c>
      <c r="IP1661" t="s">
        <v>480</v>
      </c>
    </row>
    <row r="1662" spans="1:250" x14ac:dyDescent="0.35">
      <c r="A1662">
        <v>17051</v>
      </c>
      <c r="B1662">
        <v>-922729984</v>
      </c>
      <c r="C1662">
        <v>1837</v>
      </c>
      <c r="D1662" t="s">
        <v>272</v>
      </c>
      <c r="E1662" t="s">
        <v>273</v>
      </c>
      <c r="F1662">
        <v>19011</v>
      </c>
      <c r="G1662" t="s">
        <v>318</v>
      </c>
      <c r="H1662" t="s">
        <v>319</v>
      </c>
      <c r="I1662">
        <v>528</v>
      </c>
      <c r="J1662" t="s">
        <v>531</v>
      </c>
      <c r="K1662" t="s">
        <v>532</v>
      </c>
      <c r="L1662">
        <v>12391</v>
      </c>
      <c r="M1662" t="s">
        <v>303</v>
      </c>
      <c r="N1662" t="s">
        <v>304</v>
      </c>
      <c r="O1662">
        <v>12391</v>
      </c>
      <c r="P1662" t="s">
        <v>303</v>
      </c>
      <c r="Q1662" t="s">
        <v>304</v>
      </c>
      <c r="R1662" t="s">
        <v>332</v>
      </c>
      <c r="S1662" s="43">
        <v>60987768.9956</v>
      </c>
      <c r="U1662" s="43">
        <v>23</v>
      </c>
      <c r="IF1662">
        <v>12391</v>
      </c>
      <c r="IG1662" t="s">
        <v>303</v>
      </c>
      <c r="IH1662" t="s">
        <v>322</v>
      </c>
      <c r="IK1662">
        <v>-2</v>
      </c>
      <c r="IL1662" t="s">
        <v>278</v>
      </c>
      <c r="IM1662" t="s">
        <v>279</v>
      </c>
      <c r="IN1662" t="s">
        <v>484</v>
      </c>
      <c r="IP1662" t="s">
        <v>511</v>
      </c>
    </row>
    <row r="1663" spans="1:250" x14ac:dyDescent="0.35">
      <c r="A1663">
        <v>17052</v>
      </c>
      <c r="B1663">
        <v>-922729984</v>
      </c>
      <c r="C1663">
        <v>1837</v>
      </c>
      <c r="D1663" t="s">
        <v>272</v>
      </c>
      <c r="E1663" t="s">
        <v>273</v>
      </c>
      <c r="F1663">
        <v>19011</v>
      </c>
      <c r="G1663" t="s">
        <v>318</v>
      </c>
      <c r="H1663" t="s">
        <v>319</v>
      </c>
      <c r="I1663">
        <v>527</v>
      </c>
      <c r="J1663" t="s">
        <v>535</v>
      </c>
      <c r="K1663" t="s">
        <v>536</v>
      </c>
      <c r="L1663">
        <v>12391</v>
      </c>
      <c r="M1663" t="s">
        <v>303</v>
      </c>
      <c r="N1663" t="s">
        <v>304</v>
      </c>
      <c r="O1663">
        <v>12391</v>
      </c>
      <c r="P1663" t="s">
        <v>303</v>
      </c>
      <c r="Q1663" t="s">
        <v>304</v>
      </c>
      <c r="R1663" t="s">
        <v>332</v>
      </c>
      <c r="S1663" s="43">
        <v>60879220.135600001</v>
      </c>
      <c r="U1663" s="43">
        <v>23</v>
      </c>
      <c r="IF1663">
        <v>12391</v>
      </c>
      <c r="IG1663" t="s">
        <v>303</v>
      </c>
      <c r="IH1663" t="s">
        <v>322</v>
      </c>
      <c r="IK1663">
        <v>-2</v>
      </c>
      <c r="IL1663" t="s">
        <v>278</v>
      </c>
      <c r="IM1663" t="s">
        <v>279</v>
      </c>
      <c r="IN1663" t="s">
        <v>484</v>
      </c>
      <c r="IP1663" t="s">
        <v>511</v>
      </c>
    </row>
    <row r="1664" spans="1:250" x14ac:dyDescent="0.35">
      <c r="A1664">
        <v>17053</v>
      </c>
      <c r="B1664">
        <v>-922729984</v>
      </c>
      <c r="C1664">
        <v>1837</v>
      </c>
      <c r="D1664" t="s">
        <v>272</v>
      </c>
      <c r="E1664" t="s">
        <v>273</v>
      </c>
      <c r="F1664">
        <v>19011</v>
      </c>
      <c r="G1664" t="s">
        <v>318</v>
      </c>
      <c r="H1664" t="s">
        <v>319</v>
      </c>
      <c r="I1664">
        <v>523</v>
      </c>
      <c r="J1664" t="s">
        <v>537</v>
      </c>
      <c r="K1664" t="s">
        <v>538</v>
      </c>
      <c r="L1664">
        <v>12391</v>
      </c>
      <c r="M1664" t="s">
        <v>303</v>
      </c>
      <c r="N1664" t="s">
        <v>304</v>
      </c>
      <c r="O1664">
        <v>12391</v>
      </c>
      <c r="P1664" t="s">
        <v>303</v>
      </c>
      <c r="Q1664" t="s">
        <v>304</v>
      </c>
      <c r="R1664" t="s">
        <v>332</v>
      </c>
      <c r="S1664" s="43">
        <v>60803235.935599998</v>
      </c>
      <c r="U1664" s="43">
        <v>23</v>
      </c>
      <c r="IF1664">
        <v>12391</v>
      </c>
      <c r="IG1664" t="s">
        <v>303</v>
      </c>
      <c r="IH1664" t="s">
        <v>322</v>
      </c>
      <c r="IK1664">
        <v>-2</v>
      </c>
      <c r="IL1664" t="s">
        <v>278</v>
      </c>
      <c r="IM1664" t="s">
        <v>279</v>
      </c>
      <c r="IN1664" t="s">
        <v>484</v>
      </c>
      <c r="IP1664" t="s">
        <v>511</v>
      </c>
    </row>
    <row r="1665" spans="1:250" x14ac:dyDescent="0.35">
      <c r="A1665">
        <v>17054</v>
      </c>
      <c r="B1665">
        <v>-922729984</v>
      </c>
      <c r="C1665">
        <v>1837</v>
      </c>
      <c r="D1665" t="s">
        <v>272</v>
      </c>
      <c r="E1665" t="s">
        <v>273</v>
      </c>
      <c r="F1665">
        <v>19011</v>
      </c>
      <c r="G1665" t="s">
        <v>318</v>
      </c>
      <c r="H1665" t="s">
        <v>319</v>
      </c>
      <c r="I1665">
        <v>521</v>
      </c>
      <c r="J1665" t="s">
        <v>539</v>
      </c>
      <c r="K1665" t="s">
        <v>540</v>
      </c>
      <c r="L1665">
        <v>12391</v>
      </c>
      <c r="M1665" t="s">
        <v>303</v>
      </c>
      <c r="N1665" t="s">
        <v>304</v>
      </c>
      <c r="O1665">
        <v>12391</v>
      </c>
      <c r="P1665" t="s">
        <v>303</v>
      </c>
      <c r="Q1665" t="s">
        <v>304</v>
      </c>
      <c r="R1665" t="s">
        <v>332</v>
      </c>
      <c r="S1665" s="43">
        <v>60651515.285599999</v>
      </c>
      <c r="U1665" s="43">
        <v>23</v>
      </c>
      <c r="IF1665">
        <v>12391</v>
      </c>
      <c r="IG1665" t="s">
        <v>303</v>
      </c>
      <c r="IH1665" t="s">
        <v>322</v>
      </c>
      <c r="IK1665">
        <v>-2</v>
      </c>
      <c r="IL1665" t="s">
        <v>278</v>
      </c>
      <c r="IM1665" t="s">
        <v>279</v>
      </c>
      <c r="IN1665" t="s">
        <v>484</v>
      </c>
      <c r="IP1665" t="s">
        <v>511</v>
      </c>
    </row>
    <row r="1666" spans="1:250" x14ac:dyDescent="0.35">
      <c r="A1666">
        <v>17055</v>
      </c>
      <c r="B1666">
        <v>-922729984</v>
      </c>
      <c r="C1666">
        <v>1837</v>
      </c>
      <c r="D1666" t="s">
        <v>272</v>
      </c>
      <c r="E1666" t="s">
        <v>273</v>
      </c>
      <c r="F1666">
        <v>19011</v>
      </c>
      <c r="G1666" t="s">
        <v>318</v>
      </c>
      <c r="H1666" t="s">
        <v>319</v>
      </c>
      <c r="I1666">
        <v>519</v>
      </c>
      <c r="J1666" t="s">
        <v>541</v>
      </c>
      <c r="K1666" t="s">
        <v>542</v>
      </c>
      <c r="L1666">
        <v>12391</v>
      </c>
      <c r="M1666" t="s">
        <v>303</v>
      </c>
      <c r="N1666" t="s">
        <v>304</v>
      </c>
      <c r="O1666">
        <v>12391</v>
      </c>
      <c r="P1666" t="s">
        <v>303</v>
      </c>
      <c r="Q1666" t="s">
        <v>304</v>
      </c>
      <c r="R1666" t="s">
        <v>332</v>
      </c>
      <c r="S1666" s="43">
        <v>60575530.775600001</v>
      </c>
      <c r="U1666" s="43">
        <v>23</v>
      </c>
      <c r="IF1666">
        <v>12391</v>
      </c>
      <c r="IG1666" t="s">
        <v>303</v>
      </c>
      <c r="IH1666" t="s">
        <v>322</v>
      </c>
      <c r="IK1666">
        <v>-2</v>
      </c>
      <c r="IL1666" t="s">
        <v>278</v>
      </c>
      <c r="IM1666" t="s">
        <v>279</v>
      </c>
      <c r="IN1666" t="s">
        <v>484</v>
      </c>
      <c r="IP1666" t="s">
        <v>511</v>
      </c>
    </row>
    <row r="1667" spans="1:250" x14ac:dyDescent="0.35">
      <c r="A1667">
        <v>17056</v>
      </c>
      <c r="B1667">
        <v>-922729984</v>
      </c>
      <c r="C1667">
        <v>1837</v>
      </c>
      <c r="D1667" t="s">
        <v>272</v>
      </c>
      <c r="E1667" t="s">
        <v>273</v>
      </c>
      <c r="F1667">
        <v>1848</v>
      </c>
      <c r="G1667" t="s">
        <v>285</v>
      </c>
      <c r="H1667" t="s">
        <v>273</v>
      </c>
      <c r="I1667">
        <v>523</v>
      </c>
      <c r="J1667" t="s">
        <v>537</v>
      </c>
      <c r="K1667" t="s">
        <v>538</v>
      </c>
      <c r="L1667">
        <v>12392</v>
      </c>
      <c r="M1667" t="s">
        <v>305</v>
      </c>
      <c r="N1667" t="s">
        <v>306</v>
      </c>
      <c r="O1667">
        <v>12392</v>
      </c>
      <c r="P1667" t="s">
        <v>305</v>
      </c>
      <c r="Q1667" t="s">
        <v>306</v>
      </c>
      <c r="R1667" t="s">
        <v>332</v>
      </c>
      <c r="S1667" s="43">
        <v>5438041.3346999995</v>
      </c>
      <c r="U1667" s="43">
        <v>23</v>
      </c>
      <c r="IF1667">
        <v>12392</v>
      </c>
      <c r="IG1667" t="s">
        <v>305</v>
      </c>
      <c r="IH1667" t="s">
        <v>287</v>
      </c>
      <c r="IK1667">
        <v>-2</v>
      </c>
      <c r="IL1667" t="s">
        <v>278</v>
      </c>
      <c r="IM1667" t="s">
        <v>279</v>
      </c>
      <c r="IN1667" t="s">
        <v>463</v>
      </c>
      <c r="IP1667" t="s">
        <v>480</v>
      </c>
    </row>
    <row r="1668" spans="1:250" x14ac:dyDescent="0.35">
      <c r="A1668">
        <v>17057</v>
      </c>
      <c r="B1668">
        <v>-922729984</v>
      </c>
      <c r="C1668">
        <v>1837</v>
      </c>
      <c r="D1668" t="s">
        <v>272</v>
      </c>
      <c r="E1668" t="s">
        <v>273</v>
      </c>
      <c r="F1668">
        <v>1848</v>
      </c>
      <c r="G1668" t="s">
        <v>285</v>
      </c>
      <c r="H1668" t="s">
        <v>273</v>
      </c>
      <c r="I1668">
        <v>521</v>
      </c>
      <c r="J1668" t="s">
        <v>539</v>
      </c>
      <c r="K1668" t="s">
        <v>540</v>
      </c>
      <c r="L1668">
        <v>12392</v>
      </c>
      <c r="M1668" t="s">
        <v>305</v>
      </c>
      <c r="N1668" t="s">
        <v>306</v>
      </c>
      <c r="O1668">
        <v>12392</v>
      </c>
      <c r="P1668" t="s">
        <v>305</v>
      </c>
      <c r="Q1668" t="s">
        <v>306</v>
      </c>
      <c r="R1668" t="s">
        <v>332</v>
      </c>
      <c r="S1668" s="43">
        <v>5425788.7153000003</v>
      </c>
      <c r="U1668" s="43">
        <v>23</v>
      </c>
      <c r="IF1668">
        <v>12392</v>
      </c>
      <c r="IG1668" t="s">
        <v>305</v>
      </c>
      <c r="IH1668" t="s">
        <v>287</v>
      </c>
      <c r="IK1668">
        <v>-2</v>
      </c>
      <c r="IL1668" t="s">
        <v>278</v>
      </c>
      <c r="IM1668" t="s">
        <v>279</v>
      </c>
      <c r="IN1668" t="s">
        <v>463</v>
      </c>
      <c r="IP1668" t="s">
        <v>480</v>
      </c>
    </row>
    <row r="1669" spans="1:250" x14ac:dyDescent="0.35">
      <c r="A1669">
        <v>17058</v>
      </c>
      <c r="B1669">
        <v>-922729984</v>
      </c>
      <c r="C1669">
        <v>1837</v>
      </c>
      <c r="D1669" t="s">
        <v>272</v>
      </c>
      <c r="E1669" t="s">
        <v>273</v>
      </c>
      <c r="F1669">
        <v>1848</v>
      </c>
      <c r="G1669" t="s">
        <v>285</v>
      </c>
      <c r="H1669" t="s">
        <v>273</v>
      </c>
      <c r="I1669">
        <v>519</v>
      </c>
      <c r="J1669" t="s">
        <v>541</v>
      </c>
      <c r="K1669" t="s">
        <v>542</v>
      </c>
      <c r="L1669">
        <v>12392</v>
      </c>
      <c r="M1669" t="s">
        <v>305</v>
      </c>
      <c r="N1669" t="s">
        <v>306</v>
      </c>
      <c r="O1669">
        <v>12392</v>
      </c>
      <c r="P1669" t="s">
        <v>305</v>
      </c>
      <c r="Q1669" t="s">
        <v>306</v>
      </c>
      <c r="R1669" t="s">
        <v>332</v>
      </c>
      <c r="S1669" s="43">
        <v>5419662.3853000002</v>
      </c>
      <c r="U1669" s="43">
        <v>23</v>
      </c>
      <c r="IF1669">
        <v>12392</v>
      </c>
      <c r="IG1669" t="s">
        <v>305</v>
      </c>
      <c r="IH1669" t="s">
        <v>287</v>
      </c>
      <c r="IK1669">
        <v>-2</v>
      </c>
      <c r="IL1669" t="s">
        <v>278</v>
      </c>
      <c r="IM1669" t="s">
        <v>279</v>
      </c>
      <c r="IN1669" t="s">
        <v>463</v>
      </c>
      <c r="IP1669" t="s">
        <v>480</v>
      </c>
    </row>
    <row r="1670" spans="1:250" x14ac:dyDescent="0.35">
      <c r="A1670">
        <v>17059</v>
      </c>
      <c r="B1670">
        <v>-922729984</v>
      </c>
      <c r="C1670">
        <v>1837</v>
      </c>
      <c r="D1670" t="s">
        <v>272</v>
      </c>
      <c r="E1670" t="s">
        <v>273</v>
      </c>
      <c r="F1670">
        <v>1848</v>
      </c>
      <c r="G1670" t="s">
        <v>285</v>
      </c>
      <c r="H1670" t="s">
        <v>273</v>
      </c>
      <c r="I1670">
        <v>515</v>
      </c>
      <c r="J1670" t="s">
        <v>543</v>
      </c>
      <c r="K1670" t="s">
        <v>544</v>
      </c>
      <c r="L1670">
        <v>12392</v>
      </c>
      <c r="M1670" t="s">
        <v>305</v>
      </c>
      <c r="N1670" t="s">
        <v>306</v>
      </c>
      <c r="O1670">
        <v>12392</v>
      </c>
      <c r="P1670" t="s">
        <v>305</v>
      </c>
      <c r="Q1670" t="s">
        <v>306</v>
      </c>
      <c r="R1670" t="s">
        <v>332</v>
      </c>
      <c r="S1670" s="43">
        <v>5413536.0553000001</v>
      </c>
      <c r="U1670" s="43">
        <v>23</v>
      </c>
      <c r="IF1670">
        <v>12392</v>
      </c>
      <c r="IG1670" t="s">
        <v>305</v>
      </c>
      <c r="IH1670" t="s">
        <v>287</v>
      </c>
      <c r="IK1670">
        <v>-2</v>
      </c>
      <c r="IL1670" t="s">
        <v>278</v>
      </c>
      <c r="IM1670" t="s">
        <v>279</v>
      </c>
      <c r="IN1670" t="s">
        <v>463</v>
      </c>
      <c r="IP1670" t="s">
        <v>480</v>
      </c>
    </row>
    <row r="1671" spans="1:250" x14ac:dyDescent="0.35">
      <c r="A1671">
        <v>17060</v>
      </c>
      <c r="B1671">
        <v>-922729984</v>
      </c>
      <c r="C1671">
        <v>1837</v>
      </c>
      <c r="D1671" t="s">
        <v>272</v>
      </c>
      <c r="E1671" t="s">
        <v>273</v>
      </c>
      <c r="F1671">
        <v>1848</v>
      </c>
      <c r="G1671" t="s">
        <v>285</v>
      </c>
      <c r="H1671" t="s">
        <v>273</v>
      </c>
      <c r="I1671">
        <v>513</v>
      </c>
      <c r="J1671" t="s">
        <v>545</v>
      </c>
      <c r="K1671" t="s">
        <v>546</v>
      </c>
      <c r="L1671">
        <v>12392</v>
      </c>
      <c r="M1671" t="s">
        <v>305</v>
      </c>
      <c r="N1671" t="s">
        <v>306</v>
      </c>
      <c r="O1671">
        <v>12392</v>
      </c>
      <c r="P1671" t="s">
        <v>305</v>
      </c>
      <c r="Q1671" t="s">
        <v>306</v>
      </c>
      <c r="R1671" t="s">
        <v>332</v>
      </c>
      <c r="S1671" s="43">
        <v>5400445.0354000004</v>
      </c>
      <c r="U1671" s="43">
        <v>23</v>
      </c>
      <c r="IF1671">
        <v>12392</v>
      </c>
      <c r="IG1671" t="s">
        <v>305</v>
      </c>
      <c r="IH1671" t="s">
        <v>287</v>
      </c>
      <c r="IK1671">
        <v>-2</v>
      </c>
      <c r="IL1671" t="s">
        <v>278</v>
      </c>
      <c r="IM1671" t="s">
        <v>279</v>
      </c>
      <c r="IN1671" t="s">
        <v>463</v>
      </c>
      <c r="IP1671" t="s">
        <v>480</v>
      </c>
    </row>
    <row r="1672" spans="1:250" x14ac:dyDescent="0.35">
      <c r="A1672">
        <v>17061</v>
      </c>
      <c r="B1672">
        <v>-922729984</v>
      </c>
      <c r="C1672">
        <v>1837</v>
      </c>
      <c r="D1672" t="s">
        <v>272</v>
      </c>
      <c r="E1672" t="s">
        <v>273</v>
      </c>
      <c r="F1672">
        <v>1848</v>
      </c>
      <c r="G1672" t="s">
        <v>285</v>
      </c>
      <c r="H1672" t="s">
        <v>273</v>
      </c>
      <c r="I1672">
        <v>509</v>
      </c>
      <c r="J1672" t="s">
        <v>547</v>
      </c>
      <c r="K1672" t="s">
        <v>548</v>
      </c>
      <c r="L1672">
        <v>12392</v>
      </c>
      <c r="M1672" t="s">
        <v>305</v>
      </c>
      <c r="N1672" t="s">
        <v>306</v>
      </c>
      <c r="O1672">
        <v>12392</v>
      </c>
      <c r="P1672" t="s">
        <v>305</v>
      </c>
      <c r="Q1672" t="s">
        <v>306</v>
      </c>
      <c r="R1672" t="s">
        <v>332</v>
      </c>
      <c r="S1672" s="43">
        <v>5389099.4753999999</v>
      </c>
      <c r="U1672" s="43">
        <v>23</v>
      </c>
      <c r="IF1672">
        <v>12392</v>
      </c>
      <c r="IG1672" t="s">
        <v>305</v>
      </c>
      <c r="IH1672" t="s">
        <v>287</v>
      </c>
      <c r="IK1672">
        <v>-2</v>
      </c>
      <c r="IL1672" t="s">
        <v>278</v>
      </c>
      <c r="IM1672" t="s">
        <v>279</v>
      </c>
      <c r="IN1672" t="s">
        <v>463</v>
      </c>
      <c r="IP1672" t="s">
        <v>480</v>
      </c>
    </row>
    <row r="1673" spans="1:250" x14ac:dyDescent="0.35">
      <c r="A1673">
        <v>17062</v>
      </c>
      <c r="B1673">
        <v>-922729984</v>
      </c>
      <c r="C1673">
        <v>1837</v>
      </c>
      <c r="D1673" t="s">
        <v>272</v>
      </c>
      <c r="E1673" t="s">
        <v>273</v>
      </c>
      <c r="F1673">
        <v>1848</v>
      </c>
      <c r="G1673" t="s">
        <v>285</v>
      </c>
      <c r="H1673" t="s">
        <v>273</v>
      </c>
      <c r="I1673">
        <v>515</v>
      </c>
      <c r="J1673" t="s">
        <v>543</v>
      </c>
      <c r="K1673" t="s">
        <v>544</v>
      </c>
      <c r="L1673">
        <v>12394</v>
      </c>
      <c r="M1673" t="s">
        <v>307</v>
      </c>
      <c r="N1673" t="s">
        <v>308</v>
      </c>
      <c r="O1673">
        <v>12394</v>
      </c>
      <c r="P1673" t="s">
        <v>307</v>
      </c>
      <c r="Q1673" t="s">
        <v>308</v>
      </c>
      <c r="R1673" t="s">
        <v>332</v>
      </c>
      <c r="S1673" s="43">
        <v>194887.302</v>
      </c>
      <c r="U1673" s="43">
        <v>23</v>
      </c>
      <c r="IF1673">
        <v>12394</v>
      </c>
      <c r="IG1673" t="s">
        <v>307</v>
      </c>
      <c r="IH1673" t="s">
        <v>287</v>
      </c>
      <c r="IK1673">
        <v>-2</v>
      </c>
      <c r="IL1673" t="s">
        <v>278</v>
      </c>
      <c r="IM1673" t="s">
        <v>279</v>
      </c>
      <c r="IN1673" t="s">
        <v>463</v>
      </c>
      <c r="IP1673" t="s">
        <v>481</v>
      </c>
    </row>
    <row r="1674" spans="1:250" x14ac:dyDescent="0.35">
      <c r="A1674">
        <v>17063</v>
      </c>
      <c r="B1674">
        <v>-922729984</v>
      </c>
      <c r="C1674">
        <v>1837</v>
      </c>
      <c r="D1674" t="s">
        <v>272</v>
      </c>
      <c r="E1674" t="s">
        <v>273</v>
      </c>
      <c r="F1674">
        <v>1848</v>
      </c>
      <c r="G1674" t="s">
        <v>285</v>
      </c>
      <c r="H1674" t="s">
        <v>273</v>
      </c>
      <c r="I1674">
        <v>513</v>
      </c>
      <c r="J1674" t="s">
        <v>545</v>
      </c>
      <c r="K1674" t="s">
        <v>546</v>
      </c>
      <c r="L1674">
        <v>12394</v>
      </c>
      <c r="M1674" t="s">
        <v>307</v>
      </c>
      <c r="N1674" t="s">
        <v>308</v>
      </c>
      <c r="O1674">
        <v>12394</v>
      </c>
      <c r="P1674" t="s">
        <v>307</v>
      </c>
      <c r="Q1674" t="s">
        <v>308</v>
      </c>
      <c r="R1674" t="s">
        <v>332</v>
      </c>
      <c r="S1674" s="43">
        <v>194416.022</v>
      </c>
      <c r="U1674" s="43">
        <v>23</v>
      </c>
      <c r="IF1674">
        <v>12394</v>
      </c>
      <c r="IG1674" t="s">
        <v>307</v>
      </c>
      <c r="IH1674" t="s">
        <v>287</v>
      </c>
      <c r="IK1674">
        <v>-2</v>
      </c>
      <c r="IL1674" t="s">
        <v>278</v>
      </c>
      <c r="IM1674" t="s">
        <v>279</v>
      </c>
      <c r="IN1674" t="s">
        <v>463</v>
      </c>
      <c r="IP1674" t="s">
        <v>481</v>
      </c>
    </row>
    <row r="1675" spans="1:250" x14ac:dyDescent="0.35">
      <c r="A1675">
        <v>17064</v>
      </c>
      <c r="B1675">
        <v>-922729984</v>
      </c>
      <c r="C1675">
        <v>1837</v>
      </c>
      <c r="D1675" t="s">
        <v>272</v>
      </c>
      <c r="E1675" t="s">
        <v>273</v>
      </c>
      <c r="F1675">
        <v>1848</v>
      </c>
      <c r="G1675" t="s">
        <v>285</v>
      </c>
      <c r="H1675" t="s">
        <v>273</v>
      </c>
      <c r="I1675">
        <v>509</v>
      </c>
      <c r="J1675" t="s">
        <v>547</v>
      </c>
      <c r="K1675" t="s">
        <v>548</v>
      </c>
      <c r="L1675">
        <v>12394</v>
      </c>
      <c r="M1675" t="s">
        <v>307</v>
      </c>
      <c r="N1675" t="s">
        <v>308</v>
      </c>
      <c r="O1675">
        <v>12394</v>
      </c>
      <c r="P1675" t="s">
        <v>307</v>
      </c>
      <c r="Q1675" t="s">
        <v>308</v>
      </c>
      <c r="R1675" t="s">
        <v>332</v>
      </c>
      <c r="S1675" s="43">
        <v>194007.58199999999</v>
      </c>
      <c r="U1675" s="43">
        <v>23</v>
      </c>
      <c r="IF1675">
        <v>12394</v>
      </c>
      <c r="IG1675" t="s">
        <v>307</v>
      </c>
      <c r="IH1675" t="s">
        <v>287</v>
      </c>
      <c r="IK1675">
        <v>-2</v>
      </c>
      <c r="IL1675" t="s">
        <v>278</v>
      </c>
      <c r="IM1675" t="s">
        <v>279</v>
      </c>
      <c r="IN1675" t="s">
        <v>463</v>
      </c>
      <c r="IP1675" t="s">
        <v>481</v>
      </c>
    </row>
    <row r="1676" spans="1:250" x14ac:dyDescent="0.35">
      <c r="A1676">
        <v>17065</v>
      </c>
      <c r="B1676">
        <v>-922729984</v>
      </c>
      <c r="C1676">
        <v>1837</v>
      </c>
      <c r="D1676" t="s">
        <v>272</v>
      </c>
      <c r="E1676" t="s">
        <v>273</v>
      </c>
      <c r="F1676">
        <v>1848</v>
      </c>
      <c r="G1676" t="s">
        <v>285</v>
      </c>
      <c r="H1676" t="s">
        <v>273</v>
      </c>
      <c r="I1676">
        <v>507</v>
      </c>
      <c r="J1676" t="s">
        <v>549</v>
      </c>
      <c r="K1676" t="s">
        <v>550</v>
      </c>
      <c r="L1676">
        <v>12394</v>
      </c>
      <c r="M1676" t="s">
        <v>307</v>
      </c>
      <c r="N1676" t="s">
        <v>308</v>
      </c>
      <c r="O1676">
        <v>12394</v>
      </c>
      <c r="P1676" t="s">
        <v>307</v>
      </c>
      <c r="Q1676" t="s">
        <v>308</v>
      </c>
      <c r="R1676" t="s">
        <v>332</v>
      </c>
      <c r="S1676" s="43">
        <v>193787.772</v>
      </c>
      <c r="U1676" s="43">
        <v>23</v>
      </c>
      <c r="IF1676">
        <v>12394</v>
      </c>
      <c r="IG1676" t="s">
        <v>307</v>
      </c>
      <c r="IH1676" t="s">
        <v>287</v>
      </c>
      <c r="IK1676">
        <v>-2</v>
      </c>
      <c r="IL1676" t="s">
        <v>278</v>
      </c>
      <c r="IM1676" t="s">
        <v>279</v>
      </c>
      <c r="IN1676" t="s">
        <v>463</v>
      </c>
      <c r="IP1676" t="s">
        <v>481</v>
      </c>
    </row>
    <row r="1677" spans="1:250" x14ac:dyDescent="0.35">
      <c r="A1677">
        <v>17066</v>
      </c>
      <c r="B1677">
        <v>-922729984</v>
      </c>
      <c r="C1677">
        <v>1837</v>
      </c>
      <c r="D1677" t="s">
        <v>272</v>
      </c>
      <c r="E1677" t="s">
        <v>273</v>
      </c>
      <c r="F1677">
        <v>1848</v>
      </c>
      <c r="G1677" t="s">
        <v>285</v>
      </c>
      <c r="H1677" t="s">
        <v>273</v>
      </c>
      <c r="I1677">
        <v>528</v>
      </c>
      <c r="J1677" t="s">
        <v>531</v>
      </c>
      <c r="K1677" t="s">
        <v>532</v>
      </c>
      <c r="L1677">
        <v>12392</v>
      </c>
      <c r="M1677" t="s">
        <v>305</v>
      </c>
      <c r="N1677" t="s">
        <v>306</v>
      </c>
      <c r="O1677">
        <v>12392</v>
      </c>
      <c r="P1677" t="s">
        <v>305</v>
      </c>
      <c r="Q1677" t="s">
        <v>306</v>
      </c>
      <c r="R1677" t="s">
        <v>332</v>
      </c>
      <c r="S1677" s="43">
        <v>5452936.9747000001</v>
      </c>
      <c r="U1677" s="43">
        <v>23</v>
      </c>
      <c r="IF1677">
        <v>12392</v>
      </c>
      <c r="IG1677" t="s">
        <v>305</v>
      </c>
      <c r="IH1677" t="s">
        <v>287</v>
      </c>
      <c r="IK1677">
        <v>-2</v>
      </c>
      <c r="IL1677" t="s">
        <v>278</v>
      </c>
      <c r="IM1677" t="s">
        <v>279</v>
      </c>
      <c r="IN1677" t="s">
        <v>463</v>
      </c>
      <c r="IP1677" t="s">
        <v>480</v>
      </c>
    </row>
    <row r="1678" spans="1:250" x14ac:dyDescent="0.35">
      <c r="A1678">
        <v>17067</v>
      </c>
      <c r="B1678">
        <v>-922729984</v>
      </c>
      <c r="C1678">
        <v>1837</v>
      </c>
      <c r="D1678" t="s">
        <v>272</v>
      </c>
      <c r="E1678" t="s">
        <v>273</v>
      </c>
      <c r="F1678">
        <v>1848</v>
      </c>
      <c r="G1678" t="s">
        <v>285</v>
      </c>
      <c r="H1678" t="s">
        <v>273</v>
      </c>
      <c r="I1678">
        <v>527</v>
      </c>
      <c r="J1678" t="s">
        <v>535</v>
      </c>
      <c r="K1678" t="s">
        <v>536</v>
      </c>
      <c r="L1678">
        <v>12392</v>
      </c>
      <c r="M1678" t="s">
        <v>305</v>
      </c>
      <c r="N1678" t="s">
        <v>306</v>
      </c>
      <c r="O1678">
        <v>12392</v>
      </c>
      <c r="P1678" t="s">
        <v>305</v>
      </c>
      <c r="Q1678" t="s">
        <v>306</v>
      </c>
      <c r="R1678" t="s">
        <v>332</v>
      </c>
      <c r="S1678" s="43">
        <v>5444130.4846999999</v>
      </c>
      <c r="U1678" s="43">
        <v>23</v>
      </c>
      <c r="IF1678">
        <v>12392</v>
      </c>
      <c r="IG1678" t="s">
        <v>305</v>
      </c>
      <c r="IH1678" t="s">
        <v>287</v>
      </c>
      <c r="IK1678">
        <v>-2</v>
      </c>
      <c r="IL1678" t="s">
        <v>278</v>
      </c>
      <c r="IM1678" t="s">
        <v>279</v>
      </c>
      <c r="IN1678" t="s">
        <v>463</v>
      </c>
      <c r="IP1678" t="s">
        <v>480</v>
      </c>
    </row>
    <row r="1679" spans="1:250" x14ac:dyDescent="0.35">
      <c r="A1679">
        <v>17068</v>
      </c>
      <c r="B1679">
        <v>-922729984</v>
      </c>
      <c r="C1679">
        <v>1837</v>
      </c>
      <c r="D1679" t="s">
        <v>272</v>
      </c>
      <c r="E1679" t="s">
        <v>273</v>
      </c>
      <c r="F1679">
        <v>13794</v>
      </c>
      <c r="G1679" t="s">
        <v>274</v>
      </c>
      <c r="H1679" t="s">
        <v>275</v>
      </c>
      <c r="I1679">
        <v>507</v>
      </c>
      <c r="J1679" t="s">
        <v>549</v>
      </c>
      <c r="K1679" t="s">
        <v>550</v>
      </c>
      <c r="L1679">
        <v>13917</v>
      </c>
      <c r="M1679" t="s">
        <v>309</v>
      </c>
      <c r="N1679" t="s">
        <v>310</v>
      </c>
      <c r="O1679">
        <v>13917</v>
      </c>
      <c r="P1679" t="s">
        <v>309</v>
      </c>
      <c r="Q1679" t="s">
        <v>310</v>
      </c>
      <c r="R1679" t="s">
        <v>332</v>
      </c>
      <c r="S1679" s="43">
        <v>49218608.360399999</v>
      </c>
      <c r="U1679" s="43">
        <v>23</v>
      </c>
      <c r="IF1679">
        <v>13917</v>
      </c>
      <c r="IG1679" t="s">
        <v>309</v>
      </c>
      <c r="IH1679" t="s">
        <v>311</v>
      </c>
      <c r="IK1679">
        <v>-2</v>
      </c>
      <c r="IL1679" t="s">
        <v>278</v>
      </c>
      <c r="IM1679" t="s">
        <v>279</v>
      </c>
      <c r="IN1679" t="s">
        <v>468</v>
      </c>
      <c r="IP1679" t="s">
        <v>482</v>
      </c>
    </row>
    <row r="1680" spans="1:250" x14ac:dyDescent="0.35">
      <c r="A1680">
        <v>17069</v>
      </c>
      <c r="B1680">
        <v>-922729984</v>
      </c>
      <c r="C1680">
        <v>1837</v>
      </c>
      <c r="D1680" t="s">
        <v>272</v>
      </c>
      <c r="E1680" t="s">
        <v>273</v>
      </c>
      <c r="F1680">
        <v>1848</v>
      </c>
      <c r="G1680" t="s">
        <v>285</v>
      </c>
      <c r="H1680" t="s">
        <v>273</v>
      </c>
      <c r="I1680">
        <v>528</v>
      </c>
      <c r="J1680" t="s">
        <v>531</v>
      </c>
      <c r="K1680" t="s">
        <v>532</v>
      </c>
      <c r="L1680">
        <v>12394</v>
      </c>
      <c r="M1680" t="s">
        <v>307</v>
      </c>
      <c r="N1680" t="s">
        <v>308</v>
      </c>
      <c r="O1680">
        <v>12394</v>
      </c>
      <c r="P1680" t="s">
        <v>307</v>
      </c>
      <c r="Q1680" t="s">
        <v>308</v>
      </c>
      <c r="R1680" t="s">
        <v>332</v>
      </c>
      <c r="S1680" s="43">
        <v>196305.742</v>
      </c>
      <c r="U1680" s="43">
        <v>23</v>
      </c>
      <c r="IF1680">
        <v>12394</v>
      </c>
      <c r="IG1680" t="s">
        <v>307</v>
      </c>
      <c r="IH1680" t="s">
        <v>287</v>
      </c>
      <c r="IK1680">
        <v>-2</v>
      </c>
      <c r="IL1680" t="s">
        <v>278</v>
      </c>
      <c r="IM1680" t="s">
        <v>279</v>
      </c>
      <c r="IN1680" t="s">
        <v>463</v>
      </c>
      <c r="IP1680" t="s">
        <v>481</v>
      </c>
    </row>
    <row r="1681" spans="1:250" x14ac:dyDescent="0.35">
      <c r="A1681">
        <v>17070</v>
      </c>
      <c r="B1681">
        <v>-922729984</v>
      </c>
      <c r="C1681">
        <v>1837</v>
      </c>
      <c r="D1681" t="s">
        <v>272</v>
      </c>
      <c r="E1681" t="s">
        <v>273</v>
      </c>
      <c r="F1681">
        <v>1848</v>
      </c>
      <c r="G1681" t="s">
        <v>285</v>
      </c>
      <c r="H1681" t="s">
        <v>273</v>
      </c>
      <c r="I1681">
        <v>527</v>
      </c>
      <c r="J1681" t="s">
        <v>535</v>
      </c>
      <c r="K1681" t="s">
        <v>536</v>
      </c>
      <c r="L1681">
        <v>12394</v>
      </c>
      <c r="M1681" t="s">
        <v>307</v>
      </c>
      <c r="N1681" t="s">
        <v>308</v>
      </c>
      <c r="O1681">
        <v>12394</v>
      </c>
      <c r="P1681" t="s">
        <v>307</v>
      </c>
      <c r="Q1681" t="s">
        <v>308</v>
      </c>
      <c r="R1681" t="s">
        <v>332</v>
      </c>
      <c r="S1681" s="43">
        <v>195988.70199999999</v>
      </c>
      <c r="U1681" s="43">
        <v>23</v>
      </c>
      <c r="IF1681">
        <v>12394</v>
      </c>
      <c r="IG1681" t="s">
        <v>307</v>
      </c>
      <c r="IH1681" t="s">
        <v>287</v>
      </c>
      <c r="IK1681">
        <v>-2</v>
      </c>
      <c r="IL1681" t="s">
        <v>278</v>
      </c>
      <c r="IM1681" t="s">
        <v>279</v>
      </c>
      <c r="IN1681" t="s">
        <v>463</v>
      </c>
      <c r="IP1681" t="s">
        <v>481</v>
      </c>
    </row>
    <row r="1682" spans="1:250" x14ac:dyDescent="0.35">
      <c r="A1682">
        <v>17071</v>
      </c>
      <c r="B1682">
        <v>-922729984</v>
      </c>
      <c r="C1682">
        <v>1837</v>
      </c>
      <c r="D1682" t="s">
        <v>272</v>
      </c>
      <c r="E1682" t="s">
        <v>273</v>
      </c>
      <c r="F1682">
        <v>1848</v>
      </c>
      <c r="G1682" t="s">
        <v>285</v>
      </c>
      <c r="H1682" t="s">
        <v>273</v>
      </c>
      <c r="I1682">
        <v>523</v>
      </c>
      <c r="J1682" t="s">
        <v>537</v>
      </c>
      <c r="K1682" t="s">
        <v>538</v>
      </c>
      <c r="L1682">
        <v>12394</v>
      </c>
      <c r="M1682" t="s">
        <v>307</v>
      </c>
      <c r="N1682" t="s">
        <v>308</v>
      </c>
      <c r="O1682">
        <v>12394</v>
      </c>
      <c r="P1682" t="s">
        <v>307</v>
      </c>
      <c r="Q1682" t="s">
        <v>308</v>
      </c>
      <c r="R1682" t="s">
        <v>332</v>
      </c>
      <c r="S1682" s="43">
        <v>195769.48199999999</v>
      </c>
      <c r="U1682" s="43">
        <v>23</v>
      </c>
      <c r="IF1682">
        <v>12394</v>
      </c>
      <c r="IG1682" t="s">
        <v>307</v>
      </c>
      <c r="IH1682" t="s">
        <v>287</v>
      </c>
      <c r="IK1682">
        <v>-2</v>
      </c>
      <c r="IL1682" t="s">
        <v>278</v>
      </c>
      <c r="IM1682" t="s">
        <v>279</v>
      </c>
      <c r="IN1682" t="s">
        <v>463</v>
      </c>
      <c r="IP1682" t="s">
        <v>481</v>
      </c>
    </row>
    <row r="1683" spans="1:250" x14ac:dyDescent="0.35">
      <c r="A1683">
        <v>17072</v>
      </c>
      <c r="B1683">
        <v>-922729984</v>
      </c>
      <c r="C1683">
        <v>1837</v>
      </c>
      <c r="D1683" t="s">
        <v>272</v>
      </c>
      <c r="E1683" t="s">
        <v>273</v>
      </c>
      <c r="F1683">
        <v>1848</v>
      </c>
      <c r="G1683" t="s">
        <v>285</v>
      </c>
      <c r="H1683" t="s">
        <v>273</v>
      </c>
      <c r="I1683">
        <v>521</v>
      </c>
      <c r="J1683" t="s">
        <v>539</v>
      </c>
      <c r="K1683" t="s">
        <v>540</v>
      </c>
      <c r="L1683">
        <v>12394</v>
      </c>
      <c r="M1683" t="s">
        <v>307</v>
      </c>
      <c r="N1683" t="s">
        <v>308</v>
      </c>
      <c r="O1683">
        <v>12394</v>
      </c>
      <c r="P1683" t="s">
        <v>307</v>
      </c>
      <c r="Q1683" t="s">
        <v>308</v>
      </c>
      <c r="R1683" t="s">
        <v>332</v>
      </c>
      <c r="S1683" s="43">
        <v>195328.39199999999</v>
      </c>
      <c r="U1683" s="43">
        <v>23</v>
      </c>
      <c r="IF1683">
        <v>12394</v>
      </c>
      <c r="IG1683" t="s">
        <v>307</v>
      </c>
      <c r="IH1683" t="s">
        <v>287</v>
      </c>
      <c r="IK1683">
        <v>-2</v>
      </c>
      <c r="IL1683" t="s">
        <v>278</v>
      </c>
      <c r="IM1683" t="s">
        <v>279</v>
      </c>
      <c r="IN1683" t="s">
        <v>463</v>
      </c>
      <c r="IP1683" t="s">
        <v>481</v>
      </c>
    </row>
    <row r="1684" spans="1:250" x14ac:dyDescent="0.35">
      <c r="A1684">
        <v>17073</v>
      </c>
      <c r="B1684">
        <v>-922729984</v>
      </c>
      <c r="C1684">
        <v>1837</v>
      </c>
      <c r="D1684" t="s">
        <v>272</v>
      </c>
      <c r="E1684" t="s">
        <v>273</v>
      </c>
      <c r="F1684">
        <v>1848</v>
      </c>
      <c r="G1684" t="s">
        <v>285</v>
      </c>
      <c r="H1684" t="s">
        <v>273</v>
      </c>
      <c r="I1684">
        <v>519</v>
      </c>
      <c r="J1684" t="s">
        <v>541</v>
      </c>
      <c r="K1684" t="s">
        <v>542</v>
      </c>
      <c r="L1684">
        <v>12394</v>
      </c>
      <c r="M1684" t="s">
        <v>307</v>
      </c>
      <c r="N1684" t="s">
        <v>308</v>
      </c>
      <c r="O1684">
        <v>12394</v>
      </c>
      <c r="P1684" t="s">
        <v>307</v>
      </c>
      <c r="Q1684" t="s">
        <v>308</v>
      </c>
      <c r="R1684" t="s">
        <v>332</v>
      </c>
      <c r="S1684" s="43">
        <v>195107.85200000001</v>
      </c>
      <c r="U1684" s="43">
        <v>23</v>
      </c>
      <c r="IF1684">
        <v>12394</v>
      </c>
      <c r="IG1684" t="s">
        <v>307</v>
      </c>
      <c r="IH1684" t="s">
        <v>287</v>
      </c>
      <c r="IK1684">
        <v>-2</v>
      </c>
      <c r="IL1684" t="s">
        <v>278</v>
      </c>
      <c r="IM1684" t="s">
        <v>279</v>
      </c>
      <c r="IN1684" t="s">
        <v>463</v>
      </c>
      <c r="IP1684" t="s">
        <v>481</v>
      </c>
    </row>
    <row r="1685" spans="1:250" x14ac:dyDescent="0.35">
      <c r="A1685">
        <v>17074</v>
      </c>
      <c r="B1685">
        <v>-922729984</v>
      </c>
      <c r="C1685">
        <v>1837</v>
      </c>
      <c r="D1685" t="s">
        <v>272</v>
      </c>
      <c r="E1685" t="s">
        <v>273</v>
      </c>
      <c r="F1685">
        <v>13794</v>
      </c>
      <c r="G1685" t="s">
        <v>274</v>
      </c>
      <c r="H1685" t="s">
        <v>275</v>
      </c>
      <c r="I1685">
        <v>523</v>
      </c>
      <c r="J1685" t="s">
        <v>537</v>
      </c>
      <c r="K1685" t="s">
        <v>538</v>
      </c>
      <c r="L1685">
        <v>13917</v>
      </c>
      <c r="M1685" t="s">
        <v>309</v>
      </c>
      <c r="N1685" t="s">
        <v>310</v>
      </c>
      <c r="O1685">
        <v>13917</v>
      </c>
      <c r="P1685" t="s">
        <v>309</v>
      </c>
      <c r="Q1685" t="s">
        <v>310</v>
      </c>
      <c r="R1685" t="s">
        <v>332</v>
      </c>
      <c r="S1685" s="43">
        <v>38872875.720399998</v>
      </c>
      <c r="U1685" s="43">
        <v>23</v>
      </c>
      <c r="IF1685">
        <v>13917</v>
      </c>
      <c r="IG1685" t="s">
        <v>309</v>
      </c>
      <c r="IH1685" t="s">
        <v>311</v>
      </c>
      <c r="IK1685">
        <v>-2</v>
      </c>
      <c r="IL1685" t="s">
        <v>278</v>
      </c>
      <c r="IM1685" t="s">
        <v>279</v>
      </c>
      <c r="IN1685" t="s">
        <v>468</v>
      </c>
      <c r="IP1685" t="s">
        <v>482</v>
      </c>
    </row>
    <row r="1686" spans="1:250" x14ac:dyDescent="0.35">
      <c r="A1686">
        <v>17075</v>
      </c>
      <c r="B1686">
        <v>-922729984</v>
      </c>
      <c r="C1686">
        <v>1837</v>
      </c>
      <c r="D1686" t="s">
        <v>272</v>
      </c>
      <c r="E1686" t="s">
        <v>273</v>
      </c>
      <c r="F1686">
        <v>13794</v>
      </c>
      <c r="G1686" t="s">
        <v>274</v>
      </c>
      <c r="H1686" t="s">
        <v>275</v>
      </c>
      <c r="I1686">
        <v>521</v>
      </c>
      <c r="J1686" t="s">
        <v>539</v>
      </c>
      <c r="K1686" t="s">
        <v>540</v>
      </c>
      <c r="L1686">
        <v>13917</v>
      </c>
      <c r="M1686" t="s">
        <v>309</v>
      </c>
      <c r="N1686" t="s">
        <v>310</v>
      </c>
      <c r="O1686">
        <v>13917</v>
      </c>
      <c r="P1686" t="s">
        <v>309</v>
      </c>
      <c r="Q1686" t="s">
        <v>310</v>
      </c>
      <c r="R1686" t="s">
        <v>332</v>
      </c>
      <c r="S1686" s="43">
        <v>38780729.180399999</v>
      </c>
      <c r="U1686" s="43">
        <v>23</v>
      </c>
      <c r="IF1686">
        <v>13917</v>
      </c>
      <c r="IG1686" t="s">
        <v>309</v>
      </c>
      <c r="IH1686" t="s">
        <v>311</v>
      </c>
      <c r="IK1686">
        <v>-2</v>
      </c>
      <c r="IL1686" t="s">
        <v>278</v>
      </c>
      <c r="IM1686" t="s">
        <v>279</v>
      </c>
      <c r="IN1686" t="s">
        <v>468</v>
      </c>
      <c r="IP1686" t="s">
        <v>482</v>
      </c>
    </row>
    <row r="1687" spans="1:250" x14ac:dyDescent="0.35">
      <c r="A1687">
        <v>17076</v>
      </c>
      <c r="B1687">
        <v>-922729984</v>
      </c>
      <c r="C1687">
        <v>1837</v>
      </c>
      <c r="D1687" t="s">
        <v>272</v>
      </c>
      <c r="E1687" t="s">
        <v>273</v>
      </c>
      <c r="F1687">
        <v>13794</v>
      </c>
      <c r="G1687" t="s">
        <v>274</v>
      </c>
      <c r="H1687" t="s">
        <v>275</v>
      </c>
      <c r="I1687">
        <v>519</v>
      </c>
      <c r="J1687" t="s">
        <v>541</v>
      </c>
      <c r="K1687" t="s">
        <v>542</v>
      </c>
      <c r="L1687">
        <v>13917</v>
      </c>
      <c r="M1687" t="s">
        <v>309</v>
      </c>
      <c r="N1687" t="s">
        <v>310</v>
      </c>
      <c r="O1687">
        <v>13917</v>
      </c>
      <c r="P1687" t="s">
        <v>309</v>
      </c>
      <c r="Q1687" t="s">
        <v>310</v>
      </c>
      <c r="R1687" t="s">
        <v>332</v>
      </c>
      <c r="S1687" s="43">
        <v>38733941.000399999</v>
      </c>
      <c r="U1687" s="43">
        <v>23</v>
      </c>
      <c r="IF1687">
        <v>13917</v>
      </c>
      <c r="IG1687" t="s">
        <v>309</v>
      </c>
      <c r="IH1687" t="s">
        <v>311</v>
      </c>
      <c r="IK1687">
        <v>-2</v>
      </c>
      <c r="IL1687" t="s">
        <v>278</v>
      </c>
      <c r="IM1687" t="s">
        <v>279</v>
      </c>
      <c r="IN1687" t="s">
        <v>468</v>
      </c>
      <c r="IP1687" t="s">
        <v>482</v>
      </c>
    </row>
    <row r="1688" spans="1:250" x14ac:dyDescent="0.35">
      <c r="A1688">
        <v>17077</v>
      </c>
      <c r="B1688">
        <v>-922729984</v>
      </c>
      <c r="C1688">
        <v>1837</v>
      </c>
      <c r="D1688" t="s">
        <v>272</v>
      </c>
      <c r="E1688" t="s">
        <v>273</v>
      </c>
      <c r="F1688">
        <v>13794</v>
      </c>
      <c r="G1688" t="s">
        <v>274</v>
      </c>
      <c r="H1688" t="s">
        <v>275</v>
      </c>
      <c r="I1688">
        <v>515</v>
      </c>
      <c r="J1688" t="s">
        <v>543</v>
      </c>
      <c r="K1688" t="s">
        <v>544</v>
      </c>
      <c r="L1688">
        <v>13917</v>
      </c>
      <c r="M1688" t="s">
        <v>309</v>
      </c>
      <c r="N1688" t="s">
        <v>310</v>
      </c>
      <c r="O1688">
        <v>13917</v>
      </c>
      <c r="P1688" t="s">
        <v>309</v>
      </c>
      <c r="Q1688" t="s">
        <v>310</v>
      </c>
      <c r="R1688" t="s">
        <v>332</v>
      </c>
      <c r="S1688" s="43">
        <v>38687152.810400002</v>
      </c>
      <c r="U1688" s="43">
        <v>23</v>
      </c>
      <c r="IF1688">
        <v>13917</v>
      </c>
      <c r="IG1688" t="s">
        <v>309</v>
      </c>
      <c r="IH1688" t="s">
        <v>311</v>
      </c>
      <c r="IK1688">
        <v>-2</v>
      </c>
      <c r="IL1688" t="s">
        <v>278</v>
      </c>
      <c r="IM1688" t="s">
        <v>279</v>
      </c>
      <c r="IN1688" t="s">
        <v>468</v>
      </c>
      <c r="IP1688" t="s">
        <v>482</v>
      </c>
    </row>
    <row r="1689" spans="1:250" x14ac:dyDescent="0.35">
      <c r="A1689">
        <v>17078</v>
      </c>
      <c r="B1689">
        <v>-922729984</v>
      </c>
      <c r="C1689">
        <v>1837</v>
      </c>
      <c r="D1689" t="s">
        <v>272</v>
      </c>
      <c r="E1689" t="s">
        <v>273</v>
      </c>
      <c r="F1689">
        <v>13794</v>
      </c>
      <c r="G1689" t="s">
        <v>274</v>
      </c>
      <c r="H1689" t="s">
        <v>275</v>
      </c>
      <c r="I1689">
        <v>513</v>
      </c>
      <c r="J1689" t="s">
        <v>545</v>
      </c>
      <c r="K1689" t="s">
        <v>546</v>
      </c>
      <c r="L1689">
        <v>13917</v>
      </c>
      <c r="M1689" t="s">
        <v>309</v>
      </c>
      <c r="N1689" t="s">
        <v>310</v>
      </c>
      <c r="O1689">
        <v>13917</v>
      </c>
      <c r="P1689" t="s">
        <v>309</v>
      </c>
      <c r="Q1689" t="s">
        <v>310</v>
      </c>
      <c r="R1689" t="s">
        <v>332</v>
      </c>
      <c r="S1689" s="43">
        <v>38586892.3904</v>
      </c>
      <c r="U1689" s="43">
        <v>23</v>
      </c>
      <c r="IF1689">
        <v>13917</v>
      </c>
      <c r="IG1689" t="s">
        <v>309</v>
      </c>
      <c r="IH1689" t="s">
        <v>311</v>
      </c>
      <c r="IK1689">
        <v>-2</v>
      </c>
      <c r="IL1689" t="s">
        <v>278</v>
      </c>
      <c r="IM1689" t="s">
        <v>279</v>
      </c>
      <c r="IN1689" t="s">
        <v>468</v>
      </c>
      <c r="IP1689" t="s">
        <v>482</v>
      </c>
    </row>
    <row r="1690" spans="1:250" x14ac:dyDescent="0.35">
      <c r="A1690">
        <v>17079</v>
      </c>
      <c r="B1690">
        <v>-922729984</v>
      </c>
      <c r="C1690">
        <v>1837</v>
      </c>
      <c r="D1690" t="s">
        <v>272</v>
      </c>
      <c r="E1690" t="s">
        <v>273</v>
      </c>
      <c r="F1690">
        <v>13794</v>
      </c>
      <c r="G1690" t="s">
        <v>274</v>
      </c>
      <c r="H1690" t="s">
        <v>275</v>
      </c>
      <c r="I1690">
        <v>509</v>
      </c>
      <c r="J1690" t="s">
        <v>547</v>
      </c>
      <c r="K1690" t="s">
        <v>548</v>
      </c>
      <c r="L1690">
        <v>13917</v>
      </c>
      <c r="M1690" t="s">
        <v>309</v>
      </c>
      <c r="N1690" t="s">
        <v>310</v>
      </c>
      <c r="O1690">
        <v>13917</v>
      </c>
      <c r="P1690" t="s">
        <v>309</v>
      </c>
      <c r="Q1690" t="s">
        <v>310</v>
      </c>
      <c r="R1690" t="s">
        <v>332</v>
      </c>
      <c r="S1690" s="43">
        <v>49278492.360399999</v>
      </c>
      <c r="U1690" s="43">
        <v>23</v>
      </c>
      <c r="IF1690">
        <v>13917</v>
      </c>
      <c r="IG1690" t="s">
        <v>309</v>
      </c>
      <c r="IH1690" t="s">
        <v>311</v>
      </c>
      <c r="IK1690">
        <v>-2</v>
      </c>
      <c r="IL1690" t="s">
        <v>278</v>
      </c>
      <c r="IM1690" t="s">
        <v>279</v>
      </c>
      <c r="IN1690" t="s">
        <v>468</v>
      </c>
      <c r="IP1690" t="s">
        <v>482</v>
      </c>
    </row>
    <row r="1691" spans="1:250" x14ac:dyDescent="0.35">
      <c r="A1691">
        <v>17080</v>
      </c>
      <c r="B1691">
        <v>-922729984</v>
      </c>
      <c r="C1691">
        <v>1837</v>
      </c>
      <c r="D1691" t="s">
        <v>272</v>
      </c>
      <c r="E1691" t="s">
        <v>273</v>
      </c>
      <c r="F1691">
        <v>13794</v>
      </c>
      <c r="G1691" t="s">
        <v>274</v>
      </c>
      <c r="H1691" t="s">
        <v>275</v>
      </c>
      <c r="I1691">
        <v>515</v>
      </c>
      <c r="J1691" t="s">
        <v>543</v>
      </c>
      <c r="K1691" t="s">
        <v>544</v>
      </c>
      <c r="L1691">
        <v>15189</v>
      </c>
      <c r="M1691" t="s">
        <v>312</v>
      </c>
      <c r="N1691" t="s">
        <v>313</v>
      </c>
      <c r="O1691">
        <v>15189</v>
      </c>
      <c r="P1691" t="s">
        <v>312</v>
      </c>
      <c r="Q1691" t="s">
        <v>313</v>
      </c>
      <c r="R1691" t="s">
        <v>332</v>
      </c>
      <c r="S1691" s="43">
        <v>56157268.154299997</v>
      </c>
      <c r="U1691" s="43">
        <v>23</v>
      </c>
      <c r="IF1691">
        <v>15189</v>
      </c>
      <c r="IG1691" t="s">
        <v>312</v>
      </c>
      <c r="IH1691" t="s">
        <v>311</v>
      </c>
      <c r="IK1691">
        <v>-2</v>
      </c>
      <c r="IL1691" t="s">
        <v>278</v>
      </c>
      <c r="IM1691" t="s">
        <v>279</v>
      </c>
      <c r="IN1691" t="s">
        <v>468</v>
      </c>
      <c r="IP1691" t="s">
        <v>483</v>
      </c>
    </row>
    <row r="1692" spans="1:250" x14ac:dyDescent="0.35">
      <c r="A1692">
        <v>17081</v>
      </c>
      <c r="B1692">
        <v>-922729984</v>
      </c>
      <c r="C1692">
        <v>1837</v>
      </c>
      <c r="D1692" t="s">
        <v>272</v>
      </c>
      <c r="E1692" t="s">
        <v>273</v>
      </c>
      <c r="F1692">
        <v>13794</v>
      </c>
      <c r="G1692" t="s">
        <v>274</v>
      </c>
      <c r="H1692" t="s">
        <v>275</v>
      </c>
      <c r="I1692">
        <v>513</v>
      </c>
      <c r="J1692" t="s">
        <v>545</v>
      </c>
      <c r="K1692" t="s">
        <v>546</v>
      </c>
      <c r="L1692">
        <v>15189</v>
      </c>
      <c r="M1692" t="s">
        <v>312</v>
      </c>
      <c r="N1692" t="s">
        <v>313</v>
      </c>
      <c r="O1692">
        <v>15189</v>
      </c>
      <c r="P1692" t="s">
        <v>312</v>
      </c>
      <c r="Q1692" t="s">
        <v>313</v>
      </c>
      <c r="R1692" t="s">
        <v>332</v>
      </c>
      <c r="S1692" s="43">
        <v>56011732.694300003</v>
      </c>
      <c r="U1692" s="43">
        <v>23</v>
      </c>
      <c r="IF1692">
        <v>15189</v>
      </c>
      <c r="IG1692" t="s">
        <v>312</v>
      </c>
      <c r="IH1692" t="s">
        <v>311</v>
      </c>
      <c r="IK1692">
        <v>-2</v>
      </c>
      <c r="IL1692" t="s">
        <v>278</v>
      </c>
      <c r="IM1692" t="s">
        <v>279</v>
      </c>
      <c r="IN1692" t="s">
        <v>468</v>
      </c>
      <c r="IP1692" t="s">
        <v>483</v>
      </c>
    </row>
    <row r="1693" spans="1:250" x14ac:dyDescent="0.35">
      <c r="A1693">
        <v>17082</v>
      </c>
      <c r="B1693">
        <v>-922729984</v>
      </c>
      <c r="C1693">
        <v>1837</v>
      </c>
      <c r="D1693" t="s">
        <v>272</v>
      </c>
      <c r="E1693" t="s">
        <v>273</v>
      </c>
      <c r="F1693">
        <v>13794</v>
      </c>
      <c r="G1693" t="s">
        <v>274</v>
      </c>
      <c r="H1693" t="s">
        <v>275</v>
      </c>
      <c r="I1693">
        <v>509</v>
      </c>
      <c r="J1693" t="s">
        <v>547</v>
      </c>
      <c r="K1693" t="s">
        <v>548</v>
      </c>
      <c r="L1693">
        <v>15189</v>
      </c>
      <c r="M1693" t="s">
        <v>312</v>
      </c>
      <c r="N1693" t="s">
        <v>313</v>
      </c>
      <c r="O1693">
        <v>15189</v>
      </c>
      <c r="P1693" t="s">
        <v>312</v>
      </c>
      <c r="Q1693" t="s">
        <v>313</v>
      </c>
      <c r="R1693" t="s">
        <v>332</v>
      </c>
      <c r="S1693" s="43">
        <v>55885602.004299998</v>
      </c>
      <c r="U1693" s="43">
        <v>23</v>
      </c>
      <c r="IF1693">
        <v>15189</v>
      </c>
      <c r="IG1693" t="s">
        <v>312</v>
      </c>
      <c r="IH1693" t="s">
        <v>311</v>
      </c>
      <c r="IK1693">
        <v>-2</v>
      </c>
      <c r="IL1693" t="s">
        <v>278</v>
      </c>
      <c r="IM1693" t="s">
        <v>279</v>
      </c>
      <c r="IN1693" t="s">
        <v>468</v>
      </c>
      <c r="IP1693" t="s">
        <v>483</v>
      </c>
    </row>
    <row r="1694" spans="1:250" x14ac:dyDescent="0.35">
      <c r="A1694">
        <v>17083</v>
      </c>
      <c r="B1694">
        <v>-922729984</v>
      </c>
      <c r="C1694">
        <v>1837</v>
      </c>
      <c r="D1694" t="s">
        <v>272</v>
      </c>
      <c r="E1694" t="s">
        <v>273</v>
      </c>
      <c r="F1694">
        <v>13794</v>
      </c>
      <c r="G1694" t="s">
        <v>274</v>
      </c>
      <c r="H1694" t="s">
        <v>275</v>
      </c>
      <c r="I1694">
        <v>507</v>
      </c>
      <c r="J1694" t="s">
        <v>549</v>
      </c>
      <c r="K1694" t="s">
        <v>550</v>
      </c>
      <c r="L1694">
        <v>15189</v>
      </c>
      <c r="M1694" t="s">
        <v>312</v>
      </c>
      <c r="N1694" t="s">
        <v>313</v>
      </c>
      <c r="O1694">
        <v>15189</v>
      </c>
      <c r="P1694" t="s">
        <v>312</v>
      </c>
      <c r="Q1694" t="s">
        <v>313</v>
      </c>
      <c r="R1694" t="s">
        <v>332</v>
      </c>
      <c r="S1694" s="43">
        <v>55817688.834299996</v>
      </c>
      <c r="U1694" s="43">
        <v>23</v>
      </c>
      <c r="IF1694">
        <v>15189</v>
      </c>
      <c r="IG1694" t="s">
        <v>312</v>
      </c>
      <c r="IH1694" t="s">
        <v>311</v>
      </c>
      <c r="IK1694">
        <v>-2</v>
      </c>
      <c r="IL1694" t="s">
        <v>278</v>
      </c>
      <c r="IM1694" t="s">
        <v>279</v>
      </c>
      <c r="IN1694" t="s">
        <v>468</v>
      </c>
      <c r="IP1694" t="s">
        <v>483</v>
      </c>
    </row>
    <row r="1695" spans="1:250" x14ac:dyDescent="0.35">
      <c r="A1695">
        <v>17084</v>
      </c>
      <c r="B1695">
        <v>-922729984</v>
      </c>
      <c r="C1695">
        <v>1837</v>
      </c>
      <c r="D1695" t="s">
        <v>272</v>
      </c>
      <c r="E1695" t="s">
        <v>273</v>
      </c>
      <c r="F1695">
        <v>13794</v>
      </c>
      <c r="G1695" t="s">
        <v>274</v>
      </c>
      <c r="H1695" t="s">
        <v>275</v>
      </c>
      <c r="I1695">
        <v>528</v>
      </c>
      <c r="J1695" t="s">
        <v>531</v>
      </c>
      <c r="K1695" t="s">
        <v>532</v>
      </c>
      <c r="L1695">
        <v>13917</v>
      </c>
      <c r="M1695" t="s">
        <v>309</v>
      </c>
      <c r="N1695" t="s">
        <v>310</v>
      </c>
      <c r="O1695">
        <v>13917</v>
      </c>
      <c r="P1695" t="s">
        <v>309</v>
      </c>
      <c r="Q1695" t="s">
        <v>310</v>
      </c>
      <c r="R1695" t="s">
        <v>332</v>
      </c>
      <c r="S1695" s="43">
        <v>38986500.010399997</v>
      </c>
      <c r="U1695" s="43">
        <v>23</v>
      </c>
      <c r="IF1695">
        <v>13917</v>
      </c>
      <c r="IG1695" t="s">
        <v>309</v>
      </c>
      <c r="IH1695" t="s">
        <v>311</v>
      </c>
      <c r="IK1695">
        <v>-2</v>
      </c>
      <c r="IL1695" t="s">
        <v>278</v>
      </c>
      <c r="IM1695" t="s">
        <v>279</v>
      </c>
      <c r="IN1695" t="s">
        <v>468</v>
      </c>
      <c r="IP1695" t="s">
        <v>482</v>
      </c>
    </row>
    <row r="1696" spans="1:250" x14ac:dyDescent="0.35">
      <c r="A1696">
        <v>17085</v>
      </c>
      <c r="B1696">
        <v>-922729984</v>
      </c>
      <c r="C1696">
        <v>1837</v>
      </c>
      <c r="D1696" t="s">
        <v>272</v>
      </c>
      <c r="E1696" t="s">
        <v>273</v>
      </c>
      <c r="F1696">
        <v>13794</v>
      </c>
      <c r="G1696" t="s">
        <v>274</v>
      </c>
      <c r="H1696" t="s">
        <v>275</v>
      </c>
      <c r="I1696">
        <v>527</v>
      </c>
      <c r="J1696" t="s">
        <v>535</v>
      </c>
      <c r="K1696" t="s">
        <v>536</v>
      </c>
      <c r="L1696">
        <v>13917</v>
      </c>
      <c r="M1696" t="s">
        <v>309</v>
      </c>
      <c r="N1696" t="s">
        <v>310</v>
      </c>
      <c r="O1696">
        <v>13917</v>
      </c>
      <c r="P1696" t="s">
        <v>309</v>
      </c>
      <c r="Q1696" t="s">
        <v>310</v>
      </c>
      <c r="R1696" t="s">
        <v>332</v>
      </c>
      <c r="S1696" s="43">
        <v>38919662.180399999</v>
      </c>
      <c r="U1696" s="43">
        <v>23</v>
      </c>
      <c r="IF1696">
        <v>13917</v>
      </c>
      <c r="IG1696" t="s">
        <v>309</v>
      </c>
      <c r="IH1696" t="s">
        <v>311</v>
      </c>
      <c r="IK1696">
        <v>-2</v>
      </c>
      <c r="IL1696" t="s">
        <v>278</v>
      </c>
      <c r="IM1696" t="s">
        <v>279</v>
      </c>
      <c r="IN1696" t="s">
        <v>468</v>
      </c>
      <c r="IP1696" t="s">
        <v>482</v>
      </c>
    </row>
    <row r="1697" spans="1:250" x14ac:dyDescent="0.35">
      <c r="A1697">
        <v>17086</v>
      </c>
      <c r="B1697">
        <v>-922729984</v>
      </c>
      <c r="C1697">
        <v>1837</v>
      </c>
      <c r="D1697" t="s">
        <v>272</v>
      </c>
      <c r="E1697" t="s">
        <v>273</v>
      </c>
      <c r="F1697">
        <v>19011</v>
      </c>
      <c r="G1697" t="s">
        <v>318</v>
      </c>
      <c r="H1697" t="s">
        <v>319</v>
      </c>
      <c r="I1697">
        <v>507</v>
      </c>
      <c r="J1697" t="s">
        <v>549</v>
      </c>
      <c r="K1697" t="s">
        <v>550</v>
      </c>
      <c r="L1697">
        <v>15189</v>
      </c>
      <c r="M1697" t="s">
        <v>312</v>
      </c>
      <c r="N1697" t="s">
        <v>313</v>
      </c>
      <c r="O1697">
        <v>15189</v>
      </c>
      <c r="P1697" t="s">
        <v>312</v>
      </c>
      <c r="Q1697" t="s">
        <v>313</v>
      </c>
      <c r="R1697" t="s">
        <v>332</v>
      </c>
      <c r="S1697" s="43">
        <v>54004806.554399997</v>
      </c>
      <c r="U1697" s="43">
        <v>23</v>
      </c>
      <c r="IF1697">
        <v>15189</v>
      </c>
      <c r="IG1697" t="s">
        <v>312</v>
      </c>
      <c r="IH1697" t="s">
        <v>322</v>
      </c>
      <c r="IK1697">
        <v>-2</v>
      </c>
      <c r="IL1697" t="s">
        <v>278</v>
      </c>
      <c r="IM1697" t="s">
        <v>279</v>
      </c>
      <c r="IN1697" t="s">
        <v>484</v>
      </c>
      <c r="IP1697" t="s">
        <v>485</v>
      </c>
    </row>
    <row r="1698" spans="1:250" x14ac:dyDescent="0.35">
      <c r="A1698">
        <v>17087</v>
      </c>
      <c r="B1698">
        <v>-922729984</v>
      </c>
      <c r="C1698">
        <v>1837</v>
      </c>
      <c r="D1698" t="s">
        <v>272</v>
      </c>
      <c r="E1698" t="s">
        <v>273</v>
      </c>
      <c r="F1698">
        <v>13794</v>
      </c>
      <c r="G1698" t="s">
        <v>274</v>
      </c>
      <c r="H1698" t="s">
        <v>275</v>
      </c>
      <c r="I1698">
        <v>528</v>
      </c>
      <c r="J1698" t="s">
        <v>531</v>
      </c>
      <c r="K1698" t="s">
        <v>532</v>
      </c>
      <c r="L1698">
        <v>15189</v>
      </c>
      <c r="M1698" t="s">
        <v>312</v>
      </c>
      <c r="N1698" t="s">
        <v>313</v>
      </c>
      <c r="O1698">
        <v>15189</v>
      </c>
      <c r="P1698" t="s">
        <v>312</v>
      </c>
      <c r="Q1698" t="s">
        <v>313</v>
      </c>
      <c r="R1698" t="s">
        <v>332</v>
      </c>
      <c r="S1698" s="43">
        <v>56591792.844300002</v>
      </c>
      <c r="U1698" s="43">
        <v>23</v>
      </c>
      <c r="IF1698">
        <v>15189</v>
      </c>
      <c r="IG1698" t="s">
        <v>312</v>
      </c>
      <c r="IH1698" t="s">
        <v>311</v>
      </c>
      <c r="IK1698">
        <v>-2</v>
      </c>
      <c r="IL1698" t="s">
        <v>278</v>
      </c>
      <c r="IM1698" t="s">
        <v>279</v>
      </c>
      <c r="IN1698" t="s">
        <v>468</v>
      </c>
      <c r="IP1698" t="s">
        <v>483</v>
      </c>
    </row>
    <row r="1699" spans="1:250" x14ac:dyDescent="0.35">
      <c r="A1699">
        <v>17088</v>
      </c>
      <c r="B1699">
        <v>-922729984</v>
      </c>
      <c r="C1699">
        <v>1837</v>
      </c>
      <c r="D1699" t="s">
        <v>272</v>
      </c>
      <c r="E1699" t="s">
        <v>273</v>
      </c>
      <c r="F1699">
        <v>13794</v>
      </c>
      <c r="G1699" t="s">
        <v>274</v>
      </c>
      <c r="H1699" t="s">
        <v>275</v>
      </c>
      <c r="I1699">
        <v>527</v>
      </c>
      <c r="J1699" t="s">
        <v>535</v>
      </c>
      <c r="K1699" t="s">
        <v>536</v>
      </c>
      <c r="L1699">
        <v>15189</v>
      </c>
      <c r="M1699" t="s">
        <v>312</v>
      </c>
      <c r="N1699" t="s">
        <v>313</v>
      </c>
      <c r="O1699">
        <v>15189</v>
      </c>
      <c r="P1699" t="s">
        <v>312</v>
      </c>
      <c r="Q1699" t="s">
        <v>313</v>
      </c>
      <c r="R1699" t="s">
        <v>332</v>
      </c>
      <c r="S1699" s="43">
        <v>56494772.784299999</v>
      </c>
      <c r="U1699" s="43">
        <v>23</v>
      </c>
      <c r="IF1699">
        <v>15189</v>
      </c>
      <c r="IG1699" t="s">
        <v>312</v>
      </c>
      <c r="IH1699" t="s">
        <v>311</v>
      </c>
      <c r="IK1699">
        <v>-2</v>
      </c>
      <c r="IL1699" t="s">
        <v>278</v>
      </c>
      <c r="IM1699" t="s">
        <v>279</v>
      </c>
      <c r="IN1699" t="s">
        <v>468</v>
      </c>
      <c r="IP1699" t="s">
        <v>483</v>
      </c>
    </row>
    <row r="1700" spans="1:250" x14ac:dyDescent="0.35">
      <c r="A1700">
        <v>17089</v>
      </c>
      <c r="B1700">
        <v>-922729984</v>
      </c>
      <c r="C1700">
        <v>1837</v>
      </c>
      <c r="D1700" t="s">
        <v>272</v>
      </c>
      <c r="E1700" t="s">
        <v>273</v>
      </c>
      <c r="F1700">
        <v>13794</v>
      </c>
      <c r="G1700" t="s">
        <v>274</v>
      </c>
      <c r="H1700" t="s">
        <v>275</v>
      </c>
      <c r="I1700">
        <v>523</v>
      </c>
      <c r="J1700" t="s">
        <v>537</v>
      </c>
      <c r="K1700" t="s">
        <v>538</v>
      </c>
      <c r="L1700">
        <v>15189</v>
      </c>
      <c r="M1700" t="s">
        <v>312</v>
      </c>
      <c r="N1700" t="s">
        <v>313</v>
      </c>
      <c r="O1700">
        <v>15189</v>
      </c>
      <c r="P1700" t="s">
        <v>312</v>
      </c>
      <c r="Q1700" t="s">
        <v>313</v>
      </c>
      <c r="R1700" t="s">
        <v>332</v>
      </c>
      <c r="S1700" s="43">
        <v>56426858.724299997</v>
      </c>
      <c r="U1700" s="43">
        <v>23</v>
      </c>
      <c r="IF1700">
        <v>15189</v>
      </c>
      <c r="IG1700" t="s">
        <v>312</v>
      </c>
      <c r="IH1700" t="s">
        <v>311</v>
      </c>
      <c r="IK1700">
        <v>-2</v>
      </c>
      <c r="IL1700" t="s">
        <v>278</v>
      </c>
      <c r="IM1700" t="s">
        <v>279</v>
      </c>
      <c r="IN1700" t="s">
        <v>468</v>
      </c>
      <c r="IP1700" t="s">
        <v>483</v>
      </c>
    </row>
    <row r="1701" spans="1:250" x14ac:dyDescent="0.35">
      <c r="A1701">
        <v>17090</v>
      </c>
      <c r="B1701">
        <v>-922729984</v>
      </c>
      <c r="C1701">
        <v>1837</v>
      </c>
      <c r="D1701" t="s">
        <v>272</v>
      </c>
      <c r="E1701" t="s">
        <v>273</v>
      </c>
      <c r="F1701">
        <v>13794</v>
      </c>
      <c r="G1701" t="s">
        <v>274</v>
      </c>
      <c r="H1701" t="s">
        <v>275</v>
      </c>
      <c r="I1701">
        <v>521</v>
      </c>
      <c r="J1701" t="s">
        <v>539</v>
      </c>
      <c r="K1701" t="s">
        <v>540</v>
      </c>
      <c r="L1701">
        <v>15189</v>
      </c>
      <c r="M1701" t="s">
        <v>312</v>
      </c>
      <c r="N1701" t="s">
        <v>313</v>
      </c>
      <c r="O1701">
        <v>15189</v>
      </c>
      <c r="P1701" t="s">
        <v>312</v>
      </c>
      <c r="Q1701" t="s">
        <v>313</v>
      </c>
      <c r="R1701" t="s">
        <v>332</v>
      </c>
      <c r="S1701" s="43">
        <v>56293101.274300002</v>
      </c>
      <c r="U1701" s="43">
        <v>23</v>
      </c>
      <c r="IF1701">
        <v>15189</v>
      </c>
      <c r="IG1701" t="s">
        <v>312</v>
      </c>
      <c r="IH1701" t="s">
        <v>311</v>
      </c>
      <c r="IK1701">
        <v>-2</v>
      </c>
      <c r="IL1701" t="s">
        <v>278</v>
      </c>
      <c r="IM1701" t="s">
        <v>279</v>
      </c>
      <c r="IN1701" t="s">
        <v>468</v>
      </c>
      <c r="IP1701" t="s">
        <v>483</v>
      </c>
    </row>
    <row r="1702" spans="1:250" x14ac:dyDescent="0.35">
      <c r="A1702">
        <v>17091</v>
      </c>
      <c r="B1702">
        <v>-922729984</v>
      </c>
      <c r="C1702">
        <v>1837</v>
      </c>
      <c r="D1702" t="s">
        <v>272</v>
      </c>
      <c r="E1702" t="s">
        <v>273</v>
      </c>
      <c r="F1702">
        <v>13794</v>
      </c>
      <c r="G1702" t="s">
        <v>274</v>
      </c>
      <c r="H1702" t="s">
        <v>275</v>
      </c>
      <c r="I1702">
        <v>519</v>
      </c>
      <c r="J1702" t="s">
        <v>541</v>
      </c>
      <c r="K1702" t="s">
        <v>542</v>
      </c>
      <c r="L1702">
        <v>15189</v>
      </c>
      <c r="M1702" t="s">
        <v>312</v>
      </c>
      <c r="N1702" t="s">
        <v>313</v>
      </c>
      <c r="O1702">
        <v>15189</v>
      </c>
      <c r="P1702" t="s">
        <v>312</v>
      </c>
      <c r="Q1702" t="s">
        <v>313</v>
      </c>
      <c r="R1702" t="s">
        <v>332</v>
      </c>
      <c r="S1702" s="43">
        <v>56225184.724299997</v>
      </c>
      <c r="U1702" s="43">
        <v>23</v>
      </c>
      <c r="IF1702">
        <v>15189</v>
      </c>
      <c r="IG1702" t="s">
        <v>312</v>
      </c>
      <c r="IH1702" t="s">
        <v>311</v>
      </c>
      <c r="IK1702">
        <v>-2</v>
      </c>
      <c r="IL1702" t="s">
        <v>278</v>
      </c>
      <c r="IM1702" t="s">
        <v>279</v>
      </c>
      <c r="IN1702" t="s">
        <v>468</v>
      </c>
      <c r="IP1702" t="s">
        <v>483</v>
      </c>
    </row>
    <row r="1703" spans="1:250" x14ac:dyDescent="0.35">
      <c r="A1703">
        <v>17092</v>
      </c>
      <c r="B1703">
        <v>-922729984</v>
      </c>
      <c r="C1703">
        <v>1837</v>
      </c>
      <c r="D1703" t="s">
        <v>272</v>
      </c>
      <c r="E1703" t="s">
        <v>273</v>
      </c>
      <c r="F1703">
        <v>19011</v>
      </c>
      <c r="G1703" t="s">
        <v>318</v>
      </c>
      <c r="H1703" t="s">
        <v>319</v>
      </c>
      <c r="I1703">
        <v>523</v>
      </c>
      <c r="J1703" t="s">
        <v>537</v>
      </c>
      <c r="K1703" t="s">
        <v>538</v>
      </c>
      <c r="L1703">
        <v>15189</v>
      </c>
      <c r="M1703" t="s">
        <v>312</v>
      </c>
      <c r="N1703" t="s">
        <v>313</v>
      </c>
      <c r="O1703">
        <v>15189</v>
      </c>
      <c r="P1703" t="s">
        <v>312</v>
      </c>
      <c r="Q1703" t="s">
        <v>313</v>
      </c>
      <c r="R1703" t="s">
        <v>332</v>
      </c>
      <c r="S1703" s="43">
        <v>54618888.144400001</v>
      </c>
      <c r="U1703" s="43">
        <v>23</v>
      </c>
      <c r="IF1703">
        <v>15189</v>
      </c>
      <c r="IG1703" t="s">
        <v>312</v>
      </c>
      <c r="IH1703" t="s">
        <v>322</v>
      </c>
      <c r="IK1703">
        <v>-2</v>
      </c>
      <c r="IL1703" t="s">
        <v>278</v>
      </c>
      <c r="IM1703" t="s">
        <v>279</v>
      </c>
      <c r="IN1703" t="s">
        <v>484</v>
      </c>
      <c r="IP1703" t="s">
        <v>485</v>
      </c>
    </row>
    <row r="1704" spans="1:250" x14ac:dyDescent="0.35">
      <c r="A1704">
        <v>17093</v>
      </c>
      <c r="B1704">
        <v>-922729984</v>
      </c>
      <c r="C1704">
        <v>1837</v>
      </c>
      <c r="D1704" t="s">
        <v>272</v>
      </c>
      <c r="E1704" t="s">
        <v>273</v>
      </c>
      <c r="F1704">
        <v>19011</v>
      </c>
      <c r="G1704" t="s">
        <v>318</v>
      </c>
      <c r="H1704" t="s">
        <v>319</v>
      </c>
      <c r="I1704">
        <v>521</v>
      </c>
      <c r="J1704" t="s">
        <v>539</v>
      </c>
      <c r="K1704" t="s">
        <v>540</v>
      </c>
      <c r="L1704">
        <v>15189</v>
      </c>
      <c r="M1704" t="s">
        <v>312</v>
      </c>
      <c r="N1704" t="s">
        <v>313</v>
      </c>
      <c r="O1704">
        <v>15189</v>
      </c>
      <c r="P1704" t="s">
        <v>312</v>
      </c>
      <c r="Q1704" t="s">
        <v>313</v>
      </c>
      <c r="R1704" t="s">
        <v>332</v>
      </c>
      <c r="S1704" s="43">
        <v>54482599.124399997</v>
      </c>
      <c r="U1704" s="43">
        <v>23</v>
      </c>
      <c r="IF1704">
        <v>15189</v>
      </c>
      <c r="IG1704" t="s">
        <v>312</v>
      </c>
      <c r="IH1704" t="s">
        <v>322</v>
      </c>
      <c r="IK1704">
        <v>-2</v>
      </c>
      <c r="IL1704" t="s">
        <v>278</v>
      </c>
      <c r="IM1704" t="s">
        <v>279</v>
      </c>
      <c r="IN1704" t="s">
        <v>484</v>
      </c>
      <c r="IP1704" t="s">
        <v>485</v>
      </c>
    </row>
    <row r="1705" spans="1:250" x14ac:dyDescent="0.35">
      <c r="A1705">
        <v>17094</v>
      </c>
      <c r="B1705">
        <v>-922729984</v>
      </c>
      <c r="C1705">
        <v>1837</v>
      </c>
      <c r="D1705" t="s">
        <v>272</v>
      </c>
      <c r="E1705" t="s">
        <v>273</v>
      </c>
      <c r="F1705">
        <v>19011</v>
      </c>
      <c r="G1705" t="s">
        <v>318</v>
      </c>
      <c r="H1705" t="s">
        <v>319</v>
      </c>
      <c r="I1705">
        <v>519</v>
      </c>
      <c r="J1705" t="s">
        <v>541</v>
      </c>
      <c r="K1705" t="s">
        <v>542</v>
      </c>
      <c r="L1705">
        <v>15189</v>
      </c>
      <c r="M1705" t="s">
        <v>312</v>
      </c>
      <c r="N1705" t="s">
        <v>313</v>
      </c>
      <c r="O1705">
        <v>15189</v>
      </c>
      <c r="P1705" t="s">
        <v>312</v>
      </c>
      <c r="Q1705" t="s">
        <v>313</v>
      </c>
      <c r="R1705" t="s">
        <v>332</v>
      </c>
      <c r="S1705" s="43">
        <v>54414343.034400001</v>
      </c>
      <c r="U1705" s="43">
        <v>23</v>
      </c>
      <c r="IF1705">
        <v>15189</v>
      </c>
      <c r="IG1705" t="s">
        <v>312</v>
      </c>
      <c r="IH1705" t="s">
        <v>322</v>
      </c>
      <c r="IK1705">
        <v>-2</v>
      </c>
      <c r="IL1705" t="s">
        <v>278</v>
      </c>
      <c r="IM1705" t="s">
        <v>279</v>
      </c>
      <c r="IN1705" t="s">
        <v>484</v>
      </c>
      <c r="IP1705" t="s">
        <v>485</v>
      </c>
    </row>
    <row r="1706" spans="1:250" x14ac:dyDescent="0.35">
      <c r="A1706">
        <v>17095</v>
      </c>
      <c r="B1706">
        <v>-922729984</v>
      </c>
      <c r="C1706">
        <v>1837</v>
      </c>
      <c r="D1706" t="s">
        <v>272</v>
      </c>
      <c r="E1706" t="s">
        <v>273</v>
      </c>
      <c r="F1706">
        <v>19011</v>
      </c>
      <c r="G1706" t="s">
        <v>318</v>
      </c>
      <c r="H1706" t="s">
        <v>319</v>
      </c>
      <c r="I1706">
        <v>515</v>
      </c>
      <c r="J1706" t="s">
        <v>543</v>
      </c>
      <c r="K1706" t="s">
        <v>544</v>
      </c>
      <c r="L1706">
        <v>15189</v>
      </c>
      <c r="M1706" t="s">
        <v>312</v>
      </c>
      <c r="N1706" t="s">
        <v>313</v>
      </c>
      <c r="O1706">
        <v>15189</v>
      </c>
      <c r="P1706" t="s">
        <v>312</v>
      </c>
      <c r="Q1706" t="s">
        <v>313</v>
      </c>
      <c r="R1706" t="s">
        <v>332</v>
      </c>
      <c r="S1706" s="43">
        <v>54346086.964400001</v>
      </c>
      <c r="U1706" s="43">
        <v>23</v>
      </c>
      <c r="IF1706">
        <v>15189</v>
      </c>
      <c r="IG1706" t="s">
        <v>312</v>
      </c>
      <c r="IH1706" t="s">
        <v>322</v>
      </c>
      <c r="IK1706">
        <v>-2</v>
      </c>
      <c r="IL1706" t="s">
        <v>278</v>
      </c>
      <c r="IM1706" t="s">
        <v>279</v>
      </c>
      <c r="IN1706" t="s">
        <v>484</v>
      </c>
      <c r="IP1706" t="s">
        <v>485</v>
      </c>
    </row>
    <row r="1707" spans="1:250" x14ac:dyDescent="0.35">
      <c r="A1707">
        <v>17096</v>
      </c>
      <c r="B1707">
        <v>-922729984</v>
      </c>
      <c r="C1707">
        <v>1837</v>
      </c>
      <c r="D1707" t="s">
        <v>272</v>
      </c>
      <c r="E1707" t="s">
        <v>273</v>
      </c>
      <c r="F1707">
        <v>19011</v>
      </c>
      <c r="G1707" t="s">
        <v>318</v>
      </c>
      <c r="H1707" t="s">
        <v>319</v>
      </c>
      <c r="I1707">
        <v>513</v>
      </c>
      <c r="J1707" t="s">
        <v>545</v>
      </c>
      <c r="K1707" t="s">
        <v>546</v>
      </c>
      <c r="L1707">
        <v>15189</v>
      </c>
      <c r="M1707" t="s">
        <v>312</v>
      </c>
      <c r="N1707" t="s">
        <v>313</v>
      </c>
      <c r="O1707">
        <v>15189</v>
      </c>
      <c r="P1707" t="s">
        <v>312</v>
      </c>
      <c r="Q1707" t="s">
        <v>313</v>
      </c>
      <c r="R1707" t="s">
        <v>332</v>
      </c>
      <c r="S1707" s="43">
        <v>54199823.954400003</v>
      </c>
      <c r="U1707" s="43">
        <v>23</v>
      </c>
      <c r="IF1707">
        <v>15189</v>
      </c>
      <c r="IG1707" t="s">
        <v>312</v>
      </c>
      <c r="IH1707" t="s">
        <v>322</v>
      </c>
      <c r="IK1707">
        <v>-2</v>
      </c>
      <c r="IL1707" t="s">
        <v>278</v>
      </c>
      <c r="IM1707" t="s">
        <v>279</v>
      </c>
      <c r="IN1707" t="s">
        <v>484</v>
      </c>
      <c r="IP1707" t="s">
        <v>485</v>
      </c>
    </row>
    <row r="1708" spans="1:250" x14ac:dyDescent="0.35">
      <c r="A1708">
        <v>17097</v>
      </c>
      <c r="B1708">
        <v>-922729984</v>
      </c>
      <c r="C1708">
        <v>1837</v>
      </c>
      <c r="D1708" t="s">
        <v>272</v>
      </c>
      <c r="E1708" t="s">
        <v>273</v>
      </c>
      <c r="F1708">
        <v>19011</v>
      </c>
      <c r="G1708" t="s">
        <v>318</v>
      </c>
      <c r="H1708" t="s">
        <v>319</v>
      </c>
      <c r="I1708">
        <v>509</v>
      </c>
      <c r="J1708" t="s">
        <v>547</v>
      </c>
      <c r="K1708" t="s">
        <v>548</v>
      </c>
      <c r="L1708">
        <v>15189</v>
      </c>
      <c r="M1708" t="s">
        <v>312</v>
      </c>
      <c r="N1708" t="s">
        <v>313</v>
      </c>
      <c r="O1708">
        <v>15189</v>
      </c>
      <c r="P1708" t="s">
        <v>312</v>
      </c>
      <c r="Q1708" t="s">
        <v>313</v>
      </c>
      <c r="R1708" t="s">
        <v>332</v>
      </c>
      <c r="S1708" s="43">
        <v>54073062.644400001</v>
      </c>
      <c r="U1708" s="43">
        <v>23</v>
      </c>
      <c r="IF1708">
        <v>15189</v>
      </c>
      <c r="IG1708" t="s">
        <v>312</v>
      </c>
      <c r="IH1708" t="s">
        <v>322</v>
      </c>
      <c r="IK1708">
        <v>-2</v>
      </c>
      <c r="IL1708" t="s">
        <v>278</v>
      </c>
      <c r="IM1708" t="s">
        <v>279</v>
      </c>
      <c r="IN1708" t="s">
        <v>484</v>
      </c>
      <c r="IP1708" t="s">
        <v>485</v>
      </c>
    </row>
    <row r="1709" spans="1:250" x14ac:dyDescent="0.35">
      <c r="A1709">
        <v>17098</v>
      </c>
      <c r="B1709">
        <v>-922729984</v>
      </c>
      <c r="C1709">
        <v>1837</v>
      </c>
      <c r="D1709" t="s">
        <v>272</v>
      </c>
      <c r="E1709" t="s">
        <v>273</v>
      </c>
      <c r="F1709">
        <v>13794</v>
      </c>
      <c r="G1709" t="s">
        <v>274</v>
      </c>
      <c r="H1709" t="s">
        <v>275</v>
      </c>
      <c r="I1709">
        <v>515</v>
      </c>
      <c r="J1709" t="s">
        <v>543</v>
      </c>
      <c r="K1709" t="s">
        <v>544</v>
      </c>
      <c r="L1709">
        <v>17005</v>
      </c>
      <c r="M1709" t="s">
        <v>314</v>
      </c>
      <c r="N1709" t="s">
        <v>315</v>
      </c>
      <c r="O1709">
        <v>17005</v>
      </c>
      <c r="P1709" t="s">
        <v>314</v>
      </c>
      <c r="Q1709" t="s">
        <v>315</v>
      </c>
      <c r="R1709" t="s">
        <v>332</v>
      </c>
      <c r="S1709" s="43">
        <v>8086655.5345999999</v>
      </c>
      <c r="U1709" s="43">
        <v>23</v>
      </c>
      <c r="IF1709">
        <v>17005</v>
      </c>
      <c r="IG1709" t="s">
        <v>314</v>
      </c>
      <c r="IH1709" t="s">
        <v>311</v>
      </c>
      <c r="IK1709">
        <v>-2</v>
      </c>
      <c r="IL1709" t="s">
        <v>278</v>
      </c>
      <c r="IM1709" t="s">
        <v>279</v>
      </c>
      <c r="IN1709" t="s">
        <v>468</v>
      </c>
      <c r="IP1709" t="s">
        <v>486</v>
      </c>
    </row>
    <row r="1710" spans="1:250" x14ac:dyDescent="0.35">
      <c r="A1710">
        <v>17099</v>
      </c>
      <c r="B1710">
        <v>-922729984</v>
      </c>
      <c r="C1710">
        <v>1837</v>
      </c>
      <c r="D1710" t="s">
        <v>272</v>
      </c>
      <c r="E1710" t="s">
        <v>273</v>
      </c>
      <c r="F1710">
        <v>13794</v>
      </c>
      <c r="G1710" t="s">
        <v>274</v>
      </c>
      <c r="H1710" t="s">
        <v>275</v>
      </c>
      <c r="I1710">
        <v>513</v>
      </c>
      <c r="J1710" t="s">
        <v>545</v>
      </c>
      <c r="K1710" t="s">
        <v>546</v>
      </c>
      <c r="L1710">
        <v>17005</v>
      </c>
      <c r="M1710" t="s">
        <v>314</v>
      </c>
      <c r="N1710" t="s">
        <v>315</v>
      </c>
      <c r="O1710">
        <v>17005</v>
      </c>
      <c r="P1710" t="s">
        <v>314</v>
      </c>
      <c r="Q1710" t="s">
        <v>315</v>
      </c>
      <c r="R1710" t="s">
        <v>332</v>
      </c>
      <c r="S1710" s="43">
        <v>8065698.4346000003</v>
      </c>
      <c r="U1710" s="43">
        <v>23</v>
      </c>
      <c r="IF1710">
        <v>17005</v>
      </c>
      <c r="IG1710" t="s">
        <v>314</v>
      </c>
      <c r="IH1710" t="s">
        <v>311</v>
      </c>
      <c r="IK1710">
        <v>-2</v>
      </c>
      <c r="IL1710" t="s">
        <v>278</v>
      </c>
      <c r="IM1710" t="s">
        <v>279</v>
      </c>
      <c r="IN1710" t="s">
        <v>468</v>
      </c>
      <c r="IP1710" t="s">
        <v>486</v>
      </c>
    </row>
    <row r="1711" spans="1:250" x14ac:dyDescent="0.35">
      <c r="A1711">
        <v>17100</v>
      </c>
      <c r="B1711">
        <v>-922729984</v>
      </c>
      <c r="C1711">
        <v>1837</v>
      </c>
      <c r="D1711" t="s">
        <v>272</v>
      </c>
      <c r="E1711" t="s">
        <v>273</v>
      </c>
      <c r="F1711">
        <v>13794</v>
      </c>
      <c r="G1711" t="s">
        <v>274</v>
      </c>
      <c r="H1711" t="s">
        <v>275</v>
      </c>
      <c r="I1711">
        <v>509</v>
      </c>
      <c r="J1711" t="s">
        <v>547</v>
      </c>
      <c r="K1711" t="s">
        <v>548</v>
      </c>
      <c r="L1711">
        <v>17005</v>
      </c>
      <c r="M1711" t="s">
        <v>314</v>
      </c>
      <c r="N1711" t="s">
        <v>315</v>
      </c>
      <c r="O1711">
        <v>17005</v>
      </c>
      <c r="P1711" t="s">
        <v>314</v>
      </c>
      <c r="Q1711" t="s">
        <v>315</v>
      </c>
      <c r="R1711" t="s">
        <v>332</v>
      </c>
      <c r="S1711" s="43">
        <v>7777535.5845999997</v>
      </c>
      <c r="U1711" s="43">
        <v>23</v>
      </c>
      <c r="IF1711">
        <v>17005</v>
      </c>
      <c r="IG1711" t="s">
        <v>314</v>
      </c>
      <c r="IH1711" t="s">
        <v>311</v>
      </c>
      <c r="IK1711">
        <v>-2</v>
      </c>
      <c r="IL1711" t="s">
        <v>278</v>
      </c>
      <c r="IM1711" t="s">
        <v>279</v>
      </c>
      <c r="IN1711" t="s">
        <v>468</v>
      </c>
      <c r="IP1711" t="s">
        <v>486</v>
      </c>
    </row>
    <row r="1712" spans="1:250" x14ac:dyDescent="0.35">
      <c r="A1712">
        <v>17101</v>
      </c>
      <c r="B1712">
        <v>-922729984</v>
      </c>
      <c r="C1712">
        <v>1837</v>
      </c>
      <c r="D1712" t="s">
        <v>272</v>
      </c>
      <c r="E1712" t="s">
        <v>273</v>
      </c>
      <c r="F1712">
        <v>13794</v>
      </c>
      <c r="G1712" t="s">
        <v>274</v>
      </c>
      <c r="H1712" t="s">
        <v>275</v>
      </c>
      <c r="I1712">
        <v>507</v>
      </c>
      <c r="J1712" t="s">
        <v>549</v>
      </c>
      <c r="K1712" t="s">
        <v>550</v>
      </c>
      <c r="L1712">
        <v>17005</v>
      </c>
      <c r="M1712" t="s">
        <v>314</v>
      </c>
      <c r="N1712" t="s">
        <v>315</v>
      </c>
      <c r="O1712">
        <v>17005</v>
      </c>
      <c r="P1712" t="s">
        <v>314</v>
      </c>
      <c r="Q1712" t="s">
        <v>315</v>
      </c>
      <c r="R1712" t="s">
        <v>332</v>
      </c>
      <c r="S1712" s="43">
        <v>7768084.2045999998</v>
      </c>
      <c r="U1712" s="43">
        <v>23</v>
      </c>
      <c r="IF1712">
        <v>17005</v>
      </c>
      <c r="IG1712" t="s">
        <v>314</v>
      </c>
      <c r="IH1712" t="s">
        <v>311</v>
      </c>
      <c r="IK1712">
        <v>-2</v>
      </c>
      <c r="IL1712" t="s">
        <v>278</v>
      </c>
      <c r="IM1712" t="s">
        <v>279</v>
      </c>
      <c r="IN1712" t="s">
        <v>468</v>
      </c>
      <c r="IP1712" t="s">
        <v>486</v>
      </c>
    </row>
    <row r="1713" spans="1:250" x14ac:dyDescent="0.35">
      <c r="A1713">
        <v>17102</v>
      </c>
      <c r="B1713">
        <v>-922729984</v>
      </c>
      <c r="C1713">
        <v>1837</v>
      </c>
      <c r="D1713" t="s">
        <v>272</v>
      </c>
      <c r="E1713" t="s">
        <v>273</v>
      </c>
      <c r="F1713">
        <v>19011</v>
      </c>
      <c r="G1713" t="s">
        <v>318</v>
      </c>
      <c r="H1713" t="s">
        <v>319</v>
      </c>
      <c r="I1713">
        <v>528</v>
      </c>
      <c r="J1713" t="s">
        <v>531</v>
      </c>
      <c r="K1713" t="s">
        <v>532</v>
      </c>
      <c r="L1713">
        <v>15189</v>
      </c>
      <c r="M1713" t="s">
        <v>312</v>
      </c>
      <c r="N1713" t="s">
        <v>313</v>
      </c>
      <c r="O1713">
        <v>15189</v>
      </c>
      <c r="P1713" t="s">
        <v>312</v>
      </c>
      <c r="Q1713" t="s">
        <v>313</v>
      </c>
      <c r="R1713" t="s">
        <v>332</v>
      </c>
      <c r="S1713" s="43">
        <v>54784652.224399999</v>
      </c>
      <c r="U1713" s="43">
        <v>23</v>
      </c>
      <c r="IF1713">
        <v>15189</v>
      </c>
      <c r="IG1713" t="s">
        <v>312</v>
      </c>
      <c r="IH1713" t="s">
        <v>322</v>
      </c>
      <c r="IK1713">
        <v>-2</v>
      </c>
      <c r="IL1713" t="s">
        <v>278</v>
      </c>
      <c r="IM1713" t="s">
        <v>279</v>
      </c>
      <c r="IN1713" t="s">
        <v>484</v>
      </c>
      <c r="IP1713" t="s">
        <v>485</v>
      </c>
    </row>
    <row r="1714" spans="1:250" x14ac:dyDescent="0.35">
      <c r="A1714">
        <v>17103</v>
      </c>
      <c r="B1714">
        <v>-922729984</v>
      </c>
      <c r="C1714">
        <v>1837</v>
      </c>
      <c r="D1714" t="s">
        <v>272</v>
      </c>
      <c r="E1714" t="s">
        <v>273</v>
      </c>
      <c r="F1714">
        <v>19011</v>
      </c>
      <c r="G1714" t="s">
        <v>318</v>
      </c>
      <c r="H1714" t="s">
        <v>319</v>
      </c>
      <c r="I1714">
        <v>527</v>
      </c>
      <c r="J1714" t="s">
        <v>535</v>
      </c>
      <c r="K1714" t="s">
        <v>536</v>
      </c>
      <c r="L1714">
        <v>15189</v>
      </c>
      <c r="M1714" t="s">
        <v>312</v>
      </c>
      <c r="N1714" t="s">
        <v>313</v>
      </c>
      <c r="O1714">
        <v>15189</v>
      </c>
      <c r="P1714" t="s">
        <v>312</v>
      </c>
      <c r="Q1714" t="s">
        <v>313</v>
      </c>
      <c r="R1714" t="s">
        <v>332</v>
      </c>
      <c r="S1714" s="43">
        <v>54687143.9344</v>
      </c>
      <c r="U1714" s="43">
        <v>23</v>
      </c>
      <c r="IF1714">
        <v>15189</v>
      </c>
      <c r="IG1714" t="s">
        <v>312</v>
      </c>
      <c r="IH1714" t="s">
        <v>322</v>
      </c>
      <c r="IK1714">
        <v>-2</v>
      </c>
      <c r="IL1714" t="s">
        <v>278</v>
      </c>
      <c r="IM1714" t="s">
        <v>279</v>
      </c>
      <c r="IN1714" t="s">
        <v>484</v>
      </c>
      <c r="IP1714" t="s">
        <v>485</v>
      </c>
    </row>
    <row r="1715" spans="1:250" x14ac:dyDescent="0.35">
      <c r="A1715">
        <v>17104</v>
      </c>
      <c r="B1715">
        <v>-922729984</v>
      </c>
      <c r="C1715">
        <v>1837</v>
      </c>
      <c r="D1715" t="s">
        <v>272</v>
      </c>
      <c r="E1715" t="s">
        <v>273</v>
      </c>
      <c r="F1715">
        <v>13794</v>
      </c>
      <c r="G1715" t="s">
        <v>274</v>
      </c>
      <c r="H1715" t="s">
        <v>275</v>
      </c>
      <c r="I1715">
        <v>507</v>
      </c>
      <c r="J1715" t="s">
        <v>549</v>
      </c>
      <c r="K1715" t="s">
        <v>550</v>
      </c>
      <c r="L1715">
        <v>17006</v>
      </c>
      <c r="M1715" t="s">
        <v>316</v>
      </c>
      <c r="N1715" t="s">
        <v>317</v>
      </c>
      <c r="O1715">
        <v>17006</v>
      </c>
      <c r="P1715" t="s">
        <v>316</v>
      </c>
      <c r="Q1715" t="s">
        <v>317</v>
      </c>
      <c r="R1715" t="s">
        <v>332</v>
      </c>
      <c r="S1715" s="43">
        <v>11404729.9803</v>
      </c>
      <c r="U1715" s="43">
        <v>23</v>
      </c>
      <c r="IF1715">
        <v>17006</v>
      </c>
      <c r="IG1715" t="s">
        <v>316</v>
      </c>
      <c r="IH1715" t="s">
        <v>311</v>
      </c>
      <c r="IK1715">
        <v>-2</v>
      </c>
      <c r="IL1715" t="s">
        <v>278</v>
      </c>
      <c r="IM1715" t="s">
        <v>279</v>
      </c>
      <c r="IN1715" t="s">
        <v>468</v>
      </c>
      <c r="IP1715" t="s">
        <v>487</v>
      </c>
    </row>
    <row r="1716" spans="1:250" x14ac:dyDescent="0.35">
      <c r="A1716">
        <v>17105</v>
      </c>
      <c r="B1716">
        <v>-922729984</v>
      </c>
      <c r="C1716">
        <v>1837</v>
      </c>
      <c r="D1716" t="s">
        <v>272</v>
      </c>
      <c r="E1716" t="s">
        <v>273</v>
      </c>
      <c r="F1716">
        <v>13794</v>
      </c>
      <c r="G1716" t="s">
        <v>274</v>
      </c>
      <c r="H1716" t="s">
        <v>275</v>
      </c>
      <c r="I1716">
        <v>528</v>
      </c>
      <c r="J1716" t="s">
        <v>531</v>
      </c>
      <c r="K1716" t="s">
        <v>532</v>
      </c>
      <c r="L1716">
        <v>17005</v>
      </c>
      <c r="M1716" t="s">
        <v>314</v>
      </c>
      <c r="N1716" t="s">
        <v>315</v>
      </c>
      <c r="O1716">
        <v>17005</v>
      </c>
      <c r="P1716" t="s">
        <v>314</v>
      </c>
      <c r="Q1716" t="s">
        <v>315</v>
      </c>
      <c r="R1716" t="s">
        <v>332</v>
      </c>
      <c r="S1716" s="43">
        <v>8149227.1046000002</v>
      </c>
      <c r="U1716" s="43">
        <v>23</v>
      </c>
      <c r="IF1716">
        <v>17005</v>
      </c>
      <c r="IG1716" t="s">
        <v>314</v>
      </c>
      <c r="IH1716" t="s">
        <v>311</v>
      </c>
      <c r="IK1716">
        <v>-2</v>
      </c>
      <c r="IL1716" t="s">
        <v>278</v>
      </c>
      <c r="IM1716" t="s">
        <v>279</v>
      </c>
      <c r="IN1716" t="s">
        <v>468</v>
      </c>
      <c r="IP1716" t="s">
        <v>486</v>
      </c>
    </row>
    <row r="1717" spans="1:250" x14ac:dyDescent="0.35">
      <c r="A1717">
        <v>17106</v>
      </c>
      <c r="B1717">
        <v>-922729984</v>
      </c>
      <c r="C1717">
        <v>1837</v>
      </c>
      <c r="D1717" t="s">
        <v>272</v>
      </c>
      <c r="E1717" t="s">
        <v>273</v>
      </c>
      <c r="F1717">
        <v>13794</v>
      </c>
      <c r="G1717" t="s">
        <v>274</v>
      </c>
      <c r="H1717" t="s">
        <v>275</v>
      </c>
      <c r="I1717">
        <v>527</v>
      </c>
      <c r="J1717" t="s">
        <v>535</v>
      </c>
      <c r="K1717" t="s">
        <v>536</v>
      </c>
      <c r="L1717">
        <v>17005</v>
      </c>
      <c r="M1717" t="s">
        <v>314</v>
      </c>
      <c r="N1717" t="s">
        <v>315</v>
      </c>
      <c r="O1717">
        <v>17005</v>
      </c>
      <c r="P1717" t="s">
        <v>314</v>
      </c>
      <c r="Q1717" t="s">
        <v>315</v>
      </c>
      <c r="R1717" t="s">
        <v>332</v>
      </c>
      <c r="S1717" s="43">
        <v>8135256.2145999996</v>
      </c>
      <c r="U1717" s="43">
        <v>23</v>
      </c>
      <c r="IF1717">
        <v>17005</v>
      </c>
      <c r="IG1717" t="s">
        <v>314</v>
      </c>
      <c r="IH1717" t="s">
        <v>311</v>
      </c>
      <c r="IK1717">
        <v>-2</v>
      </c>
      <c r="IL1717" t="s">
        <v>278</v>
      </c>
      <c r="IM1717" t="s">
        <v>279</v>
      </c>
      <c r="IN1717" t="s">
        <v>468</v>
      </c>
      <c r="IP1717" t="s">
        <v>486</v>
      </c>
    </row>
    <row r="1718" spans="1:250" x14ac:dyDescent="0.35">
      <c r="A1718">
        <v>17107</v>
      </c>
      <c r="B1718">
        <v>-922729984</v>
      </c>
      <c r="C1718">
        <v>1837</v>
      </c>
      <c r="D1718" t="s">
        <v>272</v>
      </c>
      <c r="E1718" t="s">
        <v>273</v>
      </c>
      <c r="F1718">
        <v>13794</v>
      </c>
      <c r="G1718" t="s">
        <v>274</v>
      </c>
      <c r="H1718" t="s">
        <v>275</v>
      </c>
      <c r="I1718">
        <v>523</v>
      </c>
      <c r="J1718" t="s">
        <v>537</v>
      </c>
      <c r="K1718" t="s">
        <v>538</v>
      </c>
      <c r="L1718">
        <v>17005</v>
      </c>
      <c r="M1718" t="s">
        <v>314</v>
      </c>
      <c r="N1718" t="s">
        <v>315</v>
      </c>
      <c r="O1718">
        <v>17005</v>
      </c>
      <c r="P1718" t="s">
        <v>314</v>
      </c>
      <c r="Q1718" t="s">
        <v>315</v>
      </c>
      <c r="R1718" t="s">
        <v>332</v>
      </c>
      <c r="S1718" s="43">
        <v>8125476.5946000004</v>
      </c>
      <c r="U1718" s="43">
        <v>23</v>
      </c>
      <c r="IF1718">
        <v>17005</v>
      </c>
      <c r="IG1718" t="s">
        <v>314</v>
      </c>
      <c r="IH1718" t="s">
        <v>311</v>
      </c>
      <c r="IK1718">
        <v>-2</v>
      </c>
      <c r="IL1718" t="s">
        <v>278</v>
      </c>
      <c r="IM1718" t="s">
        <v>279</v>
      </c>
      <c r="IN1718" t="s">
        <v>468</v>
      </c>
      <c r="IP1718" t="s">
        <v>486</v>
      </c>
    </row>
    <row r="1719" spans="1:250" x14ac:dyDescent="0.35">
      <c r="A1719">
        <v>17108</v>
      </c>
      <c r="B1719">
        <v>-922729984</v>
      </c>
      <c r="C1719">
        <v>1837</v>
      </c>
      <c r="D1719" t="s">
        <v>272</v>
      </c>
      <c r="E1719" t="s">
        <v>273</v>
      </c>
      <c r="F1719">
        <v>13794</v>
      </c>
      <c r="G1719" t="s">
        <v>274</v>
      </c>
      <c r="H1719" t="s">
        <v>275</v>
      </c>
      <c r="I1719">
        <v>521</v>
      </c>
      <c r="J1719" t="s">
        <v>539</v>
      </c>
      <c r="K1719" t="s">
        <v>540</v>
      </c>
      <c r="L1719">
        <v>17005</v>
      </c>
      <c r="M1719" t="s">
        <v>314</v>
      </c>
      <c r="N1719" t="s">
        <v>315</v>
      </c>
      <c r="O1719">
        <v>17005</v>
      </c>
      <c r="P1719" t="s">
        <v>314</v>
      </c>
      <c r="Q1719" t="s">
        <v>315</v>
      </c>
      <c r="R1719" t="s">
        <v>332</v>
      </c>
      <c r="S1719" s="43">
        <v>8106215.4945999999</v>
      </c>
      <c r="U1719" s="43">
        <v>23</v>
      </c>
      <c r="IF1719">
        <v>17005</v>
      </c>
      <c r="IG1719" t="s">
        <v>314</v>
      </c>
      <c r="IH1719" t="s">
        <v>311</v>
      </c>
      <c r="IK1719">
        <v>-2</v>
      </c>
      <c r="IL1719" t="s">
        <v>278</v>
      </c>
      <c r="IM1719" t="s">
        <v>279</v>
      </c>
      <c r="IN1719" t="s">
        <v>468</v>
      </c>
      <c r="IP1719" t="s">
        <v>486</v>
      </c>
    </row>
    <row r="1720" spans="1:250" x14ac:dyDescent="0.35">
      <c r="A1720">
        <v>17109</v>
      </c>
      <c r="B1720">
        <v>-922729984</v>
      </c>
      <c r="C1720">
        <v>1837</v>
      </c>
      <c r="D1720" t="s">
        <v>272</v>
      </c>
      <c r="E1720" t="s">
        <v>273</v>
      </c>
      <c r="F1720">
        <v>13794</v>
      </c>
      <c r="G1720" t="s">
        <v>274</v>
      </c>
      <c r="H1720" t="s">
        <v>275</v>
      </c>
      <c r="I1720">
        <v>519</v>
      </c>
      <c r="J1720" t="s">
        <v>541</v>
      </c>
      <c r="K1720" t="s">
        <v>542</v>
      </c>
      <c r="L1720">
        <v>17005</v>
      </c>
      <c r="M1720" t="s">
        <v>314</v>
      </c>
      <c r="N1720" t="s">
        <v>315</v>
      </c>
      <c r="O1720">
        <v>17005</v>
      </c>
      <c r="P1720" t="s">
        <v>314</v>
      </c>
      <c r="Q1720" t="s">
        <v>315</v>
      </c>
      <c r="R1720" t="s">
        <v>332</v>
      </c>
      <c r="S1720" s="43">
        <v>8096435.5146000003</v>
      </c>
      <c r="U1720" s="43">
        <v>23</v>
      </c>
      <c r="IF1720">
        <v>17005</v>
      </c>
      <c r="IG1720" t="s">
        <v>314</v>
      </c>
      <c r="IH1720" t="s">
        <v>311</v>
      </c>
      <c r="IK1720">
        <v>-2</v>
      </c>
      <c r="IL1720" t="s">
        <v>278</v>
      </c>
      <c r="IM1720" t="s">
        <v>279</v>
      </c>
      <c r="IN1720" t="s">
        <v>468</v>
      </c>
      <c r="IP1720" t="s">
        <v>486</v>
      </c>
    </row>
    <row r="1721" spans="1:250" x14ac:dyDescent="0.35">
      <c r="A1721">
        <v>17110</v>
      </c>
      <c r="B1721">
        <v>-922729984</v>
      </c>
      <c r="C1721">
        <v>1837</v>
      </c>
      <c r="D1721" t="s">
        <v>272</v>
      </c>
      <c r="E1721" t="s">
        <v>273</v>
      </c>
      <c r="F1721">
        <v>13794</v>
      </c>
      <c r="G1721" t="s">
        <v>274</v>
      </c>
      <c r="H1721" t="s">
        <v>275</v>
      </c>
      <c r="I1721">
        <v>523</v>
      </c>
      <c r="J1721" t="s">
        <v>537</v>
      </c>
      <c r="K1721" t="s">
        <v>538</v>
      </c>
      <c r="L1721">
        <v>17006</v>
      </c>
      <c r="M1721" t="s">
        <v>316</v>
      </c>
      <c r="N1721" t="s">
        <v>317</v>
      </c>
      <c r="O1721">
        <v>17006</v>
      </c>
      <c r="P1721" t="s">
        <v>316</v>
      </c>
      <c r="Q1721" t="s">
        <v>317</v>
      </c>
      <c r="R1721" t="s">
        <v>332</v>
      </c>
      <c r="S1721" s="43">
        <v>12639849.780300001</v>
      </c>
      <c r="U1721" s="43">
        <v>23</v>
      </c>
      <c r="IF1721">
        <v>17006</v>
      </c>
      <c r="IG1721" t="s">
        <v>316</v>
      </c>
      <c r="IH1721" t="s">
        <v>311</v>
      </c>
      <c r="IK1721">
        <v>-2</v>
      </c>
      <c r="IL1721" t="s">
        <v>278</v>
      </c>
      <c r="IM1721" t="s">
        <v>279</v>
      </c>
      <c r="IN1721" t="s">
        <v>468</v>
      </c>
      <c r="IP1721" t="s">
        <v>487</v>
      </c>
    </row>
    <row r="1722" spans="1:250" x14ac:dyDescent="0.35">
      <c r="A1722">
        <v>17111</v>
      </c>
      <c r="B1722">
        <v>-922729984</v>
      </c>
      <c r="C1722">
        <v>1837</v>
      </c>
      <c r="D1722" t="s">
        <v>272</v>
      </c>
      <c r="E1722" t="s">
        <v>273</v>
      </c>
      <c r="F1722">
        <v>13794</v>
      </c>
      <c r="G1722" t="s">
        <v>274</v>
      </c>
      <c r="H1722" t="s">
        <v>275</v>
      </c>
      <c r="I1722">
        <v>521</v>
      </c>
      <c r="J1722" t="s">
        <v>539</v>
      </c>
      <c r="K1722" t="s">
        <v>540</v>
      </c>
      <c r="L1722">
        <v>17006</v>
      </c>
      <c r="M1722" t="s">
        <v>316</v>
      </c>
      <c r="N1722" t="s">
        <v>317</v>
      </c>
      <c r="O1722">
        <v>17006</v>
      </c>
      <c r="P1722" t="s">
        <v>316</v>
      </c>
      <c r="Q1722" t="s">
        <v>317</v>
      </c>
      <c r="R1722" t="s">
        <v>332</v>
      </c>
      <c r="S1722" s="43">
        <v>12609887.5403</v>
      </c>
      <c r="U1722" s="43">
        <v>23</v>
      </c>
      <c r="IF1722">
        <v>17006</v>
      </c>
      <c r="IG1722" t="s">
        <v>316</v>
      </c>
      <c r="IH1722" t="s">
        <v>311</v>
      </c>
      <c r="IK1722">
        <v>-2</v>
      </c>
      <c r="IL1722" t="s">
        <v>278</v>
      </c>
      <c r="IM1722" t="s">
        <v>279</v>
      </c>
      <c r="IN1722" t="s">
        <v>468</v>
      </c>
      <c r="IP1722" t="s">
        <v>487</v>
      </c>
    </row>
    <row r="1723" spans="1:250" x14ac:dyDescent="0.35">
      <c r="A1723">
        <v>17112</v>
      </c>
      <c r="B1723">
        <v>-922729984</v>
      </c>
      <c r="C1723">
        <v>1837</v>
      </c>
      <c r="D1723" t="s">
        <v>272</v>
      </c>
      <c r="E1723" t="s">
        <v>273</v>
      </c>
      <c r="F1723">
        <v>13794</v>
      </c>
      <c r="G1723" t="s">
        <v>274</v>
      </c>
      <c r="H1723" t="s">
        <v>275</v>
      </c>
      <c r="I1723">
        <v>519</v>
      </c>
      <c r="J1723" t="s">
        <v>541</v>
      </c>
      <c r="K1723" t="s">
        <v>542</v>
      </c>
      <c r="L1723">
        <v>17006</v>
      </c>
      <c r="M1723" t="s">
        <v>316</v>
      </c>
      <c r="N1723" t="s">
        <v>317</v>
      </c>
      <c r="O1723">
        <v>17006</v>
      </c>
      <c r="P1723" t="s">
        <v>316</v>
      </c>
      <c r="Q1723" t="s">
        <v>317</v>
      </c>
      <c r="R1723" t="s">
        <v>332</v>
      </c>
      <c r="S1723" s="43">
        <v>12594673.9803</v>
      </c>
      <c r="U1723" s="43">
        <v>23</v>
      </c>
      <c r="IF1723">
        <v>17006</v>
      </c>
      <c r="IG1723" t="s">
        <v>316</v>
      </c>
      <c r="IH1723" t="s">
        <v>311</v>
      </c>
      <c r="IK1723">
        <v>-2</v>
      </c>
      <c r="IL1723" t="s">
        <v>278</v>
      </c>
      <c r="IM1723" t="s">
        <v>279</v>
      </c>
      <c r="IN1723" t="s">
        <v>468</v>
      </c>
      <c r="IP1723" t="s">
        <v>487</v>
      </c>
    </row>
    <row r="1724" spans="1:250" x14ac:dyDescent="0.35">
      <c r="A1724">
        <v>17113</v>
      </c>
      <c r="B1724">
        <v>-922729984</v>
      </c>
      <c r="C1724">
        <v>1837</v>
      </c>
      <c r="D1724" t="s">
        <v>272</v>
      </c>
      <c r="E1724" t="s">
        <v>273</v>
      </c>
      <c r="F1724">
        <v>13794</v>
      </c>
      <c r="G1724" t="s">
        <v>274</v>
      </c>
      <c r="H1724" t="s">
        <v>275</v>
      </c>
      <c r="I1724">
        <v>515</v>
      </c>
      <c r="J1724" t="s">
        <v>543</v>
      </c>
      <c r="K1724" t="s">
        <v>544</v>
      </c>
      <c r="L1724">
        <v>17006</v>
      </c>
      <c r="M1724" t="s">
        <v>316</v>
      </c>
      <c r="N1724" t="s">
        <v>317</v>
      </c>
      <c r="O1724">
        <v>17006</v>
      </c>
      <c r="P1724" t="s">
        <v>316</v>
      </c>
      <c r="Q1724" t="s">
        <v>317</v>
      </c>
      <c r="R1724" t="s">
        <v>332</v>
      </c>
      <c r="S1724" s="43">
        <v>12579460.4003</v>
      </c>
      <c r="U1724" s="43">
        <v>23</v>
      </c>
      <c r="IF1724">
        <v>17006</v>
      </c>
      <c r="IG1724" t="s">
        <v>316</v>
      </c>
      <c r="IH1724" t="s">
        <v>311</v>
      </c>
      <c r="IK1724">
        <v>-2</v>
      </c>
      <c r="IL1724" t="s">
        <v>278</v>
      </c>
      <c r="IM1724" t="s">
        <v>279</v>
      </c>
      <c r="IN1724" t="s">
        <v>468</v>
      </c>
      <c r="IP1724" t="s">
        <v>487</v>
      </c>
    </row>
    <row r="1725" spans="1:250" x14ac:dyDescent="0.35">
      <c r="A1725">
        <v>17114</v>
      </c>
      <c r="B1725">
        <v>-922729984</v>
      </c>
      <c r="C1725">
        <v>1837</v>
      </c>
      <c r="D1725" t="s">
        <v>272</v>
      </c>
      <c r="E1725" t="s">
        <v>273</v>
      </c>
      <c r="F1725">
        <v>13794</v>
      </c>
      <c r="G1725" t="s">
        <v>274</v>
      </c>
      <c r="H1725" t="s">
        <v>275</v>
      </c>
      <c r="I1725">
        <v>513</v>
      </c>
      <c r="J1725" t="s">
        <v>545</v>
      </c>
      <c r="K1725" t="s">
        <v>546</v>
      </c>
      <c r="L1725">
        <v>17006</v>
      </c>
      <c r="M1725" t="s">
        <v>316</v>
      </c>
      <c r="N1725" t="s">
        <v>317</v>
      </c>
      <c r="O1725">
        <v>17006</v>
      </c>
      <c r="P1725" t="s">
        <v>316</v>
      </c>
      <c r="Q1725" t="s">
        <v>317</v>
      </c>
      <c r="R1725" t="s">
        <v>332</v>
      </c>
      <c r="S1725" s="43">
        <v>12546859.870300001</v>
      </c>
      <c r="U1725" s="43">
        <v>23</v>
      </c>
      <c r="IF1725">
        <v>17006</v>
      </c>
      <c r="IG1725" t="s">
        <v>316</v>
      </c>
      <c r="IH1725" t="s">
        <v>311</v>
      </c>
      <c r="IK1725">
        <v>-2</v>
      </c>
      <c r="IL1725" t="s">
        <v>278</v>
      </c>
      <c r="IM1725" t="s">
        <v>279</v>
      </c>
      <c r="IN1725" t="s">
        <v>468</v>
      </c>
      <c r="IP1725" t="s">
        <v>487</v>
      </c>
    </row>
    <row r="1726" spans="1:250" x14ac:dyDescent="0.35">
      <c r="A1726">
        <v>17115</v>
      </c>
      <c r="B1726">
        <v>-922729984</v>
      </c>
      <c r="C1726">
        <v>1837</v>
      </c>
      <c r="D1726" t="s">
        <v>272</v>
      </c>
      <c r="E1726" t="s">
        <v>273</v>
      </c>
      <c r="F1726">
        <v>13794</v>
      </c>
      <c r="G1726" t="s">
        <v>274</v>
      </c>
      <c r="H1726" t="s">
        <v>275</v>
      </c>
      <c r="I1726">
        <v>509</v>
      </c>
      <c r="J1726" t="s">
        <v>547</v>
      </c>
      <c r="K1726" t="s">
        <v>548</v>
      </c>
      <c r="L1726">
        <v>17006</v>
      </c>
      <c r="M1726" t="s">
        <v>316</v>
      </c>
      <c r="N1726" t="s">
        <v>317</v>
      </c>
      <c r="O1726">
        <v>17006</v>
      </c>
      <c r="P1726" t="s">
        <v>316</v>
      </c>
      <c r="Q1726" t="s">
        <v>317</v>
      </c>
      <c r="R1726" t="s">
        <v>332</v>
      </c>
      <c r="S1726" s="43">
        <v>11418606.0603</v>
      </c>
      <c r="U1726" s="43">
        <v>23</v>
      </c>
      <c r="IF1726">
        <v>17006</v>
      </c>
      <c r="IG1726" t="s">
        <v>316</v>
      </c>
      <c r="IH1726" t="s">
        <v>311</v>
      </c>
      <c r="IK1726">
        <v>-2</v>
      </c>
      <c r="IL1726" t="s">
        <v>278</v>
      </c>
      <c r="IM1726" t="s">
        <v>279</v>
      </c>
      <c r="IN1726" t="s">
        <v>468</v>
      </c>
      <c r="IP1726" t="s">
        <v>487</v>
      </c>
    </row>
    <row r="1727" spans="1:250" x14ac:dyDescent="0.35">
      <c r="A1727">
        <v>17116</v>
      </c>
      <c r="B1727">
        <v>-922729984</v>
      </c>
      <c r="C1727">
        <v>1837</v>
      </c>
      <c r="D1727" t="s">
        <v>272</v>
      </c>
      <c r="E1727" t="s">
        <v>273</v>
      </c>
      <c r="F1727">
        <v>19011</v>
      </c>
      <c r="G1727" t="s">
        <v>318</v>
      </c>
      <c r="H1727" t="s">
        <v>319</v>
      </c>
      <c r="I1727">
        <v>515</v>
      </c>
      <c r="J1727" t="s">
        <v>543</v>
      </c>
      <c r="K1727" t="s">
        <v>544</v>
      </c>
      <c r="L1727">
        <v>19213</v>
      </c>
      <c r="M1727" t="s">
        <v>320</v>
      </c>
      <c r="N1727" t="s">
        <v>321</v>
      </c>
      <c r="O1727">
        <v>19213</v>
      </c>
      <c r="P1727" t="s">
        <v>320</v>
      </c>
      <c r="Q1727" t="s">
        <v>321</v>
      </c>
      <c r="R1727" t="s">
        <v>332</v>
      </c>
      <c r="S1727" s="43">
        <v>120657701.42</v>
      </c>
      <c r="U1727" s="43">
        <v>23</v>
      </c>
      <c r="IF1727">
        <v>19213</v>
      </c>
      <c r="IG1727" t="s">
        <v>320</v>
      </c>
      <c r="IH1727" t="s">
        <v>322</v>
      </c>
      <c r="IK1727">
        <v>-2</v>
      </c>
      <c r="IL1727" t="s">
        <v>278</v>
      </c>
      <c r="IM1727" t="s">
        <v>279</v>
      </c>
      <c r="IN1727" t="s">
        <v>484</v>
      </c>
      <c r="IP1727" t="s">
        <v>488</v>
      </c>
    </row>
    <row r="1728" spans="1:250" x14ac:dyDescent="0.35">
      <c r="A1728">
        <v>17117</v>
      </c>
      <c r="B1728">
        <v>-922729984</v>
      </c>
      <c r="C1728">
        <v>1837</v>
      </c>
      <c r="D1728" t="s">
        <v>272</v>
      </c>
      <c r="E1728" t="s">
        <v>273</v>
      </c>
      <c r="F1728">
        <v>19011</v>
      </c>
      <c r="G1728" t="s">
        <v>318</v>
      </c>
      <c r="H1728" t="s">
        <v>319</v>
      </c>
      <c r="I1728">
        <v>513</v>
      </c>
      <c r="J1728" t="s">
        <v>545</v>
      </c>
      <c r="K1728" t="s">
        <v>546</v>
      </c>
      <c r="L1728">
        <v>19213</v>
      </c>
      <c r="M1728" t="s">
        <v>320</v>
      </c>
      <c r="N1728" t="s">
        <v>321</v>
      </c>
      <c r="O1728">
        <v>19213</v>
      </c>
      <c r="P1728" t="s">
        <v>320</v>
      </c>
      <c r="Q1728" t="s">
        <v>321</v>
      </c>
      <c r="R1728" t="s">
        <v>332</v>
      </c>
      <c r="S1728" s="43">
        <v>120332972.26000001</v>
      </c>
      <c r="U1728" s="43">
        <v>23</v>
      </c>
      <c r="IF1728">
        <v>19213</v>
      </c>
      <c r="IG1728" t="s">
        <v>320</v>
      </c>
      <c r="IH1728" t="s">
        <v>322</v>
      </c>
      <c r="IK1728">
        <v>-2</v>
      </c>
      <c r="IL1728" t="s">
        <v>278</v>
      </c>
      <c r="IM1728" t="s">
        <v>279</v>
      </c>
      <c r="IN1728" t="s">
        <v>484</v>
      </c>
      <c r="IP1728" t="s">
        <v>488</v>
      </c>
    </row>
    <row r="1729" spans="1:250" x14ac:dyDescent="0.35">
      <c r="A1729">
        <v>17118</v>
      </c>
      <c r="B1729">
        <v>-922729984</v>
      </c>
      <c r="C1729">
        <v>1837</v>
      </c>
      <c r="D1729" t="s">
        <v>272</v>
      </c>
      <c r="E1729" t="s">
        <v>273</v>
      </c>
      <c r="F1729">
        <v>19011</v>
      </c>
      <c r="G1729" t="s">
        <v>318</v>
      </c>
      <c r="H1729" t="s">
        <v>319</v>
      </c>
      <c r="I1729">
        <v>509</v>
      </c>
      <c r="J1729" t="s">
        <v>547</v>
      </c>
      <c r="K1729" t="s">
        <v>548</v>
      </c>
      <c r="L1729">
        <v>19213</v>
      </c>
      <c r="M1729" t="s">
        <v>320</v>
      </c>
      <c r="N1729" t="s">
        <v>321</v>
      </c>
      <c r="O1729">
        <v>19213</v>
      </c>
      <c r="P1729" t="s">
        <v>320</v>
      </c>
      <c r="Q1729" t="s">
        <v>321</v>
      </c>
      <c r="R1729" t="s">
        <v>332</v>
      </c>
      <c r="S1729" s="43">
        <v>120051540.28</v>
      </c>
      <c r="U1729" s="43">
        <v>23</v>
      </c>
      <c r="IF1729">
        <v>19213</v>
      </c>
      <c r="IG1729" t="s">
        <v>320</v>
      </c>
      <c r="IH1729" t="s">
        <v>322</v>
      </c>
      <c r="IK1729">
        <v>-2</v>
      </c>
      <c r="IL1729" t="s">
        <v>278</v>
      </c>
      <c r="IM1729" t="s">
        <v>279</v>
      </c>
      <c r="IN1729" t="s">
        <v>484</v>
      </c>
      <c r="IP1729" t="s">
        <v>488</v>
      </c>
    </row>
    <row r="1730" spans="1:250" x14ac:dyDescent="0.35">
      <c r="A1730">
        <v>17119</v>
      </c>
      <c r="B1730">
        <v>-922729984</v>
      </c>
      <c r="C1730">
        <v>1837</v>
      </c>
      <c r="D1730" t="s">
        <v>272</v>
      </c>
      <c r="E1730" t="s">
        <v>273</v>
      </c>
      <c r="F1730">
        <v>19011</v>
      </c>
      <c r="G1730" t="s">
        <v>318</v>
      </c>
      <c r="H1730" t="s">
        <v>319</v>
      </c>
      <c r="I1730">
        <v>507</v>
      </c>
      <c r="J1730" t="s">
        <v>549</v>
      </c>
      <c r="K1730" t="s">
        <v>550</v>
      </c>
      <c r="L1730">
        <v>19213</v>
      </c>
      <c r="M1730" t="s">
        <v>320</v>
      </c>
      <c r="N1730" t="s">
        <v>321</v>
      </c>
      <c r="O1730">
        <v>19213</v>
      </c>
      <c r="P1730" t="s">
        <v>320</v>
      </c>
      <c r="Q1730" t="s">
        <v>321</v>
      </c>
      <c r="R1730" t="s">
        <v>332</v>
      </c>
      <c r="S1730" s="43">
        <v>121909424.08</v>
      </c>
      <c r="U1730" s="43">
        <v>23</v>
      </c>
      <c r="IF1730">
        <v>19213</v>
      </c>
      <c r="IG1730" t="s">
        <v>320</v>
      </c>
      <c r="IH1730" t="s">
        <v>322</v>
      </c>
      <c r="IK1730">
        <v>-2</v>
      </c>
      <c r="IL1730" t="s">
        <v>278</v>
      </c>
      <c r="IM1730" t="s">
        <v>279</v>
      </c>
      <c r="IN1730" t="s">
        <v>484</v>
      </c>
      <c r="IP1730" t="s">
        <v>488</v>
      </c>
    </row>
    <row r="1731" spans="1:250" x14ac:dyDescent="0.35">
      <c r="A1731">
        <v>17120</v>
      </c>
      <c r="B1731">
        <v>-922729984</v>
      </c>
      <c r="C1731">
        <v>1837</v>
      </c>
      <c r="D1731" t="s">
        <v>272</v>
      </c>
      <c r="E1731" t="s">
        <v>273</v>
      </c>
      <c r="F1731">
        <v>13794</v>
      </c>
      <c r="G1731" t="s">
        <v>274</v>
      </c>
      <c r="H1731" t="s">
        <v>275</v>
      </c>
      <c r="I1731">
        <v>528</v>
      </c>
      <c r="J1731" t="s">
        <v>531</v>
      </c>
      <c r="K1731" t="s">
        <v>532</v>
      </c>
      <c r="L1731">
        <v>17006</v>
      </c>
      <c r="M1731" t="s">
        <v>316</v>
      </c>
      <c r="N1731" t="s">
        <v>317</v>
      </c>
      <c r="O1731">
        <v>17006</v>
      </c>
      <c r="P1731" t="s">
        <v>316</v>
      </c>
      <c r="Q1731" t="s">
        <v>317</v>
      </c>
      <c r="R1731" t="s">
        <v>332</v>
      </c>
      <c r="S1731" s="43">
        <v>12676795.7103</v>
      </c>
      <c r="U1731" s="43">
        <v>23</v>
      </c>
      <c r="IF1731">
        <v>17006</v>
      </c>
      <c r="IG1731" t="s">
        <v>316</v>
      </c>
      <c r="IH1731" t="s">
        <v>311</v>
      </c>
      <c r="IK1731">
        <v>-2</v>
      </c>
      <c r="IL1731" t="s">
        <v>278</v>
      </c>
      <c r="IM1731" t="s">
        <v>279</v>
      </c>
      <c r="IN1731" t="s">
        <v>468</v>
      </c>
      <c r="IP1731" t="s">
        <v>487</v>
      </c>
    </row>
    <row r="1732" spans="1:250" x14ac:dyDescent="0.35">
      <c r="A1732">
        <v>17121</v>
      </c>
      <c r="B1732">
        <v>-922729984</v>
      </c>
      <c r="C1732">
        <v>1837</v>
      </c>
      <c r="D1732" t="s">
        <v>272</v>
      </c>
      <c r="E1732" t="s">
        <v>273</v>
      </c>
      <c r="F1732">
        <v>13794</v>
      </c>
      <c r="G1732" t="s">
        <v>274</v>
      </c>
      <c r="H1732" t="s">
        <v>275</v>
      </c>
      <c r="I1732">
        <v>527</v>
      </c>
      <c r="J1732" t="s">
        <v>535</v>
      </c>
      <c r="K1732" t="s">
        <v>536</v>
      </c>
      <c r="L1732">
        <v>17006</v>
      </c>
      <c r="M1732" t="s">
        <v>316</v>
      </c>
      <c r="N1732" t="s">
        <v>317</v>
      </c>
      <c r="O1732">
        <v>17006</v>
      </c>
      <c r="P1732" t="s">
        <v>316</v>
      </c>
      <c r="Q1732" t="s">
        <v>317</v>
      </c>
      <c r="R1732" t="s">
        <v>332</v>
      </c>
      <c r="S1732" s="43">
        <v>12655062.8003</v>
      </c>
      <c r="U1732" s="43">
        <v>23</v>
      </c>
      <c r="IF1732">
        <v>17006</v>
      </c>
      <c r="IG1732" t="s">
        <v>316</v>
      </c>
      <c r="IH1732" t="s">
        <v>311</v>
      </c>
      <c r="IK1732">
        <v>-2</v>
      </c>
      <c r="IL1732" t="s">
        <v>278</v>
      </c>
      <c r="IM1732" t="s">
        <v>279</v>
      </c>
      <c r="IN1732" t="s">
        <v>468</v>
      </c>
      <c r="IP1732" t="s">
        <v>487</v>
      </c>
    </row>
    <row r="1733" spans="1:250" x14ac:dyDescent="0.35">
      <c r="A1733">
        <v>17122</v>
      </c>
      <c r="B1733">
        <v>-922729984</v>
      </c>
      <c r="C1733">
        <v>1837</v>
      </c>
      <c r="D1733" t="s">
        <v>272</v>
      </c>
      <c r="E1733" t="s">
        <v>273</v>
      </c>
      <c r="F1733">
        <v>9695</v>
      </c>
      <c r="G1733" t="s">
        <v>280</v>
      </c>
      <c r="H1733" t="s">
        <v>281</v>
      </c>
      <c r="I1733">
        <v>507</v>
      </c>
      <c r="J1733" t="s">
        <v>549</v>
      </c>
      <c r="K1733" t="s">
        <v>550</v>
      </c>
      <c r="L1733">
        <v>21324</v>
      </c>
      <c r="M1733" t="s">
        <v>282</v>
      </c>
      <c r="N1733" t="s">
        <v>283</v>
      </c>
      <c r="O1733">
        <v>21324</v>
      </c>
      <c r="P1733" t="s">
        <v>282</v>
      </c>
      <c r="Q1733" t="s">
        <v>283</v>
      </c>
      <c r="R1733" t="s">
        <v>332</v>
      </c>
      <c r="S1733" s="43">
        <v>18973313.1963</v>
      </c>
      <c r="U1733" s="43">
        <v>23</v>
      </c>
      <c r="IF1733">
        <v>21324</v>
      </c>
      <c r="IG1733" t="s">
        <v>282</v>
      </c>
      <c r="IH1733" t="s">
        <v>284</v>
      </c>
      <c r="IK1733">
        <v>-2</v>
      </c>
      <c r="IL1733" t="s">
        <v>278</v>
      </c>
      <c r="IM1733" t="s">
        <v>279</v>
      </c>
      <c r="IN1733" t="s">
        <v>466</v>
      </c>
      <c r="IP1733" t="s">
        <v>489</v>
      </c>
    </row>
    <row r="1734" spans="1:250" x14ac:dyDescent="0.35">
      <c r="A1734">
        <v>17123</v>
      </c>
      <c r="B1734">
        <v>-922729984</v>
      </c>
      <c r="C1734">
        <v>1837</v>
      </c>
      <c r="D1734" t="s">
        <v>272</v>
      </c>
      <c r="E1734" t="s">
        <v>273</v>
      </c>
      <c r="F1734">
        <v>19011</v>
      </c>
      <c r="G1734" t="s">
        <v>318</v>
      </c>
      <c r="H1734" t="s">
        <v>319</v>
      </c>
      <c r="I1734">
        <v>528</v>
      </c>
      <c r="J1734" t="s">
        <v>531</v>
      </c>
      <c r="K1734" t="s">
        <v>532</v>
      </c>
      <c r="L1734">
        <v>19213</v>
      </c>
      <c r="M1734" t="s">
        <v>320</v>
      </c>
      <c r="N1734" t="s">
        <v>321</v>
      </c>
      <c r="O1734">
        <v>19213</v>
      </c>
      <c r="P1734" t="s">
        <v>320</v>
      </c>
      <c r="Q1734" t="s">
        <v>321</v>
      </c>
      <c r="R1734" t="s">
        <v>332</v>
      </c>
      <c r="S1734" s="43">
        <v>182498058.75999999</v>
      </c>
      <c r="U1734" s="43">
        <v>23</v>
      </c>
      <c r="IF1734">
        <v>19213</v>
      </c>
      <c r="IG1734" t="s">
        <v>320</v>
      </c>
      <c r="IH1734" t="s">
        <v>322</v>
      </c>
      <c r="IK1734">
        <v>-2</v>
      </c>
      <c r="IL1734" t="s">
        <v>278</v>
      </c>
      <c r="IM1734" t="s">
        <v>279</v>
      </c>
      <c r="IN1734" t="s">
        <v>484</v>
      </c>
      <c r="IP1734" t="s">
        <v>488</v>
      </c>
    </row>
    <row r="1735" spans="1:250" x14ac:dyDescent="0.35">
      <c r="A1735">
        <v>17124</v>
      </c>
      <c r="B1735">
        <v>-922729984</v>
      </c>
      <c r="C1735">
        <v>1837</v>
      </c>
      <c r="D1735" t="s">
        <v>272</v>
      </c>
      <c r="E1735" t="s">
        <v>273</v>
      </c>
      <c r="F1735">
        <v>19011</v>
      </c>
      <c r="G1735" t="s">
        <v>318</v>
      </c>
      <c r="H1735" t="s">
        <v>319</v>
      </c>
      <c r="I1735">
        <v>527</v>
      </c>
      <c r="J1735" t="s">
        <v>535</v>
      </c>
      <c r="K1735" t="s">
        <v>536</v>
      </c>
      <c r="L1735">
        <v>19213</v>
      </c>
      <c r="M1735" t="s">
        <v>320</v>
      </c>
      <c r="N1735" t="s">
        <v>321</v>
      </c>
      <c r="O1735">
        <v>19213</v>
      </c>
      <c r="P1735" t="s">
        <v>320</v>
      </c>
      <c r="Q1735" t="s">
        <v>321</v>
      </c>
      <c r="R1735" t="s">
        <v>332</v>
      </c>
      <c r="S1735" s="43">
        <v>121414906.86</v>
      </c>
      <c r="U1735" s="43">
        <v>23</v>
      </c>
      <c r="IF1735">
        <v>19213</v>
      </c>
      <c r="IG1735" t="s">
        <v>320</v>
      </c>
      <c r="IH1735" t="s">
        <v>322</v>
      </c>
      <c r="IK1735">
        <v>-2</v>
      </c>
      <c r="IL1735" t="s">
        <v>278</v>
      </c>
      <c r="IM1735" t="s">
        <v>279</v>
      </c>
      <c r="IN1735" t="s">
        <v>484</v>
      </c>
      <c r="IP1735" t="s">
        <v>488</v>
      </c>
    </row>
    <row r="1736" spans="1:250" x14ac:dyDescent="0.35">
      <c r="A1736">
        <v>17125</v>
      </c>
      <c r="B1736">
        <v>-922729984</v>
      </c>
      <c r="C1736">
        <v>1837</v>
      </c>
      <c r="D1736" t="s">
        <v>272</v>
      </c>
      <c r="E1736" t="s">
        <v>273</v>
      </c>
      <c r="F1736">
        <v>19011</v>
      </c>
      <c r="G1736" t="s">
        <v>318</v>
      </c>
      <c r="H1736" t="s">
        <v>319</v>
      </c>
      <c r="I1736">
        <v>523</v>
      </c>
      <c r="J1736" t="s">
        <v>537</v>
      </c>
      <c r="K1736" t="s">
        <v>538</v>
      </c>
      <c r="L1736">
        <v>19213</v>
      </c>
      <c r="M1736" t="s">
        <v>320</v>
      </c>
      <c r="N1736" t="s">
        <v>321</v>
      </c>
      <c r="O1736">
        <v>19213</v>
      </c>
      <c r="P1736" t="s">
        <v>320</v>
      </c>
      <c r="Q1736" t="s">
        <v>321</v>
      </c>
      <c r="R1736" t="s">
        <v>332</v>
      </c>
      <c r="S1736" s="43">
        <v>121263367.18000001</v>
      </c>
      <c r="U1736" s="43">
        <v>23</v>
      </c>
      <c r="IF1736">
        <v>19213</v>
      </c>
      <c r="IG1736" t="s">
        <v>320</v>
      </c>
      <c r="IH1736" t="s">
        <v>322</v>
      </c>
      <c r="IK1736">
        <v>-2</v>
      </c>
      <c r="IL1736" t="s">
        <v>278</v>
      </c>
      <c r="IM1736" t="s">
        <v>279</v>
      </c>
      <c r="IN1736" t="s">
        <v>484</v>
      </c>
      <c r="IP1736" t="s">
        <v>488</v>
      </c>
    </row>
    <row r="1737" spans="1:250" x14ac:dyDescent="0.35">
      <c r="A1737">
        <v>17126</v>
      </c>
      <c r="B1737">
        <v>-922729984</v>
      </c>
      <c r="C1737">
        <v>1837</v>
      </c>
      <c r="D1737" t="s">
        <v>272</v>
      </c>
      <c r="E1737" t="s">
        <v>273</v>
      </c>
      <c r="F1737">
        <v>19011</v>
      </c>
      <c r="G1737" t="s">
        <v>318</v>
      </c>
      <c r="H1737" t="s">
        <v>319</v>
      </c>
      <c r="I1737">
        <v>521</v>
      </c>
      <c r="J1737" t="s">
        <v>539</v>
      </c>
      <c r="K1737" t="s">
        <v>540</v>
      </c>
      <c r="L1737">
        <v>19213</v>
      </c>
      <c r="M1737" t="s">
        <v>320</v>
      </c>
      <c r="N1737" t="s">
        <v>321</v>
      </c>
      <c r="O1737">
        <v>19213</v>
      </c>
      <c r="P1737" t="s">
        <v>320</v>
      </c>
      <c r="Q1737" t="s">
        <v>321</v>
      </c>
      <c r="R1737" t="s">
        <v>332</v>
      </c>
      <c r="S1737" s="43">
        <v>120960782</v>
      </c>
      <c r="U1737" s="43">
        <v>23</v>
      </c>
      <c r="IF1737">
        <v>19213</v>
      </c>
      <c r="IG1737" t="s">
        <v>320</v>
      </c>
      <c r="IH1737" t="s">
        <v>322</v>
      </c>
      <c r="IK1737">
        <v>-2</v>
      </c>
      <c r="IL1737" t="s">
        <v>278</v>
      </c>
      <c r="IM1737" t="s">
        <v>279</v>
      </c>
      <c r="IN1737" t="s">
        <v>484</v>
      </c>
      <c r="IP1737" t="s">
        <v>488</v>
      </c>
    </row>
    <row r="1738" spans="1:250" x14ac:dyDescent="0.35">
      <c r="A1738">
        <v>17127</v>
      </c>
      <c r="B1738">
        <v>-922729984</v>
      </c>
      <c r="C1738">
        <v>1837</v>
      </c>
      <c r="D1738" t="s">
        <v>272</v>
      </c>
      <c r="E1738" t="s">
        <v>273</v>
      </c>
      <c r="F1738">
        <v>19011</v>
      </c>
      <c r="G1738" t="s">
        <v>318</v>
      </c>
      <c r="H1738" t="s">
        <v>319</v>
      </c>
      <c r="I1738">
        <v>519</v>
      </c>
      <c r="J1738" t="s">
        <v>541</v>
      </c>
      <c r="K1738" t="s">
        <v>542</v>
      </c>
      <c r="L1738">
        <v>19213</v>
      </c>
      <c r="M1738" t="s">
        <v>320</v>
      </c>
      <c r="N1738" t="s">
        <v>321</v>
      </c>
      <c r="O1738">
        <v>19213</v>
      </c>
      <c r="P1738" t="s">
        <v>320</v>
      </c>
      <c r="Q1738" t="s">
        <v>321</v>
      </c>
      <c r="R1738" t="s">
        <v>332</v>
      </c>
      <c r="S1738" s="43">
        <v>120809241.69</v>
      </c>
      <c r="U1738" s="43">
        <v>23</v>
      </c>
      <c r="IF1738">
        <v>19213</v>
      </c>
      <c r="IG1738" t="s">
        <v>320</v>
      </c>
      <c r="IH1738" t="s">
        <v>322</v>
      </c>
      <c r="IK1738">
        <v>-2</v>
      </c>
      <c r="IL1738" t="s">
        <v>278</v>
      </c>
      <c r="IM1738" t="s">
        <v>279</v>
      </c>
      <c r="IN1738" t="s">
        <v>484</v>
      </c>
      <c r="IP1738" t="s">
        <v>488</v>
      </c>
    </row>
    <row r="1739" spans="1:250" x14ac:dyDescent="0.35">
      <c r="A1739">
        <v>17128</v>
      </c>
      <c r="B1739">
        <v>-922729984</v>
      </c>
      <c r="C1739">
        <v>1837</v>
      </c>
      <c r="D1739" t="s">
        <v>272</v>
      </c>
      <c r="E1739" t="s">
        <v>273</v>
      </c>
      <c r="F1739">
        <v>9695</v>
      </c>
      <c r="G1739" t="s">
        <v>280</v>
      </c>
      <c r="H1739" t="s">
        <v>281</v>
      </c>
      <c r="I1739">
        <v>523</v>
      </c>
      <c r="J1739" t="s">
        <v>537</v>
      </c>
      <c r="K1739" t="s">
        <v>538</v>
      </c>
      <c r="L1739">
        <v>21324</v>
      </c>
      <c r="M1739" t="s">
        <v>282</v>
      </c>
      <c r="N1739" t="s">
        <v>283</v>
      </c>
      <c r="O1739">
        <v>21324</v>
      </c>
      <c r="P1739" t="s">
        <v>282</v>
      </c>
      <c r="Q1739" t="s">
        <v>283</v>
      </c>
      <c r="R1739" t="s">
        <v>332</v>
      </c>
      <c r="S1739" s="43">
        <v>21679298.952</v>
      </c>
      <c r="U1739" s="43">
        <v>23</v>
      </c>
      <c r="IF1739">
        <v>21324</v>
      </c>
      <c r="IG1739" t="s">
        <v>282</v>
      </c>
      <c r="IH1739" t="s">
        <v>284</v>
      </c>
      <c r="IK1739">
        <v>-2</v>
      </c>
      <c r="IL1739" t="s">
        <v>278</v>
      </c>
      <c r="IM1739" t="s">
        <v>279</v>
      </c>
      <c r="IN1739" t="s">
        <v>466</v>
      </c>
      <c r="IP1739" t="s">
        <v>489</v>
      </c>
    </row>
    <row r="1740" spans="1:250" x14ac:dyDescent="0.35">
      <c r="A1740">
        <v>17129</v>
      </c>
      <c r="B1740">
        <v>-922729984</v>
      </c>
      <c r="C1740">
        <v>1837</v>
      </c>
      <c r="D1740" t="s">
        <v>272</v>
      </c>
      <c r="E1740" t="s">
        <v>273</v>
      </c>
      <c r="F1740">
        <v>9695</v>
      </c>
      <c r="G1740" t="s">
        <v>280</v>
      </c>
      <c r="H1740" t="s">
        <v>281</v>
      </c>
      <c r="I1740">
        <v>521</v>
      </c>
      <c r="J1740" t="s">
        <v>539</v>
      </c>
      <c r="K1740" t="s">
        <v>540</v>
      </c>
      <c r="L1740">
        <v>21324</v>
      </c>
      <c r="M1740" t="s">
        <v>282</v>
      </c>
      <c r="N1740" t="s">
        <v>283</v>
      </c>
      <c r="O1740">
        <v>21324</v>
      </c>
      <c r="P1740" t="s">
        <v>282</v>
      </c>
      <c r="Q1740" t="s">
        <v>283</v>
      </c>
      <c r="R1740" t="s">
        <v>332</v>
      </c>
      <c r="S1740" s="43">
        <v>21629617.133499999</v>
      </c>
      <c r="U1740" s="43">
        <v>23</v>
      </c>
      <c r="IF1740">
        <v>21324</v>
      </c>
      <c r="IG1740" t="s">
        <v>282</v>
      </c>
      <c r="IH1740" t="s">
        <v>284</v>
      </c>
      <c r="IK1740">
        <v>-2</v>
      </c>
      <c r="IL1740" t="s">
        <v>278</v>
      </c>
      <c r="IM1740" t="s">
        <v>279</v>
      </c>
      <c r="IN1740" t="s">
        <v>466</v>
      </c>
      <c r="IP1740" t="s">
        <v>489</v>
      </c>
    </row>
    <row r="1741" spans="1:250" x14ac:dyDescent="0.35">
      <c r="A1741">
        <v>17130</v>
      </c>
      <c r="B1741">
        <v>-922729984</v>
      </c>
      <c r="C1741">
        <v>1837</v>
      </c>
      <c r="D1741" t="s">
        <v>272</v>
      </c>
      <c r="E1741" t="s">
        <v>273</v>
      </c>
      <c r="F1741">
        <v>9695</v>
      </c>
      <c r="G1741" t="s">
        <v>280</v>
      </c>
      <c r="H1741" t="s">
        <v>281</v>
      </c>
      <c r="I1741">
        <v>519</v>
      </c>
      <c r="J1741" t="s">
        <v>541</v>
      </c>
      <c r="K1741" t="s">
        <v>542</v>
      </c>
      <c r="L1741">
        <v>21324</v>
      </c>
      <c r="M1741" t="s">
        <v>282</v>
      </c>
      <c r="N1741" t="s">
        <v>283</v>
      </c>
      <c r="O1741">
        <v>21324</v>
      </c>
      <c r="P1741" t="s">
        <v>282</v>
      </c>
      <c r="Q1741" t="s">
        <v>283</v>
      </c>
      <c r="R1741" t="s">
        <v>332</v>
      </c>
      <c r="S1741" s="43">
        <v>19104776.2335</v>
      </c>
      <c r="U1741" s="43">
        <v>23</v>
      </c>
      <c r="IF1741">
        <v>21324</v>
      </c>
      <c r="IG1741" t="s">
        <v>282</v>
      </c>
      <c r="IH1741" t="s">
        <v>284</v>
      </c>
      <c r="IK1741">
        <v>-2</v>
      </c>
      <c r="IL1741" t="s">
        <v>278</v>
      </c>
      <c r="IM1741" t="s">
        <v>279</v>
      </c>
      <c r="IN1741" t="s">
        <v>466</v>
      </c>
      <c r="IP1741" t="s">
        <v>489</v>
      </c>
    </row>
    <row r="1742" spans="1:250" x14ac:dyDescent="0.35">
      <c r="A1742">
        <v>17131</v>
      </c>
      <c r="B1742">
        <v>-922729984</v>
      </c>
      <c r="C1742">
        <v>1837</v>
      </c>
      <c r="D1742" t="s">
        <v>272</v>
      </c>
      <c r="E1742" t="s">
        <v>273</v>
      </c>
      <c r="F1742">
        <v>9695</v>
      </c>
      <c r="G1742" t="s">
        <v>280</v>
      </c>
      <c r="H1742" t="s">
        <v>281</v>
      </c>
      <c r="I1742">
        <v>515</v>
      </c>
      <c r="J1742" t="s">
        <v>543</v>
      </c>
      <c r="K1742" t="s">
        <v>544</v>
      </c>
      <c r="L1742">
        <v>21324</v>
      </c>
      <c r="M1742" t="s">
        <v>282</v>
      </c>
      <c r="N1742" t="s">
        <v>283</v>
      </c>
      <c r="O1742">
        <v>21324</v>
      </c>
      <c r="P1742" t="s">
        <v>282</v>
      </c>
      <c r="Q1742" t="s">
        <v>283</v>
      </c>
      <c r="R1742" t="s">
        <v>332</v>
      </c>
      <c r="S1742" s="43">
        <v>19082809.793499999</v>
      </c>
      <c r="U1742" s="43">
        <v>23</v>
      </c>
      <c r="IF1742">
        <v>21324</v>
      </c>
      <c r="IG1742" t="s">
        <v>282</v>
      </c>
      <c r="IH1742" t="s">
        <v>284</v>
      </c>
      <c r="IK1742">
        <v>-2</v>
      </c>
      <c r="IL1742" t="s">
        <v>278</v>
      </c>
      <c r="IM1742" t="s">
        <v>279</v>
      </c>
      <c r="IN1742" t="s">
        <v>466</v>
      </c>
      <c r="IP1742" t="s">
        <v>489</v>
      </c>
    </row>
    <row r="1743" spans="1:250" x14ac:dyDescent="0.35">
      <c r="A1743">
        <v>17132</v>
      </c>
      <c r="B1743">
        <v>-922729984</v>
      </c>
      <c r="C1743">
        <v>1837</v>
      </c>
      <c r="D1743" t="s">
        <v>272</v>
      </c>
      <c r="E1743" t="s">
        <v>273</v>
      </c>
      <c r="F1743">
        <v>9695</v>
      </c>
      <c r="G1743" t="s">
        <v>280</v>
      </c>
      <c r="H1743" t="s">
        <v>281</v>
      </c>
      <c r="I1743">
        <v>513</v>
      </c>
      <c r="J1743" t="s">
        <v>545</v>
      </c>
      <c r="K1743" t="s">
        <v>546</v>
      </c>
      <c r="L1743">
        <v>21324</v>
      </c>
      <c r="M1743" t="s">
        <v>282</v>
      </c>
      <c r="N1743" t="s">
        <v>283</v>
      </c>
      <c r="O1743">
        <v>21324</v>
      </c>
      <c r="P1743" t="s">
        <v>282</v>
      </c>
      <c r="Q1743" t="s">
        <v>283</v>
      </c>
      <c r="R1743" t="s">
        <v>332</v>
      </c>
      <c r="S1743" s="43">
        <v>19035875.816300001</v>
      </c>
      <c r="U1743" s="43">
        <v>23</v>
      </c>
      <c r="IF1743">
        <v>21324</v>
      </c>
      <c r="IG1743" t="s">
        <v>282</v>
      </c>
      <c r="IH1743" t="s">
        <v>284</v>
      </c>
      <c r="IK1743">
        <v>-2</v>
      </c>
      <c r="IL1743" t="s">
        <v>278</v>
      </c>
      <c r="IM1743" t="s">
        <v>279</v>
      </c>
      <c r="IN1743" t="s">
        <v>466</v>
      </c>
      <c r="IP1743" t="s">
        <v>489</v>
      </c>
    </row>
    <row r="1744" spans="1:250" x14ac:dyDescent="0.35">
      <c r="A1744">
        <v>17133</v>
      </c>
      <c r="B1744">
        <v>-922729984</v>
      </c>
      <c r="C1744">
        <v>1837</v>
      </c>
      <c r="D1744" t="s">
        <v>272</v>
      </c>
      <c r="E1744" t="s">
        <v>273</v>
      </c>
      <c r="F1744">
        <v>9695</v>
      </c>
      <c r="G1744" t="s">
        <v>280</v>
      </c>
      <c r="H1744" t="s">
        <v>281</v>
      </c>
      <c r="I1744">
        <v>509</v>
      </c>
      <c r="J1744" t="s">
        <v>547</v>
      </c>
      <c r="K1744" t="s">
        <v>548</v>
      </c>
      <c r="L1744">
        <v>21324</v>
      </c>
      <c r="M1744" t="s">
        <v>282</v>
      </c>
      <c r="N1744" t="s">
        <v>283</v>
      </c>
      <c r="O1744">
        <v>21324</v>
      </c>
      <c r="P1744" t="s">
        <v>282</v>
      </c>
      <c r="Q1744" t="s">
        <v>283</v>
      </c>
      <c r="R1744" t="s">
        <v>332</v>
      </c>
      <c r="S1744" s="43">
        <v>18995199.7163</v>
      </c>
      <c r="U1744" s="43">
        <v>23</v>
      </c>
      <c r="IF1744">
        <v>21324</v>
      </c>
      <c r="IG1744" t="s">
        <v>282</v>
      </c>
      <c r="IH1744" t="s">
        <v>284</v>
      </c>
      <c r="IK1744">
        <v>-2</v>
      </c>
      <c r="IL1744" t="s">
        <v>278</v>
      </c>
      <c r="IM1744" t="s">
        <v>279</v>
      </c>
      <c r="IN1744" t="s">
        <v>466</v>
      </c>
      <c r="IP1744" t="s">
        <v>489</v>
      </c>
    </row>
    <row r="1745" spans="1:250" x14ac:dyDescent="0.35">
      <c r="A1745">
        <v>17134</v>
      </c>
      <c r="B1745">
        <v>-922729984</v>
      </c>
      <c r="C1745">
        <v>1837</v>
      </c>
      <c r="D1745" t="s">
        <v>272</v>
      </c>
      <c r="E1745" t="s">
        <v>273</v>
      </c>
      <c r="F1745">
        <v>13794</v>
      </c>
      <c r="G1745" t="s">
        <v>274</v>
      </c>
      <c r="H1745" t="s">
        <v>275</v>
      </c>
      <c r="I1745">
        <v>515</v>
      </c>
      <c r="J1745" t="s">
        <v>543</v>
      </c>
      <c r="K1745" t="s">
        <v>544</v>
      </c>
      <c r="L1745">
        <v>22128</v>
      </c>
      <c r="M1745" t="s">
        <v>276</v>
      </c>
      <c r="N1745" t="s">
        <v>277</v>
      </c>
      <c r="O1745">
        <v>22128</v>
      </c>
      <c r="P1745" t="s">
        <v>276</v>
      </c>
      <c r="Q1745" t="s">
        <v>277</v>
      </c>
      <c r="R1745" t="s">
        <v>332</v>
      </c>
      <c r="S1745" s="43">
        <v>1094016.9247000001</v>
      </c>
      <c r="U1745" s="43">
        <v>23</v>
      </c>
      <c r="IF1745">
        <v>22128</v>
      </c>
      <c r="IG1745" t="s">
        <v>276</v>
      </c>
      <c r="IH1745" t="s">
        <v>311</v>
      </c>
      <c r="IK1745">
        <v>-2</v>
      </c>
      <c r="IL1745" t="s">
        <v>278</v>
      </c>
      <c r="IM1745" t="s">
        <v>279</v>
      </c>
      <c r="IN1745" t="s">
        <v>468</v>
      </c>
      <c r="IP1745" t="s">
        <v>490</v>
      </c>
    </row>
    <row r="1746" spans="1:250" x14ac:dyDescent="0.35">
      <c r="A1746">
        <v>17135</v>
      </c>
      <c r="B1746">
        <v>-922729984</v>
      </c>
      <c r="C1746">
        <v>1837</v>
      </c>
      <c r="D1746" t="s">
        <v>272</v>
      </c>
      <c r="E1746" t="s">
        <v>273</v>
      </c>
      <c r="F1746">
        <v>13794</v>
      </c>
      <c r="G1746" t="s">
        <v>274</v>
      </c>
      <c r="H1746" t="s">
        <v>275</v>
      </c>
      <c r="I1746">
        <v>513</v>
      </c>
      <c r="J1746" t="s">
        <v>545</v>
      </c>
      <c r="K1746" t="s">
        <v>546</v>
      </c>
      <c r="L1746">
        <v>22128</v>
      </c>
      <c r="M1746" t="s">
        <v>276</v>
      </c>
      <c r="N1746" t="s">
        <v>277</v>
      </c>
      <c r="O1746">
        <v>22128</v>
      </c>
      <c r="P1746" t="s">
        <v>276</v>
      </c>
      <c r="Q1746" t="s">
        <v>277</v>
      </c>
      <c r="R1746" t="s">
        <v>332</v>
      </c>
      <c r="S1746" s="43">
        <v>1091181.6847000001</v>
      </c>
      <c r="U1746" s="43">
        <v>23</v>
      </c>
      <c r="IF1746">
        <v>22128</v>
      </c>
      <c r="IG1746" t="s">
        <v>276</v>
      </c>
      <c r="IH1746" t="s">
        <v>311</v>
      </c>
      <c r="IK1746">
        <v>-2</v>
      </c>
      <c r="IL1746" t="s">
        <v>278</v>
      </c>
      <c r="IM1746" t="s">
        <v>279</v>
      </c>
      <c r="IN1746" t="s">
        <v>468</v>
      </c>
      <c r="IP1746" t="s">
        <v>490</v>
      </c>
    </row>
    <row r="1747" spans="1:250" x14ac:dyDescent="0.35">
      <c r="A1747">
        <v>17136</v>
      </c>
      <c r="B1747">
        <v>-922729984</v>
      </c>
      <c r="C1747">
        <v>1837</v>
      </c>
      <c r="D1747" t="s">
        <v>272</v>
      </c>
      <c r="E1747" t="s">
        <v>273</v>
      </c>
      <c r="F1747">
        <v>13794</v>
      </c>
      <c r="G1747" t="s">
        <v>274</v>
      </c>
      <c r="H1747" t="s">
        <v>275</v>
      </c>
      <c r="I1747">
        <v>509</v>
      </c>
      <c r="J1747" t="s">
        <v>547</v>
      </c>
      <c r="K1747" t="s">
        <v>548</v>
      </c>
      <c r="L1747">
        <v>22128</v>
      </c>
      <c r="M1747" t="s">
        <v>276</v>
      </c>
      <c r="N1747" t="s">
        <v>277</v>
      </c>
      <c r="O1747">
        <v>22128</v>
      </c>
      <c r="P1747" t="s">
        <v>276</v>
      </c>
      <c r="Q1747" t="s">
        <v>277</v>
      </c>
      <c r="R1747" t="s">
        <v>332</v>
      </c>
      <c r="S1747" s="43">
        <v>1088724.4946999999</v>
      </c>
      <c r="U1747" s="43">
        <v>23</v>
      </c>
      <c r="IF1747">
        <v>22128</v>
      </c>
      <c r="IG1747" t="s">
        <v>276</v>
      </c>
      <c r="IH1747" t="s">
        <v>311</v>
      </c>
      <c r="IK1747">
        <v>-2</v>
      </c>
      <c r="IL1747" t="s">
        <v>278</v>
      </c>
      <c r="IM1747" t="s">
        <v>279</v>
      </c>
      <c r="IN1747" t="s">
        <v>468</v>
      </c>
      <c r="IP1747" t="s">
        <v>490</v>
      </c>
    </row>
    <row r="1748" spans="1:250" x14ac:dyDescent="0.35">
      <c r="A1748">
        <v>17137</v>
      </c>
      <c r="B1748">
        <v>-922729984</v>
      </c>
      <c r="C1748">
        <v>1837</v>
      </c>
      <c r="D1748" t="s">
        <v>272</v>
      </c>
      <c r="E1748" t="s">
        <v>273</v>
      </c>
      <c r="F1748">
        <v>13794</v>
      </c>
      <c r="G1748" t="s">
        <v>274</v>
      </c>
      <c r="H1748" t="s">
        <v>275</v>
      </c>
      <c r="I1748">
        <v>507</v>
      </c>
      <c r="J1748" t="s">
        <v>549</v>
      </c>
      <c r="K1748" t="s">
        <v>550</v>
      </c>
      <c r="L1748">
        <v>22128</v>
      </c>
      <c r="M1748" t="s">
        <v>276</v>
      </c>
      <c r="N1748" t="s">
        <v>277</v>
      </c>
      <c r="O1748">
        <v>22128</v>
      </c>
      <c r="P1748" t="s">
        <v>276</v>
      </c>
      <c r="Q1748" t="s">
        <v>277</v>
      </c>
      <c r="R1748" t="s">
        <v>332</v>
      </c>
      <c r="S1748" s="43">
        <v>1087401.4546999999</v>
      </c>
      <c r="U1748" s="43">
        <v>23</v>
      </c>
      <c r="IF1748">
        <v>22128</v>
      </c>
      <c r="IG1748" t="s">
        <v>276</v>
      </c>
      <c r="IH1748" t="s">
        <v>311</v>
      </c>
      <c r="IK1748">
        <v>-2</v>
      </c>
      <c r="IL1748" t="s">
        <v>278</v>
      </c>
      <c r="IM1748" t="s">
        <v>279</v>
      </c>
      <c r="IN1748" t="s">
        <v>468</v>
      </c>
      <c r="IP1748" t="s">
        <v>490</v>
      </c>
    </row>
    <row r="1749" spans="1:250" x14ac:dyDescent="0.35">
      <c r="A1749">
        <v>17138</v>
      </c>
      <c r="B1749">
        <v>-922729984</v>
      </c>
      <c r="C1749">
        <v>1837</v>
      </c>
      <c r="D1749" t="s">
        <v>272</v>
      </c>
      <c r="E1749" t="s">
        <v>273</v>
      </c>
      <c r="F1749">
        <v>9695</v>
      </c>
      <c r="G1749" t="s">
        <v>280</v>
      </c>
      <c r="H1749" t="s">
        <v>281</v>
      </c>
      <c r="I1749">
        <v>528</v>
      </c>
      <c r="J1749" t="s">
        <v>531</v>
      </c>
      <c r="K1749" t="s">
        <v>532</v>
      </c>
      <c r="L1749">
        <v>21324</v>
      </c>
      <c r="M1749" t="s">
        <v>282</v>
      </c>
      <c r="N1749" t="s">
        <v>283</v>
      </c>
      <c r="O1749">
        <v>21324</v>
      </c>
      <c r="P1749" t="s">
        <v>282</v>
      </c>
      <c r="Q1749" t="s">
        <v>283</v>
      </c>
      <c r="R1749" t="s">
        <v>332</v>
      </c>
      <c r="S1749" s="43">
        <v>21740364.532000002</v>
      </c>
      <c r="U1749" s="43">
        <v>23</v>
      </c>
      <c r="IF1749">
        <v>21324</v>
      </c>
      <c r="IG1749" t="s">
        <v>282</v>
      </c>
      <c r="IH1749" t="s">
        <v>284</v>
      </c>
      <c r="IK1749">
        <v>-2</v>
      </c>
      <c r="IL1749" t="s">
        <v>278</v>
      </c>
      <c r="IM1749" t="s">
        <v>279</v>
      </c>
      <c r="IN1749" t="s">
        <v>466</v>
      </c>
      <c r="IP1749" t="s">
        <v>489</v>
      </c>
    </row>
    <row r="1750" spans="1:250" x14ac:dyDescent="0.35">
      <c r="A1750">
        <v>17139</v>
      </c>
      <c r="B1750">
        <v>-922729984</v>
      </c>
      <c r="C1750">
        <v>1837</v>
      </c>
      <c r="D1750" t="s">
        <v>272</v>
      </c>
      <c r="E1750" t="s">
        <v>273</v>
      </c>
      <c r="F1750">
        <v>9695</v>
      </c>
      <c r="G1750" t="s">
        <v>280</v>
      </c>
      <c r="H1750" t="s">
        <v>281</v>
      </c>
      <c r="I1750">
        <v>527</v>
      </c>
      <c r="J1750" t="s">
        <v>535</v>
      </c>
      <c r="K1750" t="s">
        <v>536</v>
      </c>
      <c r="L1750">
        <v>21324</v>
      </c>
      <c r="M1750" t="s">
        <v>282</v>
      </c>
      <c r="N1750" t="s">
        <v>283</v>
      </c>
      <c r="O1750">
        <v>21324</v>
      </c>
      <c r="P1750" t="s">
        <v>282</v>
      </c>
      <c r="Q1750" t="s">
        <v>283</v>
      </c>
      <c r="R1750" t="s">
        <v>332</v>
      </c>
      <c r="S1750" s="43">
        <v>21704653.322000001</v>
      </c>
      <c r="U1750" s="43">
        <v>23</v>
      </c>
      <c r="IF1750">
        <v>21324</v>
      </c>
      <c r="IG1750" t="s">
        <v>282</v>
      </c>
      <c r="IH1750" t="s">
        <v>284</v>
      </c>
      <c r="IK1750">
        <v>-2</v>
      </c>
      <c r="IL1750" t="s">
        <v>278</v>
      </c>
      <c r="IM1750" t="s">
        <v>279</v>
      </c>
      <c r="IN1750" t="s">
        <v>466</v>
      </c>
      <c r="IP1750" t="s">
        <v>489</v>
      </c>
    </row>
    <row r="1751" spans="1:250" x14ac:dyDescent="0.35">
      <c r="A1751">
        <v>17140</v>
      </c>
      <c r="B1751">
        <v>-922729984</v>
      </c>
      <c r="C1751">
        <v>1837</v>
      </c>
      <c r="D1751" t="s">
        <v>272</v>
      </c>
      <c r="E1751" t="s">
        <v>273</v>
      </c>
      <c r="F1751">
        <v>1848</v>
      </c>
      <c r="G1751" t="s">
        <v>285</v>
      </c>
      <c r="H1751" t="s">
        <v>273</v>
      </c>
      <c r="I1751">
        <v>507</v>
      </c>
      <c r="J1751" t="s">
        <v>549</v>
      </c>
      <c r="K1751" t="s">
        <v>550</v>
      </c>
      <c r="L1751">
        <v>30192</v>
      </c>
      <c r="M1751" t="s">
        <v>344</v>
      </c>
      <c r="N1751" t="s">
        <v>345</v>
      </c>
      <c r="O1751">
        <v>30192</v>
      </c>
      <c r="P1751" t="s">
        <v>344</v>
      </c>
      <c r="Q1751" t="s">
        <v>345</v>
      </c>
      <c r="R1751" t="s">
        <v>332</v>
      </c>
      <c r="S1751" s="43">
        <v>155450082.9596</v>
      </c>
      <c r="U1751" s="43">
        <v>23</v>
      </c>
      <c r="IF1751">
        <v>30192</v>
      </c>
      <c r="IG1751" t="s">
        <v>344</v>
      </c>
      <c r="IH1751" t="s">
        <v>287</v>
      </c>
      <c r="IK1751">
        <v>-2</v>
      </c>
      <c r="IL1751" t="s">
        <v>278</v>
      </c>
      <c r="IM1751" t="s">
        <v>279</v>
      </c>
      <c r="IN1751" t="s">
        <v>463</v>
      </c>
      <c r="IP1751" t="s">
        <v>491</v>
      </c>
    </row>
    <row r="1752" spans="1:250" x14ac:dyDescent="0.35">
      <c r="A1752">
        <v>17141</v>
      </c>
      <c r="B1752">
        <v>-922729984</v>
      </c>
      <c r="C1752">
        <v>1837</v>
      </c>
      <c r="D1752" t="s">
        <v>272</v>
      </c>
      <c r="E1752" t="s">
        <v>273</v>
      </c>
      <c r="F1752">
        <v>13794</v>
      </c>
      <c r="G1752" t="s">
        <v>274</v>
      </c>
      <c r="H1752" t="s">
        <v>275</v>
      </c>
      <c r="I1752">
        <v>528</v>
      </c>
      <c r="J1752" t="s">
        <v>531</v>
      </c>
      <c r="K1752" t="s">
        <v>532</v>
      </c>
      <c r="L1752">
        <v>22128</v>
      </c>
      <c r="M1752" t="s">
        <v>276</v>
      </c>
      <c r="N1752" t="s">
        <v>277</v>
      </c>
      <c r="O1752">
        <v>22128</v>
      </c>
      <c r="P1752" t="s">
        <v>276</v>
      </c>
      <c r="Q1752" t="s">
        <v>277</v>
      </c>
      <c r="R1752" t="s">
        <v>332</v>
      </c>
      <c r="S1752" s="43">
        <v>1102482.0447</v>
      </c>
      <c r="U1752" s="43">
        <v>23</v>
      </c>
      <c r="IF1752">
        <v>22128</v>
      </c>
      <c r="IG1752" t="s">
        <v>276</v>
      </c>
      <c r="IH1752" t="s">
        <v>311</v>
      </c>
      <c r="IK1752">
        <v>-2</v>
      </c>
      <c r="IL1752" t="s">
        <v>278</v>
      </c>
      <c r="IM1752" t="s">
        <v>279</v>
      </c>
      <c r="IN1752" t="s">
        <v>468</v>
      </c>
      <c r="IP1752" t="s">
        <v>490</v>
      </c>
    </row>
    <row r="1753" spans="1:250" x14ac:dyDescent="0.35">
      <c r="A1753">
        <v>17142</v>
      </c>
      <c r="B1753">
        <v>-922729984</v>
      </c>
      <c r="C1753">
        <v>1837</v>
      </c>
      <c r="D1753" t="s">
        <v>272</v>
      </c>
      <c r="E1753" t="s">
        <v>273</v>
      </c>
      <c r="F1753">
        <v>13794</v>
      </c>
      <c r="G1753" t="s">
        <v>274</v>
      </c>
      <c r="H1753" t="s">
        <v>275</v>
      </c>
      <c r="I1753">
        <v>527</v>
      </c>
      <c r="J1753" t="s">
        <v>535</v>
      </c>
      <c r="K1753" t="s">
        <v>536</v>
      </c>
      <c r="L1753">
        <v>22128</v>
      </c>
      <c r="M1753" t="s">
        <v>276</v>
      </c>
      <c r="N1753" t="s">
        <v>277</v>
      </c>
      <c r="O1753">
        <v>22128</v>
      </c>
      <c r="P1753" t="s">
        <v>276</v>
      </c>
      <c r="Q1753" t="s">
        <v>277</v>
      </c>
      <c r="R1753" t="s">
        <v>332</v>
      </c>
      <c r="S1753" s="43">
        <v>1100591.9746999999</v>
      </c>
      <c r="U1753" s="43">
        <v>23</v>
      </c>
      <c r="IF1753">
        <v>22128</v>
      </c>
      <c r="IG1753" t="s">
        <v>276</v>
      </c>
      <c r="IH1753" t="s">
        <v>311</v>
      </c>
      <c r="IK1753">
        <v>-2</v>
      </c>
      <c r="IL1753" t="s">
        <v>278</v>
      </c>
      <c r="IM1753" t="s">
        <v>279</v>
      </c>
      <c r="IN1753" t="s">
        <v>468</v>
      </c>
      <c r="IP1753" t="s">
        <v>490</v>
      </c>
    </row>
    <row r="1754" spans="1:250" x14ac:dyDescent="0.35">
      <c r="A1754">
        <v>17143</v>
      </c>
      <c r="B1754">
        <v>-922729984</v>
      </c>
      <c r="C1754">
        <v>1837</v>
      </c>
      <c r="D1754" t="s">
        <v>272</v>
      </c>
      <c r="E1754" t="s">
        <v>273</v>
      </c>
      <c r="F1754">
        <v>13794</v>
      </c>
      <c r="G1754" t="s">
        <v>274</v>
      </c>
      <c r="H1754" t="s">
        <v>275</v>
      </c>
      <c r="I1754">
        <v>523</v>
      </c>
      <c r="J1754" t="s">
        <v>537</v>
      </c>
      <c r="K1754" t="s">
        <v>538</v>
      </c>
      <c r="L1754">
        <v>22128</v>
      </c>
      <c r="M1754" t="s">
        <v>276</v>
      </c>
      <c r="N1754" t="s">
        <v>277</v>
      </c>
      <c r="O1754">
        <v>22128</v>
      </c>
      <c r="P1754" t="s">
        <v>276</v>
      </c>
      <c r="Q1754" t="s">
        <v>277</v>
      </c>
      <c r="R1754" t="s">
        <v>332</v>
      </c>
      <c r="S1754" s="43">
        <v>1099268.9147000001</v>
      </c>
      <c r="U1754" s="43">
        <v>23</v>
      </c>
      <c r="IF1754">
        <v>22128</v>
      </c>
      <c r="IG1754" t="s">
        <v>276</v>
      </c>
      <c r="IH1754" t="s">
        <v>311</v>
      </c>
      <c r="IK1754">
        <v>-2</v>
      </c>
      <c r="IL1754" t="s">
        <v>278</v>
      </c>
      <c r="IM1754" t="s">
        <v>279</v>
      </c>
      <c r="IN1754" t="s">
        <v>468</v>
      </c>
      <c r="IP1754" t="s">
        <v>490</v>
      </c>
    </row>
    <row r="1755" spans="1:250" x14ac:dyDescent="0.35">
      <c r="A1755">
        <v>17144</v>
      </c>
      <c r="B1755">
        <v>-922729984</v>
      </c>
      <c r="C1755">
        <v>1837</v>
      </c>
      <c r="D1755" t="s">
        <v>272</v>
      </c>
      <c r="E1755" t="s">
        <v>273</v>
      </c>
      <c r="F1755">
        <v>13794</v>
      </c>
      <c r="G1755" t="s">
        <v>274</v>
      </c>
      <c r="H1755" t="s">
        <v>275</v>
      </c>
      <c r="I1755">
        <v>521</v>
      </c>
      <c r="J1755" t="s">
        <v>539</v>
      </c>
      <c r="K1755" t="s">
        <v>540</v>
      </c>
      <c r="L1755">
        <v>22128</v>
      </c>
      <c r="M1755" t="s">
        <v>276</v>
      </c>
      <c r="N1755" t="s">
        <v>277</v>
      </c>
      <c r="O1755">
        <v>22128</v>
      </c>
      <c r="P1755" t="s">
        <v>276</v>
      </c>
      <c r="Q1755" t="s">
        <v>277</v>
      </c>
      <c r="R1755" t="s">
        <v>332</v>
      </c>
      <c r="S1755" s="43">
        <v>1096663.1447000001</v>
      </c>
      <c r="U1755" s="43">
        <v>23</v>
      </c>
      <c r="IF1755">
        <v>22128</v>
      </c>
      <c r="IG1755" t="s">
        <v>276</v>
      </c>
      <c r="IH1755" t="s">
        <v>311</v>
      </c>
      <c r="IK1755">
        <v>-2</v>
      </c>
      <c r="IL1755" t="s">
        <v>278</v>
      </c>
      <c r="IM1755" t="s">
        <v>279</v>
      </c>
      <c r="IN1755" t="s">
        <v>468</v>
      </c>
      <c r="IP1755" t="s">
        <v>490</v>
      </c>
    </row>
    <row r="1756" spans="1:250" x14ac:dyDescent="0.35">
      <c r="A1756">
        <v>17145</v>
      </c>
      <c r="B1756">
        <v>-922729984</v>
      </c>
      <c r="C1756">
        <v>1837</v>
      </c>
      <c r="D1756" t="s">
        <v>272</v>
      </c>
      <c r="E1756" t="s">
        <v>273</v>
      </c>
      <c r="F1756">
        <v>13794</v>
      </c>
      <c r="G1756" t="s">
        <v>274</v>
      </c>
      <c r="H1756" t="s">
        <v>275</v>
      </c>
      <c r="I1756">
        <v>519</v>
      </c>
      <c r="J1756" t="s">
        <v>541</v>
      </c>
      <c r="K1756" t="s">
        <v>542</v>
      </c>
      <c r="L1756">
        <v>22128</v>
      </c>
      <c r="M1756" t="s">
        <v>276</v>
      </c>
      <c r="N1756" t="s">
        <v>277</v>
      </c>
      <c r="O1756">
        <v>22128</v>
      </c>
      <c r="P1756" t="s">
        <v>276</v>
      </c>
      <c r="Q1756" t="s">
        <v>277</v>
      </c>
      <c r="R1756" t="s">
        <v>332</v>
      </c>
      <c r="S1756" s="43">
        <v>1095340.0347</v>
      </c>
      <c r="U1756" s="43">
        <v>23</v>
      </c>
      <c r="IF1756">
        <v>22128</v>
      </c>
      <c r="IG1756" t="s">
        <v>276</v>
      </c>
      <c r="IH1756" t="s">
        <v>311</v>
      </c>
      <c r="IK1756">
        <v>-2</v>
      </c>
      <c r="IL1756" t="s">
        <v>278</v>
      </c>
      <c r="IM1756" t="s">
        <v>279</v>
      </c>
      <c r="IN1756" t="s">
        <v>468</v>
      </c>
      <c r="IP1756" t="s">
        <v>490</v>
      </c>
    </row>
    <row r="1757" spans="1:250" x14ac:dyDescent="0.35">
      <c r="A1757">
        <v>17146</v>
      </c>
      <c r="B1757">
        <v>-922729984</v>
      </c>
      <c r="C1757">
        <v>1837</v>
      </c>
      <c r="D1757" t="s">
        <v>272</v>
      </c>
      <c r="E1757" t="s">
        <v>273</v>
      </c>
      <c r="F1757">
        <v>1848</v>
      </c>
      <c r="G1757" t="s">
        <v>285</v>
      </c>
      <c r="H1757" t="s">
        <v>273</v>
      </c>
      <c r="I1757">
        <v>523</v>
      </c>
      <c r="J1757" t="s">
        <v>537</v>
      </c>
      <c r="K1757" t="s">
        <v>538</v>
      </c>
      <c r="L1757">
        <v>30192</v>
      </c>
      <c r="M1757" t="s">
        <v>344</v>
      </c>
      <c r="N1757" t="s">
        <v>345</v>
      </c>
      <c r="O1757">
        <v>30192</v>
      </c>
      <c r="P1757" t="s">
        <v>344</v>
      </c>
      <c r="Q1757" t="s">
        <v>345</v>
      </c>
      <c r="R1757" t="s">
        <v>332</v>
      </c>
      <c r="S1757" s="43">
        <v>131499115.97310001</v>
      </c>
      <c r="U1757" s="43">
        <v>23</v>
      </c>
      <c r="IF1757">
        <v>30192</v>
      </c>
      <c r="IG1757" t="s">
        <v>344</v>
      </c>
      <c r="IH1757" t="s">
        <v>287</v>
      </c>
      <c r="IK1757">
        <v>-2</v>
      </c>
      <c r="IL1757" t="s">
        <v>278</v>
      </c>
      <c r="IM1757" t="s">
        <v>279</v>
      </c>
      <c r="IN1757" t="s">
        <v>463</v>
      </c>
      <c r="IP1757" t="s">
        <v>491</v>
      </c>
    </row>
    <row r="1758" spans="1:250" x14ac:dyDescent="0.35">
      <c r="A1758">
        <v>17147</v>
      </c>
      <c r="B1758">
        <v>-922729984</v>
      </c>
      <c r="C1758">
        <v>1837</v>
      </c>
      <c r="D1758" t="s">
        <v>272</v>
      </c>
      <c r="E1758" t="s">
        <v>273</v>
      </c>
      <c r="F1758">
        <v>1848</v>
      </c>
      <c r="G1758" t="s">
        <v>285</v>
      </c>
      <c r="H1758" t="s">
        <v>273</v>
      </c>
      <c r="I1758">
        <v>521</v>
      </c>
      <c r="J1758" t="s">
        <v>539</v>
      </c>
      <c r="K1758" t="s">
        <v>540</v>
      </c>
      <c r="L1758">
        <v>30192</v>
      </c>
      <c r="M1758" t="s">
        <v>344</v>
      </c>
      <c r="N1758" t="s">
        <v>345</v>
      </c>
      <c r="O1758">
        <v>30192</v>
      </c>
      <c r="P1758" t="s">
        <v>344</v>
      </c>
      <c r="Q1758" t="s">
        <v>345</v>
      </c>
      <c r="R1758" t="s">
        <v>332</v>
      </c>
      <c r="S1758" s="43">
        <v>131202830.8582</v>
      </c>
      <c r="U1758" s="43">
        <v>23</v>
      </c>
      <c r="IF1758">
        <v>30192</v>
      </c>
      <c r="IG1758" t="s">
        <v>344</v>
      </c>
      <c r="IH1758" t="s">
        <v>287</v>
      </c>
      <c r="IK1758">
        <v>-2</v>
      </c>
      <c r="IL1758" t="s">
        <v>278</v>
      </c>
      <c r="IM1758" t="s">
        <v>279</v>
      </c>
      <c r="IN1758" t="s">
        <v>463</v>
      </c>
      <c r="IP1758" t="s">
        <v>491</v>
      </c>
    </row>
    <row r="1759" spans="1:250" x14ac:dyDescent="0.35">
      <c r="A1759">
        <v>17148</v>
      </c>
      <c r="B1759">
        <v>-922729984</v>
      </c>
      <c r="C1759">
        <v>1837</v>
      </c>
      <c r="D1759" t="s">
        <v>272</v>
      </c>
      <c r="E1759" t="s">
        <v>273</v>
      </c>
      <c r="F1759">
        <v>1848</v>
      </c>
      <c r="G1759" t="s">
        <v>285</v>
      </c>
      <c r="H1759" t="s">
        <v>273</v>
      </c>
      <c r="I1759">
        <v>519</v>
      </c>
      <c r="J1759" t="s">
        <v>541</v>
      </c>
      <c r="K1759" t="s">
        <v>542</v>
      </c>
      <c r="L1759">
        <v>30192</v>
      </c>
      <c r="M1759" t="s">
        <v>344</v>
      </c>
      <c r="N1759" t="s">
        <v>345</v>
      </c>
      <c r="O1759">
        <v>30192</v>
      </c>
      <c r="P1759" t="s">
        <v>344</v>
      </c>
      <c r="Q1759" t="s">
        <v>345</v>
      </c>
      <c r="R1759" t="s">
        <v>332</v>
      </c>
      <c r="S1759" s="43">
        <v>131054688.2782</v>
      </c>
      <c r="U1759" s="43">
        <v>23</v>
      </c>
      <c r="IF1759">
        <v>30192</v>
      </c>
      <c r="IG1759" t="s">
        <v>344</v>
      </c>
      <c r="IH1759" t="s">
        <v>287</v>
      </c>
      <c r="IK1759">
        <v>-2</v>
      </c>
      <c r="IL1759" t="s">
        <v>278</v>
      </c>
      <c r="IM1759" t="s">
        <v>279</v>
      </c>
      <c r="IN1759" t="s">
        <v>463</v>
      </c>
      <c r="IP1759" t="s">
        <v>491</v>
      </c>
    </row>
    <row r="1760" spans="1:250" x14ac:dyDescent="0.35">
      <c r="A1760">
        <v>17149</v>
      </c>
      <c r="B1760">
        <v>-922729984</v>
      </c>
      <c r="C1760">
        <v>1837</v>
      </c>
      <c r="D1760" t="s">
        <v>272</v>
      </c>
      <c r="E1760" t="s">
        <v>273</v>
      </c>
      <c r="F1760">
        <v>1848</v>
      </c>
      <c r="G1760" t="s">
        <v>285</v>
      </c>
      <c r="H1760" t="s">
        <v>273</v>
      </c>
      <c r="I1760">
        <v>515</v>
      </c>
      <c r="J1760" t="s">
        <v>543</v>
      </c>
      <c r="K1760" t="s">
        <v>544</v>
      </c>
      <c r="L1760">
        <v>30192</v>
      </c>
      <c r="M1760" t="s">
        <v>344</v>
      </c>
      <c r="N1760" t="s">
        <v>345</v>
      </c>
      <c r="O1760">
        <v>30192</v>
      </c>
      <c r="P1760" t="s">
        <v>344</v>
      </c>
      <c r="Q1760" t="s">
        <v>345</v>
      </c>
      <c r="R1760" t="s">
        <v>332</v>
      </c>
      <c r="S1760" s="43">
        <v>80906545.678200006</v>
      </c>
      <c r="U1760" s="43">
        <v>23</v>
      </c>
      <c r="IF1760">
        <v>30192</v>
      </c>
      <c r="IG1760" t="s">
        <v>344</v>
      </c>
      <c r="IH1760" t="s">
        <v>287</v>
      </c>
      <c r="IK1760">
        <v>-2</v>
      </c>
      <c r="IL1760" t="s">
        <v>278</v>
      </c>
      <c r="IM1760" t="s">
        <v>279</v>
      </c>
      <c r="IN1760" t="s">
        <v>463</v>
      </c>
      <c r="IP1760" t="s">
        <v>491</v>
      </c>
    </row>
    <row r="1761" spans="1:250" x14ac:dyDescent="0.35">
      <c r="A1761">
        <v>17150</v>
      </c>
      <c r="B1761">
        <v>-922729984</v>
      </c>
      <c r="C1761">
        <v>1837</v>
      </c>
      <c r="D1761" t="s">
        <v>272</v>
      </c>
      <c r="E1761" t="s">
        <v>273</v>
      </c>
      <c r="F1761">
        <v>1848</v>
      </c>
      <c r="G1761" t="s">
        <v>285</v>
      </c>
      <c r="H1761" t="s">
        <v>273</v>
      </c>
      <c r="I1761">
        <v>513</v>
      </c>
      <c r="J1761" t="s">
        <v>545</v>
      </c>
      <c r="K1761" t="s">
        <v>546</v>
      </c>
      <c r="L1761">
        <v>30192</v>
      </c>
      <c r="M1761" t="s">
        <v>344</v>
      </c>
      <c r="N1761" t="s">
        <v>345</v>
      </c>
      <c r="O1761">
        <v>30192</v>
      </c>
      <c r="P1761" t="s">
        <v>344</v>
      </c>
      <c r="Q1761" t="s">
        <v>345</v>
      </c>
      <c r="R1761" t="s">
        <v>332</v>
      </c>
      <c r="S1761" s="43">
        <v>80710897.359599993</v>
      </c>
      <c r="U1761" s="43">
        <v>23</v>
      </c>
      <c r="IF1761">
        <v>30192</v>
      </c>
      <c r="IG1761" t="s">
        <v>344</v>
      </c>
      <c r="IH1761" t="s">
        <v>287</v>
      </c>
      <c r="IK1761">
        <v>-2</v>
      </c>
      <c r="IL1761" t="s">
        <v>278</v>
      </c>
      <c r="IM1761" t="s">
        <v>279</v>
      </c>
      <c r="IN1761" t="s">
        <v>463</v>
      </c>
      <c r="IP1761" t="s">
        <v>491</v>
      </c>
    </row>
    <row r="1762" spans="1:250" x14ac:dyDescent="0.35">
      <c r="A1762">
        <v>17151</v>
      </c>
      <c r="B1762">
        <v>-922729984</v>
      </c>
      <c r="C1762">
        <v>1837</v>
      </c>
      <c r="D1762" t="s">
        <v>272</v>
      </c>
      <c r="E1762" t="s">
        <v>273</v>
      </c>
      <c r="F1762">
        <v>1848</v>
      </c>
      <c r="G1762" t="s">
        <v>285</v>
      </c>
      <c r="H1762" t="s">
        <v>273</v>
      </c>
      <c r="I1762">
        <v>509</v>
      </c>
      <c r="J1762" t="s">
        <v>547</v>
      </c>
      <c r="K1762" t="s">
        <v>548</v>
      </c>
      <c r="L1762">
        <v>30192</v>
      </c>
      <c r="M1762" t="s">
        <v>344</v>
      </c>
      <c r="N1762" t="s">
        <v>345</v>
      </c>
      <c r="O1762">
        <v>30192</v>
      </c>
      <c r="P1762" t="s">
        <v>344</v>
      </c>
      <c r="Q1762" t="s">
        <v>345</v>
      </c>
      <c r="R1762" t="s">
        <v>332</v>
      </c>
      <c r="S1762" s="43">
        <v>80541335.469600007</v>
      </c>
      <c r="U1762" s="43">
        <v>23</v>
      </c>
      <c r="IF1762">
        <v>30192</v>
      </c>
      <c r="IG1762" t="s">
        <v>344</v>
      </c>
      <c r="IH1762" t="s">
        <v>287</v>
      </c>
      <c r="IK1762">
        <v>-2</v>
      </c>
      <c r="IL1762" t="s">
        <v>278</v>
      </c>
      <c r="IM1762" t="s">
        <v>279</v>
      </c>
      <c r="IN1762" t="s">
        <v>463</v>
      </c>
      <c r="IP1762" t="s">
        <v>491</v>
      </c>
    </row>
    <row r="1763" spans="1:250" x14ac:dyDescent="0.35">
      <c r="A1763">
        <v>17152</v>
      </c>
      <c r="B1763">
        <v>-922729984</v>
      </c>
      <c r="C1763">
        <v>1837</v>
      </c>
      <c r="D1763" t="s">
        <v>272</v>
      </c>
      <c r="E1763" t="s">
        <v>273</v>
      </c>
      <c r="F1763">
        <v>9695</v>
      </c>
      <c r="G1763" t="s">
        <v>280</v>
      </c>
      <c r="H1763" t="s">
        <v>281</v>
      </c>
      <c r="I1763">
        <v>515</v>
      </c>
      <c r="J1763" t="s">
        <v>543</v>
      </c>
      <c r="K1763" t="s">
        <v>544</v>
      </c>
      <c r="L1763">
        <v>30192</v>
      </c>
      <c r="M1763" t="s">
        <v>344</v>
      </c>
      <c r="N1763" t="s">
        <v>345</v>
      </c>
      <c r="O1763">
        <v>30192</v>
      </c>
      <c r="P1763" t="s">
        <v>344</v>
      </c>
      <c r="Q1763" t="s">
        <v>345</v>
      </c>
      <c r="R1763" t="s">
        <v>332</v>
      </c>
      <c r="S1763" s="43">
        <v>80537017.654499993</v>
      </c>
      <c r="U1763" s="43">
        <v>23</v>
      </c>
      <c r="IF1763">
        <v>30192</v>
      </c>
      <c r="IG1763" t="s">
        <v>344</v>
      </c>
      <c r="IH1763" t="s">
        <v>284</v>
      </c>
      <c r="IK1763">
        <v>-2</v>
      </c>
      <c r="IL1763" t="s">
        <v>278</v>
      </c>
      <c r="IM1763" t="s">
        <v>279</v>
      </c>
      <c r="IN1763" t="s">
        <v>466</v>
      </c>
      <c r="IP1763" t="s">
        <v>492</v>
      </c>
    </row>
    <row r="1764" spans="1:250" x14ac:dyDescent="0.35">
      <c r="A1764">
        <v>17153</v>
      </c>
      <c r="B1764">
        <v>-922729984</v>
      </c>
      <c r="C1764">
        <v>1837</v>
      </c>
      <c r="D1764" t="s">
        <v>272</v>
      </c>
      <c r="E1764" t="s">
        <v>273</v>
      </c>
      <c r="F1764">
        <v>9695</v>
      </c>
      <c r="G1764" t="s">
        <v>280</v>
      </c>
      <c r="H1764" t="s">
        <v>281</v>
      </c>
      <c r="I1764">
        <v>513</v>
      </c>
      <c r="J1764" t="s">
        <v>545</v>
      </c>
      <c r="K1764" t="s">
        <v>546</v>
      </c>
      <c r="L1764">
        <v>30192</v>
      </c>
      <c r="M1764" t="s">
        <v>344</v>
      </c>
      <c r="N1764" t="s">
        <v>345</v>
      </c>
      <c r="O1764">
        <v>30192</v>
      </c>
      <c r="P1764" t="s">
        <v>344</v>
      </c>
      <c r="Q1764" t="s">
        <v>345</v>
      </c>
      <c r="R1764" t="s">
        <v>332</v>
      </c>
      <c r="S1764" s="43">
        <v>80338937.674099997</v>
      </c>
      <c r="U1764" s="43">
        <v>23</v>
      </c>
      <c r="IF1764">
        <v>30192</v>
      </c>
      <c r="IG1764" t="s">
        <v>344</v>
      </c>
      <c r="IH1764" t="s">
        <v>284</v>
      </c>
      <c r="IK1764">
        <v>-2</v>
      </c>
      <c r="IL1764" t="s">
        <v>278</v>
      </c>
      <c r="IM1764" t="s">
        <v>279</v>
      </c>
      <c r="IN1764" t="s">
        <v>466</v>
      </c>
      <c r="IP1764" t="s">
        <v>492</v>
      </c>
    </row>
    <row r="1765" spans="1:250" x14ac:dyDescent="0.35">
      <c r="A1765">
        <v>17154</v>
      </c>
      <c r="B1765">
        <v>-922729984</v>
      </c>
      <c r="C1765">
        <v>1837</v>
      </c>
      <c r="D1765" t="s">
        <v>272</v>
      </c>
      <c r="E1765" t="s">
        <v>273</v>
      </c>
      <c r="F1765">
        <v>9695</v>
      </c>
      <c r="G1765" t="s">
        <v>280</v>
      </c>
      <c r="H1765" t="s">
        <v>281</v>
      </c>
      <c r="I1765">
        <v>509</v>
      </c>
      <c r="J1765" t="s">
        <v>547</v>
      </c>
      <c r="K1765" t="s">
        <v>548</v>
      </c>
      <c r="L1765">
        <v>30192</v>
      </c>
      <c r="M1765" t="s">
        <v>344</v>
      </c>
      <c r="N1765" t="s">
        <v>345</v>
      </c>
      <c r="O1765">
        <v>30192</v>
      </c>
      <c r="P1765" t="s">
        <v>344</v>
      </c>
      <c r="Q1765" t="s">
        <v>345</v>
      </c>
      <c r="R1765" t="s">
        <v>332</v>
      </c>
      <c r="S1765" s="43">
        <v>80167268.384100005</v>
      </c>
      <c r="U1765" s="43">
        <v>23</v>
      </c>
      <c r="IF1765">
        <v>30192</v>
      </c>
      <c r="IG1765" t="s">
        <v>344</v>
      </c>
      <c r="IH1765" t="s">
        <v>284</v>
      </c>
      <c r="IK1765">
        <v>-2</v>
      </c>
      <c r="IL1765" t="s">
        <v>278</v>
      </c>
      <c r="IM1765" t="s">
        <v>279</v>
      </c>
      <c r="IN1765" t="s">
        <v>466</v>
      </c>
      <c r="IP1765" t="s">
        <v>492</v>
      </c>
    </row>
    <row r="1766" spans="1:250" x14ac:dyDescent="0.35">
      <c r="A1766">
        <v>17155</v>
      </c>
      <c r="B1766">
        <v>-922729984</v>
      </c>
      <c r="C1766">
        <v>1837</v>
      </c>
      <c r="D1766" t="s">
        <v>272</v>
      </c>
      <c r="E1766" t="s">
        <v>273</v>
      </c>
      <c r="F1766">
        <v>9695</v>
      </c>
      <c r="G1766" t="s">
        <v>280</v>
      </c>
      <c r="H1766" t="s">
        <v>281</v>
      </c>
      <c r="I1766">
        <v>507</v>
      </c>
      <c r="J1766" t="s">
        <v>549</v>
      </c>
      <c r="K1766" t="s">
        <v>550</v>
      </c>
      <c r="L1766">
        <v>30192</v>
      </c>
      <c r="M1766" t="s">
        <v>344</v>
      </c>
      <c r="N1766" t="s">
        <v>345</v>
      </c>
      <c r="O1766">
        <v>30192</v>
      </c>
      <c r="P1766" t="s">
        <v>344</v>
      </c>
      <c r="Q1766" t="s">
        <v>345</v>
      </c>
      <c r="R1766" t="s">
        <v>332</v>
      </c>
      <c r="S1766" s="43">
        <v>155074898.63409999</v>
      </c>
      <c r="U1766" s="43">
        <v>23</v>
      </c>
      <c r="IF1766">
        <v>30192</v>
      </c>
      <c r="IG1766" t="s">
        <v>344</v>
      </c>
      <c r="IH1766" t="s">
        <v>284</v>
      </c>
      <c r="IK1766">
        <v>-2</v>
      </c>
      <c r="IL1766" t="s">
        <v>278</v>
      </c>
      <c r="IM1766" t="s">
        <v>279</v>
      </c>
      <c r="IN1766" t="s">
        <v>466</v>
      </c>
      <c r="IP1766" t="s">
        <v>492</v>
      </c>
    </row>
    <row r="1767" spans="1:250" x14ac:dyDescent="0.35">
      <c r="A1767">
        <v>17156</v>
      </c>
      <c r="B1767">
        <v>-922729984</v>
      </c>
      <c r="C1767">
        <v>1837</v>
      </c>
      <c r="D1767" t="s">
        <v>272</v>
      </c>
      <c r="E1767" t="s">
        <v>273</v>
      </c>
      <c r="F1767">
        <v>1848</v>
      </c>
      <c r="G1767" t="s">
        <v>285</v>
      </c>
      <c r="H1767" t="s">
        <v>273</v>
      </c>
      <c r="I1767">
        <v>528</v>
      </c>
      <c r="J1767" t="s">
        <v>531</v>
      </c>
      <c r="K1767" t="s">
        <v>532</v>
      </c>
      <c r="L1767">
        <v>30192</v>
      </c>
      <c r="M1767" t="s">
        <v>344</v>
      </c>
      <c r="N1767" t="s">
        <v>345</v>
      </c>
      <c r="O1767">
        <v>30192</v>
      </c>
      <c r="P1767" t="s">
        <v>344</v>
      </c>
      <c r="Q1767" t="s">
        <v>345</v>
      </c>
      <c r="R1767" t="s">
        <v>332</v>
      </c>
      <c r="S1767" s="43">
        <v>131859312.1031</v>
      </c>
      <c r="U1767" s="43">
        <v>23</v>
      </c>
      <c r="IF1767">
        <v>30192</v>
      </c>
      <c r="IG1767" t="s">
        <v>344</v>
      </c>
      <c r="IH1767" t="s">
        <v>287</v>
      </c>
      <c r="IK1767">
        <v>-2</v>
      </c>
      <c r="IL1767" t="s">
        <v>278</v>
      </c>
      <c r="IM1767" t="s">
        <v>279</v>
      </c>
      <c r="IN1767" t="s">
        <v>463</v>
      </c>
      <c r="IP1767" t="s">
        <v>491</v>
      </c>
    </row>
    <row r="1768" spans="1:250" x14ac:dyDescent="0.35">
      <c r="A1768">
        <v>17157</v>
      </c>
      <c r="B1768">
        <v>-922729984</v>
      </c>
      <c r="C1768">
        <v>1837</v>
      </c>
      <c r="D1768" t="s">
        <v>272</v>
      </c>
      <c r="E1768" t="s">
        <v>273</v>
      </c>
      <c r="F1768">
        <v>1848</v>
      </c>
      <c r="G1768" t="s">
        <v>285</v>
      </c>
      <c r="H1768" t="s">
        <v>273</v>
      </c>
      <c r="I1768">
        <v>527</v>
      </c>
      <c r="J1768" t="s">
        <v>535</v>
      </c>
      <c r="K1768" t="s">
        <v>536</v>
      </c>
      <c r="L1768">
        <v>30192</v>
      </c>
      <c r="M1768" t="s">
        <v>344</v>
      </c>
      <c r="N1768" t="s">
        <v>345</v>
      </c>
      <c r="O1768">
        <v>30192</v>
      </c>
      <c r="P1768" t="s">
        <v>344</v>
      </c>
      <c r="Q1768" t="s">
        <v>345</v>
      </c>
      <c r="R1768" t="s">
        <v>332</v>
      </c>
      <c r="S1768" s="43">
        <v>131646359.5531</v>
      </c>
      <c r="U1768" s="43">
        <v>23</v>
      </c>
      <c r="IF1768">
        <v>30192</v>
      </c>
      <c r="IG1768" t="s">
        <v>344</v>
      </c>
      <c r="IH1768" t="s">
        <v>287</v>
      </c>
      <c r="IK1768">
        <v>-2</v>
      </c>
      <c r="IL1768" t="s">
        <v>278</v>
      </c>
      <c r="IM1768" t="s">
        <v>279</v>
      </c>
      <c r="IN1768" t="s">
        <v>463</v>
      </c>
      <c r="IP1768" t="s">
        <v>491</v>
      </c>
    </row>
    <row r="1769" spans="1:250" x14ac:dyDescent="0.35">
      <c r="A1769">
        <v>17158</v>
      </c>
      <c r="B1769">
        <v>-922729984</v>
      </c>
      <c r="C1769">
        <v>1837</v>
      </c>
      <c r="D1769" t="s">
        <v>272</v>
      </c>
      <c r="E1769" t="s">
        <v>273</v>
      </c>
      <c r="F1769">
        <v>1848</v>
      </c>
      <c r="G1769" t="s">
        <v>285</v>
      </c>
      <c r="H1769" t="s">
        <v>273</v>
      </c>
      <c r="I1769">
        <v>507</v>
      </c>
      <c r="J1769" t="s">
        <v>549</v>
      </c>
      <c r="K1769" t="s">
        <v>550</v>
      </c>
      <c r="L1769">
        <v>30193</v>
      </c>
      <c r="M1769" t="s">
        <v>346</v>
      </c>
      <c r="N1769" t="s">
        <v>347</v>
      </c>
      <c r="O1769">
        <v>30193</v>
      </c>
      <c r="P1769" t="s">
        <v>346</v>
      </c>
      <c r="Q1769" t="s">
        <v>347</v>
      </c>
      <c r="R1769" t="s">
        <v>332</v>
      </c>
      <c r="S1769" s="43">
        <v>27386873.9188</v>
      </c>
      <c r="U1769" s="43">
        <v>23</v>
      </c>
      <c r="IF1769">
        <v>30193</v>
      </c>
      <c r="IG1769" t="s">
        <v>346</v>
      </c>
      <c r="IH1769" t="s">
        <v>287</v>
      </c>
      <c r="IK1769">
        <v>-2</v>
      </c>
      <c r="IL1769" t="s">
        <v>278</v>
      </c>
      <c r="IM1769" t="s">
        <v>279</v>
      </c>
      <c r="IN1769" t="s">
        <v>463</v>
      </c>
      <c r="IP1769" t="s">
        <v>493</v>
      </c>
    </row>
    <row r="1770" spans="1:250" x14ac:dyDescent="0.35">
      <c r="A1770">
        <v>17159</v>
      </c>
      <c r="B1770">
        <v>-922729984</v>
      </c>
      <c r="C1770">
        <v>1837</v>
      </c>
      <c r="D1770" t="s">
        <v>272</v>
      </c>
      <c r="E1770" t="s">
        <v>273</v>
      </c>
      <c r="F1770">
        <v>9695</v>
      </c>
      <c r="G1770" t="s">
        <v>280</v>
      </c>
      <c r="H1770" t="s">
        <v>281</v>
      </c>
      <c r="I1770">
        <v>528</v>
      </c>
      <c r="J1770" t="s">
        <v>531</v>
      </c>
      <c r="K1770" t="s">
        <v>532</v>
      </c>
      <c r="L1770">
        <v>30192</v>
      </c>
      <c r="M1770" t="s">
        <v>344</v>
      </c>
      <c r="N1770" t="s">
        <v>345</v>
      </c>
      <c r="O1770">
        <v>30192</v>
      </c>
      <c r="P1770" t="s">
        <v>344</v>
      </c>
      <c r="Q1770" t="s">
        <v>345</v>
      </c>
      <c r="R1770" t="s">
        <v>332</v>
      </c>
      <c r="S1770" s="43">
        <v>181876172.24919999</v>
      </c>
      <c r="U1770" s="43">
        <v>23</v>
      </c>
      <c r="IF1770">
        <v>30192</v>
      </c>
      <c r="IG1770" t="s">
        <v>344</v>
      </c>
      <c r="IH1770" t="s">
        <v>284</v>
      </c>
      <c r="IK1770">
        <v>-2</v>
      </c>
      <c r="IL1770" t="s">
        <v>278</v>
      </c>
      <c r="IM1770" t="s">
        <v>279</v>
      </c>
      <c r="IN1770" t="s">
        <v>466</v>
      </c>
      <c r="IP1770" t="s">
        <v>492</v>
      </c>
    </row>
    <row r="1771" spans="1:250" x14ac:dyDescent="0.35">
      <c r="A1771">
        <v>17160</v>
      </c>
      <c r="B1771">
        <v>-922729984</v>
      </c>
      <c r="C1771">
        <v>1837</v>
      </c>
      <c r="D1771" t="s">
        <v>272</v>
      </c>
      <c r="E1771" t="s">
        <v>273</v>
      </c>
      <c r="F1771">
        <v>9695</v>
      </c>
      <c r="G1771" t="s">
        <v>280</v>
      </c>
      <c r="H1771" t="s">
        <v>281</v>
      </c>
      <c r="I1771">
        <v>527</v>
      </c>
      <c r="J1771" t="s">
        <v>535</v>
      </c>
      <c r="K1771" t="s">
        <v>536</v>
      </c>
      <c r="L1771">
        <v>30192</v>
      </c>
      <c r="M1771" t="s">
        <v>344</v>
      </c>
      <c r="N1771" t="s">
        <v>345</v>
      </c>
      <c r="O1771">
        <v>30192</v>
      </c>
      <c r="P1771" t="s">
        <v>344</v>
      </c>
      <c r="Q1771" t="s">
        <v>345</v>
      </c>
      <c r="R1771" t="s">
        <v>332</v>
      </c>
      <c r="S1771" s="43">
        <v>181577418.3292</v>
      </c>
      <c r="U1771" s="43">
        <v>23</v>
      </c>
      <c r="IF1771">
        <v>30192</v>
      </c>
      <c r="IG1771" t="s">
        <v>344</v>
      </c>
      <c r="IH1771" t="s">
        <v>284</v>
      </c>
      <c r="IK1771">
        <v>-2</v>
      </c>
      <c r="IL1771" t="s">
        <v>278</v>
      </c>
      <c r="IM1771" t="s">
        <v>279</v>
      </c>
      <c r="IN1771" t="s">
        <v>466</v>
      </c>
      <c r="IP1771" t="s">
        <v>492</v>
      </c>
    </row>
    <row r="1772" spans="1:250" x14ac:dyDescent="0.35">
      <c r="A1772">
        <v>17161</v>
      </c>
      <c r="B1772">
        <v>-922729984</v>
      </c>
      <c r="C1772">
        <v>1837</v>
      </c>
      <c r="D1772" t="s">
        <v>272</v>
      </c>
      <c r="E1772" t="s">
        <v>273</v>
      </c>
      <c r="F1772">
        <v>9695</v>
      </c>
      <c r="G1772" t="s">
        <v>280</v>
      </c>
      <c r="H1772" t="s">
        <v>281</v>
      </c>
      <c r="I1772">
        <v>523</v>
      </c>
      <c r="J1772" t="s">
        <v>537</v>
      </c>
      <c r="K1772" t="s">
        <v>538</v>
      </c>
      <c r="L1772">
        <v>30192</v>
      </c>
      <c r="M1772" t="s">
        <v>344</v>
      </c>
      <c r="N1772" t="s">
        <v>345</v>
      </c>
      <c r="O1772">
        <v>30192</v>
      </c>
      <c r="P1772" t="s">
        <v>344</v>
      </c>
      <c r="Q1772" t="s">
        <v>345</v>
      </c>
      <c r="R1772" t="s">
        <v>332</v>
      </c>
      <c r="S1772" s="43">
        <v>181368290.56920001</v>
      </c>
      <c r="U1772" s="43">
        <v>23</v>
      </c>
      <c r="IF1772">
        <v>30192</v>
      </c>
      <c r="IG1772" t="s">
        <v>344</v>
      </c>
      <c r="IH1772" t="s">
        <v>284</v>
      </c>
      <c r="IK1772">
        <v>-2</v>
      </c>
      <c r="IL1772" t="s">
        <v>278</v>
      </c>
      <c r="IM1772" t="s">
        <v>279</v>
      </c>
      <c r="IN1772" t="s">
        <v>466</v>
      </c>
      <c r="IP1772" t="s">
        <v>492</v>
      </c>
    </row>
    <row r="1773" spans="1:250" x14ac:dyDescent="0.35">
      <c r="A1773">
        <v>17162</v>
      </c>
      <c r="B1773">
        <v>-922729984</v>
      </c>
      <c r="C1773">
        <v>1837</v>
      </c>
      <c r="D1773" t="s">
        <v>272</v>
      </c>
      <c r="E1773" t="s">
        <v>273</v>
      </c>
      <c r="F1773">
        <v>9695</v>
      </c>
      <c r="G1773" t="s">
        <v>280</v>
      </c>
      <c r="H1773" t="s">
        <v>281</v>
      </c>
      <c r="I1773">
        <v>521</v>
      </c>
      <c r="J1773" t="s">
        <v>539</v>
      </c>
      <c r="K1773" t="s">
        <v>540</v>
      </c>
      <c r="L1773">
        <v>30192</v>
      </c>
      <c r="M1773" t="s">
        <v>344</v>
      </c>
      <c r="N1773" t="s">
        <v>345</v>
      </c>
      <c r="O1773">
        <v>30192</v>
      </c>
      <c r="P1773" t="s">
        <v>344</v>
      </c>
      <c r="Q1773" t="s">
        <v>345</v>
      </c>
      <c r="R1773" t="s">
        <v>332</v>
      </c>
      <c r="S1773" s="43">
        <v>180952653.98449999</v>
      </c>
      <c r="U1773" s="43">
        <v>23</v>
      </c>
      <c r="IF1773">
        <v>30192</v>
      </c>
      <c r="IG1773" t="s">
        <v>344</v>
      </c>
      <c r="IH1773" t="s">
        <v>284</v>
      </c>
      <c r="IK1773">
        <v>-2</v>
      </c>
      <c r="IL1773" t="s">
        <v>278</v>
      </c>
      <c r="IM1773" t="s">
        <v>279</v>
      </c>
      <c r="IN1773" t="s">
        <v>466</v>
      </c>
      <c r="IP1773" t="s">
        <v>492</v>
      </c>
    </row>
    <row r="1774" spans="1:250" x14ac:dyDescent="0.35">
      <c r="A1774">
        <v>17163</v>
      </c>
      <c r="B1774">
        <v>-922729984</v>
      </c>
      <c r="C1774">
        <v>1837</v>
      </c>
      <c r="D1774" t="s">
        <v>272</v>
      </c>
      <c r="E1774" t="s">
        <v>273</v>
      </c>
      <c r="F1774">
        <v>9695</v>
      </c>
      <c r="G1774" t="s">
        <v>280</v>
      </c>
      <c r="H1774" t="s">
        <v>281</v>
      </c>
      <c r="I1774">
        <v>519</v>
      </c>
      <c r="J1774" t="s">
        <v>541</v>
      </c>
      <c r="K1774" t="s">
        <v>542</v>
      </c>
      <c r="L1774">
        <v>30192</v>
      </c>
      <c r="M1774" t="s">
        <v>344</v>
      </c>
      <c r="N1774" t="s">
        <v>345</v>
      </c>
      <c r="O1774">
        <v>30192</v>
      </c>
      <c r="P1774" t="s">
        <v>344</v>
      </c>
      <c r="Q1774" t="s">
        <v>345</v>
      </c>
      <c r="R1774" t="s">
        <v>332</v>
      </c>
      <c r="S1774" s="43">
        <v>180744835.83450001</v>
      </c>
      <c r="U1774" s="43">
        <v>23</v>
      </c>
      <c r="IF1774">
        <v>30192</v>
      </c>
      <c r="IG1774" t="s">
        <v>344</v>
      </c>
      <c r="IH1774" t="s">
        <v>284</v>
      </c>
      <c r="IK1774">
        <v>-2</v>
      </c>
      <c r="IL1774" t="s">
        <v>278</v>
      </c>
      <c r="IM1774" t="s">
        <v>279</v>
      </c>
      <c r="IN1774" t="s">
        <v>466</v>
      </c>
      <c r="IP1774" t="s">
        <v>492</v>
      </c>
    </row>
    <row r="1775" spans="1:250" x14ac:dyDescent="0.35">
      <c r="A1775">
        <v>17164</v>
      </c>
      <c r="B1775">
        <v>-922729984</v>
      </c>
      <c r="C1775">
        <v>1837</v>
      </c>
      <c r="D1775" t="s">
        <v>272</v>
      </c>
      <c r="E1775" t="s">
        <v>273</v>
      </c>
      <c r="F1775">
        <v>1848</v>
      </c>
      <c r="G1775" t="s">
        <v>285</v>
      </c>
      <c r="H1775" t="s">
        <v>273</v>
      </c>
      <c r="I1775">
        <v>523</v>
      </c>
      <c r="J1775" t="s">
        <v>537</v>
      </c>
      <c r="K1775" t="s">
        <v>538</v>
      </c>
      <c r="L1775">
        <v>30193</v>
      </c>
      <c r="M1775" t="s">
        <v>346</v>
      </c>
      <c r="N1775" t="s">
        <v>347</v>
      </c>
      <c r="O1775">
        <v>30193</v>
      </c>
      <c r="P1775" t="s">
        <v>346</v>
      </c>
      <c r="Q1775" t="s">
        <v>347</v>
      </c>
      <c r="R1775" t="s">
        <v>332</v>
      </c>
      <c r="S1775" s="43">
        <v>27666937.905099999</v>
      </c>
      <c r="U1775" s="43">
        <v>23</v>
      </c>
      <c r="IF1775">
        <v>30193</v>
      </c>
      <c r="IG1775" t="s">
        <v>346</v>
      </c>
      <c r="IH1775" t="s">
        <v>287</v>
      </c>
      <c r="IK1775">
        <v>-2</v>
      </c>
      <c r="IL1775" t="s">
        <v>278</v>
      </c>
      <c r="IM1775" t="s">
        <v>279</v>
      </c>
      <c r="IN1775" t="s">
        <v>463</v>
      </c>
      <c r="IP1775" t="s">
        <v>493</v>
      </c>
    </row>
    <row r="1776" spans="1:250" x14ac:dyDescent="0.35">
      <c r="A1776">
        <v>17165</v>
      </c>
      <c r="B1776">
        <v>-922729984</v>
      </c>
      <c r="C1776">
        <v>1837</v>
      </c>
      <c r="D1776" t="s">
        <v>272</v>
      </c>
      <c r="E1776" t="s">
        <v>273</v>
      </c>
      <c r="F1776">
        <v>1848</v>
      </c>
      <c r="G1776" t="s">
        <v>285</v>
      </c>
      <c r="H1776" t="s">
        <v>273</v>
      </c>
      <c r="I1776">
        <v>521</v>
      </c>
      <c r="J1776" t="s">
        <v>539</v>
      </c>
      <c r="K1776" t="s">
        <v>540</v>
      </c>
      <c r="L1776">
        <v>30193</v>
      </c>
      <c r="M1776" t="s">
        <v>346</v>
      </c>
      <c r="N1776" t="s">
        <v>347</v>
      </c>
      <c r="O1776">
        <v>30193</v>
      </c>
      <c r="P1776" t="s">
        <v>346</v>
      </c>
      <c r="Q1776" t="s">
        <v>347</v>
      </c>
      <c r="R1776" t="s">
        <v>332</v>
      </c>
      <c r="S1776" s="43">
        <v>27604600.578299999</v>
      </c>
      <c r="U1776" s="43">
        <v>23</v>
      </c>
      <c r="IF1776">
        <v>30193</v>
      </c>
      <c r="IG1776" t="s">
        <v>346</v>
      </c>
      <c r="IH1776" t="s">
        <v>287</v>
      </c>
      <c r="IK1776">
        <v>-2</v>
      </c>
      <c r="IL1776" t="s">
        <v>278</v>
      </c>
      <c r="IM1776" t="s">
        <v>279</v>
      </c>
      <c r="IN1776" t="s">
        <v>463</v>
      </c>
      <c r="IP1776" t="s">
        <v>493</v>
      </c>
    </row>
    <row r="1777" spans="1:250" x14ac:dyDescent="0.35">
      <c r="A1777">
        <v>17166</v>
      </c>
      <c r="B1777">
        <v>-922729984</v>
      </c>
      <c r="C1777">
        <v>1837</v>
      </c>
      <c r="D1777" t="s">
        <v>272</v>
      </c>
      <c r="E1777" t="s">
        <v>273</v>
      </c>
      <c r="F1777">
        <v>1848</v>
      </c>
      <c r="G1777" t="s">
        <v>285</v>
      </c>
      <c r="H1777" t="s">
        <v>273</v>
      </c>
      <c r="I1777">
        <v>519</v>
      </c>
      <c r="J1777" t="s">
        <v>541</v>
      </c>
      <c r="K1777" t="s">
        <v>542</v>
      </c>
      <c r="L1777">
        <v>30193</v>
      </c>
      <c r="M1777" t="s">
        <v>346</v>
      </c>
      <c r="N1777" t="s">
        <v>347</v>
      </c>
      <c r="O1777">
        <v>30193</v>
      </c>
      <c r="P1777" t="s">
        <v>346</v>
      </c>
      <c r="Q1777" t="s">
        <v>347</v>
      </c>
      <c r="R1777" t="s">
        <v>332</v>
      </c>
      <c r="S1777" s="43">
        <v>27573431.908300001</v>
      </c>
      <c r="U1777" s="43">
        <v>23</v>
      </c>
      <c r="IF1777">
        <v>30193</v>
      </c>
      <c r="IG1777" t="s">
        <v>346</v>
      </c>
      <c r="IH1777" t="s">
        <v>287</v>
      </c>
      <c r="IK1777">
        <v>-2</v>
      </c>
      <c r="IL1777" t="s">
        <v>278</v>
      </c>
      <c r="IM1777" t="s">
        <v>279</v>
      </c>
      <c r="IN1777" t="s">
        <v>463</v>
      </c>
      <c r="IP1777" t="s">
        <v>493</v>
      </c>
    </row>
    <row r="1778" spans="1:250" x14ac:dyDescent="0.35">
      <c r="A1778">
        <v>17167</v>
      </c>
      <c r="B1778">
        <v>-922729984</v>
      </c>
      <c r="C1778">
        <v>1837</v>
      </c>
      <c r="D1778" t="s">
        <v>272</v>
      </c>
      <c r="E1778" t="s">
        <v>273</v>
      </c>
      <c r="F1778">
        <v>1848</v>
      </c>
      <c r="G1778" t="s">
        <v>285</v>
      </c>
      <c r="H1778" t="s">
        <v>273</v>
      </c>
      <c r="I1778">
        <v>515</v>
      </c>
      <c r="J1778" t="s">
        <v>543</v>
      </c>
      <c r="K1778" t="s">
        <v>544</v>
      </c>
      <c r="L1778">
        <v>30193</v>
      </c>
      <c r="M1778" t="s">
        <v>346</v>
      </c>
      <c r="N1778" t="s">
        <v>347</v>
      </c>
      <c r="O1778">
        <v>30193</v>
      </c>
      <c r="P1778" t="s">
        <v>346</v>
      </c>
      <c r="Q1778" t="s">
        <v>347</v>
      </c>
      <c r="R1778" t="s">
        <v>332</v>
      </c>
      <c r="S1778" s="43">
        <v>27542263.238299999</v>
      </c>
      <c r="U1778" s="43">
        <v>23</v>
      </c>
      <c r="IF1778">
        <v>30193</v>
      </c>
      <c r="IG1778" t="s">
        <v>346</v>
      </c>
      <c r="IH1778" t="s">
        <v>287</v>
      </c>
      <c r="IK1778">
        <v>-2</v>
      </c>
      <c r="IL1778" t="s">
        <v>278</v>
      </c>
      <c r="IM1778" t="s">
        <v>279</v>
      </c>
      <c r="IN1778" t="s">
        <v>463</v>
      </c>
      <c r="IP1778" t="s">
        <v>493</v>
      </c>
    </row>
    <row r="1779" spans="1:250" x14ac:dyDescent="0.35">
      <c r="A1779">
        <v>17168</v>
      </c>
      <c r="B1779">
        <v>-922729984</v>
      </c>
      <c r="C1779">
        <v>1837</v>
      </c>
      <c r="D1779" t="s">
        <v>272</v>
      </c>
      <c r="E1779" t="s">
        <v>273</v>
      </c>
      <c r="F1779">
        <v>1848</v>
      </c>
      <c r="G1779" t="s">
        <v>285</v>
      </c>
      <c r="H1779" t="s">
        <v>273</v>
      </c>
      <c r="I1779">
        <v>513</v>
      </c>
      <c r="J1779" t="s">
        <v>545</v>
      </c>
      <c r="K1779" t="s">
        <v>546</v>
      </c>
      <c r="L1779">
        <v>30193</v>
      </c>
      <c r="M1779" t="s">
        <v>346</v>
      </c>
      <c r="N1779" t="s">
        <v>347</v>
      </c>
      <c r="O1779">
        <v>30193</v>
      </c>
      <c r="P1779" t="s">
        <v>346</v>
      </c>
      <c r="Q1779" t="s">
        <v>347</v>
      </c>
      <c r="R1779" t="s">
        <v>332</v>
      </c>
      <c r="S1779" s="43">
        <v>27475660.498799998</v>
      </c>
      <c r="U1779" s="43">
        <v>23</v>
      </c>
      <c r="IF1779">
        <v>30193</v>
      </c>
      <c r="IG1779" t="s">
        <v>346</v>
      </c>
      <c r="IH1779" t="s">
        <v>287</v>
      </c>
      <c r="IK1779">
        <v>-2</v>
      </c>
      <c r="IL1779" t="s">
        <v>278</v>
      </c>
      <c r="IM1779" t="s">
        <v>279</v>
      </c>
      <c r="IN1779" t="s">
        <v>463</v>
      </c>
      <c r="IP1779" t="s">
        <v>493</v>
      </c>
    </row>
    <row r="1780" spans="1:250" x14ac:dyDescent="0.35">
      <c r="A1780">
        <v>17169</v>
      </c>
      <c r="B1780">
        <v>-922729984</v>
      </c>
      <c r="C1780">
        <v>1837</v>
      </c>
      <c r="D1780" t="s">
        <v>272</v>
      </c>
      <c r="E1780" t="s">
        <v>273</v>
      </c>
      <c r="F1780">
        <v>1848</v>
      </c>
      <c r="G1780" t="s">
        <v>285</v>
      </c>
      <c r="H1780" t="s">
        <v>273</v>
      </c>
      <c r="I1780">
        <v>509</v>
      </c>
      <c r="J1780" t="s">
        <v>547</v>
      </c>
      <c r="K1780" t="s">
        <v>548</v>
      </c>
      <c r="L1780">
        <v>30193</v>
      </c>
      <c r="M1780" t="s">
        <v>346</v>
      </c>
      <c r="N1780" t="s">
        <v>347</v>
      </c>
      <c r="O1780">
        <v>30193</v>
      </c>
      <c r="P1780" t="s">
        <v>346</v>
      </c>
      <c r="Q1780" t="s">
        <v>347</v>
      </c>
      <c r="R1780" t="s">
        <v>332</v>
      </c>
      <c r="S1780" s="43">
        <v>27417938.128800001</v>
      </c>
      <c r="U1780" s="43">
        <v>23</v>
      </c>
      <c r="IF1780">
        <v>30193</v>
      </c>
      <c r="IG1780" t="s">
        <v>346</v>
      </c>
      <c r="IH1780" t="s">
        <v>287</v>
      </c>
      <c r="IK1780">
        <v>-2</v>
      </c>
      <c r="IL1780" t="s">
        <v>278</v>
      </c>
      <c r="IM1780" t="s">
        <v>279</v>
      </c>
      <c r="IN1780" t="s">
        <v>463</v>
      </c>
      <c r="IP1780" t="s">
        <v>493</v>
      </c>
    </row>
    <row r="1781" spans="1:250" x14ac:dyDescent="0.35">
      <c r="A1781">
        <v>17170</v>
      </c>
      <c r="B1781">
        <v>-922729984</v>
      </c>
      <c r="C1781">
        <v>1837</v>
      </c>
      <c r="D1781" t="s">
        <v>272</v>
      </c>
      <c r="E1781" t="s">
        <v>273</v>
      </c>
      <c r="F1781">
        <v>9695</v>
      </c>
      <c r="G1781" t="s">
        <v>280</v>
      </c>
      <c r="H1781" t="s">
        <v>281</v>
      </c>
      <c r="I1781">
        <v>515</v>
      </c>
      <c r="J1781" t="s">
        <v>543</v>
      </c>
      <c r="K1781" t="s">
        <v>544</v>
      </c>
      <c r="L1781">
        <v>30193</v>
      </c>
      <c r="M1781" t="s">
        <v>346</v>
      </c>
      <c r="N1781" t="s">
        <v>347</v>
      </c>
      <c r="O1781">
        <v>30193</v>
      </c>
      <c r="P1781" t="s">
        <v>346</v>
      </c>
      <c r="Q1781" t="s">
        <v>347</v>
      </c>
      <c r="R1781" t="s">
        <v>332</v>
      </c>
      <c r="S1781" s="43">
        <v>27184841.8539</v>
      </c>
      <c r="U1781" s="43">
        <v>23</v>
      </c>
      <c r="IF1781">
        <v>30193</v>
      </c>
      <c r="IG1781" t="s">
        <v>346</v>
      </c>
      <c r="IH1781" t="s">
        <v>284</v>
      </c>
      <c r="IK1781">
        <v>-2</v>
      </c>
      <c r="IL1781" t="s">
        <v>278</v>
      </c>
      <c r="IM1781" t="s">
        <v>279</v>
      </c>
      <c r="IN1781" t="s">
        <v>466</v>
      </c>
      <c r="IP1781" t="s">
        <v>494</v>
      </c>
    </row>
    <row r="1782" spans="1:250" x14ac:dyDescent="0.35">
      <c r="A1782">
        <v>17171</v>
      </c>
      <c r="B1782">
        <v>-922729984</v>
      </c>
      <c r="C1782">
        <v>1837</v>
      </c>
      <c r="D1782" t="s">
        <v>272</v>
      </c>
      <c r="E1782" t="s">
        <v>273</v>
      </c>
      <c r="F1782">
        <v>9695</v>
      </c>
      <c r="G1782" t="s">
        <v>280</v>
      </c>
      <c r="H1782" t="s">
        <v>281</v>
      </c>
      <c r="I1782">
        <v>513</v>
      </c>
      <c r="J1782" t="s">
        <v>545</v>
      </c>
      <c r="K1782" t="s">
        <v>546</v>
      </c>
      <c r="L1782">
        <v>30193</v>
      </c>
      <c r="M1782" t="s">
        <v>346</v>
      </c>
      <c r="N1782" t="s">
        <v>347</v>
      </c>
      <c r="O1782">
        <v>30193</v>
      </c>
      <c r="P1782" t="s">
        <v>346</v>
      </c>
      <c r="Q1782" t="s">
        <v>347</v>
      </c>
      <c r="R1782" t="s">
        <v>332</v>
      </c>
      <c r="S1782" s="43">
        <v>27117981.013599999</v>
      </c>
      <c r="U1782" s="43">
        <v>23</v>
      </c>
      <c r="IF1782">
        <v>30193</v>
      </c>
      <c r="IG1782" t="s">
        <v>346</v>
      </c>
      <c r="IH1782" t="s">
        <v>284</v>
      </c>
      <c r="IK1782">
        <v>-2</v>
      </c>
      <c r="IL1782" t="s">
        <v>278</v>
      </c>
      <c r="IM1782" t="s">
        <v>279</v>
      </c>
      <c r="IN1782" t="s">
        <v>466</v>
      </c>
      <c r="IP1782" t="s">
        <v>494</v>
      </c>
    </row>
    <row r="1783" spans="1:250" x14ac:dyDescent="0.35">
      <c r="A1783">
        <v>17172</v>
      </c>
      <c r="B1783">
        <v>-922729984</v>
      </c>
      <c r="C1783">
        <v>1837</v>
      </c>
      <c r="D1783" t="s">
        <v>272</v>
      </c>
      <c r="E1783" t="s">
        <v>273</v>
      </c>
      <c r="F1783">
        <v>9695</v>
      </c>
      <c r="G1783" t="s">
        <v>280</v>
      </c>
      <c r="H1783" t="s">
        <v>281</v>
      </c>
      <c r="I1783">
        <v>509</v>
      </c>
      <c r="J1783" t="s">
        <v>547</v>
      </c>
      <c r="K1783" t="s">
        <v>548</v>
      </c>
      <c r="L1783">
        <v>30193</v>
      </c>
      <c r="M1783" t="s">
        <v>346</v>
      </c>
      <c r="N1783" t="s">
        <v>347</v>
      </c>
      <c r="O1783">
        <v>30193</v>
      </c>
      <c r="P1783" t="s">
        <v>346</v>
      </c>
      <c r="Q1783" t="s">
        <v>347</v>
      </c>
      <c r="R1783" t="s">
        <v>332</v>
      </c>
      <c r="S1783" s="43">
        <v>27060034.963599999</v>
      </c>
      <c r="U1783" s="43">
        <v>23</v>
      </c>
      <c r="IF1783">
        <v>30193</v>
      </c>
      <c r="IG1783" t="s">
        <v>346</v>
      </c>
      <c r="IH1783" t="s">
        <v>284</v>
      </c>
      <c r="IK1783">
        <v>-2</v>
      </c>
      <c r="IL1783" t="s">
        <v>278</v>
      </c>
      <c r="IM1783" t="s">
        <v>279</v>
      </c>
      <c r="IN1783" t="s">
        <v>466</v>
      </c>
      <c r="IP1783" t="s">
        <v>494</v>
      </c>
    </row>
    <row r="1784" spans="1:250" x14ac:dyDescent="0.35">
      <c r="A1784">
        <v>17173</v>
      </c>
      <c r="B1784">
        <v>-922729984</v>
      </c>
      <c r="C1784">
        <v>1837</v>
      </c>
      <c r="D1784" t="s">
        <v>272</v>
      </c>
      <c r="E1784" t="s">
        <v>273</v>
      </c>
      <c r="F1784">
        <v>9695</v>
      </c>
      <c r="G1784" t="s">
        <v>280</v>
      </c>
      <c r="H1784" t="s">
        <v>281</v>
      </c>
      <c r="I1784">
        <v>507</v>
      </c>
      <c r="J1784" t="s">
        <v>549</v>
      </c>
      <c r="K1784" t="s">
        <v>550</v>
      </c>
      <c r="L1784">
        <v>30193</v>
      </c>
      <c r="M1784" t="s">
        <v>346</v>
      </c>
      <c r="N1784" t="s">
        <v>347</v>
      </c>
      <c r="O1784">
        <v>30193</v>
      </c>
      <c r="P1784" t="s">
        <v>346</v>
      </c>
      <c r="Q1784" t="s">
        <v>347</v>
      </c>
      <c r="R1784" t="s">
        <v>332</v>
      </c>
      <c r="S1784" s="43">
        <v>27028856.0436</v>
      </c>
      <c r="U1784" s="43">
        <v>23</v>
      </c>
      <c r="IF1784">
        <v>30193</v>
      </c>
      <c r="IG1784" t="s">
        <v>346</v>
      </c>
      <c r="IH1784" t="s">
        <v>284</v>
      </c>
      <c r="IK1784">
        <v>-2</v>
      </c>
      <c r="IL1784" t="s">
        <v>278</v>
      </c>
      <c r="IM1784" t="s">
        <v>279</v>
      </c>
      <c r="IN1784" t="s">
        <v>466</v>
      </c>
      <c r="IP1784" t="s">
        <v>494</v>
      </c>
    </row>
    <row r="1785" spans="1:250" x14ac:dyDescent="0.35">
      <c r="A1785">
        <v>17174</v>
      </c>
      <c r="B1785">
        <v>-922729984</v>
      </c>
      <c r="C1785">
        <v>1837</v>
      </c>
      <c r="D1785" t="s">
        <v>272</v>
      </c>
      <c r="E1785" t="s">
        <v>273</v>
      </c>
      <c r="F1785">
        <v>1848</v>
      </c>
      <c r="G1785" t="s">
        <v>285</v>
      </c>
      <c r="H1785" t="s">
        <v>273</v>
      </c>
      <c r="I1785">
        <v>528</v>
      </c>
      <c r="J1785" t="s">
        <v>531</v>
      </c>
      <c r="K1785" t="s">
        <v>532</v>
      </c>
      <c r="L1785">
        <v>30193</v>
      </c>
      <c r="M1785" t="s">
        <v>346</v>
      </c>
      <c r="N1785" t="s">
        <v>347</v>
      </c>
      <c r="O1785">
        <v>30193</v>
      </c>
      <c r="P1785" t="s">
        <v>346</v>
      </c>
      <c r="Q1785" t="s">
        <v>347</v>
      </c>
      <c r="R1785" t="s">
        <v>332</v>
      </c>
      <c r="S1785" s="43">
        <v>27742721.835099999</v>
      </c>
      <c r="U1785" s="43">
        <v>23</v>
      </c>
      <c r="IF1785">
        <v>30193</v>
      </c>
      <c r="IG1785" t="s">
        <v>346</v>
      </c>
      <c r="IH1785" t="s">
        <v>287</v>
      </c>
      <c r="IK1785">
        <v>-2</v>
      </c>
      <c r="IL1785" t="s">
        <v>278</v>
      </c>
      <c r="IM1785" t="s">
        <v>279</v>
      </c>
      <c r="IN1785" t="s">
        <v>463</v>
      </c>
      <c r="IP1785" t="s">
        <v>493</v>
      </c>
    </row>
    <row r="1786" spans="1:250" x14ac:dyDescent="0.35">
      <c r="A1786">
        <v>17175</v>
      </c>
      <c r="B1786">
        <v>-922729984</v>
      </c>
      <c r="C1786">
        <v>1837</v>
      </c>
      <c r="D1786" t="s">
        <v>272</v>
      </c>
      <c r="E1786" t="s">
        <v>273</v>
      </c>
      <c r="F1786">
        <v>1848</v>
      </c>
      <c r="G1786" t="s">
        <v>285</v>
      </c>
      <c r="H1786" t="s">
        <v>273</v>
      </c>
      <c r="I1786">
        <v>527</v>
      </c>
      <c r="J1786" t="s">
        <v>535</v>
      </c>
      <c r="K1786" t="s">
        <v>536</v>
      </c>
      <c r="L1786">
        <v>30193</v>
      </c>
      <c r="M1786" t="s">
        <v>346</v>
      </c>
      <c r="N1786" t="s">
        <v>347</v>
      </c>
      <c r="O1786">
        <v>30193</v>
      </c>
      <c r="P1786" t="s">
        <v>346</v>
      </c>
      <c r="Q1786" t="s">
        <v>347</v>
      </c>
      <c r="R1786" t="s">
        <v>332</v>
      </c>
      <c r="S1786" s="43">
        <v>27697917.405099999</v>
      </c>
      <c r="U1786" s="43">
        <v>23</v>
      </c>
      <c r="IF1786">
        <v>30193</v>
      </c>
      <c r="IG1786" t="s">
        <v>346</v>
      </c>
      <c r="IH1786" t="s">
        <v>287</v>
      </c>
      <c r="IK1786">
        <v>-2</v>
      </c>
      <c r="IL1786" t="s">
        <v>278</v>
      </c>
      <c r="IM1786" t="s">
        <v>279</v>
      </c>
      <c r="IN1786" t="s">
        <v>463</v>
      </c>
      <c r="IP1786" t="s">
        <v>493</v>
      </c>
    </row>
    <row r="1787" spans="1:250" x14ac:dyDescent="0.35">
      <c r="A1787">
        <v>17176</v>
      </c>
      <c r="B1787">
        <v>-922729984</v>
      </c>
      <c r="C1787">
        <v>1837</v>
      </c>
      <c r="D1787" t="s">
        <v>272</v>
      </c>
      <c r="E1787" t="s">
        <v>273</v>
      </c>
      <c r="F1787">
        <v>13794</v>
      </c>
      <c r="G1787" t="s">
        <v>274</v>
      </c>
      <c r="H1787" t="s">
        <v>275</v>
      </c>
      <c r="I1787">
        <v>507</v>
      </c>
      <c r="J1787" t="s">
        <v>549</v>
      </c>
      <c r="K1787" t="s">
        <v>550</v>
      </c>
      <c r="L1787">
        <v>31601</v>
      </c>
      <c r="M1787" t="s">
        <v>348</v>
      </c>
      <c r="N1787" t="s">
        <v>349</v>
      </c>
      <c r="O1787">
        <v>31601</v>
      </c>
      <c r="P1787" t="s">
        <v>348</v>
      </c>
      <c r="Q1787" t="s">
        <v>349</v>
      </c>
      <c r="R1787" t="s">
        <v>332</v>
      </c>
      <c r="S1787" s="43">
        <v>54288250.717100002</v>
      </c>
      <c r="U1787" s="43">
        <v>23</v>
      </c>
      <c r="IF1787">
        <v>31601</v>
      </c>
      <c r="IG1787" t="s">
        <v>348</v>
      </c>
      <c r="IH1787" t="s">
        <v>311</v>
      </c>
      <c r="IK1787">
        <v>-2</v>
      </c>
      <c r="IL1787" t="s">
        <v>278</v>
      </c>
      <c r="IM1787" t="s">
        <v>279</v>
      </c>
      <c r="IN1787" t="s">
        <v>468</v>
      </c>
      <c r="IP1787" t="s">
        <v>495</v>
      </c>
    </row>
    <row r="1788" spans="1:250" x14ac:dyDescent="0.35">
      <c r="A1788">
        <v>17177</v>
      </c>
      <c r="B1788">
        <v>-922729984</v>
      </c>
      <c r="C1788">
        <v>1837</v>
      </c>
      <c r="D1788" t="s">
        <v>272</v>
      </c>
      <c r="E1788" t="s">
        <v>273</v>
      </c>
      <c r="F1788">
        <v>9695</v>
      </c>
      <c r="G1788" t="s">
        <v>280</v>
      </c>
      <c r="H1788" t="s">
        <v>281</v>
      </c>
      <c r="I1788">
        <v>528</v>
      </c>
      <c r="J1788" t="s">
        <v>531</v>
      </c>
      <c r="K1788" t="s">
        <v>532</v>
      </c>
      <c r="L1788">
        <v>30193</v>
      </c>
      <c r="M1788" t="s">
        <v>346</v>
      </c>
      <c r="N1788" t="s">
        <v>347</v>
      </c>
      <c r="O1788">
        <v>30193</v>
      </c>
      <c r="P1788" t="s">
        <v>346</v>
      </c>
      <c r="Q1788" t="s">
        <v>347</v>
      </c>
      <c r="R1788" t="s">
        <v>332</v>
      </c>
      <c r="S1788" s="43">
        <v>27386488.6272</v>
      </c>
      <c r="U1788" s="43">
        <v>23</v>
      </c>
      <c r="IF1788">
        <v>30193</v>
      </c>
      <c r="IG1788" t="s">
        <v>346</v>
      </c>
      <c r="IH1788" t="s">
        <v>284</v>
      </c>
      <c r="IK1788">
        <v>-2</v>
      </c>
      <c r="IL1788" t="s">
        <v>278</v>
      </c>
      <c r="IM1788" t="s">
        <v>279</v>
      </c>
      <c r="IN1788" t="s">
        <v>466</v>
      </c>
      <c r="IP1788" t="s">
        <v>494</v>
      </c>
    </row>
    <row r="1789" spans="1:250" x14ac:dyDescent="0.35">
      <c r="A1789">
        <v>17178</v>
      </c>
      <c r="B1789">
        <v>-922729984</v>
      </c>
      <c r="C1789">
        <v>1837</v>
      </c>
      <c r="D1789" t="s">
        <v>272</v>
      </c>
      <c r="E1789" t="s">
        <v>273</v>
      </c>
      <c r="F1789">
        <v>9695</v>
      </c>
      <c r="G1789" t="s">
        <v>280</v>
      </c>
      <c r="H1789" t="s">
        <v>281</v>
      </c>
      <c r="I1789">
        <v>527</v>
      </c>
      <c r="J1789" t="s">
        <v>535</v>
      </c>
      <c r="K1789" t="s">
        <v>536</v>
      </c>
      <c r="L1789">
        <v>30193</v>
      </c>
      <c r="M1789" t="s">
        <v>346</v>
      </c>
      <c r="N1789" t="s">
        <v>347</v>
      </c>
      <c r="O1789">
        <v>30193</v>
      </c>
      <c r="P1789" t="s">
        <v>346</v>
      </c>
      <c r="Q1789" t="s">
        <v>347</v>
      </c>
      <c r="R1789" t="s">
        <v>332</v>
      </c>
      <c r="S1789" s="43">
        <v>27341502.957199998</v>
      </c>
      <c r="U1789" s="43">
        <v>23</v>
      </c>
      <c r="IF1789">
        <v>30193</v>
      </c>
      <c r="IG1789" t="s">
        <v>346</v>
      </c>
      <c r="IH1789" t="s">
        <v>284</v>
      </c>
      <c r="IK1789">
        <v>-2</v>
      </c>
      <c r="IL1789" t="s">
        <v>278</v>
      </c>
      <c r="IM1789" t="s">
        <v>279</v>
      </c>
      <c r="IN1789" t="s">
        <v>466</v>
      </c>
      <c r="IP1789" t="s">
        <v>494</v>
      </c>
    </row>
    <row r="1790" spans="1:250" x14ac:dyDescent="0.35">
      <c r="A1790">
        <v>17179</v>
      </c>
      <c r="B1790">
        <v>-922729984</v>
      </c>
      <c r="C1790">
        <v>1837</v>
      </c>
      <c r="D1790" t="s">
        <v>272</v>
      </c>
      <c r="E1790" t="s">
        <v>273</v>
      </c>
      <c r="F1790">
        <v>9695</v>
      </c>
      <c r="G1790" t="s">
        <v>280</v>
      </c>
      <c r="H1790" t="s">
        <v>281</v>
      </c>
      <c r="I1790">
        <v>523</v>
      </c>
      <c r="J1790" t="s">
        <v>537</v>
      </c>
      <c r="K1790" t="s">
        <v>538</v>
      </c>
      <c r="L1790">
        <v>30193</v>
      </c>
      <c r="M1790" t="s">
        <v>346</v>
      </c>
      <c r="N1790" t="s">
        <v>347</v>
      </c>
      <c r="O1790">
        <v>30193</v>
      </c>
      <c r="P1790" t="s">
        <v>346</v>
      </c>
      <c r="Q1790" t="s">
        <v>347</v>
      </c>
      <c r="R1790" t="s">
        <v>332</v>
      </c>
      <c r="S1790" s="43">
        <v>27310012.987199999</v>
      </c>
      <c r="U1790" s="43">
        <v>23</v>
      </c>
      <c r="IF1790">
        <v>30193</v>
      </c>
      <c r="IG1790" t="s">
        <v>346</v>
      </c>
      <c r="IH1790" t="s">
        <v>284</v>
      </c>
      <c r="IK1790">
        <v>-2</v>
      </c>
      <c r="IL1790" t="s">
        <v>278</v>
      </c>
      <c r="IM1790" t="s">
        <v>279</v>
      </c>
      <c r="IN1790" t="s">
        <v>466</v>
      </c>
      <c r="IP1790" t="s">
        <v>494</v>
      </c>
    </row>
    <row r="1791" spans="1:250" x14ac:dyDescent="0.35">
      <c r="A1791">
        <v>17180</v>
      </c>
      <c r="B1791">
        <v>-922729984</v>
      </c>
      <c r="C1791">
        <v>1837</v>
      </c>
      <c r="D1791" t="s">
        <v>272</v>
      </c>
      <c r="E1791" t="s">
        <v>273</v>
      </c>
      <c r="F1791">
        <v>9695</v>
      </c>
      <c r="G1791" t="s">
        <v>280</v>
      </c>
      <c r="H1791" t="s">
        <v>281</v>
      </c>
      <c r="I1791">
        <v>521</v>
      </c>
      <c r="J1791" t="s">
        <v>539</v>
      </c>
      <c r="K1791" t="s">
        <v>540</v>
      </c>
      <c r="L1791">
        <v>30193</v>
      </c>
      <c r="M1791" t="s">
        <v>346</v>
      </c>
      <c r="N1791" t="s">
        <v>347</v>
      </c>
      <c r="O1791">
        <v>30193</v>
      </c>
      <c r="P1791" t="s">
        <v>346</v>
      </c>
      <c r="Q1791" t="s">
        <v>347</v>
      </c>
      <c r="R1791" t="s">
        <v>332</v>
      </c>
      <c r="S1791" s="43">
        <v>27247427.403900001</v>
      </c>
      <c r="U1791" s="43">
        <v>23</v>
      </c>
      <c r="IF1791">
        <v>30193</v>
      </c>
      <c r="IG1791" t="s">
        <v>346</v>
      </c>
      <c r="IH1791" t="s">
        <v>284</v>
      </c>
      <c r="IK1791">
        <v>-2</v>
      </c>
      <c r="IL1791" t="s">
        <v>278</v>
      </c>
      <c r="IM1791" t="s">
        <v>279</v>
      </c>
      <c r="IN1791" t="s">
        <v>466</v>
      </c>
      <c r="IP1791" t="s">
        <v>494</v>
      </c>
    </row>
    <row r="1792" spans="1:250" x14ac:dyDescent="0.35">
      <c r="A1792">
        <v>17181</v>
      </c>
      <c r="B1792">
        <v>-922729984</v>
      </c>
      <c r="C1792">
        <v>1837</v>
      </c>
      <c r="D1792" t="s">
        <v>272</v>
      </c>
      <c r="E1792" t="s">
        <v>273</v>
      </c>
      <c r="F1792">
        <v>9695</v>
      </c>
      <c r="G1792" t="s">
        <v>280</v>
      </c>
      <c r="H1792" t="s">
        <v>281</v>
      </c>
      <c r="I1792">
        <v>519</v>
      </c>
      <c r="J1792" t="s">
        <v>541</v>
      </c>
      <c r="K1792" t="s">
        <v>542</v>
      </c>
      <c r="L1792">
        <v>30193</v>
      </c>
      <c r="M1792" t="s">
        <v>346</v>
      </c>
      <c r="N1792" t="s">
        <v>347</v>
      </c>
      <c r="O1792">
        <v>30193</v>
      </c>
      <c r="P1792" t="s">
        <v>346</v>
      </c>
      <c r="Q1792" t="s">
        <v>347</v>
      </c>
      <c r="R1792" t="s">
        <v>332</v>
      </c>
      <c r="S1792" s="43">
        <v>27216134.6239</v>
      </c>
      <c r="U1792" s="43">
        <v>23</v>
      </c>
      <c r="IF1792">
        <v>30193</v>
      </c>
      <c r="IG1792" t="s">
        <v>346</v>
      </c>
      <c r="IH1792" t="s">
        <v>284</v>
      </c>
      <c r="IK1792">
        <v>-2</v>
      </c>
      <c r="IL1792" t="s">
        <v>278</v>
      </c>
      <c r="IM1792" t="s">
        <v>279</v>
      </c>
      <c r="IN1792" t="s">
        <v>466</v>
      </c>
      <c r="IP1792" t="s">
        <v>494</v>
      </c>
    </row>
    <row r="1793" spans="1:250" x14ac:dyDescent="0.35">
      <c r="A1793">
        <v>17182</v>
      </c>
      <c r="B1793">
        <v>-922729984</v>
      </c>
      <c r="C1793">
        <v>1837</v>
      </c>
      <c r="D1793" t="s">
        <v>272</v>
      </c>
      <c r="E1793" t="s">
        <v>273</v>
      </c>
      <c r="F1793">
        <v>13794</v>
      </c>
      <c r="G1793" t="s">
        <v>274</v>
      </c>
      <c r="H1793" t="s">
        <v>275</v>
      </c>
      <c r="I1793">
        <v>523</v>
      </c>
      <c r="J1793" t="s">
        <v>537</v>
      </c>
      <c r="K1793" t="s">
        <v>538</v>
      </c>
      <c r="L1793">
        <v>31601</v>
      </c>
      <c r="M1793" t="s">
        <v>348</v>
      </c>
      <c r="N1793" t="s">
        <v>349</v>
      </c>
      <c r="O1793">
        <v>31601</v>
      </c>
      <c r="P1793" t="s">
        <v>348</v>
      </c>
      <c r="Q1793" t="s">
        <v>349</v>
      </c>
      <c r="R1793" t="s">
        <v>332</v>
      </c>
      <c r="S1793" s="43">
        <v>54880728.897100002</v>
      </c>
      <c r="U1793" s="43">
        <v>23</v>
      </c>
      <c r="IF1793">
        <v>31601</v>
      </c>
      <c r="IG1793" t="s">
        <v>348</v>
      </c>
      <c r="IH1793" t="s">
        <v>311</v>
      </c>
      <c r="IK1793">
        <v>-2</v>
      </c>
      <c r="IL1793" t="s">
        <v>278</v>
      </c>
      <c r="IM1793" t="s">
        <v>279</v>
      </c>
      <c r="IN1793" t="s">
        <v>468</v>
      </c>
      <c r="IP1793" t="s">
        <v>495</v>
      </c>
    </row>
    <row r="1794" spans="1:250" x14ac:dyDescent="0.35">
      <c r="A1794">
        <v>17183</v>
      </c>
      <c r="B1794">
        <v>-922729984</v>
      </c>
      <c r="C1794">
        <v>1837</v>
      </c>
      <c r="D1794" t="s">
        <v>272</v>
      </c>
      <c r="E1794" t="s">
        <v>273</v>
      </c>
      <c r="F1794">
        <v>13794</v>
      </c>
      <c r="G1794" t="s">
        <v>274</v>
      </c>
      <c r="H1794" t="s">
        <v>275</v>
      </c>
      <c r="I1794">
        <v>521</v>
      </c>
      <c r="J1794" t="s">
        <v>539</v>
      </c>
      <c r="K1794" t="s">
        <v>540</v>
      </c>
      <c r="L1794">
        <v>31601</v>
      </c>
      <c r="M1794" t="s">
        <v>348</v>
      </c>
      <c r="N1794" t="s">
        <v>349</v>
      </c>
      <c r="O1794">
        <v>31601</v>
      </c>
      <c r="P1794" t="s">
        <v>348</v>
      </c>
      <c r="Q1794" t="s">
        <v>349</v>
      </c>
      <c r="R1794" t="s">
        <v>332</v>
      </c>
      <c r="S1794" s="43">
        <v>54750636.427100003</v>
      </c>
      <c r="U1794" s="43">
        <v>23</v>
      </c>
      <c r="IF1794">
        <v>31601</v>
      </c>
      <c r="IG1794" t="s">
        <v>348</v>
      </c>
      <c r="IH1794" t="s">
        <v>311</v>
      </c>
      <c r="IK1794">
        <v>-2</v>
      </c>
      <c r="IL1794" t="s">
        <v>278</v>
      </c>
      <c r="IM1794" t="s">
        <v>279</v>
      </c>
      <c r="IN1794" t="s">
        <v>468</v>
      </c>
      <c r="IP1794" t="s">
        <v>495</v>
      </c>
    </row>
    <row r="1795" spans="1:250" x14ac:dyDescent="0.35">
      <c r="A1795">
        <v>17184</v>
      </c>
      <c r="B1795">
        <v>-922729984</v>
      </c>
      <c r="C1795">
        <v>1837</v>
      </c>
      <c r="D1795" t="s">
        <v>272</v>
      </c>
      <c r="E1795" t="s">
        <v>273</v>
      </c>
      <c r="F1795">
        <v>13794</v>
      </c>
      <c r="G1795" t="s">
        <v>274</v>
      </c>
      <c r="H1795" t="s">
        <v>275</v>
      </c>
      <c r="I1795">
        <v>519</v>
      </c>
      <c r="J1795" t="s">
        <v>541</v>
      </c>
      <c r="K1795" t="s">
        <v>542</v>
      </c>
      <c r="L1795">
        <v>31601</v>
      </c>
      <c r="M1795" t="s">
        <v>348</v>
      </c>
      <c r="N1795" t="s">
        <v>349</v>
      </c>
      <c r="O1795">
        <v>31601</v>
      </c>
      <c r="P1795" t="s">
        <v>348</v>
      </c>
      <c r="Q1795" t="s">
        <v>349</v>
      </c>
      <c r="R1795" t="s">
        <v>332</v>
      </c>
      <c r="S1795" s="43">
        <v>54684580.877099998</v>
      </c>
      <c r="U1795" s="43">
        <v>23</v>
      </c>
      <c r="IF1795">
        <v>31601</v>
      </c>
      <c r="IG1795" t="s">
        <v>348</v>
      </c>
      <c r="IH1795" t="s">
        <v>311</v>
      </c>
      <c r="IK1795">
        <v>-2</v>
      </c>
      <c r="IL1795" t="s">
        <v>278</v>
      </c>
      <c r="IM1795" t="s">
        <v>279</v>
      </c>
      <c r="IN1795" t="s">
        <v>468</v>
      </c>
      <c r="IP1795" t="s">
        <v>495</v>
      </c>
    </row>
    <row r="1796" spans="1:250" x14ac:dyDescent="0.35">
      <c r="A1796">
        <v>17185</v>
      </c>
      <c r="B1796">
        <v>-922729984</v>
      </c>
      <c r="C1796">
        <v>1837</v>
      </c>
      <c r="D1796" t="s">
        <v>272</v>
      </c>
      <c r="E1796" t="s">
        <v>273</v>
      </c>
      <c r="F1796">
        <v>13794</v>
      </c>
      <c r="G1796" t="s">
        <v>274</v>
      </c>
      <c r="H1796" t="s">
        <v>275</v>
      </c>
      <c r="I1796">
        <v>515</v>
      </c>
      <c r="J1796" t="s">
        <v>543</v>
      </c>
      <c r="K1796" t="s">
        <v>544</v>
      </c>
      <c r="L1796">
        <v>31601</v>
      </c>
      <c r="M1796" t="s">
        <v>348</v>
      </c>
      <c r="N1796" t="s">
        <v>349</v>
      </c>
      <c r="O1796">
        <v>31601</v>
      </c>
      <c r="P1796" t="s">
        <v>348</v>
      </c>
      <c r="Q1796" t="s">
        <v>349</v>
      </c>
      <c r="R1796" t="s">
        <v>332</v>
      </c>
      <c r="S1796" s="43">
        <v>54618525.317100003</v>
      </c>
      <c r="U1796" s="43">
        <v>23</v>
      </c>
      <c r="IF1796">
        <v>31601</v>
      </c>
      <c r="IG1796" t="s">
        <v>348</v>
      </c>
      <c r="IH1796" t="s">
        <v>311</v>
      </c>
      <c r="IK1796">
        <v>-2</v>
      </c>
      <c r="IL1796" t="s">
        <v>278</v>
      </c>
      <c r="IM1796" t="s">
        <v>279</v>
      </c>
      <c r="IN1796" t="s">
        <v>468</v>
      </c>
      <c r="IP1796" t="s">
        <v>495</v>
      </c>
    </row>
    <row r="1797" spans="1:250" x14ac:dyDescent="0.35">
      <c r="A1797">
        <v>17186</v>
      </c>
      <c r="B1797">
        <v>-922729984</v>
      </c>
      <c r="C1797">
        <v>1837</v>
      </c>
      <c r="D1797" t="s">
        <v>272</v>
      </c>
      <c r="E1797" t="s">
        <v>273</v>
      </c>
      <c r="F1797">
        <v>13794</v>
      </c>
      <c r="G1797" t="s">
        <v>274</v>
      </c>
      <c r="H1797" t="s">
        <v>275</v>
      </c>
      <c r="I1797">
        <v>513</v>
      </c>
      <c r="J1797" t="s">
        <v>545</v>
      </c>
      <c r="K1797" t="s">
        <v>546</v>
      </c>
      <c r="L1797">
        <v>31601</v>
      </c>
      <c r="M1797" t="s">
        <v>348</v>
      </c>
      <c r="N1797" t="s">
        <v>349</v>
      </c>
      <c r="O1797">
        <v>31601</v>
      </c>
      <c r="P1797" t="s">
        <v>348</v>
      </c>
      <c r="Q1797" t="s">
        <v>349</v>
      </c>
      <c r="R1797" t="s">
        <v>332</v>
      </c>
      <c r="S1797" s="43">
        <v>54476977.657099999</v>
      </c>
      <c r="U1797" s="43">
        <v>23</v>
      </c>
      <c r="IF1797">
        <v>31601</v>
      </c>
      <c r="IG1797" t="s">
        <v>348</v>
      </c>
      <c r="IH1797" t="s">
        <v>311</v>
      </c>
      <c r="IK1797">
        <v>-2</v>
      </c>
      <c r="IL1797" t="s">
        <v>278</v>
      </c>
      <c r="IM1797" t="s">
        <v>279</v>
      </c>
      <c r="IN1797" t="s">
        <v>468</v>
      </c>
      <c r="IP1797" t="s">
        <v>495</v>
      </c>
    </row>
    <row r="1798" spans="1:250" x14ac:dyDescent="0.35">
      <c r="A1798">
        <v>17187</v>
      </c>
      <c r="B1798">
        <v>-922729984</v>
      </c>
      <c r="C1798">
        <v>1837</v>
      </c>
      <c r="D1798" t="s">
        <v>272</v>
      </c>
      <c r="E1798" t="s">
        <v>273</v>
      </c>
      <c r="F1798">
        <v>13794</v>
      </c>
      <c r="G1798" t="s">
        <v>274</v>
      </c>
      <c r="H1798" t="s">
        <v>275</v>
      </c>
      <c r="I1798">
        <v>509</v>
      </c>
      <c r="J1798" t="s">
        <v>547</v>
      </c>
      <c r="K1798" t="s">
        <v>548</v>
      </c>
      <c r="L1798">
        <v>31601</v>
      </c>
      <c r="M1798" t="s">
        <v>348</v>
      </c>
      <c r="N1798" t="s">
        <v>349</v>
      </c>
      <c r="O1798">
        <v>31601</v>
      </c>
      <c r="P1798" t="s">
        <v>348</v>
      </c>
      <c r="Q1798" t="s">
        <v>349</v>
      </c>
      <c r="R1798" t="s">
        <v>332</v>
      </c>
      <c r="S1798" s="43">
        <v>54354302.987099998</v>
      </c>
      <c r="U1798" s="43">
        <v>23</v>
      </c>
      <c r="IF1798">
        <v>31601</v>
      </c>
      <c r="IG1798" t="s">
        <v>348</v>
      </c>
      <c r="IH1798" t="s">
        <v>311</v>
      </c>
      <c r="IK1798">
        <v>-2</v>
      </c>
      <c r="IL1798" t="s">
        <v>278</v>
      </c>
      <c r="IM1798" t="s">
        <v>279</v>
      </c>
      <c r="IN1798" t="s">
        <v>468</v>
      </c>
      <c r="IP1798" t="s">
        <v>495</v>
      </c>
    </row>
    <row r="1799" spans="1:250" x14ac:dyDescent="0.35">
      <c r="A1799">
        <v>17188</v>
      </c>
      <c r="B1799">
        <v>-922729984</v>
      </c>
      <c r="C1799">
        <v>1837</v>
      </c>
      <c r="D1799" t="s">
        <v>272</v>
      </c>
      <c r="E1799" t="s">
        <v>273</v>
      </c>
      <c r="F1799">
        <v>31620</v>
      </c>
      <c r="G1799" t="s">
        <v>350</v>
      </c>
      <c r="H1799" t="s">
        <v>351</v>
      </c>
      <c r="I1799">
        <v>515</v>
      </c>
      <c r="J1799" t="s">
        <v>543</v>
      </c>
      <c r="K1799" t="s">
        <v>544</v>
      </c>
      <c r="L1799">
        <v>31663</v>
      </c>
      <c r="M1799" t="s">
        <v>352</v>
      </c>
      <c r="N1799" t="s">
        <v>353</v>
      </c>
      <c r="O1799">
        <v>31663</v>
      </c>
      <c r="P1799" t="s">
        <v>352</v>
      </c>
      <c r="Q1799" t="s">
        <v>353</v>
      </c>
      <c r="R1799" t="s">
        <v>332</v>
      </c>
      <c r="S1799" s="43">
        <v>75709814</v>
      </c>
      <c r="U1799" s="43">
        <v>23</v>
      </c>
      <c r="IF1799">
        <v>31663</v>
      </c>
      <c r="IG1799" t="s">
        <v>352</v>
      </c>
      <c r="IH1799" t="s">
        <v>354</v>
      </c>
      <c r="IK1799">
        <v>-2</v>
      </c>
      <c r="IL1799" t="s">
        <v>278</v>
      </c>
      <c r="IM1799" t="s">
        <v>279</v>
      </c>
      <c r="IN1799" t="s">
        <v>496</v>
      </c>
      <c r="IP1799" t="s">
        <v>497</v>
      </c>
    </row>
    <row r="1800" spans="1:250" x14ac:dyDescent="0.35">
      <c r="A1800">
        <v>17189</v>
      </c>
      <c r="B1800">
        <v>-922729984</v>
      </c>
      <c r="C1800">
        <v>1837</v>
      </c>
      <c r="D1800" t="s">
        <v>272</v>
      </c>
      <c r="E1800" t="s">
        <v>273</v>
      </c>
      <c r="F1800">
        <v>31620</v>
      </c>
      <c r="G1800" t="s">
        <v>350</v>
      </c>
      <c r="H1800" t="s">
        <v>351</v>
      </c>
      <c r="I1800">
        <v>513</v>
      </c>
      <c r="J1800" t="s">
        <v>545</v>
      </c>
      <c r="K1800" t="s">
        <v>546</v>
      </c>
      <c r="L1800">
        <v>31663</v>
      </c>
      <c r="M1800" t="s">
        <v>352</v>
      </c>
      <c r="N1800" t="s">
        <v>353</v>
      </c>
      <c r="O1800">
        <v>31663</v>
      </c>
      <c r="P1800" t="s">
        <v>352</v>
      </c>
      <c r="Q1800" t="s">
        <v>353</v>
      </c>
      <c r="R1800" t="s">
        <v>332</v>
      </c>
      <c r="S1800" s="43">
        <v>75487996.920000002</v>
      </c>
      <c r="U1800" s="43">
        <v>23</v>
      </c>
      <c r="IF1800">
        <v>31663</v>
      </c>
      <c r="IG1800" t="s">
        <v>352</v>
      </c>
      <c r="IH1800" t="s">
        <v>354</v>
      </c>
      <c r="IK1800">
        <v>-2</v>
      </c>
      <c r="IL1800" t="s">
        <v>278</v>
      </c>
      <c r="IM1800" t="s">
        <v>279</v>
      </c>
      <c r="IN1800" t="s">
        <v>496</v>
      </c>
      <c r="IP1800" t="s">
        <v>497</v>
      </c>
    </row>
    <row r="1801" spans="1:250" x14ac:dyDescent="0.35">
      <c r="A1801">
        <v>17190</v>
      </c>
      <c r="B1801">
        <v>-922729984</v>
      </c>
      <c r="C1801">
        <v>1837</v>
      </c>
      <c r="D1801" t="s">
        <v>272</v>
      </c>
      <c r="E1801" t="s">
        <v>273</v>
      </c>
      <c r="F1801">
        <v>31620</v>
      </c>
      <c r="G1801" t="s">
        <v>350</v>
      </c>
      <c r="H1801" t="s">
        <v>351</v>
      </c>
      <c r="I1801">
        <v>509</v>
      </c>
      <c r="J1801" t="s">
        <v>547</v>
      </c>
      <c r="K1801" t="s">
        <v>548</v>
      </c>
      <c r="L1801">
        <v>31663</v>
      </c>
      <c r="M1801" t="s">
        <v>352</v>
      </c>
      <c r="N1801" t="s">
        <v>353</v>
      </c>
      <c r="O1801">
        <v>31663</v>
      </c>
      <c r="P1801" t="s">
        <v>352</v>
      </c>
      <c r="Q1801" t="s">
        <v>353</v>
      </c>
      <c r="R1801" t="s">
        <v>332</v>
      </c>
      <c r="S1801" s="43">
        <v>75295755.829999998</v>
      </c>
      <c r="U1801" s="43">
        <v>23</v>
      </c>
      <c r="IF1801">
        <v>31663</v>
      </c>
      <c r="IG1801" t="s">
        <v>352</v>
      </c>
      <c r="IH1801" t="s">
        <v>354</v>
      </c>
      <c r="IK1801">
        <v>-2</v>
      </c>
      <c r="IL1801" t="s">
        <v>278</v>
      </c>
      <c r="IM1801" t="s">
        <v>279</v>
      </c>
      <c r="IN1801" t="s">
        <v>496</v>
      </c>
      <c r="IP1801" t="s">
        <v>497</v>
      </c>
    </row>
    <row r="1802" spans="1:250" x14ac:dyDescent="0.35">
      <c r="A1802">
        <v>17191</v>
      </c>
      <c r="B1802">
        <v>-922729984</v>
      </c>
      <c r="C1802">
        <v>1837</v>
      </c>
      <c r="D1802" t="s">
        <v>272</v>
      </c>
      <c r="E1802" t="s">
        <v>273</v>
      </c>
      <c r="F1802">
        <v>31620</v>
      </c>
      <c r="G1802" t="s">
        <v>350</v>
      </c>
      <c r="H1802" t="s">
        <v>351</v>
      </c>
      <c r="I1802">
        <v>507</v>
      </c>
      <c r="J1802" t="s">
        <v>549</v>
      </c>
      <c r="K1802" t="s">
        <v>550</v>
      </c>
      <c r="L1802">
        <v>31663</v>
      </c>
      <c r="M1802" t="s">
        <v>352</v>
      </c>
      <c r="N1802" t="s">
        <v>353</v>
      </c>
      <c r="O1802">
        <v>31663</v>
      </c>
      <c r="P1802" t="s">
        <v>352</v>
      </c>
      <c r="Q1802" t="s">
        <v>353</v>
      </c>
      <c r="R1802" t="s">
        <v>332</v>
      </c>
      <c r="S1802" s="43">
        <v>75192241.290000007</v>
      </c>
      <c r="U1802" s="43">
        <v>23</v>
      </c>
      <c r="IF1802">
        <v>31663</v>
      </c>
      <c r="IG1802" t="s">
        <v>352</v>
      </c>
      <c r="IH1802" t="s">
        <v>354</v>
      </c>
      <c r="IK1802">
        <v>-2</v>
      </c>
      <c r="IL1802" t="s">
        <v>278</v>
      </c>
      <c r="IM1802" t="s">
        <v>279</v>
      </c>
      <c r="IN1802" t="s">
        <v>496</v>
      </c>
      <c r="IP1802" t="s">
        <v>497</v>
      </c>
    </row>
    <row r="1803" spans="1:250" x14ac:dyDescent="0.35">
      <c r="A1803">
        <v>17192</v>
      </c>
      <c r="B1803">
        <v>-922729984</v>
      </c>
      <c r="C1803">
        <v>1837</v>
      </c>
      <c r="D1803" t="s">
        <v>272</v>
      </c>
      <c r="E1803" t="s">
        <v>273</v>
      </c>
      <c r="F1803">
        <v>13794</v>
      </c>
      <c r="G1803" t="s">
        <v>274</v>
      </c>
      <c r="H1803" t="s">
        <v>275</v>
      </c>
      <c r="I1803">
        <v>528</v>
      </c>
      <c r="J1803" t="s">
        <v>531</v>
      </c>
      <c r="K1803" t="s">
        <v>532</v>
      </c>
      <c r="L1803">
        <v>31601</v>
      </c>
      <c r="M1803" t="s">
        <v>348</v>
      </c>
      <c r="N1803" t="s">
        <v>349</v>
      </c>
      <c r="O1803">
        <v>31601</v>
      </c>
      <c r="P1803" t="s">
        <v>348</v>
      </c>
      <c r="Q1803" t="s">
        <v>349</v>
      </c>
      <c r="R1803" t="s">
        <v>332</v>
      </c>
      <c r="S1803" s="43">
        <v>55041143.707099997</v>
      </c>
      <c r="U1803" s="43">
        <v>23</v>
      </c>
      <c r="IF1803">
        <v>31601</v>
      </c>
      <c r="IG1803" t="s">
        <v>348</v>
      </c>
      <c r="IH1803" t="s">
        <v>311</v>
      </c>
      <c r="IK1803">
        <v>-2</v>
      </c>
      <c r="IL1803" t="s">
        <v>278</v>
      </c>
      <c r="IM1803" t="s">
        <v>279</v>
      </c>
      <c r="IN1803" t="s">
        <v>468</v>
      </c>
      <c r="IP1803" t="s">
        <v>495</v>
      </c>
    </row>
    <row r="1804" spans="1:250" x14ac:dyDescent="0.35">
      <c r="A1804">
        <v>17193</v>
      </c>
      <c r="B1804">
        <v>-922729984</v>
      </c>
      <c r="C1804">
        <v>1837</v>
      </c>
      <c r="D1804" t="s">
        <v>272</v>
      </c>
      <c r="E1804" t="s">
        <v>273</v>
      </c>
      <c r="F1804">
        <v>13794</v>
      </c>
      <c r="G1804" t="s">
        <v>274</v>
      </c>
      <c r="H1804" t="s">
        <v>275</v>
      </c>
      <c r="I1804">
        <v>527</v>
      </c>
      <c r="J1804" t="s">
        <v>535</v>
      </c>
      <c r="K1804" t="s">
        <v>536</v>
      </c>
      <c r="L1804">
        <v>31601</v>
      </c>
      <c r="M1804" t="s">
        <v>348</v>
      </c>
      <c r="N1804" t="s">
        <v>349</v>
      </c>
      <c r="O1804">
        <v>31601</v>
      </c>
      <c r="P1804" t="s">
        <v>348</v>
      </c>
      <c r="Q1804" t="s">
        <v>349</v>
      </c>
      <c r="R1804" t="s">
        <v>332</v>
      </c>
      <c r="S1804" s="43">
        <v>54946782.037100002</v>
      </c>
      <c r="U1804" s="43">
        <v>23</v>
      </c>
      <c r="IF1804">
        <v>31601</v>
      </c>
      <c r="IG1804" t="s">
        <v>348</v>
      </c>
      <c r="IH1804" t="s">
        <v>311</v>
      </c>
      <c r="IK1804">
        <v>-2</v>
      </c>
      <c r="IL1804" t="s">
        <v>278</v>
      </c>
      <c r="IM1804" t="s">
        <v>279</v>
      </c>
      <c r="IN1804" t="s">
        <v>468</v>
      </c>
      <c r="IP1804" t="s">
        <v>495</v>
      </c>
    </row>
    <row r="1805" spans="1:250" x14ac:dyDescent="0.35">
      <c r="A1805">
        <v>17194</v>
      </c>
      <c r="B1805">
        <v>-922729984</v>
      </c>
      <c r="C1805">
        <v>1837</v>
      </c>
      <c r="D1805" t="s">
        <v>272</v>
      </c>
      <c r="E1805" t="s">
        <v>273</v>
      </c>
      <c r="F1805">
        <v>13794</v>
      </c>
      <c r="G1805" t="s">
        <v>274</v>
      </c>
      <c r="H1805" t="s">
        <v>275</v>
      </c>
      <c r="I1805">
        <v>507</v>
      </c>
      <c r="J1805" t="s">
        <v>549</v>
      </c>
      <c r="K1805" t="s">
        <v>550</v>
      </c>
      <c r="L1805">
        <v>34667</v>
      </c>
      <c r="M1805" t="s">
        <v>355</v>
      </c>
      <c r="N1805" t="s">
        <v>356</v>
      </c>
      <c r="O1805">
        <v>34667</v>
      </c>
      <c r="P1805" t="s">
        <v>355</v>
      </c>
      <c r="Q1805" t="s">
        <v>356</v>
      </c>
      <c r="R1805" t="s">
        <v>332</v>
      </c>
      <c r="S1805" s="43">
        <v>21295164.940699998</v>
      </c>
      <c r="U1805" s="43">
        <v>23</v>
      </c>
      <c r="IF1805">
        <v>34667</v>
      </c>
      <c r="IG1805" t="s">
        <v>355</v>
      </c>
      <c r="IH1805" t="s">
        <v>311</v>
      </c>
      <c r="IK1805">
        <v>-2</v>
      </c>
      <c r="IL1805" t="s">
        <v>278</v>
      </c>
      <c r="IM1805" t="s">
        <v>279</v>
      </c>
      <c r="IN1805" t="s">
        <v>468</v>
      </c>
      <c r="IP1805" t="s">
        <v>498</v>
      </c>
    </row>
    <row r="1806" spans="1:250" x14ac:dyDescent="0.35">
      <c r="A1806">
        <v>17195</v>
      </c>
      <c r="B1806">
        <v>-922729984</v>
      </c>
      <c r="C1806">
        <v>1837</v>
      </c>
      <c r="D1806" t="s">
        <v>272</v>
      </c>
      <c r="E1806" t="s">
        <v>273</v>
      </c>
      <c r="F1806">
        <v>31620</v>
      </c>
      <c r="G1806" t="s">
        <v>350</v>
      </c>
      <c r="H1806" t="s">
        <v>351</v>
      </c>
      <c r="I1806">
        <v>528</v>
      </c>
      <c r="J1806" t="s">
        <v>531</v>
      </c>
      <c r="K1806" t="s">
        <v>532</v>
      </c>
      <c r="L1806">
        <v>31663</v>
      </c>
      <c r="M1806" t="s">
        <v>352</v>
      </c>
      <c r="N1806" t="s">
        <v>353</v>
      </c>
      <c r="O1806">
        <v>31663</v>
      </c>
      <c r="P1806" t="s">
        <v>352</v>
      </c>
      <c r="Q1806" t="s">
        <v>353</v>
      </c>
      <c r="R1806" t="s">
        <v>332</v>
      </c>
      <c r="S1806" s="43">
        <v>76379401.450000003</v>
      </c>
      <c r="U1806" s="43">
        <v>23</v>
      </c>
      <c r="IF1806">
        <v>31663</v>
      </c>
      <c r="IG1806" t="s">
        <v>352</v>
      </c>
      <c r="IH1806" t="s">
        <v>354</v>
      </c>
      <c r="IK1806">
        <v>-2</v>
      </c>
      <c r="IL1806" t="s">
        <v>278</v>
      </c>
      <c r="IM1806" t="s">
        <v>279</v>
      </c>
      <c r="IN1806" t="s">
        <v>496</v>
      </c>
      <c r="IP1806" t="s">
        <v>497</v>
      </c>
    </row>
    <row r="1807" spans="1:250" x14ac:dyDescent="0.35">
      <c r="A1807">
        <v>17196</v>
      </c>
      <c r="B1807">
        <v>-922729984</v>
      </c>
      <c r="C1807">
        <v>1837</v>
      </c>
      <c r="D1807" t="s">
        <v>272</v>
      </c>
      <c r="E1807" t="s">
        <v>273</v>
      </c>
      <c r="F1807">
        <v>31620</v>
      </c>
      <c r="G1807" t="s">
        <v>350</v>
      </c>
      <c r="H1807" t="s">
        <v>351</v>
      </c>
      <c r="I1807">
        <v>527</v>
      </c>
      <c r="J1807" t="s">
        <v>535</v>
      </c>
      <c r="K1807" t="s">
        <v>536</v>
      </c>
      <c r="L1807">
        <v>31663</v>
      </c>
      <c r="M1807" t="s">
        <v>352</v>
      </c>
      <c r="N1807" t="s">
        <v>353</v>
      </c>
      <c r="O1807">
        <v>31663</v>
      </c>
      <c r="P1807" t="s">
        <v>352</v>
      </c>
      <c r="Q1807" t="s">
        <v>353</v>
      </c>
      <c r="R1807" t="s">
        <v>332</v>
      </c>
      <c r="S1807" s="43">
        <v>76227386.629999995</v>
      </c>
      <c r="U1807" s="43">
        <v>23</v>
      </c>
      <c r="IF1807">
        <v>31663</v>
      </c>
      <c r="IG1807" t="s">
        <v>352</v>
      </c>
      <c r="IH1807" t="s">
        <v>354</v>
      </c>
      <c r="IK1807">
        <v>-2</v>
      </c>
      <c r="IL1807" t="s">
        <v>278</v>
      </c>
      <c r="IM1807" t="s">
        <v>279</v>
      </c>
      <c r="IN1807" t="s">
        <v>496</v>
      </c>
      <c r="IP1807" t="s">
        <v>497</v>
      </c>
    </row>
    <row r="1808" spans="1:250" x14ac:dyDescent="0.35">
      <c r="A1808">
        <v>17197</v>
      </c>
      <c r="B1808">
        <v>-922729984</v>
      </c>
      <c r="C1808">
        <v>1837</v>
      </c>
      <c r="D1808" t="s">
        <v>272</v>
      </c>
      <c r="E1808" t="s">
        <v>273</v>
      </c>
      <c r="F1808">
        <v>31620</v>
      </c>
      <c r="G1808" t="s">
        <v>350</v>
      </c>
      <c r="H1808" t="s">
        <v>351</v>
      </c>
      <c r="I1808">
        <v>523</v>
      </c>
      <c r="J1808" t="s">
        <v>537</v>
      </c>
      <c r="K1808" t="s">
        <v>538</v>
      </c>
      <c r="L1808">
        <v>31663</v>
      </c>
      <c r="M1808" t="s">
        <v>352</v>
      </c>
      <c r="N1808" t="s">
        <v>353</v>
      </c>
      <c r="O1808">
        <v>31663</v>
      </c>
      <c r="P1808" t="s">
        <v>352</v>
      </c>
      <c r="Q1808" t="s">
        <v>353</v>
      </c>
      <c r="R1808" t="s">
        <v>332</v>
      </c>
      <c r="S1808" s="43">
        <v>76123872.109999999</v>
      </c>
      <c r="U1808" s="43">
        <v>23</v>
      </c>
      <c r="IF1808">
        <v>31663</v>
      </c>
      <c r="IG1808" t="s">
        <v>352</v>
      </c>
      <c r="IH1808" t="s">
        <v>354</v>
      </c>
      <c r="IK1808">
        <v>-2</v>
      </c>
      <c r="IL1808" t="s">
        <v>278</v>
      </c>
      <c r="IM1808" t="s">
        <v>279</v>
      </c>
      <c r="IN1808" t="s">
        <v>496</v>
      </c>
      <c r="IP1808" t="s">
        <v>497</v>
      </c>
    </row>
    <row r="1809" spans="1:250" x14ac:dyDescent="0.35">
      <c r="A1809">
        <v>17198</v>
      </c>
      <c r="B1809">
        <v>-922729984</v>
      </c>
      <c r="C1809">
        <v>1837</v>
      </c>
      <c r="D1809" t="s">
        <v>272</v>
      </c>
      <c r="E1809" t="s">
        <v>273</v>
      </c>
      <c r="F1809">
        <v>31620</v>
      </c>
      <c r="G1809" t="s">
        <v>350</v>
      </c>
      <c r="H1809" t="s">
        <v>351</v>
      </c>
      <c r="I1809">
        <v>521</v>
      </c>
      <c r="J1809" t="s">
        <v>539</v>
      </c>
      <c r="K1809" t="s">
        <v>540</v>
      </c>
      <c r="L1809">
        <v>31663</v>
      </c>
      <c r="M1809" t="s">
        <v>352</v>
      </c>
      <c r="N1809" t="s">
        <v>353</v>
      </c>
      <c r="O1809">
        <v>31663</v>
      </c>
      <c r="P1809" t="s">
        <v>352</v>
      </c>
      <c r="Q1809" t="s">
        <v>353</v>
      </c>
      <c r="R1809" t="s">
        <v>332</v>
      </c>
      <c r="S1809" s="43">
        <v>75916843.150000006</v>
      </c>
      <c r="U1809" s="43">
        <v>23</v>
      </c>
      <c r="IF1809">
        <v>31663</v>
      </c>
      <c r="IG1809" t="s">
        <v>352</v>
      </c>
      <c r="IH1809" t="s">
        <v>354</v>
      </c>
      <c r="IK1809">
        <v>-2</v>
      </c>
      <c r="IL1809" t="s">
        <v>278</v>
      </c>
      <c r="IM1809" t="s">
        <v>279</v>
      </c>
      <c r="IN1809" t="s">
        <v>496</v>
      </c>
      <c r="IP1809" t="s">
        <v>497</v>
      </c>
    </row>
    <row r="1810" spans="1:250" x14ac:dyDescent="0.35">
      <c r="A1810">
        <v>17199</v>
      </c>
      <c r="B1810">
        <v>-922729984</v>
      </c>
      <c r="C1810">
        <v>1837</v>
      </c>
      <c r="D1810" t="s">
        <v>272</v>
      </c>
      <c r="E1810" t="s">
        <v>273</v>
      </c>
      <c r="F1810">
        <v>31620</v>
      </c>
      <c r="G1810" t="s">
        <v>350</v>
      </c>
      <c r="H1810" t="s">
        <v>351</v>
      </c>
      <c r="I1810">
        <v>519</v>
      </c>
      <c r="J1810" t="s">
        <v>541</v>
      </c>
      <c r="K1810" t="s">
        <v>542</v>
      </c>
      <c r="L1810">
        <v>31663</v>
      </c>
      <c r="M1810" t="s">
        <v>352</v>
      </c>
      <c r="N1810" t="s">
        <v>353</v>
      </c>
      <c r="O1810">
        <v>31663</v>
      </c>
      <c r="P1810" t="s">
        <v>352</v>
      </c>
      <c r="Q1810" t="s">
        <v>353</v>
      </c>
      <c r="R1810" t="s">
        <v>332</v>
      </c>
      <c r="S1810" s="43">
        <v>75813328.390000001</v>
      </c>
      <c r="U1810" s="43">
        <v>23</v>
      </c>
      <c r="IF1810">
        <v>31663</v>
      </c>
      <c r="IG1810" t="s">
        <v>352</v>
      </c>
      <c r="IH1810" t="s">
        <v>354</v>
      </c>
      <c r="IK1810">
        <v>-2</v>
      </c>
      <c r="IL1810" t="s">
        <v>278</v>
      </c>
      <c r="IM1810" t="s">
        <v>279</v>
      </c>
      <c r="IN1810" t="s">
        <v>496</v>
      </c>
      <c r="IP1810" t="s">
        <v>497</v>
      </c>
    </row>
    <row r="1811" spans="1:250" x14ac:dyDescent="0.35">
      <c r="A1811">
        <v>17200</v>
      </c>
      <c r="B1811">
        <v>-922729984</v>
      </c>
      <c r="C1811">
        <v>1837</v>
      </c>
      <c r="D1811" t="s">
        <v>272</v>
      </c>
      <c r="E1811" t="s">
        <v>273</v>
      </c>
      <c r="F1811">
        <v>13794</v>
      </c>
      <c r="G1811" t="s">
        <v>274</v>
      </c>
      <c r="H1811" t="s">
        <v>275</v>
      </c>
      <c r="I1811">
        <v>523</v>
      </c>
      <c r="J1811" t="s">
        <v>537</v>
      </c>
      <c r="K1811" t="s">
        <v>538</v>
      </c>
      <c r="L1811">
        <v>34667</v>
      </c>
      <c r="M1811" t="s">
        <v>355</v>
      </c>
      <c r="N1811" t="s">
        <v>356</v>
      </c>
      <c r="O1811">
        <v>34667</v>
      </c>
      <c r="P1811" t="s">
        <v>355</v>
      </c>
      <c r="Q1811" t="s">
        <v>356</v>
      </c>
      <c r="R1811" t="s">
        <v>332</v>
      </c>
      <c r="S1811" s="43">
        <v>27267630.750700001</v>
      </c>
      <c r="U1811" s="43">
        <v>23</v>
      </c>
      <c r="IF1811">
        <v>34667</v>
      </c>
      <c r="IG1811" t="s">
        <v>355</v>
      </c>
      <c r="IH1811" t="s">
        <v>311</v>
      </c>
      <c r="IK1811">
        <v>-2</v>
      </c>
      <c r="IL1811" t="s">
        <v>278</v>
      </c>
      <c r="IM1811" t="s">
        <v>279</v>
      </c>
      <c r="IN1811" t="s">
        <v>468</v>
      </c>
      <c r="IP1811" t="s">
        <v>498</v>
      </c>
    </row>
    <row r="1812" spans="1:250" x14ac:dyDescent="0.35">
      <c r="A1812">
        <v>17201</v>
      </c>
      <c r="B1812">
        <v>-922729984</v>
      </c>
      <c r="C1812">
        <v>1837</v>
      </c>
      <c r="D1812" t="s">
        <v>272</v>
      </c>
      <c r="E1812" t="s">
        <v>273</v>
      </c>
      <c r="F1812">
        <v>13794</v>
      </c>
      <c r="G1812" t="s">
        <v>274</v>
      </c>
      <c r="H1812" t="s">
        <v>275</v>
      </c>
      <c r="I1812">
        <v>521</v>
      </c>
      <c r="J1812" t="s">
        <v>539</v>
      </c>
      <c r="K1812" t="s">
        <v>540</v>
      </c>
      <c r="L1812">
        <v>34667</v>
      </c>
      <c r="M1812" t="s">
        <v>355</v>
      </c>
      <c r="N1812" t="s">
        <v>356</v>
      </c>
      <c r="O1812">
        <v>34667</v>
      </c>
      <c r="P1812" t="s">
        <v>355</v>
      </c>
      <c r="Q1812" t="s">
        <v>356</v>
      </c>
      <c r="R1812" t="s">
        <v>332</v>
      </c>
      <c r="S1812" s="43">
        <v>27202993.970699999</v>
      </c>
      <c r="U1812" s="43">
        <v>23</v>
      </c>
      <c r="IF1812">
        <v>34667</v>
      </c>
      <c r="IG1812" t="s">
        <v>355</v>
      </c>
      <c r="IH1812" t="s">
        <v>311</v>
      </c>
      <c r="IK1812">
        <v>-2</v>
      </c>
      <c r="IL1812" t="s">
        <v>278</v>
      </c>
      <c r="IM1812" t="s">
        <v>279</v>
      </c>
      <c r="IN1812" t="s">
        <v>468</v>
      </c>
      <c r="IP1812" t="s">
        <v>498</v>
      </c>
    </row>
    <row r="1813" spans="1:250" x14ac:dyDescent="0.35">
      <c r="A1813">
        <v>17202</v>
      </c>
      <c r="B1813">
        <v>-922729984</v>
      </c>
      <c r="C1813">
        <v>1837</v>
      </c>
      <c r="D1813" t="s">
        <v>272</v>
      </c>
      <c r="E1813" t="s">
        <v>273</v>
      </c>
      <c r="F1813">
        <v>13794</v>
      </c>
      <c r="G1813" t="s">
        <v>274</v>
      </c>
      <c r="H1813" t="s">
        <v>275</v>
      </c>
      <c r="I1813">
        <v>519</v>
      </c>
      <c r="J1813" t="s">
        <v>541</v>
      </c>
      <c r="K1813" t="s">
        <v>542</v>
      </c>
      <c r="L1813">
        <v>34667</v>
      </c>
      <c r="M1813" t="s">
        <v>355</v>
      </c>
      <c r="N1813" t="s">
        <v>356</v>
      </c>
      <c r="O1813">
        <v>34667</v>
      </c>
      <c r="P1813" t="s">
        <v>355</v>
      </c>
      <c r="Q1813" t="s">
        <v>356</v>
      </c>
      <c r="R1813" t="s">
        <v>332</v>
      </c>
      <c r="S1813" s="43">
        <v>27170174.090700001</v>
      </c>
      <c r="U1813" s="43">
        <v>23</v>
      </c>
      <c r="IF1813">
        <v>34667</v>
      </c>
      <c r="IG1813" t="s">
        <v>355</v>
      </c>
      <c r="IH1813" t="s">
        <v>311</v>
      </c>
      <c r="IK1813">
        <v>-2</v>
      </c>
      <c r="IL1813" t="s">
        <v>278</v>
      </c>
      <c r="IM1813" t="s">
        <v>279</v>
      </c>
      <c r="IN1813" t="s">
        <v>468</v>
      </c>
      <c r="IP1813" t="s">
        <v>498</v>
      </c>
    </row>
    <row r="1814" spans="1:250" x14ac:dyDescent="0.35">
      <c r="A1814">
        <v>17203</v>
      </c>
      <c r="B1814">
        <v>-922729984</v>
      </c>
      <c r="C1814">
        <v>1837</v>
      </c>
      <c r="D1814" t="s">
        <v>272</v>
      </c>
      <c r="E1814" t="s">
        <v>273</v>
      </c>
      <c r="F1814">
        <v>13794</v>
      </c>
      <c r="G1814" t="s">
        <v>274</v>
      </c>
      <c r="H1814" t="s">
        <v>275</v>
      </c>
      <c r="I1814">
        <v>515</v>
      </c>
      <c r="J1814" t="s">
        <v>543</v>
      </c>
      <c r="K1814" t="s">
        <v>544</v>
      </c>
      <c r="L1814">
        <v>34667</v>
      </c>
      <c r="M1814" t="s">
        <v>355</v>
      </c>
      <c r="N1814" t="s">
        <v>356</v>
      </c>
      <c r="O1814">
        <v>34667</v>
      </c>
      <c r="P1814" t="s">
        <v>355</v>
      </c>
      <c r="Q1814" t="s">
        <v>356</v>
      </c>
      <c r="R1814" t="s">
        <v>332</v>
      </c>
      <c r="S1814" s="43">
        <v>27137354.210700002</v>
      </c>
      <c r="U1814" s="43">
        <v>23</v>
      </c>
      <c r="IF1814">
        <v>34667</v>
      </c>
      <c r="IG1814" t="s">
        <v>355</v>
      </c>
      <c r="IH1814" t="s">
        <v>311</v>
      </c>
      <c r="IK1814">
        <v>-2</v>
      </c>
      <c r="IL1814" t="s">
        <v>278</v>
      </c>
      <c r="IM1814" t="s">
        <v>279</v>
      </c>
      <c r="IN1814" t="s">
        <v>468</v>
      </c>
      <c r="IP1814" t="s">
        <v>498</v>
      </c>
    </row>
    <row r="1815" spans="1:250" x14ac:dyDescent="0.35">
      <c r="A1815">
        <v>17204</v>
      </c>
      <c r="B1815">
        <v>-922729984</v>
      </c>
      <c r="C1815">
        <v>1837</v>
      </c>
      <c r="D1815" t="s">
        <v>272</v>
      </c>
      <c r="E1815" t="s">
        <v>273</v>
      </c>
      <c r="F1815">
        <v>13794</v>
      </c>
      <c r="G1815" t="s">
        <v>274</v>
      </c>
      <c r="H1815" t="s">
        <v>275</v>
      </c>
      <c r="I1815">
        <v>513</v>
      </c>
      <c r="J1815" t="s">
        <v>545</v>
      </c>
      <c r="K1815" t="s">
        <v>546</v>
      </c>
      <c r="L1815">
        <v>34667</v>
      </c>
      <c r="M1815" t="s">
        <v>355</v>
      </c>
      <c r="N1815" t="s">
        <v>356</v>
      </c>
      <c r="O1815">
        <v>34667</v>
      </c>
      <c r="P1815" t="s">
        <v>355</v>
      </c>
      <c r="Q1815" t="s">
        <v>356</v>
      </c>
      <c r="R1815" t="s">
        <v>332</v>
      </c>
      <c r="S1815" s="43">
        <v>27067025.890700001</v>
      </c>
      <c r="U1815" s="43">
        <v>23</v>
      </c>
      <c r="IF1815">
        <v>34667</v>
      </c>
      <c r="IG1815" t="s">
        <v>355</v>
      </c>
      <c r="IH1815" t="s">
        <v>311</v>
      </c>
      <c r="IK1815">
        <v>-2</v>
      </c>
      <c r="IL1815" t="s">
        <v>278</v>
      </c>
      <c r="IM1815" t="s">
        <v>279</v>
      </c>
      <c r="IN1815" t="s">
        <v>468</v>
      </c>
      <c r="IP1815" t="s">
        <v>498</v>
      </c>
    </row>
    <row r="1816" spans="1:250" x14ac:dyDescent="0.35">
      <c r="A1816">
        <v>17205</v>
      </c>
      <c r="B1816">
        <v>-922729984</v>
      </c>
      <c r="C1816">
        <v>1837</v>
      </c>
      <c r="D1816" t="s">
        <v>272</v>
      </c>
      <c r="E1816" t="s">
        <v>273</v>
      </c>
      <c r="F1816">
        <v>13794</v>
      </c>
      <c r="G1816" t="s">
        <v>274</v>
      </c>
      <c r="H1816" t="s">
        <v>275</v>
      </c>
      <c r="I1816">
        <v>509</v>
      </c>
      <c r="J1816" t="s">
        <v>547</v>
      </c>
      <c r="K1816" t="s">
        <v>548</v>
      </c>
      <c r="L1816">
        <v>34667</v>
      </c>
      <c r="M1816" t="s">
        <v>355</v>
      </c>
      <c r="N1816" t="s">
        <v>356</v>
      </c>
      <c r="O1816">
        <v>34667</v>
      </c>
      <c r="P1816" t="s">
        <v>355</v>
      </c>
      <c r="Q1816" t="s">
        <v>356</v>
      </c>
      <c r="R1816" t="s">
        <v>332</v>
      </c>
      <c r="S1816" s="43">
        <v>21321074.670699999</v>
      </c>
      <c r="U1816" s="43">
        <v>23</v>
      </c>
      <c r="IF1816">
        <v>34667</v>
      </c>
      <c r="IG1816" t="s">
        <v>355</v>
      </c>
      <c r="IH1816" t="s">
        <v>311</v>
      </c>
      <c r="IK1816">
        <v>-2</v>
      </c>
      <c r="IL1816" t="s">
        <v>278</v>
      </c>
      <c r="IM1816" t="s">
        <v>279</v>
      </c>
      <c r="IN1816" t="s">
        <v>468</v>
      </c>
      <c r="IP1816" t="s">
        <v>498</v>
      </c>
    </row>
    <row r="1817" spans="1:250" x14ac:dyDescent="0.35">
      <c r="A1817">
        <v>17206</v>
      </c>
      <c r="B1817">
        <v>-922729984</v>
      </c>
      <c r="C1817">
        <v>1837</v>
      </c>
      <c r="D1817" t="s">
        <v>272</v>
      </c>
      <c r="E1817" t="s">
        <v>273</v>
      </c>
      <c r="F1817">
        <v>7057</v>
      </c>
      <c r="G1817" t="s">
        <v>290</v>
      </c>
      <c r="H1817" t="s">
        <v>291</v>
      </c>
      <c r="I1817">
        <v>515</v>
      </c>
      <c r="J1817" t="s">
        <v>543</v>
      </c>
      <c r="K1817" t="s">
        <v>544</v>
      </c>
      <c r="L1817">
        <v>35455</v>
      </c>
      <c r="M1817" t="s">
        <v>342</v>
      </c>
      <c r="N1817" t="s">
        <v>343</v>
      </c>
      <c r="O1817">
        <v>35455</v>
      </c>
      <c r="P1817" t="s">
        <v>342</v>
      </c>
      <c r="Q1817" t="s">
        <v>343</v>
      </c>
      <c r="R1817" t="s">
        <v>332</v>
      </c>
      <c r="S1817" s="43">
        <v>21671236.134399999</v>
      </c>
      <c r="U1817" s="43">
        <v>23</v>
      </c>
      <c r="IF1817">
        <v>35455</v>
      </c>
      <c r="IG1817" t="s">
        <v>342</v>
      </c>
      <c r="IH1817" t="s">
        <v>292</v>
      </c>
      <c r="IK1817">
        <v>-2</v>
      </c>
      <c r="IL1817" t="s">
        <v>278</v>
      </c>
      <c r="IM1817" t="s">
        <v>279</v>
      </c>
      <c r="IN1817" t="s">
        <v>471</v>
      </c>
      <c r="IP1817" t="s">
        <v>499</v>
      </c>
    </row>
    <row r="1818" spans="1:250" x14ac:dyDescent="0.35">
      <c r="A1818">
        <v>17207</v>
      </c>
      <c r="B1818">
        <v>-922729984</v>
      </c>
      <c r="C1818">
        <v>1837</v>
      </c>
      <c r="D1818" t="s">
        <v>272</v>
      </c>
      <c r="E1818" t="s">
        <v>273</v>
      </c>
      <c r="F1818">
        <v>7057</v>
      </c>
      <c r="G1818" t="s">
        <v>290</v>
      </c>
      <c r="H1818" t="s">
        <v>291</v>
      </c>
      <c r="I1818">
        <v>513</v>
      </c>
      <c r="J1818" t="s">
        <v>545</v>
      </c>
      <c r="K1818" t="s">
        <v>546</v>
      </c>
      <c r="L1818">
        <v>35455</v>
      </c>
      <c r="M1818" t="s">
        <v>342</v>
      </c>
      <c r="N1818" t="s">
        <v>343</v>
      </c>
      <c r="O1818">
        <v>35455</v>
      </c>
      <c r="P1818" t="s">
        <v>342</v>
      </c>
      <c r="Q1818" t="s">
        <v>343</v>
      </c>
      <c r="R1818" t="s">
        <v>332</v>
      </c>
      <c r="S1818" s="43">
        <v>21617309.682399999</v>
      </c>
      <c r="U1818" s="43">
        <v>23</v>
      </c>
      <c r="IF1818">
        <v>35455</v>
      </c>
      <c r="IG1818" t="s">
        <v>342</v>
      </c>
      <c r="IH1818" t="s">
        <v>292</v>
      </c>
      <c r="IK1818">
        <v>-2</v>
      </c>
      <c r="IL1818" t="s">
        <v>278</v>
      </c>
      <c r="IM1818" t="s">
        <v>279</v>
      </c>
      <c r="IN1818" t="s">
        <v>471</v>
      </c>
      <c r="IP1818" t="s">
        <v>499</v>
      </c>
    </row>
    <row r="1819" spans="1:250" x14ac:dyDescent="0.35">
      <c r="A1819">
        <v>17208</v>
      </c>
      <c r="B1819">
        <v>-922729984</v>
      </c>
      <c r="C1819">
        <v>1837</v>
      </c>
      <c r="D1819" t="s">
        <v>272</v>
      </c>
      <c r="E1819" t="s">
        <v>273</v>
      </c>
      <c r="F1819">
        <v>7057</v>
      </c>
      <c r="G1819" t="s">
        <v>290</v>
      </c>
      <c r="H1819" t="s">
        <v>291</v>
      </c>
      <c r="I1819">
        <v>509</v>
      </c>
      <c r="J1819" t="s">
        <v>547</v>
      </c>
      <c r="K1819" t="s">
        <v>548</v>
      </c>
      <c r="L1819">
        <v>35455</v>
      </c>
      <c r="M1819" t="s">
        <v>342</v>
      </c>
      <c r="N1819" t="s">
        <v>343</v>
      </c>
      <c r="O1819">
        <v>35455</v>
      </c>
      <c r="P1819" t="s">
        <v>342</v>
      </c>
      <c r="Q1819" t="s">
        <v>343</v>
      </c>
      <c r="R1819" t="s">
        <v>332</v>
      </c>
      <c r="S1819" s="43">
        <v>21570573.442400001</v>
      </c>
      <c r="U1819" s="43">
        <v>23</v>
      </c>
      <c r="IF1819">
        <v>35455</v>
      </c>
      <c r="IG1819" t="s">
        <v>342</v>
      </c>
      <c r="IH1819" t="s">
        <v>292</v>
      </c>
      <c r="IK1819">
        <v>-2</v>
      </c>
      <c r="IL1819" t="s">
        <v>278</v>
      </c>
      <c r="IM1819" t="s">
        <v>279</v>
      </c>
      <c r="IN1819" t="s">
        <v>471</v>
      </c>
      <c r="IP1819" t="s">
        <v>499</v>
      </c>
    </row>
    <row r="1820" spans="1:250" x14ac:dyDescent="0.35">
      <c r="A1820">
        <v>17209</v>
      </c>
      <c r="B1820">
        <v>-922729984</v>
      </c>
      <c r="C1820">
        <v>1837</v>
      </c>
      <c r="D1820" t="s">
        <v>272</v>
      </c>
      <c r="E1820" t="s">
        <v>273</v>
      </c>
      <c r="F1820">
        <v>7057</v>
      </c>
      <c r="G1820" t="s">
        <v>290</v>
      </c>
      <c r="H1820" t="s">
        <v>291</v>
      </c>
      <c r="I1820">
        <v>507</v>
      </c>
      <c r="J1820" t="s">
        <v>549</v>
      </c>
      <c r="K1820" t="s">
        <v>550</v>
      </c>
      <c r="L1820">
        <v>35455</v>
      </c>
      <c r="M1820" t="s">
        <v>342</v>
      </c>
      <c r="N1820" t="s">
        <v>343</v>
      </c>
      <c r="O1820">
        <v>35455</v>
      </c>
      <c r="P1820" t="s">
        <v>342</v>
      </c>
      <c r="Q1820" t="s">
        <v>343</v>
      </c>
      <c r="R1820" t="s">
        <v>332</v>
      </c>
      <c r="S1820" s="43">
        <v>21545376.867899999</v>
      </c>
      <c r="U1820" s="43">
        <v>23</v>
      </c>
      <c r="IF1820">
        <v>35455</v>
      </c>
      <c r="IG1820" t="s">
        <v>342</v>
      </c>
      <c r="IH1820" t="s">
        <v>292</v>
      </c>
      <c r="IK1820">
        <v>-2</v>
      </c>
      <c r="IL1820" t="s">
        <v>278</v>
      </c>
      <c r="IM1820" t="s">
        <v>279</v>
      </c>
      <c r="IN1820" t="s">
        <v>471</v>
      </c>
      <c r="IP1820" t="s">
        <v>499</v>
      </c>
    </row>
    <row r="1821" spans="1:250" x14ac:dyDescent="0.35">
      <c r="A1821">
        <v>17210</v>
      </c>
      <c r="B1821">
        <v>-922729984</v>
      </c>
      <c r="C1821">
        <v>1837</v>
      </c>
      <c r="D1821" t="s">
        <v>272</v>
      </c>
      <c r="E1821" t="s">
        <v>273</v>
      </c>
      <c r="F1821">
        <v>13794</v>
      </c>
      <c r="G1821" t="s">
        <v>274</v>
      </c>
      <c r="H1821" t="s">
        <v>275</v>
      </c>
      <c r="I1821">
        <v>528</v>
      </c>
      <c r="J1821" t="s">
        <v>531</v>
      </c>
      <c r="K1821" t="s">
        <v>532</v>
      </c>
      <c r="L1821">
        <v>34667</v>
      </c>
      <c r="M1821" t="s">
        <v>355</v>
      </c>
      <c r="N1821" t="s">
        <v>356</v>
      </c>
      <c r="O1821">
        <v>34667</v>
      </c>
      <c r="P1821" t="s">
        <v>355</v>
      </c>
      <c r="Q1821" t="s">
        <v>356</v>
      </c>
      <c r="R1821" t="s">
        <v>332</v>
      </c>
      <c r="S1821" s="43">
        <v>27347333.250700001</v>
      </c>
      <c r="U1821" s="43">
        <v>23</v>
      </c>
      <c r="IF1821">
        <v>34667</v>
      </c>
      <c r="IG1821" t="s">
        <v>355</v>
      </c>
      <c r="IH1821" t="s">
        <v>311</v>
      </c>
      <c r="IK1821">
        <v>-2</v>
      </c>
      <c r="IL1821" t="s">
        <v>278</v>
      </c>
      <c r="IM1821" t="s">
        <v>279</v>
      </c>
      <c r="IN1821" t="s">
        <v>468</v>
      </c>
      <c r="IP1821" t="s">
        <v>498</v>
      </c>
    </row>
    <row r="1822" spans="1:250" x14ac:dyDescent="0.35">
      <c r="A1822">
        <v>17211</v>
      </c>
      <c r="B1822">
        <v>-922729984</v>
      </c>
      <c r="C1822">
        <v>1837</v>
      </c>
      <c r="D1822" t="s">
        <v>272</v>
      </c>
      <c r="E1822" t="s">
        <v>273</v>
      </c>
      <c r="F1822">
        <v>13794</v>
      </c>
      <c r="G1822" t="s">
        <v>274</v>
      </c>
      <c r="H1822" t="s">
        <v>275</v>
      </c>
      <c r="I1822">
        <v>527</v>
      </c>
      <c r="J1822" t="s">
        <v>535</v>
      </c>
      <c r="K1822" t="s">
        <v>536</v>
      </c>
      <c r="L1822">
        <v>34667</v>
      </c>
      <c r="M1822" t="s">
        <v>355</v>
      </c>
      <c r="N1822" t="s">
        <v>356</v>
      </c>
      <c r="O1822">
        <v>34667</v>
      </c>
      <c r="P1822" t="s">
        <v>355</v>
      </c>
      <c r="Q1822" t="s">
        <v>356</v>
      </c>
      <c r="R1822" t="s">
        <v>332</v>
      </c>
      <c r="S1822" s="43">
        <v>27300449.4307</v>
      </c>
      <c r="U1822" s="43">
        <v>23</v>
      </c>
      <c r="IF1822">
        <v>34667</v>
      </c>
      <c r="IG1822" t="s">
        <v>355</v>
      </c>
      <c r="IH1822" t="s">
        <v>311</v>
      </c>
      <c r="IK1822">
        <v>-2</v>
      </c>
      <c r="IL1822" t="s">
        <v>278</v>
      </c>
      <c r="IM1822" t="s">
        <v>279</v>
      </c>
      <c r="IN1822" t="s">
        <v>468</v>
      </c>
      <c r="IP1822" t="s">
        <v>498</v>
      </c>
    </row>
    <row r="1823" spans="1:250" x14ac:dyDescent="0.35">
      <c r="A1823">
        <v>17212</v>
      </c>
      <c r="B1823">
        <v>-922729984</v>
      </c>
      <c r="C1823">
        <v>1837</v>
      </c>
      <c r="D1823" t="s">
        <v>272</v>
      </c>
      <c r="E1823" t="s">
        <v>273</v>
      </c>
      <c r="F1823">
        <v>35467</v>
      </c>
      <c r="G1823" t="s">
        <v>337</v>
      </c>
      <c r="H1823" t="s">
        <v>338</v>
      </c>
      <c r="I1823">
        <v>507</v>
      </c>
      <c r="J1823" t="s">
        <v>549</v>
      </c>
      <c r="K1823" t="s">
        <v>550</v>
      </c>
      <c r="L1823">
        <v>35556</v>
      </c>
      <c r="M1823" t="s">
        <v>339</v>
      </c>
      <c r="N1823" t="s">
        <v>340</v>
      </c>
      <c r="O1823">
        <v>35556</v>
      </c>
      <c r="P1823" t="s">
        <v>339</v>
      </c>
      <c r="Q1823" t="s">
        <v>340</v>
      </c>
      <c r="R1823" t="s">
        <v>332</v>
      </c>
      <c r="S1823" s="43">
        <v>87550016.819999993</v>
      </c>
      <c r="U1823" s="43">
        <v>23</v>
      </c>
      <c r="IF1823">
        <v>35556</v>
      </c>
      <c r="IG1823" t="s">
        <v>339</v>
      </c>
      <c r="IH1823" t="s">
        <v>341</v>
      </c>
      <c r="IK1823">
        <v>-2</v>
      </c>
      <c r="IL1823" t="s">
        <v>278</v>
      </c>
      <c r="IM1823" t="s">
        <v>279</v>
      </c>
      <c r="IN1823" t="s">
        <v>500</v>
      </c>
      <c r="IP1823" t="s">
        <v>501</v>
      </c>
    </row>
    <row r="1824" spans="1:250" x14ac:dyDescent="0.35">
      <c r="A1824">
        <v>17213</v>
      </c>
      <c r="B1824">
        <v>-922729984</v>
      </c>
      <c r="C1824">
        <v>1837</v>
      </c>
      <c r="D1824" t="s">
        <v>272</v>
      </c>
      <c r="E1824" t="s">
        <v>273</v>
      </c>
      <c r="F1824">
        <v>7057</v>
      </c>
      <c r="G1824" t="s">
        <v>290</v>
      </c>
      <c r="H1824" t="s">
        <v>291</v>
      </c>
      <c r="I1824">
        <v>528</v>
      </c>
      <c r="J1824" t="s">
        <v>531</v>
      </c>
      <c r="K1824" t="s">
        <v>532</v>
      </c>
      <c r="L1824">
        <v>35455</v>
      </c>
      <c r="M1824" t="s">
        <v>342</v>
      </c>
      <c r="N1824" t="s">
        <v>343</v>
      </c>
      <c r="O1824">
        <v>35455</v>
      </c>
      <c r="P1824" t="s">
        <v>342</v>
      </c>
      <c r="Q1824" t="s">
        <v>343</v>
      </c>
      <c r="R1824" t="s">
        <v>332</v>
      </c>
      <c r="S1824" s="43">
        <v>21832981.832699999</v>
      </c>
      <c r="U1824" s="43">
        <v>23</v>
      </c>
      <c r="IF1824">
        <v>35455</v>
      </c>
      <c r="IG1824" t="s">
        <v>342</v>
      </c>
      <c r="IH1824" t="s">
        <v>292</v>
      </c>
      <c r="IK1824">
        <v>-2</v>
      </c>
      <c r="IL1824" t="s">
        <v>278</v>
      </c>
      <c r="IM1824" t="s">
        <v>279</v>
      </c>
      <c r="IN1824" t="s">
        <v>471</v>
      </c>
      <c r="IP1824" t="s">
        <v>499</v>
      </c>
    </row>
    <row r="1825" spans="1:250" x14ac:dyDescent="0.35">
      <c r="A1825">
        <v>17214</v>
      </c>
      <c r="B1825">
        <v>-922729984</v>
      </c>
      <c r="C1825">
        <v>1837</v>
      </c>
      <c r="D1825" t="s">
        <v>272</v>
      </c>
      <c r="E1825" t="s">
        <v>273</v>
      </c>
      <c r="F1825">
        <v>7057</v>
      </c>
      <c r="G1825" t="s">
        <v>290</v>
      </c>
      <c r="H1825" t="s">
        <v>291</v>
      </c>
      <c r="I1825">
        <v>527</v>
      </c>
      <c r="J1825" t="s">
        <v>535</v>
      </c>
      <c r="K1825" t="s">
        <v>536</v>
      </c>
      <c r="L1825">
        <v>35455</v>
      </c>
      <c r="M1825" t="s">
        <v>342</v>
      </c>
      <c r="N1825" t="s">
        <v>343</v>
      </c>
      <c r="O1825">
        <v>35455</v>
      </c>
      <c r="P1825" t="s">
        <v>342</v>
      </c>
      <c r="Q1825" t="s">
        <v>343</v>
      </c>
      <c r="R1825" t="s">
        <v>332</v>
      </c>
      <c r="S1825" s="43">
        <v>21797012.162700001</v>
      </c>
      <c r="U1825" s="43">
        <v>23</v>
      </c>
      <c r="IF1825">
        <v>35455</v>
      </c>
      <c r="IG1825" t="s">
        <v>342</v>
      </c>
      <c r="IH1825" t="s">
        <v>292</v>
      </c>
      <c r="IK1825">
        <v>-2</v>
      </c>
      <c r="IL1825" t="s">
        <v>278</v>
      </c>
      <c r="IM1825" t="s">
        <v>279</v>
      </c>
      <c r="IN1825" t="s">
        <v>471</v>
      </c>
      <c r="IP1825" t="s">
        <v>499</v>
      </c>
    </row>
    <row r="1826" spans="1:250" x14ac:dyDescent="0.35">
      <c r="A1826">
        <v>17215</v>
      </c>
      <c r="B1826">
        <v>-922729984</v>
      </c>
      <c r="C1826">
        <v>1837</v>
      </c>
      <c r="D1826" t="s">
        <v>272</v>
      </c>
      <c r="E1826" t="s">
        <v>273</v>
      </c>
      <c r="F1826">
        <v>7057</v>
      </c>
      <c r="G1826" t="s">
        <v>290</v>
      </c>
      <c r="H1826" t="s">
        <v>291</v>
      </c>
      <c r="I1826">
        <v>523</v>
      </c>
      <c r="J1826" t="s">
        <v>537</v>
      </c>
      <c r="K1826" t="s">
        <v>538</v>
      </c>
      <c r="L1826">
        <v>35455</v>
      </c>
      <c r="M1826" t="s">
        <v>342</v>
      </c>
      <c r="N1826" t="s">
        <v>343</v>
      </c>
      <c r="O1826">
        <v>35455</v>
      </c>
      <c r="P1826" t="s">
        <v>342</v>
      </c>
      <c r="Q1826" t="s">
        <v>343</v>
      </c>
      <c r="R1826" t="s">
        <v>332</v>
      </c>
      <c r="S1826" s="43">
        <v>21771898.802700002</v>
      </c>
      <c r="U1826" s="43">
        <v>23</v>
      </c>
      <c r="IF1826">
        <v>35455</v>
      </c>
      <c r="IG1826" t="s">
        <v>342</v>
      </c>
      <c r="IH1826" t="s">
        <v>292</v>
      </c>
      <c r="IK1826">
        <v>-2</v>
      </c>
      <c r="IL1826" t="s">
        <v>278</v>
      </c>
      <c r="IM1826" t="s">
        <v>279</v>
      </c>
      <c r="IN1826" t="s">
        <v>471</v>
      </c>
      <c r="IP1826" t="s">
        <v>499</v>
      </c>
    </row>
    <row r="1827" spans="1:250" x14ac:dyDescent="0.35">
      <c r="A1827">
        <v>17216</v>
      </c>
      <c r="B1827">
        <v>-922729984</v>
      </c>
      <c r="C1827">
        <v>1837</v>
      </c>
      <c r="D1827" t="s">
        <v>272</v>
      </c>
      <c r="E1827" t="s">
        <v>273</v>
      </c>
      <c r="F1827">
        <v>7057</v>
      </c>
      <c r="G1827" t="s">
        <v>290</v>
      </c>
      <c r="H1827" t="s">
        <v>291</v>
      </c>
      <c r="I1827">
        <v>521</v>
      </c>
      <c r="J1827" t="s">
        <v>539</v>
      </c>
      <c r="K1827" t="s">
        <v>540</v>
      </c>
      <c r="L1827">
        <v>35455</v>
      </c>
      <c r="M1827" t="s">
        <v>342</v>
      </c>
      <c r="N1827" t="s">
        <v>343</v>
      </c>
      <c r="O1827">
        <v>35455</v>
      </c>
      <c r="P1827" t="s">
        <v>342</v>
      </c>
      <c r="Q1827" t="s">
        <v>343</v>
      </c>
      <c r="R1827" t="s">
        <v>332</v>
      </c>
      <c r="S1827" s="43">
        <v>21721567.474399999</v>
      </c>
      <c r="U1827" s="43">
        <v>23</v>
      </c>
      <c r="IF1827">
        <v>35455</v>
      </c>
      <c r="IG1827" t="s">
        <v>342</v>
      </c>
      <c r="IH1827" t="s">
        <v>292</v>
      </c>
      <c r="IK1827">
        <v>-2</v>
      </c>
      <c r="IL1827" t="s">
        <v>278</v>
      </c>
      <c r="IM1827" t="s">
        <v>279</v>
      </c>
      <c r="IN1827" t="s">
        <v>471</v>
      </c>
      <c r="IP1827" t="s">
        <v>499</v>
      </c>
    </row>
    <row r="1828" spans="1:250" x14ac:dyDescent="0.35">
      <c r="A1828">
        <v>17217</v>
      </c>
      <c r="B1828">
        <v>-922729984</v>
      </c>
      <c r="C1828">
        <v>1837</v>
      </c>
      <c r="D1828" t="s">
        <v>272</v>
      </c>
      <c r="E1828" t="s">
        <v>273</v>
      </c>
      <c r="F1828">
        <v>7057</v>
      </c>
      <c r="G1828" t="s">
        <v>290</v>
      </c>
      <c r="H1828" t="s">
        <v>291</v>
      </c>
      <c r="I1828">
        <v>519</v>
      </c>
      <c r="J1828" t="s">
        <v>541</v>
      </c>
      <c r="K1828" t="s">
        <v>542</v>
      </c>
      <c r="L1828">
        <v>35455</v>
      </c>
      <c r="M1828" t="s">
        <v>342</v>
      </c>
      <c r="N1828" t="s">
        <v>343</v>
      </c>
      <c r="O1828">
        <v>35455</v>
      </c>
      <c r="P1828" t="s">
        <v>342</v>
      </c>
      <c r="Q1828" t="s">
        <v>343</v>
      </c>
      <c r="R1828" t="s">
        <v>332</v>
      </c>
      <c r="S1828" s="43">
        <v>21696401.794399999</v>
      </c>
      <c r="U1828" s="43">
        <v>23</v>
      </c>
      <c r="IF1828">
        <v>35455</v>
      </c>
      <c r="IG1828" t="s">
        <v>342</v>
      </c>
      <c r="IH1828" t="s">
        <v>292</v>
      </c>
      <c r="IK1828">
        <v>-2</v>
      </c>
      <c r="IL1828" t="s">
        <v>278</v>
      </c>
      <c r="IM1828" t="s">
        <v>279</v>
      </c>
      <c r="IN1828" t="s">
        <v>471</v>
      </c>
      <c r="IP1828" t="s">
        <v>499</v>
      </c>
    </row>
    <row r="1829" spans="1:250" x14ac:dyDescent="0.35">
      <c r="A1829">
        <v>17218</v>
      </c>
      <c r="B1829">
        <v>-922729984</v>
      </c>
      <c r="C1829">
        <v>1837</v>
      </c>
      <c r="D1829" t="s">
        <v>272</v>
      </c>
      <c r="E1829" t="s">
        <v>273</v>
      </c>
      <c r="F1829">
        <v>35467</v>
      </c>
      <c r="G1829" t="s">
        <v>337</v>
      </c>
      <c r="H1829" t="s">
        <v>338</v>
      </c>
      <c r="I1829">
        <v>523</v>
      </c>
      <c r="J1829" t="s">
        <v>537</v>
      </c>
      <c r="K1829" t="s">
        <v>538</v>
      </c>
      <c r="L1829">
        <v>35556</v>
      </c>
      <c r="M1829" t="s">
        <v>339</v>
      </c>
      <c r="N1829" t="s">
        <v>340</v>
      </c>
      <c r="O1829">
        <v>35556</v>
      </c>
      <c r="P1829" t="s">
        <v>339</v>
      </c>
      <c r="Q1829" t="s">
        <v>340</v>
      </c>
      <c r="R1829" t="s">
        <v>332</v>
      </c>
      <c r="S1829" s="43">
        <v>88433460.430000007</v>
      </c>
      <c r="U1829" s="43">
        <v>23</v>
      </c>
      <c r="IF1829">
        <v>35556</v>
      </c>
      <c r="IG1829" t="s">
        <v>339</v>
      </c>
      <c r="IH1829" t="s">
        <v>341</v>
      </c>
      <c r="IK1829">
        <v>-2</v>
      </c>
      <c r="IL1829" t="s">
        <v>278</v>
      </c>
      <c r="IM1829" t="s">
        <v>279</v>
      </c>
      <c r="IN1829" t="s">
        <v>500</v>
      </c>
      <c r="IP1829" t="s">
        <v>501</v>
      </c>
    </row>
    <row r="1830" spans="1:250" x14ac:dyDescent="0.35">
      <c r="A1830">
        <v>17219</v>
      </c>
      <c r="B1830">
        <v>-922729984</v>
      </c>
      <c r="C1830">
        <v>1837</v>
      </c>
      <c r="D1830" t="s">
        <v>272</v>
      </c>
      <c r="E1830" t="s">
        <v>273</v>
      </c>
      <c r="F1830">
        <v>35467</v>
      </c>
      <c r="G1830" t="s">
        <v>337</v>
      </c>
      <c r="H1830" t="s">
        <v>338</v>
      </c>
      <c r="I1830">
        <v>521</v>
      </c>
      <c r="J1830" t="s">
        <v>539</v>
      </c>
      <c r="K1830" t="s">
        <v>540</v>
      </c>
      <c r="L1830">
        <v>35556</v>
      </c>
      <c r="M1830" t="s">
        <v>339</v>
      </c>
      <c r="N1830" t="s">
        <v>340</v>
      </c>
      <c r="O1830">
        <v>35556</v>
      </c>
      <c r="P1830" t="s">
        <v>339</v>
      </c>
      <c r="Q1830" t="s">
        <v>340</v>
      </c>
      <c r="R1830" t="s">
        <v>332</v>
      </c>
      <c r="S1830" s="43">
        <v>88219763.400000006</v>
      </c>
      <c r="U1830" s="43">
        <v>23</v>
      </c>
      <c r="IF1830">
        <v>35556</v>
      </c>
      <c r="IG1830" t="s">
        <v>339</v>
      </c>
      <c r="IH1830" t="s">
        <v>341</v>
      </c>
      <c r="IK1830">
        <v>-2</v>
      </c>
      <c r="IL1830" t="s">
        <v>278</v>
      </c>
      <c r="IM1830" t="s">
        <v>279</v>
      </c>
      <c r="IN1830" t="s">
        <v>500</v>
      </c>
      <c r="IP1830" t="s">
        <v>501</v>
      </c>
    </row>
    <row r="1831" spans="1:250" x14ac:dyDescent="0.35">
      <c r="A1831">
        <v>17220</v>
      </c>
      <c r="B1831">
        <v>-922729984</v>
      </c>
      <c r="C1831">
        <v>1837</v>
      </c>
      <c r="D1831" t="s">
        <v>272</v>
      </c>
      <c r="E1831" t="s">
        <v>273</v>
      </c>
      <c r="F1831">
        <v>35467</v>
      </c>
      <c r="G1831" t="s">
        <v>337</v>
      </c>
      <c r="H1831" t="s">
        <v>338</v>
      </c>
      <c r="I1831">
        <v>519</v>
      </c>
      <c r="J1831" t="s">
        <v>541</v>
      </c>
      <c r="K1831" t="s">
        <v>542</v>
      </c>
      <c r="L1831">
        <v>35556</v>
      </c>
      <c r="M1831" t="s">
        <v>339</v>
      </c>
      <c r="N1831" t="s">
        <v>340</v>
      </c>
      <c r="O1831">
        <v>35556</v>
      </c>
      <c r="P1831" t="s">
        <v>339</v>
      </c>
      <c r="Q1831" t="s">
        <v>340</v>
      </c>
      <c r="R1831" t="s">
        <v>332</v>
      </c>
      <c r="S1831" s="43">
        <v>88007489.189999998</v>
      </c>
      <c r="U1831" s="43">
        <v>23</v>
      </c>
      <c r="IF1831">
        <v>35556</v>
      </c>
      <c r="IG1831" t="s">
        <v>339</v>
      </c>
      <c r="IH1831" t="s">
        <v>341</v>
      </c>
      <c r="IK1831">
        <v>-2</v>
      </c>
      <c r="IL1831" t="s">
        <v>278</v>
      </c>
      <c r="IM1831" t="s">
        <v>279</v>
      </c>
      <c r="IN1831" t="s">
        <v>500</v>
      </c>
      <c r="IP1831" t="s">
        <v>501</v>
      </c>
    </row>
    <row r="1832" spans="1:250" x14ac:dyDescent="0.35">
      <c r="A1832">
        <v>17221</v>
      </c>
      <c r="B1832">
        <v>-922729984</v>
      </c>
      <c r="C1832">
        <v>1837</v>
      </c>
      <c r="D1832" t="s">
        <v>272</v>
      </c>
      <c r="E1832" t="s">
        <v>273</v>
      </c>
      <c r="F1832">
        <v>35467</v>
      </c>
      <c r="G1832" t="s">
        <v>337</v>
      </c>
      <c r="H1832" t="s">
        <v>338</v>
      </c>
      <c r="I1832">
        <v>515</v>
      </c>
      <c r="J1832" t="s">
        <v>543</v>
      </c>
      <c r="K1832" t="s">
        <v>544</v>
      </c>
      <c r="L1832">
        <v>35556</v>
      </c>
      <c r="M1832" t="s">
        <v>339</v>
      </c>
      <c r="N1832" t="s">
        <v>340</v>
      </c>
      <c r="O1832">
        <v>35556</v>
      </c>
      <c r="P1832" t="s">
        <v>339</v>
      </c>
      <c r="Q1832" t="s">
        <v>340</v>
      </c>
      <c r="R1832" t="s">
        <v>332</v>
      </c>
      <c r="S1832" s="43">
        <v>88007489.200000003</v>
      </c>
      <c r="U1832" s="43">
        <v>23</v>
      </c>
      <c r="IF1832">
        <v>35556</v>
      </c>
      <c r="IG1832" t="s">
        <v>339</v>
      </c>
      <c r="IH1832" t="s">
        <v>341</v>
      </c>
      <c r="IK1832">
        <v>-2</v>
      </c>
      <c r="IL1832" t="s">
        <v>278</v>
      </c>
      <c r="IM1832" t="s">
        <v>279</v>
      </c>
      <c r="IN1832" t="s">
        <v>500</v>
      </c>
      <c r="IP1832" t="s">
        <v>501</v>
      </c>
    </row>
    <row r="1833" spans="1:250" x14ac:dyDescent="0.35">
      <c r="A1833">
        <v>17222</v>
      </c>
      <c r="B1833">
        <v>-922729984</v>
      </c>
      <c r="C1833">
        <v>1837</v>
      </c>
      <c r="D1833" t="s">
        <v>272</v>
      </c>
      <c r="E1833" t="s">
        <v>273</v>
      </c>
      <c r="F1833">
        <v>35467</v>
      </c>
      <c r="G1833" t="s">
        <v>337</v>
      </c>
      <c r="H1833" t="s">
        <v>338</v>
      </c>
      <c r="I1833">
        <v>513</v>
      </c>
      <c r="J1833" t="s">
        <v>545</v>
      </c>
      <c r="K1833" t="s">
        <v>546</v>
      </c>
      <c r="L1833">
        <v>35556</v>
      </c>
      <c r="M1833" t="s">
        <v>339</v>
      </c>
      <c r="N1833" t="s">
        <v>340</v>
      </c>
      <c r="O1833">
        <v>35556</v>
      </c>
      <c r="P1833" t="s">
        <v>339</v>
      </c>
      <c r="Q1833" t="s">
        <v>340</v>
      </c>
      <c r="R1833" t="s">
        <v>332</v>
      </c>
      <c r="S1833" s="43">
        <v>87865658.010000005</v>
      </c>
      <c r="U1833" s="43">
        <v>23</v>
      </c>
      <c r="IF1833">
        <v>35556</v>
      </c>
      <c r="IG1833" t="s">
        <v>339</v>
      </c>
      <c r="IH1833" t="s">
        <v>341</v>
      </c>
      <c r="IK1833">
        <v>-2</v>
      </c>
      <c r="IL1833" t="s">
        <v>278</v>
      </c>
      <c r="IM1833" t="s">
        <v>279</v>
      </c>
      <c r="IN1833" t="s">
        <v>500</v>
      </c>
      <c r="IP1833" t="s">
        <v>501</v>
      </c>
    </row>
    <row r="1834" spans="1:250" x14ac:dyDescent="0.35">
      <c r="A1834">
        <v>17223</v>
      </c>
      <c r="B1834">
        <v>-922729984</v>
      </c>
      <c r="C1834">
        <v>1837</v>
      </c>
      <c r="D1834" t="s">
        <v>272</v>
      </c>
      <c r="E1834" t="s">
        <v>273</v>
      </c>
      <c r="F1834">
        <v>35467</v>
      </c>
      <c r="G1834" t="s">
        <v>337</v>
      </c>
      <c r="H1834" t="s">
        <v>338</v>
      </c>
      <c r="I1834">
        <v>509</v>
      </c>
      <c r="J1834" t="s">
        <v>547</v>
      </c>
      <c r="K1834" t="s">
        <v>548</v>
      </c>
      <c r="L1834">
        <v>35556</v>
      </c>
      <c r="M1834" t="s">
        <v>339</v>
      </c>
      <c r="N1834" t="s">
        <v>340</v>
      </c>
      <c r="O1834">
        <v>35556</v>
      </c>
      <c r="P1834" t="s">
        <v>339</v>
      </c>
      <c r="Q1834" t="s">
        <v>340</v>
      </c>
      <c r="R1834" t="s">
        <v>332</v>
      </c>
      <c r="S1834" s="43">
        <v>87685003.579999998</v>
      </c>
      <c r="U1834" s="43">
        <v>23</v>
      </c>
      <c r="IF1834">
        <v>35556</v>
      </c>
      <c r="IG1834" t="s">
        <v>339</v>
      </c>
      <c r="IH1834" t="s">
        <v>341</v>
      </c>
      <c r="IK1834">
        <v>-2</v>
      </c>
      <c r="IL1834" t="s">
        <v>278</v>
      </c>
      <c r="IM1834" t="s">
        <v>279</v>
      </c>
      <c r="IN1834" t="s">
        <v>500</v>
      </c>
      <c r="IP1834" t="s">
        <v>501</v>
      </c>
    </row>
    <row r="1835" spans="1:250" x14ac:dyDescent="0.35">
      <c r="A1835">
        <v>17224</v>
      </c>
      <c r="B1835">
        <v>-922729984</v>
      </c>
      <c r="C1835">
        <v>1837</v>
      </c>
      <c r="D1835" t="s">
        <v>272</v>
      </c>
      <c r="E1835" t="s">
        <v>273</v>
      </c>
      <c r="F1835">
        <v>13794</v>
      </c>
      <c r="G1835" t="s">
        <v>274</v>
      </c>
      <c r="H1835" t="s">
        <v>275</v>
      </c>
      <c r="I1835">
        <v>515</v>
      </c>
      <c r="J1835" t="s">
        <v>543</v>
      </c>
      <c r="K1835" t="s">
        <v>544</v>
      </c>
      <c r="L1835">
        <v>38311</v>
      </c>
      <c r="M1835" t="s">
        <v>358</v>
      </c>
      <c r="N1835" t="s">
        <v>359</v>
      </c>
      <c r="O1835">
        <v>38311</v>
      </c>
      <c r="P1835" t="s">
        <v>358</v>
      </c>
      <c r="Q1835" t="s">
        <v>359</v>
      </c>
      <c r="R1835" t="s">
        <v>332</v>
      </c>
      <c r="S1835" s="43">
        <v>1616985.0401999999</v>
      </c>
      <c r="U1835" s="43">
        <v>23</v>
      </c>
      <c r="IF1835">
        <v>38311</v>
      </c>
      <c r="IG1835" t="s">
        <v>358</v>
      </c>
      <c r="IH1835" t="s">
        <v>311</v>
      </c>
      <c r="IK1835">
        <v>-2</v>
      </c>
      <c r="IL1835" t="s">
        <v>278</v>
      </c>
      <c r="IM1835" t="s">
        <v>279</v>
      </c>
      <c r="IN1835" t="s">
        <v>468</v>
      </c>
      <c r="IP1835" t="s">
        <v>503</v>
      </c>
    </row>
    <row r="1836" spans="1:250" x14ac:dyDescent="0.35">
      <c r="A1836">
        <v>17225</v>
      </c>
      <c r="B1836">
        <v>-922729984</v>
      </c>
      <c r="C1836">
        <v>1837</v>
      </c>
      <c r="D1836" t="s">
        <v>272</v>
      </c>
      <c r="E1836" t="s">
        <v>273</v>
      </c>
      <c r="F1836">
        <v>13794</v>
      </c>
      <c r="G1836" t="s">
        <v>274</v>
      </c>
      <c r="H1836" t="s">
        <v>275</v>
      </c>
      <c r="I1836">
        <v>513</v>
      </c>
      <c r="J1836" t="s">
        <v>545</v>
      </c>
      <c r="K1836" t="s">
        <v>546</v>
      </c>
      <c r="L1836">
        <v>38311</v>
      </c>
      <c r="M1836" t="s">
        <v>358</v>
      </c>
      <c r="N1836" t="s">
        <v>359</v>
      </c>
      <c r="O1836">
        <v>38311</v>
      </c>
      <c r="P1836" t="s">
        <v>358</v>
      </c>
      <c r="Q1836" t="s">
        <v>359</v>
      </c>
      <c r="R1836" t="s">
        <v>332</v>
      </c>
      <c r="S1836" s="43">
        <v>1612794.5101999999</v>
      </c>
      <c r="U1836" s="43">
        <v>23</v>
      </c>
      <c r="IF1836">
        <v>38311</v>
      </c>
      <c r="IG1836" t="s">
        <v>358</v>
      </c>
      <c r="IH1836" t="s">
        <v>311</v>
      </c>
      <c r="IK1836">
        <v>-2</v>
      </c>
      <c r="IL1836" t="s">
        <v>278</v>
      </c>
      <c r="IM1836" t="s">
        <v>279</v>
      </c>
      <c r="IN1836" t="s">
        <v>468</v>
      </c>
      <c r="IP1836" t="s">
        <v>503</v>
      </c>
    </row>
    <row r="1837" spans="1:250" x14ac:dyDescent="0.35">
      <c r="A1837">
        <v>17226</v>
      </c>
      <c r="B1837">
        <v>-922729984</v>
      </c>
      <c r="C1837">
        <v>1837</v>
      </c>
      <c r="D1837" t="s">
        <v>272</v>
      </c>
      <c r="E1837" t="s">
        <v>273</v>
      </c>
      <c r="F1837">
        <v>13794</v>
      </c>
      <c r="G1837" t="s">
        <v>274</v>
      </c>
      <c r="H1837" t="s">
        <v>275</v>
      </c>
      <c r="I1837">
        <v>509</v>
      </c>
      <c r="J1837" t="s">
        <v>547</v>
      </c>
      <c r="K1837" t="s">
        <v>548</v>
      </c>
      <c r="L1837">
        <v>38311</v>
      </c>
      <c r="M1837" t="s">
        <v>358</v>
      </c>
      <c r="N1837" t="s">
        <v>359</v>
      </c>
      <c r="O1837">
        <v>38311</v>
      </c>
      <c r="P1837" t="s">
        <v>358</v>
      </c>
      <c r="Q1837" t="s">
        <v>359</v>
      </c>
      <c r="R1837" t="s">
        <v>332</v>
      </c>
      <c r="S1837" s="43">
        <v>1609162.7202000001</v>
      </c>
      <c r="U1837" s="43">
        <v>23</v>
      </c>
      <c r="IF1837">
        <v>38311</v>
      </c>
      <c r="IG1837" t="s">
        <v>358</v>
      </c>
      <c r="IH1837" t="s">
        <v>311</v>
      </c>
      <c r="IK1837">
        <v>-2</v>
      </c>
      <c r="IL1837" t="s">
        <v>278</v>
      </c>
      <c r="IM1837" t="s">
        <v>279</v>
      </c>
      <c r="IN1837" t="s">
        <v>468</v>
      </c>
      <c r="IP1837" t="s">
        <v>503</v>
      </c>
    </row>
    <row r="1838" spans="1:250" x14ac:dyDescent="0.35">
      <c r="A1838">
        <v>17227</v>
      </c>
      <c r="B1838">
        <v>-922729984</v>
      </c>
      <c r="C1838">
        <v>1837</v>
      </c>
      <c r="D1838" t="s">
        <v>272</v>
      </c>
      <c r="E1838" t="s">
        <v>273</v>
      </c>
      <c r="F1838">
        <v>13794</v>
      </c>
      <c r="G1838" t="s">
        <v>274</v>
      </c>
      <c r="H1838" t="s">
        <v>275</v>
      </c>
      <c r="I1838">
        <v>507</v>
      </c>
      <c r="J1838" t="s">
        <v>549</v>
      </c>
      <c r="K1838" t="s">
        <v>550</v>
      </c>
      <c r="L1838">
        <v>38311</v>
      </c>
      <c r="M1838" t="s">
        <v>358</v>
      </c>
      <c r="N1838" t="s">
        <v>359</v>
      </c>
      <c r="O1838">
        <v>38311</v>
      </c>
      <c r="P1838" t="s">
        <v>358</v>
      </c>
      <c r="Q1838" t="s">
        <v>359</v>
      </c>
      <c r="R1838" t="s">
        <v>332</v>
      </c>
      <c r="S1838" s="43">
        <v>1607207.2401999999</v>
      </c>
      <c r="U1838" s="43">
        <v>23</v>
      </c>
      <c r="IF1838">
        <v>38311</v>
      </c>
      <c r="IG1838" t="s">
        <v>358</v>
      </c>
      <c r="IH1838" t="s">
        <v>311</v>
      </c>
      <c r="IK1838">
        <v>-2</v>
      </c>
      <c r="IL1838" t="s">
        <v>278</v>
      </c>
      <c r="IM1838" t="s">
        <v>279</v>
      </c>
      <c r="IN1838" t="s">
        <v>468</v>
      </c>
      <c r="IP1838" t="s">
        <v>503</v>
      </c>
    </row>
    <row r="1839" spans="1:250" x14ac:dyDescent="0.35">
      <c r="A1839">
        <v>17228</v>
      </c>
      <c r="B1839">
        <v>-922729984</v>
      </c>
      <c r="C1839">
        <v>1837</v>
      </c>
      <c r="D1839" t="s">
        <v>272</v>
      </c>
      <c r="E1839" t="s">
        <v>273</v>
      </c>
      <c r="F1839">
        <v>35467</v>
      </c>
      <c r="G1839" t="s">
        <v>337</v>
      </c>
      <c r="H1839" t="s">
        <v>338</v>
      </c>
      <c r="I1839">
        <v>528</v>
      </c>
      <c r="J1839" t="s">
        <v>531</v>
      </c>
      <c r="K1839" t="s">
        <v>532</v>
      </c>
      <c r="L1839">
        <v>35556</v>
      </c>
      <c r="M1839" t="s">
        <v>339</v>
      </c>
      <c r="N1839" t="s">
        <v>340</v>
      </c>
      <c r="O1839">
        <v>35556</v>
      </c>
      <c r="P1839" t="s">
        <v>339</v>
      </c>
      <c r="Q1839" t="s">
        <v>340</v>
      </c>
      <c r="R1839" t="s">
        <v>332</v>
      </c>
      <c r="S1839" s="43">
        <v>86558561.840000004</v>
      </c>
      <c r="U1839" s="43">
        <v>23</v>
      </c>
      <c r="IF1839">
        <v>35556</v>
      </c>
      <c r="IG1839" t="s">
        <v>339</v>
      </c>
      <c r="IH1839" t="s">
        <v>341</v>
      </c>
      <c r="IK1839">
        <v>-2</v>
      </c>
      <c r="IL1839" t="s">
        <v>278</v>
      </c>
      <c r="IM1839" t="s">
        <v>279</v>
      </c>
      <c r="IN1839" t="s">
        <v>500</v>
      </c>
      <c r="IP1839" t="s">
        <v>501</v>
      </c>
    </row>
    <row r="1840" spans="1:250" x14ac:dyDescent="0.35">
      <c r="A1840">
        <v>17229</v>
      </c>
      <c r="B1840">
        <v>-922729984</v>
      </c>
      <c r="C1840">
        <v>1837</v>
      </c>
      <c r="D1840" t="s">
        <v>272</v>
      </c>
      <c r="E1840" t="s">
        <v>273</v>
      </c>
      <c r="F1840">
        <v>35467</v>
      </c>
      <c r="G1840" t="s">
        <v>337</v>
      </c>
      <c r="H1840" t="s">
        <v>338</v>
      </c>
      <c r="I1840">
        <v>527</v>
      </c>
      <c r="J1840" t="s">
        <v>535</v>
      </c>
      <c r="K1840" t="s">
        <v>536</v>
      </c>
      <c r="L1840">
        <v>35556</v>
      </c>
      <c r="M1840" t="s">
        <v>339</v>
      </c>
      <c r="N1840" t="s">
        <v>340</v>
      </c>
      <c r="O1840">
        <v>35556</v>
      </c>
      <c r="P1840" t="s">
        <v>339</v>
      </c>
      <c r="Q1840" t="s">
        <v>340</v>
      </c>
      <c r="R1840" t="s">
        <v>332</v>
      </c>
      <c r="S1840" s="43">
        <v>86405921.439999998</v>
      </c>
      <c r="U1840" s="43">
        <v>23</v>
      </c>
      <c r="IF1840">
        <v>35556</v>
      </c>
      <c r="IG1840" t="s">
        <v>339</v>
      </c>
      <c r="IH1840" t="s">
        <v>341</v>
      </c>
      <c r="IK1840">
        <v>-2</v>
      </c>
      <c r="IL1840" t="s">
        <v>278</v>
      </c>
      <c r="IM1840" t="s">
        <v>279</v>
      </c>
      <c r="IN1840" t="s">
        <v>500</v>
      </c>
      <c r="IP1840" t="s">
        <v>501</v>
      </c>
    </row>
    <row r="1841" spans="1:250" x14ac:dyDescent="0.35">
      <c r="A1841">
        <v>17230</v>
      </c>
      <c r="B1841">
        <v>-922729984</v>
      </c>
      <c r="C1841">
        <v>1837</v>
      </c>
      <c r="D1841" t="s">
        <v>272</v>
      </c>
      <c r="E1841" t="s">
        <v>273</v>
      </c>
      <c r="F1841">
        <v>19011</v>
      </c>
      <c r="G1841" t="s">
        <v>318</v>
      </c>
      <c r="H1841" t="s">
        <v>319</v>
      </c>
      <c r="I1841">
        <v>507</v>
      </c>
      <c r="J1841" t="s">
        <v>549</v>
      </c>
      <c r="K1841" t="s">
        <v>550</v>
      </c>
      <c r="L1841">
        <v>38311</v>
      </c>
      <c r="M1841" t="s">
        <v>358</v>
      </c>
      <c r="N1841" t="s">
        <v>359</v>
      </c>
      <c r="O1841">
        <v>38311</v>
      </c>
      <c r="P1841" t="s">
        <v>358</v>
      </c>
      <c r="Q1841" t="s">
        <v>359</v>
      </c>
      <c r="R1841" t="s">
        <v>332</v>
      </c>
      <c r="S1841" s="43">
        <v>1611975.2272000001</v>
      </c>
      <c r="U1841" s="43">
        <v>23</v>
      </c>
      <c r="IF1841">
        <v>38311</v>
      </c>
      <c r="IG1841" t="s">
        <v>358</v>
      </c>
      <c r="IH1841" t="s">
        <v>322</v>
      </c>
      <c r="IK1841">
        <v>-2</v>
      </c>
      <c r="IL1841" t="s">
        <v>278</v>
      </c>
      <c r="IM1841" t="s">
        <v>279</v>
      </c>
      <c r="IN1841" t="s">
        <v>484</v>
      </c>
      <c r="IP1841" t="s">
        <v>502</v>
      </c>
    </row>
    <row r="1842" spans="1:250" x14ac:dyDescent="0.35">
      <c r="A1842">
        <v>17231</v>
      </c>
      <c r="B1842">
        <v>-922729984</v>
      </c>
      <c r="C1842">
        <v>1837</v>
      </c>
      <c r="D1842" t="s">
        <v>272</v>
      </c>
      <c r="E1842" t="s">
        <v>273</v>
      </c>
      <c r="F1842">
        <v>13794</v>
      </c>
      <c r="G1842" t="s">
        <v>274</v>
      </c>
      <c r="H1842" t="s">
        <v>275</v>
      </c>
      <c r="I1842">
        <v>528</v>
      </c>
      <c r="J1842" t="s">
        <v>531</v>
      </c>
      <c r="K1842" t="s">
        <v>532</v>
      </c>
      <c r="L1842">
        <v>38311</v>
      </c>
      <c r="M1842" t="s">
        <v>358</v>
      </c>
      <c r="N1842" t="s">
        <v>359</v>
      </c>
      <c r="O1842">
        <v>38311</v>
      </c>
      <c r="P1842" t="s">
        <v>358</v>
      </c>
      <c r="Q1842" t="s">
        <v>359</v>
      </c>
      <c r="R1842" t="s">
        <v>332</v>
      </c>
      <c r="S1842" s="43">
        <v>1629496.6802000001</v>
      </c>
      <c r="U1842" s="43">
        <v>23</v>
      </c>
      <c r="IF1842">
        <v>38311</v>
      </c>
      <c r="IG1842" t="s">
        <v>358</v>
      </c>
      <c r="IH1842" t="s">
        <v>311</v>
      </c>
      <c r="IK1842">
        <v>-2</v>
      </c>
      <c r="IL1842" t="s">
        <v>278</v>
      </c>
      <c r="IM1842" t="s">
        <v>279</v>
      </c>
      <c r="IN1842" t="s">
        <v>468</v>
      </c>
      <c r="IP1842" t="s">
        <v>503</v>
      </c>
    </row>
    <row r="1843" spans="1:250" x14ac:dyDescent="0.35">
      <c r="A1843">
        <v>17232</v>
      </c>
      <c r="B1843">
        <v>-922729984</v>
      </c>
      <c r="C1843">
        <v>1837</v>
      </c>
      <c r="D1843" t="s">
        <v>272</v>
      </c>
      <c r="E1843" t="s">
        <v>273</v>
      </c>
      <c r="F1843">
        <v>13794</v>
      </c>
      <c r="G1843" t="s">
        <v>274</v>
      </c>
      <c r="H1843" t="s">
        <v>275</v>
      </c>
      <c r="I1843">
        <v>527</v>
      </c>
      <c r="J1843" t="s">
        <v>535</v>
      </c>
      <c r="K1843" t="s">
        <v>536</v>
      </c>
      <c r="L1843">
        <v>38311</v>
      </c>
      <c r="M1843" t="s">
        <v>358</v>
      </c>
      <c r="N1843" t="s">
        <v>359</v>
      </c>
      <c r="O1843">
        <v>38311</v>
      </c>
      <c r="P1843" t="s">
        <v>358</v>
      </c>
      <c r="Q1843" t="s">
        <v>359</v>
      </c>
      <c r="R1843" t="s">
        <v>332</v>
      </c>
      <c r="S1843" s="43">
        <v>1626703.1002</v>
      </c>
      <c r="U1843" s="43">
        <v>23</v>
      </c>
      <c r="IF1843">
        <v>38311</v>
      </c>
      <c r="IG1843" t="s">
        <v>358</v>
      </c>
      <c r="IH1843" t="s">
        <v>311</v>
      </c>
      <c r="IK1843">
        <v>-2</v>
      </c>
      <c r="IL1843" t="s">
        <v>278</v>
      </c>
      <c r="IM1843" t="s">
        <v>279</v>
      </c>
      <c r="IN1843" t="s">
        <v>468</v>
      </c>
      <c r="IP1843" t="s">
        <v>503</v>
      </c>
    </row>
    <row r="1844" spans="1:250" x14ac:dyDescent="0.35">
      <c r="A1844">
        <v>17233</v>
      </c>
      <c r="B1844">
        <v>-922729984</v>
      </c>
      <c r="C1844">
        <v>1837</v>
      </c>
      <c r="D1844" t="s">
        <v>272</v>
      </c>
      <c r="E1844" t="s">
        <v>273</v>
      </c>
      <c r="F1844">
        <v>13794</v>
      </c>
      <c r="G1844" t="s">
        <v>274</v>
      </c>
      <c r="H1844" t="s">
        <v>275</v>
      </c>
      <c r="I1844">
        <v>523</v>
      </c>
      <c r="J1844" t="s">
        <v>537</v>
      </c>
      <c r="K1844" t="s">
        <v>538</v>
      </c>
      <c r="L1844">
        <v>38311</v>
      </c>
      <c r="M1844" t="s">
        <v>358</v>
      </c>
      <c r="N1844" t="s">
        <v>359</v>
      </c>
      <c r="O1844">
        <v>38311</v>
      </c>
      <c r="P1844" t="s">
        <v>358</v>
      </c>
      <c r="Q1844" t="s">
        <v>359</v>
      </c>
      <c r="R1844" t="s">
        <v>332</v>
      </c>
      <c r="S1844" s="43">
        <v>1624747.5902</v>
      </c>
      <c r="U1844" s="43">
        <v>23</v>
      </c>
      <c r="IF1844">
        <v>38311</v>
      </c>
      <c r="IG1844" t="s">
        <v>358</v>
      </c>
      <c r="IH1844" t="s">
        <v>311</v>
      </c>
      <c r="IK1844">
        <v>-2</v>
      </c>
      <c r="IL1844" t="s">
        <v>278</v>
      </c>
      <c r="IM1844" t="s">
        <v>279</v>
      </c>
      <c r="IN1844" t="s">
        <v>468</v>
      </c>
      <c r="IP1844" t="s">
        <v>503</v>
      </c>
    </row>
    <row r="1845" spans="1:250" x14ac:dyDescent="0.35">
      <c r="A1845">
        <v>17234</v>
      </c>
      <c r="B1845">
        <v>-922729984</v>
      </c>
      <c r="C1845">
        <v>1837</v>
      </c>
      <c r="D1845" t="s">
        <v>272</v>
      </c>
      <c r="E1845" t="s">
        <v>273</v>
      </c>
      <c r="F1845">
        <v>13794</v>
      </c>
      <c r="G1845" t="s">
        <v>274</v>
      </c>
      <c r="H1845" t="s">
        <v>275</v>
      </c>
      <c r="I1845">
        <v>521</v>
      </c>
      <c r="J1845" t="s">
        <v>539</v>
      </c>
      <c r="K1845" t="s">
        <v>540</v>
      </c>
      <c r="L1845">
        <v>38311</v>
      </c>
      <c r="M1845" t="s">
        <v>358</v>
      </c>
      <c r="N1845" t="s">
        <v>359</v>
      </c>
      <c r="O1845">
        <v>38311</v>
      </c>
      <c r="P1845" t="s">
        <v>358</v>
      </c>
      <c r="Q1845" t="s">
        <v>359</v>
      </c>
      <c r="R1845" t="s">
        <v>332</v>
      </c>
      <c r="S1845" s="43">
        <v>1620896.1902000001</v>
      </c>
      <c r="U1845" s="43">
        <v>23</v>
      </c>
      <c r="IF1845">
        <v>38311</v>
      </c>
      <c r="IG1845" t="s">
        <v>358</v>
      </c>
      <c r="IH1845" t="s">
        <v>311</v>
      </c>
      <c r="IK1845">
        <v>-2</v>
      </c>
      <c r="IL1845" t="s">
        <v>278</v>
      </c>
      <c r="IM1845" t="s">
        <v>279</v>
      </c>
      <c r="IN1845" t="s">
        <v>468</v>
      </c>
      <c r="IP1845" t="s">
        <v>503</v>
      </c>
    </row>
    <row r="1846" spans="1:250" x14ac:dyDescent="0.35">
      <c r="A1846">
        <v>17235</v>
      </c>
      <c r="B1846">
        <v>-922729984</v>
      </c>
      <c r="C1846">
        <v>1837</v>
      </c>
      <c r="D1846" t="s">
        <v>272</v>
      </c>
      <c r="E1846" t="s">
        <v>273</v>
      </c>
      <c r="F1846">
        <v>13794</v>
      </c>
      <c r="G1846" t="s">
        <v>274</v>
      </c>
      <c r="H1846" t="s">
        <v>275</v>
      </c>
      <c r="I1846">
        <v>519</v>
      </c>
      <c r="J1846" t="s">
        <v>541</v>
      </c>
      <c r="K1846" t="s">
        <v>542</v>
      </c>
      <c r="L1846">
        <v>38311</v>
      </c>
      <c r="M1846" t="s">
        <v>358</v>
      </c>
      <c r="N1846" t="s">
        <v>359</v>
      </c>
      <c r="O1846">
        <v>38311</v>
      </c>
      <c r="P1846" t="s">
        <v>358</v>
      </c>
      <c r="Q1846" t="s">
        <v>359</v>
      </c>
      <c r="R1846" t="s">
        <v>332</v>
      </c>
      <c r="S1846" s="43">
        <v>1618940.6102</v>
      </c>
      <c r="U1846" s="43">
        <v>23</v>
      </c>
      <c r="IF1846">
        <v>38311</v>
      </c>
      <c r="IG1846" t="s">
        <v>358</v>
      </c>
      <c r="IH1846" t="s">
        <v>311</v>
      </c>
      <c r="IK1846">
        <v>-2</v>
      </c>
      <c r="IL1846" t="s">
        <v>278</v>
      </c>
      <c r="IM1846" t="s">
        <v>279</v>
      </c>
      <c r="IN1846" t="s">
        <v>468</v>
      </c>
      <c r="IP1846" t="s">
        <v>503</v>
      </c>
    </row>
    <row r="1847" spans="1:250" x14ac:dyDescent="0.35">
      <c r="A1847">
        <v>17236</v>
      </c>
      <c r="B1847">
        <v>-922729984</v>
      </c>
      <c r="C1847">
        <v>1837</v>
      </c>
      <c r="D1847" t="s">
        <v>272</v>
      </c>
      <c r="E1847" t="s">
        <v>273</v>
      </c>
      <c r="F1847">
        <v>19011</v>
      </c>
      <c r="G1847" t="s">
        <v>318</v>
      </c>
      <c r="H1847" t="s">
        <v>319</v>
      </c>
      <c r="I1847">
        <v>523</v>
      </c>
      <c r="J1847" t="s">
        <v>537</v>
      </c>
      <c r="K1847" t="s">
        <v>538</v>
      </c>
      <c r="L1847">
        <v>38311</v>
      </c>
      <c r="M1847" t="s">
        <v>358</v>
      </c>
      <c r="N1847" t="s">
        <v>359</v>
      </c>
      <c r="O1847">
        <v>38311</v>
      </c>
      <c r="P1847" t="s">
        <v>358</v>
      </c>
      <c r="Q1847" t="s">
        <v>359</v>
      </c>
      <c r="R1847" t="s">
        <v>332</v>
      </c>
      <c r="S1847" s="43">
        <v>1630304.7771999999</v>
      </c>
      <c r="U1847" s="43">
        <v>23</v>
      </c>
      <c r="IF1847">
        <v>38311</v>
      </c>
      <c r="IG1847" t="s">
        <v>358</v>
      </c>
      <c r="IH1847" t="s">
        <v>322</v>
      </c>
      <c r="IK1847">
        <v>-2</v>
      </c>
      <c r="IL1847" t="s">
        <v>278</v>
      </c>
      <c r="IM1847" t="s">
        <v>279</v>
      </c>
      <c r="IN1847" t="s">
        <v>484</v>
      </c>
      <c r="IP1847" t="s">
        <v>502</v>
      </c>
    </row>
    <row r="1848" spans="1:250" x14ac:dyDescent="0.35">
      <c r="A1848">
        <v>17237</v>
      </c>
      <c r="B1848">
        <v>-922729984</v>
      </c>
      <c r="C1848">
        <v>1837</v>
      </c>
      <c r="D1848" t="s">
        <v>272</v>
      </c>
      <c r="E1848" t="s">
        <v>273</v>
      </c>
      <c r="F1848">
        <v>19011</v>
      </c>
      <c r="G1848" t="s">
        <v>318</v>
      </c>
      <c r="H1848" t="s">
        <v>319</v>
      </c>
      <c r="I1848">
        <v>521</v>
      </c>
      <c r="J1848" t="s">
        <v>539</v>
      </c>
      <c r="K1848" t="s">
        <v>540</v>
      </c>
      <c r="L1848">
        <v>38311</v>
      </c>
      <c r="M1848" t="s">
        <v>358</v>
      </c>
      <c r="N1848" t="s">
        <v>359</v>
      </c>
      <c r="O1848">
        <v>38311</v>
      </c>
      <c r="P1848" t="s">
        <v>358</v>
      </c>
      <c r="Q1848" t="s">
        <v>359</v>
      </c>
      <c r="R1848" t="s">
        <v>332</v>
      </c>
      <c r="S1848" s="43">
        <v>1626236.7172000001</v>
      </c>
      <c r="U1848" s="43">
        <v>23</v>
      </c>
      <c r="IF1848">
        <v>38311</v>
      </c>
      <c r="IG1848" t="s">
        <v>358</v>
      </c>
      <c r="IH1848" t="s">
        <v>322</v>
      </c>
      <c r="IK1848">
        <v>-2</v>
      </c>
      <c r="IL1848" t="s">
        <v>278</v>
      </c>
      <c r="IM1848" t="s">
        <v>279</v>
      </c>
      <c r="IN1848" t="s">
        <v>484</v>
      </c>
      <c r="IP1848" t="s">
        <v>502</v>
      </c>
    </row>
    <row r="1849" spans="1:250" x14ac:dyDescent="0.35">
      <c r="A1849">
        <v>17238</v>
      </c>
      <c r="B1849">
        <v>-922729984</v>
      </c>
      <c r="C1849">
        <v>1837</v>
      </c>
      <c r="D1849" t="s">
        <v>272</v>
      </c>
      <c r="E1849" t="s">
        <v>273</v>
      </c>
      <c r="F1849">
        <v>19011</v>
      </c>
      <c r="G1849" t="s">
        <v>318</v>
      </c>
      <c r="H1849" t="s">
        <v>319</v>
      </c>
      <c r="I1849">
        <v>519</v>
      </c>
      <c r="J1849" t="s">
        <v>541</v>
      </c>
      <c r="K1849" t="s">
        <v>542</v>
      </c>
      <c r="L1849">
        <v>38311</v>
      </c>
      <c r="M1849" t="s">
        <v>358</v>
      </c>
      <c r="N1849" t="s">
        <v>359</v>
      </c>
      <c r="O1849">
        <v>38311</v>
      </c>
      <c r="P1849" t="s">
        <v>358</v>
      </c>
      <c r="Q1849" t="s">
        <v>359</v>
      </c>
      <c r="R1849" t="s">
        <v>332</v>
      </c>
      <c r="S1849" s="43">
        <v>1624199.3572</v>
      </c>
      <c r="U1849" s="43">
        <v>23</v>
      </c>
      <c r="IF1849">
        <v>38311</v>
      </c>
      <c r="IG1849" t="s">
        <v>358</v>
      </c>
      <c r="IH1849" t="s">
        <v>322</v>
      </c>
      <c r="IK1849">
        <v>-2</v>
      </c>
      <c r="IL1849" t="s">
        <v>278</v>
      </c>
      <c r="IM1849" t="s">
        <v>279</v>
      </c>
      <c r="IN1849" t="s">
        <v>484</v>
      </c>
      <c r="IP1849" t="s">
        <v>502</v>
      </c>
    </row>
    <row r="1850" spans="1:250" x14ac:dyDescent="0.35">
      <c r="A1850">
        <v>17239</v>
      </c>
      <c r="B1850">
        <v>-922729984</v>
      </c>
      <c r="C1850">
        <v>1837</v>
      </c>
      <c r="D1850" t="s">
        <v>272</v>
      </c>
      <c r="E1850" t="s">
        <v>273</v>
      </c>
      <c r="F1850">
        <v>19011</v>
      </c>
      <c r="G1850" t="s">
        <v>318</v>
      </c>
      <c r="H1850" t="s">
        <v>319</v>
      </c>
      <c r="I1850">
        <v>515</v>
      </c>
      <c r="J1850" t="s">
        <v>543</v>
      </c>
      <c r="K1850" t="s">
        <v>544</v>
      </c>
      <c r="L1850">
        <v>38311</v>
      </c>
      <c r="M1850" t="s">
        <v>358</v>
      </c>
      <c r="N1850" t="s">
        <v>359</v>
      </c>
      <c r="O1850">
        <v>38311</v>
      </c>
      <c r="P1850" t="s">
        <v>358</v>
      </c>
      <c r="Q1850" t="s">
        <v>359</v>
      </c>
      <c r="R1850" t="s">
        <v>332</v>
      </c>
      <c r="S1850" s="43">
        <v>1622161.9972000001</v>
      </c>
      <c r="U1850" s="43">
        <v>23</v>
      </c>
      <c r="IF1850">
        <v>38311</v>
      </c>
      <c r="IG1850" t="s">
        <v>358</v>
      </c>
      <c r="IH1850" t="s">
        <v>322</v>
      </c>
      <c r="IK1850">
        <v>-2</v>
      </c>
      <c r="IL1850" t="s">
        <v>278</v>
      </c>
      <c r="IM1850" t="s">
        <v>279</v>
      </c>
      <c r="IN1850" t="s">
        <v>484</v>
      </c>
      <c r="IP1850" t="s">
        <v>502</v>
      </c>
    </row>
    <row r="1851" spans="1:250" x14ac:dyDescent="0.35">
      <c r="A1851">
        <v>17240</v>
      </c>
      <c r="B1851">
        <v>-922729984</v>
      </c>
      <c r="C1851">
        <v>1837</v>
      </c>
      <c r="D1851" t="s">
        <v>272</v>
      </c>
      <c r="E1851" t="s">
        <v>273</v>
      </c>
      <c r="F1851">
        <v>19011</v>
      </c>
      <c r="G1851" t="s">
        <v>318</v>
      </c>
      <c r="H1851" t="s">
        <v>319</v>
      </c>
      <c r="I1851">
        <v>513</v>
      </c>
      <c r="J1851" t="s">
        <v>545</v>
      </c>
      <c r="K1851" t="s">
        <v>546</v>
      </c>
      <c r="L1851">
        <v>38311</v>
      </c>
      <c r="M1851" t="s">
        <v>358</v>
      </c>
      <c r="N1851" t="s">
        <v>359</v>
      </c>
      <c r="O1851">
        <v>38311</v>
      </c>
      <c r="P1851" t="s">
        <v>358</v>
      </c>
      <c r="Q1851" t="s">
        <v>359</v>
      </c>
      <c r="R1851" t="s">
        <v>332</v>
      </c>
      <c r="S1851" s="43">
        <v>1617796.2372000001</v>
      </c>
      <c r="U1851" s="43">
        <v>23</v>
      </c>
      <c r="IF1851">
        <v>38311</v>
      </c>
      <c r="IG1851" t="s">
        <v>358</v>
      </c>
      <c r="IH1851" t="s">
        <v>322</v>
      </c>
      <c r="IK1851">
        <v>-2</v>
      </c>
      <c r="IL1851" t="s">
        <v>278</v>
      </c>
      <c r="IM1851" t="s">
        <v>279</v>
      </c>
      <c r="IN1851" t="s">
        <v>484</v>
      </c>
      <c r="IP1851" t="s">
        <v>502</v>
      </c>
    </row>
    <row r="1852" spans="1:250" x14ac:dyDescent="0.35">
      <c r="A1852">
        <v>17241</v>
      </c>
      <c r="B1852">
        <v>-922729984</v>
      </c>
      <c r="C1852">
        <v>1837</v>
      </c>
      <c r="D1852" t="s">
        <v>272</v>
      </c>
      <c r="E1852" t="s">
        <v>273</v>
      </c>
      <c r="F1852">
        <v>19011</v>
      </c>
      <c r="G1852" t="s">
        <v>318</v>
      </c>
      <c r="H1852" t="s">
        <v>319</v>
      </c>
      <c r="I1852">
        <v>509</v>
      </c>
      <c r="J1852" t="s">
        <v>547</v>
      </c>
      <c r="K1852" t="s">
        <v>548</v>
      </c>
      <c r="L1852">
        <v>38311</v>
      </c>
      <c r="M1852" t="s">
        <v>358</v>
      </c>
      <c r="N1852" t="s">
        <v>359</v>
      </c>
      <c r="O1852">
        <v>38311</v>
      </c>
      <c r="P1852" t="s">
        <v>358</v>
      </c>
      <c r="Q1852" t="s">
        <v>359</v>
      </c>
      <c r="R1852" t="s">
        <v>332</v>
      </c>
      <c r="S1852" s="43">
        <v>1614012.5771999999</v>
      </c>
      <c r="U1852" s="43">
        <v>23</v>
      </c>
      <c r="IF1852">
        <v>38311</v>
      </c>
      <c r="IG1852" t="s">
        <v>358</v>
      </c>
      <c r="IH1852" t="s">
        <v>322</v>
      </c>
      <c r="IK1852">
        <v>-2</v>
      </c>
      <c r="IL1852" t="s">
        <v>278</v>
      </c>
      <c r="IM1852" t="s">
        <v>279</v>
      </c>
      <c r="IN1852" t="s">
        <v>484</v>
      </c>
      <c r="IP1852" t="s">
        <v>502</v>
      </c>
    </row>
    <row r="1853" spans="1:250" x14ac:dyDescent="0.35">
      <c r="A1853">
        <v>17242</v>
      </c>
      <c r="B1853">
        <v>-922729984</v>
      </c>
      <c r="C1853">
        <v>1837</v>
      </c>
      <c r="D1853" t="s">
        <v>272</v>
      </c>
      <c r="E1853" t="s">
        <v>273</v>
      </c>
      <c r="F1853">
        <v>13794</v>
      </c>
      <c r="G1853" t="s">
        <v>274</v>
      </c>
      <c r="H1853" t="s">
        <v>275</v>
      </c>
      <c r="I1853">
        <v>515</v>
      </c>
      <c r="J1853" t="s">
        <v>543</v>
      </c>
      <c r="K1853" t="s">
        <v>544</v>
      </c>
      <c r="L1853">
        <v>39215</v>
      </c>
      <c r="M1853" t="s">
        <v>374</v>
      </c>
      <c r="N1853" t="s">
        <v>375</v>
      </c>
      <c r="O1853">
        <v>39215</v>
      </c>
      <c r="P1853" t="s">
        <v>374</v>
      </c>
      <c r="Q1853" t="s">
        <v>375</v>
      </c>
      <c r="R1853" t="s">
        <v>332</v>
      </c>
      <c r="S1853" s="43">
        <v>6377732.7311000004</v>
      </c>
      <c r="U1853" s="43">
        <v>23</v>
      </c>
      <c r="IF1853">
        <v>39215</v>
      </c>
      <c r="IG1853" t="s">
        <v>374</v>
      </c>
      <c r="IH1853" t="s">
        <v>311</v>
      </c>
      <c r="IK1853">
        <v>-2</v>
      </c>
      <c r="IL1853" t="s">
        <v>278</v>
      </c>
      <c r="IM1853" t="s">
        <v>279</v>
      </c>
      <c r="IN1853" t="s">
        <v>468</v>
      </c>
      <c r="IP1853" t="s">
        <v>504</v>
      </c>
    </row>
    <row r="1854" spans="1:250" x14ac:dyDescent="0.35">
      <c r="A1854">
        <v>17243</v>
      </c>
      <c r="B1854">
        <v>-922729984</v>
      </c>
      <c r="C1854">
        <v>1837</v>
      </c>
      <c r="D1854" t="s">
        <v>272</v>
      </c>
      <c r="E1854" t="s">
        <v>273</v>
      </c>
      <c r="F1854">
        <v>13794</v>
      </c>
      <c r="G1854" t="s">
        <v>274</v>
      </c>
      <c r="H1854" t="s">
        <v>275</v>
      </c>
      <c r="I1854">
        <v>513</v>
      </c>
      <c r="J1854" t="s">
        <v>545</v>
      </c>
      <c r="K1854" t="s">
        <v>546</v>
      </c>
      <c r="L1854">
        <v>39215</v>
      </c>
      <c r="M1854" t="s">
        <v>374</v>
      </c>
      <c r="N1854" t="s">
        <v>375</v>
      </c>
      <c r="O1854">
        <v>39215</v>
      </c>
      <c r="P1854" t="s">
        <v>374</v>
      </c>
      <c r="Q1854" t="s">
        <v>375</v>
      </c>
      <c r="R1854" t="s">
        <v>332</v>
      </c>
      <c r="S1854" s="43">
        <v>6361204.4111000001</v>
      </c>
      <c r="U1854" s="43">
        <v>23</v>
      </c>
      <c r="IF1854">
        <v>39215</v>
      </c>
      <c r="IG1854" t="s">
        <v>374</v>
      </c>
      <c r="IH1854" t="s">
        <v>311</v>
      </c>
      <c r="IK1854">
        <v>-2</v>
      </c>
      <c r="IL1854" t="s">
        <v>278</v>
      </c>
      <c r="IM1854" t="s">
        <v>279</v>
      </c>
      <c r="IN1854" t="s">
        <v>468</v>
      </c>
      <c r="IP1854" t="s">
        <v>504</v>
      </c>
    </row>
    <row r="1855" spans="1:250" x14ac:dyDescent="0.35">
      <c r="A1855">
        <v>17244</v>
      </c>
      <c r="B1855">
        <v>-922729984</v>
      </c>
      <c r="C1855">
        <v>1837</v>
      </c>
      <c r="D1855" t="s">
        <v>272</v>
      </c>
      <c r="E1855" t="s">
        <v>273</v>
      </c>
      <c r="F1855">
        <v>13794</v>
      </c>
      <c r="G1855" t="s">
        <v>274</v>
      </c>
      <c r="H1855" t="s">
        <v>275</v>
      </c>
      <c r="I1855">
        <v>509</v>
      </c>
      <c r="J1855" t="s">
        <v>547</v>
      </c>
      <c r="K1855" t="s">
        <v>548</v>
      </c>
      <c r="L1855">
        <v>39215</v>
      </c>
      <c r="M1855" t="s">
        <v>374</v>
      </c>
      <c r="N1855" t="s">
        <v>375</v>
      </c>
      <c r="O1855">
        <v>39215</v>
      </c>
      <c r="P1855" t="s">
        <v>374</v>
      </c>
      <c r="Q1855" t="s">
        <v>375</v>
      </c>
      <c r="R1855" t="s">
        <v>332</v>
      </c>
      <c r="S1855" s="43">
        <v>6346879.8510999996</v>
      </c>
      <c r="U1855" s="43">
        <v>23</v>
      </c>
      <c r="IF1855">
        <v>39215</v>
      </c>
      <c r="IG1855" t="s">
        <v>374</v>
      </c>
      <c r="IH1855" t="s">
        <v>311</v>
      </c>
      <c r="IK1855">
        <v>-2</v>
      </c>
      <c r="IL1855" t="s">
        <v>278</v>
      </c>
      <c r="IM1855" t="s">
        <v>279</v>
      </c>
      <c r="IN1855" t="s">
        <v>468</v>
      </c>
      <c r="IP1855" t="s">
        <v>504</v>
      </c>
    </row>
    <row r="1856" spans="1:250" x14ac:dyDescent="0.35">
      <c r="A1856">
        <v>17245</v>
      </c>
      <c r="B1856">
        <v>-922729984</v>
      </c>
      <c r="C1856">
        <v>1837</v>
      </c>
      <c r="D1856" t="s">
        <v>272</v>
      </c>
      <c r="E1856" t="s">
        <v>273</v>
      </c>
      <c r="F1856">
        <v>13794</v>
      </c>
      <c r="G1856" t="s">
        <v>274</v>
      </c>
      <c r="H1856" t="s">
        <v>275</v>
      </c>
      <c r="I1856">
        <v>507</v>
      </c>
      <c r="J1856" t="s">
        <v>549</v>
      </c>
      <c r="K1856" t="s">
        <v>550</v>
      </c>
      <c r="L1856">
        <v>39215</v>
      </c>
      <c r="M1856" t="s">
        <v>374</v>
      </c>
      <c r="N1856" t="s">
        <v>375</v>
      </c>
      <c r="O1856">
        <v>39215</v>
      </c>
      <c r="P1856" t="s">
        <v>374</v>
      </c>
      <c r="Q1856" t="s">
        <v>375</v>
      </c>
      <c r="R1856" t="s">
        <v>332</v>
      </c>
      <c r="S1856" s="43">
        <v>6339167.0311000003</v>
      </c>
      <c r="U1856" s="43">
        <v>23</v>
      </c>
      <c r="IF1856">
        <v>39215</v>
      </c>
      <c r="IG1856" t="s">
        <v>374</v>
      </c>
      <c r="IH1856" t="s">
        <v>311</v>
      </c>
      <c r="IK1856">
        <v>-2</v>
      </c>
      <c r="IL1856" t="s">
        <v>278</v>
      </c>
      <c r="IM1856" t="s">
        <v>279</v>
      </c>
      <c r="IN1856" t="s">
        <v>468</v>
      </c>
      <c r="IP1856" t="s">
        <v>504</v>
      </c>
    </row>
    <row r="1857" spans="1:250" x14ac:dyDescent="0.35">
      <c r="A1857">
        <v>17246</v>
      </c>
      <c r="B1857">
        <v>-922729984</v>
      </c>
      <c r="C1857">
        <v>1837</v>
      </c>
      <c r="D1857" t="s">
        <v>272</v>
      </c>
      <c r="E1857" t="s">
        <v>273</v>
      </c>
      <c r="F1857">
        <v>19011</v>
      </c>
      <c r="G1857" t="s">
        <v>318</v>
      </c>
      <c r="H1857" t="s">
        <v>319</v>
      </c>
      <c r="I1857">
        <v>528</v>
      </c>
      <c r="J1857" t="s">
        <v>531</v>
      </c>
      <c r="K1857" t="s">
        <v>532</v>
      </c>
      <c r="L1857">
        <v>38311</v>
      </c>
      <c r="M1857" t="s">
        <v>358</v>
      </c>
      <c r="N1857" t="s">
        <v>359</v>
      </c>
      <c r="O1857">
        <v>38311</v>
      </c>
      <c r="P1857" t="s">
        <v>358</v>
      </c>
      <c r="Q1857" t="s">
        <v>359</v>
      </c>
      <c r="R1857" t="s">
        <v>332</v>
      </c>
      <c r="S1857" s="43">
        <v>1635252.6272</v>
      </c>
      <c r="U1857" s="43">
        <v>23</v>
      </c>
      <c r="IF1857">
        <v>38311</v>
      </c>
      <c r="IG1857" t="s">
        <v>358</v>
      </c>
      <c r="IH1857" t="s">
        <v>322</v>
      </c>
      <c r="IK1857">
        <v>-2</v>
      </c>
      <c r="IL1857" t="s">
        <v>278</v>
      </c>
      <c r="IM1857" t="s">
        <v>279</v>
      </c>
      <c r="IN1857" t="s">
        <v>484</v>
      </c>
      <c r="IP1857" t="s">
        <v>502</v>
      </c>
    </row>
    <row r="1858" spans="1:250" x14ac:dyDescent="0.35">
      <c r="A1858">
        <v>17247</v>
      </c>
      <c r="B1858">
        <v>-922729984</v>
      </c>
      <c r="C1858">
        <v>1837</v>
      </c>
      <c r="D1858" t="s">
        <v>272</v>
      </c>
      <c r="E1858" t="s">
        <v>273</v>
      </c>
      <c r="F1858">
        <v>19011</v>
      </c>
      <c r="G1858" t="s">
        <v>318</v>
      </c>
      <c r="H1858" t="s">
        <v>319</v>
      </c>
      <c r="I1858">
        <v>527</v>
      </c>
      <c r="J1858" t="s">
        <v>535</v>
      </c>
      <c r="K1858" t="s">
        <v>536</v>
      </c>
      <c r="L1858">
        <v>38311</v>
      </c>
      <c r="M1858" t="s">
        <v>358</v>
      </c>
      <c r="N1858" t="s">
        <v>359</v>
      </c>
      <c r="O1858">
        <v>38311</v>
      </c>
      <c r="P1858" t="s">
        <v>358</v>
      </c>
      <c r="Q1858" t="s">
        <v>359</v>
      </c>
      <c r="R1858" t="s">
        <v>332</v>
      </c>
      <c r="S1858" s="43">
        <v>1632342.1272</v>
      </c>
      <c r="U1858" s="43">
        <v>23</v>
      </c>
      <c r="IF1858">
        <v>38311</v>
      </c>
      <c r="IG1858" t="s">
        <v>358</v>
      </c>
      <c r="IH1858" t="s">
        <v>322</v>
      </c>
      <c r="IK1858">
        <v>-2</v>
      </c>
      <c r="IL1858" t="s">
        <v>278</v>
      </c>
      <c r="IM1858" t="s">
        <v>279</v>
      </c>
      <c r="IN1858" t="s">
        <v>484</v>
      </c>
      <c r="IP1858" t="s">
        <v>502</v>
      </c>
    </row>
    <row r="1859" spans="1:250" x14ac:dyDescent="0.35">
      <c r="A1859">
        <v>17248</v>
      </c>
      <c r="B1859">
        <v>-922729984</v>
      </c>
      <c r="C1859">
        <v>1837</v>
      </c>
      <c r="D1859" t="s">
        <v>272</v>
      </c>
      <c r="E1859" t="s">
        <v>273</v>
      </c>
      <c r="F1859">
        <v>1848</v>
      </c>
      <c r="G1859" t="s">
        <v>285</v>
      </c>
      <c r="H1859" t="s">
        <v>273</v>
      </c>
      <c r="I1859">
        <v>507</v>
      </c>
      <c r="J1859" t="s">
        <v>549</v>
      </c>
      <c r="K1859" t="s">
        <v>550</v>
      </c>
      <c r="L1859">
        <v>41235</v>
      </c>
      <c r="M1859" t="s">
        <v>378</v>
      </c>
      <c r="N1859" t="s">
        <v>379</v>
      </c>
      <c r="O1859">
        <v>41235</v>
      </c>
      <c r="P1859" t="s">
        <v>378</v>
      </c>
      <c r="Q1859" t="s">
        <v>379</v>
      </c>
      <c r="R1859" t="s">
        <v>332</v>
      </c>
      <c r="S1859" s="43">
        <v>236322217.19319999</v>
      </c>
      <c r="U1859" s="43">
        <v>23</v>
      </c>
      <c r="IF1859">
        <v>41235</v>
      </c>
      <c r="IG1859" t="s">
        <v>378</v>
      </c>
      <c r="IH1859" t="s">
        <v>287</v>
      </c>
      <c r="IK1859">
        <v>-2</v>
      </c>
      <c r="IL1859" t="s">
        <v>278</v>
      </c>
      <c r="IM1859" t="s">
        <v>279</v>
      </c>
      <c r="IN1859" t="s">
        <v>505</v>
      </c>
      <c r="IP1859" t="s">
        <v>512</v>
      </c>
    </row>
    <row r="1860" spans="1:250" x14ac:dyDescent="0.35">
      <c r="A1860">
        <v>17249</v>
      </c>
      <c r="B1860">
        <v>-922729984</v>
      </c>
      <c r="C1860">
        <v>1837</v>
      </c>
      <c r="D1860" t="s">
        <v>272</v>
      </c>
      <c r="E1860" t="s">
        <v>273</v>
      </c>
      <c r="F1860">
        <v>13794</v>
      </c>
      <c r="G1860" t="s">
        <v>274</v>
      </c>
      <c r="H1860" t="s">
        <v>275</v>
      </c>
      <c r="I1860">
        <v>528</v>
      </c>
      <c r="J1860" t="s">
        <v>531</v>
      </c>
      <c r="K1860" t="s">
        <v>532</v>
      </c>
      <c r="L1860">
        <v>39215</v>
      </c>
      <c r="M1860" t="s">
        <v>374</v>
      </c>
      <c r="N1860" t="s">
        <v>375</v>
      </c>
      <c r="O1860">
        <v>39215</v>
      </c>
      <c r="P1860" t="s">
        <v>374</v>
      </c>
      <c r="Q1860" t="s">
        <v>375</v>
      </c>
      <c r="R1860" t="s">
        <v>332</v>
      </c>
      <c r="S1860" s="43">
        <v>6427081.3711000001</v>
      </c>
      <c r="U1860" s="43">
        <v>23</v>
      </c>
      <c r="IF1860">
        <v>39215</v>
      </c>
      <c r="IG1860" t="s">
        <v>374</v>
      </c>
      <c r="IH1860" t="s">
        <v>311</v>
      </c>
      <c r="IK1860">
        <v>-2</v>
      </c>
      <c r="IL1860" t="s">
        <v>278</v>
      </c>
      <c r="IM1860" t="s">
        <v>279</v>
      </c>
      <c r="IN1860" t="s">
        <v>468</v>
      </c>
      <c r="IP1860" t="s">
        <v>504</v>
      </c>
    </row>
    <row r="1861" spans="1:250" x14ac:dyDescent="0.35">
      <c r="A1861">
        <v>17250</v>
      </c>
      <c r="B1861">
        <v>-922729984</v>
      </c>
      <c r="C1861">
        <v>1837</v>
      </c>
      <c r="D1861" t="s">
        <v>272</v>
      </c>
      <c r="E1861" t="s">
        <v>273</v>
      </c>
      <c r="F1861">
        <v>13794</v>
      </c>
      <c r="G1861" t="s">
        <v>274</v>
      </c>
      <c r="H1861" t="s">
        <v>275</v>
      </c>
      <c r="I1861">
        <v>527</v>
      </c>
      <c r="J1861" t="s">
        <v>535</v>
      </c>
      <c r="K1861" t="s">
        <v>536</v>
      </c>
      <c r="L1861">
        <v>39215</v>
      </c>
      <c r="M1861" t="s">
        <v>374</v>
      </c>
      <c r="N1861" t="s">
        <v>375</v>
      </c>
      <c r="O1861">
        <v>39215</v>
      </c>
      <c r="P1861" t="s">
        <v>374</v>
      </c>
      <c r="Q1861" t="s">
        <v>375</v>
      </c>
      <c r="R1861" t="s">
        <v>332</v>
      </c>
      <c r="S1861" s="43">
        <v>6416062.8711000001</v>
      </c>
      <c r="U1861" s="43">
        <v>23</v>
      </c>
      <c r="IF1861">
        <v>39215</v>
      </c>
      <c r="IG1861" t="s">
        <v>374</v>
      </c>
      <c r="IH1861" t="s">
        <v>311</v>
      </c>
      <c r="IK1861">
        <v>-2</v>
      </c>
      <c r="IL1861" t="s">
        <v>278</v>
      </c>
      <c r="IM1861" t="s">
        <v>279</v>
      </c>
      <c r="IN1861" t="s">
        <v>468</v>
      </c>
      <c r="IP1861" t="s">
        <v>504</v>
      </c>
    </row>
    <row r="1862" spans="1:250" x14ac:dyDescent="0.35">
      <c r="A1862">
        <v>17251</v>
      </c>
      <c r="B1862">
        <v>-922729984</v>
      </c>
      <c r="C1862">
        <v>1837</v>
      </c>
      <c r="D1862" t="s">
        <v>272</v>
      </c>
      <c r="E1862" t="s">
        <v>273</v>
      </c>
      <c r="F1862">
        <v>13794</v>
      </c>
      <c r="G1862" t="s">
        <v>274</v>
      </c>
      <c r="H1862" t="s">
        <v>275</v>
      </c>
      <c r="I1862">
        <v>523</v>
      </c>
      <c r="J1862" t="s">
        <v>537</v>
      </c>
      <c r="K1862" t="s">
        <v>538</v>
      </c>
      <c r="L1862">
        <v>39215</v>
      </c>
      <c r="M1862" t="s">
        <v>374</v>
      </c>
      <c r="N1862" t="s">
        <v>375</v>
      </c>
      <c r="O1862">
        <v>39215</v>
      </c>
      <c r="P1862" t="s">
        <v>374</v>
      </c>
      <c r="Q1862" t="s">
        <v>375</v>
      </c>
      <c r="R1862" t="s">
        <v>332</v>
      </c>
      <c r="S1862" s="43">
        <v>6408349.9210999999</v>
      </c>
      <c r="U1862" s="43">
        <v>23</v>
      </c>
      <c r="IF1862">
        <v>39215</v>
      </c>
      <c r="IG1862" t="s">
        <v>374</v>
      </c>
      <c r="IH1862" t="s">
        <v>311</v>
      </c>
      <c r="IK1862">
        <v>-2</v>
      </c>
      <c r="IL1862" t="s">
        <v>278</v>
      </c>
      <c r="IM1862" t="s">
        <v>279</v>
      </c>
      <c r="IN1862" t="s">
        <v>468</v>
      </c>
      <c r="IP1862" t="s">
        <v>504</v>
      </c>
    </row>
    <row r="1863" spans="1:250" x14ac:dyDescent="0.35">
      <c r="A1863">
        <v>17252</v>
      </c>
      <c r="B1863">
        <v>-922729984</v>
      </c>
      <c r="C1863">
        <v>1837</v>
      </c>
      <c r="D1863" t="s">
        <v>272</v>
      </c>
      <c r="E1863" t="s">
        <v>273</v>
      </c>
      <c r="F1863">
        <v>13794</v>
      </c>
      <c r="G1863" t="s">
        <v>274</v>
      </c>
      <c r="H1863" t="s">
        <v>275</v>
      </c>
      <c r="I1863">
        <v>521</v>
      </c>
      <c r="J1863" t="s">
        <v>539</v>
      </c>
      <c r="K1863" t="s">
        <v>540</v>
      </c>
      <c r="L1863">
        <v>39215</v>
      </c>
      <c r="M1863" t="s">
        <v>374</v>
      </c>
      <c r="N1863" t="s">
        <v>375</v>
      </c>
      <c r="O1863">
        <v>39215</v>
      </c>
      <c r="P1863" t="s">
        <v>374</v>
      </c>
      <c r="Q1863" t="s">
        <v>375</v>
      </c>
      <c r="R1863" t="s">
        <v>332</v>
      </c>
      <c r="S1863" s="43">
        <v>6393159.1810999997</v>
      </c>
      <c r="U1863" s="43">
        <v>23</v>
      </c>
      <c r="IF1863">
        <v>39215</v>
      </c>
      <c r="IG1863" t="s">
        <v>374</v>
      </c>
      <c r="IH1863" t="s">
        <v>311</v>
      </c>
      <c r="IK1863">
        <v>-2</v>
      </c>
      <c r="IL1863" t="s">
        <v>278</v>
      </c>
      <c r="IM1863" t="s">
        <v>279</v>
      </c>
      <c r="IN1863" t="s">
        <v>468</v>
      </c>
      <c r="IP1863" t="s">
        <v>504</v>
      </c>
    </row>
    <row r="1864" spans="1:250" x14ac:dyDescent="0.35">
      <c r="A1864">
        <v>17253</v>
      </c>
      <c r="B1864">
        <v>-922729984</v>
      </c>
      <c r="C1864">
        <v>1837</v>
      </c>
      <c r="D1864" t="s">
        <v>272</v>
      </c>
      <c r="E1864" t="s">
        <v>273</v>
      </c>
      <c r="F1864">
        <v>13794</v>
      </c>
      <c r="G1864" t="s">
        <v>274</v>
      </c>
      <c r="H1864" t="s">
        <v>275</v>
      </c>
      <c r="I1864">
        <v>519</v>
      </c>
      <c r="J1864" t="s">
        <v>541</v>
      </c>
      <c r="K1864" t="s">
        <v>542</v>
      </c>
      <c r="L1864">
        <v>39215</v>
      </c>
      <c r="M1864" t="s">
        <v>374</v>
      </c>
      <c r="N1864" t="s">
        <v>375</v>
      </c>
      <c r="O1864">
        <v>39215</v>
      </c>
      <c r="P1864" t="s">
        <v>374</v>
      </c>
      <c r="Q1864" t="s">
        <v>375</v>
      </c>
      <c r="R1864" t="s">
        <v>332</v>
      </c>
      <c r="S1864" s="43">
        <v>6385445.9511000002</v>
      </c>
      <c r="U1864" s="43">
        <v>23</v>
      </c>
      <c r="IF1864">
        <v>39215</v>
      </c>
      <c r="IG1864" t="s">
        <v>374</v>
      </c>
      <c r="IH1864" t="s">
        <v>311</v>
      </c>
      <c r="IK1864">
        <v>-2</v>
      </c>
      <c r="IL1864" t="s">
        <v>278</v>
      </c>
      <c r="IM1864" t="s">
        <v>279</v>
      </c>
      <c r="IN1864" t="s">
        <v>468</v>
      </c>
      <c r="IP1864" t="s">
        <v>504</v>
      </c>
    </row>
    <row r="1865" spans="1:250" x14ac:dyDescent="0.35">
      <c r="A1865">
        <v>17254</v>
      </c>
      <c r="B1865">
        <v>-922729984</v>
      </c>
      <c r="C1865">
        <v>1837</v>
      </c>
      <c r="D1865" t="s">
        <v>272</v>
      </c>
      <c r="E1865" t="s">
        <v>273</v>
      </c>
      <c r="F1865">
        <v>1848</v>
      </c>
      <c r="G1865" t="s">
        <v>285</v>
      </c>
      <c r="H1865" t="s">
        <v>273</v>
      </c>
      <c r="I1865">
        <v>523</v>
      </c>
      <c r="J1865" t="s">
        <v>537</v>
      </c>
      <c r="K1865" t="s">
        <v>538</v>
      </c>
      <c r="L1865">
        <v>41235</v>
      </c>
      <c r="M1865" t="s">
        <v>378</v>
      </c>
      <c r="N1865" t="s">
        <v>379</v>
      </c>
      <c r="O1865">
        <v>41235</v>
      </c>
      <c r="P1865" t="s">
        <v>378</v>
      </c>
      <c r="Q1865" t="s">
        <v>379</v>
      </c>
      <c r="R1865" t="s">
        <v>332</v>
      </c>
      <c r="S1865" s="43">
        <v>487446565.00340003</v>
      </c>
      <c r="U1865" s="43">
        <v>23</v>
      </c>
      <c r="IF1865">
        <v>41235</v>
      </c>
      <c r="IG1865" t="s">
        <v>378</v>
      </c>
      <c r="IH1865" t="s">
        <v>287</v>
      </c>
      <c r="IK1865">
        <v>-2</v>
      </c>
      <c r="IL1865" t="s">
        <v>278</v>
      </c>
      <c r="IM1865" t="s">
        <v>279</v>
      </c>
      <c r="IN1865" t="s">
        <v>505</v>
      </c>
      <c r="IP1865" t="s">
        <v>512</v>
      </c>
    </row>
    <row r="1866" spans="1:250" x14ac:dyDescent="0.35">
      <c r="A1866">
        <v>17255</v>
      </c>
      <c r="B1866">
        <v>-922729984</v>
      </c>
      <c r="C1866">
        <v>1837</v>
      </c>
      <c r="D1866" t="s">
        <v>272</v>
      </c>
      <c r="E1866" t="s">
        <v>273</v>
      </c>
      <c r="F1866">
        <v>1848</v>
      </c>
      <c r="G1866" t="s">
        <v>285</v>
      </c>
      <c r="H1866" t="s">
        <v>273</v>
      </c>
      <c r="I1866">
        <v>521</v>
      </c>
      <c r="J1866" t="s">
        <v>539</v>
      </c>
      <c r="K1866" t="s">
        <v>540</v>
      </c>
      <c r="L1866">
        <v>41235</v>
      </c>
      <c r="M1866" t="s">
        <v>378</v>
      </c>
      <c r="N1866" t="s">
        <v>379</v>
      </c>
      <c r="O1866">
        <v>41235</v>
      </c>
      <c r="P1866" t="s">
        <v>378</v>
      </c>
      <c r="Q1866" t="s">
        <v>379</v>
      </c>
      <c r="R1866" t="s">
        <v>332</v>
      </c>
      <c r="S1866" s="43">
        <v>486348282.54089999</v>
      </c>
      <c r="U1866" s="43">
        <v>23</v>
      </c>
      <c r="IF1866">
        <v>41235</v>
      </c>
      <c r="IG1866" t="s">
        <v>378</v>
      </c>
      <c r="IH1866" t="s">
        <v>287</v>
      </c>
      <c r="IK1866">
        <v>-2</v>
      </c>
      <c r="IL1866" t="s">
        <v>278</v>
      </c>
      <c r="IM1866" t="s">
        <v>279</v>
      </c>
      <c r="IN1866" t="s">
        <v>505</v>
      </c>
      <c r="IP1866" t="s">
        <v>512</v>
      </c>
    </row>
    <row r="1867" spans="1:250" x14ac:dyDescent="0.35">
      <c r="A1867">
        <v>17256</v>
      </c>
      <c r="B1867">
        <v>-922729984</v>
      </c>
      <c r="C1867">
        <v>1837</v>
      </c>
      <c r="D1867" t="s">
        <v>272</v>
      </c>
      <c r="E1867" t="s">
        <v>273</v>
      </c>
      <c r="F1867">
        <v>1848</v>
      </c>
      <c r="G1867" t="s">
        <v>285</v>
      </c>
      <c r="H1867" t="s">
        <v>273</v>
      </c>
      <c r="I1867">
        <v>519</v>
      </c>
      <c r="J1867" t="s">
        <v>541</v>
      </c>
      <c r="K1867" t="s">
        <v>542</v>
      </c>
      <c r="L1867">
        <v>41235</v>
      </c>
      <c r="M1867" t="s">
        <v>378</v>
      </c>
      <c r="N1867" t="s">
        <v>379</v>
      </c>
      <c r="O1867">
        <v>41235</v>
      </c>
      <c r="P1867" t="s">
        <v>378</v>
      </c>
      <c r="Q1867" t="s">
        <v>379</v>
      </c>
      <c r="R1867" t="s">
        <v>332</v>
      </c>
      <c r="S1867" s="43">
        <v>485799141.27090001</v>
      </c>
      <c r="U1867" s="43">
        <v>23</v>
      </c>
      <c r="IF1867">
        <v>41235</v>
      </c>
      <c r="IG1867" t="s">
        <v>378</v>
      </c>
      <c r="IH1867" t="s">
        <v>287</v>
      </c>
      <c r="IK1867">
        <v>-2</v>
      </c>
      <c r="IL1867" t="s">
        <v>278</v>
      </c>
      <c r="IM1867" t="s">
        <v>279</v>
      </c>
      <c r="IN1867" t="s">
        <v>505</v>
      </c>
      <c r="IP1867" t="s">
        <v>512</v>
      </c>
    </row>
    <row r="1868" spans="1:250" x14ac:dyDescent="0.35">
      <c r="A1868">
        <v>17257</v>
      </c>
      <c r="B1868">
        <v>-922729984</v>
      </c>
      <c r="C1868">
        <v>1837</v>
      </c>
      <c r="D1868" t="s">
        <v>272</v>
      </c>
      <c r="E1868" t="s">
        <v>273</v>
      </c>
      <c r="F1868">
        <v>1848</v>
      </c>
      <c r="G1868" t="s">
        <v>285</v>
      </c>
      <c r="H1868" t="s">
        <v>273</v>
      </c>
      <c r="I1868">
        <v>515</v>
      </c>
      <c r="J1868" t="s">
        <v>543</v>
      </c>
      <c r="K1868" t="s">
        <v>544</v>
      </c>
      <c r="L1868">
        <v>41235</v>
      </c>
      <c r="M1868" t="s">
        <v>378</v>
      </c>
      <c r="N1868" t="s">
        <v>379</v>
      </c>
      <c r="O1868">
        <v>41235</v>
      </c>
      <c r="P1868" t="s">
        <v>378</v>
      </c>
      <c r="Q1868" t="s">
        <v>379</v>
      </c>
      <c r="R1868" t="s">
        <v>332</v>
      </c>
      <c r="S1868" s="43">
        <v>386996894.7209</v>
      </c>
      <c r="U1868" s="43">
        <v>23</v>
      </c>
      <c r="IF1868">
        <v>41235</v>
      </c>
      <c r="IG1868" t="s">
        <v>378</v>
      </c>
      <c r="IH1868" t="s">
        <v>287</v>
      </c>
      <c r="IK1868">
        <v>-2</v>
      </c>
      <c r="IL1868" t="s">
        <v>278</v>
      </c>
      <c r="IM1868" t="s">
        <v>279</v>
      </c>
      <c r="IN1868" t="s">
        <v>505</v>
      </c>
      <c r="IP1868" t="s">
        <v>512</v>
      </c>
    </row>
    <row r="1869" spans="1:250" x14ac:dyDescent="0.35">
      <c r="A1869">
        <v>17258</v>
      </c>
      <c r="B1869">
        <v>-922729984</v>
      </c>
      <c r="C1869">
        <v>1837</v>
      </c>
      <c r="D1869" t="s">
        <v>272</v>
      </c>
      <c r="E1869" t="s">
        <v>273</v>
      </c>
      <c r="F1869">
        <v>1848</v>
      </c>
      <c r="G1869" t="s">
        <v>285</v>
      </c>
      <c r="H1869" t="s">
        <v>273</v>
      </c>
      <c r="I1869">
        <v>513</v>
      </c>
      <c r="J1869" t="s">
        <v>545</v>
      </c>
      <c r="K1869" t="s">
        <v>546</v>
      </c>
      <c r="L1869">
        <v>41235</v>
      </c>
      <c r="M1869" t="s">
        <v>378</v>
      </c>
      <c r="N1869" t="s">
        <v>379</v>
      </c>
      <c r="O1869">
        <v>41235</v>
      </c>
      <c r="P1869" t="s">
        <v>378</v>
      </c>
      <c r="Q1869" t="s">
        <v>379</v>
      </c>
      <c r="R1869" t="s">
        <v>332</v>
      </c>
      <c r="S1869" s="43">
        <v>386061058.24250001</v>
      </c>
      <c r="U1869" s="43">
        <v>23</v>
      </c>
      <c r="IF1869">
        <v>41235</v>
      </c>
      <c r="IG1869" t="s">
        <v>378</v>
      </c>
      <c r="IH1869" t="s">
        <v>287</v>
      </c>
      <c r="IK1869">
        <v>-2</v>
      </c>
      <c r="IL1869" t="s">
        <v>278</v>
      </c>
      <c r="IM1869" t="s">
        <v>279</v>
      </c>
      <c r="IN1869" t="s">
        <v>505</v>
      </c>
      <c r="IP1869" t="s">
        <v>512</v>
      </c>
    </row>
    <row r="1870" spans="1:250" x14ac:dyDescent="0.35">
      <c r="A1870">
        <v>17259</v>
      </c>
      <c r="B1870">
        <v>-922729984</v>
      </c>
      <c r="C1870">
        <v>1837</v>
      </c>
      <c r="D1870" t="s">
        <v>272</v>
      </c>
      <c r="E1870" t="s">
        <v>273</v>
      </c>
      <c r="F1870">
        <v>1848</v>
      </c>
      <c r="G1870" t="s">
        <v>285</v>
      </c>
      <c r="H1870" t="s">
        <v>273</v>
      </c>
      <c r="I1870">
        <v>509</v>
      </c>
      <c r="J1870" t="s">
        <v>547</v>
      </c>
      <c r="K1870" t="s">
        <v>548</v>
      </c>
      <c r="L1870">
        <v>41235</v>
      </c>
      <c r="M1870" t="s">
        <v>378</v>
      </c>
      <c r="N1870" t="s">
        <v>379</v>
      </c>
      <c r="O1870">
        <v>41235</v>
      </c>
      <c r="P1870" t="s">
        <v>378</v>
      </c>
      <c r="Q1870" t="s">
        <v>379</v>
      </c>
      <c r="R1870" t="s">
        <v>332</v>
      </c>
      <c r="S1870" s="43">
        <v>387444854.86250001</v>
      </c>
      <c r="U1870" s="43">
        <v>23</v>
      </c>
      <c r="IF1870">
        <v>41235</v>
      </c>
      <c r="IG1870" t="s">
        <v>378</v>
      </c>
      <c r="IH1870" t="s">
        <v>287</v>
      </c>
      <c r="IK1870">
        <v>-2</v>
      </c>
      <c r="IL1870" t="s">
        <v>278</v>
      </c>
      <c r="IM1870" t="s">
        <v>279</v>
      </c>
      <c r="IN1870" t="s">
        <v>505</v>
      </c>
      <c r="IP1870" t="s">
        <v>512</v>
      </c>
    </row>
    <row r="1871" spans="1:250" x14ac:dyDescent="0.35">
      <c r="A1871">
        <v>17260</v>
      </c>
      <c r="B1871">
        <v>-922729984</v>
      </c>
      <c r="C1871">
        <v>1837</v>
      </c>
      <c r="D1871" t="s">
        <v>272</v>
      </c>
      <c r="E1871" t="s">
        <v>273</v>
      </c>
      <c r="F1871">
        <v>7057</v>
      </c>
      <c r="G1871" t="s">
        <v>290</v>
      </c>
      <c r="H1871" t="s">
        <v>291</v>
      </c>
      <c r="I1871">
        <v>515</v>
      </c>
      <c r="J1871" t="s">
        <v>543</v>
      </c>
      <c r="K1871" t="s">
        <v>544</v>
      </c>
      <c r="L1871">
        <v>45709</v>
      </c>
      <c r="M1871" t="s">
        <v>508</v>
      </c>
      <c r="N1871" t="s">
        <v>509</v>
      </c>
      <c r="O1871">
        <v>45709</v>
      </c>
      <c r="P1871" t="s">
        <v>508</v>
      </c>
      <c r="Q1871" t="s">
        <v>509</v>
      </c>
      <c r="R1871" t="s">
        <v>332</v>
      </c>
      <c r="S1871" s="43">
        <v>353391500</v>
      </c>
      <c r="U1871" s="43">
        <v>23</v>
      </c>
      <c r="IF1871">
        <v>45709</v>
      </c>
      <c r="IG1871" t="s">
        <v>508</v>
      </c>
      <c r="IH1871" t="s">
        <v>292</v>
      </c>
      <c r="IK1871">
        <v>-2</v>
      </c>
      <c r="IL1871" t="s">
        <v>278</v>
      </c>
      <c r="IM1871" t="s">
        <v>279</v>
      </c>
      <c r="IN1871" t="s">
        <v>471</v>
      </c>
      <c r="IP1871" t="s">
        <v>510</v>
      </c>
    </row>
    <row r="1872" spans="1:250" x14ac:dyDescent="0.35">
      <c r="A1872">
        <v>17261</v>
      </c>
      <c r="B1872">
        <v>-922729984</v>
      </c>
      <c r="C1872">
        <v>1837</v>
      </c>
      <c r="D1872" t="s">
        <v>272</v>
      </c>
      <c r="E1872" t="s">
        <v>273</v>
      </c>
      <c r="F1872">
        <v>7057</v>
      </c>
      <c r="G1872" t="s">
        <v>290</v>
      </c>
      <c r="H1872" t="s">
        <v>291</v>
      </c>
      <c r="I1872">
        <v>513</v>
      </c>
      <c r="J1872" t="s">
        <v>545</v>
      </c>
      <c r="K1872" t="s">
        <v>546</v>
      </c>
      <c r="L1872">
        <v>45709</v>
      </c>
      <c r="M1872" t="s">
        <v>508</v>
      </c>
      <c r="N1872" t="s">
        <v>509</v>
      </c>
      <c r="O1872">
        <v>45709</v>
      </c>
      <c r="P1872" t="s">
        <v>508</v>
      </c>
      <c r="Q1872" t="s">
        <v>509</v>
      </c>
      <c r="R1872" t="s">
        <v>332</v>
      </c>
      <c r="S1872" s="43">
        <v>352512125.12330002</v>
      </c>
      <c r="U1872" s="43">
        <v>23</v>
      </c>
      <c r="IF1872">
        <v>45709</v>
      </c>
      <c r="IG1872" t="s">
        <v>508</v>
      </c>
      <c r="IH1872" t="s">
        <v>292</v>
      </c>
      <c r="IK1872">
        <v>-2</v>
      </c>
      <c r="IL1872" t="s">
        <v>278</v>
      </c>
      <c r="IM1872" t="s">
        <v>279</v>
      </c>
      <c r="IN1872" t="s">
        <v>471</v>
      </c>
      <c r="IP1872" t="s">
        <v>510</v>
      </c>
    </row>
    <row r="1873" spans="1:250" x14ac:dyDescent="0.35">
      <c r="A1873">
        <v>17262</v>
      </c>
      <c r="B1873">
        <v>-922729984</v>
      </c>
      <c r="C1873">
        <v>1837</v>
      </c>
      <c r="D1873" t="s">
        <v>272</v>
      </c>
      <c r="E1873" t="s">
        <v>273</v>
      </c>
      <c r="F1873">
        <v>7057</v>
      </c>
      <c r="G1873" t="s">
        <v>290</v>
      </c>
      <c r="H1873" t="s">
        <v>291</v>
      </c>
      <c r="I1873">
        <v>509</v>
      </c>
      <c r="J1873" t="s">
        <v>547</v>
      </c>
      <c r="K1873" t="s">
        <v>548</v>
      </c>
      <c r="L1873">
        <v>45709</v>
      </c>
      <c r="M1873" t="s">
        <v>508</v>
      </c>
      <c r="N1873" t="s">
        <v>509</v>
      </c>
      <c r="O1873">
        <v>45709</v>
      </c>
      <c r="P1873" t="s">
        <v>508</v>
      </c>
      <c r="Q1873" t="s">
        <v>509</v>
      </c>
      <c r="R1873" t="s">
        <v>332</v>
      </c>
      <c r="S1873" s="43">
        <v>357173789.58329999</v>
      </c>
      <c r="U1873" s="43">
        <v>23</v>
      </c>
      <c r="IF1873">
        <v>45709</v>
      </c>
      <c r="IG1873" t="s">
        <v>508</v>
      </c>
      <c r="IH1873" t="s">
        <v>292</v>
      </c>
      <c r="IK1873">
        <v>-2</v>
      </c>
      <c r="IL1873" t="s">
        <v>278</v>
      </c>
      <c r="IM1873" t="s">
        <v>279</v>
      </c>
      <c r="IN1873" t="s">
        <v>471</v>
      </c>
      <c r="IP1873" t="s">
        <v>510</v>
      </c>
    </row>
    <row r="1874" spans="1:250" x14ac:dyDescent="0.35">
      <c r="A1874">
        <v>17263</v>
      </c>
      <c r="B1874">
        <v>-922729984</v>
      </c>
      <c r="C1874">
        <v>1837</v>
      </c>
      <c r="D1874" t="s">
        <v>272</v>
      </c>
      <c r="E1874" t="s">
        <v>273</v>
      </c>
      <c r="F1874">
        <v>7057</v>
      </c>
      <c r="G1874" t="s">
        <v>290</v>
      </c>
      <c r="H1874" t="s">
        <v>291</v>
      </c>
      <c r="I1874">
        <v>507</v>
      </c>
      <c r="J1874" t="s">
        <v>549</v>
      </c>
      <c r="K1874" t="s">
        <v>550</v>
      </c>
      <c r="L1874">
        <v>45709</v>
      </c>
      <c r="M1874" t="s">
        <v>508</v>
      </c>
      <c r="N1874" t="s">
        <v>509</v>
      </c>
      <c r="O1874">
        <v>45709</v>
      </c>
      <c r="P1874" t="s">
        <v>508</v>
      </c>
      <c r="Q1874" t="s">
        <v>509</v>
      </c>
      <c r="R1874" t="s">
        <v>332</v>
      </c>
      <c r="S1874" s="43">
        <v>255333241.49180001</v>
      </c>
      <c r="U1874" s="43">
        <v>23</v>
      </c>
      <c r="IF1874">
        <v>45709</v>
      </c>
      <c r="IG1874" t="s">
        <v>508</v>
      </c>
      <c r="IH1874" t="s">
        <v>292</v>
      </c>
      <c r="IK1874">
        <v>-2</v>
      </c>
      <c r="IL1874" t="s">
        <v>278</v>
      </c>
      <c r="IM1874" t="s">
        <v>279</v>
      </c>
      <c r="IN1874" t="s">
        <v>471</v>
      </c>
      <c r="IP1874" t="s">
        <v>510</v>
      </c>
    </row>
    <row r="1875" spans="1:250" x14ac:dyDescent="0.35">
      <c r="A1875">
        <v>17264</v>
      </c>
      <c r="B1875">
        <v>-922729984</v>
      </c>
      <c r="C1875">
        <v>1837</v>
      </c>
      <c r="D1875" t="s">
        <v>272</v>
      </c>
      <c r="E1875" t="s">
        <v>273</v>
      </c>
      <c r="F1875">
        <v>1848</v>
      </c>
      <c r="G1875" t="s">
        <v>285</v>
      </c>
      <c r="H1875" t="s">
        <v>273</v>
      </c>
      <c r="I1875">
        <v>528</v>
      </c>
      <c r="J1875" t="s">
        <v>531</v>
      </c>
      <c r="K1875" t="s">
        <v>532</v>
      </c>
      <c r="L1875">
        <v>41235</v>
      </c>
      <c r="M1875" t="s">
        <v>378</v>
      </c>
      <c r="N1875" t="s">
        <v>379</v>
      </c>
      <c r="O1875">
        <v>41235</v>
      </c>
      <c r="P1875" t="s">
        <v>378</v>
      </c>
      <c r="Q1875" t="s">
        <v>379</v>
      </c>
      <c r="R1875" t="s">
        <v>332</v>
      </c>
      <c r="S1875" s="43">
        <v>306083587.66339999</v>
      </c>
      <c r="U1875" s="43">
        <v>23</v>
      </c>
      <c r="IF1875">
        <v>41235</v>
      </c>
      <c r="IG1875" t="s">
        <v>378</v>
      </c>
      <c r="IH1875" t="s">
        <v>287</v>
      </c>
      <c r="IK1875">
        <v>-2</v>
      </c>
      <c r="IL1875" t="s">
        <v>278</v>
      </c>
      <c r="IM1875" t="s">
        <v>279</v>
      </c>
      <c r="IN1875" t="s">
        <v>505</v>
      </c>
      <c r="IP1875" t="s">
        <v>512</v>
      </c>
    </row>
    <row r="1876" spans="1:250" x14ac:dyDescent="0.35">
      <c r="A1876">
        <v>17265</v>
      </c>
      <c r="B1876">
        <v>-922729984</v>
      </c>
      <c r="C1876">
        <v>1837</v>
      </c>
      <c r="D1876" t="s">
        <v>272</v>
      </c>
      <c r="E1876" t="s">
        <v>273</v>
      </c>
      <c r="F1876">
        <v>1848</v>
      </c>
      <c r="G1876" t="s">
        <v>285</v>
      </c>
      <c r="H1876" t="s">
        <v>273</v>
      </c>
      <c r="I1876">
        <v>527</v>
      </c>
      <c r="J1876" t="s">
        <v>535</v>
      </c>
      <c r="K1876" t="s">
        <v>536</v>
      </c>
      <c r="L1876">
        <v>41235</v>
      </c>
      <c r="M1876" t="s">
        <v>378</v>
      </c>
      <c r="N1876" t="s">
        <v>379</v>
      </c>
      <c r="O1876">
        <v>41235</v>
      </c>
      <c r="P1876" t="s">
        <v>378</v>
      </c>
      <c r="Q1876" t="s">
        <v>379</v>
      </c>
      <c r="R1876" t="s">
        <v>332</v>
      </c>
      <c r="S1876" s="43">
        <v>305589263.17339998</v>
      </c>
      <c r="U1876" s="43">
        <v>23</v>
      </c>
      <c r="IF1876">
        <v>41235</v>
      </c>
      <c r="IG1876" t="s">
        <v>378</v>
      </c>
      <c r="IH1876" t="s">
        <v>287</v>
      </c>
      <c r="IK1876">
        <v>-2</v>
      </c>
      <c r="IL1876" t="s">
        <v>278</v>
      </c>
      <c r="IM1876" t="s">
        <v>279</v>
      </c>
      <c r="IN1876" t="s">
        <v>505</v>
      </c>
      <c r="IP1876" t="s">
        <v>512</v>
      </c>
    </row>
    <row r="1877" spans="1:250" x14ac:dyDescent="0.35">
      <c r="A1877">
        <v>17266</v>
      </c>
      <c r="B1877">
        <v>-922729984</v>
      </c>
      <c r="C1877">
        <v>1837</v>
      </c>
      <c r="D1877" t="s">
        <v>272</v>
      </c>
      <c r="E1877" t="s">
        <v>273</v>
      </c>
      <c r="F1877">
        <v>7057</v>
      </c>
      <c r="G1877" t="s">
        <v>290</v>
      </c>
      <c r="H1877" t="s">
        <v>291</v>
      </c>
      <c r="I1877">
        <v>507</v>
      </c>
      <c r="J1877" t="s">
        <v>549</v>
      </c>
      <c r="K1877" t="s">
        <v>550</v>
      </c>
      <c r="L1877">
        <v>49627</v>
      </c>
      <c r="M1877" t="s">
        <v>514</v>
      </c>
      <c r="N1877" t="s">
        <v>515</v>
      </c>
      <c r="O1877">
        <v>49627</v>
      </c>
      <c r="P1877" t="s">
        <v>514</v>
      </c>
      <c r="Q1877" t="s">
        <v>515</v>
      </c>
      <c r="R1877" t="s">
        <v>332</v>
      </c>
      <c r="S1877" s="43">
        <v>41381935.911899999</v>
      </c>
      <c r="U1877" s="43">
        <v>23</v>
      </c>
      <c r="IF1877">
        <v>49627</v>
      </c>
      <c r="IG1877" t="s">
        <v>514</v>
      </c>
      <c r="IH1877" t="s">
        <v>292</v>
      </c>
      <c r="IK1877">
        <v>-2</v>
      </c>
      <c r="IL1877" t="s">
        <v>278</v>
      </c>
      <c r="IM1877" t="s">
        <v>279</v>
      </c>
      <c r="IN1877" t="s">
        <v>471</v>
      </c>
      <c r="IP1877" t="s">
        <v>514</v>
      </c>
    </row>
    <row r="1878" spans="1:250" x14ac:dyDescent="0.35">
      <c r="A1878">
        <v>17267</v>
      </c>
      <c r="B1878">
        <v>-922729984</v>
      </c>
      <c r="C1878">
        <v>1837</v>
      </c>
      <c r="D1878" t="s">
        <v>272</v>
      </c>
      <c r="E1878" t="s">
        <v>273</v>
      </c>
      <c r="F1878">
        <v>7057</v>
      </c>
      <c r="G1878" t="s">
        <v>290</v>
      </c>
      <c r="H1878" t="s">
        <v>291</v>
      </c>
      <c r="I1878">
        <v>528</v>
      </c>
      <c r="J1878" t="s">
        <v>531</v>
      </c>
      <c r="K1878" t="s">
        <v>532</v>
      </c>
      <c r="L1878">
        <v>45709</v>
      </c>
      <c r="M1878" t="s">
        <v>508</v>
      </c>
      <c r="N1878" t="s">
        <v>509</v>
      </c>
      <c r="O1878">
        <v>45709</v>
      </c>
      <c r="P1878" t="s">
        <v>508</v>
      </c>
      <c r="Q1878" t="s">
        <v>509</v>
      </c>
      <c r="R1878" t="s">
        <v>332</v>
      </c>
      <c r="S1878" s="43">
        <v>396516683.44999999</v>
      </c>
      <c r="U1878" s="43">
        <v>23</v>
      </c>
      <c r="IF1878">
        <v>45709</v>
      </c>
      <c r="IG1878" t="s">
        <v>508</v>
      </c>
      <c r="IH1878" t="s">
        <v>292</v>
      </c>
      <c r="IK1878">
        <v>-2</v>
      </c>
      <c r="IL1878" t="s">
        <v>278</v>
      </c>
      <c r="IM1878" t="s">
        <v>279</v>
      </c>
      <c r="IN1878" t="s">
        <v>471</v>
      </c>
      <c r="IP1878" t="s">
        <v>510</v>
      </c>
    </row>
    <row r="1879" spans="1:250" x14ac:dyDescent="0.35">
      <c r="A1879">
        <v>17268</v>
      </c>
      <c r="B1879">
        <v>-922729984</v>
      </c>
      <c r="C1879">
        <v>1837</v>
      </c>
      <c r="D1879" t="s">
        <v>272</v>
      </c>
      <c r="E1879" t="s">
        <v>273</v>
      </c>
      <c r="F1879">
        <v>7057</v>
      </c>
      <c r="G1879" t="s">
        <v>290</v>
      </c>
      <c r="H1879" t="s">
        <v>291</v>
      </c>
      <c r="I1879">
        <v>527</v>
      </c>
      <c r="J1879" t="s">
        <v>535</v>
      </c>
      <c r="K1879" t="s">
        <v>536</v>
      </c>
      <c r="L1879">
        <v>45709</v>
      </c>
      <c r="M1879" t="s">
        <v>508</v>
      </c>
      <c r="N1879" t="s">
        <v>509</v>
      </c>
      <c r="O1879">
        <v>45709</v>
      </c>
      <c r="P1879" t="s">
        <v>508</v>
      </c>
      <c r="Q1879" t="s">
        <v>509</v>
      </c>
      <c r="R1879" t="s">
        <v>332</v>
      </c>
      <c r="S1879" s="43">
        <v>395863984.75</v>
      </c>
      <c r="U1879" s="43">
        <v>23</v>
      </c>
      <c r="IF1879">
        <v>45709</v>
      </c>
      <c r="IG1879" t="s">
        <v>508</v>
      </c>
      <c r="IH1879" t="s">
        <v>292</v>
      </c>
      <c r="IK1879">
        <v>-2</v>
      </c>
      <c r="IL1879" t="s">
        <v>278</v>
      </c>
      <c r="IM1879" t="s">
        <v>279</v>
      </c>
      <c r="IN1879" t="s">
        <v>471</v>
      </c>
      <c r="IP1879" t="s">
        <v>510</v>
      </c>
    </row>
    <row r="1880" spans="1:250" x14ac:dyDescent="0.35">
      <c r="A1880">
        <v>17269</v>
      </c>
      <c r="B1880">
        <v>-922729984</v>
      </c>
      <c r="C1880">
        <v>1837</v>
      </c>
      <c r="D1880" t="s">
        <v>272</v>
      </c>
      <c r="E1880" t="s">
        <v>273</v>
      </c>
      <c r="F1880">
        <v>7057</v>
      </c>
      <c r="G1880" t="s">
        <v>290</v>
      </c>
      <c r="H1880" t="s">
        <v>291</v>
      </c>
      <c r="I1880">
        <v>523</v>
      </c>
      <c r="J1880" t="s">
        <v>537</v>
      </c>
      <c r="K1880" t="s">
        <v>538</v>
      </c>
      <c r="L1880">
        <v>45709</v>
      </c>
      <c r="M1880" t="s">
        <v>508</v>
      </c>
      <c r="N1880" t="s">
        <v>509</v>
      </c>
      <c r="O1880">
        <v>45709</v>
      </c>
      <c r="P1880" t="s">
        <v>508</v>
      </c>
      <c r="Q1880" t="s">
        <v>509</v>
      </c>
      <c r="R1880" t="s">
        <v>332</v>
      </c>
      <c r="S1880" s="43">
        <v>370173000</v>
      </c>
      <c r="U1880" s="43">
        <v>23</v>
      </c>
      <c r="IF1880">
        <v>45709</v>
      </c>
      <c r="IG1880" t="s">
        <v>508</v>
      </c>
      <c r="IH1880" t="s">
        <v>292</v>
      </c>
      <c r="IK1880">
        <v>-2</v>
      </c>
      <c r="IL1880" t="s">
        <v>278</v>
      </c>
      <c r="IM1880" t="s">
        <v>279</v>
      </c>
      <c r="IN1880" t="s">
        <v>471</v>
      </c>
      <c r="IP1880" t="s">
        <v>510</v>
      </c>
    </row>
    <row r="1881" spans="1:250" x14ac:dyDescent="0.35">
      <c r="A1881">
        <v>17270</v>
      </c>
      <c r="B1881">
        <v>-922729984</v>
      </c>
      <c r="C1881">
        <v>1837</v>
      </c>
      <c r="D1881" t="s">
        <v>272</v>
      </c>
      <c r="E1881" t="s">
        <v>273</v>
      </c>
      <c r="F1881">
        <v>7057</v>
      </c>
      <c r="G1881" t="s">
        <v>290</v>
      </c>
      <c r="H1881" t="s">
        <v>291</v>
      </c>
      <c r="I1881">
        <v>521</v>
      </c>
      <c r="J1881" t="s">
        <v>539</v>
      </c>
      <c r="K1881" t="s">
        <v>540</v>
      </c>
      <c r="L1881">
        <v>45709</v>
      </c>
      <c r="M1881" t="s">
        <v>508</v>
      </c>
      <c r="N1881" t="s">
        <v>509</v>
      </c>
      <c r="O1881">
        <v>45709</v>
      </c>
      <c r="P1881" t="s">
        <v>508</v>
      </c>
      <c r="Q1881" t="s">
        <v>509</v>
      </c>
      <c r="R1881" t="s">
        <v>332</v>
      </c>
      <c r="S1881" s="43">
        <v>369317249.99000001</v>
      </c>
      <c r="U1881" s="43">
        <v>23</v>
      </c>
      <c r="IF1881">
        <v>45709</v>
      </c>
      <c r="IG1881" t="s">
        <v>508</v>
      </c>
      <c r="IH1881" t="s">
        <v>292</v>
      </c>
      <c r="IK1881">
        <v>-2</v>
      </c>
      <c r="IL1881" t="s">
        <v>278</v>
      </c>
      <c r="IM1881" t="s">
        <v>279</v>
      </c>
      <c r="IN1881" t="s">
        <v>471</v>
      </c>
      <c r="IP1881" t="s">
        <v>510</v>
      </c>
    </row>
    <row r="1882" spans="1:250" x14ac:dyDescent="0.35">
      <c r="A1882">
        <v>17271</v>
      </c>
      <c r="B1882">
        <v>-922729984</v>
      </c>
      <c r="C1882">
        <v>1837</v>
      </c>
      <c r="D1882" t="s">
        <v>272</v>
      </c>
      <c r="E1882" t="s">
        <v>273</v>
      </c>
      <c r="F1882">
        <v>7057</v>
      </c>
      <c r="G1882" t="s">
        <v>290</v>
      </c>
      <c r="H1882" t="s">
        <v>291</v>
      </c>
      <c r="I1882">
        <v>519</v>
      </c>
      <c r="J1882" t="s">
        <v>541</v>
      </c>
      <c r="K1882" t="s">
        <v>542</v>
      </c>
      <c r="L1882">
        <v>45709</v>
      </c>
      <c r="M1882" t="s">
        <v>508</v>
      </c>
      <c r="N1882" t="s">
        <v>509</v>
      </c>
      <c r="O1882">
        <v>45709</v>
      </c>
      <c r="P1882" t="s">
        <v>508</v>
      </c>
      <c r="Q1882" t="s">
        <v>509</v>
      </c>
      <c r="R1882" t="s">
        <v>332</v>
      </c>
      <c r="S1882" s="43">
        <v>368889374.95999998</v>
      </c>
      <c r="U1882" s="43">
        <v>23</v>
      </c>
      <c r="IF1882">
        <v>45709</v>
      </c>
      <c r="IG1882" t="s">
        <v>508</v>
      </c>
      <c r="IH1882" t="s">
        <v>292</v>
      </c>
      <c r="IK1882">
        <v>-2</v>
      </c>
      <c r="IL1882" t="s">
        <v>278</v>
      </c>
      <c r="IM1882" t="s">
        <v>279</v>
      </c>
      <c r="IN1882" t="s">
        <v>471</v>
      </c>
      <c r="IP1882" t="s">
        <v>510</v>
      </c>
    </row>
    <row r="1883" spans="1:250" x14ac:dyDescent="0.35">
      <c r="A1883">
        <v>17272</v>
      </c>
      <c r="B1883">
        <v>-922729984</v>
      </c>
      <c r="C1883">
        <v>1837</v>
      </c>
      <c r="D1883" t="s">
        <v>272</v>
      </c>
      <c r="E1883" t="s">
        <v>273</v>
      </c>
      <c r="F1883">
        <v>7057</v>
      </c>
      <c r="G1883" t="s">
        <v>290</v>
      </c>
      <c r="H1883" t="s">
        <v>291</v>
      </c>
      <c r="I1883">
        <v>523</v>
      </c>
      <c r="J1883" t="s">
        <v>537</v>
      </c>
      <c r="K1883" t="s">
        <v>538</v>
      </c>
      <c r="L1883">
        <v>49627</v>
      </c>
      <c r="M1883" t="s">
        <v>514</v>
      </c>
      <c r="N1883" t="s">
        <v>515</v>
      </c>
      <c r="O1883">
        <v>49627</v>
      </c>
      <c r="P1883" t="s">
        <v>514</v>
      </c>
      <c r="Q1883" t="s">
        <v>515</v>
      </c>
      <c r="R1883" t="s">
        <v>332</v>
      </c>
      <c r="S1883" s="43">
        <v>51711130.473700002</v>
      </c>
      <c r="U1883" s="43">
        <v>23</v>
      </c>
      <c r="IF1883">
        <v>49627</v>
      </c>
      <c r="IG1883" t="s">
        <v>514</v>
      </c>
      <c r="IH1883" t="s">
        <v>292</v>
      </c>
      <c r="IK1883">
        <v>-2</v>
      </c>
      <c r="IL1883" t="s">
        <v>278</v>
      </c>
      <c r="IM1883" t="s">
        <v>279</v>
      </c>
      <c r="IN1883" t="s">
        <v>471</v>
      </c>
      <c r="IP1883" t="s">
        <v>514</v>
      </c>
    </row>
    <row r="1884" spans="1:250" x14ac:dyDescent="0.35">
      <c r="A1884">
        <v>17273</v>
      </c>
      <c r="B1884">
        <v>-922729984</v>
      </c>
      <c r="C1884">
        <v>1837</v>
      </c>
      <c r="D1884" t="s">
        <v>272</v>
      </c>
      <c r="E1884" t="s">
        <v>273</v>
      </c>
      <c r="F1884">
        <v>7057</v>
      </c>
      <c r="G1884" t="s">
        <v>290</v>
      </c>
      <c r="H1884" t="s">
        <v>291</v>
      </c>
      <c r="I1884">
        <v>521</v>
      </c>
      <c r="J1884" t="s">
        <v>539</v>
      </c>
      <c r="K1884" t="s">
        <v>540</v>
      </c>
      <c r="L1884">
        <v>49627</v>
      </c>
      <c r="M1884" t="s">
        <v>514</v>
      </c>
      <c r="N1884" t="s">
        <v>515</v>
      </c>
      <c r="O1884">
        <v>49627</v>
      </c>
      <c r="P1884" t="s">
        <v>514</v>
      </c>
      <c r="Q1884" t="s">
        <v>515</v>
      </c>
      <c r="R1884" t="s">
        <v>332</v>
      </c>
      <c r="S1884" s="43">
        <v>51591586.9278</v>
      </c>
      <c r="U1884" s="43">
        <v>23</v>
      </c>
      <c r="IF1884">
        <v>49627</v>
      </c>
      <c r="IG1884" t="s">
        <v>514</v>
      </c>
      <c r="IH1884" t="s">
        <v>292</v>
      </c>
      <c r="IK1884">
        <v>-2</v>
      </c>
      <c r="IL1884" t="s">
        <v>278</v>
      </c>
      <c r="IM1884" t="s">
        <v>279</v>
      </c>
      <c r="IN1884" t="s">
        <v>471</v>
      </c>
      <c r="IP1884" t="s">
        <v>514</v>
      </c>
    </row>
    <row r="1885" spans="1:250" x14ac:dyDescent="0.35">
      <c r="A1885">
        <v>17274</v>
      </c>
      <c r="B1885">
        <v>-922729984</v>
      </c>
      <c r="C1885">
        <v>1837</v>
      </c>
      <c r="D1885" t="s">
        <v>272</v>
      </c>
      <c r="E1885" t="s">
        <v>273</v>
      </c>
      <c r="F1885">
        <v>7057</v>
      </c>
      <c r="G1885" t="s">
        <v>290</v>
      </c>
      <c r="H1885" t="s">
        <v>291</v>
      </c>
      <c r="I1885">
        <v>519</v>
      </c>
      <c r="J1885" t="s">
        <v>541</v>
      </c>
      <c r="K1885" t="s">
        <v>542</v>
      </c>
      <c r="L1885">
        <v>49627</v>
      </c>
      <c r="M1885" t="s">
        <v>514</v>
      </c>
      <c r="N1885" t="s">
        <v>515</v>
      </c>
      <c r="O1885">
        <v>49627</v>
      </c>
      <c r="P1885" t="s">
        <v>514</v>
      </c>
      <c r="Q1885" t="s">
        <v>515</v>
      </c>
      <c r="R1885" t="s">
        <v>332</v>
      </c>
      <c r="S1885" s="43">
        <v>21531815.147799999</v>
      </c>
      <c r="U1885" s="43">
        <v>23</v>
      </c>
      <c r="IF1885">
        <v>49627</v>
      </c>
      <c r="IG1885" t="s">
        <v>514</v>
      </c>
      <c r="IH1885" t="s">
        <v>292</v>
      </c>
      <c r="IK1885">
        <v>-2</v>
      </c>
      <c r="IL1885" t="s">
        <v>278</v>
      </c>
      <c r="IM1885" t="s">
        <v>279</v>
      </c>
      <c r="IN1885" t="s">
        <v>471</v>
      </c>
      <c r="IP1885" t="s">
        <v>514</v>
      </c>
    </row>
    <row r="1886" spans="1:250" x14ac:dyDescent="0.35">
      <c r="A1886">
        <v>17275</v>
      </c>
      <c r="B1886">
        <v>-922729984</v>
      </c>
      <c r="C1886">
        <v>1837</v>
      </c>
      <c r="D1886" t="s">
        <v>272</v>
      </c>
      <c r="E1886" t="s">
        <v>273</v>
      </c>
      <c r="F1886">
        <v>7057</v>
      </c>
      <c r="G1886" t="s">
        <v>290</v>
      </c>
      <c r="H1886" t="s">
        <v>291</v>
      </c>
      <c r="I1886">
        <v>515</v>
      </c>
      <c r="J1886" t="s">
        <v>543</v>
      </c>
      <c r="K1886" t="s">
        <v>544</v>
      </c>
      <c r="L1886">
        <v>49627</v>
      </c>
      <c r="M1886" t="s">
        <v>514</v>
      </c>
      <c r="N1886" t="s">
        <v>515</v>
      </c>
      <c r="O1886">
        <v>49627</v>
      </c>
      <c r="P1886" t="s">
        <v>514</v>
      </c>
      <c r="Q1886" t="s">
        <v>515</v>
      </c>
      <c r="R1886" t="s">
        <v>332</v>
      </c>
      <c r="S1886" s="43">
        <v>21506840.387800001</v>
      </c>
      <c r="U1886" s="43">
        <v>23</v>
      </c>
      <c r="IF1886">
        <v>49627</v>
      </c>
      <c r="IG1886" t="s">
        <v>514</v>
      </c>
      <c r="IH1886" t="s">
        <v>292</v>
      </c>
      <c r="IK1886">
        <v>-2</v>
      </c>
      <c r="IL1886" t="s">
        <v>278</v>
      </c>
      <c r="IM1886" t="s">
        <v>279</v>
      </c>
      <c r="IN1886" t="s">
        <v>471</v>
      </c>
      <c r="IP1886" t="s">
        <v>514</v>
      </c>
    </row>
    <row r="1887" spans="1:250" x14ac:dyDescent="0.35">
      <c r="A1887">
        <v>17276</v>
      </c>
      <c r="B1887">
        <v>-922729984</v>
      </c>
      <c r="C1887">
        <v>1837</v>
      </c>
      <c r="D1887" t="s">
        <v>272</v>
      </c>
      <c r="E1887" t="s">
        <v>273</v>
      </c>
      <c r="F1887">
        <v>7057</v>
      </c>
      <c r="G1887" t="s">
        <v>290</v>
      </c>
      <c r="H1887" t="s">
        <v>291</v>
      </c>
      <c r="I1887">
        <v>513</v>
      </c>
      <c r="J1887" t="s">
        <v>545</v>
      </c>
      <c r="K1887" t="s">
        <v>546</v>
      </c>
      <c r="L1887">
        <v>49627</v>
      </c>
      <c r="M1887" t="s">
        <v>514</v>
      </c>
      <c r="N1887" t="s">
        <v>515</v>
      </c>
      <c r="O1887">
        <v>49627</v>
      </c>
      <c r="P1887" t="s">
        <v>514</v>
      </c>
      <c r="Q1887" t="s">
        <v>515</v>
      </c>
      <c r="R1887" t="s">
        <v>332</v>
      </c>
      <c r="S1887" s="43">
        <v>21453323.015900001</v>
      </c>
      <c r="U1887" s="43">
        <v>23</v>
      </c>
      <c r="IF1887">
        <v>49627</v>
      </c>
      <c r="IG1887" t="s">
        <v>514</v>
      </c>
      <c r="IH1887" t="s">
        <v>292</v>
      </c>
      <c r="IK1887">
        <v>-2</v>
      </c>
      <c r="IL1887" t="s">
        <v>278</v>
      </c>
      <c r="IM1887" t="s">
        <v>279</v>
      </c>
      <c r="IN1887" t="s">
        <v>471</v>
      </c>
      <c r="IP1887" t="s">
        <v>514</v>
      </c>
    </row>
    <row r="1888" spans="1:250" x14ac:dyDescent="0.35">
      <c r="A1888">
        <v>17277</v>
      </c>
      <c r="B1888">
        <v>-922729984</v>
      </c>
      <c r="C1888">
        <v>1837</v>
      </c>
      <c r="D1888" t="s">
        <v>272</v>
      </c>
      <c r="E1888" t="s">
        <v>273</v>
      </c>
      <c r="F1888">
        <v>7057</v>
      </c>
      <c r="G1888" t="s">
        <v>290</v>
      </c>
      <c r="H1888" t="s">
        <v>291</v>
      </c>
      <c r="I1888">
        <v>509</v>
      </c>
      <c r="J1888" t="s">
        <v>547</v>
      </c>
      <c r="K1888" t="s">
        <v>548</v>
      </c>
      <c r="L1888">
        <v>49627</v>
      </c>
      <c r="M1888" t="s">
        <v>514</v>
      </c>
      <c r="N1888" t="s">
        <v>515</v>
      </c>
      <c r="O1888">
        <v>49627</v>
      </c>
      <c r="P1888" t="s">
        <v>514</v>
      </c>
      <c r="Q1888" t="s">
        <v>515</v>
      </c>
      <c r="R1888" t="s">
        <v>332</v>
      </c>
      <c r="S1888" s="43">
        <v>21406941.315900002</v>
      </c>
      <c r="U1888" s="43">
        <v>23</v>
      </c>
      <c r="IF1888">
        <v>49627</v>
      </c>
      <c r="IG1888" t="s">
        <v>514</v>
      </c>
      <c r="IH1888" t="s">
        <v>292</v>
      </c>
      <c r="IK1888">
        <v>-2</v>
      </c>
      <c r="IL1888" t="s">
        <v>278</v>
      </c>
      <c r="IM1888" t="s">
        <v>279</v>
      </c>
      <c r="IN1888" t="s">
        <v>471</v>
      </c>
      <c r="IP1888" t="s">
        <v>514</v>
      </c>
    </row>
    <row r="1889" spans="1:250" x14ac:dyDescent="0.35">
      <c r="A1889">
        <v>17278</v>
      </c>
      <c r="B1889">
        <v>-922729984</v>
      </c>
      <c r="C1889">
        <v>1837</v>
      </c>
      <c r="D1889" t="s">
        <v>272</v>
      </c>
      <c r="E1889" t="s">
        <v>273</v>
      </c>
      <c r="F1889">
        <v>9695</v>
      </c>
      <c r="G1889" t="s">
        <v>280</v>
      </c>
      <c r="H1889" t="s">
        <v>281</v>
      </c>
      <c r="I1889">
        <v>515</v>
      </c>
      <c r="J1889" t="s">
        <v>543</v>
      </c>
      <c r="K1889" t="s">
        <v>544</v>
      </c>
      <c r="L1889">
        <v>61310</v>
      </c>
      <c r="M1889" t="s">
        <v>521</v>
      </c>
      <c r="N1889" t="s">
        <v>522</v>
      </c>
      <c r="O1889">
        <v>61310</v>
      </c>
      <c r="P1889" t="s">
        <v>521</v>
      </c>
      <c r="Q1889" t="s">
        <v>522</v>
      </c>
      <c r="R1889" t="s">
        <v>332</v>
      </c>
      <c r="S1889" s="43">
        <v>15457973.755799999</v>
      </c>
      <c r="U1889" s="43">
        <v>23</v>
      </c>
      <c r="IF1889">
        <v>61310</v>
      </c>
      <c r="IG1889" t="s">
        <v>521</v>
      </c>
      <c r="IH1889" t="s">
        <v>284</v>
      </c>
      <c r="IK1889">
        <v>-2</v>
      </c>
      <c r="IL1889" t="s">
        <v>278</v>
      </c>
      <c r="IM1889" t="s">
        <v>279</v>
      </c>
      <c r="IN1889" t="s">
        <v>466</v>
      </c>
      <c r="IP1889" t="s">
        <v>521</v>
      </c>
    </row>
    <row r="1890" spans="1:250" x14ac:dyDescent="0.35">
      <c r="A1890">
        <v>17279</v>
      </c>
      <c r="B1890">
        <v>-922729984</v>
      </c>
      <c r="C1890">
        <v>1837</v>
      </c>
      <c r="D1890" t="s">
        <v>272</v>
      </c>
      <c r="E1890" t="s">
        <v>273</v>
      </c>
      <c r="F1890">
        <v>9695</v>
      </c>
      <c r="G1890" t="s">
        <v>280</v>
      </c>
      <c r="H1890" t="s">
        <v>281</v>
      </c>
      <c r="I1890">
        <v>513</v>
      </c>
      <c r="J1890" t="s">
        <v>545</v>
      </c>
      <c r="K1890" t="s">
        <v>546</v>
      </c>
      <c r="L1890">
        <v>61310</v>
      </c>
      <c r="M1890" t="s">
        <v>521</v>
      </c>
      <c r="N1890" t="s">
        <v>522</v>
      </c>
      <c r="O1890">
        <v>61310</v>
      </c>
      <c r="P1890" t="s">
        <v>521</v>
      </c>
      <c r="Q1890" t="s">
        <v>522</v>
      </c>
      <c r="R1890" t="s">
        <v>332</v>
      </c>
      <c r="S1890" s="43">
        <v>15419955.02</v>
      </c>
      <c r="U1890" s="43">
        <v>23</v>
      </c>
      <c r="IF1890">
        <v>61310</v>
      </c>
      <c r="IG1890" t="s">
        <v>521</v>
      </c>
      <c r="IH1890" t="s">
        <v>284</v>
      </c>
      <c r="IK1890">
        <v>-2</v>
      </c>
      <c r="IL1890" t="s">
        <v>278</v>
      </c>
      <c r="IM1890" t="s">
        <v>279</v>
      </c>
      <c r="IN1890" t="s">
        <v>466</v>
      </c>
      <c r="IP1890" t="s">
        <v>521</v>
      </c>
    </row>
    <row r="1891" spans="1:250" x14ac:dyDescent="0.35">
      <c r="A1891">
        <v>17280</v>
      </c>
      <c r="B1891">
        <v>-922729984</v>
      </c>
      <c r="C1891">
        <v>1837</v>
      </c>
      <c r="D1891" t="s">
        <v>272</v>
      </c>
      <c r="E1891" t="s">
        <v>273</v>
      </c>
      <c r="F1891">
        <v>9695</v>
      </c>
      <c r="G1891" t="s">
        <v>280</v>
      </c>
      <c r="H1891" t="s">
        <v>281</v>
      </c>
      <c r="I1891">
        <v>509</v>
      </c>
      <c r="J1891" t="s">
        <v>547</v>
      </c>
      <c r="K1891" t="s">
        <v>548</v>
      </c>
      <c r="L1891">
        <v>61310</v>
      </c>
      <c r="M1891" t="s">
        <v>521</v>
      </c>
      <c r="N1891" t="s">
        <v>522</v>
      </c>
      <c r="O1891">
        <v>61310</v>
      </c>
      <c r="P1891" t="s">
        <v>521</v>
      </c>
      <c r="Q1891" t="s">
        <v>522</v>
      </c>
      <c r="R1891" t="s">
        <v>332</v>
      </c>
      <c r="S1891" s="43">
        <v>15387005.460000001</v>
      </c>
      <c r="U1891" s="43">
        <v>23</v>
      </c>
      <c r="IF1891">
        <v>61310</v>
      </c>
      <c r="IG1891" t="s">
        <v>521</v>
      </c>
      <c r="IH1891" t="s">
        <v>284</v>
      </c>
      <c r="IK1891">
        <v>-2</v>
      </c>
      <c r="IL1891" t="s">
        <v>278</v>
      </c>
      <c r="IM1891" t="s">
        <v>279</v>
      </c>
      <c r="IN1891" t="s">
        <v>466</v>
      </c>
      <c r="IP1891" t="s">
        <v>521</v>
      </c>
    </row>
    <row r="1892" spans="1:250" x14ac:dyDescent="0.35">
      <c r="A1892">
        <v>17281</v>
      </c>
      <c r="B1892">
        <v>-922729984</v>
      </c>
      <c r="C1892">
        <v>1837</v>
      </c>
      <c r="D1892" t="s">
        <v>272</v>
      </c>
      <c r="E1892" t="s">
        <v>273</v>
      </c>
      <c r="F1892">
        <v>9695</v>
      </c>
      <c r="G1892" t="s">
        <v>280</v>
      </c>
      <c r="H1892" t="s">
        <v>281</v>
      </c>
      <c r="I1892">
        <v>507</v>
      </c>
      <c r="J1892" t="s">
        <v>549</v>
      </c>
      <c r="K1892" t="s">
        <v>550</v>
      </c>
      <c r="L1892">
        <v>61310</v>
      </c>
      <c r="M1892" t="s">
        <v>521</v>
      </c>
      <c r="N1892" t="s">
        <v>522</v>
      </c>
      <c r="O1892">
        <v>61310</v>
      </c>
      <c r="P1892" t="s">
        <v>521</v>
      </c>
      <c r="Q1892" t="s">
        <v>522</v>
      </c>
      <c r="R1892" t="s">
        <v>332</v>
      </c>
      <c r="S1892" s="43">
        <v>15369276.35</v>
      </c>
      <c r="U1892" s="43">
        <v>23</v>
      </c>
      <c r="IF1892">
        <v>61310</v>
      </c>
      <c r="IG1892" t="s">
        <v>521</v>
      </c>
      <c r="IH1892" t="s">
        <v>284</v>
      </c>
      <c r="IK1892">
        <v>-2</v>
      </c>
      <c r="IL1892" t="s">
        <v>278</v>
      </c>
      <c r="IM1892" t="s">
        <v>279</v>
      </c>
      <c r="IN1892" t="s">
        <v>466</v>
      </c>
      <c r="IP1892" t="s">
        <v>521</v>
      </c>
    </row>
    <row r="1893" spans="1:250" x14ac:dyDescent="0.35">
      <c r="A1893">
        <v>17282</v>
      </c>
      <c r="B1893">
        <v>-922729984</v>
      </c>
      <c r="C1893">
        <v>1837</v>
      </c>
      <c r="D1893" t="s">
        <v>272</v>
      </c>
      <c r="E1893" t="s">
        <v>273</v>
      </c>
      <c r="F1893">
        <v>7057</v>
      </c>
      <c r="G1893" t="s">
        <v>290</v>
      </c>
      <c r="H1893" t="s">
        <v>291</v>
      </c>
      <c r="I1893">
        <v>528</v>
      </c>
      <c r="J1893" t="s">
        <v>531</v>
      </c>
      <c r="K1893" t="s">
        <v>532</v>
      </c>
      <c r="L1893">
        <v>49627</v>
      </c>
      <c r="M1893" t="s">
        <v>514</v>
      </c>
      <c r="N1893" t="s">
        <v>515</v>
      </c>
      <c r="O1893">
        <v>49627</v>
      </c>
      <c r="P1893" t="s">
        <v>514</v>
      </c>
      <c r="Q1893" t="s">
        <v>515</v>
      </c>
      <c r="R1893" t="s">
        <v>332</v>
      </c>
      <c r="S1893" s="43">
        <v>51856210.633699998</v>
      </c>
      <c r="U1893" s="43">
        <v>23</v>
      </c>
      <c r="IF1893">
        <v>49627</v>
      </c>
      <c r="IG1893" t="s">
        <v>514</v>
      </c>
      <c r="IH1893" t="s">
        <v>292</v>
      </c>
      <c r="IK1893">
        <v>-2</v>
      </c>
      <c r="IL1893" t="s">
        <v>278</v>
      </c>
      <c r="IM1893" t="s">
        <v>279</v>
      </c>
      <c r="IN1893" t="s">
        <v>471</v>
      </c>
      <c r="IP1893" t="s">
        <v>514</v>
      </c>
    </row>
    <row r="1894" spans="1:250" x14ac:dyDescent="0.35">
      <c r="A1894">
        <v>17283</v>
      </c>
      <c r="B1894">
        <v>-922729984</v>
      </c>
      <c r="C1894">
        <v>1837</v>
      </c>
      <c r="D1894" t="s">
        <v>272</v>
      </c>
      <c r="E1894" t="s">
        <v>273</v>
      </c>
      <c r="F1894">
        <v>7057</v>
      </c>
      <c r="G1894" t="s">
        <v>290</v>
      </c>
      <c r="H1894" t="s">
        <v>291</v>
      </c>
      <c r="I1894">
        <v>527</v>
      </c>
      <c r="J1894" t="s">
        <v>535</v>
      </c>
      <c r="K1894" t="s">
        <v>536</v>
      </c>
      <c r="L1894">
        <v>49627</v>
      </c>
      <c r="M1894" t="s">
        <v>514</v>
      </c>
      <c r="N1894" t="s">
        <v>515</v>
      </c>
      <c r="O1894">
        <v>49627</v>
      </c>
      <c r="P1894" t="s">
        <v>514</v>
      </c>
      <c r="Q1894" t="s">
        <v>515</v>
      </c>
      <c r="R1894" t="s">
        <v>332</v>
      </c>
      <c r="S1894" s="43">
        <v>51770777.973700002</v>
      </c>
      <c r="U1894" s="43">
        <v>23</v>
      </c>
      <c r="IF1894">
        <v>49627</v>
      </c>
      <c r="IG1894" t="s">
        <v>514</v>
      </c>
      <c r="IH1894" t="s">
        <v>292</v>
      </c>
      <c r="IK1894">
        <v>-2</v>
      </c>
      <c r="IL1894" t="s">
        <v>278</v>
      </c>
      <c r="IM1894" t="s">
        <v>279</v>
      </c>
      <c r="IN1894" t="s">
        <v>471</v>
      </c>
      <c r="IP1894" t="s">
        <v>514</v>
      </c>
    </row>
    <row r="1895" spans="1:250" x14ac:dyDescent="0.35">
      <c r="A1895">
        <v>17284</v>
      </c>
      <c r="B1895">
        <v>-922729984</v>
      </c>
      <c r="C1895">
        <v>1837</v>
      </c>
      <c r="D1895" t="s">
        <v>272</v>
      </c>
      <c r="E1895" t="s">
        <v>273</v>
      </c>
      <c r="F1895">
        <v>9695</v>
      </c>
      <c r="G1895" t="s">
        <v>280</v>
      </c>
      <c r="H1895" t="s">
        <v>281</v>
      </c>
      <c r="I1895">
        <v>507</v>
      </c>
      <c r="J1895" t="s">
        <v>549</v>
      </c>
      <c r="K1895" t="s">
        <v>550</v>
      </c>
      <c r="L1895">
        <v>62264</v>
      </c>
      <c r="M1895" t="s">
        <v>523</v>
      </c>
      <c r="N1895" t="s">
        <v>524</v>
      </c>
      <c r="O1895">
        <v>62264</v>
      </c>
      <c r="P1895" t="s">
        <v>523</v>
      </c>
      <c r="Q1895" t="s">
        <v>524</v>
      </c>
      <c r="R1895" t="s">
        <v>332</v>
      </c>
      <c r="S1895" s="43">
        <v>289083881.17000002</v>
      </c>
      <c r="U1895" s="43">
        <v>23</v>
      </c>
      <c r="IF1895">
        <v>62264</v>
      </c>
      <c r="IG1895" t="s">
        <v>523</v>
      </c>
      <c r="IH1895" t="s">
        <v>284</v>
      </c>
      <c r="IK1895">
        <v>-2</v>
      </c>
      <c r="IL1895" t="s">
        <v>278</v>
      </c>
      <c r="IM1895" t="s">
        <v>279</v>
      </c>
      <c r="IN1895" t="s">
        <v>466</v>
      </c>
      <c r="IP1895" t="s">
        <v>523</v>
      </c>
    </row>
    <row r="1896" spans="1:250" x14ac:dyDescent="0.35">
      <c r="A1896">
        <v>17285</v>
      </c>
      <c r="B1896">
        <v>-922729984</v>
      </c>
      <c r="C1896">
        <v>1837</v>
      </c>
      <c r="D1896" t="s">
        <v>272</v>
      </c>
      <c r="E1896" t="s">
        <v>273</v>
      </c>
      <c r="F1896">
        <v>9695</v>
      </c>
      <c r="G1896" t="s">
        <v>280</v>
      </c>
      <c r="H1896" t="s">
        <v>281</v>
      </c>
      <c r="I1896">
        <v>528</v>
      </c>
      <c r="J1896" t="s">
        <v>531</v>
      </c>
      <c r="K1896" t="s">
        <v>532</v>
      </c>
      <c r="L1896">
        <v>61310</v>
      </c>
      <c r="M1896" t="s">
        <v>521</v>
      </c>
      <c r="N1896" t="s">
        <v>522</v>
      </c>
      <c r="O1896">
        <v>61310</v>
      </c>
      <c r="P1896" t="s">
        <v>521</v>
      </c>
      <c r="Q1896" t="s">
        <v>522</v>
      </c>
      <c r="R1896" t="s">
        <v>332</v>
      </c>
      <c r="S1896" s="43">
        <v>25648244.127599999</v>
      </c>
      <c r="U1896" s="43">
        <v>23</v>
      </c>
      <c r="IF1896">
        <v>61310</v>
      </c>
      <c r="IG1896" t="s">
        <v>521</v>
      </c>
      <c r="IH1896" t="s">
        <v>284</v>
      </c>
      <c r="IK1896">
        <v>-2</v>
      </c>
      <c r="IL1896" t="s">
        <v>278</v>
      </c>
      <c r="IM1896" t="s">
        <v>279</v>
      </c>
      <c r="IN1896" t="s">
        <v>466</v>
      </c>
      <c r="IP1896" t="s">
        <v>521</v>
      </c>
    </row>
    <row r="1897" spans="1:250" x14ac:dyDescent="0.35">
      <c r="A1897">
        <v>17286</v>
      </c>
      <c r="B1897">
        <v>-922729984</v>
      </c>
      <c r="C1897">
        <v>1837</v>
      </c>
      <c r="D1897" t="s">
        <v>272</v>
      </c>
      <c r="E1897" t="s">
        <v>273</v>
      </c>
      <c r="F1897">
        <v>9695</v>
      </c>
      <c r="G1897" t="s">
        <v>280</v>
      </c>
      <c r="H1897" t="s">
        <v>281</v>
      </c>
      <c r="I1897">
        <v>527</v>
      </c>
      <c r="J1897" t="s">
        <v>535</v>
      </c>
      <c r="K1897" t="s">
        <v>536</v>
      </c>
      <c r="L1897">
        <v>61310</v>
      </c>
      <c r="M1897" t="s">
        <v>521</v>
      </c>
      <c r="N1897" t="s">
        <v>522</v>
      </c>
      <c r="O1897">
        <v>61310</v>
      </c>
      <c r="P1897" t="s">
        <v>521</v>
      </c>
      <c r="Q1897" t="s">
        <v>522</v>
      </c>
      <c r="R1897" t="s">
        <v>332</v>
      </c>
      <c r="S1897" s="43">
        <v>25606113.737599999</v>
      </c>
      <c r="U1897" s="43">
        <v>23</v>
      </c>
      <c r="IF1897">
        <v>61310</v>
      </c>
      <c r="IG1897" t="s">
        <v>521</v>
      </c>
      <c r="IH1897" t="s">
        <v>284</v>
      </c>
      <c r="IK1897">
        <v>-2</v>
      </c>
      <c r="IL1897" t="s">
        <v>278</v>
      </c>
      <c r="IM1897" t="s">
        <v>279</v>
      </c>
      <c r="IN1897" t="s">
        <v>466</v>
      </c>
      <c r="IP1897" t="s">
        <v>521</v>
      </c>
    </row>
    <row r="1898" spans="1:250" x14ac:dyDescent="0.35">
      <c r="A1898">
        <v>17287</v>
      </c>
      <c r="B1898">
        <v>-922729984</v>
      </c>
      <c r="C1898">
        <v>1837</v>
      </c>
      <c r="D1898" t="s">
        <v>272</v>
      </c>
      <c r="E1898" t="s">
        <v>273</v>
      </c>
      <c r="F1898">
        <v>9695</v>
      </c>
      <c r="G1898" t="s">
        <v>280</v>
      </c>
      <c r="H1898" t="s">
        <v>281</v>
      </c>
      <c r="I1898">
        <v>523</v>
      </c>
      <c r="J1898" t="s">
        <v>537</v>
      </c>
      <c r="K1898" t="s">
        <v>538</v>
      </c>
      <c r="L1898">
        <v>61310</v>
      </c>
      <c r="M1898" t="s">
        <v>521</v>
      </c>
      <c r="N1898" t="s">
        <v>522</v>
      </c>
      <c r="O1898">
        <v>61310</v>
      </c>
      <c r="P1898" t="s">
        <v>521</v>
      </c>
      <c r="Q1898" t="s">
        <v>522</v>
      </c>
      <c r="R1898" t="s">
        <v>332</v>
      </c>
      <c r="S1898" s="43">
        <v>25575193.6076</v>
      </c>
      <c r="U1898" s="43">
        <v>23</v>
      </c>
      <c r="IF1898">
        <v>61310</v>
      </c>
      <c r="IG1898" t="s">
        <v>521</v>
      </c>
      <c r="IH1898" t="s">
        <v>284</v>
      </c>
      <c r="IK1898">
        <v>-2</v>
      </c>
      <c r="IL1898" t="s">
        <v>278</v>
      </c>
      <c r="IM1898" t="s">
        <v>279</v>
      </c>
      <c r="IN1898" t="s">
        <v>466</v>
      </c>
      <c r="IP1898" t="s">
        <v>521</v>
      </c>
    </row>
    <row r="1899" spans="1:250" x14ac:dyDescent="0.35">
      <c r="A1899">
        <v>17288</v>
      </c>
      <c r="B1899">
        <v>-922729984</v>
      </c>
      <c r="C1899">
        <v>1837</v>
      </c>
      <c r="D1899" t="s">
        <v>272</v>
      </c>
      <c r="E1899" t="s">
        <v>273</v>
      </c>
      <c r="F1899">
        <v>9695</v>
      </c>
      <c r="G1899" t="s">
        <v>280</v>
      </c>
      <c r="H1899" t="s">
        <v>281</v>
      </c>
      <c r="I1899">
        <v>521</v>
      </c>
      <c r="J1899" t="s">
        <v>539</v>
      </c>
      <c r="K1899" t="s">
        <v>540</v>
      </c>
      <c r="L1899">
        <v>61310</v>
      </c>
      <c r="M1899" t="s">
        <v>521</v>
      </c>
      <c r="N1899" t="s">
        <v>522</v>
      </c>
      <c r="O1899">
        <v>61310</v>
      </c>
      <c r="P1899" t="s">
        <v>521</v>
      </c>
      <c r="Q1899" t="s">
        <v>522</v>
      </c>
      <c r="R1899" t="s">
        <v>332</v>
      </c>
      <c r="S1899" s="43">
        <v>25516583.665800001</v>
      </c>
      <c r="U1899" s="43">
        <v>23</v>
      </c>
      <c r="IF1899">
        <v>61310</v>
      </c>
      <c r="IG1899" t="s">
        <v>521</v>
      </c>
      <c r="IH1899" t="s">
        <v>284</v>
      </c>
      <c r="IK1899">
        <v>-2</v>
      </c>
      <c r="IL1899" t="s">
        <v>278</v>
      </c>
      <c r="IM1899" t="s">
        <v>279</v>
      </c>
      <c r="IN1899" t="s">
        <v>466</v>
      </c>
      <c r="IP1899" t="s">
        <v>521</v>
      </c>
    </row>
    <row r="1900" spans="1:250" x14ac:dyDescent="0.35">
      <c r="A1900">
        <v>17289</v>
      </c>
      <c r="B1900">
        <v>-922729984</v>
      </c>
      <c r="C1900">
        <v>1837</v>
      </c>
      <c r="D1900" t="s">
        <v>272</v>
      </c>
      <c r="E1900" t="s">
        <v>273</v>
      </c>
      <c r="F1900">
        <v>9695</v>
      </c>
      <c r="G1900" t="s">
        <v>280</v>
      </c>
      <c r="H1900" t="s">
        <v>281</v>
      </c>
      <c r="I1900">
        <v>519</v>
      </c>
      <c r="J1900" t="s">
        <v>541</v>
      </c>
      <c r="K1900" t="s">
        <v>542</v>
      </c>
      <c r="L1900">
        <v>61310</v>
      </c>
      <c r="M1900" t="s">
        <v>521</v>
      </c>
      <c r="N1900" t="s">
        <v>522</v>
      </c>
      <c r="O1900">
        <v>61310</v>
      </c>
      <c r="P1900" t="s">
        <v>521</v>
      </c>
      <c r="Q1900" t="s">
        <v>522</v>
      </c>
      <c r="R1900" t="s">
        <v>332</v>
      </c>
      <c r="S1900" s="43">
        <v>25487278.715799998</v>
      </c>
      <c r="U1900" s="43">
        <v>23</v>
      </c>
      <c r="IF1900">
        <v>61310</v>
      </c>
      <c r="IG1900" t="s">
        <v>521</v>
      </c>
      <c r="IH1900" t="s">
        <v>284</v>
      </c>
      <c r="IK1900">
        <v>-2</v>
      </c>
      <c r="IL1900" t="s">
        <v>278</v>
      </c>
      <c r="IM1900" t="s">
        <v>279</v>
      </c>
      <c r="IN1900" t="s">
        <v>466</v>
      </c>
      <c r="IP1900" t="s">
        <v>521</v>
      </c>
    </row>
    <row r="1901" spans="1:250" x14ac:dyDescent="0.35">
      <c r="A1901">
        <v>17290</v>
      </c>
      <c r="B1901">
        <v>-922729984</v>
      </c>
      <c r="C1901">
        <v>1837</v>
      </c>
      <c r="D1901" t="s">
        <v>272</v>
      </c>
      <c r="E1901" t="s">
        <v>273</v>
      </c>
      <c r="F1901">
        <v>9695</v>
      </c>
      <c r="G1901" t="s">
        <v>280</v>
      </c>
      <c r="H1901" t="s">
        <v>281</v>
      </c>
      <c r="I1901">
        <v>523</v>
      </c>
      <c r="J1901" t="s">
        <v>537</v>
      </c>
      <c r="K1901" t="s">
        <v>538</v>
      </c>
      <c r="L1901">
        <v>62264</v>
      </c>
      <c r="M1901" t="s">
        <v>523</v>
      </c>
      <c r="N1901" t="s">
        <v>524</v>
      </c>
      <c r="O1901">
        <v>62264</v>
      </c>
      <c r="P1901" t="s">
        <v>523</v>
      </c>
      <c r="Q1901" t="s">
        <v>524</v>
      </c>
      <c r="R1901" t="s">
        <v>332</v>
      </c>
      <c r="S1901" s="43">
        <v>339305151.10979998</v>
      </c>
      <c r="U1901" s="43">
        <v>23</v>
      </c>
      <c r="IF1901">
        <v>62264</v>
      </c>
      <c r="IG1901" t="s">
        <v>523</v>
      </c>
      <c r="IH1901" t="s">
        <v>284</v>
      </c>
      <c r="IK1901">
        <v>-2</v>
      </c>
      <c r="IL1901" t="s">
        <v>278</v>
      </c>
      <c r="IM1901" t="s">
        <v>279</v>
      </c>
      <c r="IN1901" t="s">
        <v>466</v>
      </c>
      <c r="IP1901" t="s">
        <v>523</v>
      </c>
    </row>
    <row r="1902" spans="1:250" x14ac:dyDescent="0.35">
      <c r="A1902">
        <v>17291</v>
      </c>
      <c r="B1902">
        <v>-922729984</v>
      </c>
      <c r="C1902">
        <v>1837</v>
      </c>
      <c r="D1902" t="s">
        <v>272</v>
      </c>
      <c r="E1902" t="s">
        <v>273</v>
      </c>
      <c r="F1902">
        <v>9695</v>
      </c>
      <c r="G1902" t="s">
        <v>280</v>
      </c>
      <c r="H1902" t="s">
        <v>281</v>
      </c>
      <c r="I1902">
        <v>521</v>
      </c>
      <c r="J1902" t="s">
        <v>539</v>
      </c>
      <c r="K1902" t="s">
        <v>540</v>
      </c>
      <c r="L1902">
        <v>62264</v>
      </c>
      <c r="M1902" t="s">
        <v>523</v>
      </c>
      <c r="N1902" t="s">
        <v>524</v>
      </c>
      <c r="O1902">
        <v>62264</v>
      </c>
      <c r="P1902" t="s">
        <v>523</v>
      </c>
      <c r="Q1902" t="s">
        <v>524</v>
      </c>
      <c r="R1902" t="s">
        <v>332</v>
      </c>
      <c r="S1902" s="43">
        <v>338527575.54460001</v>
      </c>
      <c r="U1902" s="43">
        <v>23</v>
      </c>
      <c r="IF1902">
        <v>62264</v>
      </c>
      <c r="IG1902" t="s">
        <v>523</v>
      </c>
      <c r="IH1902" t="s">
        <v>284</v>
      </c>
      <c r="IK1902">
        <v>-2</v>
      </c>
      <c r="IL1902" t="s">
        <v>278</v>
      </c>
      <c r="IM1902" t="s">
        <v>279</v>
      </c>
      <c r="IN1902" t="s">
        <v>466</v>
      </c>
      <c r="IP1902" t="s">
        <v>523</v>
      </c>
    </row>
    <row r="1903" spans="1:250" x14ac:dyDescent="0.35">
      <c r="A1903">
        <v>17292</v>
      </c>
      <c r="B1903">
        <v>-922729984</v>
      </c>
      <c r="C1903">
        <v>1837</v>
      </c>
      <c r="D1903" t="s">
        <v>272</v>
      </c>
      <c r="E1903" t="s">
        <v>273</v>
      </c>
      <c r="F1903">
        <v>9695</v>
      </c>
      <c r="G1903" t="s">
        <v>280</v>
      </c>
      <c r="H1903" t="s">
        <v>281</v>
      </c>
      <c r="I1903">
        <v>519</v>
      </c>
      <c r="J1903" t="s">
        <v>541</v>
      </c>
      <c r="K1903" t="s">
        <v>542</v>
      </c>
      <c r="L1903">
        <v>62264</v>
      </c>
      <c r="M1903" t="s">
        <v>523</v>
      </c>
      <c r="N1903" t="s">
        <v>524</v>
      </c>
      <c r="O1903">
        <v>62264</v>
      </c>
      <c r="P1903" t="s">
        <v>523</v>
      </c>
      <c r="Q1903" t="s">
        <v>524</v>
      </c>
      <c r="R1903" t="s">
        <v>332</v>
      </c>
      <c r="S1903" s="43">
        <v>338138787.82459998</v>
      </c>
      <c r="U1903" s="43">
        <v>23</v>
      </c>
      <c r="IF1903">
        <v>62264</v>
      </c>
      <c r="IG1903" t="s">
        <v>523</v>
      </c>
      <c r="IH1903" t="s">
        <v>284</v>
      </c>
      <c r="IK1903">
        <v>-2</v>
      </c>
      <c r="IL1903" t="s">
        <v>278</v>
      </c>
      <c r="IM1903" t="s">
        <v>279</v>
      </c>
      <c r="IN1903" t="s">
        <v>466</v>
      </c>
      <c r="IP1903" t="s">
        <v>523</v>
      </c>
    </row>
    <row r="1904" spans="1:250" x14ac:dyDescent="0.35">
      <c r="A1904">
        <v>17293</v>
      </c>
      <c r="B1904">
        <v>-922729984</v>
      </c>
      <c r="C1904">
        <v>1837</v>
      </c>
      <c r="D1904" t="s">
        <v>272</v>
      </c>
      <c r="E1904" t="s">
        <v>273</v>
      </c>
      <c r="F1904">
        <v>9695</v>
      </c>
      <c r="G1904" t="s">
        <v>280</v>
      </c>
      <c r="H1904" t="s">
        <v>281</v>
      </c>
      <c r="I1904">
        <v>515</v>
      </c>
      <c r="J1904" t="s">
        <v>543</v>
      </c>
      <c r="K1904" t="s">
        <v>544</v>
      </c>
      <c r="L1904">
        <v>62264</v>
      </c>
      <c r="M1904" t="s">
        <v>523</v>
      </c>
      <c r="N1904" t="s">
        <v>524</v>
      </c>
      <c r="O1904">
        <v>62264</v>
      </c>
      <c r="P1904" t="s">
        <v>523</v>
      </c>
      <c r="Q1904" t="s">
        <v>524</v>
      </c>
      <c r="R1904" t="s">
        <v>332</v>
      </c>
      <c r="S1904" s="43">
        <v>339307778.06459999</v>
      </c>
      <c r="U1904" s="43">
        <v>23</v>
      </c>
      <c r="IF1904">
        <v>62264</v>
      </c>
      <c r="IG1904" t="s">
        <v>523</v>
      </c>
      <c r="IH1904" t="s">
        <v>284</v>
      </c>
      <c r="IK1904">
        <v>-2</v>
      </c>
      <c r="IL1904" t="s">
        <v>278</v>
      </c>
      <c r="IM1904" t="s">
        <v>279</v>
      </c>
      <c r="IN1904" t="s">
        <v>466</v>
      </c>
      <c r="IP1904" t="s">
        <v>523</v>
      </c>
    </row>
    <row r="1905" spans="1:250" x14ac:dyDescent="0.35">
      <c r="A1905">
        <v>17294</v>
      </c>
      <c r="B1905">
        <v>-922729984</v>
      </c>
      <c r="C1905">
        <v>1837</v>
      </c>
      <c r="D1905" t="s">
        <v>272</v>
      </c>
      <c r="E1905" t="s">
        <v>273</v>
      </c>
      <c r="F1905">
        <v>9695</v>
      </c>
      <c r="G1905" t="s">
        <v>280</v>
      </c>
      <c r="H1905" t="s">
        <v>281</v>
      </c>
      <c r="I1905">
        <v>513</v>
      </c>
      <c r="J1905" t="s">
        <v>545</v>
      </c>
      <c r="K1905" t="s">
        <v>546</v>
      </c>
      <c r="L1905">
        <v>62264</v>
      </c>
      <c r="M1905" t="s">
        <v>523</v>
      </c>
      <c r="N1905" t="s">
        <v>524</v>
      </c>
      <c r="O1905">
        <v>62264</v>
      </c>
      <c r="P1905" t="s">
        <v>523</v>
      </c>
      <c r="Q1905" t="s">
        <v>524</v>
      </c>
      <c r="R1905" t="s">
        <v>332</v>
      </c>
      <c r="S1905" s="43">
        <v>338473254.11000001</v>
      </c>
      <c r="U1905" s="43">
        <v>23</v>
      </c>
      <c r="IF1905">
        <v>62264</v>
      </c>
      <c r="IG1905" t="s">
        <v>523</v>
      </c>
      <c r="IH1905" t="s">
        <v>284</v>
      </c>
      <c r="IK1905">
        <v>-2</v>
      </c>
      <c r="IL1905" t="s">
        <v>278</v>
      </c>
      <c r="IM1905" t="s">
        <v>279</v>
      </c>
      <c r="IN1905" t="s">
        <v>466</v>
      </c>
      <c r="IP1905" t="s">
        <v>523</v>
      </c>
    </row>
    <row r="1906" spans="1:250" x14ac:dyDescent="0.35">
      <c r="A1906">
        <v>17295</v>
      </c>
      <c r="B1906">
        <v>-922729984</v>
      </c>
      <c r="C1906">
        <v>1837</v>
      </c>
      <c r="D1906" t="s">
        <v>272</v>
      </c>
      <c r="E1906" t="s">
        <v>273</v>
      </c>
      <c r="F1906">
        <v>9695</v>
      </c>
      <c r="G1906" t="s">
        <v>280</v>
      </c>
      <c r="H1906" t="s">
        <v>281</v>
      </c>
      <c r="I1906">
        <v>509</v>
      </c>
      <c r="J1906" t="s">
        <v>547</v>
      </c>
      <c r="K1906" t="s">
        <v>548</v>
      </c>
      <c r="L1906">
        <v>62264</v>
      </c>
      <c r="M1906" t="s">
        <v>523</v>
      </c>
      <c r="N1906" t="s">
        <v>524</v>
      </c>
      <c r="O1906">
        <v>62264</v>
      </c>
      <c r="P1906" t="s">
        <v>523</v>
      </c>
      <c r="Q1906" t="s">
        <v>524</v>
      </c>
      <c r="R1906" t="s">
        <v>332</v>
      </c>
      <c r="S1906" s="43">
        <v>339707073.61000001</v>
      </c>
      <c r="U1906" s="43">
        <v>23</v>
      </c>
      <c r="IF1906">
        <v>62264</v>
      </c>
      <c r="IG1906" t="s">
        <v>523</v>
      </c>
      <c r="IH1906" t="s">
        <v>284</v>
      </c>
      <c r="IK1906">
        <v>-2</v>
      </c>
      <c r="IL1906" t="s">
        <v>278</v>
      </c>
      <c r="IM1906" t="s">
        <v>279</v>
      </c>
      <c r="IN1906" t="s">
        <v>466</v>
      </c>
      <c r="IP1906" t="s">
        <v>523</v>
      </c>
    </row>
    <row r="1907" spans="1:250" x14ac:dyDescent="0.35">
      <c r="A1907">
        <v>17296</v>
      </c>
      <c r="B1907">
        <v>-922729984</v>
      </c>
      <c r="C1907">
        <v>1837</v>
      </c>
      <c r="D1907" t="s">
        <v>272</v>
      </c>
      <c r="E1907" t="s">
        <v>273</v>
      </c>
      <c r="F1907">
        <v>9695</v>
      </c>
      <c r="G1907" t="s">
        <v>280</v>
      </c>
      <c r="H1907" t="s">
        <v>281</v>
      </c>
      <c r="I1907">
        <v>515</v>
      </c>
      <c r="J1907" t="s">
        <v>543</v>
      </c>
      <c r="K1907" t="s">
        <v>544</v>
      </c>
      <c r="L1907">
        <v>70481</v>
      </c>
      <c r="M1907" t="s">
        <v>526</v>
      </c>
      <c r="N1907" t="s">
        <v>525</v>
      </c>
      <c r="O1907">
        <v>70481</v>
      </c>
      <c r="P1907" t="s">
        <v>526</v>
      </c>
      <c r="Q1907" t="s">
        <v>525</v>
      </c>
      <c r="R1907" t="s">
        <v>332</v>
      </c>
      <c r="S1907" s="43">
        <v>20489471.7377</v>
      </c>
      <c r="U1907" s="43">
        <v>23</v>
      </c>
      <c r="IF1907">
        <v>70481</v>
      </c>
      <c r="IG1907" t="s">
        <v>526</v>
      </c>
      <c r="IH1907" t="s">
        <v>284</v>
      </c>
      <c r="IK1907">
        <v>-2</v>
      </c>
      <c r="IL1907" t="s">
        <v>278</v>
      </c>
      <c r="IM1907" t="s">
        <v>279</v>
      </c>
      <c r="IN1907" t="s">
        <v>466</v>
      </c>
      <c r="IP1907" t="s">
        <v>526</v>
      </c>
    </row>
    <row r="1908" spans="1:250" x14ac:dyDescent="0.35">
      <c r="A1908">
        <v>17297</v>
      </c>
      <c r="B1908">
        <v>-922729984</v>
      </c>
      <c r="C1908">
        <v>1837</v>
      </c>
      <c r="D1908" t="s">
        <v>272</v>
      </c>
      <c r="E1908" t="s">
        <v>273</v>
      </c>
      <c r="F1908">
        <v>9695</v>
      </c>
      <c r="G1908" t="s">
        <v>280</v>
      </c>
      <c r="H1908" t="s">
        <v>281</v>
      </c>
      <c r="I1908">
        <v>513</v>
      </c>
      <c r="J1908" t="s">
        <v>545</v>
      </c>
      <c r="K1908" t="s">
        <v>546</v>
      </c>
      <c r="L1908">
        <v>70481</v>
      </c>
      <c r="M1908" t="s">
        <v>526</v>
      </c>
      <c r="N1908" t="s">
        <v>525</v>
      </c>
      <c r="O1908">
        <v>70481</v>
      </c>
      <c r="P1908" t="s">
        <v>526</v>
      </c>
      <c r="Q1908" t="s">
        <v>525</v>
      </c>
      <c r="R1908" t="s">
        <v>332</v>
      </c>
      <c r="S1908" s="43">
        <v>20439078.07</v>
      </c>
      <c r="U1908" s="43">
        <v>23</v>
      </c>
      <c r="IF1908">
        <v>70481</v>
      </c>
      <c r="IG1908" t="s">
        <v>526</v>
      </c>
      <c r="IH1908" t="s">
        <v>284</v>
      </c>
      <c r="IK1908">
        <v>-2</v>
      </c>
      <c r="IL1908" t="s">
        <v>278</v>
      </c>
      <c r="IM1908" t="s">
        <v>279</v>
      </c>
      <c r="IN1908" t="s">
        <v>466</v>
      </c>
      <c r="IP1908" t="s">
        <v>526</v>
      </c>
    </row>
    <row r="1909" spans="1:250" x14ac:dyDescent="0.35">
      <c r="A1909">
        <v>17298</v>
      </c>
      <c r="B1909">
        <v>-922729984</v>
      </c>
      <c r="C1909">
        <v>1837</v>
      </c>
      <c r="D1909" t="s">
        <v>272</v>
      </c>
      <c r="E1909" t="s">
        <v>273</v>
      </c>
      <c r="F1909">
        <v>9695</v>
      </c>
      <c r="G1909" t="s">
        <v>280</v>
      </c>
      <c r="H1909" t="s">
        <v>281</v>
      </c>
      <c r="I1909">
        <v>509</v>
      </c>
      <c r="J1909" t="s">
        <v>547</v>
      </c>
      <c r="K1909" t="s">
        <v>548</v>
      </c>
      <c r="L1909">
        <v>70481</v>
      </c>
      <c r="M1909" t="s">
        <v>526</v>
      </c>
      <c r="N1909" t="s">
        <v>525</v>
      </c>
      <c r="O1909">
        <v>70481</v>
      </c>
      <c r="P1909" t="s">
        <v>526</v>
      </c>
      <c r="Q1909" t="s">
        <v>525</v>
      </c>
      <c r="R1909" t="s">
        <v>332</v>
      </c>
      <c r="S1909" s="43">
        <v>20395403.59</v>
      </c>
      <c r="U1909" s="43">
        <v>23</v>
      </c>
      <c r="IF1909">
        <v>70481</v>
      </c>
      <c r="IG1909" t="s">
        <v>526</v>
      </c>
      <c r="IH1909" t="s">
        <v>284</v>
      </c>
      <c r="IK1909">
        <v>-2</v>
      </c>
      <c r="IL1909" t="s">
        <v>278</v>
      </c>
      <c r="IM1909" t="s">
        <v>279</v>
      </c>
      <c r="IN1909" t="s">
        <v>466</v>
      </c>
      <c r="IP1909" t="s">
        <v>526</v>
      </c>
    </row>
    <row r="1910" spans="1:250" x14ac:dyDescent="0.35">
      <c r="A1910">
        <v>17299</v>
      </c>
      <c r="B1910">
        <v>-922729984</v>
      </c>
      <c r="C1910">
        <v>1837</v>
      </c>
      <c r="D1910" t="s">
        <v>272</v>
      </c>
      <c r="E1910" t="s">
        <v>273</v>
      </c>
      <c r="F1910">
        <v>9695</v>
      </c>
      <c r="G1910" t="s">
        <v>280</v>
      </c>
      <c r="H1910" t="s">
        <v>281</v>
      </c>
      <c r="I1910">
        <v>507</v>
      </c>
      <c r="J1910" t="s">
        <v>549</v>
      </c>
      <c r="K1910" t="s">
        <v>550</v>
      </c>
      <c r="L1910">
        <v>70481</v>
      </c>
      <c r="M1910" t="s">
        <v>526</v>
      </c>
      <c r="N1910" t="s">
        <v>525</v>
      </c>
      <c r="O1910">
        <v>70481</v>
      </c>
      <c r="P1910" t="s">
        <v>526</v>
      </c>
      <c r="Q1910" t="s">
        <v>525</v>
      </c>
      <c r="R1910" t="s">
        <v>332</v>
      </c>
      <c r="S1910" s="43">
        <v>20371903.739999998</v>
      </c>
      <c r="U1910" s="43">
        <v>23</v>
      </c>
      <c r="IF1910">
        <v>70481</v>
      </c>
      <c r="IG1910" t="s">
        <v>526</v>
      </c>
      <c r="IH1910" t="s">
        <v>284</v>
      </c>
      <c r="IK1910">
        <v>-2</v>
      </c>
      <c r="IL1910" t="s">
        <v>278</v>
      </c>
      <c r="IM1910" t="s">
        <v>279</v>
      </c>
      <c r="IN1910" t="s">
        <v>466</v>
      </c>
      <c r="IP1910" t="s">
        <v>526</v>
      </c>
    </row>
    <row r="1911" spans="1:250" x14ac:dyDescent="0.35">
      <c r="A1911">
        <v>17300</v>
      </c>
      <c r="B1911">
        <v>-922729984</v>
      </c>
      <c r="C1911">
        <v>1837</v>
      </c>
      <c r="D1911" t="s">
        <v>272</v>
      </c>
      <c r="E1911" t="s">
        <v>273</v>
      </c>
      <c r="F1911">
        <v>9695</v>
      </c>
      <c r="G1911" t="s">
        <v>280</v>
      </c>
      <c r="H1911" t="s">
        <v>281</v>
      </c>
      <c r="I1911">
        <v>528</v>
      </c>
      <c r="J1911" t="s">
        <v>531</v>
      </c>
      <c r="K1911" t="s">
        <v>532</v>
      </c>
      <c r="L1911">
        <v>62264</v>
      </c>
      <c r="M1911" t="s">
        <v>523</v>
      </c>
      <c r="N1911" t="s">
        <v>524</v>
      </c>
      <c r="O1911">
        <v>62264</v>
      </c>
      <c r="P1911" t="s">
        <v>523</v>
      </c>
      <c r="Q1911" t="s">
        <v>524</v>
      </c>
      <c r="R1911" t="s">
        <v>332</v>
      </c>
      <c r="S1911" s="43">
        <v>388835807.8998</v>
      </c>
      <c r="U1911" s="43">
        <v>23</v>
      </c>
      <c r="IF1911">
        <v>62264</v>
      </c>
      <c r="IG1911" t="s">
        <v>523</v>
      </c>
      <c r="IH1911" t="s">
        <v>284</v>
      </c>
      <c r="IK1911">
        <v>-2</v>
      </c>
      <c r="IL1911" t="s">
        <v>278</v>
      </c>
      <c r="IM1911" t="s">
        <v>279</v>
      </c>
      <c r="IN1911" t="s">
        <v>466</v>
      </c>
      <c r="IP1911" t="s">
        <v>523</v>
      </c>
    </row>
    <row r="1912" spans="1:250" x14ac:dyDescent="0.35">
      <c r="A1912">
        <v>17301</v>
      </c>
      <c r="B1912">
        <v>-922729984</v>
      </c>
      <c r="C1912">
        <v>1837</v>
      </c>
      <c r="D1912" t="s">
        <v>272</v>
      </c>
      <c r="E1912" t="s">
        <v>273</v>
      </c>
      <c r="F1912">
        <v>9695</v>
      </c>
      <c r="G1912" t="s">
        <v>280</v>
      </c>
      <c r="H1912" t="s">
        <v>281</v>
      </c>
      <c r="I1912">
        <v>527</v>
      </c>
      <c r="J1912" t="s">
        <v>535</v>
      </c>
      <c r="K1912" t="s">
        <v>536</v>
      </c>
      <c r="L1912">
        <v>62264</v>
      </c>
      <c r="M1912" t="s">
        <v>523</v>
      </c>
      <c r="N1912" t="s">
        <v>524</v>
      </c>
      <c r="O1912">
        <v>62264</v>
      </c>
      <c r="P1912" t="s">
        <v>523</v>
      </c>
      <c r="Q1912" t="s">
        <v>524</v>
      </c>
      <c r="R1912" t="s">
        <v>332</v>
      </c>
      <c r="S1912" s="43">
        <v>388197097.42979997</v>
      </c>
      <c r="U1912" s="43">
        <v>23</v>
      </c>
      <c r="IF1912">
        <v>62264</v>
      </c>
      <c r="IG1912" t="s">
        <v>523</v>
      </c>
      <c r="IH1912" t="s">
        <v>284</v>
      </c>
      <c r="IK1912">
        <v>-2</v>
      </c>
      <c r="IL1912" t="s">
        <v>278</v>
      </c>
      <c r="IM1912" t="s">
        <v>279</v>
      </c>
      <c r="IN1912" t="s">
        <v>466</v>
      </c>
      <c r="IP1912" t="s">
        <v>523</v>
      </c>
    </row>
    <row r="1913" spans="1:250" x14ac:dyDescent="0.35">
      <c r="A1913">
        <v>17302</v>
      </c>
      <c r="B1913">
        <v>-922729984</v>
      </c>
      <c r="C1913">
        <v>1837</v>
      </c>
      <c r="D1913" t="s">
        <v>272</v>
      </c>
      <c r="E1913" t="s">
        <v>273</v>
      </c>
      <c r="F1913">
        <v>9695</v>
      </c>
      <c r="G1913" t="s">
        <v>280</v>
      </c>
      <c r="H1913" t="s">
        <v>281</v>
      </c>
      <c r="I1913">
        <v>507</v>
      </c>
      <c r="J1913" t="s">
        <v>549</v>
      </c>
      <c r="K1913" t="s">
        <v>550</v>
      </c>
      <c r="L1913">
        <v>78012</v>
      </c>
      <c r="M1913" t="s">
        <v>527</v>
      </c>
      <c r="N1913" t="s">
        <v>528</v>
      </c>
      <c r="O1913">
        <v>78012</v>
      </c>
      <c r="P1913" t="s">
        <v>527</v>
      </c>
      <c r="Q1913" t="s">
        <v>528</v>
      </c>
      <c r="R1913" t="s">
        <v>332</v>
      </c>
      <c r="S1913" s="43">
        <v>10092691.59</v>
      </c>
      <c r="U1913" s="43">
        <v>23</v>
      </c>
      <c r="IF1913">
        <v>78012</v>
      </c>
      <c r="IG1913" t="s">
        <v>527</v>
      </c>
      <c r="IH1913" t="s">
        <v>284</v>
      </c>
      <c r="IK1913">
        <v>-2</v>
      </c>
      <c r="IL1913" t="s">
        <v>278</v>
      </c>
      <c r="IM1913" t="s">
        <v>279</v>
      </c>
      <c r="IN1913" t="s">
        <v>466</v>
      </c>
      <c r="IP1913" t="s">
        <v>527</v>
      </c>
    </row>
    <row r="1914" spans="1:250" x14ac:dyDescent="0.35">
      <c r="A1914">
        <v>17303</v>
      </c>
      <c r="B1914">
        <v>-922729984</v>
      </c>
      <c r="C1914">
        <v>1837</v>
      </c>
      <c r="D1914" t="s">
        <v>272</v>
      </c>
      <c r="E1914" t="s">
        <v>273</v>
      </c>
      <c r="F1914">
        <v>9695</v>
      </c>
      <c r="G1914" t="s">
        <v>280</v>
      </c>
      <c r="H1914" t="s">
        <v>281</v>
      </c>
      <c r="I1914">
        <v>528</v>
      </c>
      <c r="J1914" t="s">
        <v>531</v>
      </c>
      <c r="K1914" t="s">
        <v>532</v>
      </c>
      <c r="L1914">
        <v>70481</v>
      </c>
      <c r="M1914" t="s">
        <v>526</v>
      </c>
      <c r="N1914" t="s">
        <v>525</v>
      </c>
      <c r="O1914">
        <v>70481</v>
      </c>
      <c r="P1914" t="s">
        <v>526</v>
      </c>
      <c r="Q1914" t="s">
        <v>525</v>
      </c>
      <c r="R1914" t="s">
        <v>332</v>
      </c>
      <c r="S1914" s="43">
        <v>20641454.815299999</v>
      </c>
      <c r="U1914" s="43">
        <v>23</v>
      </c>
      <c r="IF1914">
        <v>70481</v>
      </c>
      <c r="IG1914" t="s">
        <v>526</v>
      </c>
      <c r="IH1914" t="s">
        <v>284</v>
      </c>
      <c r="IK1914">
        <v>-2</v>
      </c>
      <c r="IL1914" t="s">
        <v>278</v>
      </c>
      <c r="IM1914" t="s">
        <v>279</v>
      </c>
      <c r="IN1914" t="s">
        <v>466</v>
      </c>
      <c r="IP1914" t="s">
        <v>526</v>
      </c>
    </row>
    <row r="1915" spans="1:250" x14ac:dyDescent="0.35">
      <c r="A1915">
        <v>17304</v>
      </c>
      <c r="B1915">
        <v>-922729984</v>
      </c>
      <c r="C1915">
        <v>1837</v>
      </c>
      <c r="D1915" t="s">
        <v>272</v>
      </c>
      <c r="E1915" t="s">
        <v>273</v>
      </c>
      <c r="F1915">
        <v>9695</v>
      </c>
      <c r="G1915" t="s">
        <v>280</v>
      </c>
      <c r="H1915" t="s">
        <v>281</v>
      </c>
      <c r="I1915">
        <v>527</v>
      </c>
      <c r="J1915" t="s">
        <v>535</v>
      </c>
      <c r="K1915" t="s">
        <v>536</v>
      </c>
      <c r="L1915">
        <v>70481</v>
      </c>
      <c r="M1915" t="s">
        <v>526</v>
      </c>
      <c r="N1915" t="s">
        <v>525</v>
      </c>
      <c r="O1915">
        <v>70481</v>
      </c>
      <c r="P1915" t="s">
        <v>526</v>
      </c>
      <c r="Q1915" t="s">
        <v>525</v>
      </c>
      <c r="R1915" t="s">
        <v>332</v>
      </c>
      <c r="S1915" s="43">
        <v>20607548.6853</v>
      </c>
      <c r="U1915" s="43">
        <v>23</v>
      </c>
      <c r="IF1915">
        <v>70481</v>
      </c>
      <c r="IG1915" t="s">
        <v>526</v>
      </c>
      <c r="IH1915" t="s">
        <v>284</v>
      </c>
      <c r="IK1915">
        <v>-2</v>
      </c>
      <c r="IL1915" t="s">
        <v>278</v>
      </c>
      <c r="IM1915" t="s">
        <v>279</v>
      </c>
      <c r="IN1915" t="s">
        <v>466</v>
      </c>
      <c r="IP1915" t="s">
        <v>526</v>
      </c>
    </row>
    <row r="1916" spans="1:250" x14ac:dyDescent="0.35">
      <c r="A1916">
        <v>17305</v>
      </c>
      <c r="B1916">
        <v>-922729984</v>
      </c>
      <c r="C1916">
        <v>1837</v>
      </c>
      <c r="D1916" t="s">
        <v>272</v>
      </c>
      <c r="E1916" t="s">
        <v>273</v>
      </c>
      <c r="F1916">
        <v>9695</v>
      </c>
      <c r="G1916" t="s">
        <v>280</v>
      </c>
      <c r="H1916" t="s">
        <v>281</v>
      </c>
      <c r="I1916">
        <v>523</v>
      </c>
      <c r="J1916" t="s">
        <v>537</v>
      </c>
      <c r="K1916" t="s">
        <v>538</v>
      </c>
      <c r="L1916">
        <v>70481</v>
      </c>
      <c r="M1916" t="s">
        <v>526</v>
      </c>
      <c r="N1916" t="s">
        <v>525</v>
      </c>
      <c r="O1916">
        <v>70481</v>
      </c>
      <c r="P1916" t="s">
        <v>526</v>
      </c>
      <c r="Q1916" t="s">
        <v>525</v>
      </c>
      <c r="R1916" t="s">
        <v>332</v>
      </c>
      <c r="S1916" s="43">
        <v>20583814.395300001</v>
      </c>
      <c r="U1916" s="43">
        <v>23</v>
      </c>
      <c r="IF1916">
        <v>70481</v>
      </c>
      <c r="IG1916" t="s">
        <v>526</v>
      </c>
      <c r="IH1916" t="s">
        <v>284</v>
      </c>
      <c r="IK1916">
        <v>-2</v>
      </c>
      <c r="IL1916" t="s">
        <v>278</v>
      </c>
      <c r="IM1916" t="s">
        <v>279</v>
      </c>
      <c r="IN1916" t="s">
        <v>466</v>
      </c>
      <c r="IP1916" t="s">
        <v>526</v>
      </c>
    </row>
    <row r="1917" spans="1:250" x14ac:dyDescent="0.35">
      <c r="A1917">
        <v>17306</v>
      </c>
      <c r="B1917">
        <v>-922729984</v>
      </c>
      <c r="C1917">
        <v>1837</v>
      </c>
      <c r="D1917" t="s">
        <v>272</v>
      </c>
      <c r="E1917" t="s">
        <v>273</v>
      </c>
      <c r="F1917">
        <v>9695</v>
      </c>
      <c r="G1917" t="s">
        <v>280</v>
      </c>
      <c r="H1917" t="s">
        <v>281</v>
      </c>
      <c r="I1917">
        <v>521</v>
      </c>
      <c r="J1917" t="s">
        <v>539</v>
      </c>
      <c r="K1917" t="s">
        <v>540</v>
      </c>
      <c r="L1917">
        <v>70481</v>
      </c>
      <c r="M1917" t="s">
        <v>526</v>
      </c>
      <c r="N1917" t="s">
        <v>525</v>
      </c>
      <c r="O1917">
        <v>70481</v>
      </c>
      <c r="P1917" t="s">
        <v>526</v>
      </c>
      <c r="Q1917" t="s">
        <v>525</v>
      </c>
      <c r="R1917" t="s">
        <v>332</v>
      </c>
      <c r="S1917" s="43">
        <v>20536643.057700001</v>
      </c>
      <c r="U1917" s="43">
        <v>23</v>
      </c>
      <c r="IF1917">
        <v>70481</v>
      </c>
      <c r="IG1917" t="s">
        <v>526</v>
      </c>
      <c r="IH1917" t="s">
        <v>284</v>
      </c>
      <c r="IK1917">
        <v>-2</v>
      </c>
      <c r="IL1917" t="s">
        <v>278</v>
      </c>
      <c r="IM1917" t="s">
        <v>279</v>
      </c>
      <c r="IN1917" t="s">
        <v>466</v>
      </c>
      <c r="IP1917" t="s">
        <v>526</v>
      </c>
    </row>
    <row r="1918" spans="1:250" x14ac:dyDescent="0.35">
      <c r="A1918">
        <v>17307</v>
      </c>
      <c r="B1918">
        <v>-922729984</v>
      </c>
      <c r="C1918">
        <v>1837</v>
      </c>
      <c r="D1918" t="s">
        <v>272</v>
      </c>
      <c r="E1918" t="s">
        <v>273</v>
      </c>
      <c r="F1918">
        <v>9695</v>
      </c>
      <c r="G1918" t="s">
        <v>280</v>
      </c>
      <c r="H1918" t="s">
        <v>281</v>
      </c>
      <c r="I1918">
        <v>519</v>
      </c>
      <c r="J1918" t="s">
        <v>541</v>
      </c>
      <c r="K1918" t="s">
        <v>542</v>
      </c>
      <c r="L1918">
        <v>70481</v>
      </c>
      <c r="M1918" t="s">
        <v>526</v>
      </c>
      <c r="N1918" t="s">
        <v>525</v>
      </c>
      <c r="O1918">
        <v>70481</v>
      </c>
      <c r="P1918" t="s">
        <v>526</v>
      </c>
      <c r="Q1918" t="s">
        <v>525</v>
      </c>
      <c r="R1918" t="s">
        <v>332</v>
      </c>
      <c r="S1918" s="43">
        <v>20513057.397700001</v>
      </c>
      <c r="U1918" s="43">
        <v>23</v>
      </c>
      <c r="IF1918">
        <v>70481</v>
      </c>
      <c r="IG1918" t="s">
        <v>526</v>
      </c>
      <c r="IH1918" t="s">
        <v>284</v>
      </c>
      <c r="IK1918">
        <v>-2</v>
      </c>
      <c r="IL1918" t="s">
        <v>278</v>
      </c>
      <c r="IM1918" t="s">
        <v>279</v>
      </c>
      <c r="IN1918" t="s">
        <v>466</v>
      </c>
      <c r="IP1918" t="s">
        <v>526</v>
      </c>
    </row>
    <row r="1919" spans="1:250" x14ac:dyDescent="0.35">
      <c r="A1919">
        <v>17308</v>
      </c>
      <c r="B1919">
        <v>-922729984</v>
      </c>
      <c r="C1919">
        <v>1837</v>
      </c>
      <c r="D1919" t="s">
        <v>272</v>
      </c>
      <c r="E1919" t="s">
        <v>273</v>
      </c>
      <c r="F1919">
        <v>9695</v>
      </c>
      <c r="G1919" t="s">
        <v>280</v>
      </c>
      <c r="H1919" t="s">
        <v>281</v>
      </c>
      <c r="I1919">
        <v>523</v>
      </c>
      <c r="J1919" t="s">
        <v>537</v>
      </c>
      <c r="K1919" t="s">
        <v>538</v>
      </c>
      <c r="L1919">
        <v>78012</v>
      </c>
      <c r="M1919" t="s">
        <v>527</v>
      </c>
      <c r="N1919" t="s">
        <v>528</v>
      </c>
      <c r="O1919">
        <v>78012</v>
      </c>
      <c r="P1919" t="s">
        <v>527</v>
      </c>
      <c r="Q1919" t="s">
        <v>528</v>
      </c>
      <c r="R1919" t="s">
        <v>332</v>
      </c>
      <c r="S1919" s="43">
        <v>10197676.8025</v>
      </c>
      <c r="U1919" s="43">
        <v>23</v>
      </c>
      <c r="IF1919">
        <v>78012</v>
      </c>
      <c r="IG1919" t="s">
        <v>527</v>
      </c>
      <c r="IH1919" t="s">
        <v>284</v>
      </c>
      <c r="IK1919">
        <v>-2</v>
      </c>
      <c r="IL1919" t="s">
        <v>278</v>
      </c>
      <c r="IM1919" t="s">
        <v>279</v>
      </c>
      <c r="IN1919" t="s">
        <v>466</v>
      </c>
      <c r="IP1919" t="s">
        <v>527</v>
      </c>
    </row>
    <row r="1920" spans="1:250" x14ac:dyDescent="0.35">
      <c r="A1920">
        <v>17309</v>
      </c>
      <c r="B1920">
        <v>-922729984</v>
      </c>
      <c r="C1920">
        <v>1837</v>
      </c>
      <c r="D1920" t="s">
        <v>272</v>
      </c>
      <c r="E1920" t="s">
        <v>273</v>
      </c>
      <c r="F1920">
        <v>9695</v>
      </c>
      <c r="G1920" t="s">
        <v>280</v>
      </c>
      <c r="H1920" t="s">
        <v>281</v>
      </c>
      <c r="I1920">
        <v>521</v>
      </c>
      <c r="J1920" t="s">
        <v>539</v>
      </c>
      <c r="K1920" t="s">
        <v>540</v>
      </c>
      <c r="L1920">
        <v>78012</v>
      </c>
      <c r="M1920" t="s">
        <v>527</v>
      </c>
      <c r="N1920" t="s">
        <v>528</v>
      </c>
      <c r="O1920">
        <v>78012</v>
      </c>
      <c r="P1920" t="s">
        <v>527</v>
      </c>
      <c r="Q1920" t="s">
        <v>528</v>
      </c>
      <c r="R1920" t="s">
        <v>332</v>
      </c>
      <c r="S1920" s="43">
        <v>10174307.093800001</v>
      </c>
      <c r="U1920" s="43">
        <v>23</v>
      </c>
      <c r="IF1920">
        <v>78012</v>
      </c>
      <c r="IG1920" t="s">
        <v>527</v>
      </c>
      <c r="IH1920" t="s">
        <v>284</v>
      </c>
      <c r="IK1920">
        <v>-2</v>
      </c>
      <c r="IL1920" t="s">
        <v>278</v>
      </c>
      <c r="IM1920" t="s">
        <v>279</v>
      </c>
      <c r="IN1920" t="s">
        <v>466</v>
      </c>
      <c r="IP1920" t="s">
        <v>527</v>
      </c>
    </row>
    <row r="1921" spans="1:250" x14ac:dyDescent="0.35">
      <c r="A1921">
        <v>17310</v>
      </c>
      <c r="B1921">
        <v>-922729984</v>
      </c>
      <c r="C1921">
        <v>1837</v>
      </c>
      <c r="D1921" t="s">
        <v>272</v>
      </c>
      <c r="E1921" t="s">
        <v>273</v>
      </c>
      <c r="F1921">
        <v>9695</v>
      </c>
      <c r="G1921" t="s">
        <v>280</v>
      </c>
      <c r="H1921" t="s">
        <v>281</v>
      </c>
      <c r="I1921">
        <v>519</v>
      </c>
      <c r="J1921" t="s">
        <v>541</v>
      </c>
      <c r="K1921" t="s">
        <v>542</v>
      </c>
      <c r="L1921">
        <v>78012</v>
      </c>
      <c r="M1921" t="s">
        <v>527</v>
      </c>
      <c r="N1921" t="s">
        <v>528</v>
      </c>
      <c r="O1921">
        <v>78012</v>
      </c>
      <c r="P1921" t="s">
        <v>527</v>
      </c>
      <c r="Q1921" t="s">
        <v>528</v>
      </c>
      <c r="R1921" t="s">
        <v>332</v>
      </c>
      <c r="S1921" s="43">
        <v>10162622.2338</v>
      </c>
      <c r="U1921" s="43">
        <v>23</v>
      </c>
      <c r="IF1921">
        <v>78012</v>
      </c>
      <c r="IG1921" t="s">
        <v>527</v>
      </c>
      <c r="IH1921" t="s">
        <v>284</v>
      </c>
      <c r="IK1921">
        <v>-2</v>
      </c>
      <c r="IL1921" t="s">
        <v>278</v>
      </c>
      <c r="IM1921" t="s">
        <v>279</v>
      </c>
      <c r="IN1921" t="s">
        <v>466</v>
      </c>
      <c r="IP1921" t="s">
        <v>527</v>
      </c>
    </row>
    <row r="1922" spans="1:250" x14ac:dyDescent="0.35">
      <c r="A1922">
        <v>17311</v>
      </c>
      <c r="B1922">
        <v>-922729984</v>
      </c>
      <c r="C1922">
        <v>1837</v>
      </c>
      <c r="D1922" t="s">
        <v>272</v>
      </c>
      <c r="E1922" t="s">
        <v>273</v>
      </c>
      <c r="F1922">
        <v>9695</v>
      </c>
      <c r="G1922" t="s">
        <v>280</v>
      </c>
      <c r="H1922" t="s">
        <v>281</v>
      </c>
      <c r="I1922">
        <v>515</v>
      </c>
      <c r="J1922" t="s">
        <v>543</v>
      </c>
      <c r="K1922" t="s">
        <v>544</v>
      </c>
      <c r="L1922">
        <v>78012</v>
      </c>
      <c r="M1922" t="s">
        <v>527</v>
      </c>
      <c r="N1922" t="s">
        <v>528</v>
      </c>
      <c r="O1922">
        <v>78012</v>
      </c>
      <c r="P1922" t="s">
        <v>527</v>
      </c>
      <c r="Q1922" t="s">
        <v>528</v>
      </c>
      <c r="R1922" t="s">
        <v>332</v>
      </c>
      <c r="S1922" s="43">
        <v>10150937.3838</v>
      </c>
      <c r="U1922" s="43">
        <v>23</v>
      </c>
      <c r="IF1922">
        <v>78012</v>
      </c>
      <c r="IG1922" t="s">
        <v>527</v>
      </c>
      <c r="IH1922" t="s">
        <v>284</v>
      </c>
      <c r="IK1922">
        <v>-2</v>
      </c>
      <c r="IL1922" t="s">
        <v>278</v>
      </c>
      <c r="IM1922" t="s">
        <v>279</v>
      </c>
      <c r="IN1922" t="s">
        <v>466</v>
      </c>
      <c r="IP1922" t="s">
        <v>527</v>
      </c>
    </row>
    <row r="1923" spans="1:250" x14ac:dyDescent="0.35">
      <c r="A1923">
        <v>17312</v>
      </c>
      <c r="B1923">
        <v>-922729984</v>
      </c>
      <c r="C1923">
        <v>1837</v>
      </c>
      <c r="D1923" t="s">
        <v>272</v>
      </c>
      <c r="E1923" t="s">
        <v>273</v>
      </c>
      <c r="F1923">
        <v>9695</v>
      </c>
      <c r="G1923" t="s">
        <v>280</v>
      </c>
      <c r="H1923" t="s">
        <v>281</v>
      </c>
      <c r="I1923">
        <v>513</v>
      </c>
      <c r="J1923" t="s">
        <v>545</v>
      </c>
      <c r="K1923" t="s">
        <v>546</v>
      </c>
      <c r="L1923">
        <v>78012</v>
      </c>
      <c r="M1923" t="s">
        <v>527</v>
      </c>
      <c r="N1923" t="s">
        <v>528</v>
      </c>
      <c r="O1923">
        <v>78012</v>
      </c>
      <c r="P1923" t="s">
        <v>527</v>
      </c>
      <c r="Q1923" t="s">
        <v>528</v>
      </c>
      <c r="R1923" t="s">
        <v>332</v>
      </c>
      <c r="S1923" s="43">
        <v>10125971.24</v>
      </c>
      <c r="U1923" s="43">
        <v>23</v>
      </c>
      <c r="IF1923">
        <v>78012</v>
      </c>
      <c r="IG1923" t="s">
        <v>527</v>
      </c>
      <c r="IH1923" t="s">
        <v>284</v>
      </c>
      <c r="IK1923">
        <v>-2</v>
      </c>
      <c r="IL1923" t="s">
        <v>278</v>
      </c>
      <c r="IM1923" t="s">
        <v>279</v>
      </c>
      <c r="IN1923" t="s">
        <v>466</v>
      </c>
      <c r="IP1923" t="s">
        <v>527</v>
      </c>
    </row>
    <row r="1924" spans="1:250" x14ac:dyDescent="0.35">
      <c r="A1924">
        <v>17313</v>
      </c>
      <c r="B1924">
        <v>-922729984</v>
      </c>
      <c r="C1924">
        <v>1837</v>
      </c>
      <c r="D1924" t="s">
        <v>272</v>
      </c>
      <c r="E1924" t="s">
        <v>273</v>
      </c>
      <c r="F1924">
        <v>9695</v>
      </c>
      <c r="G1924" t="s">
        <v>280</v>
      </c>
      <c r="H1924" t="s">
        <v>281</v>
      </c>
      <c r="I1924">
        <v>509</v>
      </c>
      <c r="J1924" t="s">
        <v>547</v>
      </c>
      <c r="K1924" t="s">
        <v>548</v>
      </c>
      <c r="L1924">
        <v>78012</v>
      </c>
      <c r="M1924" t="s">
        <v>527</v>
      </c>
      <c r="N1924" t="s">
        <v>528</v>
      </c>
      <c r="O1924">
        <v>78012</v>
      </c>
      <c r="P1924" t="s">
        <v>527</v>
      </c>
      <c r="Q1924" t="s">
        <v>528</v>
      </c>
      <c r="R1924" t="s">
        <v>332</v>
      </c>
      <c r="S1924" s="43">
        <v>10104333.93</v>
      </c>
      <c r="U1924" s="43">
        <v>23</v>
      </c>
      <c r="IF1924">
        <v>78012</v>
      </c>
      <c r="IG1924" t="s">
        <v>527</v>
      </c>
      <c r="IH1924" t="s">
        <v>284</v>
      </c>
      <c r="IK1924">
        <v>-2</v>
      </c>
      <c r="IL1924" t="s">
        <v>278</v>
      </c>
      <c r="IM1924" t="s">
        <v>279</v>
      </c>
      <c r="IN1924" t="s">
        <v>466</v>
      </c>
      <c r="IP1924" t="s">
        <v>527</v>
      </c>
    </row>
    <row r="1925" spans="1:250" x14ac:dyDescent="0.35">
      <c r="A1925">
        <v>17314</v>
      </c>
      <c r="B1925">
        <v>-922729984</v>
      </c>
      <c r="C1925">
        <v>1837</v>
      </c>
      <c r="D1925" t="s">
        <v>272</v>
      </c>
      <c r="E1925" t="s">
        <v>273</v>
      </c>
      <c r="F1925">
        <v>19011</v>
      </c>
      <c r="G1925" t="s">
        <v>318</v>
      </c>
      <c r="H1925" t="s">
        <v>319</v>
      </c>
      <c r="I1925">
        <v>515</v>
      </c>
      <c r="J1925" t="s">
        <v>543</v>
      </c>
      <c r="K1925" t="s">
        <v>544</v>
      </c>
      <c r="L1925">
        <v>79525</v>
      </c>
      <c r="M1925" t="s">
        <v>551</v>
      </c>
      <c r="N1925" t="s">
        <v>529</v>
      </c>
      <c r="O1925">
        <v>79525</v>
      </c>
      <c r="P1925" t="s">
        <v>551</v>
      </c>
      <c r="Q1925" t="s">
        <v>529</v>
      </c>
      <c r="R1925" t="s">
        <v>332</v>
      </c>
      <c r="S1925" s="43">
        <v>207735800.54280001</v>
      </c>
      <c r="U1925" s="43">
        <v>23</v>
      </c>
      <c r="IF1925">
        <v>79525</v>
      </c>
      <c r="IG1925" t="s">
        <v>551</v>
      </c>
      <c r="IH1925" t="s">
        <v>322</v>
      </c>
      <c r="IK1925">
        <v>-2</v>
      </c>
      <c r="IL1925" t="s">
        <v>278</v>
      </c>
      <c r="IM1925" t="s">
        <v>279</v>
      </c>
      <c r="IN1925" t="s">
        <v>484</v>
      </c>
      <c r="IP1925" t="s">
        <v>551</v>
      </c>
    </row>
    <row r="1926" spans="1:250" x14ac:dyDescent="0.35">
      <c r="A1926">
        <v>17315</v>
      </c>
      <c r="B1926">
        <v>-922729984</v>
      </c>
      <c r="C1926">
        <v>1837</v>
      </c>
      <c r="D1926" t="s">
        <v>272</v>
      </c>
      <c r="E1926" t="s">
        <v>273</v>
      </c>
      <c r="F1926">
        <v>19011</v>
      </c>
      <c r="G1926" t="s">
        <v>318</v>
      </c>
      <c r="H1926" t="s">
        <v>319</v>
      </c>
      <c r="I1926">
        <v>513</v>
      </c>
      <c r="J1926" t="s">
        <v>545</v>
      </c>
      <c r="K1926" t="s">
        <v>546</v>
      </c>
      <c r="L1926">
        <v>79525</v>
      </c>
      <c r="M1926" t="s">
        <v>551</v>
      </c>
      <c r="N1926" t="s">
        <v>529</v>
      </c>
      <c r="O1926">
        <v>79525</v>
      </c>
      <c r="P1926" t="s">
        <v>551</v>
      </c>
      <c r="Q1926" t="s">
        <v>529</v>
      </c>
      <c r="R1926" t="s">
        <v>332</v>
      </c>
      <c r="S1926" s="43">
        <v>207176715.8628</v>
      </c>
      <c r="U1926" s="43">
        <v>23</v>
      </c>
      <c r="IF1926">
        <v>79525</v>
      </c>
      <c r="IG1926" t="s">
        <v>551</v>
      </c>
      <c r="IH1926" t="s">
        <v>322</v>
      </c>
      <c r="IK1926">
        <v>-2</v>
      </c>
      <c r="IL1926" t="s">
        <v>278</v>
      </c>
      <c r="IM1926" t="s">
        <v>279</v>
      </c>
      <c r="IN1926" t="s">
        <v>484</v>
      </c>
      <c r="IP1926" t="s">
        <v>551</v>
      </c>
    </row>
    <row r="1927" spans="1:250" x14ac:dyDescent="0.35">
      <c r="A1927">
        <v>17316</v>
      </c>
      <c r="B1927">
        <v>-922729984</v>
      </c>
      <c r="C1927">
        <v>1837</v>
      </c>
      <c r="D1927" t="s">
        <v>272</v>
      </c>
      <c r="E1927" t="s">
        <v>273</v>
      </c>
      <c r="F1927">
        <v>19011</v>
      </c>
      <c r="G1927" t="s">
        <v>318</v>
      </c>
      <c r="H1927" t="s">
        <v>319</v>
      </c>
      <c r="I1927">
        <v>509</v>
      </c>
      <c r="J1927" t="s">
        <v>547</v>
      </c>
      <c r="K1927" t="s">
        <v>548</v>
      </c>
      <c r="L1927">
        <v>79525</v>
      </c>
      <c r="M1927" t="s">
        <v>551</v>
      </c>
      <c r="N1927" t="s">
        <v>529</v>
      </c>
      <c r="O1927">
        <v>79525</v>
      </c>
      <c r="P1927" t="s">
        <v>551</v>
      </c>
      <c r="Q1927" t="s">
        <v>529</v>
      </c>
      <c r="R1927" t="s">
        <v>332</v>
      </c>
      <c r="S1927" s="43">
        <v>206692175.7128</v>
      </c>
      <c r="U1927" s="43">
        <v>23</v>
      </c>
      <c r="IF1927">
        <v>79525</v>
      </c>
      <c r="IG1927" t="s">
        <v>551</v>
      </c>
      <c r="IH1927" t="s">
        <v>322</v>
      </c>
      <c r="IK1927">
        <v>-2</v>
      </c>
      <c r="IL1927" t="s">
        <v>278</v>
      </c>
      <c r="IM1927" t="s">
        <v>279</v>
      </c>
      <c r="IN1927" t="s">
        <v>484</v>
      </c>
      <c r="IP1927" t="s">
        <v>551</v>
      </c>
    </row>
    <row r="1928" spans="1:250" x14ac:dyDescent="0.35">
      <c r="A1928">
        <v>17317</v>
      </c>
      <c r="B1928">
        <v>-922729984</v>
      </c>
      <c r="C1928">
        <v>1837</v>
      </c>
      <c r="D1928" t="s">
        <v>272</v>
      </c>
      <c r="E1928" t="s">
        <v>273</v>
      </c>
      <c r="F1928">
        <v>19011</v>
      </c>
      <c r="G1928" t="s">
        <v>318</v>
      </c>
      <c r="H1928" t="s">
        <v>319</v>
      </c>
      <c r="I1928">
        <v>507</v>
      </c>
      <c r="J1928" t="s">
        <v>549</v>
      </c>
      <c r="K1928" t="s">
        <v>550</v>
      </c>
      <c r="L1928">
        <v>79525</v>
      </c>
      <c r="M1928" t="s">
        <v>551</v>
      </c>
      <c r="N1928" t="s">
        <v>529</v>
      </c>
      <c r="O1928">
        <v>79525</v>
      </c>
      <c r="P1928" t="s">
        <v>551</v>
      </c>
      <c r="Q1928" t="s">
        <v>529</v>
      </c>
      <c r="R1928" t="s">
        <v>332</v>
      </c>
      <c r="S1928" s="43">
        <v>206431269.5228</v>
      </c>
      <c r="U1928" s="43">
        <v>23</v>
      </c>
      <c r="IF1928">
        <v>79525</v>
      </c>
      <c r="IG1928" t="s">
        <v>551</v>
      </c>
      <c r="IH1928" t="s">
        <v>322</v>
      </c>
      <c r="IK1928">
        <v>-2</v>
      </c>
      <c r="IL1928" t="s">
        <v>278</v>
      </c>
      <c r="IM1928" t="s">
        <v>279</v>
      </c>
      <c r="IN1928" t="s">
        <v>484</v>
      </c>
      <c r="IP1928" t="s">
        <v>551</v>
      </c>
    </row>
    <row r="1929" spans="1:250" x14ac:dyDescent="0.35">
      <c r="A1929">
        <v>17318</v>
      </c>
      <c r="B1929">
        <v>-922729984</v>
      </c>
      <c r="C1929">
        <v>1837</v>
      </c>
      <c r="D1929" t="s">
        <v>272</v>
      </c>
      <c r="E1929" t="s">
        <v>273</v>
      </c>
      <c r="F1929">
        <v>9695</v>
      </c>
      <c r="G1929" t="s">
        <v>280</v>
      </c>
      <c r="H1929" t="s">
        <v>281</v>
      </c>
      <c r="I1929">
        <v>528</v>
      </c>
      <c r="J1929" t="s">
        <v>531</v>
      </c>
      <c r="K1929" t="s">
        <v>532</v>
      </c>
      <c r="L1929">
        <v>78012</v>
      </c>
      <c r="M1929" t="s">
        <v>527</v>
      </c>
      <c r="N1929" t="s">
        <v>528</v>
      </c>
      <c r="O1929">
        <v>78012</v>
      </c>
      <c r="P1929" t="s">
        <v>527</v>
      </c>
      <c r="Q1929" t="s">
        <v>528</v>
      </c>
      <c r="R1929" t="s">
        <v>332</v>
      </c>
      <c r="S1929" s="43">
        <v>10226233.1525</v>
      </c>
      <c r="U1929" s="43">
        <v>23</v>
      </c>
      <c r="IF1929">
        <v>78012</v>
      </c>
      <c r="IG1929" t="s">
        <v>527</v>
      </c>
      <c r="IH1929" t="s">
        <v>284</v>
      </c>
      <c r="IK1929">
        <v>-2</v>
      </c>
      <c r="IL1929" t="s">
        <v>278</v>
      </c>
      <c r="IM1929" t="s">
        <v>279</v>
      </c>
      <c r="IN1929" t="s">
        <v>466</v>
      </c>
      <c r="IP1929" t="s">
        <v>527</v>
      </c>
    </row>
    <row r="1930" spans="1:250" x14ac:dyDescent="0.35">
      <c r="A1930">
        <v>17319</v>
      </c>
      <c r="B1930">
        <v>-922729984</v>
      </c>
      <c r="C1930">
        <v>1837</v>
      </c>
      <c r="D1930" t="s">
        <v>272</v>
      </c>
      <c r="E1930" t="s">
        <v>273</v>
      </c>
      <c r="F1930">
        <v>9695</v>
      </c>
      <c r="G1930" t="s">
        <v>280</v>
      </c>
      <c r="H1930" t="s">
        <v>281</v>
      </c>
      <c r="I1930">
        <v>527</v>
      </c>
      <c r="J1930" t="s">
        <v>535</v>
      </c>
      <c r="K1930" t="s">
        <v>536</v>
      </c>
      <c r="L1930">
        <v>78012</v>
      </c>
      <c r="M1930" t="s">
        <v>527</v>
      </c>
      <c r="N1930" t="s">
        <v>528</v>
      </c>
      <c r="O1930">
        <v>78012</v>
      </c>
      <c r="P1930" t="s">
        <v>527</v>
      </c>
      <c r="Q1930" t="s">
        <v>528</v>
      </c>
      <c r="R1930" t="s">
        <v>332</v>
      </c>
      <c r="S1930" s="43">
        <v>10209435.3125</v>
      </c>
      <c r="U1930" s="43">
        <v>23</v>
      </c>
      <c r="IF1930">
        <v>78012</v>
      </c>
      <c r="IG1930" t="s">
        <v>527</v>
      </c>
      <c r="IH1930" t="s">
        <v>284</v>
      </c>
      <c r="IK1930">
        <v>-2</v>
      </c>
      <c r="IL1930" t="s">
        <v>278</v>
      </c>
      <c r="IM1930" t="s">
        <v>279</v>
      </c>
      <c r="IN1930" t="s">
        <v>466</v>
      </c>
      <c r="IP1930" t="s">
        <v>527</v>
      </c>
    </row>
    <row r="1931" spans="1:250" x14ac:dyDescent="0.35">
      <c r="A1931">
        <v>17320</v>
      </c>
      <c r="B1931">
        <v>-922729984</v>
      </c>
      <c r="C1931">
        <v>1837</v>
      </c>
      <c r="D1931" t="s">
        <v>272</v>
      </c>
      <c r="E1931" t="s">
        <v>273</v>
      </c>
      <c r="F1931">
        <v>13794</v>
      </c>
      <c r="G1931" t="s">
        <v>274</v>
      </c>
      <c r="H1931" t="s">
        <v>275</v>
      </c>
      <c r="I1931">
        <v>513</v>
      </c>
      <c r="J1931" t="s">
        <v>545</v>
      </c>
      <c r="K1931" t="s">
        <v>546</v>
      </c>
      <c r="L1931">
        <v>83250</v>
      </c>
      <c r="M1931" t="s">
        <v>533</v>
      </c>
      <c r="N1931" t="s">
        <v>534</v>
      </c>
      <c r="O1931">
        <v>83250</v>
      </c>
      <c r="P1931" t="s">
        <v>533</v>
      </c>
      <c r="Q1931" t="s">
        <v>534</v>
      </c>
      <c r="R1931" t="s">
        <v>332</v>
      </c>
      <c r="S1931" s="43">
        <v>6013541.6699999999</v>
      </c>
      <c r="U1931" s="43">
        <v>23</v>
      </c>
      <c r="IF1931">
        <v>83250</v>
      </c>
      <c r="IG1931" t="s">
        <v>533</v>
      </c>
      <c r="IH1931" t="s">
        <v>311</v>
      </c>
      <c r="IK1931">
        <v>-2</v>
      </c>
      <c r="IL1931" t="s">
        <v>278</v>
      </c>
      <c r="IM1931" t="s">
        <v>279</v>
      </c>
      <c r="IN1931" t="s">
        <v>468</v>
      </c>
      <c r="IP1931" t="s">
        <v>533</v>
      </c>
    </row>
    <row r="1932" spans="1:250" x14ac:dyDescent="0.35">
      <c r="A1932">
        <v>17321</v>
      </c>
      <c r="B1932">
        <v>-922729984</v>
      </c>
      <c r="C1932">
        <v>1837</v>
      </c>
      <c r="D1932" t="s">
        <v>272</v>
      </c>
      <c r="E1932" t="s">
        <v>273</v>
      </c>
      <c r="F1932">
        <v>19011</v>
      </c>
      <c r="G1932" t="s">
        <v>318</v>
      </c>
      <c r="H1932" t="s">
        <v>319</v>
      </c>
      <c r="I1932">
        <v>528</v>
      </c>
      <c r="J1932" t="s">
        <v>531</v>
      </c>
      <c r="K1932" t="s">
        <v>532</v>
      </c>
      <c r="L1932">
        <v>79525</v>
      </c>
      <c r="M1932" t="s">
        <v>551</v>
      </c>
      <c r="N1932" t="s">
        <v>529</v>
      </c>
      <c r="O1932">
        <v>79525</v>
      </c>
      <c r="P1932" t="s">
        <v>551</v>
      </c>
      <c r="Q1932" t="s">
        <v>529</v>
      </c>
      <c r="R1932" t="s">
        <v>332</v>
      </c>
      <c r="S1932" s="43">
        <v>209412198.9928</v>
      </c>
      <c r="U1932" s="43">
        <v>23</v>
      </c>
      <c r="IF1932">
        <v>79525</v>
      </c>
      <c r="IG1932" t="s">
        <v>551</v>
      </c>
      <c r="IH1932" t="s">
        <v>322</v>
      </c>
      <c r="IK1932">
        <v>-2</v>
      </c>
      <c r="IL1932" t="s">
        <v>278</v>
      </c>
      <c r="IM1932" t="s">
        <v>279</v>
      </c>
      <c r="IN1932" t="s">
        <v>484</v>
      </c>
      <c r="IP1932" t="s">
        <v>551</v>
      </c>
    </row>
    <row r="1933" spans="1:250" x14ac:dyDescent="0.35">
      <c r="A1933">
        <v>17322</v>
      </c>
      <c r="B1933">
        <v>-922729984</v>
      </c>
      <c r="C1933">
        <v>1837</v>
      </c>
      <c r="D1933" t="s">
        <v>272</v>
      </c>
      <c r="E1933" t="s">
        <v>273</v>
      </c>
      <c r="F1933">
        <v>19011</v>
      </c>
      <c r="G1933" t="s">
        <v>318</v>
      </c>
      <c r="H1933" t="s">
        <v>319</v>
      </c>
      <c r="I1933">
        <v>527</v>
      </c>
      <c r="J1933" t="s">
        <v>535</v>
      </c>
      <c r="K1933" t="s">
        <v>536</v>
      </c>
      <c r="L1933">
        <v>79525</v>
      </c>
      <c r="M1933" t="s">
        <v>551</v>
      </c>
      <c r="N1933" t="s">
        <v>529</v>
      </c>
      <c r="O1933">
        <v>79525</v>
      </c>
      <c r="P1933" t="s">
        <v>551</v>
      </c>
      <c r="Q1933" t="s">
        <v>529</v>
      </c>
      <c r="R1933" t="s">
        <v>332</v>
      </c>
      <c r="S1933" s="43">
        <v>209039477.41280001</v>
      </c>
      <c r="U1933" s="43">
        <v>23</v>
      </c>
      <c r="IF1933">
        <v>79525</v>
      </c>
      <c r="IG1933" t="s">
        <v>551</v>
      </c>
      <c r="IH1933" t="s">
        <v>322</v>
      </c>
      <c r="IK1933">
        <v>-2</v>
      </c>
      <c r="IL1933" t="s">
        <v>278</v>
      </c>
      <c r="IM1933" t="s">
        <v>279</v>
      </c>
      <c r="IN1933" t="s">
        <v>484</v>
      </c>
      <c r="IP1933" t="s">
        <v>551</v>
      </c>
    </row>
    <row r="1934" spans="1:250" x14ac:dyDescent="0.35">
      <c r="A1934">
        <v>17323</v>
      </c>
      <c r="B1934">
        <v>-922729984</v>
      </c>
      <c r="C1934">
        <v>1837</v>
      </c>
      <c r="D1934" t="s">
        <v>272</v>
      </c>
      <c r="E1934" t="s">
        <v>273</v>
      </c>
      <c r="F1934">
        <v>19011</v>
      </c>
      <c r="G1934" t="s">
        <v>318</v>
      </c>
      <c r="H1934" t="s">
        <v>319</v>
      </c>
      <c r="I1934">
        <v>523</v>
      </c>
      <c r="J1934" t="s">
        <v>537</v>
      </c>
      <c r="K1934" t="s">
        <v>538</v>
      </c>
      <c r="L1934">
        <v>79525</v>
      </c>
      <c r="M1934" t="s">
        <v>551</v>
      </c>
      <c r="N1934" t="s">
        <v>529</v>
      </c>
      <c r="O1934">
        <v>79525</v>
      </c>
      <c r="P1934" t="s">
        <v>551</v>
      </c>
      <c r="Q1934" t="s">
        <v>529</v>
      </c>
      <c r="R1934" t="s">
        <v>332</v>
      </c>
      <c r="S1934" s="43">
        <v>208778572.31279999</v>
      </c>
      <c r="U1934" s="43">
        <v>23</v>
      </c>
      <c r="IF1934">
        <v>79525</v>
      </c>
      <c r="IG1934" t="s">
        <v>551</v>
      </c>
      <c r="IH1934" t="s">
        <v>322</v>
      </c>
      <c r="IK1934">
        <v>-2</v>
      </c>
      <c r="IL1934" t="s">
        <v>278</v>
      </c>
      <c r="IM1934" t="s">
        <v>279</v>
      </c>
      <c r="IN1934" t="s">
        <v>484</v>
      </c>
      <c r="IP1934" t="s">
        <v>551</v>
      </c>
    </row>
    <row r="1935" spans="1:250" x14ac:dyDescent="0.35">
      <c r="A1935">
        <v>17324</v>
      </c>
      <c r="B1935">
        <v>-922729984</v>
      </c>
      <c r="C1935">
        <v>1837</v>
      </c>
      <c r="D1935" t="s">
        <v>272</v>
      </c>
      <c r="E1935" t="s">
        <v>273</v>
      </c>
      <c r="F1935">
        <v>19011</v>
      </c>
      <c r="G1935" t="s">
        <v>318</v>
      </c>
      <c r="H1935" t="s">
        <v>319</v>
      </c>
      <c r="I1935">
        <v>521</v>
      </c>
      <c r="J1935" t="s">
        <v>539</v>
      </c>
      <c r="K1935" t="s">
        <v>540</v>
      </c>
      <c r="L1935">
        <v>79525</v>
      </c>
      <c r="M1935" t="s">
        <v>551</v>
      </c>
      <c r="N1935" t="s">
        <v>529</v>
      </c>
      <c r="O1935">
        <v>79525</v>
      </c>
      <c r="P1935" t="s">
        <v>551</v>
      </c>
      <c r="Q1935" t="s">
        <v>529</v>
      </c>
      <c r="R1935" t="s">
        <v>332</v>
      </c>
      <c r="S1935" s="43">
        <v>208257612.8328</v>
      </c>
      <c r="U1935" s="43">
        <v>23</v>
      </c>
      <c r="IF1935">
        <v>79525</v>
      </c>
      <c r="IG1935" t="s">
        <v>551</v>
      </c>
      <c r="IH1935" t="s">
        <v>322</v>
      </c>
      <c r="IK1935">
        <v>-2</v>
      </c>
      <c r="IL1935" t="s">
        <v>278</v>
      </c>
      <c r="IM1935" t="s">
        <v>279</v>
      </c>
      <c r="IN1935" t="s">
        <v>484</v>
      </c>
      <c r="IP1935" t="s">
        <v>551</v>
      </c>
    </row>
    <row r="1936" spans="1:250" x14ac:dyDescent="0.35">
      <c r="A1936">
        <v>17325</v>
      </c>
      <c r="B1936">
        <v>-922729984</v>
      </c>
      <c r="C1936">
        <v>1837</v>
      </c>
      <c r="D1936" t="s">
        <v>272</v>
      </c>
      <c r="E1936" t="s">
        <v>273</v>
      </c>
      <c r="F1936">
        <v>19011</v>
      </c>
      <c r="G1936" t="s">
        <v>318</v>
      </c>
      <c r="H1936" t="s">
        <v>319</v>
      </c>
      <c r="I1936">
        <v>519</v>
      </c>
      <c r="J1936" t="s">
        <v>541</v>
      </c>
      <c r="K1936" t="s">
        <v>542</v>
      </c>
      <c r="L1936">
        <v>79525</v>
      </c>
      <c r="M1936" t="s">
        <v>551</v>
      </c>
      <c r="N1936" t="s">
        <v>529</v>
      </c>
      <c r="O1936">
        <v>79525</v>
      </c>
      <c r="P1936" t="s">
        <v>551</v>
      </c>
      <c r="Q1936" t="s">
        <v>529</v>
      </c>
      <c r="R1936" t="s">
        <v>332</v>
      </c>
      <c r="S1936" s="43">
        <v>207996706.68279999</v>
      </c>
      <c r="U1936" s="43">
        <v>23</v>
      </c>
      <c r="IF1936">
        <v>79525</v>
      </c>
      <c r="IG1936" t="s">
        <v>551</v>
      </c>
      <c r="IH1936" t="s">
        <v>322</v>
      </c>
      <c r="IK1936">
        <v>-2</v>
      </c>
      <c r="IL1936" t="s">
        <v>278</v>
      </c>
      <c r="IM1936" t="s">
        <v>279</v>
      </c>
      <c r="IN1936" t="s">
        <v>484</v>
      </c>
      <c r="IP1936" t="s">
        <v>551</v>
      </c>
    </row>
    <row r="1937" spans="1:250" x14ac:dyDescent="0.35">
      <c r="A1937">
        <v>17326</v>
      </c>
      <c r="B1937">
        <v>-922729984</v>
      </c>
      <c r="C1937">
        <v>1837</v>
      </c>
      <c r="D1937" t="s">
        <v>272</v>
      </c>
      <c r="E1937" t="s">
        <v>273</v>
      </c>
      <c r="F1937">
        <v>13794</v>
      </c>
      <c r="G1937" t="s">
        <v>274</v>
      </c>
      <c r="H1937" t="s">
        <v>275</v>
      </c>
      <c r="I1937">
        <v>528</v>
      </c>
      <c r="J1937" t="s">
        <v>531</v>
      </c>
      <c r="K1937" t="s">
        <v>532</v>
      </c>
      <c r="L1937">
        <v>83250</v>
      </c>
      <c r="M1937" t="s">
        <v>533</v>
      </c>
      <c r="N1937" t="s">
        <v>534</v>
      </c>
      <c r="O1937">
        <v>83250</v>
      </c>
      <c r="P1937" t="s">
        <v>533</v>
      </c>
      <c r="Q1937" t="s">
        <v>534</v>
      </c>
      <c r="R1937" t="s">
        <v>357</v>
      </c>
      <c r="S1937" s="43">
        <v>6075818.1900000004</v>
      </c>
      <c r="U1937" s="43">
        <v>24</v>
      </c>
      <c r="IF1937">
        <v>83250</v>
      </c>
      <c r="IG1937" t="s">
        <v>533</v>
      </c>
      <c r="IH1937" t="s">
        <v>311</v>
      </c>
      <c r="IK1937">
        <v>-2</v>
      </c>
      <c r="IL1937" t="s">
        <v>278</v>
      </c>
      <c r="IM1937" t="s">
        <v>279</v>
      </c>
      <c r="IN1937" t="s">
        <v>468</v>
      </c>
      <c r="IP1937" t="s">
        <v>533</v>
      </c>
    </row>
    <row r="1938" spans="1:250" x14ac:dyDescent="0.35">
      <c r="A1938">
        <v>17327</v>
      </c>
      <c r="B1938">
        <v>-922729984</v>
      </c>
      <c r="C1938">
        <v>1837</v>
      </c>
      <c r="D1938" t="s">
        <v>272</v>
      </c>
      <c r="E1938" t="s">
        <v>273</v>
      </c>
      <c r="F1938">
        <v>13794</v>
      </c>
      <c r="G1938" t="s">
        <v>274</v>
      </c>
      <c r="H1938" t="s">
        <v>275</v>
      </c>
      <c r="I1938">
        <v>527</v>
      </c>
      <c r="J1938" t="s">
        <v>535</v>
      </c>
      <c r="K1938" t="s">
        <v>536</v>
      </c>
      <c r="L1938">
        <v>83250</v>
      </c>
      <c r="M1938" t="s">
        <v>533</v>
      </c>
      <c r="N1938" t="s">
        <v>534</v>
      </c>
      <c r="O1938">
        <v>83250</v>
      </c>
      <c r="P1938" t="s">
        <v>533</v>
      </c>
      <c r="Q1938" t="s">
        <v>534</v>
      </c>
      <c r="R1938" t="s">
        <v>357</v>
      </c>
      <c r="S1938" s="43">
        <v>6065401.9000000004</v>
      </c>
      <c r="U1938" s="43">
        <v>24</v>
      </c>
      <c r="IF1938">
        <v>83250</v>
      </c>
      <c r="IG1938" t="s">
        <v>533</v>
      </c>
      <c r="IH1938" t="s">
        <v>311</v>
      </c>
      <c r="IK1938">
        <v>-2</v>
      </c>
      <c r="IL1938" t="s">
        <v>278</v>
      </c>
      <c r="IM1938" t="s">
        <v>279</v>
      </c>
      <c r="IN1938" t="s">
        <v>468</v>
      </c>
      <c r="IP1938" t="s">
        <v>533</v>
      </c>
    </row>
    <row r="1939" spans="1:250" x14ac:dyDescent="0.35">
      <c r="A1939">
        <v>17328</v>
      </c>
      <c r="B1939">
        <v>-922729984</v>
      </c>
      <c r="C1939">
        <v>1837</v>
      </c>
      <c r="D1939" t="s">
        <v>272</v>
      </c>
      <c r="E1939" t="s">
        <v>273</v>
      </c>
      <c r="F1939">
        <v>13794</v>
      </c>
      <c r="G1939" t="s">
        <v>274</v>
      </c>
      <c r="H1939" t="s">
        <v>275</v>
      </c>
      <c r="I1939">
        <v>523</v>
      </c>
      <c r="J1939" t="s">
        <v>537</v>
      </c>
      <c r="K1939" t="s">
        <v>538</v>
      </c>
      <c r="L1939">
        <v>83250</v>
      </c>
      <c r="M1939" t="s">
        <v>533</v>
      </c>
      <c r="N1939" t="s">
        <v>534</v>
      </c>
      <c r="O1939">
        <v>83250</v>
      </c>
      <c r="P1939" t="s">
        <v>533</v>
      </c>
      <c r="Q1939" t="s">
        <v>534</v>
      </c>
      <c r="R1939" t="s">
        <v>357</v>
      </c>
      <c r="S1939" s="43">
        <v>6058110.5</v>
      </c>
      <c r="U1939" s="43">
        <v>24</v>
      </c>
      <c r="IF1939">
        <v>83250</v>
      </c>
      <c r="IG1939" t="s">
        <v>533</v>
      </c>
      <c r="IH1939" t="s">
        <v>311</v>
      </c>
      <c r="IK1939">
        <v>-2</v>
      </c>
      <c r="IL1939" t="s">
        <v>278</v>
      </c>
      <c r="IM1939" t="s">
        <v>279</v>
      </c>
      <c r="IN1939" t="s">
        <v>468</v>
      </c>
      <c r="IP1939" t="s">
        <v>533</v>
      </c>
    </row>
    <row r="1940" spans="1:250" x14ac:dyDescent="0.35">
      <c r="A1940">
        <v>17329</v>
      </c>
      <c r="B1940">
        <v>-922729984</v>
      </c>
      <c r="C1940">
        <v>1837</v>
      </c>
      <c r="D1940" t="s">
        <v>272</v>
      </c>
      <c r="E1940" t="s">
        <v>273</v>
      </c>
      <c r="F1940">
        <v>13794</v>
      </c>
      <c r="G1940" t="s">
        <v>274</v>
      </c>
      <c r="H1940" t="s">
        <v>275</v>
      </c>
      <c r="I1940">
        <v>521</v>
      </c>
      <c r="J1940" t="s">
        <v>539</v>
      </c>
      <c r="K1940" t="s">
        <v>540</v>
      </c>
      <c r="L1940">
        <v>83250</v>
      </c>
      <c r="M1940" t="s">
        <v>533</v>
      </c>
      <c r="N1940" t="s">
        <v>534</v>
      </c>
      <c r="O1940">
        <v>83250</v>
      </c>
      <c r="P1940" t="s">
        <v>533</v>
      </c>
      <c r="Q1940" t="s">
        <v>534</v>
      </c>
      <c r="R1940" t="s">
        <v>357</v>
      </c>
      <c r="S1940" s="43">
        <v>6043749.9900000002</v>
      </c>
      <c r="U1940" s="43">
        <v>24</v>
      </c>
      <c r="IF1940">
        <v>83250</v>
      </c>
      <c r="IG1940" t="s">
        <v>533</v>
      </c>
      <c r="IH1940" t="s">
        <v>311</v>
      </c>
      <c r="IK1940">
        <v>-2</v>
      </c>
      <c r="IL1940" t="s">
        <v>278</v>
      </c>
      <c r="IM1940" t="s">
        <v>279</v>
      </c>
      <c r="IN1940" t="s">
        <v>468</v>
      </c>
      <c r="IP1940" t="s">
        <v>533</v>
      </c>
    </row>
    <row r="1941" spans="1:250" x14ac:dyDescent="0.35">
      <c r="A1941">
        <v>17330</v>
      </c>
      <c r="B1941">
        <v>-922729984</v>
      </c>
      <c r="C1941">
        <v>1837</v>
      </c>
      <c r="D1941" t="s">
        <v>272</v>
      </c>
      <c r="E1941" t="s">
        <v>273</v>
      </c>
      <c r="F1941">
        <v>13794</v>
      </c>
      <c r="G1941" t="s">
        <v>274</v>
      </c>
      <c r="H1941" t="s">
        <v>275</v>
      </c>
      <c r="I1941">
        <v>519</v>
      </c>
      <c r="J1941" t="s">
        <v>541</v>
      </c>
      <c r="K1941" t="s">
        <v>542</v>
      </c>
      <c r="L1941">
        <v>83250</v>
      </c>
      <c r="M1941" t="s">
        <v>533</v>
      </c>
      <c r="N1941" t="s">
        <v>534</v>
      </c>
      <c r="O1941">
        <v>83250</v>
      </c>
      <c r="P1941" t="s">
        <v>533</v>
      </c>
      <c r="Q1941" t="s">
        <v>534</v>
      </c>
      <c r="R1941" t="s">
        <v>357</v>
      </c>
      <c r="S1941" s="43">
        <v>6036458.3300000001</v>
      </c>
      <c r="U1941" s="43">
        <v>24</v>
      </c>
      <c r="IF1941">
        <v>83250</v>
      </c>
      <c r="IG1941" t="s">
        <v>533</v>
      </c>
      <c r="IH1941" t="s">
        <v>311</v>
      </c>
      <c r="IK1941">
        <v>-2</v>
      </c>
      <c r="IL1941" t="s">
        <v>278</v>
      </c>
      <c r="IM1941" t="s">
        <v>279</v>
      </c>
      <c r="IN1941" t="s">
        <v>468</v>
      </c>
      <c r="IP1941" t="s">
        <v>533</v>
      </c>
    </row>
    <row r="1942" spans="1:250" x14ac:dyDescent="0.35">
      <c r="A1942">
        <v>17331</v>
      </c>
      <c r="B1942">
        <v>-922729984</v>
      </c>
      <c r="C1942">
        <v>1837</v>
      </c>
      <c r="D1942" t="s">
        <v>272</v>
      </c>
      <c r="E1942" t="s">
        <v>273</v>
      </c>
      <c r="F1942">
        <v>13794</v>
      </c>
      <c r="G1942" t="s">
        <v>274</v>
      </c>
      <c r="H1942" t="s">
        <v>275</v>
      </c>
      <c r="I1942">
        <v>515</v>
      </c>
      <c r="J1942" t="s">
        <v>543</v>
      </c>
      <c r="K1942" t="s">
        <v>544</v>
      </c>
      <c r="L1942">
        <v>83250</v>
      </c>
      <c r="M1942" t="s">
        <v>533</v>
      </c>
      <c r="N1942" t="s">
        <v>534</v>
      </c>
      <c r="O1942">
        <v>83250</v>
      </c>
      <c r="P1942" t="s">
        <v>533</v>
      </c>
      <c r="Q1942" t="s">
        <v>534</v>
      </c>
      <c r="R1942" t="s">
        <v>357</v>
      </c>
      <c r="S1942" s="43">
        <v>6029166.6600000001</v>
      </c>
      <c r="U1942" s="43">
        <v>24</v>
      </c>
      <c r="IF1942">
        <v>83250</v>
      </c>
      <c r="IG1942" t="s">
        <v>533</v>
      </c>
      <c r="IH1942" t="s">
        <v>311</v>
      </c>
      <c r="IK1942">
        <v>-2</v>
      </c>
      <c r="IL1942" t="s">
        <v>278</v>
      </c>
      <c r="IM1942" t="s">
        <v>279</v>
      </c>
      <c r="IN1942" t="s">
        <v>468</v>
      </c>
      <c r="IP1942" t="s">
        <v>533</v>
      </c>
    </row>
    <row r="1943" spans="1:250" x14ac:dyDescent="0.35">
      <c r="A1943">
        <v>17332</v>
      </c>
      <c r="B1943">
        <v>-922729984</v>
      </c>
      <c r="C1943">
        <v>1837</v>
      </c>
      <c r="D1943" t="s">
        <v>272</v>
      </c>
      <c r="E1943" t="s">
        <v>273</v>
      </c>
      <c r="F1943">
        <v>1848</v>
      </c>
      <c r="G1943" t="s">
        <v>285</v>
      </c>
      <c r="H1943" t="s">
        <v>273</v>
      </c>
      <c r="I1943">
        <v>513</v>
      </c>
      <c r="J1943" t="s">
        <v>545</v>
      </c>
      <c r="K1943" t="s">
        <v>546</v>
      </c>
      <c r="L1943">
        <v>1946</v>
      </c>
      <c r="M1943" t="s">
        <v>286</v>
      </c>
      <c r="N1943" t="s">
        <v>14</v>
      </c>
      <c r="O1943">
        <v>1946</v>
      </c>
      <c r="P1943" t="s">
        <v>286</v>
      </c>
      <c r="Q1943" t="s">
        <v>14</v>
      </c>
      <c r="R1943" t="s">
        <v>357</v>
      </c>
      <c r="S1943" s="43">
        <v>112449918.69310001</v>
      </c>
      <c r="U1943" s="43">
        <v>24</v>
      </c>
      <c r="IF1943">
        <v>1946</v>
      </c>
      <c r="IG1943" t="s">
        <v>286</v>
      </c>
      <c r="IH1943" t="s">
        <v>287</v>
      </c>
      <c r="IK1943">
        <v>-2</v>
      </c>
      <c r="IL1943" t="s">
        <v>278</v>
      </c>
      <c r="IM1943" t="s">
        <v>279</v>
      </c>
      <c r="IN1943" t="s">
        <v>463</v>
      </c>
      <c r="IP1943" t="s">
        <v>464</v>
      </c>
    </row>
    <row r="1944" spans="1:250" x14ac:dyDescent="0.35">
      <c r="A1944">
        <v>17333</v>
      </c>
      <c r="B1944">
        <v>-922729984</v>
      </c>
      <c r="C1944">
        <v>1837</v>
      </c>
      <c r="D1944" t="s">
        <v>272</v>
      </c>
      <c r="E1944" t="s">
        <v>273</v>
      </c>
      <c r="F1944">
        <v>1848</v>
      </c>
      <c r="G1944" t="s">
        <v>285</v>
      </c>
      <c r="H1944" t="s">
        <v>273</v>
      </c>
      <c r="I1944">
        <v>509</v>
      </c>
      <c r="J1944" t="s">
        <v>547</v>
      </c>
      <c r="K1944" t="s">
        <v>548</v>
      </c>
      <c r="L1944">
        <v>1946</v>
      </c>
      <c r="M1944" t="s">
        <v>286</v>
      </c>
      <c r="N1944" t="s">
        <v>14</v>
      </c>
      <c r="O1944">
        <v>1946</v>
      </c>
      <c r="P1944" t="s">
        <v>286</v>
      </c>
      <c r="Q1944" t="s">
        <v>14</v>
      </c>
      <c r="R1944" t="s">
        <v>357</v>
      </c>
      <c r="S1944" s="43">
        <v>112213677.7331</v>
      </c>
      <c r="U1944" s="43">
        <v>24</v>
      </c>
      <c r="IF1944">
        <v>1946</v>
      </c>
      <c r="IG1944" t="s">
        <v>286</v>
      </c>
      <c r="IH1944" t="s">
        <v>287</v>
      </c>
      <c r="IK1944">
        <v>-2</v>
      </c>
      <c r="IL1944" t="s">
        <v>278</v>
      </c>
      <c r="IM1944" t="s">
        <v>279</v>
      </c>
      <c r="IN1944" t="s">
        <v>463</v>
      </c>
      <c r="IP1944" t="s">
        <v>464</v>
      </c>
    </row>
    <row r="1945" spans="1:250" x14ac:dyDescent="0.35">
      <c r="A1945">
        <v>17334</v>
      </c>
      <c r="B1945">
        <v>-922729984</v>
      </c>
      <c r="C1945">
        <v>1837</v>
      </c>
      <c r="D1945" t="s">
        <v>272</v>
      </c>
      <c r="E1945" t="s">
        <v>273</v>
      </c>
      <c r="F1945">
        <v>1848</v>
      </c>
      <c r="G1945" t="s">
        <v>285</v>
      </c>
      <c r="H1945" t="s">
        <v>273</v>
      </c>
      <c r="I1945">
        <v>507</v>
      </c>
      <c r="J1945" t="s">
        <v>549</v>
      </c>
      <c r="K1945" t="s">
        <v>550</v>
      </c>
      <c r="L1945">
        <v>1946</v>
      </c>
      <c r="M1945" t="s">
        <v>286</v>
      </c>
      <c r="N1945" t="s">
        <v>14</v>
      </c>
      <c r="O1945">
        <v>1946</v>
      </c>
      <c r="P1945" t="s">
        <v>286</v>
      </c>
      <c r="Q1945" t="s">
        <v>14</v>
      </c>
      <c r="R1945" t="s">
        <v>357</v>
      </c>
      <c r="S1945" s="43">
        <v>112086540.8131</v>
      </c>
      <c r="U1945" s="43">
        <v>24</v>
      </c>
      <c r="IF1945">
        <v>1946</v>
      </c>
      <c r="IG1945" t="s">
        <v>286</v>
      </c>
      <c r="IH1945" t="s">
        <v>287</v>
      </c>
      <c r="IK1945">
        <v>-2</v>
      </c>
      <c r="IL1945" t="s">
        <v>278</v>
      </c>
      <c r="IM1945" t="s">
        <v>279</v>
      </c>
      <c r="IN1945" t="s">
        <v>463</v>
      </c>
      <c r="IP1945" t="s">
        <v>464</v>
      </c>
    </row>
    <row r="1946" spans="1:250" x14ac:dyDescent="0.35">
      <c r="A1946">
        <v>17335</v>
      </c>
      <c r="B1946">
        <v>-922729984</v>
      </c>
      <c r="C1946">
        <v>1837</v>
      </c>
      <c r="D1946" t="s">
        <v>272</v>
      </c>
      <c r="E1946" t="s">
        <v>273</v>
      </c>
      <c r="F1946">
        <v>1848</v>
      </c>
      <c r="G1946" t="s">
        <v>285</v>
      </c>
      <c r="H1946" t="s">
        <v>273</v>
      </c>
      <c r="I1946">
        <v>528</v>
      </c>
      <c r="J1946" t="s">
        <v>531</v>
      </c>
      <c r="K1946" t="s">
        <v>532</v>
      </c>
      <c r="L1946">
        <v>1946</v>
      </c>
      <c r="M1946" t="s">
        <v>286</v>
      </c>
      <c r="N1946" t="s">
        <v>14</v>
      </c>
      <c r="O1946">
        <v>1946</v>
      </c>
      <c r="P1946" t="s">
        <v>286</v>
      </c>
      <c r="Q1946" t="s">
        <v>14</v>
      </c>
      <c r="R1946" t="s">
        <v>357</v>
      </c>
      <c r="S1946" s="43">
        <v>214498600.995</v>
      </c>
      <c r="U1946" s="43">
        <v>24</v>
      </c>
      <c r="IF1946">
        <v>1946</v>
      </c>
      <c r="IG1946" t="s">
        <v>286</v>
      </c>
      <c r="IH1946" t="s">
        <v>287</v>
      </c>
      <c r="IK1946">
        <v>-2</v>
      </c>
      <c r="IL1946" t="s">
        <v>278</v>
      </c>
      <c r="IM1946" t="s">
        <v>279</v>
      </c>
      <c r="IN1946" t="s">
        <v>463</v>
      </c>
      <c r="IP1946" t="s">
        <v>464</v>
      </c>
    </row>
    <row r="1947" spans="1:250" x14ac:dyDescent="0.35">
      <c r="A1947">
        <v>17336</v>
      </c>
      <c r="B1947">
        <v>-922729984</v>
      </c>
      <c r="C1947">
        <v>1837</v>
      </c>
      <c r="D1947" t="s">
        <v>272</v>
      </c>
      <c r="E1947" t="s">
        <v>273</v>
      </c>
      <c r="F1947">
        <v>1848</v>
      </c>
      <c r="G1947" t="s">
        <v>285</v>
      </c>
      <c r="H1947" t="s">
        <v>273</v>
      </c>
      <c r="I1947">
        <v>527</v>
      </c>
      <c r="J1947" t="s">
        <v>535</v>
      </c>
      <c r="K1947" t="s">
        <v>536</v>
      </c>
      <c r="L1947">
        <v>1946</v>
      </c>
      <c r="M1947" t="s">
        <v>286</v>
      </c>
      <c r="N1947" t="s">
        <v>14</v>
      </c>
      <c r="O1947">
        <v>1946</v>
      </c>
      <c r="P1947" t="s">
        <v>286</v>
      </c>
      <c r="Q1947" t="s">
        <v>14</v>
      </c>
      <c r="R1947" t="s">
        <v>357</v>
      </c>
      <c r="S1947" s="43">
        <v>214152186.125</v>
      </c>
      <c r="U1947" s="43">
        <v>24</v>
      </c>
      <c r="IF1947">
        <v>1946</v>
      </c>
      <c r="IG1947" t="s">
        <v>286</v>
      </c>
      <c r="IH1947" t="s">
        <v>287</v>
      </c>
      <c r="IK1947">
        <v>-2</v>
      </c>
      <c r="IL1947" t="s">
        <v>278</v>
      </c>
      <c r="IM1947" t="s">
        <v>279</v>
      </c>
      <c r="IN1947" t="s">
        <v>463</v>
      </c>
      <c r="IP1947" t="s">
        <v>464</v>
      </c>
    </row>
    <row r="1948" spans="1:250" x14ac:dyDescent="0.35">
      <c r="A1948">
        <v>17337</v>
      </c>
      <c r="B1948">
        <v>-922729984</v>
      </c>
      <c r="C1948">
        <v>1837</v>
      </c>
      <c r="D1948" t="s">
        <v>272</v>
      </c>
      <c r="E1948" t="s">
        <v>273</v>
      </c>
      <c r="F1948">
        <v>1848</v>
      </c>
      <c r="G1948" t="s">
        <v>285</v>
      </c>
      <c r="H1948" t="s">
        <v>273</v>
      </c>
      <c r="I1948">
        <v>523</v>
      </c>
      <c r="J1948" t="s">
        <v>537</v>
      </c>
      <c r="K1948" t="s">
        <v>538</v>
      </c>
      <c r="L1948">
        <v>1946</v>
      </c>
      <c r="M1948" t="s">
        <v>286</v>
      </c>
      <c r="N1948" t="s">
        <v>14</v>
      </c>
      <c r="O1948">
        <v>1946</v>
      </c>
      <c r="P1948" t="s">
        <v>286</v>
      </c>
      <c r="Q1948" t="s">
        <v>14</v>
      </c>
      <c r="R1948" t="s">
        <v>357</v>
      </c>
      <c r="S1948" s="43">
        <v>213912661.595</v>
      </c>
      <c r="U1948" s="43">
        <v>24</v>
      </c>
      <c r="IF1948">
        <v>1946</v>
      </c>
      <c r="IG1948" t="s">
        <v>286</v>
      </c>
      <c r="IH1948" t="s">
        <v>287</v>
      </c>
      <c r="IK1948">
        <v>-2</v>
      </c>
      <c r="IL1948" t="s">
        <v>278</v>
      </c>
      <c r="IM1948" t="s">
        <v>279</v>
      </c>
      <c r="IN1948" t="s">
        <v>463</v>
      </c>
      <c r="IP1948" t="s">
        <v>464</v>
      </c>
    </row>
    <row r="1949" spans="1:250" x14ac:dyDescent="0.35">
      <c r="A1949">
        <v>17338</v>
      </c>
      <c r="B1949">
        <v>-922729984</v>
      </c>
      <c r="C1949">
        <v>1837</v>
      </c>
      <c r="D1949" t="s">
        <v>272</v>
      </c>
      <c r="E1949" t="s">
        <v>273</v>
      </c>
      <c r="F1949">
        <v>1848</v>
      </c>
      <c r="G1949" t="s">
        <v>285</v>
      </c>
      <c r="H1949" t="s">
        <v>273</v>
      </c>
      <c r="I1949">
        <v>521</v>
      </c>
      <c r="J1949" t="s">
        <v>539</v>
      </c>
      <c r="K1949" t="s">
        <v>540</v>
      </c>
      <c r="L1949">
        <v>1946</v>
      </c>
      <c r="M1949" t="s">
        <v>286</v>
      </c>
      <c r="N1949" t="s">
        <v>14</v>
      </c>
      <c r="O1949">
        <v>1946</v>
      </c>
      <c r="P1949" t="s">
        <v>286</v>
      </c>
      <c r="Q1949" t="s">
        <v>14</v>
      </c>
      <c r="R1949" t="s">
        <v>357</v>
      </c>
      <c r="S1949" s="43">
        <v>213430687.7295</v>
      </c>
      <c r="U1949" s="43">
        <v>24</v>
      </c>
      <c r="IF1949">
        <v>1946</v>
      </c>
      <c r="IG1949" t="s">
        <v>286</v>
      </c>
      <c r="IH1949" t="s">
        <v>287</v>
      </c>
      <c r="IK1949">
        <v>-2</v>
      </c>
      <c r="IL1949" t="s">
        <v>278</v>
      </c>
      <c r="IM1949" t="s">
        <v>279</v>
      </c>
      <c r="IN1949" t="s">
        <v>463</v>
      </c>
      <c r="IP1949" t="s">
        <v>464</v>
      </c>
    </row>
    <row r="1950" spans="1:250" x14ac:dyDescent="0.35">
      <c r="A1950">
        <v>17339</v>
      </c>
      <c r="B1950">
        <v>-922729984</v>
      </c>
      <c r="C1950">
        <v>1837</v>
      </c>
      <c r="D1950" t="s">
        <v>272</v>
      </c>
      <c r="E1950" t="s">
        <v>273</v>
      </c>
      <c r="F1950">
        <v>1848</v>
      </c>
      <c r="G1950" t="s">
        <v>285</v>
      </c>
      <c r="H1950" t="s">
        <v>273</v>
      </c>
      <c r="I1950">
        <v>519</v>
      </c>
      <c r="J1950" t="s">
        <v>541</v>
      </c>
      <c r="K1950" t="s">
        <v>542</v>
      </c>
      <c r="L1950">
        <v>1946</v>
      </c>
      <c r="M1950" t="s">
        <v>286</v>
      </c>
      <c r="N1950" t="s">
        <v>14</v>
      </c>
      <c r="O1950">
        <v>1946</v>
      </c>
      <c r="P1950" t="s">
        <v>286</v>
      </c>
      <c r="Q1950" t="s">
        <v>14</v>
      </c>
      <c r="R1950" t="s">
        <v>357</v>
      </c>
      <c r="S1950" s="43">
        <v>213189700.77950001</v>
      </c>
      <c r="U1950" s="43">
        <v>24</v>
      </c>
      <c r="IF1950">
        <v>1946</v>
      </c>
      <c r="IG1950" t="s">
        <v>286</v>
      </c>
      <c r="IH1950" t="s">
        <v>287</v>
      </c>
      <c r="IK1950">
        <v>-2</v>
      </c>
      <c r="IL1950" t="s">
        <v>278</v>
      </c>
      <c r="IM1950" t="s">
        <v>279</v>
      </c>
      <c r="IN1950" t="s">
        <v>463</v>
      </c>
      <c r="IP1950" t="s">
        <v>464</v>
      </c>
    </row>
    <row r="1951" spans="1:250" x14ac:dyDescent="0.35">
      <c r="A1951">
        <v>17340</v>
      </c>
      <c r="B1951">
        <v>-922729984</v>
      </c>
      <c r="C1951">
        <v>1837</v>
      </c>
      <c r="D1951" t="s">
        <v>272</v>
      </c>
      <c r="E1951" t="s">
        <v>273</v>
      </c>
      <c r="F1951">
        <v>1848</v>
      </c>
      <c r="G1951" t="s">
        <v>285</v>
      </c>
      <c r="H1951" t="s">
        <v>273</v>
      </c>
      <c r="I1951">
        <v>515</v>
      </c>
      <c r="J1951" t="s">
        <v>543</v>
      </c>
      <c r="K1951" t="s">
        <v>544</v>
      </c>
      <c r="L1951">
        <v>1946</v>
      </c>
      <c r="M1951" t="s">
        <v>286</v>
      </c>
      <c r="N1951" t="s">
        <v>14</v>
      </c>
      <c r="O1951">
        <v>1946</v>
      </c>
      <c r="P1951" t="s">
        <v>286</v>
      </c>
      <c r="Q1951" t="s">
        <v>14</v>
      </c>
      <c r="R1951" t="s">
        <v>357</v>
      </c>
      <c r="S1951" s="43">
        <v>212948713.77950001</v>
      </c>
      <c r="U1951" s="43">
        <v>24</v>
      </c>
      <c r="IF1951">
        <v>1946</v>
      </c>
      <c r="IG1951" t="s">
        <v>286</v>
      </c>
      <c r="IH1951" t="s">
        <v>287</v>
      </c>
      <c r="IK1951">
        <v>-2</v>
      </c>
      <c r="IL1951" t="s">
        <v>278</v>
      </c>
      <c r="IM1951" t="s">
        <v>279</v>
      </c>
      <c r="IN1951" t="s">
        <v>463</v>
      </c>
      <c r="IP1951" t="s">
        <v>464</v>
      </c>
    </row>
    <row r="1952" spans="1:250" x14ac:dyDescent="0.35">
      <c r="A1952">
        <v>17341</v>
      </c>
      <c r="B1952">
        <v>-922729984</v>
      </c>
      <c r="C1952">
        <v>1837</v>
      </c>
      <c r="D1952" t="s">
        <v>272</v>
      </c>
      <c r="E1952" t="s">
        <v>273</v>
      </c>
      <c r="F1952">
        <v>1848</v>
      </c>
      <c r="G1952" t="s">
        <v>285</v>
      </c>
      <c r="H1952" t="s">
        <v>273</v>
      </c>
      <c r="I1952">
        <v>521</v>
      </c>
      <c r="J1952" t="s">
        <v>539</v>
      </c>
      <c r="K1952" t="s">
        <v>540</v>
      </c>
      <c r="L1952">
        <v>2024</v>
      </c>
      <c r="M1952" t="s">
        <v>288</v>
      </c>
      <c r="N1952" t="s">
        <v>15</v>
      </c>
      <c r="O1952">
        <v>2024</v>
      </c>
      <c r="P1952" t="s">
        <v>288</v>
      </c>
      <c r="Q1952" t="s">
        <v>15</v>
      </c>
      <c r="R1952" t="s">
        <v>357</v>
      </c>
      <c r="S1952" s="43">
        <v>681333.74589999998</v>
      </c>
      <c r="U1952" s="43">
        <v>24</v>
      </c>
      <c r="IF1952">
        <v>2024</v>
      </c>
      <c r="IG1952" t="s">
        <v>288</v>
      </c>
      <c r="IH1952" t="s">
        <v>287</v>
      </c>
      <c r="IK1952">
        <v>-2</v>
      </c>
      <c r="IL1952" t="s">
        <v>278</v>
      </c>
      <c r="IM1952" t="s">
        <v>279</v>
      </c>
      <c r="IN1952" t="s">
        <v>463</v>
      </c>
      <c r="IP1952" t="s">
        <v>465</v>
      </c>
    </row>
    <row r="1953" spans="1:250" x14ac:dyDescent="0.35">
      <c r="A1953">
        <v>17342</v>
      </c>
      <c r="B1953">
        <v>-922729984</v>
      </c>
      <c r="C1953">
        <v>1837</v>
      </c>
      <c r="D1953" t="s">
        <v>272</v>
      </c>
      <c r="E1953" t="s">
        <v>273</v>
      </c>
      <c r="F1953">
        <v>1848</v>
      </c>
      <c r="G1953" t="s">
        <v>285</v>
      </c>
      <c r="H1953" t="s">
        <v>273</v>
      </c>
      <c r="I1953">
        <v>519</v>
      </c>
      <c r="J1953" t="s">
        <v>541</v>
      </c>
      <c r="K1953" t="s">
        <v>542</v>
      </c>
      <c r="L1953">
        <v>2024</v>
      </c>
      <c r="M1953" t="s">
        <v>288</v>
      </c>
      <c r="N1953" t="s">
        <v>15</v>
      </c>
      <c r="O1953">
        <v>2024</v>
      </c>
      <c r="P1953" t="s">
        <v>288</v>
      </c>
      <c r="Q1953" t="s">
        <v>15</v>
      </c>
      <c r="R1953" t="s">
        <v>357</v>
      </c>
      <c r="S1953" s="43">
        <v>680564.43590000004</v>
      </c>
      <c r="U1953" s="43">
        <v>24</v>
      </c>
      <c r="IF1953">
        <v>2024</v>
      </c>
      <c r="IG1953" t="s">
        <v>288</v>
      </c>
      <c r="IH1953" t="s">
        <v>287</v>
      </c>
      <c r="IK1953">
        <v>-2</v>
      </c>
      <c r="IL1953" t="s">
        <v>278</v>
      </c>
      <c r="IM1953" t="s">
        <v>279</v>
      </c>
      <c r="IN1953" t="s">
        <v>463</v>
      </c>
      <c r="IP1953" t="s">
        <v>465</v>
      </c>
    </row>
    <row r="1954" spans="1:250" x14ac:dyDescent="0.35">
      <c r="A1954">
        <v>17343</v>
      </c>
      <c r="B1954">
        <v>-922729984</v>
      </c>
      <c r="C1954">
        <v>1837</v>
      </c>
      <c r="D1954" t="s">
        <v>272</v>
      </c>
      <c r="E1954" t="s">
        <v>273</v>
      </c>
      <c r="F1954">
        <v>1848</v>
      </c>
      <c r="G1954" t="s">
        <v>285</v>
      </c>
      <c r="H1954" t="s">
        <v>273</v>
      </c>
      <c r="I1954">
        <v>515</v>
      </c>
      <c r="J1954" t="s">
        <v>543</v>
      </c>
      <c r="K1954" t="s">
        <v>544</v>
      </c>
      <c r="L1954">
        <v>2024</v>
      </c>
      <c r="M1954" t="s">
        <v>288</v>
      </c>
      <c r="N1954" t="s">
        <v>15</v>
      </c>
      <c r="O1954">
        <v>2024</v>
      </c>
      <c r="P1954" t="s">
        <v>288</v>
      </c>
      <c r="Q1954" t="s">
        <v>15</v>
      </c>
      <c r="R1954" t="s">
        <v>357</v>
      </c>
      <c r="S1954" s="43">
        <v>1279795.1259000001</v>
      </c>
      <c r="U1954" s="43">
        <v>24</v>
      </c>
      <c r="IF1954">
        <v>2024</v>
      </c>
      <c r="IG1954" t="s">
        <v>288</v>
      </c>
      <c r="IH1954" t="s">
        <v>287</v>
      </c>
      <c r="IK1954">
        <v>-2</v>
      </c>
      <c r="IL1954" t="s">
        <v>278</v>
      </c>
      <c r="IM1954" t="s">
        <v>279</v>
      </c>
      <c r="IN1954" t="s">
        <v>463</v>
      </c>
      <c r="IP1954" t="s">
        <v>465</v>
      </c>
    </row>
    <row r="1955" spans="1:250" x14ac:dyDescent="0.35">
      <c r="A1955">
        <v>17344</v>
      </c>
      <c r="B1955">
        <v>-922729984</v>
      </c>
      <c r="C1955">
        <v>1837</v>
      </c>
      <c r="D1955" t="s">
        <v>272</v>
      </c>
      <c r="E1955" t="s">
        <v>273</v>
      </c>
      <c r="F1955">
        <v>1848</v>
      </c>
      <c r="G1955" t="s">
        <v>285</v>
      </c>
      <c r="H1955" t="s">
        <v>273</v>
      </c>
      <c r="I1955">
        <v>513</v>
      </c>
      <c r="J1955" t="s">
        <v>545</v>
      </c>
      <c r="K1955" t="s">
        <v>546</v>
      </c>
      <c r="L1955">
        <v>2024</v>
      </c>
      <c r="M1955" t="s">
        <v>288</v>
      </c>
      <c r="N1955" t="s">
        <v>15</v>
      </c>
      <c r="O1955">
        <v>2024</v>
      </c>
      <c r="P1955" t="s">
        <v>288</v>
      </c>
      <c r="Q1955" t="s">
        <v>15</v>
      </c>
      <c r="R1955" t="s">
        <v>357</v>
      </c>
      <c r="S1955" s="43">
        <v>1276700.3259000001</v>
      </c>
      <c r="U1955" s="43">
        <v>24</v>
      </c>
      <c r="IF1955">
        <v>2024</v>
      </c>
      <c r="IG1955" t="s">
        <v>288</v>
      </c>
      <c r="IH1955" t="s">
        <v>287</v>
      </c>
      <c r="IK1955">
        <v>-2</v>
      </c>
      <c r="IL1955" t="s">
        <v>278</v>
      </c>
      <c r="IM1955" t="s">
        <v>279</v>
      </c>
      <c r="IN1955" t="s">
        <v>463</v>
      </c>
      <c r="IP1955" t="s">
        <v>465</v>
      </c>
    </row>
    <row r="1956" spans="1:250" x14ac:dyDescent="0.35">
      <c r="A1956">
        <v>17345</v>
      </c>
      <c r="B1956">
        <v>-922729984</v>
      </c>
      <c r="C1956">
        <v>1837</v>
      </c>
      <c r="D1956" t="s">
        <v>272</v>
      </c>
      <c r="E1956" t="s">
        <v>273</v>
      </c>
      <c r="F1956">
        <v>1848</v>
      </c>
      <c r="G1956" t="s">
        <v>285</v>
      </c>
      <c r="H1956" t="s">
        <v>273</v>
      </c>
      <c r="I1956">
        <v>509</v>
      </c>
      <c r="J1956" t="s">
        <v>547</v>
      </c>
      <c r="K1956" t="s">
        <v>548</v>
      </c>
      <c r="L1956">
        <v>2024</v>
      </c>
      <c r="M1956" t="s">
        <v>288</v>
      </c>
      <c r="N1956" t="s">
        <v>15</v>
      </c>
      <c r="O1956">
        <v>2024</v>
      </c>
      <c r="P1956" t="s">
        <v>288</v>
      </c>
      <c r="Q1956" t="s">
        <v>15</v>
      </c>
      <c r="R1956" t="s">
        <v>357</v>
      </c>
      <c r="S1956" s="43">
        <v>1274018.1658999999</v>
      </c>
      <c r="U1956" s="43">
        <v>24</v>
      </c>
      <c r="IF1956">
        <v>2024</v>
      </c>
      <c r="IG1956" t="s">
        <v>288</v>
      </c>
      <c r="IH1956" t="s">
        <v>287</v>
      </c>
      <c r="IK1956">
        <v>-2</v>
      </c>
      <c r="IL1956" t="s">
        <v>278</v>
      </c>
      <c r="IM1956" t="s">
        <v>279</v>
      </c>
      <c r="IN1956" t="s">
        <v>463</v>
      </c>
      <c r="IP1956" t="s">
        <v>465</v>
      </c>
    </row>
    <row r="1957" spans="1:250" x14ac:dyDescent="0.35">
      <c r="A1957">
        <v>17346</v>
      </c>
      <c r="B1957">
        <v>-922729984</v>
      </c>
      <c r="C1957">
        <v>1837</v>
      </c>
      <c r="D1957" t="s">
        <v>272</v>
      </c>
      <c r="E1957" t="s">
        <v>273</v>
      </c>
      <c r="F1957">
        <v>1848</v>
      </c>
      <c r="G1957" t="s">
        <v>285</v>
      </c>
      <c r="H1957" t="s">
        <v>273</v>
      </c>
      <c r="I1957">
        <v>507</v>
      </c>
      <c r="J1957" t="s">
        <v>549</v>
      </c>
      <c r="K1957" t="s">
        <v>550</v>
      </c>
      <c r="L1957">
        <v>2024</v>
      </c>
      <c r="M1957" t="s">
        <v>288</v>
      </c>
      <c r="N1957" t="s">
        <v>15</v>
      </c>
      <c r="O1957">
        <v>2024</v>
      </c>
      <c r="P1957" t="s">
        <v>288</v>
      </c>
      <c r="Q1957" t="s">
        <v>15</v>
      </c>
      <c r="R1957" t="s">
        <v>357</v>
      </c>
      <c r="S1957" s="43">
        <v>1272574.7159</v>
      </c>
      <c r="U1957" s="43">
        <v>24</v>
      </c>
      <c r="IF1957">
        <v>2024</v>
      </c>
      <c r="IG1957" t="s">
        <v>288</v>
      </c>
      <c r="IH1957" t="s">
        <v>287</v>
      </c>
      <c r="IK1957">
        <v>-2</v>
      </c>
      <c r="IL1957" t="s">
        <v>278</v>
      </c>
      <c r="IM1957" t="s">
        <v>279</v>
      </c>
      <c r="IN1957" t="s">
        <v>463</v>
      </c>
      <c r="IP1957" t="s">
        <v>465</v>
      </c>
    </row>
    <row r="1958" spans="1:250" x14ac:dyDescent="0.35">
      <c r="A1958">
        <v>17347</v>
      </c>
      <c r="B1958">
        <v>-922729984</v>
      </c>
      <c r="C1958">
        <v>1837</v>
      </c>
      <c r="D1958" t="s">
        <v>272</v>
      </c>
      <c r="E1958" t="s">
        <v>273</v>
      </c>
      <c r="F1958">
        <v>9695</v>
      </c>
      <c r="G1958" t="s">
        <v>280</v>
      </c>
      <c r="H1958" t="s">
        <v>281</v>
      </c>
      <c r="I1958">
        <v>513</v>
      </c>
      <c r="J1958" t="s">
        <v>545</v>
      </c>
      <c r="K1958" t="s">
        <v>546</v>
      </c>
      <c r="L1958">
        <v>2024</v>
      </c>
      <c r="M1958" t="s">
        <v>288</v>
      </c>
      <c r="N1958" t="s">
        <v>15</v>
      </c>
      <c r="O1958">
        <v>2024</v>
      </c>
      <c r="P1958" t="s">
        <v>288</v>
      </c>
      <c r="Q1958" t="s">
        <v>15</v>
      </c>
      <c r="R1958" t="s">
        <v>357</v>
      </c>
      <c r="S1958" s="43">
        <v>213252.03020000001</v>
      </c>
      <c r="U1958" s="43">
        <v>24</v>
      </c>
      <c r="IF1958">
        <v>2024</v>
      </c>
      <c r="IG1958" t="s">
        <v>288</v>
      </c>
      <c r="IH1958" t="s">
        <v>284</v>
      </c>
      <c r="IK1958">
        <v>-2</v>
      </c>
      <c r="IL1958" t="s">
        <v>278</v>
      </c>
      <c r="IM1958" t="s">
        <v>279</v>
      </c>
      <c r="IN1958" t="s">
        <v>466</v>
      </c>
      <c r="IP1958" t="s">
        <v>467</v>
      </c>
    </row>
    <row r="1959" spans="1:250" x14ac:dyDescent="0.35">
      <c r="A1959">
        <v>17348</v>
      </c>
      <c r="B1959">
        <v>-922729984</v>
      </c>
      <c r="C1959">
        <v>1837</v>
      </c>
      <c r="D1959" t="s">
        <v>272</v>
      </c>
      <c r="E1959" t="s">
        <v>273</v>
      </c>
      <c r="F1959">
        <v>9695</v>
      </c>
      <c r="G1959" t="s">
        <v>280</v>
      </c>
      <c r="H1959" t="s">
        <v>281</v>
      </c>
      <c r="I1959">
        <v>509</v>
      </c>
      <c r="J1959" t="s">
        <v>547</v>
      </c>
      <c r="K1959" t="s">
        <v>548</v>
      </c>
      <c r="L1959">
        <v>2024</v>
      </c>
      <c r="M1959" t="s">
        <v>288</v>
      </c>
      <c r="N1959" t="s">
        <v>15</v>
      </c>
      <c r="O1959">
        <v>2024</v>
      </c>
      <c r="P1959" t="s">
        <v>288</v>
      </c>
      <c r="Q1959" t="s">
        <v>15</v>
      </c>
      <c r="R1959" t="s">
        <v>357</v>
      </c>
      <c r="S1959" s="43">
        <v>212796.3602</v>
      </c>
      <c r="U1959" s="43">
        <v>24</v>
      </c>
      <c r="IF1959">
        <v>2024</v>
      </c>
      <c r="IG1959" t="s">
        <v>288</v>
      </c>
      <c r="IH1959" t="s">
        <v>284</v>
      </c>
      <c r="IK1959">
        <v>-2</v>
      </c>
      <c r="IL1959" t="s">
        <v>278</v>
      </c>
      <c r="IM1959" t="s">
        <v>279</v>
      </c>
      <c r="IN1959" t="s">
        <v>466</v>
      </c>
      <c r="IP1959" t="s">
        <v>467</v>
      </c>
    </row>
    <row r="1960" spans="1:250" x14ac:dyDescent="0.35">
      <c r="A1960">
        <v>17349</v>
      </c>
      <c r="B1960">
        <v>-922729984</v>
      </c>
      <c r="C1960">
        <v>1837</v>
      </c>
      <c r="D1960" t="s">
        <v>272</v>
      </c>
      <c r="E1960" t="s">
        <v>273</v>
      </c>
      <c r="F1960">
        <v>9695</v>
      </c>
      <c r="G1960" t="s">
        <v>280</v>
      </c>
      <c r="H1960" t="s">
        <v>281</v>
      </c>
      <c r="I1960">
        <v>507</v>
      </c>
      <c r="J1960" t="s">
        <v>549</v>
      </c>
      <c r="K1960" t="s">
        <v>550</v>
      </c>
      <c r="L1960">
        <v>2024</v>
      </c>
      <c r="M1960" t="s">
        <v>288</v>
      </c>
      <c r="N1960" t="s">
        <v>15</v>
      </c>
      <c r="O1960">
        <v>2024</v>
      </c>
      <c r="P1960" t="s">
        <v>288</v>
      </c>
      <c r="Q1960" t="s">
        <v>15</v>
      </c>
      <c r="R1960" t="s">
        <v>357</v>
      </c>
      <c r="S1960" s="43">
        <v>212551.19020000001</v>
      </c>
      <c r="U1960" s="43">
        <v>24</v>
      </c>
      <c r="IF1960">
        <v>2024</v>
      </c>
      <c r="IG1960" t="s">
        <v>288</v>
      </c>
      <c r="IH1960" t="s">
        <v>284</v>
      </c>
      <c r="IK1960">
        <v>-2</v>
      </c>
      <c r="IL1960" t="s">
        <v>278</v>
      </c>
      <c r="IM1960" t="s">
        <v>279</v>
      </c>
      <c r="IN1960" t="s">
        <v>466</v>
      </c>
      <c r="IP1960" t="s">
        <v>467</v>
      </c>
    </row>
    <row r="1961" spans="1:250" x14ac:dyDescent="0.35">
      <c r="A1961">
        <v>17350</v>
      </c>
      <c r="B1961">
        <v>-922729984</v>
      </c>
      <c r="C1961">
        <v>1837</v>
      </c>
      <c r="D1961" t="s">
        <v>272</v>
      </c>
      <c r="E1961" t="s">
        <v>273</v>
      </c>
      <c r="F1961">
        <v>1848</v>
      </c>
      <c r="G1961" t="s">
        <v>285</v>
      </c>
      <c r="H1961" t="s">
        <v>273</v>
      </c>
      <c r="I1961">
        <v>528</v>
      </c>
      <c r="J1961" t="s">
        <v>531</v>
      </c>
      <c r="K1961" t="s">
        <v>532</v>
      </c>
      <c r="L1961">
        <v>2024</v>
      </c>
      <c r="M1961" t="s">
        <v>288</v>
      </c>
      <c r="N1961" t="s">
        <v>15</v>
      </c>
      <c r="O1961">
        <v>2024</v>
      </c>
      <c r="P1961" t="s">
        <v>288</v>
      </c>
      <c r="Q1961" t="s">
        <v>15</v>
      </c>
      <c r="R1961" t="s">
        <v>357</v>
      </c>
      <c r="S1961" s="43">
        <v>83091.015799999994</v>
      </c>
      <c r="U1961" s="43">
        <v>24</v>
      </c>
      <c r="IF1961">
        <v>2024</v>
      </c>
      <c r="IG1961" t="s">
        <v>288</v>
      </c>
      <c r="IH1961" t="s">
        <v>287</v>
      </c>
      <c r="IK1961">
        <v>-2</v>
      </c>
      <c r="IL1961" t="s">
        <v>278</v>
      </c>
      <c r="IM1961" t="s">
        <v>279</v>
      </c>
      <c r="IN1961" t="s">
        <v>463</v>
      </c>
      <c r="IP1961" t="s">
        <v>465</v>
      </c>
    </row>
    <row r="1962" spans="1:250" x14ac:dyDescent="0.35">
      <c r="A1962">
        <v>17351</v>
      </c>
      <c r="B1962">
        <v>-922729984</v>
      </c>
      <c r="C1962">
        <v>1837</v>
      </c>
      <c r="D1962" t="s">
        <v>272</v>
      </c>
      <c r="E1962" t="s">
        <v>273</v>
      </c>
      <c r="F1962">
        <v>1848</v>
      </c>
      <c r="G1962" t="s">
        <v>285</v>
      </c>
      <c r="H1962" t="s">
        <v>273</v>
      </c>
      <c r="I1962">
        <v>527</v>
      </c>
      <c r="J1962" t="s">
        <v>535</v>
      </c>
      <c r="K1962" t="s">
        <v>536</v>
      </c>
      <c r="L1962">
        <v>2024</v>
      </c>
      <c r="M1962" t="s">
        <v>288</v>
      </c>
      <c r="N1962" t="s">
        <v>15</v>
      </c>
      <c r="O1962">
        <v>2024</v>
      </c>
      <c r="P1962" t="s">
        <v>288</v>
      </c>
      <c r="Q1962" t="s">
        <v>15</v>
      </c>
      <c r="R1962" t="s">
        <v>357</v>
      </c>
      <c r="S1962" s="43">
        <v>82956.825800000006</v>
      </c>
      <c r="U1962" s="43">
        <v>24</v>
      </c>
      <c r="IF1962">
        <v>2024</v>
      </c>
      <c r="IG1962" t="s">
        <v>288</v>
      </c>
      <c r="IH1962" t="s">
        <v>287</v>
      </c>
      <c r="IK1962">
        <v>-2</v>
      </c>
      <c r="IL1962" t="s">
        <v>278</v>
      </c>
      <c r="IM1962" t="s">
        <v>279</v>
      </c>
      <c r="IN1962" t="s">
        <v>463</v>
      </c>
      <c r="IP1962" t="s">
        <v>465</v>
      </c>
    </row>
    <row r="1963" spans="1:250" x14ac:dyDescent="0.35">
      <c r="A1963">
        <v>17352</v>
      </c>
      <c r="B1963">
        <v>-922729984</v>
      </c>
      <c r="C1963">
        <v>1837</v>
      </c>
      <c r="D1963" t="s">
        <v>272</v>
      </c>
      <c r="E1963" t="s">
        <v>273</v>
      </c>
      <c r="F1963">
        <v>1848</v>
      </c>
      <c r="G1963" t="s">
        <v>285</v>
      </c>
      <c r="H1963" t="s">
        <v>273</v>
      </c>
      <c r="I1963">
        <v>523</v>
      </c>
      <c r="J1963" t="s">
        <v>537</v>
      </c>
      <c r="K1963" t="s">
        <v>538</v>
      </c>
      <c r="L1963">
        <v>2024</v>
      </c>
      <c r="M1963" t="s">
        <v>288</v>
      </c>
      <c r="N1963" t="s">
        <v>15</v>
      </c>
      <c r="O1963">
        <v>2024</v>
      </c>
      <c r="P1963" t="s">
        <v>288</v>
      </c>
      <c r="Q1963" t="s">
        <v>15</v>
      </c>
      <c r="R1963" t="s">
        <v>357</v>
      </c>
      <c r="S1963" s="43">
        <v>682872.36580000003</v>
      </c>
      <c r="U1963" s="43">
        <v>24</v>
      </c>
      <c r="IF1963">
        <v>2024</v>
      </c>
      <c r="IG1963" t="s">
        <v>288</v>
      </c>
      <c r="IH1963" t="s">
        <v>287</v>
      </c>
      <c r="IK1963">
        <v>-2</v>
      </c>
      <c r="IL1963" t="s">
        <v>278</v>
      </c>
      <c r="IM1963" t="s">
        <v>279</v>
      </c>
      <c r="IN1963" t="s">
        <v>463</v>
      </c>
      <c r="IP1963" t="s">
        <v>465</v>
      </c>
    </row>
    <row r="1964" spans="1:250" x14ac:dyDescent="0.35">
      <c r="A1964">
        <v>17353</v>
      </c>
      <c r="B1964">
        <v>-922729984</v>
      </c>
      <c r="C1964">
        <v>1837</v>
      </c>
      <c r="D1964" t="s">
        <v>272</v>
      </c>
      <c r="E1964" t="s">
        <v>273</v>
      </c>
      <c r="F1964">
        <v>9695</v>
      </c>
      <c r="G1964" t="s">
        <v>280</v>
      </c>
      <c r="H1964" t="s">
        <v>281</v>
      </c>
      <c r="I1964">
        <v>528</v>
      </c>
      <c r="J1964" t="s">
        <v>531</v>
      </c>
      <c r="K1964" t="s">
        <v>532</v>
      </c>
      <c r="L1964">
        <v>2024</v>
      </c>
      <c r="M1964" t="s">
        <v>288</v>
      </c>
      <c r="N1964" t="s">
        <v>15</v>
      </c>
      <c r="O1964">
        <v>2024</v>
      </c>
      <c r="P1964" t="s">
        <v>288</v>
      </c>
      <c r="Q1964" t="s">
        <v>15</v>
      </c>
      <c r="R1964" t="s">
        <v>357</v>
      </c>
      <c r="S1964" s="43">
        <v>215363.53049999999</v>
      </c>
      <c r="U1964" s="43">
        <v>24</v>
      </c>
      <c r="IF1964">
        <v>2024</v>
      </c>
      <c r="IG1964" t="s">
        <v>288</v>
      </c>
      <c r="IH1964" t="s">
        <v>284</v>
      </c>
      <c r="IK1964">
        <v>-2</v>
      </c>
      <c r="IL1964" t="s">
        <v>278</v>
      </c>
      <c r="IM1964" t="s">
        <v>279</v>
      </c>
      <c r="IN1964" t="s">
        <v>466</v>
      </c>
      <c r="IP1964" t="s">
        <v>467</v>
      </c>
    </row>
    <row r="1965" spans="1:250" x14ac:dyDescent="0.35">
      <c r="A1965">
        <v>17354</v>
      </c>
      <c r="B1965">
        <v>-922729984</v>
      </c>
      <c r="C1965">
        <v>1837</v>
      </c>
      <c r="D1965" t="s">
        <v>272</v>
      </c>
      <c r="E1965" t="s">
        <v>273</v>
      </c>
      <c r="F1965">
        <v>9695</v>
      </c>
      <c r="G1965" t="s">
        <v>280</v>
      </c>
      <c r="H1965" t="s">
        <v>281</v>
      </c>
      <c r="I1965">
        <v>527</v>
      </c>
      <c r="J1965" t="s">
        <v>535</v>
      </c>
      <c r="K1965" t="s">
        <v>536</v>
      </c>
      <c r="L1965">
        <v>2024</v>
      </c>
      <c r="M1965" t="s">
        <v>288</v>
      </c>
      <c r="N1965" t="s">
        <v>15</v>
      </c>
      <c r="O1965">
        <v>2024</v>
      </c>
      <c r="P1965" t="s">
        <v>288</v>
      </c>
      <c r="Q1965" t="s">
        <v>15</v>
      </c>
      <c r="R1965" t="s">
        <v>357</v>
      </c>
      <c r="S1965" s="43">
        <v>215009.78049999999</v>
      </c>
      <c r="U1965" s="43">
        <v>24</v>
      </c>
      <c r="IF1965">
        <v>2024</v>
      </c>
      <c r="IG1965" t="s">
        <v>288</v>
      </c>
      <c r="IH1965" t="s">
        <v>284</v>
      </c>
      <c r="IK1965">
        <v>-2</v>
      </c>
      <c r="IL1965" t="s">
        <v>278</v>
      </c>
      <c r="IM1965" t="s">
        <v>279</v>
      </c>
      <c r="IN1965" t="s">
        <v>466</v>
      </c>
      <c r="IP1965" t="s">
        <v>467</v>
      </c>
    </row>
    <row r="1966" spans="1:250" x14ac:dyDescent="0.35">
      <c r="A1966">
        <v>17355</v>
      </c>
      <c r="B1966">
        <v>-922729984</v>
      </c>
      <c r="C1966">
        <v>1837</v>
      </c>
      <c r="D1966" t="s">
        <v>272</v>
      </c>
      <c r="E1966" t="s">
        <v>273</v>
      </c>
      <c r="F1966">
        <v>9695</v>
      </c>
      <c r="G1966" t="s">
        <v>280</v>
      </c>
      <c r="H1966" t="s">
        <v>281</v>
      </c>
      <c r="I1966">
        <v>523</v>
      </c>
      <c r="J1966" t="s">
        <v>537</v>
      </c>
      <c r="K1966" t="s">
        <v>538</v>
      </c>
      <c r="L1966">
        <v>2024</v>
      </c>
      <c r="M1966" t="s">
        <v>288</v>
      </c>
      <c r="N1966" t="s">
        <v>15</v>
      </c>
      <c r="O1966">
        <v>2024</v>
      </c>
      <c r="P1966" t="s">
        <v>288</v>
      </c>
      <c r="Q1966" t="s">
        <v>15</v>
      </c>
      <c r="R1966" t="s">
        <v>357</v>
      </c>
      <c r="S1966" s="43">
        <v>214762.14050000001</v>
      </c>
      <c r="U1966" s="43">
        <v>24</v>
      </c>
      <c r="IF1966">
        <v>2024</v>
      </c>
      <c r="IG1966" t="s">
        <v>288</v>
      </c>
      <c r="IH1966" t="s">
        <v>284</v>
      </c>
      <c r="IK1966">
        <v>-2</v>
      </c>
      <c r="IL1966" t="s">
        <v>278</v>
      </c>
      <c r="IM1966" t="s">
        <v>279</v>
      </c>
      <c r="IN1966" t="s">
        <v>466</v>
      </c>
      <c r="IP1966" t="s">
        <v>467</v>
      </c>
    </row>
    <row r="1967" spans="1:250" x14ac:dyDescent="0.35">
      <c r="A1967">
        <v>17356</v>
      </c>
      <c r="B1967">
        <v>-922729984</v>
      </c>
      <c r="C1967">
        <v>1837</v>
      </c>
      <c r="D1967" t="s">
        <v>272</v>
      </c>
      <c r="E1967" t="s">
        <v>273</v>
      </c>
      <c r="F1967">
        <v>9695</v>
      </c>
      <c r="G1967" t="s">
        <v>280</v>
      </c>
      <c r="H1967" t="s">
        <v>281</v>
      </c>
      <c r="I1967">
        <v>521</v>
      </c>
      <c r="J1967" t="s">
        <v>539</v>
      </c>
      <c r="K1967" t="s">
        <v>540</v>
      </c>
      <c r="L1967">
        <v>2024</v>
      </c>
      <c r="M1967" t="s">
        <v>288</v>
      </c>
      <c r="N1967" t="s">
        <v>15</v>
      </c>
      <c r="O1967">
        <v>2024</v>
      </c>
      <c r="P1967" t="s">
        <v>288</v>
      </c>
      <c r="Q1967" t="s">
        <v>15</v>
      </c>
      <c r="R1967" t="s">
        <v>357</v>
      </c>
      <c r="S1967" s="43">
        <v>214269.9803</v>
      </c>
      <c r="U1967" s="43">
        <v>24</v>
      </c>
      <c r="IF1967">
        <v>2024</v>
      </c>
      <c r="IG1967" t="s">
        <v>288</v>
      </c>
      <c r="IH1967" t="s">
        <v>284</v>
      </c>
      <c r="IK1967">
        <v>-2</v>
      </c>
      <c r="IL1967" t="s">
        <v>278</v>
      </c>
      <c r="IM1967" t="s">
        <v>279</v>
      </c>
      <c r="IN1967" t="s">
        <v>466</v>
      </c>
      <c r="IP1967" t="s">
        <v>467</v>
      </c>
    </row>
    <row r="1968" spans="1:250" x14ac:dyDescent="0.35">
      <c r="A1968">
        <v>17357</v>
      </c>
      <c r="B1968">
        <v>-922729984</v>
      </c>
      <c r="C1968">
        <v>1837</v>
      </c>
      <c r="D1968" t="s">
        <v>272</v>
      </c>
      <c r="E1968" t="s">
        <v>273</v>
      </c>
      <c r="F1968">
        <v>9695</v>
      </c>
      <c r="G1968" t="s">
        <v>280</v>
      </c>
      <c r="H1968" t="s">
        <v>281</v>
      </c>
      <c r="I1968">
        <v>519</v>
      </c>
      <c r="J1968" t="s">
        <v>541</v>
      </c>
      <c r="K1968" t="s">
        <v>542</v>
      </c>
      <c r="L1968">
        <v>2024</v>
      </c>
      <c r="M1968" t="s">
        <v>288</v>
      </c>
      <c r="N1968" t="s">
        <v>15</v>
      </c>
      <c r="O1968">
        <v>2024</v>
      </c>
      <c r="P1968" t="s">
        <v>288</v>
      </c>
      <c r="Q1968" t="s">
        <v>15</v>
      </c>
      <c r="R1968" t="s">
        <v>357</v>
      </c>
      <c r="S1968" s="43">
        <v>214023.91029999999</v>
      </c>
      <c r="U1968" s="43">
        <v>24</v>
      </c>
      <c r="IF1968">
        <v>2024</v>
      </c>
      <c r="IG1968" t="s">
        <v>288</v>
      </c>
      <c r="IH1968" t="s">
        <v>284</v>
      </c>
      <c r="IK1968">
        <v>-2</v>
      </c>
      <c r="IL1968" t="s">
        <v>278</v>
      </c>
      <c r="IM1968" t="s">
        <v>279</v>
      </c>
      <c r="IN1968" t="s">
        <v>466</v>
      </c>
      <c r="IP1968" t="s">
        <v>467</v>
      </c>
    </row>
    <row r="1969" spans="1:250" x14ac:dyDescent="0.35">
      <c r="A1969">
        <v>17358</v>
      </c>
      <c r="B1969">
        <v>-922729984</v>
      </c>
      <c r="C1969">
        <v>1837</v>
      </c>
      <c r="D1969" t="s">
        <v>272</v>
      </c>
      <c r="E1969" t="s">
        <v>273</v>
      </c>
      <c r="F1969">
        <v>9695</v>
      </c>
      <c r="G1969" t="s">
        <v>280</v>
      </c>
      <c r="H1969" t="s">
        <v>281</v>
      </c>
      <c r="I1969">
        <v>515</v>
      </c>
      <c r="J1969" t="s">
        <v>543</v>
      </c>
      <c r="K1969" t="s">
        <v>544</v>
      </c>
      <c r="L1969">
        <v>2024</v>
      </c>
      <c r="M1969" t="s">
        <v>288</v>
      </c>
      <c r="N1969" t="s">
        <v>15</v>
      </c>
      <c r="O1969">
        <v>2024</v>
      </c>
      <c r="P1969" t="s">
        <v>288</v>
      </c>
      <c r="Q1969" t="s">
        <v>15</v>
      </c>
      <c r="R1969" t="s">
        <v>357</v>
      </c>
      <c r="S1969" s="43">
        <v>213777.82029999999</v>
      </c>
      <c r="U1969" s="43">
        <v>24</v>
      </c>
      <c r="IF1969">
        <v>2024</v>
      </c>
      <c r="IG1969" t="s">
        <v>288</v>
      </c>
      <c r="IH1969" t="s">
        <v>284</v>
      </c>
      <c r="IK1969">
        <v>-2</v>
      </c>
      <c r="IL1969" t="s">
        <v>278</v>
      </c>
      <c r="IM1969" t="s">
        <v>279</v>
      </c>
      <c r="IN1969" t="s">
        <v>466</v>
      </c>
      <c r="IP1969" t="s">
        <v>467</v>
      </c>
    </row>
    <row r="1970" spans="1:250" x14ac:dyDescent="0.35">
      <c r="A1970">
        <v>17359</v>
      </c>
      <c r="B1970">
        <v>-922729984</v>
      </c>
      <c r="C1970">
        <v>1837</v>
      </c>
      <c r="D1970" t="s">
        <v>272</v>
      </c>
      <c r="E1970" t="s">
        <v>273</v>
      </c>
      <c r="F1970">
        <v>13794</v>
      </c>
      <c r="G1970" t="s">
        <v>274</v>
      </c>
      <c r="H1970" t="s">
        <v>275</v>
      </c>
      <c r="I1970">
        <v>521</v>
      </c>
      <c r="J1970" t="s">
        <v>539</v>
      </c>
      <c r="K1970" t="s">
        <v>540</v>
      </c>
      <c r="L1970">
        <v>2024</v>
      </c>
      <c r="M1970" t="s">
        <v>288</v>
      </c>
      <c r="N1970" t="s">
        <v>15</v>
      </c>
      <c r="O1970">
        <v>2024</v>
      </c>
      <c r="P1970" t="s">
        <v>288</v>
      </c>
      <c r="Q1970" t="s">
        <v>15</v>
      </c>
      <c r="R1970" t="s">
        <v>357</v>
      </c>
      <c r="S1970" s="43">
        <v>218187.53039999999</v>
      </c>
      <c r="U1970" s="43">
        <v>24</v>
      </c>
      <c r="IF1970">
        <v>2024</v>
      </c>
      <c r="IG1970" t="s">
        <v>288</v>
      </c>
      <c r="IH1970" t="s">
        <v>311</v>
      </c>
      <c r="IK1970">
        <v>-2</v>
      </c>
      <c r="IL1970" t="s">
        <v>278</v>
      </c>
      <c r="IM1970" t="s">
        <v>279</v>
      </c>
      <c r="IN1970" t="s">
        <v>468</v>
      </c>
      <c r="IP1970" t="s">
        <v>469</v>
      </c>
    </row>
    <row r="1971" spans="1:250" x14ac:dyDescent="0.35">
      <c r="A1971">
        <v>17360</v>
      </c>
      <c r="B1971">
        <v>-922729984</v>
      </c>
      <c r="C1971">
        <v>1837</v>
      </c>
      <c r="D1971" t="s">
        <v>272</v>
      </c>
      <c r="E1971" t="s">
        <v>273</v>
      </c>
      <c r="F1971">
        <v>13794</v>
      </c>
      <c r="G1971" t="s">
        <v>274</v>
      </c>
      <c r="H1971" t="s">
        <v>275</v>
      </c>
      <c r="I1971">
        <v>519</v>
      </c>
      <c r="J1971" t="s">
        <v>541</v>
      </c>
      <c r="K1971" t="s">
        <v>542</v>
      </c>
      <c r="L1971">
        <v>2024</v>
      </c>
      <c r="M1971" t="s">
        <v>288</v>
      </c>
      <c r="N1971" t="s">
        <v>15</v>
      </c>
      <c r="O1971">
        <v>2024</v>
      </c>
      <c r="P1971" t="s">
        <v>288</v>
      </c>
      <c r="Q1971" t="s">
        <v>15</v>
      </c>
      <c r="R1971" t="s">
        <v>357</v>
      </c>
      <c r="S1971" s="43">
        <v>217924.30040000001</v>
      </c>
      <c r="U1971" s="43">
        <v>24</v>
      </c>
      <c r="IF1971">
        <v>2024</v>
      </c>
      <c r="IG1971" t="s">
        <v>288</v>
      </c>
      <c r="IH1971" t="s">
        <v>311</v>
      </c>
      <c r="IK1971">
        <v>-2</v>
      </c>
      <c r="IL1971" t="s">
        <v>278</v>
      </c>
      <c r="IM1971" t="s">
        <v>279</v>
      </c>
      <c r="IN1971" t="s">
        <v>468</v>
      </c>
      <c r="IP1971" t="s">
        <v>469</v>
      </c>
    </row>
    <row r="1972" spans="1:250" x14ac:dyDescent="0.35">
      <c r="A1972">
        <v>17361</v>
      </c>
      <c r="B1972">
        <v>-922729984</v>
      </c>
      <c r="C1972">
        <v>1837</v>
      </c>
      <c r="D1972" t="s">
        <v>272</v>
      </c>
      <c r="E1972" t="s">
        <v>273</v>
      </c>
      <c r="F1972">
        <v>13794</v>
      </c>
      <c r="G1972" t="s">
        <v>274</v>
      </c>
      <c r="H1972" t="s">
        <v>275</v>
      </c>
      <c r="I1972">
        <v>515</v>
      </c>
      <c r="J1972" t="s">
        <v>543</v>
      </c>
      <c r="K1972" t="s">
        <v>544</v>
      </c>
      <c r="L1972">
        <v>2024</v>
      </c>
      <c r="M1972" t="s">
        <v>288</v>
      </c>
      <c r="N1972" t="s">
        <v>15</v>
      </c>
      <c r="O1972">
        <v>2024</v>
      </c>
      <c r="P1972" t="s">
        <v>288</v>
      </c>
      <c r="Q1972" t="s">
        <v>15</v>
      </c>
      <c r="R1972" t="s">
        <v>357</v>
      </c>
      <c r="S1972" s="43">
        <v>217661.0704</v>
      </c>
      <c r="U1972" s="43">
        <v>24</v>
      </c>
      <c r="IF1972">
        <v>2024</v>
      </c>
      <c r="IG1972" t="s">
        <v>288</v>
      </c>
      <c r="IH1972" t="s">
        <v>311</v>
      </c>
      <c r="IK1972">
        <v>-2</v>
      </c>
      <c r="IL1972" t="s">
        <v>278</v>
      </c>
      <c r="IM1972" t="s">
        <v>279</v>
      </c>
      <c r="IN1972" t="s">
        <v>468</v>
      </c>
      <c r="IP1972" t="s">
        <v>469</v>
      </c>
    </row>
    <row r="1973" spans="1:250" x14ac:dyDescent="0.35">
      <c r="A1973">
        <v>17362</v>
      </c>
      <c r="B1973">
        <v>-922729984</v>
      </c>
      <c r="C1973">
        <v>1837</v>
      </c>
      <c r="D1973" t="s">
        <v>272</v>
      </c>
      <c r="E1973" t="s">
        <v>273</v>
      </c>
      <c r="F1973">
        <v>13794</v>
      </c>
      <c r="G1973" t="s">
        <v>274</v>
      </c>
      <c r="H1973" t="s">
        <v>275</v>
      </c>
      <c r="I1973">
        <v>513</v>
      </c>
      <c r="J1973" t="s">
        <v>545</v>
      </c>
      <c r="K1973" t="s">
        <v>546</v>
      </c>
      <c r="L1973">
        <v>2024</v>
      </c>
      <c r="M1973" t="s">
        <v>288</v>
      </c>
      <c r="N1973" t="s">
        <v>15</v>
      </c>
      <c r="O1973">
        <v>2024</v>
      </c>
      <c r="P1973" t="s">
        <v>288</v>
      </c>
      <c r="Q1973" t="s">
        <v>15</v>
      </c>
      <c r="R1973" t="s">
        <v>357</v>
      </c>
      <c r="S1973" s="43">
        <v>217096.99040000001</v>
      </c>
      <c r="U1973" s="43">
        <v>24</v>
      </c>
      <c r="IF1973">
        <v>2024</v>
      </c>
      <c r="IG1973" t="s">
        <v>288</v>
      </c>
      <c r="IH1973" t="s">
        <v>311</v>
      </c>
      <c r="IK1973">
        <v>-2</v>
      </c>
      <c r="IL1973" t="s">
        <v>278</v>
      </c>
      <c r="IM1973" t="s">
        <v>279</v>
      </c>
      <c r="IN1973" t="s">
        <v>468</v>
      </c>
      <c r="IP1973" t="s">
        <v>469</v>
      </c>
    </row>
    <row r="1974" spans="1:250" x14ac:dyDescent="0.35">
      <c r="A1974">
        <v>17363</v>
      </c>
      <c r="B1974">
        <v>-922729984</v>
      </c>
      <c r="C1974">
        <v>1837</v>
      </c>
      <c r="D1974" t="s">
        <v>272</v>
      </c>
      <c r="E1974" t="s">
        <v>273</v>
      </c>
      <c r="F1974">
        <v>13794</v>
      </c>
      <c r="G1974" t="s">
        <v>274</v>
      </c>
      <c r="H1974" t="s">
        <v>275</v>
      </c>
      <c r="I1974">
        <v>509</v>
      </c>
      <c r="J1974" t="s">
        <v>547</v>
      </c>
      <c r="K1974" t="s">
        <v>548</v>
      </c>
      <c r="L1974">
        <v>2024</v>
      </c>
      <c r="M1974" t="s">
        <v>288</v>
      </c>
      <c r="N1974" t="s">
        <v>15</v>
      </c>
      <c r="O1974">
        <v>2024</v>
      </c>
      <c r="P1974" t="s">
        <v>288</v>
      </c>
      <c r="Q1974" t="s">
        <v>15</v>
      </c>
      <c r="R1974" t="s">
        <v>357</v>
      </c>
      <c r="S1974" s="43">
        <v>216608.11040000001</v>
      </c>
      <c r="U1974" s="43">
        <v>24</v>
      </c>
      <c r="IF1974">
        <v>2024</v>
      </c>
      <c r="IG1974" t="s">
        <v>288</v>
      </c>
      <c r="IH1974" t="s">
        <v>311</v>
      </c>
      <c r="IK1974">
        <v>-2</v>
      </c>
      <c r="IL1974" t="s">
        <v>278</v>
      </c>
      <c r="IM1974" t="s">
        <v>279</v>
      </c>
      <c r="IN1974" t="s">
        <v>468</v>
      </c>
      <c r="IP1974" t="s">
        <v>469</v>
      </c>
    </row>
    <row r="1975" spans="1:250" x14ac:dyDescent="0.35">
      <c r="A1975">
        <v>17364</v>
      </c>
      <c r="B1975">
        <v>-922729984</v>
      </c>
      <c r="C1975">
        <v>1837</v>
      </c>
      <c r="D1975" t="s">
        <v>272</v>
      </c>
      <c r="E1975" t="s">
        <v>273</v>
      </c>
      <c r="F1975">
        <v>13794</v>
      </c>
      <c r="G1975" t="s">
        <v>274</v>
      </c>
      <c r="H1975" t="s">
        <v>275</v>
      </c>
      <c r="I1975">
        <v>507</v>
      </c>
      <c r="J1975" t="s">
        <v>549</v>
      </c>
      <c r="K1975" t="s">
        <v>550</v>
      </c>
      <c r="L1975">
        <v>2024</v>
      </c>
      <c r="M1975" t="s">
        <v>288</v>
      </c>
      <c r="N1975" t="s">
        <v>15</v>
      </c>
      <c r="O1975">
        <v>2024</v>
      </c>
      <c r="P1975" t="s">
        <v>288</v>
      </c>
      <c r="Q1975" t="s">
        <v>15</v>
      </c>
      <c r="R1975" t="s">
        <v>357</v>
      </c>
      <c r="S1975" s="43">
        <v>216344.90040000001</v>
      </c>
      <c r="U1975" s="43">
        <v>24</v>
      </c>
      <c r="IF1975">
        <v>2024</v>
      </c>
      <c r="IG1975" t="s">
        <v>288</v>
      </c>
      <c r="IH1975" t="s">
        <v>311</v>
      </c>
      <c r="IK1975">
        <v>-2</v>
      </c>
      <c r="IL1975" t="s">
        <v>278</v>
      </c>
      <c r="IM1975" t="s">
        <v>279</v>
      </c>
      <c r="IN1975" t="s">
        <v>468</v>
      </c>
      <c r="IP1975" t="s">
        <v>469</v>
      </c>
    </row>
    <row r="1976" spans="1:250" x14ac:dyDescent="0.35">
      <c r="A1976">
        <v>17365</v>
      </c>
      <c r="B1976">
        <v>-922729984</v>
      </c>
      <c r="C1976">
        <v>1837</v>
      </c>
      <c r="D1976" t="s">
        <v>272</v>
      </c>
      <c r="E1976" t="s">
        <v>273</v>
      </c>
      <c r="F1976">
        <v>1848</v>
      </c>
      <c r="G1976" t="s">
        <v>285</v>
      </c>
      <c r="H1976" t="s">
        <v>273</v>
      </c>
      <c r="I1976">
        <v>513</v>
      </c>
      <c r="J1976" t="s">
        <v>545</v>
      </c>
      <c r="K1976" t="s">
        <v>546</v>
      </c>
      <c r="L1976">
        <v>3549</v>
      </c>
      <c r="M1976" t="s">
        <v>289</v>
      </c>
      <c r="N1976" t="s">
        <v>17</v>
      </c>
      <c r="O1976">
        <v>3549</v>
      </c>
      <c r="P1976" t="s">
        <v>289</v>
      </c>
      <c r="Q1976" t="s">
        <v>17</v>
      </c>
      <c r="R1976" t="s">
        <v>357</v>
      </c>
      <c r="S1976" s="43">
        <v>80877047.553100005</v>
      </c>
      <c r="U1976" s="43">
        <v>24</v>
      </c>
      <c r="IF1976">
        <v>3549</v>
      </c>
      <c r="IG1976" t="s">
        <v>289</v>
      </c>
      <c r="IH1976" t="s">
        <v>287</v>
      </c>
      <c r="IK1976">
        <v>-2</v>
      </c>
      <c r="IL1976" t="s">
        <v>278</v>
      </c>
      <c r="IM1976" t="s">
        <v>279</v>
      </c>
      <c r="IN1976" t="s">
        <v>463</v>
      </c>
      <c r="IP1976" t="s">
        <v>470</v>
      </c>
    </row>
    <row r="1977" spans="1:250" x14ac:dyDescent="0.35">
      <c r="A1977">
        <v>17366</v>
      </c>
      <c r="B1977">
        <v>-922729984</v>
      </c>
      <c r="C1977">
        <v>1837</v>
      </c>
      <c r="D1977" t="s">
        <v>272</v>
      </c>
      <c r="E1977" t="s">
        <v>273</v>
      </c>
      <c r="F1977">
        <v>1848</v>
      </c>
      <c r="G1977" t="s">
        <v>285</v>
      </c>
      <c r="H1977" t="s">
        <v>273</v>
      </c>
      <c r="I1977">
        <v>509</v>
      </c>
      <c r="J1977" t="s">
        <v>547</v>
      </c>
      <c r="K1977" t="s">
        <v>548</v>
      </c>
      <c r="L1977">
        <v>3549</v>
      </c>
      <c r="M1977" t="s">
        <v>289</v>
      </c>
      <c r="N1977" t="s">
        <v>17</v>
      </c>
      <c r="O1977">
        <v>3549</v>
      </c>
      <c r="P1977" t="s">
        <v>289</v>
      </c>
      <c r="Q1977" t="s">
        <v>17</v>
      </c>
      <c r="R1977" t="s">
        <v>357</v>
      </c>
      <c r="S1977" s="43">
        <v>80707136.623099998</v>
      </c>
      <c r="U1977" s="43">
        <v>24</v>
      </c>
      <c r="IF1977">
        <v>3549</v>
      </c>
      <c r="IG1977" t="s">
        <v>289</v>
      </c>
      <c r="IH1977" t="s">
        <v>287</v>
      </c>
      <c r="IK1977">
        <v>-2</v>
      </c>
      <c r="IL1977" t="s">
        <v>278</v>
      </c>
      <c r="IM1977" t="s">
        <v>279</v>
      </c>
      <c r="IN1977" t="s">
        <v>463</v>
      </c>
      <c r="IP1977" t="s">
        <v>470</v>
      </c>
    </row>
    <row r="1978" spans="1:250" x14ac:dyDescent="0.35">
      <c r="A1978">
        <v>17367</v>
      </c>
      <c r="B1978">
        <v>-922729984</v>
      </c>
      <c r="C1978">
        <v>1837</v>
      </c>
      <c r="D1978" t="s">
        <v>272</v>
      </c>
      <c r="E1978" t="s">
        <v>273</v>
      </c>
      <c r="F1978">
        <v>1848</v>
      </c>
      <c r="G1978" t="s">
        <v>285</v>
      </c>
      <c r="H1978" t="s">
        <v>273</v>
      </c>
      <c r="I1978">
        <v>507</v>
      </c>
      <c r="J1978" t="s">
        <v>549</v>
      </c>
      <c r="K1978" t="s">
        <v>550</v>
      </c>
      <c r="L1978">
        <v>3549</v>
      </c>
      <c r="M1978" t="s">
        <v>289</v>
      </c>
      <c r="N1978" t="s">
        <v>17</v>
      </c>
      <c r="O1978">
        <v>3549</v>
      </c>
      <c r="P1978" t="s">
        <v>289</v>
      </c>
      <c r="Q1978" t="s">
        <v>17</v>
      </c>
      <c r="R1978" t="s">
        <v>357</v>
      </c>
      <c r="S1978" s="43">
        <v>80615696.293099999</v>
      </c>
      <c r="U1978" s="43">
        <v>24</v>
      </c>
      <c r="IF1978">
        <v>3549</v>
      </c>
      <c r="IG1978" t="s">
        <v>289</v>
      </c>
      <c r="IH1978" t="s">
        <v>287</v>
      </c>
      <c r="IK1978">
        <v>-2</v>
      </c>
      <c r="IL1978" t="s">
        <v>278</v>
      </c>
      <c r="IM1978" t="s">
        <v>279</v>
      </c>
      <c r="IN1978" t="s">
        <v>463</v>
      </c>
      <c r="IP1978" t="s">
        <v>470</v>
      </c>
    </row>
    <row r="1979" spans="1:250" x14ac:dyDescent="0.35">
      <c r="A1979">
        <v>17368</v>
      </c>
      <c r="B1979">
        <v>-922729984</v>
      </c>
      <c r="C1979">
        <v>1837</v>
      </c>
      <c r="D1979" t="s">
        <v>272</v>
      </c>
      <c r="E1979" t="s">
        <v>273</v>
      </c>
      <c r="F1979">
        <v>13794</v>
      </c>
      <c r="G1979" t="s">
        <v>274</v>
      </c>
      <c r="H1979" t="s">
        <v>275</v>
      </c>
      <c r="I1979">
        <v>528</v>
      </c>
      <c r="J1979" t="s">
        <v>531</v>
      </c>
      <c r="K1979" t="s">
        <v>532</v>
      </c>
      <c r="L1979">
        <v>2024</v>
      </c>
      <c r="M1979" t="s">
        <v>288</v>
      </c>
      <c r="N1979" t="s">
        <v>15</v>
      </c>
      <c r="O1979">
        <v>2024</v>
      </c>
      <c r="P1979" t="s">
        <v>288</v>
      </c>
      <c r="Q1979" t="s">
        <v>15</v>
      </c>
      <c r="R1979" t="s">
        <v>357</v>
      </c>
      <c r="S1979" s="43">
        <v>219345.24040000001</v>
      </c>
      <c r="U1979" s="43">
        <v>24</v>
      </c>
      <c r="IF1979">
        <v>2024</v>
      </c>
      <c r="IG1979" t="s">
        <v>288</v>
      </c>
      <c r="IH1979" t="s">
        <v>311</v>
      </c>
      <c r="IK1979">
        <v>-2</v>
      </c>
      <c r="IL1979" t="s">
        <v>278</v>
      </c>
      <c r="IM1979" t="s">
        <v>279</v>
      </c>
      <c r="IN1979" t="s">
        <v>468</v>
      </c>
      <c r="IP1979" t="s">
        <v>469</v>
      </c>
    </row>
    <row r="1980" spans="1:250" x14ac:dyDescent="0.35">
      <c r="A1980">
        <v>17369</v>
      </c>
      <c r="B1980">
        <v>-922729984</v>
      </c>
      <c r="C1980">
        <v>1837</v>
      </c>
      <c r="D1980" t="s">
        <v>272</v>
      </c>
      <c r="E1980" t="s">
        <v>273</v>
      </c>
      <c r="F1980">
        <v>13794</v>
      </c>
      <c r="G1980" t="s">
        <v>274</v>
      </c>
      <c r="H1980" t="s">
        <v>275</v>
      </c>
      <c r="I1980">
        <v>527</v>
      </c>
      <c r="J1980" t="s">
        <v>535</v>
      </c>
      <c r="K1980" t="s">
        <v>536</v>
      </c>
      <c r="L1980">
        <v>2024</v>
      </c>
      <c r="M1980" t="s">
        <v>288</v>
      </c>
      <c r="N1980" t="s">
        <v>15</v>
      </c>
      <c r="O1980">
        <v>2024</v>
      </c>
      <c r="P1980" t="s">
        <v>288</v>
      </c>
      <c r="Q1980" t="s">
        <v>15</v>
      </c>
      <c r="R1980" t="s">
        <v>357</v>
      </c>
      <c r="S1980" s="43">
        <v>218969.19039999999</v>
      </c>
      <c r="U1980" s="43">
        <v>24</v>
      </c>
      <c r="IF1980">
        <v>2024</v>
      </c>
      <c r="IG1980" t="s">
        <v>288</v>
      </c>
      <c r="IH1980" t="s">
        <v>311</v>
      </c>
      <c r="IK1980">
        <v>-2</v>
      </c>
      <c r="IL1980" t="s">
        <v>278</v>
      </c>
      <c r="IM1980" t="s">
        <v>279</v>
      </c>
      <c r="IN1980" t="s">
        <v>468</v>
      </c>
      <c r="IP1980" t="s">
        <v>469</v>
      </c>
    </row>
    <row r="1981" spans="1:250" x14ac:dyDescent="0.35">
      <c r="A1981">
        <v>17370</v>
      </c>
      <c r="B1981">
        <v>-922729984</v>
      </c>
      <c r="C1981">
        <v>1837</v>
      </c>
      <c r="D1981" t="s">
        <v>272</v>
      </c>
      <c r="E1981" t="s">
        <v>273</v>
      </c>
      <c r="F1981">
        <v>13794</v>
      </c>
      <c r="G1981" t="s">
        <v>274</v>
      </c>
      <c r="H1981" t="s">
        <v>275</v>
      </c>
      <c r="I1981">
        <v>523</v>
      </c>
      <c r="J1981" t="s">
        <v>537</v>
      </c>
      <c r="K1981" t="s">
        <v>538</v>
      </c>
      <c r="L1981">
        <v>2024</v>
      </c>
      <c r="M1981" t="s">
        <v>288</v>
      </c>
      <c r="N1981" t="s">
        <v>15</v>
      </c>
      <c r="O1981">
        <v>2024</v>
      </c>
      <c r="P1981" t="s">
        <v>288</v>
      </c>
      <c r="Q1981" t="s">
        <v>15</v>
      </c>
      <c r="R1981" t="s">
        <v>357</v>
      </c>
      <c r="S1981" s="43">
        <v>218705.97039999999</v>
      </c>
      <c r="U1981" s="43">
        <v>24</v>
      </c>
      <c r="IF1981">
        <v>2024</v>
      </c>
      <c r="IG1981" t="s">
        <v>288</v>
      </c>
      <c r="IH1981" t="s">
        <v>311</v>
      </c>
      <c r="IK1981">
        <v>-2</v>
      </c>
      <c r="IL1981" t="s">
        <v>278</v>
      </c>
      <c r="IM1981" t="s">
        <v>279</v>
      </c>
      <c r="IN1981" t="s">
        <v>468</v>
      </c>
      <c r="IP1981" t="s">
        <v>469</v>
      </c>
    </row>
    <row r="1982" spans="1:250" x14ac:dyDescent="0.35">
      <c r="A1982">
        <v>17371</v>
      </c>
      <c r="B1982">
        <v>-922729984</v>
      </c>
      <c r="C1982">
        <v>1837</v>
      </c>
      <c r="D1982" t="s">
        <v>272</v>
      </c>
      <c r="E1982" t="s">
        <v>273</v>
      </c>
      <c r="F1982">
        <v>1848</v>
      </c>
      <c r="G1982" t="s">
        <v>285</v>
      </c>
      <c r="H1982" t="s">
        <v>273</v>
      </c>
      <c r="I1982">
        <v>528</v>
      </c>
      <c r="J1982" t="s">
        <v>531</v>
      </c>
      <c r="K1982" t="s">
        <v>532</v>
      </c>
      <c r="L1982">
        <v>3549</v>
      </c>
      <c r="M1982" t="s">
        <v>289</v>
      </c>
      <c r="N1982" t="s">
        <v>17</v>
      </c>
      <c r="O1982">
        <v>3549</v>
      </c>
      <c r="P1982" t="s">
        <v>289</v>
      </c>
      <c r="Q1982" t="s">
        <v>17</v>
      </c>
      <c r="R1982" t="s">
        <v>357</v>
      </c>
      <c r="S1982" s="43">
        <v>101718228.0924</v>
      </c>
      <c r="U1982" s="43">
        <v>24</v>
      </c>
      <c r="IF1982">
        <v>3549</v>
      </c>
      <c r="IG1982" t="s">
        <v>289</v>
      </c>
      <c r="IH1982" t="s">
        <v>287</v>
      </c>
      <c r="IK1982">
        <v>-2</v>
      </c>
      <c r="IL1982" t="s">
        <v>278</v>
      </c>
      <c r="IM1982" t="s">
        <v>279</v>
      </c>
      <c r="IN1982" t="s">
        <v>463</v>
      </c>
      <c r="IP1982" t="s">
        <v>470</v>
      </c>
    </row>
    <row r="1983" spans="1:250" x14ac:dyDescent="0.35">
      <c r="A1983">
        <v>17372</v>
      </c>
      <c r="B1983">
        <v>-922729984</v>
      </c>
      <c r="C1983">
        <v>1837</v>
      </c>
      <c r="D1983" t="s">
        <v>272</v>
      </c>
      <c r="E1983" t="s">
        <v>273</v>
      </c>
      <c r="F1983">
        <v>1848</v>
      </c>
      <c r="G1983" t="s">
        <v>285</v>
      </c>
      <c r="H1983" t="s">
        <v>273</v>
      </c>
      <c r="I1983">
        <v>527</v>
      </c>
      <c r="J1983" t="s">
        <v>535</v>
      </c>
      <c r="K1983" t="s">
        <v>536</v>
      </c>
      <c r="L1983">
        <v>3549</v>
      </c>
      <c r="M1983" t="s">
        <v>289</v>
      </c>
      <c r="N1983" t="s">
        <v>17</v>
      </c>
      <c r="O1983">
        <v>3549</v>
      </c>
      <c r="P1983" t="s">
        <v>289</v>
      </c>
      <c r="Q1983" t="s">
        <v>17</v>
      </c>
      <c r="R1983" t="s">
        <v>357</v>
      </c>
      <c r="S1983" s="43">
        <v>101553953.3224</v>
      </c>
      <c r="U1983" s="43">
        <v>24</v>
      </c>
      <c r="IF1983">
        <v>3549</v>
      </c>
      <c r="IG1983" t="s">
        <v>289</v>
      </c>
      <c r="IH1983" t="s">
        <v>287</v>
      </c>
      <c r="IK1983">
        <v>-2</v>
      </c>
      <c r="IL1983" t="s">
        <v>278</v>
      </c>
      <c r="IM1983" t="s">
        <v>279</v>
      </c>
      <c r="IN1983" t="s">
        <v>463</v>
      </c>
      <c r="IP1983" t="s">
        <v>470</v>
      </c>
    </row>
    <row r="1984" spans="1:250" x14ac:dyDescent="0.35">
      <c r="A1984">
        <v>17373</v>
      </c>
      <c r="B1984">
        <v>-922729984</v>
      </c>
      <c r="C1984">
        <v>1837</v>
      </c>
      <c r="D1984" t="s">
        <v>272</v>
      </c>
      <c r="E1984" t="s">
        <v>273</v>
      </c>
      <c r="F1984">
        <v>1848</v>
      </c>
      <c r="G1984" t="s">
        <v>285</v>
      </c>
      <c r="H1984" t="s">
        <v>273</v>
      </c>
      <c r="I1984">
        <v>523</v>
      </c>
      <c r="J1984" t="s">
        <v>537</v>
      </c>
      <c r="K1984" t="s">
        <v>538</v>
      </c>
      <c r="L1984">
        <v>3549</v>
      </c>
      <c r="M1984" t="s">
        <v>289</v>
      </c>
      <c r="N1984" t="s">
        <v>17</v>
      </c>
      <c r="O1984">
        <v>3549</v>
      </c>
      <c r="P1984" t="s">
        <v>289</v>
      </c>
      <c r="Q1984" t="s">
        <v>17</v>
      </c>
      <c r="R1984" t="s">
        <v>357</v>
      </c>
      <c r="S1984" s="43">
        <v>81440089.532399997</v>
      </c>
      <c r="U1984" s="43">
        <v>24</v>
      </c>
      <c r="IF1984">
        <v>3549</v>
      </c>
      <c r="IG1984" t="s">
        <v>289</v>
      </c>
      <c r="IH1984" t="s">
        <v>287</v>
      </c>
      <c r="IK1984">
        <v>-2</v>
      </c>
      <c r="IL1984" t="s">
        <v>278</v>
      </c>
      <c r="IM1984" t="s">
        <v>279</v>
      </c>
      <c r="IN1984" t="s">
        <v>463</v>
      </c>
      <c r="IP1984" t="s">
        <v>470</v>
      </c>
    </row>
    <row r="1985" spans="1:250" x14ac:dyDescent="0.35">
      <c r="A1985">
        <v>17374</v>
      </c>
      <c r="B1985">
        <v>-922729984</v>
      </c>
      <c r="C1985">
        <v>1837</v>
      </c>
      <c r="D1985" t="s">
        <v>272</v>
      </c>
      <c r="E1985" t="s">
        <v>273</v>
      </c>
      <c r="F1985">
        <v>1848</v>
      </c>
      <c r="G1985" t="s">
        <v>285</v>
      </c>
      <c r="H1985" t="s">
        <v>273</v>
      </c>
      <c r="I1985">
        <v>521</v>
      </c>
      <c r="J1985" t="s">
        <v>539</v>
      </c>
      <c r="K1985" t="s">
        <v>540</v>
      </c>
      <c r="L1985">
        <v>3549</v>
      </c>
      <c r="M1985" t="s">
        <v>289</v>
      </c>
      <c r="N1985" t="s">
        <v>17</v>
      </c>
      <c r="O1985">
        <v>3549</v>
      </c>
      <c r="P1985" t="s">
        <v>289</v>
      </c>
      <c r="Q1985" t="s">
        <v>17</v>
      </c>
      <c r="R1985" t="s">
        <v>357</v>
      </c>
      <c r="S1985" s="43">
        <v>81256594.101699993</v>
      </c>
      <c r="U1985" s="43">
        <v>24</v>
      </c>
      <c r="IF1985">
        <v>3549</v>
      </c>
      <c r="IG1985" t="s">
        <v>289</v>
      </c>
      <c r="IH1985" t="s">
        <v>287</v>
      </c>
      <c r="IK1985">
        <v>-2</v>
      </c>
      <c r="IL1985" t="s">
        <v>278</v>
      </c>
      <c r="IM1985" t="s">
        <v>279</v>
      </c>
      <c r="IN1985" t="s">
        <v>463</v>
      </c>
      <c r="IP1985" t="s">
        <v>470</v>
      </c>
    </row>
    <row r="1986" spans="1:250" x14ac:dyDescent="0.35">
      <c r="A1986">
        <v>17375</v>
      </c>
      <c r="B1986">
        <v>-922729984</v>
      </c>
      <c r="C1986">
        <v>1837</v>
      </c>
      <c r="D1986" t="s">
        <v>272</v>
      </c>
      <c r="E1986" t="s">
        <v>273</v>
      </c>
      <c r="F1986">
        <v>1848</v>
      </c>
      <c r="G1986" t="s">
        <v>285</v>
      </c>
      <c r="H1986" t="s">
        <v>273</v>
      </c>
      <c r="I1986">
        <v>519</v>
      </c>
      <c r="J1986" t="s">
        <v>541</v>
      </c>
      <c r="K1986" t="s">
        <v>542</v>
      </c>
      <c r="L1986">
        <v>3549</v>
      </c>
      <c r="M1986" t="s">
        <v>289</v>
      </c>
      <c r="N1986" t="s">
        <v>17</v>
      </c>
      <c r="O1986">
        <v>3549</v>
      </c>
      <c r="P1986" t="s">
        <v>289</v>
      </c>
      <c r="Q1986" t="s">
        <v>17</v>
      </c>
      <c r="R1986" t="s">
        <v>357</v>
      </c>
      <c r="S1986" s="43">
        <v>81164846.381699994</v>
      </c>
      <c r="U1986" s="43">
        <v>24</v>
      </c>
      <c r="IF1986">
        <v>3549</v>
      </c>
      <c r="IG1986" t="s">
        <v>289</v>
      </c>
      <c r="IH1986" t="s">
        <v>287</v>
      </c>
      <c r="IK1986">
        <v>-2</v>
      </c>
      <c r="IL1986" t="s">
        <v>278</v>
      </c>
      <c r="IM1986" t="s">
        <v>279</v>
      </c>
      <c r="IN1986" t="s">
        <v>463</v>
      </c>
      <c r="IP1986" t="s">
        <v>470</v>
      </c>
    </row>
    <row r="1987" spans="1:250" x14ac:dyDescent="0.35">
      <c r="A1987">
        <v>17376</v>
      </c>
      <c r="B1987">
        <v>-922729984</v>
      </c>
      <c r="C1987">
        <v>1837</v>
      </c>
      <c r="D1987" t="s">
        <v>272</v>
      </c>
      <c r="E1987" t="s">
        <v>273</v>
      </c>
      <c r="F1987">
        <v>1848</v>
      </c>
      <c r="G1987" t="s">
        <v>285</v>
      </c>
      <c r="H1987" t="s">
        <v>273</v>
      </c>
      <c r="I1987">
        <v>515</v>
      </c>
      <c r="J1987" t="s">
        <v>543</v>
      </c>
      <c r="K1987" t="s">
        <v>544</v>
      </c>
      <c r="L1987">
        <v>3549</v>
      </c>
      <c r="M1987" t="s">
        <v>289</v>
      </c>
      <c r="N1987" t="s">
        <v>17</v>
      </c>
      <c r="O1987">
        <v>3549</v>
      </c>
      <c r="P1987" t="s">
        <v>289</v>
      </c>
      <c r="Q1987" t="s">
        <v>17</v>
      </c>
      <c r="R1987" t="s">
        <v>357</v>
      </c>
      <c r="S1987" s="43">
        <v>81073098.6417</v>
      </c>
      <c r="U1987" s="43">
        <v>24</v>
      </c>
      <c r="IF1987">
        <v>3549</v>
      </c>
      <c r="IG1987" t="s">
        <v>289</v>
      </c>
      <c r="IH1987" t="s">
        <v>287</v>
      </c>
      <c r="IK1987">
        <v>-2</v>
      </c>
      <c r="IL1987" t="s">
        <v>278</v>
      </c>
      <c r="IM1987" t="s">
        <v>279</v>
      </c>
      <c r="IN1987" t="s">
        <v>463</v>
      </c>
      <c r="IP1987" t="s">
        <v>470</v>
      </c>
    </row>
    <row r="1988" spans="1:250" x14ac:dyDescent="0.35">
      <c r="A1988">
        <v>17377</v>
      </c>
      <c r="B1988">
        <v>-922729984</v>
      </c>
      <c r="C1988">
        <v>1837</v>
      </c>
      <c r="D1988" t="s">
        <v>272</v>
      </c>
      <c r="E1988" t="s">
        <v>273</v>
      </c>
      <c r="F1988">
        <v>7057</v>
      </c>
      <c r="G1988" t="s">
        <v>290</v>
      </c>
      <c r="H1988" t="s">
        <v>291</v>
      </c>
      <c r="I1988">
        <v>521</v>
      </c>
      <c r="J1988" t="s">
        <v>539</v>
      </c>
      <c r="K1988" t="s">
        <v>540</v>
      </c>
      <c r="L1988">
        <v>3549</v>
      </c>
      <c r="M1988" t="s">
        <v>289</v>
      </c>
      <c r="N1988" t="s">
        <v>17</v>
      </c>
      <c r="O1988">
        <v>3549</v>
      </c>
      <c r="P1988" t="s">
        <v>289</v>
      </c>
      <c r="Q1988" t="s">
        <v>17</v>
      </c>
      <c r="R1988" t="s">
        <v>357</v>
      </c>
      <c r="S1988" s="43">
        <v>44154986.573799998</v>
      </c>
      <c r="U1988" s="43">
        <v>24</v>
      </c>
      <c r="IF1988">
        <v>3549</v>
      </c>
      <c r="IG1988" t="s">
        <v>289</v>
      </c>
      <c r="IH1988" t="s">
        <v>292</v>
      </c>
      <c r="IK1988">
        <v>-2</v>
      </c>
      <c r="IL1988" t="s">
        <v>278</v>
      </c>
      <c r="IM1988" t="s">
        <v>279</v>
      </c>
      <c r="IN1988" t="s">
        <v>471</v>
      </c>
      <c r="IP1988" t="s">
        <v>472</v>
      </c>
    </row>
    <row r="1989" spans="1:250" x14ac:dyDescent="0.35">
      <c r="A1989">
        <v>17378</v>
      </c>
      <c r="B1989">
        <v>-922729984</v>
      </c>
      <c r="C1989">
        <v>1837</v>
      </c>
      <c r="D1989" t="s">
        <v>272</v>
      </c>
      <c r="E1989" t="s">
        <v>273</v>
      </c>
      <c r="F1989">
        <v>7057</v>
      </c>
      <c r="G1989" t="s">
        <v>290</v>
      </c>
      <c r="H1989" t="s">
        <v>291</v>
      </c>
      <c r="I1989">
        <v>519</v>
      </c>
      <c r="J1989" t="s">
        <v>541</v>
      </c>
      <c r="K1989" t="s">
        <v>542</v>
      </c>
      <c r="L1989">
        <v>3549</v>
      </c>
      <c r="M1989" t="s">
        <v>289</v>
      </c>
      <c r="N1989" t="s">
        <v>17</v>
      </c>
      <c r="O1989">
        <v>3549</v>
      </c>
      <c r="P1989" t="s">
        <v>289</v>
      </c>
      <c r="Q1989" t="s">
        <v>17</v>
      </c>
      <c r="R1989" t="s">
        <v>357</v>
      </c>
      <c r="S1989" s="43">
        <v>44103830.533799998</v>
      </c>
      <c r="U1989" s="43">
        <v>24</v>
      </c>
      <c r="IF1989">
        <v>3549</v>
      </c>
      <c r="IG1989" t="s">
        <v>289</v>
      </c>
      <c r="IH1989" t="s">
        <v>292</v>
      </c>
      <c r="IK1989">
        <v>-2</v>
      </c>
      <c r="IL1989" t="s">
        <v>278</v>
      </c>
      <c r="IM1989" t="s">
        <v>279</v>
      </c>
      <c r="IN1989" t="s">
        <v>471</v>
      </c>
      <c r="IP1989" t="s">
        <v>472</v>
      </c>
    </row>
    <row r="1990" spans="1:250" x14ac:dyDescent="0.35">
      <c r="A1990">
        <v>17379</v>
      </c>
      <c r="B1990">
        <v>-922729984</v>
      </c>
      <c r="C1990">
        <v>1837</v>
      </c>
      <c r="D1990" t="s">
        <v>272</v>
      </c>
      <c r="E1990" t="s">
        <v>273</v>
      </c>
      <c r="F1990">
        <v>7057</v>
      </c>
      <c r="G1990" t="s">
        <v>290</v>
      </c>
      <c r="H1990" t="s">
        <v>291</v>
      </c>
      <c r="I1990">
        <v>515</v>
      </c>
      <c r="J1990" t="s">
        <v>543</v>
      </c>
      <c r="K1990" t="s">
        <v>544</v>
      </c>
      <c r="L1990">
        <v>3549</v>
      </c>
      <c r="M1990" t="s">
        <v>289</v>
      </c>
      <c r="N1990" t="s">
        <v>17</v>
      </c>
      <c r="O1990">
        <v>3549</v>
      </c>
      <c r="P1990" t="s">
        <v>289</v>
      </c>
      <c r="Q1990" t="s">
        <v>17</v>
      </c>
      <c r="R1990" t="s">
        <v>357</v>
      </c>
      <c r="S1990" s="43">
        <v>44052674.483800001</v>
      </c>
      <c r="U1990" s="43">
        <v>24</v>
      </c>
      <c r="IF1990">
        <v>3549</v>
      </c>
      <c r="IG1990" t="s">
        <v>289</v>
      </c>
      <c r="IH1990" t="s">
        <v>292</v>
      </c>
      <c r="IK1990">
        <v>-2</v>
      </c>
      <c r="IL1990" t="s">
        <v>278</v>
      </c>
      <c r="IM1990" t="s">
        <v>279</v>
      </c>
      <c r="IN1990" t="s">
        <v>471</v>
      </c>
      <c r="IP1990" t="s">
        <v>472</v>
      </c>
    </row>
    <row r="1991" spans="1:250" x14ac:dyDescent="0.35">
      <c r="A1991">
        <v>17380</v>
      </c>
      <c r="B1991">
        <v>-922729984</v>
      </c>
      <c r="C1991">
        <v>1837</v>
      </c>
      <c r="D1991" t="s">
        <v>272</v>
      </c>
      <c r="E1991" t="s">
        <v>273</v>
      </c>
      <c r="F1991">
        <v>7057</v>
      </c>
      <c r="G1991" t="s">
        <v>290</v>
      </c>
      <c r="H1991" t="s">
        <v>291</v>
      </c>
      <c r="I1991">
        <v>513</v>
      </c>
      <c r="J1991" t="s">
        <v>545</v>
      </c>
      <c r="K1991" t="s">
        <v>546</v>
      </c>
      <c r="L1991">
        <v>3549</v>
      </c>
      <c r="M1991" t="s">
        <v>289</v>
      </c>
      <c r="N1991" t="s">
        <v>17</v>
      </c>
      <c r="O1991">
        <v>3549</v>
      </c>
      <c r="P1991" t="s">
        <v>289</v>
      </c>
      <c r="Q1991" t="s">
        <v>17</v>
      </c>
      <c r="R1991" t="s">
        <v>357</v>
      </c>
      <c r="S1991" s="43">
        <v>43943054.339400001</v>
      </c>
      <c r="U1991" s="43">
        <v>24</v>
      </c>
      <c r="IF1991">
        <v>3549</v>
      </c>
      <c r="IG1991" t="s">
        <v>289</v>
      </c>
      <c r="IH1991" t="s">
        <v>292</v>
      </c>
      <c r="IK1991">
        <v>-2</v>
      </c>
      <c r="IL1991" t="s">
        <v>278</v>
      </c>
      <c r="IM1991" t="s">
        <v>279</v>
      </c>
      <c r="IN1991" t="s">
        <v>471</v>
      </c>
      <c r="IP1991" t="s">
        <v>472</v>
      </c>
    </row>
    <row r="1992" spans="1:250" x14ac:dyDescent="0.35">
      <c r="A1992">
        <v>17381</v>
      </c>
      <c r="B1992">
        <v>-922729984</v>
      </c>
      <c r="C1992">
        <v>1837</v>
      </c>
      <c r="D1992" t="s">
        <v>272</v>
      </c>
      <c r="E1992" t="s">
        <v>273</v>
      </c>
      <c r="F1992">
        <v>7057</v>
      </c>
      <c r="G1992" t="s">
        <v>290</v>
      </c>
      <c r="H1992" t="s">
        <v>291</v>
      </c>
      <c r="I1992">
        <v>509</v>
      </c>
      <c r="J1992" t="s">
        <v>547</v>
      </c>
      <c r="K1992" t="s">
        <v>548</v>
      </c>
      <c r="L1992">
        <v>3549</v>
      </c>
      <c r="M1992" t="s">
        <v>289</v>
      </c>
      <c r="N1992" t="s">
        <v>17</v>
      </c>
      <c r="O1992">
        <v>3549</v>
      </c>
      <c r="P1992" t="s">
        <v>289</v>
      </c>
      <c r="Q1992" t="s">
        <v>17</v>
      </c>
      <c r="R1992" t="s">
        <v>357</v>
      </c>
      <c r="S1992" s="43">
        <v>43848050.239399999</v>
      </c>
      <c r="U1992" s="43">
        <v>24</v>
      </c>
      <c r="IF1992">
        <v>3549</v>
      </c>
      <c r="IG1992" t="s">
        <v>289</v>
      </c>
      <c r="IH1992" t="s">
        <v>292</v>
      </c>
      <c r="IK1992">
        <v>-2</v>
      </c>
      <c r="IL1992" t="s">
        <v>278</v>
      </c>
      <c r="IM1992" t="s">
        <v>279</v>
      </c>
      <c r="IN1992" t="s">
        <v>471</v>
      </c>
      <c r="IP1992" t="s">
        <v>472</v>
      </c>
    </row>
    <row r="1993" spans="1:250" x14ac:dyDescent="0.35">
      <c r="A1993">
        <v>17382</v>
      </c>
      <c r="B1993">
        <v>-922729984</v>
      </c>
      <c r="C1993">
        <v>1837</v>
      </c>
      <c r="D1993" t="s">
        <v>272</v>
      </c>
      <c r="E1993" t="s">
        <v>273</v>
      </c>
      <c r="F1993">
        <v>7057</v>
      </c>
      <c r="G1993" t="s">
        <v>290</v>
      </c>
      <c r="H1993" t="s">
        <v>291</v>
      </c>
      <c r="I1993">
        <v>507</v>
      </c>
      <c r="J1993" t="s">
        <v>549</v>
      </c>
      <c r="K1993" t="s">
        <v>550</v>
      </c>
      <c r="L1993">
        <v>3549</v>
      </c>
      <c r="M1993" t="s">
        <v>289</v>
      </c>
      <c r="N1993" t="s">
        <v>17</v>
      </c>
      <c r="O1993">
        <v>3549</v>
      </c>
      <c r="P1993" t="s">
        <v>289</v>
      </c>
      <c r="Q1993" t="s">
        <v>17</v>
      </c>
      <c r="R1993" t="s">
        <v>357</v>
      </c>
      <c r="S1993" s="43">
        <v>43796831.394100003</v>
      </c>
      <c r="U1993" s="43">
        <v>24</v>
      </c>
      <c r="IF1993">
        <v>3549</v>
      </c>
      <c r="IG1993" t="s">
        <v>289</v>
      </c>
      <c r="IH1993" t="s">
        <v>292</v>
      </c>
      <c r="IK1993">
        <v>-2</v>
      </c>
      <c r="IL1993" t="s">
        <v>278</v>
      </c>
      <c r="IM1993" t="s">
        <v>279</v>
      </c>
      <c r="IN1993" t="s">
        <v>471</v>
      </c>
      <c r="IP1993" t="s">
        <v>472</v>
      </c>
    </row>
    <row r="1994" spans="1:250" x14ac:dyDescent="0.35">
      <c r="A1994">
        <v>17383</v>
      </c>
      <c r="B1994">
        <v>-922729984</v>
      </c>
      <c r="C1994">
        <v>1837</v>
      </c>
      <c r="D1994" t="s">
        <v>272</v>
      </c>
      <c r="E1994" t="s">
        <v>273</v>
      </c>
      <c r="F1994">
        <v>1848</v>
      </c>
      <c r="G1994" t="s">
        <v>285</v>
      </c>
      <c r="H1994" t="s">
        <v>273</v>
      </c>
      <c r="I1994">
        <v>513</v>
      </c>
      <c r="J1994" t="s">
        <v>545</v>
      </c>
      <c r="K1994" t="s">
        <v>546</v>
      </c>
      <c r="L1994">
        <v>4070</v>
      </c>
      <c r="M1994" t="s">
        <v>293</v>
      </c>
      <c r="N1994" t="s">
        <v>18</v>
      </c>
      <c r="O1994">
        <v>4070</v>
      </c>
      <c r="P1994" t="s">
        <v>293</v>
      </c>
      <c r="Q1994" t="s">
        <v>18</v>
      </c>
      <c r="R1994" t="s">
        <v>357</v>
      </c>
      <c r="S1994" s="43">
        <v>84640896.519299999</v>
      </c>
      <c r="U1994" s="43">
        <v>24</v>
      </c>
      <c r="IF1994">
        <v>4070</v>
      </c>
      <c r="IG1994" t="s">
        <v>293</v>
      </c>
      <c r="IH1994" t="s">
        <v>287</v>
      </c>
      <c r="IK1994">
        <v>-2</v>
      </c>
      <c r="IL1994" t="s">
        <v>278</v>
      </c>
      <c r="IM1994" t="s">
        <v>279</v>
      </c>
      <c r="IN1994" t="s">
        <v>463</v>
      </c>
      <c r="IP1994" t="s">
        <v>473</v>
      </c>
    </row>
    <row r="1995" spans="1:250" x14ac:dyDescent="0.35">
      <c r="A1995">
        <v>17384</v>
      </c>
      <c r="B1995">
        <v>-922729984</v>
      </c>
      <c r="C1995">
        <v>1837</v>
      </c>
      <c r="D1995" t="s">
        <v>272</v>
      </c>
      <c r="E1995" t="s">
        <v>273</v>
      </c>
      <c r="F1995">
        <v>1848</v>
      </c>
      <c r="G1995" t="s">
        <v>285</v>
      </c>
      <c r="H1995" t="s">
        <v>273</v>
      </c>
      <c r="I1995">
        <v>509</v>
      </c>
      <c r="J1995" t="s">
        <v>547</v>
      </c>
      <c r="K1995" t="s">
        <v>548</v>
      </c>
      <c r="L1995">
        <v>4070</v>
      </c>
      <c r="M1995" t="s">
        <v>293</v>
      </c>
      <c r="N1995" t="s">
        <v>18</v>
      </c>
      <c r="O1995">
        <v>4070</v>
      </c>
      <c r="P1995" t="s">
        <v>293</v>
      </c>
      <c r="Q1995" t="s">
        <v>18</v>
      </c>
      <c r="R1995" t="s">
        <v>357</v>
      </c>
      <c r="S1995" s="43">
        <v>84463078.289299995</v>
      </c>
      <c r="U1995" s="43">
        <v>24</v>
      </c>
      <c r="IF1995">
        <v>4070</v>
      </c>
      <c r="IG1995" t="s">
        <v>293</v>
      </c>
      <c r="IH1995" t="s">
        <v>287</v>
      </c>
      <c r="IK1995">
        <v>-2</v>
      </c>
      <c r="IL1995" t="s">
        <v>278</v>
      </c>
      <c r="IM1995" t="s">
        <v>279</v>
      </c>
      <c r="IN1995" t="s">
        <v>463</v>
      </c>
      <c r="IP1995" t="s">
        <v>473</v>
      </c>
    </row>
    <row r="1996" spans="1:250" x14ac:dyDescent="0.35">
      <c r="A1996">
        <v>17385</v>
      </c>
      <c r="B1996">
        <v>-922729984</v>
      </c>
      <c r="C1996">
        <v>1837</v>
      </c>
      <c r="D1996" t="s">
        <v>272</v>
      </c>
      <c r="E1996" t="s">
        <v>273</v>
      </c>
      <c r="F1996">
        <v>1848</v>
      </c>
      <c r="G1996" t="s">
        <v>285</v>
      </c>
      <c r="H1996" t="s">
        <v>273</v>
      </c>
      <c r="I1996">
        <v>507</v>
      </c>
      <c r="J1996" t="s">
        <v>549</v>
      </c>
      <c r="K1996" t="s">
        <v>550</v>
      </c>
      <c r="L1996">
        <v>4070</v>
      </c>
      <c r="M1996" t="s">
        <v>293</v>
      </c>
      <c r="N1996" t="s">
        <v>18</v>
      </c>
      <c r="O1996">
        <v>4070</v>
      </c>
      <c r="P1996" t="s">
        <v>293</v>
      </c>
      <c r="Q1996" t="s">
        <v>18</v>
      </c>
      <c r="R1996" t="s">
        <v>357</v>
      </c>
      <c r="S1996" s="43">
        <v>84367382.519299999</v>
      </c>
      <c r="U1996" s="43">
        <v>24</v>
      </c>
      <c r="IF1996">
        <v>4070</v>
      </c>
      <c r="IG1996" t="s">
        <v>293</v>
      </c>
      <c r="IH1996" t="s">
        <v>287</v>
      </c>
      <c r="IK1996">
        <v>-2</v>
      </c>
      <c r="IL1996" t="s">
        <v>278</v>
      </c>
      <c r="IM1996" t="s">
        <v>279</v>
      </c>
      <c r="IN1996" t="s">
        <v>463</v>
      </c>
      <c r="IP1996" t="s">
        <v>473</v>
      </c>
    </row>
    <row r="1997" spans="1:250" x14ac:dyDescent="0.35">
      <c r="A1997">
        <v>17386</v>
      </c>
      <c r="B1997">
        <v>-922729984</v>
      </c>
      <c r="C1997">
        <v>1837</v>
      </c>
      <c r="D1997" t="s">
        <v>272</v>
      </c>
      <c r="E1997" t="s">
        <v>273</v>
      </c>
      <c r="F1997">
        <v>7057</v>
      </c>
      <c r="G1997" t="s">
        <v>290</v>
      </c>
      <c r="H1997" t="s">
        <v>291</v>
      </c>
      <c r="I1997">
        <v>528</v>
      </c>
      <c r="J1997" t="s">
        <v>531</v>
      </c>
      <c r="K1997" t="s">
        <v>532</v>
      </c>
      <c r="L1997">
        <v>3549</v>
      </c>
      <c r="M1997" t="s">
        <v>289</v>
      </c>
      <c r="N1997" t="s">
        <v>17</v>
      </c>
      <c r="O1997">
        <v>3549</v>
      </c>
      <c r="P1997" t="s">
        <v>289</v>
      </c>
      <c r="Q1997" t="s">
        <v>17</v>
      </c>
      <c r="R1997" t="s">
        <v>357</v>
      </c>
      <c r="S1997" s="43">
        <v>44381466.500299998</v>
      </c>
      <c r="U1997" s="43">
        <v>24</v>
      </c>
      <c r="IF1997">
        <v>3549</v>
      </c>
      <c r="IG1997" t="s">
        <v>289</v>
      </c>
      <c r="IH1997" t="s">
        <v>292</v>
      </c>
      <c r="IK1997">
        <v>-2</v>
      </c>
      <c r="IL1997" t="s">
        <v>278</v>
      </c>
      <c r="IM1997" t="s">
        <v>279</v>
      </c>
      <c r="IN1997" t="s">
        <v>471</v>
      </c>
      <c r="IP1997" t="s">
        <v>472</v>
      </c>
    </row>
    <row r="1998" spans="1:250" x14ac:dyDescent="0.35">
      <c r="A1998">
        <v>17387</v>
      </c>
      <c r="B1998">
        <v>-922729984</v>
      </c>
      <c r="C1998">
        <v>1837</v>
      </c>
      <c r="D1998" t="s">
        <v>272</v>
      </c>
      <c r="E1998" t="s">
        <v>273</v>
      </c>
      <c r="F1998">
        <v>7057</v>
      </c>
      <c r="G1998" t="s">
        <v>290</v>
      </c>
      <c r="H1998" t="s">
        <v>291</v>
      </c>
      <c r="I1998">
        <v>527</v>
      </c>
      <c r="J1998" t="s">
        <v>535</v>
      </c>
      <c r="K1998" t="s">
        <v>536</v>
      </c>
      <c r="L1998">
        <v>3549</v>
      </c>
      <c r="M1998" t="s">
        <v>289</v>
      </c>
      <c r="N1998" t="s">
        <v>17</v>
      </c>
      <c r="O1998">
        <v>3549</v>
      </c>
      <c r="P1998" t="s">
        <v>289</v>
      </c>
      <c r="Q1998" t="s">
        <v>17</v>
      </c>
      <c r="R1998" t="s">
        <v>357</v>
      </c>
      <c r="S1998" s="43">
        <v>44308348.3803</v>
      </c>
      <c r="U1998" s="43">
        <v>24</v>
      </c>
      <c r="IF1998">
        <v>3549</v>
      </c>
      <c r="IG1998" t="s">
        <v>289</v>
      </c>
      <c r="IH1998" t="s">
        <v>292</v>
      </c>
      <c r="IK1998">
        <v>-2</v>
      </c>
      <c r="IL1998" t="s">
        <v>278</v>
      </c>
      <c r="IM1998" t="s">
        <v>279</v>
      </c>
      <c r="IN1998" t="s">
        <v>471</v>
      </c>
      <c r="IP1998" t="s">
        <v>472</v>
      </c>
    </row>
    <row r="1999" spans="1:250" x14ac:dyDescent="0.35">
      <c r="A1999">
        <v>17388</v>
      </c>
      <c r="B1999">
        <v>-922729984</v>
      </c>
      <c r="C1999">
        <v>1837</v>
      </c>
      <c r="D1999" t="s">
        <v>272</v>
      </c>
      <c r="E1999" t="s">
        <v>273</v>
      </c>
      <c r="F1999">
        <v>7057</v>
      </c>
      <c r="G1999" t="s">
        <v>290</v>
      </c>
      <c r="H1999" t="s">
        <v>291</v>
      </c>
      <c r="I1999">
        <v>523</v>
      </c>
      <c r="J1999" t="s">
        <v>537</v>
      </c>
      <c r="K1999" t="s">
        <v>538</v>
      </c>
      <c r="L1999">
        <v>3549</v>
      </c>
      <c r="M1999" t="s">
        <v>289</v>
      </c>
      <c r="N1999" t="s">
        <v>17</v>
      </c>
      <c r="O1999">
        <v>3549</v>
      </c>
      <c r="P1999" t="s">
        <v>289</v>
      </c>
      <c r="Q1999" t="s">
        <v>17</v>
      </c>
      <c r="R1999" t="s">
        <v>357</v>
      </c>
      <c r="S1999" s="43">
        <v>44257298.690300003</v>
      </c>
      <c r="U1999" s="43">
        <v>24</v>
      </c>
      <c r="IF1999">
        <v>3549</v>
      </c>
      <c r="IG1999" t="s">
        <v>289</v>
      </c>
      <c r="IH1999" t="s">
        <v>292</v>
      </c>
      <c r="IK1999">
        <v>-2</v>
      </c>
      <c r="IL1999" t="s">
        <v>278</v>
      </c>
      <c r="IM1999" t="s">
        <v>279</v>
      </c>
      <c r="IN1999" t="s">
        <v>471</v>
      </c>
      <c r="IP1999" t="s">
        <v>472</v>
      </c>
    </row>
    <row r="2000" spans="1:250" x14ac:dyDescent="0.35">
      <c r="A2000">
        <v>17389</v>
      </c>
      <c r="B2000">
        <v>-922729984</v>
      </c>
      <c r="C2000">
        <v>1837</v>
      </c>
      <c r="D2000" t="s">
        <v>272</v>
      </c>
      <c r="E2000" t="s">
        <v>273</v>
      </c>
      <c r="F2000">
        <v>1848</v>
      </c>
      <c r="G2000" t="s">
        <v>285</v>
      </c>
      <c r="H2000" t="s">
        <v>273</v>
      </c>
      <c r="I2000">
        <v>528</v>
      </c>
      <c r="J2000" t="s">
        <v>531</v>
      </c>
      <c r="K2000" t="s">
        <v>532</v>
      </c>
      <c r="L2000">
        <v>4070</v>
      </c>
      <c r="M2000" t="s">
        <v>293</v>
      </c>
      <c r="N2000" t="s">
        <v>18</v>
      </c>
      <c r="O2000">
        <v>4070</v>
      </c>
      <c r="P2000" t="s">
        <v>293</v>
      </c>
      <c r="Q2000" t="s">
        <v>18</v>
      </c>
      <c r="R2000" t="s">
        <v>357</v>
      </c>
      <c r="S2000" s="43">
        <v>70439335.528099999</v>
      </c>
      <c r="U2000" s="43">
        <v>24</v>
      </c>
      <c r="IF2000">
        <v>4070</v>
      </c>
      <c r="IG2000" t="s">
        <v>293</v>
      </c>
      <c r="IH2000" t="s">
        <v>287</v>
      </c>
      <c r="IK2000">
        <v>-2</v>
      </c>
      <c r="IL2000" t="s">
        <v>278</v>
      </c>
      <c r="IM2000" t="s">
        <v>279</v>
      </c>
      <c r="IN2000" t="s">
        <v>463</v>
      </c>
      <c r="IP2000" t="s">
        <v>473</v>
      </c>
    </row>
    <row r="2001" spans="1:250" x14ac:dyDescent="0.35">
      <c r="A2001">
        <v>17390</v>
      </c>
      <c r="B2001">
        <v>-922729984</v>
      </c>
      <c r="C2001">
        <v>1837</v>
      </c>
      <c r="D2001" t="s">
        <v>272</v>
      </c>
      <c r="E2001" t="s">
        <v>273</v>
      </c>
      <c r="F2001">
        <v>1848</v>
      </c>
      <c r="G2001" t="s">
        <v>285</v>
      </c>
      <c r="H2001" t="s">
        <v>273</v>
      </c>
      <c r="I2001">
        <v>527</v>
      </c>
      <c r="J2001" t="s">
        <v>535</v>
      </c>
      <c r="K2001" t="s">
        <v>536</v>
      </c>
      <c r="L2001">
        <v>4070</v>
      </c>
      <c r="M2001" t="s">
        <v>293</v>
      </c>
      <c r="N2001" t="s">
        <v>18</v>
      </c>
      <c r="O2001">
        <v>4070</v>
      </c>
      <c r="P2001" t="s">
        <v>293</v>
      </c>
      <c r="Q2001" t="s">
        <v>18</v>
      </c>
      <c r="R2001" t="s">
        <v>357</v>
      </c>
      <c r="S2001" s="43">
        <v>85325576.118100002</v>
      </c>
      <c r="U2001" s="43">
        <v>24</v>
      </c>
      <c r="IF2001">
        <v>4070</v>
      </c>
      <c r="IG2001" t="s">
        <v>293</v>
      </c>
      <c r="IH2001" t="s">
        <v>287</v>
      </c>
      <c r="IK2001">
        <v>-2</v>
      </c>
      <c r="IL2001" t="s">
        <v>278</v>
      </c>
      <c r="IM2001" t="s">
        <v>279</v>
      </c>
      <c r="IN2001" t="s">
        <v>463</v>
      </c>
      <c r="IP2001" t="s">
        <v>473</v>
      </c>
    </row>
    <row r="2002" spans="1:250" x14ac:dyDescent="0.35">
      <c r="A2002">
        <v>17391</v>
      </c>
      <c r="B2002">
        <v>-922729984</v>
      </c>
      <c r="C2002">
        <v>1837</v>
      </c>
      <c r="D2002" t="s">
        <v>272</v>
      </c>
      <c r="E2002" t="s">
        <v>273</v>
      </c>
      <c r="F2002">
        <v>1848</v>
      </c>
      <c r="G2002" t="s">
        <v>285</v>
      </c>
      <c r="H2002" t="s">
        <v>273</v>
      </c>
      <c r="I2002">
        <v>523</v>
      </c>
      <c r="J2002" t="s">
        <v>537</v>
      </c>
      <c r="K2002" t="s">
        <v>538</v>
      </c>
      <c r="L2002">
        <v>4070</v>
      </c>
      <c r="M2002" t="s">
        <v>293</v>
      </c>
      <c r="N2002" t="s">
        <v>18</v>
      </c>
      <c r="O2002">
        <v>4070</v>
      </c>
      <c r="P2002" t="s">
        <v>293</v>
      </c>
      <c r="Q2002" t="s">
        <v>18</v>
      </c>
      <c r="R2002" t="s">
        <v>357</v>
      </c>
      <c r="S2002" s="43">
        <v>85230141.318100005</v>
      </c>
      <c r="U2002" s="43">
        <v>24</v>
      </c>
      <c r="IF2002">
        <v>4070</v>
      </c>
      <c r="IG2002" t="s">
        <v>293</v>
      </c>
      <c r="IH2002" t="s">
        <v>287</v>
      </c>
      <c r="IK2002">
        <v>-2</v>
      </c>
      <c r="IL2002" t="s">
        <v>278</v>
      </c>
      <c r="IM2002" t="s">
        <v>279</v>
      </c>
      <c r="IN2002" t="s">
        <v>463</v>
      </c>
      <c r="IP2002" t="s">
        <v>473</v>
      </c>
    </row>
    <row r="2003" spans="1:250" x14ac:dyDescent="0.35">
      <c r="A2003">
        <v>17392</v>
      </c>
      <c r="B2003">
        <v>-922729984</v>
      </c>
      <c r="C2003">
        <v>1837</v>
      </c>
      <c r="D2003" t="s">
        <v>272</v>
      </c>
      <c r="E2003" t="s">
        <v>273</v>
      </c>
      <c r="F2003">
        <v>1848</v>
      </c>
      <c r="G2003" t="s">
        <v>285</v>
      </c>
      <c r="H2003" t="s">
        <v>273</v>
      </c>
      <c r="I2003">
        <v>521</v>
      </c>
      <c r="J2003" t="s">
        <v>539</v>
      </c>
      <c r="K2003" t="s">
        <v>540</v>
      </c>
      <c r="L2003">
        <v>4070</v>
      </c>
      <c r="M2003" t="s">
        <v>293</v>
      </c>
      <c r="N2003" t="s">
        <v>18</v>
      </c>
      <c r="O2003">
        <v>4070</v>
      </c>
      <c r="P2003" t="s">
        <v>293</v>
      </c>
      <c r="Q2003" t="s">
        <v>18</v>
      </c>
      <c r="R2003" t="s">
        <v>357</v>
      </c>
      <c r="S2003" s="43">
        <v>85038106.3979</v>
      </c>
      <c r="U2003" s="43">
        <v>24</v>
      </c>
      <c r="IF2003">
        <v>4070</v>
      </c>
      <c r="IG2003" t="s">
        <v>293</v>
      </c>
      <c r="IH2003" t="s">
        <v>287</v>
      </c>
      <c r="IK2003">
        <v>-2</v>
      </c>
      <c r="IL2003" t="s">
        <v>278</v>
      </c>
      <c r="IM2003" t="s">
        <v>279</v>
      </c>
      <c r="IN2003" t="s">
        <v>463</v>
      </c>
      <c r="IP2003" t="s">
        <v>473</v>
      </c>
    </row>
    <row r="2004" spans="1:250" x14ac:dyDescent="0.35">
      <c r="A2004">
        <v>17393</v>
      </c>
      <c r="B2004">
        <v>-922729984</v>
      </c>
      <c r="C2004">
        <v>1837</v>
      </c>
      <c r="D2004" t="s">
        <v>272</v>
      </c>
      <c r="E2004" t="s">
        <v>273</v>
      </c>
      <c r="F2004">
        <v>1848</v>
      </c>
      <c r="G2004" t="s">
        <v>285</v>
      </c>
      <c r="H2004" t="s">
        <v>273</v>
      </c>
      <c r="I2004">
        <v>519</v>
      </c>
      <c r="J2004" t="s">
        <v>541</v>
      </c>
      <c r="K2004" t="s">
        <v>542</v>
      </c>
      <c r="L2004">
        <v>4070</v>
      </c>
      <c r="M2004" t="s">
        <v>293</v>
      </c>
      <c r="N2004" t="s">
        <v>18</v>
      </c>
      <c r="O2004">
        <v>4070</v>
      </c>
      <c r="P2004" t="s">
        <v>293</v>
      </c>
      <c r="Q2004" t="s">
        <v>18</v>
      </c>
      <c r="R2004" t="s">
        <v>357</v>
      </c>
      <c r="S2004" s="43">
        <v>84942088.907900006</v>
      </c>
      <c r="U2004" s="43">
        <v>24</v>
      </c>
      <c r="IF2004">
        <v>4070</v>
      </c>
      <c r="IG2004" t="s">
        <v>293</v>
      </c>
      <c r="IH2004" t="s">
        <v>287</v>
      </c>
      <c r="IK2004">
        <v>-2</v>
      </c>
      <c r="IL2004" t="s">
        <v>278</v>
      </c>
      <c r="IM2004" t="s">
        <v>279</v>
      </c>
      <c r="IN2004" t="s">
        <v>463</v>
      </c>
      <c r="IP2004" t="s">
        <v>473</v>
      </c>
    </row>
    <row r="2005" spans="1:250" x14ac:dyDescent="0.35">
      <c r="A2005">
        <v>17394</v>
      </c>
      <c r="B2005">
        <v>-922729984</v>
      </c>
      <c r="C2005">
        <v>1837</v>
      </c>
      <c r="D2005" t="s">
        <v>272</v>
      </c>
      <c r="E2005" t="s">
        <v>273</v>
      </c>
      <c r="F2005">
        <v>1848</v>
      </c>
      <c r="G2005" t="s">
        <v>285</v>
      </c>
      <c r="H2005" t="s">
        <v>273</v>
      </c>
      <c r="I2005">
        <v>515</v>
      </c>
      <c r="J2005" t="s">
        <v>543</v>
      </c>
      <c r="K2005" t="s">
        <v>544</v>
      </c>
      <c r="L2005">
        <v>4070</v>
      </c>
      <c r="M2005" t="s">
        <v>293</v>
      </c>
      <c r="N2005" t="s">
        <v>18</v>
      </c>
      <c r="O2005">
        <v>4070</v>
      </c>
      <c r="P2005" t="s">
        <v>293</v>
      </c>
      <c r="Q2005" t="s">
        <v>18</v>
      </c>
      <c r="R2005" t="s">
        <v>357</v>
      </c>
      <c r="S2005" s="43">
        <v>84846071.417899996</v>
      </c>
      <c r="U2005" s="43">
        <v>24</v>
      </c>
      <c r="IF2005">
        <v>4070</v>
      </c>
      <c r="IG2005" t="s">
        <v>293</v>
      </c>
      <c r="IH2005" t="s">
        <v>287</v>
      </c>
      <c r="IK2005">
        <v>-2</v>
      </c>
      <c r="IL2005" t="s">
        <v>278</v>
      </c>
      <c r="IM2005" t="s">
        <v>279</v>
      </c>
      <c r="IN2005" t="s">
        <v>463</v>
      </c>
      <c r="IP2005" t="s">
        <v>473</v>
      </c>
    </row>
    <row r="2006" spans="1:250" x14ac:dyDescent="0.35">
      <c r="A2006">
        <v>17395</v>
      </c>
      <c r="B2006">
        <v>-922729984</v>
      </c>
      <c r="C2006">
        <v>1837</v>
      </c>
      <c r="D2006" t="s">
        <v>272</v>
      </c>
      <c r="E2006" t="s">
        <v>273</v>
      </c>
      <c r="F2006">
        <v>5062</v>
      </c>
      <c r="G2006" t="s">
        <v>294</v>
      </c>
      <c r="H2006" t="s">
        <v>295</v>
      </c>
      <c r="I2006">
        <v>521</v>
      </c>
      <c r="J2006" t="s">
        <v>539</v>
      </c>
      <c r="K2006" t="s">
        <v>540</v>
      </c>
      <c r="L2006">
        <v>4994</v>
      </c>
      <c r="M2006" t="s">
        <v>296</v>
      </c>
      <c r="N2006" t="s">
        <v>297</v>
      </c>
      <c r="O2006">
        <v>4994</v>
      </c>
      <c r="P2006" t="s">
        <v>296</v>
      </c>
      <c r="Q2006" t="s">
        <v>297</v>
      </c>
      <c r="R2006" t="s">
        <v>357</v>
      </c>
      <c r="S2006" s="43">
        <v>70127346.492300004</v>
      </c>
      <c r="U2006" s="43">
        <v>24</v>
      </c>
      <c r="IF2006">
        <v>4994</v>
      </c>
      <c r="IG2006" t="s">
        <v>296</v>
      </c>
      <c r="IH2006" t="s">
        <v>298</v>
      </c>
      <c r="IK2006">
        <v>-2</v>
      </c>
      <c r="IL2006" t="s">
        <v>278</v>
      </c>
      <c r="IM2006" t="s">
        <v>279</v>
      </c>
      <c r="IN2006" t="s">
        <v>474</v>
      </c>
      <c r="IP2006" t="s">
        <v>475</v>
      </c>
    </row>
    <row r="2007" spans="1:250" x14ac:dyDescent="0.35">
      <c r="A2007">
        <v>17396</v>
      </c>
      <c r="B2007">
        <v>-922729984</v>
      </c>
      <c r="C2007">
        <v>1837</v>
      </c>
      <c r="D2007" t="s">
        <v>272</v>
      </c>
      <c r="E2007" t="s">
        <v>273</v>
      </c>
      <c r="F2007">
        <v>5062</v>
      </c>
      <c r="G2007" t="s">
        <v>294</v>
      </c>
      <c r="H2007" t="s">
        <v>295</v>
      </c>
      <c r="I2007">
        <v>519</v>
      </c>
      <c r="J2007" t="s">
        <v>541</v>
      </c>
      <c r="K2007" t="s">
        <v>542</v>
      </c>
      <c r="L2007">
        <v>4994</v>
      </c>
      <c r="M2007" t="s">
        <v>296</v>
      </c>
      <c r="N2007" t="s">
        <v>297</v>
      </c>
      <c r="O2007">
        <v>4994</v>
      </c>
      <c r="P2007" t="s">
        <v>296</v>
      </c>
      <c r="Q2007" t="s">
        <v>297</v>
      </c>
      <c r="R2007" t="s">
        <v>357</v>
      </c>
      <c r="S2007" s="43">
        <v>70048164.912300006</v>
      </c>
      <c r="U2007" s="43">
        <v>24</v>
      </c>
      <c r="IF2007">
        <v>4994</v>
      </c>
      <c r="IG2007" t="s">
        <v>296</v>
      </c>
      <c r="IH2007" t="s">
        <v>298</v>
      </c>
      <c r="IK2007">
        <v>-2</v>
      </c>
      <c r="IL2007" t="s">
        <v>278</v>
      </c>
      <c r="IM2007" t="s">
        <v>279</v>
      </c>
      <c r="IN2007" t="s">
        <v>474</v>
      </c>
      <c r="IP2007" t="s">
        <v>475</v>
      </c>
    </row>
    <row r="2008" spans="1:250" x14ac:dyDescent="0.35">
      <c r="A2008">
        <v>17397</v>
      </c>
      <c r="B2008">
        <v>-922729984</v>
      </c>
      <c r="C2008">
        <v>1837</v>
      </c>
      <c r="D2008" t="s">
        <v>272</v>
      </c>
      <c r="E2008" t="s">
        <v>273</v>
      </c>
      <c r="F2008">
        <v>5062</v>
      </c>
      <c r="G2008" t="s">
        <v>294</v>
      </c>
      <c r="H2008" t="s">
        <v>295</v>
      </c>
      <c r="I2008">
        <v>515</v>
      </c>
      <c r="J2008" t="s">
        <v>543</v>
      </c>
      <c r="K2008" t="s">
        <v>544</v>
      </c>
      <c r="L2008">
        <v>4994</v>
      </c>
      <c r="M2008" t="s">
        <v>296</v>
      </c>
      <c r="N2008" t="s">
        <v>297</v>
      </c>
      <c r="O2008">
        <v>4994</v>
      </c>
      <c r="P2008" t="s">
        <v>296</v>
      </c>
      <c r="Q2008" t="s">
        <v>297</v>
      </c>
      <c r="R2008" t="s">
        <v>357</v>
      </c>
      <c r="S2008" s="43">
        <v>69968983.362299994</v>
      </c>
      <c r="U2008" s="43">
        <v>24</v>
      </c>
      <c r="IF2008">
        <v>4994</v>
      </c>
      <c r="IG2008" t="s">
        <v>296</v>
      </c>
      <c r="IH2008" t="s">
        <v>298</v>
      </c>
      <c r="IK2008">
        <v>-2</v>
      </c>
      <c r="IL2008" t="s">
        <v>278</v>
      </c>
      <c r="IM2008" t="s">
        <v>279</v>
      </c>
      <c r="IN2008" t="s">
        <v>474</v>
      </c>
      <c r="IP2008" t="s">
        <v>475</v>
      </c>
    </row>
    <row r="2009" spans="1:250" x14ac:dyDescent="0.35">
      <c r="A2009">
        <v>17398</v>
      </c>
      <c r="B2009">
        <v>-922729984</v>
      </c>
      <c r="C2009">
        <v>1837</v>
      </c>
      <c r="D2009" t="s">
        <v>272</v>
      </c>
      <c r="E2009" t="s">
        <v>273</v>
      </c>
      <c r="F2009">
        <v>5062</v>
      </c>
      <c r="G2009" t="s">
        <v>294</v>
      </c>
      <c r="H2009" t="s">
        <v>295</v>
      </c>
      <c r="I2009">
        <v>513</v>
      </c>
      <c r="J2009" t="s">
        <v>545</v>
      </c>
      <c r="K2009" t="s">
        <v>546</v>
      </c>
      <c r="L2009">
        <v>4994</v>
      </c>
      <c r="M2009" t="s">
        <v>296</v>
      </c>
      <c r="N2009" t="s">
        <v>297</v>
      </c>
      <c r="O2009">
        <v>4994</v>
      </c>
      <c r="P2009" t="s">
        <v>296</v>
      </c>
      <c r="Q2009" t="s">
        <v>297</v>
      </c>
      <c r="R2009" t="s">
        <v>357</v>
      </c>
      <c r="S2009" s="43">
        <v>69799894.742300004</v>
      </c>
      <c r="U2009" s="43">
        <v>24</v>
      </c>
      <c r="IF2009">
        <v>4994</v>
      </c>
      <c r="IG2009" t="s">
        <v>296</v>
      </c>
      <c r="IH2009" t="s">
        <v>298</v>
      </c>
      <c r="IK2009">
        <v>-2</v>
      </c>
      <c r="IL2009" t="s">
        <v>278</v>
      </c>
      <c r="IM2009" t="s">
        <v>279</v>
      </c>
      <c r="IN2009" t="s">
        <v>474</v>
      </c>
      <c r="IP2009" t="s">
        <v>475</v>
      </c>
    </row>
    <row r="2010" spans="1:250" x14ac:dyDescent="0.35">
      <c r="A2010">
        <v>17399</v>
      </c>
      <c r="B2010">
        <v>-922729984</v>
      </c>
      <c r="C2010">
        <v>1837</v>
      </c>
      <c r="D2010" t="s">
        <v>272</v>
      </c>
      <c r="E2010" t="s">
        <v>273</v>
      </c>
      <c r="F2010">
        <v>5062</v>
      </c>
      <c r="G2010" t="s">
        <v>294</v>
      </c>
      <c r="H2010" t="s">
        <v>295</v>
      </c>
      <c r="I2010">
        <v>509</v>
      </c>
      <c r="J2010" t="s">
        <v>547</v>
      </c>
      <c r="K2010" t="s">
        <v>548</v>
      </c>
      <c r="L2010">
        <v>4994</v>
      </c>
      <c r="M2010" t="s">
        <v>296</v>
      </c>
      <c r="N2010" t="s">
        <v>297</v>
      </c>
      <c r="O2010">
        <v>4994</v>
      </c>
      <c r="P2010" t="s">
        <v>296</v>
      </c>
      <c r="Q2010" t="s">
        <v>297</v>
      </c>
      <c r="R2010" t="s">
        <v>357</v>
      </c>
      <c r="S2010" s="43">
        <v>69653144.972299993</v>
      </c>
      <c r="U2010" s="43">
        <v>24</v>
      </c>
      <c r="IF2010">
        <v>4994</v>
      </c>
      <c r="IG2010" t="s">
        <v>296</v>
      </c>
      <c r="IH2010" t="s">
        <v>298</v>
      </c>
      <c r="IK2010">
        <v>-2</v>
      </c>
      <c r="IL2010" t="s">
        <v>278</v>
      </c>
      <c r="IM2010" t="s">
        <v>279</v>
      </c>
      <c r="IN2010" t="s">
        <v>474</v>
      </c>
      <c r="IP2010" t="s">
        <v>475</v>
      </c>
    </row>
    <row r="2011" spans="1:250" x14ac:dyDescent="0.35">
      <c r="A2011">
        <v>17400</v>
      </c>
      <c r="B2011">
        <v>-922729984</v>
      </c>
      <c r="C2011">
        <v>1837</v>
      </c>
      <c r="D2011" t="s">
        <v>272</v>
      </c>
      <c r="E2011" t="s">
        <v>273</v>
      </c>
      <c r="F2011">
        <v>5062</v>
      </c>
      <c r="G2011" t="s">
        <v>294</v>
      </c>
      <c r="H2011" t="s">
        <v>295</v>
      </c>
      <c r="I2011">
        <v>507</v>
      </c>
      <c r="J2011" t="s">
        <v>549</v>
      </c>
      <c r="K2011" t="s">
        <v>550</v>
      </c>
      <c r="L2011">
        <v>4994</v>
      </c>
      <c r="M2011" t="s">
        <v>296</v>
      </c>
      <c r="N2011" t="s">
        <v>297</v>
      </c>
      <c r="O2011">
        <v>4994</v>
      </c>
      <c r="P2011" t="s">
        <v>296</v>
      </c>
      <c r="Q2011" t="s">
        <v>297</v>
      </c>
      <c r="R2011" t="s">
        <v>357</v>
      </c>
      <c r="S2011" s="43">
        <v>69574228.732299998</v>
      </c>
      <c r="U2011" s="43">
        <v>24</v>
      </c>
      <c r="IF2011">
        <v>4994</v>
      </c>
      <c r="IG2011" t="s">
        <v>296</v>
      </c>
      <c r="IH2011" t="s">
        <v>298</v>
      </c>
      <c r="IK2011">
        <v>-2</v>
      </c>
      <c r="IL2011" t="s">
        <v>278</v>
      </c>
      <c r="IM2011" t="s">
        <v>279</v>
      </c>
      <c r="IN2011" t="s">
        <v>474</v>
      </c>
      <c r="IP2011" t="s">
        <v>475</v>
      </c>
    </row>
    <row r="2012" spans="1:250" x14ac:dyDescent="0.35">
      <c r="A2012">
        <v>17401</v>
      </c>
      <c r="B2012">
        <v>-922729984</v>
      </c>
      <c r="C2012">
        <v>1837</v>
      </c>
      <c r="D2012" t="s">
        <v>272</v>
      </c>
      <c r="E2012" t="s">
        <v>273</v>
      </c>
      <c r="F2012">
        <v>7057</v>
      </c>
      <c r="G2012" t="s">
        <v>290</v>
      </c>
      <c r="H2012" t="s">
        <v>291</v>
      </c>
      <c r="I2012">
        <v>513</v>
      </c>
      <c r="J2012" t="s">
        <v>545</v>
      </c>
      <c r="K2012" t="s">
        <v>546</v>
      </c>
      <c r="L2012">
        <v>4994</v>
      </c>
      <c r="M2012" t="s">
        <v>296</v>
      </c>
      <c r="N2012" t="s">
        <v>297</v>
      </c>
      <c r="O2012">
        <v>4994</v>
      </c>
      <c r="P2012" t="s">
        <v>296</v>
      </c>
      <c r="Q2012" t="s">
        <v>297</v>
      </c>
      <c r="R2012" t="s">
        <v>357</v>
      </c>
      <c r="S2012" s="43">
        <v>91162289.742200002</v>
      </c>
      <c r="U2012" s="43">
        <v>24</v>
      </c>
      <c r="IF2012">
        <v>4994</v>
      </c>
      <c r="IG2012" t="s">
        <v>296</v>
      </c>
      <c r="IH2012" t="s">
        <v>292</v>
      </c>
      <c r="IK2012">
        <v>-2</v>
      </c>
      <c r="IL2012" t="s">
        <v>278</v>
      </c>
      <c r="IM2012" t="s">
        <v>279</v>
      </c>
      <c r="IN2012" t="s">
        <v>471</v>
      </c>
      <c r="IP2012" t="s">
        <v>476</v>
      </c>
    </row>
    <row r="2013" spans="1:250" x14ac:dyDescent="0.35">
      <c r="A2013">
        <v>17402</v>
      </c>
      <c r="B2013">
        <v>-922729984</v>
      </c>
      <c r="C2013">
        <v>1837</v>
      </c>
      <c r="D2013" t="s">
        <v>272</v>
      </c>
      <c r="E2013" t="s">
        <v>273</v>
      </c>
      <c r="F2013">
        <v>7057</v>
      </c>
      <c r="G2013" t="s">
        <v>290</v>
      </c>
      <c r="H2013" t="s">
        <v>291</v>
      </c>
      <c r="I2013">
        <v>509</v>
      </c>
      <c r="J2013" t="s">
        <v>547</v>
      </c>
      <c r="K2013" t="s">
        <v>548</v>
      </c>
      <c r="L2013">
        <v>4994</v>
      </c>
      <c r="M2013" t="s">
        <v>296</v>
      </c>
      <c r="N2013" t="s">
        <v>297</v>
      </c>
      <c r="O2013">
        <v>4994</v>
      </c>
      <c r="P2013" t="s">
        <v>296</v>
      </c>
      <c r="Q2013" t="s">
        <v>297</v>
      </c>
      <c r="R2013" t="s">
        <v>357</v>
      </c>
      <c r="S2013" s="43">
        <v>90965198.482199997</v>
      </c>
      <c r="U2013" s="43">
        <v>24</v>
      </c>
      <c r="IF2013">
        <v>4994</v>
      </c>
      <c r="IG2013" t="s">
        <v>296</v>
      </c>
      <c r="IH2013" t="s">
        <v>292</v>
      </c>
      <c r="IK2013">
        <v>-2</v>
      </c>
      <c r="IL2013" t="s">
        <v>278</v>
      </c>
      <c r="IM2013" t="s">
        <v>279</v>
      </c>
      <c r="IN2013" t="s">
        <v>471</v>
      </c>
      <c r="IP2013" t="s">
        <v>476</v>
      </c>
    </row>
    <row r="2014" spans="1:250" x14ac:dyDescent="0.35">
      <c r="A2014">
        <v>17403</v>
      </c>
      <c r="B2014">
        <v>-922729984</v>
      </c>
      <c r="C2014">
        <v>1837</v>
      </c>
      <c r="D2014" t="s">
        <v>272</v>
      </c>
      <c r="E2014" t="s">
        <v>273</v>
      </c>
      <c r="F2014">
        <v>7057</v>
      </c>
      <c r="G2014" t="s">
        <v>290</v>
      </c>
      <c r="H2014" t="s">
        <v>291</v>
      </c>
      <c r="I2014">
        <v>507</v>
      </c>
      <c r="J2014" t="s">
        <v>549</v>
      </c>
      <c r="K2014" t="s">
        <v>550</v>
      </c>
      <c r="L2014">
        <v>4994</v>
      </c>
      <c r="M2014" t="s">
        <v>296</v>
      </c>
      <c r="N2014" t="s">
        <v>297</v>
      </c>
      <c r="O2014">
        <v>4994</v>
      </c>
      <c r="P2014" t="s">
        <v>296</v>
      </c>
      <c r="Q2014" t="s">
        <v>297</v>
      </c>
      <c r="R2014" t="s">
        <v>357</v>
      </c>
      <c r="S2014" s="43">
        <v>90858942.141900003</v>
      </c>
      <c r="U2014" s="43">
        <v>24</v>
      </c>
      <c r="IF2014">
        <v>4994</v>
      </c>
      <c r="IG2014" t="s">
        <v>296</v>
      </c>
      <c r="IH2014" t="s">
        <v>292</v>
      </c>
      <c r="IK2014">
        <v>-2</v>
      </c>
      <c r="IL2014" t="s">
        <v>278</v>
      </c>
      <c r="IM2014" t="s">
        <v>279</v>
      </c>
      <c r="IN2014" t="s">
        <v>471</v>
      </c>
      <c r="IP2014" t="s">
        <v>476</v>
      </c>
    </row>
    <row r="2015" spans="1:250" x14ac:dyDescent="0.35">
      <c r="A2015">
        <v>17404</v>
      </c>
      <c r="B2015">
        <v>-922729984</v>
      </c>
      <c r="C2015">
        <v>1837</v>
      </c>
      <c r="D2015" t="s">
        <v>272</v>
      </c>
      <c r="E2015" t="s">
        <v>273</v>
      </c>
      <c r="F2015">
        <v>5062</v>
      </c>
      <c r="G2015" t="s">
        <v>294</v>
      </c>
      <c r="H2015" t="s">
        <v>295</v>
      </c>
      <c r="I2015">
        <v>528</v>
      </c>
      <c r="J2015" t="s">
        <v>531</v>
      </c>
      <c r="K2015" t="s">
        <v>532</v>
      </c>
      <c r="L2015">
        <v>4994</v>
      </c>
      <c r="M2015" t="s">
        <v>296</v>
      </c>
      <c r="N2015" t="s">
        <v>297</v>
      </c>
      <c r="O2015">
        <v>4994</v>
      </c>
      <c r="P2015" t="s">
        <v>296</v>
      </c>
      <c r="Q2015" t="s">
        <v>297</v>
      </c>
      <c r="R2015" t="s">
        <v>357</v>
      </c>
      <c r="S2015" s="43">
        <v>70479210.172299996</v>
      </c>
      <c r="U2015" s="43">
        <v>24</v>
      </c>
      <c r="IF2015">
        <v>4994</v>
      </c>
      <c r="IG2015" t="s">
        <v>296</v>
      </c>
      <c r="IH2015" t="s">
        <v>298</v>
      </c>
      <c r="IK2015">
        <v>-2</v>
      </c>
      <c r="IL2015" t="s">
        <v>278</v>
      </c>
      <c r="IM2015" t="s">
        <v>279</v>
      </c>
      <c r="IN2015" t="s">
        <v>474</v>
      </c>
      <c r="IP2015" t="s">
        <v>475</v>
      </c>
    </row>
    <row r="2016" spans="1:250" x14ac:dyDescent="0.35">
      <c r="A2016">
        <v>17405</v>
      </c>
      <c r="B2016">
        <v>-922729984</v>
      </c>
      <c r="C2016">
        <v>1837</v>
      </c>
      <c r="D2016" t="s">
        <v>272</v>
      </c>
      <c r="E2016" t="s">
        <v>273</v>
      </c>
      <c r="F2016">
        <v>5062</v>
      </c>
      <c r="G2016" t="s">
        <v>294</v>
      </c>
      <c r="H2016" t="s">
        <v>295</v>
      </c>
      <c r="I2016">
        <v>527</v>
      </c>
      <c r="J2016" t="s">
        <v>535</v>
      </c>
      <c r="K2016" t="s">
        <v>536</v>
      </c>
      <c r="L2016">
        <v>4994</v>
      </c>
      <c r="M2016" t="s">
        <v>296</v>
      </c>
      <c r="N2016" t="s">
        <v>297</v>
      </c>
      <c r="O2016">
        <v>4994</v>
      </c>
      <c r="P2016" t="s">
        <v>296</v>
      </c>
      <c r="Q2016" t="s">
        <v>297</v>
      </c>
      <c r="R2016" t="s">
        <v>357</v>
      </c>
      <c r="S2016" s="43">
        <v>70365386.312299997</v>
      </c>
      <c r="U2016" s="43">
        <v>24</v>
      </c>
      <c r="IF2016">
        <v>4994</v>
      </c>
      <c r="IG2016" t="s">
        <v>296</v>
      </c>
      <c r="IH2016" t="s">
        <v>298</v>
      </c>
      <c r="IK2016">
        <v>-2</v>
      </c>
      <c r="IL2016" t="s">
        <v>278</v>
      </c>
      <c r="IM2016" t="s">
        <v>279</v>
      </c>
      <c r="IN2016" t="s">
        <v>474</v>
      </c>
      <c r="IP2016" t="s">
        <v>475</v>
      </c>
    </row>
    <row r="2017" spans="1:250" x14ac:dyDescent="0.35">
      <c r="A2017">
        <v>17406</v>
      </c>
      <c r="B2017">
        <v>-922729984</v>
      </c>
      <c r="C2017">
        <v>1837</v>
      </c>
      <c r="D2017" t="s">
        <v>272</v>
      </c>
      <c r="E2017" t="s">
        <v>273</v>
      </c>
      <c r="F2017">
        <v>5062</v>
      </c>
      <c r="G2017" t="s">
        <v>294</v>
      </c>
      <c r="H2017" t="s">
        <v>295</v>
      </c>
      <c r="I2017">
        <v>523</v>
      </c>
      <c r="J2017" t="s">
        <v>537</v>
      </c>
      <c r="K2017" t="s">
        <v>538</v>
      </c>
      <c r="L2017">
        <v>4994</v>
      </c>
      <c r="M2017" t="s">
        <v>296</v>
      </c>
      <c r="N2017" t="s">
        <v>297</v>
      </c>
      <c r="O2017">
        <v>4994</v>
      </c>
      <c r="P2017" t="s">
        <v>296</v>
      </c>
      <c r="Q2017" t="s">
        <v>297</v>
      </c>
      <c r="R2017" t="s">
        <v>357</v>
      </c>
      <c r="S2017" s="43">
        <v>70285709.642299995</v>
      </c>
      <c r="U2017" s="43">
        <v>24</v>
      </c>
      <c r="IF2017">
        <v>4994</v>
      </c>
      <c r="IG2017" t="s">
        <v>296</v>
      </c>
      <c r="IH2017" t="s">
        <v>298</v>
      </c>
      <c r="IK2017">
        <v>-2</v>
      </c>
      <c r="IL2017" t="s">
        <v>278</v>
      </c>
      <c r="IM2017" t="s">
        <v>279</v>
      </c>
      <c r="IN2017" t="s">
        <v>474</v>
      </c>
      <c r="IP2017" t="s">
        <v>475</v>
      </c>
    </row>
    <row r="2018" spans="1:250" x14ac:dyDescent="0.35">
      <c r="A2018">
        <v>17407</v>
      </c>
      <c r="B2018">
        <v>-922729984</v>
      </c>
      <c r="C2018">
        <v>1837</v>
      </c>
      <c r="D2018" t="s">
        <v>272</v>
      </c>
      <c r="E2018" t="s">
        <v>273</v>
      </c>
      <c r="F2018">
        <v>7057</v>
      </c>
      <c r="G2018" t="s">
        <v>290</v>
      </c>
      <c r="H2018" t="s">
        <v>291</v>
      </c>
      <c r="I2018">
        <v>528</v>
      </c>
      <c r="J2018" t="s">
        <v>531</v>
      </c>
      <c r="K2018" t="s">
        <v>532</v>
      </c>
      <c r="L2018">
        <v>4994</v>
      </c>
      <c r="M2018" t="s">
        <v>296</v>
      </c>
      <c r="N2018" t="s">
        <v>297</v>
      </c>
      <c r="O2018">
        <v>4994</v>
      </c>
      <c r="P2018" t="s">
        <v>296</v>
      </c>
      <c r="Q2018" t="s">
        <v>297</v>
      </c>
      <c r="R2018" t="s">
        <v>357</v>
      </c>
      <c r="S2018" s="43">
        <v>92071800.075599998</v>
      </c>
      <c r="U2018" s="43">
        <v>24</v>
      </c>
      <c r="IF2018">
        <v>4994</v>
      </c>
      <c r="IG2018" t="s">
        <v>296</v>
      </c>
      <c r="IH2018" t="s">
        <v>292</v>
      </c>
      <c r="IK2018">
        <v>-2</v>
      </c>
      <c r="IL2018" t="s">
        <v>278</v>
      </c>
      <c r="IM2018" t="s">
        <v>279</v>
      </c>
      <c r="IN2018" t="s">
        <v>471</v>
      </c>
      <c r="IP2018" t="s">
        <v>476</v>
      </c>
    </row>
    <row r="2019" spans="1:250" x14ac:dyDescent="0.35">
      <c r="A2019">
        <v>17408</v>
      </c>
      <c r="B2019">
        <v>-922729984</v>
      </c>
      <c r="C2019">
        <v>1837</v>
      </c>
      <c r="D2019" t="s">
        <v>272</v>
      </c>
      <c r="E2019" t="s">
        <v>273</v>
      </c>
      <c r="F2019">
        <v>7057</v>
      </c>
      <c r="G2019" t="s">
        <v>290</v>
      </c>
      <c r="H2019" t="s">
        <v>291</v>
      </c>
      <c r="I2019">
        <v>527</v>
      </c>
      <c r="J2019" t="s">
        <v>535</v>
      </c>
      <c r="K2019" t="s">
        <v>536</v>
      </c>
      <c r="L2019">
        <v>4994</v>
      </c>
      <c r="M2019" t="s">
        <v>296</v>
      </c>
      <c r="N2019" t="s">
        <v>297</v>
      </c>
      <c r="O2019">
        <v>4994</v>
      </c>
      <c r="P2019" t="s">
        <v>296</v>
      </c>
      <c r="Q2019" t="s">
        <v>297</v>
      </c>
      <c r="R2019" t="s">
        <v>357</v>
      </c>
      <c r="S2019" s="43">
        <v>91920112.465599999</v>
      </c>
      <c r="U2019" s="43">
        <v>24</v>
      </c>
      <c r="IF2019">
        <v>4994</v>
      </c>
      <c r="IG2019" t="s">
        <v>296</v>
      </c>
      <c r="IH2019" t="s">
        <v>292</v>
      </c>
      <c r="IK2019">
        <v>-2</v>
      </c>
      <c r="IL2019" t="s">
        <v>278</v>
      </c>
      <c r="IM2019" t="s">
        <v>279</v>
      </c>
      <c r="IN2019" t="s">
        <v>471</v>
      </c>
      <c r="IP2019" t="s">
        <v>476</v>
      </c>
    </row>
    <row r="2020" spans="1:250" x14ac:dyDescent="0.35">
      <c r="A2020">
        <v>17409</v>
      </c>
      <c r="B2020">
        <v>-922729984</v>
      </c>
      <c r="C2020">
        <v>1837</v>
      </c>
      <c r="D2020" t="s">
        <v>272</v>
      </c>
      <c r="E2020" t="s">
        <v>273</v>
      </c>
      <c r="F2020">
        <v>7057</v>
      </c>
      <c r="G2020" t="s">
        <v>290</v>
      </c>
      <c r="H2020" t="s">
        <v>291</v>
      </c>
      <c r="I2020">
        <v>523</v>
      </c>
      <c r="J2020" t="s">
        <v>537</v>
      </c>
      <c r="K2020" t="s">
        <v>538</v>
      </c>
      <c r="L2020">
        <v>4994</v>
      </c>
      <c r="M2020" t="s">
        <v>296</v>
      </c>
      <c r="N2020" t="s">
        <v>297</v>
      </c>
      <c r="O2020">
        <v>4994</v>
      </c>
      <c r="P2020" t="s">
        <v>296</v>
      </c>
      <c r="Q2020" t="s">
        <v>297</v>
      </c>
      <c r="R2020" t="s">
        <v>357</v>
      </c>
      <c r="S2020" s="43">
        <v>91814207.015599996</v>
      </c>
      <c r="U2020" s="43">
        <v>24</v>
      </c>
      <c r="IF2020">
        <v>4994</v>
      </c>
      <c r="IG2020" t="s">
        <v>296</v>
      </c>
      <c r="IH2020" t="s">
        <v>292</v>
      </c>
      <c r="IK2020">
        <v>-2</v>
      </c>
      <c r="IL2020" t="s">
        <v>278</v>
      </c>
      <c r="IM2020" t="s">
        <v>279</v>
      </c>
      <c r="IN2020" t="s">
        <v>471</v>
      </c>
      <c r="IP2020" t="s">
        <v>476</v>
      </c>
    </row>
    <row r="2021" spans="1:250" x14ac:dyDescent="0.35">
      <c r="A2021">
        <v>17410</v>
      </c>
      <c r="B2021">
        <v>-922729984</v>
      </c>
      <c r="C2021">
        <v>1837</v>
      </c>
      <c r="D2021" t="s">
        <v>272</v>
      </c>
      <c r="E2021" t="s">
        <v>273</v>
      </c>
      <c r="F2021">
        <v>7057</v>
      </c>
      <c r="G2021" t="s">
        <v>290</v>
      </c>
      <c r="H2021" t="s">
        <v>291</v>
      </c>
      <c r="I2021">
        <v>521</v>
      </c>
      <c r="J2021" t="s">
        <v>539</v>
      </c>
      <c r="K2021" t="s">
        <v>540</v>
      </c>
      <c r="L2021">
        <v>4994</v>
      </c>
      <c r="M2021" t="s">
        <v>296</v>
      </c>
      <c r="N2021" t="s">
        <v>297</v>
      </c>
      <c r="O2021">
        <v>4994</v>
      </c>
      <c r="P2021" t="s">
        <v>296</v>
      </c>
      <c r="Q2021" t="s">
        <v>297</v>
      </c>
      <c r="R2021" t="s">
        <v>357</v>
      </c>
      <c r="S2021" s="43">
        <v>91601954.902799994</v>
      </c>
      <c r="U2021" s="43">
        <v>24</v>
      </c>
      <c r="IF2021">
        <v>4994</v>
      </c>
      <c r="IG2021" t="s">
        <v>296</v>
      </c>
      <c r="IH2021" t="s">
        <v>292</v>
      </c>
      <c r="IK2021">
        <v>-2</v>
      </c>
      <c r="IL2021" t="s">
        <v>278</v>
      </c>
      <c r="IM2021" t="s">
        <v>279</v>
      </c>
      <c r="IN2021" t="s">
        <v>471</v>
      </c>
      <c r="IP2021" t="s">
        <v>476</v>
      </c>
    </row>
    <row r="2022" spans="1:250" x14ac:dyDescent="0.35">
      <c r="A2022">
        <v>17411</v>
      </c>
      <c r="B2022">
        <v>-922729984</v>
      </c>
      <c r="C2022">
        <v>1837</v>
      </c>
      <c r="D2022" t="s">
        <v>272</v>
      </c>
      <c r="E2022" t="s">
        <v>273</v>
      </c>
      <c r="F2022">
        <v>7057</v>
      </c>
      <c r="G2022" t="s">
        <v>290</v>
      </c>
      <c r="H2022" t="s">
        <v>291</v>
      </c>
      <c r="I2022">
        <v>519</v>
      </c>
      <c r="J2022" t="s">
        <v>541</v>
      </c>
      <c r="K2022" t="s">
        <v>542</v>
      </c>
      <c r="L2022">
        <v>4994</v>
      </c>
      <c r="M2022" t="s">
        <v>296</v>
      </c>
      <c r="N2022" t="s">
        <v>297</v>
      </c>
      <c r="O2022">
        <v>4994</v>
      </c>
      <c r="P2022" t="s">
        <v>296</v>
      </c>
      <c r="Q2022" t="s">
        <v>297</v>
      </c>
      <c r="R2022" t="s">
        <v>357</v>
      </c>
      <c r="S2022" s="43">
        <v>91495828.832800001</v>
      </c>
      <c r="U2022" s="43">
        <v>24</v>
      </c>
      <c r="IF2022">
        <v>4994</v>
      </c>
      <c r="IG2022" t="s">
        <v>296</v>
      </c>
      <c r="IH2022" t="s">
        <v>292</v>
      </c>
      <c r="IK2022">
        <v>-2</v>
      </c>
      <c r="IL2022" t="s">
        <v>278</v>
      </c>
      <c r="IM2022" t="s">
        <v>279</v>
      </c>
      <c r="IN2022" t="s">
        <v>471</v>
      </c>
      <c r="IP2022" t="s">
        <v>476</v>
      </c>
    </row>
    <row r="2023" spans="1:250" x14ac:dyDescent="0.35">
      <c r="A2023">
        <v>17412</v>
      </c>
      <c r="B2023">
        <v>-922729984</v>
      </c>
      <c r="C2023">
        <v>1837</v>
      </c>
      <c r="D2023" t="s">
        <v>272</v>
      </c>
      <c r="E2023" t="s">
        <v>273</v>
      </c>
      <c r="F2023">
        <v>7057</v>
      </c>
      <c r="G2023" t="s">
        <v>290</v>
      </c>
      <c r="H2023" t="s">
        <v>291</v>
      </c>
      <c r="I2023">
        <v>515</v>
      </c>
      <c r="J2023" t="s">
        <v>543</v>
      </c>
      <c r="K2023" t="s">
        <v>544</v>
      </c>
      <c r="L2023">
        <v>4994</v>
      </c>
      <c r="M2023" t="s">
        <v>296</v>
      </c>
      <c r="N2023" t="s">
        <v>297</v>
      </c>
      <c r="O2023">
        <v>4994</v>
      </c>
      <c r="P2023" t="s">
        <v>296</v>
      </c>
      <c r="Q2023" t="s">
        <v>297</v>
      </c>
      <c r="R2023" t="s">
        <v>357</v>
      </c>
      <c r="S2023" s="43">
        <v>91389702.782800004</v>
      </c>
      <c r="U2023" s="43">
        <v>24</v>
      </c>
      <c r="IF2023">
        <v>4994</v>
      </c>
      <c r="IG2023" t="s">
        <v>296</v>
      </c>
      <c r="IH2023" t="s">
        <v>292</v>
      </c>
      <c r="IK2023">
        <v>-2</v>
      </c>
      <c r="IL2023" t="s">
        <v>278</v>
      </c>
      <c r="IM2023" t="s">
        <v>279</v>
      </c>
      <c r="IN2023" t="s">
        <v>471</v>
      </c>
      <c r="IP2023" t="s">
        <v>476</v>
      </c>
    </row>
    <row r="2024" spans="1:250" x14ac:dyDescent="0.35">
      <c r="A2024">
        <v>17413</v>
      </c>
      <c r="B2024">
        <v>-922729984</v>
      </c>
      <c r="C2024">
        <v>1837</v>
      </c>
      <c r="D2024" t="s">
        <v>272</v>
      </c>
      <c r="E2024" t="s">
        <v>273</v>
      </c>
      <c r="F2024">
        <v>5062</v>
      </c>
      <c r="G2024" t="s">
        <v>294</v>
      </c>
      <c r="H2024" t="s">
        <v>295</v>
      </c>
      <c r="I2024">
        <v>521</v>
      </c>
      <c r="J2024" t="s">
        <v>539</v>
      </c>
      <c r="K2024" t="s">
        <v>540</v>
      </c>
      <c r="L2024">
        <v>7999</v>
      </c>
      <c r="M2024" t="s">
        <v>299</v>
      </c>
      <c r="N2024" t="s">
        <v>300</v>
      </c>
      <c r="O2024">
        <v>7999</v>
      </c>
      <c r="P2024" t="s">
        <v>299</v>
      </c>
      <c r="Q2024" t="s">
        <v>300</v>
      </c>
      <c r="R2024" t="s">
        <v>357</v>
      </c>
      <c r="S2024" s="43">
        <v>44314623.687700003</v>
      </c>
      <c r="U2024" s="43">
        <v>24</v>
      </c>
      <c r="IF2024">
        <v>7999</v>
      </c>
      <c r="IG2024" t="s">
        <v>299</v>
      </c>
      <c r="IH2024" t="s">
        <v>298</v>
      </c>
      <c r="IK2024">
        <v>-2</v>
      </c>
      <c r="IL2024" t="s">
        <v>278</v>
      </c>
      <c r="IM2024" t="s">
        <v>279</v>
      </c>
      <c r="IN2024" t="s">
        <v>474</v>
      </c>
      <c r="IP2024" t="s">
        <v>477</v>
      </c>
    </row>
    <row r="2025" spans="1:250" x14ac:dyDescent="0.35">
      <c r="A2025">
        <v>17414</v>
      </c>
      <c r="B2025">
        <v>-922729984</v>
      </c>
      <c r="C2025">
        <v>1837</v>
      </c>
      <c r="D2025" t="s">
        <v>272</v>
      </c>
      <c r="E2025" t="s">
        <v>273</v>
      </c>
      <c r="F2025">
        <v>5062</v>
      </c>
      <c r="G2025" t="s">
        <v>294</v>
      </c>
      <c r="H2025" t="s">
        <v>295</v>
      </c>
      <c r="I2025">
        <v>519</v>
      </c>
      <c r="J2025" t="s">
        <v>541</v>
      </c>
      <c r="K2025" t="s">
        <v>542</v>
      </c>
      <c r="L2025">
        <v>7999</v>
      </c>
      <c r="M2025" t="s">
        <v>299</v>
      </c>
      <c r="N2025" t="s">
        <v>300</v>
      </c>
      <c r="O2025">
        <v>7999</v>
      </c>
      <c r="P2025" t="s">
        <v>299</v>
      </c>
      <c r="Q2025" t="s">
        <v>300</v>
      </c>
      <c r="R2025" t="s">
        <v>357</v>
      </c>
      <c r="S2025" s="43">
        <v>44264587.547700003</v>
      </c>
      <c r="U2025" s="43">
        <v>24</v>
      </c>
      <c r="IF2025">
        <v>7999</v>
      </c>
      <c r="IG2025" t="s">
        <v>299</v>
      </c>
      <c r="IH2025" t="s">
        <v>298</v>
      </c>
      <c r="IK2025">
        <v>-2</v>
      </c>
      <c r="IL2025" t="s">
        <v>278</v>
      </c>
      <c r="IM2025" t="s">
        <v>279</v>
      </c>
      <c r="IN2025" t="s">
        <v>474</v>
      </c>
      <c r="IP2025" t="s">
        <v>477</v>
      </c>
    </row>
    <row r="2026" spans="1:250" x14ac:dyDescent="0.35">
      <c r="A2026">
        <v>17415</v>
      </c>
      <c r="B2026">
        <v>-922729984</v>
      </c>
      <c r="C2026">
        <v>1837</v>
      </c>
      <c r="D2026" t="s">
        <v>272</v>
      </c>
      <c r="E2026" t="s">
        <v>273</v>
      </c>
      <c r="F2026">
        <v>5062</v>
      </c>
      <c r="G2026" t="s">
        <v>294</v>
      </c>
      <c r="H2026" t="s">
        <v>295</v>
      </c>
      <c r="I2026">
        <v>515</v>
      </c>
      <c r="J2026" t="s">
        <v>543</v>
      </c>
      <c r="K2026" t="s">
        <v>544</v>
      </c>
      <c r="L2026">
        <v>7999</v>
      </c>
      <c r="M2026" t="s">
        <v>299</v>
      </c>
      <c r="N2026" t="s">
        <v>300</v>
      </c>
      <c r="O2026">
        <v>7999</v>
      </c>
      <c r="P2026" t="s">
        <v>299</v>
      </c>
      <c r="Q2026" t="s">
        <v>300</v>
      </c>
      <c r="R2026" t="s">
        <v>357</v>
      </c>
      <c r="S2026" s="43">
        <v>44214551.427699998</v>
      </c>
      <c r="U2026" s="43">
        <v>24</v>
      </c>
      <c r="IF2026">
        <v>7999</v>
      </c>
      <c r="IG2026" t="s">
        <v>299</v>
      </c>
      <c r="IH2026" t="s">
        <v>298</v>
      </c>
      <c r="IK2026">
        <v>-2</v>
      </c>
      <c r="IL2026" t="s">
        <v>278</v>
      </c>
      <c r="IM2026" t="s">
        <v>279</v>
      </c>
      <c r="IN2026" t="s">
        <v>474</v>
      </c>
      <c r="IP2026" t="s">
        <v>477</v>
      </c>
    </row>
    <row r="2027" spans="1:250" x14ac:dyDescent="0.35">
      <c r="A2027">
        <v>17416</v>
      </c>
      <c r="B2027">
        <v>-922729984</v>
      </c>
      <c r="C2027">
        <v>1837</v>
      </c>
      <c r="D2027" t="s">
        <v>272</v>
      </c>
      <c r="E2027" t="s">
        <v>273</v>
      </c>
      <c r="F2027">
        <v>5062</v>
      </c>
      <c r="G2027" t="s">
        <v>294</v>
      </c>
      <c r="H2027" t="s">
        <v>295</v>
      </c>
      <c r="I2027">
        <v>513</v>
      </c>
      <c r="J2027" t="s">
        <v>545</v>
      </c>
      <c r="K2027" t="s">
        <v>546</v>
      </c>
      <c r="L2027">
        <v>7999</v>
      </c>
      <c r="M2027" t="s">
        <v>299</v>
      </c>
      <c r="N2027" t="s">
        <v>300</v>
      </c>
      <c r="O2027">
        <v>7999</v>
      </c>
      <c r="P2027" t="s">
        <v>299</v>
      </c>
      <c r="Q2027" t="s">
        <v>300</v>
      </c>
      <c r="R2027" t="s">
        <v>357</v>
      </c>
      <c r="S2027" s="43">
        <v>44107701.537699997</v>
      </c>
      <c r="U2027" s="43">
        <v>24</v>
      </c>
      <c r="IF2027">
        <v>7999</v>
      </c>
      <c r="IG2027" t="s">
        <v>299</v>
      </c>
      <c r="IH2027" t="s">
        <v>298</v>
      </c>
      <c r="IK2027">
        <v>-2</v>
      </c>
      <c r="IL2027" t="s">
        <v>278</v>
      </c>
      <c r="IM2027" t="s">
        <v>279</v>
      </c>
      <c r="IN2027" t="s">
        <v>474</v>
      </c>
      <c r="IP2027" t="s">
        <v>477</v>
      </c>
    </row>
    <row r="2028" spans="1:250" x14ac:dyDescent="0.35">
      <c r="A2028">
        <v>17417</v>
      </c>
      <c r="B2028">
        <v>-922729984</v>
      </c>
      <c r="C2028">
        <v>1837</v>
      </c>
      <c r="D2028" t="s">
        <v>272</v>
      </c>
      <c r="E2028" t="s">
        <v>273</v>
      </c>
      <c r="F2028">
        <v>5062</v>
      </c>
      <c r="G2028" t="s">
        <v>294</v>
      </c>
      <c r="H2028" t="s">
        <v>295</v>
      </c>
      <c r="I2028">
        <v>509</v>
      </c>
      <c r="J2028" t="s">
        <v>547</v>
      </c>
      <c r="K2028" t="s">
        <v>548</v>
      </c>
      <c r="L2028">
        <v>7999</v>
      </c>
      <c r="M2028" t="s">
        <v>299</v>
      </c>
      <c r="N2028" t="s">
        <v>300</v>
      </c>
      <c r="O2028">
        <v>7999</v>
      </c>
      <c r="P2028" t="s">
        <v>299</v>
      </c>
      <c r="Q2028" t="s">
        <v>300</v>
      </c>
      <c r="R2028" t="s">
        <v>357</v>
      </c>
      <c r="S2028" s="43">
        <v>44014967.937700003</v>
      </c>
      <c r="U2028" s="43">
        <v>24</v>
      </c>
      <c r="IF2028">
        <v>7999</v>
      </c>
      <c r="IG2028" t="s">
        <v>299</v>
      </c>
      <c r="IH2028" t="s">
        <v>298</v>
      </c>
      <c r="IK2028">
        <v>-2</v>
      </c>
      <c r="IL2028" t="s">
        <v>278</v>
      </c>
      <c r="IM2028" t="s">
        <v>279</v>
      </c>
      <c r="IN2028" t="s">
        <v>474</v>
      </c>
      <c r="IP2028" t="s">
        <v>477</v>
      </c>
    </row>
    <row r="2029" spans="1:250" x14ac:dyDescent="0.35">
      <c r="A2029">
        <v>17418</v>
      </c>
      <c r="B2029">
        <v>-922729984</v>
      </c>
      <c r="C2029">
        <v>1837</v>
      </c>
      <c r="D2029" t="s">
        <v>272</v>
      </c>
      <c r="E2029" t="s">
        <v>273</v>
      </c>
      <c r="F2029">
        <v>5062</v>
      </c>
      <c r="G2029" t="s">
        <v>294</v>
      </c>
      <c r="H2029" t="s">
        <v>295</v>
      </c>
      <c r="I2029">
        <v>507</v>
      </c>
      <c r="J2029" t="s">
        <v>549</v>
      </c>
      <c r="K2029" t="s">
        <v>550</v>
      </c>
      <c r="L2029">
        <v>7999</v>
      </c>
      <c r="M2029" t="s">
        <v>299</v>
      </c>
      <c r="N2029" t="s">
        <v>300</v>
      </c>
      <c r="O2029">
        <v>7999</v>
      </c>
      <c r="P2029" t="s">
        <v>299</v>
      </c>
      <c r="Q2029" t="s">
        <v>300</v>
      </c>
      <c r="R2029" t="s">
        <v>357</v>
      </c>
      <c r="S2029" s="43">
        <v>43965099.447700001</v>
      </c>
      <c r="U2029" s="43">
        <v>24</v>
      </c>
      <c r="IF2029">
        <v>7999</v>
      </c>
      <c r="IG2029" t="s">
        <v>299</v>
      </c>
      <c r="IH2029" t="s">
        <v>298</v>
      </c>
      <c r="IK2029">
        <v>-2</v>
      </c>
      <c r="IL2029" t="s">
        <v>278</v>
      </c>
      <c r="IM2029" t="s">
        <v>279</v>
      </c>
      <c r="IN2029" t="s">
        <v>474</v>
      </c>
      <c r="IP2029" t="s">
        <v>477</v>
      </c>
    </row>
    <row r="2030" spans="1:250" x14ac:dyDescent="0.35">
      <c r="A2030">
        <v>17419</v>
      </c>
      <c r="B2030">
        <v>-922729984</v>
      </c>
      <c r="C2030">
        <v>1837</v>
      </c>
      <c r="D2030" t="s">
        <v>272</v>
      </c>
      <c r="E2030" t="s">
        <v>273</v>
      </c>
      <c r="F2030">
        <v>7057</v>
      </c>
      <c r="G2030" t="s">
        <v>290</v>
      </c>
      <c r="H2030" t="s">
        <v>291</v>
      </c>
      <c r="I2030">
        <v>513</v>
      </c>
      <c r="J2030" t="s">
        <v>545</v>
      </c>
      <c r="K2030" t="s">
        <v>546</v>
      </c>
      <c r="L2030">
        <v>7999</v>
      </c>
      <c r="M2030" t="s">
        <v>299</v>
      </c>
      <c r="N2030" t="s">
        <v>300</v>
      </c>
      <c r="O2030">
        <v>7999</v>
      </c>
      <c r="P2030" t="s">
        <v>299</v>
      </c>
      <c r="Q2030" t="s">
        <v>300</v>
      </c>
      <c r="R2030" t="s">
        <v>357</v>
      </c>
      <c r="S2030" s="43">
        <v>43828101.848700002</v>
      </c>
      <c r="U2030" s="43">
        <v>24</v>
      </c>
      <c r="IF2030">
        <v>7999</v>
      </c>
      <c r="IG2030" t="s">
        <v>299</v>
      </c>
      <c r="IH2030" t="s">
        <v>292</v>
      </c>
      <c r="IK2030">
        <v>-2</v>
      </c>
      <c r="IL2030" t="s">
        <v>278</v>
      </c>
      <c r="IM2030" t="s">
        <v>279</v>
      </c>
      <c r="IN2030" t="s">
        <v>471</v>
      </c>
      <c r="IP2030" t="s">
        <v>478</v>
      </c>
    </row>
    <row r="2031" spans="1:250" x14ac:dyDescent="0.35">
      <c r="A2031">
        <v>17420</v>
      </c>
      <c r="B2031">
        <v>-922729984</v>
      </c>
      <c r="C2031">
        <v>1837</v>
      </c>
      <c r="D2031" t="s">
        <v>272</v>
      </c>
      <c r="E2031" t="s">
        <v>273</v>
      </c>
      <c r="F2031">
        <v>7057</v>
      </c>
      <c r="G2031" t="s">
        <v>290</v>
      </c>
      <c r="H2031" t="s">
        <v>291</v>
      </c>
      <c r="I2031">
        <v>509</v>
      </c>
      <c r="J2031" t="s">
        <v>547</v>
      </c>
      <c r="K2031" t="s">
        <v>548</v>
      </c>
      <c r="L2031">
        <v>7999</v>
      </c>
      <c r="M2031" t="s">
        <v>299</v>
      </c>
      <c r="N2031" t="s">
        <v>300</v>
      </c>
      <c r="O2031">
        <v>7999</v>
      </c>
      <c r="P2031" t="s">
        <v>299</v>
      </c>
      <c r="Q2031" t="s">
        <v>300</v>
      </c>
      <c r="R2031" t="s">
        <v>357</v>
      </c>
      <c r="S2031" s="43">
        <v>43733346.268700004</v>
      </c>
      <c r="U2031" s="43">
        <v>24</v>
      </c>
      <c r="IF2031">
        <v>7999</v>
      </c>
      <c r="IG2031" t="s">
        <v>299</v>
      </c>
      <c r="IH2031" t="s">
        <v>292</v>
      </c>
      <c r="IK2031">
        <v>-2</v>
      </c>
      <c r="IL2031" t="s">
        <v>278</v>
      </c>
      <c r="IM2031" t="s">
        <v>279</v>
      </c>
      <c r="IN2031" t="s">
        <v>471</v>
      </c>
      <c r="IP2031" t="s">
        <v>478</v>
      </c>
    </row>
    <row r="2032" spans="1:250" x14ac:dyDescent="0.35">
      <c r="A2032">
        <v>17421</v>
      </c>
      <c r="B2032">
        <v>-922729984</v>
      </c>
      <c r="C2032">
        <v>1837</v>
      </c>
      <c r="D2032" t="s">
        <v>272</v>
      </c>
      <c r="E2032" t="s">
        <v>273</v>
      </c>
      <c r="F2032">
        <v>7057</v>
      </c>
      <c r="G2032" t="s">
        <v>290</v>
      </c>
      <c r="H2032" t="s">
        <v>291</v>
      </c>
      <c r="I2032">
        <v>507</v>
      </c>
      <c r="J2032" t="s">
        <v>549</v>
      </c>
      <c r="K2032" t="s">
        <v>550</v>
      </c>
      <c r="L2032">
        <v>7999</v>
      </c>
      <c r="M2032" t="s">
        <v>299</v>
      </c>
      <c r="N2032" t="s">
        <v>300</v>
      </c>
      <c r="O2032">
        <v>7999</v>
      </c>
      <c r="P2032" t="s">
        <v>299</v>
      </c>
      <c r="Q2032" t="s">
        <v>300</v>
      </c>
      <c r="R2032" t="s">
        <v>357</v>
      </c>
      <c r="S2032" s="43">
        <v>43682261.397100002</v>
      </c>
      <c r="U2032" s="43">
        <v>24</v>
      </c>
      <c r="IF2032">
        <v>7999</v>
      </c>
      <c r="IG2032" t="s">
        <v>299</v>
      </c>
      <c r="IH2032" t="s">
        <v>292</v>
      </c>
      <c r="IK2032">
        <v>-2</v>
      </c>
      <c r="IL2032" t="s">
        <v>278</v>
      </c>
      <c r="IM2032" t="s">
        <v>279</v>
      </c>
      <c r="IN2032" t="s">
        <v>471</v>
      </c>
      <c r="IP2032" t="s">
        <v>478</v>
      </c>
    </row>
    <row r="2033" spans="1:250" x14ac:dyDescent="0.35">
      <c r="A2033">
        <v>17422</v>
      </c>
      <c r="B2033">
        <v>-922729984</v>
      </c>
      <c r="C2033">
        <v>1837</v>
      </c>
      <c r="D2033" t="s">
        <v>272</v>
      </c>
      <c r="E2033" t="s">
        <v>273</v>
      </c>
      <c r="F2033">
        <v>5062</v>
      </c>
      <c r="G2033" t="s">
        <v>294</v>
      </c>
      <c r="H2033" t="s">
        <v>295</v>
      </c>
      <c r="I2033">
        <v>528</v>
      </c>
      <c r="J2033" t="s">
        <v>531</v>
      </c>
      <c r="K2033" t="s">
        <v>532</v>
      </c>
      <c r="L2033">
        <v>7999</v>
      </c>
      <c r="M2033" t="s">
        <v>299</v>
      </c>
      <c r="N2033" t="s">
        <v>300</v>
      </c>
      <c r="O2033">
        <v>7999</v>
      </c>
      <c r="P2033" t="s">
        <v>299</v>
      </c>
      <c r="Q2033" t="s">
        <v>300</v>
      </c>
      <c r="R2033" t="s">
        <v>357</v>
      </c>
      <c r="S2033" s="43">
        <v>44536972.127700001</v>
      </c>
      <c r="U2033" s="43">
        <v>24</v>
      </c>
      <c r="IF2033">
        <v>7999</v>
      </c>
      <c r="IG2033" t="s">
        <v>299</v>
      </c>
      <c r="IH2033" t="s">
        <v>298</v>
      </c>
      <c r="IK2033">
        <v>-2</v>
      </c>
      <c r="IL2033" t="s">
        <v>278</v>
      </c>
      <c r="IM2033" t="s">
        <v>279</v>
      </c>
      <c r="IN2033" t="s">
        <v>474</v>
      </c>
      <c r="IP2033" t="s">
        <v>477</v>
      </c>
    </row>
    <row r="2034" spans="1:250" x14ac:dyDescent="0.35">
      <c r="A2034">
        <v>17423</v>
      </c>
      <c r="B2034">
        <v>-922729984</v>
      </c>
      <c r="C2034">
        <v>1837</v>
      </c>
      <c r="D2034" t="s">
        <v>272</v>
      </c>
      <c r="E2034" t="s">
        <v>273</v>
      </c>
      <c r="F2034">
        <v>5062</v>
      </c>
      <c r="G2034" t="s">
        <v>294</v>
      </c>
      <c r="H2034" t="s">
        <v>295</v>
      </c>
      <c r="I2034">
        <v>527</v>
      </c>
      <c r="J2034" t="s">
        <v>535</v>
      </c>
      <c r="K2034" t="s">
        <v>536</v>
      </c>
      <c r="L2034">
        <v>7999</v>
      </c>
      <c r="M2034" t="s">
        <v>299</v>
      </c>
      <c r="N2034" t="s">
        <v>300</v>
      </c>
      <c r="O2034">
        <v>7999</v>
      </c>
      <c r="P2034" t="s">
        <v>299</v>
      </c>
      <c r="Q2034" t="s">
        <v>300</v>
      </c>
      <c r="R2034" t="s">
        <v>357</v>
      </c>
      <c r="S2034" s="43">
        <v>44465044.977700002</v>
      </c>
      <c r="U2034" s="43">
        <v>24</v>
      </c>
      <c r="IF2034">
        <v>7999</v>
      </c>
      <c r="IG2034" t="s">
        <v>299</v>
      </c>
      <c r="IH2034" t="s">
        <v>298</v>
      </c>
      <c r="IK2034">
        <v>-2</v>
      </c>
      <c r="IL2034" t="s">
        <v>278</v>
      </c>
      <c r="IM2034" t="s">
        <v>279</v>
      </c>
      <c r="IN2034" t="s">
        <v>474</v>
      </c>
      <c r="IP2034" t="s">
        <v>477</v>
      </c>
    </row>
    <row r="2035" spans="1:250" x14ac:dyDescent="0.35">
      <c r="A2035">
        <v>17424</v>
      </c>
      <c r="B2035">
        <v>-922729984</v>
      </c>
      <c r="C2035">
        <v>1837</v>
      </c>
      <c r="D2035" t="s">
        <v>272</v>
      </c>
      <c r="E2035" t="s">
        <v>273</v>
      </c>
      <c r="F2035">
        <v>5062</v>
      </c>
      <c r="G2035" t="s">
        <v>294</v>
      </c>
      <c r="H2035" t="s">
        <v>295</v>
      </c>
      <c r="I2035">
        <v>523</v>
      </c>
      <c r="J2035" t="s">
        <v>537</v>
      </c>
      <c r="K2035" t="s">
        <v>538</v>
      </c>
      <c r="L2035">
        <v>7999</v>
      </c>
      <c r="M2035" t="s">
        <v>299</v>
      </c>
      <c r="N2035" t="s">
        <v>300</v>
      </c>
      <c r="O2035">
        <v>7999</v>
      </c>
      <c r="P2035" t="s">
        <v>299</v>
      </c>
      <c r="Q2035" t="s">
        <v>300</v>
      </c>
      <c r="R2035" t="s">
        <v>357</v>
      </c>
      <c r="S2035" s="43">
        <v>44414695.977700002</v>
      </c>
      <c r="U2035" s="43">
        <v>24</v>
      </c>
      <c r="IF2035">
        <v>7999</v>
      </c>
      <c r="IG2035" t="s">
        <v>299</v>
      </c>
      <c r="IH2035" t="s">
        <v>298</v>
      </c>
      <c r="IK2035">
        <v>-2</v>
      </c>
      <c r="IL2035" t="s">
        <v>278</v>
      </c>
      <c r="IM2035" t="s">
        <v>279</v>
      </c>
      <c r="IN2035" t="s">
        <v>474</v>
      </c>
      <c r="IP2035" t="s">
        <v>477</v>
      </c>
    </row>
    <row r="2036" spans="1:250" x14ac:dyDescent="0.35">
      <c r="A2036">
        <v>17425</v>
      </c>
      <c r="B2036">
        <v>-922729984</v>
      </c>
      <c r="C2036">
        <v>1837</v>
      </c>
      <c r="D2036" t="s">
        <v>272</v>
      </c>
      <c r="E2036" t="s">
        <v>273</v>
      </c>
      <c r="F2036">
        <v>7057</v>
      </c>
      <c r="G2036" t="s">
        <v>290</v>
      </c>
      <c r="H2036" t="s">
        <v>291</v>
      </c>
      <c r="I2036">
        <v>528</v>
      </c>
      <c r="J2036" t="s">
        <v>531</v>
      </c>
      <c r="K2036" t="s">
        <v>532</v>
      </c>
      <c r="L2036">
        <v>7999</v>
      </c>
      <c r="M2036" t="s">
        <v>299</v>
      </c>
      <c r="N2036" t="s">
        <v>300</v>
      </c>
      <c r="O2036">
        <v>7999</v>
      </c>
      <c r="P2036" t="s">
        <v>299</v>
      </c>
      <c r="Q2036" t="s">
        <v>300</v>
      </c>
      <c r="R2036" t="s">
        <v>357</v>
      </c>
      <c r="S2036" s="43">
        <v>44265367.169500001</v>
      </c>
      <c r="U2036" s="43">
        <v>24</v>
      </c>
      <c r="IF2036">
        <v>7999</v>
      </c>
      <c r="IG2036" t="s">
        <v>299</v>
      </c>
      <c r="IH2036" t="s">
        <v>292</v>
      </c>
      <c r="IK2036">
        <v>-2</v>
      </c>
      <c r="IL2036" t="s">
        <v>278</v>
      </c>
      <c r="IM2036" t="s">
        <v>279</v>
      </c>
      <c r="IN2036" t="s">
        <v>471</v>
      </c>
      <c r="IP2036" t="s">
        <v>478</v>
      </c>
    </row>
    <row r="2037" spans="1:250" x14ac:dyDescent="0.35">
      <c r="A2037">
        <v>17426</v>
      </c>
      <c r="B2037">
        <v>-922729984</v>
      </c>
      <c r="C2037">
        <v>1837</v>
      </c>
      <c r="D2037" t="s">
        <v>272</v>
      </c>
      <c r="E2037" t="s">
        <v>273</v>
      </c>
      <c r="F2037">
        <v>7057</v>
      </c>
      <c r="G2037" t="s">
        <v>290</v>
      </c>
      <c r="H2037" t="s">
        <v>291</v>
      </c>
      <c r="I2037">
        <v>527</v>
      </c>
      <c r="J2037" t="s">
        <v>535</v>
      </c>
      <c r="K2037" t="s">
        <v>536</v>
      </c>
      <c r="L2037">
        <v>7999</v>
      </c>
      <c r="M2037" t="s">
        <v>299</v>
      </c>
      <c r="N2037" t="s">
        <v>300</v>
      </c>
      <c r="O2037">
        <v>7999</v>
      </c>
      <c r="P2037" t="s">
        <v>299</v>
      </c>
      <c r="Q2037" t="s">
        <v>300</v>
      </c>
      <c r="R2037" t="s">
        <v>357</v>
      </c>
      <c r="S2037" s="43">
        <v>44192440.329499997</v>
      </c>
      <c r="U2037" s="43">
        <v>24</v>
      </c>
      <c r="IF2037">
        <v>7999</v>
      </c>
      <c r="IG2037" t="s">
        <v>299</v>
      </c>
      <c r="IH2037" t="s">
        <v>292</v>
      </c>
      <c r="IK2037">
        <v>-2</v>
      </c>
      <c r="IL2037" t="s">
        <v>278</v>
      </c>
      <c r="IM2037" t="s">
        <v>279</v>
      </c>
      <c r="IN2037" t="s">
        <v>471</v>
      </c>
      <c r="IP2037" t="s">
        <v>478</v>
      </c>
    </row>
    <row r="2038" spans="1:250" x14ac:dyDescent="0.35">
      <c r="A2038">
        <v>17427</v>
      </c>
      <c r="B2038">
        <v>-922729984</v>
      </c>
      <c r="C2038">
        <v>1837</v>
      </c>
      <c r="D2038" t="s">
        <v>272</v>
      </c>
      <c r="E2038" t="s">
        <v>273</v>
      </c>
      <c r="F2038">
        <v>7057</v>
      </c>
      <c r="G2038" t="s">
        <v>290</v>
      </c>
      <c r="H2038" t="s">
        <v>291</v>
      </c>
      <c r="I2038">
        <v>523</v>
      </c>
      <c r="J2038" t="s">
        <v>537</v>
      </c>
      <c r="K2038" t="s">
        <v>538</v>
      </c>
      <c r="L2038">
        <v>7999</v>
      </c>
      <c r="M2038" t="s">
        <v>299</v>
      </c>
      <c r="N2038" t="s">
        <v>300</v>
      </c>
      <c r="O2038">
        <v>7999</v>
      </c>
      <c r="P2038" t="s">
        <v>299</v>
      </c>
      <c r="Q2038" t="s">
        <v>300</v>
      </c>
      <c r="R2038" t="s">
        <v>357</v>
      </c>
      <c r="S2038" s="43">
        <v>44141524.189499997</v>
      </c>
      <c r="U2038" s="43">
        <v>24</v>
      </c>
      <c r="IF2038">
        <v>7999</v>
      </c>
      <c r="IG2038" t="s">
        <v>299</v>
      </c>
      <c r="IH2038" t="s">
        <v>292</v>
      </c>
      <c r="IK2038">
        <v>-2</v>
      </c>
      <c r="IL2038" t="s">
        <v>278</v>
      </c>
      <c r="IM2038" t="s">
        <v>279</v>
      </c>
      <c r="IN2038" t="s">
        <v>471</v>
      </c>
      <c r="IP2038" t="s">
        <v>478</v>
      </c>
    </row>
    <row r="2039" spans="1:250" x14ac:dyDescent="0.35">
      <c r="A2039">
        <v>17428</v>
      </c>
      <c r="B2039">
        <v>-922729984</v>
      </c>
      <c r="C2039">
        <v>1837</v>
      </c>
      <c r="D2039" t="s">
        <v>272</v>
      </c>
      <c r="E2039" t="s">
        <v>273</v>
      </c>
      <c r="F2039">
        <v>7057</v>
      </c>
      <c r="G2039" t="s">
        <v>290</v>
      </c>
      <c r="H2039" t="s">
        <v>291</v>
      </c>
      <c r="I2039">
        <v>521</v>
      </c>
      <c r="J2039" t="s">
        <v>539</v>
      </c>
      <c r="K2039" t="s">
        <v>540</v>
      </c>
      <c r="L2039">
        <v>7999</v>
      </c>
      <c r="M2039" t="s">
        <v>299</v>
      </c>
      <c r="N2039" t="s">
        <v>300</v>
      </c>
      <c r="O2039">
        <v>7999</v>
      </c>
      <c r="P2039" t="s">
        <v>299</v>
      </c>
      <c r="Q2039" t="s">
        <v>300</v>
      </c>
      <c r="R2039" t="s">
        <v>357</v>
      </c>
      <c r="S2039" s="43">
        <v>44039479.713</v>
      </c>
      <c r="U2039" s="43">
        <v>24</v>
      </c>
      <c r="IF2039">
        <v>7999</v>
      </c>
      <c r="IG2039" t="s">
        <v>299</v>
      </c>
      <c r="IH2039" t="s">
        <v>292</v>
      </c>
      <c r="IK2039">
        <v>-2</v>
      </c>
      <c r="IL2039" t="s">
        <v>278</v>
      </c>
      <c r="IM2039" t="s">
        <v>279</v>
      </c>
      <c r="IN2039" t="s">
        <v>471</v>
      </c>
      <c r="IP2039" t="s">
        <v>478</v>
      </c>
    </row>
    <row r="2040" spans="1:250" x14ac:dyDescent="0.35">
      <c r="A2040">
        <v>17429</v>
      </c>
      <c r="B2040">
        <v>-922729984</v>
      </c>
      <c r="C2040">
        <v>1837</v>
      </c>
      <c r="D2040" t="s">
        <v>272</v>
      </c>
      <c r="E2040" t="s">
        <v>273</v>
      </c>
      <c r="F2040">
        <v>7057</v>
      </c>
      <c r="G2040" t="s">
        <v>290</v>
      </c>
      <c r="H2040" t="s">
        <v>291</v>
      </c>
      <c r="I2040">
        <v>519</v>
      </c>
      <c r="J2040" t="s">
        <v>541</v>
      </c>
      <c r="K2040" t="s">
        <v>542</v>
      </c>
      <c r="L2040">
        <v>7999</v>
      </c>
      <c r="M2040" t="s">
        <v>299</v>
      </c>
      <c r="N2040" t="s">
        <v>300</v>
      </c>
      <c r="O2040">
        <v>7999</v>
      </c>
      <c r="P2040" t="s">
        <v>299</v>
      </c>
      <c r="Q2040" t="s">
        <v>300</v>
      </c>
      <c r="R2040" t="s">
        <v>357</v>
      </c>
      <c r="S2040" s="43">
        <v>43988457.463</v>
      </c>
      <c r="U2040" s="43">
        <v>24</v>
      </c>
      <c r="IF2040">
        <v>7999</v>
      </c>
      <c r="IG2040" t="s">
        <v>299</v>
      </c>
      <c r="IH2040" t="s">
        <v>292</v>
      </c>
      <c r="IK2040">
        <v>-2</v>
      </c>
      <c r="IL2040" t="s">
        <v>278</v>
      </c>
      <c r="IM2040" t="s">
        <v>279</v>
      </c>
      <c r="IN2040" t="s">
        <v>471</v>
      </c>
      <c r="IP2040" t="s">
        <v>478</v>
      </c>
    </row>
    <row r="2041" spans="1:250" x14ac:dyDescent="0.35">
      <c r="A2041">
        <v>17430</v>
      </c>
      <c r="B2041">
        <v>-922729984</v>
      </c>
      <c r="C2041">
        <v>1837</v>
      </c>
      <c r="D2041" t="s">
        <v>272</v>
      </c>
      <c r="E2041" t="s">
        <v>273</v>
      </c>
      <c r="F2041">
        <v>7057</v>
      </c>
      <c r="G2041" t="s">
        <v>290</v>
      </c>
      <c r="H2041" t="s">
        <v>291</v>
      </c>
      <c r="I2041">
        <v>515</v>
      </c>
      <c r="J2041" t="s">
        <v>543</v>
      </c>
      <c r="K2041" t="s">
        <v>544</v>
      </c>
      <c r="L2041">
        <v>7999</v>
      </c>
      <c r="M2041" t="s">
        <v>299</v>
      </c>
      <c r="N2041" t="s">
        <v>300</v>
      </c>
      <c r="O2041">
        <v>7999</v>
      </c>
      <c r="P2041" t="s">
        <v>299</v>
      </c>
      <c r="Q2041" t="s">
        <v>300</v>
      </c>
      <c r="R2041" t="s">
        <v>357</v>
      </c>
      <c r="S2041" s="43">
        <v>43937435.252999999</v>
      </c>
      <c r="U2041" s="43">
        <v>24</v>
      </c>
      <c r="IF2041">
        <v>7999</v>
      </c>
      <c r="IG2041" t="s">
        <v>299</v>
      </c>
      <c r="IH2041" t="s">
        <v>292</v>
      </c>
      <c r="IK2041">
        <v>-2</v>
      </c>
      <c r="IL2041" t="s">
        <v>278</v>
      </c>
      <c r="IM2041" t="s">
        <v>279</v>
      </c>
      <c r="IN2041" t="s">
        <v>471</v>
      </c>
      <c r="IP2041" t="s">
        <v>478</v>
      </c>
    </row>
    <row r="2042" spans="1:250" x14ac:dyDescent="0.35">
      <c r="A2042">
        <v>17431</v>
      </c>
      <c r="B2042">
        <v>-922729984</v>
      </c>
      <c r="C2042">
        <v>1837</v>
      </c>
      <c r="D2042" t="s">
        <v>272</v>
      </c>
      <c r="E2042" t="s">
        <v>273</v>
      </c>
      <c r="F2042">
        <v>19011</v>
      </c>
      <c r="G2042" t="s">
        <v>318</v>
      </c>
      <c r="H2042" t="s">
        <v>319</v>
      </c>
      <c r="I2042">
        <v>515</v>
      </c>
      <c r="J2042" t="s">
        <v>543</v>
      </c>
      <c r="K2042" t="s">
        <v>544</v>
      </c>
      <c r="L2042">
        <v>12391</v>
      </c>
      <c r="M2042" t="s">
        <v>303</v>
      </c>
      <c r="N2042" t="s">
        <v>304</v>
      </c>
      <c r="O2042">
        <v>12391</v>
      </c>
      <c r="P2042" t="s">
        <v>303</v>
      </c>
      <c r="Q2042" t="s">
        <v>304</v>
      </c>
      <c r="R2042" t="s">
        <v>357</v>
      </c>
      <c r="S2042" s="43">
        <v>60499546.265600003</v>
      </c>
      <c r="U2042" s="43">
        <v>24</v>
      </c>
      <c r="IF2042">
        <v>12391</v>
      </c>
      <c r="IG2042" t="s">
        <v>303</v>
      </c>
      <c r="IH2042" t="s">
        <v>322</v>
      </c>
      <c r="IK2042">
        <v>-2</v>
      </c>
      <c r="IL2042" t="s">
        <v>278</v>
      </c>
      <c r="IM2042" t="s">
        <v>279</v>
      </c>
      <c r="IN2042" t="s">
        <v>484</v>
      </c>
      <c r="IP2042" t="s">
        <v>511</v>
      </c>
    </row>
    <row r="2043" spans="1:250" x14ac:dyDescent="0.35">
      <c r="A2043">
        <v>17432</v>
      </c>
      <c r="B2043">
        <v>-922729984</v>
      </c>
      <c r="C2043">
        <v>1837</v>
      </c>
      <c r="D2043" t="s">
        <v>272</v>
      </c>
      <c r="E2043" t="s">
        <v>273</v>
      </c>
      <c r="F2043">
        <v>19011</v>
      </c>
      <c r="G2043" t="s">
        <v>318</v>
      </c>
      <c r="H2043" t="s">
        <v>319</v>
      </c>
      <c r="I2043">
        <v>513</v>
      </c>
      <c r="J2043" t="s">
        <v>545</v>
      </c>
      <c r="K2043" t="s">
        <v>546</v>
      </c>
      <c r="L2043">
        <v>12391</v>
      </c>
      <c r="M2043" t="s">
        <v>303</v>
      </c>
      <c r="N2043" t="s">
        <v>304</v>
      </c>
      <c r="O2043">
        <v>12391</v>
      </c>
      <c r="P2043" t="s">
        <v>303</v>
      </c>
      <c r="Q2043" t="s">
        <v>304</v>
      </c>
      <c r="R2043" t="s">
        <v>357</v>
      </c>
      <c r="S2043" s="43">
        <v>60336722.305600002</v>
      </c>
      <c r="U2043" s="43">
        <v>24</v>
      </c>
      <c r="IF2043">
        <v>12391</v>
      </c>
      <c r="IG2043" t="s">
        <v>303</v>
      </c>
      <c r="IH2043" t="s">
        <v>322</v>
      </c>
      <c r="IK2043">
        <v>-2</v>
      </c>
      <c r="IL2043" t="s">
        <v>278</v>
      </c>
      <c r="IM2043" t="s">
        <v>279</v>
      </c>
      <c r="IN2043" t="s">
        <v>484</v>
      </c>
      <c r="IP2043" t="s">
        <v>511</v>
      </c>
    </row>
    <row r="2044" spans="1:250" x14ac:dyDescent="0.35">
      <c r="A2044">
        <v>17433</v>
      </c>
      <c r="B2044">
        <v>-922729984</v>
      </c>
      <c r="C2044">
        <v>1837</v>
      </c>
      <c r="D2044" t="s">
        <v>272</v>
      </c>
      <c r="E2044" t="s">
        <v>273</v>
      </c>
      <c r="F2044">
        <v>19011</v>
      </c>
      <c r="G2044" t="s">
        <v>318</v>
      </c>
      <c r="H2044" t="s">
        <v>319</v>
      </c>
      <c r="I2044">
        <v>509</v>
      </c>
      <c r="J2044" t="s">
        <v>547</v>
      </c>
      <c r="K2044" t="s">
        <v>548</v>
      </c>
      <c r="L2044">
        <v>12391</v>
      </c>
      <c r="M2044" t="s">
        <v>303</v>
      </c>
      <c r="N2044" t="s">
        <v>304</v>
      </c>
      <c r="O2044">
        <v>12391</v>
      </c>
      <c r="P2044" t="s">
        <v>303</v>
      </c>
      <c r="Q2044" t="s">
        <v>304</v>
      </c>
      <c r="R2044" t="s">
        <v>357</v>
      </c>
      <c r="S2044" s="43">
        <v>60195608.1756</v>
      </c>
      <c r="U2044" s="43">
        <v>24</v>
      </c>
      <c r="IF2044">
        <v>12391</v>
      </c>
      <c r="IG2044" t="s">
        <v>303</v>
      </c>
      <c r="IH2044" t="s">
        <v>322</v>
      </c>
      <c r="IK2044">
        <v>-2</v>
      </c>
      <c r="IL2044" t="s">
        <v>278</v>
      </c>
      <c r="IM2044" t="s">
        <v>279</v>
      </c>
      <c r="IN2044" t="s">
        <v>484</v>
      </c>
      <c r="IP2044" t="s">
        <v>511</v>
      </c>
    </row>
    <row r="2045" spans="1:250" x14ac:dyDescent="0.35">
      <c r="A2045">
        <v>17434</v>
      </c>
      <c r="B2045">
        <v>-922729984</v>
      </c>
      <c r="C2045">
        <v>1837</v>
      </c>
      <c r="D2045" t="s">
        <v>272</v>
      </c>
      <c r="E2045" t="s">
        <v>273</v>
      </c>
      <c r="F2045">
        <v>19011</v>
      </c>
      <c r="G2045" t="s">
        <v>318</v>
      </c>
      <c r="H2045" t="s">
        <v>319</v>
      </c>
      <c r="I2045">
        <v>507</v>
      </c>
      <c r="J2045" t="s">
        <v>549</v>
      </c>
      <c r="K2045" t="s">
        <v>550</v>
      </c>
      <c r="L2045">
        <v>12391</v>
      </c>
      <c r="M2045" t="s">
        <v>303</v>
      </c>
      <c r="N2045" t="s">
        <v>304</v>
      </c>
      <c r="O2045">
        <v>12391</v>
      </c>
      <c r="P2045" t="s">
        <v>303</v>
      </c>
      <c r="Q2045" t="s">
        <v>304</v>
      </c>
      <c r="R2045" t="s">
        <v>357</v>
      </c>
      <c r="S2045" s="43">
        <v>60119623.685599998</v>
      </c>
      <c r="U2045" s="43">
        <v>24</v>
      </c>
      <c r="IF2045">
        <v>12391</v>
      </c>
      <c r="IG2045" t="s">
        <v>303</v>
      </c>
      <c r="IH2045" t="s">
        <v>322</v>
      </c>
      <c r="IK2045">
        <v>-2</v>
      </c>
      <c r="IL2045" t="s">
        <v>278</v>
      </c>
      <c r="IM2045" t="s">
        <v>279</v>
      </c>
      <c r="IN2045" t="s">
        <v>484</v>
      </c>
      <c r="IP2045" t="s">
        <v>511</v>
      </c>
    </row>
    <row r="2046" spans="1:250" x14ac:dyDescent="0.35">
      <c r="A2046">
        <v>17435</v>
      </c>
      <c r="B2046">
        <v>-922729984</v>
      </c>
      <c r="C2046">
        <v>1837</v>
      </c>
      <c r="D2046" t="s">
        <v>272</v>
      </c>
      <c r="E2046" t="s">
        <v>273</v>
      </c>
      <c r="F2046">
        <v>7057</v>
      </c>
      <c r="G2046" t="s">
        <v>290</v>
      </c>
      <c r="H2046" t="s">
        <v>291</v>
      </c>
      <c r="I2046">
        <v>509</v>
      </c>
      <c r="J2046" t="s">
        <v>547</v>
      </c>
      <c r="K2046" t="s">
        <v>548</v>
      </c>
      <c r="L2046">
        <v>12390</v>
      </c>
      <c r="M2046" t="s">
        <v>301</v>
      </c>
      <c r="N2046" t="s">
        <v>302</v>
      </c>
      <c r="O2046">
        <v>12390</v>
      </c>
      <c r="P2046" t="s">
        <v>301</v>
      </c>
      <c r="Q2046" t="s">
        <v>302</v>
      </c>
      <c r="R2046" t="s">
        <v>357</v>
      </c>
      <c r="S2046" s="43">
        <v>0</v>
      </c>
      <c r="U2046" s="43">
        <v>24</v>
      </c>
      <c r="IF2046">
        <v>12390</v>
      </c>
      <c r="IG2046" t="s">
        <v>301</v>
      </c>
      <c r="IH2046" t="s">
        <v>292</v>
      </c>
      <c r="IK2046">
        <v>-2</v>
      </c>
      <c r="IL2046" t="s">
        <v>278</v>
      </c>
      <c r="IM2046" t="s">
        <v>279</v>
      </c>
      <c r="IN2046" t="s">
        <v>471</v>
      </c>
      <c r="IP2046" t="s">
        <v>479</v>
      </c>
    </row>
    <row r="2047" spans="1:250" x14ac:dyDescent="0.35">
      <c r="A2047">
        <v>17436</v>
      </c>
      <c r="B2047">
        <v>-922729984</v>
      </c>
      <c r="C2047">
        <v>1837</v>
      </c>
      <c r="D2047" t="s">
        <v>272</v>
      </c>
      <c r="E2047" t="s">
        <v>273</v>
      </c>
      <c r="F2047">
        <v>7057</v>
      </c>
      <c r="G2047" t="s">
        <v>290</v>
      </c>
      <c r="H2047" t="s">
        <v>291</v>
      </c>
      <c r="I2047">
        <v>507</v>
      </c>
      <c r="J2047" t="s">
        <v>549</v>
      </c>
      <c r="K2047" t="s">
        <v>550</v>
      </c>
      <c r="L2047">
        <v>12390</v>
      </c>
      <c r="M2047" t="s">
        <v>301</v>
      </c>
      <c r="N2047" t="s">
        <v>302</v>
      </c>
      <c r="O2047">
        <v>12390</v>
      </c>
      <c r="P2047" t="s">
        <v>301</v>
      </c>
      <c r="Q2047" t="s">
        <v>302</v>
      </c>
      <c r="R2047" t="s">
        <v>357</v>
      </c>
      <c r="S2047" s="43">
        <v>11201585.825300001</v>
      </c>
      <c r="U2047" s="43">
        <v>24</v>
      </c>
      <c r="IF2047">
        <v>12390</v>
      </c>
      <c r="IG2047" t="s">
        <v>301</v>
      </c>
      <c r="IH2047" t="s">
        <v>292</v>
      </c>
      <c r="IK2047">
        <v>-2</v>
      </c>
      <c r="IL2047" t="s">
        <v>278</v>
      </c>
      <c r="IM2047" t="s">
        <v>279</v>
      </c>
      <c r="IN2047" t="s">
        <v>471</v>
      </c>
      <c r="IP2047" t="s">
        <v>479</v>
      </c>
    </row>
    <row r="2048" spans="1:250" x14ac:dyDescent="0.35">
      <c r="A2048">
        <v>17437</v>
      </c>
      <c r="B2048">
        <v>-922729984</v>
      </c>
      <c r="C2048">
        <v>1837</v>
      </c>
      <c r="D2048" t="s">
        <v>272</v>
      </c>
      <c r="E2048" t="s">
        <v>273</v>
      </c>
      <c r="F2048">
        <v>1848</v>
      </c>
      <c r="G2048" t="s">
        <v>285</v>
      </c>
      <c r="H2048" t="s">
        <v>273</v>
      </c>
      <c r="I2048">
        <v>507</v>
      </c>
      <c r="J2048" t="s">
        <v>549</v>
      </c>
      <c r="K2048" t="s">
        <v>550</v>
      </c>
      <c r="L2048">
        <v>12392</v>
      </c>
      <c r="M2048" t="s">
        <v>305</v>
      </c>
      <c r="N2048" t="s">
        <v>306</v>
      </c>
      <c r="O2048">
        <v>12392</v>
      </c>
      <c r="P2048" t="s">
        <v>305</v>
      </c>
      <c r="Q2048" t="s">
        <v>306</v>
      </c>
      <c r="R2048" t="s">
        <v>357</v>
      </c>
      <c r="S2048" s="43">
        <v>5382993.6654000003</v>
      </c>
      <c r="U2048" s="43">
        <v>24</v>
      </c>
      <c r="IF2048">
        <v>12392</v>
      </c>
      <c r="IG2048" t="s">
        <v>305</v>
      </c>
      <c r="IH2048" t="s">
        <v>287</v>
      </c>
      <c r="IK2048">
        <v>-2</v>
      </c>
      <c r="IL2048" t="s">
        <v>278</v>
      </c>
      <c r="IM2048" t="s">
        <v>279</v>
      </c>
      <c r="IN2048" t="s">
        <v>463</v>
      </c>
      <c r="IP2048" t="s">
        <v>480</v>
      </c>
    </row>
    <row r="2049" spans="1:250" x14ac:dyDescent="0.35">
      <c r="A2049">
        <v>17438</v>
      </c>
      <c r="B2049">
        <v>-922729984</v>
      </c>
      <c r="C2049">
        <v>1837</v>
      </c>
      <c r="D2049" t="s">
        <v>272</v>
      </c>
      <c r="E2049" t="s">
        <v>273</v>
      </c>
      <c r="F2049">
        <v>19011</v>
      </c>
      <c r="G2049" t="s">
        <v>318</v>
      </c>
      <c r="H2049" t="s">
        <v>319</v>
      </c>
      <c r="I2049">
        <v>528</v>
      </c>
      <c r="J2049" t="s">
        <v>531</v>
      </c>
      <c r="K2049" t="s">
        <v>532</v>
      </c>
      <c r="L2049">
        <v>12391</v>
      </c>
      <c r="M2049" t="s">
        <v>303</v>
      </c>
      <c r="N2049" t="s">
        <v>304</v>
      </c>
      <c r="O2049">
        <v>12391</v>
      </c>
      <c r="P2049" t="s">
        <v>303</v>
      </c>
      <c r="Q2049" t="s">
        <v>304</v>
      </c>
      <c r="R2049" t="s">
        <v>357</v>
      </c>
      <c r="S2049" s="43">
        <v>60987768.9956</v>
      </c>
      <c r="U2049" s="43">
        <v>24</v>
      </c>
      <c r="IF2049">
        <v>12391</v>
      </c>
      <c r="IG2049" t="s">
        <v>303</v>
      </c>
      <c r="IH2049" t="s">
        <v>322</v>
      </c>
      <c r="IK2049">
        <v>-2</v>
      </c>
      <c r="IL2049" t="s">
        <v>278</v>
      </c>
      <c r="IM2049" t="s">
        <v>279</v>
      </c>
      <c r="IN2049" t="s">
        <v>484</v>
      </c>
      <c r="IP2049" t="s">
        <v>511</v>
      </c>
    </row>
    <row r="2050" spans="1:250" x14ac:dyDescent="0.35">
      <c r="A2050">
        <v>17439</v>
      </c>
      <c r="B2050">
        <v>-922729984</v>
      </c>
      <c r="C2050">
        <v>1837</v>
      </c>
      <c r="D2050" t="s">
        <v>272</v>
      </c>
      <c r="E2050" t="s">
        <v>273</v>
      </c>
      <c r="F2050">
        <v>19011</v>
      </c>
      <c r="G2050" t="s">
        <v>318</v>
      </c>
      <c r="H2050" t="s">
        <v>319</v>
      </c>
      <c r="I2050">
        <v>527</v>
      </c>
      <c r="J2050" t="s">
        <v>535</v>
      </c>
      <c r="K2050" t="s">
        <v>536</v>
      </c>
      <c r="L2050">
        <v>12391</v>
      </c>
      <c r="M2050" t="s">
        <v>303</v>
      </c>
      <c r="N2050" t="s">
        <v>304</v>
      </c>
      <c r="O2050">
        <v>12391</v>
      </c>
      <c r="P2050" t="s">
        <v>303</v>
      </c>
      <c r="Q2050" t="s">
        <v>304</v>
      </c>
      <c r="R2050" t="s">
        <v>357</v>
      </c>
      <c r="S2050" s="43">
        <v>60879220.135600001</v>
      </c>
      <c r="U2050" s="43">
        <v>24</v>
      </c>
      <c r="IF2050">
        <v>12391</v>
      </c>
      <c r="IG2050" t="s">
        <v>303</v>
      </c>
      <c r="IH2050" t="s">
        <v>322</v>
      </c>
      <c r="IK2050">
        <v>-2</v>
      </c>
      <c r="IL2050" t="s">
        <v>278</v>
      </c>
      <c r="IM2050" t="s">
        <v>279</v>
      </c>
      <c r="IN2050" t="s">
        <v>484</v>
      </c>
      <c r="IP2050" t="s">
        <v>511</v>
      </c>
    </row>
    <row r="2051" spans="1:250" x14ac:dyDescent="0.35">
      <c r="A2051">
        <v>17440</v>
      </c>
      <c r="B2051">
        <v>-922729984</v>
      </c>
      <c r="C2051">
        <v>1837</v>
      </c>
      <c r="D2051" t="s">
        <v>272</v>
      </c>
      <c r="E2051" t="s">
        <v>273</v>
      </c>
      <c r="F2051">
        <v>19011</v>
      </c>
      <c r="G2051" t="s">
        <v>318</v>
      </c>
      <c r="H2051" t="s">
        <v>319</v>
      </c>
      <c r="I2051">
        <v>523</v>
      </c>
      <c r="J2051" t="s">
        <v>537</v>
      </c>
      <c r="K2051" t="s">
        <v>538</v>
      </c>
      <c r="L2051">
        <v>12391</v>
      </c>
      <c r="M2051" t="s">
        <v>303</v>
      </c>
      <c r="N2051" t="s">
        <v>304</v>
      </c>
      <c r="O2051">
        <v>12391</v>
      </c>
      <c r="P2051" t="s">
        <v>303</v>
      </c>
      <c r="Q2051" t="s">
        <v>304</v>
      </c>
      <c r="R2051" t="s">
        <v>357</v>
      </c>
      <c r="S2051" s="43">
        <v>60803235.935599998</v>
      </c>
      <c r="U2051" s="43">
        <v>24</v>
      </c>
      <c r="IF2051">
        <v>12391</v>
      </c>
      <c r="IG2051" t="s">
        <v>303</v>
      </c>
      <c r="IH2051" t="s">
        <v>322</v>
      </c>
      <c r="IK2051">
        <v>-2</v>
      </c>
      <c r="IL2051" t="s">
        <v>278</v>
      </c>
      <c r="IM2051" t="s">
        <v>279</v>
      </c>
      <c r="IN2051" t="s">
        <v>484</v>
      </c>
      <c r="IP2051" t="s">
        <v>511</v>
      </c>
    </row>
    <row r="2052" spans="1:250" x14ac:dyDescent="0.35">
      <c r="A2052">
        <v>17441</v>
      </c>
      <c r="B2052">
        <v>-922729984</v>
      </c>
      <c r="C2052">
        <v>1837</v>
      </c>
      <c r="D2052" t="s">
        <v>272</v>
      </c>
      <c r="E2052" t="s">
        <v>273</v>
      </c>
      <c r="F2052">
        <v>19011</v>
      </c>
      <c r="G2052" t="s">
        <v>318</v>
      </c>
      <c r="H2052" t="s">
        <v>319</v>
      </c>
      <c r="I2052">
        <v>521</v>
      </c>
      <c r="J2052" t="s">
        <v>539</v>
      </c>
      <c r="K2052" t="s">
        <v>540</v>
      </c>
      <c r="L2052">
        <v>12391</v>
      </c>
      <c r="M2052" t="s">
        <v>303</v>
      </c>
      <c r="N2052" t="s">
        <v>304</v>
      </c>
      <c r="O2052">
        <v>12391</v>
      </c>
      <c r="P2052" t="s">
        <v>303</v>
      </c>
      <c r="Q2052" t="s">
        <v>304</v>
      </c>
      <c r="R2052" t="s">
        <v>357</v>
      </c>
      <c r="S2052" s="43">
        <v>60651515.285599999</v>
      </c>
      <c r="U2052" s="43">
        <v>24</v>
      </c>
      <c r="IF2052">
        <v>12391</v>
      </c>
      <c r="IG2052" t="s">
        <v>303</v>
      </c>
      <c r="IH2052" t="s">
        <v>322</v>
      </c>
      <c r="IK2052">
        <v>-2</v>
      </c>
      <c r="IL2052" t="s">
        <v>278</v>
      </c>
      <c r="IM2052" t="s">
        <v>279</v>
      </c>
      <c r="IN2052" t="s">
        <v>484</v>
      </c>
      <c r="IP2052" t="s">
        <v>511</v>
      </c>
    </row>
    <row r="2053" spans="1:250" x14ac:dyDescent="0.35">
      <c r="A2053">
        <v>17442</v>
      </c>
      <c r="B2053">
        <v>-922729984</v>
      </c>
      <c r="C2053">
        <v>1837</v>
      </c>
      <c r="D2053" t="s">
        <v>272</v>
      </c>
      <c r="E2053" t="s">
        <v>273</v>
      </c>
      <c r="F2053">
        <v>19011</v>
      </c>
      <c r="G2053" t="s">
        <v>318</v>
      </c>
      <c r="H2053" t="s">
        <v>319</v>
      </c>
      <c r="I2053">
        <v>519</v>
      </c>
      <c r="J2053" t="s">
        <v>541</v>
      </c>
      <c r="K2053" t="s">
        <v>542</v>
      </c>
      <c r="L2053">
        <v>12391</v>
      </c>
      <c r="M2053" t="s">
        <v>303</v>
      </c>
      <c r="N2053" t="s">
        <v>304</v>
      </c>
      <c r="O2053">
        <v>12391</v>
      </c>
      <c r="P2053" t="s">
        <v>303</v>
      </c>
      <c r="Q2053" t="s">
        <v>304</v>
      </c>
      <c r="R2053" t="s">
        <v>357</v>
      </c>
      <c r="S2053" s="43">
        <v>60575530.775600001</v>
      </c>
      <c r="U2053" s="43">
        <v>24</v>
      </c>
      <c r="IF2053">
        <v>12391</v>
      </c>
      <c r="IG2053" t="s">
        <v>303</v>
      </c>
      <c r="IH2053" t="s">
        <v>322</v>
      </c>
      <c r="IK2053">
        <v>-2</v>
      </c>
      <c r="IL2053" t="s">
        <v>278</v>
      </c>
      <c r="IM2053" t="s">
        <v>279</v>
      </c>
      <c r="IN2053" t="s">
        <v>484</v>
      </c>
      <c r="IP2053" t="s">
        <v>511</v>
      </c>
    </row>
    <row r="2054" spans="1:250" x14ac:dyDescent="0.35">
      <c r="A2054">
        <v>17443</v>
      </c>
      <c r="B2054">
        <v>-922729984</v>
      </c>
      <c r="C2054">
        <v>1837</v>
      </c>
      <c r="D2054" t="s">
        <v>272</v>
      </c>
      <c r="E2054" t="s">
        <v>273</v>
      </c>
      <c r="F2054">
        <v>1848</v>
      </c>
      <c r="G2054" t="s">
        <v>285</v>
      </c>
      <c r="H2054" t="s">
        <v>273</v>
      </c>
      <c r="I2054">
        <v>523</v>
      </c>
      <c r="J2054" t="s">
        <v>537</v>
      </c>
      <c r="K2054" t="s">
        <v>538</v>
      </c>
      <c r="L2054">
        <v>12392</v>
      </c>
      <c r="M2054" t="s">
        <v>305</v>
      </c>
      <c r="N2054" t="s">
        <v>306</v>
      </c>
      <c r="O2054">
        <v>12392</v>
      </c>
      <c r="P2054" t="s">
        <v>305</v>
      </c>
      <c r="Q2054" t="s">
        <v>306</v>
      </c>
      <c r="R2054" t="s">
        <v>357</v>
      </c>
      <c r="S2054" s="43">
        <v>5438041.3346999995</v>
      </c>
      <c r="U2054" s="43">
        <v>24</v>
      </c>
      <c r="IF2054">
        <v>12392</v>
      </c>
      <c r="IG2054" t="s">
        <v>305</v>
      </c>
      <c r="IH2054" t="s">
        <v>287</v>
      </c>
      <c r="IK2054">
        <v>-2</v>
      </c>
      <c r="IL2054" t="s">
        <v>278</v>
      </c>
      <c r="IM2054" t="s">
        <v>279</v>
      </c>
      <c r="IN2054" t="s">
        <v>463</v>
      </c>
      <c r="IP2054" t="s">
        <v>480</v>
      </c>
    </row>
    <row r="2055" spans="1:250" x14ac:dyDescent="0.35">
      <c r="A2055">
        <v>17444</v>
      </c>
      <c r="B2055">
        <v>-922729984</v>
      </c>
      <c r="C2055">
        <v>1837</v>
      </c>
      <c r="D2055" t="s">
        <v>272</v>
      </c>
      <c r="E2055" t="s">
        <v>273</v>
      </c>
      <c r="F2055">
        <v>1848</v>
      </c>
      <c r="G2055" t="s">
        <v>285</v>
      </c>
      <c r="H2055" t="s">
        <v>273</v>
      </c>
      <c r="I2055">
        <v>521</v>
      </c>
      <c r="J2055" t="s">
        <v>539</v>
      </c>
      <c r="K2055" t="s">
        <v>540</v>
      </c>
      <c r="L2055">
        <v>12392</v>
      </c>
      <c r="M2055" t="s">
        <v>305</v>
      </c>
      <c r="N2055" t="s">
        <v>306</v>
      </c>
      <c r="O2055">
        <v>12392</v>
      </c>
      <c r="P2055" t="s">
        <v>305</v>
      </c>
      <c r="Q2055" t="s">
        <v>306</v>
      </c>
      <c r="R2055" t="s">
        <v>357</v>
      </c>
      <c r="S2055" s="43">
        <v>5425788.7153000003</v>
      </c>
      <c r="U2055" s="43">
        <v>24</v>
      </c>
      <c r="IF2055">
        <v>12392</v>
      </c>
      <c r="IG2055" t="s">
        <v>305</v>
      </c>
      <c r="IH2055" t="s">
        <v>287</v>
      </c>
      <c r="IK2055">
        <v>-2</v>
      </c>
      <c r="IL2055" t="s">
        <v>278</v>
      </c>
      <c r="IM2055" t="s">
        <v>279</v>
      </c>
      <c r="IN2055" t="s">
        <v>463</v>
      </c>
      <c r="IP2055" t="s">
        <v>480</v>
      </c>
    </row>
    <row r="2056" spans="1:250" x14ac:dyDescent="0.35">
      <c r="A2056">
        <v>17445</v>
      </c>
      <c r="B2056">
        <v>-922729984</v>
      </c>
      <c r="C2056">
        <v>1837</v>
      </c>
      <c r="D2056" t="s">
        <v>272</v>
      </c>
      <c r="E2056" t="s">
        <v>273</v>
      </c>
      <c r="F2056">
        <v>1848</v>
      </c>
      <c r="G2056" t="s">
        <v>285</v>
      </c>
      <c r="H2056" t="s">
        <v>273</v>
      </c>
      <c r="I2056">
        <v>519</v>
      </c>
      <c r="J2056" t="s">
        <v>541</v>
      </c>
      <c r="K2056" t="s">
        <v>542</v>
      </c>
      <c r="L2056">
        <v>12392</v>
      </c>
      <c r="M2056" t="s">
        <v>305</v>
      </c>
      <c r="N2056" t="s">
        <v>306</v>
      </c>
      <c r="O2056">
        <v>12392</v>
      </c>
      <c r="P2056" t="s">
        <v>305</v>
      </c>
      <c r="Q2056" t="s">
        <v>306</v>
      </c>
      <c r="R2056" t="s">
        <v>357</v>
      </c>
      <c r="S2056" s="43">
        <v>5419662.3853000002</v>
      </c>
      <c r="U2056" s="43">
        <v>24</v>
      </c>
      <c r="IF2056">
        <v>12392</v>
      </c>
      <c r="IG2056" t="s">
        <v>305</v>
      </c>
      <c r="IH2056" t="s">
        <v>287</v>
      </c>
      <c r="IK2056">
        <v>-2</v>
      </c>
      <c r="IL2056" t="s">
        <v>278</v>
      </c>
      <c r="IM2056" t="s">
        <v>279</v>
      </c>
      <c r="IN2056" t="s">
        <v>463</v>
      </c>
      <c r="IP2056" t="s">
        <v>480</v>
      </c>
    </row>
    <row r="2057" spans="1:250" x14ac:dyDescent="0.35">
      <c r="A2057">
        <v>17446</v>
      </c>
      <c r="B2057">
        <v>-922729984</v>
      </c>
      <c r="C2057">
        <v>1837</v>
      </c>
      <c r="D2057" t="s">
        <v>272</v>
      </c>
      <c r="E2057" t="s">
        <v>273</v>
      </c>
      <c r="F2057">
        <v>1848</v>
      </c>
      <c r="G2057" t="s">
        <v>285</v>
      </c>
      <c r="H2057" t="s">
        <v>273</v>
      </c>
      <c r="I2057">
        <v>515</v>
      </c>
      <c r="J2057" t="s">
        <v>543</v>
      </c>
      <c r="K2057" t="s">
        <v>544</v>
      </c>
      <c r="L2057">
        <v>12392</v>
      </c>
      <c r="M2057" t="s">
        <v>305</v>
      </c>
      <c r="N2057" t="s">
        <v>306</v>
      </c>
      <c r="O2057">
        <v>12392</v>
      </c>
      <c r="P2057" t="s">
        <v>305</v>
      </c>
      <c r="Q2057" t="s">
        <v>306</v>
      </c>
      <c r="R2057" t="s">
        <v>357</v>
      </c>
      <c r="S2057" s="43">
        <v>5413536.0553000001</v>
      </c>
      <c r="U2057" s="43">
        <v>24</v>
      </c>
      <c r="IF2057">
        <v>12392</v>
      </c>
      <c r="IG2057" t="s">
        <v>305</v>
      </c>
      <c r="IH2057" t="s">
        <v>287</v>
      </c>
      <c r="IK2057">
        <v>-2</v>
      </c>
      <c r="IL2057" t="s">
        <v>278</v>
      </c>
      <c r="IM2057" t="s">
        <v>279</v>
      </c>
      <c r="IN2057" t="s">
        <v>463</v>
      </c>
      <c r="IP2057" t="s">
        <v>480</v>
      </c>
    </row>
    <row r="2058" spans="1:250" x14ac:dyDescent="0.35">
      <c r="A2058">
        <v>17447</v>
      </c>
      <c r="B2058">
        <v>-922729984</v>
      </c>
      <c r="C2058">
        <v>1837</v>
      </c>
      <c r="D2058" t="s">
        <v>272</v>
      </c>
      <c r="E2058" t="s">
        <v>273</v>
      </c>
      <c r="F2058">
        <v>1848</v>
      </c>
      <c r="G2058" t="s">
        <v>285</v>
      </c>
      <c r="H2058" t="s">
        <v>273</v>
      </c>
      <c r="I2058">
        <v>513</v>
      </c>
      <c r="J2058" t="s">
        <v>545</v>
      </c>
      <c r="K2058" t="s">
        <v>546</v>
      </c>
      <c r="L2058">
        <v>12392</v>
      </c>
      <c r="M2058" t="s">
        <v>305</v>
      </c>
      <c r="N2058" t="s">
        <v>306</v>
      </c>
      <c r="O2058">
        <v>12392</v>
      </c>
      <c r="P2058" t="s">
        <v>305</v>
      </c>
      <c r="Q2058" t="s">
        <v>306</v>
      </c>
      <c r="R2058" t="s">
        <v>357</v>
      </c>
      <c r="S2058" s="43">
        <v>5400445.0354000004</v>
      </c>
      <c r="U2058" s="43">
        <v>24</v>
      </c>
      <c r="IF2058">
        <v>12392</v>
      </c>
      <c r="IG2058" t="s">
        <v>305</v>
      </c>
      <c r="IH2058" t="s">
        <v>287</v>
      </c>
      <c r="IK2058">
        <v>-2</v>
      </c>
      <c r="IL2058" t="s">
        <v>278</v>
      </c>
      <c r="IM2058" t="s">
        <v>279</v>
      </c>
      <c r="IN2058" t="s">
        <v>463</v>
      </c>
      <c r="IP2058" t="s">
        <v>480</v>
      </c>
    </row>
    <row r="2059" spans="1:250" x14ac:dyDescent="0.35">
      <c r="A2059">
        <v>17448</v>
      </c>
      <c r="B2059">
        <v>-922729984</v>
      </c>
      <c r="C2059">
        <v>1837</v>
      </c>
      <c r="D2059" t="s">
        <v>272</v>
      </c>
      <c r="E2059" t="s">
        <v>273</v>
      </c>
      <c r="F2059">
        <v>1848</v>
      </c>
      <c r="G2059" t="s">
        <v>285</v>
      </c>
      <c r="H2059" t="s">
        <v>273</v>
      </c>
      <c r="I2059">
        <v>509</v>
      </c>
      <c r="J2059" t="s">
        <v>547</v>
      </c>
      <c r="K2059" t="s">
        <v>548</v>
      </c>
      <c r="L2059">
        <v>12392</v>
      </c>
      <c r="M2059" t="s">
        <v>305</v>
      </c>
      <c r="N2059" t="s">
        <v>306</v>
      </c>
      <c r="O2059">
        <v>12392</v>
      </c>
      <c r="P2059" t="s">
        <v>305</v>
      </c>
      <c r="Q2059" t="s">
        <v>306</v>
      </c>
      <c r="R2059" t="s">
        <v>357</v>
      </c>
      <c r="S2059" s="43">
        <v>5389099.4753999999</v>
      </c>
      <c r="U2059" s="43">
        <v>24</v>
      </c>
      <c r="IF2059">
        <v>12392</v>
      </c>
      <c r="IG2059" t="s">
        <v>305</v>
      </c>
      <c r="IH2059" t="s">
        <v>287</v>
      </c>
      <c r="IK2059">
        <v>-2</v>
      </c>
      <c r="IL2059" t="s">
        <v>278</v>
      </c>
      <c r="IM2059" t="s">
        <v>279</v>
      </c>
      <c r="IN2059" t="s">
        <v>463</v>
      </c>
      <c r="IP2059" t="s">
        <v>480</v>
      </c>
    </row>
    <row r="2060" spans="1:250" x14ac:dyDescent="0.35">
      <c r="A2060">
        <v>17449</v>
      </c>
      <c r="B2060">
        <v>-922729984</v>
      </c>
      <c r="C2060">
        <v>1837</v>
      </c>
      <c r="D2060" t="s">
        <v>272</v>
      </c>
      <c r="E2060" t="s">
        <v>273</v>
      </c>
      <c r="F2060">
        <v>1848</v>
      </c>
      <c r="G2060" t="s">
        <v>285</v>
      </c>
      <c r="H2060" t="s">
        <v>273</v>
      </c>
      <c r="I2060">
        <v>515</v>
      </c>
      <c r="J2060" t="s">
        <v>543</v>
      </c>
      <c r="K2060" t="s">
        <v>544</v>
      </c>
      <c r="L2060">
        <v>12394</v>
      </c>
      <c r="M2060" t="s">
        <v>307</v>
      </c>
      <c r="N2060" t="s">
        <v>308</v>
      </c>
      <c r="O2060">
        <v>12394</v>
      </c>
      <c r="P2060" t="s">
        <v>307</v>
      </c>
      <c r="Q2060" t="s">
        <v>308</v>
      </c>
      <c r="R2060" t="s">
        <v>357</v>
      </c>
      <c r="S2060" s="43">
        <v>194887.302</v>
      </c>
      <c r="U2060" s="43">
        <v>24</v>
      </c>
      <c r="IF2060">
        <v>12394</v>
      </c>
      <c r="IG2060" t="s">
        <v>307</v>
      </c>
      <c r="IH2060" t="s">
        <v>287</v>
      </c>
      <c r="IK2060">
        <v>-2</v>
      </c>
      <c r="IL2060" t="s">
        <v>278</v>
      </c>
      <c r="IM2060" t="s">
        <v>279</v>
      </c>
      <c r="IN2060" t="s">
        <v>463</v>
      </c>
      <c r="IP2060" t="s">
        <v>481</v>
      </c>
    </row>
    <row r="2061" spans="1:250" x14ac:dyDescent="0.35">
      <c r="A2061">
        <v>17450</v>
      </c>
      <c r="B2061">
        <v>-922729984</v>
      </c>
      <c r="C2061">
        <v>1837</v>
      </c>
      <c r="D2061" t="s">
        <v>272</v>
      </c>
      <c r="E2061" t="s">
        <v>273</v>
      </c>
      <c r="F2061">
        <v>1848</v>
      </c>
      <c r="G2061" t="s">
        <v>285</v>
      </c>
      <c r="H2061" t="s">
        <v>273</v>
      </c>
      <c r="I2061">
        <v>513</v>
      </c>
      <c r="J2061" t="s">
        <v>545</v>
      </c>
      <c r="K2061" t="s">
        <v>546</v>
      </c>
      <c r="L2061">
        <v>12394</v>
      </c>
      <c r="M2061" t="s">
        <v>307</v>
      </c>
      <c r="N2061" t="s">
        <v>308</v>
      </c>
      <c r="O2061">
        <v>12394</v>
      </c>
      <c r="P2061" t="s">
        <v>307</v>
      </c>
      <c r="Q2061" t="s">
        <v>308</v>
      </c>
      <c r="R2061" t="s">
        <v>357</v>
      </c>
      <c r="S2061" s="43">
        <v>194416.022</v>
      </c>
      <c r="U2061" s="43">
        <v>24</v>
      </c>
      <c r="IF2061">
        <v>12394</v>
      </c>
      <c r="IG2061" t="s">
        <v>307</v>
      </c>
      <c r="IH2061" t="s">
        <v>287</v>
      </c>
      <c r="IK2061">
        <v>-2</v>
      </c>
      <c r="IL2061" t="s">
        <v>278</v>
      </c>
      <c r="IM2061" t="s">
        <v>279</v>
      </c>
      <c r="IN2061" t="s">
        <v>463</v>
      </c>
      <c r="IP2061" t="s">
        <v>481</v>
      </c>
    </row>
    <row r="2062" spans="1:250" x14ac:dyDescent="0.35">
      <c r="A2062">
        <v>17451</v>
      </c>
      <c r="B2062">
        <v>-922729984</v>
      </c>
      <c r="C2062">
        <v>1837</v>
      </c>
      <c r="D2062" t="s">
        <v>272</v>
      </c>
      <c r="E2062" t="s">
        <v>273</v>
      </c>
      <c r="F2062">
        <v>1848</v>
      </c>
      <c r="G2062" t="s">
        <v>285</v>
      </c>
      <c r="H2062" t="s">
        <v>273</v>
      </c>
      <c r="I2062">
        <v>509</v>
      </c>
      <c r="J2062" t="s">
        <v>547</v>
      </c>
      <c r="K2062" t="s">
        <v>548</v>
      </c>
      <c r="L2062">
        <v>12394</v>
      </c>
      <c r="M2062" t="s">
        <v>307</v>
      </c>
      <c r="N2062" t="s">
        <v>308</v>
      </c>
      <c r="O2062">
        <v>12394</v>
      </c>
      <c r="P2062" t="s">
        <v>307</v>
      </c>
      <c r="Q2062" t="s">
        <v>308</v>
      </c>
      <c r="R2062" t="s">
        <v>357</v>
      </c>
      <c r="S2062" s="43">
        <v>194007.58199999999</v>
      </c>
      <c r="U2062" s="43">
        <v>24</v>
      </c>
      <c r="IF2062">
        <v>12394</v>
      </c>
      <c r="IG2062" t="s">
        <v>307</v>
      </c>
      <c r="IH2062" t="s">
        <v>287</v>
      </c>
      <c r="IK2062">
        <v>-2</v>
      </c>
      <c r="IL2062" t="s">
        <v>278</v>
      </c>
      <c r="IM2062" t="s">
        <v>279</v>
      </c>
      <c r="IN2062" t="s">
        <v>463</v>
      </c>
      <c r="IP2062" t="s">
        <v>481</v>
      </c>
    </row>
    <row r="2063" spans="1:250" x14ac:dyDescent="0.35">
      <c r="A2063">
        <v>17452</v>
      </c>
      <c r="B2063">
        <v>-922729984</v>
      </c>
      <c r="C2063">
        <v>1837</v>
      </c>
      <c r="D2063" t="s">
        <v>272</v>
      </c>
      <c r="E2063" t="s">
        <v>273</v>
      </c>
      <c r="F2063">
        <v>1848</v>
      </c>
      <c r="G2063" t="s">
        <v>285</v>
      </c>
      <c r="H2063" t="s">
        <v>273</v>
      </c>
      <c r="I2063">
        <v>507</v>
      </c>
      <c r="J2063" t="s">
        <v>549</v>
      </c>
      <c r="K2063" t="s">
        <v>550</v>
      </c>
      <c r="L2063">
        <v>12394</v>
      </c>
      <c r="M2063" t="s">
        <v>307</v>
      </c>
      <c r="N2063" t="s">
        <v>308</v>
      </c>
      <c r="O2063">
        <v>12394</v>
      </c>
      <c r="P2063" t="s">
        <v>307</v>
      </c>
      <c r="Q2063" t="s">
        <v>308</v>
      </c>
      <c r="R2063" t="s">
        <v>357</v>
      </c>
      <c r="S2063" s="43">
        <v>193787.772</v>
      </c>
      <c r="U2063" s="43">
        <v>24</v>
      </c>
      <c r="IF2063">
        <v>12394</v>
      </c>
      <c r="IG2063" t="s">
        <v>307</v>
      </c>
      <c r="IH2063" t="s">
        <v>287</v>
      </c>
      <c r="IK2063">
        <v>-2</v>
      </c>
      <c r="IL2063" t="s">
        <v>278</v>
      </c>
      <c r="IM2063" t="s">
        <v>279</v>
      </c>
      <c r="IN2063" t="s">
        <v>463</v>
      </c>
      <c r="IP2063" t="s">
        <v>481</v>
      </c>
    </row>
    <row r="2064" spans="1:250" x14ac:dyDescent="0.35">
      <c r="A2064">
        <v>17453</v>
      </c>
      <c r="B2064">
        <v>-922729984</v>
      </c>
      <c r="C2064">
        <v>1837</v>
      </c>
      <c r="D2064" t="s">
        <v>272</v>
      </c>
      <c r="E2064" t="s">
        <v>273</v>
      </c>
      <c r="F2064">
        <v>1848</v>
      </c>
      <c r="G2064" t="s">
        <v>285</v>
      </c>
      <c r="H2064" t="s">
        <v>273</v>
      </c>
      <c r="I2064">
        <v>528</v>
      </c>
      <c r="J2064" t="s">
        <v>531</v>
      </c>
      <c r="K2064" t="s">
        <v>532</v>
      </c>
      <c r="L2064">
        <v>12392</v>
      </c>
      <c r="M2064" t="s">
        <v>305</v>
      </c>
      <c r="N2064" t="s">
        <v>306</v>
      </c>
      <c r="O2064">
        <v>12392</v>
      </c>
      <c r="P2064" t="s">
        <v>305</v>
      </c>
      <c r="Q2064" t="s">
        <v>306</v>
      </c>
      <c r="R2064" t="s">
        <v>357</v>
      </c>
      <c r="S2064" s="43">
        <v>5452936.9747000001</v>
      </c>
      <c r="U2064" s="43">
        <v>24</v>
      </c>
      <c r="IF2064">
        <v>12392</v>
      </c>
      <c r="IG2064" t="s">
        <v>305</v>
      </c>
      <c r="IH2064" t="s">
        <v>287</v>
      </c>
      <c r="IK2064">
        <v>-2</v>
      </c>
      <c r="IL2064" t="s">
        <v>278</v>
      </c>
      <c r="IM2064" t="s">
        <v>279</v>
      </c>
      <c r="IN2064" t="s">
        <v>463</v>
      </c>
      <c r="IP2064" t="s">
        <v>480</v>
      </c>
    </row>
    <row r="2065" spans="1:250" x14ac:dyDescent="0.35">
      <c r="A2065">
        <v>17454</v>
      </c>
      <c r="B2065">
        <v>-922729984</v>
      </c>
      <c r="C2065">
        <v>1837</v>
      </c>
      <c r="D2065" t="s">
        <v>272</v>
      </c>
      <c r="E2065" t="s">
        <v>273</v>
      </c>
      <c r="F2065">
        <v>1848</v>
      </c>
      <c r="G2065" t="s">
        <v>285</v>
      </c>
      <c r="H2065" t="s">
        <v>273</v>
      </c>
      <c r="I2065">
        <v>527</v>
      </c>
      <c r="J2065" t="s">
        <v>535</v>
      </c>
      <c r="K2065" t="s">
        <v>536</v>
      </c>
      <c r="L2065">
        <v>12392</v>
      </c>
      <c r="M2065" t="s">
        <v>305</v>
      </c>
      <c r="N2065" t="s">
        <v>306</v>
      </c>
      <c r="O2065">
        <v>12392</v>
      </c>
      <c r="P2065" t="s">
        <v>305</v>
      </c>
      <c r="Q2065" t="s">
        <v>306</v>
      </c>
      <c r="R2065" t="s">
        <v>357</v>
      </c>
      <c r="S2065" s="43">
        <v>5444130.4846999999</v>
      </c>
      <c r="U2065" s="43">
        <v>24</v>
      </c>
      <c r="IF2065">
        <v>12392</v>
      </c>
      <c r="IG2065" t="s">
        <v>305</v>
      </c>
      <c r="IH2065" t="s">
        <v>287</v>
      </c>
      <c r="IK2065">
        <v>-2</v>
      </c>
      <c r="IL2065" t="s">
        <v>278</v>
      </c>
      <c r="IM2065" t="s">
        <v>279</v>
      </c>
      <c r="IN2065" t="s">
        <v>463</v>
      </c>
      <c r="IP2065" t="s">
        <v>480</v>
      </c>
    </row>
    <row r="2066" spans="1:250" x14ac:dyDescent="0.35">
      <c r="A2066">
        <v>17455</v>
      </c>
      <c r="B2066">
        <v>-922729984</v>
      </c>
      <c r="C2066">
        <v>1837</v>
      </c>
      <c r="D2066" t="s">
        <v>272</v>
      </c>
      <c r="E2066" t="s">
        <v>273</v>
      </c>
      <c r="F2066">
        <v>13794</v>
      </c>
      <c r="G2066" t="s">
        <v>274</v>
      </c>
      <c r="H2066" t="s">
        <v>275</v>
      </c>
      <c r="I2066">
        <v>507</v>
      </c>
      <c r="J2066" t="s">
        <v>549</v>
      </c>
      <c r="K2066" t="s">
        <v>550</v>
      </c>
      <c r="L2066">
        <v>13917</v>
      </c>
      <c r="M2066" t="s">
        <v>309</v>
      </c>
      <c r="N2066" t="s">
        <v>310</v>
      </c>
      <c r="O2066">
        <v>13917</v>
      </c>
      <c r="P2066" t="s">
        <v>309</v>
      </c>
      <c r="Q2066" t="s">
        <v>310</v>
      </c>
      <c r="R2066" t="s">
        <v>357</v>
      </c>
      <c r="S2066" s="43">
        <v>49218608.360399999</v>
      </c>
      <c r="U2066" s="43">
        <v>24</v>
      </c>
      <c r="IF2066">
        <v>13917</v>
      </c>
      <c r="IG2066" t="s">
        <v>309</v>
      </c>
      <c r="IH2066" t="s">
        <v>311</v>
      </c>
      <c r="IK2066">
        <v>-2</v>
      </c>
      <c r="IL2066" t="s">
        <v>278</v>
      </c>
      <c r="IM2066" t="s">
        <v>279</v>
      </c>
      <c r="IN2066" t="s">
        <v>468</v>
      </c>
      <c r="IP2066" t="s">
        <v>482</v>
      </c>
    </row>
    <row r="2067" spans="1:250" x14ac:dyDescent="0.35">
      <c r="A2067">
        <v>17456</v>
      </c>
      <c r="B2067">
        <v>-922729984</v>
      </c>
      <c r="C2067">
        <v>1837</v>
      </c>
      <c r="D2067" t="s">
        <v>272</v>
      </c>
      <c r="E2067" t="s">
        <v>273</v>
      </c>
      <c r="F2067">
        <v>1848</v>
      </c>
      <c r="G2067" t="s">
        <v>285</v>
      </c>
      <c r="H2067" t="s">
        <v>273</v>
      </c>
      <c r="I2067">
        <v>528</v>
      </c>
      <c r="J2067" t="s">
        <v>531</v>
      </c>
      <c r="K2067" t="s">
        <v>532</v>
      </c>
      <c r="L2067">
        <v>12394</v>
      </c>
      <c r="M2067" t="s">
        <v>307</v>
      </c>
      <c r="N2067" t="s">
        <v>308</v>
      </c>
      <c r="O2067">
        <v>12394</v>
      </c>
      <c r="P2067" t="s">
        <v>307</v>
      </c>
      <c r="Q2067" t="s">
        <v>308</v>
      </c>
      <c r="R2067" t="s">
        <v>357</v>
      </c>
      <c r="S2067" s="43">
        <v>196305.742</v>
      </c>
      <c r="U2067" s="43">
        <v>24</v>
      </c>
      <c r="IF2067">
        <v>12394</v>
      </c>
      <c r="IG2067" t="s">
        <v>307</v>
      </c>
      <c r="IH2067" t="s">
        <v>287</v>
      </c>
      <c r="IK2067">
        <v>-2</v>
      </c>
      <c r="IL2067" t="s">
        <v>278</v>
      </c>
      <c r="IM2067" t="s">
        <v>279</v>
      </c>
      <c r="IN2067" t="s">
        <v>463</v>
      </c>
      <c r="IP2067" t="s">
        <v>481</v>
      </c>
    </row>
    <row r="2068" spans="1:250" x14ac:dyDescent="0.35">
      <c r="A2068">
        <v>17457</v>
      </c>
      <c r="B2068">
        <v>-922729984</v>
      </c>
      <c r="C2068">
        <v>1837</v>
      </c>
      <c r="D2068" t="s">
        <v>272</v>
      </c>
      <c r="E2068" t="s">
        <v>273</v>
      </c>
      <c r="F2068">
        <v>1848</v>
      </c>
      <c r="G2068" t="s">
        <v>285</v>
      </c>
      <c r="H2068" t="s">
        <v>273</v>
      </c>
      <c r="I2068">
        <v>527</v>
      </c>
      <c r="J2068" t="s">
        <v>535</v>
      </c>
      <c r="K2068" t="s">
        <v>536</v>
      </c>
      <c r="L2068">
        <v>12394</v>
      </c>
      <c r="M2068" t="s">
        <v>307</v>
      </c>
      <c r="N2068" t="s">
        <v>308</v>
      </c>
      <c r="O2068">
        <v>12394</v>
      </c>
      <c r="P2068" t="s">
        <v>307</v>
      </c>
      <c r="Q2068" t="s">
        <v>308</v>
      </c>
      <c r="R2068" t="s">
        <v>357</v>
      </c>
      <c r="S2068" s="43">
        <v>195988.70199999999</v>
      </c>
      <c r="U2068" s="43">
        <v>24</v>
      </c>
      <c r="IF2068">
        <v>12394</v>
      </c>
      <c r="IG2068" t="s">
        <v>307</v>
      </c>
      <c r="IH2068" t="s">
        <v>287</v>
      </c>
      <c r="IK2068">
        <v>-2</v>
      </c>
      <c r="IL2068" t="s">
        <v>278</v>
      </c>
      <c r="IM2068" t="s">
        <v>279</v>
      </c>
      <c r="IN2068" t="s">
        <v>463</v>
      </c>
      <c r="IP2068" t="s">
        <v>481</v>
      </c>
    </row>
    <row r="2069" spans="1:250" x14ac:dyDescent="0.35">
      <c r="A2069">
        <v>17458</v>
      </c>
      <c r="B2069">
        <v>-922729984</v>
      </c>
      <c r="C2069">
        <v>1837</v>
      </c>
      <c r="D2069" t="s">
        <v>272</v>
      </c>
      <c r="E2069" t="s">
        <v>273</v>
      </c>
      <c r="F2069">
        <v>1848</v>
      </c>
      <c r="G2069" t="s">
        <v>285</v>
      </c>
      <c r="H2069" t="s">
        <v>273</v>
      </c>
      <c r="I2069">
        <v>523</v>
      </c>
      <c r="J2069" t="s">
        <v>537</v>
      </c>
      <c r="K2069" t="s">
        <v>538</v>
      </c>
      <c r="L2069">
        <v>12394</v>
      </c>
      <c r="M2069" t="s">
        <v>307</v>
      </c>
      <c r="N2069" t="s">
        <v>308</v>
      </c>
      <c r="O2069">
        <v>12394</v>
      </c>
      <c r="P2069" t="s">
        <v>307</v>
      </c>
      <c r="Q2069" t="s">
        <v>308</v>
      </c>
      <c r="R2069" t="s">
        <v>357</v>
      </c>
      <c r="S2069" s="43">
        <v>195769.48199999999</v>
      </c>
      <c r="U2069" s="43">
        <v>24</v>
      </c>
      <c r="IF2069">
        <v>12394</v>
      </c>
      <c r="IG2069" t="s">
        <v>307</v>
      </c>
      <c r="IH2069" t="s">
        <v>287</v>
      </c>
      <c r="IK2069">
        <v>-2</v>
      </c>
      <c r="IL2069" t="s">
        <v>278</v>
      </c>
      <c r="IM2069" t="s">
        <v>279</v>
      </c>
      <c r="IN2069" t="s">
        <v>463</v>
      </c>
      <c r="IP2069" t="s">
        <v>481</v>
      </c>
    </row>
    <row r="2070" spans="1:250" x14ac:dyDescent="0.35">
      <c r="A2070">
        <v>17459</v>
      </c>
      <c r="B2070">
        <v>-922729984</v>
      </c>
      <c r="C2070">
        <v>1837</v>
      </c>
      <c r="D2070" t="s">
        <v>272</v>
      </c>
      <c r="E2070" t="s">
        <v>273</v>
      </c>
      <c r="F2070">
        <v>1848</v>
      </c>
      <c r="G2070" t="s">
        <v>285</v>
      </c>
      <c r="H2070" t="s">
        <v>273</v>
      </c>
      <c r="I2070">
        <v>521</v>
      </c>
      <c r="J2070" t="s">
        <v>539</v>
      </c>
      <c r="K2070" t="s">
        <v>540</v>
      </c>
      <c r="L2070">
        <v>12394</v>
      </c>
      <c r="M2070" t="s">
        <v>307</v>
      </c>
      <c r="N2070" t="s">
        <v>308</v>
      </c>
      <c r="O2070">
        <v>12394</v>
      </c>
      <c r="P2070" t="s">
        <v>307</v>
      </c>
      <c r="Q2070" t="s">
        <v>308</v>
      </c>
      <c r="R2070" t="s">
        <v>357</v>
      </c>
      <c r="S2070" s="43">
        <v>195328.39199999999</v>
      </c>
      <c r="U2070" s="43">
        <v>24</v>
      </c>
      <c r="IF2070">
        <v>12394</v>
      </c>
      <c r="IG2070" t="s">
        <v>307</v>
      </c>
      <c r="IH2070" t="s">
        <v>287</v>
      </c>
      <c r="IK2070">
        <v>-2</v>
      </c>
      <c r="IL2070" t="s">
        <v>278</v>
      </c>
      <c r="IM2070" t="s">
        <v>279</v>
      </c>
      <c r="IN2070" t="s">
        <v>463</v>
      </c>
      <c r="IP2070" t="s">
        <v>481</v>
      </c>
    </row>
    <row r="2071" spans="1:250" x14ac:dyDescent="0.35">
      <c r="A2071">
        <v>17460</v>
      </c>
      <c r="B2071">
        <v>-922729984</v>
      </c>
      <c r="C2071">
        <v>1837</v>
      </c>
      <c r="D2071" t="s">
        <v>272</v>
      </c>
      <c r="E2071" t="s">
        <v>273</v>
      </c>
      <c r="F2071">
        <v>1848</v>
      </c>
      <c r="G2071" t="s">
        <v>285</v>
      </c>
      <c r="H2071" t="s">
        <v>273</v>
      </c>
      <c r="I2071">
        <v>519</v>
      </c>
      <c r="J2071" t="s">
        <v>541</v>
      </c>
      <c r="K2071" t="s">
        <v>542</v>
      </c>
      <c r="L2071">
        <v>12394</v>
      </c>
      <c r="M2071" t="s">
        <v>307</v>
      </c>
      <c r="N2071" t="s">
        <v>308</v>
      </c>
      <c r="O2071">
        <v>12394</v>
      </c>
      <c r="P2071" t="s">
        <v>307</v>
      </c>
      <c r="Q2071" t="s">
        <v>308</v>
      </c>
      <c r="R2071" t="s">
        <v>357</v>
      </c>
      <c r="S2071" s="43">
        <v>195107.85200000001</v>
      </c>
      <c r="U2071" s="43">
        <v>24</v>
      </c>
      <c r="IF2071">
        <v>12394</v>
      </c>
      <c r="IG2071" t="s">
        <v>307</v>
      </c>
      <c r="IH2071" t="s">
        <v>287</v>
      </c>
      <c r="IK2071">
        <v>-2</v>
      </c>
      <c r="IL2071" t="s">
        <v>278</v>
      </c>
      <c r="IM2071" t="s">
        <v>279</v>
      </c>
      <c r="IN2071" t="s">
        <v>463</v>
      </c>
      <c r="IP2071" t="s">
        <v>481</v>
      </c>
    </row>
    <row r="2072" spans="1:250" x14ac:dyDescent="0.35">
      <c r="A2072">
        <v>17461</v>
      </c>
      <c r="B2072">
        <v>-922729984</v>
      </c>
      <c r="C2072">
        <v>1837</v>
      </c>
      <c r="D2072" t="s">
        <v>272</v>
      </c>
      <c r="E2072" t="s">
        <v>273</v>
      </c>
      <c r="F2072">
        <v>13794</v>
      </c>
      <c r="G2072" t="s">
        <v>274</v>
      </c>
      <c r="H2072" t="s">
        <v>275</v>
      </c>
      <c r="I2072">
        <v>523</v>
      </c>
      <c r="J2072" t="s">
        <v>537</v>
      </c>
      <c r="K2072" t="s">
        <v>538</v>
      </c>
      <c r="L2072">
        <v>13917</v>
      </c>
      <c r="M2072" t="s">
        <v>309</v>
      </c>
      <c r="N2072" t="s">
        <v>310</v>
      </c>
      <c r="O2072">
        <v>13917</v>
      </c>
      <c r="P2072" t="s">
        <v>309</v>
      </c>
      <c r="Q2072" t="s">
        <v>310</v>
      </c>
      <c r="R2072" t="s">
        <v>357</v>
      </c>
      <c r="S2072" s="43">
        <v>38872875.720399998</v>
      </c>
      <c r="U2072" s="43">
        <v>24</v>
      </c>
      <c r="IF2072">
        <v>13917</v>
      </c>
      <c r="IG2072" t="s">
        <v>309</v>
      </c>
      <c r="IH2072" t="s">
        <v>311</v>
      </c>
      <c r="IK2072">
        <v>-2</v>
      </c>
      <c r="IL2072" t="s">
        <v>278</v>
      </c>
      <c r="IM2072" t="s">
        <v>279</v>
      </c>
      <c r="IN2072" t="s">
        <v>468</v>
      </c>
      <c r="IP2072" t="s">
        <v>482</v>
      </c>
    </row>
    <row r="2073" spans="1:250" x14ac:dyDescent="0.35">
      <c r="A2073">
        <v>17462</v>
      </c>
      <c r="B2073">
        <v>-922729984</v>
      </c>
      <c r="C2073">
        <v>1837</v>
      </c>
      <c r="D2073" t="s">
        <v>272</v>
      </c>
      <c r="E2073" t="s">
        <v>273</v>
      </c>
      <c r="F2073">
        <v>13794</v>
      </c>
      <c r="G2073" t="s">
        <v>274</v>
      </c>
      <c r="H2073" t="s">
        <v>275</v>
      </c>
      <c r="I2073">
        <v>521</v>
      </c>
      <c r="J2073" t="s">
        <v>539</v>
      </c>
      <c r="K2073" t="s">
        <v>540</v>
      </c>
      <c r="L2073">
        <v>13917</v>
      </c>
      <c r="M2073" t="s">
        <v>309</v>
      </c>
      <c r="N2073" t="s">
        <v>310</v>
      </c>
      <c r="O2073">
        <v>13917</v>
      </c>
      <c r="P2073" t="s">
        <v>309</v>
      </c>
      <c r="Q2073" t="s">
        <v>310</v>
      </c>
      <c r="R2073" t="s">
        <v>357</v>
      </c>
      <c r="S2073" s="43">
        <v>38780729.180399999</v>
      </c>
      <c r="U2073" s="43">
        <v>24</v>
      </c>
      <c r="IF2073">
        <v>13917</v>
      </c>
      <c r="IG2073" t="s">
        <v>309</v>
      </c>
      <c r="IH2073" t="s">
        <v>311</v>
      </c>
      <c r="IK2073">
        <v>-2</v>
      </c>
      <c r="IL2073" t="s">
        <v>278</v>
      </c>
      <c r="IM2073" t="s">
        <v>279</v>
      </c>
      <c r="IN2073" t="s">
        <v>468</v>
      </c>
      <c r="IP2073" t="s">
        <v>482</v>
      </c>
    </row>
    <row r="2074" spans="1:250" x14ac:dyDescent="0.35">
      <c r="A2074">
        <v>17463</v>
      </c>
      <c r="B2074">
        <v>-922729984</v>
      </c>
      <c r="C2074">
        <v>1837</v>
      </c>
      <c r="D2074" t="s">
        <v>272</v>
      </c>
      <c r="E2074" t="s">
        <v>273</v>
      </c>
      <c r="F2074">
        <v>13794</v>
      </c>
      <c r="G2074" t="s">
        <v>274</v>
      </c>
      <c r="H2074" t="s">
        <v>275</v>
      </c>
      <c r="I2074">
        <v>519</v>
      </c>
      <c r="J2074" t="s">
        <v>541</v>
      </c>
      <c r="K2074" t="s">
        <v>542</v>
      </c>
      <c r="L2074">
        <v>13917</v>
      </c>
      <c r="M2074" t="s">
        <v>309</v>
      </c>
      <c r="N2074" t="s">
        <v>310</v>
      </c>
      <c r="O2074">
        <v>13917</v>
      </c>
      <c r="P2074" t="s">
        <v>309</v>
      </c>
      <c r="Q2074" t="s">
        <v>310</v>
      </c>
      <c r="R2074" t="s">
        <v>357</v>
      </c>
      <c r="S2074" s="43">
        <v>38733941.000399999</v>
      </c>
      <c r="U2074" s="43">
        <v>24</v>
      </c>
      <c r="IF2074">
        <v>13917</v>
      </c>
      <c r="IG2074" t="s">
        <v>309</v>
      </c>
      <c r="IH2074" t="s">
        <v>311</v>
      </c>
      <c r="IK2074">
        <v>-2</v>
      </c>
      <c r="IL2074" t="s">
        <v>278</v>
      </c>
      <c r="IM2074" t="s">
        <v>279</v>
      </c>
      <c r="IN2074" t="s">
        <v>468</v>
      </c>
      <c r="IP2074" t="s">
        <v>482</v>
      </c>
    </row>
    <row r="2075" spans="1:250" x14ac:dyDescent="0.35">
      <c r="A2075">
        <v>17464</v>
      </c>
      <c r="B2075">
        <v>-922729984</v>
      </c>
      <c r="C2075">
        <v>1837</v>
      </c>
      <c r="D2075" t="s">
        <v>272</v>
      </c>
      <c r="E2075" t="s">
        <v>273</v>
      </c>
      <c r="F2075">
        <v>13794</v>
      </c>
      <c r="G2075" t="s">
        <v>274</v>
      </c>
      <c r="H2075" t="s">
        <v>275</v>
      </c>
      <c r="I2075">
        <v>515</v>
      </c>
      <c r="J2075" t="s">
        <v>543</v>
      </c>
      <c r="K2075" t="s">
        <v>544</v>
      </c>
      <c r="L2075">
        <v>13917</v>
      </c>
      <c r="M2075" t="s">
        <v>309</v>
      </c>
      <c r="N2075" t="s">
        <v>310</v>
      </c>
      <c r="O2075">
        <v>13917</v>
      </c>
      <c r="P2075" t="s">
        <v>309</v>
      </c>
      <c r="Q2075" t="s">
        <v>310</v>
      </c>
      <c r="R2075" t="s">
        <v>357</v>
      </c>
      <c r="S2075" s="43">
        <v>38687152.810400002</v>
      </c>
      <c r="U2075" s="43">
        <v>24</v>
      </c>
      <c r="IF2075">
        <v>13917</v>
      </c>
      <c r="IG2075" t="s">
        <v>309</v>
      </c>
      <c r="IH2075" t="s">
        <v>311</v>
      </c>
      <c r="IK2075">
        <v>-2</v>
      </c>
      <c r="IL2075" t="s">
        <v>278</v>
      </c>
      <c r="IM2075" t="s">
        <v>279</v>
      </c>
      <c r="IN2075" t="s">
        <v>468</v>
      </c>
      <c r="IP2075" t="s">
        <v>482</v>
      </c>
    </row>
    <row r="2076" spans="1:250" x14ac:dyDescent="0.35">
      <c r="A2076">
        <v>17465</v>
      </c>
      <c r="B2076">
        <v>-922729984</v>
      </c>
      <c r="C2076">
        <v>1837</v>
      </c>
      <c r="D2076" t="s">
        <v>272</v>
      </c>
      <c r="E2076" t="s">
        <v>273</v>
      </c>
      <c r="F2076">
        <v>13794</v>
      </c>
      <c r="G2076" t="s">
        <v>274</v>
      </c>
      <c r="H2076" t="s">
        <v>275</v>
      </c>
      <c r="I2076">
        <v>513</v>
      </c>
      <c r="J2076" t="s">
        <v>545</v>
      </c>
      <c r="K2076" t="s">
        <v>546</v>
      </c>
      <c r="L2076">
        <v>13917</v>
      </c>
      <c r="M2076" t="s">
        <v>309</v>
      </c>
      <c r="N2076" t="s">
        <v>310</v>
      </c>
      <c r="O2076">
        <v>13917</v>
      </c>
      <c r="P2076" t="s">
        <v>309</v>
      </c>
      <c r="Q2076" t="s">
        <v>310</v>
      </c>
      <c r="R2076" t="s">
        <v>357</v>
      </c>
      <c r="S2076" s="43">
        <v>38586892.3904</v>
      </c>
      <c r="U2076" s="43">
        <v>24</v>
      </c>
      <c r="IF2076">
        <v>13917</v>
      </c>
      <c r="IG2076" t="s">
        <v>309</v>
      </c>
      <c r="IH2076" t="s">
        <v>311</v>
      </c>
      <c r="IK2076">
        <v>-2</v>
      </c>
      <c r="IL2076" t="s">
        <v>278</v>
      </c>
      <c r="IM2076" t="s">
        <v>279</v>
      </c>
      <c r="IN2076" t="s">
        <v>468</v>
      </c>
      <c r="IP2076" t="s">
        <v>482</v>
      </c>
    </row>
    <row r="2077" spans="1:250" x14ac:dyDescent="0.35">
      <c r="A2077">
        <v>17466</v>
      </c>
      <c r="B2077">
        <v>-922729984</v>
      </c>
      <c r="C2077">
        <v>1837</v>
      </c>
      <c r="D2077" t="s">
        <v>272</v>
      </c>
      <c r="E2077" t="s">
        <v>273</v>
      </c>
      <c r="F2077">
        <v>13794</v>
      </c>
      <c r="G2077" t="s">
        <v>274</v>
      </c>
      <c r="H2077" t="s">
        <v>275</v>
      </c>
      <c r="I2077">
        <v>509</v>
      </c>
      <c r="J2077" t="s">
        <v>547</v>
      </c>
      <c r="K2077" t="s">
        <v>548</v>
      </c>
      <c r="L2077">
        <v>13917</v>
      </c>
      <c r="M2077" t="s">
        <v>309</v>
      </c>
      <c r="N2077" t="s">
        <v>310</v>
      </c>
      <c r="O2077">
        <v>13917</v>
      </c>
      <c r="P2077" t="s">
        <v>309</v>
      </c>
      <c r="Q2077" t="s">
        <v>310</v>
      </c>
      <c r="R2077" t="s">
        <v>357</v>
      </c>
      <c r="S2077" s="43">
        <v>49278492.360399999</v>
      </c>
      <c r="U2077" s="43">
        <v>24</v>
      </c>
      <c r="IF2077">
        <v>13917</v>
      </c>
      <c r="IG2077" t="s">
        <v>309</v>
      </c>
      <c r="IH2077" t="s">
        <v>311</v>
      </c>
      <c r="IK2077">
        <v>-2</v>
      </c>
      <c r="IL2077" t="s">
        <v>278</v>
      </c>
      <c r="IM2077" t="s">
        <v>279</v>
      </c>
      <c r="IN2077" t="s">
        <v>468</v>
      </c>
      <c r="IP2077" t="s">
        <v>482</v>
      </c>
    </row>
    <row r="2078" spans="1:250" x14ac:dyDescent="0.35">
      <c r="A2078">
        <v>17467</v>
      </c>
      <c r="B2078">
        <v>-922729984</v>
      </c>
      <c r="C2078">
        <v>1837</v>
      </c>
      <c r="D2078" t="s">
        <v>272</v>
      </c>
      <c r="E2078" t="s">
        <v>273</v>
      </c>
      <c r="F2078">
        <v>13794</v>
      </c>
      <c r="G2078" t="s">
        <v>274</v>
      </c>
      <c r="H2078" t="s">
        <v>275</v>
      </c>
      <c r="I2078">
        <v>515</v>
      </c>
      <c r="J2078" t="s">
        <v>543</v>
      </c>
      <c r="K2078" t="s">
        <v>544</v>
      </c>
      <c r="L2078">
        <v>15189</v>
      </c>
      <c r="M2078" t="s">
        <v>312</v>
      </c>
      <c r="N2078" t="s">
        <v>313</v>
      </c>
      <c r="O2078">
        <v>15189</v>
      </c>
      <c r="P2078" t="s">
        <v>312</v>
      </c>
      <c r="Q2078" t="s">
        <v>313</v>
      </c>
      <c r="R2078" t="s">
        <v>357</v>
      </c>
      <c r="S2078" s="43">
        <v>56157268.154299997</v>
      </c>
      <c r="U2078" s="43">
        <v>24</v>
      </c>
      <c r="IF2078">
        <v>15189</v>
      </c>
      <c r="IG2078" t="s">
        <v>312</v>
      </c>
      <c r="IH2078" t="s">
        <v>311</v>
      </c>
      <c r="IK2078">
        <v>-2</v>
      </c>
      <c r="IL2078" t="s">
        <v>278</v>
      </c>
      <c r="IM2078" t="s">
        <v>279</v>
      </c>
      <c r="IN2078" t="s">
        <v>468</v>
      </c>
      <c r="IP2078" t="s">
        <v>483</v>
      </c>
    </row>
    <row r="2079" spans="1:250" x14ac:dyDescent="0.35">
      <c r="A2079">
        <v>17468</v>
      </c>
      <c r="B2079">
        <v>-922729984</v>
      </c>
      <c r="C2079">
        <v>1837</v>
      </c>
      <c r="D2079" t="s">
        <v>272</v>
      </c>
      <c r="E2079" t="s">
        <v>273</v>
      </c>
      <c r="F2079">
        <v>13794</v>
      </c>
      <c r="G2079" t="s">
        <v>274</v>
      </c>
      <c r="H2079" t="s">
        <v>275</v>
      </c>
      <c r="I2079">
        <v>513</v>
      </c>
      <c r="J2079" t="s">
        <v>545</v>
      </c>
      <c r="K2079" t="s">
        <v>546</v>
      </c>
      <c r="L2079">
        <v>15189</v>
      </c>
      <c r="M2079" t="s">
        <v>312</v>
      </c>
      <c r="N2079" t="s">
        <v>313</v>
      </c>
      <c r="O2079">
        <v>15189</v>
      </c>
      <c r="P2079" t="s">
        <v>312</v>
      </c>
      <c r="Q2079" t="s">
        <v>313</v>
      </c>
      <c r="R2079" t="s">
        <v>357</v>
      </c>
      <c r="S2079" s="43">
        <v>56011732.694300003</v>
      </c>
      <c r="U2079" s="43">
        <v>24</v>
      </c>
      <c r="IF2079">
        <v>15189</v>
      </c>
      <c r="IG2079" t="s">
        <v>312</v>
      </c>
      <c r="IH2079" t="s">
        <v>311</v>
      </c>
      <c r="IK2079">
        <v>-2</v>
      </c>
      <c r="IL2079" t="s">
        <v>278</v>
      </c>
      <c r="IM2079" t="s">
        <v>279</v>
      </c>
      <c r="IN2079" t="s">
        <v>468</v>
      </c>
      <c r="IP2079" t="s">
        <v>483</v>
      </c>
    </row>
    <row r="2080" spans="1:250" x14ac:dyDescent="0.35">
      <c r="A2080">
        <v>17469</v>
      </c>
      <c r="B2080">
        <v>-922729984</v>
      </c>
      <c r="C2080">
        <v>1837</v>
      </c>
      <c r="D2080" t="s">
        <v>272</v>
      </c>
      <c r="E2080" t="s">
        <v>273</v>
      </c>
      <c r="F2080">
        <v>13794</v>
      </c>
      <c r="G2080" t="s">
        <v>274</v>
      </c>
      <c r="H2080" t="s">
        <v>275</v>
      </c>
      <c r="I2080">
        <v>509</v>
      </c>
      <c r="J2080" t="s">
        <v>547</v>
      </c>
      <c r="K2080" t="s">
        <v>548</v>
      </c>
      <c r="L2080">
        <v>15189</v>
      </c>
      <c r="M2080" t="s">
        <v>312</v>
      </c>
      <c r="N2080" t="s">
        <v>313</v>
      </c>
      <c r="O2080">
        <v>15189</v>
      </c>
      <c r="P2080" t="s">
        <v>312</v>
      </c>
      <c r="Q2080" t="s">
        <v>313</v>
      </c>
      <c r="R2080" t="s">
        <v>357</v>
      </c>
      <c r="S2080" s="43">
        <v>55885602.004299998</v>
      </c>
      <c r="U2080" s="43">
        <v>24</v>
      </c>
      <c r="IF2080">
        <v>15189</v>
      </c>
      <c r="IG2080" t="s">
        <v>312</v>
      </c>
      <c r="IH2080" t="s">
        <v>311</v>
      </c>
      <c r="IK2080">
        <v>-2</v>
      </c>
      <c r="IL2080" t="s">
        <v>278</v>
      </c>
      <c r="IM2080" t="s">
        <v>279</v>
      </c>
      <c r="IN2080" t="s">
        <v>468</v>
      </c>
      <c r="IP2080" t="s">
        <v>483</v>
      </c>
    </row>
    <row r="2081" spans="1:250" x14ac:dyDescent="0.35">
      <c r="A2081">
        <v>17470</v>
      </c>
      <c r="B2081">
        <v>-922729984</v>
      </c>
      <c r="C2081">
        <v>1837</v>
      </c>
      <c r="D2081" t="s">
        <v>272</v>
      </c>
      <c r="E2081" t="s">
        <v>273</v>
      </c>
      <c r="F2081">
        <v>13794</v>
      </c>
      <c r="G2081" t="s">
        <v>274</v>
      </c>
      <c r="H2081" t="s">
        <v>275</v>
      </c>
      <c r="I2081">
        <v>507</v>
      </c>
      <c r="J2081" t="s">
        <v>549</v>
      </c>
      <c r="K2081" t="s">
        <v>550</v>
      </c>
      <c r="L2081">
        <v>15189</v>
      </c>
      <c r="M2081" t="s">
        <v>312</v>
      </c>
      <c r="N2081" t="s">
        <v>313</v>
      </c>
      <c r="O2081">
        <v>15189</v>
      </c>
      <c r="P2081" t="s">
        <v>312</v>
      </c>
      <c r="Q2081" t="s">
        <v>313</v>
      </c>
      <c r="R2081" t="s">
        <v>357</v>
      </c>
      <c r="S2081" s="43">
        <v>55817688.834299996</v>
      </c>
      <c r="U2081" s="43">
        <v>24</v>
      </c>
      <c r="IF2081">
        <v>15189</v>
      </c>
      <c r="IG2081" t="s">
        <v>312</v>
      </c>
      <c r="IH2081" t="s">
        <v>311</v>
      </c>
      <c r="IK2081">
        <v>-2</v>
      </c>
      <c r="IL2081" t="s">
        <v>278</v>
      </c>
      <c r="IM2081" t="s">
        <v>279</v>
      </c>
      <c r="IN2081" t="s">
        <v>468</v>
      </c>
      <c r="IP2081" t="s">
        <v>483</v>
      </c>
    </row>
    <row r="2082" spans="1:250" x14ac:dyDescent="0.35">
      <c r="A2082">
        <v>17471</v>
      </c>
      <c r="B2082">
        <v>-922729984</v>
      </c>
      <c r="C2082">
        <v>1837</v>
      </c>
      <c r="D2082" t="s">
        <v>272</v>
      </c>
      <c r="E2082" t="s">
        <v>273</v>
      </c>
      <c r="F2082">
        <v>13794</v>
      </c>
      <c r="G2082" t="s">
        <v>274</v>
      </c>
      <c r="H2082" t="s">
        <v>275</v>
      </c>
      <c r="I2082">
        <v>528</v>
      </c>
      <c r="J2082" t="s">
        <v>531</v>
      </c>
      <c r="K2082" t="s">
        <v>532</v>
      </c>
      <c r="L2082">
        <v>13917</v>
      </c>
      <c r="M2082" t="s">
        <v>309</v>
      </c>
      <c r="N2082" t="s">
        <v>310</v>
      </c>
      <c r="O2082">
        <v>13917</v>
      </c>
      <c r="P2082" t="s">
        <v>309</v>
      </c>
      <c r="Q2082" t="s">
        <v>310</v>
      </c>
      <c r="R2082" t="s">
        <v>357</v>
      </c>
      <c r="S2082" s="43">
        <v>38986500.010399997</v>
      </c>
      <c r="U2082" s="43">
        <v>24</v>
      </c>
      <c r="IF2082">
        <v>13917</v>
      </c>
      <c r="IG2082" t="s">
        <v>309</v>
      </c>
      <c r="IH2082" t="s">
        <v>311</v>
      </c>
      <c r="IK2082">
        <v>-2</v>
      </c>
      <c r="IL2082" t="s">
        <v>278</v>
      </c>
      <c r="IM2082" t="s">
        <v>279</v>
      </c>
      <c r="IN2082" t="s">
        <v>468</v>
      </c>
      <c r="IP2082" t="s">
        <v>482</v>
      </c>
    </row>
    <row r="2083" spans="1:250" x14ac:dyDescent="0.35">
      <c r="A2083">
        <v>17472</v>
      </c>
      <c r="B2083">
        <v>-922729984</v>
      </c>
      <c r="C2083">
        <v>1837</v>
      </c>
      <c r="D2083" t="s">
        <v>272</v>
      </c>
      <c r="E2083" t="s">
        <v>273</v>
      </c>
      <c r="F2083">
        <v>13794</v>
      </c>
      <c r="G2083" t="s">
        <v>274</v>
      </c>
      <c r="H2083" t="s">
        <v>275</v>
      </c>
      <c r="I2083">
        <v>527</v>
      </c>
      <c r="J2083" t="s">
        <v>535</v>
      </c>
      <c r="K2083" t="s">
        <v>536</v>
      </c>
      <c r="L2083">
        <v>13917</v>
      </c>
      <c r="M2083" t="s">
        <v>309</v>
      </c>
      <c r="N2083" t="s">
        <v>310</v>
      </c>
      <c r="O2083">
        <v>13917</v>
      </c>
      <c r="P2083" t="s">
        <v>309</v>
      </c>
      <c r="Q2083" t="s">
        <v>310</v>
      </c>
      <c r="R2083" t="s">
        <v>357</v>
      </c>
      <c r="S2083" s="43">
        <v>38919662.180399999</v>
      </c>
      <c r="U2083" s="43">
        <v>24</v>
      </c>
      <c r="IF2083">
        <v>13917</v>
      </c>
      <c r="IG2083" t="s">
        <v>309</v>
      </c>
      <c r="IH2083" t="s">
        <v>311</v>
      </c>
      <c r="IK2083">
        <v>-2</v>
      </c>
      <c r="IL2083" t="s">
        <v>278</v>
      </c>
      <c r="IM2083" t="s">
        <v>279</v>
      </c>
      <c r="IN2083" t="s">
        <v>468</v>
      </c>
      <c r="IP2083" t="s">
        <v>482</v>
      </c>
    </row>
    <row r="2084" spans="1:250" x14ac:dyDescent="0.35">
      <c r="A2084">
        <v>17473</v>
      </c>
      <c r="B2084">
        <v>-922729984</v>
      </c>
      <c r="C2084">
        <v>1837</v>
      </c>
      <c r="D2084" t="s">
        <v>272</v>
      </c>
      <c r="E2084" t="s">
        <v>273</v>
      </c>
      <c r="F2084">
        <v>19011</v>
      </c>
      <c r="G2084" t="s">
        <v>318</v>
      </c>
      <c r="H2084" t="s">
        <v>319</v>
      </c>
      <c r="I2084">
        <v>507</v>
      </c>
      <c r="J2084" t="s">
        <v>549</v>
      </c>
      <c r="K2084" t="s">
        <v>550</v>
      </c>
      <c r="L2084">
        <v>15189</v>
      </c>
      <c r="M2084" t="s">
        <v>312</v>
      </c>
      <c r="N2084" t="s">
        <v>313</v>
      </c>
      <c r="O2084">
        <v>15189</v>
      </c>
      <c r="P2084" t="s">
        <v>312</v>
      </c>
      <c r="Q2084" t="s">
        <v>313</v>
      </c>
      <c r="R2084" t="s">
        <v>357</v>
      </c>
      <c r="S2084" s="43">
        <v>54004806.554399997</v>
      </c>
      <c r="U2084" s="43">
        <v>24</v>
      </c>
      <c r="IF2084">
        <v>15189</v>
      </c>
      <c r="IG2084" t="s">
        <v>312</v>
      </c>
      <c r="IH2084" t="s">
        <v>322</v>
      </c>
      <c r="IK2084">
        <v>-2</v>
      </c>
      <c r="IL2084" t="s">
        <v>278</v>
      </c>
      <c r="IM2084" t="s">
        <v>279</v>
      </c>
      <c r="IN2084" t="s">
        <v>484</v>
      </c>
      <c r="IP2084" t="s">
        <v>485</v>
      </c>
    </row>
    <row r="2085" spans="1:250" x14ac:dyDescent="0.35">
      <c r="A2085">
        <v>17474</v>
      </c>
      <c r="B2085">
        <v>-922729984</v>
      </c>
      <c r="C2085">
        <v>1837</v>
      </c>
      <c r="D2085" t="s">
        <v>272</v>
      </c>
      <c r="E2085" t="s">
        <v>273</v>
      </c>
      <c r="F2085">
        <v>13794</v>
      </c>
      <c r="G2085" t="s">
        <v>274</v>
      </c>
      <c r="H2085" t="s">
        <v>275</v>
      </c>
      <c r="I2085">
        <v>528</v>
      </c>
      <c r="J2085" t="s">
        <v>531</v>
      </c>
      <c r="K2085" t="s">
        <v>532</v>
      </c>
      <c r="L2085">
        <v>15189</v>
      </c>
      <c r="M2085" t="s">
        <v>312</v>
      </c>
      <c r="N2085" t="s">
        <v>313</v>
      </c>
      <c r="O2085">
        <v>15189</v>
      </c>
      <c r="P2085" t="s">
        <v>312</v>
      </c>
      <c r="Q2085" t="s">
        <v>313</v>
      </c>
      <c r="R2085" t="s">
        <v>357</v>
      </c>
      <c r="S2085" s="43">
        <v>56591792.844300002</v>
      </c>
      <c r="U2085" s="43">
        <v>24</v>
      </c>
      <c r="IF2085">
        <v>15189</v>
      </c>
      <c r="IG2085" t="s">
        <v>312</v>
      </c>
      <c r="IH2085" t="s">
        <v>311</v>
      </c>
      <c r="IK2085">
        <v>-2</v>
      </c>
      <c r="IL2085" t="s">
        <v>278</v>
      </c>
      <c r="IM2085" t="s">
        <v>279</v>
      </c>
      <c r="IN2085" t="s">
        <v>468</v>
      </c>
      <c r="IP2085" t="s">
        <v>483</v>
      </c>
    </row>
    <row r="2086" spans="1:250" x14ac:dyDescent="0.35">
      <c r="A2086">
        <v>17475</v>
      </c>
      <c r="B2086">
        <v>-922729984</v>
      </c>
      <c r="C2086">
        <v>1837</v>
      </c>
      <c r="D2086" t="s">
        <v>272</v>
      </c>
      <c r="E2086" t="s">
        <v>273</v>
      </c>
      <c r="F2086">
        <v>13794</v>
      </c>
      <c r="G2086" t="s">
        <v>274</v>
      </c>
      <c r="H2086" t="s">
        <v>275</v>
      </c>
      <c r="I2086">
        <v>527</v>
      </c>
      <c r="J2086" t="s">
        <v>535</v>
      </c>
      <c r="K2086" t="s">
        <v>536</v>
      </c>
      <c r="L2086">
        <v>15189</v>
      </c>
      <c r="M2086" t="s">
        <v>312</v>
      </c>
      <c r="N2086" t="s">
        <v>313</v>
      </c>
      <c r="O2086">
        <v>15189</v>
      </c>
      <c r="P2086" t="s">
        <v>312</v>
      </c>
      <c r="Q2086" t="s">
        <v>313</v>
      </c>
      <c r="R2086" t="s">
        <v>357</v>
      </c>
      <c r="S2086" s="43">
        <v>56494772.784299999</v>
      </c>
      <c r="U2086" s="43">
        <v>24</v>
      </c>
      <c r="IF2086">
        <v>15189</v>
      </c>
      <c r="IG2086" t="s">
        <v>312</v>
      </c>
      <c r="IH2086" t="s">
        <v>311</v>
      </c>
      <c r="IK2086">
        <v>-2</v>
      </c>
      <c r="IL2086" t="s">
        <v>278</v>
      </c>
      <c r="IM2086" t="s">
        <v>279</v>
      </c>
      <c r="IN2086" t="s">
        <v>468</v>
      </c>
      <c r="IP2086" t="s">
        <v>483</v>
      </c>
    </row>
    <row r="2087" spans="1:250" x14ac:dyDescent="0.35">
      <c r="A2087">
        <v>17476</v>
      </c>
      <c r="B2087">
        <v>-922729984</v>
      </c>
      <c r="C2087">
        <v>1837</v>
      </c>
      <c r="D2087" t="s">
        <v>272</v>
      </c>
      <c r="E2087" t="s">
        <v>273</v>
      </c>
      <c r="F2087">
        <v>13794</v>
      </c>
      <c r="G2087" t="s">
        <v>274</v>
      </c>
      <c r="H2087" t="s">
        <v>275</v>
      </c>
      <c r="I2087">
        <v>523</v>
      </c>
      <c r="J2087" t="s">
        <v>537</v>
      </c>
      <c r="K2087" t="s">
        <v>538</v>
      </c>
      <c r="L2087">
        <v>15189</v>
      </c>
      <c r="M2087" t="s">
        <v>312</v>
      </c>
      <c r="N2087" t="s">
        <v>313</v>
      </c>
      <c r="O2087">
        <v>15189</v>
      </c>
      <c r="P2087" t="s">
        <v>312</v>
      </c>
      <c r="Q2087" t="s">
        <v>313</v>
      </c>
      <c r="R2087" t="s">
        <v>357</v>
      </c>
      <c r="S2087" s="43">
        <v>56426858.724299997</v>
      </c>
      <c r="U2087" s="43">
        <v>24</v>
      </c>
      <c r="IF2087">
        <v>15189</v>
      </c>
      <c r="IG2087" t="s">
        <v>312</v>
      </c>
      <c r="IH2087" t="s">
        <v>311</v>
      </c>
      <c r="IK2087">
        <v>-2</v>
      </c>
      <c r="IL2087" t="s">
        <v>278</v>
      </c>
      <c r="IM2087" t="s">
        <v>279</v>
      </c>
      <c r="IN2087" t="s">
        <v>468</v>
      </c>
      <c r="IP2087" t="s">
        <v>483</v>
      </c>
    </row>
    <row r="2088" spans="1:250" x14ac:dyDescent="0.35">
      <c r="A2088">
        <v>17477</v>
      </c>
      <c r="B2088">
        <v>-922729984</v>
      </c>
      <c r="C2088">
        <v>1837</v>
      </c>
      <c r="D2088" t="s">
        <v>272</v>
      </c>
      <c r="E2088" t="s">
        <v>273</v>
      </c>
      <c r="F2088">
        <v>13794</v>
      </c>
      <c r="G2088" t="s">
        <v>274</v>
      </c>
      <c r="H2088" t="s">
        <v>275</v>
      </c>
      <c r="I2088">
        <v>521</v>
      </c>
      <c r="J2088" t="s">
        <v>539</v>
      </c>
      <c r="K2088" t="s">
        <v>540</v>
      </c>
      <c r="L2088">
        <v>15189</v>
      </c>
      <c r="M2088" t="s">
        <v>312</v>
      </c>
      <c r="N2088" t="s">
        <v>313</v>
      </c>
      <c r="O2088">
        <v>15189</v>
      </c>
      <c r="P2088" t="s">
        <v>312</v>
      </c>
      <c r="Q2088" t="s">
        <v>313</v>
      </c>
      <c r="R2088" t="s">
        <v>357</v>
      </c>
      <c r="S2088" s="43">
        <v>56293101.274300002</v>
      </c>
      <c r="U2088" s="43">
        <v>24</v>
      </c>
      <c r="IF2088">
        <v>15189</v>
      </c>
      <c r="IG2088" t="s">
        <v>312</v>
      </c>
      <c r="IH2088" t="s">
        <v>311</v>
      </c>
      <c r="IK2088">
        <v>-2</v>
      </c>
      <c r="IL2088" t="s">
        <v>278</v>
      </c>
      <c r="IM2088" t="s">
        <v>279</v>
      </c>
      <c r="IN2088" t="s">
        <v>468</v>
      </c>
      <c r="IP2088" t="s">
        <v>483</v>
      </c>
    </row>
    <row r="2089" spans="1:250" x14ac:dyDescent="0.35">
      <c r="A2089">
        <v>17478</v>
      </c>
      <c r="B2089">
        <v>-922729984</v>
      </c>
      <c r="C2089">
        <v>1837</v>
      </c>
      <c r="D2089" t="s">
        <v>272</v>
      </c>
      <c r="E2089" t="s">
        <v>273</v>
      </c>
      <c r="F2089">
        <v>13794</v>
      </c>
      <c r="G2089" t="s">
        <v>274</v>
      </c>
      <c r="H2089" t="s">
        <v>275</v>
      </c>
      <c r="I2089">
        <v>519</v>
      </c>
      <c r="J2089" t="s">
        <v>541</v>
      </c>
      <c r="K2089" t="s">
        <v>542</v>
      </c>
      <c r="L2089">
        <v>15189</v>
      </c>
      <c r="M2089" t="s">
        <v>312</v>
      </c>
      <c r="N2089" t="s">
        <v>313</v>
      </c>
      <c r="O2089">
        <v>15189</v>
      </c>
      <c r="P2089" t="s">
        <v>312</v>
      </c>
      <c r="Q2089" t="s">
        <v>313</v>
      </c>
      <c r="R2089" t="s">
        <v>357</v>
      </c>
      <c r="S2089" s="43">
        <v>56225184.724299997</v>
      </c>
      <c r="U2089" s="43">
        <v>24</v>
      </c>
      <c r="IF2089">
        <v>15189</v>
      </c>
      <c r="IG2089" t="s">
        <v>312</v>
      </c>
      <c r="IH2089" t="s">
        <v>311</v>
      </c>
      <c r="IK2089">
        <v>-2</v>
      </c>
      <c r="IL2089" t="s">
        <v>278</v>
      </c>
      <c r="IM2089" t="s">
        <v>279</v>
      </c>
      <c r="IN2089" t="s">
        <v>468</v>
      </c>
      <c r="IP2089" t="s">
        <v>483</v>
      </c>
    </row>
    <row r="2090" spans="1:250" x14ac:dyDescent="0.35">
      <c r="A2090">
        <v>17479</v>
      </c>
      <c r="B2090">
        <v>-922729984</v>
      </c>
      <c r="C2090">
        <v>1837</v>
      </c>
      <c r="D2090" t="s">
        <v>272</v>
      </c>
      <c r="E2090" t="s">
        <v>273</v>
      </c>
      <c r="F2090">
        <v>19011</v>
      </c>
      <c r="G2090" t="s">
        <v>318</v>
      </c>
      <c r="H2090" t="s">
        <v>319</v>
      </c>
      <c r="I2090">
        <v>523</v>
      </c>
      <c r="J2090" t="s">
        <v>537</v>
      </c>
      <c r="K2090" t="s">
        <v>538</v>
      </c>
      <c r="L2090">
        <v>15189</v>
      </c>
      <c r="M2090" t="s">
        <v>312</v>
      </c>
      <c r="N2090" t="s">
        <v>313</v>
      </c>
      <c r="O2090">
        <v>15189</v>
      </c>
      <c r="P2090" t="s">
        <v>312</v>
      </c>
      <c r="Q2090" t="s">
        <v>313</v>
      </c>
      <c r="R2090" t="s">
        <v>357</v>
      </c>
      <c r="S2090" s="43">
        <v>54618888.144400001</v>
      </c>
      <c r="U2090" s="43">
        <v>24</v>
      </c>
      <c r="IF2090">
        <v>15189</v>
      </c>
      <c r="IG2090" t="s">
        <v>312</v>
      </c>
      <c r="IH2090" t="s">
        <v>322</v>
      </c>
      <c r="IK2090">
        <v>-2</v>
      </c>
      <c r="IL2090" t="s">
        <v>278</v>
      </c>
      <c r="IM2090" t="s">
        <v>279</v>
      </c>
      <c r="IN2090" t="s">
        <v>484</v>
      </c>
      <c r="IP2090" t="s">
        <v>485</v>
      </c>
    </row>
    <row r="2091" spans="1:250" x14ac:dyDescent="0.35">
      <c r="A2091">
        <v>17480</v>
      </c>
      <c r="B2091">
        <v>-922729984</v>
      </c>
      <c r="C2091">
        <v>1837</v>
      </c>
      <c r="D2091" t="s">
        <v>272</v>
      </c>
      <c r="E2091" t="s">
        <v>273</v>
      </c>
      <c r="F2091">
        <v>19011</v>
      </c>
      <c r="G2091" t="s">
        <v>318</v>
      </c>
      <c r="H2091" t="s">
        <v>319</v>
      </c>
      <c r="I2091">
        <v>521</v>
      </c>
      <c r="J2091" t="s">
        <v>539</v>
      </c>
      <c r="K2091" t="s">
        <v>540</v>
      </c>
      <c r="L2091">
        <v>15189</v>
      </c>
      <c r="M2091" t="s">
        <v>312</v>
      </c>
      <c r="N2091" t="s">
        <v>313</v>
      </c>
      <c r="O2091">
        <v>15189</v>
      </c>
      <c r="P2091" t="s">
        <v>312</v>
      </c>
      <c r="Q2091" t="s">
        <v>313</v>
      </c>
      <c r="R2091" t="s">
        <v>357</v>
      </c>
      <c r="S2091" s="43">
        <v>54482599.124399997</v>
      </c>
      <c r="U2091" s="43">
        <v>24</v>
      </c>
      <c r="IF2091">
        <v>15189</v>
      </c>
      <c r="IG2091" t="s">
        <v>312</v>
      </c>
      <c r="IH2091" t="s">
        <v>322</v>
      </c>
      <c r="IK2091">
        <v>-2</v>
      </c>
      <c r="IL2091" t="s">
        <v>278</v>
      </c>
      <c r="IM2091" t="s">
        <v>279</v>
      </c>
      <c r="IN2091" t="s">
        <v>484</v>
      </c>
      <c r="IP2091" t="s">
        <v>485</v>
      </c>
    </row>
    <row r="2092" spans="1:250" x14ac:dyDescent="0.35">
      <c r="A2092">
        <v>17481</v>
      </c>
      <c r="B2092">
        <v>-922729984</v>
      </c>
      <c r="C2092">
        <v>1837</v>
      </c>
      <c r="D2092" t="s">
        <v>272</v>
      </c>
      <c r="E2092" t="s">
        <v>273</v>
      </c>
      <c r="F2092">
        <v>19011</v>
      </c>
      <c r="G2092" t="s">
        <v>318</v>
      </c>
      <c r="H2092" t="s">
        <v>319</v>
      </c>
      <c r="I2092">
        <v>519</v>
      </c>
      <c r="J2092" t="s">
        <v>541</v>
      </c>
      <c r="K2092" t="s">
        <v>542</v>
      </c>
      <c r="L2092">
        <v>15189</v>
      </c>
      <c r="M2092" t="s">
        <v>312</v>
      </c>
      <c r="N2092" t="s">
        <v>313</v>
      </c>
      <c r="O2092">
        <v>15189</v>
      </c>
      <c r="P2092" t="s">
        <v>312</v>
      </c>
      <c r="Q2092" t="s">
        <v>313</v>
      </c>
      <c r="R2092" t="s">
        <v>357</v>
      </c>
      <c r="S2092" s="43">
        <v>54414343.034400001</v>
      </c>
      <c r="U2092" s="43">
        <v>24</v>
      </c>
      <c r="IF2092">
        <v>15189</v>
      </c>
      <c r="IG2092" t="s">
        <v>312</v>
      </c>
      <c r="IH2092" t="s">
        <v>322</v>
      </c>
      <c r="IK2092">
        <v>-2</v>
      </c>
      <c r="IL2092" t="s">
        <v>278</v>
      </c>
      <c r="IM2092" t="s">
        <v>279</v>
      </c>
      <c r="IN2092" t="s">
        <v>484</v>
      </c>
      <c r="IP2092" t="s">
        <v>485</v>
      </c>
    </row>
    <row r="2093" spans="1:250" x14ac:dyDescent="0.35">
      <c r="A2093">
        <v>17482</v>
      </c>
      <c r="B2093">
        <v>-922729984</v>
      </c>
      <c r="C2093">
        <v>1837</v>
      </c>
      <c r="D2093" t="s">
        <v>272</v>
      </c>
      <c r="E2093" t="s">
        <v>273</v>
      </c>
      <c r="F2093">
        <v>19011</v>
      </c>
      <c r="G2093" t="s">
        <v>318</v>
      </c>
      <c r="H2093" t="s">
        <v>319</v>
      </c>
      <c r="I2093">
        <v>515</v>
      </c>
      <c r="J2093" t="s">
        <v>543</v>
      </c>
      <c r="K2093" t="s">
        <v>544</v>
      </c>
      <c r="L2093">
        <v>15189</v>
      </c>
      <c r="M2093" t="s">
        <v>312</v>
      </c>
      <c r="N2093" t="s">
        <v>313</v>
      </c>
      <c r="O2093">
        <v>15189</v>
      </c>
      <c r="P2093" t="s">
        <v>312</v>
      </c>
      <c r="Q2093" t="s">
        <v>313</v>
      </c>
      <c r="R2093" t="s">
        <v>357</v>
      </c>
      <c r="S2093" s="43">
        <v>54346086.964400001</v>
      </c>
      <c r="U2093" s="43">
        <v>24</v>
      </c>
      <c r="IF2093">
        <v>15189</v>
      </c>
      <c r="IG2093" t="s">
        <v>312</v>
      </c>
      <c r="IH2093" t="s">
        <v>322</v>
      </c>
      <c r="IK2093">
        <v>-2</v>
      </c>
      <c r="IL2093" t="s">
        <v>278</v>
      </c>
      <c r="IM2093" t="s">
        <v>279</v>
      </c>
      <c r="IN2093" t="s">
        <v>484</v>
      </c>
      <c r="IP2093" t="s">
        <v>485</v>
      </c>
    </row>
    <row r="2094" spans="1:250" x14ac:dyDescent="0.35">
      <c r="A2094">
        <v>17483</v>
      </c>
      <c r="B2094">
        <v>-922729984</v>
      </c>
      <c r="C2094">
        <v>1837</v>
      </c>
      <c r="D2094" t="s">
        <v>272</v>
      </c>
      <c r="E2094" t="s">
        <v>273</v>
      </c>
      <c r="F2094">
        <v>19011</v>
      </c>
      <c r="G2094" t="s">
        <v>318</v>
      </c>
      <c r="H2094" t="s">
        <v>319</v>
      </c>
      <c r="I2094">
        <v>513</v>
      </c>
      <c r="J2094" t="s">
        <v>545</v>
      </c>
      <c r="K2094" t="s">
        <v>546</v>
      </c>
      <c r="L2094">
        <v>15189</v>
      </c>
      <c r="M2094" t="s">
        <v>312</v>
      </c>
      <c r="N2094" t="s">
        <v>313</v>
      </c>
      <c r="O2094">
        <v>15189</v>
      </c>
      <c r="P2094" t="s">
        <v>312</v>
      </c>
      <c r="Q2094" t="s">
        <v>313</v>
      </c>
      <c r="R2094" t="s">
        <v>357</v>
      </c>
      <c r="S2094" s="43">
        <v>54199823.954400003</v>
      </c>
      <c r="U2094" s="43">
        <v>24</v>
      </c>
      <c r="IF2094">
        <v>15189</v>
      </c>
      <c r="IG2094" t="s">
        <v>312</v>
      </c>
      <c r="IH2094" t="s">
        <v>322</v>
      </c>
      <c r="IK2094">
        <v>-2</v>
      </c>
      <c r="IL2094" t="s">
        <v>278</v>
      </c>
      <c r="IM2094" t="s">
        <v>279</v>
      </c>
      <c r="IN2094" t="s">
        <v>484</v>
      </c>
      <c r="IP2094" t="s">
        <v>485</v>
      </c>
    </row>
    <row r="2095" spans="1:250" x14ac:dyDescent="0.35">
      <c r="A2095">
        <v>17484</v>
      </c>
      <c r="B2095">
        <v>-922729984</v>
      </c>
      <c r="C2095">
        <v>1837</v>
      </c>
      <c r="D2095" t="s">
        <v>272</v>
      </c>
      <c r="E2095" t="s">
        <v>273</v>
      </c>
      <c r="F2095">
        <v>19011</v>
      </c>
      <c r="G2095" t="s">
        <v>318</v>
      </c>
      <c r="H2095" t="s">
        <v>319</v>
      </c>
      <c r="I2095">
        <v>509</v>
      </c>
      <c r="J2095" t="s">
        <v>547</v>
      </c>
      <c r="K2095" t="s">
        <v>548</v>
      </c>
      <c r="L2095">
        <v>15189</v>
      </c>
      <c r="M2095" t="s">
        <v>312</v>
      </c>
      <c r="N2095" t="s">
        <v>313</v>
      </c>
      <c r="O2095">
        <v>15189</v>
      </c>
      <c r="P2095" t="s">
        <v>312</v>
      </c>
      <c r="Q2095" t="s">
        <v>313</v>
      </c>
      <c r="R2095" t="s">
        <v>357</v>
      </c>
      <c r="S2095" s="43">
        <v>54073062.644400001</v>
      </c>
      <c r="U2095" s="43">
        <v>24</v>
      </c>
      <c r="IF2095">
        <v>15189</v>
      </c>
      <c r="IG2095" t="s">
        <v>312</v>
      </c>
      <c r="IH2095" t="s">
        <v>322</v>
      </c>
      <c r="IK2095">
        <v>-2</v>
      </c>
      <c r="IL2095" t="s">
        <v>278</v>
      </c>
      <c r="IM2095" t="s">
        <v>279</v>
      </c>
      <c r="IN2095" t="s">
        <v>484</v>
      </c>
      <c r="IP2095" t="s">
        <v>485</v>
      </c>
    </row>
    <row r="2096" spans="1:250" x14ac:dyDescent="0.35">
      <c r="A2096">
        <v>17485</v>
      </c>
      <c r="B2096">
        <v>-922729984</v>
      </c>
      <c r="C2096">
        <v>1837</v>
      </c>
      <c r="D2096" t="s">
        <v>272</v>
      </c>
      <c r="E2096" t="s">
        <v>273</v>
      </c>
      <c r="F2096">
        <v>13794</v>
      </c>
      <c r="G2096" t="s">
        <v>274</v>
      </c>
      <c r="H2096" t="s">
        <v>275</v>
      </c>
      <c r="I2096">
        <v>515</v>
      </c>
      <c r="J2096" t="s">
        <v>543</v>
      </c>
      <c r="K2096" t="s">
        <v>544</v>
      </c>
      <c r="L2096">
        <v>17005</v>
      </c>
      <c r="M2096" t="s">
        <v>314</v>
      </c>
      <c r="N2096" t="s">
        <v>315</v>
      </c>
      <c r="O2096">
        <v>17005</v>
      </c>
      <c r="P2096" t="s">
        <v>314</v>
      </c>
      <c r="Q2096" t="s">
        <v>315</v>
      </c>
      <c r="R2096" t="s">
        <v>357</v>
      </c>
      <c r="S2096" s="43">
        <v>8086655.5345999999</v>
      </c>
      <c r="U2096" s="43">
        <v>24</v>
      </c>
      <c r="IF2096">
        <v>17005</v>
      </c>
      <c r="IG2096" t="s">
        <v>314</v>
      </c>
      <c r="IH2096" t="s">
        <v>311</v>
      </c>
      <c r="IK2096">
        <v>-2</v>
      </c>
      <c r="IL2096" t="s">
        <v>278</v>
      </c>
      <c r="IM2096" t="s">
        <v>279</v>
      </c>
      <c r="IN2096" t="s">
        <v>468</v>
      </c>
      <c r="IP2096" t="s">
        <v>486</v>
      </c>
    </row>
    <row r="2097" spans="1:250" x14ac:dyDescent="0.35">
      <c r="A2097">
        <v>17486</v>
      </c>
      <c r="B2097">
        <v>-922729984</v>
      </c>
      <c r="C2097">
        <v>1837</v>
      </c>
      <c r="D2097" t="s">
        <v>272</v>
      </c>
      <c r="E2097" t="s">
        <v>273</v>
      </c>
      <c r="F2097">
        <v>13794</v>
      </c>
      <c r="G2097" t="s">
        <v>274</v>
      </c>
      <c r="H2097" t="s">
        <v>275</v>
      </c>
      <c r="I2097">
        <v>513</v>
      </c>
      <c r="J2097" t="s">
        <v>545</v>
      </c>
      <c r="K2097" t="s">
        <v>546</v>
      </c>
      <c r="L2097">
        <v>17005</v>
      </c>
      <c r="M2097" t="s">
        <v>314</v>
      </c>
      <c r="N2097" t="s">
        <v>315</v>
      </c>
      <c r="O2097">
        <v>17005</v>
      </c>
      <c r="P2097" t="s">
        <v>314</v>
      </c>
      <c r="Q2097" t="s">
        <v>315</v>
      </c>
      <c r="R2097" t="s">
        <v>357</v>
      </c>
      <c r="S2097" s="43">
        <v>8065698.4346000003</v>
      </c>
      <c r="U2097" s="43">
        <v>24</v>
      </c>
      <c r="IF2097">
        <v>17005</v>
      </c>
      <c r="IG2097" t="s">
        <v>314</v>
      </c>
      <c r="IH2097" t="s">
        <v>311</v>
      </c>
      <c r="IK2097">
        <v>-2</v>
      </c>
      <c r="IL2097" t="s">
        <v>278</v>
      </c>
      <c r="IM2097" t="s">
        <v>279</v>
      </c>
      <c r="IN2097" t="s">
        <v>468</v>
      </c>
      <c r="IP2097" t="s">
        <v>486</v>
      </c>
    </row>
    <row r="2098" spans="1:250" x14ac:dyDescent="0.35">
      <c r="A2098">
        <v>17487</v>
      </c>
      <c r="B2098">
        <v>-922729984</v>
      </c>
      <c r="C2098">
        <v>1837</v>
      </c>
      <c r="D2098" t="s">
        <v>272</v>
      </c>
      <c r="E2098" t="s">
        <v>273</v>
      </c>
      <c r="F2098">
        <v>13794</v>
      </c>
      <c r="G2098" t="s">
        <v>274</v>
      </c>
      <c r="H2098" t="s">
        <v>275</v>
      </c>
      <c r="I2098">
        <v>509</v>
      </c>
      <c r="J2098" t="s">
        <v>547</v>
      </c>
      <c r="K2098" t="s">
        <v>548</v>
      </c>
      <c r="L2098">
        <v>17005</v>
      </c>
      <c r="M2098" t="s">
        <v>314</v>
      </c>
      <c r="N2098" t="s">
        <v>315</v>
      </c>
      <c r="O2098">
        <v>17005</v>
      </c>
      <c r="P2098" t="s">
        <v>314</v>
      </c>
      <c r="Q2098" t="s">
        <v>315</v>
      </c>
      <c r="R2098" t="s">
        <v>357</v>
      </c>
      <c r="S2098" s="43">
        <v>7777535.5845999997</v>
      </c>
      <c r="U2098" s="43">
        <v>24</v>
      </c>
      <c r="IF2098">
        <v>17005</v>
      </c>
      <c r="IG2098" t="s">
        <v>314</v>
      </c>
      <c r="IH2098" t="s">
        <v>311</v>
      </c>
      <c r="IK2098">
        <v>-2</v>
      </c>
      <c r="IL2098" t="s">
        <v>278</v>
      </c>
      <c r="IM2098" t="s">
        <v>279</v>
      </c>
      <c r="IN2098" t="s">
        <v>468</v>
      </c>
      <c r="IP2098" t="s">
        <v>486</v>
      </c>
    </row>
    <row r="2099" spans="1:250" x14ac:dyDescent="0.35">
      <c r="A2099">
        <v>17488</v>
      </c>
      <c r="B2099">
        <v>-922729984</v>
      </c>
      <c r="C2099">
        <v>1837</v>
      </c>
      <c r="D2099" t="s">
        <v>272</v>
      </c>
      <c r="E2099" t="s">
        <v>273</v>
      </c>
      <c r="F2099">
        <v>13794</v>
      </c>
      <c r="G2099" t="s">
        <v>274</v>
      </c>
      <c r="H2099" t="s">
        <v>275</v>
      </c>
      <c r="I2099">
        <v>507</v>
      </c>
      <c r="J2099" t="s">
        <v>549</v>
      </c>
      <c r="K2099" t="s">
        <v>550</v>
      </c>
      <c r="L2099">
        <v>17005</v>
      </c>
      <c r="M2099" t="s">
        <v>314</v>
      </c>
      <c r="N2099" t="s">
        <v>315</v>
      </c>
      <c r="O2099">
        <v>17005</v>
      </c>
      <c r="P2099" t="s">
        <v>314</v>
      </c>
      <c r="Q2099" t="s">
        <v>315</v>
      </c>
      <c r="R2099" t="s">
        <v>357</v>
      </c>
      <c r="S2099" s="43">
        <v>7768084.2045999998</v>
      </c>
      <c r="U2099" s="43">
        <v>24</v>
      </c>
      <c r="IF2099">
        <v>17005</v>
      </c>
      <c r="IG2099" t="s">
        <v>314</v>
      </c>
      <c r="IH2099" t="s">
        <v>311</v>
      </c>
      <c r="IK2099">
        <v>-2</v>
      </c>
      <c r="IL2099" t="s">
        <v>278</v>
      </c>
      <c r="IM2099" t="s">
        <v>279</v>
      </c>
      <c r="IN2099" t="s">
        <v>468</v>
      </c>
      <c r="IP2099" t="s">
        <v>486</v>
      </c>
    </row>
    <row r="2100" spans="1:250" x14ac:dyDescent="0.35">
      <c r="A2100">
        <v>17489</v>
      </c>
      <c r="B2100">
        <v>-922729984</v>
      </c>
      <c r="C2100">
        <v>1837</v>
      </c>
      <c r="D2100" t="s">
        <v>272</v>
      </c>
      <c r="E2100" t="s">
        <v>273</v>
      </c>
      <c r="F2100">
        <v>19011</v>
      </c>
      <c r="G2100" t="s">
        <v>318</v>
      </c>
      <c r="H2100" t="s">
        <v>319</v>
      </c>
      <c r="I2100">
        <v>528</v>
      </c>
      <c r="J2100" t="s">
        <v>531</v>
      </c>
      <c r="K2100" t="s">
        <v>532</v>
      </c>
      <c r="L2100">
        <v>15189</v>
      </c>
      <c r="M2100" t="s">
        <v>312</v>
      </c>
      <c r="N2100" t="s">
        <v>313</v>
      </c>
      <c r="O2100">
        <v>15189</v>
      </c>
      <c r="P2100" t="s">
        <v>312</v>
      </c>
      <c r="Q2100" t="s">
        <v>313</v>
      </c>
      <c r="R2100" t="s">
        <v>357</v>
      </c>
      <c r="S2100" s="43">
        <v>54784652.224399999</v>
      </c>
      <c r="U2100" s="43">
        <v>24</v>
      </c>
      <c r="IF2100">
        <v>15189</v>
      </c>
      <c r="IG2100" t="s">
        <v>312</v>
      </c>
      <c r="IH2100" t="s">
        <v>322</v>
      </c>
      <c r="IK2100">
        <v>-2</v>
      </c>
      <c r="IL2100" t="s">
        <v>278</v>
      </c>
      <c r="IM2100" t="s">
        <v>279</v>
      </c>
      <c r="IN2100" t="s">
        <v>484</v>
      </c>
      <c r="IP2100" t="s">
        <v>485</v>
      </c>
    </row>
    <row r="2101" spans="1:250" x14ac:dyDescent="0.35">
      <c r="A2101">
        <v>17490</v>
      </c>
      <c r="B2101">
        <v>-922729984</v>
      </c>
      <c r="C2101">
        <v>1837</v>
      </c>
      <c r="D2101" t="s">
        <v>272</v>
      </c>
      <c r="E2101" t="s">
        <v>273</v>
      </c>
      <c r="F2101">
        <v>19011</v>
      </c>
      <c r="G2101" t="s">
        <v>318</v>
      </c>
      <c r="H2101" t="s">
        <v>319</v>
      </c>
      <c r="I2101">
        <v>527</v>
      </c>
      <c r="J2101" t="s">
        <v>535</v>
      </c>
      <c r="K2101" t="s">
        <v>536</v>
      </c>
      <c r="L2101">
        <v>15189</v>
      </c>
      <c r="M2101" t="s">
        <v>312</v>
      </c>
      <c r="N2101" t="s">
        <v>313</v>
      </c>
      <c r="O2101">
        <v>15189</v>
      </c>
      <c r="P2101" t="s">
        <v>312</v>
      </c>
      <c r="Q2101" t="s">
        <v>313</v>
      </c>
      <c r="R2101" t="s">
        <v>357</v>
      </c>
      <c r="S2101" s="43">
        <v>54687143.9344</v>
      </c>
      <c r="U2101" s="43">
        <v>24</v>
      </c>
      <c r="IF2101">
        <v>15189</v>
      </c>
      <c r="IG2101" t="s">
        <v>312</v>
      </c>
      <c r="IH2101" t="s">
        <v>322</v>
      </c>
      <c r="IK2101">
        <v>-2</v>
      </c>
      <c r="IL2101" t="s">
        <v>278</v>
      </c>
      <c r="IM2101" t="s">
        <v>279</v>
      </c>
      <c r="IN2101" t="s">
        <v>484</v>
      </c>
      <c r="IP2101" t="s">
        <v>485</v>
      </c>
    </row>
    <row r="2102" spans="1:250" x14ac:dyDescent="0.35">
      <c r="A2102">
        <v>17491</v>
      </c>
      <c r="B2102">
        <v>-922729984</v>
      </c>
      <c r="C2102">
        <v>1837</v>
      </c>
      <c r="D2102" t="s">
        <v>272</v>
      </c>
      <c r="E2102" t="s">
        <v>273</v>
      </c>
      <c r="F2102">
        <v>13794</v>
      </c>
      <c r="G2102" t="s">
        <v>274</v>
      </c>
      <c r="H2102" t="s">
        <v>275</v>
      </c>
      <c r="I2102">
        <v>507</v>
      </c>
      <c r="J2102" t="s">
        <v>549</v>
      </c>
      <c r="K2102" t="s">
        <v>550</v>
      </c>
      <c r="L2102">
        <v>17006</v>
      </c>
      <c r="M2102" t="s">
        <v>316</v>
      </c>
      <c r="N2102" t="s">
        <v>317</v>
      </c>
      <c r="O2102">
        <v>17006</v>
      </c>
      <c r="P2102" t="s">
        <v>316</v>
      </c>
      <c r="Q2102" t="s">
        <v>317</v>
      </c>
      <c r="R2102" t="s">
        <v>357</v>
      </c>
      <c r="S2102" s="43">
        <v>11404729.9803</v>
      </c>
      <c r="U2102" s="43">
        <v>24</v>
      </c>
      <c r="IF2102">
        <v>17006</v>
      </c>
      <c r="IG2102" t="s">
        <v>316</v>
      </c>
      <c r="IH2102" t="s">
        <v>311</v>
      </c>
      <c r="IK2102">
        <v>-2</v>
      </c>
      <c r="IL2102" t="s">
        <v>278</v>
      </c>
      <c r="IM2102" t="s">
        <v>279</v>
      </c>
      <c r="IN2102" t="s">
        <v>468</v>
      </c>
      <c r="IP2102" t="s">
        <v>487</v>
      </c>
    </row>
    <row r="2103" spans="1:250" x14ac:dyDescent="0.35">
      <c r="A2103">
        <v>17492</v>
      </c>
      <c r="B2103">
        <v>-922729984</v>
      </c>
      <c r="C2103">
        <v>1837</v>
      </c>
      <c r="D2103" t="s">
        <v>272</v>
      </c>
      <c r="E2103" t="s">
        <v>273</v>
      </c>
      <c r="F2103">
        <v>13794</v>
      </c>
      <c r="G2103" t="s">
        <v>274</v>
      </c>
      <c r="H2103" t="s">
        <v>275</v>
      </c>
      <c r="I2103">
        <v>528</v>
      </c>
      <c r="J2103" t="s">
        <v>531</v>
      </c>
      <c r="K2103" t="s">
        <v>532</v>
      </c>
      <c r="L2103">
        <v>17005</v>
      </c>
      <c r="M2103" t="s">
        <v>314</v>
      </c>
      <c r="N2103" t="s">
        <v>315</v>
      </c>
      <c r="O2103">
        <v>17005</v>
      </c>
      <c r="P2103" t="s">
        <v>314</v>
      </c>
      <c r="Q2103" t="s">
        <v>315</v>
      </c>
      <c r="R2103" t="s">
        <v>357</v>
      </c>
      <c r="S2103" s="43">
        <v>8149227.1046000002</v>
      </c>
      <c r="U2103" s="43">
        <v>24</v>
      </c>
      <c r="IF2103">
        <v>17005</v>
      </c>
      <c r="IG2103" t="s">
        <v>314</v>
      </c>
      <c r="IH2103" t="s">
        <v>311</v>
      </c>
      <c r="IK2103">
        <v>-2</v>
      </c>
      <c r="IL2103" t="s">
        <v>278</v>
      </c>
      <c r="IM2103" t="s">
        <v>279</v>
      </c>
      <c r="IN2103" t="s">
        <v>468</v>
      </c>
      <c r="IP2103" t="s">
        <v>486</v>
      </c>
    </row>
    <row r="2104" spans="1:250" x14ac:dyDescent="0.35">
      <c r="A2104">
        <v>17493</v>
      </c>
      <c r="B2104">
        <v>-922729984</v>
      </c>
      <c r="C2104">
        <v>1837</v>
      </c>
      <c r="D2104" t="s">
        <v>272</v>
      </c>
      <c r="E2104" t="s">
        <v>273</v>
      </c>
      <c r="F2104">
        <v>13794</v>
      </c>
      <c r="G2104" t="s">
        <v>274</v>
      </c>
      <c r="H2104" t="s">
        <v>275</v>
      </c>
      <c r="I2104">
        <v>527</v>
      </c>
      <c r="J2104" t="s">
        <v>535</v>
      </c>
      <c r="K2104" t="s">
        <v>536</v>
      </c>
      <c r="L2104">
        <v>17005</v>
      </c>
      <c r="M2104" t="s">
        <v>314</v>
      </c>
      <c r="N2104" t="s">
        <v>315</v>
      </c>
      <c r="O2104">
        <v>17005</v>
      </c>
      <c r="P2104" t="s">
        <v>314</v>
      </c>
      <c r="Q2104" t="s">
        <v>315</v>
      </c>
      <c r="R2104" t="s">
        <v>357</v>
      </c>
      <c r="S2104" s="43">
        <v>8135256.2145999996</v>
      </c>
      <c r="U2104" s="43">
        <v>24</v>
      </c>
      <c r="IF2104">
        <v>17005</v>
      </c>
      <c r="IG2104" t="s">
        <v>314</v>
      </c>
      <c r="IH2104" t="s">
        <v>311</v>
      </c>
      <c r="IK2104">
        <v>-2</v>
      </c>
      <c r="IL2104" t="s">
        <v>278</v>
      </c>
      <c r="IM2104" t="s">
        <v>279</v>
      </c>
      <c r="IN2104" t="s">
        <v>468</v>
      </c>
      <c r="IP2104" t="s">
        <v>486</v>
      </c>
    </row>
    <row r="2105" spans="1:250" x14ac:dyDescent="0.35">
      <c r="A2105">
        <v>17494</v>
      </c>
      <c r="B2105">
        <v>-922729984</v>
      </c>
      <c r="C2105">
        <v>1837</v>
      </c>
      <c r="D2105" t="s">
        <v>272</v>
      </c>
      <c r="E2105" t="s">
        <v>273</v>
      </c>
      <c r="F2105">
        <v>13794</v>
      </c>
      <c r="G2105" t="s">
        <v>274</v>
      </c>
      <c r="H2105" t="s">
        <v>275</v>
      </c>
      <c r="I2105">
        <v>523</v>
      </c>
      <c r="J2105" t="s">
        <v>537</v>
      </c>
      <c r="K2105" t="s">
        <v>538</v>
      </c>
      <c r="L2105">
        <v>17005</v>
      </c>
      <c r="M2105" t="s">
        <v>314</v>
      </c>
      <c r="N2105" t="s">
        <v>315</v>
      </c>
      <c r="O2105">
        <v>17005</v>
      </c>
      <c r="P2105" t="s">
        <v>314</v>
      </c>
      <c r="Q2105" t="s">
        <v>315</v>
      </c>
      <c r="R2105" t="s">
        <v>357</v>
      </c>
      <c r="S2105" s="43">
        <v>8125476.5946000004</v>
      </c>
      <c r="U2105" s="43">
        <v>24</v>
      </c>
      <c r="IF2105">
        <v>17005</v>
      </c>
      <c r="IG2105" t="s">
        <v>314</v>
      </c>
      <c r="IH2105" t="s">
        <v>311</v>
      </c>
      <c r="IK2105">
        <v>-2</v>
      </c>
      <c r="IL2105" t="s">
        <v>278</v>
      </c>
      <c r="IM2105" t="s">
        <v>279</v>
      </c>
      <c r="IN2105" t="s">
        <v>468</v>
      </c>
      <c r="IP2105" t="s">
        <v>486</v>
      </c>
    </row>
    <row r="2106" spans="1:250" x14ac:dyDescent="0.35">
      <c r="A2106">
        <v>17495</v>
      </c>
      <c r="B2106">
        <v>-922729984</v>
      </c>
      <c r="C2106">
        <v>1837</v>
      </c>
      <c r="D2106" t="s">
        <v>272</v>
      </c>
      <c r="E2106" t="s">
        <v>273</v>
      </c>
      <c r="F2106">
        <v>13794</v>
      </c>
      <c r="G2106" t="s">
        <v>274</v>
      </c>
      <c r="H2106" t="s">
        <v>275</v>
      </c>
      <c r="I2106">
        <v>521</v>
      </c>
      <c r="J2106" t="s">
        <v>539</v>
      </c>
      <c r="K2106" t="s">
        <v>540</v>
      </c>
      <c r="L2106">
        <v>17005</v>
      </c>
      <c r="M2106" t="s">
        <v>314</v>
      </c>
      <c r="N2106" t="s">
        <v>315</v>
      </c>
      <c r="O2106">
        <v>17005</v>
      </c>
      <c r="P2106" t="s">
        <v>314</v>
      </c>
      <c r="Q2106" t="s">
        <v>315</v>
      </c>
      <c r="R2106" t="s">
        <v>357</v>
      </c>
      <c r="S2106" s="43">
        <v>8106215.4945999999</v>
      </c>
      <c r="U2106" s="43">
        <v>24</v>
      </c>
      <c r="IF2106">
        <v>17005</v>
      </c>
      <c r="IG2106" t="s">
        <v>314</v>
      </c>
      <c r="IH2106" t="s">
        <v>311</v>
      </c>
      <c r="IK2106">
        <v>-2</v>
      </c>
      <c r="IL2106" t="s">
        <v>278</v>
      </c>
      <c r="IM2106" t="s">
        <v>279</v>
      </c>
      <c r="IN2106" t="s">
        <v>468</v>
      </c>
      <c r="IP2106" t="s">
        <v>486</v>
      </c>
    </row>
    <row r="2107" spans="1:250" x14ac:dyDescent="0.35">
      <c r="A2107">
        <v>17496</v>
      </c>
      <c r="B2107">
        <v>-922729984</v>
      </c>
      <c r="C2107">
        <v>1837</v>
      </c>
      <c r="D2107" t="s">
        <v>272</v>
      </c>
      <c r="E2107" t="s">
        <v>273</v>
      </c>
      <c r="F2107">
        <v>13794</v>
      </c>
      <c r="G2107" t="s">
        <v>274</v>
      </c>
      <c r="H2107" t="s">
        <v>275</v>
      </c>
      <c r="I2107">
        <v>519</v>
      </c>
      <c r="J2107" t="s">
        <v>541</v>
      </c>
      <c r="K2107" t="s">
        <v>542</v>
      </c>
      <c r="L2107">
        <v>17005</v>
      </c>
      <c r="M2107" t="s">
        <v>314</v>
      </c>
      <c r="N2107" t="s">
        <v>315</v>
      </c>
      <c r="O2107">
        <v>17005</v>
      </c>
      <c r="P2107" t="s">
        <v>314</v>
      </c>
      <c r="Q2107" t="s">
        <v>315</v>
      </c>
      <c r="R2107" t="s">
        <v>357</v>
      </c>
      <c r="S2107" s="43">
        <v>8096435.5146000003</v>
      </c>
      <c r="U2107" s="43">
        <v>24</v>
      </c>
      <c r="IF2107">
        <v>17005</v>
      </c>
      <c r="IG2107" t="s">
        <v>314</v>
      </c>
      <c r="IH2107" t="s">
        <v>311</v>
      </c>
      <c r="IK2107">
        <v>-2</v>
      </c>
      <c r="IL2107" t="s">
        <v>278</v>
      </c>
      <c r="IM2107" t="s">
        <v>279</v>
      </c>
      <c r="IN2107" t="s">
        <v>468</v>
      </c>
      <c r="IP2107" t="s">
        <v>486</v>
      </c>
    </row>
    <row r="2108" spans="1:250" x14ac:dyDescent="0.35">
      <c r="A2108">
        <v>17497</v>
      </c>
      <c r="B2108">
        <v>-922729984</v>
      </c>
      <c r="C2108">
        <v>1837</v>
      </c>
      <c r="D2108" t="s">
        <v>272</v>
      </c>
      <c r="E2108" t="s">
        <v>273</v>
      </c>
      <c r="F2108">
        <v>13794</v>
      </c>
      <c r="G2108" t="s">
        <v>274</v>
      </c>
      <c r="H2108" t="s">
        <v>275</v>
      </c>
      <c r="I2108">
        <v>523</v>
      </c>
      <c r="J2108" t="s">
        <v>537</v>
      </c>
      <c r="K2108" t="s">
        <v>538</v>
      </c>
      <c r="L2108">
        <v>17006</v>
      </c>
      <c r="M2108" t="s">
        <v>316</v>
      </c>
      <c r="N2108" t="s">
        <v>317</v>
      </c>
      <c r="O2108">
        <v>17006</v>
      </c>
      <c r="P2108" t="s">
        <v>316</v>
      </c>
      <c r="Q2108" t="s">
        <v>317</v>
      </c>
      <c r="R2108" t="s">
        <v>357</v>
      </c>
      <c r="S2108" s="43">
        <v>12639849.780300001</v>
      </c>
      <c r="U2108" s="43">
        <v>24</v>
      </c>
      <c r="IF2108">
        <v>17006</v>
      </c>
      <c r="IG2108" t="s">
        <v>316</v>
      </c>
      <c r="IH2108" t="s">
        <v>311</v>
      </c>
      <c r="IK2108">
        <v>-2</v>
      </c>
      <c r="IL2108" t="s">
        <v>278</v>
      </c>
      <c r="IM2108" t="s">
        <v>279</v>
      </c>
      <c r="IN2108" t="s">
        <v>468</v>
      </c>
      <c r="IP2108" t="s">
        <v>487</v>
      </c>
    </row>
    <row r="2109" spans="1:250" x14ac:dyDescent="0.35">
      <c r="A2109">
        <v>17498</v>
      </c>
      <c r="B2109">
        <v>-922729984</v>
      </c>
      <c r="C2109">
        <v>1837</v>
      </c>
      <c r="D2109" t="s">
        <v>272</v>
      </c>
      <c r="E2109" t="s">
        <v>273</v>
      </c>
      <c r="F2109">
        <v>13794</v>
      </c>
      <c r="G2109" t="s">
        <v>274</v>
      </c>
      <c r="H2109" t="s">
        <v>275</v>
      </c>
      <c r="I2109">
        <v>521</v>
      </c>
      <c r="J2109" t="s">
        <v>539</v>
      </c>
      <c r="K2109" t="s">
        <v>540</v>
      </c>
      <c r="L2109">
        <v>17006</v>
      </c>
      <c r="M2109" t="s">
        <v>316</v>
      </c>
      <c r="N2109" t="s">
        <v>317</v>
      </c>
      <c r="O2109">
        <v>17006</v>
      </c>
      <c r="P2109" t="s">
        <v>316</v>
      </c>
      <c r="Q2109" t="s">
        <v>317</v>
      </c>
      <c r="R2109" t="s">
        <v>357</v>
      </c>
      <c r="S2109" s="43">
        <v>12609887.5403</v>
      </c>
      <c r="U2109" s="43">
        <v>24</v>
      </c>
      <c r="IF2109">
        <v>17006</v>
      </c>
      <c r="IG2109" t="s">
        <v>316</v>
      </c>
      <c r="IH2109" t="s">
        <v>311</v>
      </c>
      <c r="IK2109">
        <v>-2</v>
      </c>
      <c r="IL2109" t="s">
        <v>278</v>
      </c>
      <c r="IM2109" t="s">
        <v>279</v>
      </c>
      <c r="IN2109" t="s">
        <v>468</v>
      </c>
      <c r="IP2109" t="s">
        <v>487</v>
      </c>
    </row>
    <row r="2110" spans="1:250" x14ac:dyDescent="0.35">
      <c r="A2110">
        <v>17499</v>
      </c>
      <c r="B2110">
        <v>-922729984</v>
      </c>
      <c r="C2110">
        <v>1837</v>
      </c>
      <c r="D2110" t="s">
        <v>272</v>
      </c>
      <c r="E2110" t="s">
        <v>273</v>
      </c>
      <c r="F2110">
        <v>13794</v>
      </c>
      <c r="G2110" t="s">
        <v>274</v>
      </c>
      <c r="H2110" t="s">
        <v>275</v>
      </c>
      <c r="I2110">
        <v>519</v>
      </c>
      <c r="J2110" t="s">
        <v>541</v>
      </c>
      <c r="K2110" t="s">
        <v>542</v>
      </c>
      <c r="L2110">
        <v>17006</v>
      </c>
      <c r="M2110" t="s">
        <v>316</v>
      </c>
      <c r="N2110" t="s">
        <v>317</v>
      </c>
      <c r="O2110">
        <v>17006</v>
      </c>
      <c r="P2110" t="s">
        <v>316</v>
      </c>
      <c r="Q2110" t="s">
        <v>317</v>
      </c>
      <c r="R2110" t="s">
        <v>357</v>
      </c>
      <c r="S2110" s="43">
        <v>12594673.9803</v>
      </c>
      <c r="U2110" s="43">
        <v>24</v>
      </c>
      <c r="IF2110">
        <v>17006</v>
      </c>
      <c r="IG2110" t="s">
        <v>316</v>
      </c>
      <c r="IH2110" t="s">
        <v>311</v>
      </c>
      <c r="IK2110">
        <v>-2</v>
      </c>
      <c r="IL2110" t="s">
        <v>278</v>
      </c>
      <c r="IM2110" t="s">
        <v>279</v>
      </c>
      <c r="IN2110" t="s">
        <v>468</v>
      </c>
      <c r="IP2110" t="s">
        <v>487</v>
      </c>
    </row>
    <row r="2111" spans="1:250" x14ac:dyDescent="0.35">
      <c r="A2111">
        <v>17500</v>
      </c>
      <c r="B2111">
        <v>-922729984</v>
      </c>
      <c r="C2111">
        <v>1837</v>
      </c>
      <c r="D2111" t="s">
        <v>272</v>
      </c>
      <c r="E2111" t="s">
        <v>273</v>
      </c>
      <c r="F2111">
        <v>13794</v>
      </c>
      <c r="G2111" t="s">
        <v>274</v>
      </c>
      <c r="H2111" t="s">
        <v>275</v>
      </c>
      <c r="I2111">
        <v>515</v>
      </c>
      <c r="J2111" t="s">
        <v>543</v>
      </c>
      <c r="K2111" t="s">
        <v>544</v>
      </c>
      <c r="L2111">
        <v>17006</v>
      </c>
      <c r="M2111" t="s">
        <v>316</v>
      </c>
      <c r="N2111" t="s">
        <v>317</v>
      </c>
      <c r="O2111">
        <v>17006</v>
      </c>
      <c r="P2111" t="s">
        <v>316</v>
      </c>
      <c r="Q2111" t="s">
        <v>317</v>
      </c>
      <c r="R2111" t="s">
        <v>357</v>
      </c>
      <c r="S2111" s="43">
        <v>12579460.4003</v>
      </c>
      <c r="U2111" s="43">
        <v>24</v>
      </c>
      <c r="IF2111">
        <v>17006</v>
      </c>
      <c r="IG2111" t="s">
        <v>316</v>
      </c>
      <c r="IH2111" t="s">
        <v>311</v>
      </c>
      <c r="IK2111">
        <v>-2</v>
      </c>
      <c r="IL2111" t="s">
        <v>278</v>
      </c>
      <c r="IM2111" t="s">
        <v>279</v>
      </c>
      <c r="IN2111" t="s">
        <v>468</v>
      </c>
      <c r="IP2111" t="s">
        <v>487</v>
      </c>
    </row>
    <row r="2112" spans="1:250" x14ac:dyDescent="0.35">
      <c r="A2112">
        <v>17501</v>
      </c>
      <c r="B2112">
        <v>-922729984</v>
      </c>
      <c r="C2112">
        <v>1837</v>
      </c>
      <c r="D2112" t="s">
        <v>272</v>
      </c>
      <c r="E2112" t="s">
        <v>273</v>
      </c>
      <c r="F2112">
        <v>13794</v>
      </c>
      <c r="G2112" t="s">
        <v>274</v>
      </c>
      <c r="H2112" t="s">
        <v>275</v>
      </c>
      <c r="I2112">
        <v>513</v>
      </c>
      <c r="J2112" t="s">
        <v>545</v>
      </c>
      <c r="K2112" t="s">
        <v>546</v>
      </c>
      <c r="L2112">
        <v>17006</v>
      </c>
      <c r="M2112" t="s">
        <v>316</v>
      </c>
      <c r="N2112" t="s">
        <v>317</v>
      </c>
      <c r="O2112">
        <v>17006</v>
      </c>
      <c r="P2112" t="s">
        <v>316</v>
      </c>
      <c r="Q2112" t="s">
        <v>317</v>
      </c>
      <c r="R2112" t="s">
        <v>357</v>
      </c>
      <c r="S2112" s="43">
        <v>12546859.870300001</v>
      </c>
      <c r="U2112" s="43">
        <v>24</v>
      </c>
      <c r="IF2112">
        <v>17006</v>
      </c>
      <c r="IG2112" t="s">
        <v>316</v>
      </c>
      <c r="IH2112" t="s">
        <v>311</v>
      </c>
      <c r="IK2112">
        <v>-2</v>
      </c>
      <c r="IL2112" t="s">
        <v>278</v>
      </c>
      <c r="IM2112" t="s">
        <v>279</v>
      </c>
      <c r="IN2112" t="s">
        <v>468</v>
      </c>
      <c r="IP2112" t="s">
        <v>487</v>
      </c>
    </row>
    <row r="2113" spans="1:250" x14ac:dyDescent="0.35">
      <c r="A2113">
        <v>17502</v>
      </c>
      <c r="B2113">
        <v>-922729984</v>
      </c>
      <c r="C2113">
        <v>1837</v>
      </c>
      <c r="D2113" t="s">
        <v>272</v>
      </c>
      <c r="E2113" t="s">
        <v>273</v>
      </c>
      <c r="F2113">
        <v>13794</v>
      </c>
      <c r="G2113" t="s">
        <v>274</v>
      </c>
      <c r="H2113" t="s">
        <v>275</v>
      </c>
      <c r="I2113">
        <v>509</v>
      </c>
      <c r="J2113" t="s">
        <v>547</v>
      </c>
      <c r="K2113" t="s">
        <v>548</v>
      </c>
      <c r="L2113">
        <v>17006</v>
      </c>
      <c r="M2113" t="s">
        <v>316</v>
      </c>
      <c r="N2113" t="s">
        <v>317</v>
      </c>
      <c r="O2113">
        <v>17006</v>
      </c>
      <c r="P2113" t="s">
        <v>316</v>
      </c>
      <c r="Q2113" t="s">
        <v>317</v>
      </c>
      <c r="R2113" t="s">
        <v>357</v>
      </c>
      <c r="S2113" s="43">
        <v>11418606.0603</v>
      </c>
      <c r="U2113" s="43">
        <v>24</v>
      </c>
      <c r="IF2113">
        <v>17006</v>
      </c>
      <c r="IG2113" t="s">
        <v>316</v>
      </c>
      <c r="IH2113" t="s">
        <v>311</v>
      </c>
      <c r="IK2113">
        <v>-2</v>
      </c>
      <c r="IL2113" t="s">
        <v>278</v>
      </c>
      <c r="IM2113" t="s">
        <v>279</v>
      </c>
      <c r="IN2113" t="s">
        <v>468</v>
      </c>
      <c r="IP2113" t="s">
        <v>487</v>
      </c>
    </row>
    <row r="2114" spans="1:250" x14ac:dyDescent="0.35">
      <c r="A2114">
        <v>17503</v>
      </c>
      <c r="B2114">
        <v>-922729984</v>
      </c>
      <c r="C2114">
        <v>1837</v>
      </c>
      <c r="D2114" t="s">
        <v>272</v>
      </c>
      <c r="E2114" t="s">
        <v>273</v>
      </c>
      <c r="F2114">
        <v>19011</v>
      </c>
      <c r="G2114" t="s">
        <v>318</v>
      </c>
      <c r="H2114" t="s">
        <v>319</v>
      </c>
      <c r="I2114">
        <v>515</v>
      </c>
      <c r="J2114" t="s">
        <v>543</v>
      </c>
      <c r="K2114" t="s">
        <v>544</v>
      </c>
      <c r="L2114">
        <v>19213</v>
      </c>
      <c r="M2114" t="s">
        <v>320</v>
      </c>
      <c r="N2114" t="s">
        <v>321</v>
      </c>
      <c r="O2114">
        <v>19213</v>
      </c>
      <c r="P2114" t="s">
        <v>320</v>
      </c>
      <c r="Q2114" t="s">
        <v>321</v>
      </c>
      <c r="R2114" t="s">
        <v>357</v>
      </c>
      <c r="S2114" s="43">
        <v>120657701.42</v>
      </c>
      <c r="U2114" s="43">
        <v>24</v>
      </c>
      <c r="IF2114">
        <v>19213</v>
      </c>
      <c r="IG2114" t="s">
        <v>320</v>
      </c>
      <c r="IH2114" t="s">
        <v>322</v>
      </c>
      <c r="IK2114">
        <v>-2</v>
      </c>
      <c r="IL2114" t="s">
        <v>278</v>
      </c>
      <c r="IM2114" t="s">
        <v>279</v>
      </c>
      <c r="IN2114" t="s">
        <v>484</v>
      </c>
      <c r="IP2114" t="s">
        <v>488</v>
      </c>
    </row>
    <row r="2115" spans="1:250" x14ac:dyDescent="0.35">
      <c r="A2115">
        <v>17504</v>
      </c>
      <c r="B2115">
        <v>-922729984</v>
      </c>
      <c r="C2115">
        <v>1837</v>
      </c>
      <c r="D2115" t="s">
        <v>272</v>
      </c>
      <c r="E2115" t="s">
        <v>273</v>
      </c>
      <c r="F2115">
        <v>19011</v>
      </c>
      <c r="G2115" t="s">
        <v>318</v>
      </c>
      <c r="H2115" t="s">
        <v>319</v>
      </c>
      <c r="I2115">
        <v>513</v>
      </c>
      <c r="J2115" t="s">
        <v>545</v>
      </c>
      <c r="K2115" t="s">
        <v>546</v>
      </c>
      <c r="L2115">
        <v>19213</v>
      </c>
      <c r="M2115" t="s">
        <v>320</v>
      </c>
      <c r="N2115" t="s">
        <v>321</v>
      </c>
      <c r="O2115">
        <v>19213</v>
      </c>
      <c r="P2115" t="s">
        <v>320</v>
      </c>
      <c r="Q2115" t="s">
        <v>321</v>
      </c>
      <c r="R2115" t="s">
        <v>357</v>
      </c>
      <c r="S2115" s="43">
        <v>120332972.26000001</v>
      </c>
      <c r="U2115" s="43">
        <v>24</v>
      </c>
      <c r="IF2115">
        <v>19213</v>
      </c>
      <c r="IG2115" t="s">
        <v>320</v>
      </c>
      <c r="IH2115" t="s">
        <v>322</v>
      </c>
      <c r="IK2115">
        <v>-2</v>
      </c>
      <c r="IL2115" t="s">
        <v>278</v>
      </c>
      <c r="IM2115" t="s">
        <v>279</v>
      </c>
      <c r="IN2115" t="s">
        <v>484</v>
      </c>
      <c r="IP2115" t="s">
        <v>488</v>
      </c>
    </row>
    <row r="2116" spans="1:250" x14ac:dyDescent="0.35">
      <c r="A2116">
        <v>17505</v>
      </c>
      <c r="B2116">
        <v>-922729984</v>
      </c>
      <c r="C2116">
        <v>1837</v>
      </c>
      <c r="D2116" t="s">
        <v>272</v>
      </c>
      <c r="E2116" t="s">
        <v>273</v>
      </c>
      <c r="F2116">
        <v>19011</v>
      </c>
      <c r="G2116" t="s">
        <v>318</v>
      </c>
      <c r="H2116" t="s">
        <v>319</v>
      </c>
      <c r="I2116">
        <v>509</v>
      </c>
      <c r="J2116" t="s">
        <v>547</v>
      </c>
      <c r="K2116" t="s">
        <v>548</v>
      </c>
      <c r="L2116">
        <v>19213</v>
      </c>
      <c r="M2116" t="s">
        <v>320</v>
      </c>
      <c r="N2116" t="s">
        <v>321</v>
      </c>
      <c r="O2116">
        <v>19213</v>
      </c>
      <c r="P2116" t="s">
        <v>320</v>
      </c>
      <c r="Q2116" t="s">
        <v>321</v>
      </c>
      <c r="R2116" t="s">
        <v>357</v>
      </c>
      <c r="S2116" s="43">
        <v>120051540.28</v>
      </c>
      <c r="U2116" s="43">
        <v>24</v>
      </c>
      <c r="IF2116">
        <v>19213</v>
      </c>
      <c r="IG2116" t="s">
        <v>320</v>
      </c>
      <c r="IH2116" t="s">
        <v>322</v>
      </c>
      <c r="IK2116">
        <v>-2</v>
      </c>
      <c r="IL2116" t="s">
        <v>278</v>
      </c>
      <c r="IM2116" t="s">
        <v>279</v>
      </c>
      <c r="IN2116" t="s">
        <v>484</v>
      </c>
      <c r="IP2116" t="s">
        <v>488</v>
      </c>
    </row>
    <row r="2117" spans="1:250" x14ac:dyDescent="0.35">
      <c r="A2117">
        <v>17506</v>
      </c>
      <c r="B2117">
        <v>-922729984</v>
      </c>
      <c r="C2117">
        <v>1837</v>
      </c>
      <c r="D2117" t="s">
        <v>272</v>
      </c>
      <c r="E2117" t="s">
        <v>273</v>
      </c>
      <c r="F2117">
        <v>19011</v>
      </c>
      <c r="G2117" t="s">
        <v>318</v>
      </c>
      <c r="H2117" t="s">
        <v>319</v>
      </c>
      <c r="I2117">
        <v>507</v>
      </c>
      <c r="J2117" t="s">
        <v>549</v>
      </c>
      <c r="K2117" t="s">
        <v>550</v>
      </c>
      <c r="L2117">
        <v>19213</v>
      </c>
      <c r="M2117" t="s">
        <v>320</v>
      </c>
      <c r="N2117" t="s">
        <v>321</v>
      </c>
      <c r="O2117">
        <v>19213</v>
      </c>
      <c r="P2117" t="s">
        <v>320</v>
      </c>
      <c r="Q2117" t="s">
        <v>321</v>
      </c>
      <c r="R2117" t="s">
        <v>357</v>
      </c>
      <c r="S2117" s="43">
        <v>121909424.08</v>
      </c>
      <c r="U2117" s="43">
        <v>24</v>
      </c>
      <c r="IF2117">
        <v>19213</v>
      </c>
      <c r="IG2117" t="s">
        <v>320</v>
      </c>
      <c r="IH2117" t="s">
        <v>322</v>
      </c>
      <c r="IK2117">
        <v>-2</v>
      </c>
      <c r="IL2117" t="s">
        <v>278</v>
      </c>
      <c r="IM2117" t="s">
        <v>279</v>
      </c>
      <c r="IN2117" t="s">
        <v>484</v>
      </c>
      <c r="IP2117" t="s">
        <v>488</v>
      </c>
    </row>
    <row r="2118" spans="1:250" x14ac:dyDescent="0.35">
      <c r="A2118">
        <v>17507</v>
      </c>
      <c r="B2118">
        <v>-922729984</v>
      </c>
      <c r="C2118">
        <v>1837</v>
      </c>
      <c r="D2118" t="s">
        <v>272</v>
      </c>
      <c r="E2118" t="s">
        <v>273</v>
      </c>
      <c r="F2118">
        <v>13794</v>
      </c>
      <c r="G2118" t="s">
        <v>274</v>
      </c>
      <c r="H2118" t="s">
        <v>275</v>
      </c>
      <c r="I2118">
        <v>528</v>
      </c>
      <c r="J2118" t="s">
        <v>531</v>
      </c>
      <c r="K2118" t="s">
        <v>532</v>
      </c>
      <c r="L2118">
        <v>17006</v>
      </c>
      <c r="M2118" t="s">
        <v>316</v>
      </c>
      <c r="N2118" t="s">
        <v>317</v>
      </c>
      <c r="O2118">
        <v>17006</v>
      </c>
      <c r="P2118" t="s">
        <v>316</v>
      </c>
      <c r="Q2118" t="s">
        <v>317</v>
      </c>
      <c r="R2118" t="s">
        <v>357</v>
      </c>
      <c r="S2118" s="43">
        <v>12676795.7103</v>
      </c>
      <c r="U2118" s="43">
        <v>24</v>
      </c>
      <c r="IF2118">
        <v>17006</v>
      </c>
      <c r="IG2118" t="s">
        <v>316</v>
      </c>
      <c r="IH2118" t="s">
        <v>311</v>
      </c>
      <c r="IK2118">
        <v>-2</v>
      </c>
      <c r="IL2118" t="s">
        <v>278</v>
      </c>
      <c r="IM2118" t="s">
        <v>279</v>
      </c>
      <c r="IN2118" t="s">
        <v>468</v>
      </c>
      <c r="IP2118" t="s">
        <v>487</v>
      </c>
    </row>
    <row r="2119" spans="1:250" x14ac:dyDescent="0.35">
      <c r="A2119">
        <v>17508</v>
      </c>
      <c r="B2119">
        <v>-922729984</v>
      </c>
      <c r="C2119">
        <v>1837</v>
      </c>
      <c r="D2119" t="s">
        <v>272</v>
      </c>
      <c r="E2119" t="s">
        <v>273</v>
      </c>
      <c r="F2119">
        <v>13794</v>
      </c>
      <c r="G2119" t="s">
        <v>274</v>
      </c>
      <c r="H2119" t="s">
        <v>275</v>
      </c>
      <c r="I2119">
        <v>527</v>
      </c>
      <c r="J2119" t="s">
        <v>535</v>
      </c>
      <c r="K2119" t="s">
        <v>536</v>
      </c>
      <c r="L2119">
        <v>17006</v>
      </c>
      <c r="M2119" t="s">
        <v>316</v>
      </c>
      <c r="N2119" t="s">
        <v>317</v>
      </c>
      <c r="O2119">
        <v>17006</v>
      </c>
      <c r="P2119" t="s">
        <v>316</v>
      </c>
      <c r="Q2119" t="s">
        <v>317</v>
      </c>
      <c r="R2119" t="s">
        <v>357</v>
      </c>
      <c r="S2119" s="43">
        <v>12655062.8003</v>
      </c>
      <c r="U2119" s="43">
        <v>24</v>
      </c>
      <c r="IF2119">
        <v>17006</v>
      </c>
      <c r="IG2119" t="s">
        <v>316</v>
      </c>
      <c r="IH2119" t="s">
        <v>311</v>
      </c>
      <c r="IK2119">
        <v>-2</v>
      </c>
      <c r="IL2119" t="s">
        <v>278</v>
      </c>
      <c r="IM2119" t="s">
        <v>279</v>
      </c>
      <c r="IN2119" t="s">
        <v>468</v>
      </c>
      <c r="IP2119" t="s">
        <v>487</v>
      </c>
    </row>
    <row r="2120" spans="1:250" x14ac:dyDescent="0.35">
      <c r="A2120">
        <v>17509</v>
      </c>
      <c r="B2120">
        <v>-922729984</v>
      </c>
      <c r="C2120">
        <v>1837</v>
      </c>
      <c r="D2120" t="s">
        <v>272</v>
      </c>
      <c r="E2120" t="s">
        <v>273</v>
      </c>
      <c r="F2120">
        <v>9695</v>
      </c>
      <c r="G2120" t="s">
        <v>280</v>
      </c>
      <c r="H2120" t="s">
        <v>281</v>
      </c>
      <c r="I2120">
        <v>507</v>
      </c>
      <c r="J2120" t="s">
        <v>549</v>
      </c>
      <c r="K2120" t="s">
        <v>550</v>
      </c>
      <c r="L2120">
        <v>21324</v>
      </c>
      <c r="M2120" t="s">
        <v>282</v>
      </c>
      <c r="N2120" t="s">
        <v>283</v>
      </c>
      <c r="O2120">
        <v>21324</v>
      </c>
      <c r="P2120" t="s">
        <v>282</v>
      </c>
      <c r="Q2120" t="s">
        <v>283</v>
      </c>
      <c r="R2120" t="s">
        <v>357</v>
      </c>
      <c r="S2120" s="43">
        <v>18973313.1963</v>
      </c>
      <c r="U2120" s="43">
        <v>24</v>
      </c>
      <c r="IF2120">
        <v>21324</v>
      </c>
      <c r="IG2120" t="s">
        <v>282</v>
      </c>
      <c r="IH2120" t="s">
        <v>284</v>
      </c>
      <c r="IK2120">
        <v>-2</v>
      </c>
      <c r="IL2120" t="s">
        <v>278</v>
      </c>
      <c r="IM2120" t="s">
        <v>279</v>
      </c>
      <c r="IN2120" t="s">
        <v>466</v>
      </c>
      <c r="IP2120" t="s">
        <v>489</v>
      </c>
    </row>
    <row r="2121" spans="1:250" x14ac:dyDescent="0.35">
      <c r="A2121">
        <v>17510</v>
      </c>
      <c r="B2121">
        <v>-922729984</v>
      </c>
      <c r="C2121">
        <v>1837</v>
      </c>
      <c r="D2121" t="s">
        <v>272</v>
      </c>
      <c r="E2121" t="s">
        <v>273</v>
      </c>
      <c r="F2121">
        <v>19011</v>
      </c>
      <c r="G2121" t="s">
        <v>318</v>
      </c>
      <c r="H2121" t="s">
        <v>319</v>
      </c>
      <c r="I2121">
        <v>528</v>
      </c>
      <c r="J2121" t="s">
        <v>531</v>
      </c>
      <c r="K2121" t="s">
        <v>532</v>
      </c>
      <c r="L2121">
        <v>19213</v>
      </c>
      <c r="M2121" t="s">
        <v>320</v>
      </c>
      <c r="N2121" t="s">
        <v>321</v>
      </c>
      <c r="O2121">
        <v>19213</v>
      </c>
      <c r="P2121" t="s">
        <v>320</v>
      </c>
      <c r="Q2121" t="s">
        <v>321</v>
      </c>
      <c r="R2121" t="s">
        <v>357</v>
      </c>
      <c r="S2121" s="43">
        <v>182498058.75999999</v>
      </c>
      <c r="U2121" s="43">
        <v>24</v>
      </c>
      <c r="IF2121">
        <v>19213</v>
      </c>
      <c r="IG2121" t="s">
        <v>320</v>
      </c>
      <c r="IH2121" t="s">
        <v>322</v>
      </c>
      <c r="IK2121">
        <v>-2</v>
      </c>
      <c r="IL2121" t="s">
        <v>278</v>
      </c>
      <c r="IM2121" t="s">
        <v>279</v>
      </c>
      <c r="IN2121" t="s">
        <v>484</v>
      </c>
      <c r="IP2121" t="s">
        <v>488</v>
      </c>
    </row>
    <row r="2122" spans="1:250" x14ac:dyDescent="0.35">
      <c r="A2122">
        <v>17511</v>
      </c>
      <c r="B2122">
        <v>-922729984</v>
      </c>
      <c r="C2122">
        <v>1837</v>
      </c>
      <c r="D2122" t="s">
        <v>272</v>
      </c>
      <c r="E2122" t="s">
        <v>273</v>
      </c>
      <c r="F2122">
        <v>19011</v>
      </c>
      <c r="G2122" t="s">
        <v>318</v>
      </c>
      <c r="H2122" t="s">
        <v>319</v>
      </c>
      <c r="I2122">
        <v>527</v>
      </c>
      <c r="J2122" t="s">
        <v>535</v>
      </c>
      <c r="K2122" t="s">
        <v>536</v>
      </c>
      <c r="L2122">
        <v>19213</v>
      </c>
      <c r="M2122" t="s">
        <v>320</v>
      </c>
      <c r="N2122" t="s">
        <v>321</v>
      </c>
      <c r="O2122">
        <v>19213</v>
      </c>
      <c r="P2122" t="s">
        <v>320</v>
      </c>
      <c r="Q2122" t="s">
        <v>321</v>
      </c>
      <c r="R2122" t="s">
        <v>357</v>
      </c>
      <c r="S2122" s="43">
        <v>121414906.86</v>
      </c>
      <c r="U2122" s="43">
        <v>24</v>
      </c>
      <c r="IF2122">
        <v>19213</v>
      </c>
      <c r="IG2122" t="s">
        <v>320</v>
      </c>
      <c r="IH2122" t="s">
        <v>322</v>
      </c>
      <c r="IK2122">
        <v>-2</v>
      </c>
      <c r="IL2122" t="s">
        <v>278</v>
      </c>
      <c r="IM2122" t="s">
        <v>279</v>
      </c>
      <c r="IN2122" t="s">
        <v>484</v>
      </c>
      <c r="IP2122" t="s">
        <v>488</v>
      </c>
    </row>
    <row r="2123" spans="1:250" x14ac:dyDescent="0.35">
      <c r="A2123">
        <v>17512</v>
      </c>
      <c r="B2123">
        <v>-922729984</v>
      </c>
      <c r="C2123">
        <v>1837</v>
      </c>
      <c r="D2123" t="s">
        <v>272</v>
      </c>
      <c r="E2123" t="s">
        <v>273</v>
      </c>
      <c r="F2123">
        <v>19011</v>
      </c>
      <c r="G2123" t="s">
        <v>318</v>
      </c>
      <c r="H2123" t="s">
        <v>319</v>
      </c>
      <c r="I2123">
        <v>523</v>
      </c>
      <c r="J2123" t="s">
        <v>537</v>
      </c>
      <c r="K2123" t="s">
        <v>538</v>
      </c>
      <c r="L2123">
        <v>19213</v>
      </c>
      <c r="M2123" t="s">
        <v>320</v>
      </c>
      <c r="N2123" t="s">
        <v>321</v>
      </c>
      <c r="O2123">
        <v>19213</v>
      </c>
      <c r="P2123" t="s">
        <v>320</v>
      </c>
      <c r="Q2123" t="s">
        <v>321</v>
      </c>
      <c r="R2123" t="s">
        <v>357</v>
      </c>
      <c r="S2123" s="43">
        <v>121263367.18000001</v>
      </c>
      <c r="U2123" s="43">
        <v>24</v>
      </c>
      <c r="IF2123">
        <v>19213</v>
      </c>
      <c r="IG2123" t="s">
        <v>320</v>
      </c>
      <c r="IH2123" t="s">
        <v>322</v>
      </c>
      <c r="IK2123">
        <v>-2</v>
      </c>
      <c r="IL2123" t="s">
        <v>278</v>
      </c>
      <c r="IM2123" t="s">
        <v>279</v>
      </c>
      <c r="IN2123" t="s">
        <v>484</v>
      </c>
      <c r="IP2123" t="s">
        <v>488</v>
      </c>
    </row>
    <row r="2124" spans="1:250" x14ac:dyDescent="0.35">
      <c r="A2124">
        <v>17513</v>
      </c>
      <c r="B2124">
        <v>-922729984</v>
      </c>
      <c r="C2124">
        <v>1837</v>
      </c>
      <c r="D2124" t="s">
        <v>272</v>
      </c>
      <c r="E2124" t="s">
        <v>273</v>
      </c>
      <c r="F2124">
        <v>19011</v>
      </c>
      <c r="G2124" t="s">
        <v>318</v>
      </c>
      <c r="H2124" t="s">
        <v>319</v>
      </c>
      <c r="I2124">
        <v>521</v>
      </c>
      <c r="J2124" t="s">
        <v>539</v>
      </c>
      <c r="K2124" t="s">
        <v>540</v>
      </c>
      <c r="L2124">
        <v>19213</v>
      </c>
      <c r="M2124" t="s">
        <v>320</v>
      </c>
      <c r="N2124" t="s">
        <v>321</v>
      </c>
      <c r="O2124">
        <v>19213</v>
      </c>
      <c r="P2124" t="s">
        <v>320</v>
      </c>
      <c r="Q2124" t="s">
        <v>321</v>
      </c>
      <c r="R2124" t="s">
        <v>357</v>
      </c>
      <c r="S2124" s="43">
        <v>120960782</v>
      </c>
      <c r="U2124" s="43">
        <v>24</v>
      </c>
      <c r="IF2124">
        <v>19213</v>
      </c>
      <c r="IG2124" t="s">
        <v>320</v>
      </c>
      <c r="IH2124" t="s">
        <v>322</v>
      </c>
      <c r="IK2124">
        <v>-2</v>
      </c>
      <c r="IL2124" t="s">
        <v>278</v>
      </c>
      <c r="IM2124" t="s">
        <v>279</v>
      </c>
      <c r="IN2124" t="s">
        <v>484</v>
      </c>
      <c r="IP2124" t="s">
        <v>488</v>
      </c>
    </row>
    <row r="2125" spans="1:250" x14ac:dyDescent="0.35">
      <c r="A2125">
        <v>17514</v>
      </c>
      <c r="B2125">
        <v>-922729984</v>
      </c>
      <c r="C2125">
        <v>1837</v>
      </c>
      <c r="D2125" t="s">
        <v>272</v>
      </c>
      <c r="E2125" t="s">
        <v>273</v>
      </c>
      <c r="F2125">
        <v>19011</v>
      </c>
      <c r="G2125" t="s">
        <v>318</v>
      </c>
      <c r="H2125" t="s">
        <v>319</v>
      </c>
      <c r="I2125">
        <v>519</v>
      </c>
      <c r="J2125" t="s">
        <v>541</v>
      </c>
      <c r="K2125" t="s">
        <v>542</v>
      </c>
      <c r="L2125">
        <v>19213</v>
      </c>
      <c r="M2125" t="s">
        <v>320</v>
      </c>
      <c r="N2125" t="s">
        <v>321</v>
      </c>
      <c r="O2125">
        <v>19213</v>
      </c>
      <c r="P2125" t="s">
        <v>320</v>
      </c>
      <c r="Q2125" t="s">
        <v>321</v>
      </c>
      <c r="R2125" t="s">
        <v>357</v>
      </c>
      <c r="S2125" s="43">
        <v>120809241.69</v>
      </c>
      <c r="U2125" s="43">
        <v>24</v>
      </c>
      <c r="IF2125">
        <v>19213</v>
      </c>
      <c r="IG2125" t="s">
        <v>320</v>
      </c>
      <c r="IH2125" t="s">
        <v>322</v>
      </c>
      <c r="IK2125">
        <v>-2</v>
      </c>
      <c r="IL2125" t="s">
        <v>278</v>
      </c>
      <c r="IM2125" t="s">
        <v>279</v>
      </c>
      <c r="IN2125" t="s">
        <v>484</v>
      </c>
      <c r="IP2125" t="s">
        <v>488</v>
      </c>
    </row>
    <row r="2126" spans="1:250" x14ac:dyDescent="0.35">
      <c r="A2126">
        <v>17515</v>
      </c>
      <c r="B2126">
        <v>-922729984</v>
      </c>
      <c r="C2126">
        <v>1837</v>
      </c>
      <c r="D2126" t="s">
        <v>272</v>
      </c>
      <c r="E2126" t="s">
        <v>273</v>
      </c>
      <c r="F2126">
        <v>9695</v>
      </c>
      <c r="G2126" t="s">
        <v>280</v>
      </c>
      <c r="H2126" t="s">
        <v>281</v>
      </c>
      <c r="I2126">
        <v>523</v>
      </c>
      <c r="J2126" t="s">
        <v>537</v>
      </c>
      <c r="K2126" t="s">
        <v>538</v>
      </c>
      <c r="L2126">
        <v>21324</v>
      </c>
      <c r="M2126" t="s">
        <v>282</v>
      </c>
      <c r="N2126" t="s">
        <v>283</v>
      </c>
      <c r="O2126">
        <v>21324</v>
      </c>
      <c r="P2126" t="s">
        <v>282</v>
      </c>
      <c r="Q2126" t="s">
        <v>283</v>
      </c>
      <c r="R2126" t="s">
        <v>357</v>
      </c>
      <c r="S2126" s="43">
        <v>21679298.952</v>
      </c>
      <c r="U2126" s="43">
        <v>24</v>
      </c>
      <c r="IF2126">
        <v>21324</v>
      </c>
      <c r="IG2126" t="s">
        <v>282</v>
      </c>
      <c r="IH2126" t="s">
        <v>284</v>
      </c>
      <c r="IK2126">
        <v>-2</v>
      </c>
      <c r="IL2126" t="s">
        <v>278</v>
      </c>
      <c r="IM2126" t="s">
        <v>279</v>
      </c>
      <c r="IN2126" t="s">
        <v>466</v>
      </c>
      <c r="IP2126" t="s">
        <v>489</v>
      </c>
    </row>
    <row r="2127" spans="1:250" x14ac:dyDescent="0.35">
      <c r="A2127">
        <v>17516</v>
      </c>
      <c r="B2127">
        <v>-922729984</v>
      </c>
      <c r="C2127">
        <v>1837</v>
      </c>
      <c r="D2127" t="s">
        <v>272</v>
      </c>
      <c r="E2127" t="s">
        <v>273</v>
      </c>
      <c r="F2127">
        <v>9695</v>
      </c>
      <c r="G2127" t="s">
        <v>280</v>
      </c>
      <c r="H2127" t="s">
        <v>281</v>
      </c>
      <c r="I2127">
        <v>521</v>
      </c>
      <c r="J2127" t="s">
        <v>539</v>
      </c>
      <c r="K2127" t="s">
        <v>540</v>
      </c>
      <c r="L2127">
        <v>21324</v>
      </c>
      <c r="M2127" t="s">
        <v>282</v>
      </c>
      <c r="N2127" t="s">
        <v>283</v>
      </c>
      <c r="O2127">
        <v>21324</v>
      </c>
      <c r="P2127" t="s">
        <v>282</v>
      </c>
      <c r="Q2127" t="s">
        <v>283</v>
      </c>
      <c r="R2127" t="s">
        <v>357</v>
      </c>
      <c r="S2127" s="43">
        <v>21629617.133499999</v>
      </c>
      <c r="U2127" s="43">
        <v>24</v>
      </c>
      <c r="IF2127">
        <v>21324</v>
      </c>
      <c r="IG2127" t="s">
        <v>282</v>
      </c>
      <c r="IH2127" t="s">
        <v>284</v>
      </c>
      <c r="IK2127">
        <v>-2</v>
      </c>
      <c r="IL2127" t="s">
        <v>278</v>
      </c>
      <c r="IM2127" t="s">
        <v>279</v>
      </c>
      <c r="IN2127" t="s">
        <v>466</v>
      </c>
      <c r="IP2127" t="s">
        <v>489</v>
      </c>
    </row>
    <row r="2128" spans="1:250" x14ac:dyDescent="0.35">
      <c r="A2128">
        <v>17517</v>
      </c>
      <c r="B2128">
        <v>-922729984</v>
      </c>
      <c r="C2128">
        <v>1837</v>
      </c>
      <c r="D2128" t="s">
        <v>272</v>
      </c>
      <c r="E2128" t="s">
        <v>273</v>
      </c>
      <c r="F2128">
        <v>9695</v>
      </c>
      <c r="G2128" t="s">
        <v>280</v>
      </c>
      <c r="H2128" t="s">
        <v>281</v>
      </c>
      <c r="I2128">
        <v>519</v>
      </c>
      <c r="J2128" t="s">
        <v>541</v>
      </c>
      <c r="K2128" t="s">
        <v>542</v>
      </c>
      <c r="L2128">
        <v>21324</v>
      </c>
      <c r="M2128" t="s">
        <v>282</v>
      </c>
      <c r="N2128" t="s">
        <v>283</v>
      </c>
      <c r="O2128">
        <v>21324</v>
      </c>
      <c r="P2128" t="s">
        <v>282</v>
      </c>
      <c r="Q2128" t="s">
        <v>283</v>
      </c>
      <c r="R2128" t="s">
        <v>357</v>
      </c>
      <c r="S2128" s="43">
        <v>19104776.2335</v>
      </c>
      <c r="U2128" s="43">
        <v>24</v>
      </c>
      <c r="IF2128">
        <v>21324</v>
      </c>
      <c r="IG2128" t="s">
        <v>282</v>
      </c>
      <c r="IH2128" t="s">
        <v>284</v>
      </c>
      <c r="IK2128">
        <v>-2</v>
      </c>
      <c r="IL2128" t="s">
        <v>278</v>
      </c>
      <c r="IM2128" t="s">
        <v>279</v>
      </c>
      <c r="IN2128" t="s">
        <v>466</v>
      </c>
      <c r="IP2128" t="s">
        <v>489</v>
      </c>
    </row>
    <row r="2129" spans="1:250" x14ac:dyDescent="0.35">
      <c r="A2129">
        <v>17518</v>
      </c>
      <c r="B2129">
        <v>-922729984</v>
      </c>
      <c r="C2129">
        <v>1837</v>
      </c>
      <c r="D2129" t="s">
        <v>272</v>
      </c>
      <c r="E2129" t="s">
        <v>273</v>
      </c>
      <c r="F2129">
        <v>9695</v>
      </c>
      <c r="G2129" t="s">
        <v>280</v>
      </c>
      <c r="H2129" t="s">
        <v>281</v>
      </c>
      <c r="I2129">
        <v>515</v>
      </c>
      <c r="J2129" t="s">
        <v>543</v>
      </c>
      <c r="K2129" t="s">
        <v>544</v>
      </c>
      <c r="L2129">
        <v>21324</v>
      </c>
      <c r="M2129" t="s">
        <v>282</v>
      </c>
      <c r="N2129" t="s">
        <v>283</v>
      </c>
      <c r="O2129">
        <v>21324</v>
      </c>
      <c r="P2129" t="s">
        <v>282</v>
      </c>
      <c r="Q2129" t="s">
        <v>283</v>
      </c>
      <c r="R2129" t="s">
        <v>357</v>
      </c>
      <c r="S2129" s="43">
        <v>19082809.793499999</v>
      </c>
      <c r="U2129" s="43">
        <v>24</v>
      </c>
      <c r="IF2129">
        <v>21324</v>
      </c>
      <c r="IG2129" t="s">
        <v>282</v>
      </c>
      <c r="IH2129" t="s">
        <v>284</v>
      </c>
      <c r="IK2129">
        <v>-2</v>
      </c>
      <c r="IL2129" t="s">
        <v>278</v>
      </c>
      <c r="IM2129" t="s">
        <v>279</v>
      </c>
      <c r="IN2129" t="s">
        <v>466</v>
      </c>
      <c r="IP2129" t="s">
        <v>489</v>
      </c>
    </row>
    <row r="2130" spans="1:250" x14ac:dyDescent="0.35">
      <c r="A2130">
        <v>17519</v>
      </c>
      <c r="B2130">
        <v>-922729984</v>
      </c>
      <c r="C2130">
        <v>1837</v>
      </c>
      <c r="D2130" t="s">
        <v>272</v>
      </c>
      <c r="E2130" t="s">
        <v>273</v>
      </c>
      <c r="F2130">
        <v>9695</v>
      </c>
      <c r="G2130" t="s">
        <v>280</v>
      </c>
      <c r="H2130" t="s">
        <v>281</v>
      </c>
      <c r="I2130">
        <v>513</v>
      </c>
      <c r="J2130" t="s">
        <v>545</v>
      </c>
      <c r="K2130" t="s">
        <v>546</v>
      </c>
      <c r="L2130">
        <v>21324</v>
      </c>
      <c r="M2130" t="s">
        <v>282</v>
      </c>
      <c r="N2130" t="s">
        <v>283</v>
      </c>
      <c r="O2130">
        <v>21324</v>
      </c>
      <c r="P2130" t="s">
        <v>282</v>
      </c>
      <c r="Q2130" t="s">
        <v>283</v>
      </c>
      <c r="R2130" t="s">
        <v>357</v>
      </c>
      <c r="S2130" s="43">
        <v>19035875.816300001</v>
      </c>
      <c r="U2130" s="43">
        <v>24</v>
      </c>
      <c r="IF2130">
        <v>21324</v>
      </c>
      <c r="IG2130" t="s">
        <v>282</v>
      </c>
      <c r="IH2130" t="s">
        <v>284</v>
      </c>
      <c r="IK2130">
        <v>-2</v>
      </c>
      <c r="IL2130" t="s">
        <v>278</v>
      </c>
      <c r="IM2130" t="s">
        <v>279</v>
      </c>
      <c r="IN2130" t="s">
        <v>466</v>
      </c>
      <c r="IP2130" t="s">
        <v>489</v>
      </c>
    </row>
    <row r="2131" spans="1:250" x14ac:dyDescent="0.35">
      <c r="A2131">
        <v>17520</v>
      </c>
      <c r="B2131">
        <v>-922729984</v>
      </c>
      <c r="C2131">
        <v>1837</v>
      </c>
      <c r="D2131" t="s">
        <v>272</v>
      </c>
      <c r="E2131" t="s">
        <v>273</v>
      </c>
      <c r="F2131">
        <v>9695</v>
      </c>
      <c r="G2131" t="s">
        <v>280</v>
      </c>
      <c r="H2131" t="s">
        <v>281</v>
      </c>
      <c r="I2131">
        <v>509</v>
      </c>
      <c r="J2131" t="s">
        <v>547</v>
      </c>
      <c r="K2131" t="s">
        <v>548</v>
      </c>
      <c r="L2131">
        <v>21324</v>
      </c>
      <c r="M2131" t="s">
        <v>282</v>
      </c>
      <c r="N2131" t="s">
        <v>283</v>
      </c>
      <c r="O2131">
        <v>21324</v>
      </c>
      <c r="P2131" t="s">
        <v>282</v>
      </c>
      <c r="Q2131" t="s">
        <v>283</v>
      </c>
      <c r="R2131" t="s">
        <v>357</v>
      </c>
      <c r="S2131" s="43">
        <v>18995199.7163</v>
      </c>
      <c r="U2131" s="43">
        <v>24</v>
      </c>
      <c r="IF2131">
        <v>21324</v>
      </c>
      <c r="IG2131" t="s">
        <v>282</v>
      </c>
      <c r="IH2131" t="s">
        <v>284</v>
      </c>
      <c r="IK2131">
        <v>-2</v>
      </c>
      <c r="IL2131" t="s">
        <v>278</v>
      </c>
      <c r="IM2131" t="s">
        <v>279</v>
      </c>
      <c r="IN2131" t="s">
        <v>466</v>
      </c>
      <c r="IP2131" t="s">
        <v>489</v>
      </c>
    </row>
    <row r="2132" spans="1:250" x14ac:dyDescent="0.35">
      <c r="A2132">
        <v>17521</v>
      </c>
      <c r="B2132">
        <v>-922729984</v>
      </c>
      <c r="C2132">
        <v>1837</v>
      </c>
      <c r="D2132" t="s">
        <v>272</v>
      </c>
      <c r="E2132" t="s">
        <v>273</v>
      </c>
      <c r="F2132">
        <v>13794</v>
      </c>
      <c r="G2132" t="s">
        <v>274</v>
      </c>
      <c r="H2132" t="s">
        <v>275</v>
      </c>
      <c r="I2132">
        <v>515</v>
      </c>
      <c r="J2132" t="s">
        <v>543</v>
      </c>
      <c r="K2132" t="s">
        <v>544</v>
      </c>
      <c r="L2132">
        <v>22128</v>
      </c>
      <c r="M2132" t="s">
        <v>276</v>
      </c>
      <c r="N2132" t="s">
        <v>277</v>
      </c>
      <c r="O2132">
        <v>22128</v>
      </c>
      <c r="P2132" t="s">
        <v>276</v>
      </c>
      <c r="Q2132" t="s">
        <v>277</v>
      </c>
      <c r="R2132" t="s">
        <v>357</v>
      </c>
      <c r="S2132" s="43">
        <v>1094016.9247000001</v>
      </c>
      <c r="U2132" s="43">
        <v>24</v>
      </c>
      <c r="IF2132">
        <v>22128</v>
      </c>
      <c r="IG2132" t="s">
        <v>276</v>
      </c>
      <c r="IH2132" t="s">
        <v>311</v>
      </c>
      <c r="IK2132">
        <v>-2</v>
      </c>
      <c r="IL2132" t="s">
        <v>278</v>
      </c>
      <c r="IM2132" t="s">
        <v>279</v>
      </c>
      <c r="IN2132" t="s">
        <v>468</v>
      </c>
      <c r="IP2132" t="s">
        <v>490</v>
      </c>
    </row>
    <row r="2133" spans="1:250" x14ac:dyDescent="0.35">
      <c r="A2133">
        <v>17522</v>
      </c>
      <c r="B2133">
        <v>-922729984</v>
      </c>
      <c r="C2133">
        <v>1837</v>
      </c>
      <c r="D2133" t="s">
        <v>272</v>
      </c>
      <c r="E2133" t="s">
        <v>273</v>
      </c>
      <c r="F2133">
        <v>13794</v>
      </c>
      <c r="G2133" t="s">
        <v>274</v>
      </c>
      <c r="H2133" t="s">
        <v>275</v>
      </c>
      <c r="I2133">
        <v>513</v>
      </c>
      <c r="J2133" t="s">
        <v>545</v>
      </c>
      <c r="K2133" t="s">
        <v>546</v>
      </c>
      <c r="L2133">
        <v>22128</v>
      </c>
      <c r="M2133" t="s">
        <v>276</v>
      </c>
      <c r="N2133" t="s">
        <v>277</v>
      </c>
      <c r="O2133">
        <v>22128</v>
      </c>
      <c r="P2133" t="s">
        <v>276</v>
      </c>
      <c r="Q2133" t="s">
        <v>277</v>
      </c>
      <c r="R2133" t="s">
        <v>357</v>
      </c>
      <c r="S2133" s="43">
        <v>1091181.6847000001</v>
      </c>
      <c r="U2133" s="43">
        <v>24</v>
      </c>
      <c r="IF2133">
        <v>22128</v>
      </c>
      <c r="IG2133" t="s">
        <v>276</v>
      </c>
      <c r="IH2133" t="s">
        <v>311</v>
      </c>
      <c r="IK2133">
        <v>-2</v>
      </c>
      <c r="IL2133" t="s">
        <v>278</v>
      </c>
      <c r="IM2133" t="s">
        <v>279</v>
      </c>
      <c r="IN2133" t="s">
        <v>468</v>
      </c>
      <c r="IP2133" t="s">
        <v>490</v>
      </c>
    </row>
    <row r="2134" spans="1:250" x14ac:dyDescent="0.35">
      <c r="A2134">
        <v>17523</v>
      </c>
      <c r="B2134">
        <v>-922729984</v>
      </c>
      <c r="C2134">
        <v>1837</v>
      </c>
      <c r="D2134" t="s">
        <v>272</v>
      </c>
      <c r="E2134" t="s">
        <v>273</v>
      </c>
      <c r="F2134">
        <v>13794</v>
      </c>
      <c r="G2134" t="s">
        <v>274</v>
      </c>
      <c r="H2134" t="s">
        <v>275</v>
      </c>
      <c r="I2134">
        <v>509</v>
      </c>
      <c r="J2134" t="s">
        <v>547</v>
      </c>
      <c r="K2134" t="s">
        <v>548</v>
      </c>
      <c r="L2134">
        <v>22128</v>
      </c>
      <c r="M2134" t="s">
        <v>276</v>
      </c>
      <c r="N2134" t="s">
        <v>277</v>
      </c>
      <c r="O2134">
        <v>22128</v>
      </c>
      <c r="P2134" t="s">
        <v>276</v>
      </c>
      <c r="Q2134" t="s">
        <v>277</v>
      </c>
      <c r="R2134" t="s">
        <v>357</v>
      </c>
      <c r="S2134" s="43">
        <v>1088724.4946999999</v>
      </c>
      <c r="U2134" s="43">
        <v>24</v>
      </c>
      <c r="IF2134">
        <v>22128</v>
      </c>
      <c r="IG2134" t="s">
        <v>276</v>
      </c>
      <c r="IH2134" t="s">
        <v>311</v>
      </c>
      <c r="IK2134">
        <v>-2</v>
      </c>
      <c r="IL2134" t="s">
        <v>278</v>
      </c>
      <c r="IM2134" t="s">
        <v>279</v>
      </c>
      <c r="IN2134" t="s">
        <v>468</v>
      </c>
      <c r="IP2134" t="s">
        <v>490</v>
      </c>
    </row>
    <row r="2135" spans="1:250" x14ac:dyDescent="0.35">
      <c r="A2135">
        <v>17524</v>
      </c>
      <c r="B2135">
        <v>-922729984</v>
      </c>
      <c r="C2135">
        <v>1837</v>
      </c>
      <c r="D2135" t="s">
        <v>272</v>
      </c>
      <c r="E2135" t="s">
        <v>273</v>
      </c>
      <c r="F2135">
        <v>13794</v>
      </c>
      <c r="G2135" t="s">
        <v>274</v>
      </c>
      <c r="H2135" t="s">
        <v>275</v>
      </c>
      <c r="I2135">
        <v>507</v>
      </c>
      <c r="J2135" t="s">
        <v>549</v>
      </c>
      <c r="K2135" t="s">
        <v>550</v>
      </c>
      <c r="L2135">
        <v>22128</v>
      </c>
      <c r="M2135" t="s">
        <v>276</v>
      </c>
      <c r="N2135" t="s">
        <v>277</v>
      </c>
      <c r="O2135">
        <v>22128</v>
      </c>
      <c r="P2135" t="s">
        <v>276</v>
      </c>
      <c r="Q2135" t="s">
        <v>277</v>
      </c>
      <c r="R2135" t="s">
        <v>357</v>
      </c>
      <c r="S2135" s="43">
        <v>1087401.4546999999</v>
      </c>
      <c r="U2135" s="43">
        <v>24</v>
      </c>
      <c r="IF2135">
        <v>22128</v>
      </c>
      <c r="IG2135" t="s">
        <v>276</v>
      </c>
      <c r="IH2135" t="s">
        <v>311</v>
      </c>
      <c r="IK2135">
        <v>-2</v>
      </c>
      <c r="IL2135" t="s">
        <v>278</v>
      </c>
      <c r="IM2135" t="s">
        <v>279</v>
      </c>
      <c r="IN2135" t="s">
        <v>468</v>
      </c>
      <c r="IP2135" t="s">
        <v>490</v>
      </c>
    </row>
    <row r="2136" spans="1:250" x14ac:dyDescent="0.35">
      <c r="A2136">
        <v>17525</v>
      </c>
      <c r="B2136">
        <v>-922729984</v>
      </c>
      <c r="C2136">
        <v>1837</v>
      </c>
      <c r="D2136" t="s">
        <v>272</v>
      </c>
      <c r="E2136" t="s">
        <v>273</v>
      </c>
      <c r="F2136">
        <v>9695</v>
      </c>
      <c r="G2136" t="s">
        <v>280</v>
      </c>
      <c r="H2136" t="s">
        <v>281</v>
      </c>
      <c r="I2136">
        <v>528</v>
      </c>
      <c r="J2136" t="s">
        <v>531</v>
      </c>
      <c r="K2136" t="s">
        <v>532</v>
      </c>
      <c r="L2136">
        <v>21324</v>
      </c>
      <c r="M2136" t="s">
        <v>282</v>
      </c>
      <c r="N2136" t="s">
        <v>283</v>
      </c>
      <c r="O2136">
        <v>21324</v>
      </c>
      <c r="P2136" t="s">
        <v>282</v>
      </c>
      <c r="Q2136" t="s">
        <v>283</v>
      </c>
      <c r="R2136" t="s">
        <v>357</v>
      </c>
      <c r="S2136" s="43">
        <v>21740364.532000002</v>
      </c>
      <c r="U2136" s="43">
        <v>24</v>
      </c>
      <c r="IF2136">
        <v>21324</v>
      </c>
      <c r="IG2136" t="s">
        <v>282</v>
      </c>
      <c r="IH2136" t="s">
        <v>284</v>
      </c>
      <c r="IK2136">
        <v>-2</v>
      </c>
      <c r="IL2136" t="s">
        <v>278</v>
      </c>
      <c r="IM2136" t="s">
        <v>279</v>
      </c>
      <c r="IN2136" t="s">
        <v>466</v>
      </c>
      <c r="IP2136" t="s">
        <v>489</v>
      </c>
    </row>
    <row r="2137" spans="1:250" x14ac:dyDescent="0.35">
      <c r="A2137">
        <v>17526</v>
      </c>
      <c r="B2137">
        <v>-922729984</v>
      </c>
      <c r="C2137">
        <v>1837</v>
      </c>
      <c r="D2137" t="s">
        <v>272</v>
      </c>
      <c r="E2137" t="s">
        <v>273</v>
      </c>
      <c r="F2137">
        <v>9695</v>
      </c>
      <c r="G2137" t="s">
        <v>280</v>
      </c>
      <c r="H2137" t="s">
        <v>281</v>
      </c>
      <c r="I2137">
        <v>527</v>
      </c>
      <c r="J2137" t="s">
        <v>535</v>
      </c>
      <c r="K2137" t="s">
        <v>536</v>
      </c>
      <c r="L2137">
        <v>21324</v>
      </c>
      <c r="M2137" t="s">
        <v>282</v>
      </c>
      <c r="N2137" t="s">
        <v>283</v>
      </c>
      <c r="O2137">
        <v>21324</v>
      </c>
      <c r="P2137" t="s">
        <v>282</v>
      </c>
      <c r="Q2137" t="s">
        <v>283</v>
      </c>
      <c r="R2137" t="s">
        <v>357</v>
      </c>
      <c r="S2137" s="43">
        <v>21704653.322000001</v>
      </c>
      <c r="U2137" s="43">
        <v>24</v>
      </c>
      <c r="IF2137">
        <v>21324</v>
      </c>
      <c r="IG2137" t="s">
        <v>282</v>
      </c>
      <c r="IH2137" t="s">
        <v>284</v>
      </c>
      <c r="IK2137">
        <v>-2</v>
      </c>
      <c r="IL2137" t="s">
        <v>278</v>
      </c>
      <c r="IM2137" t="s">
        <v>279</v>
      </c>
      <c r="IN2137" t="s">
        <v>466</v>
      </c>
      <c r="IP2137" t="s">
        <v>489</v>
      </c>
    </row>
    <row r="2138" spans="1:250" x14ac:dyDescent="0.35">
      <c r="A2138">
        <v>17527</v>
      </c>
      <c r="B2138">
        <v>-922729984</v>
      </c>
      <c r="C2138">
        <v>1837</v>
      </c>
      <c r="D2138" t="s">
        <v>272</v>
      </c>
      <c r="E2138" t="s">
        <v>273</v>
      </c>
      <c r="F2138">
        <v>1848</v>
      </c>
      <c r="G2138" t="s">
        <v>285</v>
      </c>
      <c r="H2138" t="s">
        <v>273</v>
      </c>
      <c r="I2138">
        <v>507</v>
      </c>
      <c r="J2138" t="s">
        <v>549</v>
      </c>
      <c r="K2138" t="s">
        <v>550</v>
      </c>
      <c r="L2138">
        <v>30192</v>
      </c>
      <c r="M2138" t="s">
        <v>344</v>
      </c>
      <c r="N2138" t="s">
        <v>345</v>
      </c>
      <c r="O2138">
        <v>30192</v>
      </c>
      <c r="P2138" t="s">
        <v>344</v>
      </c>
      <c r="Q2138" t="s">
        <v>345</v>
      </c>
      <c r="R2138" t="s">
        <v>357</v>
      </c>
      <c r="S2138" s="43">
        <v>155450082.9596</v>
      </c>
      <c r="U2138" s="43">
        <v>24</v>
      </c>
      <c r="IF2138">
        <v>30192</v>
      </c>
      <c r="IG2138" t="s">
        <v>344</v>
      </c>
      <c r="IH2138" t="s">
        <v>287</v>
      </c>
      <c r="IK2138">
        <v>-2</v>
      </c>
      <c r="IL2138" t="s">
        <v>278</v>
      </c>
      <c r="IM2138" t="s">
        <v>279</v>
      </c>
      <c r="IN2138" t="s">
        <v>463</v>
      </c>
      <c r="IP2138" t="s">
        <v>491</v>
      </c>
    </row>
    <row r="2139" spans="1:250" x14ac:dyDescent="0.35">
      <c r="A2139">
        <v>17528</v>
      </c>
      <c r="B2139">
        <v>-922729984</v>
      </c>
      <c r="C2139">
        <v>1837</v>
      </c>
      <c r="D2139" t="s">
        <v>272</v>
      </c>
      <c r="E2139" t="s">
        <v>273</v>
      </c>
      <c r="F2139">
        <v>13794</v>
      </c>
      <c r="G2139" t="s">
        <v>274</v>
      </c>
      <c r="H2139" t="s">
        <v>275</v>
      </c>
      <c r="I2139">
        <v>528</v>
      </c>
      <c r="J2139" t="s">
        <v>531</v>
      </c>
      <c r="K2139" t="s">
        <v>532</v>
      </c>
      <c r="L2139">
        <v>22128</v>
      </c>
      <c r="M2139" t="s">
        <v>276</v>
      </c>
      <c r="N2139" t="s">
        <v>277</v>
      </c>
      <c r="O2139">
        <v>22128</v>
      </c>
      <c r="P2139" t="s">
        <v>276</v>
      </c>
      <c r="Q2139" t="s">
        <v>277</v>
      </c>
      <c r="R2139" t="s">
        <v>357</v>
      </c>
      <c r="S2139" s="43">
        <v>1102482.0447</v>
      </c>
      <c r="U2139" s="43">
        <v>24</v>
      </c>
      <c r="IF2139">
        <v>22128</v>
      </c>
      <c r="IG2139" t="s">
        <v>276</v>
      </c>
      <c r="IH2139" t="s">
        <v>311</v>
      </c>
      <c r="IK2139">
        <v>-2</v>
      </c>
      <c r="IL2139" t="s">
        <v>278</v>
      </c>
      <c r="IM2139" t="s">
        <v>279</v>
      </c>
      <c r="IN2139" t="s">
        <v>468</v>
      </c>
      <c r="IP2139" t="s">
        <v>490</v>
      </c>
    </row>
    <row r="2140" spans="1:250" x14ac:dyDescent="0.35">
      <c r="A2140">
        <v>17529</v>
      </c>
      <c r="B2140">
        <v>-922729984</v>
      </c>
      <c r="C2140">
        <v>1837</v>
      </c>
      <c r="D2140" t="s">
        <v>272</v>
      </c>
      <c r="E2140" t="s">
        <v>273</v>
      </c>
      <c r="F2140">
        <v>13794</v>
      </c>
      <c r="G2140" t="s">
        <v>274</v>
      </c>
      <c r="H2140" t="s">
        <v>275</v>
      </c>
      <c r="I2140">
        <v>527</v>
      </c>
      <c r="J2140" t="s">
        <v>535</v>
      </c>
      <c r="K2140" t="s">
        <v>536</v>
      </c>
      <c r="L2140">
        <v>22128</v>
      </c>
      <c r="M2140" t="s">
        <v>276</v>
      </c>
      <c r="N2140" t="s">
        <v>277</v>
      </c>
      <c r="O2140">
        <v>22128</v>
      </c>
      <c r="P2140" t="s">
        <v>276</v>
      </c>
      <c r="Q2140" t="s">
        <v>277</v>
      </c>
      <c r="R2140" t="s">
        <v>357</v>
      </c>
      <c r="S2140" s="43">
        <v>1100591.9746999999</v>
      </c>
      <c r="U2140" s="43">
        <v>24</v>
      </c>
      <c r="IF2140">
        <v>22128</v>
      </c>
      <c r="IG2140" t="s">
        <v>276</v>
      </c>
      <c r="IH2140" t="s">
        <v>311</v>
      </c>
      <c r="IK2140">
        <v>-2</v>
      </c>
      <c r="IL2140" t="s">
        <v>278</v>
      </c>
      <c r="IM2140" t="s">
        <v>279</v>
      </c>
      <c r="IN2140" t="s">
        <v>468</v>
      </c>
      <c r="IP2140" t="s">
        <v>490</v>
      </c>
    </row>
    <row r="2141" spans="1:250" x14ac:dyDescent="0.35">
      <c r="A2141">
        <v>17530</v>
      </c>
      <c r="B2141">
        <v>-922729984</v>
      </c>
      <c r="C2141">
        <v>1837</v>
      </c>
      <c r="D2141" t="s">
        <v>272</v>
      </c>
      <c r="E2141" t="s">
        <v>273</v>
      </c>
      <c r="F2141">
        <v>13794</v>
      </c>
      <c r="G2141" t="s">
        <v>274</v>
      </c>
      <c r="H2141" t="s">
        <v>275</v>
      </c>
      <c r="I2141">
        <v>523</v>
      </c>
      <c r="J2141" t="s">
        <v>537</v>
      </c>
      <c r="K2141" t="s">
        <v>538</v>
      </c>
      <c r="L2141">
        <v>22128</v>
      </c>
      <c r="M2141" t="s">
        <v>276</v>
      </c>
      <c r="N2141" t="s">
        <v>277</v>
      </c>
      <c r="O2141">
        <v>22128</v>
      </c>
      <c r="P2141" t="s">
        <v>276</v>
      </c>
      <c r="Q2141" t="s">
        <v>277</v>
      </c>
      <c r="R2141" t="s">
        <v>357</v>
      </c>
      <c r="S2141" s="43">
        <v>1099268.9147000001</v>
      </c>
      <c r="U2141" s="43">
        <v>24</v>
      </c>
      <c r="IF2141">
        <v>22128</v>
      </c>
      <c r="IG2141" t="s">
        <v>276</v>
      </c>
      <c r="IH2141" t="s">
        <v>311</v>
      </c>
      <c r="IK2141">
        <v>-2</v>
      </c>
      <c r="IL2141" t="s">
        <v>278</v>
      </c>
      <c r="IM2141" t="s">
        <v>279</v>
      </c>
      <c r="IN2141" t="s">
        <v>468</v>
      </c>
      <c r="IP2141" t="s">
        <v>490</v>
      </c>
    </row>
    <row r="2142" spans="1:250" x14ac:dyDescent="0.35">
      <c r="A2142">
        <v>17531</v>
      </c>
      <c r="B2142">
        <v>-922729984</v>
      </c>
      <c r="C2142">
        <v>1837</v>
      </c>
      <c r="D2142" t="s">
        <v>272</v>
      </c>
      <c r="E2142" t="s">
        <v>273</v>
      </c>
      <c r="F2142">
        <v>13794</v>
      </c>
      <c r="G2142" t="s">
        <v>274</v>
      </c>
      <c r="H2142" t="s">
        <v>275</v>
      </c>
      <c r="I2142">
        <v>521</v>
      </c>
      <c r="J2142" t="s">
        <v>539</v>
      </c>
      <c r="K2142" t="s">
        <v>540</v>
      </c>
      <c r="L2142">
        <v>22128</v>
      </c>
      <c r="M2142" t="s">
        <v>276</v>
      </c>
      <c r="N2142" t="s">
        <v>277</v>
      </c>
      <c r="O2142">
        <v>22128</v>
      </c>
      <c r="P2142" t="s">
        <v>276</v>
      </c>
      <c r="Q2142" t="s">
        <v>277</v>
      </c>
      <c r="R2142" t="s">
        <v>357</v>
      </c>
      <c r="S2142" s="43">
        <v>1096663.1447000001</v>
      </c>
      <c r="U2142" s="43">
        <v>24</v>
      </c>
      <c r="IF2142">
        <v>22128</v>
      </c>
      <c r="IG2142" t="s">
        <v>276</v>
      </c>
      <c r="IH2142" t="s">
        <v>311</v>
      </c>
      <c r="IK2142">
        <v>-2</v>
      </c>
      <c r="IL2142" t="s">
        <v>278</v>
      </c>
      <c r="IM2142" t="s">
        <v>279</v>
      </c>
      <c r="IN2142" t="s">
        <v>468</v>
      </c>
      <c r="IP2142" t="s">
        <v>490</v>
      </c>
    </row>
    <row r="2143" spans="1:250" x14ac:dyDescent="0.35">
      <c r="A2143">
        <v>17532</v>
      </c>
      <c r="B2143">
        <v>-922729984</v>
      </c>
      <c r="C2143">
        <v>1837</v>
      </c>
      <c r="D2143" t="s">
        <v>272</v>
      </c>
      <c r="E2143" t="s">
        <v>273</v>
      </c>
      <c r="F2143">
        <v>13794</v>
      </c>
      <c r="G2143" t="s">
        <v>274</v>
      </c>
      <c r="H2143" t="s">
        <v>275</v>
      </c>
      <c r="I2143">
        <v>519</v>
      </c>
      <c r="J2143" t="s">
        <v>541</v>
      </c>
      <c r="K2143" t="s">
        <v>542</v>
      </c>
      <c r="L2143">
        <v>22128</v>
      </c>
      <c r="M2143" t="s">
        <v>276</v>
      </c>
      <c r="N2143" t="s">
        <v>277</v>
      </c>
      <c r="O2143">
        <v>22128</v>
      </c>
      <c r="P2143" t="s">
        <v>276</v>
      </c>
      <c r="Q2143" t="s">
        <v>277</v>
      </c>
      <c r="R2143" t="s">
        <v>357</v>
      </c>
      <c r="S2143" s="43">
        <v>1095340.0347</v>
      </c>
      <c r="U2143" s="43">
        <v>24</v>
      </c>
      <c r="IF2143">
        <v>22128</v>
      </c>
      <c r="IG2143" t="s">
        <v>276</v>
      </c>
      <c r="IH2143" t="s">
        <v>311</v>
      </c>
      <c r="IK2143">
        <v>-2</v>
      </c>
      <c r="IL2143" t="s">
        <v>278</v>
      </c>
      <c r="IM2143" t="s">
        <v>279</v>
      </c>
      <c r="IN2143" t="s">
        <v>468</v>
      </c>
      <c r="IP2143" t="s">
        <v>490</v>
      </c>
    </row>
    <row r="2144" spans="1:250" x14ac:dyDescent="0.35">
      <c r="A2144">
        <v>17533</v>
      </c>
      <c r="B2144">
        <v>-922729984</v>
      </c>
      <c r="C2144">
        <v>1837</v>
      </c>
      <c r="D2144" t="s">
        <v>272</v>
      </c>
      <c r="E2144" t="s">
        <v>273</v>
      </c>
      <c r="F2144">
        <v>1848</v>
      </c>
      <c r="G2144" t="s">
        <v>285</v>
      </c>
      <c r="H2144" t="s">
        <v>273</v>
      </c>
      <c r="I2144">
        <v>523</v>
      </c>
      <c r="J2144" t="s">
        <v>537</v>
      </c>
      <c r="K2144" t="s">
        <v>538</v>
      </c>
      <c r="L2144">
        <v>30192</v>
      </c>
      <c r="M2144" t="s">
        <v>344</v>
      </c>
      <c r="N2144" t="s">
        <v>345</v>
      </c>
      <c r="O2144">
        <v>30192</v>
      </c>
      <c r="P2144" t="s">
        <v>344</v>
      </c>
      <c r="Q2144" t="s">
        <v>345</v>
      </c>
      <c r="R2144" t="s">
        <v>357</v>
      </c>
      <c r="S2144" s="43">
        <v>131499115.97310001</v>
      </c>
      <c r="U2144" s="43">
        <v>24</v>
      </c>
      <c r="IF2144">
        <v>30192</v>
      </c>
      <c r="IG2144" t="s">
        <v>344</v>
      </c>
      <c r="IH2144" t="s">
        <v>287</v>
      </c>
      <c r="IK2144">
        <v>-2</v>
      </c>
      <c r="IL2144" t="s">
        <v>278</v>
      </c>
      <c r="IM2144" t="s">
        <v>279</v>
      </c>
      <c r="IN2144" t="s">
        <v>463</v>
      </c>
      <c r="IP2144" t="s">
        <v>491</v>
      </c>
    </row>
    <row r="2145" spans="1:250" x14ac:dyDescent="0.35">
      <c r="A2145">
        <v>17534</v>
      </c>
      <c r="B2145">
        <v>-922729984</v>
      </c>
      <c r="C2145">
        <v>1837</v>
      </c>
      <c r="D2145" t="s">
        <v>272</v>
      </c>
      <c r="E2145" t="s">
        <v>273</v>
      </c>
      <c r="F2145">
        <v>1848</v>
      </c>
      <c r="G2145" t="s">
        <v>285</v>
      </c>
      <c r="H2145" t="s">
        <v>273</v>
      </c>
      <c r="I2145">
        <v>521</v>
      </c>
      <c r="J2145" t="s">
        <v>539</v>
      </c>
      <c r="K2145" t="s">
        <v>540</v>
      </c>
      <c r="L2145">
        <v>30192</v>
      </c>
      <c r="M2145" t="s">
        <v>344</v>
      </c>
      <c r="N2145" t="s">
        <v>345</v>
      </c>
      <c r="O2145">
        <v>30192</v>
      </c>
      <c r="P2145" t="s">
        <v>344</v>
      </c>
      <c r="Q2145" t="s">
        <v>345</v>
      </c>
      <c r="R2145" t="s">
        <v>357</v>
      </c>
      <c r="S2145" s="43">
        <v>131202830.8582</v>
      </c>
      <c r="U2145" s="43">
        <v>24</v>
      </c>
      <c r="IF2145">
        <v>30192</v>
      </c>
      <c r="IG2145" t="s">
        <v>344</v>
      </c>
      <c r="IH2145" t="s">
        <v>287</v>
      </c>
      <c r="IK2145">
        <v>-2</v>
      </c>
      <c r="IL2145" t="s">
        <v>278</v>
      </c>
      <c r="IM2145" t="s">
        <v>279</v>
      </c>
      <c r="IN2145" t="s">
        <v>463</v>
      </c>
      <c r="IP2145" t="s">
        <v>491</v>
      </c>
    </row>
    <row r="2146" spans="1:250" x14ac:dyDescent="0.35">
      <c r="A2146">
        <v>17535</v>
      </c>
      <c r="B2146">
        <v>-922729984</v>
      </c>
      <c r="C2146">
        <v>1837</v>
      </c>
      <c r="D2146" t="s">
        <v>272</v>
      </c>
      <c r="E2146" t="s">
        <v>273</v>
      </c>
      <c r="F2146">
        <v>1848</v>
      </c>
      <c r="G2146" t="s">
        <v>285</v>
      </c>
      <c r="H2146" t="s">
        <v>273</v>
      </c>
      <c r="I2146">
        <v>519</v>
      </c>
      <c r="J2146" t="s">
        <v>541</v>
      </c>
      <c r="K2146" t="s">
        <v>542</v>
      </c>
      <c r="L2146">
        <v>30192</v>
      </c>
      <c r="M2146" t="s">
        <v>344</v>
      </c>
      <c r="N2146" t="s">
        <v>345</v>
      </c>
      <c r="O2146">
        <v>30192</v>
      </c>
      <c r="P2146" t="s">
        <v>344</v>
      </c>
      <c r="Q2146" t="s">
        <v>345</v>
      </c>
      <c r="R2146" t="s">
        <v>357</v>
      </c>
      <c r="S2146" s="43">
        <v>131054688.2782</v>
      </c>
      <c r="U2146" s="43">
        <v>24</v>
      </c>
      <c r="IF2146">
        <v>30192</v>
      </c>
      <c r="IG2146" t="s">
        <v>344</v>
      </c>
      <c r="IH2146" t="s">
        <v>287</v>
      </c>
      <c r="IK2146">
        <v>-2</v>
      </c>
      <c r="IL2146" t="s">
        <v>278</v>
      </c>
      <c r="IM2146" t="s">
        <v>279</v>
      </c>
      <c r="IN2146" t="s">
        <v>463</v>
      </c>
      <c r="IP2146" t="s">
        <v>491</v>
      </c>
    </row>
    <row r="2147" spans="1:250" x14ac:dyDescent="0.35">
      <c r="A2147">
        <v>17536</v>
      </c>
      <c r="B2147">
        <v>-922729984</v>
      </c>
      <c r="C2147">
        <v>1837</v>
      </c>
      <c r="D2147" t="s">
        <v>272</v>
      </c>
      <c r="E2147" t="s">
        <v>273</v>
      </c>
      <c r="F2147">
        <v>1848</v>
      </c>
      <c r="G2147" t="s">
        <v>285</v>
      </c>
      <c r="H2147" t="s">
        <v>273</v>
      </c>
      <c r="I2147">
        <v>515</v>
      </c>
      <c r="J2147" t="s">
        <v>543</v>
      </c>
      <c r="K2147" t="s">
        <v>544</v>
      </c>
      <c r="L2147">
        <v>30192</v>
      </c>
      <c r="M2147" t="s">
        <v>344</v>
      </c>
      <c r="N2147" t="s">
        <v>345</v>
      </c>
      <c r="O2147">
        <v>30192</v>
      </c>
      <c r="P2147" t="s">
        <v>344</v>
      </c>
      <c r="Q2147" t="s">
        <v>345</v>
      </c>
      <c r="R2147" t="s">
        <v>357</v>
      </c>
      <c r="S2147" s="43">
        <v>80906545.678200006</v>
      </c>
      <c r="U2147" s="43">
        <v>24</v>
      </c>
      <c r="IF2147">
        <v>30192</v>
      </c>
      <c r="IG2147" t="s">
        <v>344</v>
      </c>
      <c r="IH2147" t="s">
        <v>287</v>
      </c>
      <c r="IK2147">
        <v>-2</v>
      </c>
      <c r="IL2147" t="s">
        <v>278</v>
      </c>
      <c r="IM2147" t="s">
        <v>279</v>
      </c>
      <c r="IN2147" t="s">
        <v>463</v>
      </c>
      <c r="IP2147" t="s">
        <v>491</v>
      </c>
    </row>
    <row r="2148" spans="1:250" x14ac:dyDescent="0.35">
      <c r="A2148">
        <v>17537</v>
      </c>
      <c r="B2148">
        <v>-922729984</v>
      </c>
      <c r="C2148">
        <v>1837</v>
      </c>
      <c r="D2148" t="s">
        <v>272</v>
      </c>
      <c r="E2148" t="s">
        <v>273</v>
      </c>
      <c r="F2148">
        <v>1848</v>
      </c>
      <c r="G2148" t="s">
        <v>285</v>
      </c>
      <c r="H2148" t="s">
        <v>273</v>
      </c>
      <c r="I2148">
        <v>513</v>
      </c>
      <c r="J2148" t="s">
        <v>545</v>
      </c>
      <c r="K2148" t="s">
        <v>546</v>
      </c>
      <c r="L2148">
        <v>30192</v>
      </c>
      <c r="M2148" t="s">
        <v>344</v>
      </c>
      <c r="N2148" t="s">
        <v>345</v>
      </c>
      <c r="O2148">
        <v>30192</v>
      </c>
      <c r="P2148" t="s">
        <v>344</v>
      </c>
      <c r="Q2148" t="s">
        <v>345</v>
      </c>
      <c r="R2148" t="s">
        <v>357</v>
      </c>
      <c r="S2148" s="43">
        <v>80710897.359599993</v>
      </c>
      <c r="U2148" s="43">
        <v>24</v>
      </c>
      <c r="IF2148">
        <v>30192</v>
      </c>
      <c r="IG2148" t="s">
        <v>344</v>
      </c>
      <c r="IH2148" t="s">
        <v>287</v>
      </c>
      <c r="IK2148">
        <v>-2</v>
      </c>
      <c r="IL2148" t="s">
        <v>278</v>
      </c>
      <c r="IM2148" t="s">
        <v>279</v>
      </c>
      <c r="IN2148" t="s">
        <v>463</v>
      </c>
      <c r="IP2148" t="s">
        <v>491</v>
      </c>
    </row>
    <row r="2149" spans="1:250" x14ac:dyDescent="0.35">
      <c r="A2149">
        <v>17538</v>
      </c>
      <c r="B2149">
        <v>-922729984</v>
      </c>
      <c r="C2149">
        <v>1837</v>
      </c>
      <c r="D2149" t="s">
        <v>272</v>
      </c>
      <c r="E2149" t="s">
        <v>273</v>
      </c>
      <c r="F2149">
        <v>1848</v>
      </c>
      <c r="G2149" t="s">
        <v>285</v>
      </c>
      <c r="H2149" t="s">
        <v>273</v>
      </c>
      <c r="I2149">
        <v>509</v>
      </c>
      <c r="J2149" t="s">
        <v>547</v>
      </c>
      <c r="K2149" t="s">
        <v>548</v>
      </c>
      <c r="L2149">
        <v>30192</v>
      </c>
      <c r="M2149" t="s">
        <v>344</v>
      </c>
      <c r="N2149" t="s">
        <v>345</v>
      </c>
      <c r="O2149">
        <v>30192</v>
      </c>
      <c r="P2149" t="s">
        <v>344</v>
      </c>
      <c r="Q2149" t="s">
        <v>345</v>
      </c>
      <c r="R2149" t="s">
        <v>357</v>
      </c>
      <c r="S2149" s="43">
        <v>80541335.469600007</v>
      </c>
      <c r="U2149" s="43">
        <v>24</v>
      </c>
      <c r="IF2149">
        <v>30192</v>
      </c>
      <c r="IG2149" t="s">
        <v>344</v>
      </c>
      <c r="IH2149" t="s">
        <v>287</v>
      </c>
      <c r="IK2149">
        <v>-2</v>
      </c>
      <c r="IL2149" t="s">
        <v>278</v>
      </c>
      <c r="IM2149" t="s">
        <v>279</v>
      </c>
      <c r="IN2149" t="s">
        <v>463</v>
      </c>
      <c r="IP2149" t="s">
        <v>491</v>
      </c>
    </row>
    <row r="2150" spans="1:250" x14ac:dyDescent="0.35">
      <c r="A2150">
        <v>17539</v>
      </c>
      <c r="B2150">
        <v>-922729984</v>
      </c>
      <c r="C2150">
        <v>1837</v>
      </c>
      <c r="D2150" t="s">
        <v>272</v>
      </c>
      <c r="E2150" t="s">
        <v>273</v>
      </c>
      <c r="F2150">
        <v>9695</v>
      </c>
      <c r="G2150" t="s">
        <v>280</v>
      </c>
      <c r="H2150" t="s">
        <v>281</v>
      </c>
      <c r="I2150">
        <v>515</v>
      </c>
      <c r="J2150" t="s">
        <v>543</v>
      </c>
      <c r="K2150" t="s">
        <v>544</v>
      </c>
      <c r="L2150">
        <v>30192</v>
      </c>
      <c r="M2150" t="s">
        <v>344</v>
      </c>
      <c r="N2150" t="s">
        <v>345</v>
      </c>
      <c r="O2150">
        <v>30192</v>
      </c>
      <c r="P2150" t="s">
        <v>344</v>
      </c>
      <c r="Q2150" t="s">
        <v>345</v>
      </c>
      <c r="R2150" t="s">
        <v>357</v>
      </c>
      <c r="S2150" s="43">
        <v>80537017.654499993</v>
      </c>
      <c r="U2150" s="43">
        <v>24</v>
      </c>
      <c r="IF2150">
        <v>30192</v>
      </c>
      <c r="IG2150" t="s">
        <v>344</v>
      </c>
      <c r="IH2150" t="s">
        <v>284</v>
      </c>
      <c r="IK2150">
        <v>-2</v>
      </c>
      <c r="IL2150" t="s">
        <v>278</v>
      </c>
      <c r="IM2150" t="s">
        <v>279</v>
      </c>
      <c r="IN2150" t="s">
        <v>466</v>
      </c>
      <c r="IP2150" t="s">
        <v>492</v>
      </c>
    </row>
    <row r="2151" spans="1:250" x14ac:dyDescent="0.35">
      <c r="A2151">
        <v>17540</v>
      </c>
      <c r="B2151">
        <v>-922729984</v>
      </c>
      <c r="C2151">
        <v>1837</v>
      </c>
      <c r="D2151" t="s">
        <v>272</v>
      </c>
      <c r="E2151" t="s">
        <v>273</v>
      </c>
      <c r="F2151">
        <v>9695</v>
      </c>
      <c r="G2151" t="s">
        <v>280</v>
      </c>
      <c r="H2151" t="s">
        <v>281</v>
      </c>
      <c r="I2151">
        <v>513</v>
      </c>
      <c r="J2151" t="s">
        <v>545</v>
      </c>
      <c r="K2151" t="s">
        <v>546</v>
      </c>
      <c r="L2151">
        <v>30192</v>
      </c>
      <c r="M2151" t="s">
        <v>344</v>
      </c>
      <c r="N2151" t="s">
        <v>345</v>
      </c>
      <c r="O2151">
        <v>30192</v>
      </c>
      <c r="P2151" t="s">
        <v>344</v>
      </c>
      <c r="Q2151" t="s">
        <v>345</v>
      </c>
      <c r="R2151" t="s">
        <v>357</v>
      </c>
      <c r="S2151" s="43">
        <v>80338937.674099997</v>
      </c>
      <c r="U2151" s="43">
        <v>24</v>
      </c>
      <c r="IF2151">
        <v>30192</v>
      </c>
      <c r="IG2151" t="s">
        <v>344</v>
      </c>
      <c r="IH2151" t="s">
        <v>284</v>
      </c>
      <c r="IK2151">
        <v>-2</v>
      </c>
      <c r="IL2151" t="s">
        <v>278</v>
      </c>
      <c r="IM2151" t="s">
        <v>279</v>
      </c>
      <c r="IN2151" t="s">
        <v>466</v>
      </c>
      <c r="IP2151" t="s">
        <v>492</v>
      </c>
    </row>
    <row r="2152" spans="1:250" x14ac:dyDescent="0.35">
      <c r="A2152">
        <v>17541</v>
      </c>
      <c r="B2152">
        <v>-922729984</v>
      </c>
      <c r="C2152">
        <v>1837</v>
      </c>
      <c r="D2152" t="s">
        <v>272</v>
      </c>
      <c r="E2152" t="s">
        <v>273</v>
      </c>
      <c r="F2152">
        <v>9695</v>
      </c>
      <c r="G2152" t="s">
        <v>280</v>
      </c>
      <c r="H2152" t="s">
        <v>281</v>
      </c>
      <c r="I2152">
        <v>509</v>
      </c>
      <c r="J2152" t="s">
        <v>547</v>
      </c>
      <c r="K2152" t="s">
        <v>548</v>
      </c>
      <c r="L2152">
        <v>30192</v>
      </c>
      <c r="M2152" t="s">
        <v>344</v>
      </c>
      <c r="N2152" t="s">
        <v>345</v>
      </c>
      <c r="O2152">
        <v>30192</v>
      </c>
      <c r="P2152" t="s">
        <v>344</v>
      </c>
      <c r="Q2152" t="s">
        <v>345</v>
      </c>
      <c r="R2152" t="s">
        <v>357</v>
      </c>
      <c r="S2152" s="43">
        <v>80167268.384100005</v>
      </c>
      <c r="U2152" s="43">
        <v>24</v>
      </c>
      <c r="IF2152">
        <v>30192</v>
      </c>
      <c r="IG2152" t="s">
        <v>344</v>
      </c>
      <c r="IH2152" t="s">
        <v>284</v>
      </c>
      <c r="IK2152">
        <v>-2</v>
      </c>
      <c r="IL2152" t="s">
        <v>278</v>
      </c>
      <c r="IM2152" t="s">
        <v>279</v>
      </c>
      <c r="IN2152" t="s">
        <v>466</v>
      </c>
      <c r="IP2152" t="s">
        <v>492</v>
      </c>
    </row>
    <row r="2153" spans="1:250" x14ac:dyDescent="0.35">
      <c r="A2153">
        <v>17542</v>
      </c>
      <c r="B2153">
        <v>-922729984</v>
      </c>
      <c r="C2153">
        <v>1837</v>
      </c>
      <c r="D2153" t="s">
        <v>272</v>
      </c>
      <c r="E2153" t="s">
        <v>273</v>
      </c>
      <c r="F2153">
        <v>9695</v>
      </c>
      <c r="G2153" t="s">
        <v>280</v>
      </c>
      <c r="H2153" t="s">
        <v>281</v>
      </c>
      <c r="I2153">
        <v>507</v>
      </c>
      <c r="J2153" t="s">
        <v>549</v>
      </c>
      <c r="K2153" t="s">
        <v>550</v>
      </c>
      <c r="L2153">
        <v>30192</v>
      </c>
      <c r="M2153" t="s">
        <v>344</v>
      </c>
      <c r="N2153" t="s">
        <v>345</v>
      </c>
      <c r="O2153">
        <v>30192</v>
      </c>
      <c r="P2153" t="s">
        <v>344</v>
      </c>
      <c r="Q2153" t="s">
        <v>345</v>
      </c>
      <c r="R2153" t="s">
        <v>357</v>
      </c>
      <c r="S2153" s="43">
        <v>155074898.63409999</v>
      </c>
      <c r="U2153" s="43">
        <v>24</v>
      </c>
      <c r="IF2153">
        <v>30192</v>
      </c>
      <c r="IG2153" t="s">
        <v>344</v>
      </c>
      <c r="IH2153" t="s">
        <v>284</v>
      </c>
      <c r="IK2153">
        <v>-2</v>
      </c>
      <c r="IL2153" t="s">
        <v>278</v>
      </c>
      <c r="IM2153" t="s">
        <v>279</v>
      </c>
      <c r="IN2153" t="s">
        <v>466</v>
      </c>
      <c r="IP2153" t="s">
        <v>492</v>
      </c>
    </row>
    <row r="2154" spans="1:250" x14ac:dyDescent="0.35">
      <c r="A2154">
        <v>17543</v>
      </c>
      <c r="B2154">
        <v>-922729984</v>
      </c>
      <c r="C2154">
        <v>1837</v>
      </c>
      <c r="D2154" t="s">
        <v>272</v>
      </c>
      <c r="E2154" t="s">
        <v>273</v>
      </c>
      <c r="F2154">
        <v>1848</v>
      </c>
      <c r="G2154" t="s">
        <v>285</v>
      </c>
      <c r="H2154" t="s">
        <v>273</v>
      </c>
      <c r="I2154">
        <v>528</v>
      </c>
      <c r="J2154" t="s">
        <v>531</v>
      </c>
      <c r="K2154" t="s">
        <v>532</v>
      </c>
      <c r="L2154">
        <v>30192</v>
      </c>
      <c r="M2154" t="s">
        <v>344</v>
      </c>
      <c r="N2154" t="s">
        <v>345</v>
      </c>
      <c r="O2154">
        <v>30192</v>
      </c>
      <c r="P2154" t="s">
        <v>344</v>
      </c>
      <c r="Q2154" t="s">
        <v>345</v>
      </c>
      <c r="R2154" t="s">
        <v>357</v>
      </c>
      <c r="S2154" s="43">
        <v>131859312.1031</v>
      </c>
      <c r="U2154" s="43">
        <v>24</v>
      </c>
      <c r="IF2154">
        <v>30192</v>
      </c>
      <c r="IG2154" t="s">
        <v>344</v>
      </c>
      <c r="IH2154" t="s">
        <v>287</v>
      </c>
      <c r="IK2154">
        <v>-2</v>
      </c>
      <c r="IL2154" t="s">
        <v>278</v>
      </c>
      <c r="IM2154" t="s">
        <v>279</v>
      </c>
      <c r="IN2154" t="s">
        <v>463</v>
      </c>
      <c r="IP2154" t="s">
        <v>491</v>
      </c>
    </row>
    <row r="2155" spans="1:250" x14ac:dyDescent="0.35">
      <c r="A2155">
        <v>17544</v>
      </c>
      <c r="B2155">
        <v>-922729984</v>
      </c>
      <c r="C2155">
        <v>1837</v>
      </c>
      <c r="D2155" t="s">
        <v>272</v>
      </c>
      <c r="E2155" t="s">
        <v>273</v>
      </c>
      <c r="F2155">
        <v>1848</v>
      </c>
      <c r="G2155" t="s">
        <v>285</v>
      </c>
      <c r="H2155" t="s">
        <v>273</v>
      </c>
      <c r="I2155">
        <v>527</v>
      </c>
      <c r="J2155" t="s">
        <v>535</v>
      </c>
      <c r="K2155" t="s">
        <v>536</v>
      </c>
      <c r="L2155">
        <v>30192</v>
      </c>
      <c r="M2155" t="s">
        <v>344</v>
      </c>
      <c r="N2155" t="s">
        <v>345</v>
      </c>
      <c r="O2155">
        <v>30192</v>
      </c>
      <c r="P2155" t="s">
        <v>344</v>
      </c>
      <c r="Q2155" t="s">
        <v>345</v>
      </c>
      <c r="R2155" t="s">
        <v>357</v>
      </c>
      <c r="S2155" s="43">
        <v>131646359.5531</v>
      </c>
      <c r="U2155" s="43">
        <v>24</v>
      </c>
      <c r="IF2155">
        <v>30192</v>
      </c>
      <c r="IG2155" t="s">
        <v>344</v>
      </c>
      <c r="IH2155" t="s">
        <v>287</v>
      </c>
      <c r="IK2155">
        <v>-2</v>
      </c>
      <c r="IL2155" t="s">
        <v>278</v>
      </c>
      <c r="IM2155" t="s">
        <v>279</v>
      </c>
      <c r="IN2155" t="s">
        <v>463</v>
      </c>
      <c r="IP2155" t="s">
        <v>491</v>
      </c>
    </row>
    <row r="2156" spans="1:250" x14ac:dyDescent="0.35">
      <c r="A2156">
        <v>17545</v>
      </c>
      <c r="B2156">
        <v>-922729984</v>
      </c>
      <c r="C2156">
        <v>1837</v>
      </c>
      <c r="D2156" t="s">
        <v>272</v>
      </c>
      <c r="E2156" t="s">
        <v>273</v>
      </c>
      <c r="F2156">
        <v>1848</v>
      </c>
      <c r="G2156" t="s">
        <v>285</v>
      </c>
      <c r="H2156" t="s">
        <v>273</v>
      </c>
      <c r="I2156">
        <v>507</v>
      </c>
      <c r="J2156" t="s">
        <v>549</v>
      </c>
      <c r="K2156" t="s">
        <v>550</v>
      </c>
      <c r="L2156">
        <v>30193</v>
      </c>
      <c r="M2156" t="s">
        <v>346</v>
      </c>
      <c r="N2156" t="s">
        <v>347</v>
      </c>
      <c r="O2156">
        <v>30193</v>
      </c>
      <c r="P2156" t="s">
        <v>346</v>
      </c>
      <c r="Q2156" t="s">
        <v>347</v>
      </c>
      <c r="R2156" t="s">
        <v>357</v>
      </c>
      <c r="S2156" s="43">
        <v>27386873.9188</v>
      </c>
      <c r="U2156" s="43">
        <v>24</v>
      </c>
      <c r="IF2156">
        <v>30193</v>
      </c>
      <c r="IG2156" t="s">
        <v>346</v>
      </c>
      <c r="IH2156" t="s">
        <v>287</v>
      </c>
      <c r="IK2156">
        <v>-2</v>
      </c>
      <c r="IL2156" t="s">
        <v>278</v>
      </c>
      <c r="IM2156" t="s">
        <v>279</v>
      </c>
      <c r="IN2156" t="s">
        <v>463</v>
      </c>
      <c r="IP2156" t="s">
        <v>493</v>
      </c>
    </row>
    <row r="2157" spans="1:250" x14ac:dyDescent="0.35">
      <c r="A2157">
        <v>17546</v>
      </c>
      <c r="B2157">
        <v>-922729984</v>
      </c>
      <c r="C2157">
        <v>1837</v>
      </c>
      <c r="D2157" t="s">
        <v>272</v>
      </c>
      <c r="E2157" t="s">
        <v>273</v>
      </c>
      <c r="F2157">
        <v>9695</v>
      </c>
      <c r="G2157" t="s">
        <v>280</v>
      </c>
      <c r="H2157" t="s">
        <v>281</v>
      </c>
      <c r="I2157">
        <v>528</v>
      </c>
      <c r="J2157" t="s">
        <v>531</v>
      </c>
      <c r="K2157" t="s">
        <v>532</v>
      </c>
      <c r="L2157">
        <v>30192</v>
      </c>
      <c r="M2157" t="s">
        <v>344</v>
      </c>
      <c r="N2157" t="s">
        <v>345</v>
      </c>
      <c r="O2157">
        <v>30192</v>
      </c>
      <c r="P2157" t="s">
        <v>344</v>
      </c>
      <c r="Q2157" t="s">
        <v>345</v>
      </c>
      <c r="R2157" t="s">
        <v>357</v>
      </c>
      <c r="S2157" s="43">
        <v>181876172.24919999</v>
      </c>
      <c r="U2157" s="43">
        <v>24</v>
      </c>
      <c r="IF2157">
        <v>30192</v>
      </c>
      <c r="IG2157" t="s">
        <v>344</v>
      </c>
      <c r="IH2157" t="s">
        <v>284</v>
      </c>
      <c r="IK2157">
        <v>-2</v>
      </c>
      <c r="IL2157" t="s">
        <v>278</v>
      </c>
      <c r="IM2157" t="s">
        <v>279</v>
      </c>
      <c r="IN2157" t="s">
        <v>466</v>
      </c>
      <c r="IP2157" t="s">
        <v>492</v>
      </c>
    </row>
    <row r="2158" spans="1:250" x14ac:dyDescent="0.35">
      <c r="A2158">
        <v>17547</v>
      </c>
      <c r="B2158">
        <v>-922729984</v>
      </c>
      <c r="C2158">
        <v>1837</v>
      </c>
      <c r="D2158" t="s">
        <v>272</v>
      </c>
      <c r="E2158" t="s">
        <v>273</v>
      </c>
      <c r="F2158">
        <v>9695</v>
      </c>
      <c r="G2158" t="s">
        <v>280</v>
      </c>
      <c r="H2158" t="s">
        <v>281</v>
      </c>
      <c r="I2158">
        <v>527</v>
      </c>
      <c r="J2158" t="s">
        <v>535</v>
      </c>
      <c r="K2158" t="s">
        <v>536</v>
      </c>
      <c r="L2158">
        <v>30192</v>
      </c>
      <c r="M2158" t="s">
        <v>344</v>
      </c>
      <c r="N2158" t="s">
        <v>345</v>
      </c>
      <c r="O2158">
        <v>30192</v>
      </c>
      <c r="P2158" t="s">
        <v>344</v>
      </c>
      <c r="Q2158" t="s">
        <v>345</v>
      </c>
      <c r="R2158" t="s">
        <v>357</v>
      </c>
      <c r="S2158" s="43">
        <v>181577418.3292</v>
      </c>
      <c r="U2158" s="43">
        <v>24</v>
      </c>
      <c r="IF2158">
        <v>30192</v>
      </c>
      <c r="IG2158" t="s">
        <v>344</v>
      </c>
      <c r="IH2158" t="s">
        <v>284</v>
      </c>
      <c r="IK2158">
        <v>-2</v>
      </c>
      <c r="IL2158" t="s">
        <v>278</v>
      </c>
      <c r="IM2158" t="s">
        <v>279</v>
      </c>
      <c r="IN2158" t="s">
        <v>466</v>
      </c>
      <c r="IP2158" t="s">
        <v>492</v>
      </c>
    </row>
    <row r="2159" spans="1:250" x14ac:dyDescent="0.35">
      <c r="A2159">
        <v>17548</v>
      </c>
      <c r="B2159">
        <v>-922729984</v>
      </c>
      <c r="C2159">
        <v>1837</v>
      </c>
      <c r="D2159" t="s">
        <v>272</v>
      </c>
      <c r="E2159" t="s">
        <v>273</v>
      </c>
      <c r="F2159">
        <v>9695</v>
      </c>
      <c r="G2159" t="s">
        <v>280</v>
      </c>
      <c r="H2159" t="s">
        <v>281</v>
      </c>
      <c r="I2159">
        <v>523</v>
      </c>
      <c r="J2159" t="s">
        <v>537</v>
      </c>
      <c r="K2159" t="s">
        <v>538</v>
      </c>
      <c r="L2159">
        <v>30192</v>
      </c>
      <c r="M2159" t="s">
        <v>344</v>
      </c>
      <c r="N2159" t="s">
        <v>345</v>
      </c>
      <c r="O2159">
        <v>30192</v>
      </c>
      <c r="P2159" t="s">
        <v>344</v>
      </c>
      <c r="Q2159" t="s">
        <v>345</v>
      </c>
      <c r="R2159" t="s">
        <v>357</v>
      </c>
      <c r="S2159" s="43">
        <v>181368290.56920001</v>
      </c>
      <c r="U2159" s="43">
        <v>24</v>
      </c>
      <c r="IF2159">
        <v>30192</v>
      </c>
      <c r="IG2159" t="s">
        <v>344</v>
      </c>
      <c r="IH2159" t="s">
        <v>284</v>
      </c>
      <c r="IK2159">
        <v>-2</v>
      </c>
      <c r="IL2159" t="s">
        <v>278</v>
      </c>
      <c r="IM2159" t="s">
        <v>279</v>
      </c>
      <c r="IN2159" t="s">
        <v>466</v>
      </c>
      <c r="IP2159" t="s">
        <v>492</v>
      </c>
    </row>
    <row r="2160" spans="1:250" x14ac:dyDescent="0.35">
      <c r="A2160">
        <v>17549</v>
      </c>
      <c r="B2160">
        <v>-922729984</v>
      </c>
      <c r="C2160">
        <v>1837</v>
      </c>
      <c r="D2160" t="s">
        <v>272</v>
      </c>
      <c r="E2160" t="s">
        <v>273</v>
      </c>
      <c r="F2160">
        <v>9695</v>
      </c>
      <c r="G2160" t="s">
        <v>280</v>
      </c>
      <c r="H2160" t="s">
        <v>281</v>
      </c>
      <c r="I2160">
        <v>521</v>
      </c>
      <c r="J2160" t="s">
        <v>539</v>
      </c>
      <c r="K2160" t="s">
        <v>540</v>
      </c>
      <c r="L2160">
        <v>30192</v>
      </c>
      <c r="M2160" t="s">
        <v>344</v>
      </c>
      <c r="N2160" t="s">
        <v>345</v>
      </c>
      <c r="O2160">
        <v>30192</v>
      </c>
      <c r="P2160" t="s">
        <v>344</v>
      </c>
      <c r="Q2160" t="s">
        <v>345</v>
      </c>
      <c r="R2160" t="s">
        <v>357</v>
      </c>
      <c r="S2160" s="43">
        <v>180952653.98449999</v>
      </c>
      <c r="U2160" s="43">
        <v>24</v>
      </c>
      <c r="IF2160">
        <v>30192</v>
      </c>
      <c r="IG2160" t="s">
        <v>344</v>
      </c>
      <c r="IH2160" t="s">
        <v>284</v>
      </c>
      <c r="IK2160">
        <v>-2</v>
      </c>
      <c r="IL2160" t="s">
        <v>278</v>
      </c>
      <c r="IM2160" t="s">
        <v>279</v>
      </c>
      <c r="IN2160" t="s">
        <v>466</v>
      </c>
      <c r="IP2160" t="s">
        <v>492</v>
      </c>
    </row>
    <row r="2161" spans="1:250" x14ac:dyDescent="0.35">
      <c r="A2161">
        <v>17550</v>
      </c>
      <c r="B2161">
        <v>-922729984</v>
      </c>
      <c r="C2161">
        <v>1837</v>
      </c>
      <c r="D2161" t="s">
        <v>272</v>
      </c>
      <c r="E2161" t="s">
        <v>273</v>
      </c>
      <c r="F2161">
        <v>9695</v>
      </c>
      <c r="G2161" t="s">
        <v>280</v>
      </c>
      <c r="H2161" t="s">
        <v>281</v>
      </c>
      <c r="I2161">
        <v>519</v>
      </c>
      <c r="J2161" t="s">
        <v>541</v>
      </c>
      <c r="K2161" t="s">
        <v>542</v>
      </c>
      <c r="L2161">
        <v>30192</v>
      </c>
      <c r="M2161" t="s">
        <v>344</v>
      </c>
      <c r="N2161" t="s">
        <v>345</v>
      </c>
      <c r="O2161">
        <v>30192</v>
      </c>
      <c r="P2161" t="s">
        <v>344</v>
      </c>
      <c r="Q2161" t="s">
        <v>345</v>
      </c>
      <c r="R2161" t="s">
        <v>357</v>
      </c>
      <c r="S2161" s="43">
        <v>180744835.83450001</v>
      </c>
      <c r="U2161" s="43">
        <v>24</v>
      </c>
      <c r="IF2161">
        <v>30192</v>
      </c>
      <c r="IG2161" t="s">
        <v>344</v>
      </c>
      <c r="IH2161" t="s">
        <v>284</v>
      </c>
      <c r="IK2161">
        <v>-2</v>
      </c>
      <c r="IL2161" t="s">
        <v>278</v>
      </c>
      <c r="IM2161" t="s">
        <v>279</v>
      </c>
      <c r="IN2161" t="s">
        <v>466</v>
      </c>
      <c r="IP2161" t="s">
        <v>492</v>
      </c>
    </row>
    <row r="2162" spans="1:250" x14ac:dyDescent="0.35">
      <c r="A2162">
        <v>17551</v>
      </c>
      <c r="B2162">
        <v>-922729984</v>
      </c>
      <c r="C2162">
        <v>1837</v>
      </c>
      <c r="D2162" t="s">
        <v>272</v>
      </c>
      <c r="E2162" t="s">
        <v>273</v>
      </c>
      <c r="F2162">
        <v>1848</v>
      </c>
      <c r="G2162" t="s">
        <v>285</v>
      </c>
      <c r="H2162" t="s">
        <v>273</v>
      </c>
      <c r="I2162">
        <v>523</v>
      </c>
      <c r="J2162" t="s">
        <v>537</v>
      </c>
      <c r="K2162" t="s">
        <v>538</v>
      </c>
      <c r="L2162">
        <v>30193</v>
      </c>
      <c r="M2162" t="s">
        <v>346</v>
      </c>
      <c r="N2162" t="s">
        <v>347</v>
      </c>
      <c r="O2162">
        <v>30193</v>
      </c>
      <c r="P2162" t="s">
        <v>346</v>
      </c>
      <c r="Q2162" t="s">
        <v>347</v>
      </c>
      <c r="R2162" t="s">
        <v>357</v>
      </c>
      <c r="S2162" s="43">
        <v>27666937.905099999</v>
      </c>
      <c r="U2162" s="43">
        <v>24</v>
      </c>
      <c r="IF2162">
        <v>30193</v>
      </c>
      <c r="IG2162" t="s">
        <v>346</v>
      </c>
      <c r="IH2162" t="s">
        <v>287</v>
      </c>
      <c r="IK2162">
        <v>-2</v>
      </c>
      <c r="IL2162" t="s">
        <v>278</v>
      </c>
      <c r="IM2162" t="s">
        <v>279</v>
      </c>
      <c r="IN2162" t="s">
        <v>463</v>
      </c>
      <c r="IP2162" t="s">
        <v>493</v>
      </c>
    </row>
    <row r="2163" spans="1:250" x14ac:dyDescent="0.35">
      <c r="A2163">
        <v>17552</v>
      </c>
      <c r="B2163">
        <v>-922729984</v>
      </c>
      <c r="C2163">
        <v>1837</v>
      </c>
      <c r="D2163" t="s">
        <v>272</v>
      </c>
      <c r="E2163" t="s">
        <v>273</v>
      </c>
      <c r="F2163">
        <v>1848</v>
      </c>
      <c r="G2163" t="s">
        <v>285</v>
      </c>
      <c r="H2163" t="s">
        <v>273</v>
      </c>
      <c r="I2163">
        <v>521</v>
      </c>
      <c r="J2163" t="s">
        <v>539</v>
      </c>
      <c r="K2163" t="s">
        <v>540</v>
      </c>
      <c r="L2163">
        <v>30193</v>
      </c>
      <c r="M2163" t="s">
        <v>346</v>
      </c>
      <c r="N2163" t="s">
        <v>347</v>
      </c>
      <c r="O2163">
        <v>30193</v>
      </c>
      <c r="P2163" t="s">
        <v>346</v>
      </c>
      <c r="Q2163" t="s">
        <v>347</v>
      </c>
      <c r="R2163" t="s">
        <v>357</v>
      </c>
      <c r="S2163" s="43">
        <v>27604600.578299999</v>
      </c>
      <c r="U2163" s="43">
        <v>24</v>
      </c>
      <c r="IF2163">
        <v>30193</v>
      </c>
      <c r="IG2163" t="s">
        <v>346</v>
      </c>
      <c r="IH2163" t="s">
        <v>287</v>
      </c>
      <c r="IK2163">
        <v>-2</v>
      </c>
      <c r="IL2163" t="s">
        <v>278</v>
      </c>
      <c r="IM2163" t="s">
        <v>279</v>
      </c>
      <c r="IN2163" t="s">
        <v>463</v>
      </c>
      <c r="IP2163" t="s">
        <v>493</v>
      </c>
    </row>
    <row r="2164" spans="1:250" x14ac:dyDescent="0.35">
      <c r="A2164">
        <v>17553</v>
      </c>
      <c r="B2164">
        <v>-922729984</v>
      </c>
      <c r="C2164">
        <v>1837</v>
      </c>
      <c r="D2164" t="s">
        <v>272</v>
      </c>
      <c r="E2164" t="s">
        <v>273</v>
      </c>
      <c r="F2164">
        <v>1848</v>
      </c>
      <c r="G2164" t="s">
        <v>285</v>
      </c>
      <c r="H2164" t="s">
        <v>273</v>
      </c>
      <c r="I2164">
        <v>519</v>
      </c>
      <c r="J2164" t="s">
        <v>541</v>
      </c>
      <c r="K2164" t="s">
        <v>542</v>
      </c>
      <c r="L2164">
        <v>30193</v>
      </c>
      <c r="M2164" t="s">
        <v>346</v>
      </c>
      <c r="N2164" t="s">
        <v>347</v>
      </c>
      <c r="O2164">
        <v>30193</v>
      </c>
      <c r="P2164" t="s">
        <v>346</v>
      </c>
      <c r="Q2164" t="s">
        <v>347</v>
      </c>
      <c r="R2164" t="s">
        <v>357</v>
      </c>
      <c r="S2164" s="43">
        <v>27573431.908300001</v>
      </c>
      <c r="U2164" s="43">
        <v>24</v>
      </c>
      <c r="IF2164">
        <v>30193</v>
      </c>
      <c r="IG2164" t="s">
        <v>346</v>
      </c>
      <c r="IH2164" t="s">
        <v>287</v>
      </c>
      <c r="IK2164">
        <v>-2</v>
      </c>
      <c r="IL2164" t="s">
        <v>278</v>
      </c>
      <c r="IM2164" t="s">
        <v>279</v>
      </c>
      <c r="IN2164" t="s">
        <v>463</v>
      </c>
      <c r="IP2164" t="s">
        <v>493</v>
      </c>
    </row>
    <row r="2165" spans="1:250" x14ac:dyDescent="0.35">
      <c r="A2165">
        <v>17554</v>
      </c>
      <c r="B2165">
        <v>-922729984</v>
      </c>
      <c r="C2165">
        <v>1837</v>
      </c>
      <c r="D2165" t="s">
        <v>272</v>
      </c>
      <c r="E2165" t="s">
        <v>273</v>
      </c>
      <c r="F2165">
        <v>1848</v>
      </c>
      <c r="G2165" t="s">
        <v>285</v>
      </c>
      <c r="H2165" t="s">
        <v>273</v>
      </c>
      <c r="I2165">
        <v>515</v>
      </c>
      <c r="J2165" t="s">
        <v>543</v>
      </c>
      <c r="K2165" t="s">
        <v>544</v>
      </c>
      <c r="L2165">
        <v>30193</v>
      </c>
      <c r="M2165" t="s">
        <v>346</v>
      </c>
      <c r="N2165" t="s">
        <v>347</v>
      </c>
      <c r="O2165">
        <v>30193</v>
      </c>
      <c r="P2165" t="s">
        <v>346</v>
      </c>
      <c r="Q2165" t="s">
        <v>347</v>
      </c>
      <c r="R2165" t="s">
        <v>357</v>
      </c>
      <c r="S2165" s="43">
        <v>27542263.238299999</v>
      </c>
      <c r="U2165" s="43">
        <v>24</v>
      </c>
      <c r="IF2165">
        <v>30193</v>
      </c>
      <c r="IG2165" t="s">
        <v>346</v>
      </c>
      <c r="IH2165" t="s">
        <v>287</v>
      </c>
      <c r="IK2165">
        <v>-2</v>
      </c>
      <c r="IL2165" t="s">
        <v>278</v>
      </c>
      <c r="IM2165" t="s">
        <v>279</v>
      </c>
      <c r="IN2165" t="s">
        <v>463</v>
      </c>
      <c r="IP2165" t="s">
        <v>493</v>
      </c>
    </row>
    <row r="2166" spans="1:250" x14ac:dyDescent="0.35">
      <c r="A2166">
        <v>17555</v>
      </c>
      <c r="B2166">
        <v>-922729984</v>
      </c>
      <c r="C2166">
        <v>1837</v>
      </c>
      <c r="D2166" t="s">
        <v>272</v>
      </c>
      <c r="E2166" t="s">
        <v>273</v>
      </c>
      <c r="F2166">
        <v>1848</v>
      </c>
      <c r="G2166" t="s">
        <v>285</v>
      </c>
      <c r="H2166" t="s">
        <v>273</v>
      </c>
      <c r="I2166">
        <v>513</v>
      </c>
      <c r="J2166" t="s">
        <v>545</v>
      </c>
      <c r="K2166" t="s">
        <v>546</v>
      </c>
      <c r="L2166">
        <v>30193</v>
      </c>
      <c r="M2166" t="s">
        <v>346</v>
      </c>
      <c r="N2166" t="s">
        <v>347</v>
      </c>
      <c r="O2166">
        <v>30193</v>
      </c>
      <c r="P2166" t="s">
        <v>346</v>
      </c>
      <c r="Q2166" t="s">
        <v>347</v>
      </c>
      <c r="R2166" t="s">
        <v>357</v>
      </c>
      <c r="S2166" s="43">
        <v>27475660.498799998</v>
      </c>
      <c r="U2166" s="43">
        <v>24</v>
      </c>
      <c r="IF2166">
        <v>30193</v>
      </c>
      <c r="IG2166" t="s">
        <v>346</v>
      </c>
      <c r="IH2166" t="s">
        <v>287</v>
      </c>
      <c r="IK2166">
        <v>-2</v>
      </c>
      <c r="IL2166" t="s">
        <v>278</v>
      </c>
      <c r="IM2166" t="s">
        <v>279</v>
      </c>
      <c r="IN2166" t="s">
        <v>463</v>
      </c>
      <c r="IP2166" t="s">
        <v>493</v>
      </c>
    </row>
    <row r="2167" spans="1:250" x14ac:dyDescent="0.35">
      <c r="A2167">
        <v>17556</v>
      </c>
      <c r="B2167">
        <v>-922729984</v>
      </c>
      <c r="C2167">
        <v>1837</v>
      </c>
      <c r="D2167" t="s">
        <v>272</v>
      </c>
      <c r="E2167" t="s">
        <v>273</v>
      </c>
      <c r="F2167">
        <v>1848</v>
      </c>
      <c r="G2167" t="s">
        <v>285</v>
      </c>
      <c r="H2167" t="s">
        <v>273</v>
      </c>
      <c r="I2167">
        <v>509</v>
      </c>
      <c r="J2167" t="s">
        <v>547</v>
      </c>
      <c r="K2167" t="s">
        <v>548</v>
      </c>
      <c r="L2167">
        <v>30193</v>
      </c>
      <c r="M2167" t="s">
        <v>346</v>
      </c>
      <c r="N2167" t="s">
        <v>347</v>
      </c>
      <c r="O2167">
        <v>30193</v>
      </c>
      <c r="P2167" t="s">
        <v>346</v>
      </c>
      <c r="Q2167" t="s">
        <v>347</v>
      </c>
      <c r="R2167" t="s">
        <v>357</v>
      </c>
      <c r="S2167" s="43">
        <v>27417938.128800001</v>
      </c>
      <c r="U2167" s="43">
        <v>24</v>
      </c>
      <c r="IF2167">
        <v>30193</v>
      </c>
      <c r="IG2167" t="s">
        <v>346</v>
      </c>
      <c r="IH2167" t="s">
        <v>287</v>
      </c>
      <c r="IK2167">
        <v>-2</v>
      </c>
      <c r="IL2167" t="s">
        <v>278</v>
      </c>
      <c r="IM2167" t="s">
        <v>279</v>
      </c>
      <c r="IN2167" t="s">
        <v>463</v>
      </c>
      <c r="IP2167" t="s">
        <v>493</v>
      </c>
    </row>
    <row r="2168" spans="1:250" x14ac:dyDescent="0.35">
      <c r="A2168">
        <v>17557</v>
      </c>
      <c r="B2168">
        <v>-922729984</v>
      </c>
      <c r="C2168">
        <v>1837</v>
      </c>
      <c r="D2168" t="s">
        <v>272</v>
      </c>
      <c r="E2168" t="s">
        <v>273</v>
      </c>
      <c r="F2168">
        <v>9695</v>
      </c>
      <c r="G2168" t="s">
        <v>280</v>
      </c>
      <c r="H2168" t="s">
        <v>281</v>
      </c>
      <c r="I2168">
        <v>515</v>
      </c>
      <c r="J2168" t="s">
        <v>543</v>
      </c>
      <c r="K2168" t="s">
        <v>544</v>
      </c>
      <c r="L2168">
        <v>30193</v>
      </c>
      <c r="M2168" t="s">
        <v>346</v>
      </c>
      <c r="N2168" t="s">
        <v>347</v>
      </c>
      <c r="O2168">
        <v>30193</v>
      </c>
      <c r="P2168" t="s">
        <v>346</v>
      </c>
      <c r="Q2168" t="s">
        <v>347</v>
      </c>
      <c r="R2168" t="s">
        <v>357</v>
      </c>
      <c r="S2168" s="43">
        <v>27184841.8539</v>
      </c>
      <c r="U2168" s="43">
        <v>24</v>
      </c>
      <c r="IF2168">
        <v>30193</v>
      </c>
      <c r="IG2168" t="s">
        <v>346</v>
      </c>
      <c r="IH2168" t="s">
        <v>284</v>
      </c>
      <c r="IK2168">
        <v>-2</v>
      </c>
      <c r="IL2168" t="s">
        <v>278</v>
      </c>
      <c r="IM2168" t="s">
        <v>279</v>
      </c>
      <c r="IN2168" t="s">
        <v>466</v>
      </c>
      <c r="IP2168" t="s">
        <v>494</v>
      </c>
    </row>
    <row r="2169" spans="1:250" x14ac:dyDescent="0.35">
      <c r="A2169">
        <v>17558</v>
      </c>
      <c r="B2169">
        <v>-922729984</v>
      </c>
      <c r="C2169">
        <v>1837</v>
      </c>
      <c r="D2169" t="s">
        <v>272</v>
      </c>
      <c r="E2169" t="s">
        <v>273</v>
      </c>
      <c r="F2169">
        <v>9695</v>
      </c>
      <c r="G2169" t="s">
        <v>280</v>
      </c>
      <c r="H2169" t="s">
        <v>281</v>
      </c>
      <c r="I2169">
        <v>513</v>
      </c>
      <c r="J2169" t="s">
        <v>545</v>
      </c>
      <c r="K2169" t="s">
        <v>546</v>
      </c>
      <c r="L2169">
        <v>30193</v>
      </c>
      <c r="M2169" t="s">
        <v>346</v>
      </c>
      <c r="N2169" t="s">
        <v>347</v>
      </c>
      <c r="O2169">
        <v>30193</v>
      </c>
      <c r="P2169" t="s">
        <v>346</v>
      </c>
      <c r="Q2169" t="s">
        <v>347</v>
      </c>
      <c r="R2169" t="s">
        <v>357</v>
      </c>
      <c r="S2169" s="43">
        <v>27117981.013599999</v>
      </c>
      <c r="U2169" s="43">
        <v>24</v>
      </c>
      <c r="IF2169">
        <v>30193</v>
      </c>
      <c r="IG2169" t="s">
        <v>346</v>
      </c>
      <c r="IH2169" t="s">
        <v>284</v>
      </c>
      <c r="IK2169">
        <v>-2</v>
      </c>
      <c r="IL2169" t="s">
        <v>278</v>
      </c>
      <c r="IM2169" t="s">
        <v>279</v>
      </c>
      <c r="IN2169" t="s">
        <v>466</v>
      </c>
      <c r="IP2169" t="s">
        <v>494</v>
      </c>
    </row>
    <row r="2170" spans="1:250" x14ac:dyDescent="0.35">
      <c r="A2170">
        <v>17559</v>
      </c>
      <c r="B2170">
        <v>-922729984</v>
      </c>
      <c r="C2170">
        <v>1837</v>
      </c>
      <c r="D2170" t="s">
        <v>272</v>
      </c>
      <c r="E2170" t="s">
        <v>273</v>
      </c>
      <c r="F2170">
        <v>9695</v>
      </c>
      <c r="G2170" t="s">
        <v>280</v>
      </c>
      <c r="H2170" t="s">
        <v>281</v>
      </c>
      <c r="I2170">
        <v>509</v>
      </c>
      <c r="J2170" t="s">
        <v>547</v>
      </c>
      <c r="K2170" t="s">
        <v>548</v>
      </c>
      <c r="L2170">
        <v>30193</v>
      </c>
      <c r="M2170" t="s">
        <v>346</v>
      </c>
      <c r="N2170" t="s">
        <v>347</v>
      </c>
      <c r="O2170">
        <v>30193</v>
      </c>
      <c r="P2170" t="s">
        <v>346</v>
      </c>
      <c r="Q2170" t="s">
        <v>347</v>
      </c>
      <c r="R2170" t="s">
        <v>357</v>
      </c>
      <c r="S2170" s="43">
        <v>27060034.963599999</v>
      </c>
      <c r="U2170" s="43">
        <v>24</v>
      </c>
      <c r="IF2170">
        <v>30193</v>
      </c>
      <c r="IG2170" t="s">
        <v>346</v>
      </c>
      <c r="IH2170" t="s">
        <v>284</v>
      </c>
      <c r="IK2170">
        <v>-2</v>
      </c>
      <c r="IL2170" t="s">
        <v>278</v>
      </c>
      <c r="IM2170" t="s">
        <v>279</v>
      </c>
      <c r="IN2170" t="s">
        <v>466</v>
      </c>
      <c r="IP2170" t="s">
        <v>494</v>
      </c>
    </row>
    <row r="2171" spans="1:250" x14ac:dyDescent="0.35">
      <c r="A2171">
        <v>17560</v>
      </c>
      <c r="B2171">
        <v>-922729984</v>
      </c>
      <c r="C2171">
        <v>1837</v>
      </c>
      <c r="D2171" t="s">
        <v>272</v>
      </c>
      <c r="E2171" t="s">
        <v>273</v>
      </c>
      <c r="F2171">
        <v>9695</v>
      </c>
      <c r="G2171" t="s">
        <v>280</v>
      </c>
      <c r="H2171" t="s">
        <v>281</v>
      </c>
      <c r="I2171">
        <v>507</v>
      </c>
      <c r="J2171" t="s">
        <v>549</v>
      </c>
      <c r="K2171" t="s">
        <v>550</v>
      </c>
      <c r="L2171">
        <v>30193</v>
      </c>
      <c r="M2171" t="s">
        <v>346</v>
      </c>
      <c r="N2171" t="s">
        <v>347</v>
      </c>
      <c r="O2171">
        <v>30193</v>
      </c>
      <c r="P2171" t="s">
        <v>346</v>
      </c>
      <c r="Q2171" t="s">
        <v>347</v>
      </c>
      <c r="R2171" t="s">
        <v>357</v>
      </c>
      <c r="S2171" s="43">
        <v>27028856.0436</v>
      </c>
      <c r="U2171" s="43">
        <v>24</v>
      </c>
      <c r="IF2171">
        <v>30193</v>
      </c>
      <c r="IG2171" t="s">
        <v>346</v>
      </c>
      <c r="IH2171" t="s">
        <v>284</v>
      </c>
      <c r="IK2171">
        <v>-2</v>
      </c>
      <c r="IL2171" t="s">
        <v>278</v>
      </c>
      <c r="IM2171" t="s">
        <v>279</v>
      </c>
      <c r="IN2171" t="s">
        <v>466</v>
      </c>
      <c r="IP2171" t="s">
        <v>494</v>
      </c>
    </row>
    <row r="2172" spans="1:250" x14ac:dyDescent="0.35">
      <c r="A2172">
        <v>17561</v>
      </c>
      <c r="B2172">
        <v>-922729984</v>
      </c>
      <c r="C2172">
        <v>1837</v>
      </c>
      <c r="D2172" t="s">
        <v>272</v>
      </c>
      <c r="E2172" t="s">
        <v>273</v>
      </c>
      <c r="F2172">
        <v>1848</v>
      </c>
      <c r="G2172" t="s">
        <v>285</v>
      </c>
      <c r="H2172" t="s">
        <v>273</v>
      </c>
      <c r="I2172">
        <v>528</v>
      </c>
      <c r="J2172" t="s">
        <v>531</v>
      </c>
      <c r="K2172" t="s">
        <v>532</v>
      </c>
      <c r="L2172">
        <v>30193</v>
      </c>
      <c r="M2172" t="s">
        <v>346</v>
      </c>
      <c r="N2172" t="s">
        <v>347</v>
      </c>
      <c r="O2172">
        <v>30193</v>
      </c>
      <c r="P2172" t="s">
        <v>346</v>
      </c>
      <c r="Q2172" t="s">
        <v>347</v>
      </c>
      <c r="R2172" t="s">
        <v>357</v>
      </c>
      <c r="S2172" s="43">
        <v>27742721.835099999</v>
      </c>
      <c r="U2172" s="43">
        <v>24</v>
      </c>
      <c r="IF2172">
        <v>30193</v>
      </c>
      <c r="IG2172" t="s">
        <v>346</v>
      </c>
      <c r="IH2172" t="s">
        <v>287</v>
      </c>
      <c r="IK2172">
        <v>-2</v>
      </c>
      <c r="IL2172" t="s">
        <v>278</v>
      </c>
      <c r="IM2172" t="s">
        <v>279</v>
      </c>
      <c r="IN2172" t="s">
        <v>463</v>
      </c>
      <c r="IP2172" t="s">
        <v>493</v>
      </c>
    </row>
    <row r="2173" spans="1:250" x14ac:dyDescent="0.35">
      <c r="A2173">
        <v>17562</v>
      </c>
      <c r="B2173">
        <v>-922729984</v>
      </c>
      <c r="C2173">
        <v>1837</v>
      </c>
      <c r="D2173" t="s">
        <v>272</v>
      </c>
      <c r="E2173" t="s">
        <v>273</v>
      </c>
      <c r="F2173">
        <v>1848</v>
      </c>
      <c r="G2173" t="s">
        <v>285</v>
      </c>
      <c r="H2173" t="s">
        <v>273</v>
      </c>
      <c r="I2173">
        <v>527</v>
      </c>
      <c r="J2173" t="s">
        <v>535</v>
      </c>
      <c r="K2173" t="s">
        <v>536</v>
      </c>
      <c r="L2173">
        <v>30193</v>
      </c>
      <c r="M2173" t="s">
        <v>346</v>
      </c>
      <c r="N2173" t="s">
        <v>347</v>
      </c>
      <c r="O2173">
        <v>30193</v>
      </c>
      <c r="P2173" t="s">
        <v>346</v>
      </c>
      <c r="Q2173" t="s">
        <v>347</v>
      </c>
      <c r="R2173" t="s">
        <v>357</v>
      </c>
      <c r="S2173" s="43">
        <v>27697917.405099999</v>
      </c>
      <c r="U2173" s="43">
        <v>24</v>
      </c>
      <c r="IF2173">
        <v>30193</v>
      </c>
      <c r="IG2173" t="s">
        <v>346</v>
      </c>
      <c r="IH2173" t="s">
        <v>287</v>
      </c>
      <c r="IK2173">
        <v>-2</v>
      </c>
      <c r="IL2173" t="s">
        <v>278</v>
      </c>
      <c r="IM2173" t="s">
        <v>279</v>
      </c>
      <c r="IN2173" t="s">
        <v>463</v>
      </c>
      <c r="IP2173" t="s">
        <v>493</v>
      </c>
    </row>
    <row r="2174" spans="1:250" x14ac:dyDescent="0.35">
      <c r="A2174">
        <v>17563</v>
      </c>
      <c r="B2174">
        <v>-922729984</v>
      </c>
      <c r="C2174">
        <v>1837</v>
      </c>
      <c r="D2174" t="s">
        <v>272</v>
      </c>
      <c r="E2174" t="s">
        <v>273</v>
      </c>
      <c r="F2174">
        <v>13794</v>
      </c>
      <c r="G2174" t="s">
        <v>274</v>
      </c>
      <c r="H2174" t="s">
        <v>275</v>
      </c>
      <c r="I2174">
        <v>507</v>
      </c>
      <c r="J2174" t="s">
        <v>549</v>
      </c>
      <c r="K2174" t="s">
        <v>550</v>
      </c>
      <c r="L2174">
        <v>31601</v>
      </c>
      <c r="M2174" t="s">
        <v>348</v>
      </c>
      <c r="N2174" t="s">
        <v>349</v>
      </c>
      <c r="O2174">
        <v>31601</v>
      </c>
      <c r="P2174" t="s">
        <v>348</v>
      </c>
      <c r="Q2174" t="s">
        <v>349</v>
      </c>
      <c r="R2174" t="s">
        <v>357</v>
      </c>
      <c r="S2174" s="43">
        <v>54288250.717100002</v>
      </c>
      <c r="U2174" s="43">
        <v>24</v>
      </c>
      <c r="IF2174">
        <v>31601</v>
      </c>
      <c r="IG2174" t="s">
        <v>348</v>
      </c>
      <c r="IH2174" t="s">
        <v>311</v>
      </c>
      <c r="IK2174">
        <v>-2</v>
      </c>
      <c r="IL2174" t="s">
        <v>278</v>
      </c>
      <c r="IM2174" t="s">
        <v>279</v>
      </c>
      <c r="IN2174" t="s">
        <v>468</v>
      </c>
      <c r="IP2174" t="s">
        <v>495</v>
      </c>
    </row>
    <row r="2175" spans="1:250" x14ac:dyDescent="0.35">
      <c r="A2175">
        <v>17564</v>
      </c>
      <c r="B2175">
        <v>-922729984</v>
      </c>
      <c r="C2175">
        <v>1837</v>
      </c>
      <c r="D2175" t="s">
        <v>272</v>
      </c>
      <c r="E2175" t="s">
        <v>273</v>
      </c>
      <c r="F2175">
        <v>9695</v>
      </c>
      <c r="G2175" t="s">
        <v>280</v>
      </c>
      <c r="H2175" t="s">
        <v>281</v>
      </c>
      <c r="I2175">
        <v>528</v>
      </c>
      <c r="J2175" t="s">
        <v>531</v>
      </c>
      <c r="K2175" t="s">
        <v>532</v>
      </c>
      <c r="L2175">
        <v>30193</v>
      </c>
      <c r="M2175" t="s">
        <v>346</v>
      </c>
      <c r="N2175" t="s">
        <v>347</v>
      </c>
      <c r="O2175">
        <v>30193</v>
      </c>
      <c r="P2175" t="s">
        <v>346</v>
      </c>
      <c r="Q2175" t="s">
        <v>347</v>
      </c>
      <c r="R2175" t="s">
        <v>357</v>
      </c>
      <c r="S2175" s="43">
        <v>27386488.6272</v>
      </c>
      <c r="U2175" s="43">
        <v>24</v>
      </c>
      <c r="IF2175">
        <v>30193</v>
      </c>
      <c r="IG2175" t="s">
        <v>346</v>
      </c>
      <c r="IH2175" t="s">
        <v>284</v>
      </c>
      <c r="IK2175">
        <v>-2</v>
      </c>
      <c r="IL2175" t="s">
        <v>278</v>
      </c>
      <c r="IM2175" t="s">
        <v>279</v>
      </c>
      <c r="IN2175" t="s">
        <v>466</v>
      </c>
      <c r="IP2175" t="s">
        <v>494</v>
      </c>
    </row>
    <row r="2176" spans="1:250" x14ac:dyDescent="0.35">
      <c r="A2176">
        <v>17565</v>
      </c>
      <c r="B2176">
        <v>-922729984</v>
      </c>
      <c r="C2176">
        <v>1837</v>
      </c>
      <c r="D2176" t="s">
        <v>272</v>
      </c>
      <c r="E2176" t="s">
        <v>273</v>
      </c>
      <c r="F2176">
        <v>9695</v>
      </c>
      <c r="G2176" t="s">
        <v>280</v>
      </c>
      <c r="H2176" t="s">
        <v>281</v>
      </c>
      <c r="I2176">
        <v>527</v>
      </c>
      <c r="J2176" t="s">
        <v>535</v>
      </c>
      <c r="K2176" t="s">
        <v>536</v>
      </c>
      <c r="L2176">
        <v>30193</v>
      </c>
      <c r="M2176" t="s">
        <v>346</v>
      </c>
      <c r="N2176" t="s">
        <v>347</v>
      </c>
      <c r="O2176">
        <v>30193</v>
      </c>
      <c r="P2176" t="s">
        <v>346</v>
      </c>
      <c r="Q2176" t="s">
        <v>347</v>
      </c>
      <c r="R2176" t="s">
        <v>357</v>
      </c>
      <c r="S2176" s="43">
        <v>27341502.957199998</v>
      </c>
      <c r="U2176" s="43">
        <v>24</v>
      </c>
      <c r="IF2176">
        <v>30193</v>
      </c>
      <c r="IG2176" t="s">
        <v>346</v>
      </c>
      <c r="IH2176" t="s">
        <v>284</v>
      </c>
      <c r="IK2176">
        <v>-2</v>
      </c>
      <c r="IL2176" t="s">
        <v>278</v>
      </c>
      <c r="IM2176" t="s">
        <v>279</v>
      </c>
      <c r="IN2176" t="s">
        <v>466</v>
      </c>
      <c r="IP2176" t="s">
        <v>494</v>
      </c>
    </row>
    <row r="2177" spans="1:250" x14ac:dyDescent="0.35">
      <c r="A2177">
        <v>17566</v>
      </c>
      <c r="B2177">
        <v>-922729984</v>
      </c>
      <c r="C2177">
        <v>1837</v>
      </c>
      <c r="D2177" t="s">
        <v>272</v>
      </c>
      <c r="E2177" t="s">
        <v>273</v>
      </c>
      <c r="F2177">
        <v>9695</v>
      </c>
      <c r="G2177" t="s">
        <v>280</v>
      </c>
      <c r="H2177" t="s">
        <v>281</v>
      </c>
      <c r="I2177">
        <v>523</v>
      </c>
      <c r="J2177" t="s">
        <v>537</v>
      </c>
      <c r="K2177" t="s">
        <v>538</v>
      </c>
      <c r="L2177">
        <v>30193</v>
      </c>
      <c r="M2177" t="s">
        <v>346</v>
      </c>
      <c r="N2177" t="s">
        <v>347</v>
      </c>
      <c r="O2177">
        <v>30193</v>
      </c>
      <c r="P2177" t="s">
        <v>346</v>
      </c>
      <c r="Q2177" t="s">
        <v>347</v>
      </c>
      <c r="R2177" t="s">
        <v>357</v>
      </c>
      <c r="S2177" s="43">
        <v>27310012.987199999</v>
      </c>
      <c r="U2177" s="43">
        <v>24</v>
      </c>
      <c r="IF2177">
        <v>30193</v>
      </c>
      <c r="IG2177" t="s">
        <v>346</v>
      </c>
      <c r="IH2177" t="s">
        <v>284</v>
      </c>
      <c r="IK2177">
        <v>-2</v>
      </c>
      <c r="IL2177" t="s">
        <v>278</v>
      </c>
      <c r="IM2177" t="s">
        <v>279</v>
      </c>
      <c r="IN2177" t="s">
        <v>466</v>
      </c>
      <c r="IP2177" t="s">
        <v>494</v>
      </c>
    </row>
    <row r="2178" spans="1:250" x14ac:dyDescent="0.35">
      <c r="A2178">
        <v>17567</v>
      </c>
      <c r="B2178">
        <v>-922729984</v>
      </c>
      <c r="C2178">
        <v>1837</v>
      </c>
      <c r="D2178" t="s">
        <v>272</v>
      </c>
      <c r="E2178" t="s">
        <v>273</v>
      </c>
      <c r="F2178">
        <v>9695</v>
      </c>
      <c r="G2178" t="s">
        <v>280</v>
      </c>
      <c r="H2178" t="s">
        <v>281</v>
      </c>
      <c r="I2178">
        <v>521</v>
      </c>
      <c r="J2178" t="s">
        <v>539</v>
      </c>
      <c r="K2178" t="s">
        <v>540</v>
      </c>
      <c r="L2178">
        <v>30193</v>
      </c>
      <c r="M2178" t="s">
        <v>346</v>
      </c>
      <c r="N2178" t="s">
        <v>347</v>
      </c>
      <c r="O2178">
        <v>30193</v>
      </c>
      <c r="P2178" t="s">
        <v>346</v>
      </c>
      <c r="Q2178" t="s">
        <v>347</v>
      </c>
      <c r="R2178" t="s">
        <v>357</v>
      </c>
      <c r="S2178" s="43">
        <v>27247427.403900001</v>
      </c>
      <c r="U2178" s="43">
        <v>24</v>
      </c>
      <c r="IF2178">
        <v>30193</v>
      </c>
      <c r="IG2178" t="s">
        <v>346</v>
      </c>
      <c r="IH2178" t="s">
        <v>284</v>
      </c>
      <c r="IK2178">
        <v>-2</v>
      </c>
      <c r="IL2178" t="s">
        <v>278</v>
      </c>
      <c r="IM2178" t="s">
        <v>279</v>
      </c>
      <c r="IN2178" t="s">
        <v>466</v>
      </c>
      <c r="IP2178" t="s">
        <v>494</v>
      </c>
    </row>
    <row r="2179" spans="1:250" x14ac:dyDescent="0.35">
      <c r="A2179">
        <v>17568</v>
      </c>
      <c r="B2179">
        <v>-922729984</v>
      </c>
      <c r="C2179">
        <v>1837</v>
      </c>
      <c r="D2179" t="s">
        <v>272</v>
      </c>
      <c r="E2179" t="s">
        <v>273</v>
      </c>
      <c r="F2179">
        <v>9695</v>
      </c>
      <c r="G2179" t="s">
        <v>280</v>
      </c>
      <c r="H2179" t="s">
        <v>281</v>
      </c>
      <c r="I2179">
        <v>519</v>
      </c>
      <c r="J2179" t="s">
        <v>541</v>
      </c>
      <c r="K2179" t="s">
        <v>542</v>
      </c>
      <c r="L2179">
        <v>30193</v>
      </c>
      <c r="M2179" t="s">
        <v>346</v>
      </c>
      <c r="N2179" t="s">
        <v>347</v>
      </c>
      <c r="O2179">
        <v>30193</v>
      </c>
      <c r="P2179" t="s">
        <v>346</v>
      </c>
      <c r="Q2179" t="s">
        <v>347</v>
      </c>
      <c r="R2179" t="s">
        <v>357</v>
      </c>
      <c r="S2179" s="43">
        <v>27216134.6239</v>
      </c>
      <c r="U2179" s="43">
        <v>24</v>
      </c>
      <c r="IF2179">
        <v>30193</v>
      </c>
      <c r="IG2179" t="s">
        <v>346</v>
      </c>
      <c r="IH2179" t="s">
        <v>284</v>
      </c>
      <c r="IK2179">
        <v>-2</v>
      </c>
      <c r="IL2179" t="s">
        <v>278</v>
      </c>
      <c r="IM2179" t="s">
        <v>279</v>
      </c>
      <c r="IN2179" t="s">
        <v>466</v>
      </c>
      <c r="IP2179" t="s">
        <v>494</v>
      </c>
    </row>
    <row r="2180" spans="1:250" x14ac:dyDescent="0.35">
      <c r="A2180">
        <v>17569</v>
      </c>
      <c r="B2180">
        <v>-922729984</v>
      </c>
      <c r="C2180">
        <v>1837</v>
      </c>
      <c r="D2180" t="s">
        <v>272</v>
      </c>
      <c r="E2180" t="s">
        <v>273</v>
      </c>
      <c r="F2180">
        <v>13794</v>
      </c>
      <c r="G2180" t="s">
        <v>274</v>
      </c>
      <c r="H2180" t="s">
        <v>275</v>
      </c>
      <c r="I2180">
        <v>523</v>
      </c>
      <c r="J2180" t="s">
        <v>537</v>
      </c>
      <c r="K2180" t="s">
        <v>538</v>
      </c>
      <c r="L2180">
        <v>31601</v>
      </c>
      <c r="M2180" t="s">
        <v>348</v>
      </c>
      <c r="N2180" t="s">
        <v>349</v>
      </c>
      <c r="O2180">
        <v>31601</v>
      </c>
      <c r="P2180" t="s">
        <v>348</v>
      </c>
      <c r="Q2180" t="s">
        <v>349</v>
      </c>
      <c r="R2180" t="s">
        <v>357</v>
      </c>
      <c r="S2180" s="43">
        <v>54880728.897100002</v>
      </c>
      <c r="U2180" s="43">
        <v>24</v>
      </c>
      <c r="IF2180">
        <v>31601</v>
      </c>
      <c r="IG2180" t="s">
        <v>348</v>
      </c>
      <c r="IH2180" t="s">
        <v>311</v>
      </c>
      <c r="IK2180">
        <v>-2</v>
      </c>
      <c r="IL2180" t="s">
        <v>278</v>
      </c>
      <c r="IM2180" t="s">
        <v>279</v>
      </c>
      <c r="IN2180" t="s">
        <v>468</v>
      </c>
      <c r="IP2180" t="s">
        <v>495</v>
      </c>
    </row>
    <row r="2181" spans="1:250" x14ac:dyDescent="0.35">
      <c r="A2181">
        <v>17570</v>
      </c>
      <c r="B2181">
        <v>-922729984</v>
      </c>
      <c r="C2181">
        <v>1837</v>
      </c>
      <c r="D2181" t="s">
        <v>272</v>
      </c>
      <c r="E2181" t="s">
        <v>273</v>
      </c>
      <c r="F2181">
        <v>13794</v>
      </c>
      <c r="G2181" t="s">
        <v>274</v>
      </c>
      <c r="H2181" t="s">
        <v>275</v>
      </c>
      <c r="I2181">
        <v>521</v>
      </c>
      <c r="J2181" t="s">
        <v>539</v>
      </c>
      <c r="K2181" t="s">
        <v>540</v>
      </c>
      <c r="L2181">
        <v>31601</v>
      </c>
      <c r="M2181" t="s">
        <v>348</v>
      </c>
      <c r="N2181" t="s">
        <v>349</v>
      </c>
      <c r="O2181">
        <v>31601</v>
      </c>
      <c r="P2181" t="s">
        <v>348</v>
      </c>
      <c r="Q2181" t="s">
        <v>349</v>
      </c>
      <c r="R2181" t="s">
        <v>357</v>
      </c>
      <c r="S2181" s="43">
        <v>54750636.427100003</v>
      </c>
      <c r="U2181" s="43">
        <v>24</v>
      </c>
      <c r="IF2181">
        <v>31601</v>
      </c>
      <c r="IG2181" t="s">
        <v>348</v>
      </c>
      <c r="IH2181" t="s">
        <v>311</v>
      </c>
      <c r="IK2181">
        <v>-2</v>
      </c>
      <c r="IL2181" t="s">
        <v>278</v>
      </c>
      <c r="IM2181" t="s">
        <v>279</v>
      </c>
      <c r="IN2181" t="s">
        <v>468</v>
      </c>
      <c r="IP2181" t="s">
        <v>495</v>
      </c>
    </row>
    <row r="2182" spans="1:250" x14ac:dyDescent="0.35">
      <c r="A2182">
        <v>17571</v>
      </c>
      <c r="B2182">
        <v>-922729984</v>
      </c>
      <c r="C2182">
        <v>1837</v>
      </c>
      <c r="D2182" t="s">
        <v>272</v>
      </c>
      <c r="E2182" t="s">
        <v>273</v>
      </c>
      <c r="F2182">
        <v>13794</v>
      </c>
      <c r="G2182" t="s">
        <v>274</v>
      </c>
      <c r="H2182" t="s">
        <v>275</v>
      </c>
      <c r="I2182">
        <v>519</v>
      </c>
      <c r="J2182" t="s">
        <v>541</v>
      </c>
      <c r="K2182" t="s">
        <v>542</v>
      </c>
      <c r="L2182">
        <v>31601</v>
      </c>
      <c r="M2182" t="s">
        <v>348</v>
      </c>
      <c r="N2182" t="s">
        <v>349</v>
      </c>
      <c r="O2182">
        <v>31601</v>
      </c>
      <c r="P2182" t="s">
        <v>348</v>
      </c>
      <c r="Q2182" t="s">
        <v>349</v>
      </c>
      <c r="R2182" t="s">
        <v>357</v>
      </c>
      <c r="S2182" s="43">
        <v>54684580.877099998</v>
      </c>
      <c r="U2182" s="43">
        <v>24</v>
      </c>
      <c r="IF2182">
        <v>31601</v>
      </c>
      <c r="IG2182" t="s">
        <v>348</v>
      </c>
      <c r="IH2182" t="s">
        <v>311</v>
      </c>
      <c r="IK2182">
        <v>-2</v>
      </c>
      <c r="IL2182" t="s">
        <v>278</v>
      </c>
      <c r="IM2182" t="s">
        <v>279</v>
      </c>
      <c r="IN2182" t="s">
        <v>468</v>
      </c>
      <c r="IP2182" t="s">
        <v>495</v>
      </c>
    </row>
    <row r="2183" spans="1:250" x14ac:dyDescent="0.35">
      <c r="A2183">
        <v>17572</v>
      </c>
      <c r="B2183">
        <v>-922729984</v>
      </c>
      <c r="C2183">
        <v>1837</v>
      </c>
      <c r="D2183" t="s">
        <v>272</v>
      </c>
      <c r="E2183" t="s">
        <v>273</v>
      </c>
      <c r="F2183">
        <v>13794</v>
      </c>
      <c r="G2183" t="s">
        <v>274</v>
      </c>
      <c r="H2183" t="s">
        <v>275</v>
      </c>
      <c r="I2183">
        <v>515</v>
      </c>
      <c r="J2183" t="s">
        <v>543</v>
      </c>
      <c r="K2183" t="s">
        <v>544</v>
      </c>
      <c r="L2183">
        <v>31601</v>
      </c>
      <c r="M2183" t="s">
        <v>348</v>
      </c>
      <c r="N2183" t="s">
        <v>349</v>
      </c>
      <c r="O2183">
        <v>31601</v>
      </c>
      <c r="P2183" t="s">
        <v>348</v>
      </c>
      <c r="Q2183" t="s">
        <v>349</v>
      </c>
      <c r="R2183" t="s">
        <v>357</v>
      </c>
      <c r="S2183" s="43">
        <v>54618525.317100003</v>
      </c>
      <c r="U2183" s="43">
        <v>24</v>
      </c>
      <c r="IF2183">
        <v>31601</v>
      </c>
      <c r="IG2183" t="s">
        <v>348</v>
      </c>
      <c r="IH2183" t="s">
        <v>311</v>
      </c>
      <c r="IK2183">
        <v>-2</v>
      </c>
      <c r="IL2183" t="s">
        <v>278</v>
      </c>
      <c r="IM2183" t="s">
        <v>279</v>
      </c>
      <c r="IN2183" t="s">
        <v>468</v>
      </c>
      <c r="IP2183" t="s">
        <v>495</v>
      </c>
    </row>
    <row r="2184" spans="1:250" x14ac:dyDescent="0.35">
      <c r="A2184">
        <v>17573</v>
      </c>
      <c r="B2184">
        <v>-922729984</v>
      </c>
      <c r="C2184">
        <v>1837</v>
      </c>
      <c r="D2184" t="s">
        <v>272</v>
      </c>
      <c r="E2184" t="s">
        <v>273</v>
      </c>
      <c r="F2184">
        <v>13794</v>
      </c>
      <c r="G2184" t="s">
        <v>274</v>
      </c>
      <c r="H2184" t="s">
        <v>275</v>
      </c>
      <c r="I2184">
        <v>513</v>
      </c>
      <c r="J2184" t="s">
        <v>545</v>
      </c>
      <c r="K2184" t="s">
        <v>546</v>
      </c>
      <c r="L2184">
        <v>31601</v>
      </c>
      <c r="M2184" t="s">
        <v>348</v>
      </c>
      <c r="N2184" t="s">
        <v>349</v>
      </c>
      <c r="O2184">
        <v>31601</v>
      </c>
      <c r="P2184" t="s">
        <v>348</v>
      </c>
      <c r="Q2184" t="s">
        <v>349</v>
      </c>
      <c r="R2184" t="s">
        <v>357</v>
      </c>
      <c r="S2184" s="43">
        <v>54476977.657099999</v>
      </c>
      <c r="U2184" s="43">
        <v>24</v>
      </c>
      <c r="IF2184">
        <v>31601</v>
      </c>
      <c r="IG2184" t="s">
        <v>348</v>
      </c>
      <c r="IH2184" t="s">
        <v>311</v>
      </c>
      <c r="IK2184">
        <v>-2</v>
      </c>
      <c r="IL2184" t="s">
        <v>278</v>
      </c>
      <c r="IM2184" t="s">
        <v>279</v>
      </c>
      <c r="IN2184" t="s">
        <v>468</v>
      </c>
      <c r="IP2184" t="s">
        <v>495</v>
      </c>
    </row>
    <row r="2185" spans="1:250" x14ac:dyDescent="0.35">
      <c r="A2185">
        <v>17574</v>
      </c>
      <c r="B2185">
        <v>-922729984</v>
      </c>
      <c r="C2185">
        <v>1837</v>
      </c>
      <c r="D2185" t="s">
        <v>272</v>
      </c>
      <c r="E2185" t="s">
        <v>273</v>
      </c>
      <c r="F2185">
        <v>13794</v>
      </c>
      <c r="G2185" t="s">
        <v>274</v>
      </c>
      <c r="H2185" t="s">
        <v>275</v>
      </c>
      <c r="I2185">
        <v>509</v>
      </c>
      <c r="J2185" t="s">
        <v>547</v>
      </c>
      <c r="K2185" t="s">
        <v>548</v>
      </c>
      <c r="L2185">
        <v>31601</v>
      </c>
      <c r="M2185" t="s">
        <v>348</v>
      </c>
      <c r="N2185" t="s">
        <v>349</v>
      </c>
      <c r="O2185">
        <v>31601</v>
      </c>
      <c r="P2185" t="s">
        <v>348</v>
      </c>
      <c r="Q2185" t="s">
        <v>349</v>
      </c>
      <c r="R2185" t="s">
        <v>357</v>
      </c>
      <c r="S2185" s="43">
        <v>54354302.987099998</v>
      </c>
      <c r="U2185" s="43">
        <v>24</v>
      </c>
      <c r="IF2185">
        <v>31601</v>
      </c>
      <c r="IG2185" t="s">
        <v>348</v>
      </c>
      <c r="IH2185" t="s">
        <v>311</v>
      </c>
      <c r="IK2185">
        <v>-2</v>
      </c>
      <c r="IL2185" t="s">
        <v>278</v>
      </c>
      <c r="IM2185" t="s">
        <v>279</v>
      </c>
      <c r="IN2185" t="s">
        <v>468</v>
      </c>
      <c r="IP2185" t="s">
        <v>495</v>
      </c>
    </row>
    <row r="2186" spans="1:250" x14ac:dyDescent="0.35">
      <c r="A2186">
        <v>17575</v>
      </c>
      <c r="B2186">
        <v>-922729984</v>
      </c>
      <c r="C2186">
        <v>1837</v>
      </c>
      <c r="D2186" t="s">
        <v>272</v>
      </c>
      <c r="E2186" t="s">
        <v>273</v>
      </c>
      <c r="F2186">
        <v>31620</v>
      </c>
      <c r="G2186" t="s">
        <v>350</v>
      </c>
      <c r="H2186" t="s">
        <v>351</v>
      </c>
      <c r="I2186">
        <v>515</v>
      </c>
      <c r="J2186" t="s">
        <v>543</v>
      </c>
      <c r="K2186" t="s">
        <v>544</v>
      </c>
      <c r="L2186">
        <v>31663</v>
      </c>
      <c r="M2186" t="s">
        <v>352</v>
      </c>
      <c r="N2186" t="s">
        <v>353</v>
      </c>
      <c r="O2186">
        <v>31663</v>
      </c>
      <c r="P2186" t="s">
        <v>352</v>
      </c>
      <c r="Q2186" t="s">
        <v>353</v>
      </c>
      <c r="R2186" t="s">
        <v>357</v>
      </c>
      <c r="S2186" s="43">
        <v>75709814</v>
      </c>
      <c r="U2186" s="43">
        <v>24</v>
      </c>
      <c r="IF2186">
        <v>31663</v>
      </c>
      <c r="IG2186" t="s">
        <v>352</v>
      </c>
      <c r="IH2186" t="s">
        <v>354</v>
      </c>
      <c r="IK2186">
        <v>-2</v>
      </c>
      <c r="IL2186" t="s">
        <v>278</v>
      </c>
      <c r="IM2186" t="s">
        <v>279</v>
      </c>
      <c r="IN2186" t="s">
        <v>496</v>
      </c>
      <c r="IP2186" t="s">
        <v>497</v>
      </c>
    </row>
    <row r="2187" spans="1:250" x14ac:dyDescent="0.35">
      <c r="A2187">
        <v>17576</v>
      </c>
      <c r="B2187">
        <v>-922729984</v>
      </c>
      <c r="C2187">
        <v>1837</v>
      </c>
      <c r="D2187" t="s">
        <v>272</v>
      </c>
      <c r="E2187" t="s">
        <v>273</v>
      </c>
      <c r="F2187">
        <v>31620</v>
      </c>
      <c r="G2187" t="s">
        <v>350</v>
      </c>
      <c r="H2187" t="s">
        <v>351</v>
      </c>
      <c r="I2187">
        <v>513</v>
      </c>
      <c r="J2187" t="s">
        <v>545</v>
      </c>
      <c r="K2187" t="s">
        <v>546</v>
      </c>
      <c r="L2187">
        <v>31663</v>
      </c>
      <c r="M2187" t="s">
        <v>352</v>
      </c>
      <c r="N2187" t="s">
        <v>353</v>
      </c>
      <c r="O2187">
        <v>31663</v>
      </c>
      <c r="P2187" t="s">
        <v>352</v>
      </c>
      <c r="Q2187" t="s">
        <v>353</v>
      </c>
      <c r="R2187" t="s">
        <v>357</v>
      </c>
      <c r="S2187" s="43">
        <v>75487996.920000002</v>
      </c>
      <c r="U2187" s="43">
        <v>24</v>
      </c>
      <c r="IF2187">
        <v>31663</v>
      </c>
      <c r="IG2187" t="s">
        <v>352</v>
      </c>
      <c r="IH2187" t="s">
        <v>354</v>
      </c>
      <c r="IK2187">
        <v>-2</v>
      </c>
      <c r="IL2187" t="s">
        <v>278</v>
      </c>
      <c r="IM2187" t="s">
        <v>279</v>
      </c>
      <c r="IN2187" t="s">
        <v>496</v>
      </c>
      <c r="IP2187" t="s">
        <v>497</v>
      </c>
    </row>
    <row r="2188" spans="1:250" x14ac:dyDescent="0.35">
      <c r="A2188">
        <v>17577</v>
      </c>
      <c r="B2188">
        <v>-922729984</v>
      </c>
      <c r="C2188">
        <v>1837</v>
      </c>
      <c r="D2188" t="s">
        <v>272</v>
      </c>
      <c r="E2188" t="s">
        <v>273</v>
      </c>
      <c r="F2188">
        <v>31620</v>
      </c>
      <c r="G2188" t="s">
        <v>350</v>
      </c>
      <c r="H2188" t="s">
        <v>351</v>
      </c>
      <c r="I2188">
        <v>509</v>
      </c>
      <c r="J2188" t="s">
        <v>547</v>
      </c>
      <c r="K2188" t="s">
        <v>548</v>
      </c>
      <c r="L2188">
        <v>31663</v>
      </c>
      <c r="M2188" t="s">
        <v>352</v>
      </c>
      <c r="N2188" t="s">
        <v>353</v>
      </c>
      <c r="O2188">
        <v>31663</v>
      </c>
      <c r="P2188" t="s">
        <v>352</v>
      </c>
      <c r="Q2188" t="s">
        <v>353</v>
      </c>
      <c r="R2188" t="s">
        <v>357</v>
      </c>
      <c r="S2188" s="43">
        <v>75295755.829999998</v>
      </c>
      <c r="U2188" s="43">
        <v>24</v>
      </c>
      <c r="IF2188">
        <v>31663</v>
      </c>
      <c r="IG2188" t="s">
        <v>352</v>
      </c>
      <c r="IH2188" t="s">
        <v>354</v>
      </c>
      <c r="IK2188">
        <v>-2</v>
      </c>
      <c r="IL2188" t="s">
        <v>278</v>
      </c>
      <c r="IM2188" t="s">
        <v>279</v>
      </c>
      <c r="IN2188" t="s">
        <v>496</v>
      </c>
      <c r="IP2188" t="s">
        <v>497</v>
      </c>
    </row>
    <row r="2189" spans="1:250" x14ac:dyDescent="0.35">
      <c r="A2189">
        <v>17578</v>
      </c>
      <c r="B2189">
        <v>-922729984</v>
      </c>
      <c r="C2189">
        <v>1837</v>
      </c>
      <c r="D2189" t="s">
        <v>272</v>
      </c>
      <c r="E2189" t="s">
        <v>273</v>
      </c>
      <c r="F2189">
        <v>31620</v>
      </c>
      <c r="G2189" t="s">
        <v>350</v>
      </c>
      <c r="H2189" t="s">
        <v>351</v>
      </c>
      <c r="I2189">
        <v>507</v>
      </c>
      <c r="J2189" t="s">
        <v>549</v>
      </c>
      <c r="K2189" t="s">
        <v>550</v>
      </c>
      <c r="L2189">
        <v>31663</v>
      </c>
      <c r="M2189" t="s">
        <v>352</v>
      </c>
      <c r="N2189" t="s">
        <v>353</v>
      </c>
      <c r="O2189">
        <v>31663</v>
      </c>
      <c r="P2189" t="s">
        <v>352</v>
      </c>
      <c r="Q2189" t="s">
        <v>353</v>
      </c>
      <c r="R2189" t="s">
        <v>357</v>
      </c>
      <c r="S2189" s="43">
        <v>75192241.290000007</v>
      </c>
      <c r="U2189" s="43">
        <v>24</v>
      </c>
      <c r="IF2189">
        <v>31663</v>
      </c>
      <c r="IG2189" t="s">
        <v>352</v>
      </c>
      <c r="IH2189" t="s">
        <v>354</v>
      </c>
      <c r="IK2189">
        <v>-2</v>
      </c>
      <c r="IL2189" t="s">
        <v>278</v>
      </c>
      <c r="IM2189" t="s">
        <v>279</v>
      </c>
      <c r="IN2189" t="s">
        <v>496</v>
      </c>
      <c r="IP2189" t="s">
        <v>497</v>
      </c>
    </row>
    <row r="2190" spans="1:250" x14ac:dyDescent="0.35">
      <c r="A2190">
        <v>17579</v>
      </c>
      <c r="B2190">
        <v>-922729984</v>
      </c>
      <c r="C2190">
        <v>1837</v>
      </c>
      <c r="D2190" t="s">
        <v>272</v>
      </c>
      <c r="E2190" t="s">
        <v>273</v>
      </c>
      <c r="F2190">
        <v>13794</v>
      </c>
      <c r="G2190" t="s">
        <v>274</v>
      </c>
      <c r="H2190" t="s">
        <v>275</v>
      </c>
      <c r="I2190">
        <v>528</v>
      </c>
      <c r="J2190" t="s">
        <v>531</v>
      </c>
      <c r="K2190" t="s">
        <v>532</v>
      </c>
      <c r="L2190">
        <v>31601</v>
      </c>
      <c r="M2190" t="s">
        <v>348</v>
      </c>
      <c r="N2190" t="s">
        <v>349</v>
      </c>
      <c r="O2190">
        <v>31601</v>
      </c>
      <c r="P2190" t="s">
        <v>348</v>
      </c>
      <c r="Q2190" t="s">
        <v>349</v>
      </c>
      <c r="R2190" t="s">
        <v>357</v>
      </c>
      <c r="S2190" s="43">
        <v>55041143.707099997</v>
      </c>
      <c r="U2190" s="43">
        <v>24</v>
      </c>
      <c r="IF2190">
        <v>31601</v>
      </c>
      <c r="IG2190" t="s">
        <v>348</v>
      </c>
      <c r="IH2190" t="s">
        <v>311</v>
      </c>
      <c r="IK2190">
        <v>-2</v>
      </c>
      <c r="IL2190" t="s">
        <v>278</v>
      </c>
      <c r="IM2190" t="s">
        <v>279</v>
      </c>
      <c r="IN2190" t="s">
        <v>468</v>
      </c>
      <c r="IP2190" t="s">
        <v>495</v>
      </c>
    </row>
    <row r="2191" spans="1:250" x14ac:dyDescent="0.35">
      <c r="A2191">
        <v>17580</v>
      </c>
      <c r="B2191">
        <v>-922729984</v>
      </c>
      <c r="C2191">
        <v>1837</v>
      </c>
      <c r="D2191" t="s">
        <v>272</v>
      </c>
      <c r="E2191" t="s">
        <v>273</v>
      </c>
      <c r="F2191">
        <v>13794</v>
      </c>
      <c r="G2191" t="s">
        <v>274</v>
      </c>
      <c r="H2191" t="s">
        <v>275</v>
      </c>
      <c r="I2191">
        <v>527</v>
      </c>
      <c r="J2191" t="s">
        <v>535</v>
      </c>
      <c r="K2191" t="s">
        <v>536</v>
      </c>
      <c r="L2191">
        <v>31601</v>
      </c>
      <c r="M2191" t="s">
        <v>348</v>
      </c>
      <c r="N2191" t="s">
        <v>349</v>
      </c>
      <c r="O2191">
        <v>31601</v>
      </c>
      <c r="P2191" t="s">
        <v>348</v>
      </c>
      <c r="Q2191" t="s">
        <v>349</v>
      </c>
      <c r="R2191" t="s">
        <v>357</v>
      </c>
      <c r="S2191" s="43">
        <v>54946782.037100002</v>
      </c>
      <c r="U2191" s="43">
        <v>24</v>
      </c>
      <c r="IF2191">
        <v>31601</v>
      </c>
      <c r="IG2191" t="s">
        <v>348</v>
      </c>
      <c r="IH2191" t="s">
        <v>311</v>
      </c>
      <c r="IK2191">
        <v>-2</v>
      </c>
      <c r="IL2191" t="s">
        <v>278</v>
      </c>
      <c r="IM2191" t="s">
        <v>279</v>
      </c>
      <c r="IN2191" t="s">
        <v>468</v>
      </c>
      <c r="IP2191" t="s">
        <v>495</v>
      </c>
    </row>
    <row r="2192" spans="1:250" x14ac:dyDescent="0.35">
      <c r="A2192">
        <v>17581</v>
      </c>
      <c r="B2192">
        <v>-922729984</v>
      </c>
      <c r="C2192">
        <v>1837</v>
      </c>
      <c r="D2192" t="s">
        <v>272</v>
      </c>
      <c r="E2192" t="s">
        <v>273</v>
      </c>
      <c r="F2192">
        <v>13794</v>
      </c>
      <c r="G2192" t="s">
        <v>274</v>
      </c>
      <c r="H2192" t="s">
        <v>275</v>
      </c>
      <c r="I2192">
        <v>507</v>
      </c>
      <c r="J2192" t="s">
        <v>549</v>
      </c>
      <c r="K2192" t="s">
        <v>550</v>
      </c>
      <c r="L2192">
        <v>34667</v>
      </c>
      <c r="M2192" t="s">
        <v>355</v>
      </c>
      <c r="N2192" t="s">
        <v>356</v>
      </c>
      <c r="O2192">
        <v>34667</v>
      </c>
      <c r="P2192" t="s">
        <v>355</v>
      </c>
      <c r="Q2192" t="s">
        <v>356</v>
      </c>
      <c r="R2192" t="s">
        <v>357</v>
      </c>
      <c r="S2192" s="43">
        <v>21295164.940699998</v>
      </c>
      <c r="U2192" s="43">
        <v>24</v>
      </c>
      <c r="IF2192">
        <v>34667</v>
      </c>
      <c r="IG2192" t="s">
        <v>355</v>
      </c>
      <c r="IH2192" t="s">
        <v>311</v>
      </c>
      <c r="IK2192">
        <v>-2</v>
      </c>
      <c r="IL2192" t="s">
        <v>278</v>
      </c>
      <c r="IM2192" t="s">
        <v>279</v>
      </c>
      <c r="IN2192" t="s">
        <v>468</v>
      </c>
      <c r="IP2192" t="s">
        <v>498</v>
      </c>
    </row>
    <row r="2193" spans="1:250" x14ac:dyDescent="0.35">
      <c r="A2193">
        <v>17582</v>
      </c>
      <c r="B2193">
        <v>-922729984</v>
      </c>
      <c r="C2193">
        <v>1837</v>
      </c>
      <c r="D2193" t="s">
        <v>272</v>
      </c>
      <c r="E2193" t="s">
        <v>273</v>
      </c>
      <c r="F2193">
        <v>31620</v>
      </c>
      <c r="G2193" t="s">
        <v>350</v>
      </c>
      <c r="H2193" t="s">
        <v>351</v>
      </c>
      <c r="I2193">
        <v>528</v>
      </c>
      <c r="J2193" t="s">
        <v>531</v>
      </c>
      <c r="K2193" t="s">
        <v>532</v>
      </c>
      <c r="L2193">
        <v>31663</v>
      </c>
      <c r="M2193" t="s">
        <v>352</v>
      </c>
      <c r="N2193" t="s">
        <v>353</v>
      </c>
      <c r="O2193">
        <v>31663</v>
      </c>
      <c r="P2193" t="s">
        <v>352</v>
      </c>
      <c r="Q2193" t="s">
        <v>353</v>
      </c>
      <c r="R2193" t="s">
        <v>357</v>
      </c>
      <c r="S2193" s="43">
        <v>76379401.450000003</v>
      </c>
      <c r="U2193" s="43">
        <v>24</v>
      </c>
      <c r="IF2193">
        <v>31663</v>
      </c>
      <c r="IG2193" t="s">
        <v>352</v>
      </c>
      <c r="IH2193" t="s">
        <v>354</v>
      </c>
      <c r="IK2193">
        <v>-2</v>
      </c>
      <c r="IL2193" t="s">
        <v>278</v>
      </c>
      <c r="IM2193" t="s">
        <v>279</v>
      </c>
      <c r="IN2193" t="s">
        <v>496</v>
      </c>
      <c r="IP2193" t="s">
        <v>497</v>
      </c>
    </row>
    <row r="2194" spans="1:250" x14ac:dyDescent="0.35">
      <c r="A2194">
        <v>17583</v>
      </c>
      <c r="B2194">
        <v>-922729984</v>
      </c>
      <c r="C2194">
        <v>1837</v>
      </c>
      <c r="D2194" t="s">
        <v>272</v>
      </c>
      <c r="E2194" t="s">
        <v>273</v>
      </c>
      <c r="F2194">
        <v>31620</v>
      </c>
      <c r="G2194" t="s">
        <v>350</v>
      </c>
      <c r="H2194" t="s">
        <v>351</v>
      </c>
      <c r="I2194">
        <v>527</v>
      </c>
      <c r="J2194" t="s">
        <v>535</v>
      </c>
      <c r="K2194" t="s">
        <v>536</v>
      </c>
      <c r="L2194">
        <v>31663</v>
      </c>
      <c r="M2194" t="s">
        <v>352</v>
      </c>
      <c r="N2194" t="s">
        <v>353</v>
      </c>
      <c r="O2194">
        <v>31663</v>
      </c>
      <c r="P2194" t="s">
        <v>352</v>
      </c>
      <c r="Q2194" t="s">
        <v>353</v>
      </c>
      <c r="R2194" t="s">
        <v>357</v>
      </c>
      <c r="S2194" s="43">
        <v>76227386.629999995</v>
      </c>
      <c r="U2194" s="43">
        <v>24</v>
      </c>
      <c r="IF2194">
        <v>31663</v>
      </c>
      <c r="IG2194" t="s">
        <v>352</v>
      </c>
      <c r="IH2194" t="s">
        <v>354</v>
      </c>
      <c r="IK2194">
        <v>-2</v>
      </c>
      <c r="IL2194" t="s">
        <v>278</v>
      </c>
      <c r="IM2194" t="s">
        <v>279</v>
      </c>
      <c r="IN2194" t="s">
        <v>496</v>
      </c>
      <c r="IP2194" t="s">
        <v>497</v>
      </c>
    </row>
    <row r="2195" spans="1:250" x14ac:dyDescent="0.35">
      <c r="A2195">
        <v>17584</v>
      </c>
      <c r="B2195">
        <v>-922729984</v>
      </c>
      <c r="C2195">
        <v>1837</v>
      </c>
      <c r="D2195" t="s">
        <v>272</v>
      </c>
      <c r="E2195" t="s">
        <v>273</v>
      </c>
      <c r="F2195">
        <v>31620</v>
      </c>
      <c r="G2195" t="s">
        <v>350</v>
      </c>
      <c r="H2195" t="s">
        <v>351</v>
      </c>
      <c r="I2195">
        <v>523</v>
      </c>
      <c r="J2195" t="s">
        <v>537</v>
      </c>
      <c r="K2195" t="s">
        <v>538</v>
      </c>
      <c r="L2195">
        <v>31663</v>
      </c>
      <c r="M2195" t="s">
        <v>352</v>
      </c>
      <c r="N2195" t="s">
        <v>353</v>
      </c>
      <c r="O2195">
        <v>31663</v>
      </c>
      <c r="P2195" t="s">
        <v>352</v>
      </c>
      <c r="Q2195" t="s">
        <v>353</v>
      </c>
      <c r="R2195" t="s">
        <v>357</v>
      </c>
      <c r="S2195" s="43">
        <v>76123872.109999999</v>
      </c>
      <c r="U2195" s="43">
        <v>24</v>
      </c>
      <c r="IF2195">
        <v>31663</v>
      </c>
      <c r="IG2195" t="s">
        <v>352</v>
      </c>
      <c r="IH2195" t="s">
        <v>354</v>
      </c>
      <c r="IK2195">
        <v>-2</v>
      </c>
      <c r="IL2195" t="s">
        <v>278</v>
      </c>
      <c r="IM2195" t="s">
        <v>279</v>
      </c>
      <c r="IN2195" t="s">
        <v>496</v>
      </c>
      <c r="IP2195" t="s">
        <v>497</v>
      </c>
    </row>
    <row r="2196" spans="1:250" x14ac:dyDescent="0.35">
      <c r="A2196">
        <v>17585</v>
      </c>
      <c r="B2196">
        <v>-922729984</v>
      </c>
      <c r="C2196">
        <v>1837</v>
      </c>
      <c r="D2196" t="s">
        <v>272</v>
      </c>
      <c r="E2196" t="s">
        <v>273</v>
      </c>
      <c r="F2196">
        <v>31620</v>
      </c>
      <c r="G2196" t="s">
        <v>350</v>
      </c>
      <c r="H2196" t="s">
        <v>351</v>
      </c>
      <c r="I2196">
        <v>521</v>
      </c>
      <c r="J2196" t="s">
        <v>539</v>
      </c>
      <c r="K2196" t="s">
        <v>540</v>
      </c>
      <c r="L2196">
        <v>31663</v>
      </c>
      <c r="M2196" t="s">
        <v>352</v>
      </c>
      <c r="N2196" t="s">
        <v>353</v>
      </c>
      <c r="O2196">
        <v>31663</v>
      </c>
      <c r="P2196" t="s">
        <v>352</v>
      </c>
      <c r="Q2196" t="s">
        <v>353</v>
      </c>
      <c r="R2196" t="s">
        <v>357</v>
      </c>
      <c r="S2196" s="43">
        <v>75916843.150000006</v>
      </c>
      <c r="U2196" s="43">
        <v>24</v>
      </c>
      <c r="IF2196">
        <v>31663</v>
      </c>
      <c r="IG2196" t="s">
        <v>352</v>
      </c>
      <c r="IH2196" t="s">
        <v>354</v>
      </c>
      <c r="IK2196">
        <v>-2</v>
      </c>
      <c r="IL2196" t="s">
        <v>278</v>
      </c>
      <c r="IM2196" t="s">
        <v>279</v>
      </c>
      <c r="IN2196" t="s">
        <v>496</v>
      </c>
      <c r="IP2196" t="s">
        <v>497</v>
      </c>
    </row>
    <row r="2197" spans="1:250" x14ac:dyDescent="0.35">
      <c r="A2197">
        <v>17586</v>
      </c>
      <c r="B2197">
        <v>-922729984</v>
      </c>
      <c r="C2197">
        <v>1837</v>
      </c>
      <c r="D2197" t="s">
        <v>272</v>
      </c>
      <c r="E2197" t="s">
        <v>273</v>
      </c>
      <c r="F2197">
        <v>31620</v>
      </c>
      <c r="G2197" t="s">
        <v>350</v>
      </c>
      <c r="H2197" t="s">
        <v>351</v>
      </c>
      <c r="I2197">
        <v>519</v>
      </c>
      <c r="J2197" t="s">
        <v>541</v>
      </c>
      <c r="K2197" t="s">
        <v>542</v>
      </c>
      <c r="L2197">
        <v>31663</v>
      </c>
      <c r="M2197" t="s">
        <v>352</v>
      </c>
      <c r="N2197" t="s">
        <v>353</v>
      </c>
      <c r="O2197">
        <v>31663</v>
      </c>
      <c r="P2197" t="s">
        <v>352</v>
      </c>
      <c r="Q2197" t="s">
        <v>353</v>
      </c>
      <c r="R2197" t="s">
        <v>357</v>
      </c>
      <c r="S2197" s="43">
        <v>75813328.390000001</v>
      </c>
      <c r="U2197" s="43">
        <v>24</v>
      </c>
      <c r="IF2197">
        <v>31663</v>
      </c>
      <c r="IG2197" t="s">
        <v>352</v>
      </c>
      <c r="IH2197" t="s">
        <v>354</v>
      </c>
      <c r="IK2197">
        <v>-2</v>
      </c>
      <c r="IL2197" t="s">
        <v>278</v>
      </c>
      <c r="IM2197" t="s">
        <v>279</v>
      </c>
      <c r="IN2197" t="s">
        <v>496</v>
      </c>
      <c r="IP2197" t="s">
        <v>497</v>
      </c>
    </row>
    <row r="2198" spans="1:250" x14ac:dyDescent="0.35">
      <c r="A2198">
        <v>17587</v>
      </c>
      <c r="B2198">
        <v>-922729984</v>
      </c>
      <c r="C2198">
        <v>1837</v>
      </c>
      <c r="D2198" t="s">
        <v>272</v>
      </c>
      <c r="E2198" t="s">
        <v>273</v>
      </c>
      <c r="F2198">
        <v>13794</v>
      </c>
      <c r="G2198" t="s">
        <v>274</v>
      </c>
      <c r="H2198" t="s">
        <v>275</v>
      </c>
      <c r="I2198">
        <v>523</v>
      </c>
      <c r="J2198" t="s">
        <v>537</v>
      </c>
      <c r="K2198" t="s">
        <v>538</v>
      </c>
      <c r="L2198">
        <v>34667</v>
      </c>
      <c r="M2198" t="s">
        <v>355</v>
      </c>
      <c r="N2198" t="s">
        <v>356</v>
      </c>
      <c r="O2198">
        <v>34667</v>
      </c>
      <c r="P2198" t="s">
        <v>355</v>
      </c>
      <c r="Q2198" t="s">
        <v>356</v>
      </c>
      <c r="R2198" t="s">
        <v>357</v>
      </c>
      <c r="S2198" s="43">
        <v>27267630.750700001</v>
      </c>
      <c r="U2198" s="43">
        <v>24</v>
      </c>
      <c r="IF2198">
        <v>34667</v>
      </c>
      <c r="IG2198" t="s">
        <v>355</v>
      </c>
      <c r="IH2198" t="s">
        <v>311</v>
      </c>
      <c r="IK2198">
        <v>-2</v>
      </c>
      <c r="IL2198" t="s">
        <v>278</v>
      </c>
      <c r="IM2198" t="s">
        <v>279</v>
      </c>
      <c r="IN2198" t="s">
        <v>468</v>
      </c>
      <c r="IP2198" t="s">
        <v>498</v>
      </c>
    </row>
    <row r="2199" spans="1:250" x14ac:dyDescent="0.35">
      <c r="A2199">
        <v>17588</v>
      </c>
      <c r="B2199">
        <v>-922729984</v>
      </c>
      <c r="C2199">
        <v>1837</v>
      </c>
      <c r="D2199" t="s">
        <v>272</v>
      </c>
      <c r="E2199" t="s">
        <v>273</v>
      </c>
      <c r="F2199">
        <v>13794</v>
      </c>
      <c r="G2199" t="s">
        <v>274</v>
      </c>
      <c r="H2199" t="s">
        <v>275</v>
      </c>
      <c r="I2199">
        <v>521</v>
      </c>
      <c r="J2199" t="s">
        <v>539</v>
      </c>
      <c r="K2199" t="s">
        <v>540</v>
      </c>
      <c r="L2199">
        <v>34667</v>
      </c>
      <c r="M2199" t="s">
        <v>355</v>
      </c>
      <c r="N2199" t="s">
        <v>356</v>
      </c>
      <c r="O2199">
        <v>34667</v>
      </c>
      <c r="P2199" t="s">
        <v>355</v>
      </c>
      <c r="Q2199" t="s">
        <v>356</v>
      </c>
      <c r="R2199" t="s">
        <v>357</v>
      </c>
      <c r="S2199" s="43">
        <v>27202993.970699999</v>
      </c>
      <c r="U2199" s="43">
        <v>24</v>
      </c>
      <c r="IF2199">
        <v>34667</v>
      </c>
      <c r="IG2199" t="s">
        <v>355</v>
      </c>
      <c r="IH2199" t="s">
        <v>311</v>
      </c>
      <c r="IK2199">
        <v>-2</v>
      </c>
      <c r="IL2199" t="s">
        <v>278</v>
      </c>
      <c r="IM2199" t="s">
        <v>279</v>
      </c>
      <c r="IN2199" t="s">
        <v>468</v>
      </c>
      <c r="IP2199" t="s">
        <v>498</v>
      </c>
    </row>
    <row r="2200" spans="1:250" x14ac:dyDescent="0.35">
      <c r="A2200">
        <v>17589</v>
      </c>
      <c r="B2200">
        <v>-922729984</v>
      </c>
      <c r="C2200">
        <v>1837</v>
      </c>
      <c r="D2200" t="s">
        <v>272</v>
      </c>
      <c r="E2200" t="s">
        <v>273</v>
      </c>
      <c r="F2200">
        <v>13794</v>
      </c>
      <c r="G2200" t="s">
        <v>274</v>
      </c>
      <c r="H2200" t="s">
        <v>275</v>
      </c>
      <c r="I2200">
        <v>519</v>
      </c>
      <c r="J2200" t="s">
        <v>541</v>
      </c>
      <c r="K2200" t="s">
        <v>542</v>
      </c>
      <c r="L2200">
        <v>34667</v>
      </c>
      <c r="M2200" t="s">
        <v>355</v>
      </c>
      <c r="N2200" t="s">
        <v>356</v>
      </c>
      <c r="O2200">
        <v>34667</v>
      </c>
      <c r="P2200" t="s">
        <v>355</v>
      </c>
      <c r="Q2200" t="s">
        <v>356</v>
      </c>
      <c r="R2200" t="s">
        <v>357</v>
      </c>
      <c r="S2200" s="43">
        <v>27170174.090700001</v>
      </c>
      <c r="U2200" s="43">
        <v>24</v>
      </c>
      <c r="IF2200">
        <v>34667</v>
      </c>
      <c r="IG2200" t="s">
        <v>355</v>
      </c>
      <c r="IH2200" t="s">
        <v>311</v>
      </c>
      <c r="IK2200">
        <v>-2</v>
      </c>
      <c r="IL2200" t="s">
        <v>278</v>
      </c>
      <c r="IM2200" t="s">
        <v>279</v>
      </c>
      <c r="IN2200" t="s">
        <v>468</v>
      </c>
      <c r="IP2200" t="s">
        <v>498</v>
      </c>
    </row>
    <row r="2201" spans="1:250" x14ac:dyDescent="0.35">
      <c r="A2201">
        <v>17590</v>
      </c>
      <c r="B2201">
        <v>-922729984</v>
      </c>
      <c r="C2201">
        <v>1837</v>
      </c>
      <c r="D2201" t="s">
        <v>272</v>
      </c>
      <c r="E2201" t="s">
        <v>273</v>
      </c>
      <c r="F2201">
        <v>13794</v>
      </c>
      <c r="G2201" t="s">
        <v>274</v>
      </c>
      <c r="H2201" t="s">
        <v>275</v>
      </c>
      <c r="I2201">
        <v>515</v>
      </c>
      <c r="J2201" t="s">
        <v>543</v>
      </c>
      <c r="K2201" t="s">
        <v>544</v>
      </c>
      <c r="L2201">
        <v>34667</v>
      </c>
      <c r="M2201" t="s">
        <v>355</v>
      </c>
      <c r="N2201" t="s">
        <v>356</v>
      </c>
      <c r="O2201">
        <v>34667</v>
      </c>
      <c r="P2201" t="s">
        <v>355</v>
      </c>
      <c r="Q2201" t="s">
        <v>356</v>
      </c>
      <c r="R2201" t="s">
        <v>357</v>
      </c>
      <c r="S2201" s="43">
        <v>27137354.210700002</v>
      </c>
      <c r="U2201" s="43">
        <v>24</v>
      </c>
      <c r="IF2201">
        <v>34667</v>
      </c>
      <c r="IG2201" t="s">
        <v>355</v>
      </c>
      <c r="IH2201" t="s">
        <v>311</v>
      </c>
      <c r="IK2201">
        <v>-2</v>
      </c>
      <c r="IL2201" t="s">
        <v>278</v>
      </c>
      <c r="IM2201" t="s">
        <v>279</v>
      </c>
      <c r="IN2201" t="s">
        <v>468</v>
      </c>
      <c r="IP2201" t="s">
        <v>498</v>
      </c>
    </row>
    <row r="2202" spans="1:250" x14ac:dyDescent="0.35">
      <c r="A2202">
        <v>17591</v>
      </c>
      <c r="B2202">
        <v>-922729984</v>
      </c>
      <c r="C2202">
        <v>1837</v>
      </c>
      <c r="D2202" t="s">
        <v>272</v>
      </c>
      <c r="E2202" t="s">
        <v>273</v>
      </c>
      <c r="F2202">
        <v>13794</v>
      </c>
      <c r="G2202" t="s">
        <v>274</v>
      </c>
      <c r="H2202" t="s">
        <v>275</v>
      </c>
      <c r="I2202">
        <v>513</v>
      </c>
      <c r="J2202" t="s">
        <v>545</v>
      </c>
      <c r="K2202" t="s">
        <v>546</v>
      </c>
      <c r="L2202">
        <v>34667</v>
      </c>
      <c r="M2202" t="s">
        <v>355</v>
      </c>
      <c r="N2202" t="s">
        <v>356</v>
      </c>
      <c r="O2202">
        <v>34667</v>
      </c>
      <c r="P2202" t="s">
        <v>355</v>
      </c>
      <c r="Q2202" t="s">
        <v>356</v>
      </c>
      <c r="R2202" t="s">
        <v>357</v>
      </c>
      <c r="S2202" s="43">
        <v>27067025.890700001</v>
      </c>
      <c r="U2202" s="43">
        <v>24</v>
      </c>
      <c r="IF2202">
        <v>34667</v>
      </c>
      <c r="IG2202" t="s">
        <v>355</v>
      </c>
      <c r="IH2202" t="s">
        <v>311</v>
      </c>
      <c r="IK2202">
        <v>-2</v>
      </c>
      <c r="IL2202" t="s">
        <v>278</v>
      </c>
      <c r="IM2202" t="s">
        <v>279</v>
      </c>
      <c r="IN2202" t="s">
        <v>468</v>
      </c>
      <c r="IP2202" t="s">
        <v>498</v>
      </c>
    </row>
    <row r="2203" spans="1:250" x14ac:dyDescent="0.35">
      <c r="A2203">
        <v>17592</v>
      </c>
      <c r="B2203">
        <v>-922729984</v>
      </c>
      <c r="C2203">
        <v>1837</v>
      </c>
      <c r="D2203" t="s">
        <v>272</v>
      </c>
      <c r="E2203" t="s">
        <v>273</v>
      </c>
      <c r="F2203">
        <v>13794</v>
      </c>
      <c r="G2203" t="s">
        <v>274</v>
      </c>
      <c r="H2203" t="s">
        <v>275</v>
      </c>
      <c r="I2203">
        <v>509</v>
      </c>
      <c r="J2203" t="s">
        <v>547</v>
      </c>
      <c r="K2203" t="s">
        <v>548</v>
      </c>
      <c r="L2203">
        <v>34667</v>
      </c>
      <c r="M2203" t="s">
        <v>355</v>
      </c>
      <c r="N2203" t="s">
        <v>356</v>
      </c>
      <c r="O2203">
        <v>34667</v>
      </c>
      <c r="P2203" t="s">
        <v>355</v>
      </c>
      <c r="Q2203" t="s">
        <v>356</v>
      </c>
      <c r="R2203" t="s">
        <v>357</v>
      </c>
      <c r="S2203" s="43">
        <v>21321074.670699999</v>
      </c>
      <c r="U2203" s="43">
        <v>24</v>
      </c>
      <c r="IF2203">
        <v>34667</v>
      </c>
      <c r="IG2203" t="s">
        <v>355</v>
      </c>
      <c r="IH2203" t="s">
        <v>311</v>
      </c>
      <c r="IK2203">
        <v>-2</v>
      </c>
      <c r="IL2203" t="s">
        <v>278</v>
      </c>
      <c r="IM2203" t="s">
        <v>279</v>
      </c>
      <c r="IN2203" t="s">
        <v>468</v>
      </c>
      <c r="IP2203" t="s">
        <v>498</v>
      </c>
    </row>
    <row r="2204" spans="1:250" x14ac:dyDescent="0.35">
      <c r="A2204">
        <v>17593</v>
      </c>
      <c r="B2204">
        <v>-922729984</v>
      </c>
      <c r="C2204">
        <v>1837</v>
      </c>
      <c r="D2204" t="s">
        <v>272</v>
      </c>
      <c r="E2204" t="s">
        <v>273</v>
      </c>
      <c r="F2204">
        <v>7057</v>
      </c>
      <c r="G2204" t="s">
        <v>290</v>
      </c>
      <c r="H2204" t="s">
        <v>291</v>
      </c>
      <c r="I2204">
        <v>515</v>
      </c>
      <c r="J2204" t="s">
        <v>543</v>
      </c>
      <c r="K2204" t="s">
        <v>544</v>
      </c>
      <c r="L2204">
        <v>35455</v>
      </c>
      <c r="M2204" t="s">
        <v>342</v>
      </c>
      <c r="N2204" t="s">
        <v>343</v>
      </c>
      <c r="O2204">
        <v>35455</v>
      </c>
      <c r="P2204" t="s">
        <v>342</v>
      </c>
      <c r="Q2204" t="s">
        <v>343</v>
      </c>
      <c r="R2204" t="s">
        <v>357</v>
      </c>
      <c r="S2204" s="43">
        <v>21671236.134399999</v>
      </c>
      <c r="U2204" s="43">
        <v>24</v>
      </c>
      <c r="IF2204">
        <v>35455</v>
      </c>
      <c r="IG2204" t="s">
        <v>342</v>
      </c>
      <c r="IH2204" t="s">
        <v>292</v>
      </c>
      <c r="IK2204">
        <v>-2</v>
      </c>
      <c r="IL2204" t="s">
        <v>278</v>
      </c>
      <c r="IM2204" t="s">
        <v>279</v>
      </c>
      <c r="IN2204" t="s">
        <v>471</v>
      </c>
      <c r="IP2204" t="s">
        <v>499</v>
      </c>
    </row>
    <row r="2205" spans="1:250" x14ac:dyDescent="0.35">
      <c r="A2205">
        <v>17594</v>
      </c>
      <c r="B2205">
        <v>-922729984</v>
      </c>
      <c r="C2205">
        <v>1837</v>
      </c>
      <c r="D2205" t="s">
        <v>272</v>
      </c>
      <c r="E2205" t="s">
        <v>273</v>
      </c>
      <c r="F2205">
        <v>7057</v>
      </c>
      <c r="G2205" t="s">
        <v>290</v>
      </c>
      <c r="H2205" t="s">
        <v>291</v>
      </c>
      <c r="I2205">
        <v>513</v>
      </c>
      <c r="J2205" t="s">
        <v>545</v>
      </c>
      <c r="K2205" t="s">
        <v>546</v>
      </c>
      <c r="L2205">
        <v>35455</v>
      </c>
      <c r="M2205" t="s">
        <v>342</v>
      </c>
      <c r="N2205" t="s">
        <v>343</v>
      </c>
      <c r="O2205">
        <v>35455</v>
      </c>
      <c r="P2205" t="s">
        <v>342</v>
      </c>
      <c r="Q2205" t="s">
        <v>343</v>
      </c>
      <c r="R2205" t="s">
        <v>357</v>
      </c>
      <c r="S2205" s="43">
        <v>21617309.682399999</v>
      </c>
      <c r="U2205" s="43">
        <v>24</v>
      </c>
      <c r="IF2205">
        <v>35455</v>
      </c>
      <c r="IG2205" t="s">
        <v>342</v>
      </c>
      <c r="IH2205" t="s">
        <v>292</v>
      </c>
      <c r="IK2205">
        <v>-2</v>
      </c>
      <c r="IL2205" t="s">
        <v>278</v>
      </c>
      <c r="IM2205" t="s">
        <v>279</v>
      </c>
      <c r="IN2205" t="s">
        <v>471</v>
      </c>
      <c r="IP2205" t="s">
        <v>499</v>
      </c>
    </row>
    <row r="2206" spans="1:250" x14ac:dyDescent="0.35">
      <c r="A2206">
        <v>17595</v>
      </c>
      <c r="B2206">
        <v>-922729984</v>
      </c>
      <c r="C2206">
        <v>1837</v>
      </c>
      <c r="D2206" t="s">
        <v>272</v>
      </c>
      <c r="E2206" t="s">
        <v>273</v>
      </c>
      <c r="F2206">
        <v>7057</v>
      </c>
      <c r="G2206" t="s">
        <v>290</v>
      </c>
      <c r="H2206" t="s">
        <v>291</v>
      </c>
      <c r="I2206">
        <v>509</v>
      </c>
      <c r="J2206" t="s">
        <v>547</v>
      </c>
      <c r="K2206" t="s">
        <v>548</v>
      </c>
      <c r="L2206">
        <v>35455</v>
      </c>
      <c r="M2206" t="s">
        <v>342</v>
      </c>
      <c r="N2206" t="s">
        <v>343</v>
      </c>
      <c r="O2206">
        <v>35455</v>
      </c>
      <c r="P2206" t="s">
        <v>342</v>
      </c>
      <c r="Q2206" t="s">
        <v>343</v>
      </c>
      <c r="R2206" t="s">
        <v>357</v>
      </c>
      <c r="S2206" s="43">
        <v>21570573.442400001</v>
      </c>
      <c r="U2206" s="43">
        <v>24</v>
      </c>
      <c r="IF2206">
        <v>35455</v>
      </c>
      <c r="IG2206" t="s">
        <v>342</v>
      </c>
      <c r="IH2206" t="s">
        <v>292</v>
      </c>
      <c r="IK2206">
        <v>-2</v>
      </c>
      <c r="IL2206" t="s">
        <v>278</v>
      </c>
      <c r="IM2206" t="s">
        <v>279</v>
      </c>
      <c r="IN2206" t="s">
        <v>471</v>
      </c>
      <c r="IP2206" t="s">
        <v>499</v>
      </c>
    </row>
    <row r="2207" spans="1:250" x14ac:dyDescent="0.35">
      <c r="A2207">
        <v>17596</v>
      </c>
      <c r="B2207">
        <v>-922729984</v>
      </c>
      <c r="C2207">
        <v>1837</v>
      </c>
      <c r="D2207" t="s">
        <v>272</v>
      </c>
      <c r="E2207" t="s">
        <v>273</v>
      </c>
      <c r="F2207">
        <v>7057</v>
      </c>
      <c r="G2207" t="s">
        <v>290</v>
      </c>
      <c r="H2207" t="s">
        <v>291</v>
      </c>
      <c r="I2207">
        <v>507</v>
      </c>
      <c r="J2207" t="s">
        <v>549</v>
      </c>
      <c r="K2207" t="s">
        <v>550</v>
      </c>
      <c r="L2207">
        <v>35455</v>
      </c>
      <c r="M2207" t="s">
        <v>342</v>
      </c>
      <c r="N2207" t="s">
        <v>343</v>
      </c>
      <c r="O2207">
        <v>35455</v>
      </c>
      <c r="P2207" t="s">
        <v>342</v>
      </c>
      <c r="Q2207" t="s">
        <v>343</v>
      </c>
      <c r="R2207" t="s">
        <v>357</v>
      </c>
      <c r="S2207" s="43">
        <v>21545376.867899999</v>
      </c>
      <c r="U2207" s="43">
        <v>24</v>
      </c>
      <c r="IF2207">
        <v>35455</v>
      </c>
      <c r="IG2207" t="s">
        <v>342</v>
      </c>
      <c r="IH2207" t="s">
        <v>292</v>
      </c>
      <c r="IK2207">
        <v>-2</v>
      </c>
      <c r="IL2207" t="s">
        <v>278</v>
      </c>
      <c r="IM2207" t="s">
        <v>279</v>
      </c>
      <c r="IN2207" t="s">
        <v>471</v>
      </c>
      <c r="IP2207" t="s">
        <v>499</v>
      </c>
    </row>
    <row r="2208" spans="1:250" x14ac:dyDescent="0.35">
      <c r="A2208">
        <v>17597</v>
      </c>
      <c r="B2208">
        <v>-922729984</v>
      </c>
      <c r="C2208">
        <v>1837</v>
      </c>
      <c r="D2208" t="s">
        <v>272</v>
      </c>
      <c r="E2208" t="s">
        <v>273</v>
      </c>
      <c r="F2208">
        <v>13794</v>
      </c>
      <c r="G2208" t="s">
        <v>274</v>
      </c>
      <c r="H2208" t="s">
        <v>275</v>
      </c>
      <c r="I2208">
        <v>528</v>
      </c>
      <c r="J2208" t="s">
        <v>531</v>
      </c>
      <c r="K2208" t="s">
        <v>532</v>
      </c>
      <c r="L2208">
        <v>34667</v>
      </c>
      <c r="M2208" t="s">
        <v>355</v>
      </c>
      <c r="N2208" t="s">
        <v>356</v>
      </c>
      <c r="O2208">
        <v>34667</v>
      </c>
      <c r="P2208" t="s">
        <v>355</v>
      </c>
      <c r="Q2208" t="s">
        <v>356</v>
      </c>
      <c r="R2208" t="s">
        <v>357</v>
      </c>
      <c r="S2208" s="43">
        <v>27347333.250700001</v>
      </c>
      <c r="U2208" s="43">
        <v>24</v>
      </c>
      <c r="IF2208">
        <v>34667</v>
      </c>
      <c r="IG2208" t="s">
        <v>355</v>
      </c>
      <c r="IH2208" t="s">
        <v>311</v>
      </c>
      <c r="IK2208">
        <v>-2</v>
      </c>
      <c r="IL2208" t="s">
        <v>278</v>
      </c>
      <c r="IM2208" t="s">
        <v>279</v>
      </c>
      <c r="IN2208" t="s">
        <v>468</v>
      </c>
      <c r="IP2208" t="s">
        <v>498</v>
      </c>
    </row>
    <row r="2209" spans="1:250" x14ac:dyDescent="0.35">
      <c r="A2209">
        <v>17598</v>
      </c>
      <c r="B2209">
        <v>-922729984</v>
      </c>
      <c r="C2209">
        <v>1837</v>
      </c>
      <c r="D2209" t="s">
        <v>272</v>
      </c>
      <c r="E2209" t="s">
        <v>273</v>
      </c>
      <c r="F2209">
        <v>13794</v>
      </c>
      <c r="G2209" t="s">
        <v>274</v>
      </c>
      <c r="H2209" t="s">
        <v>275</v>
      </c>
      <c r="I2209">
        <v>527</v>
      </c>
      <c r="J2209" t="s">
        <v>535</v>
      </c>
      <c r="K2209" t="s">
        <v>536</v>
      </c>
      <c r="L2209">
        <v>34667</v>
      </c>
      <c r="M2209" t="s">
        <v>355</v>
      </c>
      <c r="N2209" t="s">
        <v>356</v>
      </c>
      <c r="O2209">
        <v>34667</v>
      </c>
      <c r="P2209" t="s">
        <v>355</v>
      </c>
      <c r="Q2209" t="s">
        <v>356</v>
      </c>
      <c r="R2209" t="s">
        <v>357</v>
      </c>
      <c r="S2209" s="43">
        <v>27300449.4307</v>
      </c>
      <c r="U2209" s="43">
        <v>24</v>
      </c>
      <c r="IF2209">
        <v>34667</v>
      </c>
      <c r="IG2209" t="s">
        <v>355</v>
      </c>
      <c r="IH2209" t="s">
        <v>311</v>
      </c>
      <c r="IK2209">
        <v>-2</v>
      </c>
      <c r="IL2209" t="s">
        <v>278</v>
      </c>
      <c r="IM2209" t="s">
        <v>279</v>
      </c>
      <c r="IN2209" t="s">
        <v>468</v>
      </c>
      <c r="IP2209" t="s">
        <v>498</v>
      </c>
    </row>
    <row r="2210" spans="1:250" x14ac:dyDescent="0.35">
      <c r="A2210">
        <v>17599</v>
      </c>
      <c r="B2210">
        <v>-922729984</v>
      </c>
      <c r="C2210">
        <v>1837</v>
      </c>
      <c r="D2210" t="s">
        <v>272</v>
      </c>
      <c r="E2210" t="s">
        <v>273</v>
      </c>
      <c r="F2210">
        <v>35467</v>
      </c>
      <c r="G2210" t="s">
        <v>337</v>
      </c>
      <c r="H2210" t="s">
        <v>338</v>
      </c>
      <c r="I2210">
        <v>507</v>
      </c>
      <c r="J2210" t="s">
        <v>549</v>
      </c>
      <c r="K2210" t="s">
        <v>550</v>
      </c>
      <c r="L2210">
        <v>35556</v>
      </c>
      <c r="M2210" t="s">
        <v>339</v>
      </c>
      <c r="N2210" t="s">
        <v>340</v>
      </c>
      <c r="O2210">
        <v>35556</v>
      </c>
      <c r="P2210" t="s">
        <v>339</v>
      </c>
      <c r="Q2210" t="s">
        <v>340</v>
      </c>
      <c r="R2210" t="s">
        <v>357</v>
      </c>
      <c r="S2210" s="43">
        <v>87550016.819999993</v>
      </c>
      <c r="U2210" s="43">
        <v>24</v>
      </c>
      <c r="IF2210">
        <v>35556</v>
      </c>
      <c r="IG2210" t="s">
        <v>339</v>
      </c>
      <c r="IH2210" t="s">
        <v>341</v>
      </c>
      <c r="IK2210">
        <v>-2</v>
      </c>
      <c r="IL2210" t="s">
        <v>278</v>
      </c>
      <c r="IM2210" t="s">
        <v>279</v>
      </c>
      <c r="IN2210" t="s">
        <v>500</v>
      </c>
      <c r="IP2210" t="s">
        <v>501</v>
      </c>
    </row>
    <row r="2211" spans="1:250" x14ac:dyDescent="0.35">
      <c r="A2211">
        <v>17600</v>
      </c>
      <c r="B2211">
        <v>-922729984</v>
      </c>
      <c r="C2211">
        <v>1837</v>
      </c>
      <c r="D2211" t="s">
        <v>272</v>
      </c>
      <c r="E2211" t="s">
        <v>273</v>
      </c>
      <c r="F2211">
        <v>7057</v>
      </c>
      <c r="G2211" t="s">
        <v>290</v>
      </c>
      <c r="H2211" t="s">
        <v>291</v>
      </c>
      <c r="I2211">
        <v>528</v>
      </c>
      <c r="J2211" t="s">
        <v>531</v>
      </c>
      <c r="K2211" t="s">
        <v>532</v>
      </c>
      <c r="L2211">
        <v>35455</v>
      </c>
      <c r="M2211" t="s">
        <v>342</v>
      </c>
      <c r="N2211" t="s">
        <v>343</v>
      </c>
      <c r="O2211">
        <v>35455</v>
      </c>
      <c r="P2211" t="s">
        <v>342</v>
      </c>
      <c r="Q2211" t="s">
        <v>343</v>
      </c>
      <c r="R2211" t="s">
        <v>357</v>
      </c>
      <c r="S2211" s="43">
        <v>21832981.832699999</v>
      </c>
      <c r="U2211" s="43">
        <v>24</v>
      </c>
      <c r="IF2211">
        <v>35455</v>
      </c>
      <c r="IG2211" t="s">
        <v>342</v>
      </c>
      <c r="IH2211" t="s">
        <v>292</v>
      </c>
      <c r="IK2211">
        <v>-2</v>
      </c>
      <c r="IL2211" t="s">
        <v>278</v>
      </c>
      <c r="IM2211" t="s">
        <v>279</v>
      </c>
      <c r="IN2211" t="s">
        <v>471</v>
      </c>
      <c r="IP2211" t="s">
        <v>499</v>
      </c>
    </row>
    <row r="2212" spans="1:250" x14ac:dyDescent="0.35">
      <c r="A2212">
        <v>17601</v>
      </c>
      <c r="B2212">
        <v>-922729984</v>
      </c>
      <c r="C2212">
        <v>1837</v>
      </c>
      <c r="D2212" t="s">
        <v>272</v>
      </c>
      <c r="E2212" t="s">
        <v>273</v>
      </c>
      <c r="F2212">
        <v>7057</v>
      </c>
      <c r="G2212" t="s">
        <v>290</v>
      </c>
      <c r="H2212" t="s">
        <v>291</v>
      </c>
      <c r="I2212">
        <v>527</v>
      </c>
      <c r="J2212" t="s">
        <v>535</v>
      </c>
      <c r="K2212" t="s">
        <v>536</v>
      </c>
      <c r="L2212">
        <v>35455</v>
      </c>
      <c r="M2212" t="s">
        <v>342</v>
      </c>
      <c r="N2212" t="s">
        <v>343</v>
      </c>
      <c r="O2212">
        <v>35455</v>
      </c>
      <c r="P2212" t="s">
        <v>342</v>
      </c>
      <c r="Q2212" t="s">
        <v>343</v>
      </c>
      <c r="R2212" t="s">
        <v>357</v>
      </c>
      <c r="S2212" s="43">
        <v>21797012.162700001</v>
      </c>
      <c r="U2212" s="43">
        <v>24</v>
      </c>
      <c r="IF2212">
        <v>35455</v>
      </c>
      <c r="IG2212" t="s">
        <v>342</v>
      </c>
      <c r="IH2212" t="s">
        <v>292</v>
      </c>
      <c r="IK2212">
        <v>-2</v>
      </c>
      <c r="IL2212" t="s">
        <v>278</v>
      </c>
      <c r="IM2212" t="s">
        <v>279</v>
      </c>
      <c r="IN2212" t="s">
        <v>471</v>
      </c>
      <c r="IP2212" t="s">
        <v>499</v>
      </c>
    </row>
    <row r="2213" spans="1:250" x14ac:dyDescent="0.35">
      <c r="A2213">
        <v>17602</v>
      </c>
      <c r="B2213">
        <v>-922729984</v>
      </c>
      <c r="C2213">
        <v>1837</v>
      </c>
      <c r="D2213" t="s">
        <v>272</v>
      </c>
      <c r="E2213" t="s">
        <v>273</v>
      </c>
      <c r="F2213">
        <v>7057</v>
      </c>
      <c r="G2213" t="s">
        <v>290</v>
      </c>
      <c r="H2213" t="s">
        <v>291</v>
      </c>
      <c r="I2213">
        <v>523</v>
      </c>
      <c r="J2213" t="s">
        <v>537</v>
      </c>
      <c r="K2213" t="s">
        <v>538</v>
      </c>
      <c r="L2213">
        <v>35455</v>
      </c>
      <c r="M2213" t="s">
        <v>342</v>
      </c>
      <c r="N2213" t="s">
        <v>343</v>
      </c>
      <c r="O2213">
        <v>35455</v>
      </c>
      <c r="P2213" t="s">
        <v>342</v>
      </c>
      <c r="Q2213" t="s">
        <v>343</v>
      </c>
      <c r="R2213" t="s">
        <v>357</v>
      </c>
      <c r="S2213" s="43">
        <v>21771898.802700002</v>
      </c>
      <c r="U2213" s="43">
        <v>24</v>
      </c>
      <c r="IF2213">
        <v>35455</v>
      </c>
      <c r="IG2213" t="s">
        <v>342</v>
      </c>
      <c r="IH2213" t="s">
        <v>292</v>
      </c>
      <c r="IK2213">
        <v>-2</v>
      </c>
      <c r="IL2213" t="s">
        <v>278</v>
      </c>
      <c r="IM2213" t="s">
        <v>279</v>
      </c>
      <c r="IN2213" t="s">
        <v>471</v>
      </c>
      <c r="IP2213" t="s">
        <v>499</v>
      </c>
    </row>
    <row r="2214" spans="1:250" x14ac:dyDescent="0.35">
      <c r="A2214">
        <v>17603</v>
      </c>
      <c r="B2214">
        <v>-922729984</v>
      </c>
      <c r="C2214">
        <v>1837</v>
      </c>
      <c r="D2214" t="s">
        <v>272</v>
      </c>
      <c r="E2214" t="s">
        <v>273</v>
      </c>
      <c r="F2214">
        <v>7057</v>
      </c>
      <c r="G2214" t="s">
        <v>290</v>
      </c>
      <c r="H2214" t="s">
        <v>291</v>
      </c>
      <c r="I2214">
        <v>521</v>
      </c>
      <c r="J2214" t="s">
        <v>539</v>
      </c>
      <c r="K2214" t="s">
        <v>540</v>
      </c>
      <c r="L2214">
        <v>35455</v>
      </c>
      <c r="M2214" t="s">
        <v>342</v>
      </c>
      <c r="N2214" t="s">
        <v>343</v>
      </c>
      <c r="O2214">
        <v>35455</v>
      </c>
      <c r="P2214" t="s">
        <v>342</v>
      </c>
      <c r="Q2214" t="s">
        <v>343</v>
      </c>
      <c r="R2214" t="s">
        <v>357</v>
      </c>
      <c r="S2214" s="43">
        <v>21721567.474399999</v>
      </c>
      <c r="U2214" s="43">
        <v>24</v>
      </c>
      <c r="IF2214">
        <v>35455</v>
      </c>
      <c r="IG2214" t="s">
        <v>342</v>
      </c>
      <c r="IH2214" t="s">
        <v>292</v>
      </c>
      <c r="IK2214">
        <v>-2</v>
      </c>
      <c r="IL2214" t="s">
        <v>278</v>
      </c>
      <c r="IM2214" t="s">
        <v>279</v>
      </c>
      <c r="IN2214" t="s">
        <v>471</v>
      </c>
      <c r="IP2214" t="s">
        <v>499</v>
      </c>
    </row>
    <row r="2215" spans="1:250" x14ac:dyDescent="0.35">
      <c r="A2215">
        <v>17604</v>
      </c>
      <c r="B2215">
        <v>-922729984</v>
      </c>
      <c r="C2215">
        <v>1837</v>
      </c>
      <c r="D2215" t="s">
        <v>272</v>
      </c>
      <c r="E2215" t="s">
        <v>273</v>
      </c>
      <c r="F2215">
        <v>7057</v>
      </c>
      <c r="G2215" t="s">
        <v>290</v>
      </c>
      <c r="H2215" t="s">
        <v>291</v>
      </c>
      <c r="I2215">
        <v>519</v>
      </c>
      <c r="J2215" t="s">
        <v>541</v>
      </c>
      <c r="K2215" t="s">
        <v>542</v>
      </c>
      <c r="L2215">
        <v>35455</v>
      </c>
      <c r="M2215" t="s">
        <v>342</v>
      </c>
      <c r="N2215" t="s">
        <v>343</v>
      </c>
      <c r="O2215">
        <v>35455</v>
      </c>
      <c r="P2215" t="s">
        <v>342</v>
      </c>
      <c r="Q2215" t="s">
        <v>343</v>
      </c>
      <c r="R2215" t="s">
        <v>357</v>
      </c>
      <c r="S2215" s="43">
        <v>21696401.794399999</v>
      </c>
      <c r="U2215" s="43">
        <v>24</v>
      </c>
      <c r="IF2215">
        <v>35455</v>
      </c>
      <c r="IG2215" t="s">
        <v>342</v>
      </c>
      <c r="IH2215" t="s">
        <v>292</v>
      </c>
      <c r="IK2215">
        <v>-2</v>
      </c>
      <c r="IL2215" t="s">
        <v>278</v>
      </c>
      <c r="IM2215" t="s">
        <v>279</v>
      </c>
      <c r="IN2215" t="s">
        <v>471</v>
      </c>
      <c r="IP2215" t="s">
        <v>499</v>
      </c>
    </row>
    <row r="2216" spans="1:250" x14ac:dyDescent="0.35">
      <c r="A2216">
        <v>17605</v>
      </c>
      <c r="B2216">
        <v>-922729984</v>
      </c>
      <c r="C2216">
        <v>1837</v>
      </c>
      <c r="D2216" t="s">
        <v>272</v>
      </c>
      <c r="E2216" t="s">
        <v>273</v>
      </c>
      <c r="F2216">
        <v>35467</v>
      </c>
      <c r="G2216" t="s">
        <v>337</v>
      </c>
      <c r="H2216" t="s">
        <v>338</v>
      </c>
      <c r="I2216">
        <v>523</v>
      </c>
      <c r="J2216" t="s">
        <v>537</v>
      </c>
      <c r="K2216" t="s">
        <v>538</v>
      </c>
      <c r="L2216">
        <v>35556</v>
      </c>
      <c r="M2216" t="s">
        <v>339</v>
      </c>
      <c r="N2216" t="s">
        <v>340</v>
      </c>
      <c r="O2216">
        <v>35556</v>
      </c>
      <c r="P2216" t="s">
        <v>339</v>
      </c>
      <c r="Q2216" t="s">
        <v>340</v>
      </c>
      <c r="R2216" t="s">
        <v>357</v>
      </c>
      <c r="S2216" s="43">
        <v>88433460.430000007</v>
      </c>
      <c r="U2216" s="43">
        <v>24</v>
      </c>
      <c r="IF2216">
        <v>35556</v>
      </c>
      <c r="IG2216" t="s">
        <v>339</v>
      </c>
      <c r="IH2216" t="s">
        <v>341</v>
      </c>
      <c r="IK2216">
        <v>-2</v>
      </c>
      <c r="IL2216" t="s">
        <v>278</v>
      </c>
      <c r="IM2216" t="s">
        <v>279</v>
      </c>
      <c r="IN2216" t="s">
        <v>500</v>
      </c>
      <c r="IP2216" t="s">
        <v>501</v>
      </c>
    </row>
    <row r="2217" spans="1:250" x14ac:dyDescent="0.35">
      <c r="A2217">
        <v>17606</v>
      </c>
      <c r="B2217">
        <v>-922729984</v>
      </c>
      <c r="C2217">
        <v>1837</v>
      </c>
      <c r="D2217" t="s">
        <v>272</v>
      </c>
      <c r="E2217" t="s">
        <v>273</v>
      </c>
      <c r="F2217">
        <v>35467</v>
      </c>
      <c r="G2217" t="s">
        <v>337</v>
      </c>
      <c r="H2217" t="s">
        <v>338</v>
      </c>
      <c r="I2217">
        <v>521</v>
      </c>
      <c r="J2217" t="s">
        <v>539</v>
      </c>
      <c r="K2217" t="s">
        <v>540</v>
      </c>
      <c r="L2217">
        <v>35556</v>
      </c>
      <c r="M2217" t="s">
        <v>339</v>
      </c>
      <c r="N2217" t="s">
        <v>340</v>
      </c>
      <c r="O2217">
        <v>35556</v>
      </c>
      <c r="P2217" t="s">
        <v>339</v>
      </c>
      <c r="Q2217" t="s">
        <v>340</v>
      </c>
      <c r="R2217" t="s">
        <v>357</v>
      </c>
      <c r="S2217" s="43">
        <v>88219763.400000006</v>
      </c>
      <c r="U2217" s="43">
        <v>24</v>
      </c>
      <c r="IF2217">
        <v>35556</v>
      </c>
      <c r="IG2217" t="s">
        <v>339</v>
      </c>
      <c r="IH2217" t="s">
        <v>341</v>
      </c>
      <c r="IK2217">
        <v>-2</v>
      </c>
      <c r="IL2217" t="s">
        <v>278</v>
      </c>
      <c r="IM2217" t="s">
        <v>279</v>
      </c>
      <c r="IN2217" t="s">
        <v>500</v>
      </c>
      <c r="IP2217" t="s">
        <v>501</v>
      </c>
    </row>
    <row r="2218" spans="1:250" x14ac:dyDescent="0.35">
      <c r="A2218">
        <v>17607</v>
      </c>
      <c r="B2218">
        <v>-922729984</v>
      </c>
      <c r="C2218">
        <v>1837</v>
      </c>
      <c r="D2218" t="s">
        <v>272</v>
      </c>
      <c r="E2218" t="s">
        <v>273</v>
      </c>
      <c r="F2218">
        <v>35467</v>
      </c>
      <c r="G2218" t="s">
        <v>337</v>
      </c>
      <c r="H2218" t="s">
        <v>338</v>
      </c>
      <c r="I2218">
        <v>519</v>
      </c>
      <c r="J2218" t="s">
        <v>541</v>
      </c>
      <c r="K2218" t="s">
        <v>542</v>
      </c>
      <c r="L2218">
        <v>35556</v>
      </c>
      <c r="M2218" t="s">
        <v>339</v>
      </c>
      <c r="N2218" t="s">
        <v>340</v>
      </c>
      <c r="O2218">
        <v>35556</v>
      </c>
      <c r="P2218" t="s">
        <v>339</v>
      </c>
      <c r="Q2218" t="s">
        <v>340</v>
      </c>
      <c r="R2218" t="s">
        <v>357</v>
      </c>
      <c r="S2218" s="43">
        <v>88007489.189999998</v>
      </c>
      <c r="U2218" s="43">
        <v>24</v>
      </c>
      <c r="IF2218">
        <v>35556</v>
      </c>
      <c r="IG2218" t="s">
        <v>339</v>
      </c>
      <c r="IH2218" t="s">
        <v>341</v>
      </c>
      <c r="IK2218">
        <v>-2</v>
      </c>
      <c r="IL2218" t="s">
        <v>278</v>
      </c>
      <c r="IM2218" t="s">
        <v>279</v>
      </c>
      <c r="IN2218" t="s">
        <v>500</v>
      </c>
      <c r="IP2218" t="s">
        <v>501</v>
      </c>
    </row>
    <row r="2219" spans="1:250" x14ac:dyDescent="0.35">
      <c r="A2219">
        <v>17608</v>
      </c>
      <c r="B2219">
        <v>-922729984</v>
      </c>
      <c r="C2219">
        <v>1837</v>
      </c>
      <c r="D2219" t="s">
        <v>272</v>
      </c>
      <c r="E2219" t="s">
        <v>273</v>
      </c>
      <c r="F2219">
        <v>35467</v>
      </c>
      <c r="G2219" t="s">
        <v>337</v>
      </c>
      <c r="H2219" t="s">
        <v>338</v>
      </c>
      <c r="I2219">
        <v>515</v>
      </c>
      <c r="J2219" t="s">
        <v>543</v>
      </c>
      <c r="K2219" t="s">
        <v>544</v>
      </c>
      <c r="L2219">
        <v>35556</v>
      </c>
      <c r="M2219" t="s">
        <v>339</v>
      </c>
      <c r="N2219" t="s">
        <v>340</v>
      </c>
      <c r="O2219">
        <v>35556</v>
      </c>
      <c r="P2219" t="s">
        <v>339</v>
      </c>
      <c r="Q2219" t="s">
        <v>340</v>
      </c>
      <c r="R2219" t="s">
        <v>357</v>
      </c>
      <c r="S2219" s="43">
        <v>88007489.200000003</v>
      </c>
      <c r="U2219" s="43">
        <v>24</v>
      </c>
      <c r="IF2219">
        <v>35556</v>
      </c>
      <c r="IG2219" t="s">
        <v>339</v>
      </c>
      <c r="IH2219" t="s">
        <v>341</v>
      </c>
      <c r="IK2219">
        <v>-2</v>
      </c>
      <c r="IL2219" t="s">
        <v>278</v>
      </c>
      <c r="IM2219" t="s">
        <v>279</v>
      </c>
      <c r="IN2219" t="s">
        <v>500</v>
      </c>
      <c r="IP2219" t="s">
        <v>501</v>
      </c>
    </row>
    <row r="2220" spans="1:250" x14ac:dyDescent="0.35">
      <c r="A2220">
        <v>17609</v>
      </c>
      <c r="B2220">
        <v>-922729984</v>
      </c>
      <c r="C2220">
        <v>1837</v>
      </c>
      <c r="D2220" t="s">
        <v>272</v>
      </c>
      <c r="E2220" t="s">
        <v>273</v>
      </c>
      <c r="F2220">
        <v>35467</v>
      </c>
      <c r="G2220" t="s">
        <v>337</v>
      </c>
      <c r="H2220" t="s">
        <v>338</v>
      </c>
      <c r="I2220">
        <v>513</v>
      </c>
      <c r="J2220" t="s">
        <v>545</v>
      </c>
      <c r="K2220" t="s">
        <v>546</v>
      </c>
      <c r="L2220">
        <v>35556</v>
      </c>
      <c r="M2220" t="s">
        <v>339</v>
      </c>
      <c r="N2220" t="s">
        <v>340</v>
      </c>
      <c r="O2220">
        <v>35556</v>
      </c>
      <c r="P2220" t="s">
        <v>339</v>
      </c>
      <c r="Q2220" t="s">
        <v>340</v>
      </c>
      <c r="R2220" t="s">
        <v>357</v>
      </c>
      <c r="S2220" s="43">
        <v>87865658.010000005</v>
      </c>
      <c r="U2220" s="43">
        <v>24</v>
      </c>
      <c r="IF2220">
        <v>35556</v>
      </c>
      <c r="IG2220" t="s">
        <v>339</v>
      </c>
      <c r="IH2220" t="s">
        <v>341</v>
      </c>
      <c r="IK2220">
        <v>-2</v>
      </c>
      <c r="IL2220" t="s">
        <v>278</v>
      </c>
      <c r="IM2220" t="s">
        <v>279</v>
      </c>
      <c r="IN2220" t="s">
        <v>500</v>
      </c>
      <c r="IP2220" t="s">
        <v>501</v>
      </c>
    </row>
    <row r="2221" spans="1:250" x14ac:dyDescent="0.35">
      <c r="A2221">
        <v>17610</v>
      </c>
      <c r="B2221">
        <v>-922729984</v>
      </c>
      <c r="C2221">
        <v>1837</v>
      </c>
      <c r="D2221" t="s">
        <v>272</v>
      </c>
      <c r="E2221" t="s">
        <v>273</v>
      </c>
      <c r="F2221">
        <v>35467</v>
      </c>
      <c r="G2221" t="s">
        <v>337</v>
      </c>
      <c r="H2221" t="s">
        <v>338</v>
      </c>
      <c r="I2221">
        <v>509</v>
      </c>
      <c r="J2221" t="s">
        <v>547</v>
      </c>
      <c r="K2221" t="s">
        <v>548</v>
      </c>
      <c r="L2221">
        <v>35556</v>
      </c>
      <c r="M2221" t="s">
        <v>339</v>
      </c>
      <c r="N2221" t="s">
        <v>340</v>
      </c>
      <c r="O2221">
        <v>35556</v>
      </c>
      <c r="P2221" t="s">
        <v>339</v>
      </c>
      <c r="Q2221" t="s">
        <v>340</v>
      </c>
      <c r="R2221" t="s">
        <v>357</v>
      </c>
      <c r="S2221" s="43">
        <v>87685003.579999998</v>
      </c>
      <c r="U2221" s="43">
        <v>24</v>
      </c>
      <c r="IF2221">
        <v>35556</v>
      </c>
      <c r="IG2221" t="s">
        <v>339</v>
      </c>
      <c r="IH2221" t="s">
        <v>341</v>
      </c>
      <c r="IK2221">
        <v>-2</v>
      </c>
      <c r="IL2221" t="s">
        <v>278</v>
      </c>
      <c r="IM2221" t="s">
        <v>279</v>
      </c>
      <c r="IN2221" t="s">
        <v>500</v>
      </c>
      <c r="IP2221" t="s">
        <v>501</v>
      </c>
    </row>
    <row r="2222" spans="1:250" x14ac:dyDescent="0.35">
      <c r="A2222">
        <v>17611</v>
      </c>
      <c r="B2222">
        <v>-922729984</v>
      </c>
      <c r="C2222">
        <v>1837</v>
      </c>
      <c r="D2222" t="s">
        <v>272</v>
      </c>
      <c r="E2222" t="s">
        <v>273</v>
      </c>
      <c r="F2222">
        <v>13794</v>
      </c>
      <c r="G2222" t="s">
        <v>274</v>
      </c>
      <c r="H2222" t="s">
        <v>275</v>
      </c>
      <c r="I2222">
        <v>515</v>
      </c>
      <c r="J2222" t="s">
        <v>543</v>
      </c>
      <c r="K2222" t="s">
        <v>544</v>
      </c>
      <c r="L2222">
        <v>38311</v>
      </c>
      <c r="M2222" t="s">
        <v>358</v>
      </c>
      <c r="N2222" t="s">
        <v>359</v>
      </c>
      <c r="O2222">
        <v>38311</v>
      </c>
      <c r="P2222" t="s">
        <v>358</v>
      </c>
      <c r="Q2222" t="s">
        <v>359</v>
      </c>
      <c r="R2222" t="s">
        <v>357</v>
      </c>
      <c r="S2222" s="43">
        <v>1616985.0401999999</v>
      </c>
      <c r="U2222" s="43">
        <v>24</v>
      </c>
      <c r="IF2222">
        <v>38311</v>
      </c>
      <c r="IG2222" t="s">
        <v>358</v>
      </c>
      <c r="IH2222" t="s">
        <v>311</v>
      </c>
      <c r="IK2222">
        <v>-2</v>
      </c>
      <c r="IL2222" t="s">
        <v>278</v>
      </c>
      <c r="IM2222" t="s">
        <v>279</v>
      </c>
      <c r="IN2222" t="s">
        <v>468</v>
      </c>
      <c r="IP2222" t="s">
        <v>503</v>
      </c>
    </row>
    <row r="2223" spans="1:250" x14ac:dyDescent="0.35">
      <c r="A2223">
        <v>17612</v>
      </c>
      <c r="B2223">
        <v>-922729984</v>
      </c>
      <c r="C2223">
        <v>1837</v>
      </c>
      <c r="D2223" t="s">
        <v>272</v>
      </c>
      <c r="E2223" t="s">
        <v>273</v>
      </c>
      <c r="F2223">
        <v>13794</v>
      </c>
      <c r="G2223" t="s">
        <v>274</v>
      </c>
      <c r="H2223" t="s">
        <v>275</v>
      </c>
      <c r="I2223">
        <v>513</v>
      </c>
      <c r="J2223" t="s">
        <v>545</v>
      </c>
      <c r="K2223" t="s">
        <v>546</v>
      </c>
      <c r="L2223">
        <v>38311</v>
      </c>
      <c r="M2223" t="s">
        <v>358</v>
      </c>
      <c r="N2223" t="s">
        <v>359</v>
      </c>
      <c r="O2223">
        <v>38311</v>
      </c>
      <c r="P2223" t="s">
        <v>358</v>
      </c>
      <c r="Q2223" t="s">
        <v>359</v>
      </c>
      <c r="R2223" t="s">
        <v>357</v>
      </c>
      <c r="S2223" s="43">
        <v>1612794.5101999999</v>
      </c>
      <c r="U2223" s="43">
        <v>24</v>
      </c>
      <c r="IF2223">
        <v>38311</v>
      </c>
      <c r="IG2223" t="s">
        <v>358</v>
      </c>
      <c r="IH2223" t="s">
        <v>311</v>
      </c>
      <c r="IK2223">
        <v>-2</v>
      </c>
      <c r="IL2223" t="s">
        <v>278</v>
      </c>
      <c r="IM2223" t="s">
        <v>279</v>
      </c>
      <c r="IN2223" t="s">
        <v>468</v>
      </c>
      <c r="IP2223" t="s">
        <v>503</v>
      </c>
    </row>
    <row r="2224" spans="1:250" x14ac:dyDescent="0.35">
      <c r="A2224">
        <v>17613</v>
      </c>
      <c r="B2224">
        <v>-922729984</v>
      </c>
      <c r="C2224">
        <v>1837</v>
      </c>
      <c r="D2224" t="s">
        <v>272</v>
      </c>
      <c r="E2224" t="s">
        <v>273</v>
      </c>
      <c r="F2224">
        <v>13794</v>
      </c>
      <c r="G2224" t="s">
        <v>274</v>
      </c>
      <c r="H2224" t="s">
        <v>275</v>
      </c>
      <c r="I2224">
        <v>509</v>
      </c>
      <c r="J2224" t="s">
        <v>547</v>
      </c>
      <c r="K2224" t="s">
        <v>548</v>
      </c>
      <c r="L2224">
        <v>38311</v>
      </c>
      <c r="M2224" t="s">
        <v>358</v>
      </c>
      <c r="N2224" t="s">
        <v>359</v>
      </c>
      <c r="O2224">
        <v>38311</v>
      </c>
      <c r="P2224" t="s">
        <v>358</v>
      </c>
      <c r="Q2224" t="s">
        <v>359</v>
      </c>
      <c r="R2224" t="s">
        <v>357</v>
      </c>
      <c r="S2224" s="43">
        <v>1609162.7202000001</v>
      </c>
      <c r="U2224" s="43">
        <v>24</v>
      </c>
      <c r="IF2224">
        <v>38311</v>
      </c>
      <c r="IG2224" t="s">
        <v>358</v>
      </c>
      <c r="IH2224" t="s">
        <v>311</v>
      </c>
      <c r="IK2224">
        <v>-2</v>
      </c>
      <c r="IL2224" t="s">
        <v>278</v>
      </c>
      <c r="IM2224" t="s">
        <v>279</v>
      </c>
      <c r="IN2224" t="s">
        <v>468</v>
      </c>
      <c r="IP2224" t="s">
        <v>503</v>
      </c>
    </row>
    <row r="2225" spans="1:250" x14ac:dyDescent="0.35">
      <c r="A2225">
        <v>17614</v>
      </c>
      <c r="B2225">
        <v>-922729984</v>
      </c>
      <c r="C2225">
        <v>1837</v>
      </c>
      <c r="D2225" t="s">
        <v>272</v>
      </c>
      <c r="E2225" t="s">
        <v>273</v>
      </c>
      <c r="F2225">
        <v>13794</v>
      </c>
      <c r="G2225" t="s">
        <v>274</v>
      </c>
      <c r="H2225" t="s">
        <v>275</v>
      </c>
      <c r="I2225">
        <v>507</v>
      </c>
      <c r="J2225" t="s">
        <v>549</v>
      </c>
      <c r="K2225" t="s">
        <v>550</v>
      </c>
      <c r="L2225">
        <v>38311</v>
      </c>
      <c r="M2225" t="s">
        <v>358</v>
      </c>
      <c r="N2225" t="s">
        <v>359</v>
      </c>
      <c r="O2225">
        <v>38311</v>
      </c>
      <c r="P2225" t="s">
        <v>358</v>
      </c>
      <c r="Q2225" t="s">
        <v>359</v>
      </c>
      <c r="R2225" t="s">
        <v>357</v>
      </c>
      <c r="S2225" s="43">
        <v>1607207.2401999999</v>
      </c>
      <c r="U2225" s="43">
        <v>24</v>
      </c>
      <c r="IF2225">
        <v>38311</v>
      </c>
      <c r="IG2225" t="s">
        <v>358</v>
      </c>
      <c r="IH2225" t="s">
        <v>311</v>
      </c>
      <c r="IK2225">
        <v>-2</v>
      </c>
      <c r="IL2225" t="s">
        <v>278</v>
      </c>
      <c r="IM2225" t="s">
        <v>279</v>
      </c>
      <c r="IN2225" t="s">
        <v>468</v>
      </c>
      <c r="IP2225" t="s">
        <v>503</v>
      </c>
    </row>
    <row r="2226" spans="1:250" x14ac:dyDescent="0.35">
      <c r="A2226">
        <v>17615</v>
      </c>
      <c r="B2226">
        <v>-922729984</v>
      </c>
      <c r="C2226">
        <v>1837</v>
      </c>
      <c r="D2226" t="s">
        <v>272</v>
      </c>
      <c r="E2226" t="s">
        <v>273</v>
      </c>
      <c r="F2226">
        <v>35467</v>
      </c>
      <c r="G2226" t="s">
        <v>337</v>
      </c>
      <c r="H2226" t="s">
        <v>338</v>
      </c>
      <c r="I2226">
        <v>528</v>
      </c>
      <c r="J2226" t="s">
        <v>531</v>
      </c>
      <c r="K2226" t="s">
        <v>532</v>
      </c>
      <c r="L2226">
        <v>35556</v>
      </c>
      <c r="M2226" t="s">
        <v>339</v>
      </c>
      <c r="N2226" t="s">
        <v>340</v>
      </c>
      <c r="O2226">
        <v>35556</v>
      </c>
      <c r="P2226" t="s">
        <v>339</v>
      </c>
      <c r="Q2226" t="s">
        <v>340</v>
      </c>
      <c r="R2226" t="s">
        <v>357</v>
      </c>
      <c r="S2226" s="43">
        <v>86558561.840000004</v>
      </c>
      <c r="U2226" s="43">
        <v>24</v>
      </c>
      <c r="IF2226">
        <v>35556</v>
      </c>
      <c r="IG2226" t="s">
        <v>339</v>
      </c>
      <c r="IH2226" t="s">
        <v>341</v>
      </c>
      <c r="IK2226">
        <v>-2</v>
      </c>
      <c r="IL2226" t="s">
        <v>278</v>
      </c>
      <c r="IM2226" t="s">
        <v>279</v>
      </c>
      <c r="IN2226" t="s">
        <v>500</v>
      </c>
      <c r="IP2226" t="s">
        <v>501</v>
      </c>
    </row>
    <row r="2227" spans="1:250" x14ac:dyDescent="0.35">
      <c r="A2227">
        <v>17616</v>
      </c>
      <c r="B2227">
        <v>-922729984</v>
      </c>
      <c r="C2227">
        <v>1837</v>
      </c>
      <c r="D2227" t="s">
        <v>272</v>
      </c>
      <c r="E2227" t="s">
        <v>273</v>
      </c>
      <c r="F2227">
        <v>35467</v>
      </c>
      <c r="G2227" t="s">
        <v>337</v>
      </c>
      <c r="H2227" t="s">
        <v>338</v>
      </c>
      <c r="I2227">
        <v>527</v>
      </c>
      <c r="J2227" t="s">
        <v>535</v>
      </c>
      <c r="K2227" t="s">
        <v>536</v>
      </c>
      <c r="L2227">
        <v>35556</v>
      </c>
      <c r="M2227" t="s">
        <v>339</v>
      </c>
      <c r="N2227" t="s">
        <v>340</v>
      </c>
      <c r="O2227">
        <v>35556</v>
      </c>
      <c r="P2227" t="s">
        <v>339</v>
      </c>
      <c r="Q2227" t="s">
        <v>340</v>
      </c>
      <c r="R2227" t="s">
        <v>357</v>
      </c>
      <c r="S2227" s="43">
        <v>86405921.439999998</v>
      </c>
      <c r="U2227" s="43">
        <v>24</v>
      </c>
      <c r="IF2227">
        <v>35556</v>
      </c>
      <c r="IG2227" t="s">
        <v>339</v>
      </c>
      <c r="IH2227" t="s">
        <v>341</v>
      </c>
      <c r="IK2227">
        <v>-2</v>
      </c>
      <c r="IL2227" t="s">
        <v>278</v>
      </c>
      <c r="IM2227" t="s">
        <v>279</v>
      </c>
      <c r="IN2227" t="s">
        <v>500</v>
      </c>
      <c r="IP2227" t="s">
        <v>501</v>
      </c>
    </row>
    <row r="2228" spans="1:250" x14ac:dyDescent="0.35">
      <c r="A2228">
        <v>17617</v>
      </c>
      <c r="B2228">
        <v>-922729984</v>
      </c>
      <c r="C2228">
        <v>1837</v>
      </c>
      <c r="D2228" t="s">
        <v>272</v>
      </c>
      <c r="E2228" t="s">
        <v>273</v>
      </c>
      <c r="F2228">
        <v>19011</v>
      </c>
      <c r="G2228" t="s">
        <v>318</v>
      </c>
      <c r="H2228" t="s">
        <v>319</v>
      </c>
      <c r="I2228">
        <v>507</v>
      </c>
      <c r="J2228" t="s">
        <v>549</v>
      </c>
      <c r="K2228" t="s">
        <v>550</v>
      </c>
      <c r="L2228">
        <v>38311</v>
      </c>
      <c r="M2228" t="s">
        <v>358</v>
      </c>
      <c r="N2228" t="s">
        <v>359</v>
      </c>
      <c r="O2228">
        <v>38311</v>
      </c>
      <c r="P2228" t="s">
        <v>358</v>
      </c>
      <c r="Q2228" t="s">
        <v>359</v>
      </c>
      <c r="R2228" t="s">
        <v>357</v>
      </c>
      <c r="S2228" s="43">
        <v>1611975.2272000001</v>
      </c>
      <c r="U2228" s="43">
        <v>24</v>
      </c>
      <c r="IF2228">
        <v>38311</v>
      </c>
      <c r="IG2228" t="s">
        <v>358</v>
      </c>
      <c r="IH2228" t="s">
        <v>322</v>
      </c>
      <c r="IK2228">
        <v>-2</v>
      </c>
      <c r="IL2228" t="s">
        <v>278</v>
      </c>
      <c r="IM2228" t="s">
        <v>279</v>
      </c>
      <c r="IN2228" t="s">
        <v>484</v>
      </c>
      <c r="IP2228" t="s">
        <v>502</v>
      </c>
    </row>
    <row r="2229" spans="1:250" x14ac:dyDescent="0.35">
      <c r="A2229">
        <v>17618</v>
      </c>
      <c r="B2229">
        <v>-922729984</v>
      </c>
      <c r="C2229">
        <v>1837</v>
      </c>
      <c r="D2229" t="s">
        <v>272</v>
      </c>
      <c r="E2229" t="s">
        <v>273</v>
      </c>
      <c r="F2229">
        <v>13794</v>
      </c>
      <c r="G2229" t="s">
        <v>274</v>
      </c>
      <c r="H2229" t="s">
        <v>275</v>
      </c>
      <c r="I2229">
        <v>528</v>
      </c>
      <c r="J2229" t="s">
        <v>531</v>
      </c>
      <c r="K2229" t="s">
        <v>532</v>
      </c>
      <c r="L2229">
        <v>38311</v>
      </c>
      <c r="M2229" t="s">
        <v>358</v>
      </c>
      <c r="N2229" t="s">
        <v>359</v>
      </c>
      <c r="O2229">
        <v>38311</v>
      </c>
      <c r="P2229" t="s">
        <v>358</v>
      </c>
      <c r="Q2229" t="s">
        <v>359</v>
      </c>
      <c r="R2229" t="s">
        <v>357</v>
      </c>
      <c r="S2229" s="43">
        <v>1629496.6802000001</v>
      </c>
      <c r="U2229" s="43">
        <v>24</v>
      </c>
      <c r="IF2229">
        <v>38311</v>
      </c>
      <c r="IG2229" t="s">
        <v>358</v>
      </c>
      <c r="IH2229" t="s">
        <v>311</v>
      </c>
      <c r="IK2229">
        <v>-2</v>
      </c>
      <c r="IL2229" t="s">
        <v>278</v>
      </c>
      <c r="IM2229" t="s">
        <v>279</v>
      </c>
      <c r="IN2229" t="s">
        <v>468</v>
      </c>
      <c r="IP2229" t="s">
        <v>503</v>
      </c>
    </row>
    <row r="2230" spans="1:250" x14ac:dyDescent="0.35">
      <c r="A2230">
        <v>17619</v>
      </c>
      <c r="B2230">
        <v>-922729984</v>
      </c>
      <c r="C2230">
        <v>1837</v>
      </c>
      <c r="D2230" t="s">
        <v>272</v>
      </c>
      <c r="E2230" t="s">
        <v>273</v>
      </c>
      <c r="F2230">
        <v>13794</v>
      </c>
      <c r="G2230" t="s">
        <v>274</v>
      </c>
      <c r="H2230" t="s">
        <v>275</v>
      </c>
      <c r="I2230">
        <v>527</v>
      </c>
      <c r="J2230" t="s">
        <v>535</v>
      </c>
      <c r="K2230" t="s">
        <v>536</v>
      </c>
      <c r="L2230">
        <v>38311</v>
      </c>
      <c r="M2230" t="s">
        <v>358</v>
      </c>
      <c r="N2230" t="s">
        <v>359</v>
      </c>
      <c r="O2230">
        <v>38311</v>
      </c>
      <c r="P2230" t="s">
        <v>358</v>
      </c>
      <c r="Q2230" t="s">
        <v>359</v>
      </c>
      <c r="R2230" t="s">
        <v>357</v>
      </c>
      <c r="S2230" s="43">
        <v>1626703.1002</v>
      </c>
      <c r="U2230" s="43">
        <v>24</v>
      </c>
      <c r="IF2230">
        <v>38311</v>
      </c>
      <c r="IG2230" t="s">
        <v>358</v>
      </c>
      <c r="IH2230" t="s">
        <v>311</v>
      </c>
      <c r="IK2230">
        <v>-2</v>
      </c>
      <c r="IL2230" t="s">
        <v>278</v>
      </c>
      <c r="IM2230" t="s">
        <v>279</v>
      </c>
      <c r="IN2230" t="s">
        <v>468</v>
      </c>
      <c r="IP2230" t="s">
        <v>503</v>
      </c>
    </row>
    <row r="2231" spans="1:250" x14ac:dyDescent="0.35">
      <c r="A2231">
        <v>17620</v>
      </c>
      <c r="B2231">
        <v>-922729984</v>
      </c>
      <c r="C2231">
        <v>1837</v>
      </c>
      <c r="D2231" t="s">
        <v>272</v>
      </c>
      <c r="E2231" t="s">
        <v>273</v>
      </c>
      <c r="F2231">
        <v>13794</v>
      </c>
      <c r="G2231" t="s">
        <v>274</v>
      </c>
      <c r="H2231" t="s">
        <v>275</v>
      </c>
      <c r="I2231">
        <v>523</v>
      </c>
      <c r="J2231" t="s">
        <v>537</v>
      </c>
      <c r="K2231" t="s">
        <v>538</v>
      </c>
      <c r="L2231">
        <v>38311</v>
      </c>
      <c r="M2231" t="s">
        <v>358</v>
      </c>
      <c r="N2231" t="s">
        <v>359</v>
      </c>
      <c r="O2231">
        <v>38311</v>
      </c>
      <c r="P2231" t="s">
        <v>358</v>
      </c>
      <c r="Q2231" t="s">
        <v>359</v>
      </c>
      <c r="R2231" t="s">
        <v>357</v>
      </c>
      <c r="S2231" s="43">
        <v>1624747.5902</v>
      </c>
      <c r="U2231" s="43">
        <v>24</v>
      </c>
      <c r="IF2231">
        <v>38311</v>
      </c>
      <c r="IG2231" t="s">
        <v>358</v>
      </c>
      <c r="IH2231" t="s">
        <v>311</v>
      </c>
      <c r="IK2231">
        <v>-2</v>
      </c>
      <c r="IL2231" t="s">
        <v>278</v>
      </c>
      <c r="IM2231" t="s">
        <v>279</v>
      </c>
      <c r="IN2231" t="s">
        <v>468</v>
      </c>
      <c r="IP2231" t="s">
        <v>503</v>
      </c>
    </row>
    <row r="2232" spans="1:250" x14ac:dyDescent="0.35">
      <c r="A2232">
        <v>17621</v>
      </c>
      <c r="B2232">
        <v>-922729984</v>
      </c>
      <c r="C2232">
        <v>1837</v>
      </c>
      <c r="D2232" t="s">
        <v>272</v>
      </c>
      <c r="E2232" t="s">
        <v>273</v>
      </c>
      <c r="F2232">
        <v>13794</v>
      </c>
      <c r="G2232" t="s">
        <v>274</v>
      </c>
      <c r="H2232" t="s">
        <v>275</v>
      </c>
      <c r="I2232">
        <v>521</v>
      </c>
      <c r="J2232" t="s">
        <v>539</v>
      </c>
      <c r="K2232" t="s">
        <v>540</v>
      </c>
      <c r="L2232">
        <v>38311</v>
      </c>
      <c r="M2232" t="s">
        <v>358</v>
      </c>
      <c r="N2232" t="s">
        <v>359</v>
      </c>
      <c r="O2232">
        <v>38311</v>
      </c>
      <c r="P2232" t="s">
        <v>358</v>
      </c>
      <c r="Q2232" t="s">
        <v>359</v>
      </c>
      <c r="R2232" t="s">
        <v>357</v>
      </c>
      <c r="S2232" s="43">
        <v>1620896.1902000001</v>
      </c>
      <c r="U2232" s="43">
        <v>24</v>
      </c>
      <c r="IF2232">
        <v>38311</v>
      </c>
      <c r="IG2232" t="s">
        <v>358</v>
      </c>
      <c r="IH2232" t="s">
        <v>311</v>
      </c>
      <c r="IK2232">
        <v>-2</v>
      </c>
      <c r="IL2232" t="s">
        <v>278</v>
      </c>
      <c r="IM2232" t="s">
        <v>279</v>
      </c>
      <c r="IN2232" t="s">
        <v>468</v>
      </c>
      <c r="IP2232" t="s">
        <v>503</v>
      </c>
    </row>
    <row r="2233" spans="1:250" x14ac:dyDescent="0.35">
      <c r="A2233">
        <v>17622</v>
      </c>
      <c r="B2233">
        <v>-922729984</v>
      </c>
      <c r="C2233">
        <v>1837</v>
      </c>
      <c r="D2233" t="s">
        <v>272</v>
      </c>
      <c r="E2233" t="s">
        <v>273</v>
      </c>
      <c r="F2233">
        <v>13794</v>
      </c>
      <c r="G2233" t="s">
        <v>274</v>
      </c>
      <c r="H2233" t="s">
        <v>275</v>
      </c>
      <c r="I2233">
        <v>519</v>
      </c>
      <c r="J2233" t="s">
        <v>541</v>
      </c>
      <c r="K2233" t="s">
        <v>542</v>
      </c>
      <c r="L2233">
        <v>38311</v>
      </c>
      <c r="M2233" t="s">
        <v>358</v>
      </c>
      <c r="N2233" t="s">
        <v>359</v>
      </c>
      <c r="O2233">
        <v>38311</v>
      </c>
      <c r="P2233" t="s">
        <v>358</v>
      </c>
      <c r="Q2233" t="s">
        <v>359</v>
      </c>
      <c r="R2233" t="s">
        <v>357</v>
      </c>
      <c r="S2233" s="43">
        <v>1618940.6102</v>
      </c>
      <c r="U2233" s="43">
        <v>24</v>
      </c>
      <c r="IF2233">
        <v>38311</v>
      </c>
      <c r="IG2233" t="s">
        <v>358</v>
      </c>
      <c r="IH2233" t="s">
        <v>311</v>
      </c>
      <c r="IK2233">
        <v>-2</v>
      </c>
      <c r="IL2233" t="s">
        <v>278</v>
      </c>
      <c r="IM2233" t="s">
        <v>279</v>
      </c>
      <c r="IN2233" t="s">
        <v>468</v>
      </c>
      <c r="IP2233" t="s">
        <v>503</v>
      </c>
    </row>
    <row r="2234" spans="1:250" x14ac:dyDescent="0.35">
      <c r="A2234">
        <v>17623</v>
      </c>
      <c r="B2234">
        <v>-922729984</v>
      </c>
      <c r="C2234">
        <v>1837</v>
      </c>
      <c r="D2234" t="s">
        <v>272</v>
      </c>
      <c r="E2234" t="s">
        <v>273</v>
      </c>
      <c r="F2234">
        <v>19011</v>
      </c>
      <c r="G2234" t="s">
        <v>318</v>
      </c>
      <c r="H2234" t="s">
        <v>319</v>
      </c>
      <c r="I2234">
        <v>523</v>
      </c>
      <c r="J2234" t="s">
        <v>537</v>
      </c>
      <c r="K2234" t="s">
        <v>538</v>
      </c>
      <c r="L2234">
        <v>38311</v>
      </c>
      <c r="M2234" t="s">
        <v>358</v>
      </c>
      <c r="N2234" t="s">
        <v>359</v>
      </c>
      <c r="O2234">
        <v>38311</v>
      </c>
      <c r="P2234" t="s">
        <v>358</v>
      </c>
      <c r="Q2234" t="s">
        <v>359</v>
      </c>
      <c r="R2234" t="s">
        <v>357</v>
      </c>
      <c r="S2234" s="43">
        <v>1630304.7771999999</v>
      </c>
      <c r="U2234" s="43">
        <v>24</v>
      </c>
      <c r="IF2234">
        <v>38311</v>
      </c>
      <c r="IG2234" t="s">
        <v>358</v>
      </c>
      <c r="IH2234" t="s">
        <v>322</v>
      </c>
      <c r="IK2234">
        <v>-2</v>
      </c>
      <c r="IL2234" t="s">
        <v>278</v>
      </c>
      <c r="IM2234" t="s">
        <v>279</v>
      </c>
      <c r="IN2234" t="s">
        <v>484</v>
      </c>
      <c r="IP2234" t="s">
        <v>502</v>
      </c>
    </row>
    <row r="2235" spans="1:250" x14ac:dyDescent="0.35">
      <c r="A2235">
        <v>17624</v>
      </c>
      <c r="B2235">
        <v>-922729984</v>
      </c>
      <c r="C2235">
        <v>1837</v>
      </c>
      <c r="D2235" t="s">
        <v>272</v>
      </c>
      <c r="E2235" t="s">
        <v>273</v>
      </c>
      <c r="F2235">
        <v>19011</v>
      </c>
      <c r="G2235" t="s">
        <v>318</v>
      </c>
      <c r="H2235" t="s">
        <v>319</v>
      </c>
      <c r="I2235">
        <v>521</v>
      </c>
      <c r="J2235" t="s">
        <v>539</v>
      </c>
      <c r="K2235" t="s">
        <v>540</v>
      </c>
      <c r="L2235">
        <v>38311</v>
      </c>
      <c r="M2235" t="s">
        <v>358</v>
      </c>
      <c r="N2235" t="s">
        <v>359</v>
      </c>
      <c r="O2235">
        <v>38311</v>
      </c>
      <c r="P2235" t="s">
        <v>358</v>
      </c>
      <c r="Q2235" t="s">
        <v>359</v>
      </c>
      <c r="R2235" t="s">
        <v>357</v>
      </c>
      <c r="S2235" s="43">
        <v>1626236.7172000001</v>
      </c>
      <c r="U2235" s="43">
        <v>24</v>
      </c>
      <c r="IF2235">
        <v>38311</v>
      </c>
      <c r="IG2235" t="s">
        <v>358</v>
      </c>
      <c r="IH2235" t="s">
        <v>322</v>
      </c>
      <c r="IK2235">
        <v>-2</v>
      </c>
      <c r="IL2235" t="s">
        <v>278</v>
      </c>
      <c r="IM2235" t="s">
        <v>279</v>
      </c>
      <c r="IN2235" t="s">
        <v>484</v>
      </c>
      <c r="IP2235" t="s">
        <v>502</v>
      </c>
    </row>
    <row r="2236" spans="1:250" x14ac:dyDescent="0.35">
      <c r="A2236">
        <v>17625</v>
      </c>
      <c r="B2236">
        <v>-922729984</v>
      </c>
      <c r="C2236">
        <v>1837</v>
      </c>
      <c r="D2236" t="s">
        <v>272</v>
      </c>
      <c r="E2236" t="s">
        <v>273</v>
      </c>
      <c r="F2236">
        <v>19011</v>
      </c>
      <c r="G2236" t="s">
        <v>318</v>
      </c>
      <c r="H2236" t="s">
        <v>319</v>
      </c>
      <c r="I2236">
        <v>519</v>
      </c>
      <c r="J2236" t="s">
        <v>541</v>
      </c>
      <c r="K2236" t="s">
        <v>542</v>
      </c>
      <c r="L2236">
        <v>38311</v>
      </c>
      <c r="M2236" t="s">
        <v>358</v>
      </c>
      <c r="N2236" t="s">
        <v>359</v>
      </c>
      <c r="O2236">
        <v>38311</v>
      </c>
      <c r="P2236" t="s">
        <v>358</v>
      </c>
      <c r="Q2236" t="s">
        <v>359</v>
      </c>
      <c r="R2236" t="s">
        <v>357</v>
      </c>
      <c r="S2236" s="43">
        <v>1624199.3572</v>
      </c>
      <c r="U2236" s="43">
        <v>24</v>
      </c>
      <c r="IF2236">
        <v>38311</v>
      </c>
      <c r="IG2236" t="s">
        <v>358</v>
      </c>
      <c r="IH2236" t="s">
        <v>322</v>
      </c>
      <c r="IK2236">
        <v>-2</v>
      </c>
      <c r="IL2236" t="s">
        <v>278</v>
      </c>
      <c r="IM2236" t="s">
        <v>279</v>
      </c>
      <c r="IN2236" t="s">
        <v>484</v>
      </c>
      <c r="IP2236" t="s">
        <v>502</v>
      </c>
    </row>
    <row r="2237" spans="1:250" x14ac:dyDescent="0.35">
      <c r="A2237">
        <v>17626</v>
      </c>
      <c r="B2237">
        <v>-922729984</v>
      </c>
      <c r="C2237">
        <v>1837</v>
      </c>
      <c r="D2237" t="s">
        <v>272</v>
      </c>
      <c r="E2237" t="s">
        <v>273</v>
      </c>
      <c r="F2237">
        <v>19011</v>
      </c>
      <c r="G2237" t="s">
        <v>318</v>
      </c>
      <c r="H2237" t="s">
        <v>319</v>
      </c>
      <c r="I2237">
        <v>515</v>
      </c>
      <c r="J2237" t="s">
        <v>543</v>
      </c>
      <c r="K2237" t="s">
        <v>544</v>
      </c>
      <c r="L2237">
        <v>38311</v>
      </c>
      <c r="M2237" t="s">
        <v>358</v>
      </c>
      <c r="N2237" t="s">
        <v>359</v>
      </c>
      <c r="O2237">
        <v>38311</v>
      </c>
      <c r="P2237" t="s">
        <v>358</v>
      </c>
      <c r="Q2237" t="s">
        <v>359</v>
      </c>
      <c r="R2237" t="s">
        <v>357</v>
      </c>
      <c r="S2237" s="43">
        <v>1622161.9972000001</v>
      </c>
      <c r="U2237" s="43">
        <v>24</v>
      </c>
      <c r="IF2237">
        <v>38311</v>
      </c>
      <c r="IG2237" t="s">
        <v>358</v>
      </c>
      <c r="IH2237" t="s">
        <v>322</v>
      </c>
      <c r="IK2237">
        <v>-2</v>
      </c>
      <c r="IL2237" t="s">
        <v>278</v>
      </c>
      <c r="IM2237" t="s">
        <v>279</v>
      </c>
      <c r="IN2237" t="s">
        <v>484</v>
      </c>
      <c r="IP2237" t="s">
        <v>502</v>
      </c>
    </row>
    <row r="2238" spans="1:250" x14ac:dyDescent="0.35">
      <c r="A2238">
        <v>17627</v>
      </c>
      <c r="B2238">
        <v>-922729984</v>
      </c>
      <c r="C2238">
        <v>1837</v>
      </c>
      <c r="D2238" t="s">
        <v>272</v>
      </c>
      <c r="E2238" t="s">
        <v>273</v>
      </c>
      <c r="F2238">
        <v>19011</v>
      </c>
      <c r="G2238" t="s">
        <v>318</v>
      </c>
      <c r="H2238" t="s">
        <v>319</v>
      </c>
      <c r="I2238">
        <v>513</v>
      </c>
      <c r="J2238" t="s">
        <v>545</v>
      </c>
      <c r="K2238" t="s">
        <v>546</v>
      </c>
      <c r="L2238">
        <v>38311</v>
      </c>
      <c r="M2238" t="s">
        <v>358</v>
      </c>
      <c r="N2238" t="s">
        <v>359</v>
      </c>
      <c r="O2238">
        <v>38311</v>
      </c>
      <c r="P2238" t="s">
        <v>358</v>
      </c>
      <c r="Q2238" t="s">
        <v>359</v>
      </c>
      <c r="R2238" t="s">
        <v>357</v>
      </c>
      <c r="S2238" s="43">
        <v>1617796.2372000001</v>
      </c>
      <c r="U2238" s="43">
        <v>24</v>
      </c>
      <c r="IF2238">
        <v>38311</v>
      </c>
      <c r="IG2238" t="s">
        <v>358</v>
      </c>
      <c r="IH2238" t="s">
        <v>322</v>
      </c>
      <c r="IK2238">
        <v>-2</v>
      </c>
      <c r="IL2238" t="s">
        <v>278</v>
      </c>
      <c r="IM2238" t="s">
        <v>279</v>
      </c>
      <c r="IN2238" t="s">
        <v>484</v>
      </c>
      <c r="IP2238" t="s">
        <v>502</v>
      </c>
    </row>
    <row r="2239" spans="1:250" x14ac:dyDescent="0.35">
      <c r="A2239">
        <v>17628</v>
      </c>
      <c r="B2239">
        <v>-922729984</v>
      </c>
      <c r="C2239">
        <v>1837</v>
      </c>
      <c r="D2239" t="s">
        <v>272</v>
      </c>
      <c r="E2239" t="s">
        <v>273</v>
      </c>
      <c r="F2239">
        <v>19011</v>
      </c>
      <c r="G2239" t="s">
        <v>318</v>
      </c>
      <c r="H2239" t="s">
        <v>319</v>
      </c>
      <c r="I2239">
        <v>509</v>
      </c>
      <c r="J2239" t="s">
        <v>547</v>
      </c>
      <c r="K2239" t="s">
        <v>548</v>
      </c>
      <c r="L2239">
        <v>38311</v>
      </c>
      <c r="M2239" t="s">
        <v>358</v>
      </c>
      <c r="N2239" t="s">
        <v>359</v>
      </c>
      <c r="O2239">
        <v>38311</v>
      </c>
      <c r="P2239" t="s">
        <v>358</v>
      </c>
      <c r="Q2239" t="s">
        <v>359</v>
      </c>
      <c r="R2239" t="s">
        <v>357</v>
      </c>
      <c r="S2239" s="43">
        <v>1614012.5771999999</v>
      </c>
      <c r="U2239" s="43">
        <v>24</v>
      </c>
      <c r="IF2239">
        <v>38311</v>
      </c>
      <c r="IG2239" t="s">
        <v>358</v>
      </c>
      <c r="IH2239" t="s">
        <v>322</v>
      </c>
      <c r="IK2239">
        <v>-2</v>
      </c>
      <c r="IL2239" t="s">
        <v>278</v>
      </c>
      <c r="IM2239" t="s">
        <v>279</v>
      </c>
      <c r="IN2239" t="s">
        <v>484</v>
      </c>
      <c r="IP2239" t="s">
        <v>502</v>
      </c>
    </row>
    <row r="2240" spans="1:250" x14ac:dyDescent="0.35">
      <c r="A2240">
        <v>17629</v>
      </c>
      <c r="B2240">
        <v>-922729984</v>
      </c>
      <c r="C2240">
        <v>1837</v>
      </c>
      <c r="D2240" t="s">
        <v>272</v>
      </c>
      <c r="E2240" t="s">
        <v>273</v>
      </c>
      <c r="F2240">
        <v>13794</v>
      </c>
      <c r="G2240" t="s">
        <v>274</v>
      </c>
      <c r="H2240" t="s">
        <v>275</v>
      </c>
      <c r="I2240">
        <v>515</v>
      </c>
      <c r="J2240" t="s">
        <v>543</v>
      </c>
      <c r="K2240" t="s">
        <v>544</v>
      </c>
      <c r="L2240">
        <v>39215</v>
      </c>
      <c r="M2240" t="s">
        <v>374</v>
      </c>
      <c r="N2240" t="s">
        <v>375</v>
      </c>
      <c r="O2240">
        <v>39215</v>
      </c>
      <c r="P2240" t="s">
        <v>374</v>
      </c>
      <c r="Q2240" t="s">
        <v>375</v>
      </c>
      <c r="R2240" t="s">
        <v>357</v>
      </c>
      <c r="S2240" s="43">
        <v>6377732.7311000004</v>
      </c>
      <c r="U2240" s="43">
        <v>24</v>
      </c>
      <c r="IF2240">
        <v>39215</v>
      </c>
      <c r="IG2240" t="s">
        <v>374</v>
      </c>
      <c r="IH2240" t="s">
        <v>311</v>
      </c>
      <c r="IK2240">
        <v>-2</v>
      </c>
      <c r="IL2240" t="s">
        <v>278</v>
      </c>
      <c r="IM2240" t="s">
        <v>279</v>
      </c>
      <c r="IN2240" t="s">
        <v>468</v>
      </c>
      <c r="IP2240" t="s">
        <v>504</v>
      </c>
    </row>
    <row r="2241" spans="1:250" x14ac:dyDescent="0.35">
      <c r="A2241">
        <v>17630</v>
      </c>
      <c r="B2241">
        <v>-922729984</v>
      </c>
      <c r="C2241">
        <v>1837</v>
      </c>
      <c r="D2241" t="s">
        <v>272</v>
      </c>
      <c r="E2241" t="s">
        <v>273</v>
      </c>
      <c r="F2241">
        <v>13794</v>
      </c>
      <c r="G2241" t="s">
        <v>274</v>
      </c>
      <c r="H2241" t="s">
        <v>275</v>
      </c>
      <c r="I2241">
        <v>513</v>
      </c>
      <c r="J2241" t="s">
        <v>545</v>
      </c>
      <c r="K2241" t="s">
        <v>546</v>
      </c>
      <c r="L2241">
        <v>39215</v>
      </c>
      <c r="M2241" t="s">
        <v>374</v>
      </c>
      <c r="N2241" t="s">
        <v>375</v>
      </c>
      <c r="O2241">
        <v>39215</v>
      </c>
      <c r="P2241" t="s">
        <v>374</v>
      </c>
      <c r="Q2241" t="s">
        <v>375</v>
      </c>
      <c r="R2241" t="s">
        <v>357</v>
      </c>
      <c r="S2241" s="43">
        <v>6361204.4111000001</v>
      </c>
      <c r="U2241" s="43">
        <v>24</v>
      </c>
      <c r="IF2241">
        <v>39215</v>
      </c>
      <c r="IG2241" t="s">
        <v>374</v>
      </c>
      <c r="IH2241" t="s">
        <v>311</v>
      </c>
      <c r="IK2241">
        <v>-2</v>
      </c>
      <c r="IL2241" t="s">
        <v>278</v>
      </c>
      <c r="IM2241" t="s">
        <v>279</v>
      </c>
      <c r="IN2241" t="s">
        <v>468</v>
      </c>
      <c r="IP2241" t="s">
        <v>504</v>
      </c>
    </row>
    <row r="2242" spans="1:250" x14ac:dyDescent="0.35">
      <c r="A2242">
        <v>17631</v>
      </c>
      <c r="B2242">
        <v>-922729984</v>
      </c>
      <c r="C2242">
        <v>1837</v>
      </c>
      <c r="D2242" t="s">
        <v>272</v>
      </c>
      <c r="E2242" t="s">
        <v>273</v>
      </c>
      <c r="F2242">
        <v>13794</v>
      </c>
      <c r="G2242" t="s">
        <v>274</v>
      </c>
      <c r="H2242" t="s">
        <v>275</v>
      </c>
      <c r="I2242">
        <v>509</v>
      </c>
      <c r="J2242" t="s">
        <v>547</v>
      </c>
      <c r="K2242" t="s">
        <v>548</v>
      </c>
      <c r="L2242">
        <v>39215</v>
      </c>
      <c r="M2242" t="s">
        <v>374</v>
      </c>
      <c r="N2242" t="s">
        <v>375</v>
      </c>
      <c r="O2242">
        <v>39215</v>
      </c>
      <c r="P2242" t="s">
        <v>374</v>
      </c>
      <c r="Q2242" t="s">
        <v>375</v>
      </c>
      <c r="R2242" t="s">
        <v>357</v>
      </c>
      <c r="S2242" s="43">
        <v>6346879.8510999996</v>
      </c>
      <c r="U2242" s="43">
        <v>24</v>
      </c>
      <c r="IF2242">
        <v>39215</v>
      </c>
      <c r="IG2242" t="s">
        <v>374</v>
      </c>
      <c r="IH2242" t="s">
        <v>311</v>
      </c>
      <c r="IK2242">
        <v>-2</v>
      </c>
      <c r="IL2242" t="s">
        <v>278</v>
      </c>
      <c r="IM2242" t="s">
        <v>279</v>
      </c>
      <c r="IN2242" t="s">
        <v>468</v>
      </c>
      <c r="IP2242" t="s">
        <v>504</v>
      </c>
    </row>
    <row r="2243" spans="1:250" x14ac:dyDescent="0.35">
      <c r="A2243">
        <v>17632</v>
      </c>
      <c r="B2243">
        <v>-922729984</v>
      </c>
      <c r="C2243">
        <v>1837</v>
      </c>
      <c r="D2243" t="s">
        <v>272</v>
      </c>
      <c r="E2243" t="s">
        <v>273</v>
      </c>
      <c r="F2243">
        <v>13794</v>
      </c>
      <c r="G2243" t="s">
        <v>274</v>
      </c>
      <c r="H2243" t="s">
        <v>275</v>
      </c>
      <c r="I2243">
        <v>507</v>
      </c>
      <c r="J2243" t="s">
        <v>549</v>
      </c>
      <c r="K2243" t="s">
        <v>550</v>
      </c>
      <c r="L2243">
        <v>39215</v>
      </c>
      <c r="M2243" t="s">
        <v>374</v>
      </c>
      <c r="N2243" t="s">
        <v>375</v>
      </c>
      <c r="O2243">
        <v>39215</v>
      </c>
      <c r="P2243" t="s">
        <v>374</v>
      </c>
      <c r="Q2243" t="s">
        <v>375</v>
      </c>
      <c r="R2243" t="s">
        <v>357</v>
      </c>
      <c r="S2243" s="43">
        <v>6339167.0311000003</v>
      </c>
      <c r="U2243" s="43">
        <v>24</v>
      </c>
      <c r="IF2243">
        <v>39215</v>
      </c>
      <c r="IG2243" t="s">
        <v>374</v>
      </c>
      <c r="IH2243" t="s">
        <v>311</v>
      </c>
      <c r="IK2243">
        <v>-2</v>
      </c>
      <c r="IL2243" t="s">
        <v>278</v>
      </c>
      <c r="IM2243" t="s">
        <v>279</v>
      </c>
      <c r="IN2243" t="s">
        <v>468</v>
      </c>
      <c r="IP2243" t="s">
        <v>504</v>
      </c>
    </row>
    <row r="2244" spans="1:250" x14ac:dyDescent="0.35">
      <c r="A2244">
        <v>17633</v>
      </c>
      <c r="B2244">
        <v>-922729984</v>
      </c>
      <c r="C2244">
        <v>1837</v>
      </c>
      <c r="D2244" t="s">
        <v>272</v>
      </c>
      <c r="E2244" t="s">
        <v>273</v>
      </c>
      <c r="F2244">
        <v>19011</v>
      </c>
      <c r="G2244" t="s">
        <v>318</v>
      </c>
      <c r="H2244" t="s">
        <v>319</v>
      </c>
      <c r="I2244">
        <v>528</v>
      </c>
      <c r="J2244" t="s">
        <v>531</v>
      </c>
      <c r="K2244" t="s">
        <v>532</v>
      </c>
      <c r="L2244">
        <v>38311</v>
      </c>
      <c r="M2244" t="s">
        <v>358</v>
      </c>
      <c r="N2244" t="s">
        <v>359</v>
      </c>
      <c r="O2244">
        <v>38311</v>
      </c>
      <c r="P2244" t="s">
        <v>358</v>
      </c>
      <c r="Q2244" t="s">
        <v>359</v>
      </c>
      <c r="R2244" t="s">
        <v>357</v>
      </c>
      <c r="S2244" s="43">
        <v>1635252.6272</v>
      </c>
      <c r="U2244" s="43">
        <v>24</v>
      </c>
      <c r="IF2244">
        <v>38311</v>
      </c>
      <c r="IG2244" t="s">
        <v>358</v>
      </c>
      <c r="IH2244" t="s">
        <v>322</v>
      </c>
      <c r="IK2244">
        <v>-2</v>
      </c>
      <c r="IL2244" t="s">
        <v>278</v>
      </c>
      <c r="IM2244" t="s">
        <v>279</v>
      </c>
      <c r="IN2244" t="s">
        <v>484</v>
      </c>
      <c r="IP2244" t="s">
        <v>502</v>
      </c>
    </row>
    <row r="2245" spans="1:250" x14ac:dyDescent="0.35">
      <c r="A2245">
        <v>17634</v>
      </c>
      <c r="B2245">
        <v>-922729984</v>
      </c>
      <c r="C2245">
        <v>1837</v>
      </c>
      <c r="D2245" t="s">
        <v>272</v>
      </c>
      <c r="E2245" t="s">
        <v>273</v>
      </c>
      <c r="F2245">
        <v>19011</v>
      </c>
      <c r="G2245" t="s">
        <v>318</v>
      </c>
      <c r="H2245" t="s">
        <v>319</v>
      </c>
      <c r="I2245">
        <v>527</v>
      </c>
      <c r="J2245" t="s">
        <v>535</v>
      </c>
      <c r="K2245" t="s">
        <v>536</v>
      </c>
      <c r="L2245">
        <v>38311</v>
      </c>
      <c r="M2245" t="s">
        <v>358</v>
      </c>
      <c r="N2245" t="s">
        <v>359</v>
      </c>
      <c r="O2245">
        <v>38311</v>
      </c>
      <c r="P2245" t="s">
        <v>358</v>
      </c>
      <c r="Q2245" t="s">
        <v>359</v>
      </c>
      <c r="R2245" t="s">
        <v>357</v>
      </c>
      <c r="S2245" s="43">
        <v>1632342.1272</v>
      </c>
      <c r="U2245" s="43">
        <v>24</v>
      </c>
      <c r="IF2245">
        <v>38311</v>
      </c>
      <c r="IG2245" t="s">
        <v>358</v>
      </c>
      <c r="IH2245" t="s">
        <v>322</v>
      </c>
      <c r="IK2245">
        <v>-2</v>
      </c>
      <c r="IL2245" t="s">
        <v>278</v>
      </c>
      <c r="IM2245" t="s">
        <v>279</v>
      </c>
      <c r="IN2245" t="s">
        <v>484</v>
      </c>
      <c r="IP2245" t="s">
        <v>502</v>
      </c>
    </row>
    <row r="2246" spans="1:250" x14ac:dyDescent="0.35">
      <c r="A2246">
        <v>17635</v>
      </c>
      <c r="B2246">
        <v>-922729984</v>
      </c>
      <c r="C2246">
        <v>1837</v>
      </c>
      <c r="D2246" t="s">
        <v>272</v>
      </c>
      <c r="E2246" t="s">
        <v>273</v>
      </c>
      <c r="F2246">
        <v>1848</v>
      </c>
      <c r="G2246" t="s">
        <v>285</v>
      </c>
      <c r="H2246" t="s">
        <v>273</v>
      </c>
      <c r="I2246">
        <v>507</v>
      </c>
      <c r="J2246" t="s">
        <v>549</v>
      </c>
      <c r="K2246" t="s">
        <v>550</v>
      </c>
      <c r="L2246">
        <v>41235</v>
      </c>
      <c r="M2246" t="s">
        <v>378</v>
      </c>
      <c r="N2246" t="s">
        <v>379</v>
      </c>
      <c r="O2246">
        <v>41235</v>
      </c>
      <c r="P2246" t="s">
        <v>378</v>
      </c>
      <c r="Q2246" t="s">
        <v>379</v>
      </c>
      <c r="R2246" t="s">
        <v>357</v>
      </c>
      <c r="S2246" s="43">
        <v>236322217.19319999</v>
      </c>
      <c r="U2246" s="43">
        <v>24</v>
      </c>
      <c r="IF2246">
        <v>41235</v>
      </c>
      <c r="IG2246" t="s">
        <v>378</v>
      </c>
      <c r="IH2246" t="s">
        <v>287</v>
      </c>
      <c r="IK2246">
        <v>-2</v>
      </c>
      <c r="IL2246" t="s">
        <v>278</v>
      </c>
      <c r="IM2246" t="s">
        <v>279</v>
      </c>
      <c r="IN2246" t="s">
        <v>505</v>
      </c>
      <c r="IP2246" t="s">
        <v>512</v>
      </c>
    </row>
    <row r="2247" spans="1:250" x14ac:dyDescent="0.35">
      <c r="A2247">
        <v>17636</v>
      </c>
      <c r="B2247">
        <v>-922729984</v>
      </c>
      <c r="C2247">
        <v>1837</v>
      </c>
      <c r="D2247" t="s">
        <v>272</v>
      </c>
      <c r="E2247" t="s">
        <v>273</v>
      </c>
      <c r="F2247">
        <v>13794</v>
      </c>
      <c r="G2247" t="s">
        <v>274</v>
      </c>
      <c r="H2247" t="s">
        <v>275</v>
      </c>
      <c r="I2247">
        <v>528</v>
      </c>
      <c r="J2247" t="s">
        <v>531</v>
      </c>
      <c r="K2247" t="s">
        <v>532</v>
      </c>
      <c r="L2247">
        <v>39215</v>
      </c>
      <c r="M2247" t="s">
        <v>374</v>
      </c>
      <c r="N2247" t="s">
        <v>375</v>
      </c>
      <c r="O2247">
        <v>39215</v>
      </c>
      <c r="P2247" t="s">
        <v>374</v>
      </c>
      <c r="Q2247" t="s">
        <v>375</v>
      </c>
      <c r="R2247" t="s">
        <v>357</v>
      </c>
      <c r="S2247" s="43">
        <v>6427081.3711000001</v>
      </c>
      <c r="U2247" s="43">
        <v>24</v>
      </c>
      <c r="IF2247">
        <v>39215</v>
      </c>
      <c r="IG2247" t="s">
        <v>374</v>
      </c>
      <c r="IH2247" t="s">
        <v>311</v>
      </c>
      <c r="IK2247">
        <v>-2</v>
      </c>
      <c r="IL2247" t="s">
        <v>278</v>
      </c>
      <c r="IM2247" t="s">
        <v>279</v>
      </c>
      <c r="IN2247" t="s">
        <v>468</v>
      </c>
      <c r="IP2247" t="s">
        <v>504</v>
      </c>
    </row>
    <row r="2248" spans="1:250" x14ac:dyDescent="0.35">
      <c r="A2248">
        <v>17637</v>
      </c>
      <c r="B2248">
        <v>-922729984</v>
      </c>
      <c r="C2248">
        <v>1837</v>
      </c>
      <c r="D2248" t="s">
        <v>272</v>
      </c>
      <c r="E2248" t="s">
        <v>273</v>
      </c>
      <c r="F2248">
        <v>13794</v>
      </c>
      <c r="G2248" t="s">
        <v>274</v>
      </c>
      <c r="H2248" t="s">
        <v>275</v>
      </c>
      <c r="I2248">
        <v>527</v>
      </c>
      <c r="J2248" t="s">
        <v>535</v>
      </c>
      <c r="K2248" t="s">
        <v>536</v>
      </c>
      <c r="L2248">
        <v>39215</v>
      </c>
      <c r="M2248" t="s">
        <v>374</v>
      </c>
      <c r="N2248" t="s">
        <v>375</v>
      </c>
      <c r="O2248">
        <v>39215</v>
      </c>
      <c r="P2248" t="s">
        <v>374</v>
      </c>
      <c r="Q2248" t="s">
        <v>375</v>
      </c>
      <c r="R2248" t="s">
        <v>357</v>
      </c>
      <c r="S2248" s="43">
        <v>6416062.8711000001</v>
      </c>
      <c r="U2248" s="43">
        <v>24</v>
      </c>
      <c r="IF2248">
        <v>39215</v>
      </c>
      <c r="IG2248" t="s">
        <v>374</v>
      </c>
      <c r="IH2248" t="s">
        <v>311</v>
      </c>
      <c r="IK2248">
        <v>-2</v>
      </c>
      <c r="IL2248" t="s">
        <v>278</v>
      </c>
      <c r="IM2248" t="s">
        <v>279</v>
      </c>
      <c r="IN2248" t="s">
        <v>468</v>
      </c>
      <c r="IP2248" t="s">
        <v>504</v>
      </c>
    </row>
    <row r="2249" spans="1:250" x14ac:dyDescent="0.35">
      <c r="A2249">
        <v>17638</v>
      </c>
      <c r="B2249">
        <v>-922729984</v>
      </c>
      <c r="C2249">
        <v>1837</v>
      </c>
      <c r="D2249" t="s">
        <v>272</v>
      </c>
      <c r="E2249" t="s">
        <v>273</v>
      </c>
      <c r="F2249">
        <v>13794</v>
      </c>
      <c r="G2249" t="s">
        <v>274</v>
      </c>
      <c r="H2249" t="s">
        <v>275</v>
      </c>
      <c r="I2249">
        <v>523</v>
      </c>
      <c r="J2249" t="s">
        <v>537</v>
      </c>
      <c r="K2249" t="s">
        <v>538</v>
      </c>
      <c r="L2249">
        <v>39215</v>
      </c>
      <c r="M2249" t="s">
        <v>374</v>
      </c>
      <c r="N2249" t="s">
        <v>375</v>
      </c>
      <c r="O2249">
        <v>39215</v>
      </c>
      <c r="P2249" t="s">
        <v>374</v>
      </c>
      <c r="Q2249" t="s">
        <v>375</v>
      </c>
      <c r="R2249" t="s">
        <v>357</v>
      </c>
      <c r="S2249" s="43">
        <v>6408349.9210999999</v>
      </c>
      <c r="U2249" s="43">
        <v>24</v>
      </c>
      <c r="IF2249">
        <v>39215</v>
      </c>
      <c r="IG2249" t="s">
        <v>374</v>
      </c>
      <c r="IH2249" t="s">
        <v>311</v>
      </c>
      <c r="IK2249">
        <v>-2</v>
      </c>
      <c r="IL2249" t="s">
        <v>278</v>
      </c>
      <c r="IM2249" t="s">
        <v>279</v>
      </c>
      <c r="IN2249" t="s">
        <v>468</v>
      </c>
      <c r="IP2249" t="s">
        <v>504</v>
      </c>
    </row>
    <row r="2250" spans="1:250" x14ac:dyDescent="0.35">
      <c r="A2250">
        <v>17639</v>
      </c>
      <c r="B2250">
        <v>-922729984</v>
      </c>
      <c r="C2250">
        <v>1837</v>
      </c>
      <c r="D2250" t="s">
        <v>272</v>
      </c>
      <c r="E2250" t="s">
        <v>273</v>
      </c>
      <c r="F2250">
        <v>13794</v>
      </c>
      <c r="G2250" t="s">
        <v>274</v>
      </c>
      <c r="H2250" t="s">
        <v>275</v>
      </c>
      <c r="I2250">
        <v>521</v>
      </c>
      <c r="J2250" t="s">
        <v>539</v>
      </c>
      <c r="K2250" t="s">
        <v>540</v>
      </c>
      <c r="L2250">
        <v>39215</v>
      </c>
      <c r="M2250" t="s">
        <v>374</v>
      </c>
      <c r="N2250" t="s">
        <v>375</v>
      </c>
      <c r="O2250">
        <v>39215</v>
      </c>
      <c r="P2250" t="s">
        <v>374</v>
      </c>
      <c r="Q2250" t="s">
        <v>375</v>
      </c>
      <c r="R2250" t="s">
        <v>357</v>
      </c>
      <c r="S2250" s="43">
        <v>6393159.1810999997</v>
      </c>
      <c r="U2250" s="43">
        <v>24</v>
      </c>
      <c r="IF2250">
        <v>39215</v>
      </c>
      <c r="IG2250" t="s">
        <v>374</v>
      </c>
      <c r="IH2250" t="s">
        <v>311</v>
      </c>
      <c r="IK2250">
        <v>-2</v>
      </c>
      <c r="IL2250" t="s">
        <v>278</v>
      </c>
      <c r="IM2250" t="s">
        <v>279</v>
      </c>
      <c r="IN2250" t="s">
        <v>468</v>
      </c>
      <c r="IP2250" t="s">
        <v>504</v>
      </c>
    </row>
    <row r="2251" spans="1:250" x14ac:dyDescent="0.35">
      <c r="A2251">
        <v>17640</v>
      </c>
      <c r="B2251">
        <v>-922729984</v>
      </c>
      <c r="C2251">
        <v>1837</v>
      </c>
      <c r="D2251" t="s">
        <v>272</v>
      </c>
      <c r="E2251" t="s">
        <v>273</v>
      </c>
      <c r="F2251">
        <v>13794</v>
      </c>
      <c r="G2251" t="s">
        <v>274</v>
      </c>
      <c r="H2251" t="s">
        <v>275</v>
      </c>
      <c r="I2251">
        <v>519</v>
      </c>
      <c r="J2251" t="s">
        <v>541</v>
      </c>
      <c r="K2251" t="s">
        <v>542</v>
      </c>
      <c r="L2251">
        <v>39215</v>
      </c>
      <c r="M2251" t="s">
        <v>374</v>
      </c>
      <c r="N2251" t="s">
        <v>375</v>
      </c>
      <c r="O2251">
        <v>39215</v>
      </c>
      <c r="P2251" t="s">
        <v>374</v>
      </c>
      <c r="Q2251" t="s">
        <v>375</v>
      </c>
      <c r="R2251" t="s">
        <v>357</v>
      </c>
      <c r="S2251" s="43">
        <v>6385445.9511000002</v>
      </c>
      <c r="U2251" s="43">
        <v>24</v>
      </c>
      <c r="IF2251">
        <v>39215</v>
      </c>
      <c r="IG2251" t="s">
        <v>374</v>
      </c>
      <c r="IH2251" t="s">
        <v>311</v>
      </c>
      <c r="IK2251">
        <v>-2</v>
      </c>
      <c r="IL2251" t="s">
        <v>278</v>
      </c>
      <c r="IM2251" t="s">
        <v>279</v>
      </c>
      <c r="IN2251" t="s">
        <v>468</v>
      </c>
      <c r="IP2251" t="s">
        <v>504</v>
      </c>
    </row>
    <row r="2252" spans="1:250" x14ac:dyDescent="0.35">
      <c r="A2252">
        <v>17641</v>
      </c>
      <c r="B2252">
        <v>-922729984</v>
      </c>
      <c r="C2252">
        <v>1837</v>
      </c>
      <c r="D2252" t="s">
        <v>272</v>
      </c>
      <c r="E2252" t="s">
        <v>273</v>
      </c>
      <c r="F2252">
        <v>1848</v>
      </c>
      <c r="G2252" t="s">
        <v>285</v>
      </c>
      <c r="H2252" t="s">
        <v>273</v>
      </c>
      <c r="I2252">
        <v>523</v>
      </c>
      <c r="J2252" t="s">
        <v>537</v>
      </c>
      <c r="K2252" t="s">
        <v>538</v>
      </c>
      <c r="L2252">
        <v>41235</v>
      </c>
      <c r="M2252" t="s">
        <v>378</v>
      </c>
      <c r="N2252" t="s">
        <v>379</v>
      </c>
      <c r="O2252">
        <v>41235</v>
      </c>
      <c r="P2252" t="s">
        <v>378</v>
      </c>
      <c r="Q2252" t="s">
        <v>379</v>
      </c>
      <c r="R2252" t="s">
        <v>357</v>
      </c>
      <c r="S2252" s="43">
        <v>487446565.00340003</v>
      </c>
      <c r="U2252" s="43">
        <v>24</v>
      </c>
      <c r="IF2252">
        <v>41235</v>
      </c>
      <c r="IG2252" t="s">
        <v>378</v>
      </c>
      <c r="IH2252" t="s">
        <v>287</v>
      </c>
      <c r="IK2252">
        <v>-2</v>
      </c>
      <c r="IL2252" t="s">
        <v>278</v>
      </c>
      <c r="IM2252" t="s">
        <v>279</v>
      </c>
      <c r="IN2252" t="s">
        <v>505</v>
      </c>
      <c r="IP2252" t="s">
        <v>512</v>
      </c>
    </row>
    <row r="2253" spans="1:250" x14ac:dyDescent="0.35">
      <c r="A2253">
        <v>17642</v>
      </c>
      <c r="B2253">
        <v>-922729984</v>
      </c>
      <c r="C2253">
        <v>1837</v>
      </c>
      <c r="D2253" t="s">
        <v>272</v>
      </c>
      <c r="E2253" t="s">
        <v>273</v>
      </c>
      <c r="F2253">
        <v>1848</v>
      </c>
      <c r="G2253" t="s">
        <v>285</v>
      </c>
      <c r="H2253" t="s">
        <v>273</v>
      </c>
      <c r="I2253">
        <v>521</v>
      </c>
      <c r="J2253" t="s">
        <v>539</v>
      </c>
      <c r="K2253" t="s">
        <v>540</v>
      </c>
      <c r="L2253">
        <v>41235</v>
      </c>
      <c r="M2253" t="s">
        <v>378</v>
      </c>
      <c r="N2253" t="s">
        <v>379</v>
      </c>
      <c r="O2253">
        <v>41235</v>
      </c>
      <c r="P2253" t="s">
        <v>378</v>
      </c>
      <c r="Q2253" t="s">
        <v>379</v>
      </c>
      <c r="R2253" t="s">
        <v>357</v>
      </c>
      <c r="S2253" s="43">
        <v>486348282.54089999</v>
      </c>
      <c r="U2253" s="43">
        <v>24</v>
      </c>
      <c r="IF2253">
        <v>41235</v>
      </c>
      <c r="IG2253" t="s">
        <v>378</v>
      </c>
      <c r="IH2253" t="s">
        <v>287</v>
      </c>
      <c r="IK2253">
        <v>-2</v>
      </c>
      <c r="IL2253" t="s">
        <v>278</v>
      </c>
      <c r="IM2253" t="s">
        <v>279</v>
      </c>
      <c r="IN2253" t="s">
        <v>505</v>
      </c>
      <c r="IP2253" t="s">
        <v>512</v>
      </c>
    </row>
    <row r="2254" spans="1:250" x14ac:dyDescent="0.35">
      <c r="A2254">
        <v>17643</v>
      </c>
      <c r="B2254">
        <v>-922729984</v>
      </c>
      <c r="C2254">
        <v>1837</v>
      </c>
      <c r="D2254" t="s">
        <v>272</v>
      </c>
      <c r="E2254" t="s">
        <v>273</v>
      </c>
      <c r="F2254">
        <v>1848</v>
      </c>
      <c r="G2254" t="s">
        <v>285</v>
      </c>
      <c r="H2254" t="s">
        <v>273</v>
      </c>
      <c r="I2254">
        <v>519</v>
      </c>
      <c r="J2254" t="s">
        <v>541</v>
      </c>
      <c r="K2254" t="s">
        <v>542</v>
      </c>
      <c r="L2254">
        <v>41235</v>
      </c>
      <c r="M2254" t="s">
        <v>378</v>
      </c>
      <c r="N2254" t="s">
        <v>379</v>
      </c>
      <c r="O2254">
        <v>41235</v>
      </c>
      <c r="P2254" t="s">
        <v>378</v>
      </c>
      <c r="Q2254" t="s">
        <v>379</v>
      </c>
      <c r="R2254" t="s">
        <v>357</v>
      </c>
      <c r="S2254" s="43">
        <v>485799141.27090001</v>
      </c>
      <c r="U2254" s="43">
        <v>24</v>
      </c>
      <c r="IF2254">
        <v>41235</v>
      </c>
      <c r="IG2254" t="s">
        <v>378</v>
      </c>
      <c r="IH2254" t="s">
        <v>287</v>
      </c>
      <c r="IK2254">
        <v>-2</v>
      </c>
      <c r="IL2254" t="s">
        <v>278</v>
      </c>
      <c r="IM2254" t="s">
        <v>279</v>
      </c>
      <c r="IN2254" t="s">
        <v>505</v>
      </c>
      <c r="IP2254" t="s">
        <v>512</v>
      </c>
    </row>
    <row r="2255" spans="1:250" x14ac:dyDescent="0.35">
      <c r="A2255">
        <v>17644</v>
      </c>
      <c r="B2255">
        <v>-922729984</v>
      </c>
      <c r="C2255">
        <v>1837</v>
      </c>
      <c r="D2255" t="s">
        <v>272</v>
      </c>
      <c r="E2255" t="s">
        <v>273</v>
      </c>
      <c r="F2255">
        <v>1848</v>
      </c>
      <c r="G2255" t="s">
        <v>285</v>
      </c>
      <c r="H2255" t="s">
        <v>273</v>
      </c>
      <c r="I2255">
        <v>515</v>
      </c>
      <c r="J2255" t="s">
        <v>543</v>
      </c>
      <c r="K2255" t="s">
        <v>544</v>
      </c>
      <c r="L2255">
        <v>41235</v>
      </c>
      <c r="M2255" t="s">
        <v>378</v>
      </c>
      <c r="N2255" t="s">
        <v>379</v>
      </c>
      <c r="O2255">
        <v>41235</v>
      </c>
      <c r="P2255" t="s">
        <v>378</v>
      </c>
      <c r="Q2255" t="s">
        <v>379</v>
      </c>
      <c r="R2255" t="s">
        <v>357</v>
      </c>
      <c r="S2255" s="43">
        <v>386996894.7209</v>
      </c>
      <c r="U2255" s="43">
        <v>24</v>
      </c>
      <c r="IF2255">
        <v>41235</v>
      </c>
      <c r="IG2255" t="s">
        <v>378</v>
      </c>
      <c r="IH2255" t="s">
        <v>287</v>
      </c>
      <c r="IK2255">
        <v>-2</v>
      </c>
      <c r="IL2255" t="s">
        <v>278</v>
      </c>
      <c r="IM2255" t="s">
        <v>279</v>
      </c>
      <c r="IN2255" t="s">
        <v>505</v>
      </c>
      <c r="IP2255" t="s">
        <v>512</v>
      </c>
    </row>
    <row r="2256" spans="1:250" x14ac:dyDescent="0.35">
      <c r="A2256">
        <v>17645</v>
      </c>
      <c r="B2256">
        <v>-922729984</v>
      </c>
      <c r="C2256">
        <v>1837</v>
      </c>
      <c r="D2256" t="s">
        <v>272</v>
      </c>
      <c r="E2256" t="s">
        <v>273</v>
      </c>
      <c r="F2256">
        <v>1848</v>
      </c>
      <c r="G2256" t="s">
        <v>285</v>
      </c>
      <c r="H2256" t="s">
        <v>273</v>
      </c>
      <c r="I2256">
        <v>513</v>
      </c>
      <c r="J2256" t="s">
        <v>545</v>
      </c>
      <c r="K2256" t="s">
        <v>546</v>
      </c>
      <c r="L2256">
        <v>41235</v>
      </c>
      <c r="M2256" t="s">
        <v>378</v>
      </c>
      <c r="N2256" t="s">
        <v>379</v>
      </c>
      <c r="O2256">
        <v>41235</v>
      </c>
      <c r="P2256" t="s">
        <v>378</v>
      </c>
      <c r="Q2256" t="s">
        <v>379</v>
      </c>
      <c r="R2256" t="s">
        <v>357</v>
      </c>
      <c r="S2256" s="43">
        <v>386061058.24250001</v>
      </c>
      <c r="U2256" s="43">
        <v>24</v>
      </c>
      <c r="IF2256">
        <v>41235</v>
      </c>
      <c r="IG2256" t="s">
        <v>378</v>
      </c>
      <c r="IH2256" t="s">
        <v>287</v>
      </c>
      <c r="IK2256">
        <v>-2</v>
      </c>
      <c r="IL2256" t="s">
        <v>278</v>
      </c>
      <c r="IM2256" t="s">
        <v>279</v>
      </c>
      <c r="IN2256" t="s">
        <v>505</v>
      </c>
      <c r="IP2256" t="s">
        <v>512</v>
      </c>
    </row>
    <row r="2257" spans="1:250" x14ac:dyDescent="0.35">
      <c r="A2257">
        <v>17646</v>
      </c>
      <c r="B2257">
        <v>-922729984</v>
      </c>
      <c r="C2257">
        <v>1837</v>
      </c>
      <c r="D2257" t="s">
        <v>272</v>
      </c>
      <c r="E2257" t="s">
        <v>273</v>
      </c>
      <c r="F2257">
        <v>1848</v>
      </c>
      <c r="G2257" t="s">
        <v>285</v>
      </c>
      <c r="H2257" t="s">
        <v>273</v>
      </c>
      <c r="I2257">
        <v>509</v>
      </c>
      <c r="J2257" t="s">
        <v>547</v>
      </c>
      <c r="K2257" t="s">
        <v>548</v>
      </c>
      <c r="L2257">
        <v>41235</v>
      </c>
      <c r="M2257" t="s">
        <v>378</v>
      </c>
      <c r="N2257" t="s">
        <v>379</v>
      </c>
      <c r="O2257">
        <v>41235</v>
      </c>
      <c r="P2257" t="s">
        <v>378</v>
      </c>
      <c r="Q2257" t="s">
        <v>379</v>
      </c>
      <c r="R2257" t="s">
        <v>357</v>
      </c>
      <c r="S2257" s="43">
        <v>387444854.86250001</v>
      </c>
      <c r="U2257" s="43">
        <v>24</v>
      </c>
      <c r="IF2257">
        <v>41235</v>
      </c>
      <c r="IG2257" t="s">
        <v>378</v>
      </c>
      <c r="IH2257" t="s">
        <v>287</v>
      </c>
      <c r="IK2257">
        <v>-2</v>
      </c>
      <c r="IL2257" t="s">
        <v>278</v>
      </c>
      <c r="IM2257" t="s">
        <v>279</v>
      </c>
      <c r="IN2257" t="s">
        <v>505</v>
      </c>
      <c r="IP2257" t="s">
        <v>512</v>
      </c>
    </row>
    <row r="2258" spans="1:250" x14ac:dyDescent="0.35">
      <c r="A2258">
        <v>17647</v>
      </c>
      <c r="B2258">
        <v>-922729984</v>
      </c>
      <c r="C2258">
        <v>1837</v>
      </c>
      <c r="D2258" t="s">
        <v>272</v>
      </c>
      <c r="E2258" t="s">
        <v>273</v>
      </c>
      <c r="F2258">
        <v>7057</v>
      </c>
      <c r="G2258" t="s">
        <v>290</v>
      </c>
      <c r="H2258" t="s">
        <v>291</v>
      </c>
      <c r="I2258">
        <v>515</v>
      </c>
      <c r="J2258" t="s">
        <v>543</v>
      </c>
      <c r="K2258" t="s">
        <v>544</v>
      </c>
      <c r="L2258">
        <v>45709</v>
      </c>
      <c r="M2258" t="s">
        <v>508</v>
      </c>
      <c r="N2258" t="s">
        <v>509</v>
      </c>
      <c r="O2258">
        <v>45709</v>
      </c>
      <c r="P2258" t="s">
        <v>508</v>
      </c>
      <c r="Q2258" t="s">
        <v>509</v>
      </c>
      <c r="R2258" t="s">
        <v>357</v>
      </c>
      <c r="S2258" s="43">
        <v>353391500</v>
      </c>
      <c r="U2258" s="43">
        <v>24</v>
      </c>
      <c r="IF2258">
        <v>45709</v>
      </c>
      <c r="IG2258" t="s">
        <v>508</v>
      </c>
      <c r="IH2258" t="s">
        <v>292</v>
      </c>
      <c r="IK2258">
        <v>-2</v>
      </c>
      <c r="IL2258" t="s">
        <v>278</v>
      </c>
      <c r="IM2258" t="s">
        <v>279</v>
      </c>
      <c r="IN2258" t="s">
        <v>471</v>
      </c>
      <c r="IP2258" t="s">
        <v>510</v>
      </c>
    </row>
    <row r="2259" spans="1:250" x14ac:dyDescent="0.35">
      <c r="A2259">
        <v>17648</v>
      </c>
      <c r="B2259">
        <v>-922729984</v>
      </c>
      <c r="C2259">
        <v>1837</v>
      </c>
      <c r="D2259" t="s">
        <v>272</v>
      </c>
      <c r="E2259" t="s">
        <v>273</v>
      </c>
      <c r="F2259">
        <v>7057</v>
      </c>
      <c r="G2259" t="s">
        <v>290</v>
      </c>
      <c r="H2259" t="s">
        <v>291</v>
      </c>
      <c r="I2259">
        <v>513</v>
      </c>
      <c r="J2259" t="s">
        <v>545</v>
      </c>
      <c r="K2259" t="s">
        <v>546</v>
      </c>
      <c r="L2259">
        <v>45709</v>
      </c>
      <c r="M2259" t="s">
        <v>508</v>
      </c>
      <c r="N2259" t="s">
        <v>509</v>
      </c>
      <c r="O2259">
        <v>45709</v>
      </c>
      <c r="P2259" t="s">
        <v>508</v>
      </c>
      <c r="Q2259" t="s">
        <v>509</v>
      </c>
      <c r="R2259" t="s">
        <v>357</v>
      </c>
      <c r="S2259" s="43">
        <v>352512125.12330002</v>
      </c>
      <c r="U2259" s="43">
        <v>24</v>
      </c>
      <c r="IF2259">
        <v>45709</v>
      </c>
      <c r="IG2259" t="s">
        <v>508</v>
      </c>
      <c r="IH2259" t="s">
        <v>292</v>
      </c>
      <c r="IK2259">
        <v>-2</v>
      </c>
      <c r="IL2259" t="s">
        <v>278</v>
      </c>
      <c r="IM2259" t="s">
        <v>279</v>
      </c>
      <c r="IN2259" t="s">
        <v>471</v>
      </c>
      <c r="IP2259" t="s">
        <v>510</v>
      </c>
    </row>
    <row r="2260" spans="1:250" x14ac:dyDescent="0.35">
      <c r="A2260">
        <v>17649</v>
      </c>
      <c r="B2260">
        <v>-922729984</v>
      </c>
      <c r="C2260">
        <v>1837</v>
      </c>
      <c r="D2260" t="s">
        <v>272</v>
      </c>
      <c r="E2260" t="s">
        <v>273</v>
      </c>
      <c r="F2260">
        <v>7057</v>
      </c>
      <c r="G2260" t="s">
        <v>290</v>
      </c>
      <c r="H2260" t="s">
        <v>291</v>
      </c>
      <c r="I2260">
        <v>509</v>
      </c>
      <c r="J2260" t="s">
        <v>547</v>
      </c>
      <c r="K2260" t="s">
        <v>548</v>
      </c>
      <c r="L2260">
        <v>45709</v>
      </c>
      <c r="M2260" t="s">
        <v>508</v>
      </c>
      <c r="N2260" t="s">
        <v>509</v>
      </c>
      <c r="O2260">
        <v>45709</v>
      </c>
      <c r="P2260" t="s">
        <v>508</v>
      </c>
      <c r="Q2260" t="s">
        <v>509</v>
      </c>
      <c r="R2260" t="s">
        <v>357</v>
      </c>
      <c r="S2260" s="43">
        <v>357173789.58329999</v>
      </c>
      <c r="U2260" s="43">
        <v>24</v>
      </c>
      <c r="IF2260">
        <v>45709</v>
      </c>
      <c r="IG2260" t="s">
        <v>508</v>
      </c>
      <c r="IH2260" t="s">
        <v>292</v>
      </c>
      <c r="IK2260">
        <v>-2</v>
      </c>
      <c r="IL2260" t="s">
        <v>278</v>
      </c>
      <c r="IM2260" t="s">
        <v>279</v>
      </c>
      <c r="IN2260" t="s">
        <v>471</v>
      </c>
      <c r="IP2260" t="s">
        <v>510</v>
      </c>
    </row>
    <row r="2261" spans="1:250" x14ac:dyDescent="0.35">
      <c r="A2261">
        <v>17650</v>
      </c>
      <c r="B2261">
        <v>-922729984</v>
      </c>
      <c r="C2261">
        <v>1837</v>
      </c>
      <c r="D2261" t="s">
        <v>272</v>
      </c>
      <c r="E2261" t="s">
        <v>273</v>
      </c>
      <c r="F2261">
        <v>7057</v>
      </c>
      <c r="G2261" t="s">
        <v>290</v>
      </c>
      <c r="H2261" t="s">
        <v>291</v>
      </c>
      <c r="I2261">
        <v>507</v>
      </c>
      <c r="J2261" t="s">
        <v>549</v>
      </c>
      <c r="K2261" t="s">
        <v>550</v>
      </c>
      <c r="L2261">
        <v>45709</v>
      </c>
      <c r="M2261" t="s">
        <v>508</v>
      </c>
      <c r="N2261" t="s">
        <v>509</v>
      </c>
      <c r="O2261">
        <v>45709</v>
      </c>
      <c r="P2261" t="s">
        <v>508</v>
      </c>
      <c r="Q2261" t="s">
        <v>509</v>
      </c>
      <c r="R2261" t="s">
        <v>357</v>
      </c>
      <c r="S2261" s="43">
        <v>255333241.49180001</v>
      </c>
      <c r="U2261" s="43">
        <v>24</v>
      </c>
      <c r="IF2261">
        <v>45709</v>
      </c>
      <c r="IG2261" t="s">
        <v>508</v>
      </c>
      <c r="IH2261" t="s">
        <v>292</v>
      </c>
      <c r="IK2261">
        <v>-2</v>
      </c>
      <c r="IL2261" t="s">
        <v>278</v>
      </c>
      <c r="IM2261" t="s">
        <v>279</v>
      </c>
      <c r="IN2261" t="s">
        <v>471</v>
      </c>
      <c r="IP2261" t="s">
        <v>510</v>
      </c>
    </row>
    <row r="2262" spans="1:250" x14ac:dyDescent="0.35">
      <c r="A2262">
        <v>17651</v>
      </c>
      <c r="B2262">
        <v>-922729984</v>
      </c>
      <c r="C2262">
        <v>1837</v>
      </c>
      <c r="D2262" t="s">
        <v>272</v>
      </c>
      <c r="E2262" t="s">
        <v>273</v>
      </c>
      <c r="F2262">
        <v>1848</v>
      </c>
      <c r="G2262" t="s">
        <v>285</v>
      </c>
      <c r="H2262" t="s">
        <v>273</v>
      </c>
      <c r="I2262">
        <v>528</v>
      </c>
      <c r="J2262" t="s">
        <v>531</v>
      </c>
      <c r="K2262" t="s">
        <v>532</v>
      </c>
      <c r="L2262">
        <v>41235</v>
      </c>
      <c r="M2262" t="s">
        <v>378</v>
      </c>
      <c r="N2262" t="s">
        <v>379</v>
      </c>
      <c r="O2262">
        <v>41235</v>
      </c>
      <c r="P2262" t="s">
        <v>378</v>
      </c>
      <c r="Q2262" t="s">
        <v>379</v>
      </c>
      <c r="R2262" t="s">
        <v>357</v>
      </c>
      <c r="S2262" s="43">
        <v>306083587.66339999</v>
      </c>
      <c r="U2262" s="43">
        <v>24</v>
      </c>
      <c r="IF2262">
        <v>41235</v>
      </c>
      <c r="IG2262" t="s">
        <v>378</v>
      </c>
      <c r="IH2262" t="s">
        <v>287</v>
      </c>
      <c r="IK2262">
        <v>-2</v>
      </c>
      <c r="IL2262" t="s">
        <v>278</v>
      </c>
      <c r="IM2262" t="s">
        <v>279</v>
      </c>
      <c r="IN2262" t="s">
        <v>505</v>
      </c>
      <c r="IP2262" t="s">
        <v>512</v>
      </c>
    </row>
    <row r="2263" spans="1:250" x14ac:dyDescent="0.35">
      <c r="A2263">
        <v>17652</v>
      </c>
      <c r="B2263">
        <v>-922729984</v>
      </c>
      <c r="C2263">
        <v>1837</v>
      </c>
      <c r="D2263" t="s">
        <v>272</v>
      </c>
      <c r="E2263" t="s">
        <v>273</v>
      </c>
      <c r="F2263">
        <v>1848</v>
      </c>
      <c r="G2263" t="s">
        <v>285</v>
      </c>
      <c r="H2263" t="s">
        <v>273</v>
      </c>
      <c r="I2263">
        <v>527</v>
      </c>
      <c r="J2263" t="s">
        <v>535</v>
      </c>
      <c r="K2263" t="s">
        <v>536</v>
      </c>
      <c r="L2263">
        <v>41235</v>
      </c>
      <c r="M2263" t="s">
        <v>378</v>
      </c>
      <c r="N2263" t="s">
        <v>379</v>
      </c>
      <c r="O2263">
        <v>41235</v>
      </c>
      <c r="P2263" t="s">
        <v>378</v>
      </c>
      <c r="Q2263" t="s">
        <v>379</v>
      </c>
      <c r="R2263" t="s">
        <v>357</v>
      </c>
      <c r="S2263" s="43">
        <v>305589263.17339998</v>
      </c>
      <c r="U2263" s="43">
        <v>24</v>
      </c>
      <c r="IF2263">
        <v>41235</v>
      </c>
      <c r="IG2263" t="s">
        <v>378</v>
      </c>
      <c r="IH2263" t="s">
        <v>287</v>
      </c>
      <c r="IK2263">
        <v>-2</v>
      </c>
      <c r="IL2263" t="s">
        <v>278</v>
      </c>
      <c r="IM2263" t="s">
        <v>279</v>
      </c>
      <c r="IN2263" t="s">
        <v>505</v>
      </c>
      <c r="IP2263" t="s">
        <v>512</v>
      </c>
    </row>
    <row r="2264" spans="1:250" x14ac:dyDescent="0.35">
      <c r="A2264">
        <v>17653</v>
      </c>
      <c r="B2264">
        <v>-922729984</v>
      </c>
      <c r="C2264">
        <v>1837</v>
      </c>
      <c r="D2264" t="s">
        <v>272</v>
      </c>
      <c r="E2264" t="s">
        <v>273</v>
      </c>
      <c r="F2264">
        <v>7057</v>
      </c>
      <c r="G2264" t="s">
        <v>290</v>
      </c>
      <c r="H2264" t="s">
        <v>291</v>
      </c>
      <c r="I2264">
        <v>507</v>
      </c>
      <c r="J2264" t="s">
        <v>549</v>
      </c>
      <c r="K2264" t="s">
        <v>550</v>
      </c>
      <c r="L2264">
        <v>49627</v>
      </c>
      <c r="M2264" t="s">
        <v>514</v>
      </c>
      <c r="N2264" t="s">
        <v>515</v>
      </c>
      <c r="O2264">
        <v>49627</v>
      </c>
      <c r="P2264" t="s">
        <v>514</v>
      </c>
      <c r="Q2264" t="s">
        <v>515</v>
      </c>
      <c r="R2264" t="s">
        <v>357</v>
      </c>
      <c r="S2264" s="43">
        <v>41381935.911899999</v>
      </c>
      <c r="U2264" s="43">
        <v>24</v>
      </c>
      <c r="IF2264">
        <v>49627</v>
      </c>
      <c r="IG2264" t="s">
        <v>514</v>
      </c>
      <c r="IH2264" t="s">
        <v>292</v>
      </c>
      <c r="IK2264">
        <v>-2</v>
      </c>
      <c r="IL2264" t="s">
        <v>278</v>
      </c>
      <c r="IM2264" t="s">
        <v>279</v>
      </c>
      <c r="IN2264" t="s">
        <v>471</v>
      </c>
      <c r="IP2264" t="s">
        <v>514</v>
      </c>
    </row>
    <row r="2265" spans="1:250" x14ac:dyDescent="0.35">
      <c r="A2265">
        <v>17654</v>
      </c>
      <c r="B2265">
        <v>-922729984</v>
      </c>
      <c r="C2265">
        <v>1837</v>
      </c>
      <c r="D2265" t="s">
        <v>272</v>
      </c>
      <c r="E2265" t="s">
        <v>273</v>
      </c>
      <c r="F2265">
        <v>7057</v>
      </c>
      <c r="G2265" t="s">
        <v>290</v>
      </c>
      <c r="H2265" t="s">
        <v>291</v>
      </c>
      <c r="I2265">
        <v>528</v>
      </c>
      <c r="J2265" t="s">
        <v>531</v>
      </c>
      <c r="K2265" t="s">
        <v>532</v>
      </c>
      <c r="L2265">
        <v>45709</v>
      </c>
      <c r="M2265" t="s">
        <v>508</v>
      </c>
      <c r="N2265" t="s">
        <v>509</v>
      </c>
      <c r="O2265">
        <v>45709</v>
      </c>
      <c r="P2265" t="s">
        <v>508</v>
      </c>
      <c r="Q2265" t="s">
        <v>509</v>
      </c>
      <c r="R2265" t="s">
        <v>357</v>
      </c>
      <c r="S2265" s="43">
        <v>396516683.44999999</v>
      </c>
      <c r="U2265" s="43">
        <v>24</v>
      </c>
      <c r="IF2265">
        <v>45709</v>
      </c>
      <c r="IG2265" t="s">
        <v>508</v>
      </c>
      <c r="IH2265" t="s">
        <v>292</v>
      </c>
      <c r="IK2265">
        <v>-2</v>
      </c>
      <c r="IL2265" t="s">
        <v>278</v>
      </c>
      <c r="IM2265" t="s">
        <v>279</v>
      </c>
      <c r="IN2265" t="s">
        <v>471</v>
      </c>
      <c r="IP2265" t="s">
        <v>510</v>
      </c>
    </row>
    <row r="2266" spans="1:250" x14ac:dyDescent="0.35">
      <c r="A2266">
        <v>17655</v>
      </c>
      <c r="B2266">
        <v>-922729984</v>
      </c>
      <c r="C2266">
        <v>1837</v>
      </c>
      <c r="D2266" t="s">
        <v>272</v>
      </c>
      <c r="E2266" t="s">
        <v>273</v>
      </c>
      <c r="F2266">
        <v>7057</v>
      </c>
      <c r="G2266" t="s">
        <v>290</v>
      </c>
      <c r="H2266" t="s">
        <v>291</v>
      </c>
      <c r="I2266">
        <v>527</v>
      </c>
      <c r="J2266" t="s">
        <v>535</v>
      </c>
      <c r="K2266" t="s">
        <v>536</v>
      </c>
      <c r="L2266">
        <v>45709</v>
      </c>
      <c r="M2266" t="s">
        <v>508</v>
      </c>
      <c r="N2266" t="s">
        <v>509</v>
      </c>
      <c r="O2266">
        <v>45709</v>
      </c>
      <c r="P2266" t="s">
        <v>508</v>
      </c>
      <c r="Q2266" t="s">
        <v>509</v>
      </c>
      <c r="R2266" t="s">
        <v>357</v>
      </c>
      <c r="S2266" s="43">
        <v>395863984.75</v>
      </c>
      <c r="U2266" s="43">
        <v>24</v>
      </c>
      <c r="IF2266">
        <v>45709</v>
      </c>
      <c r="IG2266" t="s">
        <v>508</v>
      </c>
      <c r="IH2266" t="s">
        <v>292</v>
      </c>
      <c r="IK2266">
        <v>-2</v>
      </c>
      <c r="IL2266" t="s">
        <v>278</v>
      </c>
      <c r="IM2266" t="s">
        <v>279</v>
      </c>
      <c r="IN2266" t="s">
        <v>471</v>
      </c>
      <c r="IP2266" t="s">
        <v>510</v>
      </c>
    </row>
    <row r="2267" spans="1:250" x14ac:dyDescent="0.35">
      <c r="A2267">
        <v>17656</v>
      </c>
      <c r="B2267">
        <v>-922729984</v>
      </c>
      <c r="C2267">
        <v>1837</v>
      </c>
      <c r="D2267" t="s">
        <v>272</v>
      </c>
      <c r="E2267" t="s">
        <v>273</v>
      </c>
      <c r="F2267">
        <v>7057</v>
      </c>
      <c r="G2267" t="s">
        <v>290</v>
      </c>
      <c r="H2267" t="s">
        <v>291</v>
      </c>
      <c r="I2267">
        <v>523</v>
      </c>
      <c r="J2267" t="s">
        <v>537</v>
      </c>
      <c r="K2267" t="s">
        <v>538</v>
      </c>
      <c r="L2267">
        <v>45709</v>
      </c>
      <c r="M2267" t="s">
        <v>508</v>
      </c>
      <c r="N2267" t="s">
        <v>509</v>
      </c>
      <c r="O2267">
        <v>45709</v>
      </c>
      <c r="P2267" t="s">
        <v>508</v>
      </c>
      <c r="Q2267" t="s">
        <v>509</v>
      </c>
      <c r="R2267" t="s">
        <v>357</v>
      </c>
      <c r="S2267" s="43">
        <v>370173000</v>
      </c>
      <c r="U2267" s="43">
        <v>24</v>
      </c>
      <c r="IF2267">
        <v>45709</v>
      </c>
      <c r="IG2267" t="s">
        <v>508</v>
      </c>
      <c r="IH2267" t="s">
        <v>292</v>
      </c>
      <c r="IK2267">
        <v>-2</v>
      </c>
      <c r="IL2267" t="s">
        <v>278</v>
      </c>
      <c r="IM2267" t="s">
        <v>279</v>
      </c>
      <c r="IN2267" t="s">
        <v>471</v>
      </c>
      <c r="IP2267" t="s">
        <v>510</v>
      </c>
    </row>
    <row r="2268" spans="1:250" x14ac:dyDescent="0.35">
      <c r="A2268">
        <v>17657</v>
      </c>
      <c r="B2268">
        <v>-922729984</v>
      </c>
      <c r="C2268">
        <v>1837</v>
      </c>
      <c r="D2268" t="s">
        <v>272</v>
      </c>
      <c r="E2268" t="s">
        <v>273</v>
      </c>
      <c r="F2268">
        <v>7057</v>
      </c>
      <c r="G2268" t="s">
        <v>290</v>
      </c>
      <c r="H2268" t="s">
        <v>291</v>
      </c>
      <c r="I2268">
        <v>521</v>
      </c>
      <c r="J2268" t="s">
        <v>539</v>
      </c>
      <c r="K2268" t="s">
        <v>540</v>
      </c>
      <c r="L2268">
        <v>45709</v>
      </c>
      <c r="M2268" t="s">
        <v>508</v>
      </c>
      <c r="N2268" t="s">
        <v>509</v>
      </c>
      <c r="O2268">
        <v>45709</v>
      </c>
      <c r="P2268" t="s">
        <v>508</v>
      </c>
      <c r="Q2268" t="s">
        <v>509</v>
      </c>
      <c r="R2268" t="s">
        <v>357</v>
      </c>
      <c r="S2268" s="43">
        <v>369317249.99000001</v>
      </c>
      <c r="U2268" s="43">
        <v>24</v>
      </c>
      <c r="IF2268">
        <v>45709</v>
      </c>
      <c r="IG2268" t="s">
        <v>508</v>
      </c>
      <c r="IH2268" t="s">
        <v>292</v>
      </c>
      <c r="IK2268">
        <v>-2</v>
      </c>
      <c r="IL2268" t="s">
        <v>278</v>
      </c>
      <c r="IM2268" t="s">
        <v>279</v>
      </c>
      <c r="IN2268" t="s">
        <v>471</v>
      </c>
      <c r="IP2268" t="s">
        <v>510</v>
      </c>
    </row>
    <row r="2269" spans="1:250" x14ac:dyDescent="0.35">
      <c r="A2269">
        <v>17658</v>
      </c>
      <c r="B2269">
        <v>-922729984</v>
      </c>
      <c r="C2269">
        <v>1837</v>
      </c>
      <c r="D2269" t="s">
        <v>272</v>
      </c>
      <c r="E2269" t="s">
        <v>273</v>
      </c>
      <c r="F2269">
        <v>7057</v>
      </c>
      <c r="G2269" t="s">
        <v>290</v>
      </c>
      <c r="H2269" t="s">
        <v>291</v>
      </c>
      <c r="I2269">
        <v>519</v>
      </c>
      <c r="J2269" t="s">
        <v>541</v>
      </c>
      <c r="K2269" t="s">
        <v>542</v>
      </c>
      <c r="L2269">
        <v>45709</v>
      </c>
      <c r="M2269" t="s">
        <v>508</v>
      </c>
      <c r="N2269" t="s">
        <v>509</v>
      </c>
      <c r="O2269">
        <v>45709</v>
      </c>
      <c r="P2269" t="s">
        <v>508</v>
      </c>
      <c r="Q2269" t="s">
        <v>509</v>
      </c>
      <c r="R2269" t="s">
        <v>357</v>
      </c>
      <c r="S2269" s="43">
        <v>368889374.95999998</v>
      </c>
      <c r="U2269" s="43">
        <v>24</v>
      </c>
      <c r="IF2269">
        <v>45709</v>
      </c>
      <c r="IG2269" t="s">
        <v>508</v>
      </c>
      <c r="IH2269" t="s">
        <v>292</v>
      </c>
      <c r="IK2269">
        <v>-2</v>
      </c>
      <c r="IL2269" t="s">
        <v>278</v>
      </c>
      <c r="IM2269" t="s">
        <v>279</v>
      </c>
      <c r="IN2269" t="s">
        <v>471</v>
      </c>
      <c r="IP2269" t="s">
        <v>510</v>
      </c>
    </row>
    <row r="2270" spans="1:250" x14ac:dyDescent="0.35">
      <c r="A2270">
        <v>17659</v>
      </c>
      <c r="B2270">
        <v>-922729984</v>
      </c>
      <c r="C2270">
        <v>1837</v>
      </c>
      <c r="D2270" t="s">
        <v>272</v>
      </c>
      <c r="E2270" t="s">
        <v>273</v>
      </c>
      <c r="F2270">
        <v>7057</v>
      </c>
      <c r="G2270" t="s">
        <v>290</v>
      </c>
      <c r="H2270" t="s">
        <v>291</v>
      </c>
      <c r="I2270">
        <v>523</v>
      </c>
      <c r="J2270" t="s">
        <v>537</v>
      </c>
      <c r="K2270" t="s">
        <v>538</v>
      </c>
      <c r="L2270">
        <v>49627</v>
      </c>
      <c r="M2270" t="s">
        <v>514</v>
      </c>
      <c r="N2270" t="s">
        <v>515</v>
      </c>
      <c r="O2270">
        <v>49627</v>
      </c>
      <c r="P2270" t="s">
        <v>514</v>
      </c>
      <c r="Q2270" t="s">
        <v>515</v>
      </c>
      <c r="R2270" t="s">
        <v>357</v>
      </c>
      <c r="S2270" s="43">
        <v>51711130.473700002</v>
      </c>
      <c r="U2270" s="43">
        <v>24</v>
      </c>
      <c r="IF2270">
        <v>49627</v>
      </c>
      <c r="IG2270" t="s">
        <v>514</v>
      </c>
      <c r="IH2270" t="s">
        <v>292</v>
      </c>
      <c r="IK2270">
        <v>-2</v>
      </c>
      <c r="IL2270" t="s">
        <v>278</v>
      </c>
      <c r="IM2270" t="s">
        <v>279</v>
      </c>
      <c r="IN2270" t="s">
        <v>471</v>
      </c>
      <c r="IP2270" t="s">
        <v>514</v>
      </c>
    </row>
    <row r="2271" spans="1:250" x14ac:dyDescent="0.35">
      <c r="A2271">
        <v>17660</v>
      </c>
      <c r="B2271">
        <v>-922729984</v>
      </c>
      <c r="C2271">
        <v>1837</v>
      </c>
      <c r="D2271" t="s">
        <v>272</v>
      </c>
      <c r="E2271" t="s">
        <v>273</v>
      </c>
      <c r="F2271">
        <v>7057</v>
      </c>
      <c r="G2271" t="s">
        <v>290</v>
      </c>
      <c r="H2271" t="s">
        <v>291</v>
      </c>
      <c r="I2271">
        <v>521</v>
      </c>
      <c r="J2271" t="s">
        <v>539</v>
      </c>
      <c r="K2271" t="s">
        <v>540</v>
      </c>
      <c r="L2271">
        <v>49627</v>
      </c>
      <c r="M2271" t="s">
        <v>514</v>
      </c>
      <c r="N2271" t="s">
        <v>515</v>
      </c>
      <c r="O2271">
        <v>49627</v>
      </c>
      <c r="P2271" t="s">
        <v>514</v>
      </c>
      <c r="Q2271" t="s">
        <v>515</v>
      </c>
      <c r="R2271" t="s">
        <v>357</v>
      </c>
      <c r="S2271" s="43">
        <v>51591586.9278</v>
      </c>
      <c r="U2271" s="43">
        <v>24</v>
      </c>
      <c r="IF2271">
        <v>49627</v>
      </c>
      <c r="IG2271" t="s">
        <v>514</v>
      </c>
      <c r="IH2271" t="s">
        <v>292</v>
      </c>
      <c r="IK2271">
        <v>-2</v>
      </c>
      <c r="IL2271" t="s">
        <v>278</v>
      </c>
      <c r="IM2271" t="s">
        <v>279</v>
      </c>
      <c r="IN2271" t="s">
        <v>471</v>
      </c>
      <c r="IP2271" t="s">
        <v>514</v>
      </c>
    </row>
    <row r="2272" spans="1:250" x14ac:dyDescent="0.35">
      <c r="A2272">
        <v>17661</v>
      </c>
      <c r="B2272">
        <v>-922729984</v>
      </c>
      <c r="C2272">
        <v>1837</v>
      </c>
      <c r="D2272" t="s">
        <v>272</v>
      </c>
      <c r="E2272" t="s">
        <v>273</v>
      </c>
      <c r="F2272">
        <v>7057</v>
      </c>
      <c r="G2272" t="s">
        <v>290</v>
      </c>
      <c r="H2272" t="s">
        <v>291</v>
      </c>
      <c r="I2272">
        <v>519</v>
      </c>
      <c r="J2272" t="s">
        <v>541</v>
      </c>
      <c r="K2272" t="s">
        <v>542</v>
      </c>
      <c r="L2272">
        <v>49627</v>
      </c>
      <c r="M2272" t="s">
        <v>514</v>
      </c>
      <c r="N2272" t="s">
        <v>515</v>
      </c>
      <c r="O2272">
        <v>49627</v>
      </c>
      <c r="P2272" t="s">
        <v>514</v>
      </c>
      <c r="Q2272" t="s">
        <v>515</v>
      </c>
      <c r="R2272" t="s">
        <v>357</v>
      </c>
      <c r="S2272" s="43">
        <v>21531815.147799999</v>
      </c>
      <c r="U2272" s="43">
        <v>24</v>
      </c>
      <c r="IF2272">
        <v>49627</v>
      </c>
      <c r="IG2272" t="s">
        <v>514</v>
      </c>
      <c r="IH2272" t="s">
        <v>292</v>
      </c>
      <c r="IK2272">
        <v>-2</v>
      </c>
      <c r="IL2272" t="s">
        <v>278</v>
      </c>
      <c r="IM2272" t="s">
        <v>279</v>
      </c>
      <c r="IN2272" t="s">
        <v>471</v>
      </c>
      <c r="IP2272" t="s">
        <v>514</v>
      </c>
    </row>
    <row r="2273" spans="1:250" x14ac:dyDescent="0.35">
      <c r="A2273">
        <v>17662</v>
      </c>
      <c r="B2273">
        <v>-922729984</v>
      </c>
      <c r="C2273">
        <v>1837</v>
      </c>
      <c r="D2273" t="s">
        <v>272</v>
      </c>
      <c r="E2273" t="s">
        <v>273</v>
      </c>
      <c r="F2273">
        <v>7057</v>
      </c>
      <c r="G2273" t="s">
        <v>290</v>
      </c>
      <c r="H2273" t="s">
        <v>291</v>
      </c>
      <c r="I2273">
        <v>515</v>
      </c>
      <c r="J2273" t="s">
        <v>543</v>
      </c>
      <c r="K2273" t="s">
        <v>544</v>
      </c>
      <c r="L2273">
        <v>49627</v>
      </c>
      <c r="M2273" t="s">
        <v>514</v>
      </c>
      <c r="N2273" t="s">
        <v>515</v>
      </c>
      <c r="O2273">
        <v>49627</v>
      </c>
      <c r="P2273" t="s">
        <v>514</v>
      </c>
      <c r="Q2273" t="s">
        <v>515</v>
      </c>
      <c r="R2273" t="s">
        <v>357</v>
      </c>
      <c r="S2273" s="43">
        <v>21506840.387800001</v>
      </c>
      <c r="U2273" s="43">
        <v>24</v>
      </c>
      <c r="IF2273">
        <v>49627</v>
      </c>
      <c r="IG2273" t="s">
        <v>514</v>
      </c>
      <c r="IH2273" t="s">
        <v>292</v>
      </c>
      <c r="IK2273">
        <v>-2</v>
      </c>
      <c r="IL2273" t="s">
        <v>278</v>
      </c>
      <c r="IM2273" t="s">
        <v>279</v>
      </c>
      <c r="IN2273" t="s">
        <v>471</v>
      </c>
      <c r="IP2273" t="s">
        <v>514</v>
      </c>
    </row>
    <row r="2274" spans="1:250" x14ac:dyDescent="0.35">
      <c r="A2274">
        <v>17663</v>
      </c>
      <c r="B2274">
        <v>-922729984</v>
      </c>
      <c r="C2274">
        <v>1837</v>
      </c>
      <c r="D2274" t="s">
        <v>272</v>
      </c>
      <c r="E2274" t="s">
        <v>273</v>
      </c>
      <c r="F2274">
        <v>7057</v>
      </c>
      <c r="G2274" t="s">
        <v>290</v>
      </c>
      <c r="H2274" t="s">
        <v>291</v>
      </c>
      <c r="I2274">
        <v>513</v>
      </c>
      <c r="J2274" t="s">
        <v>545</v>
      </c>
      <c r="K2274" t="s">
        <v>546</v>
      </c>
      <c r="L2274">
        <v>49627</v>
      </c>
      <c r="M2274" t="s">
        <v>514</v>
      </c>
      <c r="N2274" t="s">
        <v>515</v>
      </c>
      <c r="O2274">
        <v>49627</v>
      </c>
      <c r="P2274" t="s">
        <v>514</v>
      </c>
      <c r="Q2274" t="s">
        <v>515</v>
      </c>
      <c r="R2274" t="s">
        <v>357</v>
      </c>
      <c r="S2274" s="43">
        <v>21453323.015900001</v>
      </c>
      <c r="U2274" s="43">
        <v>24</v>
      </c>
      <c r="IF2274">
        <v>49627</v>
      </c>
      <c r="IG2274" t="s">
        <v>514</v>
      </c>
      <c r="IH2274" t="s">
        <v>292</v>
      </c>
      <c r="IK2274">
        <v>-2</v>
      </c>
      <c r="IL2274" t="s">
        <v>278</v>
      </c>
      <c r="IM2274" t="s">
        <v>279</v>
      </c>
      <c r="IN2274" t="s">
        <v>471</v>
      </c>
      <c r="IP2274" t="s">
        <v>514</v>
      </c>
    </row>
    <row r="2275" spans="1:250" x14ac:dyDescent="0.35">
      <c r="A2275">
        <v>17664</v>
      </c>
      <c r="B2275">
        <v>-922729984</v>
      </c>
      <c r="C2275">
        <v>1837</v>
      </c>
      <c r="D2275" t="s">
        <v>272</v>
      </c>
      <c r="E2275" t="s">
        <v>273</v>
      </c>
      <c r="F2275">
        <v>7057</v>
      </c>
      <c r="G2275" t="s">
        <v>290</v>
      </c>
      <c r="H2275" t="s">
        <v>291</v>
      </c>
      <c r="I2275">
        <v>509</v>
      </c>
      <c r="J2275" t="s">
        <v>547</v>
      </c>
      <c r="K2275" t="s">
        <v>548</v>
      </c>
      <c r="L2275">
        <v>49627</v>
      </c>
      <c r="M2275" t="s">
        <v>514</v>
      </c>
      <c r="N2275" t="s">
        <v>515</v>
      </c>
      <c r="O2275">
        <v>49627</v>
      </c>
      <c r="P2275" t="s">
        <v>514</v>
      </c>
      <c r="Q2275" t="s">
        <v>515</v>
      </c>
      <c r="R2275" t="s">
        <v>357</v>
      </c>
      <c r="S2275" s="43">
        <v>21406941.315900002</v>
      </c>
      <c r="U2275" s="43">
        <v>24</v>
      </c>
      <c r="IF2275">
        <v>49627</v>
      </c>
      <c r="IG2275" t="s">
        <v>514</v>
      </c>
      <c r="IH2275" t="s">
        <v>292</v>
      </c>
      <c r="IK2275">
        <v>-2</v>
      </c>
      <c r="IL2275" t="s">
        <v>278</v>
      </c>
      <c r="IM2275" t="s">
        <v>279</v>
      </c>
      <c r="IN2275" t="s">
        <v>471</v>
      </c>
      <c r="IP2275" t="s">
        <v>514</v>
      </c>
    </row>
    <row r="2276" spans="1:250" x14ac:dyDescent="0.35">
      <c r="A2276">
        <v>17665</v>
      </c>
      <c r="B2276">
        <v>-922729984</v>
      </c>
      <c r="C2276">
        <v>1837</v>
      </c>
      <c r="D2276" t="s">
        <v>272</v>
      </c>
      <c r="E2276" t="s">
        <v>273</v>
      </c>
      <c r="F2276">
        <v>9695</v>
      </c>
      <c r="G2276" t="s">
        <v>280</v>
      </c>
      <c r="H2276" t="s">
        <v>281</v>
      </c>
      <c r="I2276">
        <v>515</v>
      </c>
      <c r="J2276" t="s">
        <v>543</v>
      </c>
      <c r="K2276" t="s">
        <v>544</v>
      </c>
      <c r="L2276">
        <v>61310</v>
      </c>
      <c r="M2276" t="s">
        <v>521</v>
      </c>
      <c r="N2276" t="s">
        <v>522</v>
      </c>
      <c r="O2276">
        <v>61310</v>
      </c>
      <c r="P2276" t="s">
        <v>521</v>
      </c>
      <c r="Q2276" t="s">
        <v>522</v>
      </c>
      <c r="R2276" t="s">
        <v>357</v>
      </c>
      <c r="S2276" s="43">
        <v>15457973.755799999</v>
      </c>
      <c r="U2276" s="43">
        <v>24</v>
      </c>
      <c r="IF2276">
        <v>61310</v>
      </c>
      <c r="IG2276" t="s">
        <v>521</v>
      </c>
      <c r="IH2276" t="s">
        <v>284</v>
      </c>
      <c r="IK2276">
        <v>-2</v>
      </c>
      <c r="IL2276" t="s">
        <v>278</v>
      </c>
      <c r="IM2276" t="s">
        <v>279</v>
      </c>
      <c r="IN2276" t="s">
        <v>466</v>
      </c>
      <c r="IP2276" t="s">
        <v>521</v>
      </c>
    </row>
    <row r="2277" spans="1:250" x14ac:dyDescent="0.35">
      <c r="A2277">
        <v>17666</v>
      </c>
      <c r="B2277">
        <v>-922729984</v>
      </c>
      <c r="C2277">
        <v>1837</v>
      </c>
      <c r="D2277" t="s">
        <v>272</v>
      </c>
      <c r="E2277" t="s">
        <v>273</v>
      </c>
      <c r="F2277">
        <v>9695</v>
      </c>
      <c r="G2277" t="s">
        <v>280</v>
      </c>
      <c r="H2277" t="s">
        <v>281</v>
      </c>
      <c r="I2277">
        <v>513</v>
      </c>
      <c r="J2277" t="s">
        <v>545</v>
      </c>
      <c r="K2277" t="s">
        <v>546</v>
      </c>
      <c r="L2277">
        <v>61310</v>
      </c>
      <c r="M2277" t="s">
        <v>521</v>
      </c>
      <c r="N2277" t="s">
        <v>522</v>
      </c>
      <c r="O2277">
        <v>61310</v>
      </c>
      <c r="P2277" t="s">
        <v>521</v>
      </c>
      <c r="Q2277" t="s">
        <v>522</v>
      </c>
      <c r="R2277" t="s">
        <v>357</v>
      </c>
      <c r="S2277" s="43">
        <v>15419955.02</v>
      </c>
      <c r="U2277" s="43">
        <v>24</v>
      </c>
      <c r="IF2277">
        <v>61310</v>
      </c>
      <c r="IG2277" t="s">
        <v>521</v>
      </c>
      <c r="IH2277" t="s">
        <v>284</v>
      </c>
      <c r="IK2277">
        <v>-2</v>
      </c>
      <c r="IL2277" t="s">
        <v>278</v>
      </c>
      <c r="IM2277" t="s">
        <v>279</v>
      </c>
      <c r="IN2277" t="s">
        <v>466</v>
      </c>
      <c r="IP2277" t="s">
        <v>521</v>
      </c>
    </row>
    <row r="2278" spans="1:250" x14ac:dyDescent="0.35">
      <c r="A2278">
        <v>17667</v>
      </c>
      <c r="B2278">
        <v>-922729984</v>
      </c>
      <c r="C2278">
        <v>1837</v>
      </c>
      <c r="D2278" t="s">
        <v>272</v>
      </c>
      <c r="E2278" t="s">
        <v>273</v>
      </c>
      <c r="F2278">
        <v>9695</v>
      </c>
      <c r="G2278" t="s">
        <v>280</v>
      </c>
      <c r="H2278" t="s">
        <v>281</v>
      </c>
      <c r="I2278">
        <v>509</v>
      </c>
      <c r="J2278" t="s">
        <v>547</v>
      </c>
      <c r="K2278" t="s">
        <v>548</v>
      </c>
      <c r="L2278">
        <v>61310</v>
      </c>
      <c r="M2278" t="s">
        <v>521</v>
      </c>
      <c r="N2278" t="s">
        <v>522</v>
      </c>
      <c r="O2278">
        <v>61310</v>
      </c>
      <c r="P2278" t="s">
        <v>521</v>
      </c>
      <c r="Q2278" t="s">
        <v>522</v>
      </c>
      <c r="R2278" t="s">
        <v>357</v>
      </c>
      <c r="S2278" s="43">
        <v>15387005.460000001</v>
      </c>
      <c r="U2278" s="43">
        <v>24</v>
      </c>
      <c r="IF2278">
        <v>61310</v>
      </c>
      <c r="IG2278" t="s">
        <v>521</v>
      </c>
      <c r="IH2278" t="s">
        <v>284</v>
      </c>
      <c r="IK2278">
        <v>-2</v>
      </c>
      <c r="IL2278" t="s">
        <v>278</v>
      </c>
      <c r="IM2278" t="s">
        <v>279</v>
      </c>
      <c r="IN2278" t="s">
        <v>466</v>
      </c>
      <c r="IP2278" t="s">
        <v>521</v>
      </c>
    </row>
    <row r="2279" spans="1:250" x14ac:dyDescent="0.35">
      <c r="A2279">
        <v>17668</v>
      </c>
      <c r="B2279">
        <v>-922729984</v>
      </c>
      <c r="C2279">
        <v>1837</v>
      </c>
      <c r="D2279" t="s">
        <v>272</v>
      </c>
      <c r="E2279" t="s">
        <v>273</v>
      </c>
      <c r="F2279">
        <v>9695</v>
      </c>
      <c r="G2279" t="s">
        <v>280</v>
      </c>
      <c r="H2279" t="s">
        <v>281</v>
      </c>
      <c r="I2279">
        <v>507</v>
      </c>
      <c r="J2279" t="s">
        <v>549</v>
      </c>
      <c r="K2279" t="s">
        <v>550</v>
      </c>
      <c r="L2279">
        <v>61310</v>
      </c>
      <c r="M2279" t="s">
        <v>521</v>
      </c>
      <c r="N2279" t="s">
        <v>522</v>
      </c>
      <c r="O2279">
        <v>61310</v>
      </c>
      <c r="P2279" t="s">
        <v>521</v>
      </c>
      <c r="Q2279" t="s">
        <v>522</v>
      </c>
      <c r="R2279" t="s">
        <v>357</v>
      </c>
      <c r="S2279" s="43">
        <v>15369276.35</v>
      </c>
      <c r="U2279" s="43">
        <v>24</v>
      </c>
      <c r="IF2279">
        <v>61310</v>
      </c>
      <c r="IG2279" t="s">
        <v>521</v>
      </c>
      <c r="IH2279" t="s">
        <v>284</v>
      </c>
      <c r="IK2279">
        <v>-2</v>
      </c>
      <c r="IL2279" t="s">
        <v>278</v>
      </c>
      <c r="IM2279" t="s">
        <v>279</v>
      </c>
      <c r="IN2279" t="s">
        <v>466</v>
      </c>
      <c r="IP2279" t="s">
        <v>521</v>
      </c>
    </row>
    <row r="2280" spans="1:250" x14ac:dyDescent="0.35">
      <c r="A2280">
        <v>17669</v>
      </c>
      <c r="B2280">
        <v>-922729984</v>
      </c>
      <c r="C2280">
        <v>1837</v>
      </c>
      <c r="D2280" t="s">
        <v>272</v>
      </c>
      <c r="E2280" t="s">
        <v>273</v>
      </c>
      <c r="F2280">
        <v>7057</v>
      </c>
      <c r="G2280" t="s">
        <v>290</v>
      </c>
      <c r="H2280" t="s">
        <v>291</v>
      </c>
      <c r="I2280">
        <v>528</v>
      </c>
      <c r="J2280" t="s">
        <v>531</v>
      </c>
      <c r="K2280" t="s">
        <v>532</v>
      </c>
      <c r="L2280">
        <v>49627</v>
      </c>
      <c r="M2280" t="s">
        <v>514</v>
      </c>
      <c r="N2280" t="s">
        <v>515</v>
      </c>
      <c r="O2280">
        <v>49627</v>
      </c>
      <c r="P2280" t="s">
        <v>514</v>
      </c>
      <c r="Q2280" t="s">
        <v>515</v>
      </c>
      <c r="R2280" t="s">
        <v>357</v>
      </c>
      <c r="S2280" s="43">
        <v>51856210.633699998</v>
      </c>
      <c r="U2280" s="43">
        <v>24</v>
      </c>
      <c r="IF2280">
        <v>49627</v>
      </c>
      <c r="IG2280" t="s">
        <v>514</v>
      </c>
      <c r="IH2280" t="s">
        <v>292</v>
      </c>
      <c r="IK2280">
        <v>-2</v>
      </c>
      <c r="IL2280" t="s">
        <v>278</v>
      </c>
      <c r="IM2280" t="s">
        <v>279</v>
      </c>
      <c r="IN2280" t="s">
        <v>471</v>
      </c>
      <c r="IP2280" t="s">
        <v>514</v>
      </c>
    </row>
    <row r="2281" spans="1:250" x14ac:dyDescent="0.35">
      <c r="A2281">
        <v>17670</v>
      </c>
      <c r="B2281">
        <v>-922729984</v>
      </c>
      <c r="C2281">
        <v>1837</v>
      </c>
      <c r="D2281" t="s">
        <v>272</v>
      </c>
      <c r="E2281" t="s">
        <v>273</v>
      </c>
      <c r="F2281">
        <v>7057</v>
      </c>
      <c r="G2281" t="s">
        <v>290</v>
      </c>
      <c r="H2281" t="s">
        <v>291</v>
      </c>
      <c r="I2281">
        <v>527</v>
      </c>
      <c r="J2281" t="s">
        <v>535</v>
      </c>
      <c r="K2281" t="s">
        <v>536</v>
      </c>
      <c r="L2281">
        <v>49627</v>
      </c>
      <c r="M2281" t="s">
        <v>514</v>
      </c>
      <c r="N2281" t="s">
        <v>515</v>
      </c>
      <c r="O2281">
        <v>49627</v>
      </c>
      <c r="P2281" t="s">
        <v>514</v>
      </c>
      <c r="Q2281" t="s">
        <v>515</v>
      </c>
      <c r="R2281" t="s">
        <v>357</v>
      </c>
      <c r="S2281" s="43">
        <v>51770777.973700002</v>
      </c>
      <c r="U2281" s="43">
        <v>24</v>
      </c>
      <c r="IF2281">
        <v>49627</v>
      </c>
      <c r="IG2281" t="s">
        <v>514</v>
      </c>
      <c r="IH2281" t="s">
        <v>292</v>
      </c>
      <c r="IK2281">
        <v>-2</v>
      </c>
      <c r="IL2281" t="s">
        <v>278</v>
      </c>
      <c r="IM2281" t="s">
        <v>279</v>
      </c>
      <c r="IN2281" t="s">
        <v>471</v>
      </c>
      <c r="IP2281" t="s">
        <v>514</v>
      </c>
    </row>
    <row r="2282" spans="1:250" x14ac:dyDescent="0.35">
      <c r="A2282">
        <v>17671</v>
      </c>
      <c r="B2282">
        <v>-922729984</v>
      </c>
      <c r="C2282">
        <v>1837</v>
      </c>
      <c r="D2282" t="s">
        <v>272</v>
      </c>
      <c r="E2282" t="s">
        <v>273</v>
      </c>
      <c r="F2282">
        <v>9695</v>
      </c>
      <c r="G2282" t="s">
        <v>280</v>
      </c>
      <c r="H2282" t="s">
        <v>281</v>
      </c>
      <c r="I2282">
        <v>507</v>
      </c>
      <c r="J2282" t="s">
        <v>549</v>
      </c>
      <c r="K2282" t="s">
        <v>550</v>
      </c>
      <c r="L2282">
        <v>62264</v>
      </c>
      <c r="M2282" t="s">
        <v>523</v>
      </c>
      <c r="N2282" t="s">
        <v>524</v>
      </c>
      <c r="O2282">
        <v>62264</v>
      </c>
      <c r="P2282" t="s">
        <v>523</v>
      </c>
      <c r="Q2282" t="s">
        <v>524</v>
      </c>
      <c r="R2282" t="s">
        <v>357</v>
      </c>
      <c r="S2282" s="43">
        <v>289083881.17000002</v>
      </c>
      <c r="U2282" s="43">
        <v>24</v>
      </c>
      <c r="IF2282">
        <v>62264</v>
      </c>
      <c r="IG2282" t="s">
        <v>523</v>
      </c>
      <c r="IH2282" t="s">
        <v>284</v>
      </c>
      <c r="IK2282">
        <v>-2</v>
      </c>
      <c r="IL2282" t="s">
        <v>278</v>
      </c>
      <c r="IM2282" t="s">
        <v>279</v>
      </c>
      <c r="IN2282" t="s">
        <v>466</v>
      </c>
      <c r="IP2282" t="s">
        <v>523</v>
      </c>
    </row>
    <row r="2283" spans="1:250" x14ac:dyDescent="0.35">
      <c r="A2283">
        <v>17672</v>
      </c>
      <c r="B2283">
        <v>-922729984</v>
      </c>
      <c r="C2283">
        <v>1837</v>
      </c>
      <c r="D2283" t="s">
        <v>272</v>
      </c>
      <c r="E2283" t="s">
        <v>273</v>
      </c>
      <c r="F2283">
        <v>9695</v>
      </c>
      <c r="G2283" t="s">
        <v>280</v>
      </c>
      <c r="H2283" t="s">
        <v>281</v>
      </c>
      <c r="I2283">
        <v>528</v>
      </c>
      <c r="J2283" t="s">
        <v>531</v>
      </c>
      <c r="K2283" t="s">
        <v>532</v>
      </c>
      <c r="L2283">
        <v>61310</v>
      </c>
      <c r="M2283" t="s">
        <v>521</v>
      </c>
      <c r="N2283" t="s">
        <v>522</v>
      </c>
      <c r="O2283">
        <v>61310</v>
      </c>
      <c r="P2283" t="s">
        <v>521</v>
      </c>
      <c r="Q2283" t="s">
        <v>522</v>
      </c>
      <c r="R2283" t="s">
        <v>357</v>
      </c>
      <c r="S2283" s="43">
        <v>25648244.127599999</v>
      </c>
      <c r="U2283" s="43">
        <v>24</v>
      </c>
      <c r="IF2283">
        <v>61310</v>
      </c>
      <c r="IG2283" t="s">
        <v>521</v>
      </c>
      <c r="IH2283" t="s">
        <v>284</v>
      </c>
      <c r="IK2283">
        <v>-2</v>
      </c>
      <c r="IL2283" t="s">
        <v>278</v>
      </c>
      <c r="IM2283" t="s">
        <v>279</v>
      </c>
      <c r="IN2283" t="s">
        <v>466</v>
      </c>
      <c r="IP2283" t="s">
        <v>521</v>
      </c>
    </row>
    <row r="2284" spans="1:250" x14ac:dyDescent="0.35">
      <c r="A2284">
        <v>17673</v>
      </c>
      <c r="B2284">
        <v>-922729984</v>
      </c>
      <c r="C2284">
        <v>1837</v>
      </c>
      <c r="D2284" t="s">
        <v>272</v>
      </c>
      <c r="E2284" t="s">
        <v>273</v>
      </c>
      <c r="F2284">
        <v>9695</v>
      </c>
      <c r="G2284" t="s">
        <v>280</v>
      </c>
      <c r="H2284" t="s">
        <v>281</v>
      </c>
      <c r="I2284">
        <v>527</v>
      </c>
      <c r="J2284" t="s">
        <v>535</v>
      </c>
      <c r="K2284" t="s">
        <v>536</v>
      </c>
      <c r="L2284">
        <v>61310</v>
      </c>
      <c r="M2284" t="s">
        <v>521</v>
      </c>
      <c r="N2284" t="s">
        <v>522</v>
      </c>
      <c r="O2284">
        <v>61310</v>
      </c>
      <c r="P2284" t="s">
        <v>521</v>
      </c>
      <c r="Q2284" t="s">
        <v>522</v>
      </c>
      <c r="R2284" t="s">
        <v>357</v>
      </c>
      <c r="S2284" s="43">
        <v>25606113.737599999</v>
      </c>
      <c r="U2284" s="43">
        <v>24</v>
      </c>
      <c r="IF2284">
        <v>61310</v>
      </c>
      <c r="IG2284" t="s">
        <v>521</v>
      </c>
      <c r="IH2284" t="s">
        <v>284</v>
      </c>
      <c r="IK2284">
        <v>-2</v>
      </c>
      <c r="IL2284" t="s">
        <v>278</v>
      </c>
      <c r="IM2284" t="s">
        <v>279</v>
      </c>
      <c r="IN2284" t="s">
        <v>466</v>
      </c>
      <c r="IP2284" t="s">
        <v>521</v>
      </c>
    </row>
    <row r="2285" spans="1:250" x14ac:dyDescent="0.35">
      <c r="A2285">
        <v>17674</v>
      </c>
      <c r="B2285">
        <v>-922729984</v>
      </c>
      <c r="C2285">
        <v>1837</v>
      </c>
      <c r="D2285" t="s">
        <v>272</v>
      </c>
      <c r="E2285" t="s">
        <v>273</v>
      </c>
      <c r="F2285">
        <v>9695</v>
      </c>
      <c r="G2285" t="s">
        <v>280</v>
      </c>
      <c r="H2285" t="s">
        <v>281</v>
      </c>
      <c r="I2285">
        <v>523</v>
      </c>
      <c r="J2285" t="s">
        <v>537</v>
      </c>
      <c r="K2285" t="s">
        <v>538</v>
      </c>
      <c r="L2285">
        <v>61310</v>
      </c>
      <c r="M2285" t="s">
        <v>521</v>
      </c>
      <c r="N2285" t="s">
        <v>522</v>
      </c>
      <c r="O2285">
        <v>61310</v>
      </c>
      <c r="P2285" t="s">
        <v>521</v>
      </c>
      <c r="Q2285" t="s">
        <v>522</v>
      </c>
      <c r="R2285" t="s">
        <v>357</v>
      </c>
      <c r="S2285" s="43">
        <v>25575193.6076</v>
      </c>
      <c r="U2285" s="43">
        <v>24</v>
      </c>
      <c r="IF2285">
        <v>61310</v>
      </c>
      <c r="IG2285" t="s">
        <v>521</v>
      </c>
      <c r="IH2285" t="s">
        <v>284</v>
      </c>
      <c r="IK2285">
        <v>-2</v>
      </c>
      <c r="IL2285" t="s">
        <v>278</v>
      </c>
      <c r="IM2285" t="s">
        <v>279</v>
      </c>
      <c r="IN2285" t="s">
        <v>466</v>
      </c>
      <c r="IP2285" t="s">
        <v>521</v>
      </c>
    </row>
    <row r="2286" spans="1:250" x14ac:dyDescent="0.35">
      <c r="A2286">
        <v>17675</v>
      </c>
      <c r="B2286">
        <v>-922729984</v>
      </c>
      <c r="C2286">
        <v>1837</v>
      </c>
      <c r="D2286" t="s">
        <v>272</v>
      </c>
      <c r="E2286" t="s">
        <v>273</v>
      </c>
      <c r="F2286">
        <v>9695</v>
      </c>
      <c r="G2286" t="s">
        <v>280</v>
      </c>
      <c r="H2286" t="s">
        <v>281</v>
      </c>
      <c r="I2286">
        <v>521</v>
      </c>
      <c r="J2286" t="s">
        <v>539</v>
      </c>
      <c r="K2286" t="s">
        <v>540</v>
      </c>
      <c r="L2286">
        <v>61310</v>
      </c>
      <c r="M2286" t="s">
        <v>521</v>
      </c>
      <c r="N2286" t="s">
        <v>522</v>
      </c>
      <c r="O2286">
        <v>61310</v>
      </c>
      <c r="P2286" t="s">
        <v>521</v>
      </c>
      <c r="Q2286" t="s">
        <v>522</v>
      </c>
      <c r="R2286" t="s">
        <v>357</v>
      </c>
      <c r="S2286" s="43">
        <v>25516583.665800001</v>
      </c>
      <c r="U2286" s="43">
        <v>24</v>
      </c>
      <c r="IF2286">
        <v>61310</v>
      </c>
      <c r="IG2286" t="s">
        <v>521</v>
      </c>
      <c r="IH2286" t="s">
        <v>284</v>
      </c>
      <c r="IK2286">
        <v>-2</v>
      </c>
      <c r="IL2286" t="s">
        <v>278</v>
      </c>
      <c r="IM2286" t="s">
        <v>279</v>
      </c>
      <c r="IN2286" t="s">
        <v>466</v>
      </c>
      <c r="IP2286" t="s">
        <v>521</v>
      </c>
    </row>
    <row r="2287" spans="1:250" x14ac:dyDescent="0.35">
      <c r="A2287">
        <v>17676</v>
      </c>
      <c r="B2287">
        <v>-922729984</v>
      </c>
      <c r="C2287">
        <v>1837</v>
      </c>
      <c r="D2287" t="s">
        <v>272</v>
      </c>
      <c r="E2287" t="s">
        <v>273</v>
      </c>
      <c r="F2287">
        <v>9695</v>
      </c>
      <c r="G2287" t="s">
        <v>280</v>
      </c>
      <c r="H2287" t="s">
        <v>281</v>
      </c>
      <c r="I2287">
        <v>519</v>
      </c>
      <c r="J2287" t="s">
        <v>541</v>
      </c>
      <c r="K2287" t="s">
        <v>542</v>
      </c>
      <c r="L2287">
        <v>61310</v>
      </c>
      <c r="M2287" t="s">
        <v>521</v>
      </c>
      <c r="N2287" t="s">
        <v>522</v>
      </c>
      <c r="O2287">
        <v>61310</v>
      </c>
      <c r="P2287" t="s">
        <v>521</v>
      </c>
      <c r="Q2287" t="s">
        <v>522</v>
      </c>
      <c r="R2287" t="s">
        <v>357</v>
      </c>
      <c r="S2287" s="43">
        <v>25487278.715799998</v>
      </c>
      <c r="U2287" s="43">
        <v>24</v>
      </c>
      <c r="IF2287">
        <v>61310</v>
      </c>
      <c r="IG2287" t="s">
        <v>521</v>
      </c>
      <c r="IH2287" t="s">
        <v>284</v>
      </c>
      <c r="IK2287">
        <v>-2</v>
      </c>
      <c r="IL2287" t="s">
        <v>278</v>
      </c>
      <c r="IM2287" t="s">
        <v>279</v>
      </c>
      <c r="IN2287" t="s">
        <v>466</v>
      </c>
      <c r="IP2287" t="s">
        <v>521</v>
      </c>
    </row>
    <row r="2288" spans="1:250" x14ac:dyDescent="0.35">
      <c r="A2288">
        <v>17677</v>
      </c>
      <c r="B2288">
        <v>-922729984</v>
      </c>
      <c r="C2288">
        <v>1837</v>
      </c>
      <c r="D2288" t="s">
        <v>272</v>
      </c>
      <c r="E2288" t="s">
        <v>273</v>
      </c>
      <c r="F2288">
        <v>9695</v>
      </c>
      <c r="G2288" t="s">
        <v>280</v>
      </c>
      <c r="H2288" t="s">
        <v>281</v>
      </c>
      <c r="I2288">
        <v>523</v>
      </c>
      <c r="J2288" t="s">
        <v>537</v>
      </c>
      <c r="K2288" t="s">
        <v>538</v>
      </c>
      <c r="L2288">
        <v>62264</v>
      </c>
      <c r="M2288" t="s">
        <v>523</v>
      </c>
      <c r="N2288" t="s">
        <v>524</v>
      </c>
      <c r="O2288">
        <v>62264</v>
      </c>
      <c r="P2288" t="s">
        <v>523</v>
      </c>
      <c r="Q2288" t="s">
        <v>524</v>
      </c>
      <c r="R2288" t="s">
        <v>357</v>
      </c>
      <c r="S2288" s="43">
        <v>339305151.10979998</v>
      </c>
      <c r="U2288" s="43">
        <v>24</v>
      </c>
      <c r="IF2288">
        <v>62264</v>
      </c>
      <c r="IG2288" t="s">
        <v>523</v>
      </c>
      <c r="IH2288" t="s">
        <v>284</v>
      </c>
      <c r="IK2288">
        <v>-2</v>
      </c>
      <c r="IL2288" t="s">
        <v>278</v>
      </c>
      <c r="IM2288" t="s">
        <v>279</v>
      </c>
      <c r="IN2288" t="s">
        <v>466</v>
      </c>
      <c r="IP2288" t="s">
        <v>523</v>
      </c>
    </row>
    <row r="2289" spans="1:250" x14ac:dyDescent="0.35">
      <c r="A2289">
        <v>17678</v>
      </c>
      <c r="B2289">
        <v>-922729984</v>
      </c>
      <c r="C2289">
        <v>1837</v>
      </c>
      <c r="D2289" t="s">
        <v>272</v>
      </c>
      <c r="E2289" t="s">
        <v>273</v>
      </c>
      <c r="F2289">
        <v>9695</v>
      </c>
      <c r="G2289" t="s">
        <v>280</v>
      </c>
      <c r="H2289" t="s">
        <v>281</v>
      </c>
      <c r="I2289">
        <v>521</v>
      </c>
      <c r="J2289" t="s">
        <v>539</v>
      </c>
      <c r="K2289" t="s">
        <v>540</v>
      </c>
      <c r="L2289">
        <v>62264</v>
      </c>
      <c r="M2289" t="s">
        <v>523</v>
      </c>
      <c r="N2289" t="s">
        <v>524</v>
      </c>
      <c r="O2289">
        <v>62264</v>
      </c>
      <c r="P2289" t="s">
        <v>523</v>
      </c>
      <c r="Q2289" t="s">
        <v>524</v>
      </c>
      <c r="R2289" t="s">
        <v>357</v>
      </c>
      <c r="S2289" s="43">
        <v>338527575.54460001</v>
      </c>
      <c r="U2289" s="43">
        <v>24</v>
      </c>
      <c r="IF2289">
        <v>62264</v>
      </c>
      <c r="IG2289" t="s">
        <v>523</v>
      </c>
      <c r="IH2289" t="s">
        <v>284</v>
      </c>
      <c r="IK2289">
        <v>-2</v>
      </c>
      <c r="IL2289" t="s">
        <v>278</v>
      </c>
      <c r="IM2289" t="s">
        <v>279</v>
      </c>
      <c r="IN2289" t="s">
        <v>466</v>
      </c>
      <c r="IP2289" t="s">
        <v>523</v>
      </c>
    </row>
    <row r="2290" spans="1:250" x14ac:dyDescent="0.35">
      <c r="A2290">
        <v>17679</v>
      </c>
      <c r="B2290">
        <v>-922729984</v>
      </c>
      <c r="C2290">
        <v>1837</v>
      </c>
      <c r="D2290" t="s">
        <v>272</v>
      </c>
      <c r="E2290" t="s">
        <v>273</v>
      </c>
      <c r="F2290">
        <v>9695</v>
      </c>
      <c r="G2290" t="s">
        <v>280</v>
      </c>
      <c r="H2290" t="s">
        <v>281</v>
      </c>
      <c r="I2290">
        <v>519</v>
      </c>
      <c r="J2290" t="s">
        <v>541</v>
      </c>
      <c r="K2290" t="s">
        <v>542</v>
      </c>
      <c r="L2290">
        <v>62264</v>
      </c>
      <c r="M2290" t="s">
        <v>523</v>
      </c>
      <c r="N2290" t="s">
        <v>524</v>
      </c>
      <c r="O2290">
        <v>62264</v>
      </c>
      <c r="P2290" t="s">
        <v>523</v>
      </c>
      <c r="Q2290" t="s">
        <v>524</v>
      </c>
      <c r="R2290" t="s">
        <v>357</v>
      </c>
      <c r="S2290" s="43">
        <v>338138787.82459998</v>
      </c>
      <c r="U2290" s="43">
        <v>24</v>
      </c>
      <c r="IF2290">
        <v>62264</v>
      </c>
      <c r="IG2290" t="s">
        <v>523</v>
      </c>
      <c r="IH2290" t="s">
        <v>284</v>
      </c>
      <c r="IK2290">
        <v>-2</v>
      </c>
      <c r="IL2290" t="s">
        <v>278</v>
      </c>
      <c r="IM2290" t="s">
        <v>279</v>
      </c>
      <c r="IN2290" t="s">
        <v>466</v>
      </c>
      <c r="IP2290" t="s">
        <v>523</v>
      </c>
    </row>
    <row r="2291" spans="1:250" x14ac:dyDescent="0.35">
      <c r="A2291">
        <v>17680</v>
      </c>
      <c r="B2291">
        <v>-922729984</v>
      </c>
      <c r="C2291">
        <v>1837</v>
      </c>
      <c r="D2291" t="s">
        <v>272</v>
      </c>
      <c r="E2291" t="s">
        <v>273</v>
      </c>
      <c r="F2291">
        <v>9695</v>
      </c>
      <c r="G2291" t="s">
        <v>280</v>
      </c>
      <c r="H2291" t="s">
        <v>281</v>
      </c>
      <c r="I2291">
        <v>515</v>
      </c>
      <c r="J2291" t="s">
        <v>543</v>
      </c>
      <c r="K2291" t="s">
        <v>544</v>
      </c>
      <c r="L2291">
        <v>62264</v>
      </c>
      <c r="M2291" t="s">
        <v>523</v>
      </c>
      <c r="N2291" t="s">
        <v>524</v>
      </c>
      <c r="O2291">
        <v>62264</v>
      </c>
      <c r="P2291" t="s">
        <v>523</v>
      </c>
      <c r="Q2291" t="s">
        <v>524</v>
      </c>
      <c r="R2291" t="s">
        <v>357</v>
      </c>
      <c r="S2291" s="43">
        <v>339307778.06459999</v>
      </c>
      <c r="U2291" s="43">
        <v>24</v>
      </c>
      <c r="IF2291">
        <v>62264</v>
      </c>
      <c r="IG2291" t="s">
        <v>523</v>
      </c>
      <c r="IH2291" t="s">
        <v>284</v>
      </c>
      <c r="IK2291">
        <v>-2</v>
      </c>
      <c r="IL2291" t="s">
        <v>278</v>
      </c>
      <c r="IM2291" t="s">
        <v>279</v>
      </c>
      <c r="IN2291" t="s">
        <v>466</v>
      </c>
      <c r="IP2291" t="s">
        <v>523</v>
      </c>
    </row>
    <row r="2292" spans="1:250" x14ac:dyDescent="0.35">
      <c r="A2292">
        <v>17681</v>
      </c>
      <c r="B2292">
        <v>-922729984</v>
      </c>
      <c r="C2292">
        <v>1837</v>
      </c>
      <c r="D2292" t="s">
        <v>272</v>
      </c>
      <c r="E2292" t="s">
        <v>273</v>
      </c>
      <c r="F2292">
        <v>9695</v>
      </c>
      <c r="G2292" t="s">
        <v>280</v>
      </c>
      <c r="H2292" t="s">
        <v>281</v>
      </c>
      <c r="I2292">
        <v>513</v>
      </c>
      <c r="J2292" t="s">
        <v>545</v>
      </c>
      <c r="K2292" t="s">
        <v>546</v>
      </c>
      <c r="L2292">
        <v>62264</v>
      </c>
      <c r="M2292" t="s">
        <v>523</v>
      </c>
      <c r="N2292" t="s">
        <v>524</v>
      </c>
      <c r="O2292">
        <v>62264</v>
      </c>
      <c r="P2292" t="s">
        <v>523</v>
      </c>
      <c r="Q2292" t="s">
        <v>524</v>
      </c>
      <c r="R2292" t="s">
        <v>357</v>
      </c>
      <c r="S2292" s="43">
        <v>338473254.11000001</v>
      </c>
      <c r="U2292" s="43">
        <v>24</v>
      </c>
      <c r="IF2292">
        <v>62264</v>
      </c>
      <c r="IG2292" t="s">
        <v>523</v>
      </c>
      <c r="IH2292" t="s">
        <v>284</v>
      </c>
      <c r="IK2292">
        <v>-2</v>
      </c>
      <c r="IL2292" t="s">
        <v>278</v>
      </c>
      <c r="IM2292" t="s">
        <v>279</v>
      </c>
      <c r="IN2292" t="s">
        <v>466</v>
      </c>
      <c r="IP2292" t="s">
        <v>523</v>
      </c>
    </row>
    <row r="2293" spans="1:250" x14ac:dyDescent="0.35">
      <c r="A2293">
        <v>17682</v>
      </c>
      <c r="B2293">
        <v>-922729984</v>
      </c>
      <c r="C2293">
        <v>1837</v>
      </c>
      <c r="D2293" t="s">
        <v>272</v>
      </c>
      <c r="E2293" t="s">
        <v>273</v>
      </c>
      <c r="F2293">
        <v>9695</v>
      </c>
      <c r="G2293" t="s">
        <v>280</v>
      </c>
      <c r="H2293" t="s">
        <v>281</v>
      </c>
      <c r="I2293">
        <v>509</v>
      </c>
      <c r="J2293" t="s">
        <v>547</v>
      </c>
      <c r="K2293" t="s">
        <v>548</v>
      </c>
      <c r="L2293">
        <v>62264</v>
      </c>
      <c r="M2293" t="s">
        <v>523</v>
      </c>
      <c r="N2293" t="s">
        <v>524</v>
      </c>
      <c r="O2293">
        <v>62264</v>
      </c>
      <c r="P2293" t="s">
        <v>523</v>
      </c>
      <c r="Q2293" t="s">
        <v>524</v>
      </c>
      <c r="R2293" t="s">
        <v>357</v>
      </c>
      <c r="S2293" s="43">
        <v>339707073.61000001</v>
      </c>
      <c r="U2293" s="43">
        <v>24</v>
      </c>
      <c r="IF2293">
        <v>62264</v>
      </c>
      <c r="IG2293" t="s">
        <v>523</v>
      </c>
      <c r="IH2293" t="s">
        <v>284</v>
      </c>
      <c r="IK2293">
        <v>-2</v>
      </c>
      <c r="IL2293" t="s">
        <v>278</v>
      </c>
      <c r="IM2293" t="s">
        <v>279</v>
      </c>
      <c r="IN2293" t="s">
        <v>466</v>
      </c>
      <c r="IP2293" t="s">
        <v>523</v>
      </c>
    </row>
    <row r="2294" spans="1:250" x14ac:dyDescent="0.35">
      <c r="A2294">
        <v>17683</v>
      </c>
      <c r="B2294">
        <v>-922729984</v>
      </c>
      <c r="C2294">
        <v>1837</v>
      </c>
      <c r="D2294" t="s">
        <v>272</v>
      </c>
      <c r="E2294" t="s">
        <v>273</v>
      </c>
      <c r="F2294">
        <v>9695</v>
      </c>
      <c r="G2294" t="s">
        <v>280</v>
      </c>
      <c r="H2294" t="s">
        <v>281</v>
      </c>
      <c r="I2294">
        <v>515</v>
      </c>
      <c r="J2294" t="s">
        <v>543</v>
      </c>
      <c r="K2294" t="s">
        <v>544</v>
      </c>
      <c r="L2294">
        <v>70481</v>
      </c>
      <c r="M2294" t="s">
        <v>526</v>
      </c>
      <c r="N2294" t="s">
        <v>525</v>
      </c>
      <c r="O2294">
        <v>70481</v>
      </c>
      <c r="P2294" t="s">
        <v>526</v>
      </c>
      <c r="Q2294" t="s">
        <v>525</v>
      </c>
      <c r="R2294" t="s">
        <v>357</v>
      </c>
      <c r="S2294" s="43">
        <v>20489471.7377</v>
      </c>
      <c r="U2294" s="43">
        <v>24</v>
      </c>
      <c r="IF2294">
        <v>70481</v>
      </c>
      <c r="IG2294" t="s">
        <v>526</v>
      </c>
      <c r="IH2294" t="s">
        <v>284</v>
      </c>
      <c r="IK2294">
        <v>-2</v>
      </c>
      <c r="IL2294" t="s">
        <v>278</v>
      </c>
      <c r="IM2294" t="s">
        <v>279</v>
      </c>
      <c r="IN2294" t="s">
        <v>466</v>
      </c>
      <c r="IP2294" t="s">
        <v>526</v>
      </c>
    </row>
    <row r="2295" spans="1:250" x14ac:dyDescent="0.35">
      <c r="A2295">
        <v>17684</v>
      </c>
      <c r="B2295">
        <v>-922729984</v>
      </c>
      <c r="C2295">
        <v>1837</v>
      </c>
      <c r="D2295" t="s">
        <v>272</v>
      </c>
      <c r="E2295" t="s">
        <v>273</v>
      </c>
      <c r="F2295">
        <v>9695</v>
      </c>
      <c r="G2295" t="s">
        <v>280</v>
      </c>
      <c r="H2295" t="s">
        <v>281</v>
      </c>
      <c r="I2295">
        <v>513</v>
      </c>
      <c r="J2295" t="s">
        <v>545</v>
      </c>
      <c r="K2295" t="s">
        <v>546</v>
      </c>
      <c r="L2295">
        <v>70481</v>
      </c>
      <c r="M2295" t="s">
        <v>526</v>
      </c>
      <c r="N2295" t="s">
        <v>525</v>
      </c>
      <c r="O2295">
        <v>70481</v>
      </c>
      <c r="P2295" t="s">
        <v>526</v>
      </c>
      <c r="Q2295" t="s">
        <v>525</v>
      </c>
      <c r="R2295" t="s">
        <v>357</v>
      </c>
      <c r="S2295" s="43">
        <v>20439078.07</v>
      </c>
      <c r="U2295" s="43">
        <v>24</v>
      </c>
      <c r="IF2295">
        <v>70481</v>
      </c>
      <c r="IG2295" t="s">
        <v>526</v>
      </c>
      <c r="IH2295" t="s">
        <v>284</v>
      </c>
      <c r="IK2295">
        <v>-2</v>
      </c>
      <c r="IL2295" t="s">
        <v>278</v>
      </c>
      <c r="IM2295" t="s">
        <v>279</v>
      </c>
      <c r="IN2295" t="s">
        <v>466</v>
      </c>
      <c r="IP2295" t="s">
        <v>526</v>
      </c>
    </row>
    <row r="2296" spans="1:250" x14ac:dyDescent="0.35">
      <c r="A2296">
        <v>17685</v>
      </c>
      <c r="B2296">
        <v>-922729984</v>
      </c>
      <c r="C2296">
        <v>1837</v>
      </c>
      <c r="D2296" t="s">
        <v>272</v>
      </c>
      <c r="E2296" t="s">
        <v>273</v>
      </c>
      <c r="F2296">
        <v>9695</v>
      </c>
      <c r="G2296" t="s">
        <v>280</v>
      </c>
      <c r="H2296" t="s">
        <v>281</v>
      </c>
      <c r="I2296">
        <v>509</v>
      </c>
      <c r="J2296" t="s">
        <v>547</v>
      </c>
      <c r="K2296" t="s">
        <v>548</v>
      </c>
      <c r="L2296">
        <v>70481</v>
      </c>
      <c r="M2296" t="s">
        <v>526</v>
      </c>
      <c r="N2296" t="s">
        <v>525</v>
      </c>
      <c r="O2296">
        <v>70481</v>
      </c>
      <c r="P2296" t="s">
        <v>526</v>
      </c>
      <c r="Q2296" t="s">
        <v>525</v>
      </c>
      <c r="R2296" t="s">
        <v>357</v>
      </c>
      <c r="S2296" s="43">
        <v>20395403.59</v>
      </c>
      <c r="U2296" s="43">
        <v>24</v>
      </c>
      <c r="IF2296">
        <v>70481</v>
      </c>
      <c r="IG2296" t="s">
        <v>526</v>
      </c>
      <c r="IH2296" t="s">
        <v>284</v>
      </c>
      <c r="IK2296">
        <v>-2</v>
      </c>
      <c r="IL2296" t="s">
        <v>278</v>
      </c>
      <c r="IM2296" t="s">
        <v>279</v>
      </c>
      <c r="IN2296" t="s">
        <v>466</v>
      </c>
      <c r="IP2296" t="s">
        <v>526</v>
      </c>
    </row>
    <row r="2297" spans="1:250" x14ac:dyDescent="0.35">
      <c r="A2297">
        <v>17686</v>
      </c>
      <c r="B2297">
        <v>-922729984</v>
      </c>
      <c r="C2297">
        <v>1837</v>
      </c>
      <c r="D2297" t="s">
        <v>272</v>
      </c>
      <c r="E2297" t="s">
        <v>273</v>
      </c>
      <c r="F2297">
        <v>9695</v>
      </c>
      <c r="G2297" t="s">
        <v>280</v>
      </c>
      <c r="H2297" t="s">
        <v>281</v>
      </c>
      <c r="I2297">
        <v>507</v>
      </c>
      <c r="J2297" t="s">
        <v>549</v>
      </c>
      <c r="K2297" t="s">
        <v>550</v>
      </c>
      <c r="L2297">
        <v>70481</v>
      </c>
      <c r="M2297" t="s">
        <v>526</v>
      </c>
      <c r="N2297" t="s">
        <v>525</v>
      </c>
      <c r="O2297">
        <v>70481</v>
      </c>
      <c r="P2297" t="s">
        <v>526</v>
      </c>
      <c r="Q2297" t="s">
        <v>525</v>
      </c>
      <c r="R2297" t="s">
        <v>357</v>
      </c>
      <c r="S2297" s="43">
        <v>20371903.739999998</v>
      </c>
      <c r="U2297" s="43">
        <v>24</v>
      </c>
      <c r="IF2297">
        <v>70481</v>
      </c>
      <c r="IG2297" t="s">
        <v>526</v>
      </c>
      <c r="IH2297" t="s">
        <v>284</v>
      </c>
      <c r="IK2297">
        <v>-2</v>
      </c>
      <c r="IL2297" t="s">
        <v>278</v>
      </c>
      <c r="IM2297" t="s">
        <v>279</v>
      </c>
      <c r="IN2297" t="s">
        <v>466</v>
      </c>
      <c r="IP2297" t="s">
        <v>526</v>
      </c>
    </row>
    <row r="2298" spans="1:250" x14ac:dyDescent="0.35">
      <c r="A2298">
        <v>17687</v>
      </c>
      <c r="B2298">
        <v>-922729984</v>
      </c>
      <c r="C2298">
        <v>1837</v>
      </c>
      <c r="D2298" t="s">
        <v>272</v>
      </c>
      <c r="E2298" t="s">
        <v>273</v>
      </c>
      <c r="F2298">
        <v>9695</v>
      </c>
      <c r="G2298" t="s">
        <v>280</v>
      </c>
      <c r="H2298" t="s">
        <v>281</v>
      </c>
      <c r="I2298">
        <v>528</v>
      </c>
      <c r="J2298" t="s">
        <v>531</v>
      </c>
      <c r="K2298" t="s">
        <v>532</v>
      </c>
      <c r="L2298">
        <v>62264</v>
      </c>
      <c r="M2298" t="s">
        <v>523</v>
      </c>
      <c r="N2298" t="s">
        <v>524</v>
      </c>
      <c r="O2298">
        <v>62264</v>
      </c>
      <c r="P2298" t="s">
        <v>523</v>
      </c>
      <c r="Q2298" t="s">
        <v>524</v>
      </c>
      <c r="R2298" t="s">
        <v>357</v>
      </c>
      <c r="S2298" s="43">
        <v>388835807.8998</v>
      </c>
      <c r="U2298" s="43">
        <v>24</v>
      </c>
      <c r="IF2298">
        <v>62264</v>
      </c>
      <c r="IG2298" t="s">
        <v>523</v>
      </c>
      <c r="IH2298" t="s">
        <v>284</v>
      </c>
      <c r="IK2298">
        <v>-2</v>
      </c>
      <c r="IL2298" t="s">
        <v>278</v>
      </c>
      <c r="IM2298" t="s">
        <v>279</v>
      </c>
      <c r="IN2298" t="s">
        <v>466</v>
      </c>
      <c r="IP2298" t="s">
        <v>523</v>
      </c>
    </row>
    <row r="2299" spans="1:250" x14ac:dyDescent="0.35">
      <c r="A2299">
        <v>17688</v>
      </c>
      <c r="B2299">
        <v>-922729984</v>
      </c>
      <c r="C2299">
        <v>1837</v>
      </c>
      <c r="D2299" t="s">
        <v>272</v>
      </c>
      <c r="E2299" t="s">
        <v>273</v>
      </c>
      <c r="F2299">
        <v>9695</v>
      </c>
      <c r="G2299" t="s">
        <v>280</v>
      </c>
      <c r="H2299" t="s">
        <v>281</v>
      </c>
      <c r="I2299">
        <v>527</v>
      </c>
      <c r="J2299" t="s">
        <v>535</v>
      </c>
      <c r="K2299" t="s">
        <v>536</v>
      </c>
      <c r="L2299">
        <v>62264</v>
      </c>
      <c r="M2299" t="s">
        <v>523</v>
      </c>
      <c r="N2299" t="s">
        <v>524</v>
      </c>
      <c r="O2299">
        <v>62264</v>
      </c>
      <c r="P2299" t="s">
        <v>523</v>
      </c>
      <c r="Q2299" t="s">
        <v>524</v>
      </c>
      <c r="R2299" t="s">
        <v>357</v>
      </c>
      <c r="S2299" s="43">
        <v>388197097.42979997</v>
      </c>
      <c r="U2299" s="43">
        <v>24</v>
      </c>
      <c r="IF2299">
        <v>62264</v>
      </c>
      <c r="IG2299" t="s">
        <v>523</v>
      </c>
      <c r="IH2299" t="s">
        <v>284</v>
      </c>
      <c r="IK2299">
        <v>-2</v>
      </c>
      <c r="IL2299" t="s">
        <v>278</v>
      </c>
      <c r="IM2299" t="s">
        <v>279</v>
      </c>
      <c r="IN2299" t="s">
        <v>466</v>
      </c>
      <c r="IP2299" t="s">
        <v>523</v>
      </c>
    </row>
    <row r="2300" spans="1:250" x14ac:dyDescent="0.35">
      <c r="A2300">
        <v>17689</v>
      </c>
      <c r="B2300">
        <v>-922729984</v>
      </c>
      <c r="C2300">
        <v>1837</v>
      </c>
      <c r="D2300" t="s">
        <v>272</v>
      </c>
      <c r="E2300" t="s">
        <v>273</v>
      </c>
      <c r="F2300">
        <v>9695</v>
      </c>
      <c r="G2300" t="s">
        <v>280</v>
      </c>
      <c r="H2300" t="s">
        <v>281</v>
      </c>
      <c r="I2300">
        <v>507</v>
      </c>
      <c r="J2300" t="s">
        <v>549</v>
      </c>
      <c r="K2300" t="s">
        <v>550</v>
      </c>
      <c r="L2300">
        <v>78012</v>
      </c>
      <c r="M2300" t="s">
        <v>527</v>
      </c>
      <c r="N2300" t="s">
        <v>528</v>
      </c>
      <c r="O2300">
        <v>78012</v>
      </c>
      <c r="P2300" t="s">
        <v>527</v>
      </c>
      <c r="Q2300" t="s">
        <v>528</v>
      </c>
      <c r="R2300" t="s">
        <v>357</v>
      </c>
      <c r="S2300" s="43">
        <v>10092691.59</v>
      </c>
      <c r="U2300" s="43">
        <v>24</v>
      </c>
      <c r="IF2300">
        <v>78012</v>
      </c>
      <c r="IG2300" t="s">
        <v>527</v>
      </c>
      <c r="IH2300" t="s">
        <v>284</v>
      </c>
      <c r="IK2300">
        <v>-2</v>
      </c>
      <c r="IL2300" t="s">
        <v>278</v>
      </c>
      <c r="IM2300" t="s">
        <v>279</v>
      </c>
      <c r="IN2300" t="s">
        <v>466</v>
      </c>
      <c r="IP2300" t="s">
        <v>527</v>
      </c>
    </row>
    <row r="2301" spans="1:250" x14ac:dyDescent="0.35">
      <c r="A2301">
        <v>17690</v>
      </c>
      <c r="B2301">
        <v>-922729984</v>
      </c>
      <c r="C2301">
        <v>1837</v>
      </c>
      <c r="D2301" t="s">
        <v>272</v>
      </c>
      <c r="E2301" t="s">
        <v>273</v>
      </c>
      <c r="F2301">
        <v>9695</v>
      </c>
      <c r="G2301" t="s">
        <v>280</v>
      </c>
      <c r="H2301" t="s">
        <v>281</v>
      </c>
      <c r="I2301">
        <v>528</v>
      </c>
      <c r="J2301" t="s">
        <v>531</v>
      </c>
      <c r="K2301" t="s">
        <v>532</v>
      </c>
      <c r="L2301">
        <v>70481</v>
      </c>
      <c r="M2301" t="s">
        <v>526</v>
      </c>
      <c r="N2301" t="s">
        <v>525</v>
      </c>
      <c r="O2301">
        <v>70481</v>
      </c>
      <c r="P2301" t="s">
        <v>526</v>
      </c>
      <c r="Q2301" t="s">
        <v>525</v>
      </c>
      <c r="R2301" t="s">
        <v>357</v>
      </c>
      <c r="S2301" s="43">
        <v>20641454.815299999</v>
      </c>
      <c r="U2301" s="43">
        <v>24</v>
      </c>
      <c r="IF2301">
        <v>70481</v>
      </c>
      <c r="IG2301" t="s">
        <v>526</v>
      </c>
      <c r="IH2301" t="s">
        <v>284</v>
      </c>
      <c r="IK2301">
        <v>-2</v>
      </c>
      <c r="IL2301" t="s">
        <v>278</v>
      </c>
      <c r="IM2301" t="s">
        <v>279</v>
      </c>
      <c r="IN2301" t="s">
        <v>466</v>
      </c>
      <c r="IP2301" t="s">
        <v>526</v>
      </c>
    </row>
    <row r="2302" spans="1:250" x14ac:dyDescent="0.35">
      <c r="A2302">
        <v>17691</v>
      </c>
      <c r="B2302">
        <v>-922729984</v>
      </c>
      <c r="C2302">
        <v>1837</v>
      </c>
      <c r="D2302" t="s">
        <v>272</v>
      </c>
      <c r="E2302" t="s">
        <v>273</v>
      </c>
      <c r="F2302">
        <v>9695</v>
      </c>
      <c r="G2302" t="s">
        <v>280</v>
      </c>
      <c r="H2302" t="s">
        <v>281</v>
      </c>
      <c r="I2302">
        <v>527</v>
      </c>
      <c r="J2302" t="s">
        <v>535</v>
      </c>
      <c r="K2302" t="s">
        <v>536</v>
      </c>
      <c r="L2302">
        <v>70481</v>
      </c>
      <c r="M2302" t="s">
        <v>526</v>
      </c>
      <c r="N2302" t="s">
        <v>525</v>
      </c>
      <c r="O2302">
        <v>70481</v>
      </c>
      <c r="P2302" t="s">
        <v>526</v>
      </c>
      <c r="Q2302" t="s">
        <v>525</v>
      </c>
      <c r="R2302" t="s">
        <v>357</v>
      </c>
      <c r="S2302" s="43">
        <v>20607548.6853</v>
      </c>
      <c r="U2302" s="43">
        <v>24</v>
      </c>
      <c r="IF2302">
        <v>70481</v>
      </c>
      <c r="IG2302" t="s">
        <v>526</v>
      </c>
      <c r="IH2302" t="s">
        <v>284</v>
      </c>
      <c r="IK2302">
        <v>-2</v>
      </c>
      <c r="IL2302" t="s">
        <v>278</v>
      </c>
      <c r="IM2302" t="s">
        <v>279</v>
      </c>
      <c r="IN2302" t="s">
        <v>466</v>
      </c>
      <c r="IP2302" t="s">
        <v>526</v>
      </c>
    </row>
    <row r="2303" spans="1:250" x14ac:dyDescent="0.35">
      <c r="A2303">
        <v>17692</v>
      </c>
      <c r="B2303">
        <v>-922729984</v>
      </c>
      <c r="C2303">
        <v>1837</v>
      </c>
      <c r="D2303" t="s">
        <v>272</v>
      </c>
      <c r="E2303" t="s">
        <v>273</v>
      </c>
      <c r="F2303">
        <v>9695</v>
      </c>
      <c r="G2303" t="s">
        <v>280</v>
      </c>
      <c r="H2303" t="s">
        <v>281</v>
      </c>
      <c r="I2303">
        <v>523</v>
      </c>
      <c r="J2303" t="s">
        <v>537</v>
      </c>
      <c r="K2303" t="s">
        <v>538</v>
      </c>
      <c r="L2303">
        <v>70481</v>
      </c>
      <c r="M2303" t="s">
        <v>526</v>
      </c>
      <c r="N2303" t="s">
        <v>525</v>
      </c>
      <c r="O2303">
        <v>70481</v>
      </c>
      <c r="P2303" t="s">
        <v>526</v>
      </c>
      <c r="Q2303" t="s">
        <v>525</v>
      </c>
      <c r="R2303" t="s">
        <v>357</v>
      </c>
      <c r="S2303" s="43">
        <v>20583814.395300001</v>
      </c>
      <c r="U2303" s="43">
        <v>24</v>
      </c>
      <c r="IF2303">
        <v>70481</v>
      </c>
      <c r="IG2303" t="s">
        <v>526</v>
      </c>
      <c r="IH2303" t="s">
        <v>284</v>
      </c>
      <c r="IK2303">
        <v>-2</v>
      </c>
      <c r="IL2303" t="s">
        <v>278</v>
      </c>
      <c r="IM2303" t="s">
        <v>279</v>
      </c>
      <c r="IN2303" t="s">
        <v>466</v>
      </c>
      <c r="IP2303" t="s">
        <v>526</v>
      </c>
    </row>
    <row r="2304" spans="1:250" x14ac:dyDescent="0.35">
      <c r="A2304">
        <v>17693</v>
      </c>
      <c r="B2304">
        <v>-922729984</v>
      </c>
      <c r="C2304">
        <v>1837</v>
      </c>
      <c r="D2304" t="s">
        <v>272</v>
      </c>
      <c r="E2304" t="s">
        <v>273</v>
      </c>
      <c r="F2304">
        <v>9695</v>
      </c>
      <c r="G2304" t="s">
        <v>280</v>
      </c>
      <c r="H2304" t="s">
        <v>281</v>
      </c>
      <c r="I2304">
        <v>521</v>
      </c>
      <c r="J2304" t="s">
        <v>539</v>
      </c>
      <c r="K2304" t="s">
        <v>540</v>
      </c>
      <c r="L2304">
        <v>70481</v>
      </c>
      <c r="M2304" t="s">
        <v>526</v>
      </c>
      <c r="N2304" t="s">
        <v>525</v>
      </c>
      <c r="O2304">
        <v>70481</v>
      </c>
      <c r="P2304" t="s">
        <v>526</v>
      </c>
      <c r="Q2304" t="s">
        <v>525</v>
      </c>
      <c r="R2304" t="s">
        <v>357</v>
      </c>
      <c r="S2304" s="43">
        <v>20536643.057700001</v>
      </c>
      <c r="U2304" s="43">
        <v>24</v>
      </c>
      <c r="IF2304">
        <v>70481</v>
      </c>
      <c r="IG2304" t="s">
        <v>526</v>
      </c>
      <c r="IH2304" t="s">
        <v>284</v>
      </c>
      <c r="IK2304">
        <v>-2</v>
      </c>
      <c r="IL2304" t="s">
        <v>278</v>
      </c>
      <c r="IM2304" t="s">
        <v>279</v>
      </c>
      <c r="IN2304" t="s">
        <v>466</v>
      </c>
      <c r="IP2304" t="s">
        <v>526</v>
      </c>
    </row>
    <row r="2305" spans="1:250" x14ac:dyDescent="0.35">
      <c r="A2305">
        <v>17694</v>
      </c>
      <c r="B2305">
        <v>-922729984</v>
      </c>
      <c r="C2305">
        <v>1837</v>
      </c>
      <c r="D2305" t="s">
        <v>272</v>
      </c>
      <c r="E2305" t="s">
        <v>273</v>
      </c>
      <c r="F2305">
        <v>9695</v>
      </c>
      <c r="G2305" t="s">
        <v>280</v>
      </c>
      <c r="H2305" t="s">
        <v>281</v>
      </c>
      <c r="I2305">
        <v>519</v>
      </c>
      <c r="J2305" t="s">
        <v>541</v>
      </c>
      <c r="K2305" t="s">
        <v>542</v>
      </c>
      <c r="L2305">
        <v>70481</v>
      </c>
      <c r="M2305" t="s">
        <v>526</v>
      </c>
      <c r="N2305" t="s">
        <v>525</v>
      </c>
      <c r="O2305">
        <v>70481</v>
      </c>
      <c r="P2305" t="s">
        <v>526</v>
      </c>
      <c r="Q2305" t="s">
        <v>525</v>
      </c>
      <c r="R2305" t="s">
        <v>357</v>
      </c>
      <c r="S2305" s="43">
        <v>20513057.397700001</v>
      </c>
      <c r="U2305" s="43">
        <v>24</v>
      </c>
      <c r="IF2305">
        <v>70481</v>
      </c>
      <c r="IG2305" t="s">
        <v>526</v>
      </c>
      <c r="IH2305" t="s">
        <v>284</v>
      </c>
      <c r="IK2305">
        <v>-2</v>
      </c>
      <c r="IL2305" t="s">
        <v>278</v>
      </c>
      <c r="IM2305" t="s">
        <v>279</v>
      </c>
      <c r="IN2305" t="s">
        <v>466</v>
      </c>
      <c r="IP2305" t="s">
        <v>526</v>
      </c>
    </row>
    <row r="2306" spans="1:250" x14ac:dyDescent="0.35">
      <c r="A2306">
        <v>17695</v>
      </c>
      <c r="B2306">
        <v>-922729984</v>
      </c>
      <c r="C2306">
        <v>1837</v>
      </c>
      <c r="D2306" t="s">
        <v>272</v>
      </c>
      <c r="E2306" t="s">
        <v>273</v>
      </c>
      <c r="F2306">
        <v>9695</v>
      </c>
      <c r="G2306" t="s">
        <v>280</v>
      </c>
      <c r="H2306" t="s">
        <v>281</v>
      </c>
      <c r="I2306">
        <v>523</v>
      </c>
      <c r="J2306" t="s">
        <v>537</v>
      </c>
      <c r="K2306" t="s">
        <v>538</v>
      </c>
      <c r="L2306">
        <v>78012</v>
      </c>
      <c r="M2306" t="s">
        <v>527</v>
      </c>
      <c r="N2306" t="s">
        <v>528</v>
      </c>
      <c r="O2306">
        <v>78012</v>
      </c>
      <c r="P2306" t="s">
        <v>527</v>
      </c>
      <c r="Q2306" t="s">
        <v>528</v>
      </c>
      <c r="R2306" t="s">
        <v>357</v>
      </c>
      <c r="S2306" s="43">
        <v>10197676.8025</v>
      </c>
      <c r="U2306" s="43">
        <v>24</v>
      </c>
      <c r="IF2306">
        <v>78012</v>
      </c>
      <c r="IG2306" t="s">
        <v>527</v>
      </c>
      <c r="IH2306" t="s">
        <v>284</v>
      </c>
      <c r="IK2306">
        <v>-2</v>
      </c>
      <c r="IL2306" t="s">
        <v>278</v>
      </c>
      <c r="IM2306" t="s">
        <v>279</v>
      </c>
      <c r="IN2306" t="s">
        <v>466</v>
      </c>
      <c r="IP2306" t="s">
        <v>527</v>
      </c>
    </row>
    <row r="2307" spans="1:250" x14ac:dyDescent="0.35">
      <c r="A2307">
        <v>17696</v>
      </c>
      <c r="B2307">
        <v>-922729984</v>
      </c>
      <c r="C2307">
        <v>1837</v>
      </c>
      <c r="D2307" t="s">
        <v>272</v>
      </c>
      <c r="E2307" t="s">
        <v>273</v>
      </c>
      <c r="F2307">
        <v>9695</v>
      </c>
      <c r="G2307" t="s">
        <v>280</v>
      </c>
      <c r="H2307" t="s">
        <v>281</v>
      </c>
      <c r="I2307">
        <v>521</v>
      </c>
      <c r="J2307" t="s">
        <v>539</v>
      </c>
      <c r="K2307" t="s">
        <v>540</v>
      </c>
      <c r="L2307">
        <v>78012</v>
      </c>
      <c r="M2307" t="s">
        <v>527</v>
      </c>
      <c r="N2307" t="s">
        <v>528</v>
      </c>
      <c r="O2307">
        <v>78012</v>
      </c>
      <c r="P2307" t="s">
        <v>527</v>
      </c>
      <c r="Q2307" t="s">
        <v>528</v>
      </c>
      <c r="R2307" t="s">
        <v>357</v>
      </c>
      <c r="S2307" s="43">
        <v>10174307.093800001</v>
      </c>
      <c r="U2307" s="43">
        <v>24</v>
      </c>
      <c r="IF2307">
        <v>78012</v>
      </c>
      <c r="IG2307" t="s">
        <v>527</v>
      </c>
      <c r="IH2307" t="s">
        <v>284</v>
      </c>
      <c r="IK2307">
        <v>-2</v>
      </c>
      <c r="IL2307" t="s">
        <v>278</v>
      </c>
      <c r="IM2307" t="s">
        <v>279</v>
      </c>
      <c r="IN2307" t="s">
        <v>466</v>
      </c>
      <c r="IP2307" t="s">
        <v>527</v>
      </c>
    </row>
    <row r="2308" spans="1:250" x14ac:dyDescent="0.35">
      <c r="A2308">
        <v>17697</v>
      </c>
      <c r="B2308">
        <v>-922729984</v>
      </c>
      <c r="C2308">
        <v>1837</v>
      </c>
      <c r="D2308" t="s">
        <v>272</v>
      </c>
      <c r="E2308" t="s">
        <v>273</v>
      </c>
      <c r="F2308">
        <v>9695</v>
      </c>
      <c r="G2308" t="s">
        <v>280</v>
      </c>
      <c r="H2308" t="s">
        <v>281</v>
      </c>
      <c r="I2308">
        <v>519</v>
      </c>
      <c r="J2308" t="s">
        <v>541</v>
      </c>
      <c r="K2308" t="s">
        <v>542</v>
      </c>
      <c r="L2308">
        <v>78012</v>
      </c>
      <c r="M2308" t="s">
        <v>527</v>
      </c>
      <c r="N2308" t="s">
        <v>528</v>
      </c>
      <c r="O2308">
        <v>78012</v>
      </c>
      <c r="P2308" t="s">
        <v>527</v>
      </c>
      <c r="Q2308" t="s">
        <v>528</v>
      </c>
      <c r="R2308" t="s">
        <v>357</v>
      </c>
      <c r="S2308" s="43">
        <v>10162622.2338</v>
      </c>
      <c r="U2308" s="43">
        <v>24</v>
      </c>
      <c r="IF2308">
        <v>78012</v>
      </c>
      <c r="IG2308" t="s">
        <v>527</v>
      </c>
      <c r="IH2308" t="s">
        <v>284</v>
      </c>
      <c r="IK2308">
        <v>-2</v>
      </c>
      <c r="IL2308" t="s">
        <v>278</v>
      </c>
      <c r="IM2308" t="s">
        <v>279</v>
      </c>
      <c r="IN2308" t="s">
        <v>466</v>
      </c>
      <c r="IP2308" t="s">
        <v>527</v>
      </c>
    </row>
    <row r="2309" spans="1:250" x14ac:dyDescent="0.35">
      <c r="A2309">
        <v>17698</v>
      </c>
      <c r="B2309">
        <v>-922729984</v>
      </c>
      <c r="C2309">
        <v>1837</v>
      </c>
      <c r="D2309" t="s">
        <v>272</v>
      </c>
      <c r="E2309" t="s">
        <v>273</v>
      </c>
      <c r="F2309">
        <v>9695</v>
      </c>
      <c r="G2309" t="s">
        <v>280</v>
      </c>
      <c r="H2309" t="s">
        <v>281</v>
      </c>
      <c r="I2309">
        <v>515</v>
      </c>
      <c r="J2309" t="s">
        <v>543</v>
      </c>
      <c r="K2309" t="s">
        <v>544</v>
      </c>
      <c r="L2309">
        <v>78012</v>
      </c>
      <c r="M2309" t="s">
        <v>527</v>
      </c>
      <c r="N2309" t="s">
        <v>528</v>
      </c>
      <c r="O2309">
        <v>78012</v>
      </c>
      <c r="P2309" t="s">
        <v>527</v>
      </c>
      <c r="Q2309" t="s">
        <v>528</v>
      </c>
      <c r="R2309" t="s">
        <v>357</v>
      </c>
      <c r="S2309" s="43">
        <v>10150937.3838</v>
      </c>
      <c r="U2309" s="43">
        <v>24</v>
      </c>
      <c r="IF2309">
        <v>78012</v>
      </c>
      <c r="IG2309" t="s">
        <v>527</v>
      </c>
      <c r="IH2309" t="s">
        <v>284</v>
      </c>
      <c r="IK2309">
        <v>-2</v>
      </c>
      <c r="IL2309" t="s">
        <v>278</v>
      </c>
      <c r="IM2309" t="s">
        <v>279</v>
      </c>
      <c r="IN2309" t="s">
        <v>466</v>
      </c>
      <c r="IP2309" t="s">
        <v>527</v>
      </c>
    </row>
    <row r="2310" spans="1:250" x14ac:dyDescent="0.35">
      <c r="A2310">
        <v>17699</v>
      </c>
      <c r="B2310">
        <v>-922729984</v>
      </c>
      <c r="C2310">
        <v>1837</v>
      </c>
      <c r="D2310" t="s">
        <v>272</v>
      </c>
      <c r="E2310" t="s">
        <v>273</v>
      </c>
      <c r="F2310">
        <v>9695</v>
      </c>
      <c r="G2310" t="s">
        <v>280</v>
      </c>
      <c r="H2310" t="s">
        <v>281</v>
      </c>
      <c r="I2310">
        <v>513</v>
      </c>
      <c r="J2310" t="s">
        <v>545</v>
      </c>
      <c r="K2310" t="s">
        <v>546</v>
      </c>
      <c r="L2310">
        <v>78012</v>
      </c>
      <c r="M2310" t="s">
        <v>527</v>
      </c>
      <c r="N2310" t="s">
        <v>528</v>
      </c>
      <c r="O2310">
        <v>78012</v>
      </c>
      <c r="P2310" t="s">
        <v>527</v>
      </c>
      <c r="Q2310" t="s">
        <v>528</v>
      </c>
      <c r="R2310" t="s">
        <v>357</v>
      </c>
      <c r="S2310" s="43">
        <v>10125971.24</v>
      </c>
      <c r="U2310" s="43">
        <v>24</v>
      </c>
      <c r="IF2310">
        <v>78012</v>
      </c>
      <c r="IG2310" t="s">
        <v>527</v>
      </c>
      <c r="IH2310" t="s">
        <v>284</v>
      </c>
      <c r="IK2310">
        <v>-2</v>
      </c>
      <c r="IL2310" t="s">
        <v>278</v>
      </c>
      <c r="IM2310" t="s">
        <v>279</v>
      </c>
      <c r="IN2310" t="s">
        <v>466</v>
      </c>
      <c r="IP2310" t="s">
        <v>527</v>
      </c>
    </row>
    <row r="2311" spans="1:250" x14ac:dyDescent="0.35">
      <c r="A2311">
        <v>17700</v>
      </c>
      <c r="B2311">
        <v>-922729984</v>
      </c>
      <c r="C2311">
        <v>1837</v>
      </c>
      <c r="D2311" t="s">
        <v>272</v>
      </c>
      <c r="E2311" t="s">
        <v>273</v>
      </c>
      <c r="F2311">
        <v>9695</v>
      </c>
      <c r="G2311" t="s">
        <v>280</v>
      </c>
      <c r="H2311" t="s">
        <v>281</v>
      </c>
      <c r="I2311">
        <v>509</v>
      </c>
      <c r="J2311" t="s">
        <v>547</v>
      </c>
      <c r="K2311" t="s">
        <v>548</v>
      </c>
      <c r="L2311">
        <v>78012</v>
      </c>
      <c r="M2311" t="s">
        <v>527</v>
      </c>
      <c r="N2311" t="s">
        <v>528</v>
      </c>
      <c r="O2311">
        <v>78012</v>
      </c>
      <c r="P2311" t="s">
        <v>527</v>
      </c>
      <c r="Q2311" t="s">
        <v>528</v>
      </c>
      <c r="R2311" t="s">
        <v>357</v>
      </c>
      <c r="S2311" s="43">
        <v>10104333.93</v>
      </c>
      <c r="U2311" s="43">
        <v>24</v>
      </c>
      <c r="IF2311">
        <v>78012</v>
      </c>
      <c r="IG2311" t="s">
        <v>527</v>
      </c>
      <c r="IH2311" t="s">
        <v>284</v>
      </c>
      <c r="IK2311">
        <v>-2</v>
      </c>
      <c r="IL2311" t="s">
        <v>278</v>
      </c>
      <c r="IM2311" t="s">
        <v>279</v>
      </c>
      <c r="IN2311" t="s">
        <v>466</v>
      </c>
      <c r="IP2311" t="s">
        <v>527</v>
      </c>
    </row>
    <row r="2312" spans="1:250" x14ac:dyDescent="0.35">
      <c r="A2312">
        <v>17701</v>
      </c>
      <c r="B2312">
        <v>-922729984</v>
      </c>
      <c r="C2312">
        <v>1837</v>
      </c>
      <c r="D2312" t="s">
        <v>272</v>
      </c>
      <c r="E2312" t="s">
        <v>273</v>
      </c>
      <c r="F2312">
        <v>19011</v>
      </c>
      <c r="G2312" t="s">
        <v>318</v>
      </c>
      <c r="H2312" t="s">
        <v>319</v>
      </c>
      <c r="I2312">
        <v>515</v>
      </c>
      <c r="J2312" t="s">
        <v>543</v>
      </c>
      <c r="K2312" t="s">
        <v>544</v>
      </c>
      <c r="L2312">
        <v>79525</v>
      </c>
      <c r="M2312" t="s">
        <v>551</v>
      </c>
      <c r="N2312" t="s">
        <v>529</v>
      </c>
      <c r="O2312">
        <v>79525</v>
      </c>
      <c r="P2312" t="s">
        <v>551</v>
      </c>
      <c r="Q2312" t="s">
        <v>529</v>
      </c>
      <c r="R2312" t="s">
        <v>357</v>
      </c>
      <c r="S2312" s="43">
        <v>207735800.54280001</v>
      </c>
      <c r="U2312" s="43">
        <v>24</v>
      </c>
      <c r="IF2312">
        <v>79525</v>
      </c>
      <c r="IG2312" t="s">
        <v>551</v>
      </c>
      <c r="IH2312" t="s">
        <v>322</v>
      </c>
      <c r="IK2312">
        <v>-2</v>
      </c>
      <c r="IL2312" t="s">
        <v>278</v>
      </c>
      <c r="IM2312" t="s">
        <v>279</v>
      </c>
      <c r="IN2312" t="s">
        <v>484</v>
      </c>
      <c r="IP2312" t="s">
        <v>551</v>
      </c>
    </row>
    <row r="2313" spans="1:250" x14ac:dyDescent="0.35">
      <c r="A2313">
        <v>17702</v>
      </c>
      <c r="B2313">
        <v>-922729984</v>
      </c>
      <c r="C2313">
        <v>1837</v>
      </c>
      <c r="D2313" t="s">
        <v>272</v>
      </c>
      <c r="E2313" t="s">
        <v>273</v>
      </c>
      <c r="F2313">
        <v>19011</v>
      </c>
      <c r="G2313" t="s">
        <v>318</v>
      </c>
      <c r="H2313" t="s">
        <v>319</v>
      </c>
      <c r="I2313">
        <v>513</v>
      </c>
      <c r="J2313" t="s">
        <v>545</v>
      </c>
      <c r="K2313" t="s">
        <v>546</v>
      </c>
      <c r="L2313">
        <v>79525</v>
      </c>
      <c r="M2313" t="s">
        <v>551</v>
      </c>
      <c r="N2313" t="s">
        <v>529</v>
      </c>
      <c r="O2313">
        <v>79525</v>
      </c>
      <c r="P2313" t="s">
        <v>551</v>
      </c>
      <c r="Q2313" t="s">
        <v>529</v>
      </c>
      <c r="R2313" t="s">
        <v>357</v>
      </c>
      <c r="S2313" s="43">
        <v>207176715.8628</v>
      </c>
      <c r="U2313" s="43">
        <v>24</v>
      </c>
      <c r="IF2313">
        <v>79525</v>
      </c>
      <c r="IG2313" t="s">
        <v>551</v>
      </c>
      <c r="IH2313" t="s">
        <v>322</v>
      </c>
      <c r="IK2313">
        <v>-2</v>
      </c>
      <c r="IL2313" t="s">
        <v>278</v>
      </c>
      <c r="IM2313" t="s">
        <v>279</v>
      </c>
      <c r="IN2313" t="s">
        <v>484</v>
      </c>
      <c r="IP2313" t="s">
        <v>551</v>
      </c>
    </row>
    <row r="2314" spans="1:250" x14ac:dyDescent="0.35">
      <c r="A2314">
        <v>17703</v>
      </c>
      <c r="B2314">
        <v>-922729984</v>
      </c>
      <c r="C2314">
        <v>1837</v>
      </c>
      <c r="D2314" t="s">
        <v>272</v>
      </c>
      <c r="E2314" t="s">
        <v>273</v>
      </c>
      <c r="F2314">
        <v>19011</v>
      </c>
      <c r="G2314" t="s">
        <v>318</v>
      </c>
      <c r="H2314" t="s">
        <v>319</v>
      </c>
      <c r="I2314">
        <v>509</v>
      </c>
      <c r="J2314" t="s">
        <v>547</v>
      </c>
      <c r="K2314" t="s">
        <v>548</v>
      </c>
      <c r="L2314">
        <v>79525</v>
      </c>
      <c r="M2314" t="s">
        <v>551</v>
      </c>
      <c r="N2314" t="s">
        <v>529</v>
      </c>
      <c r="O2314">
        <v>79525</v>
      </c>
      <c r="P2314" t="s">
        <v>551</v>
      </c>
      <c r="Q2314" t="s">
        <v>529</v>
      </c>
      <c r="R2314" t="s">
        <v>357</v>
      </c>
      <c r="S2314" s="43">
        <v>206692175.7128</v>
      </c>
      <c r="U2314" s="43">
        <v>24</v>
      </c>
      <c r="IF2314">
        <v>79525</v>
      </c>
      <c r="IG2314" t="s">
        <v>551</v>
      </c>
      <c r="IH2314" t="s">
        <v>322</v>
      </c>
      <c r="IK2314">
        <v>-2</v>
      </c>
      <c r="IL2314" t="s">
        <v>278</v>
      </c>
      <c r="IM2314" t="s">
        <v>279</v>
      </c>
      <c r="IN2314" t="s">
        <v>484</v>
      </c>
      <c r="IP2314" t="s">
        <v>551</v>
      </c>
    </row>
    <row r="2315" spans="1:250" x14ac:dyDescent="0.35">
      <c r="A2315">
        <v>17704</v>
      </c>
      <c r="B2315">
        <v>-922729984</v>
      </c>
      <c r="C2315">
        <v>1837</v>
      </c>
      <c r="D2315" t="s">
        <v>272</v>
      </c>
      <c r="E2315" t="s">
        <v>273</v>
      </c>
      <c r="F2315">
        <v>19011</v>
      </c>
      <c r="G2315" t="s">
        <v>318</v>
      </c>
      <c r="H2315" t="s">
        <v>319</v>
      </c>
      <c r="I2315">
        <v>507</v>
      </c>
      <c r="J2315" t="s">
        <v>549</v>
      </c>
      <c r="K2315" t="s">
        <v>550</v>
      </c>
      <c r="L2315">
        <v>79525</v>
      </c>
      <c r="M2315" t="s">
        <v>551</v>
      </c>
      <c r="N2315" t="s">
        <v>529</v>
      </c>
      <c r="O2315">
        <v>79525</v>
      </c>
      <c r="P2315" t="s">
        <v>551</v>
      </c>
      <c r="Q2315" t="s">
        <v>529</v>
      </c>
      <c r="R2315" t="s">
        <v>357</v>
      </c>
      <c r="S2315" s="43">
        <v>206431269.5228</v>
      </c>
      <c r="U2315" s="43">
        <v>24</v>
      </c>
      <c r="IF2315">
        <v>79525</v>
      </c>
      <c r="IG2315" t="s">
        <v>551</v>
      </c>
      <c r="IH2315" t="s">
        <v>322</v>
      </c>
      <c r="IK2315">
        <v>-2</v>
      </c>
      <c r="IL2315" t="s">
        <v>278</v>
      </c>
      <c r="IM2315" t="s">
        <v>279</v>
      </c>
      <c r="IN2315" t="s">
        <v>484</v>
      </c>
      <c r="IP2315" t="s">
        <v>551</v>
      </c>
    </row>
    <row r="2316" spans="1:250" x14ac:dyDescent="0.35">
      <c r="A2316">
        <v>17705</v>
      </c>
      <c r="B2316">
        <v>-922729984</v>
      </c>
      <c r="C2316">
        <v>1837</v>
      </c>
      <c r="D2316" t="s">
        <v>272</v>
      </c>
      <c r="E2316" t="s">
        <v>273</v>
      </c>
      <c r="F2316">
        <v>9695</v>
      </c>
      <c r="G2316" t="s">
        <v>280</v>
      </c>
      <c r="H2316" t="s">
        <v>281</v>
      </c>
      <c r="I2316">
        <v>528</v>
      </c>
      <c r="J2316" t="s">
        <v>531</v>
      </c>
      <c r="K2316" t="s">
        <v>532</v>
      </c>
      <c r="L2316">
        <v>78012</v>
      </c>
      <c r="M2316" t="s">
        <v>527</v>
      </c>
      <c r="N2316" t="s">
        <v>528</v>
      </c>
      <c r="O2316">
        <v>78012</v>
      </c>
      <c r="P2316" t="s">
        <v>527</v>
      </c>
      <c r="Q2316" t="s">
        <v>528</v>
      </c>
      <c r="R2316" t="s">
        <v>357</v>
      </c>
      <c r="S2316" s="43">
        <v>10226233.1525</v>
      </c>
      <c r="U2316" s="43">
        <v>24</v>
      </c>
      <c r="IF2316">
        <v>78012</v>
      </c>
      <c r="IG2316" t="s">
        <v>527</v>
      </c>
      <c r="IH2316" t="s">
        <v>284</v>
      </c>
      <c r="IK2316">
        <v>-2</v>
      </c>
      <c r="IL2316" t="s">
        <v>278</v>
      </c>
      <c r="IM2316" t="s">
        <v>279</v>
      </c>
      <c r="IN2316" t="s">
        <v>466</v>
      </c>
      <c r="IP2316" t="s">
        <v>527</v>
      </c>
    </row>
    <row r="2317" spans="1:250" x14ac:dyDescent="0.35">
      <c r="A2317">
        <v>17706</v>
      </c>
      <c r="B2317">
        <v>-922729984</v>
      </c>
      <c r="C2317">
        <v>1837</v>
      </c>
      <c r="D2317" t="s">
        <v>272</v>
      </c>
      <c r="E2317" t="s">
        <v>273</v>
      </c>
      <c r="F2317">
        <v>9695</v>
      </c>
      <c r="G2317" t="s">
        <v>280</v>
      </c>
      <c r="H2317" t="s">
        <v>281</v>
      </c>
      <c r="I2317">
        <v>527</v>
      </c>
      <c r="J2317" t="s">
        <v>535</v>
      </c>
      <c r="K2317" t="s">
        <v>536</v>
      </c>
      <c r="L2317">
        <v>78012</v>
      </c>
      <c r="M2317" t="s">
        <v>527</v>
      </c>
      <c r="N2317" t="s">
        <v>528</v>
      </c>
      <c r="O2317">
        <v>78012</v>
      </c>
      <c r="P2317" t="s">
        <v>527</v>
      </c>
      <c r="Q2317" t="s">
        <v>528</v>
      </c>
      <c r="R2317" t="s">
        <v>357</v>
      </c>
      <c r="S2317" s="43">
        <v>10209435.3125</v>
      </c>
      <c r="U2317" s="43">
        <v>24</v>
      </c>
      <c r="IF2317">
        <v>78012</v>
      </c>
      <c r="IG2317" t="s">
        <v>527</v>
      </c>
      <c r="IH2317" t="s">
        <v>284</v>
      </c>
      <c r="IK2317">
        <v>-2</v>
      </c>
      <c r="IL2317" t="s">
        <v>278</v>
      </c>
      <c r="IM2317" t="s">
        <v>279</v>
      </c>
      <c r="IN2317" t="s">
        <v>466</v>
      </c>
      <c r="IP2317" t="s">
        <v>527</v>
      </c>
    </row>
    <row r="2318" spans="1:250" x14ac:dyDescent="0.35">
      <c r="A2318">
        <v>17707</v>
      </c>
      <c r="B2318">
        <v>-922729984</v>
      </c>
      <c r="C2318">
        <v>1837</v>
      </c>
      <c r="D2318" t="s">
        <v>272</v>
      </c>
      <c r="E2318" t="s">
        <v>273</v>
      </c>
      <c r="F2318">
        <v>13794</v>
      </c>
      <c r="G2318" t="s">
        <v>274</v>
      </c>
      <c r="H2318" t="s">
        <v>275</v>
      </c>
      <c r="I2318">
        <v>513</v>
      </c>
      <c r="J2318" t="s">
        <v>545</v>
      </c>
      <c r="K2318" t="s">
        <v>546</v>
      </c>
      <c r="L2318">
        <v>83250</v>
      </c>
      <c r="M2318" t="s">
        <v>533</v>
      </c>
      <c r="N2318" t="s">
        <v>534</v>
      </c>
      <c r="O2318">
        <v>83250</v>
      </c>
      <c r="P2318" t="s">
        <v>533</v>
      </c>
      <c r="Q2318" t="s">
        <v>534</v>
      </c>
      <c r="R2318" t="s">
        <v>357</v>
      </c>
      <c r="S2318" s="43">
        <v>6013541.6699999999</v>
      </c>
      <c r="U2318" s="43">
        <v>24</v>
      </c>
      <c r="IF2318">
        <v>83250</v>
      </c>
      <c r="IG2318" t="s">
        <v>533</v>
      </c>
      <c r="IH2318" t="s">
        <v>311</v>
      </c>
      <c r="IK2318">
        <v>-2</v>
      </c>
      <c r="IL2318" t="s">
        <v>278</v>
      </c>
      <c r="IM2318" t="s">
        <v>279</v>
      </c>
      <c r="IN2318" t="s">
        <v>468</v>
      </c>
      <c r="IP2318" t="s">
        <v>533</v>
      </c>
    </row>
    <row r="2319" spans="1:250" x14ac:dyDescent="0.35">
      <c r="A2319">
        <v>17708</v>
      </c>
      <c r="B2319">
        <v>-922729984</v>
      </c>
      <c r="C2319">
        <v>1837</v>
      </c>
      <c r="D2319" t="s">
        <v>272</v>
      </c>
      <c r="E2319" t="s">
        <v>273</v>
      </c>
      <c r="F2319">
        <v>19011</v>
      </c>
      <c r="G2319" t="s">
        <v>318</v>
      </c>
      <c r="H2319" t="s">
        <v>319</v>
      </c>
      <c r="I2319">
        <v>528</v>
      </c>
      <c r="J2319" t="s">
        <v>531</v>
      </c>
      <c r="K2319" t="s">
        <v>532</v>
      </c>
      <c r="L2319">
        <v>79525</v>
      </c>
      <c r="M2319" t="s">
        <v>551</v>
      </c>
      <c r="N2319" t="s">
        <v>529</v>
      </c>
      <c r="O2319">
        <v>79525</v>
      </c>
      <c r="P2319" t="s">
        <v>551</v>
      </c>
      <c r="Q2319" t="s">
        <v>529</v>
      </c>
      <c r="R2319" t="s">
        <v>357</v>
      </c>
      <c r="S2319" s="43">
        <v>209412198.9928</v>
      </c>
      <c r="U2319" s="43">
        <v>24</v>
      </c>
      <c r="IF2319">
        <v>79525</v>
      </c>
      <c r="IG2319" t="s">
        <v>551</v>
      </c>
      <c r="IH2319" t="s">
        <v>322</v>
      </c>
      <c r="IK2319">
        <v>-2</v>
      </c>
      <c r="IL2319" t="s">
        <v>278</v>
      </c>
      <c r="IM2319" t="s">
        <v>279</v>
      </c>
      <c r="IN2319" t="s">
        <v>484</v>
      </c>
      <c r="IP2319" t="s">
        <v>551</v>
      </c>
    </row>
    <row r="2320" spans="1:250" x14ac:dyDescent="0.35">
      <c r="A2320">
        <v>17709</v>
      </c>
      <c r="B2320">
        <v>-922729984</v>
      </c>
      <c r="C2320">
        <v>1837</v>
      </c>
      <c r="D2320" t="s">
        <v>272</v>
      </c>
      <c r="E2320" t="s">
        <v>273</v>
      </c>
      <c r="F2320">
        <v>19011</v>
      </c>
      <c r="G2320" t="s">
        <v>318</v>
      </c>
      <c r="H2320" t="s">
        <v>319</v>
      </c>
      <c r="I2320">
        <v>527</v>
      </c>
      <c r="J2320" t="s">
        <v>535</v>
      </c>
      <c r="K2320" t="s">
        <v>536</v>
      </c>
      <c r="L2320">
        <v>79525</v>
      </c>
      <c r="M2320" t="s">
        <v>551</v>
      </c>
      <c r="N2320" t="s">
        <v>529</v>
      </c>
      <c r="O2320">
        <v>79525</v>
      </c>
      <c r="P2320" t="s">
        <v>551</v>
      </c>
      <c r="Q2320" t="s">
        <v>529</v>
      </c>
      <c r="R2320" t="s">
        <v>357</v>
      </c>
      <c r="S2320" s="43">
        <v>209039477.41280001</v>
      </c>
      <c r="U2320" s="43">
        <v>24</v>
      </c>
      <c r="IF2320">
        <v>79525</v>
      </c>
      <c r="IG2320" t="s">
        <v>551</v>
      </c>
      <c r="IH2320" t="s">
        <v>322</v>
      </c>
      <c r="IK2320">
        <v>-2</v>
      </c>
      <c r="IL2320" t="s">
        <v>278</v>
      </c>
      <c r="IM2320" t="s">
        <v>279</v>
      </c>
      <c r="IN2320" t="s">
        <v>484</v>
      </c>
      <c r="IP2320" t="s">
        <v>551</v>
      </c>
    </row>
    <row r="2321" spans="1:250" x14ac:dyDescent="0.35">
      <c r="A2321">
        <v>17710</v>
      </c>
      <c r="B2321">
        <v>-922729984</v>
      </c>
      <c r="C2321">
        <v>1837</v>
      </c>
      <c r="D2321" t="s">
        <v>272</v>
      </c>
      <c r="E2321" t="s">
        <v>273</v>
      </c>
      <c r="F2321">
        <v>19011</v>
      </c>
      <c r="G2321" t="s">
        <v>318</v>
      </c>
      <c r="H2321" t="s">
        <v>319</v>
      </c>
      <c r="I2321">
        <v>523</v>
      </c>
      <c r="J2321" t="s">
        <v>537</v>
      </c>
      <c r="K2321" t="s">
        <v>538</v>
      </c>
      <c r="L2321">
        <v>79525</v>
      </c>
      <c r="M2321" t="s">
        <v>551</v>
      </c>
      <c r="N2321" t="s">
        <v>529</v>
      </c>
      <c r="O2321">
        <v>79525</v>
      </c>
      <c r="P2321" t="s">
        <v>551</v>
      </c>
      <c r="Q2321" t="s">
        <v>529</v>
      </c>
      <c r="R2321" t="s">
        <v>357</v>
      </c>
      <c r="S2321" s="43">
        <v>208778572.31279999</v>
      </c>
      <c r="U2321" s="43">
        <v>24</v>
      </c>
      <c r="IF2321">
        <v>79525</v>
      </c>
      <c r="IG2321" t="s">
        <v>551</v>
      </c>
      <c r="IH2321" t="s">
        <v>322</v>
      </c>
      <c r="IK2321">
        <v>-2</v>
      </c>
      <c r="IL2321" t="s">
        <v>278</v>
      </c>
      <c r="IM2321" t="s">
        <v>279</v>
      </c>
      <c r="IN2321" t="s">
        <v>484</v>
      </c>
      <c r="IP2321" t="s">
        <v>551</v>
      </c>
    </row>
    <row r="2322" spans="1:250" x14ac:dyDescent="0.35">
      <c r="A2322">
        <v>17711</v>
      </c>
      <c r="B2322">
        <v>-922729984</v>
      </c>
      <c r="C2322">
        <v>1837</v>
      </c>
      <c r="D2322" t="s">
        <v>272</v>
      </c>
      <c r="E2322" t="s">
        <v>273</v>
      </c>
      <c r="F2322">
        <v>19011</v>
      </c>
      <c r="G2322" t="s">
        <v>318</v>
      </c>
      <c r="H2322" t="s">
        <v>319</v>
      </c>
      <c r="I2322">
        <v>521</v>
      </c>
      <c r="J2322" t="s">
        <v>539</v>
      </c>
      <c r="K2322" t="s">
        <v>540</v>
      </c>
      <c r="L2322">
        <v>79525</v>
      </c>
      <c r="M2322" t="s">
        <v>551</v>
      </c>
      <c r="N2322" t="s">
        <v>529</v>
      </c>
      <c r="O2322">
        <v>79525</v>
      </c>
      <c r="P2322" t="s">
        <v>551</v>
      </c>
      <c r="Q2322" t="s">
        <v>529</v>
      </c>
      <c r="R2322" t="s">
        <v>357</v>
      </c>
      <c r="S2322" s="43">
        <v>208257612.8328</v>
      </c>
      <c r="U2322" s="43">
        <v>24</v>
      </c>
      <c r="IF2322">
        <v>79525</v>
      </c>
      <c r="IG2322" t="s">
        <v>551</v>
      </c>
      <c r="IH2322" t="s">
        <v>322</v>
      </c>
      <c r="IK2322">
        <v>-2</v>
      </c>
      <c r="IL2322" t="s">
        <v>278</v>
      </c>
      <c r="IM2322" t="s">
        <v>279</v>
      </c>
      <c r="IN2322" t="s">
        <v>484</v>
      </c>
      <c r="IP2322" t="s">
        <v>551</v>
      </c>
    </row>
    <row r="2323" spans="1:250" x14ac:dyDescent="0.35">
      <c r="A2323">
        <v>17712</v>
      </c>
      <c r="B2323">
        <v>-922729984</v>
      </c>
      <c r="C2323">
        <v>1837</v>
      </c>
      <c r="D2323" t="s">
        <v>272</v>
      </c>
      <c r="E2323" t="s">
        <v>273</v>
      </c>
      <c r="F2323">
        <v>19011</v>
      </c>
      <c r="G2323" t="s">
        <v>318</v>
      </c>
      <c r="H2323" t="s">
        <v>319</v>
      </c>
      <c r="I2323">
        <v>519</v>
      </c>
      <c r="J2323" t="s">
        <v>541</v>
      </c>
      <c r="K2323" t="s">
        <v>542</v>
      </c>
      <c r="L2323">
        <v>79525</v>
      </c>
      <c r="M2323" t="s">
        <v>551</v>
      </c>
      <c r="N2323" t="s">
        <v>529</v>
      </c>
      <c r="O2323">
        <v>79525</v>
      </c>
      <c r="P2323" t="s">
        <v>551</v>
      </c>
      <c r="Q2323" t="s">
        <v>529</v>
      </c>
      <c r="R2323" t="s">
        <v>357</v>
      </c>
      <c r="S2323" s="43">
        <v>207996706.68279999</v>
      </c>
      <c r="U2323" s="43">
        <v>24</v>
      </c>
      <c r="IF2323">
        <v>79525</v>
      </c>
      <c r="IG2323" t="s">
        <v>551</v>
      </c>
      <c r="IH2323" t="s">
        <v>322</v>
      </c>
      <c r="IK2323">
        <v>-2</v>
      </c>
      <c r="IL2323" t="s">
        <v>278</v>
      </c>
      <c r="IM2323" t="s">
        <v>279</v>
      </c>
      <c r="IN2323" t="s">
        <v>484</v>
      </c>
      <c r="IP2323" t="s">
        <v>551</v>
      </c>
    </row>
    <row r="2324" spans="1:250" x14ac:dyDescent="0.35">
      <c r="S2324" s="43"/>
      <c r="U2324" s="43"/>
    </row>
    <row r="2325" spans="1:250" x14ac:dyDescent="0.35">
      <c r="S2325" s="43"/>
      <c r="U2325" s="43"/>
    </row>
    <row r="2326" spans="1:250" x14ac:dyDescent="0.35">
      <c r="S2326" s="43"/>
      <c r="U2326" s="43"/>
    </row>
    <row r="2327" spans="1:250" x14ac:dyDescent="0.35">
      <c r="S2327" s="43"/>
      <c r="U2327" s="43"/>
    </row>
    <row r="2328" spans="1:250" x14ac:dyDescent="0.35">
      <c r="S2328" s="43"/>
      <c r="U2328" s="43"/>
    </row>
    <row r="2329" spans="1:250" x14ac:dyDescent="0.35">
      <c r="S2329" s="43"/>
      <c r="U2329" s="43"/>
    </row>
    <row r="2330" spans="1:250" x14ac:dyDescent="0.35">
      <c r="S2330" s="43"/>
      <c r="U2330" s="43"/>
    </row>
    <row r="2331" spans="1:250" x14ac:dyDescent="0.35">
      <c r="S2331" s="43"/>
      <c r="U2331" s="43"/>
    </row>
    <row r="2332" spans="1:250" x14ac:dyDescent="0.35">
      <c r="S2332" s="43"/>
      <c r="U2332" s="43"/>
    </row>
    <row r="2333" spans="1:250" x14ac:dyDescent="0.35">
      <c r="S2333" s="43"/>
      <c r="U2333" s="43"/>
    </row>
    <row r="2334" spans="1:250" x14ac:dyDescent="0.35">
      <c r="S2334" s="43"/>
      <c r="U2334" s="43"/>
    </row>
    <row r="2335" spans="1:250" x14ac:dyDescent="0.35">
      <c r="S2335" s="43"/>
      <c r="U2335" s="43"/>
    </row>
    <row r="2336" spans="1:250" x14ac:dyDescent="0.35">
      <c r="S2336" s="43"/>
      <c r="U2336" s="43"/>
    </row>
    <row r="2337" spans="19:21" x14ac:dyDescent="0.35">
      <c r="S2337" s="43"/>
      <c r="U2337" s="43"/>
    </row>
    <row r="2338" spans="19:21" x14ac:dyDescent="0.35">
      <c r="S2338" s="43"/>
      <c r="U2338" s="43"/>
    </row>
    <row r="2339" spans="19:21" x14ac:dyDescent="0.35">
      <c r="S2339" s="43"/>
      <c r="U2339" s="43"/>
    </row>
    <row r="2340" spans="19:21" x14ac:dyDescent="0.35">
      <c r="S2340" s="43"/>
      <c r="U2340" s="43"/>
    </row>
    <row r="2341" spans="19:21" x14ac:dyDescent="0.35">
      <c r="S2341" s="43"/>
      <c r="U2341" s="43"/>
    </row>
    <row r="2342" spans="19:21" x14ac:dyDescent="0.35">
      <c r="S2342" s="43"/>
      <c r="U2342" s="43"/>
    </row>
    <row r="2343" spans="19:21" x14ac:dyDescent="0.35">
      <c r="S2343" s="43"/>
      <c r="U2343" s="43"/>
    </row>
    <row r="2344" spans="19:21" x14ac:dyDescent="0.35">
      <c r="S2344" s="43"/>
      <c r="U2344" s="43"/>
    </row>
    <row r="2345" spans="19:21" x14ac:dyDescent="0.35">
      <c r="S2345" s="43"/>
      <c r="U2345" s="43"/>
    </row>
    <row r="2346" spans="19:21" x14ac:dyDescent="0.35">
      <c r="S2346" s="43"/>
      <c r="U2346" s="43"/>
    </row>
    <row r="2347" spans="19:21" x14ac:dyDescent="0.35">
      <c r="S2347" s="43"/>
      <c r="U2347" s="43"/>
    </row>
    <row r="2348" spans="19:21" x14ac:dyDescent="0.35">
      <c r="S2348" s="43"/>
      <c r="U2348" s="43"/>
    </row>
    <row r="2349" spans="19:21" x14ac:dyDescent="0.35">
      <c r="S2349" s="43"/>
      <c r="U2349" s="43"/>
    </row>
    <row r="2350" spans="19:21" x14ac:dyDescent="0.35">
      <c r="S2350" s="43"/>
      <c r="U2350" s="43"/>
    </row>
    <row r="2351" spans="19:21" x14ac:dyDescent="0.35">
      <c r="S2351" s="43"/>
      <c r="U2351" s="43"/>
    </row>
    <row r="2352" spans="19:21" x14ac:dyDescent="0.35">
      <c r="S2352" s="43"/>
      <c r="U2352" s="43"/>
    </row>
    <row r="2353" spans="19:21" x14ac:dyDescent="0.35">
      <c r="S2353" s="43"/>
      <c r="U2353" s="43"/>
    </row>
    <row r="2354" spans="19:21" x14ac:dyDescent="0.35">
      <c r="S2354" s="43"/>
      <c r="U2354" s="43"/>
    </row>
    <row r="2355" spans="19:21" x14ac:dyDescent="0.35">
      <c r="S2355" s="43"/>
      <c r="U2355" s="43"/>
    </row>
    <row r="2356" spans="19:21" x14ac:dyDescent="0.35">
      <c r="S2356" s="43"/>
      <c r="U2356" s="43"/>
    </row>
    <row r="2357" spans="19:21" x14ac:dyDescent="0.35">
      <c r="S2357" s="43"/>
      <c r="U2357" s="43"/>
    </row>
    <row r="2358" spans="19:21" x14ac:dyDescent="0.35">
      <c r="S2358" s="43"/>
      <c r="U2358" s="43"/>
    </row>
    <row r="2359" spans="19:21" x14ac:dyDescent="0.35">
      <c r="S2359" s="43"/>
      <c r="U2359" s="43"/>
    </row>
    <row r="2360" spans="19:21" x14ac:dyDescent="0.35">
      <c r="S2360" s="43"/>
      <c r="U2360" s="43"/>
    </row>
    <row r="2361" spans="19:21" x14ac:dyDescent="0.35">
      <c r="S2361" s="43"/>
      <c r="U2361" s="43"/>
    </row>
    <row r="2362" spans="19:21" x14ac:dyDescent="0.35">
      <c r="S2362" s="43"/>
      <c r="U2362" s="43"/>
    </row>
    <row r="2363" spans="19:21" x14ac:dyDescent="0.35">
      <c r="S2363" s="43"/>
      <c r="U2363" s="43"/>
    </row>
    <row r="2364" spans="19:21" x14ac:dyDescent="0.35">
      <c r="S2364" s="43"/>
      <c r="U2364" s="43"/>
    </row>
    <row r="2365" spans="19:21" x14ac:dyDescent="0.35">
      <c r="S2365" s="43"/>
      <c r="U2365" s="43"/>
    </row>
    <row r="2366" spans="19:21" x14ac:dyDescent="0.35">
      <c r="S2366" s="43"/>
      <c r="U2366" s="43"/>
    </row>
    <row r="2367" spans="19:21" x14ac:dyDescent="0.35">
      <c r="S2367" s="43"/>
      <c r="U2367" s="43"/>
    </row>
    <row r="2368" spans="19:21" x14ac:dyDescent="0.35">
      <c r="S2368" s="43"/>
      <c r="U2368" s="43"/>
    </row>
    <row r="2369" spans="19:21" x14ac:dyDescent="0.35">
      <c r="S2369" s="43"/>
      <c r="U2369" s="43"/>
    </row>
    <row r="2370" spans="19:21" x14ac:dyDescent="0.35">
      <c r="S2370" s="43"/>
      <c r="U2370" s="43"/>
    </row>
    <row r="2371" spans="19:21" x14ac:dyDescent="0.35">
      <c r="S2371" s="43"/>
      <c r="U2371" s="43"/>
    </row>
    <row r="2372" spans="19:21" x14ac:dyDescent="0.35">
      <c r="S2372" s="43"/>
      <c r="U2372" s="43"/>
    </row>
    <row r="2373" spans="19:21" x14ac:dyDescent="0.35">
      <c r="S2373" s="43"/>
      <c r="U2373" s="43"/>
    </row>
    <row r="2374" spans="19:21" x14ac:dyDescent="0.35">
      <c r="S2374" s="43"/>
      <c r="U2374" s="43"/>
    </row>
    <row r="2375" spans="19:21" x14ac:dyDescent="0.35">
      <c r="S2375" s="43"/>
      <c r="U2375" s="43"/>
    </row>
    <row r="2376" spans="19:21" x14ac:dyDescent="0.35">
      <c r="S2376" s="43"/>
      <c r="U2376" s="43"/>
    </row>
    <row r="2377" spans="19:21" x14ac:dyDescent="0.35">
      <c r="S2377" s="43"/>
      <c r="U2377" s="43"/>
    </row>
    <row r="2378" spans="19:21" x14ac:dyDescent="0.35">
      <c r="S2378" s="43"/>
      <c r="U2378" s="43"/>
    </row>
    <row r="2379" spans="19:21" x14ac:dyDescent="0.35">
      <c r="S2379" s="43"/>
      <c r="U2379" s="43"/>
    </row>
    <row r="2380" spans="19:21" x14ac:dyDescent="0.35">
      <c r="S2380" s="43"/>
      <c r="U2380" s="43"/>
    </row>
    <row r="2381" spans="19:21" x14ac:dyDescent="0.35">
      <c r="S2381" s="43"/>
      <c r="U2381" s="43"/>
    </row>
    <row r="2382" spans="19:21" x14ac:dyDescent="0.35">
      <c r="S2382" s="43"/>
      <c r="U2382" s="43"/>
    </row>
    <row r="2383" spans="19:21" x14ac:dyDescent="0.35">
      <c r="S2383" s="43"/>
      <c r="U2383" s="43"/>
    </row>
    <row r="2384" spans="19:21" x14ac:dyDescent="0.35">
      <c r="S2384" s="43"/>
      <c r="U2384" s="43"/>
    </row>
    <row r="2385" spans="19:21" x14ac:dyDescent="0.35">
      <c r="S2385" s="43"/>
      <c r="U2385" s="43"/>
    </row>
    <row r="2386" spans="19:21" x14ac:dyDescent="0.35">
      <c r="S2386" s="43"/>
      <c r="U2386" s="43"/>
    </row>
    <row r="2387" spans="19:21" x14ac:dyDescent="0.35">
      <c r="S2387" s="43"/>
      <c r="U2387" s="43"/>
    </row>
    <row r="2388" spans="19:21" x14ac:dyDescent="0.35">
      <c r="S2388" s="43"/>
      <c r="U2388" s="43"/>
    </row>
    <row r="2389" spans="19:21" x14ac:dyDescent="0.35">
      <c r="S2389" s="43"/>
      <c r="U2389" s="43"/>
    </row>
    <row r="2390" spans="19:21" x14ac:dyDescent="0.35">
      <c r="S2390" s="43"/>
      <c r="U2390" s="43"/>
    </row>
    <row r="2391" spans="19:21" x14ac:dyDescent="0.35">
      <c r="S2391" s="43"/>
      <c r="U2391" s="43"/>
    </row>
    <row r="2392" spans="19:21" x14ac:dyDescent="0.35">
      <c r="S2392" s="43"/>
      <c r="U2392" s="43"/>
    </row>
    <row r="2393" spans="19:21" x14ac:dyDescent="0.35">
      <c r="S2393" s="43"/>
      <c r="U2393" s="43"/>
    </row>
    <row r="2394" spans="19:21" x14ac:dyDescent="0.35">
      <c r="S2394" s="43"/>
      <c r="U2394" s="43"/>
    </row>
    <row r="2395" spans="19:21" x14ac:dyDescent="0.35">
      <c r="S2395" s="43"/>
      <c r="U2395" s="43"/>
    </row>
    <row r="2396" spans="19:21" x14ac:dyDescent="0.35">
      <c r="S2396" s="43"/>
      <c r="U2396" s="43"/>
    </row>
    <row r="2397" spans="19:21" x14ac:dyDescent="0.35">
      <c r="S2397" s="43"/>
      <c r="U2397" s="43"/>
    </row>
    <row r="2398" spans="19:21" x14ac:dyDescent="0.35">
      <c r="S2398" s="43"/>
      <c r="U2398" s="43"/>
    </row>
    <row r="2399" spans="19:21" x14ac:dyDescent="0.35">
      <c r="S2399" s="43"/>
      <c r="U2399" s="43"/>
    </row>
    <row r="2400" spans="19:21" x14ac:dyDescent="0.35">
      <c r="S2400" s="43"/>
      <c r="U2400" s="43"/>
    </row>
    <row r="2401" spans="19:21" x14ac:dyDescent="0.35">
      <c r="S2401" s="43"/>
      <c r="U2401" s="43"/>
    </row>
    <row r="2402" spans="19:21" x14ac:dyDescent="0.35">
      <c r="S2402" s="43"/>
      <c r="U2402" s="43"/>
    </row>
    <row r="2403" spans="19:21" x14ac:dyDescent="0.35">
      <c r="S2403" s="43"/>
      <c r="U2403" s="43"/>
    </row>
    <row r="2404" spans="19:21" x14ac:dyDescent="0.35">
      <c r="S2404" s="43"/>
      <c r="U2404" s="43"/>
    </row>
    <row r="2405" spans="19:21" x14ac:dyDescent="0.35">
      <c r="S2405" s="43"/>
      <c r="U2405" s="43"/>
    </row>
    <row r="2406" spans="19:21" x14ac:dyDescent="0.35">
      <c r="S2406" s="43"/>
      <c r="U2406" s="43"/>
    </row>
    <row r="2407" spans="19:21" x14ac:dyDescent="0.35">
      <c r="S2407" s="43"/>
      <c r="U2407" s="43"/>
    </row>
    <row r="2408" spans="19:21" x14ac:dyDescent="0.35">
      <c r="S2408" s="43"/>
      <c r="U2408" s="43"/>
    </row>
    <row r="2409" spans="19:21" x14ac:dyDescent="0.35">
      <c r="S2409" s="43"/>
      <c r="U2409" s="43"/>
    </row>
    <row r="2410" spans="19:21" x14ac:dyDescent="0.35">
      <c r="S2410" s="43"/>
      <c r="U2410" s="43"/>
    </row>
    <row r="2411" spans="19:21" x14ac:dyDescent="0.35">
      <c r="S2411" s="43"/>
      <c r="U2411" s="43"/>
    </row>
    <row r="2412" spans="19:21" x14ac:dyDescent="0.35">
      <c r="S2412" s="43"/>
      <c r="U2412" s="43"/>
    </row>
    <row r="2413" spans="19:21" x14ac:dyDescent="0.35">
      <c r="S2413" s="43"/>
      <c r="U2413" s="43"/>
    </row>
    <row r="2414" spans="19:21" x14ac:dyDescent="0.35">
      <c r="S2414" s="43"/>
      <c r="U2414" s="43"/>
    </row>
    <row r="2415" spans="19:21" x14ac:dyDescent="0.35">
      <c r="S2415" s="43"/>
      <c r="U2415" s="43"/>
    </row>
    <row r="2416" spans="19:21" x14ac:dyDescent="0.35">
      <c r="S2416" s="43"/>
      <c r="U2416" s="43"/>
    </row>
    <row r="2417" spans="19:21" x14ac:dyDescent="0.35">
      <c r="S2417" s="43"/>
      <c r="U2417" s="43"/>
    </row>
    <row r="2418" spans="19:21" x14ac:dyDescent="0.35">
      <c r="S2418" s="43"/>
      <c r="U2418" s="43"/>
    </row>
    <row r="2419" spans="19:21" x14ac:dyDescent="0.35">
      <c r="S2419" s="43"/>
      <c r="U2419" s="43"/>
    </row>
    <row r="2420" spans="19:21" x14ac:dyDescent="0.35">
      <c r="S2420" s="43"/>
      <c r="U2420" s="43"/>
    </row>
    <row r="2421" spans="19:21" x14ac:dyDescent="0.35">
      <c r="S2421" s="43"/>
      <c r="U2421" s="43"/>
    </row>
    <row r="2422" spans="19:21" x14ac:dyDescent="0.35">
      <c r="S2422" s="43"/>
      <c r="U2422" s="43"/>
    </row>
    <row r="2423" spans="19:21" x14ac:dyDescent="0.35">
      <c r="S2423" s="43"/>
      <c r="U2423" s="43"/>
    </row>
    <row r="2424" spans="19:21" x14ac:dyDescent="0.35">
      <c r="S2424" s="43"/>
      <c r="U2424" s="43"/>
    </row>
    <row r="2425" spans="19:21" x14ac:dyDescent="0.35">
      <c r="S2425" s="43"/>
      <c r="U2425" s="43"/>
    </row>
    <row r="2426" spans="19:21" x14ac:dyDescent="0.35">
      <c r="S2426" s="43"/>
      <c r="U2426" s="43"/>
    </row>
    <row r="2427" spans="19:21" x14ac:dyDescent="0.35">
      <c r="S2427" s="43"/>
      <c r="U2427" s="43"/>
    </row>
    <row r="2428" spans="19:21" x14ac:dyDescent="0.35">
      <c r="S2428" s="43"/>
      <c r="U2428" s="43"/>
    </row>
    <row r="2429" spans="19:21" x14ac:dyDescent="0.35">
      <c r="S2429" s="43"/>
      <c r="U2429" s="43"/>
    </row>
    <row r="2430" spans="19:21" x14ac:dyDescent="0.35">
      <c r="S2430" s="43"/>
      <c r="U2430" s="43"/>
    </row>
    <row r="2431" spans="19:21" x14ac:dyDescent="0.35">
      <c r="S2431" s="43"/>
      <c r="U2431" s="43"/>
    </row>
    <row r="2432" spans="19:21" x14ac:dyDescent="0.35">
      <c r="S2432" s="43"/>
      <c r="U2432" s="43"/>
    </row>
    <row r="2433" spans="19:21" x14ac:dyDescent="0.35">
      <c r="S2433" s="43"/>
      <c r="U2433" s="43"/>
    </row>
    <row r="2434" spans="19:21" x14ac:dyDescent="0.35">
      <c r="S2434" s="43"/>
      <c r="U2434" s="43"/>
    </row>
    <row r="2435" spans="19:21" x14ac:dyDescent="0.35">
      <c r="S2435" s="43"/>
      <c r="U2435" s="43"/>
    </row>
    <row r="2436" spans="19:21" x14ac:dyDescent="0.35">
      <c r="S2436" s="43"/>
      <c r="U2436" s="43"/>
    </row>
    <row r="2437" spans="19:21" x14ac:dyDescent="0.35">
      <c r="S2437" s="43"/>
      <c r="U2437" s="43"/>
    </row>
    <row r="2438" spans="19:21" x14ac:dyDescent="0.35">
      <c r="S2438" s="43"/>
      <c r="U2438" s="43"/>
    </row>
    <row r="2439" spans="19:21" x14ac:dyDescent="0.35">
      <c r="S2439" s="43"/>
      <c r="U2439" s="43"/>
    </row>
    <row r="2440" spans="19:21" x14ac:dyDescent="0.35">
      <c r="S2440" s="43"/>
      <c r="U2440" s="43"/>
    </row>
    <row r="2441" spans="19:21" x14ac:dyDescent="0.35">
      <c r="S2441" s="43"/>
      <c r="U2441" s="43"/>
    </row>
    <row r="2442" spans="19:21" x14ac:dyDescent="0.35">
      <c r="S2442" s="43"/>
      <c r="U2442" s="43"/>
    </row>
    <row r="2443" spans="19:21" x14ac:dyDescent="0.35">
      <c r="S2443" s="43"/>
      <c r="U2443" s="43"/>
    </row>
    <row r="2444" spans="19:21" x14ac:dyDescent="0.35">
      <c r="S2444" s="43"/>
      <c r="U2444" s="43"/>
    </row>
    <row r="2445" spans="19:21" x14ac:dyDescent="0.35">
      <c r="S2445" s="43"/>
      <c r="U2445" s="43"/>
    </row>
    <row r="2446" spans="19:21" x14ac:dyDescent="0.35">
      <c r="S2446" s="43"/>
      <c r="U2446" s="43"/>
    </row>
    <row r="2447" spans="19:21" x14ac:dyDescent="0.35">
      <c r="S2447" s="43"/>
      <c r="U2447" s="43"/>
    </row>
    <row r="2448" spans="19:21" x14ac:dyDescent="0.35">
      <c r="S2448" s="43"/>
      <c r="U2448" s="43"/>
    </row>
    <row r="2449" spans="19:21" x14ac:dyDescent="0.35">
      <c r="S2449" s="43"/>
      <c r="U2449" s="43"/>
    </row>
    <row r="2450" spans="19:21" x14ac:dyDescent="0.35">
      <c r="S2450" s="43"/>
      <c r="U2450" s="43"/>
    </row>
    <row r="2451" spans="19:21" x14ac:dyDescent="0.35">
      <c r="S2451" s="43"/>
      <c r="U2451" s="43"/>
    </row>
    <row r="2452" spans="19:21" x14ac:dyDescent="0.35">
      <c r="S2452" s="43"/>
      <c r="U2452" s="43"/>
    </row>
    <row r="2453" spans="19:21" x14ac:dyDescent="0.35">
      <c r="S2453" s="43"/>
      <c r="U2453" s="43"/>
    </row>
    <row r="2454" spans="19:21" x14ac:dyDescent="0.35">
      <c r="S2454" s="43"/>
      <c r="U2454" s="43"/>
    </row>
    <row r="2455" spans="19:21" x14ac:dyDescent="0.35">
      <c r="S2455" s="43"/>
      <c r="U2455" s="43"/>
    </row>
    <row r="2456" spans="19:21" x14ac:dyDescent="0.35">
      <c r="S2456" s="43"/>
      <c r="U2456" s="43"/>
    </row>
    <row r="2457" spans="19:21" x14ac:dyDescent="0.35">
      <c r="S2457" s="43"/>
      <c r="U2457" s="43"/>
    </row>
    <row r="2458" spans="19:21" x14ac:dyDescent="0.35">
      <c r="S2458" s="43"/>
      <c r="U2458" s="43"/>
    </row>
    <row r="2459" spans="19:21" x14ac:dyDescent="0.35">
      <c r="S2459" s="43"/>
      <c r="U2459" s="43"/>
    </row>
    <row r="2460" spans="19:21" x14ac:dyDescent="0.35">
      <c r="S2460" s="43"/>
      <c r="U2460" s="43"/>
    </row>
    <row r="2461" spans="19:21" x14ac:dyDescent="0.35">
      <c r="S2461" s="43"/>
      <c r="U2461" s="43"/>
    </row>
    <row r="2462" spans="19:21" x14ac:dyDescent="0.35">
      <c r="S2462" s="43"/>
      <c r="U2462" s="43"/>
    </row>
    <row r="2463" spans="19:21" x14ac:dyDescent="0.35">
      <c r="S2463" s="43"/>
      <c r="U2463" s="43"/>
    </row>
    <row r="2464" spans="19:21" x14ac:dyDescent="0.35">
      <c r="S2464" s="43"/>
      <c r="U2464" s="43"/>
    </row>
    <row r="2465" spans="19:21" x14ac:dyDescent="0.35">
      <c r="S2465" s="43"/>
      <c r="U2465" s="43"/>
    </row>
    <row r="2466" spans="19:21" x14ac:dyDescent="0.35">
      <c r="S2466" s="43"/>
      <c r="U2466" s="43"/>
    </row>
    <row r="2467" spans="19:21" x14ac:dyDescent="0.35">
      <c r="S2467" s="43"/>
      <c r="U2467" s="43"/>
    </row>
    <row r="2468" spans="19:21" x14ac:dyDescent="0.35">
      <c r="S2468" s="43"/>
      <c r="U2468" s="43"/>
    </row>
    <row r="2469" spans="19:21" x14ac:dyDescent="0.35">
      <c r="S2469" s="43"/>
      <c r="U2469" s="43"/>
    </row>
    <row r="2470" spans="19:21" x14ac:dyDescent="0.35">
      <c r="S2470" s="43"/>
      <c r="U2470" s="43"/>
    </row>
    <row r="2471" spans="19:21" x14ac:dyDescent="0.35">
      <c r="S2471" s="43"/>
      <c r="U2471" s="43"/>
    </row>
    <row r="2472" spans="19:21" x14ac:dyDescent="0.35">
      <c r="S2472" s="43"/>
      <c r="U2472" s="43"/>
    </row>
    <row r="2473" spans="19:21" x14ac:dyDescent="0.35">
      <c r="S2473" s="43"/>
      <c r="U2473" s="43"/>
    </row>
    <row r="2474" spans="19:21" x14ac:dyDescent="0.35">
      <c r="S2474" s="43"/>
      <c r="U2474" s="43"/>
    </row>
    <row r="2475" spans="19:21" x14ac:dyDescent="0.35">
      <c r="S2475" s="43"/>
      <c r="U2475" s="43"/>
    </row>
    <row r="2476" spans="19:21" x14ac:dyDescent="0.35">
      <c r="S2476" s="43"/>
      <c r="U2476" s="43"/>
    </row>
    <row r="2477" spans="19:21" x14ac:dyDescent="0.35">
      <c r="S2477" s="43"/>
      <c r="U2477" s="43"/>
    </row>
    <row r="2478" spans="19:21" x14ac:dyDescent="0.35">
      <c r="S2478" s="43"/>
      <c r="U2478" s="43"/>
    </row>
    <row r="2479" spans="19:21" x14ac:dyDescent="0.35">
      <c r="S2479" s="43"/>
      <c r="U2479" s="43"/>
    </row>
    <row r="2480" spans="19:21" x14ac:dyDescent="0.35">
      <c r="S2480" s="43"/>
      <c r="U2480" s="43"/>
    </row>
    <row r="2481" spans="19:21" x14ac:dyDescent="0.35">
      <c r="S2481" s="43"/>
      <c r="U2481" s="43"/>
    </row>
    <row r="2482" spans="19:21" x14ac:dyDescent="0.35">
      <c r="S2482" s="43"/>
      <c r="U2482" s="43"/>
    </row>
    <row r="2483" spans="19:21" x14ac:dyDescent="0.35">
      <c r="S2483" s="43"/>
      <c r="U2483" s="43"/>
    </row>
    <row r="2484" spans="19:21" x14ac:dyDescent="0.35">
      <c r="S2484" s="43"/>
      <c r="U2484" s="43"/>
    </row>
    <row r="2485" spans="19:21" x14ac:dyDescent="0.35">
      <c r="S2485" s="43"/>
      <c r="U2485" s="43"/>
    </row>
    <row r="2486" spans="19:21" x14ac:dyDescent="0.35">
      <c r="S2486" s="43"/>
      <c r="U2486" s="43"/>
    </row>
    <row r="2487" spans="19:21" x14ac:dyDescent="0.35">
      <c r="S2487" s="43"/>
      <c r="U2487" s="43"/>
    </row>
    <row r="2488" spans="19:21" x14ac:dyDescent="0.35">
      <c r="S2488" s="43"/>
      <c r="U2488" s="43"/>
    </row>
    <row r="2489" spans="19:21" x14ac:dyDescent="0.35">
      <c r="S2489" s="43"/>
      <c r="U2489" s="43"/>
    </row>
    <row r="2490" spans="19:21" x14ac:dyDescent="0.35">
      <c r="S2490" s="43"/>
      <c r="U2490" s="43"/>
    </row>
    <row r="2491" spans="19:21" x14ac:dyDescent="0.35">
      <c r="S2491" s="43"/>
      <c r="U2491" s="43"/>
    </row>
    <row r="2492" spans="19:21" x14ac:dyDescent="0.35">
      <c r="S2492" s="43"/>
      <c r="U2492" s="43"/>
    </row>
    <row r="2493" spans="19:21" x14ac:dyDescent="0.35">
      <c r="S2493" s="43"/>
      <c r="U2493" s="43"/>
    </row>
    <row r="2494" spans="19:21" x14ac:dyDescent="0.35">
      <c r="S2494" s="43"/>
      <c r="U2494" s="43"/>
    </row>
    <row r="2495" spans="19:21" x14ac:dyDescent="0.35">
      <c r="S2495" s="43"/>
      <c r="U2495" s="43"/>
    </row>
    <row r="2496" spans="19:21" x14ac:dyDescent="0.35">
      <c r="S2496" s="43"/>
      <c r="U2496" s="43"/>
    </row>
    <row r="2497" spans="19:21" x14ac:dyDescent="0.35">
      <c r="S2497" s="43"/>
      <c r="U2497" s="43"/>
    </row>
    <row r="2498" spans="19:21" x14ac:dyDescent="0.35">
      <c r="S2498" s="43"/>
      <c r="U2498" s="43"/>
    </row>
    <row r="2499" spans="19:21" x14ac:dyDescent="0.35">
      <c r="S2499" s="43"/>
      <c r="U2499" s="43"/>
    </row>
    <row r="2500" spans="19:21" x14ac:dyDescent="0.35">
      <c r="S2500" s="43"/>
      <c r="U2500" s="43"/>
    </row>
    <row r="2501" spans="19:21" x14ac:dyDescent="0.35">
      <c r="S2501" s="43"/>
      <c r="U2501" s="43"/>
    </row>
    <row r="2502" spans="19:21" x14ac:dyDescent="0.35">
      <c r="S2502" s="43"/>
      <c r="U2502" s="43"/>
    </row>
    <row r="2503" spans="19:21" x14ac:dyDescent="0.35">
      <c r="S2503" s="43"/>
      <c r="U2503" s="43"/>
    </row>
    <row r="2504" spans="19:21" x14ac:dyDescent="0.35">
      <c r="S2504" s="43"/>
      <c r="U2504" s="43"/>
    </row>
    <row r="2505" spans="19:21" x14ac:dyDescent="0.35">
      <c r="S2505" s="43"/>
      <c r="U2505" s="43"/>
    </row>
    <row r="2506" spans="19:21" x14ac:dyDescent="0.35">
      <c r="S2506" s="43"/>
      <c r="U2506" s="43"/>
    </row>
    <row r="2507" spans="19:21" x14ac:dyDescent="0.35">
      <c r="S2507" s="43"/>
      <c r="U2507" s="43"/>
    </row>
    <row r="2508" spans="19:21" x14ac:dyDescent="0.35">
      <c r="S2508" s="43"/>
      <c r="U2508" s="43"/>
    </row>
    <row r="2509" spans="19:21" x14ac:dyDescent="0.35">
      <c r="S2509" s="43"/>
      <c r="U2509" s="43"/>
    </row>
    <row r="2510" spans="19:21" x14ac:dyDescent="0.35">
      <c r="S2510" s="43"/>
      <c r="U2510" s="43"/>
    </row>
    <row r="2511" spans="19:21" x14ac:dyDescent="0.35">
      <c r="S2511" s="43"/>
      <c r="U2511" s="43"/>
    </row>
    <row r="2512" spans="19:21" x14ac:dyDescent="0.35">
      <c r="S2512" s="43"/>
      <c r="U2512" s="43"/>
    </row>
    <row r="2513" spans="19:21" x14ac:dyDescent="0.35">
      <c r="S2513" s="43"/>
      <c r="U2513" s="43"/>
    </row>
    <row r="2514" spans="19:21" x14ac:dyDescent="0.35">
      <c r="S2514" s="43"/>
      <c r="U2514" s="43"/>
    </row>
    <row r="2515" spans="19:21" x14ac:dyDescent="0.35">
      <c r="S2515" s="43"/>
      <c r="U2515" s="43"/>
    </row>
    <row r="2516" spans="19:21" x14ac:dyDescent="0.35">
      <c r="S2516" s="43"/>
      <c r="U2516" s="43"/>
    </row>
    <row r="2517" spans="19:21" x14ac:dyDescent="0.35">
      <c r="S2517" s="43"/>
      <c r="U2517" s="43"/>
    </row>
    <row r="2518" spans="19:21" x14ac:dyDescent="0.35">
      <c r="S2518" s="43"/>
      <c r="U2518" s="43"/>
    </row>
    <row r="2519" spans="19:21" x14ac:dyDescent="0.35">
      <c r="S2519" s="43"/>
      <c r="U2519" s="43"/>
    </row>
    <row r="2520" spans="19:21" x14ac:dyDescent="0.35">
      <c r="S2520" s="43"/>
      <c r="U2520" s="43"/>
    </row>
    <row r="2521" spans="19:21" x14ac:dyDescent="0.35">
      <c r="S2521" s="43"/>
      <c r="U2521" s="43"/>
    </row>
    <row r="2522" spans="19:21" x14ac:dyDescent="0.35">
      <c r="S2522" s="43"/>
      <c r="U2522" s="43"/>
    </row>
    <row r="2523" spans="19:21" x14ac:dyDescent="0.35">
      <c r="S2523" s="43"/>
      <c r="U2523" s="43"/>
    </row>
    <row r="2524" spans="19:21" x14ac:dyDescent="0.35">
      <c r="S2524" s="43"/>
      <c r="U2524" s="43"/>
    </row>
    <row r="2525" spans="19:21" x14ac:dyDescent="0.35">
      <c r="S2525" s="43"/>
      <c r="U2525" s="43"/>
    </row>
    <row r="2526" spans="19:21" x14ac:dyDescent="0.35">
      <c r="S2526" s="43"/>
      <c r="U2526" s="43"/>
    </row>
    <row r="2527" spans="19:21" x14ac:dyDescent="0.35">
      <c r="S2527" s="43"/>
      <c r="U2527" s="43"/>
    </row>
    <row r="2528" spans="19:21" x14ac:dyDescent="0.35">
      <c r="S2528" s="43"/>
      <c r="U2528" s="43"/>
    </row>
    <row r="2529" spans="19:21" x14ac:dyDescent="0.35">
      <c r="S2529" s="43"/>
      <c r="U2529" s="43"/>
    </row>
    <row r="2530" spans="19:21" x14ac:dyDescent="0.35">
      <c r="S2530" s="43"/>
      <c r="U2530" s="43"/>
    </row>
    <row r="2531" spans="19:21" x14ac:dyDescent="0.35">
      <c r="S2531" s="43"/>
      <c r="U2531" s="43"/>
    </row>
    <row r="2532" spans="19:21" x14ac:dyDescent="0.35">
      <c r="S2532" s="43"/>
      <c r="U2532" s="43"/>
    </row>
    <row r="2533" spans="19:21" x14ac:dyDescent="0.35">
      <c r="S2533" s="43"/>
      <c r="U2533" s="43"/>
    </row>
    <row r="2534" spans="19:21" x14ac:dyDescent="0.35">
      <c r="S2534" s="43"/>
      <c r="U2534" s="43"/>
    </row>
    <row r="2535" spans="19:21" x14ac:dyDescent="0.35">
      <c r="S2535" s="43"/>
      <c r="U2535" s="43"/>
    </row>
    <row r="2536" spans="19:21" x14ac:dyDescent="0.35">
      <c r="S2536" s="43"/>
      <c r="U2536" s="43"/>
    </row>
    <row r="2537" spans="19:21" x14ac:dyDescent="0.35">
      <c r="S2537" s="43"/>
      <c r="U2537" s="43"/>
    </row>
    <row r="2538" spans="19:21" x14ac:dyDescent="0.35">
      <c r="S2538" s="43"/>
      <c r="U2538" s="43"/>
    </row>
    <row r="2539" spans="19:21" x14ac:dyDescent="0.35">
      <c r="S2539" s="43"/>
      <c r="U2539" s="43"/>
    </row>
    <row r="2540" spans="19:21" x14ac:dyDescent="0.35">
      <c r="S2540" s="43"/>
      <c r="U2540" s="43"/>
    </row>
    <row r="2541" spans="19:21" x14ac:dyDescent="0.35">
      <c r="S2541" s="43"/>
      <c r="U2541" s="43"/>
    </row>
    <row r="2542" spans="19:21" x14ac:dyDescent="0.35">
      <c r="S2542" s="43"/>
      <c r="U2542" s="43"/>
    </row>
    <row r="2543" spans="19:21" x14ac:dyDescent="0.35">
      <c r="S2543" s="43"/>
      <c r="U2543" s="43"/>
    </row>
    <row r="2544" spans="19:21" x14ac:dyDescent="0.35">
      <c r="S2544" s="43"/>
      <c r="U2544" s="43"/>
    </row>
    <row r="2545" spans="19:21" x14ac:dyDescent="0.35">
      <c r="S2545" s="43"/>
      <c r="U2545" s="43"/>
    </row>
    <row r="2546" spans="19:21" x14ac:dyDescent="0.35">
      <c r="S2546" s="43"/>
      <c r="U2546" s="43"/>
    </row>
    <row r="2547" spans="19:21" x14ac:dyDescent="0.35">
      <c r="S2547" s="43"/>
      <c r="U2547" s="43"/>
    </row>
    <row r="2548" spans="19:21" x14ac:dyDescent="0.35">
      <c r="S2548" s="43"/>
      <c r="U2548" s="43"/>
    </row>
    <row r="2549" spans="19:21" x14ac:dyDescent="0.35">
      <c r="S2549" s="43"/>
      <c r="U2549" s="43"/>
    </row>
    <row r="2550" spans="19:21" x14ac:dyDescent="0.35">
      <c r="S2550" s="43"/>
      <c r="U2550" s="43"/>
    </row>
    <row r="2551" spans="19:21" x14ac:dyDescent="0.35">
      <c r="S2551" s="43"/>
      <c r="U2551" s="43"/>
    </row>
    <row r="2552" spans="19:21" x14ac:dyDescent="0.35">
      <c r="S2552" s="43"/>
      <c r="U2552" s="43"/>
    </row>
    <row r="2553" spans="19:21" x14ac:dyDescent="0.35">
      <c r="S2553" s="43"/>
      <c r="U2553" s="43"/>
    </row>
    <row r="2554" spans="19:21" x14ac:dyDescent="0.35">
      <c r="S2554" s="43"/>
      <c r="U2554" s="43"/>
    </row>
    <row r="2555" spans="19:21" x14ac:dyDescent="0.35">
      <c r="S2555" s="43"/>
      <c r="U2555" s="43"/>
    </row>
    <row r="2556" spans="19:21" x14ac:dyDescent="0.35">
      <c r="S2556" s="43"/>
      <c r="U2556" s="43"/>
    </row>
    <row r="2557" spans="19:21" x14ac:dyDescent="0.35">
      <c r="S2557" s="43"/>
      <c r="U2557" s="43"/>
    </row>
    <row r="2558" spans="19:21" x14ac:dyDescent="0.35">
      <c r="S2558" s="43"/>
      <c r="U2558" s="43"/>
    </row>
    <row r="2559" spans="19:21" x14ac:dyDescent="0.35">
      <c r="S2559" s="43"/>
      <c r="U2559" s="43"/>
    </row>
    <row r="2560" spans="19:21" x14ac:dyDescent="0.35">
      <c r="S2560" s="43"/>
      <c r="U2560" s="43"/>
    </row>
    <row r="2561" spans="19:21" x14ac:dyDescent="0.35">
      <c r="S2561" s="43"/>
      <c r="U2561" s="43"/>
    </row>
    <row r="2562" spans="19:21" x14ac:dyDescent="0.35">
      <c r="S2562" s="43"/>
      <c r="U2562" s="43"/>
    </row>
    <row r="2563" spans="19:21" x14ac:dyDescent="0.35">
      <c r="S2563" s="43"/>
      <c r="U2563" s="43"/>
    </row>
    <row r="2564" spans="19:21" x14ac:dyDescent="0.35">
      <c r="S2564" s="43"/>
      <c r="U2564" s="43"/>
    </row>
    <row r="2565" spans="19:21" x14ac:dyDescent="0.35">
      <c r="S2565" s="43"/>
      <c r="U2565" s="43"/>
    </row>
    <row r="2566" spans="19:21" x14ac:dyDescent="0.35">
      <c r="S2566" s="43"/>
      <c r="U2566" s="43"/>
    </row>
    <row r="2567" spans="19:21" x14ac:dyDescent="0.35">
      <c r="S2567" s="43"/>
      <c r="U2567" s="43"/>
    </row>
    <row r="2568" spans="19:21" x14ac:dyDescent="0.35">
      <c r="S2568" s="43"/>
      <c r="U2568" s="43"/>
    </row>
    <row r="2569" spans="19:21" x14ac:dyDescent="0.35">
      <c r="S2569" s="43"/>
      <c r="U2569" s="43"/>
    </row>
    <row r="2570" spans="19:21" x14ac:dyDescent="0.35">
      <c r="S2570" s="43"/>
      <c r="U2570" s="43"/>
    </row>
    <row r="2571" spans="19:21" x14ac:dyDescent="0.35">
      <c r="S2571" s="43"/>
      <c r="U2571" s="43"/>
    </row>
    <row r="2572" spans="19:21" x14ac:dyDescent="0.35">
      <c r="S2572" s="43"/>
      <c r="U2572" s="43"/>
    </row>
    <row r="2573" spans="19:21" x14ac:dyDescent="0.35">
      <c r="S2573" s="43"/>
      <c r="U2573" s="43"/>
    </row>
    <row r="2574" spans="19:21" x14ac:dyDescent="0.35">
      <c r="S2574" s="43"/>
      <c r="U2574" s="43"/>
    </row>
    <row r="2575" spans="19:21" x14ac:dyDescent="0.35">
      <c r="S2575" s="43"/>
      <c r="U2575" s="43"/>
    </row>
    <row r="2576" spans="19:21" x14ac:dyDescent="0.35">
      <c r="S2576" s="43"/>
      <c r="U2576" s="43"/>
    </row>
    <row r="2577" spans="19:21" x14ac:dyDescent="0.35">
      <c r="S2577" s="43"/>
      <c r="U2577" s="43"/>
    </row>
    <row r="2578" spans="19:21" x14ac:dyDescent="0.35">
      <c r="S2578" s="43"/>
      <c r="U2578" s="43"/>
    </row>
    <row r="2579" spans="19:21" x14ac:dyDescent="0.35">
      <c r="S2579" s="43"/>
      <c r="U2579" s="43"/>
    </row>
    <row r="2580" spans="19:21" x14ac:dyDescent="0.35">
      <c r="S2580" s="43"/>
      <c r="U2580" s="43"/>
    </row>
    <row r="2581" spans="19:21" x14ac:dyDescent="0.35">
      <c r="S2581" s="43"/>
      <c r="U2581" s="43"/>
    </row>
    <row r="2582" spans="19:21" x14ac:dyDescent="0.35">
      <c r="S2582" s="43"/>
      <c r="U2582" s="43"/>
    </row>
    <row r="2583" spans="19:21" x14ac:dyDescent="0.35">
      <c r="S2583" s="43"/>
      <c r="U2583" s="43"/>
    </row>
    <row r="2584" spans="19:21" x14ac:dyDescent="0.35">
      <c r="S2584" s="43"/>
      <c r="U2584" s="43"/>
    </row>
    <row r="2585" spans="19:21" x14ac:dyDescent="0.35">
      <c r="S2585" s="43"/>
      <c r="U2585" s="43"/>
    </row>
    <row r="2586" spans="19:21" x14ac:dyDescent="0.35">
      <c r="S2586" s="43"/>
      <c r="U2586" s="43"/>
    </row>
    <row r="2587" spans="19:21" x14ac:dyDescent="0.35">
      <c r="S2587" s="43"/>
      <c r="U2587" s="43"/>
    </row>
    <row r="2588" spans="19:21" x14ac:dyDescent="0.35">
      <c r="S2588" s="43"/>
      <c r="U2588" s="43"/>
    </row>
    <row r="2589" spans="19:21" x14ac:dyDescent="0.35">
      <c r="S2589" s="43"/>
      <c r="U2589" s="43"/>
    </row>
    <row r="2590" spans="19:21" x14ac:dyDescent="0.35">
      <c r="S2590" s="43"/>
      <c r="U2590" s="43"/>
    </row>
    <row r="2591" spans="19:21" x14ac:dyDescent="0.35">
      <c r="S2591" s="43"/>
      <c r="U2591" s="43"/>
    </row>
    <row r="2592" spans="19:21" x14ac:dyDescent="0.35">
      <c r="S2592" s="43"/>
      <c r="U2592" s="43"/>
    </row>
    <row r="2593" spans="19:21" x14ac:dyDescent="0.35">
      <c r="S2593" s="43"/>
      <c r="U2593" s="43"/>
    </row>
    <row r="2594" spans="19:21" x14ac:dyDescent="0.35">
      <c r="S2594" s="43"/>
      <c r="U2594" s="43"/>
    </row>
    <row r="2595" spans="19:21" x14ac:dyDescent="0.35">
      <c r="S2595" s="43"/>
      <c r="U2595" s="43"/>
    </row>
    <row r="2596" spans="19:21" x14ac:dyDescent="0.35">
      <c r="S2596" s="43"/>
      <c r="U2596" s="43"/>
    </row>
    <row r="2597" spans="19:21" x14ac:dyDescent="0.35">
      <c r="S2597" s="43"/>
      <c r="U2597" s="43"/>
    </row>
    <row r="2598" spans="19:21" x14ac:dyDescent="0.35">
      <c r="S2598" s="43"/>
      <c r="U2598" s="43"/>
    </row>
    <row r="2599" spans="19:21" x14ac:dyDescent="0.35">
      <c r="S2599" s="43"/>
      <c r="U2599" s="43"/>
    </row>
    <row r="2600" spans="19:21" x14ac:dyDescent="0.35">
      <c r="S2600" s="43"/>
      <c r="U2600" s="43"/>
    </row>
    <row r="2601" spans="19:21" x14ac:dyDescent="0.35">
      <c r="S2601" s="43"/>
      <c r="U2601" s="43"/>
    </row>
    <row r="2602" spans="19:21" x14ac:dyDescent="0.35">
      <c r="S2602" s="43"/>
      <c r="U2602" s="43"/>
    </row>
    <row r="2603" spans="19:21" x14ac:dyDescent="0.35">
      <c r="S2603" s="43"/>
      <c r="U2603" s="43"/>
    </row>
    <row r="2604" spans="19:21" x14ac:dyDescent="0.35">
      <c r="S2604" s="43"/>
      <c r="U2604" s="43"/>
    </row>
    <row r="2605" spans="19:21" x14ac:dyDescent="0.35">
      <c r="S2605" s="43"/>
      <c r="U2605" s="43"/>
    </row>
    <row r="2606" spans="19:21" x14ac:dyDescent="0.35">
      <c r="S2606" s="43"/>
      <c r="U2606" s="43"/>
    </row>
    <row r="2607" spans="19:21" x14ac:dyDescent="0.35">
      <c r="S2607" s="43"/>
      <c r="U2607" s="43"/>
    </row>
    <row r="2608" spans="19:21" x14ac:dyDescent="0.35">
      <c r="S2608" s="43"/>
      <c r="U2608" s="43"/>
    </row>
    <row r="2609" spans="19:21" x14ac:dyDescent="0.35">
      <c r="S2609" s="43"/>
      <c r="U2609" s="43"/>
    </row>
    <row r="2610" spans="19:21" x14ac:dyDescent="0.35">
      <c r="S2610" s="43"/>
      <c r="U2610" s="43"/>
    </row>
    <row r="2611" spans="19:21" x14ac:dyDescent="0.35">
      <c r="S2611" s="43"/>
      <c r="U2611" s="43"/>
    </row>
    <row r="2612" spans="19:21" x14ac:dyDescent="0.35">
      <c r="S2612" s="43"/>
      <c r="U2612" s="43"/>
    </row>
    <row r="2613" spans="19:21" x14ac:dyDescent="0.35">
      <c r="S2613" s="43"/>
      <c r="U2613" s="43"/>
    </row>
    <row r="2614" spans="19:21" x14ac:dyDescent="0.35">
      <c r="S2614" s="43"/>
      <c r="U2614" s="43"/>
    </row>
    <row r="2615" spans="19:21" x14ac:dyDescent="0.35">
      <c r="S2615" s="43"/>
      <c r="U2615" s="43"/>
    </row>
    <row r="2616" spans="19:21" x14ac:dyDescent="0.35">
      <c r="S2616" s="43"/>
      <c r="U2616" s="43"/>
    </row>
    <row r="2617" spans="19:21" x14ac:dyDescent="0.35">
      <c r="S2617" s="43"/>
      <c r="U2617" s="43"/>
    </row>
    <row r="2618" spans="19:21" x14ac:dyDescent="0.35">
      <c r="S2618" s="43"/>
      <c r="U2618" s="43"/>
    </row>
    <row r="2619" spans="19:21" x14ac:dyDescent="0.35">
      <c r="S2619" s="43"/>
      <c r="U2619" s="43"/>
    </row>
    <row r="2620" spans="19:21" x14ac:dyDescent="0.35">
      <c r="S2620" s="43"/>
      <c r="U2620" s="43"/>
    </row>
    <row r="2621" spans="19:21" x14ac:dyDescent="0.35">
      <c r="S2621" s="43"/>
      <c r="U2621" s="43"/>
    </row>
    <row r="2622" spans="19:21" x14ac:dyDescent="0.35">
      <c r="S2622" s="43"/>
      <c r="U2622" s="43"/>
    </row>
    <row r="2623" spans="19:21" x14ac:dyDescent="0.35">
      <c r="S2623" s="43"/>
      <c r="U2623" s="43"/>
    </row>
    <row r="2624" spans="19:21" x14ac:dyDescent="0.35">
      <c r="S2624" s="43"/>
      <c r="U2624" s="43"/>
    </row>
    <row r="2625" spans="19:21" x14ac:dyDescent="0.35">
      <c r="S2625" s="43"/>
      <c r="U2625" s="43"/>
    </row>
    <row r="2626" spans="19:21" x14ac:dyDescent="0.35">
      <c r="S2626" s="43"/>
      <c r="U2626" s="43"/>
    </row>
    <row r="2627" spans="19:21" x14ac:dyDescent="0.35">
      <c r="S2627" s="43"/>
      <c r="U2627" s="43"/>
    </row>
    <row r="2628" spans="19:21" x14ac:dyDescent="0.35">
      <c r="S2628" s="43"/>
      <c r="U2628" s="43"/>
    </row>
    <row r="2629" spans="19:21" x14ac:dyDescent="0.35">
      <c r="S2629" s="43"/>
      <c r="U2629" s="43"/>
    </row>
    <row r="2630" spans="19:21" x14ac:dyDescent="0.35">
      <c r="S2630" s="43"/>
      <c r="U2630" s="43"/>
    </row>
    <row r="2631" spans="19:21" x14ac:dyDescent="0.35">
      <c r="S2631" s="43"/>
      <c r="U2631" s="43"/>
    </row>
    <row r="2632" spans="19:21" x14ac:dyDescent="0.35">
      <c r="S2632" s="43"/>
      <c r="U2632" s="43"/>
    </row>
    <row r="2633" spans="19:21" x14ac:dyDescent="0.35">
      <c r="S2633" s="43"/>
      <c r="U2633" s="43"/>
    </row>
    <row r="2634" spans="19:21" x14ac:dyDescent="0.35">
      <c r="S2634" s="43"/>
      <c r="U2634" s="43"/>
    </row>
    <row r="2635" spans="19:21" x14ac:dyDescent="0.35">
      <c r="S2635" s="43"/>
      <c r="U2635" s="43"/>
    </row>
    <row r="2636" spans="19:21" x14ac:dyDescent="0.35">
      <c r="S2636" s="43"/>
      <c r="U2636" s="43"/>
    </row>
    <row r="2637" spans="19:21" x14ac:dyDescent="0.35">
      <c r="S2637" s="43"/>
      <c r="U2637" s="43"/>
    </row>
    <row r="2638" spans="19:21" x14ac:dyDescent="0.35">
      <c r="S2638" s="43"/>
      <c r="U2638" s="43"/>
    </row>
    <row r="2639" spans="19:21" x14ac:dyDescent="0.35">
      <c r="S2639" s="43"/>
      <c r="U2639" s="43"/>
    </row>
    <row r="2640" spans="19:21" x14ac:dyDescent="0.35">
      <c r="S2640" s="43"/>
      <c r="U2640" s="43"/>
    </row>
    <row r="2641" spans="19:21" x14ac:dyDescent="0.35">
      <c r="S2641" s="43"/>
      <c r="U2641" s="43"/>
    </row>
    <row r="2642" spans="19:21" x14ac:dyDescent="0.35">
      <c r="S2642" s="43"/>
      <c r="U2642" s="43"/>
    </row>
    <row r="2643" spans="19:21" x14ac:dyDescent="0.35">
      <c r="S2643" s="43"/>
      <c r="U2643" s="43"/>
    </row>
    <row r="2644" spans="19:21" x14ac:dyDescent="0.35">
      <c r="S2644" s="43"/>
      <c r="U2644" s="43"/>
    </row>
    <row r="2645" spans="19:21" x14ac:dyDescent="0.35">
      <c r="S2645" s="43"/>
      <c r="U2645" s="43"/>
    </row>
    <row r="2646" spans="19:21" x14ac:dyDescent="0.35">
      <c r="S2646" s="43"/>
      <c r="U2646" s="43"/>
    </row>
    <row r="2647" spans="19:21" x14ac:dyDescent="0.35">
      <c r="S2647" s="43"/>
      <c r="U2647" s="43"/>
    </row>
    <row r="2648" spans="19:21" x14ac:dyDescent="0.35">
      <c r="S2648" s="43"/>
      <c r="U2648" s="43"/>
    </row>
    <row r="2649" spans="19:21" x14ac:dyDescent="0.35">
      <c r="S2649" s="43"/>
      <c r="U2649" s="43"/>
    </row>
    <row r="2650" spans="19:21" x14ac:dyDescent="0.35">
      <c r="S2650" s="43"/>
      <c r="U2650" s="43"/>
    </row>
    <row r="2651" spans="19:21" x14ac:dyDescent="0.35">
      <c r="S2651" s="43"/>
      <c r="U2651" s="43"/>
    </row>
    <row r="2652" spans="19:21" x14ac:dyDescent="0.35">
      <c r="S2652" s="43"/>
      <c r="U2652" s="43"/>
    </row>
    <row r="2653" spans="19:21" x14ac:dyDescent="0.35">
      <c r="S2653" s="43"/>
      <c r="U2653" s="43"/>
    </row>
    <row r="2654" spans="19:21" x14ac:dyDescent="0.35">
      <c r="S2654" s="43"/>
      <c r="U2654" s="43"/>
    </row>
    <row r="2655" spans="19:21" x14ac:dyDescent="0.35">
      <c r="S2655" s="43"/>
      <c r="U2655" s="43"/>
    </row>
    <row r="2656" spans="19:21" x14ac:dyDescent="0.35">
      <c r="S2656" s="43"/>
      <c r="U2656" s="43"/>
    </row>
    <row r="2657" spans="19:21" x14ac:dyDescent="0.35">
      <c r="S2657" s="43"/>
      <c r="U2657" s="43"/>
    </row>
    <row r="2658" spans="19:21" x14ac:dyDescent="0.35">
      <c r="S2658" s="43"/>
      <c r="U2658" s="43"/>
    </row>
    <row r="2659" spans="19:21" x14ac:dyDescent="0.35">
      <c r="S2659" s="43"/>
      <c r="U2659" s="43"/>
    </row>
    <row r="2660" spans="19:21" x14ac:dyDescent="0.35">
      <c r="S2660" s="43"/>
      <c r="U2660" s="43"/>
    </row>
    <row r="2661" spans="19:21" x14ac:dyDescent="0.35">
      <c r="S2661" s="43"/>
      <c r="U2661" s="43"/>
    </row>
    <row r="2662" spans="19:21" x14ac:dyDescent="0.35">
      <c r="S2662" s="43"/>
      <c r="U2662" s="43"/>
    </row>
    <row r="2663" spans="19:21" x14ac:dyDescent="0.35">
      <c r="S2663" s="43"/>
      <c r="U2663" s="43"/>
    </row>
    <row r="2664" spans="19:21" x14ac:dyDescent="0.35">
      <c r="S2664" s="43"/>
      <c r="U2664" s="43"/>
    </row>
    <row r="2665" spans="19:21" x14ac:dyDescent="0.35">
      <c r="S2665" s="43"/>
      <c r="U2665" s="43"/>
    </row>
    <row r="2666" spans="19:21" x14ac:dyDescent="0.35">
      <c r="S2666" s="43"/>
      <c r="U2666" s="43"/>
    </row>
    <row r="2667" spans="19:21" x14ac:dyDescent="0.35">
      <c r="S2667" s="43"/>
      <c r="U2667" s="43"/>
    </row>
    <row r="2668" spans="19:21" x14ac:dyDescent="0.35">
      <c r="S2668" s="43"/>
      <c r="U2668" s="43"/>
    </row>
    <row r="2669" spans="19:21" x14ac:dyDescent="0.35">
      <c r="S2669" s="43"/>
      <c r="U2669" s="43"/>
    </row>
    <row r="2670" spans="19:21" x14ac:dyDescent="0.35">
      <c r="S2670" s="43"/>
      <c r="U2670" s="43"/>
    </row>
    <row r="2671" spans="19:21" x14ac:dyDescent="0.35">
      <c r="S2671" s="43"/>
      <c r="U2671" s="43"/>
    </row>
    <row r="2672" spans="19:21" x14ac:dyDescent="0.35">
      <c r="S2672" s="43"/>
      <c r="U2672" s="43"/>
    </row>
    <row r="2673" spans="19:21" x14ac:dyDescent="0.35">
      <c r="S2673" s="43"/>
      <c r="U2673" s="43"/>
    </row>
    <row r="2674" spans="19:21" x14ac:dyDescent="0.35">
      <c r="S2674" s="43"/>
      <c r="U2674" s="43"/>
    </row>
    <row r="2675" spans="19:21" x14ac:dyDescent="0.35">
      <c r="S2675" s="43"/>
      <c r="U2675" s="43"/>
    </row>
    <row r="2676" spans="19:21" x14ac:dyDescent="0.35">
      <c r="S2676" s="43"/>
      <c r="U2676" s="43"/>
    </row>
    <row r="2677" spans="19:21" x14ac:dyDescent="0.35">
      <c r="S2677" s="43"/>
      <c r="U2677" s="43"/>
    </row>
    <row r="2678" spans="19:21" x14ac:dyDescent="0.35">
      <c r="S2678" s="43"/>
      <c r="U2678" s="43"/>
    </row>
    <row r="2679" spans="19:21" x14ac:dyDescent="0.35">
      <c r="S2679" s="43"/>
      <c r="U2679" s="43"/>
    </row>
    <row r="2680" spans="19:21" x14ac:dyDescent="0.35">
      <c r="S2680" s="43"/>
      <c r="U2680" s="43"/>
    </row>
    <row r="2681" spans="19:21" x14ac:dyDescent="0.35">
      <c r="S2681" s="43"/>
      <c r="U2681" s="43"/>
    </row>
    <row r="2682" spans="19:21" x14ac:dyDescent="0.35">
      <c r="S2682" s="43"/>
      <c r="U2682" s="43"/>
    </row>
    <row r="2683" spans="19:21" x14ac:dyDescent="0.35">
      <c r="S2683" s="43"/>
      <c r="U2683" s="43"/>
    </row>
    <row r="2684" spans="19:21" x14ac:dyDescent="0.35">
      <c r="S2684" s="43"/>
      <c r="U2684" s="43"/>
    </row>
    <row r="2685" spans="19:21" x14ac:dyDescent="0.35">
      <c r="S2685" s="43"/>
      <c r="U2685" s="43"/>
    </row>
    <row r="2686" spans="19:21" x14ac:dyDescent="0.35">
      <c r="S2686" s="43"/>
      <c r="U2686" s="43"/>
    </row>
    <row r="2687" spans="19:21" x14ac:dyDescent="0.35">
      <c r="S2687" s="43"/>
      <c r="U2687" s="43"/>
    </row>
    <row r="2688" spans="19:21" x14ac:dyDescent="0.35">
      <c r="S2688" s="43"/>
      <c r="U2688" s="43"/>
    </row>
    <row r="2689" spans="19:21" x14ac:dyDescent="0.35">
      <c r="S2689" s="43"/>
      <c r="U2689" s="43"/>
    </row>
    <row r="2690" spans="19:21" x14ac:dyDescent="0.35">
      <c r="S2690" s="43"/>
      <c r="U2690" s="43"/>
    </row>
    <row r="2691" spans="19:21" x14ac:dyDescent="0.35">
      <c r="S2691" s="43"/>
      <c r="U2691" s="43"/>
    </row>
    <row r="2692" spans="19:21" x14ac:dyDescent="0.35">
      <c r="S2692" s="43"/>
      <c r="U2692" s="43"/>
    </row>
    <row r="2693" spans="19:21" x14ac:dyDescent="0.35">
      <c r="S2693" s="43"/>
      <c r="U2693" s="43"/>
    </row>
    <row r="2694" spans="19:21" x14ac:dyDescent="0.35">
      <c r="S2694" s="43"/>
      <c r="U2694" s="43"/>
    </row>
    <row r="2695" spans="19:21" x14ac:dyDescent="0.35">
      <c r="S2695" s="43"/>
      <c r="U2695" s="43"/>
    </row>
    <row r="2696" spans="19:21" x14ac:dyDescent="0.35">
      <c r="S2696" s="43"/>
      <c r="U2696" s="43"/>
    </row>
    <row r="2697" spans="19:21" x14ac:dyDescent="0.35">
      <c r="S2697" s="43"/>
      <c r="U2697" s="43"/>
    </row>
    <row r="2698" spans="19:21" x14ac:dyDescent="0.35">
      <c r="S2698" s="43"/>
      <c r="U2698" s="43"/>
    </row>
    <row r="2699" spans="19:21" x14ac:dyDescent="0.35">
      <c r="S2699" s="43"/>
      <c r="U2699" s="43"/>
    </row>
    <row r="2700" spans="19:21" x14ac:dyDescent="0.35">
      <c r="S2700" s="43"/>
      <c r="U2700" s="43"/>
    </row>
    <row r="2701" spans="19:21" x14ac:dyDescent="0.35">
      <c r="S2701" s="43"/>
      <c r="U2701" s="43"/>
    </row>
    <row r="2702" spans="19:21" x14ac:dyDescent="0.35">
      <c r="S2702" s="43"/>
      <c r="U2702" s="43"/>
    </row>
    <row r="2703" spans="19:21" x14ac:dyDescent="0.35">
      <c r="S2703" s="43"/>
      <c r="U2703" s="43"/>
    </row>
    <row r="2704" spans="19:21" x14ac:dyDescent="0.35">
      <c r="S2704" s="43"/>
      <c r="U2704" s="43"/>
    </row>
    <row r="2705" spans="19:21" x14ac:dyDescent="0.35">
      <c r="S2705" s="43"/>
      <c r="U2705" s="43"/>
    </row>
    <row r="2706" spans="19:21" x14ac:dyDescent="0.35">
      <c r="S2706" s="43"/>
      <c r="U2706" s="43"/>
    </row>
    <row r="2707" spans="19:21" x14ac:dyDescent="0.35">
      <c r="S2707" s="43"/>
      <c r="U2707" s="43"/>
    </row>
    <row r="2708" spans="19:21" x14ac:dyDescent="0.35">
      <c r="S2708" s="43"/>
      <c r="U2708" s="43"/>
    </row>
    <row r="2709" spans="19:21" x14ac:dyDescent="0.35">
      <c r="S2709" s="43"/>
      <c r="U2709" s="43"/>
    </row>
    <row r="2710" spans="19:21" x14ac:dyDescent="0.35">
      <c r="S2710" s="43"/>
      <c r="U2710" s="43"/>
    </row>
    <row r="2711" spans="19:21" x14ac:dyDescent="0.35">
      <c r="S2711" s="43"/>
      <c r="U2711" s="43"/>
    </row>
    <row r="2712" spans="19:21" x14ac:dyDescent="0.35">
      <c r="S2712" s="43"/>
      <c r="U2712" s="43"/>
    </row>
    <row r="2713" spans="19:21" x14ac:dyDescent="0.35">
      <c r="S2713" s="43"/>
      <c r="U2713" s="43"/>
    </row>
    <row r="2714" spans="19:21" x14ac:dyDescent="0.35">
      <c r="S2714" s="43"/>
      <c r="U2714" s="43"/>
    </row>
    <row r="2715" spans="19:21" x14ac:dyDescent="0.35">
      <c r="S2715" s="43"/>
      <c r="U2715" s="43"/>
    </row>
    <row r="2716" spans="19:21" x14ac:dyDescent="0.35">
      <c r="S2716" s="43"/>
      <c r="U2716" s="43"/>
    </row>
    <row r="2717" spans="19:21" x14ac:dyDescent="0.35">
      <c r="S2717" s="43"/>
      <c r="U2717" s="43"/>
    </row>
    <row r="2718" spans="19:21" x14ac:dyDescent="0.35">
      <c r="S2718" s="43"/>
      <c r="U2718" s="43"/>
    </row>
    <row r="2719" spans="19:21" x14ac:dyDescent="0.35">
      <c r="S2719" s="43"/>
      <c r="U2719" s="43"/>
    </row>
    <row r="2720" spans="19:21" x14ac:dyDescent="0.35">
      <c r="S2720" s="43"/>
      <c r="U2720" s="43"/>
    </row>
    <row r="2721" spans="19:21" x14ac:dyDescent="0.35">
      <c r="S2721" s="43"/>
      <c r="U2721" s="43"/>
    </row>
    <row r="2722" spans="19:21" x14ac:dyDescent="0.35">
      <c r="S2722" s="43"/>
      <c r="U2722" s="43"/>
    </row>
    <row r="2723" spans="19:21" x14ac:dyDescent="0.35">
      <c r="S2723" s="43"/>
      <c r="U2723" s="43"/>
    </row>
    <row r="2724" spans="19:21" x14ac:dyDescent="0.35">
      <c r="S2724" s="43"/>
      <c r="U2724" s="43"/>
    </row>
    <row r="2725" spans="19:21" x14ac:dyDescent="0.35">
      <c r="S2725" s="43"/>
      <c r="U2725" s="43"/>
    </row>
    <row r="2726" spans="19:21" x14ac:dyDescent="0.35">
      <c r="S2726" s="43"/>
      <c r="U2726" s="43"/>
    </row>
    <row r="2727" spans="19:21" x14ac:dyDescent="0.35">
      <c r="S2727" s="43"/>
      <c r="U2727" s="43"/>
    </row>
    <row r="2728" spans="19:21" x14ac:dyDescent="0.35">
      <c r="S2728" s="43"/>
      <c r="U2728" s="43"/>
    </row>
    <row r="2729" spans="19:21" x14ac:dyDescent="0.35">
      <c r="S2729" s="43"/>
      <c r="U2729" s="43"/>
    </row>
    <row r="2730" spans="19:21" x14ac:dyDescent="0.35">
      <c r="S2730" s="43"/>
      <c r="U2730" s="43"/>
    </row>
    <row r="2731" spans="19:21" x14ac:dyDescent="0.35">
      <c r="S2731" s="43"/>
      <c r="U2731" s="43"/>
    </row>
    <row r="2732" spans="19:21" x14ac:dyDescent="0.35">
      <c r="S2732" s="43"/>
      <c r="U2732" s="43"/>
    </row>
    <row r="2733" spans="19:21" x14ac:dyDescent="0.35">
      <c r="S2733" s="43"/>
      <c r="U2733" s="43"/>
    </row>
    <row r="2734" spans="19:21" x14ac:dyDescent="0.35">
      <c r="S2734" s="43"/>
      <c r="U2734" s="43"/>
    </row>
    <row r="2735" spans="19:21" x14ac:dyDescent="0.35">
      <c r="S2735" s="43"/>
      <c r="U2735" s="43"/>
    </row>
    <row r="2736" spans="19:21" x14ac:dyDescent="0.35">
      <c r="S2736" s="43"/>
      <c r="U2736" s="43"/>
    </row>
    <row r="2737" spans="19:21" x14ac:dyDescent="0.35">
      <c r="S2737" s="43"/>
      <c r="U2737" s="43"/>
    </row>
    <row r="2738" spans="19:21" x14ac:dyDescent="0.35">
      <c r="S2738" s="43"/>
      <c r="U2738" s="43"/>
    </row>
    <row r="2739" spans="19:21" x14ac:dyDescent="0.35">
      <c r="S2739" s="43"/>
      <c r="U2739" s="43"/>
    </row>
    <row r="2740" spans="19:21" x14ac:dyDescent="0.35">
      <c r="S2740" s="43"/>
      <c r="U2740" s="43"/>
    </row>
    <row r="2741" spans="19:21" x14ac:dyDescent="0.35">
      <c r="S2741" s="43"/>
      <c r="U2741" s="43"/>
    </row>
    <row r="2742" spans="19:21" x14ac:dyDescent="0.35">
      <c r="S2742" s="43"/>
      <c r="U2742" s="43"/>
    </row>
    <row r="2743" spans="19:21" x14ac:dyDescent="0.35">
      <c r="S2743" s="43"/>
      <c r="U2743" s="43"/>
    </row>
    <row r="2744" spans="19:21" x14ac:dyDescent="0.35">
      <c r="S2744" s="43"/>
      <c r="U2744" s="43"/>
    </row>
    <row r="2745" spans="19:21" x14ac:dyDescent="0.35">
      <c r="S2745" s="43"/>
      <c r="U2745" s="43"/>
    </row>
    <row r="2746" spans="19:21" x14ac:dyDescent="0.35">
      <c r="S2746" s="43"/>
      <c r="U2746" s="43"/>
    </row>
    <row r="2747" spans="19:21" x14ac:dyDescent="0.35">
      <c r="S2747" s="43"/>
      <c r="U2747" s="43"/>
    </row>
    <row r="2748" spans="19:21" x14ac:dyDescent="0.35">
      <c r="S2748" s="43"/>
      <c r="U2748" s="43"/>
    </row>
    <row r="2749" spans="19:21" x14ac:dyDescent="0.35">
      <c r="S2749" s="43"/>
      <c r="U2749" s="43"/>
    </row>
    <row r="2750" spans="19:21" x14ac:dyDescent="0.35">
      <c r="S2750" s="43"/>
      <c r="U2750" s="43"/>
    </row>
    <row r="2751" spans="19:21" x14ac:dyDescent="0.35">
      <c r="S2751" s="43"/>
      <c r="U2751" s="43"/>
    </row>
    <row r="2752" spans="19:21" x14ac:dyDescent="0.35">
      <c r="S2752" s="43"/>
      <c r="U2752" s="43"/>
    </row>
    <row r="2753" spans="19:21" x14ac:dyDescent="0.35">
      <c r="S2753" s="43"/>
      <c r="U2753" s="43"/>
    </row>
    <row r="2754" spans="19:21" x14ac:dyDescent="0.35">
      <c r="S2754" s="43"/>
      <c r="U2754" s="43"/>
    </row>
    <row r="2755" spans="19:21" x14ac:dyDescent="0.35">
      <c r="S2755" s="43"/>
      <c r="U2755" s="43"/>
    </row>
    <row r="2756" spans="19:21" x14ac:dyDescent="0.35">
      <c r="S2756" s="43"/>
      <c r="U2756" s="43"/>
    </row>
    <row r="2757" spans="19:21" x14ac:dyDescent="0.35">
      <c r="S2757" s="43"/>
      <c r="U2757" s="43"/>
    </row>
    <row r="2758" spans="19:21" x14ac:dyDescent="0.35">
      <c r="S2758" s="43"/>
      <c r="U2758" s="43"/>
    </row>
    <row r="2759" spans="19:21" x14ac:dyDescent="0.35">
      <c r="S2759" s="43"/>
      <c r="U2759" s="43"/>
    </row>
    <row r="2760" spans="19:21" x14ac:dyDescent="0.35">
      <c r="S2760" s="43"/>
      <c r="U2760" s="43"/>
    </row>
    <row r="2761" spans="19:21" x14ac:dyDescent="0.35">
      <c r="S2761" s="43"/>
      <c r="U2761" s="43"/>
    </row>
    <row r="2762" spans="19:21" x14ac:dyDescent="0.35">
      <c r="S2762" s="43"/>
      <c r="U2762" s="43"/>
    </row>
    <row r="2763" spans="19:21" x14ac:dyDescent="0.35">
      <c r="S2763" s="43"/>
      <c r="U2763" s="43"/>
    </row>
    <row r="2764" spans="19:21" x14ac:dyDescent="0.35">
      <c r="S2764" s="43"/>
      <c r="U2764" s="43"/>
    </row>
    <row r="2765" spans="19:21" x14ac:dyDescent="0.35">
      <c r="S2765" s="43"/>
      <c r="U2765" s="43"/>
    </row>
    <row r="2766" spans="19:21" x14ac:dyDescent="0.35">
      <c r="S2766" s="43"/>
      <c r="U2766" s="43"/>
    </row>
    <row r="2767" spans="19:21" x14ac:dyDescent="0.35">
      <c r="S2767" s="43"/>
      <c r="U2767" s="43"/>
    </row>
    <row r="2768" spans="19:21" x14ac:dyDescent="0.35">
      <c r="S2768" s="43"/>
      <c r="U2768" s="43"/>
    </row>
    <row r="2769" spans="19:21" x14ac:dyDescent="0.35">
      <c r="S2769" s="43"/>
      <c r="U2769" s="43"/>
    </row>
    <row r="2770" spans="19:21" x14ac:dyDescent="0.35">
      <c r="S2770" s="43"/>
      <c r="U2770" s="43"/>
    </row>
    <row r="2771" spans="19:21" x14ac:dyDescent="0.35">
      <c r="S2771" s="43"/>
      <c r="U2771" s="43"/>
    </row>
    <row r="2772" spans="19:21" x14ac:dyDescent="0.35">
      <c r="S2772" s="43"/>
      <c r="U2772" s="43"/>
    </row>
    <row r="2773" spans="19:21" x14ac:dyDescent="0.35">
      <c r="S2773" s="43"/>
      <c r="U2773" s="43"/>
    </row>
    <row r="2774" spans="19:21" x14ac:dyDescent="0.35">
      <c r="S2774" s="43"/>
      <c r="U2774" s="43"/>
    </row>
    <row r="2775" spans="19:21" x14ac:dyDescent="0.35">
      <c r="S2775" s="43"/>
      <c r="U2775" s="43"/>
    </row>
    <row r="2776" spans="19:21" x14ac:dyDescent="0.35">
      <c r="S2776" s="43"/>
      <c r="U2776" s="43"/>
    </row>
    <row r="2777" spans="19:21" x14ac:dyDescent="0.35">
      <c r="S2777" s="43"/>
      <c r="U2777" s="43"/>
    </row>
    <row r="2778" spans="19:21" x14ac:dyDescent="0.35">
      <c r="S2778" s="43"/>
      <c r="U2778" s="43"/>
    </row>
    <row r="2779" spans="19:21" x14ac:dyDescent="0.35">
      <c r="S2779" s="43"/>
      <c r="U2779" s="43"/>
    </row>
    <row r="2780" spans="19:21" x14ac:dyDescent="0.35">
      <c r="S2780" s="43"/>
      <c r="U2780" s="43"/>
    </row>
    <row r="2781" spans="19:21" x14ac:dyDescent="0.35">
      <c r="S2781" s="43"/>
      <c r="U2781" s="43"/>
    </row>
    <row r="2782" spans="19:21" x14ac:dyDescent="0.35">
      <c r="S2782" s="43"/>
      <c r="U2782" s="43"/>
    </row>
    <row r="2783" spans="19:21" x14ac:dyDescent="0.35">
      <c r="S2783" s="43"/>
      <c r="U2783" s="43"/>
    </row>
    <row r="2784" spans="19:21" x14ac:dyDescent="0.35">
      <c r="S2784" s="43"/>
      <c r="U2784" s="43"/>
    </row>
    <row r="2785" spans="19:21" x14ac:dyDescent="0.35">
      <c r="S2785" s="43"/>
      <c r="U2785" s="43"/>
    </row>
    <row r="2786" spans="19:21" x14ac:dyDescent="0.35">
      <c r="S2786" s="43"/>
      <c r="U2786" s="43"/>
    </row>
    <row r="2787" spans="19:21" x14ac:dyDescent="0.35">
      <c r="S2787" s="43"/>
      <c r="U2787" s="43"/>
    </row>
    <row r="2788" spans="19:21" x14ac:dyDescent="0.35">
      <c r="S2788" s="43"/>
      <c r="U2788" s="43"/>
    </row>
    <row r="2789" spans="19:21" x14ac:dyDescent="0.35">
      <c r="S2789" s="43"/>
      <c r="U2789" s="43"/>
    </row>
    <row r="2790" spans="19:21" x14ac:dyDescent="0.35">
      <c r="S2790" s="43"/>
      <c r="U2790" s="43"/>
    </row>
    <row r="2791" spans="19:21" x14ac:dyDescent="0.35">
      <c r="S2791" s="43"/>
      <c r="U2791" s="43"/>
    </row>
    <row r="2792" spans="19:21" x14ac:dyDescent="0.35">
      <c r="S2792" s="43"/>
      <c r="U2792" s="43"/>
    </row>
    <row r="2793" spans="19:21" x14ac:dyDescent="0.35">
      <c r="S2793" s="43"/>
      <c r="U2793" s="43"/>
    </row>
    <row r="2794" spans="19:21" x14ac:dyDescent="0.35">
      <c r="S2794" s="43"/>
      <c r="U2794" s="43"/>
    </row>
    <row r="2795" spans="19:21" x14ac:dyDescent="0.35">
      <c r="S2795" s="43"/>
      <c r="U2795" s="43"/>
    </row>
    <row r="2796" spans="19:21" x14ac:dyDescent="0.35">
      <c r="S2796" s="43"/>
      <c r="U2796" s="43"/>
    </row>
    <row r="2797" spans="19:21" x14ac:dyDescent="0.35">
      <c r="S2797" s="43"/>
      <c r="U2797" s="43"/>
    </row>
    <row r="2798" spans="19:21" x14ac:dyDescent="0.35">
      <c r="S2798" s="43"/>
      <c r="U2798" s="43"/>
    </row>
    <row r="2799" spans="19:21" x14ac:dyDescent="0.35">
      <c r="S2799" s="43"/>
      <c r="U2799" s="43"/>
    </row>
    <row r="2800" spans="19:21" x14ac:dyDescent="0.35">
      <c r="S2800" s="43"/>
      <c r="U2800" s="43"/>
    </row>
    <row r="2801" spans="19:21" x14ac:dyDescent="0.35">
      <c r="S2801" s="43"/>
      <c r="U2801" s="43"/>
    </row>
    <row r="2802" spans="19:21" x14ac:dyDescent="0.35">
      <c r="S2802" s="43"/>
      <c r="U2802" s="43"/>
    </row>
    <row r="2803" spans="19:21" x14ac:dyDescent="0.35">
      <c r="S2803" s="43"/>
      <c r="U2803" s="43"/>
    </row>
    <row r="2804" spans="19:21" x14ac:dyDescent="0.35">
      <c r="S2804" s="43"/>
      <c r="U2804" s="43"/>
    </row>
    <row r="2805" spans="19:21" x14ac:dyDescent="0.35">
      <c r="S2805" s="43"/>
      <c r="U2805" s="43"/>
    </row>
    <row r="2806" spans="19:21" x14ac:dyDescent="0.35">
      <c r="S2806" s="43"/>
      <c r="U2806" s="43"/>
    </row>
    <row r="2807" spans="19:21" x14ac:dyDescent="0.35">
      <c r="S2807" s="43"/>
      <c r="U2807" s="43"/>
    </row>
    <row r="2808" spans="19:21" x14ac:dyDescent="0.35">
      <c r="S2808" s="43"/>
      <c r="U2808" s="43"/>
    </row>
    <row r="2809" spans="19:21" x14ac:dyDescent="0.35">
      <c r="S2809" s="43"/>
      <c r="U2809" s="43"/>
    </row>
    <row r="2810" spans="19:21" x14ac:dyDescent="0.35">
      <c r="S2810" s="43"/>
      <c r="U2810" s="43"/>
    </row>
    <row r="2811" spans="19:21" x14ac:dyDescent="0.35">
      <c r="S2811" s="43"/>
      <c r="U2811" s="43"/>
    </row>
    <row r="2812" spans="19:21" x14ac:dyDescent="0.35">
      <c r="S2812" s="43"/>
      <c r="U2812" s="43"/>
    </row>
    <row r="2813" spans="19:21" x14ac:dyDescent="0.35">
      <c r="S2813" s="43"/>
      <c r="U2813" s="43"/>
    </row>
    <row r="2814" spans="19:21" x14ac:dyDescent="0.35">
      <c r="S2814" s="43"/>
      <c r="U2814" s="43"/>
    </row>
    <row r="2815" spans="19:21" x14ac:dyDescent="0.35">
      <c r="S2815" s="43"/>
      <c r="U2815" s="43"/>
    </row>
    <row r="2816" spans="19:21" x14ac:dyDescent="0.35">
      <c r="S2816" s="43"/>
      <c r="U2816" s="43"/>
    </row>
    <row r="2817" spans="19:21" x14ac:dyDescent="0.35">
      <c r="S2817" s="43"/>
      <c r="U2817" s="43"/>
    </row>
    <row r="2818" spans="19:21" x14ac:dyDescent="0.35">
      <c r="S2818" s="43"/>
      <c r="U2818" s="43"/>
    </row>
    <row r="2819" spans="19:21" x14ac:dyDescent="0.35">
      <c r="S2819" s="43"/>
      <c r="U2819" s="43"/>
    </row>
    <row r="2820" spans="19:21" x14ac:dyDescent="0.35">
      <c r="S2820" s="43"/>
      <c r="U2820" s="43"/>
    </row>
    <row r="2821" spans="19:21" x14ac:dyDescent="0.35">
      <c r="S2821" s="43"/>
      <c r="U2821" s="43"/>
    </row>
    <row r="2822" spans="19:21" x14ac:dyDescent="0.35">
      <c r="S2822" s="43"/>
      <c r="U2822" s="43"/>
    </row>
    <row r="2823" spans="19:21" x14ac:dyDescent="0.35">
      <c r="S2823" s="43"/>
      <c r="U2823" s="43"/>
    </row>
    <row r="2824" spans="19:21" x14ac:dyDescent="0.35">
      <c r="S2824" s="43"/>
      <c r="U2824" s="43"/>
    </row>
    <row r="2825" spans="19:21" x14ac:dyDescent="0.35">
      <c r="S2825" s="43"/>
      <c r="U2825" s="43"/>
    </row>
    <row r="2826" spans="19:21" x14ac:dyDescent="0.35">
      <c r="S2826" s="43"/>
      <c r="U2826" s="43"/>
    </row>
    <row r="2827" spans="19:21" x14ac:dyDescent="0.35">
      <c r="S2827" s="43"/>
      <c r="U2827" s="43"/>
    </row>
    <row r="2828" spans="19:21" x14ac:dyDescent="0.35">
      <c r="S2828" s="43"/>
      <c r="U2828" s="43"/>
    </row>
    <row r="2829" spans="19:21" x14ac:dyDescent="0.35">
      <c r="S2829" s="43"/>
      <c r="U2829" s="43"/>
    </row>
    <row r="2830" spans="19:21" x14ac:dyDescent="0.35">
      <c r="S2830" s="43"/>
      <c r="U2830" s="43"/>
    </row>
    <row r="2831" spans="19:21" x14ac:dyDescent="0.35">
      <c r="S2831" s="43"/>
      <c r="U2831" s="43"/>
    </row>
    <row r="2832" spans="19:21" x14ac:dyDescent="0.35">
      <c r="S2832" s="43"/>
      <c r="U2832" s="43"/>
    </row>
    <row r="2833" spans="19:21" x14ac:dyDescent="0.35">
      <c r="S2833" s="43"/>
      <c r="U2833" s="43"/>
    </row>
    <row r="2834" spans="19:21" x14ac:dyDescent="0.35">
      <c r="S2834" s="43"/>
      <c r="U2834" s="43"/>
    </row>
    <row r="2835" spans="19:21" x14ac:dyDescent="0.35">
      <c r="S2835" s="43"/>
      <c r="U2835" s="43"/>
    </row>
    <row r="2836" spans="19:21" x14ac:dyDescent="0.35">
      <c r="S2836" s="43"/>
      <c r="U2836" s="43"/>
    </row>
    <row r="2837" spans="19:21" x14ac:dyDescent="0.35">
      <c r="S2837" s="43"/>
      <c r="U2837" s="43"/>
    </row>
    <row r="2838" spans="19:21" x14ac:dyDescent="0.35">
      <c r="S2838" s="43"/>
      <c r="U2838" s="43"/>
    </row>
    <row r="2839" spans="19:21" x14ac:dyDescent="0.35">
      <c r="S2839" s="43"/>
      <c r="U2839" s="43"/>
    </row>
    <row r="2840" spans="19:21" x14ac:dyDescent="0.35">
      <c r="S2840" s="43"/>
      <c r="U2840" s="43"/>
    </row>
    <row r="2841" spans="19:21" x14ac:dyDescent="0.35">
      <c r="S2841" s="43"/>
      <c r="U2841" s="43"/>
    </row>
    <row r="2842" spans="19:21" x14ac:dyDescent="0.35">
      <c r="S2842" s="43"/>
      <c r="U2842" s="43"/>
    </row>
    <row r="2843" spans="19:21" x14ac:dyDescent="0.35">
      <c r="S2843" s="43"/>
      <c r="U2843" s="43"/>
    </row>
    <row r="2844" spans="19:21" x14ac:dyDescent="0.35">
      <c r="S2844" s="43"/>
      <c r="U2844" s="43"/>
    </row>
    <row r="2845" spans="19:21" x14ac:dyDescent="0.35">
      <c r="S2845" s="43"/>
      <c r="U2845" s="43"/>
    </row>
    <row r="2846" spans="19:21" x14ac:dyDescent="0.35">
      <c r="S2846" s="43"/>
      <c r="U2846" s="43"/>
    </row>
    <row r="2847" spans="19:21" x14ac:dyDescent="0.35">
      <c r="S2847" s="43"/>
      <c r="U2847" s="43"/>
    </row>
    <row r="2848" spans="19:21" x14ac:dyDescent="0.35">
      <c r="S2848" s="43"/>
      <c r="U2848" s="43"/>
    </row>
    <row r="2849" spans="19:21" x14ac:dyDescent="0.35">
      <c r="S2849" s="43"/>
      <c r="U2849" s="43"/>
    </row>
    <row r="2850" spans="19:21" x14ac:dyDescent="0.35">
      <c r="S2850" s="43"/>
      <c r="U2850" s="43"/>
    </row>
    <row r="2851" spans="19:21" x14ac:dyDescent="0.35">
      <c r="S2851" s="43"/>
      <c r="U2851" s="43"/>
    </row>
    <row r="2852" spans="19:21" x14ac:dyDescent="0.35">
      <c r="S2852" s="43"/>
      <c r="U2852" s="43"/>
    </row>
    <row r="2853" spans="19:21" x14ac:dyDescent="0.35">
      <c r="S2853" s="43"/>
      <c r="U2853" s="43"/>
    </row>
    <row r="2854" spans="19:21" x14ac:dyDescent="0.35">
      <c r="S2854" s="43"/>
      <c r="U2854" s="43"/>
    </row>
    <row r="2855" spans="19:21" x14ac:dyDescent="0.35">
      <c r="S2855" s="43"/>
      <c r="U2855" s="43"/>
    </row>
    <row r="2856" spans="19:21" x14ac:dyDescent="0.35">
      <c r="S2856" s="43"/>
      <c r="U2856" s="43"/>
    </row>
    <row r="2857" spans="19:21" x14ac:dyDescent="0.35">
      <c r="S2857" s="43"/>
      <c r="U2857" s="43"/>
    </row>
    <row r="2858" spans="19:21" x14ac:dyDescent="0.35">
      <c r="S2858" s="43"/>
      <c r="U2858" s="43"/>
    </row>
    <row r="2859" spans="19:21" x14ac:dyDescent="0.35">
      <c r="S2859" s="43"/>
      <c r="U2859" s="43"/>
    </row>
    <row r="2860" spans="19:21" x14ac:dyDescent="0.35">
      <c r="S2860" s="43"/>
      <c r="U2860" s="43"/>
    </row>
    <row r="2861" spans="19:21" x14ac:dyDescent="0.35">
      <c r="S2861" s="43"/>
      <c r="U2861" s="43"/>
    </row>
    <row r="2862" spans="19:21" x14ac:dyDescent="0.35">
      <c r="S2862" s="43"/>
      <c r="U2862" s="43"/>
    </row>
    <row r="2863" spans="19:21" x14ac:dyDescent="0.35">
      <c r="S2863" s="43"/>
      <c r="U2863" s="43"/>
    </row>
    <row r="2864" spans="19:21" x14ac:dyDescent="0.35">
      <c r="S2864" s="43"/>
      <c r="U2864" s="43"/>
    </row>
    <row r="2865" spans="19:21" x14ac:dyDescent="0.35">
      <c r="S2865" s="43"/>
      <c r="U2865" s="43"/>
    </row>
    <row r="2866" spans="19:21" x14ac:dyDescent="0.35">
      <c r="S2866" s="43"/>
      <c r="U2866" s="43"/>
    </row>
    <row r="2867" spans="19:21" x14ac:dyDescent="0.35">
      <c r="S2867" s="43"/>
      <c r="U2867" s="43"/>
    </row>
    <row r="2868" spans="19:21" x14ac:dyDescent="0.35">
      <c r="S2868" s="43"/>
      <c r="U2868" s="43"/>
    </row>
    <row r="2869" spans="19:21" x14ac:dyDescent="0.35">
      <c r="S2869" s="43"/>
      <c r="U2869" s="43"/>
    </row>
    <row r="2870" spans="19:21" x14ac:dyDescent="0.35">
      <c r="S2870" s="43"/>
      <c r="U2870" s="43"/>
    </row>
    <row r="2871" spans="19:21" x14ac:dyDescent="0.35">
      <c r="S2871" s="43"/>
      <c r="U2871" s="43"/>
    </row>
    <row r="2872" spans="19:21" x14ac:dyDescent="0.35">
      <c r="S2872" s="43"/>
      <c r="U2872" s="43"/>
    </row>
    <row r="2873" spans="19:21" x14ac:dyDescent="0.35">
      <c r="S2873" s="43"/>
      <c r="U2873" s="43"/>
    </row>
    <row r="2874" spans="19:21" x14ac:dyDescent="0.35">
      <c r="S2874" s="43"/>
      <c r="U2874" s="43"/>
    </row>
    <row r="2875" spans="19:21" x14ac:dyDescent="0.35">
      <c r="S2875" s="43"/>
      <c r="U2875" s="43"/>
    </row>
    <row r="2876" spans="19:21" x14ac:dyDescent="0.35">
      <c r="S2876" s="43"/>
      <c r="U2876" s="43"/>
    </row>
    <row r="2877" spans="19:21" x14ac:dyDescent="0.35">
      <c r="S2877" s="43"/>
      <c r="U2877" s="43"/>
    </row>
    <row r="2878" spans="19:21" x14ac:dyDescent="0.35">
      <c r="S2878" s="43"/>
      <c r="U2878" s="43"/>
    </row>
    <row r="2879" spans="19:21" x14ac:dyDescent="0.35">
      <c r="S2879" s="43"/>
      <c r="U2879" s="43"/>
    </row>
    <row r="2880" spans="19:21" x14ac:dyDescent="0.35">
      <c r="S2880" s="43"/>
      <c r="U2880" s="43"/>
    </row>
    <row r="2881" spans="19:21" x14ac:dyDescent="0.35">
      <c r="S2881" s="43"/>
      <c r="U2881" s="43"/>
    </row>
    <row r="2882" spans="19:21" x14ac:dyDescent="0.35">
      <c r="S2882" s="43"/>
      <c r="U2882" s="43"/>
    </row>
    <row r="2883" spans="19:21" x14ac:dyDescent="0.35">
      <c r="S2883" s="43"/>
      <c r="U2883" s="43"/>
    </row>
    <row r="2884" spans="19:21" x14ac:dyDescent="0.35">
      <c r="S2884" s="43"/>
      <c r="U2884" s="43"/>
    </row>
    <row r="2885" spans="19:21" x14ac:dyDescent="0.35">
      <c r="S2885" s="43"/>
      <c r="U2885" s="43"/>
    </row>
    <row r="2886" spans="19:21" x14ac:dyDescent="0.35">
      <c r="S2886" s="43"/>
      <c r="U2886" s="43"/>
    </row>
    <row r="2887" spans="19:21" x14ac:dyDescent="0.35">
      <c r="S2887" s="43"/>
      <c r="U2887" s="43"/>
    </row>
    <row r="2888" spans="19:21" x14ac:dyDescent="0.35">
      <c r="S2888" s="43"/>
      <c r="U2888" s="43"/>
    </row>
    <row r="2889" spans="19:21" x14ac:dyDescent="0.35">
      <c r="S2889" s="43"/>
      <c r="U2889" s="43"/>
    </row>
    <row r="2890" spans="19:21" x14ac:dyDescent="0.35">
      <c r="S2890" s="43"/>
      <c r="U2890" s="43"/>
    </row>
    <row r="2891" spans="19:21" x14ac:dyDescent="0.35">
      <c r="S2891" s="43"/>
      <c r="U2891" s="43"/>
    </row>
    <row r="2892" spans="19:21" x14ac:dyDescent="0.35">
      <c r="S2892" s="43"/>
      <c r="U2892" s="43"/>
    </row>
    <row r="2893" spans="19:21" x14ac:dyDescent="0.35">
      <c r="S2893" s="43"/>
      <c r="U2893" s="43"/>
    </row>
    <row r="2894" spans="19:21" x14ac:dyDescent="0.35">
      <c r="S2894" s="43"/>
      <c r="U2894" s="43"/>
    </row>
    <row r="2895" spans="19:21" x14ac:dyDescent="0.35">
      <c r="S2895" s="43"/>
      <c r="U2895" s="43"/>
    </row>
    <row r="2896" spans="19:21" x14ac:dyDescent="0.35">
      <c r="S2896" s="43"/>
      <c r="U2896" s="43"/>
    </row>
    <row r="2897" spans="19:21" x14ac:dyDescent="0.35">
      <c r="S2897" s="43"/>
      <c r="U2897" s="43"/>
    </row>
    <row r="2898" spans="19:21" x14ac:dyDescent="0.35">
      <c r="S2898" s="43"/>
      <c r="U2898" s="43"/>
    </row>
    <row r="2899" spans="19:21" x14ac:dyDescent="0.35">
      <c r="S2899" s="43"/>
      <c r="U2899" s="43"/>
    </row>
    <row r="2900" spans="19:21" x14ac:dyDescent="0.35">
      <c r="S2900" s="43"/>
      <c r="U2900" s="43"/>
    </row>
    <row r="2901" spans="19:21" x14ac:dyDescent="0.35">
      <c r="S2901" s="43"/>
      <c r="U2901" s="43"/>
    </row>
    <row r="2902" spans="19:21" x14ac:dyDescent="0.35">
      <c r="S2902" s="43"/>
      <c r="U2902" s="43"/>
    </row>
    <row r="2903" spans="19:21" x14ac:dyDescent="0.35">
      <c r="S2903" s="43"/>
      <c r="U2903" s="43"/>
    </row>
    <row r="2904" spans="19:21" x14ac:dyDescent="0.35">
      <c r="S2904" s="43"/>
      <c r="U2904" s="43"/>
    </row>
    <row r="2905" spans="19:21" x14ac:dyDescent="0.35">
      <c r="S2905" s="43"/>
      <c r="U2905" s="43"/>
    </row>
    <row r="2906" spans="19:21" x14ac:dyDescent="0.35">
      <c r="S2906" s="43"/>
      <c r="U2906" s="43"/>
    </row>
    <row r="2907" spans="19:21" x14ac:dyDescent="0.35">
      <c r="S2907" s="43"/>
      <c r="U2907" s="43"/>
    </row>
    <row r="2908" spans="19:21" x14ac:dyDescent="0.35">
      <c r="S2908" s="43"/>
      <c r="U2908" s="43"/>
    </row>
    <row r="2909" spans="19:21" x14ac:dyDescent="0.35">
      <c r="S2909" s="43"/>
      <c r="U2909" s="43"/>
    </row>
    <row r="2910" spans="19:21" x14ac:dyDescent="0.35">
      <c r="S2910" s="43"/>
      <c r="U2910" s="43"/>
    </row>
    <row r="2911" spans="19:21" x14ac:dyDescent="0.35">
      <c r="S2911" s="43"/>
      <c r="U2911" s="43"/>
    </row>
    <row r="2912" spans="19:21" x14ac:dyDescent="0.35">
      <c r="S2912" s="43"/>
      <c r="U2912" s="43"/>
    </row>
    <row r="2913" spans="19:21" x14ac:dyDescent="0.35">
      <c r="S2913" s="43"/>
      <c r="U2913" s="43"/>
    </row>
    <row r="2914" spans="19:21" x14ac:dyDescent="0.35">
      <c r="S2914" s="43"/>
      <c r="U2914" s="43"/>
    </row>
    <row r="2915" spans="19:21" x14ac:dyDescent="0.35">
      <c r="S2915" s="43"/>
      <c r="U2915" s="43"/>
    </row>
    <row r="2916" spans="19:21" x14ac:dyDescent="0.35">
      <c r="S2916" s="43"/>
      <c r="U2916" s="43"/>
    </row>
    <row r="2917" spans="19:21" x14ac:dyDescent="0.35">
      <c r="S2917" s="43"/>
      <c r="U2917" s="43"/>
    </row>
    <row r="2918" spans="19:21" x14ac:dyDescent="0.35">
      <c r="S2918" s="43"/>
      <c r="U2918" s="43"/>
    </row>
    <row r="2919" spans="19:21" x14ac:dyDescent="0.35">
      <c r="S2919" s="43"/>
      <c r="U2919" s="43"/>
    </row>
    <row r="2920" spans="19:21" x14ac:dyDescent="0.35">
      <c r="S2920" s="43"/>
      <c r="U2920" s="43"/>
    </row>
    <row r="2921" spans="19:21" x14ac:dyDescent="0.35">
      <c r="S2921" s="43"/>
      <c r="U2921" s="43"/>
    </row>
    <row r="2922" spans="19:21" x14ac:dyDescent="0.35">
      <c r="S2922" s="43"/>
      <c r="U2922" s="43"/>
    </row>
    <row r="2923" spans="19:21" x14ac:dyDescent="0.35">
      <c r="S2923" s="43"/>
      <c r="U2923" s="43"/>
    </row>
    <row r="2924" spans="19:21" x14ac:dyDescent="0.35">
      <c r="S2924" s="43"/>
      <c r="U2924" s="43"/>
    </row>
    <row r="2925" spans="19:21" x14ac:dyDescent="0.35">
      <c r="S2925" s="43"/>
      <c r="U2925" s="43"/>
    </row>
    <row r="2926" spans="19:21" x14ac:dyDescent="0.35">
      <c r="S2926" s="43"/>
      <c r="U2926" s="43"/>
    </row>
    <row r="2927" spans="19:21" x14ac:dyDescent="0.35">
      <c r="S2927" s="43"/>
      <c r="U2927" s="43"/>
    </row>
    <row r="2928" spans="19:21" x14ac:dyDescent="0.35">
      <c r="S2928" s="43"/>
      <c r="U2928" s="43"/>
    </row>
    <row r="2929" spans="19:21" x14ac:dyDescent="0.35">
      <c r="S2929" s="43"/>
      <c r="U2929" s="43"/>
    </row>
    <row r="2930" spans="19:21" x14ac:dyDescent="0.35">
      <c r="S2930" s="43"/>
      <c r="U2930" s="43"/>
    </row>
    <row r="2931" spans="19:21" x14ac:dyDescent="0.35">
      <c r="S2931" s="43"/>
      <c r="U2931" s="43"/>
    </row>
    <row r="2932" spans="19:21" x14ac:dyDescent="0.35">
      <c r="S2932" s="43"/>
      <c r="U2932" s="43"/>
    </row>
    <row r="2933" spans="19:21" x14ac:dyDescent="0.35">
      <c r="S2933" s="43"/>
      <c r="U2933" s="43"/>
    </row>
    <row r="2934" spans="19:21" x14ac:dyDescent="0.35">
      <c r="S2934" s="43"/>
      <c r="U2934" s="43"/>
    </row>
    <row r="2935" spans="19:21" x14ac:dyDescent="0.35">
      <c r="S2935" s="43"/>
      <c r="U2935" s="43"/>
    </row>
    <row r="2936" spans="19:21" x14ac:dyDescent="0.35">
      <c r="S2936" s="43"/>
      <c r="U2936" s="43"/>
    </row>
    <row r="2937" spans="19:21" x14ac:dyDescent="0.35">
      <c r="S2937" s="43"/>
      <c r="U2937" s="43"/>
    </row>
    <row r="2938" spans="19:21" x14ac:dyDescent="0.35">
      <c r="S2938" s="43"/>
      <c r="U2938" s="43"/>
    </row>
    <row r="2939" spans="19:21" x14ac:dyDescent="0.35">
      <c r="S2939" s="43"/>
      <c r="U2939" s="43"/>
    </row>
    <row r="2940" spans="19:21" x14ac:dyDescent="0.35">
      <c r="S2940" s="43"/>
      <c r="U2940" s="43"/>
    </row>
    <row r="2941" spans="19:21" x14ac:dyDescent="0.35">
      <c r="S2941" s="43"/>
      <c r="U2941" s="43"/>
    </row>
    <row r="2942" spans="19:21" x14ac:dyDescent="0.35">
      <c r="S2942" s="43"/>
      <c r="U2942" s="43"/>
    </row>
    <row r="2943" spans="19:21" x14ac:dyDescent="0.35">
      <c r="S2943" s="43"/>
      <c r="U2943" s="43"/>
    </row>
    <row r="2944" spans="19:21" x14ac:dyDescent="0.35">
      <c r="S2944" s="43"/>
      <c r="U2944" s="43"/>
    </row>
    <row r="2945" spans="19:21" x14ac:dyDescent="0.35">
      <c r="S2945" s="43"/>
      <c r="U2945" s="43"/>
    </row>
    <row r="2946" spans="19:21" x14ac:dyDescent="0.35">
      <c r="S2946" s="43"/>
      <c r="U2946" s="43"/>
    </row>
    <row r="2947" spans="19:21" x14ac:dyDescent="0.35">
      <c r="S2947" s="43"/>
      <c r="U2947" s="43"/>
    </row>
    <row r="2948" spans="19:21" x14ac:dyDescent="0.35">
      <c r="S2948" s="43"/>
      <c r="U2948" s="43"/>
    </row>
    <row r="2949" spans="19:21" x14ac:dyDescent="0.35">
      <c r="S2949" s="43"/>
      <c r="U2949" s="43"/>
    </row>
    <row r="2950" spans="19:21" x14ac:dyDescent="0.35">
      <c r="S2950" s="43"/>
      <c r="U2950" s="43"/>
    </row>
    <row r="2951" spans="19:21" x14ac:dyDescent="0.35">
      <c r="S2951" s="43"/>
      <c r="U2951" s="43"/>
    </row>
    <row r="2952" spans="19:21" x14ac:dyDescent="0.35">
      <c r="S2952" s="43"/>
      <c r="U2952" s="43"/>
    </row>
    <row r="2953" spans="19:21" x14ac:dyDescent="0.35">
      <c r="S2953" s="43"/>
      <c r="U2953" s="43"/>
    </row>
    <row r="2954" spans="19:21" x14ac:dyDescent="0.35">
      <c r="S2954" s="43"/>
      <c r="U2954" s="43"/>
    </row>
    <row r="2955" spans="19:21" x14ac:dyDescent="0.35">
      <c r="S2955" s="43"/>
      <c r="U2955" s="43"/>
    </row>
    <row r="2956" spans="19:21" x14ac:dyDescent="0.35">
      <c r="S2956" s="43"/>
      <c r="U2956" s="43"/>
    </row>
    <row r="2957" spans="19:21" x14ac:dyDescent="0.35">
      <c r="S2957" s="43"/>
      <c r="U2957" s="43"/>
    </row>
    <row r="2958" spans="19:21" x14ac:dyDescent="0.35">
      <c r="S2958" s="43"/>
      <c r="U2958" s="43"/>
    </row>
    <row r="2959" spans="19:21" x14ac:dyDescent="0.35">
      <c r="S2959" s="43"/>
      <c r="U2959" s="43"/>
    </row>
    <row r="2960" spans="19:21" x14ac:dyDescent="0.35">
      <c r="S2960" s="43"/>
      <c r="U2960" s="43"/>
    </row>
    <row r="2961" spans="19:21" x14ac:dyDescent="0.35">
      <c r="S2961" s="43"/>
      <c r="U2961" s="43"/>
    </row>
    <row r="2962" spans="19:21" x14ac:dyDescent="0.35">
      <c r="S2962" s="43"/>
      <c r="U2962" s="43"/>
    </row>
    <row r="2963" spans="19:21" x14ac:dyDescent="0.35">
      <c r="S2963" s="43"/>
      <c r="U2963" s="43"/>
    </row>
    <row r="2964" spans="19:21" x14ac:dyDescent="0.35">
      <c r="S2964" s="43"/>
      <c r="U2964" s="43"/>
    </row>
    <row r="2965" spans="19:21" x14ac:dyDescent="0.35">
      <c r="S2965" s="43"/>
      <c r="U2965" s="43"/>
    </row>
    <row r="2966" spans="19:21" x14ac:dyDescent="0.35">
      <c r="S2966" s="43"/>
      <c r="U2966" s="43"/>
    </row>
    <row r="2967" spans="19:21" x14ac:dyDescent="0.35">
      <c r="S2967" s="43"/>
      <c r="U2967" s="43"/>
    </row>
    <row r="2968" spans="19:21" x14ac:dyDescent="0.35">
      <c r="S2968" s="43"/>
      <c r="U2968" s="43"/>
    </row>
    <row r="2969" spans="19:21" x14ac:dyDescent="0.35">
      <c r="S2969" s="43"/>
      <c r="U2969" s="43"/>
    </row>
    <row r="2970" spans="19:21" x14ac:dyDescent="0.35">
      <c r="S2970" s="43"/>
      <c r="U2970" s="43"/>
    </row>
    <row r="2971" spans="19:21" x14ac:dyDescent="0.35">
      <c r="S2971" s="43"/>
      <c r="U2971" s="43"/>
    </row>
    <row r="2972" spans="19:21" x14ac:dyDescent="0.35">
      <c r="S2972" s="43"/>
      <c r="U2972" s="43"/>
    </row>
    <row r="2973" spans="19:21" x14ac:dyDescent="0.35">
      <c r="S2973" s="43"/>
      <c r="U2973" s="43"/>
    </row>
    <row r="2974" spans="19:21" x14ac:dyDescent="0.35">
      <c r="S2974" s="43"/>
      <c r="U2974" s="43"/>
    </row>
    <row r="2975" spans="19:21" x14ac:dyDescent="0.35">
      <c r="S2975" s="43"/>
      <c r="U2975" s="43"/>
    </row>
    <row r="2976" spans="19:21" x14ac:dyDescent="0.35">
      <c r="S2976" s="43"/>
      <c r="U2976" s="43"/>
    </row>
    <row r="2977" spans="19:21" x14ac:dyDescent="0.35">
      <c r="S2977" s="43"/>
      <c r="U2977" s="43"/>
    </row>
    <row r="2978" spans="19:21" x14ac:dyDescent="0.35">
      <c r="S2978" s="43"/>
      <c r="U2978" s="43"/>
    </row>
    <row r="2979" spans="19:21" x14ac:dyDescent="0.35">
      <c r="S2979" s="43"/>
      <c r="U2979" s="43"/>
    </row>
    <row r="2980" spans="19:21" x14ac:dyDescent="0.35">
      <c r="S2980" s="43"/>
      <c r="U2980" s="43"/>
    </row>
    <row r="2981" spans="19:21" x14ac:dyDescent="0.35">
      <c r="S2981" s="43"/>
      <c r="U2981" s="43"/>
    </row>
    <row r="2982" spans="19:21" x14ac:dyDescent="0.35">
      <c r="S2982" s="43"/>
      <c r="U2982" s="43"/>
    </row>
    <row r="2983" spans="19:21" x14ac:dyDescent="0.35">
      <c r="S2983" s="43"/>
      <c r="U2983" s="43"/>
    </row>
    <row r="2984" spans="19:21" x14ac:dyDescent="0.35">
      <c r="S2984" s="43"/>
      <c r="U2984" s="43"/>
    </row>
    <row r="2985" spans="19:21" x14ac:dyDescent="0.35">
      <c r="S2985" s="43"/>
      <c r="U2985" s="43"/>
    </row>
    <row r="2986" spans="19:21" x14ac:dyDescent="0.35">
      <c r="S2986" s="43"/>
      <c r="U2986" s="43"/>
    </row>
    <row r="2987" spans="19:21" x14ac:dyDescent="0.35">
      <c r="S2987" s="43"/>
      <c r="U2987" s="43"/>
    </row>
    <row r="2988" spans="19:21" x14ac:dyDescent="0.35">
      <c r="S2988" s="43"/>
      <c r="U2988" s="43"/>
    </row>
    <row r="2989" spans="19:21" x14ac:dyDescent="0.35">
      <c r="S2989" s="43"/>
      <c r="U2989" s="43"/>
    </row>
    <row r="2990" spans="19:21" x14ac:dyDescent="0.35">
      <c r="S2990" s="43"/>
      <c r="U2990" s="43"/>
    </row>
    <row r="2991" spans="19:21" x14ac:dyDescent="0.35">
      <c r="S2991" s="43"/>
      <c r="U2991" s="43"/>
    </row>
    <row r="2992" spans="19:21" x14ac:dyDescent="0.35">
      <c r="S2992" s="43"/>
      <c r="U2992" s="43"/>
    </row>
    <row r="2993" spans="19:21" x14ac:dyDescent="0.35">
      <c r="S2993" s="43"/>
      <c r="U2993" s="43"/>
    </row>
    <row r="2994" spans="19:21" x14ac:dyDescent="0.35">
      <c r="S2994" s="43"/>
      <c r="U2994" s="43"/>
    </row>
    <row r="2995" spans="19:21" x14ac:dyDescent="0.35">
      <c r="S2995" s="43"/>
      <c r="U2995" s="43"/>
    </row>
    <row r="2996" spans="19:21" x14ac:dyDescent="0.35">
      <c r="S2996" s="43"/>
      <c r="U2996" s="43"/>
    </row>
    <row r="2997" spans="19:21" x14ac:dyDescent="0.35">
      <c r="S2997" s="43"/>
      <c r="U2997" s="43"/>
    </row>
    <row r="2998" spans="19:21" x14ac:dyDescent="0.35">
      <c r="S2998" s="43"/>
      <c r="U2998" s="43"/>
    </row>
    <row r="2999" spans="19:21" x14ac:dyDescent="0.35">
      <c r="S2999" s="43"/>
      <c r="U2999" s="43"/>
    </row>
    <row r="3000" spans="19:21" x14ac:dyDescent="0.35">
      <c r="S3000" s="43"/>
      <c r="U3000" s="43"/>
    </row>
    <row r="3001" spans="19:21" x14ac:dyDescent="0.35">
      <c r="S3001" s="43"/>
      <c r="U3001" s="43"/>
    </row>
    <row r="3002" spans="19:21" x14ac:dyDescent="0.35">
      <c r="S3002" s="43"/>
      <c r="U3002" s="43"/>
    </row>
    <row r="3003" spans="19:21" x14ac:dyDescent="0.35">
      <c r="S3003" s="43"/>
      <c r="U3003" s="43"/>
    </row>
    <row r="3004" spans="19:21" x14ac:dyDescent="0.35">
      <c r="S3004" s="43"/>
      <c r="U3004" s="43"/>
    </row>
    <row r="3005" spans="19:21" x14ac:dyDescent="0.35">
      <c r="S3005" s="43"/>
      <c r="U3005" s="43"/>
    </row>
    <row r="3006" spans="19:21" x14ac:dyDescent="0.35">
      <c r="S3006" s="43"/>
      <c r="U3006" s="43"/>
    </row>
    <row r="3007" spans="19:21" x14ac:dyDescent="0.35">
      <c r="S3007" s="43"/>
      <c r="U3007" s="43"/>
    </row>
    <row r="3008" spans="19:21" x14ac:dyDescent="0.35">
      <c r="S3008" s="43"/>
      <c r="U3008" s="43"/>
    </row>
    <row r="3009" spans="19:21" x14ac:dyDescent="0.35">
      <c r="S3009" s="43"/>
      <c r="U3009" s="43"/>
    </row>
    <row r="3010" spans="19:21" x14ac:dyDescent="0.35">
      <c r="S3010" s="43"/>
      <c r="U3010" s="43"/>
    </row>
    <row r="3011" spans="19:21" x14ac:dyDescent="0.35">
      <c r="S3011" s="43"/>
      <c r="U3011" s="43"/>
    </row>
    <row r="3012" spans="19:21" x14ac:dyDescent="0.35">
      <c r="S3012" s="43"/>
      <c r="U3012" s="43"/>
    </row>
    <row r="3013" spans="19:21" x14ac:dyDescent="0.35">
      <c r="S3013" s="43"/>
      <c r="U3013" s="43"/>
    </row>
    <row r="3014" spans="19:21" x14ac:dyDescent="0.35">
      <c r="S3014" s="43"/>
      <c r="U3014" s="43"/>
    </row>
    <row r="3015" spans="19:21" x14ac:dyDescent="0.35">
      <c r="S3015" s="43"/>
      <c r="U3015" s="43"/>
    </row>
    <row r="3016" spans="19:21" x14ac:dyDescent="0.35">
      <c r="S3016" s="43"/>
      <c r="U3016" s="43"/>
    </row>
    <row r="3017" spans="19:21" x14ac:dyDescent="0.35">
      <c r="S3017" s="43"/>
      <c r="U3017" s="43"/>
    </row>
    <row r="3018" spans="19:21" x14ac:dyDescent="0.35">
      <c r="S3018" s="43"/>
      <c r="U3018" s="43"/>
    </row>
    <row r="3019" spans="19:21" x14ac:dyDescent="0.35">
      <c r="S3019" s="43"/>
      <c r="U3019" s="43"/>
    </row>
    <row r="3020" spans="19:21" x14ac:dyDescent="0.35">
      <c r="S3020" s="43"/>
      <c r="U3020" s="43"/>
    </row>
    <row r="3021" spans="19:21" x14ac:dyDescent="0.35">
      <c r="S3021" s="43"/>
      <c r="U3021" s="43"/>
    </row>
    <row r="3022" spans="19:21" x14ac:dyDescent="0.35">
      <c r="S3022" s="43"/>
      <c r="U3022" s="43"/>
    </row>
    <row r="3023" spans="19:21" x14ac:dyDescent="0.35">
      <c r="S3023" s="43"/>
      <c r="U3023" s="43"/>
    </row>
    <row r="3024" spans="19:21" x14ac:dyDescent="0.35">
      <c r="S3024" s="43"/>
      <c r="U3024" s="43"/>
    </row>
    <row r="3025" spans="19:21" x14ac:dyDescent="0.35">
      <c r="S3025" s="43"/>
      <c r="U3025" s="43"/>
    </row>
    <row r="3026" spans="19:21" x14ac:dyDescent="0.35">
      <c r="S3026" s="43"/>
      <c r="U3026" s="43"/>
    </row>
    <row r="3027" spans="19:21" x14ac:dyDescent="0.35">
      <c r="S3027" s="43"/>
      <c r="U3027" s="43"/>
    </row>
    <row r="3028" spans="19:21" x14ac:dyDescent="0.35">
      <c r="S3028" s="43"/>
      <c r="U3028" s="43"/>
    </row>
    <row r="3029" spans="19:21" x14ac:dyDescent="0.35">
      <c r="S3029" s="43"/>
      <c r="U3029" s="43"/>
    </row>
    <row r="3030" spans="19:21" x14ac:dyDescent="0.35">
      <c r="S3030" s="43"/>
      <c r="U3030" s="43"/>
    </row>
    <row r="3031" spans="19:21" x14ac:dyDescent="0.35">
      <c r="S3031" s="43"/>
      <c r="U3031" s="43"/>
    </row>
    <row r="3032" spans="19:21" x14ac:dyDescent="0.35">
      <c r="S3032" s="43"/>
      <c r="U3032" s="43"/>
    </row>
    <row r="3033" spans="19:21" x14ac:dyDescent="0.35">
      <c r="S3033" s="43"/>
      <c r="U3033" s="43"/>
    </row>
    <row r="3034" spans="19:21" x14ac:dyDescent="0.35">
      <c r="S3034" s="43"/>
      <c r="U3034" s="43"/>
    </row>
    <row r="3035" spans="19:21" x14ac:dyDescent="0.35">
      <c r="S3035" s="43"/>
      <c r="U3035" s="43"/>
    </row>
    <row r="3036" spans="19:21" x14ac:dyDescent="0.35">
      <c r="S3036" s="43"/>
      <c r="U3036" s="43"/>
    </row>
    <row r="3037" spans="19:21" x14ac:dyDescent="0.35">
      <c r="S3037" s="43"/>
      <c r="U3037" s="43"/>
    </row>
    <row r="3038" spans="19:21" x14ac:dyDescent="0.35">
      <c r="S3038" s="43"/>
      <c r="U3038" s="43"/>
    </row>
    <row r="3039" spans="19:21" x14ac:dyDescent="0.35">
      <c r="S3039" s="43"/>
      <c r="U3039" s="43"/>
    </row>
    <row r="3040" spans="19:21" x14ac:dyDescent="0.35">
      <c r="S3040" s="43"/>
      <c r="U3040" s="43"/>
    </row>
    <row r="3041" spans="19:21" x14ac:dyDescent="0.35">
      <c r="S3041" s="43"/>
      <c r="U3041" s="43"/>
    </row>
    <row r="3042" spans="19:21" x14ac:dyDescent="0.35">
      <c r="S3042" s="43"/>
      <c r="U3042" s="43"/>
    </row>
    <row r="3043" spans="19:21" x14ac:dyDescent="0.35">
      <c r="S3043" s="43"/>
      <c r="U3043" s="43"/>
    </row>
    <row r="3044" spans="19:21" x14ac:dyDescent="0.35">
      <c r="S3044" s="43"/>
      <c r="U3044" s="43"/>
    </row>
    <row r="3045" spans="19:21" x14ac:dyDescent="0.35">
      <c r="S3045" s="43"/>
      <c r="U3045" s="43"/>
    </row>
    <row r="3046" spans="19:21" x14ac:dyDescent="0.35">
      <c r="S3046" s="43"/>
      <c r="U3046" s="43"/>
    </row>
    <row r="3047" spans="19:21" x14ac:dyDescent="0.35">
      <c r="S3047" s="43"/>
      <c r="U3047" s="43"/>
    </row>
    <row r="3048" spans="19:21" x14ac:dyDescent="0.35">
      <c r="S3048" s="43"/>
      <c r="U3048" s="43"/>
    </row>
    <row r="3049" spans="19:21" x14ac:dyDescent="0.35">
      <c r="S3049" s="43"/>
      <c r="U3049" s="43"/>
    </row>
    <row r="3050" spans="19:21" x14ac:dyDescent="0.35">
      <c r="S3050" s="43"/>
      <c r="U3050" s="43"/>
    </row>
    <row r="3051" spans="19:21" x14ac:dyDescent="0.35">
      <c r="S3051" s="43"/>
      <c r="U3051" s="43"/>
    </row>
    <row r="3052" spans="19:21" x14ac:dyDescent="0.35">
      <c r="S3052" s="43"/>
      <c r="U3052" s="43"/>
    </row>
    <row r="3053" spans="19:21" x14ac:dyDescent="0.35">
      <c r="S3053" s="43"/>
      <c r="U3053" s="43"/>
    </row>
    <row r="3054" spans="19:21" x14ac:dyDescent="0.35">
      <c r="S3054" s="43"/>
      <c r="U3054" s="43"/>
    </row>
    <row r="3055" spans="19:21" x14ac:dyDescent="0.35">
      <c r="S3055" s="43"/>
      <c r="U3055" s="43"/>
    </row>
    <row r="3056" spans="19:21" x14ac:dyDescent="0.35">
      <c r="S3056" s="43"/>
      <c r="U3056" s="43"/>
    </row>
    <row r="3057" spans="19:21" x14ac:dyDescent="0.35">
      <c r="S3057" s="43"/>
      <c r="U3057" s="43"/>
    </row>
    <row r="3058" spans="19:21" x14ac:dyDescent="0.35">
      <c r="S3058" s="43"/>
      <c r="U3058" s="43"/>
    </row>
    <row r="3059" spans="19:21" x14ac:dyDescent="0.35">
      <c r="S3059" s="43"/>
      <c r="U3059" s="43"/>
    </row>
    <row r="3060" spans="19:21" x14ac:dyDescent="0.35">
      <c r="S3060" s="43"/>
      <c r="U3060" s="43"/>
    </row>
    <row r="3061" spans="19:21" x14ac:dyDescent="0.35">
      <c r="S3061" s="43"/>
      <c r="U3061" s="43"/>
    </row>
    <row r="3062" spans="19:21" x14ac:dyDescent="0.35">
      <c r="S3062" s="43"/>
      <c r="U3062" s="43"/>
    </row>
    <row r="3063" spans="19:21" x14ac:dyDescent="0.35">
      <c r="S3063" s="43"/>
      <c r="U3063" s="43"/>
    </row>
    <row r="3064" spans="19:21" x14ac:dyDescent="0.35">
      <c r="S3064" s="43"/>
      <c r="U3064" s="43"/>
    </row>
    <row r="3065" spans="19:21" x14ac:dyDescent="0.35">
      <c r="S3065" s="43"/>
      <c r="U3065" s="43"/>
    </row>
    <row r="3066" spans="19:21" x14ac:dyDescent="0.35">
      <c r="S3066" s="43"/>
      <c r="U3066" s="43"/>
    </row>
    <row r="3067" spans="19:21" x14ac:dyDescent="0.35">
      <c r="S3067" s="43"/>
      <c r="U3067" s="43"/>
    </row>
    <row r="3068" spans="19:21" x14ac:dyDescent="0.35">
      <c r="S3068" s="43"/>
      <c r="U3068" s="43"/>
    </row>
    <row r="3069" spans="19:21" x14ac:dyDescent="0.35">
      <c r="S3069" s="43"/>
      <c r="U3069" s="43"/>
    </row>
    <row r="3070" spans="19:21" x14ac:dyDescent="0.35">
      <c r="S3070" s="43"/>
      <c r="U3070" s="43"/>
    </row>
    <row r="3071" spans="19:21" x14ac:dyDescent="0.35">
      <c r="S3071" s="43"/>
      <c r="U3071" s="43"/>
    </row>
    <row r="3072" spans="19:21" x14ac:dyDescent="0.35">
      <c r="S3072" s="43"/>
      <c r="U3072" s="43"/>
    </row>
    <row r="3073" spans="19:21" x14ac:dyDescent="0.35">
      <c r="S3073" s="43"/>
      <c r="U3073" s="43"/>
    </row>
    <row r="3074" spans="19:21" x14ac:dyDescent="0.35">
      <c r="S3074" s="43"/>
      <c r="U3074" s="43"/>
    </row>
    <row r="3075" spans="19:21" x14ac:dyDescent="0.35">
      <c r="S3075" s="43"/>
      <c r="U3075" s="43"/>
    </row>
    <row r="3076" spans="19:21" x14ac:dyDescent="0.35">
      <c r="S3076" s="43"/>
      <c r="U3076" s="43"/>
    </row>
    <row r="3077" spans="19:21" x14ac:dyDescent="0.35">
      <c r="S3077" s="43"/>
      <c r="U3077" s="43"/>
    </row>
    <row r="3078" spans="19:21" x14ac:dyDescent="0.35">
      <c r="S3078" s="43"/>
      <c r="U3078" s="43"/>
    </row>
    <row r="3079" spans="19:21" x14ac:dyDescent="0.35">
      <c r="S3079" s="43"/>
      <c r="U3079" s="43"/>
    </row>
    <row r="3080" spans="19:21" x14ac:dyDescent="0.35">
      <c r="S3080" s="43"/>
      <c r="U3080" s="43"/>
    </row>
    <row r="3081" spans="19:21" x14ac:dyDescent="0.35">
      <c r="S3081" s="43"/>
      <c r="U3081" s="43"/>
    </row>
    <row r="3082" spans="19:21" x14ac:dyDescent="0.35">
      <c r="S3082" s="43"/>
      <c r="U3082" s="43"/>
    </row>
    <row r="3083" spans="19:21" x14ac:dyDescent="0.35">
      <c r="S3083" s="43"/>
      <c r="U3083" s="43"/>
    </row>
    <row r="3084" spans="19:21" x14ac:dyDescent="0.35">
      <c r="S3084" s="43"/>
      <c r="U3084" s="43"/>
    </row>
    <row r="3085" spans="19:21" x14ac:dyDescent="0.35">
      <c r="S3085" s="43"/>
      <c r="U3085" s="43"/>
    </row>
    <row r="3086" spans="19:21" x14ac:dyDescent="0.35">
      <c r="S3086" s="43"/>
      <c r="U3086" s="43"/>
    </row>
    <row r="3087" spans="19:21" x14ac:dyDescent="0.35">
      <c r="S3087" s="43"/>
      <c r="U3087" s="43"/>
    </row>
    <row r="3088" spans="19:21" x14ac:dyDescent="0.35">
      <c r="S3088" s="43"/>
      <c r="U3088" s="43"/>
    </row>
    <row r="3089" spans="19:21" x14ac:dyDescent="0.35">
      <c r="S3089" s="43"/>
      <c r="U3089" s="43"/>
    </row>
    <row r="3090" spans="19:21" x14ac:dyDescent="0.35">
      <c r="S3090" s="43"/>
      <c r="U3090" s="43"/>
    </row>
    <row r="3091" spans="19:21" x14ac:dyDescent="0.35">
      <c r="S3091" s="43"/>
      <c r="U3091" s="43"/>
    </row>
    <row r="3092" spans="19:21" x14ac:dyDescent="0.35">
      <c r="S3092" s="43"/>
      <c r="U3092" s="43"/>
    </row>
    <row r="3093" spans="19:21" x14ac:dyDescent="0.35">
      <c r="S3093" s="43"/>
      <c r="U3093" s="43"/>
    </row>
    <row r="3094" spans="19:21" x14ac:dyDescent="0.35">
      <c r="S3094" s="43"/>
      <c r="U3094" s="43"/>
    </row>
    <row r="3095" spans="19:21" x14ac:dyDescent="0.35">
      <c r="S3095" s="43"/>
      <c r="U3095" s="43"/>
    </row>
    <row r="3096" spans="19:21" x14ac:dyDescent="0.35">
      <c r="S3096" s="43"/>
      <c r="U3096" s="43"/>
    </row>
    <row r="3097" spans="19:21" x14ac:dyDescent="0.35">
      <c r="S3097" s="43"/>
      <c r="U3097" s="43"/>
    </row>
    <row r="3098" spans="19:21" x14ac:dyDescent="0.35">
      <c r="S3098" s="43"/>
      <c r="U3098" s="43"/>
    </row>
    <row r="3099" spans="19:21" x14ac:dyDescent="0.35">
      <c r="S3099" s="43"/>
      <c r="U3099" s="43"/>
    </row>
    <row r="3100" spans="19:21" x14ac:dyDescent="0.35">
      <c r="S3100" s="43"/>
      <c r="U3100" s="43"/>
    </row>
    <row r="3101" spans="19:21" x14ac:dyDescent="0.35">
      <c r="S3101" s="43"/>
      <c r="U3101" s="43"/>
    </row>
    <row r="3102" spans="19:21" x14ac:dyDescent="0.35">
      <c r="S3102" s="43"/>
      <c r="U3102" s="43"/>
    </row>
    <row r="3103" spans="19:21" x14ac:dyDescent="0.35">
      <c r="S3103" s="43"/>
      <c r="U3103" s="43"/>
    </row>
    <row r="3104" spans="19:21" x14ac:dyDescent="0.35">
      <c r="S3104" s="43"/>
      <c r="U3104" s="43"/>
    </row>
    <row r="3105" spans="19:21" x14ac:dyDescent="0.35">
      <c r="S3105" s="43"/>
      <c r="U3105" s="43"/>
    </row>
    <row r="3106" spans="19:21" x14ac:dyDescent="0.35">
      <c r="S3106" s="43"/>
      <c r="U3106" s="43"/>
    </row>
    <row r="3107" spans="19:21" x14ac:dyDescent="0.35">
      <c r="S3107" s="43"/>
      <c r="U3107" s="43"/>
    </row>
    <row r="3108" spans="19:21" x14ac:dyDescent="0.35">
      <c r="S3108" s="43"/>
      <c r="U3108" s="43"/>
    </row>
    <row r="3109" spans="19:21" x14ac:dyDescent="0.35">
      <c r="S3109" s="43"/>
      <c r="U3109" s="43"/>
    </row>
    <row r="3110" spans="19:21" x14ac:dyDescent="0.35">
      <c r="S3110" s="43"/>
      <c r="U3110" s="43"/>
    </row>
    <row r="3111" spans="19:21" x14ac:dyDescent="0.35">
      <c r="S3111" s="43"/>
      <c r="U3111" s="43"/>
    </row>
    <row r="3112" spans="19:21" x14ac:dyDescent="0.35">
      <c r="S3112" s="43"/>
      <c r="U3112" s="43"/>
    </row>
    <row r="3113" spans="19:21" x14ac:dyDescent="0.35">
      <c r="S3113" s="43"/>
      <c r="U3113" s="43"/>
    </row>
    <row r="3114" spans="19:21" x14ac:dyDescent="0.35">
      <c r="S3114" s="43"/>
      <c r="U3114" s="43"/>
    </row>
    <row r="3115" spans="19:21" x14ac:dyDescent="0.35">
      <c r="S3115" s="43"/>
      <c r="U3115" s="43"/>
    </row>
    <row r="3116" spans="19:21" x14ac:dyDescent="0.35">
      <c r="S3116" s="43"/>
      <c r="U3116" s="43"/>
    </row>
    <row r="3117" spans="19:21" x14ac:dyDescent="0.35">
      <c r="S3117" s="43"/>
      <c r="U3117" s="43"/>
    </row>
    <row r="3118" spans="19:21" x14ac:dyDescent="0.35">
      <c r="S3118" s="43"/>
      <c r="U3118" s="43"/>
    </row>
    <row r="3119" spans="19:21" x14ac:dyDescent="0.35">
      <c r="S3119" s="43"/>
      <c r="U3119" s="43"/>
    </row>
    <row r="3120" spans="19:21" x14ac:dyDescent="0.35">
      <c r="S3120" s="43"/>
      <c r="U3120" s="43"/>
    </row>
    <row r="3121" spans="19:21" x14ac:dyDescent="0.35">
      <c r="S3121" s="43"/>
      <c r="U3121" s="43"/>
    </row>
    <row r="3122" spans="19:21" x14ac:dyDescent="0.35">
      <c r="S3122" s="43"/>
      <c r="U3122" s="43"/>
    </row>
    <row r="3123" spans="19:21" x14ac:dyDescent="0.35">
      <c r="S3123" s="43"/>
      <c r="U3123" s="43"/>
    </row>
    <row r="3124" spans="19:21" x14ac:dyDescent="0.35">
      <c r="S3124" s="43"/>
      <c r="U3124" s="43"/>
    </row>
    <row r="3125" spans="19:21" x14ac:dyDescent="0.35">
      <c r="S3125" s="43"/>
      <c r="U3125" s="43"/>
    </row>
    <row r="3126" spans="19:21" x14ac:dyDescent="0.35">
      <c r="S3126" s="43"/>
      <c r="U3126" s="43"/>
    </row>
    <row r="3127" spans="19:21" x14ac:dyDescent="0.35">
      <c r="S3127" s="43"/>
      <c r="U3127" s="43"/>
    </row>
    <row r="3128" spans="19:21" x14ac:dyDescent="0.35">
      <c r="S3128" s="43"/>
      <c r="U3128" s="43"/>
    </row>
    <row r="3129" spans="19:21" x14ac:dyDescent="0.35">
      <c r="S3129" s="43"/>
      <c r="U3129" s="43"/>
    </row>
    <row r="3130" spans="19:21" x14ac:dyDescent="0.35">
      <c r="S3130" s="43"/>
      <c r="U3130" s="43"/>
    </row>
    <row r="3131" spans="19:21" x14ac:dyDescent="0.35">
      <c r="S3131" s="43"/>
      <c r="U3131" s="43"/>
    </row>
    <row r="3132" spans="19:21" x14ac:dyDescent="0.35">
      <c r="S3132" s="43"/>
      <c r="U3132" s="43"/>
    </row>
    <row r="3133" spans="19:21" x14ac:dyDescent="0.35">
      <c r="S3133" s="43"/>
      <c r="U3133" s="43"/>
    </row>
    <row r="3134" spans="19:21" x14ac:dyDescent="0.35">
      <c r="S3134" s="43"/>
      <c r="U3134" s="43"/>
    </row>
    <row r="3135" spans="19:21" x14ac:dyDescent="0.35">
      <c r="S3135" s="43"/>
      <c r="U3135" s="43"/>
    </row>
    <row r="3136" spans="19:21" x14ac:dyDescent="0.35">
      <c r="S3136" s="43"/>
      <c r="U3136" s="43"/>
    </row>
    <row r="3137" spans="19:21" x14ac:dyDescent="0.35">
      <c r="S3137" s="43"/>
      <c r="U3137" s="43"/>
    </row>
    <row r="3138" spans="19:21" x14ac:dyDescent="0.35">
      <c r="S3138" s="43"/>
      <c r="U3138" s="43"/>
    </row>
    <row r="3139" spans="19:21" x14ac:dyDescent="0.35">
      <c r="S3139" s="43"/>
      <c r="U3139" s="43"/>
    </row>
    <row r="3140" spans="19:21" x14ac:dyDescent="0.35">
      <c r="S3140" s="43"/>
      <c r="U3140" s="43"/>
    </row>
    <row r="3141" spans="19:21" x14ac:dyDescent="0.35">
      <c r="S3141" s="43"/>
      <c r="U3141" s="43"/>
    </row>
    <row r="3142" spans="19:21" x14ac:dyDescent="0.35">
      <c r="S3142" s="43"/>
      <c r="U3142" s="43"/>
    </row>
    <row r="3143" spans="19:21" x14ac:dyDescent="0.35">
      <c r="S3143" s="43"/>
      <c r="U3143" s="43"/>
    </row>
    <row r="3144" spans="19:21" x14ac:dyDescent="0.35">
      <c r="S3144" s="43"/>
      <c r="U3144" s="43"/>
    </row>
    <row r="3145" spans="19:21" x14ac:dyDescent="0.35">
      <c r="S3145" s="43"/>
      <c r="U3145" s="43"/>
    </row>
    <row r="3146" spans="19:21" x14ac:dyDescent="0.35">
      <c r="S3146" s="43"/>
      <c r="U3146" s="43"/>
    </row>
    <row r="3147" spans="19:21" x14ac:dyDescent="0.35">
      <c r="S3147" s="43"/>
      <c r="U3147" s="43"/>
    </row>
    <row r="3148" spans="19:21" x14ac:dyDescent="0.35">
      <c r="S3148" s="43"/>
      <c r="U3148" s="43"/>
    </row>
    <row r="3149" spans="19:21" x14ac:dyDescent="0.35">
      <c r="S3149" s="43"/>
      <c r="U3149" s="43"/>
    </row>
    <row r="3150" spans="19:21" x14ac:dyDescent="0.35">
      <c r="S3150" s="43"/>
      <c r="U3150" s="43"/>
    </row>
    <row r="3151" spans="19:21" x14ac:dyDescent="0.35">
      <c r="S3151" s="43"/>
      <c r="U3151" s="43"/>
    </row>
    <row r="3152" spans="19:21" x14ac:dyDescent="0.35">
      <c r="S3152" s="43"/>
      <c r="U3152" s="43"/>
    </row>
    <row r="3153" spans="19:21" x14ac:dyDescent="0.35">
      <c r="S3153" s="43"/>
      <c r="U3153" s="43"/>
    </row>
    <row r="3154" spans="19:21" x14ac:dyDescent="0.35">
      <c r="S3154" s="43"/>
      <c r="U3154" s="43"/>
    </row>
    <row r="3155" spans="19:21" x14ac:dyDescent="0.35">
      <c r="S3155" s="43"/>
      <c r="U3155" s="43"/>
    </row>
    <row r="3156" spans="19:21" x14ac:dyDescent="0.35">
      <c r="S3156" s="43"/>
      <c r="U3156" s="43"/>
    </row>
    <row r="3157" spans="19:21" x14ac:dyDescent="0.35">
      <c r="S3157" s="43"/>
      <c r="U3157" s="43"/>
    </row>
    <row r="3158" spans="19:21" x14ac:dyDescent="0.35">
      <c r="S3158" s="43"/>
      <c r="U3158" s="43"/>
    </row>
    <row r="3159" spans="19:21" x14ac:dyDescent="0.35">
      <c r="S3159" s="43"/>
      <c r="U3159" s="43"/>
    </row>
    <row r="3160" spans="19:21" x14ac:dyDescent="0.35">
      <c r="S3160" s="43"/>
      <c r="U3160" s="43"/>
    </row>
    <row r="3161" spans="19:21" x14ac:dyDescent="0.35">
      <c r="S3161" s="43"/>
      <c r="U3161" s="43"/>
    </row>
    <row r="3162" spans="19:21" x14ac:dyDescent="0.35">
      <c r="S3162" s="43"/>
      <c r="U3162" s="43"/>
    </row>
    <row r="3163" spans="19:21" x14ac:dyDescent="0.35">
      <c r="S3163" s="43"/>
      <c r="U3163" s="43"/>
    </row>
    <row r="3164" spans="19:21" x14ac:dyDescent="0.35">
      <c r="S3164" s="43"/>
      <c r="U3164" s="43"/>
    </row>
    <row r="3165" spans="19:21" x14ac:dyDescent="0.35">
      <c r="S3165" s="43"/>
      <c r="U3165" s="43"/>
    </row>
    <row r="3166" spans="19:21" x14ac:dyDescent="0.35">
      <c r="S3166" s="43"/>
      <c r="U3166" s="43"/>
    </row>
    <row r="3167" spans="19:21" x14ac:dyDescent="0.35">
      <c r="S3167" s="43"/>
      <c r="U3167" s="43"/>
    </row>
    <row r="3168" spans="19:21" x14ac:dyDescent="0.35">
      <c r="S3168" s="43"/>
      <c r="U3168" s="43"/>
    </row>
    <row r="3169" spans="19:21" x14ac:dyDescent="0.35">
      <c r="S3169" s="43"/>
      <c r="U3169" s="43"/>
    </row>
    <row r="3170" spans="19:21" x14ac:dyDescent="0.35">
      <c r="S3170" s="43"/>
      <c r="U3170" s="43"/>
    </row>
    <row r="3171" spans="19:21" x14ac:dyDescent="0.35">
      <c r="S3171" s="43"/>
      <c r="U3171" s="43"/>
    </row>
    <row r="3172" spans="19:21" x14ac:dyDescent="0.35">
      <c r="S3172" s="43"/>
      <c r="U3172" s="43"/>
    </row>
    <row r="3173" spans="19:21" x14ac:dyDescent="0.35">
      <c r="S3173" s="43"/>
      <c r="U3173" s="43"/>
    </row>
    <row r="3174" spans="19:21" x14ac:dyDescent="0.35">
      <c r="S3174" s="43"/>
      <c r="U3174" s="43"/>
    </row>
    <row r="3175" spans="19:21" x14ac:dyDescent="0.35">
      <c r="S3175" s="43"/>
      <c r="U3175" s="43"/>
    </row>
    <row r="3176" spans="19:21" x14ac:dyDescent="0.35">
      <c r="S3176" s="43"/>
      <c r="U3176" s="43"/>
    </row>
    <row r="3177" spans="19:21" x14ac:dyDescent="0.35">
      <c r="S3177" s="43"/>
      <c r="U3177" s="43"/>
    </row>
    <row r="3178" spans="19:21" x14ac:dyDescent="0.35">
      <c r="S3178" s="43"/>
      <c r="U3178" s="43"/>
    </row>
    <row r="3179" spans="19:21" x14ac:dyDescent="0.35">
      <c r="S3179" s="43"/>
      <c r="U3179" s="43"/>
    </row>
    <row r="3180" spans="19:21" x14ac:dyDescent="0.35">
      <c r="S3180" s="43"/>
      <c r="U3180" s="43"/>
    </row>
    <row r="3181" spans="19:21" x14ac:dyDescent="0.35">
      <c r="S3181" s="43"/>
      <c r="U3181" s="43"/>
    </row>
    <row r="3182" spans="19:21" x14ac:dyDescent="0.35">
      <c r="S3182" s="43"/>
      <c r="U3182" s="43"/>
    </row>
    <row r="3183" spans="19:21" x14ac:dyDescent="0.35">
      <c r="S3183" s="43"/>
      <c r="U3183" s="43"/>
    </row>
    <row r="3184" spans="19:21" x14ac:dyDescent="0.35">
      <c r="S3184" s="43"/>
      <c r="U3184" s="43"/>
    </row>
    <row r="3185" spans="19:21" x14ac:dyDescent="0.35">
      <c r="S3185" s="43"/>
      <c r="U3185" s="43"/>
    </row>
    <row r="3186" spans="19:21" x14ac:dyDescent="0.35">
      <c r="S3186" s="43"/>
      <c r="U3186" s="43"/>
    </row>
    <row r="3187" spans="19:21" x14ac:dyDescent="0.35">
      <c r="S3187" s="43"/>
      <c r="U3187" s="43"/>
    </row>
    <row r="3188" spans="19:21" x14ac:dyDescent="0.35">
      <c r="S3188" s="43"/>
      <c r="U3188" s="43"/>
    </row>
    <row r="3189" spans="19:21" x14ac:dyDescent="0.35">
      <c r="S3189" s="43"/>
      <c r="U3189" s="43"/>
    </row>
    <row r="3190" spans="19:21" x14ac:dyDescent="0.35">
      <c r="S3190" s="43"/>
      <c r="U3190" s="43"/>
    </row>
    <row r="3191" spans="19:21" x14ac:dyDescent="0.35">
      <c r="S3191" s="43"/>
      <c r="U3191" s="43"/>
    </row>
    <row r="3192" spans="19:21" x14ac:dyDescent="0.35">
      <c r="S3192" s="43"/>
      <c r="U3192" s="43"/>
    </row>
    <row r="3193" spans="19:21" x14ac:dyDescent="0.35">
      <c r="S3193" s="43"/>
      <c r="U3193" s="43"/>
    </row>
    <row r="3194" spans="19:21" x14ac:dyDescent="0.35">
      <c r="S3194" s="43"/>
      <c r="U3194" s="43"/>
    </row>
    <row r="3195" spans="19:21" x14ac:dyDescent="0.35">
      <c r="S3195" s="43"/>
      <c r="U3195" s="43"/>
    </row>
    <row r="3196" spans="19:21" x14ac:dyDescent="0.35">
      <c r="S3196" s="43"/>
      <c r="U3196" s="43"/>
    </row>
    <row r="3197" spans="19:21" x14ac:dyDescent="0.35">
      <c r="S3197" s="43"/>
      <c r="U3197" s="43"/>
    </row>
    <row r="3198" spans="19:21" x14ac:dyDescent="0.35">
      <c r="S3198" s="43"/>
      <c r="U3198" s="43"/>
    </row>
    <row r="3199" spans="19:21" x14ac:dyDescent="0.35">
      <c r="S3199" s="43"/>
      <c r="U3199" s="43"/>
    </row>
    <row r="3200" spans="19:21" x14ac:dyDescent="0.35">
      <c r="S3200" s="43"/>
      <c r="U3200" s="43"/>
    </row>
    <row r="3201" spans="19:21" x14ac:dyDescent="0.35">
      <c r="S3201" s="43"/>
      <c r="U3201" s="43"/>
    </row>
    <row r="3202" spans="19:21" x14ac:dyDescent="0.35">
      <c r="S3202" s="43"/>
      <c r="U3202" s="43"/>
    </row>
    <row r="3203" spans="19:21" x14ac:dyDescent="0.35">
      <c r="S3203" s="43"/>
      <c r="U3203" s="43"/>
    </row>
    <row r="3204" spans="19:21" x14ac:dyDescent="0.35">
      <c r="S3204" s="43"/>
      <c r="U3204" s="43"/>
    </row>
    <row r="3205" spans="19:21" x14ac:dyDescent="0.35">
      <c r="S3205" s="43"/>
      <c r="U3205" s="43"/>
    </row>
    <row r="3206" spans="19:21" x14ac:dyDescent="0.35">
      <c r="S3206" s="43"/>
      <c r="U3206" s="43"/>
    </row>
    <row r="3207" spans="19:21" x14ac:dyDescent="0.35">
      <c r="S3207" s="43"/>
      <c r="U3207" s="43"/>
    </row>
    <row r="3208" spans="19:21" x14ac:dyDescent="0.35">
      <c r="S3208" s="43"/>
      <c r="U3208" s="43"/>
    </row>
    <row r="3209" spans="19:21" x14ac:dyDescent="0.35">
      <c r="S3209" s="43"/>
      <c r="U3209" s="43"/>
    </row>
    <row r="3210" spans="19:21" x14ac:dyDescent="0.35">
      <c r="S3210" s="43"/>
      <c r="U3210" s="43"/>
    </row>
    <row r="3211" spans="19:21" x14ac:dyDescent="0.35">
      <c r="S3211" s="43"/>
      <c r="U3211" s="43"/>
    </row>
    <row r="3212" spans="19:21" x14ac:dyDescent="0.35">
      <c r="S3212" s="43"/>
      <c r="U3212" s="43"/>
    </row>
    <row r="3213" spans="19:21" x14ac:dyDescent="0.35">
      <c r="S3213" s="43"/>
      <c r="U3213" s="43"/>
    </row>
    <row r="3214" spans="19:21" x14ac:dyDescent="0.35">
      <c r="S3214" s="43"/>
      <c r="U3214" s="43"/>
    </row>
    <row r="3215" spans="19:21" x14ac:dyDescent="0.35">
      <c r="S3215" s="43"/>
      <c r="U3215" s="43"/>
    </row>
    <row r="3216" spans="19:21" x14ac:dyDescent="0.35">
      <c r="S3216" s="43"/>
      <c r="U3216" s="43"/>
    </row>
    <row r="3217" spans="19:21" x14ac:dyDescent="0.35">
      <c r="S3217" s="43"/>
      <c r="U3217" s="43"/>
    </row>
    <row r="3218" spans="19:21" x14ac:dyDescent="0.35">
      <c r="S3218" s="43"/>
      <c r="U3218" s="43"/>
    </row>
    <row r="3219" spans="19:21" x14ac:dyDescent="0.35">
      <c r="S3219" s="43"/>
      <c r="U3219" s="43"/>
    </row>
    <row r="3220" spans="19:21" x14ac:dyDescent="0.35">
      <c r="S3220" s="43"/>
      <c r="U3220" s="43"/>
    </row>
    <row r="3221" spans="19:21" x14ac:dyDescent="0.35">
      <c r="S3221" s="43"/>
      <c r="U3221" s="43"/>
    </row>
    <row r="3222" spans="19:21" x14ac:dyDescent="0.35">
      <c r="S3222" s="43"/>
      <c r="U3222" s="43"/>
    </row>
    <row r="3223" spans="19:21" x14ac:dyDescent="0.35">
      <c r="S3223" s="43"/>
      <c r="U3223" s="43"/>
    </row>
    <row r="3224" spans="19:21" x14ac:dyDescent="0.35">
      <c r="S3224" s="43"/>
      <c r="U3224" s="43"/>
    </row>
    <row r="3225" spans="19:21" x14ac:dyDescent="0.35">
      <c r="S3225" s="43"/>
      <c r="U3225" s="43"/>
    </row>
    <row r="3226" spans="19:21" x14ac:dyDescent="0.35">
      <c r="S3226" s="43"/>
      <c r="U3226" s="43"/>
    </row>
    <row r="3227" spans="19:21" x14ac:dyDescent="0.35">
      <c r="S3227" s="43"/>
      <c r="U3227" s="43"/>
    </row>
    <row r="3228" spans="19:21" x14ac:dyDescent="0.35">
      <c r="S3228" s="43"/>
      <c r="U3228" s="43"/>
    </row>
    <row r="3229" spans="19:21" x14ac:dyDescent="0.35">
      <c r="S3229" s="43"/>
      <c r="U3229" s="43"/>
    </row>
    <row r="3230" spans="19:21" x14ac:dyDescent="0.35">
      <c r="S3230" s="43"/>
      <c r="U3230" s="43"/>
    </row>
    <row r="3231" spans="19:21" x14ac:dyDescent="0.35">
      <c r="S3231" s="43"/>
      <c r="U3231" s="43"/>
    </row>
    <row r="3232" spans="19:21" x14ac:dyDescent="0.35">
      <c r="S3232" s="43"/>
      <c r="U3232" s="43"/>
    </row>
    <row r="3233" spans="19:21" x14ac:dyDescent="0.35">
      <c r="S3233" s="43"/>
      <c r="U3233" s="43"/>
    </row>
    <row r="3234" spans="19:21" x14ac:dyDescent="0.35">
      <c r="S3234" s="43"/>
      <c r="U3234" s="43"/>
    </row>
    <row r="3235" spans="19:21" x14ac:dyDescent="0.35">
      <c r="S3235" s="43"/>
      <c r="U3235" s="43"/>
    </row>
    <row r="3236" spans="19:21" x14ac:dyDescent="0.35">
      <c r="S3236" s="43"/>
      <c r="U3236" s="43"/>
    </row>
    <row r="3237" spans="19:21" x14ac:dyDescent="0.35">
      <c r="S3237" s="43"/>
      <c r="U3237" s="43"/>
    </row>
    <row r="3238" spans="19:21" x14ac:dyDescent="0.35">
      <c r="S3238" s="43"/>
      <c r="U3238" s="43"/>
    </row>
    <row r="3239" spans="19:21" x14ac:dyDescent="0.35">
      <c r="S3239" s="43"/>
      <c r="U3239" s="43"/>
    </row>
    <row r="3240" spans="19:21" x14ac:dyDescent="0.35">
      <c r="S3240" s="43"/>
      <c r="U3240" s="43"/>
    </row>
    <row r="3241" spans="19:21" x14ac:dyDescent="0.35">
      <c r="S3241" s="43"/>
      <c r="U3241" s="43"/>
    </row>
    <row r="3242" spans="19:21" x14ac:dyDescent="0.35">
      <c r="S3242" s="43"/>
      <c r="U3242" s="43"/>
    </row>
    <row r="3243" spans="19:21" x14ac:dyDescent="0.35">
      <c r="S3243" s="43"/>
      <c r="U3243" s="43"/>
    </row>
    <row r="3244" spans="19:21" x14ac:dyDescent="0.35">
      <c r="S3244" s="43"/>
      <c r="U3244" s="43"/>
    </row>
    <row r="3245" spans="19:21" x14ac:dyDescent="0.35">
      <c r="S3245" s="43"/>
      <c r="U3245" s="43"/>
    </row>
    <row r="3246" spans="19:21" x14ac:dyDescent="0.35">
      <c r="S3246" s="43"/>
      <c r="U3246" s="43"/>
    </row>
    <row r="3247" spans="19:21" x14ac:dyDescent="0.35">
      <c r="S3247" s="43"/>
      <c r="U3247" s="43"/>
    </row>
    <row r="3248" spans="19:21" x14ac:dyDescent="0.35">
      <c r="S3248" s="43"/>
      <c r="U3248" s="43"/>
    </row>
    <row r="3249" spans="19:21" x14ac:dyDescent="0.35">
      <c r="S3249" s="43"/>
      <c r="U3249" s="43"/>
    </row>
    <row r="3250" spans="19:21" x14ac:dyDescent="0.35">
      <c r="S3250" s="43"/>
      <c r="U3250" s="43"/>
    </row>
    <row r="3251" spans="19:21" x14ac:dyDescent="0.35">
      <c r="S3251" s="43"/>
      <c r="U3251" s="43"/>
    </row>
    <row r="3252" spans="19:21" x14ac:dyDescent="0.35">
      <c r="S3252" s="43"/>
      <c r="U3252" s="43"/>
    </row>
    <row r="3253" spans="19:21" x14ac:dyDescent="0.35">
      <c r="S3253" s="43"/>
      <c r="U3253" s="43"/>
    </row>
    <row r="3254" spans="19:21" x14ac:dyDescent="0.35">
      <c r="S3254" s="43"/>
      <c r="U3254" s="43"/>
    </row>
    <row r="3255" spans="19:21" x14ac:dyDescent="0.35">
      <c r="S3255" s="43"/>
      <c r="U3255" s="43"/>
    </row>
    <row r="3256" spans="19:21" x14ac:dyDescent="0.35">
      <c r="S3256" s="43"/>
      <c r="U3256" s="43"/>
    </row>
    <row r="3257" spans="19:21" x14ac:dyDescent="0.35">
      <c r="S3257" s="43"/>
      <c r="U3257" s="43"/>
    </row>
    <row r="3258" spans="19:21" x14ac:dyDescent="0.35">
      <c r="S3258" s="43"/>
      <c r="U3258" s="43"/>
    </row>
    <row r="3259" spans="19:21" x14ac:dyDescent="0.35">
      <c r="S3259" s="43"/>
      <c r="U3259" s="43"/>
    </row>
    <row r="3260" spans="19:21" x14ac:dyDescent="0.35">
      <c r="S3260" s="43"/>
      <c r="U3260" s="43"/>
    </row>
    <row r="3261" spans="19:21" x14ac:dyDescent="0.35">
      <c r="S3261" s="43"/>
      <c r="U3261" s="43"/>
    </row>
    <row r="3262" spans="19:21" x14ac:dyDescent="0.35">
      <c r="S3262" s="43"/>
      <c r="U3262" s="43"/>
    </row>
    <row r="3263" spans="19:21" x14ac:dyDescent="0.35">
      <c r="S3263" s="43"/>
      <c r="U3263" s="43"/>
    </row>
    <row r="3264" spans="19:21" x14ac:dyDescent="0.35">
      <c r="S3264" s="43"/>
      <c r="U3264" s="43"/>
    </row>
    <row r="3265" spans="19:21" x14ac:dyDescent="0.35">
      <c r="S3265" s="43"/>
      <c r="U3265" s="43"/>
    </row>
    <row r="3266" spans="19:21" x14ac:dyDescent="0.35">
      <c r="S3266" s="43"/>
      <c r="U3266" s="43"/>
    </row>
    <row r="3267" spans="19:21" x14ac:dyDescent="0.35">
      <c r="S3267" s="43"/>
      <c r="U3267" s="43"/>
    </row>
    <row r="3268" spans="19:21" x14ac:dyDescent="0.35">
      <c r="S3268" s="43"/>
      <c r="U3268" s="43"/>
    </row>
    <row r="3269" spans="19:21" x14ac:dyDescent="0.35">
      <c r="S3269" s="43"/>
      <c r="U3269" s="43"/>
    </row>
    <row r="3270" spans="19:21" x14ac:dyDescent="0.35">
      <c r="S3270" s="43"/>
      <c r="U3270" s="43"/>
    </row>
    <row r="3271" spans="19:21" x14ac:dyDescent="0.35">
      <c r="S3271" s="43"/>
      <c r="U3271" s="43"/>
    </row>
    <row r="3272" spans="19:21" x14ac:dyDescent="0.35">
      <c r="S3272" s="43"/>
      <c r="U3272" s="43"/>
    </row>
    <row r="3273" spans="19:21" x14ac:dyDescent="0.35">
      <c r="S3273" s="43"/>
      <c r="U3273" s="43"/>
    </row>
    <row r="3274" spans="19:21" x14ac:dyDescent="0.35">
      <c r="S3274" s="43"/>
      <c r="U3274" s="43"/>
    </row>
    <row r="3275" spans="19:21" x14ac:dyDescent="0.35">
      <c r="S3275" s="43"/>
      <c r="U3275" s="43"/>
    </row>
    <row r="3276" spans="19:21" x14ac:dyDescent="0.35">
      <c r="S3276" s="43"/>
      <c r="U3276" s="43"/>
    </row>
    <row r="3277" spans="19:21" x14ac:dyDescent="0.35">
      <c r="S3277" s="43"/>
      <c r="U3277" s="43"/>
    </row>
    <row r="3278" spans="19:21" x14ac:dyDescent="0.35">
      <c r="S3278" s="43"/>
      <c r="U3278" s="43"/>
    </row>
    <row r="3279" spans="19:21" x14ac:dyDescent="0.35">
      <c r="S3279" s="43"/>
      <c r="U3279" s="43"/>
    </row>
    <row r="3280" spans="19:21" x14ac:dyDescent="0.35">
      <c r="S3280" s="43"/>
      <c r="U3280" s="43"/>
    </row>
    <row r="3281" spans="19:21" x14ac:dyDescent="0.35">
      <c r="S3281" s="43"/>
      <c r="U3281" s="43"/>
    </row>
    <row r="3282" spans="19:21" x14ac:dyDescent="0.35">
      <c r="S3282" s="43"/>
      <c r="U3282" s="43"/>
    </row>
    <row r="3283" spans="19:21" x14ac:dyDescent="0.35">
      <c r="S3283" s="43"/>
      <c r="U3283" s="43"/>
    </row>
    <row r="3284" spans="19:21" x14ac:dyDescent="0.35">
      <c r="S3284" s="43"/>
      <c r="U3284" s="43"/>
    </row>
    <row r="3285" spans="19:21" x14ac:dyDescent="0.35">
      <c r="S3285" s="43"/>
      <c r="U3285" s="43"/>
    </row>
    <row r="3286" spans="19:21" x14ac:dyDescent="0.35">
      <c r="S3286" s="43"/>
      <c r="U3286" s="43"/>
    </row>
    <row r="3287" spans="19:21" x14ac:dyDescent="0.35">
      <c r="S3287" s="43"/>
      <c r="U3287" s="43"/>
    </row>
    <row r="3288" spans="19:21" x14ac:dyDescent="0.35">
      <c r="S3288" s="43"/>
      <c r="U3288" s="43"/>
    </row>
    <row r="3289" spans="19:21" x14ac:dyDescent="0.35">
      <c r="S3289" s="43"/>
      <c r="U3289" s="43"/>
    </row>
    <row r="3290" spans="19:21" x14ac:dyDescent="0.35">
      <c r="S3290" s="43"/>
      <c r="U3290" s="43"/>
    </row>
    <row r="3291" spans="19:21" x14ac:dyDescent="0.35">
      <c r="S3291" s="43"/>
      <c r="U3291" s="43"/>
    </row>
    <row r="3292" spans="19:21" x14ac:dyDescent="0.35">
      <c r="S3292" s="43"/>
      <c r="U3292" s="43"/>
    </row>
    <row r="3293" spans="19:21" x14ac:dyDescent="0.35">
      <c r="S3293" s="43"/>
      <c r="U3293" s="43"/>
    </row>
    <row r="3294" spans="19:21" x14ac:dyDescent="0.35">
      <c r="S3294" s="43"/>
      <c r="U3294" s="43"/>
    </row>
    <row r="3295" spans="19:21" x14ac:dyDescent="0.35">
      <c r="S3295" s="43"/>
      <c r="U3295" s="43"/>
    </row>
    <row r="3296" spans="19:21" x14ac:dyDescent="0.35">
      <c r="S3296" s="43"/>
      <c r="U3296" s="43"/>
    </row>
    <row r="3297" spans="19:21" x14ac:dyDescent="0.35">
      <c r="S3297" s="43"/>
      <c r="U3297" s="43"/>
    </row>
    <row r="3298" spans="19:21" x14ac:dyDescent="0.35">
      <c r="S3298" s="43"/>
      <c r="U3298" s="43"/>
    </row>
    <row r="3299" spans="19:21" x14ac:dyDescent="0.35">
      <c r="S3299" s="43"/>
      <c r="U3299" s="43"/>
    </row>
    <row r="3300" spans="19:21" x14ac:dyDescent="0.35">
      <c r="S3300" s="43"/>
      <c r="U3300" s="43"/>
    </row>
    <row r="3301" spans="19:21" x14ac:dyDescent="0.35">
      <c r="S3301" s="43"/>
      <c r="U3301" s="43"/>
    </row>
    <row r="3302" spans="19:21" x14ac:dyDescent="0.35">
      <c r="S3302" s="43"/>
      <c r="U3302" s="43"/>
    </row>
    <row r="3303" spans="19:21" x14ac:dyDescent="0.35">
      <c r="S3303" s="43"/>
      <c r="U3303" s="43"/>
    </row>
    <row r="3304" spans="19:21" x14ac:dyDescent="0.35">
      <c r="S3304" s="43"/>
      <c r="U3304" s="43"/>
    </row>
    <row r="3305" spans="19:21" x14ac:dyDescent="0.35">
      <c r="S3305" s="43"/>
      <c r="U3305" s="43"/>
    </row>
    <row r="3306" spans="19:21" x14ac:dyDescent="0.35">
      <c r="S3306" s="43"/>
      <c r="U3306" s="43"/>
    </row>
    <row r="3307" spans="19:21" x14ac:dyDescent="0.35">
      <c r="S3307" s="43"/>
      <c r="U3307" s="43"/>
    </row>
    <row r="3308" spans="19:21" x14ac:dyDescent="0.35">
      <c r="S3308" s="43"/>
      <c r="U3308" s="43"/>
    </row>
    <row r="3309" spans="19:21" x14ac:dyDescent="0.35">
      <c r="S3309" s="43"/>
      <c r="U3309" s="43"/>
    </row>
    <row r="3310" spans="19:21" x14ac:dyDescent="0.35">
      <c r="S3310" s="43"/>
      <c r="U3310" s="43"/>
    </row>
    <row r="3311" spans="19:21" x14ac:dyDescent="0.35">
      <c r="S3311" s="43"/>
      <c r="U3311" s="43"/>
    </row>
    <row r="3312" spans="19:21" x14ac:dyDescent="0.35">
      <c r="S3312" s="43"/>
      <c r="U3312" s="43"/>
    </row>
    <row r="3313" spans="19:21" x14ac:dyDescent="0.35">
      <c r="S3313" s="43"/>
      <c r="U3313" s="43"/>
    </row>
    <row r="3314" spans="19:21" x14ac:dyDescent="0.35">
      <c r="S3314" s="43"/>
      <c r="U3314" s="43"/>
    </row>
    <row r="3315" spans="19:21" x14ac:dyDescent="0.35">
      <c r="S3315" s="43"/>
      <c r="U3315" s="43"/>
    </row>
    <row r="3316" spans="19:21" x14ac:dyDescent="0.35">
      <c r="S3316" s="43"/>
      <c r="U3316" s="43"/>
    </row>
    <row r="3317" spans="19:21" x14ac:dyDescent="0.35">
      <c r="S3317" s="43"/>
      <c r="U3317" s="43"/>
    </row>
    <row r="3318" spans="19:21" x14ac:dyDescent="0.35">
      <c r="S3318" s="43"/>
      <c r="U3318" s="43"/>
    </row>
    <row r="3319" spans="19:21" x14ac:dyDescent="0.35">
      <c r="S3319" s="43"/>
      <c r="U3319" s="43"/>
    </row>
    <row r="3320" spans="19:21" x14ac:dyDescent="0.35">
      <c r="S3320" s="43"/>
      <c r="U3320" s="43"/>
    </row>
    <row r="3321" spans="19:21" x14ac:dyDescent="0.35">
      <c r="S3321" s="43"/>
      <c r="U3321" s="43"/>
    </row>
    <row r="3322" spans="19:21" x14ac:dyDescent="0.35">
      <c r="S3322" s="43"/>
      <c r="U3322" s="43"/>
    </row>
    <row r="3323" spans="19:21" x14ac:dyDescent="0.35">
      <c r="S3323" s="43"/>
      <c r="U3323" s="43"/>
    </row>
    <row r="3324" spans="19:21" x14ac:dyDescent="0.35">
      <c r="S3324" s="43"/>
      <c r="U3324" s="43"/>
    </row>
    <row r="3325" spans="19:21" x14ac:dyDescent="0.35">
      <c r="S3325" s="43"/>
      <c r="U3325" s="43"/>
    </row>
    <row r="3326" spans="19:21" x14ac:dyDescent="0.35">
      <c r="S3326" s="43"/>
      <c r="U3326" s="43"/>
    </row>
    <row r="3327" spans="19:21" x14ac:dyDescent="0.35">
      <c r="S3327" s="43"/>
      <c r="U3327" s="43"/>
    </row>
    <row r="3328" spans="19:21" x14ac:dyDescent="0.35">
      <c r="S3328" s="43"/>
      <c r="U3328" s="43"/>
    </row>
    <row r="3329" spans="19:21" x14ac:dyDescent="0.35">
      <c r="S3329" s="43"/>
      <c r="U3329" s="43"/>
    </row>
    <row r="3330" spans="19:21" x14ac:dyDescent="0.35">
      <c r="S3330" s="43"/>
      <c r="U3330" s="43"/>
    </row>
    <row r="3331" spans="19:21" x14ac:dyDescent="0.35">
      <c r="S3331" s="43"/>
      <c r="U3331" s="43"/>
    </row>
    <row r="3332" spans="19:21" x14ac:dyDescent="0.35">
      <c r="S3332" s="43"/>
      <c r="U3332" s="43"/>
    </row>
    <row r="3333" spans="19:21" x14ac:dyDescent="0.35">
      <c r="S3333" s="43"/>
      <c r="U3333" s="43"/>
    </row>
    <row r="3334" spans="19:21" x14ac:dyDescent="0.35">
      <c r="S3334" s="43"/>
      <c r="U3334" s="43"/>
    </row>
    <row r="3335" spans="19:21" x14ac:dyDescent="0.35">
      <c r="S3335" s="43"/>
      <c r="U3335" s="43"/>
    </row>
    <row r="3336" spans="19:21" x14ac:dyDescent="0.35">
      <c r="S3336" s="43"/>
      <c r="U3336" s="43"/>
    </row>
    <row r="3337" spans="19:21" x14ac:dyDescent="0.35">
      <c r="S3337" s="43"/>
      <c r="U3337" s="43"/>
    </row>
    <row r="3338" spans="19:21" x14ac:dyDescent="0.35">
      <c r="S3338" s="43"/>
      <c r="U3338" s="43"/>
    </row>
    <row r="3339" spans="19:21" x14ac:dyDescent="0.35">
      <c r="S3339" s="43"/>
      <c r="U3339" s="43"/>
    </row>
    <row r="3340" spans="19:21" x14ac:dyDescent="0.35">
      <c r="S3340" s="43"/>
      <c r="U3340" s="43"/>
    </row>
    <row r="3341" spans="19:21" x14ac:dyDescent="0.35">
      <c r="S3341" s="43"/>
      <c r="U3341" s="43"/>
    </row>
    <row r="3342" spans="19:21" x14ac:dyDescent="0.35">
      <c r="S3342" s="43"/>
      <c r="U3342" s="43"/>
    </row>
    <row r="3343" spans="19:21" x14ac:dyDescent="0.35">
      <c r="S3343" s="43"/>
      <c r="U3343" s="43"/>
    </row>
    <row r="3344" spans="19:21" x14ac:dyDescent="0.35">
      <c r="S3344" s="43"/>
      <c r="U3344" s="43"/>
    </row>
    <row r="3345" spans="19:21" x14ac:dyDescent="0.35">
      <c r="S3345" s="43"/>
      <c r="U3345" s="43"/>
    </row>
    <row r="3346" spans="19:21" x14ac:dyDescent="0.35">
      <c r="S3346" s="43"/>
      <c r="U3346" s="43"/>
    </row>
    <row r="3347" spans="19:21" x14ac:dyDescent="0.35">
      <c r="S3347" s="43"/>
      <c r="U3347" s="43"/>
    </row>
    <row r="3348" spans="19:21" x14ac:dyDescent="0.35">
      <c r="S3348" s="43"/>
      <c r="U3348" s="43"/>
    </row>
    <row r="3349" spans="19:21" x14ac:dyDescent="0.35">
      <c r="S3349" s="43"/>
      <c r="U3349" s="43"/>
    </row>
    <row r="3350" spans="19:21" x14ac:dyDescent="0.35">
      <c r="S3350" s="43"/>
      <c r="U3350" s="43"/>
    </row>
    <row r="3351" spans="19:21" x14ac:dyDescent="0.35">
      <c r="S3351" s="43"/>
      <c r="U3351" s="43"/>
    </row>
    <row r="3352" spans="19:21" x14ac:dyDescent="0.35">
      <c r="S3352" s="43"/>
      <c r="U3352" s="43"/>
    </row>
    <row r="3353" spans="19:21" x14ac:dyDescent="0.35">
      <c r="S3353" s="43"/>
      <c r="U3353" s="43"/>
    </row>
    <row r="3354" spans="19:21" x14ac:dyDescent="0.35">
      <c r="S3354" s="43"/>
      <c r="U3354" s="43"/>
    </row>
    <row r="3355" spans="19:21" x14ac:dyDescent="0.35">
      <c r="S3355" s="43"/>
      <c r="U3355" s="43"/>
    </row>
    <row r="3356" spans="19:21" x14ac:dyDescent="0.35">
      <c r="S3356" s="43"/>
      <c r="U3356" s="43"/>
    </row>
    <row r="3357" spans="19:21" x14ac:dyDescent="0.35">
      <c r="S3357" s="43"/>
      <c r="U3357" s="43"/>
    </row>
    <row r="3358" spans="19:21" x14ac:dyDescent="0.35">
      <c r="S3358" s="43"/>
      <c r="U3358" s="43"/>
    </row>
    <row r="3359" spans="19:21" x14ac:dyDescent="0.35">
      <c r="S3359" s="43"/>
      <c r="U3359" s="43"/>
    </row>
    <row r="3360" spans="19:21" x14ac:dyDescent="0.35">
      <c r="S3360" s="43"/>
      <c r="U3360" s="43"/>
    </row>
    <row r="3361" spans="19:21" x14ac:dyDescent="0.35">
      <c r="S3361" s="43"/>
      <c r="U3361" s="43"/>
    </row>
    <row r="3362" spans="19:21" x14ac:dyDescent="0.35">
      <c r="S3362" s="43"/>
      <c r="U3362" s="43"/>
    </row>
    <row r="3363" spans="19:21" x14ac:dyDescent="0.35">
      <c r="S3363" s="43"/>
      <c r="U3363" s="43"/>
    </row>
    <row r="3364" spans="19:21" x14ac:dyDescent="0.35">
      <c r="S3364" s="43"/>
      <c r="U3364" s="43"/>
    </row>
    <row r="3365" spans="19:21" x14ac:dyDescent="0.35">
      <c r="S3365" s="43"/>
      <c r="U3365" s="43"/>
    </row>
    <row r="3366" spans="19:21" x14ac:dyDescent="0.35">
      <c r="S3366" s="43"/>
      <c r="U3366" s="43"/>
    </row>
    <row r="3367" spans="19:21" x14ac:dyDescent="0.35">
      <c r="S3367" s="43"/>
      <c r="U3367" s="43"/>
    </row>
    <row r="3368" spans="19:21" x14ac:dyDescent="0.35">
      <c r="S3368" s="43"/>
      <c r="U3368" s="43"/>
    </row>
    <row r="3369" spans="19:21" x14ac:dyDescent="0.35">
      <c r="S3369" s="43"/>
      <c r="U3369" s="43"/>
    </row>
    <row r="3370" spans="19:21" x14ac:dyDescent="0.35">
      <c r="S3370" s="43"/>
      <c r="U3370" s="43"/>
    </row>
    <row r="3371" spans="19:21" x14ac:dyDescent="0.35">
      <c r="S3371" s="43"/>
      <c r="U3371" s="43"/>
    </row>
    <row r="3372" spans="19:21" x14ac:dyDescent="0.35">
      <c r="S3372" s="43"/>
      <c r="U3372" s="43"/>
    </row>
    <row r="3373" spans="19:21" x14ac:dyDescent="0.35">
      <c r="S3373" s="43"/>
      <c r="U3373" s="43"/>
    </row>
    <row r="3374" spans="19:21" x14ac:dyDescent="0.35">
      <c r="S3374" s="43"/>
      <c r="U3374" s="43"/>
    </row>
    <row r="3375" spans="19:21" x14ac:dyDescent="0.35">
      <c r="S3375" s="43"/>
      <c r="U3375" s="43"/>
    </row>
    <row r="3376" spans="19:21" x14ac:dyDescent="0.35">
      <c r="S3376" s="43"/>
      <c r="U3376" s="43"/>
    </row>
    <row r="3377" spans="19:21" x14ac:dyDescent="0.35">
      <c r="S3377" s="43"/>
      <c r="U3377" s="43"/>
    </row>
    <row r="3378" spans="19:21" x14ac:dyDescent="0.35">
      <c r="S3378" s="43"/>
      <c r="U3378" s="43"/>
    </row>
    <row r="3379" spans="19:21" x14ac:dyDescent="0.35">
      <c r="S3379" s="43"/>
      <c r="U3379" s="43"/>
    </row>
    <row r="3380" spans="19:21" x14ac:dyDescent="0.35">
      <c r="S3380" s="43"/>
      <c r="U3380" s="43"/>
    </row>
    <row r="3381" spans="19:21" x14ac:dyDescent="0.35">
      <c r="S3381" s="43"/>
      <c r="U3381" s="43"/>
    </row>
    <row r="3382" spans="19:21" x14ac:dyDescent="0.35">
      <c r="S3382" s="43"/>
      <c r="U3382" s="43"/>
    </row>
    <row r="3383" spans="19:21" x14ac:dyDescent="0.35">
      <c r="S3383" s="43"/>
      <c r="U3383" s="43"/>
    </row>
    <row r="3384" spans="19:21" x14ac:dyDescent="0.35">
      <c r="S3384" s="43"/>
      <c r="U3384" s="43"/>
    </row>
    <row r="3385" spans="19:21" x14ac:dyDescent="0.35">
      <c r="S3385" s="43"/>
      <c r="U3385" s="43"/>
    </row>
    <row r="3386" spans="19:21" x14ac:dyDescent="0.35">
      <c r="S3386" s="43"/>
      <c r="U3386" s="43"/>
    </row>
    <row r="3387" spans="19:21" x14ac:dyDescent="0.35">
      <c r="S3387" s="43"/>
      <c r="U3387" s="43"/>
    </row>
    <row r="3388" spans="19:21" x14ac:dyDescent="0.35">
      <c r="S3388" s="43"/>
      <c r="U3388" s="43"/>
    </row>
    <row r="3389" spans="19:21" x14ac:dyDescent="0.35">
      <c r="S3389" s="43"/>
      <c r="U3389" s="43"/>
    </row>
    <row r="3390" spans="19:21" x14ac:dyDescent="0.35">
      <c r="S3390" s="43"/>
      <c r="U3390" s="43"/>
    </row>
    <row r="3391" spans="19:21" x14ac:dyDescent="0.35">
      <c r="S3391" s="43"/>
      <c r="U3391" s="43"/>
    </row>
    <row r="3392" spans="19:21" x14ac:dyDescent="0.35">
      <c r="S3392" s="43"/>
      <c r="U3392" s="43"/>
    </row>
    <row r="3393" spans="19:21" x14ac:dyDescent="0.35">
      <c r="S3393" s="43"/>
      <c r="U3393" s="43"/>
    </row>
    <row r="3394" spans="19:21" x14ac:dyDescent="0.35">
      <c r="S3394" s="43"/>
      <c r="U3394" s="43"/>
    </row>
    <row r="3395" spans="19:21" x14ac:dyDescent="0.35">
      <c r="S3395" s="43"/>
      <c r="U3395" s="43"/>
    </row>
    <row r="3396" spans="19:21" x14ac:dyDescent="0.35">
      <c r="S3396" s="43"/>
      <c r="U3396" s="43"/>
    </row>
    <row r="3397" spans="19:21" x14ac:dyDescent="0.35">
      <c r="S3397" s="43"/>
      <c r="U3397" s="43"/>
    </row>
    <row r="3398" spans="19:21" x14ac:dyDescent="0.35">
      <c r="S3398" s="43"/>
      <c r="U3398" s="43"/>
    </row>
    <row r="3399" spans="19:21" x14ac:dyDescent="0.35">
      <c r="S3399" s="43"/>
      <c r="U3399" s="43"/>
    </row>
    <row r="3400" spans="19:21" x14ac:dyDescent="0.35">
      <c r="S3400" s="43"/>
      <c r="U3400" s="43"/>
    </row>
    <row r="3401" spans="19:21" x14ac:dyDescent="0.35">
      <c r="S3401" s="43"/>
      <c r="U3401" s="43"/>
    </row>
    <row r="3402" spans="19:21" x14ac:dyDescent="0.35">
      <c r="S3402" s="43"/>
      <c r="U3402" s="43"/>
    </row>
    <row r="3403" spans="19:21" x14ac:dyDescent="0.35">
      <c r="S3403" s="43"/>
      <c r="U3403" s="43"/>
    </row>
    <row r="3404" spans="19:21" x14ac:dyDescent="0.35">
      <c r="S3404" s="43"/>
      <c r="U3404" s="43"/>
    </row>
    <row r="3405" spans="19:21" x14ac:dyDescent="0.35">
      <c r="S3405" s="43"/>
      <c r="U3405" s="43"/>
    </row>
    <row r="3406" spans="19:21" x14ac:dyDescent="0.35">
      <c r="S3406" s="43"/>
      <c r="U3406" s="43"/>
    </row>
    <row r="3407" spans="19:21" x14ac:dyDescent="0.35">
      <c r="S3407" s="43"/>
      <c r="U3407" s="43"/>
    </row>
    <row r="3408" spans="19:21" x14ac:dyDescent="0.35">
      <c r="S3408" s="43"/>
      <c r="U3408" s="43"/>
    </row>
    <row r="3409" spans="19:21" x14ac:dyDescent="0.35">
      <c r="S3409" s="43"/>
      <c r="U3409" s="43"/>
    </row>
    <row r="3410" spans="19:21" x14ac:dyDescent="0.35">
      <c r="S3410" s="43"/>
      <c r="U3410" s="43"/>
    </row>
    <row r="3411" spans="19:21" x14ac:dyDescent="0.35">
      <c r="S3411" s="43"/>
      <c r="U3411" s="43"/>
    </row>
    <row r="3412" spans="19:21" x14ac:dyDescent="0.35">
      <c r="S3412" s="43"/>
      <c r="U3412" s="43"/>
    </row>
    <row r="3413" spans="19:21" x14ac:dyDescent="0.35">
      <c r="S3413" s="43"/>
      <c r="U3413" s="43"/>
    </row>
    <row r="3414" spans="19:21" x14ac:dyDescent="0.35">
      <c r="S3414" s="43"/>
      <c r="U3414" s="43"/>
    </row>
    <row r="3415" spans="19:21" x14ac:dyDescent="0.35">
      <c r="S3415" s="43"/>
      <c r="U3415" s="43"/>
    </row>
    <row r="3416" spans="19:21" x14ac:dyDescent="0.35">
      <c r="S3416" s="43"/>
      <c r="U3416" s="43"/>
    </row>
    <row r="3417" spans="19:21" x14ac:dyDescent="0.35">
      <c r="S3417" s="43"/>
      <c r="U3417" s="43"/>
    </row>
    <row r="3418" spans="19:21" x14ac:dyDescent="0.35">
      <c r="S3418" s="43"/>
      <c r="U3418" s="43"/>
    </row>
    <row r="3419" spans="19:21" x14ac:dyDescent="0.35">
      <c r="S3419" s="43"/>
      <c r="U3419" s="43"/>
    </row>
    <row r="3420" spans="19:21" x14ac:dyDescent="0.35">
      <c r="S3420" s="43"/>
      <c r="U3420" s="43"/>
    </row>
    <row r="3421" spans="19:21" x14ac:dyDescent="0.35">
      <c r="S3421" s="43"/>
      <c r="U3421" s="43"/>
    </row>
    <row r="3422" spans="19:21" x14ac:dyDescent="0.35">
      <c r="S3422" s="43"/>
      <c r="U3422" s="43"/>
    </row>
    <row r="3423" spans="19:21" x14ac:dyDescent="0.35">
      <c r="S3423" s="43"/>
      <c r="U3423" s="43"/>
    </row>
    <row r="3424" spans="19:21" x14ac:dyDescent="0.35">
      <c r="S3424" s="43"/>
      <c r="U3424" s="43"/>
    </row>
    <row r="3425" spans="19:21" x14ac:dyDescent="0.35">
      <c r="S3425" s="43"/>
      <c r="U3425" s="43"/>
    </row>
    <row r="3426" spans="19:21" x14ac:dyDescent="0.35">
      <c r="S3426" s="43"/>
      <c r="U3426" s="43"/>
    </row>
    <row r="3427" spans="19:21" x14ac:dyDescent="0.35">
      <c r="S3427" s="43"/>
      <c r="U3427" s="43"/>
    </row>
    <row r="3428" spans="19:21" x14ac:dyDescent="0.35">
      <c r="S3428" s="43"/>
      <c r="U3428" s="43"/>
    </row>
    <row r="3429" spans="19:21" x14ac:dyDescent="0.35">
      <c r="S3429" s="43"/>
      <c r="U3429" s="43"/>
    </row>
    <row r="3430" spans="19:21" x14ac:dyDescent="0.35">
      <c r="S3430" s="43"/>
      <c r="U3430" s="43"/>
    </row>
    <row r="3431" spans="19:21" x14ac:dyDescent="0.35">
      <c r="S3431" s="43"/>
      <c r="U3431" s="43"/>
    </row>
    <row r="3432" spans="19:21" x14ac:dyDescent="0.35">
      <c r="S3432" s="43"/>
      <c r="U3432" s="43"/>
    </row>
    <row r="3433" spans="19:21" x14ac:dyDescent="0.35">
      <c r="S3433" s="43"/>
      <c r="U3433" s="43"/>
    </row>
    <row r="3434" spans="19:21" x14ac:dyDescent="0.35">
      <c r="S3434" s="43"/>
      <c r="U3434" s="43"/>
    </row>
    <row r="3435" spans="19:21" x14ac:dyDescent="0.35">
      <c r="S3435" s="43"/>
      <c r="U3435" s="43"/>
    </row>
    <row r="3436" spans="19:21" x14ac:dyDescent="0.35">
      <c r="S3436" s="43"/>
      <c r="U3436" s="43"/>
    </row>
    <row r="3437" spans="19:21" x14ac:dyDescent="0.35">
      <c r="S3437" s="43"/>
      <c r="U3437" s="43"/>
    </row>
    <row r="3438" spans="19:21" x14ac:dyDescent="0.35">
      <c r="S3438" s="43"/>
      <c r="U3438" s="43"/>
    </row>
    <row r="3439" spans="19:21" x14ac:dyDescent="0.35">
      <c r="S3439" s="43"/>
      <c r="U3439" s="43"/>
    </row>
    <row r="3440" spans="19:21" x14ac:dyDescent="0.35">
      <c r="S3440" s="43"/>
      <c r="U3440" s="43"/>
    </row>
    <row r="3441" spans="19:21" x14ac:dyDescent="0.35">
      <c r="S3441" s="43"/>
      <c r="U3441" s="43"/>
    </row>
    <row r="3442" spans="19:21" x14ac:dyDescent="0.35">
      <c r="S3442" s="43"/>
      <c r="U3442" s="43"/>
    </row>
    <row r="3443" spans="19:21" x14ac:dyDescent="0.35">
      <c r="S3443" s="43"/>
      <c r="U3443" s="43"/>
    </row>
    <row r="3444" spans="19:21" x14ac:dyDescent="0.35">
      <c r="S3444" s="43"/>
      <c r="U3444" s="43"/>
    </row>
    <row r="3445" spans="19:21" x14ac:dyDescent="0.35">
      <c r="S3445" s="43"/>
      <c r="U3445" s="43"/>
    </row>
    <row r="3446" spans="19:21" x14ac:dyDescent="0.35">
      <c r="S3446" s="43"/>
      <c r="U3446" s="43"/>
    </row>
    <row r="3447" spans="19:21" x14ac:dyDescent="0.35">
      <c r="S3447" s="43"/>
      <c r="U3447" s="43"/>
    </row>
    <row r="3448" spans="19:21" x14ac:dyDescent="0.35">
      <c r="S3448" s="43"/>
      <c r="U3448" s="43"/>
    </row>
    <row r="3449" spans="19:21" x14ac:dyDescent="0.35">
      <c r="S3449" s="43"/>
      <c r="U3449" s="43"/>
    </row>
    <row r="3450" spans="19:21" x14ac:dyDescent="0.35">
      <c r="S3450" s="43"/>
      <c r="U3450" s="43"/>
    </row>
    <row r="3451" spans="19:21" x14ac:dyDescent="0.35">
      <c r="S3451" s="43"/>
      <c r="U3451" s="43"/>
    </row>
    <row r="3452" spans="19:21" x14ac:dyDescent="0.35">
      <c r="S3452" s="43"/>
      <c r="U3452" s="43"/>
    </row>
    <row r="3453" spans="19:21" x14ac:dyDescent="0.35">
      <c r="S3453" s="43"/>
      <c r="U3453" s="43"/>
    </row>
    <row r="3454" spans="19:21" x14ac:dyDescent="0.35">
      <c r="S3454" s="43"/>
      <c r="U3454" s="43"/>
    </row>
    <row r="3455" spans="19:21" x14ac:dyDescent="0.35">
      <c r="S3455" s="43"/>
      <c r="U3455" s="43"/>
    </row>
    <row r="3456" spans="19:21" x14ac:dyDescent="0.35">
      <c r="S3456" s="43"/>
      <c r="U3456" s="43"/>
    </row>
    <row r="3457" spans="19:21" x14ac:dyDescent="0.35">
      <c r="S3457" s="43"/>
      <c r="U3457" s="43"/>
    </row>
    <row r="3458" spans="19:21" x14ac:dyDescent="0.35">
      <c r="S3458" s="43"/>
      <c r="U3458" s="43"/>
    </row>
    <row r="3459" spans="19:21" x14ac:dyDescent="0.35">
      <c r="S3459" s="43"/>
      <c r="U3459" s="43"/>
    </row>
    <row r="3460" spans="19:21" x14ac:dyDescent="0.35">
      <c r="S3460" s="43"/>
      <c r="U3460" s="43"/>
    </row>
    <row r="3461" spans="19:21" x14ac:dyDescent="0.35">
      <c r="S3461" s="43"/>
      <c r="U3461" s="43"/>
    </row>
    <row r="3462" spans="19:21" x14ac:dyDescent="0.35">
      <c r="S3462" s="43"/>
      <c r="U3462" s="43"/>
    </row>
    <row r="3463" spans="19:21" x14ac:dyDescent="0.35">
      <c r="S3463" s="43"/>
      <c r="U3463" s="43"/>
    </row>
    <row r="3464" spans="19:21" x14ac:dyDescent="0.35">
      <c r="S3464" s="43"/>
      <c r="U3464" s="43"/>
    </row>
    <row r="3465" spans="19:21" x14ac:dyDescent="0.35">
      <c r="S3465" s="43"/>
      <c r="U3465" s="43"/>
    </row>
    <row r="3466" spans="19:21" x14ac:dyDescent="0.35">
      <c r="S3466" s="43"/>
      <c r="U3466" s="43"/>
    </row>
    <row r="3467" spans="19:21" x14ac:dyDescent="0.35">
      <c r="S3467" s="43"/>
      <c r="U3467" s="43"/>
    </row>
    <row r="3468" spans="19:21" x14ac:dyDescent="0.35">
      <c r="S3468" s="43"/>
      <c r="U3468" s="43"/>
    </row>
    <row r="3469" spans="19:21" x14ac:dyDescent="0.35">
      <c r="S3469" s="43"/>
      <c r="U3469" s="43"/>
    </row>
    <row r="3470" spans="19:21" x14ac:dyDescent="0.35">
      <c r="S3470" s="43"/>
      <c r="U3470" s="43"/>
    </row>
    <row r="3471" spans="19:21" x14ac:dyDescent="0.35">
      <c r="S3471" s="43"/>
      <c r="U3471" s="43"/>
    </row>
    <row r="3472" spans="19:21" x14ac:dyDescent="0.35">
      <c r="S3472" s="43"/>
      <c r="U3472" s="43"/>
    </row>
    <row r="3473" spans="19:21" x14ac:dyDescent="0.35">
      <c r="S3473" s="43"/>
      <c r="U3473" s="43"/>
    </row>
    <row r="3474" spans="19:21" x14ac:dyDescent="0.35">
      <c r="S3474" s="43"/>
      <c r="U3474" s="43"/>
    </row>
    <row r="3475" spans="19:21" x14ac:dyDescent="0.35">
      <c r="S3475" s="43"/>
      <c r="U3475" s="43"/>
    </row>
    <row r="3476" spans="19:21" x14ac:dyDescent="0.35">
      <c r="S3476" s="43"/>
      <c r="U3476" s="43"/>
    </row>
    <row r="3477" spans="19:21" x14ac:dyDescent="0.35">
      <c r="S3477" s="43"/>
      <c r="U3477" s="43"/>
    </row>
    <row r="3478" spans="19:21" x14ac:dyDescent="0.35">
      <c r="S3478" s="43"/>
      <c r="U3478" s="43"/>
    </row>
    <row r="3479" spans="19:21" x14ac:dyDescent="0.35">
      <c r="S3479" s="43"/>
      <c r="U3479" s="43"/>
    </row>
    <row r="3480" spans="19:21" x14ac:dyDescent="0.35">
      <c r="S3480" s="43"/>
      <c r="U3480" s="43"/>
    </row>
    <row r="3481" spans="19:21" x14ac:dyDescent="0.35">
      <c r="S3481" s="43"/>
      <c r="U3481" s="43"/>
    </row>
    <row r="3482" spans="19:21" x14ac:dyDescent="0.35">
      <c r="S3482" s="43"/>
      <c r="U3482" s="43"/>
    </row>
    <row r="3483" spans="19:21" x14ac:dyDescent="0.35">
      <c r="S3483" s="43"/>
      <c r="U3483" s="43"/>
    </row>
    <row r="3484" spans="19:21" x14ac:dyDescent="0.35">
      <c r="S3484" s="43"/>
      <c r="U3484" s="43"/>
    </row>
    <row r="3485" spans="19:21" x14ac:dyDescent="0.35">
      <c r="S3485" s="43"/>
      <c r="U3485" s="43"/>
    </row>
    <row r="3486" spans="19:21" x14ac:dyDescent="0.35">
      <c r="S3486" s="43"/>
      <c r="U3486" s="43"/>
    </row>
    <row r="3487" spans="19:21" x14ac:dyDescent="0.35">
      <c r="S3487" s="43"/>
      <c r="U3487" s="43"/>
    </row>
    <row r="3488" spans="19:21" x14ac:dyDescent="0.35">
      <c r="S3488" s="43"/>
      <c r="U3488" s="43"/>
    </row>
    <row r="3489" spans="19:21" x14ac:dyDescent="0.35">
      <c r="S3489" s="43"/>
      <c r="U3489" s="43"/>
    </row>
    <row r="3490" spans="19:21" x14ac:dyDescent="0.35">
      <c r="S3490" s="43"/>
      <c r="U3490" s="43"/>
    </row>
    <row r="3491" spans="19:21" x14ac:dyDescent="0.35">
      <c r="S3491" s="43"/>
      <c r="U3491" s="43"/>
    </row>
    <row r="3492" spans="19:21" x14ac:dyDescent="0.35">
      <c r="S3492" s="43"/>
      <c r="U3492" s="43"/>
    </row>
    <row r="3493" spans="19:21" x14ac:dyDescent="0.35">
      <c r="S3493" s="43"/>
      <c r="U3493" s="43"/>
    </row>
    <row r="3494" spans="19:21" x14ac:dyDescent="0.35">
      <c r="S3494" s="43"/>
      <c r="U3494" s="43"/>
    </row>
    <row r="3495" spans="19:21" x14ac:dyDescent="0.35">
      <c r="S3495" s="43"/>
      <c r="U3495" s="43"/>
    </row>
    <row r="3496" spans="19:21" x14ac:dyDescent="0.35">
      <c r="S3496" s="43"/>
      <c r="U3496" s="43"/>
    </row>
    <row r="3497" spans="19:21" x14ac:dyDescent="0.35">
      <c r="S3497" s="43"/>
      <c r="U3497" s="43"/>
    </row>
    <row r="3498" spans="19:21" x14ac:dyDescent="0.35">
      <c r="S3498" s="43"/>
      <c r="U3498" s="43"/>
    </row>
    <row r="3499" spans="19:21" x14ac:dyDescent="0.35">
      <c r="S3499" s="43"/>
      <c r="U3499" s="43"/>
    </row>
    <row r="3500" spans="19:21" x14ac:dyDescent="0.35">
      <c r="S3500" s="43"/>
      <c r="U3500" s="43"/>
    </row>
    <row r="3501" spans="19:21" x14ac:dyDescent="0.35">
      <c r="S3501" s="43"/>
      <c r="U3501" s="43"/>
    </row>
    <row r="3502" spans="19:21" x14ac:dyDescent="0.35">
      <c r="S3502" s="43"/>
      <c r="U3502" s="43"/>
    </row>
    <row r="3503" spans="19:21" x14ac:dyDescent="0.35">
      <c r="S3503" s="43"/>
      <c r="U3503" s="43"/>
    </row>
    <row r="3504" spans="19:21" x14ac:dyDescent="0.35">
      <c r="S3504" s="43"/>
      <c r="U3504" s="43"/>
    </row>
    <row r="3505" spans="19:21" x14ac:dyDescent="0.35">
      <c r="S3505" s="43"/>
      <c r="U3505" s="43"/>
    </row>
    <row r="3506" spans="19:21" x14ac:dyDescent="0.35">
      <c r="S3506" s="43"/>
      <c r="U3506" s="43"/>
    </row>
    <row r="3507" spans="19:21" x14ac:dyDescent="0.35">
      <c r="S3507" s="43"/>
      <c r="U3507" s="43"/>
    </row>
    <row r="3508" spans="19:21" x14ac:dyDescent="0.35">
      <c r="S3508" s="43"/>
      <c r="U3508" s="43"/>
    </row>
    <row r="3509" spans="19:21" x14ac:dyDescent="0.35">
      <c r="S3509" s="43"/>
      <c r="U3509" s="43"/>
    </row>
    <row r="3510" spans="19:21" x14ac:dyDescent="0.35">
      <c r="S3510" s="43"/>
      <c r="U3510" s="43"/>
    </row>
    <row r="3511" spans="19:21" x14ac:dyDescent="0.35">
      <c r="S3511" s="43"/>
      <c r="U3511" s="43"/>
    </row>
    <row r="3512" spans="19:21" x14ac:dyDescent="0.35">
      <c r="S3512" s="43"/>
      <c r="U3512" s="43"/>
    </row>
    <row r="3513" spans="19:21" x14ac:dyDescent="0.35">
      <c r="S3513" s="43"/>
      <c r="U3513" s="43"/>
    </row>
    <row r="3514" spans="19:21" x14ac:dyDescent="0.35">
      <c r="S3514" s="43"/>
      <c r="U3514" s="43"/>
    </row>
    <row r="3515" spans="19:21" x14ac:dyDescent="0.35">
      <c r="S3515" s="43"/>
      <c r="U3515" s="43"/>
    </row>
    <row r="3516" spans="19:21" x14ac:dyDescent="0.35">
      <c r="S3516" s="43"/>
      <c r="U3516" s="43"/>
    </row>
    <row r="3517" spans="19:21" x14ac:dyDescent="0.35">
      <c r="S3517" s="43"/>
      <c r="U3517" s="43"/>
    </row>
    <row r="3518" spans="19:21" x14ac:dyDescent="0.35">
      <c r="S3518" s="43"/>
      <c r="U3518" s="43"/>
    </row>
    <row r="3519" spans="19:21" x14ac:dyDescent="0.35">
      <c r="S3519" s="43"/>
      <c r="U3519" s="43"/>
    </row>
    <row r="3520" spans="19:21" x14ac:dyDescent="0.35">
      <c r="S3520" s="43"/>
      <c r="U3520" s="43"/>
    </row>
    <row r="3521" spans="19:21" x14ac:dyDescent="0.35">
      <c r="S3521" s="43"/>
      <c r="U3521" s="43"/>
    </row>
    <row r="3522" spans="19:21" x14ac:dyDescent="0.35">
      <c r="S3522" s="43"/>
      <c r="U3522" s="43"/>
    </row>
    <row r="3523" spans="19:21" x14ac:dyDescent="0.35">
      <c r="S3523" s="43"/>
      <c r="U3523" s="43"/>
    </row>
    <row r="3524" spans="19:21" x14ac:dyDescent="0.35">
      <c r="S3524" s="43"/>
      <c r="U3524" s="43"/>
    </row>
    <row r="3525" spans="19:21" x14ac:dyDescent="0.35">
      <c r="S3525" s="43"/>
      <c r="U3525" s="43"/>
    </row>
    <row r="3526" spans="19:21" x14ac:dyDescent="0.35">
      <c r="S3526" s="43"/>
      <c r="U3526" s="43"/>
    </row>
    <row r="3527" spans="19:21" x14ac:dyDescent="0.35">
      <c r="S3527" s="43"/>
      <c r="U3527" s="43"/>
    </row>
    <row r="3528" spans="19:21" x14ac:dyDescent="0.35">
      <c r="S3528" s="43"/>
      <c r="U3528" s="43"/>
    </row>
    <row r="3529" spans="19:21" x14ac:dyDescent="0.35">
      <c r="S3529" s="43"/>
      <c r="U3529" s="43"/>
    </row>
    <row r="3530" spans="19:21" x14ac:dyDescent="0.35">
      <c r="S3530" s="43"/>
      <c r="U3530" s="43"/>
    </row>
    <row r="3531" spans="19:21" x14ac:dyDescent="0.35">
      <c r="S3531" s="43"/>
      <c r="U3531" s="43"/>
    </row>
    <row r="3532" spans="19:21" x14ac:dyDescent="0.35">
      <c r="S3532" s="43"/>
      <c r="U3532" s="43"/>
    </row>
    <row r="3533" spans="19:21" x14ac:dyDescent="0.35">
      <c r="S3533" s="43"/>
      <c r="U3533" s="43"/>
    </row>
    <row r="3534" spans="19:21" x14ac:dyDescent="0.35">
      <c r="S3534" s="43"/>
      <c r="U3534" s="43"/>
    </row>
    <row r="3535" spans="19:21" x14ac:dyDescent="0.35">
      <c r="S3535" s="43"/>
      <c r="U3535" s="43"/>
    </row>
    <row r="3536" spans="19:21" x14ac:dyDescent="0.35">
      <c r="S3536" s="43"/>
      <c r="U3536" s="43"/>
    </row>
    <row r="3537" spans="19:21" x14ac:dyDescent="0.35">
      <c r="S3537" s="43"/>
      <c r="U3537" s="43"/>
    </row>
    <row r="3538" spans="19:21" x14ac:dyDescent="0.35">
      <c r="S3538" s="43"/>
      <c r="U3538" s="43"/>
    </row>
    <row r="3539" spans="19:21" x14ac:dyDescent="0.35">
      <c r="S3539" s="43"/>
      <c r="U3539" s="43"/>
    </row>
    <row r="3540" spans="19:21" x14ac:dyDescent="0.35">
      <c r="S3540" s="43"/>
      <c r="U3540" s="43"/>
    </row>
    <row r="3541" spans="19:21" x14ac:dyDescent="0.35">
      <c r="S3541" s="43"/>
      <c r="U3541" s="43"/>
    </row>
    <row r="3542" spans="19:21" x14ac:dyDescent="0.35">
      <c r="S3542" s="43"/>
      <c r="U3542" s="43"/>
    </row>
    <row r="3543" spans="19:21" x14ac:dyDescent="0.35">
      <c r="S3543" s="43"/>
      <c r="U3543" s="43"/>
    </row>
    <row r="3544" spans="19:21" x14ac:dyDescent="0.35">
      <c r="S3544" s="43"/>
      <c r="U3544" s="43"/>
    </row>
    <row r="3545" spans="19:21" x14ac:dyDescent="0.35">
      <c r="S3545" s="43"/>
      <c r="U3545" s="43"/>
    </row>
    <row r="3546" spans="19:21" x14ac:dyDescent="0.35">
      <c r="S3546" s="43"/>
      <c r="U3546" s="43"/>
    </row>
    <row r="3547" spans="19:21" x14ac:dyDescent="0.35">
      <c r="S3547" s="43"/>
      <c r="U3547" s="43"/>
    </row>
    <row r="3548" spans="19:21" x14ac:dyDescent="0.35">
      <c r="S3548" s="43"/>
      <c r="U3548" s="43"/>
    </row>
    <row r="3549" spans="19:21" x14ac:dyDescent="0.35">
      <c r="S3549" s="43"/>
      <c r="U3549" s="43"/>
    </row>
    <row r="3550" spans="19:21" x14ac:dyDescent="0.35">
      <c r="S3550" s="43"/>
      <c r="U3550" s="43"/>
    </row>
    <row r="3551" spans="19:21" x14ac:dyDescent="0.35">
      <c r="S3551" s="43"/>
      <c r="U3551" s="43"/>
    </row>
    <row r="3552" spans="19:21" x14ac:dyDescent="0.35">
      <c r="S3552" s="43"/>
      <c r="U3552" s="43"/>
    </row>
    <row r="3553" spans="19:21" x14ac:dyDescent="0.35">
      <c r="S3553" s="43"/>
      <c r="U3553" s="43"/>
    </row>
    <row r="3554" spans="19:21" x14ac:dyDescent="0.35">
      <c r="S3554" s="43"/>
      <c r="U3554" s="43"/>
    </row>
    <row r="3555" spans="19:21" x14ac:dyDescent="0.35">
      <c r="S3555" s="43"/>
      <c r="U3555" s="43"/>
    </row>
    <row r="3556" spans="19:21" x14ac:dyDescent="0.35">
      <c r="S3556" s="43"/>
      <c r="U3556" s="43"/>
    </row>
    <row r="3557" spans="19:21" x14ac:dyDescent="0.35">
      <c r="S3557" s="43"/>
      <c r="U3557" s="43"/>
    </row>
    <row r="3558" spans="19:21" x14ac:dyDescent="0.35">
      <c r="S3558" s="43"/>
      <c r="U3558" s="43"/>
    </row>
    <row r="3559" spans="19:21" x14ac:dyDescent="0.35">
      <c r="S3559" s="43"/>
      <c r="U3559" s="43"/>
    </row>
    <row r="3560" spans="19:21" x14ac:dyDescent="0.35">
      <c r="S3560" s="43"/>
      <c r="U3560" s="43"/>
    </row>
    <row r="3561" spans="19:21" x14ac:dyDescent="0.35">
      <c r="S3561" s="43"/>
      <c r="U3561" s="43"/>
    </row>
    <row r="3562" spans="19:21" x14ac:dyDescent="0.35">
      <c r="S3562" s="43"/>
      <c r="U3562" s="43"/>
    </row>
    <row r="3563" spans="19:21" x14ac:dyDescent="0.35">
      <c r="S3563" s="43"/>
      <c r="U3563" s="43"/>
    </row>
    <row r="3564" spans="19:21" x14ac:dyDescent="0.35">
      <c r="S3564" s="43"/>
      <c r="U3564" s="43"/>
    </row>
    <row r="3565" spans="19:21" x14ac:dyDescent="0.35">
      <c r="S3565" s="43"/>
      <c r="U3565" s="43"/>
    </row>
    <row r="3566" spans="19:21" x14ac:dyDescent="0.35">
      <c r="S3566" s="43"/>
      <c r="U3566" s="43"/>
    </row>
    <row r="3567" spans="19:21" x14ac:dyDescent="0.35">
      <c r="S3567" s="43"/>
      <c r="U3567" s="43"/>
    </row>
    <row r="3568" spans="19:21" x14ac:dyDescent="0.35">
      <c r="S3568" s="43"/>
      <c r="U3568" s="43"/>
    </row>
    <row r="3569" spans="19:21" x14ac:dyDescent="0.35">
      <c r="S3569" s="43"/>
      <c r="U3569" s="43"/>
    </row>
    <row r="3570" spans="19:21" x14ac:dyDescent="0.35">
      <c r="S3570" s="43"/>
      <c r="U3570" s="43"/>
    </row>
    <row r="3571" spans="19:21" x14ac:dyDescent="0.35">
      <c r="S3571" s="43"/>
      <c r="U3571" s="43"/>
    </row>
    <row r="3572" spans="19:21" x14ac:dyDescent="0.35">
      <c r="S3572" s="43"/>
      <c r="U3572" s="43"/>
    </row>
    <row r="3573" spans="19:21" x14ac:dyDescent="0.35">
      <c r="S3573" s="43"/>
      <c r="U3573" s="43"/>
    </row>
    <row r="3574" spans="19:21" x14ac:dyDescent="0.35">
      <c r="S3574" s="43"/>
      <c r="U3574" s="43"/>
    </row>
    <row r="3575" spans="19:21" x14ac:dyDescent="0.35">
      <c r="S3575" s="43"/>
      <c r="U3575" s="43"/>
    </row>
    <row r="3576" spans="19:21" x14ac:dyDescent="0.35">
      <c r="S3576" s="43"/>
      <c r="U3576" s="43"/>
    </row>
    <row r="3577" spans="19:21" x14ac:dyDescent="0.35">
      <c r="S3577" s="43"/>
      <c r="U3577" s="43"/>
    </row>
    <row r="3578" spans="19:21" x14ac:dyDescent="0.35">
      <c r="S3578" s="43"/>
      <c r="U3578" s="43"/>
    </row>
    <row r="3579" spans="19:21" x14ac:dyDescent="0.35">
      <c r="S3579" s="43"/>
      <c r="U3579" s="43"/>
    </row>
    <row r="3580" spans="19:21" x14ac:dyDescent="0.35">
      <c r="S3580" s="43"/>
      <c r="U3580" s="43"/>
    </row>
    <row r="3581" spans="19:21" x14ac:dyDescent="0.35">
      <c r="S3581" s="43"/>
      <c r="U3581" s="43"/>
    </row>
    <row r="3582" spans="19:21" x14ac:dyDescent="0.35">
      <c r="S3582" s="43"/>
      <c r="U3582" s="43"/>
    </row>
    <row r="3583" spans="19:21" x14ac:dyDescent="0.35">
      <c r="S3583" s="43"/>
      <c r="U3583" s="43"/>
    </row>
    <row r="3584" spans="19:21" x14ac:dyDescent="0.35">
      <c r="S3584" s="43"/>
      <c r="U3584" s="43"/>
    </row>
    <row r="3585" spans="19:21" x14ac:dyDescent="0.35">
      <c r="S3585" s="43"/>
      <c r="U3585" s="43"/>
    </row>
    <row r="3586" spans="19:21" x14ac:dyDescent="0.35">
      <c r="S3586" s="43"/>
      <c r="U3586" s="43"/>
    </row>
    <row r="3587" spans="19:21" x14ac:dyDescent="0.35">
      <c r="S3587" s="43"/>
      <c r="U3587" s="43"/>
    </row>
    <row r="3588" spans="19:21" x14ac:dyDescent="0.35">
      <c r="S3588" s="43"/>
      <c r="U3588" s="43"/>
    </row>
    <row r="3589" spans="19:21" x14ac:dyDescent="0.35">
      <c r="S3589" s="43"/>
      <c r="U3589" s="43"/>
    </row>
    <row r="3590" spans="19:21" x14ac:dyDescent="0.35">
      <c r="S3590" s="43"/>
      <c r="U3590" s="43"/>
    </row>
    <row r="3591" spans="19:21" x14ac:dyDescent="0.35">
      <c r="S3591" s="43"/>
      <c r="U3591" s="43"/>
    </row>
    <row r="3592" spans="19:21" x14ac:dyDescent="0.35">
      <c r="S3592" s="43"/>
      <c r="U3592" s="43"/>
    </row>
    <row r="3593" spans="19:21" x14ac:dyDescent="0.35">
      <c r="S3593" s="43"/>
      <c r="U3593" s="43"/>
    </row>
    <row r="3594" spans="19:21" x14ac:dyDescent="0.35">
      <c r="S3594" s="43"/>
      <c r="U3594" s="43"/>
    </row>
    <row r="3595" spans="19:21" x14ac:dyDescent="0.35">
      <c r="S3595" s="43"/>
      <c r="U3595" s="43"/>
    </row>
    <row r="3596" spans="19:21" x14ac:dyDescent="0.35">
      <c r="S3596" s="43"/>
      <c r="U3596" s="43"/>
    </row>
    <row r="3597" spans="19:21" x14ac:dyDescent="0.35">
      <c r="S3597" s="43"/>
      <c r="U3597" s="43"/>
    </row>
    <row r="3598" spans="19:21" x14ac:dyDescent="0.35">
      <c r="S3598" s="43"/>
      <c r="U3598" s="43"/>
    </row>
    <row r="3599" spans="19:21" x14ac:dyDescent="0.35">
      <c r="S3599" s="43"/>
      <c r="U3599" s="43"/>
    </row>
    <row r="3600" spans="19:21" x14ac:dyDescent="0.35">
      <c r="S3600" s="43"/>
      <c r="U3600" s="43"/>
    </row>
    <row r="3601" spans="19:21" x14ac:dyDescent="0.35">
      <c r="S3601" s="43"/>
      <c r="U3601" s="43"/>
    </row>
    <row r="3602" spans="19:21" x14ac:dyDescent="0.35">
      <c r="S3602" s="43"/>
      <c r="U3602" s="43"/>
    </row>
    <row r="3603" spans="19:21" x14ac:dyDescent="0.35">
      <c r="S3603" s="43"/>
      <c r="U3603" s="43"/>
    </row>
    <row r="3604" spans="19:21" x14ac:dyDescent="0.35">
      <c r="S3604" s="43"/>
      <c r="U3604" s="43"/>
    </row>
    <row r="3605" spans="19:21" x14ac:dyDescent="0.35">
      <c r="S3605" s="43"/>
      <c r="U3605" s="43"/>
    </row>
    <row r="3606" spans="19:21" x14ac:dyDescent="0.35">
      <c r="S3606" s="43"/>
      <c r="U3606" s="43"/>
    </row>
    <row r="3607" spans="19:21" x14ac:dyDescent="0.35">
      <c r="S3607" s="43"/>
      <c r="U3607" s="43"/>
    </row>
    <row r="3608" spans="19:21" x14ac:dyDescent="0.35">
      <c r="S3608" s="43"/>
      <c r="U3608" s="43"/>
    </row>
    <row r="3609" spans="19:21" x14ac:dyDescent="0.35">
      <c r="S3609" s="43"/>
      <c r="U3609" s="43"/>
    </row>
    <row r="3610" spans="19:21" x14ac:dyDescent="0.35">
      <c r="S3610" s="43"/>
      <c r="U3610" s="43"/>
    </row>
    <row r="3611" spans="19:21" x14ac:dyDescent="0.35">
      <c r="S3611" s="43"/>
      <c r="U3611" s="43"/>
    </row>
    <row r="3612" spans="19:21" x14ac:dyDescent="0.35">
      <c r="S3612" s="43"/>
      <c r="U3612" s="43"/>
    </row>
    <row r="3613" spans="19:21" x14ac:dyDescent="0.35">
      <c r="S3613" s="43"/>
      <c r="U3613" s="43"/>
    </row>
    <row r="3614" spans="19:21" x14ac:dyDescent="0.35">
      <c r="S3614" s="43"/>
      <c r="U3614" s="43"/>
    </row>
    <row r="3615" spans="19:21" x14ac:dyDescent="0.35">
      <c r="S3615" s="43"/>
      <c r="U3615" s="43"/>
    </row>
    <row r="3616" spans="19:21" x14ac:dyDescent="0.35">
      <c r="S3616" s="43"/>
      <c r="U3616" s="43"/>
    </row>
    <row r="3617" spans="19:21" x14ac:dyDescent="0.35">
      <c r="S3617" s="43"/>
      <c r="U3617" s="43"/>
    </row>
    <row r="3618" spans="19:21" x14ac:dyDescent="0.35">
      <c r="S3618" s="43"/>
      <c r="U3618" s="43"/>
    </row>
    <row r="3619" spans="19:21" x14ac:dyDescent="0.35">
      <c r="S3619" s="43"/>
      <c r="U3619" s="43"/>
    </row>
    <row r="3620" spans="19:21" x14ac:dyDescent="0.35">
      <c r="S3620" s="43"/>
      <c r="U3620" s="43"/>
    </row>
    <row r="3621" spans="19:21" x14ac:dyDescent="0.35">
      <c r="S3621" s="43"/>
      <c r="U3621" s="43"/>
    </row>
    <row r="3622" spans="19:21" x14ac:dyDescent="0.35">
      <c r="S3622" s="43"/>
      <c r="U3622" s="43"/>
    </row>
    <row r="3623" spans="19:21" x14ac:dyDescent="0.35">
      <c r="S3623" s="43"/>
      <c r="U3623" s="43"/>
    </row>
    <row r="3624" spans="19:21" x14ac:dyDescent="0.35">
      <c r="S3624" s="43"/>
      <c r="U3624" s="43"/>
    </row>
    <row r="3625" spans="19:21" x14ac:dyDescent="0.35">
      <c r="S3625" s="43"/>
      <c r="U3625" s="43"/>
    </row>
    <row r="3626" spans="19:21" x14ac:dyDescent="0.35">
      <c r="S3626" s="43"/>
      <c r="U3626" s="43"/>
    </row>
    <row r="3627" spans="19:21" x14ac:dyDescent="0.35">
      <c r="S3627" s="43"/>
      <c r="U3627" s="43"/>
    </row>
    <row r="3628" spans="19:21" x14ac:dyDescent="0.35">
      <c r="S3628" s="43"/>
      <c r="U3628" s="43"/>
    </row>
    <row r="3629" spans="19:21" x14ac:dyDescent="0.35">
      <c r="S3629" s="43"/>
      <c r="U3629" s="43"/>
    </row>
    <row r="3630" spans="19:21" x14ac:dyDescent="0.35">
      <c r="S3630" s="43"/>
      <c r="U3630" s="43"/>
    </row>
    <row r="3631" spans="19:21" x14ac:dyDescent="0.35">
      <c r="S3631" s="43"/>
      <c r="U3631" s="43"/>
    </row>
    <row r="3632" spans="19:21" x14ac:dyDescent="0.35">
      <c r="S3632" s="43"/>
      <c r="U3632" s="43"/>
    </row>
    <row r="3633" spans="19:21" x14ac:dyDescent="0.35">
      <c r="S3633" s="43"/>
      <c r="U3633" s="43"/>
    </row>
    <row r="3634" spans="19:21" x14ac:dyDescent="0.35">
      <c r="S3634" s="43"/>
      <c r="U3634" s="43"/>
    </row>
    <row r="3635" spans="19:21" x14ac:dyDescent="0.35">
      <c r="S3635" s="43"/>
      <c r="U3635" s="43"/>
    </row>
    <row r="3636" spans="19:21" x14ac:dyDescent="0.35">
      <c r="S3636" s="43"/>
      <c r="U3636" s="43"/>
    </row>
    <row r="3637" spans="19:21" x14ac:dyDescent="0.35">
      <c r="S3637" s="43"/>
      <c r="U3637" s="43"/>
    </row>
    <row r="3638" spans="19:21" x14ac:dyDescent="0.35">
      <c r="S3638" s="43"/>
      <c r="U3638" s="43"/>
    </row>
    <row r="3639" spans="19:21" x14ac:dyDescent="0.35">
      <c r="S3639" s="43"/>
      <c r="U3639" s="43"/>
    </row>
    <row r="3640" spans="19:21" x14ac:dyDescent="0.35">
      <c r="S3640" s="43"/>
      <c r="U3640" s="43"/>
    </row>
    <row r="3641" spans="19:21" x14ac:dyDescent="0.35">
      <c r="S3641" s="43"/>
      <c r="U3641" s="43"/>
    </row>
    <row r="3642" spans="19:21" x14ac:dyDescent="0.35">
      <c r="S3642" s="43"/>
      <c r="U3642" s="43"/>
    </row>
    <row r="3643" spans="19:21" x14ac:dyDescent="0.35">
      <c r="S3643" s="43"/>
      <c r="U3643" s="43"/>
    </row>
    <row r="3644" spans="19:21" x14ac:dyDescent="0.35">
      <c r="S3644" s="43"/>
      <c r="U3644" s="43"/>
    </row>
    <row r="3645" spans="19:21" x14ac:dyDescent="0.35">
      <c r="S3645" s="43"/>
      <c r="U3645" s="43"/>
    </row>
    <row r="3646" spans="19:21" x14ac:dyDescent="0.35">
      <c r="S3646" s="43"/>
      <c r="U3646" s="43"/>
    </row>
    <row r="3647" spans="19:21" x14ac:dyDescent="0.35">
      <c r="S3647" s="43"/>
      <c r="U3647" s="43"/>
    </row>
    <row r="3648" spans="19:21" x14ac:dyDescent="0.35">
      <c r="S3648" s="43"/>
      <c r="U3648" s="43"/>
    </row>
    <row r="3649" spans="19:21" x14ac:dyDescent="0.35">
      <c r="S3649" s="43"/>
      <c r="U3649" s="43"/>
    </row>
    <row r="3650" spans="19:21" x14ac:dyDescent="0.35">
      <c r="S3650" s="43"/>
      <c r="U3650" s="43"/>
    </row>
    <row r="3651" spans="19:21" x14ac:dyDescent="0.35">
      <c r="S3651" s="43"/>
      <c r="U3651" s="43"/>
    </row>
    <row r="3652" spans="19:21" x14ac:dyDescent="0.35">
      <c r="S3652" s="43"/>
      <c r="U3652" s="43"/>
    </row>
    <row r="3653" spans="19:21" x14ac:dyDescent="0.35">
      <c r="S3653" s="43"/>
      <c r="U3653" s="43"/>
    </row>
    <row r="3654" spans="19:21" x14ac:dyDescent="0.35">
      <c r="S3654" s="43"/>
      <c r="U3654" s="43"/>
    </row>
    <row r="3655" spans="19:21" x14ac:dyDescent="0.35">
      <c r="S3655" s="43"/>
      <c r="U3655" s="43"/>
    </row>
    <row r="3656" spans="19:21" x14ac:dyDescent="0.35">
      <c r="S3656" s="43"/>
      <c r="U3656" s="43"/>
    </row>
    <row r="3657" spans="19:21" x14ac:dyDescent="0.35">
      <c r="S3657" s="43"/>
      <c r="U3657" s="43"/>
    </row>
    <row r="3658" spans="19:21" x14ac:dyDescent="0.35">
      <c r="S3658" s="43"/>
      <c r="U3658" s="43"/>
    </row>
    <row r="3659" spans="19:21" x14ac:dyDescent="0.35">
      <c r="S3659" s="43"/>
      <c r="U3659" s="43"/>
    </row>
    <row r="3660" spans="19:21" x14ac:dyDescent="0.35">
      <c r="S3660" s="43"/>
      <c r="U3660" s="43"/>
    </row>
    <row r="3661" spans="19:21" x14ac:dyDescent="0.35">
      <c r="S3661" s="43"/>
      <c r="U3661" s="43"/>
    </row>
    <row r="3662" spans="19:21" x14ac:dyDescent="0.35">
      <c r="S3662" s="43"/>
      <c r="U3662" s="43"/>
    </row>
    <row r="3663" spans="19:21" x14ac:dyDescent="0.35">
      <c r="S3663" s="43"/>
      <c r="U3663" s="43"/>
    </row>
    <row r="3664" spans="19:21" x14ac:dyDescent="0.35">
      <c r="S3664" s="43"/>
      <c r="U3664" s="43"/>
    </row>
    <row r="3665" spans="19:21" x14ac:dyDescent="0.35">
      <c r="S3665" s="43"/>
      <c r="U3665" s="43"/>
    </row>
    <row r="3666" spans="19:21" x14ac:dyDescent="0.35">
      <c r="S3666" s="43"/>
      <c r="U3666" s="43"/>
    </row>
    <row r="3667" spans="19:21" x14ac:dyDescent="0.35">
      <c r="S3667" s="43"/>
      <c r="U3667" s="43"/>
    </row>
    <row r="3668" spans="19:21" x14ac:dyDescent="0.35">
      <c r="S3668" s="43"/>
      <c r="U3668" s="43"/>
    </row>
    <row r="3669" spans="19:21" x14ac:dyDescent="0.35">
      <c r="S3669" s="43"/>
      <c r="U3669" s="43"/>
    </row>
    <row r="3670" spans="19:21" x14ac:dyDescent="0.35">
      <c r="S3670" s="43"/>
      <c r="U3670" s="43"/>
    </row>
    <row r="3671" spans="19:21" x14ac:dyDescent="0.35">
      <c r="S3671" s="43"/>
      <c r="U3671" s="43"/>
    </row>
    <row r="3672" spans="19:21" x14ac:dyDescent="0.35">
      <c r="S3672" s="43"/>
      <c r="U3672" s="43"/>
    </row>
    <row r="3673" spans="19:21" x14ac:dyDescent="0.35">
      <c r="S3673" s="43"/>
      <c r="U3673" s="43"/>
    </row>
    <row r="3674" spans="19:21" x14ac:dyDescent="0.35">
      <c r="S3674" s="43"/>
      <c r="U3674" s="43"/>
    </row>
    <row r="3675" spans="19:21" x14ac:dyDescent="0.35">
      <c r="S3675" s="43"/>
      <c r="U3675" s="43"/>
    </row>
    <row r="3676" spans="19:21" x14ac:dyDescent="0.35">
      <c r="S3676" s="43"/>
      <c r="U3676" s="43"/>
    </row>
    <row r="3677" spans="19:21" x14ac:dyDescent="0.35">
      <c r="S3677" s="43"/>
      <c r="U3677" s="43"/>
    </row>
    <row r="3678" spans="19:21" x14ac:dyDescent="0.35">
      <c r="S3678" s="43"/>
      <c r="U3678" s="43"/>
    </row>
    <row r="3679" spans="19:21" x14ac:dyDescent="0.35">
      <c r="S3679" s="43"/>
      <c r="U3679" s="43"/>
    </row>
    <row r="3680" spans="19:21" x14ac:dyDescent="0.35">
      <c r="S3680" s="43"/>
      <c r="U3680" s="43"/>
    </row>
    <row r="3681" spans="19:21" x14ac:dyDescent="0.35">
      <c r="S3681" s="43"/>
      <c r="U3681" s="43"/>
    </row>
    <row r="3682" spans="19:21" x14ac:dyDescent="0.35">
      <c r="S3682" s="43"/>
      <c r="U3682" s="43"/>
    </row>
    <row r="3683" spans="19:21" x14ac:dyDescent="0.35">
      <c r="S3683" s="43"/>
      <c r="U3683" s="43"/>
    </row>
    <row r="3684" spans="19:21" x14ac:dyDescent="0.35">
      <c r="S3684" s="43"/>
      <c r="U3684" s="43"/>
    </row>
    <row r="3685" spans="19:21" x14ac:dyDescent="0.35">
      <c r="S3685" s="43"/>
      <c r="U3685" s="43"/>
    </row>
    <row r="3686" spans="19:21" x14ac:dyDescent="0.35">
      <c r="S3686" s="43"/>
      <c r="U3686" s="43"/>
    </row>
    <row r="3687" spans="19:21" x14ac:dyDescent="0.35">
      <c r="S3687" s="43"/>
      <c r="U3687" s="43"/>
    </row>
    <row r="3688" spans="19:21" x14ac:dyDescent="0.35">
      <c r="S3688" s="43"/>
      <c r="U3688" s="43"/>
    </row>
    <row r="3689" spans="19:21" x14ac:dyDescent="0.35">
      <c r="S3689" s="43"/>
      <c r="U3689" s="43"/>
    </row>
    <row r="3690" spans="19:21" x14ac:dyDescent="0.35">
      <c r="S3690" s="43"/>
      <c r="U3690" s="43"/>
    </row>
    <row r="3691" spans="19:21" x14ac:dyDescent="0.35">
      <c r="S3691" s="43"/>
      <c r="U3691" s="43"/>
    </row>
    <row r="3692" spans="19:21" x14ac:dyDescent="0.35">
      <c r="S3692" s="43"/>
      <c r="U3692" s="43"/>
    </row>
    <row r="3693" spans="19:21" x14ac:dyDescent="0.35">
      <c r="S3693" s="43"/>
      <c r="U3693" s="43"/>
    </row>
    <row r="3694" spans="19:21" x14ac:dyDescent="0.35">
      <c r="S3694" s="43"/>
      <c r="U3694" s="43"/>
    </row>
    <row r="3695" spans="19:21" x14ac:dyDescent="0.35">
      <c r="S3695" s="43"/>
      <c r="U3695" s="43"/>
    </row>
    <row r="3696" spans="19:21" x14ac:dyDescent="0.35">
      <c r="S3696" s="43"/>
      <c r="U3696" s="43"/>
    </row>
    <row r="3697" spans="19:21" x14ac:dyDescent="0.35">
      <c r="S3697" s="43"/>
      <c r="U3697" s="43"/>
    </row>
    <row r="3698" spans="19:21" x14ac:dyDescent="0.35">
      <c r="S3698" s="43"/>
      <c r="U3698" s="43"/>
    </row>
    <row r="3699" spans="19:21" x14ac:dyDescent="0.35">
      <c r="S3699" s="43"/>
      <c r="U3699" s="43"/>
    </row>
    <row r="3700" spans="19:21" x14ac:dyDescent="0.35">
      <c r="S3700" s="43"/>
      <c r="U3700" s="43"/>
    </row>
    <row r="3701" spans="19:21" x14ac:dyDescent="0.35">
      <c r="S3701" s="43"/>
      <c r="U3701" s="43"/>
    </row>
    <row r="3702" spans="19:21" x14ac:dyDescent="0.35">
      <c r="S3702" s="43"/>
      <c r="U3702" s="43"/>
    </row>
    <row r="3703" spans="19:21" x14ac:dyDescent="0.35">
      <c r="S3703" s="43"/>
      <c r="U3703" s="43"/>
    </row>
    <row r="3704" spans="19:21" x14ac:dyDescent="0.35">
      <c r="S3704" s="43"/>
      <c r="U3704" s="43"/>
    </row>
    <row r="3705" spans="19:21" x14ac:dyDescent="0.35">
      <c r="S3705" s="43"/>
      <c r="U3705" s="43"/>
    </row>
    <row r="3706" spans="19:21" x14ac:dyDescent="0.35">
      <c r="S3706" s="43"/>
      <c r="U3706" s="43"/>
    </row>
    <row r="3707" spans="19:21" x14ac:dyDescent="0.35">
      <c r="S3707" s="43"/>
      <c r="U3707" s="43"/>
    </row>
    <row r="3708" spans="19:21" x14ac:dyDescent="0.35">
      <c r="S3708" s="43"/>
      <c r="U3708" s="43"/>
    </row>
    <row r="3709" spans="19:21" x14ac:dyDescent="0.35">
      <c r="S3709" s="43"/>
      <c r="U3709" s="43"/>
    </row>
    <row r="3710" spans="19:21" x14ac:dyDescent="0.35">
      <c r="S3710" s="43"/>
      <c r="U3710" s="43"/>
    </row>
    <row r="3711" spans="19:21" x14ac:dyDescent="0.35">
      <c r="S3711" s="43"/>
      <c r="U3711" s="43"/>
    </row>
    <row r="3712" spans="19:21" x14ac:dyDescent="0.35">
      <c r="S3712" s="43"/>
      <c r="U3712" s="43"/>
    </row>
    <row r="3713" spans="19:21" x14ac:dyDescent="0.35">
      <c r="S3713" s="43"/>
      <c r="U3713" s="43"/>
    </row>
    <row r="3714" spans="19:21" x14ac:dyDescent="0.35">
      <c r="S3714" s="43"/>
      <c r="U3714" s="43"/>
    </row>
    <row r="3715" spans="19:21" x14ac:dyDescent="0.35">
      <c r="S3715" s="43"/>
      <c r="U3715" s="43"/>
    </row>
    <row r="3716" spans="19:21" x14ac:dyDescent="0.35">
      <c r="S3716" s="43"/>
      <c r="U3716" s="43"/>
    </row>
    <row r="3717" spans="19:21" x14ac:dyDescent="0.35">
      <c r="S3717" s="43"/>
      <c r="U3717" s="43"/>
    </row>
    <row r="3718" spans="19:21" x14ac:dyDescent="0.35">
      <c r="S3718" s="43"/>
      <c r="U3718" s="43"/>
    </row>
    <row r="3719" spans="19:21" x14ac:dyDescent="0.35">
      <c r="S3719" s="43"/>
      <c r="U3719" s="43"/>
    </row>
    <row r="3720" spans="19:21" x14ac:dyDescent="0.35">
      <c r="S3720" s="43"/>
      <c r="U3720" s="43"/>
    </row>
    <row r="3721" spans="19:21" x14ac:dyDescent="0.35">
      <c r="S3721" s="43"/>
      <c r="U3721" s="43"/>
    </row>
    <row r="3722" spans="19:21" x14ac:dyDescent="0.35">
      <c r="S3722" s="43"/>
      <c r="U3722" s="43"/>
    </row>
    <row r="3723" spans="19:21" x14ac:dyDescent="0.35">
      <c r="S3723" s="43"/>
      <c r="U3723" s="43"/>
    </row>
    <row r="3724" spans="19:21" x14ac:dyDescent="0.35">
      <c r="S3724" s="43"/>
      <c r="U3724" s="43"/>
    </row>
    <row r="3725" spans="19:21" x14ac:dyDescent="0.35">
      <c r="S3725" s="43"/>
      <c r="U3725" s="43"/>
    </row>
    <row r="3726" spans="19:21" x14ac:dyDescent="0.35">
      <c r="S3726" s="43"/>
      <c r="U3726" s="43"/>
    </row>
    <row r="3727" spans="19:21" x14ac:dyDescent="0.35">
      <c r="S3727" s="43"/>
      <c r="U3727" s="43"/>
    </row>
    <row r="3728" spans="19:21" x14ac:dyDescent="0.35">
      <c r="S3728" s="43"/>
      <c r="U3728" s="43"/>
    </row>
    <row r="3729" spans="19:21" x14ac:dyDescent="0.35">
      <c r="S3729" s="43"/>
      <c r="U3729" s="43"/>
    </row>
    <row r="3730" spans="19:21" x14ac:dyDescent="0.35">
      <c r="S3730" s="43"/>
      <c r="U3730" s="43"/>
    </row>
    <row r="3731" spans="19:21" x14ac:dyDescent="0.35">
      <c r="S3731" s="43"/>
      <c r="U3731" s="43"/>
    </row>
    <row r="3732" spans="19:21" x14ac:dyDescent="0.35">
      <c r="S3732" s="43"/>
      <c r="U3732" s="43"/>
    </row>
    <row r="3733" spans="19:21" x14ac:dyDescent="0.35">
      <c r="S3733" s="43"/>
      <c r="U3733" s="43"/>
    </row>
    <row r="3734" spans="19:21" x14ac:dyDescent="0.35">
      <c r="S3734" s="43"/>
      <c r="U3734" s="43"/>
    </row>
    <row r="3735" spans="19:21" x14ac:dyDescent="0.35">
      <c r="S3735" s="43"/>
      <c r="U3735" s="43"/>
    </row>
    <row r="3736" spans="19:21" x14ac:dyDescent="0.35">
      <c r="S3736" s="43"/>
      <c r="U3736" s="43"/>
    </row>
    <row r="3737" spans="19:21" x14ac:dyDescent="0.35">
      <c r="S3737" s="43"/>
      <c r="U3737" s="43"/>
    </row>
    <row r="3738" spans="19:21" x14ac:dyDescent="0.35">
      <c r="S3738" s="43"/>
      <c r="U3738" s="43"/>
    </row>
    <row r="3739" spans="19:21" x14ac:dyDescent="0.35">
      <c r="S3739" s="43"/>
      <c r="U3739" s="43"/>
    </row>
    <row r="3740" spans="19:21" x14ac:dyDescent="0.35">
      <c r="S3740" s="43"/>
      <c r="U3740" s="43"/>
    </row>
    <row r="3741" spans="19:21" x14ac:dyDescent="0.35">
      <c r="S3741" s="43"/>
      <c r="U3741" s="43"/>
    </row>
    <row r="3742" spans="19:21" x14ac:dyDescent="0.35">
      <c r="S3742" s="43"/>
      <c r="U3742" s="43"/>
    </row>
    <row r="3743" spans="19:21" x14ac:dyDescent="0.35">
      <c r="S3743" s="43"/>
      <c r="U3743" s="43"/>
    </row>
    <row r="3744" spans="19:21" x14ac:dyDescent="0.35">
      <c r="S3744" s="43"/>
      <c r="U3744" s="43"/>
    </row>
    <row r="3745" spans="19:21" x14ac:dyDescent="0.35">
      <c r="S3745" s="43"/>
      <c r="U3745" s="43"/>
    </row>
    <row r="3746" spans="19:21" x14ac:dyDescent="0.35">
      <c r="S3746" s="43"/>
      <c r="U3746" s="43"/>
    </row>
    <row r="3747" spans="19:21" x14ac:dyDescent="0.35">
      <c r="S3747" s="43"/>
      <c r="U3747" s="43"/>
    </row>
    <row r="3748" spans="19:21" x14ac:dyDescent="0.35">
      <c r="S3748" s="43"/>
      <c r="U3748" s="43"/>
    </row>
    <row r="3749" spans="19:21" x14ac:dyDescent="0.35">
      <c r="S3749" s="43"/>
      <c r="U3749" s="43"/>
    </row>
    <row r="3750" spans="19:21" x14ac:dyDescent="0.35">
      <c r="S3750" s="43"/>
      <c r="U3750" s="43"/>
    </row>
    <row r="3751" spans="19:21" x14ac:dyDescent="0.35">
      <c r="S3751" s="43"/>
      <c r="U3751" s="43"/>
    </row>
    <row r="3752" spans="19:21" x14ac:dyDescent="0.35">
      <c r="S3752" s="43"/>
      <c r="U3752" s="43"/>
    </row>
    <row r="3753" spans="19:21" x14ac:dyDescent="0.35">
      <c r="S3753" s="43"/>
      <c r="U3753" s="43"/>
    </row>
    <row r="3754" spans="19:21" x14ac:dyDescent="0.35">
      <c r="S3754" s="43"/>
      <c r="U3754" s="43"/>
    </row>
    <row r="3755" spans="19:21" x14ac:dyDescent="0.35">
      <c r="S3755" s="43"/>
      <c r="U3755" s="43"/>
    </row>
    <row r="3756" spans="19:21" x14ac:dyDescent="0.35">
      <c r="S3756" s="43"/>
      <c r="U3756" s="43"/>
    </row>
    <row r="3757" spans="19:21" x14ac:dyDescent="0.35">
      <c r="S3757" s="43"/>
      <c r="U3757" s="43"/>
    </row>
    <row r="3758" spans="19:21" x14ac:dyDescent="0.35">
      <c r="S3758" s="43"/>
      <c r="U3758" s="43"/>
    </row>
    <row r="3759" spans="19:21" x14ac:dyDescent="0.35">
      <c r="S3759" s="43"/>
      <c r="U3759" s="43"/>
    </row>
    <row r="3760" spans="19:21" x14ac:dyDescent="0.35">
      <c r="S3760" s="43"/>
      <c r="U3760" s="43"/>
    </row>
    <row r="3761" spans="19:21" x14ac:dyDescent="0.35">
      <c r="S3761" s="43"/>
      <c r="U3761" s="43"/>
    </row>
    <row r="3762" spans="19:21" x14ac:dyDescent="0.35">
      <c r="S3762" s="43"/>
      <c r="U3762" s="43"/>
    </row>
    <row r="3763" spans="19:21" x14ac:dyDescent="0.35">
      <c r="S3763" s="43"/>
      <c r="U3763" s="43"/>
    </row>
    <row r="3764" spans="19:21" x14ac:dyDescent="0.35">
      <c r="S3764" s="43"/>
      <c r="U3764" s="43"/>
    </row>
    <row r="3765" spans="19:21" x14ac:dyDescent="0.35">
      <c r="S3765" s="43"/>
      <c r="U3765" s="43"/>
    </row>
    <row r="3766" spans="19:21" x14ac:dyDescent="0.35">
      <c r="S3766" s="43"/>
      <c r="U3766" s="43"/>
    </row>
    <row r="3767" spans="19:21" x14ac:dyDescent="0.35">
      <c r="S3767" s="43"/>
      <c r="U3767" s="43"/>
    </row>
    <row r="3768" spans="19:21" x14ac:dyDescent="0.35">
      <c r="S3768" s="43"/>
      <c r="U3768" s="43"/>
    </row>
    <row r="3769" spans="19:21" x14ac:dyDescent="0.35">
      <c r="S3769" s="43"/>
      <c r="U3769" s="43"/>
    </row>
    <row r="3770" spans="19:21" x14ac:dyDescent="0.35">
      <c r="S3770" s="43"/>
      <c r="U3770" s="43"/>
    </row>
    <row r="3771" spans="19:21" x14ac:dyDescent="0.35">
      <c r="S3771" s="43"/>
      <c r="U3771" s="43"/>
    </row>
    <row r="3772" spans="19:21" x14ac:dyDescent="0.35">
      <c r="S3772" s="43"/>
      <c r="U3772" s="43"/>
    </row>
    <row r="3773" spans="19:21" x14ac:dyDescent="0.35">
      <c r="S3773" s="43"/>
      <c r="U3773" s="43"/>
    </row>
    <row r="3774" spans="19:21" x14ac:dyDescent="0.35">
      <c r="S3774" s="43"/>
      <c r="U3774" s="43"/>
    </row>
    <row r="3775" spans="19:21" x14ac:dyDescent="0.35">
      <c r="S3775" s="43"/>
      <c r="U3775" s="43"/>
    </row>
    <row r="3776" spans="19:21" x14ac:dyDescent="0.35">
      <c r="S3776" s="43"/>
      <c r="U3776" s="43"/>
    </row>
    <row r="3777" spans="19:21" x14ac:dyDescent="0.35">
      <c r="S3777" s="43"/>
      <c r="U3777" s="43"/>
    </row>
    <row r="3778" spans="19:21" x14ac:dyDescent="0.35">
      <c r="S3778" s="43"/>
      <c r="U3778" s="43"/>
    </row>
    <row r="3779" spans="19:21" x14ac:dyDescent="0.35">
      <c r="S3779" s="43"/>
      <c r="U3779" s="43"/>
    </row>
    <row r="3780" spans="19:21" x14ac:dyDescent="0.35">
      <c r="S3780" s="43"/>
      <c r="U3780" s="43"/>
    </row>
    <row r="3781" spans="19:21" x14ac:dyDescent="0.35">
      <c r="S3781" s="43"/>
      <c r="U3781" s="43"/>
    </row>
    <row r="3782" spans="19:21" x14ac:dyDescent="0.35">
      <c r="S3782" s="43"/>
      <c r="U3782" s="43"/>
    </row>
    <row r="3783" spans="19:21" x14ac:dyDescent="0.35">
      <c r="S3783" s="43"/>
      <c r="U3783" s="43"/>
    </row>
    <row r="3784" spans="19:21" x14ac:dyDescent="0.35">
      <c r="S3784" s="43"/>
      <c r="U3784" s="43"/>
    </row>
    <row r="3785" spans="19:21" x14ac:dyDescent="0.35">
      <c r="S3785" s="43"/>
      <c r="U3785" s="43"/>
    </row>
    <row r="3786" spans="19:21" x14ac:dyDescent="0.35">
      <c r="S3786" s="43"/>
      <c r="U3786" s="43"/>
    </row>
    <row r="3787" spans="19:21" x14ac:dyDescent="0.35">
      <c r="S3787" s="43"/>
      <c r="U3787" s="43"/>
    </row>
    <row r="3788" spans="19:21" x14ac:dyDescent="0.35">
      <c r="S3788" s="43"/>
      <c r="U3788" s="43"/>
    </row>
    <row r="3789" spans="19:21" x14ac:dyDescent="0.35">
      <c r="S3789" s="43"/>
      <c r="U3789" s="43"/>
    </row>
    <row r="3790" spans="19:21" x14ac:dyDescent="0.35">
      <c r="S3790" s="43"/>
      <c r="U3790" s="43"/>
    </row>
    <row r="3791" spans="19:21" x14ac:dyDescent="0.35">
      <c r="S3791" s="43"/>
      <c r="U3791" s="43"/>
    </row>
    <row r="3792" spans="19:21" x14ac:dyDescent="0.35">
      <c r="S3792" s="43"/>
      <c r="U3792" s="43"/>
    </row>
    <row r="3793" spans="19:21" x14ac:dyDescent="0.35">
      <c r="S3793" s="43"/>
      <c r="U3793" s="43"/>
    </row>
    <row r="3794" spans="19:21" x14ac:dyDescent="0.35">
      <c r="S3794" s="43"/>
      <c r="U3794" s="43"/>
    </row>
    <row r="3795" spans="19:21" x14ac:dyDescent="0.35">
      <c r="S3795" s="43"/>
      <c r="U3795" s="43"/>
    </row>
    <row r="3796" spans="19:21" x14ac:dyDescent="0.35">
      <c r="S3796" s="43"/>
      <c r="U3796" s="43"/>
    </row>
    <row r="3797" spans="19:21" x14ac:dyDescent="0.35">
      <c r="S3797" s="43"/>
      <c r="U3797" s="43"/>
    </row>
    <row r="3798" spans="19:21" x14ac:dyDescent="0.35">
      <c r="S3798" s="43"/>
      <c r="U3798" s="43"/>
    </row>
    <row r="3799" spans="19:21" x14ac:dyDescent="0.35">
      <c r="S3799" s="43"/>
      <c r="U3799" s="43"/>
    </row>
    <row r="3800" spans="19:21" x14ac:dyDescent="0.35">
      <c r="S3800" s="43"/>
      <c r="U3800" s="43"/>
    </row>
    <row r="3801" spans="19:21" x14ac:dyDescent="0.35">
      <c r="S3801" s="43"/>
      <c r="U3801" s="43"/>
    </row>
    <row r="3802" spans="19:21" x14ac:dyDescent="0.35">
      <c r="S3802" s="43"/>
      <c r="U3802" s="43"/>
    </row>
    <row r="3803" spans="19:21" x14ac:dyDescent="0.35">
      <c r="S3803" s="43"/>
      <c r="U3803" s="43"/>
    </row>
    <row r="3804" spans="19:21" x14ac:dyDescent="0.35">
      <c r="S3804" s="43"/>
      <c r="U3804" s="43"/>
    </row>
    <row r="3805" spans="19:21" x14ac:dyDescent="0.35">
      <c r="S3805" s="43"/>
      <c r="U3805" s="43"/>
    </row>
    <row r="3806" spans="19:21" x14ac:dyDescent="0.35">
      <c r="S3806" s="43"/>
      <c r="U3806" s="43"/>
    </row>
    <row r="3807" spans="19:21" x14ac:dyDescent="0.35">
      <c r="S3807" s="43"/>
      <c r="U3807" s="43"/>
    </row>
    <row r="3808" spans="19:21" x14ac:dyDescent="0.35">
      <c r="S3808" s="43"/>
      <c r="U3808" s="43"/>
    </row>
    <row r="3809" spans="19:21" x14ac:dyDescent="0.35">
      <c r="S3809" s="43"/>
      <c r="U3809" s="43"/>
    </row>
    <row r="3810" spans="19:21" x14ac:dyDescent="0.35">
      <c r="S3810" s="43"/>
      <c r="U3810" s="43"/>
    </row>
    <row r="3811" spans="19:21" x14ac:dyDescent="0.35">
      <c r="S3811" s="43"/>
      <c r="U3811" s="43"/>
    </row>
    <row r="3812" spans="19:21" x14ac:dyDescent="0.35">
      <c r="S3812" s="43"/>
      <c r="U3812" s="43"/>
    </row>
    <row r="3813" spans="19:21" x14ac:dyDescent="0.35">
      <c r="S3813" s="43"/>
      <c r="U3813" s="43"/>
    </row>
    <row r="3814" spans="19:21" x14ac:dyDescent="0.35">
      <c r="S3814" s="43"/>
      <c r="U3814" s="43"/>
    </row>
    <row r="3815" spans="19:21" x14ac:dyDescent="0.35">
      <c r="S3815" s="43"/>
      <c r="U3815" s="43"/>
    </row>
    <row r="3816" spans="19:21" x14ac:dyDescent="0.35">
      <c r="S3816" s="43"/>
      <c r="U3816" s="43"/>
    </row>
    <row r="3817" spans="19:21" x14ac:dyDescent="0.35">
      <c r="S3817" s="43"/>
      <c r="U3817" s="43"/>
    </row>
    <row r="3818" spans="19:21" x14ac:dyDescent="0.35">
      <c r="S3818" s="43"/>
      <c r="U3818" s="43"/>
    </row>
    <row r="3819" spans="19:21" x14ac:dyDescent="0.35">
      <c r="S3819" s="43"/>
      <c r="U3819" s="43"/>
    </row>
    <row r="3820" spans="19:21" x14ac:dyDescent="0.35">
      <c r="S3820" s="43"/>
      <c r="U3820" s="43"/>
    </row>
    <row r="3821" spans="19:21" x14ac:dyDescent="0.35">
      <c r="S3821" s="43"/>
      <c r="U3821" s="43"/>
    </row>
    <row r="3822" spans="19:21" x14ac:dyDescent="0.35">
      <c r="S3822" s="43"/>
      <c r="U3822" s="43"/>
    </row>
    <row r="3823" spans="19:21" x14ac:dyDescent="0.35">
      <c r="S3823" s="43"/>
      <c r="U3823" s="43"/>
    </row>
    <row r="3824" spans="19:21" x14ac:dyDescent="0.35">
      <c r="S3824" s="43"/>
      <c r="U3824" s="43"/>
    </row>
    <row r="3825" spans="19:21" x14ac:dyDescent="0.35">
      <c r="S3825" s="43"/>
      <c r="U3825" s="43"/>
    </row>
    <row r="3826" spans="19:21" x14ac:dyDescent="0.35">
      <c r="S3826" s="43"/>
      <c r="U3826" s="43"/>
    </row>
    <row r="3827" spans="19:21" x14ac:dyDescent="0.35">
      <c r="S3827" s="43"/>
      <c r="U3827" s="43"/>
    </row>
    <row r="3828" spans="19:21" x14ac:dyDescent="0.35">
      <c r="S3828" s="43"/>
      <c r="U3828" s="43"/>
    </row>
    <row r="3829" spans="19:21" x14ac:dyDescent="0.35">
      <c r="S3829" s="43"/>
      <c r="U3829" s="43"/>
    </row>
    <row r="3830" spans="19:21" x14ac:dyDescent="0.35">
      <c r="S3830" s="43"/>
      <c r="U3830" s="43"/>
    </row>
    <row r="3831" spans="19:21" x14ac:dyDescent="0.35">
      <c r="S3831" s="43"/>
      <c r="U3831" s="43"/>
    </row>
    <row r="3832" spans="19:21" x14ac:dyDescent="0.35">
      <c r="S3832" s="43"/>
      <c r="U3832" s="43"/>
    </row>
    <row r="3833" spans="19:21" x14ac:dyDescent="0.35">
      <c r="S3833" s="43"/>
      <c r="U3833" s="43"/>
    </row>
    <row r="3834" spans="19:21" x14ac:dyDescent="0.35">
      <c r="S3834" s="43"/>
      <c r="U3834" s="43"/>
    </row>
    <row r="3835" spans="19:21" x14ac:dyDescent="0.35">
      <c r="S3835" s="43"/>
      <c r="U3835" s="43"/>
    </row>
    <row r="3836" spans="19:21" x14ac:dyDescent="0.35">
      <c r="S3836" s="43"/>
      <c r="U3836" s="43"/>
    </row>
    <row r="3837" spans="19:21" x14ac:dyDescent="0.35">
      <c r="S3837" s="43"/>
      <c r="U3837" s="43"/>
    </row>
    <row r="3838" spans="19:21" x14ac:dyDescent="0.35">
      <c r="S3838" s="43"/>
      <c r="U3838" s="43"/>
    </row>
    <row r="3839" spans="19:21" x14ac:dyDescent="0.35">
      <c r="S3839" s="43"/>
      <c r="U3839" s="43"/>
    </row>
    <row r="3840" spans="19:21" x14ac:dyDescent="0.35">
      <c r="S3840" s="43"/>
      <c r="U3840" s="43"/>
    </row>
    <row r="3841" spans="19:21" x14ac:dyDescent="0.35">
      <c r="S3841" s="43"/>
      <c r="U3841" s="43"/>
    </row>
    <row r="3842" spans="19:21" x14ac:dyDescent="0.35">
      <c r="S3842" s="43"/>
      <c r="U3842" s="43"/>
    </row>
    <row r="3843" spans="19:21" x14ac:dyDescent="0.35">
      <c r="S3843" s="43"/>
      <c r="U3843" s="43"/>
    </row>
    <row r="3844" spans="19:21" x14ac:dyDescent="0.35">
      <c r="S3844" s="43"/>
      <c r="U3844" s="43"/>
    </row>
    <row r="3845" spans="19:21" x14ac:dyDescent="0.35">
      <c r="S3845" s="43"/>
      <c r="U3845" s="43"/>
    </row>
    <row r="3846" spans="19:21" x14ac:dyDescent="0.35">
      <c r="S3846" s="43"/>
      <c r="U3846" s="43"/>
    </row>
    <row r="3847" spans="19:21" x14ac:dyDescent="0.35">
      <c r="S3847" s="43"/>
      <c r="U3847" s="43"/>
    </row>
    <row r="3848" spans="19:21" x14ac:dyDescent="0.35">
      <c r="S3848" s="43"/>
      <c r="U3848" s="43"/>
    </row>
    <row r="3849" spans="19:21" x14ac:dyDescent="0.35">
      <c r="S3849" s="43"/>
      <c r="U3849" s="43"/>
    </row>
    <row r="3850" spans="19:21" x14ac:dyDescent="0.35">
      <c r="S3850" s="43"/>
      <c r="U3850" s="43"/>
    </row>
    <row r="3851" spans="19:21" x14ac:dyDescent="0.35">
      <c r="S3851" s="43"/>
      <c r="U3851" s="43"/>
    </row>
    <row r="3852" spans="19:21" x14ac:dyDescent="0.35">
      <c r="S3852" s="43"/>
      <c r="U3852" s="43"/>
    </row>
    <row r="3853" spans="19:21" x14ac:dyDescent="0.35">
      <c r="S3853" s="43"/>
      <c r="U3853" s="43"/>
    </row>
    <row r="3854" spans="19:21" x14ac:dyDescent="0.35">
      <c r="S3854" s="43"/>
      <c r="U3854" s="43"/>
    </row>
    <row r="3855" spans="19:21" x14ac:dyDescent="0.35">
      <c r="S3855" s="43"/>
      <c r="U3855" s="43"/>
    </row>
    <row r="3856" spans="19:21" x14ac:dyDescent="0.35">
      <c r="S3856" s="43"/>
      <c r="U3856" s="43"/>
    </row>
    <row r="3857" spans="19:21" x14ac:dyDescent="0.35">
      <c r="S3857" s="43"/>
      <c r="U3857" s="43"/>
    </row>
    <row r="3858" spans="19:21" x14ac:dyDescent="0.35">
      <c r="S3858" s="43"/>
      <c r="U3858" s="43"/>
    </row>
    <row r="3859" spans="19:21" x14ac:dyDescent="0.35">
      <c r="S3859" s="43"/>
      <c r="U3859" s="43"/>
    </row>
    <row r="3860" spans="19:21" x14ac:dyDescent="0.35">
      <c r="S3860" s="43"/>
      <c r="U3860" s="43"/>
    </row>
    <row r="3861" spans="19:21" x14ac:dyDescent="0.35">
      <c r="S3861" s="43"/>
      <c r="U3861" s="43"/>
    </row>
    <row r="3862" spans="19:21" x14ac:dyDescent="0.35">
      <c r="S3862" s="43"/>
      <c r="U3862" s="43"/>
    </row>
    <row r="3863" spans="19:21" x14ac:dyDescent="0.35">
      <c r="S3863" s="43"/>
      <c r="U3863" s="43"/>
    </row>
    <row r="3864" spans="19:21" x14ac:dyDescent="0.35">
      <c r="S3864" s="43"/>
      <c r="U3864" s="43"/>
    </row>
    <row r="3865" spans="19:21" x14ac:dyDescent="0.35">
      <c r="S3865" s="43"/>
      <c r="U3865" s="43"/>
    </row>
    <row r="3866" spans="19:21" x14ac:dyDescent="0.35">
      <c r="S3866" s="43"/>
      <c r="U3866" s="43"/>
    </row>
    <row r="3867" spans="19:21" x14ac:dyDescent="0.35">
      <c r="S3867" s="43"/>
      <c r="U3867" s="43"/>
    </row>
    <row r="3868" spans="19:21" x14ac:dyDescent="0.35">
      <c r="S3868" s="43"/>
      <c r="U3868" s="43"/>
    </row>
    <row r="3869" spans="19:21" x14ac:dyDescent="0.35">
      <c r="S3869" s="43"/>
      <c r="U3869" s="43"/>
    </row>
    <row r="3870" spans="19:21" x14ac:dyDescent="0.35">
      <c r="S3870" s="43"/>
      <c r="U3870" s="43"/>
    </row>
    <row r="3871" spans="19:21" x14ac:dyDescent="0.35">
      <c r="S3871" s="43"/>
      <c r="U3871" s="43"/>
    </row>
    <row r="3872" spans="19:21" x14ac:dyDescent="0.35">
      <c r="S3872" s="43"/>
      <c r="U3872" s="43"/>
    </row>
    <row r="3873" spans="19:21" x14ac:dyDescent="0.35">
      <c r="S3873" s="43"/>
      <c r="U3873" s="43"/>
    </row>
    <row r="3874" spans="19:21" x14ac:dyDescent="0.35">
      <c r="S3874" s="43"/>
      <c r="U3874" s="43"/>
    </row>
    <row r="3875" spans="19:21" x14ac:dyDescent="0.35">
      <c r="S3875" s="43"/>
      <c r="U3875" s="43"/>
    </row>
    <row r="3876" spans="19:21" x14ac:dyDescent="0.35">
      <c r="S3876" s="43"/>
      <c r="U3876" s="43"/>
    </row>
    <row r="3877" spans="19:21" x14ac:dyDescent="0.35">
      <c r="S3877" s="43"/>
      <c r="U3877" s="43"/>
    </row>
    <row r="3878" spans="19:21" x14ac:dyDescent="0.35">
      <c r="S3878" s="43"/>
      <c r="U3878" s="43"/>
    </row>
    <row r="3879" spans="19:21" x14ac:dyDescent="0.35">
      <c r="S3879" s="43"/>
      <c r="U3879" s="43"/>
    </row>
    <row r="3880" spans="19:21" x14ac:dyDescent="0.35">
      <c r="S3880" s="43"/>
      <c r="U3880" s="43"/>
    </row>
    <row r="3881" spans="19:21" x14ac:dyDescent="0.35">
      <c r="S3881" s="43"/>
      <c r="U3881" s="43"/>
    </row>
    <row r="3882" spans="19:21" x14ac:dyDescent="0.35">
      <c r="S3882" s="43"/>
      <c r="U3882" s="43"/>
    </row>
    <row r="3883" spans="19:21" x14ac:dyDescent="0.35">
      <c r="S3883" s="43"/>
      <c r="U3883" s="43"/>
    </row>
    <row r="3884" spans="19:21" x14ac:dyDescent="0.35">
      <c r="S3884" s="43"/>
      <c r="U3884" s="43"/>
    </row>
    <row r="3885" spans="19:21" x14ac:dyDescent="0.35">
      <c r="S3885" s="43"/>
      <c r="U3885" s="43"/>
    </row>
    <row r="3886" spans="19:21" x14ac:dyDescent="0.35">
      <c r="S3886" s="43"/>
      <c r="U3886" s="43"/>
    </row>
    <row r="3887" spans="19:21" x14ac:dyDescent="0.35">
      <c r="S3887" s="43"/>
      <c r="U3887" s="43"/>
    </row>
    <row r="3888" spans="19:21" x14ac:dyDescent="0.35">
      <c r="S3888" s="43"/>
      <c r="U3888" s="43"/>
    </row>
    <row r="3889" spans="19:21" x14ac:dyDescent="0.35">
      <c r="S3889" s="43"/>
      <c r="U3889" s="43"/>
    </row>
    <row r="3890" spans="19:21" x14ac:dyDescent="0.35">
      <c r="S3890" s="43"/>
      <c r="U3890" s="43"/>
    </row>
    <row r="3891" spans="19:21" x14ac:dyDescent="0.35">
      <c r="S3891" s="43"/>
      <c r="U3891" s="43"/>
    </row>
    <row r="3892" spans="19:21" x14ac:dyDescent="0.35">
      <c r="S3892" s="43"/>
      <c r="U3892" s="43"/>
    </row>
    <row r="3893" spans="19:21" x14ac:dyDescent="0.35">
      <c r="S3893" s="43"/>
      <c r="U3893" s="43"/>
    </row>
    <row r="3894" spans="19:21" x14ac:dyDescent="0.35">
      <c r="S3894" s="43"/>
      <c r="U3894" s="43"/>
    </row>
    <row r="3895" spans="19:21" x14ac:dyDescent="0.35">
      <c r="S3895" s="43"/>
      <c r="U3895" s="43"/>
    </row>
    <row r="3896" spans="19:21" x14ac:dyDescent="0.35">
      <c r="S3896" s="43"/>
      <c r="U3896" s="43"/>
    </row>
    <row r="3897" spans="19:21" x14ac:dyDescent="0.35">
      <c r="S3897" s="43"/>
      <c r="U3897" s="43"/>
    </row>
    <row r="3898" spans="19:21" x14ac:dyDescent="0.35">
      <c r="S3898" s="43"/>
      <c r="U3898" s="43"/>
    </row>
    <row r="3899" spans="19:21" x14ac:dyDescent="0.35">
      <c r="S3899" s="43"/>
      <c r="U3899" s="43"/>
    </row>
    <row r="3900" spans="19:21" x14ac:dyDescent="0.35">
      <c r="S3900" s="43"/>
      <c r="U3900" s="43"/>
    </row>
    <row r="3901" spans="19:21" x14ac:dyDescent="0.35">
      <c r="S3901" s="43"/>
      <c r="U3901" s="43"/>
    </row>
    <row r="3902" spans="19:21" x14ac:dyDescent="0.35">
      <c r="S3902" s="43"/>
      <c r="U3902" s="43"/>
    </row>
    <row r="3903" spans="19:21" x14ac:dyDescent="0.35">
      <c r="S3903" s="43"/>
      <c r="U3903" s="43"/>
    </row>
    <row r="3904" spans="19:21" x14ac:dyDescent="0.35">
      <c r="S3904" s="43"/>
      <c r="U3904" s="43"/>
    </row>
    <row r="3905" spans="19:21" x14ac:dyDescent="0.35">
      <c r="S3905" s="43"/>
      <c r="U3905" s="43"/>
    </row>
    <row r="3906" spans="19:21" x14ac:dyDescent="0.35">
      <c r="S3906" s="43"/>
      <c r="U3906" s="43"/>
    </row>
    <row r="3907" spans="19:21" x14ac:dyDescent="0.35">
      <c r="S3907" s="43"/>
      <c r="U3907" s="43"/>
    </row>
    <row r="3908" spans="19:21" x14ac:dyDescent="0.35">
      <c r="S3908" s="43"/>
      <c r="U3908" s="43"/>
    </row>
    <row r="3909" spans="19:21" x14ac:dyDescent="0.35">
      <c r="S3909" s="43"/>
      <c r="U3909" s="43"/>
    </row>
    <row r="3910" spans="19:21" x14ac:dyDescent="0.35">
      <c r="S3910" s="43"/>
      <c r="U3910" s="43"/>
    </row>
    <row r="3911" spans="19:21" x14ac:dyDescent="0.35">
      <c r="S3911" s="43"/>
      <c r="U3911" s="43"/>
    </row>
    <row r="3912" spans="19:21" x14ac:dyDescent="0.35">
      <c r="S3912" s="43"/>
      <c r="U3912" s="43"/>
    </row>
    <row r="3913" spans="19:21" x14ac:dyDescent="0.35">
      <c r="S3913" s="43"/>
      <c r="U3913" s="43"/>
    </row>
    <row r="3914" spans="19:21" x14ac:dyDescent="0.35">
      <c r="S3914" s="43"/>
      <c r="U3914" s="43"/>
    </row>
    <row r="3915" spans="19:21" x14ac:dyDescent="0.35">
      <c r="S3915" s="43"/>
      <c r="U3915" s="43"/>
    </row>
    <row r="3916" spans="19:21" x14ac:dyDescent="0.35">
      <c r="S3916" s="43"/>
      <c r="U3916" s="43"/>
    </row>
    <row r="3917" spans="19:21" x14ac:dyDescent="0.35">
      <c r="S3917" s="43"/>
      <c r="U3917" s="43"/>
    </row>
    <row r="3918" spans="19:21" x14ac:dyDescent="0.35">
      <c r="S3918" s="43"/>
      <c r="U3918" s="43"/>
    </row>
    <row r="3919" spans="19:21" x14ac:dyDescent="0.35">
      <c r="S3919" s="43"/>
      <c r="U3919" s="43"/>
    </row>
    <row r="3920" spans="19:21" x14ac:dyDescent="0.35">
      <c r="S3920" s="43"/>
      <c r="U3920" s="43"/>
    </row>
    <row r="3921" spans="19:21" x14ac:dyDescent="0.35">
      <c r="S3921" s="43"/>
      <c r="U3921" s="43"/>
    </row>
    <row r="3922" spans="19:21" x14ac:dyDescent="0.35">
      <c r="S3922" s="43"/>
      <c r="U3922" s="43"/>
    </row>
    <row r="3923" spans="19:21" x14ac:dyDescent="0.35">
      <c r="S3923" s="43"/>
      <c r="U3923" s="43"/>
    </row>
    <row r="3924" spans="19:21" x14ac:dyDescent="0.35">
      <c r="S3924" s="43"/>
      <c r="U3924" s="43"/>
    </row>
    <row r="3925" spans="19:21" x14ac:dyDescent="0.35">
      <c r="S3925" s="43"/>
      <c r="U3925" s="43"/>
    </row>
    <row r="3926" spans="19:21" x14ac:dyDescent="0.35">
      <c r="S3926" s="43"/>
      <c r="U3926" s="43"/>
    </row>
    <row r="3927" spans="19:21" x14ac:dyDescent="0.35">
      <c r="S3927" s="43"/>
      <c r="U3927" s="43"/>
    </row>
    <row r="3928" spans="19:21" x14ac:dyDescent="0.35">
      <c r="S3928" s="43"/>
      <c r="U3928" s="43"/>
    </row>
    <row r="3929" spans="19:21" x14ac:dyDescent="0.35">
      <c r="S3929" s="43"/>
      <c r="U3929" s="43"/>
    </row>
    <row r="3930" spans="19:21" x14ac:dyDescent="0.35">
      <c r="S3930" s="43"/>
      <c r="U3930" s="43"/>
    </row>
    <row r="3931" spans="19:21" x14ac:dyDescent="0.35">
      <c r="S3931" s="43"/>
      <c r="U3931" s="43"/>
    </row>
    <row r="3932" spans="19:21" x14ac:dyDescent="0.35">
      <c r="S3932" s="43"/>
      <c r="U3932" s="43"/>
    </row>
    <row r="3933" spans="19:21" x14ac:dyDescent="0.35">
      <c r="S3933" s="43"/>
      <c r="U3933" s="43"/>
    </row>
    <row r="3934" spans="19:21" x14ac:dyDescent="0.35">
      <c r="S3934" s="43"/>
      <c r="U3934" s="43"/>
    </row>
    <row r="3935" spans="19:21" x14ac:dyDescent="0.35">
      <c r="S3935" s="43"/>
      <c r="U3935" s="43"/>
    </row>
    <row r="3936" spans="19:21" x14ac:dyDescent="0.35">
      <c r="S3936" s="43"/>
      <c r="U3936" s="43"/>
    </row>
    <row r="3937" spans="19:21" x14ac:dyDescent="0.35">
      <c r="S3937" s="43"/>
      <c r="U3937" s="43"/>
    </row>
    <row r="3938" spans="19:21" x14ac:dyDescent="0.35">
      <c r="S3938" s="43"/>
      <c r="U3938" s="43"/>
    </row>
    <row r="3939" spans="19:21" x14ac:dyDescent="0.35">
      <c r="S3939" s="43"/>
      <c r="U3939" s="43"/>
    </row>
    <row r="3940" spans="19:21" x14ac:dyDescent="0.35">
      <c r="S3940" s="43"/>
      <c r="U3940" s="43"/>
    </row>
    <row r="3941" spans="19:21" x14ac:dyDescent="0.35">
      <c r="S3941" s="43"/>
      <c r="U3941" s="43"/>
    </row>
    <row r="3942" spans="19:21" x14ac:dyDescent="0.35">
      <c r="S3942" s="43"/>
      <c r="U3942" s="43"/>
    </row>
    <row r="3943" spans="19:21" x14ac:dyDescent="0.35">
      <c r="S3943" s="43"/>
      <c r="U3943" s="43"/>
    </row>
    <row r="3944" spans="19:21" x14ac:dyDescent="0.35">
      <c r="S3944" s="43"/>
      <c r="U3944" s="43"/>
    </row>
    <row r="3945" spans="19:21" x14ac:dyDescent="0.35">
      <c r="S3945" s="43"/>
      <c r="U3945" s="43"/>
    </row>
    <row r="3946" spans="19:21" x14ac:dyDescent="0.35">
      <c r="S3946" s="43"/>
      <c r="U3946" s="43"/>
    </row>
    <row r="3947" spans="19:21" x14ac:dyDescent="0.35">
      <c r="S3947" s="43"/>
      <c r="U3947" s="43"/>
    </row>
    <row r="3948" spans="19:21" x14ac:dyDescent="0.35">
      <c r="S3948" s="43"/>
      <c r="U3948" s="43"/>
    </row>
    <row r="3949" spans="19:21" x14ac:dyDescent="0.35">
      <c r="S3949" s="43"/>
      <c r="U3949" s="43"/>
    </row>
    <row r="3950" spans="19:21" x14ac:dyDescent="0.35">
      <c r="S3950" s="43"/>
      <c r="U3950" s="43"/>
    </row>
    <row r="3951" spans="19:21" x14ac:dyDescent="0.35">
      <c r="S3951" s="43"/>
      <c r="U3951" s="43"/>
    </row>
    <row r="3952" spans="19:21" x14ac:dyDescent="0.35">
      <c r="S3952" s="43"/>
      <c r="U3952" s="43"/>
    </row>
    <row r="3953" spans="19:21" x14ac:dyDescent="0.35">
      <c r="S3953" s="43"/>
      <c r="U3953" s="43"/>
    </row>
    <row r="3954" spans="19:21" x14ac:dyDescent="0.35">
      <c r="S3954" s="43"/>
      <c r="U3954" s="43"/>
    </row>
    <row r="3955" spans="19:21" x14ac:dyDescent="0.35">
      <c r="S3955" s="43"/>
      <c r="U3955" s="43"/>
    </row>
    <row r="3956" spans="19:21" x14ac:dyDescent="0.35">
      <c r="S3956" s="43"/>
      <c r="U3956" s="43"/>
    </row>
    <row r="3957" spans="19:21" x14ac:dyDescent="0.35">
      <c r="S3957" s="43"/>
      <c r="U3957" s="43"/>
    </row>
    <row r="3958" spans="19:21" x14ac:dyDescent="0.35">
      <c r="S3958" s="43"/>
      <c r="U3958" s="43"/>
    </row>
    <row r="3959" spans="19:21" x14ac:dyDescent="0.35">
      <c r="S3959" s="43"/>
      <c r="U3959" s="43"/>
    </row>
    <row r="3960" spans="19:21" x14ac:dyDescent="0.35">
      <c r="S3960" s="43"/>
      <c r="U3960" s="43"/>
    </row>
    <row r="3961" spans="19:21" x14ac:dyDescent="0.35">
      <c r="S3961" s="43"/>
      <c r="U3961" s="43"/>
    </row>
    <row r="3962" spans="19:21" x14ac:dyDescent="0.35">
      <c r="S3962" s="43"/>
      <c r="U3962" s="43"/>
    </row>
    <row r="3963" spans="19:21" x14ac:dyDescent="0.35">
      <c r="S3963" s="43"/>
      <c r="U3963" s="43"/>
    </row>
    <row r="3964" spans="19:21" x14ac:dyDescent="0.35">
      <c r="S3964" s="43"/>
      <c r="U3964" s="43"/>
    </row>
    <row r="3965" spans="19:21" x14ac:dyDescent="0.35">
      <c r="S3965" s="43"/>
      <c r="U3965" s="43"/>
    </row>
    <row r="3966" spans="19:21" x14ac:dyDescent="0.35">
      <c r="S3966" s="43"/>
      <c r="U3966" s="43"/>
    </row>
    <row r="3967" spans="19:21" x14ac:dyDescent="0.35">
      <c r="S3967" s="43"/>
      <c r="U3967" s="43"/>
    </row>
    <row r="3968" spans="19:21" x14ac:dyDescent="0.35">
      <c r="S3968" s="43"/>
      <c r="U3968" s="43"/>
    </row>
    <row r="3969" spans="19:21" x14ac:dyDescent="0.35">
      <c r="S3969" s="43"/>
      <c r="U3969" s="43"/>
    </row>
    <row r="3970" spans="19:21" x14ac:dyDescent="0.35">
      <c r="S3970" s="43"/>
      <c r="U3970" s="43"/>
    </row>
    <row r="3971" spans="19:21" x14ac:dyDescent="0.35">
      <c r="S3971" s="43"/>
      <c r="U3971" s="43"/>
    </row>
    <row r="3972" spans="19:21" x14ac:dyDescent="0.35">
      <c r="S3972" s="43"/>
      <c r="U3972" s="43"/>
    </row>
    <row r="3973" spans="19:21" x14ac:dyDescent="0.35">
      <c r="S3973" s="43"/>
      <c r="U3973" s="43"/>
    </row>
    <row r="3974" spans="19:21" x14ac:dyDescent="0.35">
      <c r="S3974" s="43"/>
      <c r="U3974" s="43"/>
    </row>
    <row r="3975" spans="19:21" x14ac:dyDescent="0.35">
      <c r="S3975" s="43"/>
      <c r="U3975" s="43"/>
    </row>
    <row r="3976" spans="19:21" x14ac:dyDescent="0.35">
      <c r="S3976" s="43"/>
      <c r="U3976" s="43"/>
    </row>
    <row r="3977" spans="19:21" x14ac:dyDescent="0.35">
      <c r="S3977" s="43"/>
      <c r="U3977" s="43"/>
    </row>
    <row r="3978" spans="19:21" x14ac:dyDescent="0.35">
      <c r="S3978" s="43"/>
      <c r="U3978" s="43"/>
    </row>
    <row r="3979" spans="19:21" x14ac:dyDescent="0.35">
      <c r="S3979" s="43"/>
      <c r="U3979" s="43"/>
    </row>
    <row r="3980" spans="19:21" x14ac:dyDescent="0.35">
      <c r="S3980" s="43"/>
      <c r="U3980" s="43"/>
    </row>
    <row r="3981" spans="19:21" x14ac:dyDescent="0.35">
      <c r="S3981" s="43"/>
      <c r="U3981" s="43"/>
    </row>
    <row r="3982" spans="19:21" x14ac:dyDescent="0.35">
      <c r="S3982" s="43"/>
      <c r="U3982" s="43"/>
    </row>
    <row r="3983" spans="19:21" x14ac:dyDescent="0.35">
      <c r="S3983" s="43"/>
      <c r="U3983" s="43"/>
    </row>
    <row r="3984" spans="19:21" x14ac:dyDescent="0.35">
      <c r="S3984" s="43"/>
      <c r="U3984" s="43"/>
    </row>
    <row r="3985" spans="19:21" x14ac:dyDescent="0.35">
      <c r="S3985" s="43"/>
      <c r="U3985" s="43"/>
    </row>
    <row r="3986" spans="19:21" x14ac:dyDescent="0.35">
      <c r="S3986" s="43"/>
      <c r="U3986" s="43"/>
    </row>
    <row r="3987" spans="19:21" x14ac:dyDescent="0.35">
      <c r="S3987" s="43"/>
      <c r="U3987" s="43"/>
    </row>
    <row r="3988" spans="19:21" x14ac:dyDescent="0.35">
      <c r="S3988" s="43"/>
      <c r="U3988" s="43"/>
    </row>
    <row r="3989" spans="19:21" x14ac:dyDescent="0.35">
      <c r="S3989" s="43"/>
      <c r="U3989" s="43"/>
    </row>
    <row r="3990" spans="19:21" x14ac:dyDescent="0.35">
      <c r="S3990" s="43"/>
      <c r="U3990" s="43"/>
    </row>
    <row r="3991" spans="19:21" x14ac:dyDescent="0.35">
      <c r="S3991" s="43"/>
      <c r="U3991" s="43"/>
    </row>
    <row r="3992" spans="19:21" x14ac:dyDescent="0.35">
      <c r="S3992" s="43"/>
      <c r="U3992" s="43"/>
    </row>
    <row r="3993" spans="19:21" x14ac:dyDescent="0.35">
      <c r="S3993" s="43"/>
      <c r="U3993" s="43"/>
    </row>
    <row r="3994" spans="19:21" x14ac:dyDescent="0.35">
      <c r="S3994" s="43"/>
      <c r="U3994" s="43"/>
    </row>
    <row r="3995" spans="19:21" x14ac:dyDescent="0.35">
      <c r="S3995" s="43"/>
      <c r="U3995" s="43"/>
    </row>
    <row r="3996" spans="19:21" x14ac:dyDescent="0.35">
      <c r="S3996" s="43"/>
      <c r="U3996" s="43"/>
    </row>
    <row r="3997" spans="19:21" x14ac:dyDescent="0.35">
      <c r="S3997" s="43"/>
      <c r="U3997" s="43"/>
    </row>
    <row r="3998" spans="19:21" x14ac:dyDescent="0.35">
      <c r="S3998" s="43"/>
      <c r="U3998" s="43"/>
    </row>
    <row r="3999" spans="19:21" x14ac:dyDescent="0.35">
      <c r="S3999" s="43"/>
      <c r="U3999" s="43"/>
    </row>
    <row r="4000" spans="19:21" x14ac:dyDescent="0.35">
      <c r="S4000" s="43"/>
      <c r="U4000" s="43"/>
    </row>
    <row r="4001" spans="19:21" x14ac:dyDescent="0.35">
      <c r="S4001" s="43"/>
      <c r="U4001" s="43"/>
    </row>
    <row r="4002" spans="19:21" x14ac:dyDescent="0.35">
      <c r="S4002" s="43"/>
      <c r="U4002" s="43"/>
    </row>
    <row r="4003" spans="19:21" x14ac:dyDescent="0.35">
      <c r="S4003" s="43"/>
      <c r="U4003" s="43"/>
    </row>
    <row r="4004" spans="19:21" x14ac:dyDescent="0.35">
      <c r="S4004" s="43"/>
      <c r="U4004" s="43"/>
    </row>
    <row r="4005" spans="19:21" x14ac:dyDescent="0.35">
      <c r="S4005" s="43"/>
      <c r="U4005" s="43"/>
    </row>
    <row r="4006" spans="19:21" x14ac:dyDescent="0.35">
      <c r="S4006" s="43"/>
      <c r="U4006" s="43"/>
    </row>
    <row r="4007" spans="19:21" x14ac:dyDescent="0.35">
      <c r="S4007" s="43"/>
      <c r="U4007" s="43"/>
    </row>
    <row r="4008" spans="19:21" x14ac:dyDescent="0.35">
      <c r="S4008" s="43"/>
      <c r="U4008" s="43"/>
    </row>
    <row r="4009" spans="19:21" x14ac:dyDescent="0.35">
      <c r="S4009" s="43"/>
      <c r="U4009" s="43"/>
    </row>
    <row r="4010" spans="19:21" x14ac:dyDescent="0.35">
      <c r="S4010" s="43"/>
      <c r="U4010" s="43"/>
    </row>
    <row r="4011" spans="19:21" x14ac:dyDescent="0.35">
      <c r="S4011" s="43"/>
      <c r="U4011" s="43"/>
    </row>
    <row r="4012" spans="19:21" x14ac:dyDescent="0.35">
      <c r="S4012" s="43"/>
      <c r="U4012" s="43"/>
    </row>
    <row r="4013" spans="19:21" x14ac:dyDescent="0.35">
      <c r="S4013" s="43"/>
      <c r="U4013" s="43"/>
    </row>
    <row r="4014" spans="19:21" x14ac:dyDescent="0.35">
      <c r="S4014" s="43"/>
      <c r="U4014" s="43"/>
    </row>
    <row r="4015" spans="19:21" x14ac:dyDescent="0.35">
      <c r="S4015" s="43"/>
      <c r="U4015" s="43"/>
    </row>
    <row r="4016" spans="19:21" x14ac:dyDescent="0.35">
      <c r="S4016" s="43"/>
      <c r="U4016" s="43"/>
    </row>
    <row r="4017" spans="19:21" x14ac:dyDescent="0.35">
      <c r="S4017" s="43"/>
      <c r="U4017" s="43"/>
    </row>
    <row r="4018" spans="19:21" x14ac:dyDescent="0.35">
      <c r="S4018" s="43"/>
      <c r="U4018" s="43"/>
    </row>
    <row r="4019" spans="19:21" x14ac:dyDescent="0.35">
      <c r="S4019" s="43"/>
      <c r="U4019" s="43"/>
    </row>
    <row r="4020" spans="19:21" x14ac:dyDescent="0.35">
      <c r="S4020" s="43"/>
      <c r="U4020" s="43"/>
    </row>
    <row r="4021" spans="19:21" x14ac:dyDescent="0.35">
      <c r="S4021" s="43"/>
      <c r="U4021" s="43"/>
    </row>
    <row r="4022" spans="19:21" x14ac:dyDescent="0.35">
      <c r="S4022" s="43"/>
      <c r="U4022" s="43"/>
    </row>
    <row r="4023" spans="19:21" x14ac:dyDescent="0.35">
      <c r="S4023" s="43"/>
      <c r="U4023" s="43"/>
    </row>
    <row r="4024" spans="19:21" x14ac:dyDescent="0.35">
      <c r="S4024" s="43"/>
      <c r="U4024" s="43"/>
    </row>
    <row r="4025" spans="19:21" x14ac:dyDescent="0.35">
      <c r="S4025" s="43"/>
      <c r="U4025" s="43"/>
    </row>
    <row r="4026" spans="19:21" x14ac:dyDescent="0.35">
      <c r="S4026" s="43"/>
      <c r="U4026" s="43"/>
    </row>
    <row r="4027" spans="19:21" x14ac:dyDescent="0.35">
      <c r="S4027" s="43"/>
      <c r="U4027" s="43"/>
    </row>
    <row r="4028" spans="19:21" x14ac:dyDescent="0.35">
      <c r="S4028" s="43"/>
      <c r="U4028" s="43"/>
    </row>
    <row r="4029" spans="19:21" x14ac:dyDescent="0.35">
      <c r="S4029" s="43"/>
      <c r="U4029" s="43"/>
    </row>
    <row r="4030" spans="19:21" x14ac:dyDescent="0.35">
      <c r="S4030" s="43"/>
      <c r="U4030" s="43"/>
    </row>
    <row r="4031" spans="19:21" x14ac:dyDescent="0.35">
      <c r="S4031" s="43"/>
      <c r="U4031" s="43"/>
    </row>
    <row r="4032" spans="19:21" x14ac:dyDescent="0.35">
      <c r="S4032" s="43"/>
      <c r="U4032" s="43"/>
    </row>
    <row r="4033" spans="19:21" x14ac:dyDescent="0.35">
      <c r="S4033" s="43"/>
      <c r="U4033" s="43"/>
    </row>
    <row r="4034" spans="19:21" x14ac:dyDescent="0.35">
      <c r="S4034" s="43"/>
      <c r="U4034" s="43"/>
    </row>
    <row r="4035" spans="19:21" x14ac:dyDescent="0.35">
      <c r="S4035" s="43"/>
      <c r="U4035" s="43"/>
    </row>
    <row r="4036" spans="19:21" x14ac:dyDescent="0.35">
      <c r="S4036" s="43"/>
      <c r="U4036" s="43"/>
    </row>
    <row r="4037" spans="19:21" x14ac:dyDescent="0.35">
      <c r="S4037" s="43"/>
      <c r="U4037" s="43"/>
    </row>
    <row r="4038" spans="19:21" x14ac:dyDescent="0.35">
      <c r="S4038" s="43"/>
      <c r="U4038" s="43"/>
    </row>
    <row r="4039" spans="19:21" x14ac:dyDescent="0.35">
      <c r="S4039" s="43"/>
      <c r="U4039" s="43"/>
    </row>
    <row r="4040" spans="19:21" x14ac:dyDescent="0.35">
      <c r="S4040" s="43"/>
      <c r="U4040" s="43"/>
    </row>
    <row r="4041" spans="19:21" x14ac:dyDescent="0.35">
      <c r="S4041" s="43"/>
      <c r="U4041" s="43"/>
    </row>
    <row r="4042" spans="19:21" x14ac:dyDescent="0.35">
      <c r="S4042" s="43"/>
      <c r="U4042" s="43"/>
    </row>
    <row r="4043" spans="19:21" x14ac:dyDescent="0.35">
      <c r="S4043" s="43"/>
      <c r="U4043" s="43"/>
    </row>
    <row r="4044" spans="19:21" x14ac:dyDescent="0.35">
      <c r="S4044" s="43"/>
      <c r="U4044" s="43"/>
    </row>
    <row r="4045" spans="19:21" x14ac:dyDescent="0.35">
      <c r="S4045" s="43"/>
      <c r="U4045" s="43"/>
    </row>
    <row r="4046" spans="19:21" x14ac:dyDescent="0.35">
      <c r="S4046" s="43"/>
      <c r="U4046" s="43"/>
    </row>
    <row r="4047" spans="19:21" x14ac:dyDescent="0.35">
      <c r="S4047" s="43"/>
      <c r="U4047" s="43"/>
    </row>
    <row r="4048" spans="19:21" x14ac:dyDescent="0.35">
      <c r="S4048" s="43"/>
      <c r="U4048" s="43"/>
    </row>
    <row r="4049" spans="19:21" x14ac:dyDescent="0.35">
      <c r="S4049" s="43"/>
      <c r="U4049" s="43"/>
    </row>
    <row r="4050" spans="19:21" x14ac:dyDescent="0.35">
      <c r="S4050" s="43"/>
      <c r="U4050" s="43"/>
    </row>
    <row r="4051" spans="19:21" x14ac:dyDescent="0.35">
      <c r="S4051" s="43"/>
      <c r="U4051" s="43"/>
    </row>
    <row r="4052" spans="19:21" x14ac:dyDescent="0.35">
      <c r="S4052" s="43"/>
      <c r="U4052" s="43"/>
    </row>
    <row r="4053" spans="19:21" x14ac:dyDescent="0.35">
      <c r="S4053" s="43"/>
      <c r="U4053" s="43"/>
    </row>
    <row r="4054" spans="19:21" x14ac:dyDescent="0.35">
      <c r="S4054" s="43"/>
      <c r="U4054" s="43"/>
    </row>
    <row r="4055" spans="19:21" x14ac:dyDescent="0.35">
      <c r="S4055" s="43"/>
      <c r="U4055" s="43"/>
    </row>
    <row r="4056" spans="19:21" x14ac:dyDescent="0.35">
      <c r="S4056" s="43"/>
      <c r="U4056" s="43"/>
    </row>
    <row r="4057" spans="19:21" x14ac:dyDescent="0.35">
      <c r="S4057" s="43"/>
      <c r="U4057" s="43"/>
    </row>
    <row r="4058" spans="19:21" x14ac:dyDescent="0.35">
      <c r="S4058" s="43"/>
      <c r="U4058" s="43"/>
    </row>
    <row r="4059" spans="19:21" x14ac:dyDescent="0.35">
      <c r="S4059" s="43"/>
      <c r="U4059" s="43"/>
    </row>
    <row r="4060" spans="19:21" x14ac:dyDescent="0.35">
      <c r="S4060" s="43"/>
      <c r="U4060" s="43"/>
    </row>
    <row r="4061" spans="19:21" x14ac:dyDescent="0.35">
      <c r="S4061" s="43"/>
      <c r="U4061" s="43"/>
    </row>
    <row r="4062" spans="19:21" x14ac:dyDescent="0.35">
      <c r="S4062" s="43"/>
      <c r="U4062" s="43"/>
    </row>
    <row r="4063" spans="19:21" x14ac:dyDescent="0.35">
      <c r="S4063" s="43"/>
      <c r="U4063" s="43"/>
    </row>
    <row r="4064" spans="19:21" x14ac:dyDescent="0.35">
      <c r="S4064" s="43"/>
      <c r="U4064" s="43"/>
    </row>
    <row r="4065" spans="19:21" x14ac:dyDescent="0.35">
      <c r="S4065" s="43"/>
      <c r="U4065" s="43"/>
    </row>
    <row r="4066" spans="19:21" x14ac:dyDescent="0.35">
      <c r="S4066" s="43"/>
      <c r="U4066" s="43"/>
    </row>
    <row r="4067" spans="19:21" x14ac:dyDescent="0.35">
      <c r="S4067" s="43"/>
      <c r="U4067" s="43"/>
    </row>
    <row r="4068" spans="19:21" x14ac:dyDescent="0.35">
      <c r="S4068" s="43"/>
      <c r="U4068" s="43"/>
    </row>
    <row r="4069" spans="19:21" x14ac:dyDescent="0.35">
      <c r="S4069" s="43"/>
      <c r="U4069" s="43"/>
    </row>
    <row r="4070" spans="19:21" x14ac:dyDescent="0.35">
      <c r="S4070" s="43"/>
      <c r="U4070" s="43"/>
    </row>
    <row r="4071" spans="19:21" x14ac:dyDescent="0.35">
      <c r="S4071" s="43"/>
      <c r="U4071" s="43"/>
    </row>
    <row r="4072" spans="19:21" x14ac:dyDescent="0.35">
      <c r="S4072" s="43"/>
      <c r="U4072" s="43"/>
    </row>
    <row r="4073" spans="19:21" x14ac:dyDescent="0.35">
      <c r="S4073" s="43"/>
      <c r="U4073" s="43"/>
    </row>
    <row r="4074" spans="19:21" x14ac:dyDescent="0.35">
      <c r="S4074" s="43"/>
      <c r="U4074" s="43"/>
    </row>
    <row r="4075" spans="19:21" x14ac:dyDescent="0.35">
      <c r="S4075" s="43"/>
      <c r="U4075" s="43"/>
    </row>
    <row r="4076" spans="19:21" x14ac:dyDescent="0.35">
      <c r="S4076" s="43"/>
      <c r="U4076" s="43"/>
    </row>
    <row r="4077" spans="19:21" x14ac:dyDescent="0.35">
      <c r="S4077" s="43"/>
      <c r="U4077" s="43"/>
    </row>
    <row r="4078" spans="19:21" x14ac:dyDescent="0.35">
      <c r="S4078" s="43"/>
      <c r="U4078" s="43"/>
    </row>
    <row r="4079" spans="19:21" x14ac:dyDescent="0.35">
      <c r="S4079" s="43"/>
      <c r="U4079" s="43"/>
    </row>
    <row r="4080" spans="19:21" x14ac:dyDescent="0.35">
      <c r="S4080" s="43"/>
      <c r="U4080" s="43"/>
    </row>
    <row r="4081" spans="19:21" x14ac:dyDescent="0.35">
      <c r="S4081" s="43"/>
      <c r="U4081" s="43"/>
    </row>
    <row r="4082" spans="19:21" x14ac:dyDescent="0.35">
      <c r="S4082" s="43"/>
      <c r="U4082" s="43"/>
    </row>
    <row r="4083" spans="19:21" x14ac:dyDescent="0.35">
      <c r="S4083" s="43"/>
      <c r="U4083" s="43"/>
    </row>
    <row r="4084" spans="19:21" x14ac:dyDescent="0.35">
      <c r="S4084" s="43"/>
      <c r="U4084" s="43"/>
    </row>
    <row r="4085" spans="19:21" x14ac:dyDescent="0.35">
      <c r="S4085" s="43"/>
      <c r="U4085" s="43"/>
    </row>
    <row r="4086" spans="19:21" x14ac:dyDescent="0.35">
      <c r="S4086" s="43"/>
      <c r="U4086" s="43"/>
    </row>
    <row r="4087" spans="19:21" x14ac:dyDescent="0.35">
      <c r="S4087" s="43"/>
      <c r="U4087" s="43"/>
    </row>
    <row r="4088" spans="19:21" x14ac:dyDescent="0.35">
      <c r="S4088" s="43"/>
      <c r="U4088" s="43"/>
    </row>
    <row r="4089" spans="19:21" x14ac:dyDescent="0.35">
      <c r="S4089" s="43"/>
      <c r="U4089" s="43"/>
    </row>
    <row r="4090" spans="19:21" x14ac:dyDescent="0.35">
      <c r="S4090" s="43"/>
      <c r="U4090" s="43"/>
    </row>
    <row r="4091" spans="19:21" x14ac:dyDescent="0.35">
      <c r="S4091" s="43"/>
      <c r="U4091" s="43"/>
    </row>
    <row r="4092" spans="19:21" x14ac:dyDescent="0.35">
      <c r="S4092" s="43"/>
      <c r="U4092" s="43"/>
    </row>
    <row r="4093" spans="19:21" x14ac:dyDescent="0.35">
      <c r="S4093" s="43"/>
      <c r="U4093" s="43"/>
    </row>
    <row r="4094" spans="19:21" x14ac:dyDescent="0.35">
      <c r="S4094" s="43"/>
      <c r="U4094" s="43"/>
    </row>
    <row r="4095" spans="19:21" x14ac:dyDescent="0.35">
      <c r="S4095" s="43"/>
      <c r="U4095" s="43"/>
    </row>
    <row r="4096" spans="19:21" x14ac:dyDescent="0.35">
      <c r="S4096" s="43"/>
      <c r="U4096" s="43"/>
    </row>
    <row r="4097" spans="19:21" x14ac:dyDescent="0.35">
      <c r="S4097" s="43"/>
      <c r="U4097" s="43"/>
    </row>
    <row r="4098" spans="19:21" x14ac:dyDescent="0.35">
      <c r="S4098" s="43"/>
      <c r="U4098" s="43"/>
    </row>
    <row r="4099" spans="19:21" x14ac:dyDescent="0.35">
      <c r="S4099" s="43"/>
      <c r="U4099" s="43"/>
    </row>
    <row r="4100" spans="19:21" x14ac:dyDescent="0.35">
      <c r="S4100" s="43"/>
      <c r="U4100" s="43"/>
    </row>
    <row r="4101" spans="19:21" x14ac:dyDescent="0.35">
      <c r="S4101" s="43"/>
      <c r="U4101" s="43"/>
    </row>
    <row r="4102" spans="19:21" x14ac:dyDescent="0.35">
      <c r="S4102" s="43"/>
      <c r="U4102" s="43"/>
    </row>
    <row r="4103" spans="19:21" x14ac:dyDescent="0.35">
      <c r="S4103" s="43"/>
      <c r="U4103" s="43"/>
    </row>
    <row r="4104" spans="19:21" x14ac:dyDescent="0.35">
      <c r="S4104" s="43"/>
      <c r="U4104" s="43"/>
    </row>
    <row r="4105" spans="19:21" x14ac:dyDescent="0.35">
      <c r="S4105" s="43"/>
      <c r="U4105" s="43"/>
    </row>
    <row r="4106" spans="19:21" x14ac:dyDescent="0.35">
      <c r="S4106" s="43"/>
      <c r="U4106" s="43"/>
    </row>
    <row r="4107" spans="19:21" x14ac:dyDescent="0.35">
      <c r="S4107" s="43"/>
      <c r="U4107" s="43"/>
    </row>
    <row r="4108" spans="19:21" x14ac:dyDescent="0.35">
      <c r="S4108" s="43"/>
      <c r="U4108" s="43"/>
    </row>
    <row r="4109" spans="19:21" x14ac:dyDescent="0.35">
      <c r="S4109" s="43"/>
      <c r="U4109" s="43"/>
    </row>
    <row r="4110" spans="19:21" x14ac:dyDescent="0.35">
      <c r="S4110" s="43"/>
      <c r="U4110" s="43"/>
    </row>
    <row r="4111" spans="19:21" x14ac:dyDescent="0.35">
      <c r="S4111" s="43"/>
      <c r="U4111" s="43"/>
    </row>
    <row r="4112" spans="19:21" x14ac:dyDescent="0.35">
      <c r="S4112" s="43"/>
      <c r="U4112" s="43"/>
    </row>
    <row r="4113" spans="19:21" x14ac:dyDescent="0.35">
      <c r="S4113" s="43"/>
      <c r="U4113" s="43"/>
    </row>
    <row r="4114" spans="19:21" x14ac:dyDescent="0.35">
      <c r="S4114" s="43"/>
      <c r="U4114" s="43"/>
    </row>
    <row r="4115" spans="19:21" x14ac:dyDescent="0.35">
      <c r="S4115" s="43"/>
      <c r="U4115" s="43"/>
    </row>
    <row r="4116" spans="19:21" x14ac:dyDescent="0.35">
      <c r="S4116" s="43"/>
      <c r="U4116" s="43"/>
    </row>
    <row r="4117" spans="19:21" x14ac:dyDescent="0.35">
      <c r="S4117" s="43"/>
      <c r="U4117" s="43"/>
    </row>
    <row r="4118" spans="19:21" x14ac:dyDescent="0.35">
      <c r="S4118" s="43"/>
      <c r="U4118" s="43"/>
    </row>
    <row r="4119" spans="19:21" x14ac:dyDescent="0.35">
      <c r="S4119" s="43"/>
      <c r="U4119" s="43"/>
    </row>
    <row r="4120" spans="19:21" x14ac:dyDescent="0.35">
      <c r="S4120" s="43"/>
      <c r="U4120" s="43"/>
    </row>
    <row r="4121" spans="19:21" x14ac:dyDescent="0.35">
      <c r="S4121" s="43"/>
      <c r="U4121" s="43"/>
    </row>
    <row r="4122" spans="19:21" x14ac:dyDescent="0.35">
      <c r="S4122" s="43"/>
      <c r="U4122" s="43"/>
    </row>
    <row r="4123" spans="19:21" x14ac:dyDescent="0.35">
      <c r="S4123" s="43"/>
      <c r="U4123" s="43"/>
    </row>
    <row r="4124" spans="19:21" x14ac:dyDescent="0.35">
      <c r="S4124" s="43"/>
      <c r="U4124" s="43"/>
    </row>
    <row r="4125" spans="19:21" x14ac:dyDescent="0.35">
      <c r="S4125" s="43"/>
      <c r="U4125" s="43"/>
    </row>
    <row r="4126" spans="19:21" x14ac:dyDescent="0.35">
      <c r="S4126" s="43"/>
      <c r="U4126" s="43"/>
    </row>
    <row r="4127" spans="19:21" x14ac:dyDescent="0.35">
      <c r="S4127" s="43"/>
      <c r="U4127" s="43"/>
    </row>
    <row r="4128" spans="19:21" x14ac:dyDescent="0.35">
      <c r="S4128" s="43"/>
      <c r="U4128" s="43"/>
    </row>
    <row r="4129" spans="19:21" x14ac:dyDescent="0.35">
      <c r="S4129" s="43"/>
      <c r="U4129" s="43"/>
    </row>
    <row r="4130" spans="19:21" x14ac:dyDescent="0.35">
      <c r="S4130" s="43"/>
      <c r="U4130" s="43"/>
    </row>
    <row r="4131" spans="19:21" x14ac:dyDescent="0.35">
      <c r="S4131" s="43"/>
      <c r="U4131" s="43"/>
    </row>
    <row r="4132" spans="19:21" x14ac:dyDescent="0.35">
      <c r="S4132" s="43"/>
      <c r="U4132" s="43"/>
    </row>
    <row r="4133" spans="19:21" x14ac:dyDescent="0.35">
      <c r="S4133" s="43"/>
      <c r="U4133" s="43"/>
    </row>
    <row r="4134" spans="19:21" x14ac:dyDescent="0.35">
      <c r="S4134" s="43"/>
      <c r="U4134" s="43"/>
    </row>
    <row r="4135" spans="19:21" x14ac:dyDescent="0.35">
      <c r="S4135" s="43"/>
      <c r="U4135" s="43"/>
    </row>
    <row r="4136" spans="19:21" x14ac:dyDescent="0.35">
      <c r="S4136" s="43"/>
      <c r="U4136" s="43"/>
    </row>
    <row r="4137" spans="19:21" x14ac:dyDescent="0.35">
      <c r="S4137" s="43"/>
      <c r="U4137" s="43"/>
    </row>
    <row r="4138" spans="19:21" x14ac:dyDescent="0.35">
      <c r="S4138" s="43"/>
      <c r="U4138" s="43"/>
    </row>
    <row r="4139" spans="19:21" x14ac:dyDescent="0.35">
      <c r="S4139" s="43"/>
      <c r="U4139" s="43"/>
    </row>
    <row r="4140" spans="19:21" x14ac:dyDescent="0.35">
      <c r="S4140" s="43"/>
      <c r="U4140" s="43"/>
    </row>
    <row r="4141" spans="19:21" x14ac:dyDescent="0.35">
      <c r="S4141" s="43"/>
      <c r="U4141" s="43"/>
    </row>
    <row r="4142" spans="19:21" x14ac:dyDescent="0.35">
      <c r="S4142" s="43"/>
      <c r="U4142" s="43"/>
    </row>
    <row r="4143" spans="19:21" x14ac:dyDescent="0.35">
      <c r="S4143" s="43"/>
      <c r="U4143" s="43"/>
    </row>
    <row r="4144" spans="19:21" x14ac:dyDescent="0.35">
      <c r="S4144" s="43"/>
      <c r="U4144" s="43"/>
    </row>
    <row r="4145" spans="19:21" x14ac:dyDescent="0.35">
      <c r="S4145" s="43"/>
      <c r="U4145" s="43"/>
    </row>
    <row r="4146" spans="19:21" x14ac:dyDescent="0.35">
      <c r="S4146" s="43"/>
      <c r="U4146" s="43"/>
    </row>
    <row r="4147" spans="19:21" x14ac:dyDescent="0.35">
      <c r="S4147" s="43"/>
      <c r="U4147" s="43"/>
    </row>
    <row r="4148" spans="19:21" x14ac:dyDescent="0.35">
      <c r="S4148" s="43"/>
      <c r="U4148" s="43"/>
    </row>
    <row r="4149" spans="19:21" x14ac:dyDescent="0.35">
      <c r="S4149" s="43"/>
      <c r="U4149" s="43"/>
    </row>
    <row r="4150" spans="19:21" x14ac:dyDescent="0.35">
      <c r="S4150" s="43"/>
      <c r="U4150" s="43"/>
    </row>
    <row r="4151" spans="19:21" x14ac:dyDescent="0.35">
      <c r="S4151" s="43"/>
      <c r="U4151" s="43"/>
    </row>
    <row r="4152" spans="19:21" x14ac:dyDescent="0.35">
      <c r="S4152" s="43"/>
      <c r="U4152" s="43"/>
    </row>
    <row r="4153" spans="19:21" x14ac:dyDescent="0.35">
      <c r="S4153" s="43"/>
      <c r="U4153" s="43"/>
    </row>
    <row r="4154" spans="19:21" x14ac:dyDescent="0.35">
      <c r="S4154" s="43"/>
      <c r="U4154" s="43"/>
    </row>
    <row r="4155" spans="19:21" x14ac:dyDescent="0.35">
      <c r="S4155" s="43"/>
      <c r="U4155" s="43"/>
    </row>
    <row r="4156" spans="19:21" x14ac:dyDescent="0.35">
      <c r="S4156" s="43"/>
      <c r="U4156" s="43"/>
    </row>
    <row r="4157" spans="19:21" x14ac:dyDescent="0.35">
      <c r="S4157" s="43"/>
      <c r="U4157" s="43"/>
    </row>
    <row r="4158" spans="19:21" x14ac:dyDescent="0.35">
      <c r="S4158" s="43"/>
      <c r="U4158" s="43"/>
    </row>
    <row r="4159" spans="19:21" x14ac:dyDescent="0.35">
      <c r="S4159" s="43"/>
      <c r="U4159" s="43"/>
    </row>
    <row r="4160" spans="19:21" x14ac:dyDescent="0.35">
      <c r="S4160" s="43"/>
      <c r="U4160" s="43"/>
    </row>
    <row r="4161" spans="19:21" x14ac:dyDescent="0.35">
      <c r="S4161" s="43"/>
      <c r="U4161" s="43"/>
    </row>
    <row r="4162" spans="19:21" x14ac:dyDescent="0.35">
      <c r="S4162" s="43"/>
      <c r="U4162" s="43"/>
    </row>
    <row r="4163" spans="19:21" x14ac:dyDescent="0.35">
      <c r="S4163" s="43"/>
      <c r="U4163" s="43"/>
    </row>
    <row r="4164" spans="19:21" x14ac:dyDescent="0.35">
      <c r="S4164" s="43"/>
      <c r="U4164" s="43"/>
    </row>
    <row r="4165" spans="19:21" x14ac:dyDescent="0.35">
      <c r="S4165" s="43"/>
      <c r="U4165" s="43"/>
    </row>
    <row r="4166" spans="19:21" x14ac:dyDescent="0.35">
      <c r="S4166" s="43"/>
      <c r="U4166" s="43"/>
    </row>
    <row r="4167" spans="19:21" x14ac:dyDescent="0.35">
      <c r="S4167" s="43"/>
      <c r="U4167" s="43"/>
    </row>
    <row r="4168" spans="19:21" x14ac:dyDescent="0.35">
      <c r="S4168" s="43"/>
      <c r="U4168" s="43"/>
    </row>
    <row r="4169" spans="19:21" x14ac:dyDescent="0.35">
      <c r="S4169" s="43"/>
      <c r="U4169" s="43"/>
    </row>
    <row r="4170" spans="19:21" x14ac:dyDescent="0.35">
      <c r="S4170" s="43"/>
      <c r="U4170" s="43"/>
    </row>
    <row r="4171" spans="19:21" x14ac:dyDescent="0.35">
      <c r="S4171" s="43"/>
      <c r="U4171" s="43"/>
    </row>
    <row r="4172" spans="19:21" x14ac:dyDescent="0.35">
      <c r="S4172" s="43"/>
      <c r="U4172" s="43"/>
    </row>
    <row r="4173" spans="19:21" x14ac:dyDescent="0.35">
      <c r="S4173" s="43"/>
      <c r="U4173" s="43"/>
    </row>
    <row r="4174" spans="19:21" x14ac:dyDescent="0.35">
      <c r="S4174" s="43"/>
      <c r="U4174" s="43"/>
    </row>
    <row r="4175" spans="19:21" x14ac:dyDescent="0.35">
      <c r="S4175" s="43"/>
      <c r="U4175" s="43"/>
    </row>
    <row r="4176" spans="19:21" x14ac:dyDescent="0.35">
      <c r="S4176" s="43"/>
      <c r="U4176" s="43"/>
    </row>
    <row r="4177" spans="19:21" x14ac:dyDescent="0.35">
      <c r="S4177" s="43"/>
      <c r="U4177" s="43"/>
    </row>
    <row r="4178" spans="19:21" x14ac:dyDescent="0.35">
      <c r="S4178" s="43"/>
      <c r="U4178" s="43"/>
    </row>
    <row r="4179" spans="19:21" x14ac:dyDescent="0.35">
      <c r="S4179" s="43"/>
      <c r="U4179" s="43"/>
    </row>
    <row r="4180" spans="19:21" x14ac:dyDescent="0.35">
      <c r="S4180" s="43"/>
      <c r="U4180" s="43"/>
    </row>
    <row r="4181" spans="19:21" x14ac:dyDescent="0.35">
      <c r="S4181" s="43"/>
      <c r="U4181" s="43"/>
    </row>
    <row r="4182" spans="19:21" x14ac:dyDescent="0.35">
      <c r="S4182" s="43"/>
      <c r="U4182" s="43"/>
    </row>
    <row r="4183" spans="19:21" x14ac:dyDescent="0.35">
      <c r="S4183" s="43"/>
      <c r="U4183" s="43"/>
    </row>
    <row r="4184" spans="19:21" x14ac:dyDescent="0.35">
      <c r="S4184" s="43"/>
      <c r="U4184" s="43"/>
    </row>
    <row r="4185" spans="19:21" x14ac:dyDescent="0.35">
      <c r="S4185" s="43"/>
      <c r="U4185" s="43"/>
    </row>
    <row r="4186" spans="19:21" x14ac:dyDescent="0.35">
      <c r="S4186" s="43"/>
      <c r="U4186" s="43"/>
    </row>
    <row r="4187" spans="19:21" x14ac:dyDescent="0.35">
      <c r="S4187" s="43"/>
      <c r="U4187" s="43"/>
    </row>
    <row r="4188" spans="19:21" x14ac:dyDescent="0.35">
      <c r="S4188" s="43"/>
      <c r="U4188" s="43"/>
    </row>
    <row r="4189" spans="19:21" x14ac:dyDescent="0.35">
      <c r="S4189" s="43"/>
      <c r="U4189" s="43"/>
    </row>
    <row r="4190" spans="19:21" x14ac:dyDescent="0.35">
      <c r="S4190" s="43"/>
      <c r="U4190" s="43"/>
    </row>
    <row r="4191" spans="19:21" x14ac:dyDescent="0.35">
      <c r="S4191" s="43"/>
      <c r="U4191" s="43"/>
    </row>
    <row r="4192" spans="19:21" x14ac:dyDescent="0.35">
      <c r="S4192" s="43"/>
      <c r="U4192" s="43"/>
    </row>
    <row r="4193" spans="19:21" x14ac:dyDescent="0.35">
      <c r="S4193" s="43"/>
      <c r="U4193" s="43"/>
    </row>
    <row r="4194" spans="19:21" x14ac:dyDescent="0.35">
      <c r="S4194" s="43"/>
      <c r="U4194" s="43"/>
    </row>
    <row r="4195" spans="19:21" x14ac:dyDescent="0.35">
      <c r="S4195" s="43"/>
      <c r="U4195" s="43"/>
    </row>
    <row r="4196" spans="19:21" x14ac:dyDescent="0.35">
      <c r="S4196" s="43"/>
      <c r="U4196" s="43"/>
    </row>
    <row r="4197" spans="19:21" x14ac:dyDescent="0.35">
      <c r="S4197" s="43"/>
      <c r="U4197" s="43"/>
    </row>
    <row r="4198" spans="19:21" x14ac:dyDescent="0.35">
      <c r="S4198" s="43"/>
      <c r="U4198" s="43"/>
    </row>
    <row r="4199" spans="19:21" x14ac:dyDescent="0.35">
      <c r="S4199" s="43"/>
      <c r="U4199" s="43"/>
    </row>
    <row r="4200" spans="19:21" x14ac:dyDescent="0.35">
      <c r="S4200" s="43"/>
      <c r="U4200" s="43"/>
    </row>
    <row r="4201" spans="19:21" x14ac:dyDescent="0.35">
      <c r="S4201" s="43"/>
      <c r="U4201" s="43"/>
    </row>
    <row r="4202" spans="19:21" x14ac:dyDescent="0.35">
      <c r="S4202" s="43"/>
      <c r="U4202" s="43"/>
    </row>
    <row r="4203" spans="19:21" x14ac:dyDescent="0.35">
      <c r="S4203" s="43"/>
      <c r="U4203" s="43"/>
    </row>
    <row r="4204" spans="19:21" x14ac:dyDescent="0.35">
      <c r="S4204" s="43"/>
      <c r="U4204" s="43"/>
    </row>
    <row r="4205" spans="19:21" x14ac:dyDescent="0.35">
      <c r="S4205" s="43"/>
      <c r="U4205" s="43"/>
    </row>
    <row r="4206" spans="19:21" x14ac:dyDescent="0.35">
      <c r="S4206" s="43"/>
      <c r="U4206" s="43"/>
    </row>
    <row r="4207" spans="19:21" x14ac:dyDescent="0.35">
      <c r="S4207" s="43"/>
      <c r="U4207" s="43"/>
    </row>
    <row r="4208" spans="19:21" x14ac:dyDescent="0.35">
      <c r="S4208" s="43"/>
      <c r="U4208" s="43"/>
    </row>
    <row r="4209" spans="19:21" x14ac:dyDescent="0.35">
      <c r="S4209" s="43"/>
      <c r="U4209" s="43"/>
    </row>
    <row r="4210" spans="19:21" x14ac:dyDescent="0.35">
      <c r="S4210" s="43"/>
      <c r="U4210" s="43"/>
    </row>
    <row r="4211" spans="19:21" x14ac:dyDescent="0.35">
      <c r="S4211" s="43"/>
      <c r="U4211" s="43"/>
    </row>
    <row r="4212" spans="19:21" x14ac:dyDescent="0.35">
      <c r="S4212" s="43"/>
      <c r="U4212" s="43"/>
    </row>
    <row r="4213" spans="19:21" x14ac:dyDescent="0.35">
      <c r="S4213" s="43"/>
      <c r="U4213" s="43"/>
    </row>
    <row r="4214" spans="19:21" x14ac:dyDescent="0.35">
      <c r="S4214" s="43"/>
      <c r="U4214" s="43"/>
    </row>
    <row r="4215" spans="19:21" x14ac:dyDescent="0.35">
      <c r="S4215" s="43"/>
      <c r="U4215" s="43"/>
    </row>
    <row r="4216" spans="19:21" x14ac:dyDescent="0.35">
      <c r="S4216" s="43"/>
      <c r="U4216" s="43"/>
    </row>
    <row r="4217" spans="19:21" x14ac:dyDescent="0.35">
      <c r="S4217" s="43"/>
      <c r="U4217" s="43"/>
    </row>
    <row r="4218" spans="19:21" x14ac:dyDescent="0.35">
      <c r="S4218" s="43"/>
      <c r="U4218" s="43"/>
    </row>
    <row r="4219" spans="19:21" x14ac:dyDescent="0.35">
      <c r="S4219" s="43"/>
      <c r="U4219" s="43"/>
    </row>
    <row r="4220" spans="19:21" x14ac:dyDescent="0.35">
      <c r="S4220" s="43"/>
      <c r="U4220" s="43"/>
    </row>
    <row r="4221" spans="19:21" x14ac:dyDescent="0.35">
      <c r="S4221" s="43"/>
      <c r="U4221" s="43"/>
    </row>
    <row r="4222" spans="19:21" x14ac:dyDescent="0.35">
      <c r="S4222" s="43"/>
      <c r="U4222" s="43"/>
    </row>
    <row r="4223" spans="19:21" x14ac:dyDescent="0.35">
      <c r="S4223" s="43"/>
      <c r="U4223" s="43"/>
    </row>
    <row r="4224" spans="19:21" x14ac:dyDescent="0.35">
      <c r="S4224" s="43"/>
      <c r="U4224" s="43"/>
    </row>
    <row r="4225" spans="19:21" x14ac:dyDescent="0.35">
      <c r="S4225" s="43"/>
      <c r="U4225" s="43"/>
    </row>
    <row r="4226" spans="19:21" x14ac:dyDescent="0.35">
      <c r="S4226" s="43"/>
      <c r="U4226" s="43"/>
    </row>
    <row r="4227" spans="19:21" x14ac:dyDescent="0.35">
      <c r="S4227" s="43"/>
      <c r="U4227" s="43"/>
    </row>
    <row r="4228" spans="19:21" x14ac:dyDescent="0.35">
      <c r="S4228" s="43"/>
      <c r="U4228" s="43"/>
    </row>
    <row r="4229" spans="19:21" x14ac:dyDescent="0.35">
      <c r="S4229" s="43"/>
      <c r="U4229" s="43"/>
    </row>
    <row r="4230" spans="19:21" x14ac:dyDescent="0.35">
      <c r="S4230" s="43"/>
      <c r="U4230" s="43"/>
    </row>
    <row r="4231" spans="19:21" x14ac:dyDescent="0.35">
      <c r="S4231" s="43"/>
      <c r="U4231" s="43"/>
    </row>
    <row r="4232" spans="19:21" x14ac:dyDescent="0.35">
      <c r="S4232" s="43"/>
      <c r="U4232" s="43"/>
    </row>
    <row r="4233" spans="19:21" x14ac:dyDescent="0.35">
      <c r="S4233" s="43"/>
      <c r="U4233" s="43"/>
    </row>
    <row r="4234" spans="19:21" x14ac:dyDescent="0.35">
      <c r="S4234" s="43"/>
      <c r="U4234" s="43"/>
    </row>
    <row r="4235" spans="19:21" x14ac:dyDescent="0.35">
      <c r="S4235" s="43"/>
      <c r="U4235" s="43"/>
    </row>
    <row r="4236" spans="19:21" x14ac:dyDescent="0.35">
      <c r="S4236" s="43"/>
      <c r="U4236" s="43"/>
    </row>
    <row r="4237" spans="19:21" x14ac:dyDescent="0.35">
      <c r="S4237" s="43"/>
      <c r="U4237" s="43"/>
    </row>
    <row r="4238" spans="19:21" x14ac:dyDescent="0.35">
      <c r="S4238" s="43"/>
      <c r="U4238" s="43"/>
    </row>
    <row r="4239" spans="19:21" x14ac:dyDescent="0.35">
      <c r="S4239" s="43"/>
      <c r="U4239" s="43"/>
    </row>
    <row r="4240" spans="19:21" x14ac:dyDescent="0.35">
      <c r="S4240" s="43"/>
      <c r="U4240" s="43"/>
    </row>
    <row r="4241" spans="19:21" x14ac:dyDescent="0.35">
      <c r="S4241" s="43"/>
      <c r="U4241" s="43"/>
    </row>
    <row r="4242" spans="19:21" x14ac:dyDescent="0.35">
      <c r="S4242" s="43"/>
      <c r="U4242" s="43"/>
    </row>
    <row r="4243" spans="19:21" x14ac:dyDescent="0.35">
      <c r="S4243" s="43"/>
      <c r="U4243" s="43"/>
    </row>
    <row r="4244" spans="19:21" x14ac:dyDescent="0.35">
      <c r="S4244" s="43"/>
      <c r="U4244" s="43"/>
    </row>
    <row r="4245" spans="19:21" x14ac:dyDescent="0.35">
      <c r="S4245" s="43"/>
      <c r="U4245" s="43"/>
    </row>
    <row r="4246" spans="19:21" x14ac:dyDescent="0.35">
      <c r="S4246" s="43"/>
      <c r="U4246" s="43"/>
    </row>
    <row r="4247" spans="19:21" x14ac:dyDescent="0.35">
      <c r="S4247" s="43"/>
      <c r="U4247" s="43"/>
    </row>
    <row r="4248" spans="19:21" x14ac:dyDescent="0.35">
      <c r="S4248" s="43"/>
      <c r="U4248" s="43"/>
    </row>
    <row r="4249" spans="19:21" x14ac:dyDescent="0.35">
      <c r="S4249" s="43"/>
      <c r="U4249" s="43"/>
    </row>
    <row r="4250" spans="19:21" x14ac:dyDescent="0.35">
      <c r="S4250" s="43"/>
      <c r="U4250" s="43"/>
    </row>
    <row r="4251" spans="19:21" x14ac:dyDescent="0.35">
      <c r="S4251" s="43"/>
      <c r="U4251" s="43"/>
    </row>
    <row r="4252" spans="19:21" x14ac:dyDescent="0.35">
      <c r="S4252" s="43"/>
      <c r="U4252" s="43"/>
    </row>
    <row r="4253" spans="19:21" x14ac:dyDescent="0.35">
      <c r="S4253" s="43"/>
      <c r="U4253" s="43"/>
    </row>
    <row r="4254" spans="19:21" x14ac:dyDescent="0.35">
      <c r="S4254" s="43"/>
      <c r="U4254" s="43"/>
    </row>
    <row r="4255" spans="19:21" x14ac:dyDescent="0.35">
      <c r="S4255" s="43"/>
      <c r="U4255" s="43"/>
    </row>
    <row r="4256" spans="19:21" x14ac:dyDescent="0.35">
      <c r="S4256" s="43"/>
      <c r="U4256" s="43"/>
    </row>
    <row r="4257" spans="19:21" x14ac:dyDescent="0.35">
      <c r="S4257" s="43"/>
      <c r="U4257" s="43"/>
    </row>
    <row r="4258" spans="19:21" x14ac:dyDescent="0.35">
      <c r="S4258" s="43"/>
      <c r="U4258" s="43"/>
    </row>
    <row r="4259" spans="19:21" x14ac:dyDescent="0.35">
      <c r="S4259" s="43"/>
      <c r="U4259" s="43"/>
    </row>
    <row r="4260" spans="19:21" x14ac:dyDescent="0.35">
      <c r="S4260" s="43"/>
      <c r="U4260" s="43"/>
    </row>
    <row r="4261" spans="19:21" x14ac:dyDescent="0.35">
      <c r="S4261" s="43"/>
      <c r="U4261" s="43"/>
    </row>
    <row r="4262" spans="19:21" x14ac:dyDescent="0.35">
      <c r="S4262" s="43"/>
      <c r="U4262" s="43"/>
    </row>
    <row r="4263" spans="19:21" x14ac:dyDescent="0.35">
      <c r="S4263" s="43"/>
      <c r="U4263" s="43"/>
    </row>
    <row r="4264" spans="19:21" x14ac:dyDescent="0.35">
      <c r="S4264" s="43"/>
      <c r="U4264" s="43"/>
    </row>
    <row r="4265" spans="19:21" x14ac:dyDescent="0.35">
      <c r="S4265" s="43"/>
      <c r="U4265" s="43"/>
    </row>
    <row r="4266" spans="19:21" x14ac:dyDescent="0.35">
      <c r="S4266" s="43"/>
      <c r="U4266" s="43"/>
    </row>
    <row r="4267" spans="19:21" x14ac:dyDescent="0.35">
      <c r="S4267" s="43"/>
      <c r="U4267" s="43"/>
    </row>
    <row r="4268" spans="19:21" x14ac:dyDescent="0.35">
      <c r="S4268" s="43"/>
      <c r="U4268" s="43"/>
    </row>
    <row r="4269" spans="19:21" x14ac:dyDescent="0.35">
      <c r="S4269" s="43"/>
      <c r="U4269" s="43"/>
    </row>
    <row r="4270" spans="19:21" x14ac:dyDescent="0.35">
      <c r="S4270" s="43"/>
      <c r="U4270" s="43"/>
    </row>
    <row r="4271" spans="19:21" x14ac:dyDescent="0.35">
      <c r="S4271" s="43"/>
      <c r="U4271" s="43"/>
    </row>
    <row r="4272" spans="19:21" x14ac:dyDescent="0.35">
      <c r="S4272" s="43"/>
      <c r="U4272" s="43"/>
    </row>
    <row r="4273" spans="19:21" x14ac:dyDescent="0.35">
      <c r="S4273" s="43"/>
      <c r="U4273" s="43"/>
    </row>
    <row r="4274" spans="19:21" x14ac:dyDescent="0.35">
      <c r="S4274" s="43"/>
      <c r="U4274" s="43"/>
    </row>
    <row r="4275" spans="19:21" x14ac:dyDescent="0.35">
      <c r="S4275" s="43"/>
      <c r="U4275" s="43"/>
    </row>
    <row r="4276" spans="19:21" x14ac:dyDescent="0.35">
      <c r="S4276" s="43"/>
      <c r="U4276" s="43"/>
    </row>
    <row r="4277" spans="19:21" x14ac:dyDescent="0.35">
      <c r="S4277" s="43"/>
      <c r="U4277" s="43"/>
    </row>
    <row r="4278" spans="19:21" x14ac:dyDescent="0.35">
      <c r="S4278" s="43"/>
      <c r="U4278" s="43"/>
    </row>
    <row r="4279" spans="19:21" x14ac:dyDescent="0.35">
      <c r="S4279" s="43"/>
      <c r="U4279" s="43"/>
    </row>
    <row r="4280" spans="19:21" x14ac:dyDescent="0.35">
      <c r="S4280" s="43"/>
      <c r="U4280" s="43"/>
    </row>
    <row r="4281" spans="19:21" x14ac:dyDescent="0.35">
      <c r="S4281" s="43"/>
      <c r="U4281" s="43"/>
    </row>
    <row r="4282" spans="19:21" x14ac:dyDescent="0.35">
      <c r="S4282" s="43"/>
      <c r="U4282" s="43"/>
    </row>
    <row r="4283" spans="19:21" x14ac:dyDescent="0.35">
      <c r="S4283" s="43"/>
      <c r="U4283" s="43"/>
    </row>
    <row r="4284" spans="19:21" x14ac:dyDescent="0.35">
      <c r="S4284" s="43"/>
      <c r="U4284" s="43"/>
    </row>
    <row r="4285" spans="19:21" x14ac:dyDescent="0.35">
      <c r="S4285" s="43"/>
      <c r="U4285" s="43"/>
    </row>
    <row r="4286" spans="19:21" x14ac:dyDescent="0.35">
      <c r="S4286" s="43"/>
      <c r="U4286" s="43"/>
    </row>
    <row r="4287" spans="19:21" x14ac:dyDescent="0.35">
      <c r="S4287" s="43"/>
      <c r="U4287" s="43"/>
    </row>
    <row r="4288" spans="19:21" x14ac:dyDescent="0.35">
      <c r="S4288" s="43"/>
      <c r="U4288" s="43"/>
    </row>
    <row r="4289" spans="19:21" x14ac:dyDescent="0.35">
      <c r="S4289" s="43"/>
      <c r="U4289" s="43"/>
    </row>
    <row r="4290" spans="19:21" x14ac:dyDescent="0.35">
      <c r="S4290" s="43"/>
      <c r="U4290" s="43"/>
    </row>
    <row r="4291" spans="19:21" x14ac:dyDescent="0.35">
      <c r="S4291" s="43"/>
      <c r="U4291" s="43"/>
    </row>
    <row r="4292" spans="19:21" x14ac:dyDescent="0.35">
      <c r="S4292" s="43"/>
      <c r="U4292" s="43"/>
    </row>
    <row r="4293" spans="19:21" x14ac:dyDescent="0.35">
      <c r="S4293" s="43"/>
      <c r="U4293" s="43"/>
    </row>
    <row r="4294" spans="19:21" x14ac:dyDescent="0.35">
      <c r="S4294" s="43"/>
      <c r="U4294" s="43"/>
    </row>
    <row r="4295" spans="19:21" x14ac:dyDescent="0.35">
      <c r="S4295" s="43"/>
      <c r="U4295" s="43"/>
    </row>
    <row r="4296" spans="19:21" x14ac:dyDescent="0.35">
      <c r="S4296" s="43"/>
      <c r="U4296" s="43"/>
    </row>
    <row r="4297" spans="19:21" x14ac:dyDescent="0.35">
      <c r="S4297" s="43"/>
      <c r="U4297" s="43"/>
    </row>
    <row r="4298" spans="19:21" x14ac:dyDescent="0.35">
      <c r="S4298" s="43"/>
      <c r="U4298" s="43"/>
    </row>
    <row r="4299" spans="19:21" x14ac:dyDescent="0.35">
      <c r="S4299" s="43"/>
      <c r="U4299" s="43"/>
    </row>
    <row r="4300" spans="19:21" x14ac:dyDescent="0.35">
      <c r="S4300" s="43"/>
      <c r="U4300" s="43"/>
    </row>
    <row r="4301" spans="19:21" x14ac:dyDescent="0.35">
      <c r="S4301" s="43"/>
      <c r="U4301" s="43"/>
    </row>
    <row r="4302" spans="19:21" x14ac:dyDescent="0.35">
      <c r="S4302" s="43"/>
      <c r="U4302" s="43"/>
    </row>
    <row r="4303" spans="19:21" x14ac:dyDescent="0.35">
      <c r="S4303" s="43"/>
      <c r="U4303" s="43"/>
    </row>
    <row r="4304" spans="19:21" x14ac:dyDescent="0.35">
      <c r="S4304" s="43"/>
      <c r="U4304" s="43"/>
    </row>
    <row r="4305" spans="19:21" x14ac:dyDescent="0.35">
      <c r="S4305" s="43"/>
      <c r="U4305" s="43"/>
    </row>
    <row r="4306" spans="19:21" x14ac:dyDescent="0.35">
      <c r="S4306" s="43"/>
      <c r="U4306" s="43"/>
    </row>
    <row r="4307" spans="19:21" x14ac:dyDescent="0.35">
      <c r="S4307" s="43"/>
      <c r="U4307" s="43"/>
    </row>
    <row r="4308" spans="19:21" x14ac:dyDescent="0.35">
      <c r="S4308" s="43"/>
      <c r="U4308" s="43"/>
    </row>
    <row r="4309" spans="19:21" x14ac:dyDescent="0.35">
      <c r="S4309" s="43"/>
      <c r="U4309" s="43"/>
    </row>
    <row r="4310" spans="19:21" x14ac:dyDescent="0.35">
      <c r="S4310" s="43"/>
      <c r="U4310" s="43"/>
    </row>
    <row r="4311" spans="19:21" x14ac:dyDescent="0.35">
      <c r="S4311" s="43"/>
      <c r="U4311" s="43"/>
    </row>
    <row r="4312" spans="19:21" x14ac:dyDescent="0.35">
      <c r="S4312" s="43"/>
      <c r="U4312" s="43"/>
    </row>
    <row r="4313" spans="19:21" x14ac:dyDescent="0.35">
      <c r="S4313" s="43"/>
      <c r="U4313" s="43"/>
    </row>
    <row r="4314" spans="19:21" x14ac:dyDescent="0.35">
      <c r="S4314" s="43"/>
      <c r="U4314" s="43"/>
    </row>
    <row r="4315" spans="19:21" x14ac:dyDescent="0.35">
      <c r="S4315" s="43"/>
      <c r="U4315" s="43"/>
    </row>
    <row r="4316" spans="19:21" x14ac:dyDescent="0.35">
      <c r="S4316" s="43"/>
      <c r="U4316" s="43"/>
    </row>
    <row r="4317" spans="19:21" x14ac:dyDescent="0.35">
      <c r="S4317" s="43"/>
      <c r="U4317" s="43"/>
    </row>
    <row r="4318" spans="19:21" x14ac:dyDescent="0.35">
      <c r="S4318" s="43"/>
      <c r="U4318" s="43"/>
    </row>
    <row r="4319" spans="19:21" x14ac:dyDescent="0.35">
      <c r="S4319" s="43"/>
      <c r="U4319" s="43"/>
    </row>
    <row r="4320" spans="19:21" x14ac:dyDescent="0.35">
      <c r="S4320" s="43"/>
      <c r="U4320" s="43"/>
    </row>
    <row r="4321" spans="19:21" x14ac:dyDescent="0.35">
      <c r="S4321" s="43"/>
      <c r="U4321" s="43"/>
    </row>
    <row r="4322" spans="19:21" x14ac:dyDescent="0.35">
      <c r="S4322" s="43"/>
      <c r="U4322" s="43"/>
    </row>
    <row r="4323" spans="19:21" x14ac:dyDescent="0.35">
      <c r="S4323" s="43"/>
      <c r="U4323" s="43"/>
    </row>
    <row r="4324" spans="19:21" x14ac:dyDescent="0.35">
      <c r="S4324" s="43"/>
      <c r="U4324" s="43"/>
    </row>
    <row r="4325" spans="19:21" x14ac:dyDescent="0.35">
      <c r="S4325" s="43"/>
      <c r="U4325" s="43"/>
    </row>
    <row r="4326" spans="19:21" x14ac:dyDescent="0.35">
      <c r="S4326" s="43"/>
      <c r="U4326" s="43"/>
    </row>
    <row r="4327" spans="19:21" x14ac:dyDescent="0.35">
      <c r="S4327" s="43"/>
      <c r="U4327" s="43"/>
    </row>
    <row r="4328" spans="19:21" x14ac:dyDescent="0.35">
      <c r="S4328" s="43"/>
      <c r="U4328" s="43"/>
    </row>
    <row r="4329" spans="19:21" x14ac:dyDescent="0.35">
      <c r="S4329" s="43"/>
      <c r="U4329" s="43"/>
    </row>
    <row r="4330" spans="19:21" x14ac:dyDescent="0.35">
      <c r="S4330" s="43"/>
      <c r="U4330" s="43"/>
    </row>
    <row r="4331" spans="19:21" x14ac:dyDescent="0.35">
      <c r="S4331" s="43"/>
      <c r="U4331" s="43"/>
    </row>
    <row r="4332" spans="19:21" x14ac:dyDescent="0.35">
      <c r="S4332" s="43"/>
      <c r="U4332" s="43"/>
    </row>
    <row r="4333" spans="19:21" x14ac:dyDescent="0.35">
      <c r="S4333" s="43"/>
      <c r="U4333" s="43"/>
    </row>
    <row r="4334" spans="19:21" x14ac:dyDescent="0.35">
      <c r="S4334" s="43"/>
      <c r="U4334" s="43"/>
    </row>
    <row r="4335" spans="19:21" x14ac:dyDescent="0.35">
      <c r="S4335" s="43"/>
      <c r="U4335" s="43"/>
    </row>
    <row r="4336" spans="19:21" x14ac:dyDescent="0.35">
      <c r="S4336" s="43"/>
      <c r="U4336" s="43"/>
    </row>
    <row r="4337" spans="19:21" x14ac:dyDescent="0.35">
      <c r="S4337" s="43"/>
      <c r="U4337" s="43"/>
    </row>
    <row r="4338" spans="19:21" x14ac:dyDescent="0.35">
      <c r="S4338" s="43"/>
      <c r="U4338" s="43"/>
    </row>
    <row r="4339" spans="19:21" x14ac:dyDescent="0.35">
      <c r="S4339" s="43"/>
      <c r="U4339" s="43"/>
    </row>
    <row r="4340" spans="19:21" x14ac:dyDescent="0.35">
      <c r="S4340" s="43"/>
      <c r="U4340" s="43"/>
    </row>
    <row r="4341" spans="19:21" x14ac:dyDescent="0.35">
      <c r="S4341" s="43"/>
      <c r="U4341" s="43"/>
    </row>
    <row r="4342" spans="19:21" x14ac:dyDescent="0.35">
      <c r="S4342" s="43"/>
      <c r="U4342" s="43"/>
    </row>
    <row r="4343" spans="19:21" x14ac:dyDescent="0.35">
      <c r="S4343" s="43"/>
      <c r="U4343" s="43"/>
    </row>
    <row r="4344" spans="19:21" x14ac:dyDescent="0.35">
      <c r="S4344" s="43"/>
      <c r="U4344" s="43"/>
    </row>
    <row r="4345" spans="19:21" x14ac:dyDescent="0.35">
      <c r="S4345" s="43"/>
      <c r="U4345" s="43"/>
    </row>
    <row r="4346" spans="19:21" x14ac:dyDescent="0.35">
      <c r="S4346" s="43"/>
      <c r="U4346" s="43"/>
    </row>
    <row r="4347" spans="19:21" x14ac:dyDescent="0.35">
      <c r="S4347" s="43"/>
      <c r="U4347" s="43"/>
    </row>
    <row r="4348" spans="19:21" x14ac:dyDescent="0.35">
      <c r="S4348" s="43"/>
      <c r="U4348" s="43"/>
    </row>
    <row r="4349" spans="19:21" x14ac:dyDescent="0.35">
      <c r="S4349" s="43"/>
      <c r="U4349" s="43"/>
    </row>
    <row r="4350" spans="19:21" x14ac:dyDescent="0.35">
      <c r="S4350" s="43"/>
      <c r="U4350" s="43"/>
    </row>
    <row r="4351" spans="19:21" x14ac:dyDescent="0.35">
      <c r="S4351" s="43"/>
      <c r="U4351" s="43"/>
    </row>
    <row r="4352" spans="19:21" x14ac:dyDescent="0.35">
      <c r="S4352" s="43"/>
      <c r="U4352" s="43"/>
    </row>
    <row r="4353" spans="19:21" x14ac:dyDescent="0.35">
      <c r="S4353" s="43"/>
      <c r="U4353" s="43"/>
    </row>
    <row r="4354" spans="19:21" x14ac:dyDescent="0.35">
      <c r="S4354" s="43"/>
      <c r="U4354" s="43"/>
    </row>
    <row r="4355" spans="19:21" x14ac:dyDescent="0.35">
      <c r="S4355" s="43"/>
      <c r="U4355" s="43"/>
    </row>
    <row r="4356" spans="19:21" x14ac:dyDescent="0.35">
      <c r="S4356" s="43"/>
      <c r="U4356" s="43"/>
    </row>
    <row r="4357" spans="19:21" x14ac:dyDescent="0.35">
      <c r="S4357" s="43"/>
      <c r="U4357" s="43"/>
    </row>
    <row r="4358" spans="19:21" x14ac:dyDescent="0.35">
      <c r="S4358" s="43"/>
      <c r="U4358" s="43"/>
    </row>
    <row r="4359" spans="19:21" x14ac:dyDescent="0.35">
      <c r="S4359" s="43"/>
      <c r="U4359" s="43"/>
    </row>
    <row r="4360" spans="19:21" x14ac:dyDescent="0.35">
      <c r="S4360" s="43"/>
      <c r="U4360" s="43"/>
    </row>
    <row r="4361" spans="19:21" x14ac:dyDescent="0.35">
      <c r="S4361" s="43"/>
      <c r="U4361" s="43"/>
    </row>
    <row r="4362" spans="19:21" x14ac:dyDescent="0.35">
      <c r="S4362" s="43"/>
      <c r="U4362" s="43"/>
    </row>
    <row r="4363" spans="19:21" x14ac:dyDescent="0.35">
      <c r="S4363" s="43"/>
      <c r="U4363" s="43"/>
    </row>
    <row r="4364" spans="19:21" x14ac:dyDescent="0.35">
      <c r="S4364" s="43"/>
      <c r="U4364" s="43"/>
    </row>
    <row r="4365" spans="19:21" x14ac:dyDescent="0.35">
      <c r="S4365" s="43"/>
      <c r="U4365" s="43"/>
    </row>
    <row r="4366" spans="19:21" x14ac:dyDescent="0.35">
      <c r="S4366" s="43"/>
      <c r="U4366" s="43"/>
    </row>
    <row r="4367" spans="19:21" x14ac:dyDescent="0.35">
      <c r="S4367" s="43"/>
      <c r="U4367" s="43"/>
    </row>
    <row r="4368" spans="19:21" x14ac:dyDescent="0.35">
      <c r="S4368" s="43"/>
      <c r="U4368" s="43"/>
    </row>
    <row r="4369" spans="19:21" x14ac:dyDescent="0.35">
      <c r="S4369" s="43"/>
      <c r="U4369" s="43"/>
    </row>
    <row r="4370" spans="19:21" x14ac:dyDescent="0.35">
      <c r="S4370" s="43"/>
      <c r="U4370" s="43"/>
    </row>
    <row r="4371" spans="19:21" x14ac:dyDescent="0.35">
      <c r="S4371" s="43"/>
      <c r="U4371" s="43"/>
    </row>
    <row r="4372" spans="19:21" x14ac:dyDescent="0.35">
      <c r="S4372" s="43"/>
      <c r="U4372" s="43"/>
    </row>
    <row r="4373" spans="19:21" x14ac:dyDescent="0.35">
      <c r="S4373" s="43"/>
      <c r="U4373" s="43"/>
    </row>
    <row r="4374" spans="19:21" x14ac:dyDescent="0.35">
      <c r="S4374" s="43"/>
      <c r="U4374" s="43"/>
    </row>
    <row r="4375" spans="19:21" x14ac:dyDescent="0.35">
      <c r="S4375" s="43"/>
      <c r="U4375" s="43"/>
    </row>
    <row r="4376" spans="19:21" x14ac:dyDescent="0.35">
      <c r="S4376" s="43"/>
      <c r="U4376" s="43"/>
    </row>
    <row r="4377" spans="19:21" x14ac:dyDescent="0.35">
      <c r="S4377" s="43"/>
      <c r="U4377" s="43"/>
    </row>
    <row r="4378" spans="19:21" x14ac:dyDescent="0.35">
      <c r="S4378" s="43"/>
      <c r="U4378" s="43"/>
    </row>
    <row r="4379" spans="19:21" x14ac:dyDescent="0.35">
      <c r="S4379" s="43"/>
      <c r="U4379" s="43"/>
    </row>
    <row r="4380" spans="19:21" x14ac:dyDescent="0.35">
      <c r="S4380" s="43"/>
      <c r="U4380" s="43"/>
    </row>
    <row r="4381" spans="19:21" x14ac:dyDescent="0.35">
      <c r="S4381" s="43"/>
      <c r="U4381" s="43"/>
    </row>
    <row r="4382" spans="19:21" x14ac:dyDescent="0.35">
      <c r="S4382" s="43"/>
      <c r="U4382" s="43"/>
    </row>
    <row r="4383" spans="19:21" x14ac:dyDescent="0.35">
      <c r="S4383" s="43"/>
      <c r="U4383" s="43"/>
    </row>
    <row r="4384" spans="19:21" x14ac:dyDescent="0.35">
      <c r="S4384" s="43"/>
      <c r="U4384" s="43"/>
    </row>
    <row r="4385" spans="19:21" x14ac:dyDescent="0.35">
      <c r="S4385" s="43"/>
      <c r="U4385" s="43"/>
    </row>
    <row r="4386" spans="19:21" x14ac:dyDescent="0.35">
      <c r="S4386" s="43"/>
      <c r="U4386" s="43"/>
    </row>
    <row r="4387" spans="19:21" x14ac:dyDescent="0.35">
      <c r="S4387" s="43"/>
      <c r="U4387" s="43"/>
    </row>
    <row r="4388" spans="19:21" x14ac:dyDescent="0.35">
      <c r="S4388" s="43"/>
      <c r="U4388" s="43"/>
    </row>
    <row r="4389" spans="19:21" x14ac:dyDescent="0.35">
      <c r="S4389" s="43"/>
      <c r="U4389" s="43"/>
    </row>
    <row r="4390" spans="19:21" x14ac:dyDescent="0.35">
      <c r="S4390" s="43"/>
      <c r="U4390" s="43"/>
    </row>
    <row r="4391" spans="19:21" x14ac:dyDescent="0.35">
      <c r="S4391" s="43"/>
      <c r="U4391" s="43"/>
    </row>
    <row r="4392" spans="19:21" x14ac:dyDescent="0.35">
      <c r="S4392" s="43"/>
      <c r="U4392" s="43"/>
    </row>
    <row r="4393" spans="19:21" x14ac:dyDescent="0.35">
      <c r="S4393" s="43"/>
      <c r="U4393" s="43"/>
    </row>
    <row r="4394" spans="19:21" x14ac:dyDescent="0.35">
      <c r="S4394" s="43"/>
      <c r="U4394" s="43"/>
    </row>
    <row r="4395" spans="19:21" x14ac:dyDescent="0.35">
      <c r="S4395" s="43"/>
      <c r="U4395" s="43"/>
    </row>
    <row r="4396" spans="19:21" x14ac:dyDescent="0.35">
      <c r="S4396" s="43"/>
      <c r="U4396" s="43"/>
    </row>
    <row r="4397" spans="19:21" x14ac:dyDescent="0.35">
      <c r="S4397" s="43"/>
      <c r="U4397" s="43"/>
    </row>
    <row r="4398" spans="19:21" x14ac:dyDescent="0.35">
      <c r="S4398" s="43"/>
      <c r="U4398" s="43"/>
    </row>
    <row r="4399" spans="19:21" x14ac:dyDescent="0.35">
      <c r="S4399" s="43"/>
      <c r="U4399" s="43"/>
    </row>
    <row r="4400" spans="19:21" x14ac:dyDescent="0.35">
      <c r="S4400" s="43"/>
      <c r="U4400" s="43"/>
    </row>
    <row r="4401" spans="19:21" x14ac:dyDescent="0.35">
      <c r="S4401" s="43"/>
      <c r="U4401" s="43"/>
    </row>
    <row r="4402" spans="19:21" x14ac:dyDescent="0.35">
      <c r="S4402" s="43"/>
      <c r="U4402" s="43"/>
    </row>
    <row r="4403" spans="19:21" x14ac:dyDescent="0.35">
      <c r="S4403" s="43"/>
      <c r="U4403" s="43"/>
    </row>
    <row r="4404" spans="19:21" x14ac:dyDescent="0.35">
      <c r="S4404" s="43"/>
      <c r="U4404" s="43"/>
    </row>
    <row r="4405" spans="19:21" x14ac:dyDescent="0.35">
      <c r="S4405" s="43"/>
      <c r="U4405" s="43"/>
    </row>
    <row r="4406" spans="19:21" x14ac:dyDescent="0.35">
      <c r="S4406" s="43"/>
      <c r="U4406" s="43"/>
    </row>
    <row r="4407" spans="19:21" x14ac:dyDescent="0.35">
      <c r="S4407" s="43"/>
      <c r="U4407" s="43"/>
    </row>
    <row r="4408" spans="19:21" x14ac:dyDescent="0.35">
      <c r="S4408" s="43"/>
      <c r="U4408" s="43"/>
    </row>
    <row r="4409" spans="19:21" x14ac:dyDescent="0.35">
      <c r="S4409" s="43"/>
      <c r="U4409" s="43"/>
    </row>
    <row r="4410" spans="19:21" x14ac:dyDescent="0.35">
      <c r="S4410" s="43"/>
      <c r="U4410" s="43"/>
    </row>
    <row r="4411" spans="19:21" x14ac:dyDescent="0.35">
      <c r="S4411" s="43"/>
      <c r="U4411" s="43"/>
    </row>
    <row r="4412" spans="19:21" x14ac:dyDescent="0.35">
      <c r="S4412" s="43"/>
      <c r="U4412" s="43"/>
    </row>
    <row r="4413" spans="19:21" x14ac:dyDescent="0.35">
      <c r="S4413" s="43"/>
      <c r="U4413" s="43"/>
    </row>
    <row r="4414" spans="19:21" x14ac:dyDescent="0.35">
      <c r="S4414" s="43"/>
      <c r="U4414" s="43"/>
    </row>
    <row r="4415" spans="19:21" x14ac:dyDescent="0.35">
      <c r="S4415" s="43"/>
      <c r="U4415" s="43"/>
    </row>
    <row r="4416" spans="19:21" x14ac:dyDescent="0.35">
      <c r="S4416" s="43"/>
      <c r="U4416" s="43"/>
    </row>
    <row r="4417" spans="19:21" x14ac:dyDescent="0.35">
      <c r="S4417" s="43"/>
      <c r="U4417" s="43"/>
    </row>
    <row r="4418" spans="19:21" x14ac:dyDescent="0.35">
      <c r="S4418" s="43"/>
      <c r="U4418" s="43"/>
    </row>
    <row r="4419" spans="19:21" x14ac:dyDescent="0.35">
      <c r="S4419" s="43"/>
      <c r="U4419" s="43"/>
    </row>
    <row r="4420" spans="19:21" x14ac:dyDescent="0.35">
      <c r="S4420" s="43"/>
      <c r="U4420" s="43"/>
    </row>
    <row r="4421" spans="19:21" x14ac:dyDescent="0.35">
      <c r="S4421" s="43"/>
      <c r="U4421" s="43"/>
    </row>
    <row r="4422" spans="19:21" x14ac:dyDescent="0.35">
      <c r="S4422" s="43"/>
      <c r="U4422" s="43"/>
    </row>
    <row r="4423" spans="19:21" x14ac:dyDescent="0.35">
      <c r="S4423" s="43"/>
      <c r="U4423" s="43"/>
    </row>
    <row r="4424" spans="19:21" x14ac:dyDescent="0.35">
      <c r="S4424" s="43"/>
      <c r="U4424" s="43"/>
    </row>
    <row r="4425" spans="19:21" x14ac:dyDescent="0.35">
      <c r="S4425" s="43"/>
      <c r="U4425" s="43"/>
    </row>
    <row r="4426" spans="19:21" x14ac:dyDescent="0.35">
      <c r="S4426" s="43"/>
      <c r="U4426" s="43"/>
    </row>
    <row r="4427" spans="19:21" x14ac:dyDescent="0.35">
      <c r="S4427" s="43"/>
      <c r="U4427" s="43"/>
    </row>
    <row r="4428" spans="19:21" x14ac:dyDescent="0.35">
      <c r="S4428" s="43"/>
      <c r="U4428" s="43"/>
    </row>
    <row r="4429" spans="19:21" x14ac:dyDescent="0.35">
      <c r="S4429" s="43"/>
      <c r="U4429" s="43"/>
    </row>
    <row r="4430" spans="19:21" x14ac:dyDescent="0.35">
      <c r="S4430" s="43"/>
      <c r="U4430" s="43"/>
    </row>
    <row r="4431" spans="19:21" x14ac:dyDescent="0.35">
      <c r="S4431" s="43"/>
      <c r="U4431" s="43"/>
    </row>
    <row r="4432" spans="19:21" x14ac:dyDescent="0.35">
      <c r="S4432" s="43"/>
      <c r="U4432" s="43"/>
    </row>
    <row r="4433" spans="19:21" x14ac:dyDescent="0.35">
      <c r="S4433" s="43"/>
      <c r="U4433" s="43"/>
    </row>
    <row r="4434" spans="19:21" x14ac:dyDescent="0.35">
      <c r="S4434" s="43"/>
      <c r="U4434" s="43"/>
    </row>
    <row r="4435" spans="19:21" x14ac:dyDescent="0.35">
      <c r="S4435" s="43"/>
      <c r="U4435" s="43"/>
    </row>
    <row r="4436" spans="19:21" x14ac:dyDescent="0.35">
      <c r="S4436" s="43"/>
      <c r="U4436" s="43"/>
    </row>
    <row r="4437" spans="19:21" x14ac:dyDescent="0.35">
      <c r="S4437" s="43"/>
      <c r="U4437" s="43"/>
    </row>
    <row r="4438" spans="19:21" x14ac:dyDescent="0.35">
      <c r="S4438" s="43"/>
      <c r="U4438" s="43"/>
    </row>
    <row r="4439" spans="19:21" x14ac:dyDescent="0.35">
      <c r="S4439" s="43"/>
      <c r="U4439" s="43"/>
    </row>
    <row r="4440" spans="19:21" x14ac:dyDescent="0.35">
      <c r="S4440" s="43"/>
      <c r="U4440" s="43"/>
    </row>
    <row r="4441" spans="19:21" x14ac:dyDescent="0.35">
      <c r="S4441" s="43"/>
      <c r="U4441" s="43"/>
    </row>
    <row r="4442" spans="19:21" x14ac:dyDescent="0.35">
      <c r="S4442" s="43"/>
      <c r="U4442" s="43"/>
    </row>
    <row r="4443" spans="19:21" x14ac:dyDescent="0.35">
      <c r="S4443" s="43"/>
      <c r="U4443" s="43"/>
    </row>
    <row r="4444" spans="19:21" x14ac:dyDescent="0.35">
      <c r="S4444" s="43"/>
      <c r="U4444" s="43"/>
    </row>
    <row r="4445" spans="19:21" x14ac:dyDescent="0.35">
      <c r="S4445" s="43"/>
      <c r="U4445" s="43"/>
    </row>
    <row r="4446" spans="19:21" x14ac:dyDescent="0.35">
      <c r="S4446" s="43"/>
      <c r="U4446" s="43"/>
    </row>
    <row r="4447" spans="19:21" x14ac:dyDescent="0.35">
      <c r="S4447" s="43"/>
      <c r="U4447" s="43"/>
    </row>
    <row r="4448" spans="19:21" x14ac:dyDescent="0.35">
      <c r="S4448" s="43"/>
      <c r="U4448" s="43"/>
    </row>
    <row r="4449" spans="19:21" x14ac:dyDescent="0.35">
      <c r="S4449" s="43"/>
      <c r="U4449" s="43"/>
    </row>
    <row r="4450" spans="19:21" x14ac:dyDescent="0.35">
      <c r="S4450" s="43"/>
      <c r="U4450" s="43"/>
    </row>
    <row r="4451" spans="19:21" x14ac:dyDescent="0.35">
      <c r="S4451" s="43"/>
      <c r="U4451" s="43"/>
    </row>
    <row r="4452" spans="19:21" x14ac:dyDescent="0.35">
      <c r="S4452" s="43"/>
      <c r="U4452" s="43"/>
    </row>
    <row r="4453" spans="19:21" x14ac:dyDescent="0.35">
      <c r="S4453" s="43"/>
      <c r="U4453" s="43"/>
    </row>
    <row r="4454" spans="19:21" x14ac:dyDescent="0.35">
      <c r="S4454" s="43"/>
      <c r="U4454" s="43"/>
    </row>
    <row r="4455" spans="19:21" x14ac:dyDescent="0.35">
      <c r="S4455" s="43"/>
      <c r="U4455" s="43"/>
    </row>
    <row r="4456" spans="19:21" x14ac:dyDescent="0.35">
      <c r="S4456" s="43"/>
      <c r="U4456" s="43"/>
    </row>
    <row r="4457" spans="19:21" x14ac:dyDescent="0.35">
      <c r="S4457" s="43"/>
      <c r="U4457" s="43"/>
    </row>
    <row r="4458" spans="19:21" x14ac:dyDescent="0.35">
      <c r="S4458" s="43"/>
      <c r="U4458" s="43"/>
    </row>
    <row r="4459" spans="19:21" x14ac:dyDescent="0.35">
      <c r="S4459" s="43"/>
      <c r="U4459" s="43"/>
    </row>
    <row r="4460" spans="19:21" x14ac:dyDescent="0.35">
      <c r="S4460" s="43"/>
      <c r="U4460" s="43"/>
    </row>
    <row r="4461" spans="19:21" x14ac:dyDescent="0.35">
      <c r="S4461" s="43"/>
      <c r="U4461" s="43"/>
    </row>
    <row r="4462" spans="19:21" x14ac:dyDescent="0.35">
      <c r="S4462" s="43"/>
      <c r="U4462" s="43"/>
    </row>
    <row r="4463" spans="19:21" x14ac:dyDescent="0.35">
      <c r="S4463" s="43"/>
      <c r="U4463" s="43"/>
    </row>
    <row r="4464" spans="19:21" x14ac:dyDescent="0.35">
      <c r="S4464" s="43"/>
      <c r="U4464" s="43"/>
    </row>
    <row r="4465" spans="19:21" x14ac:dyDescent="0.35">
      <c r="S4465" s="43"/>
      <c r="U4465" s="43"/>
    </row>
    <row r="4466" spans="19:21" x14ac:dyDescent="0.35">
      <c r="S4466" s="43"/>
      <c r="U4466" s="43"/>
    </row>
    <row r="4467" spans="19:21" x14ac:dyDescent="0.35">
      <c r="S4467" s="43"/>
      <c r="U4467" s="43"/>
    </row>
    <row r="4468" spans="19:21" x14ac:dyDescent="0.35">
      <c r="S4468" s="43"/>
      <c r="U4468" s="43"/>
    </row>
    <row r="4469" spans="19:21" x14ac:dyDescent="0.35">
      <c r="S4469" s="43"/>
      <c r="U4469" s="43"/>
    </row>
    <row r="4470" spans="19:21" x14ac:dyDescent="0.35">
      <c r="S4470" s="43"/>
      <c r="U4470" s="43"/>
    </row>
    <row r="4471" spans="19:21" x14ac:dyDescent="0.35">
      <c r="S4471" s="43"/>
      <c r="U4471" s="43"/>
    </row>
    <row r="4472" spans="19:21" x14ac:dyDescent="0.35">
      <c r="S4472" s="43"/>
      <c r="U4472" s="43"/>
    </row>
    <row r="4473" spans="19:21" x14ac:dyDescent="0.35">
      <c r="S4473" s="43"/>
      <c r="U4473" s="43"/>
    </row>
    <row r="4474" spans="19:21" x14ac:dyDescent="0.35">
      <c r="S4474" s="43"/>
      <c r="U4474" s="43"/>
    </row>
    <row r="4475" spans="19:21" x14ac:dyDescent="0.35">
      <c r="S4475" s="43"/>
      <c r="U4475" s="43"/>
    </row>
    <row r="4476" spans="19:21" x14ac:dyDescent="0.35">
      <c r="S4476" s="43"/>
      <c r="U4476" s="43"/>
    </row>
    <row r="4477" spans="19:21" x14ac:dyDescent="0.35">
      <c r="S4477" s="43"/>
      <c r="U4477" s="43"/>
    </row>
    <row r="4478" spans="19:21" x14ac:dyDescent="0.35">
      <c r="S4478" s="43"/>
      <c r="U4478" s="43"/>
    </row>
    <row r="4479" spans="19:21" x14ac:dyDescent="0.35">
      <c r="S4479" s="43"/>
      <c r="U4479" s="43"/>
    </row>
    <row r="4480" spans="19:21" x14ac:dyDescent="0.35">
      <c r="S4480" s="43"/>
      <c r="U4480" s="43"/>
    </row>
    <row r="4481" spans="19:21" x14ac:dyDescent="0.35">
      <c r="S4481" s="43"/>
      <c r="U4481" s="43"/>
    </row>
    <row r="4482" spans="19:21" x14ac:dyDescent="0.35">
      <c r="S4482" s="43"/>
      <c r="U4482" s="43"/>
    </row>
    <row r="4483" spans="19:21" x14ac:dyDescent="0.35">
      <c r="S4483" s="43"/>
      <c r="U4483" s="43"/>
    </row>
    <row r="4484" spans="19:21" x14ac:dyDescent="0.35">
      <c r="S4484" s="43"/>
      <c r="U4484" s="43"/>
    </row>
    <row r="4485" spans="19:21" x14ac:dyDescent="0.35">
      <c r="S4485" s="43"/>
      <c r="U4485" s="43"/>
    </row>
    <row r="4486" spans="19:21" x14ac:dyDescent="0.35">
      <c r="S4486" s="43"/>
      <c r="U4486" s="43"/>
    </row>
    <row r="4487" spans="19:21" x14ac:dyDescent="0.35">
      <c r="S4487" s="43"/>
      <c r="U4487" s="43"/>
    </row>
    <row r="4488" spans="19:21" x14ac:dyDescent="0.35">
      <c r="S4488" s="43"/>
      <c r="U4488" s="43"/>
    </row>
    <row r="4489" spans="19:21" x14ac:dyDescent="0.35">
      <c r="S4489" s="43"/>
      <c r="U4489" s="43"/>
    </row>
    <row r="4490" spans="19:21" x14ac:dyDescent="0.35">
      <c r="S4490" s="43"/>
      <c r="U4490" s="43"/>
    </row>
    <row r="4491" spans="19:21" x14ac:dyDescent="0.35">
      <c r="S4491" s="43"/>
      <c r="U4491" s="43"/>
    </row>
    <row r="4492" spans="19:21" x14ac:dyDescent="0.35">
      <c r="S4492" s="43"/>
      <c r="U4492" s="43"/>
    </row>
    <row r="4493" spans="19:21" x14ac:dyDescent="0.35">
      <c r="S4493" s="43"/>
      <c r="U4493" s="43"/>
    </row>
    <row r="4494" spans="19:21" x14ac:dyDescent="0.35">
      <c r="S4494" s="43"/>
      <c r="U4494" s="43"/>
    </row>
    <row r="4495" spans="19:21" x14ac:dyDescent="0.35">
      <c r="S4495" s="43"/>
      <c r="U4495" s="43"/>
    </row>
    <row r="4496" spans="19:21" x14ac:dyDescent="0.35">
      <c r="S4496" s="43"/>
      <c r="U4496" s="43"/>
    </row>
    <row r="4497" spans="19:21" x14ac:dyDescent="0.35">
      <c r="S4497" s="43"/>
      <c r="U4497" s="43"/>
    </row>
    <row r="4498" spans="19:21" x14ac:dyDescent="0.35">
      <c r="S4498" s="43"/>
      <c r="U4498" s="43"/>
    </row>
    <row r="4499" spans="19:21" x14ac:dyDescent="0.35">
      <c r="S4499" s="43"/>
      <c r="U4499" s="43"/>
    </row>
    <row r="4500" spans="19:21" x14ac:dyDescent="0.35">
      <c r="S4500" s="43"/>
      <c r="U4500" s="43"/>
    </row>
    <row r="4501" spans="19:21" x14ac:dyDescent="0.35">
      <c r="S4501" s="43"/>
      <c r="U4501" s="43"/>
    </row>
    <row r="4502" spans="19:21" x14ac:dyDescent="0.35">
      <c r="S4502" s="43"/>
      <c r="U4502" s="43"/>
    </row>
    <row r="4503" spans="19:21" x14ac:dyDescent="0.35">
      <c r="S4503" s="43"/>
      <c r="U4503" s="43"/>
    </row>
    <row r="4504" spans="19:21" x14ac:dyDescent="0.35">
      <c r="S4504" s="43"/>
      <c r="U4504" s="43"/>
    </row>
    <row r="4505" spans="19:21" x14ac:dyDescent="0.35">
      <c r="S4505" s="43"/>
      <c r="U4505" s="43"/>
    </row>
    <row r="4506" spans="19:21" x14ac:dyDescent="0.35">
      <c r="S4506" s="43"/>
      <c r="U4506" s="43"/>
    </row>
    <row r="4507" spans="19:21" x14ac:dyDescent="0.35">
      <c r="S4507" s="43"/>
      <c r="U4507" s="43"/>
    </row>
    <row r="4508" spans="19:21" x14ac:dyDescent="0.35">
      <c r="S4508" s="43"/>
      <c r="U4508" s="43"/>
    </row>
    <row r="4509" spans="19:21" x14ac:dyDescent="0.35">
      <c r="S4509" s="43"/>
      <c r="U4509" s="43"/>
    </row>
    <row r="4510" spans="19:21" x14ac:dyDescent="0.35">
      <c r="S4510" s="43"/>
      <c r="U4510" s="43"/>
    </row>
    <row r="4511" spans="19:21" x14ac:dyDescent="0.35">
      <c r="S4511" s="43"/>
      <c r="U4511" s="43"/>
    </row>
    <row r="4512" spans="19:21" x14ac:dyDescent="0.35">
      <c r="S4512" s="43"/>
      <c r="U4512" s="43"/>
    </row>
    <row r="4513" spans="19:21" x14ac:dyDescent="0.35">
      <c r="S4513" s="43"/>
      <c r="U4513" s="43"/>
    </row>
    <row r="4514" spans="19:21" x14ac:dyDescent="0.35">
      <c r="S4514" s="43"/>
      <c r="U4514" s="43"/>
    </row>
    <row r="4515" spans="19:21" x14ac:dyDescent="0.35">
      <c r="S4515" s="43"/>
      <c r="U4515" s="43"/>
    </row>
    <row r="4516" spans="19:21" x14ac:dyDescent="0.35">
      <c r="S4516" s="43"/>
      <c r="U4516" s="43"/>
    </row>
    <row r="4517" spans="19:21" x14ac:dyDescent="0.35">
      <c r="S4517" s="43"/>
      <c r="U4517" s="43"/>
    </row>
    <row r="4518" spans="19:21" x14ac:dyDescent="0.35">
      <c r="S4518" s="43"/>
      <c r="U4518" s="43"/>
    </row>
    <row r="4519" spans="19:21" x14ac:dyDescent="0.35">
      <c r="S4519" s="43"/>
      <c r="U4519" s="43"/>
    </row>
    <row r="4520" spans="19:21" x14ac:dyDescent="0.35">
      <c r="S4520" s="43"/>
      <c r="U4520" s="43"/>
    </row>
    <row r="4521" spans="19:21" x14ac:dyDescent="0.35">
      <c r="S4521" s="43"/>
      <c r="U4521" s="43"/>
    </row>
    <row r="4522" spans="19:21" x14ac:dyDescent="0.35">
      <c r="S4522" s="43"/>
      <c r="U4522" s="43"/>
    </row>
    <row r="4523" spans="19:21" x14ac:dyDescent="0.35">
      <c r="S4523" s="43"/>
      <c r="U4523" s="43"/>
    </row>
    <row r="4524" spans="19:21" x14ac:dyDescent="0.35">
      <c r="S4524" s="43"/>
      <c r="U4524" s="43"/>
    </row>
    <row r="4525" spans="19:21" x14ac:dyDescent="0.35">
      <c r="S4525" s="43"/>
      <c r="U4525" s="43"/>
    </row>
    <row r="4526" spans="19:21" x14ac:dyDescent="0.35">
      <c r="S4526" s="43"/>
      <c r="U4526" s="43"/>
    </row>
    <row r="4527" spans="19:21" x14ac:dyDescent="0.35">
      <c r="S4527" s="43"/>
      <c r="U4527" s="43"/>
    </row>
    <row r="4528" spans="19:21" x14ac:dyDescent="0.35">
      <c r="S4528" s="43"/>
      <c r="U4528" s="43"/>
    </row>
    <row r="4529" spans="19:21" x14ac:dyDescent="0.35">
      <c r="S4529" s="43"/>
      <c r="U4529" s="43"/>
    </row>
    <row r="4530" spans="19:21" x14ac:dyDescent="0.35">
      <c r="S4530" s="43"/>
      <c r="U4530" s="43"/>
    </row>
    <row r="4531" spans="19:21" x14ac:dyDescent="0.35">
      <c r="S4531" s="43"/>
      <c r="U4531" s="43"/>
    </row>
    <row r="4532" spans="19:21" x14ac:dyDescent="0.35">
      <c r="S4532" s="43"/>
      <c r="U4532" s="43"/>
    </row>
    <row r="4533" spans="19:21" x14ac:dyDescent="0.35">
      <c r="S4533" s="43"/>
      <c r="U4533" s="43"/>
    </row>
    <row r="4534" spans="19:21" x14ac:dyDescent="0.35">
      <c r="S4534" s="43"/>
      <c r="U4534" s="43"/>
    </row>
    <row r="4535" spans="19:21" x14ac:dyDescent="0.35">
      <c r="S4535" s="43"/>
      <c r="U4535" s="43"/>
    </row>
    <row r="4536" spans="19:21" x14ac:dyDescent="0.35">
      <c r="S4536" s="43"/>
      <c r="U4536" s="43"/>
    </row>
    <row r="4537" spans="19:21" x14ac:dyDescent="0.35">
      <c r="S4537" s="43"/>
      <c r="U4537" s="43"/>
    </row>
    <row r="4538" spans="19:21" x14ac:dyDescent="0.35">
      <c r="S4538" s="43"/>
      <c r="U4538" s="43"/>
    </row>
    <row r="4539" spans="19:21" x14ac:dyDescent="0.35">
      <c r="S4539" s="43"/>
      <c r="U4539" s="43"/>
    </row>
    <row r="4540" spans="19:21" x14ac:dyDescent="0.35">
      <c r="S4540" s="43"/>
      <c r="U4540" s="43"/>
    </row>
    <row r="4541" spans="19:21" x14ac:dyDescent="0.35">
      <c r="S4541" s="43"/>
      <c r="U4541" s="43"/>
    </row>
    <row r="4542" spans="19:21" x14ac:dyDescent="0.35">
      <c r="S4542" s="43"/>
      <c r="U4542" s="43"/>
    </row>
    <row r="4543" spans="19:21" x14ac:dyDescent="0.35">
      <c r="S4543" s="43"/>
      <c r="U4543" s="43"/>
    </row>
    <row r="4544" spans="19:21" x14ac:dyDescent="0.35">
      <c r="S4544" s="43"/>
      <c r="U4544" s="43"/>
    </row>
    <row r="4545" spans="19:21" x14ac:dyDescent="0.35">
      <c r="S4545" s="43"/>
      <c r="U4545" s="43"/>
    </row>
    <row r="4546" spans="19:21" x14ac:dyDescent="0.35">
      <c r="S4546" s="43"/>
      <c r="U4546" s="43"/>
    </row>
    <row r="4547" spans="19:21" x14ac:dyDescent="0.35">
      <c r="S4547" s="43"/>
      <c r="U4547" s="43"/>
    </row>
    <row r="4548" spans="19:21" x14ac:dyDescent="0.35">
      <c r="S4548" s="43"/>
      <c r="U4548" s="43"/>
    </row>
    <row r="4549" spans="19:21" x14ac:dyDescent="0.35">
      <c r="S4549" s="43"/>
      <c r="U4549" s="43"/>
    </row>
    <row r="4550" spans="19:21" x14ac:dyDescent="0.35">
      <c r="S4550" s="43"/>
      <c r="U4550" s="43"/>
    </row>
    <row r="4551" spans="19:21" x14ac:dyDescent="0.35">
      <c r="S4551" s="43"/>
      <c r="U4551" s="43"/>
    </row>
    <row r="4552" spans="19:21" x14ac:dyDescent="0.35">
      <c r="S4552" s="43"/>
      <c r="U4552" s="43"/>
    </row>
    <row r="4553" spans="19:21" x14ac:dyDescent="0.35">
      <c r="S4553" s="43"/>
      <c r="U4553" s="43"/>
    </row>
    <row r="4554" spans="19:21" x14ac:dyDescent="0.35">
      <c r="S4554" s="43"/>
      <c r="U4554" s="43"/>
    </row>
    <row r="4555" spans="19:21" x14ac:dyDescent="0.35">
      <c r="S4555" s="43"/>
      <c r="U4555" s="43"/>
    </row>
    <row r="4556" spans="19:21" x14ac:dyDescent="0.35">
      <c r="S4556" s="43"/>
      <c r="U4556" s="43"/>
    </row>
    <row r="4557" spans="19:21" x14ac:dyDescent="0.35">
      <c r="S4557" s="43"/>
      <c r="U4557" s="43"/>
    </row>
    <row r="4558" spans="19:21" x14ac:dyDescent="0.35">
      <c r="S4558" s="43"/>
      <c r="U4558" s="43"/>
    </row>
    <row r="4559" spans="19:21" x14ac:dyDescent="0.35">
      <c r="S4559" s="43"/>
      <c r="U4559" s="43"/>
    </row>
    <row r="4560" spans="19:21" x14ac:dyDescent="0.35">
      <c r="S4560" s="43"/>
      <c r="U4560" s="43"/>
    </row>
    <row r="4561" spans="19:21" x14ac:dyDescent="0.35">
      <c r="S4561" s="43"/>
      <c r="U4561" s="43"/>
    </row>
    <row r="4562" spans="19:21" x14ac:dyDescent="0.35">
      <c r="S4562" s="43"/>
      <c r="U4562" s="43"/>
    </row>
    <row r="4563" spans="19:21" x14ac:dyDescent="0.35">
      <c r="S4563" s="43"/>
      <c r="U4563" s="43"/>
    </row>
    <row r="4564" spans="19:21" x14ac:dyDescent="0.35">
      <c r="S4564" s="43"/>
      <c r="U4564" s="43"/>
    </row>
    <row r="4565" spans="19:21" x14ac:dyDescent="0.35">
      <c r="S4565" s="43"/>
      <c r="U4565" s="43"/>
    </row>
    <row r="4566" spans="19:21" x14ac:dyDescent="0.35">
      <c r="S4566" s="43"/>
      <c r="U4566" s="43"/>
    </row>
    <row r="4567" spans="19:21" x14ac:dyDescent="0.35">
      <c r="S4567" s="43"/>
      <c r="U4567" s="43"/>
    </row>
    <row r="4568" spans="19:21" x14ac:dyDescent="0.35">
      <c r="S4568" s="43"/>
      <c r="U4568" s="43"/>
    </row>
    <row r="4569" spans="19:21" x14ac:dyDescent="0.35">
      <c r="S4569" s="43"/>
      <c r="U4569" s="43"/>
    </row>
    <row r="4570" spans="19:21" x14ac:dyDescent="0.35">
      <c r="S4570" s="43"/>
      <c r="U4570" s="43"/>
    </row>
    <row r="4571" spans="19:21" x14ac:dyDescent="0.35">
      <c r="S4571" s="43"/>
      <c r="U4571" s="43"/>
    </row>
    <row r="4572" spans="19:21" x14ac:dyDescent="0.35">
      <c r="S4572" s="43"/>
      <c r="U4572" s="43"/>
    </row>
    <row r="4573" spans="19:21" x14ac:dyDescent="0.35">
      <c r="S4573" s="43"/>
      <c r="U4573" s="43"/>
    </row>
    <row r="4574" spans="19:21" x14ac:dyDescent="0.35">
      <c r="S4574" s="43"/>
      <c r="U4574" s="43"/>
    </row>
    <row r="4575" spans="19:21" x14ac:dyDescent="0.35">
      <c r="S4575" s="43"/>
      <c r="U4575" s="43"/>
    </row>
    <row r="4576" spans="19:21" x14ac:dyDescent="0.35">
      <c r="S4576" s="43"/>
      <c r="U4576" s="43"/>
    </row>
    <row r="4577" spans="19:21" x14ac:dyDescent="0.35">
      <c r="S4577" s="43"/>
      <c r="U4577" s="43"/>
    </row>
    <row r="4578" spans="19:21" x14ac:dyDescent="0.35">
      <c r="S4578" s="43"/>
      <c r="U4578" s="43"/>
    </row>
    <row r="4579" spans="19:21" x14ac:dyDescent="0.35">
      <c r="S4579" s="43"/>
      <c r="U4579" s="43"/>
    </row>
    <row r="4580" spans="19:21" x14ac:dyDescent="0.35">
      <c r="S4580" s="43"/>
      <c r="U4580" s="43"/>
    </row>
    <row r="4581" spans="19:21" x14ac:dyDescent="0.35">
      <c r="S4581" s="43"/>
      <c r="U4581" s="43"/>
    </row>
    <row r="4582" spans="19:21" x14ac:dyDescent="0.35">
      <c r="S4582" s="43"/>
      <c r="U4582" s="43"/>
    </row>
    <row r="4583" spans="19:21" x14ac:dyDescent="0.35">
      <c r="S4583" s="43"/>
      <c r="U4583" s="43"/>
    </row>
    <row r="4584" spans="19:21" x14ac:dyDescent="0.35">
      <c r="S4584" s="43"/>
      <c r="U4584" s="43"/>
    </row>
    <row r="4585" spans="19:21" x14ac:dyDescent="0.35">
      <c r="S4585" s="43"/>
      <c r="U4585" s="43"/>
    </row>
    <row r="4586" spans="19:21" x14ac:dyDescent="0.35">
      <c r="S4586" s="43"/>
      <c r="U4586" s="43"/>
    </row>
    <row r="4587" spans="19:21" x14ac:dyDescent="0.35">
      <c r="S4587" s="43"/>
      <c r="U4587" s="43"/>
    </row>
    <row r="4588" spans="19:21" x14ac:dyDescent="0.35">
      <c r="S4588" s="43"/>
      <c r="U4588" s="43"/>
    </row>
    <row r="4589" spans="19:21" x14ac:dyDescent="0.35">
      <c r="S4589" s="43"/>
      <c r="U4589" s="43"/>
    </row>
    <row r="4590" spans="19:21" x14ac:dyDescent="0.35">
      <c r="S4590" s="43"/>
      <c r="U4590" s="43"/>
    </row>
    <row r="4591" spans="19:21" x14ac:dyDescent="0.35">
      <c r="S4591" s="43"/>
      <c r="U4591" s="43"/>
    </row>
    <row r="4592" spans="19:21" x14ac:dyDescent="0.35">
      <c r="S4592" s="43"/>
      <c r="U4592" s="43"/>
    </row>
    <row r="4593" spans="19:21" x14ac:dyDescent="0.35">
      <c r="S4593" s="43"/>
      <c r="U4593" s="43"/>
    </row>
    <row r="4594" spans="19:21" x14ac:dyDescent="0.35">
      <c r="S4594" s="43"/>
      <c r="U4594" s="43"/>
    </row>
    <row r="4595" spans="19:21" x14ac:dyDescent="0.35">
      <c r="S4595" s="43"/>
      <c r="U4595" s="43"/>
    </row>
    <row r="4596" spans="19:21" x14ac:dyDescent="0.35">
      <c r="S4596" s="43"/>
      <c r="U4596" s="43"/>
    </row>
    <row r="4597" spans="19:21" x14ac:dyDescent="0.35">
      <c r="S4597" s="43"/>
      <c r="U4597" s="43"/>
    </row>
    <row r="4598" spans="19:21" x14ac:dyDescent="0.35">
      <c r="S4598" s="43"/>
      <c r="U4598" s="43"/>
    </row>
    <row r="4599" spans="19:21" x14ac:dyDescent="0.35">
      <c r="S4599" s="43"/>
      <c r="U4599" s="43"/>
    </row>
    <row r="4600" spans="19:21" x14ac:dyDescent="0.35">
      <c r="S4600" s="43"/>
      <c r="U4600" s="43"/>
    </row>
    <row r="4601" spans="19:21" x14ac:dyDescent="0.35">
      <c r="S4601" s="43"/>
      <c r="U4601" s="43"/>
    </row>
    <row r="4602" spans="19:21" x14ac:dyDescent="0.35">
      <c r="S4602" s="43"/>
      <c r="U4602" s="43"/>
    </row>
    <row r="4603" spans="19:21" x14ac:dyDescent="0.35">
      <c r="S4603" s="43"/>
      <c r="U4603" s="43"/>
    </row>
    <row r="4604" spans="19:21" x14ac:dyDescent="0.35">
      <c r="S4604" s="43"/>
      <c r="U4604" s="43"/>
    </row>
    <row r="4605" spans="19:21" x14ac:dyDescent="0.35">
      <c r="S4605" s="43"/>
      <c r="U4605" s="43"/>
    </row>
    <row r="4606" spans="19:21" x14ac:dyDescent="0.35">
      <c r="S4606" s="43"/>
      <c r="U4606" s="43"/>
    </row>
    <row r="4607" spans="19:21" x14ac:dyDescent="0.35">
      <c r="S4607" s="43"/>
      <c r="U4607" s="43"/>
    </row>
    <row r="4608" spans="19:21" x14ac:dyDescent="0.35">
      <c r="S4608" s="43"/>
      <c r="U4608" s="43"/>
    </row>
    <row r="4609" spans="19:21" x14ac:dyDescent="0.35">
      <c r="S4609" s="43"/>
      <c r="U4609" s="43"/>
    </row>
    <row r="4610" spans="19:21" x14ac:dyDescent="0.35">
      <c r="S4610" s="43"/>
      <c r="U4610" s="43"/>
    </row>
    <row r="4611" spans="19:21" x14ac:dyDescent="0.35">
      <c r="S4611" s="43"/>
      <c r="U4611" s="43"/>
    </row>
    <row r="4612" spans="19:21" x14ac:dyDescent="0.35">
      <c r="S4612" s="43"/>
      <c r="U4612" s="43"/>
    </row>
    <row r="4613" spans="19:21" x14ac:dyDescent="0.35">
      <c r="S4613" s="43"/>
      <c r="U4613" s="43"/>
    </row>
    <row r="4614" spans="19:21" x14ac:dyDescent="0.35">
      <c r="S4614" s="43"/>
      <c r="U4614" s="43"/>
    </row>
    <row r="4615" spans="19:21" x14ac:dyDescent="0.35">
      <c r="S4615" s="43"/>
      <c r="U4615" s="43"/>
    </row>
    <row r="4616" spans="19:21" x14ac:dyDescent="0.35">
      <c r="S4616" s="43"/>
      <c r="U4616" s="43"/>
    </row>
    <row r="4617" spans="19:21" x14ac:dyDescent="0.35">
      <c r="S4617" s="43"/>
      <c r="U4617" s="43"/>
    </row>
    <row r="4618" spans="19:21" x14ac:dyDescent="0.35">
      <c r="S4618" s="43"/>
      <c r="U4618" s="43"/>
    </row>
    <row r="4619" spans="19:21" x14ac:dyDescent="0.35">
      <c r="S4619" s="43"/>
      <c r="U4619" s="43"/>
    </row>
    <row r="4620" spans="19:21" x14ac:dyDescent="0.35">
      <c r="S4620" s="43"/>
      <c r="U4620" s="43"/>
    </row>
    <row r="4621" spans="19:21" x14ac:dyDescent="0.35">
      <c r="S4621" s="43"/>
      <c r="U4621" s="43"/>
    </row>
    <row r="4622" spans="19:21" x14ac:dyDescent="0.35">
      <c r="S4622" s="43"/>
      <c r="U4622" s="43"/>
    </row>
    <row r="4623" spans="19:21" x14ac:dyDescent="0.35">
      <c r="S4623" s="43"/>
      <c r="U4623" s="43"/>
    </row>
    <row r="4624" spans="19:21" x14ac:dyDescent="0.35">
      <c r="S4624" s="43"/>
      <c r="U4624" s="43"/>
    </row>
    <row r="4625" spans="19:21" x14ac:dyDescent="0.35">
      <c r="S4625" s="43"/>
      <c r="U4625" s="43"/>
    </row>
    <row r="4626" spans="19:21" x14ac:dyDescent="0.35">
      <c r="S4626" s="43"/>
      <c r="U4626" s="43"/>
    </row>
    <row r="4627" spans="19:21" x14ac:dyDescent="0.35">
      <c r="S4627" s="43"/>
      <c r="U4627" s="43"/>
    </row>
    <row r="4628" spans="19:21" x14ac:dyDescent="0.35">
      <c r="S4628" s="43"/>
      <c r="U4628" s="43"/>
    </row>
    <row r="4629" spans="19:21" x14ac:dyDescent="0.35">
      <c r="S4629" s="43"/>
      <c r="U4629" s="43"/>
    </row>
    <row r="4630" spans="19:21" x14ac:dyDescent="0.35">
      <c r="S4630" s="43"/>
      <c r="U4630" s="43"/>
    </row>
    <row r="4631" spans="19:21" x14ac:dyDescent="0.35">
      <c r="S4631" s="43"/>
      <c r="U4631" s="43"/>
    </row>
    <row r="4632" spans="19:21" x14ac:dyDescent="0.35">
      <c r="S4632" s="43"/>
      <c r="U4632" s="43"/>
    </row>
    <row r="4633" spans="19:21" x14ac:dyDescent="0.35">
      <c r="S4633" s="43"/>
      <c r="U4633" s="43"/>
    </row>
    <row r="4634" spans="19:21" x14ac:dyDescent="0.35">
      <c r="S4634" s="43"/>
      <c r="U4634" s="43"/>
    </row>
    <row r="4635" spans="19:21" x14ac:dyDescent="0.35">
      <c r="S4635" s="43"/>
      <c r="U4635" s="43"/>
    </row>
    <row r="4636" spans="19:21" x14ac:dyDescent="0.35">
      <c r="S4636" s="43"/>
      <c r="U4636" s="43"/>
    </row>
    <row r="4637" spans="19:21" x14ac:dyDescent="0.35">
      <c r="S4637" s="43"/>
      <c r="U4637" s="43"/>
    </row>
    <row r="4638" spans="19:21" x14ac:dyDescent="0.35">
      <c r="S4638" s="43"/>
      <c r="U4638" s="43"/>
    </row>
    <row r="4639" spans="19:21" x14ac:dyDescent="0.35">
      <c r="S4639" s="43"/>
      <c r="U4639" s="43"/>
    </row>
    <row r="4640" spans="19:21" x14ac:dyDescent="0.35">
      <c r="S4640" s="43"/>
      <c r="U4640" s="43"/>
    </row>
    <row r="4641" spans="19:21" x14ac:dyDescent="0.35">
      <c r="S4641" s="43"/>
      <c r="U4641" s="43"/>
    </row>
    <row r="4642" spans="19:21" x14ac:dyDescent="0.35">
      <c r="S4642" s="43"/>
      <c r="U4642" s="43"/>
    </row>
    <row r="4643" spans="19:21" x14ac:dyDescent="0.35">
      <c r="S4643" s="43"/>
      <c r="U4643" s="43"/>
    </row>
    <row r="4644" spans="19:21" x14ac:dyDescent="0.35">
      <c r="S4644" s="43"/>
      <c r="U4644" s="43"/>
    </row>
    <row r="4645" spans="19:21" x14ac:dyDescent="0.35">
      <c r="S4645" s="43"/>
      <c r="U4645" s="43"/>
    </row>
    <row r="4646" spans="19:21" x14ac:dyDescent="0.35">
      <c r="S4646" s="43"/>
      <c r="U4646" s="43"/>
    </row>
    <row r="4647" spans="19:21" x14ac:dyDescent="0.35">
      <c r="S4647" s="43"/>
      <c r="U4647" s="43"/>
    </row>
    <row r="4648" spans="19:21" x14ac:dyDescent="0.35">
      <c r="S4648" s="43"/>
      <c r="U4648" s="43"/>
    </row>
    <row r="4649" spans="19:21" x14ac:dyDescent="0.35">
      <c r="S4649" s="43"/>
      <c r="U4649" s="43"/>
    </row>
    <row r="4650" spans="19:21" x14ac:dyDescent="0.35">
      <c r="S4650" s="43"/>
      <c r="U4650" s="43"/>
    </row>
    <row r="4651" spans="19:21" x14ac:dyDescent="0.35">
      <c r="S4651" s="43"/>
      <c r="U4651" s="43"/>
    </row>
    <row r="4652" spans="19:21" x14ac:dyDescent="0.35">
      <c r="S4652" s="43"/>
      <c r="U4652" s="43"/>
    </row>
    <row r="4653" spans="19:21" x14ac:dyDescent="0.35">
      <c r="S4653" s="43"/>
      <c r="U4653" s="43"/>
    </row>
    <row r="4654" spans="19:21" x14ac:dyDescent="0.35">
      <c r="S4654" s="43"/>
      <c r="U4654" s="43"/>
    </row>
    <row r="4655" spans="19:21" x14ac:dyDescent="0.35">
      <c r="S4655" s="43"/>
      <c r="U4655" s="43"/>
    </row>
    <row r="4656" spans="19:21" x14ac:dyDescent="0.35">
      <c r="S4656" s="43"/>
      <c r="U4656" s="43"/>
    </row>
    <row r="4657" spans="19:21" x14ac:dyDescent="0.35">
      <c r="S4657" s="43"/>
      <c r="U4657" s="43"/>
    </row>
    <row r="4658" spans="19:21" x14ac:dyDescent="0.35">
      <c r="S4658" s="43"/>
      <c r="U4658" s="43"/>
    </row>
    <row r="4659" spans="19:21" x14ac:dyDescent="0.35">
      <c r="S4659" s="43"/>
      <c r="U4659" s="43"/>
    </row>
    <row r="4660" spans="19:21" x14ac:dyDescent="0.35">
      <c r="S4660" s="43"/>
      <c r="U4660" s="43"/>
    </row>
    <row r="4661" spans="19:21" x14ac:dyDescent="0.35">
      <c r="S4661" s="43"/>
      <c r="U4661" s="43"/>
    </row>
    <row r="4662" spans="19:21" x14ac:dyDescent="0.35">
      <c r="S4662" s="43"/>
      <c r="U4662" s="43"/>
    </row>
    <row r="4663" spans="19:21" x14ac:dyDescent="0.35">
      <c r="S4663" s="43"/>
      <c r="U4663" s="43"/>
    </row>
    <row r="4664" spans="19:21" x14ac:dyDescent="0.35">
      <c r="S4664" s="43"/>
      <c r="U4664" s="43"/>
    </row>
    <row r="4665" spans="19:21" x14ac:dyDescent="0.35">
      <c r="S4665" s="43"/>
      <c r="U4665" s="43"/>
    </row>
    <row r="4666" spans="19:21" x14ac:dyDescent="0.35">
      <c r="S4666" s="43"/>
      <c r="U4666" s="43"/>
    </row>
    <row r="4667" spans="19:21" x14ac:dyDescent="0.35">
      <c r="S4667" s="43"/>
      <c r="U4667" s="43"/>
    </row>
    <row r="4668" spans="19:21" x14ac:dyDescent="0.35">
      <c r="S4668" s="43"/>
      <c r="U4668" s="43"/>
    </row>
    <row r="4669" spans="19:21" x14ac:dyDescent="0.35">
      <c r="S4669" s="43"/>
      <c r="U4669" s="43"/>
    </row>
    <row r="4670" spans="19:21" x14ac:dyDescent="0.35">
      <c r="S4670" s="43"/>
      <c r="U4670" s="43"/>
    </row>
    <row r="4671" spans="19:21" x14ac:dyDescent="0.35">
      <c r="S4671" s="43"/>
      <c r="U4671" s="43"/>
    </row>
    <row r="4672" spans="19:21" x14ac:dyDescent="0.35">
      <c r="S4672" s="43"/>
      <c r="U4672" s="43"/>
    </row>
    <row r="4673" spans="19:21" x14ac:dyDescent="0.35">
      <c r="S4673" s="43"/>
      <c r="U4673" s="43"/>
    </row>
    <row r="4674" spans="19:21" x14ac:dyDescent="0.35">
      <c r="S4674" s="43"/>
      <c r="U4674" s="43"/>
    </row>
    <row r="4675" spans="19:21" x14ac:dyDescent="0.35">
      <c r="S4675" s="43"/>
      <c r="U4675" s="43"/>
    </row>
    <row r="4676" spans="19:21" x14ac:dyDescent="0.35">
      <c r="S4676" s="43"/>
      <c r="U4676" s="43"/>
    </row>
    <row r="4677" spans="19:21" x14ac:dyDescent="0.35">
      <c r="S4677" s="43"/>
      <c r="U4677" s="43"/>
    </row>
    <row r="4678" spans="19:21" x14ac:dyDescent="0.35">
      <c r="S4678" s="43"/>
      <c r="U4678" s="43"/>
    </row>
    <row r="4679" spans="19:21" x14ac:dyDescent="0.35">
      <c r="S4679" s="43"/>
      <c r="U4679" s="43"/>
    </row>
    <row r="4680" spans="19:21" x14ac:dyDescent="0.35">
      <c r="S4680" s="43"/>
      <c r="U4680" s="43"/>
    </row>
    <row r="4681" spans="19:21" x14ac:dyDescent="0.35">
      <c r="S4681" s="43"/>
      <c r="U4681" s="43"/>
    </row>
    <row r="4682" spans="19:21" x14ac:dyDescent="0.35">
      <c r="S4682" s="43"/>
      <c r="U4682" s="43"/>
    </row>
    <row r="4683" spans="19:21" x14ac:dyDescent="0.35">
      <c r="S4683" s="43"/>
      <c r="U4683" s="43"/>
    </row>
    <row r="4684" spans="19:21" x14ac:dyDescent="0.35">
      <c r="S4684" s="43"/>
      <c r="U4684" s="43"/>
    </row>
    <row r="4685" spans="19:21" x14ac:dyDescent="0.35">
      <c r="S4685" s="43"/>
      <c r="U4685" s="43"/>
    </row>
    <row r="4686" spans="19:21" x14ac:dyDescent="0.35">
      <c r="S4686" s="43"/>
      <c r="U4686" s="43"/>
    </row>
    <row r="4687" spans="19:21" x14ac:dyDescent="0.35">
      <c r="S4687" s="43"/>
      <c r="U4687" s="43"/>
    </row>
    <row r="4688" spans="19:21" x14ac:dyDescent="0.35">
      <c r="S4688" s="43"/>
      <c r="U4688" s="43"/>
    </row>
    <row r="4689" spans="19:21" x14ac:dyDescent="0.35">
      <c r="S4689" s="43"/>
      <c r="U4689" s="43"/>
    </row>
    <row r="4690" spans="19:21" x14ac:dyDescent="0.35">
      <c r="S4690" s="43"/>
      <c r="U4690" s="43"/>
    </row>
    <row r="4691" spans="19:21" x14ac:dyDescent="0.35">
      <c r="S4691" s="43"/>
      <c r="U4691" s="43"/>
    </row>
    <row r="4692" spans="19:21" x14ac:dyDescent="0.35">
      <c r="S4692" s="43"/>
      <c r="U4692" s="43"/>
    </row>
    <row r="4693" spans="19:21" x14ac:dyDescent="0.35">
      <c r="S4693" s="43"/>
      <c r="U4693" s="43"/>
    </row>
    <row r="4694" spans="19:21" x14ac:dyDescent="0.35">
      <c r="S4694" s="43"/>
      <c r="U4694" s="43"/>
    </row>
    <row r="4695" spans="19:21" x14ac:dyDescent="0.35">
      <c r="S4695" s="43"/>
      <c r="U4695" s="43"/>
    </row>
    <row r="4696" spans="19:21" x14ac:dyDescent="0.35">
      <c r="S4696" s="43"/>
      <c r="U4696" s="43"/>
    </row>
    <row r="4697" spans="19:21" x14ac:dyDescent="0.35">
      <c r="S4697" s="43"/>
      <c r="U4697" s="43"/>
    </row>
    <row r="4698" spans="19:21" x14ac:dyDescent="0.35">
      <c r="S4698" s="43"/>
      <c r="U4698" s="43"/>
    </row>
    <row r="4699" spans="19:21" x14ac:dyDescent="0.35">
      <c r="S4699" s="43"/>
      <c r="U4699" s="43"/>
    </row>
    <row r="4700" spans="19:21" x14ac:dyDescent="0.35">
      <c r="S4700" s="43"/>
      <c r="U4700" s="43"/>
    </row>
    <row r="4701" spans="19:21" x14ac:dyDescent="0.35">
      <c r="S4701" s="43"/>
      <c r="U4701" s="43"/>
    </row>
    <row r="4702" spans="19:21" x14ac:dyDescent="0.35">
      <c r="S4702" s="43"/>
      <c r="U4702" s="43"/>
    </row>
    <row r="4703" spans="19:21" x14ac:dyDescent="0.35">
      <c r="S4703" s="43"/>
      <c r="U4703" s="43"/>
    </row>
    <row r="4704" spans="19:21" x14ac:dyDescent="0.35">
      <c r="S4704" s="43"/>
      <c r="U4704" s="43"/>
    </row>
    <row r="4705" spans="19:21" x14ac:dyDescent="0.35">
      <c r="S4705" s="43"/>
      <c r="U4705" s="43"/>
    </row>
    <row r="4706" spans="19:21" x14ac:dyDescent="0.35">
      <c r="S4706" s="43"/>
      <c r="U4706" s="43"/>
    </row>
    <row r="4707" spans="19:21" x14ac:dyDescent="0.35">
      <c r="S4707" s="43"/>
      <c r="U4707" s="43"/>
    </row>
    <row r="4708" spans="19:21" x14ac:dyDescent="0.35">
      <c r="S4708" s="43"/>
      <c r="U4708" s="43"/>
    </row>
    <row r="4709" spans="19:21" x14ac:dyDescent="0.35">
      <c r="S4709" s="43"/>
      <c r="U4709" s="43"/>
    </row>
    <row r="4710" spans="19:21" x14ac:dyDescent="0.35">
      <c r="S4710" s="43"/>
      <c r="U4710" s="43"/>
    </row>
    <row r="4711" spans="19:21" x14ac:dyDescent="0.35">
      <c r="S4711" s="43"/>
      <c r="U4711" s="43"/>
    </row>
    <row r="4712" spans="19:21" x14ac:dyDescent="0.35">
      <c r="S4712" s="43"/>
      <c r="U4712" s="43"/>
    </row>
    <row r="4713" spans="19:21" x14ac:dyDescent="0.35">
      <c r="S4713" s="43"/>
      <c r="U4713" s="43"/>
    </row>
    <row r="4714" spans="19:21" x14ac:dyDescent="0.35">
      <c r="S4714" s="43"/>
      <c r="U4714" s="43"/>
    </row>
    <row r="4715" spans="19:21" x14ac:dyDescent="0.35">
      <c r="S4715" s="43"/>
      <c r="U4715" s="43"/>
    </row>
    <row r="4716" spans="19:21" x14ac:dyDescent="0.35">
      <c r="S4716" s="43"/>
      <c r="U4716" s="43"/>
    </row>
    <row r="4717" spans="19:21" x14ac:dyDescent="0.35">
      <c r="S4717" s="43"/>
      <c r="U4717" s="43"/>
    </row>
    <row r="4718" spans="19:21" x14ac:dyDescent="0.35">
      <c r="S4718" s="43"/>
      <c r="U4718" s="43"/>
    </row>
    <row r="4719" spans="19:21" x14ac:dyDescent="0.35">
      <c r="S4719" s="43"/>
      <c r="U4719" s="43"/>
    </row>
    <row r="4720" spans="19:21" x14ac:dyDescent="0.35">
      <c r="S4720" s="43"/>
      <c r="U4720" s="43"/>
    </row>
    <row r="4721" spans="19:21" x14ac:dyDescent="0.35">
      <c r="S4721" s="43"/>
      <c r="U4721" s="43"/>
    </row>
    <row r="4722" spans="19:21" x14ac:dyDescent="0.35">
      <c r="S4722" s="43"/>
      <c r="U4722" s="43"/>
    </row>
    <row r="4723" spans="19:21" x14ac:dyDescent="0.35">
      <c r="S4723" s="43"/>
      <c r="U4723" s="43"/>
    </row>
    <row r="4724" spans="19:21" x14ac:dyDescent="0.35">
      <c r="S4724" s="43"/>
      <c r="U4724" s="43"/>
    </row>
    <row r="4725" spans="19:21" x14ac:dyDescent="0.35">
      <c r="S4725" s="43"/>
      <c r="U4725" s="43"/>
    </row>
    <row r="4726" spans="19:21" x14ac:dyDescent="0.35">
      <c r="S4726" s="43"/>
      <c r="U4726" s="43"/>
    </row>
    <row r="4727" spans="19:21" x14ac:dyDescent="0.35">
      <c r="S4727" s="43"/>
      <c r="U4727" s="43"/>
    </row>
    <row r="4728" spans="19:21" x14ac:dyDescent="0.35">
      <c r="S4728" s="43"/>
      <c r="U4728" s="43"/>
    </row>
    <row r="4729" spans="19:21" x14ac:dyDescent="0.35">
      <c r="S4729" s="43"/>
      <c r="U4729" s="43"/>
    </row>
    <row r="4730" spans="19:21" x14ac:dyDescent="0.35">
      <c r="S4730" s="43"/>
      <c r="U4730" s="43"/>
    </row>
    <row r="4731" spans="19:21" x14ac:dyDescent="0.35">
      <c r="S4731" s="43"/>
      <c r="U4731" s="43"/>
    </row>
    <row r="4732" spans="19:21" x14ac:dyDescent="0.35">
      <c r="S4732" s="43"/>
      <c r="U4732" s="43"/>
    </row>
    <row r="4733" spans="19:21" x14ac:dyDescent="0.35">
      <c r="S4733" s="43"/>
      <c r="U4733" s="43"/>
    </row>
    <row r="4734" spans="19:21" x14ac:dyDescent="0.35">
      <c r="S4734" s="43"/>
      <c r="U4734" s="43"/>
    </row>
    <row r="4735" spans="19:21" x14ac:dyDescent="0.35">
      <c r="S4735" s="43"/>
      <c r="U4735" s="43"/>
    </row>
    <row r="4736" spans="19:21" x14ac:dyDescent="0.35">
      <c r="S4736" s="43"/>
      <c r="U4736" s="43"/>
    </row>
    <row r="4737" spans="19:21" x14ac:dyDescent="0.35">
      <c r="S4737" s="43"/>
      <c r="U4737" s="43"/>
    </row>
    <row r="4738" spans="19:21" x14ac:dyDescent="0.35">
      <c r="S4738" s="43"/>
      <c r="U4738" s="43"/>
    </row>
    <row r="4739" spans="19:21" x14ac:dyDescent="0.35">
      <c r="S4739" s="43"/>
      <c r="U4739" s="43"/>
    </row>
    <row r="4740" spans="19:21" x14ac:dyDescent="0.35">
      <c r="S4740" s="43"/>
      <c r="U4740" s="43"/>
    </row>
    <row r="4741" spans="19:21" x14ac:dyDescent="0.35">
      <c r="S4741" s="43"/>
      <c r="U4741" s="43"/>
    </row>
    <row r="4742" spans="19:21" x14ac:dyDescent="0.35">
      <c r="S4742" s="43"/>
      <c r="U4742" s="43"/>
    </row>
    <row r="4743" spans="19:21" x14ac:dyDescent="0.35">
      <c r="S4743" s="43"/>
      <c r="U4743" s="43"/>
    </row>
    <row r="4744" spans="19:21" x14ac:dyDescent="0.35">
      <c r="S4744" s="43"/>
      <c r="U4744" s="43"/>
    </row>
    <row r="4745" spans="19:21" x14ac:dyDescent="0.35">
      <c r="S4745" s="43"/>
      <c r="U4745" s="43"/>
    </row>
    <row r="4746" spans="19:21" x14ac:dyDescent="0.35">
      <c r="S4746" s="43"/>
      <c r="U4746" s="43"/>
    </row>
    <row r="4747" spans="19:21" x14ac:dyDescent="0.35">
      <c r="S4747" s="43"/>
      <c r="U4747" s="43"/>
    </row>
    <row r="4748" spans="19:21" x14ac:dyDescent="0.35">
      <c r="S4748" s="43"/>
      <c r="U4748" s="43"/>
    </row>
    <row r="4749" spans="19:21" x14ac:dyDescent="0.35">
      <c r="S4749" s="43"/>
      <c r="U4749" s="43"/>
    </row>
    <row r="4750" spans="19:21" x14ac:dyDescent="0.35">
      <c r="S4750" s="43"/>
      <c r="U4750" s="43"/>
    </row>
    <row r="4751" spans="19:21" x14ac:dyDescent="0.35">
      <c r="S4751" s="43"/>
      <c r="U4751" s="43"/>
    </row>
    <row r="4752" spans="19:21" x14ac:dyDescent="0.35">
      <c r="S4752" s="43"/>
      <c r="U4752" s="43"/>
    </row>
    <row r="4753" spans="19:21" x14ac:dyDescent="0.35">
      <c r="S4753" s="43"/>
      <c r="U4753" s="43"/>
    </row>
    <row r="4754" spans="19:21" x14ac:dyDescent="0.35">
      <c r="S4754" s="43"/>
      <c r="U4754" s="43"/>
    </row>
    <row r="4755" spans="19:21" x14ac:dyDescent="0.35">
      <c r="S4755" s="43"/>
      <c r="U4755" s="43"/>
    </row>
    <row r="4756" spans="19:21" x14ac:dyDescent="0.35">
      <c r="S4756" s="43"/>
      <c r="U4756" s="43"/>
    </row>
    <row r="4757" spans="19:21" x14ac:dyDescent="0.35">
      <c r="S4757" s="43"/>
      <c r="U4757" s="43"/>
    </row>
    <row r="4758" spans="19:21" x14ac:dyDescent="0.35">
      <c r="S4758" s="43"/>
      <c r="U4758" s="43"/>
    </row>
    <row r="4759" spans="19:21" x14ac:dyDescent="0.35">
      <c r="S4759" s="43"/>
      <c r="U4759" s="43"/>
    </row>
    <row r="4760" spans="19:21" x14ac:dyDescent="0.35">
      <c r="S4760" s="43"/>
      <c r="U4760" s="43"/>
    </row>
    <row r="4761" spans="19:21" x14ac:dyDescent="0.35">
      <c r="S4761" s="43"/>
      <c r="U4761" s="43"/>
    </row>
    <row r="4762" spans="19:21" x14ac:dyDescent="0.35">
      <c r="S4762" s="43"/>
      <c r="U4762" s="43"/>
    </row>
    <row r="4763" spans="19:21" x14ac:dyDescent="0.35">
      <c r="S4763" s="43"/>
      <c r="U4763" s="43"/>
    </row>
    <row r="4764" spans="19:21" x14ac:dyDescent="0.35">
      <c r="S4764" s="43"/>
      <c r="U4764" s="43"/>
    </row>
    <row r="4765" spans="19:21" x14ac:dyDescent="0.35">
      <c r="S4765" s="43"/>
      <c r="U4765" s="43"/>
    </row>
    <row r="4766" spans="19:21" x14ac:dyDescent="0.35">
      <c r="S4766" s="43"/>
      <c r="U4766" s="43"/>
    </row>
    <row r="4767" spans="19:21" x14ac:dyDescent="0.35">
      <c r="S4767" s="43"/>
      <c r="U4767" s="43"/>
    </row>
    <row r="4768" spans="19:21" x14ac:dyDescent="0.35">
      <c r="S4768" s="43"/>
      <c r="U4768" s="43"/>
    </row>
    <row r="4769" spans="19:21" x14ac:dyDescent="0.35">
      <c r="S4769" s="43"/>
      <c r="U4769" s="43"/>
    </row>
    <row r="4770" spans="19:21" x14ac:dyDescent="0.35">
      <c r="S4770" s="43"/>
      <c r="U4770" s="43"/>
    </row>
    <row r="4771" spans="19:21" x14ac:dyDescent="0.35">
      <c r="S4771" s="43"/>
      <c r="U4771" s="43"/>
    </row>
    <row r="4772" spans="19:21" x14ac:dyDescent="0.35">
      <c r="S4772" s="43"/>
      <c r="U4772" s="43"/>
    </row>
    <row r="4773" spans="19:21" x14ac:dyDescent="0.35">
      <c r="S4773" s="43"/>
      <c r="U4773" s="43"/>
    </row>
    <row r="4774" spans="19:21" x14ac:dyDescent="0.35">
      <c r="S4774" s="43"/>
      <c r="U4774" s="43"/>
    </row>
    <row r="4775" spans="19:21" x14ac:dyDescent="0.35">
      <c r="S4775" s="43"/>
      <c r="U4775" s="43"/>
    </row>
    <row r="4776" spans="19:21" x14ac:dyDescent="0.35">
      <c r="S4776" s="43"/>
      <c r="U4776" s="43"/>
    </row>
    <row r="4777" spans="19:21" x14ac:dyDescent="0.35">
      <c r="S4777" s="43"/>
      <c r="U4777" s="43"/>
    </row>
    <row r="4778" spans="19:21" x14ac:dyDescent="0.35">
      <c r="S4778" s="43"/>
      <c r="U4778" s="43"/>
    </row>
    <row r="4779" spans="19:21" x14ac:dyDescent="0.35">
      <c r="S4779" s="43"/>
      <c r="U4779" s="43"/>
    </row>
    <row r="4780" spans="19:21" x14ac:dyDescent="0.35">
      <c r="S4780" s="43"/>
      <c r="U4780" s="43"/>
    </row>
    <row r="4781" spans="19:21" x14ac:dyDescent="0.35">
      <c r="S4781" s="43"/>
      <c r="U4781" s="43"/>
    </row>
    <row r="4782" spans="19:21" x14ac:dyDescent="0.35">
      <c r="S4782" s="43"/>
      <c r="U4782" s="43"/>
    </row>
    <row r="4783" spans="19:21" x14ac:dyDescent="0.35">
      <c r="S4783" s="43"/>
      <c r="U4783" s="43"/>
    </row>
    <row r="4784" spans="19:21" x14ac:dyDescent="0.35">
      <c r="S4784" s="43"/>
      <c r="U4784" s="43"/>
    </row>
    <row r="4785" spans="19:21" x14ac:dyDescent="0.35">
      <c r="S4785" s="43"/>
      <c r="U4785" s="43"/>
    </row>
    <row r="4786" spans="19:21" x14ac:dyDescent="0.35">
      <c r="S4786" s="43"/>
      <c r="U4786" s="43"/>
    </row>
    <row r="4787" spans="19:21" x14ac:dyDescent="0.35">
      <c r="S4787" s="43"/>
      <c r="U4787" s="43"/>
    </row>
    <row r="4788" spans="19:21" x14ac:dyDescent="0.35">
      <c r="S4788" s="43"/>
      <c r="U4788" s="43"/>
    </row>
    <row r="4789" spans="19:21" x14ac:dyDescent="0.35">
      <c r="S4789" s="43"/>
      <c r="U4789" s="43"/>
    </row>
    <row r="4790" spans="19:21" x14ac:dyDescent="0.35">
      <c r="S4790" s="43"/>
      <c r="U4790" s="43"/>
    </row>
    <row r="4791" spans="19:21" x14ac:dyDescent="0.35">
      <c r="S4791" s="43"/>
      <c r="U4791" s="43"/>
    </row>
    <row r="4792" spans="19:21" x14ac:dyDescent="0.35">
      <c r="S4792" s="43"/>
      <c r="U4792" s="43"/>
    </row>
    <row r="4793" spans="19:21" x14ac:dyDescent="0.35">
      <c r="S4793" s="43"/>
      <c r="U4793" s="43"/>
    </row>
    <row r="4794" spans="19:21" x14ac:dyDescent="0.35">
      <c r="S4794" s="43"/>
      <c r="U4794" s="43"/>
    </row>
    <row r="4795" spans="19:21" x14ac:dyDescent="0.35">
      <c r="S4795" s="43"/>
      <c r="U4795" s="43"/>
    </row>
    <row r="4796" spans="19:21" x14ac:dyDescent="0.35">
      <c r="S4796" s="43"/>
      <c r="U4796" s="43"/>
    </row>
    <row r="4797" spans="19:21" x14ac:dyDescent="0.35">
      <c r="S4797" s="43"/>
      <c r="U4797" s="43"/>
    </row>
    <row r="4798" spans="19:21" x14ac:dyDescent="0.35">
      <c r="S4798" s="43"/>
      <c r="U4798" s="43"/>
    </row>
    <row r="4799" spans="19:21" x14ac:dyDescent="0.35">
      <c r="S4799" s="43"/>
      <c r="U4799" s="43"/>
    </row>
    <row r="4800" spans="19:21" x14ac:dyDescent="0.35">
      <c r="S4800" s="43"/>
      <c r="U4800" s="43"/>
    </row>
    <row r="4801" spans="19:21" x14ac:dyDescent="0.35">
      <c r="S4801" s="43"/>
      <c r="U4801" s="43"/>
    </row>
    <row r="4802" spans="19:21" x14ac:dyDescent="0.35">
      <c r="S4802" s="43"/>
      <c r="U4802" s="43"/>
    </row>
    <row r="4803" spans="19:21" x14ac:dyDescent="0.35">
      <c r="S4803" s="43"/>
      <c r="U4803" s="43"/>
    </row>
    <row r="4804" spans="19:21" x14ac:dyDescent="0.35">
      <c r="S4804" s="43"/>
      <c r="U4804" s="43"/>
    </row>
    <row r="4805" spans="19:21" x14ac:dyDescent="0.35">
      <c r="S4805" s="43"/>
      <c r="U4805" s="43"/>
    </row>
    <row r="4806" spans="19:21" x14ac:dyDescent="0.35">
      <c r="S4806" s="43"/>
      <c r="U4806" s="43"/>
    </row>
    <row r="4807" spans="19:21" x14ac:dyDescent="0.35">
      <c r="S4807" s="43"/>
      <c r="U4807" s="43"/>
    </row>
    <row r="4808" spans="19:21" x14ac:dyDescent="0.35">
      <c r="S4808" s="43"/>
      <c r="U4808" s="43"/>
    </row>
    <row r="4809" spans="19:21" x14ac:dyDescent="0.35">
      <c r="S4809" s="43"/>
      <c r="U4809" s="43"/>
    </row>
    <row r="4810" spans="19:21" x14ac:dyDescent="0.35">
      <c r="S4810" s="43"/>
      <c r="U4810" s="43"/>
    </row>
    <row r="4811" spans="19:21" x14ac:dyDescent="0.35">
      <c r="S4811" s="43"/>
      <c r="U4811" s="43"/>
    </row>
    <row r="4812" spans="19:21" x14ac:dyDescent="0.35">
      <c r="S4812" s="43"/>
      <c r="U4812" s="43"/>
    </row>
    <row r="4813" spans="19:21" x14ac:dyDescent="0.35">
      <c r="S4813" s="43"/>
      <c r="U4813" s="43"/>
    </row>
    <row r="4814" spans="19:21" x14ac:dyDescent="0.35">
      <c r="S4814" s="43"/>
      <c r="U4814" s="43"/>
    </row>
    <row r="4815" spans="19:21" x14ac:dyDescent="0.35">
      <c r="S4815" s="43"/>
      <c r="U4815" s="43"/>
    </row>
    <row r="4816" spans="19:21" x14ac:dyDescent="0.35">
      <c r="S4816" s="43"/>
      <c r="U4816" s="43"/>
    </row>
    <row r="4817" spans="19:21" x14ac:dyDescent="0.35">
      <c r="S4817" s="43"/>
      <c r="U4817" s="43"/>
    </row>
    <row r="4818" spans="19:21" x14ac:dyDescent="0.35">
      <c r="S4818" s="43"/>
      <c r="U4818" s="43"/>
    </row>
    <row r="4819" spans="19:21" x14ac:dyDescent="0.35">
      <c r="S4819" s="43"/>
      <c r="U4819" s="43"/>
    </row>
    <row r="4820" spans="19:21" x14ac:dyDescent="0.35">
      <c r="S4820" s="43"/>
      <c r="U4820" s="43"/>
    </row>
    <row r="4821" spans="19:21" x14ac:dyDescent="0.35">
      <c r="S4821" s="43"/>
      <c r="U4821" s="43"/>
    </row>
    <row r="4822" spans="19:21" x14ac:dyDescent="0.35">
      <c r="S4822" s="43"/>
      <c r="U4822" s="43"/>
    </row>
    <row r="4823" spans="19:21" x14ac:dyDescent="0.35">
      <c r="S4823" s="43"/>
      <c r="U4823" s="43"/>
    </row>
    <row r="4824" spans="19:21" x14ac:dyDescent="0.35">
      <c r="S4824" s="43"/>
      <c r="U4824" s="43"/>
    </row>
    <row r="4825" spans="19:21" x14ac:dyDescent="0.35">
      <c r="S4825" s="43"/>
      <c r="U4825" s="43"/>
    </row>
    <row r="4826" spans="19:21" x14ac:dyDescent="0.35">
      <c r="S4826" s="43"/>
      <c r="U4826" s="43"/>
    </row>
    <row r="4827" spans="19:21" x14ac:dyDescent="0.35">
      <c r="S4827" s="43"/>
      <c r="U4827" s="43"/>
    </row>
    <row r="4828" spans="19:21" x14ac:dyDescent="0.35">
      <c r="S4828" s="43"/>
      <c r="U4828" s="43"/>
    </row>
    <row r="4829" spans="19:21" x14ac:dyDescent="0.35">
      <c r="S4829" s="43"/>
      <c r="U4829" s="43"/>
    </row>
    <row r="4830" spans="19:21" x14ac:dyDescent="0.35">
      <c r="S4830" s="43"/>
      <c r="U4830" s="43"/>
    </row>
    <row r="4831" spans="19:21" x14ac:dyDescent="0.35">
      <c r="S4831" s="43"/>
      <c r="U4831" s="43"/>
    </row>
    <row r="4832" spans="19:21" x14ac:dyDescent="0.35">
      <c r="S4832" s="43"/>
      <c r="U4832" s="43"/>
    </row>
    <row r="4833" spans="19:21" x14ac:dyDescent="0.35">
      <c r="S4833" s="43"/>
      <c r="U4833" s="43"/>
    </row>
    <row r="4834" spans="19:21" x14ac:dyDescent="0.35">
      <c r="S4834" s="43"/>
      <c r="U4834" s="43"/>
    </row>
    <row r="4835" spans="19:21" x14ac:dyDescent="0.35">
      <c r="S4835" s="43"/>
      <c r="U4835" s="43"/>
    </row>
    <row r="4836" spans="19:21" x14ac:dyDescent="0.35">
      <c r="S4836" s="43"/>
      <c r="U4836" s="43"/>
    </row>
    <row r="4837" spans="19:21" x14ac:dyDescent="0.35">
      <c r="S4837" s="43"/>
      <c r="U4837" s="43"/>
    </row>
    <row r="4838" spans="19:21" x14ac:dyDescent="0.35">
      <c r="S4838" s="43"/>
      <c r="U4838" s="43"/>
    </row>
    <row r="4839" spans="19:21" x14ac:dyDescent="0.35">
      <c r="S4839" s="43"/>
      <c r="U4839" s="43"/>
    </row>
    <row r="4840" spans="19:21" x14ac:dyDescent="0.35">
      <c r="S4840" s="43"/>
      <c r="U4840" s="43"/>
    </row>
    <row r="4841" spans="19:21" x14ac:dyDescent="0.35">
      <c r="S4841" s="43"/>
      <c r="U4841" s="43"/>
    </row>
    <row r="4842" spans="19:21" x14ac:dyDescent="0.35">
      <c r="S4842" s="43"/>
      <c r="U4842" s="43"/>
    </row>
    <row r="4843" spans="19:21" x14ac:dyDescent="0.35">
      <c r="S4843" s="43"/>
      <c r="U4843" s="43"/>
    </row>
    <row r="4844" spans="19:21" x14ac:dyDescent="0.35">
      <c r="S4844" s="43"/>
      <c r="U4844" s="43"/>
    </row>
    <row r="4845" spans="19:21" x14ac:dyDescent="0.35">
      <c r="S4845" s="43"/>
      <c r="U4845" s="43"/>
    </row>
    <row r="4846" spans="19:21" x14ac:dyDescent="0.35">
      <c r="S4846" s="43"/>
      <c r="U4846" s="43"/>
    </row>
    <row r="4847" spans="19:21" x14ac:dyDescent="0.35">
      <c r="S4847" s="43"/>
      <c r="U4847" s="43"/>
    </row>
    <row r="4848" spans="19:21" x14ac:dyDescent="0.35">
      <c r="S4848" s="43"/>
      <c r="U4848" s="43"/>
    </row>
    <row r="4849" spans="19:21" x14ac:dyDescent="0.35">
      <c r="S4849" s="43"/>
      <c r="U4849" s="43"/>
    </row>
    <row r="4850" spans="19:21" x14ac:dyDescent="0.35">
      <c r="S4850" s="43"/>
      <c r="U4850" s="43"/>
    </row>
    <row r="4851" spans="19:21" x14ac:dyDescent="0.35">
      <c r="S4851" s="43"/>
      <c r="U4851" s="43"/>
    </row>
    <row r="4852" spans="19:21" x14ac:dyDescent="0.35">
      <c r="S4852" s="43"/>
      <c r="U4852" s="43"/>
    </row>
    <row r="4853" spans="19:21" x14ac:dyDescent="0.35">
      <c r="S4853" s="43"/>
      <c r="U4853" s="43"/>
    </row>
    <row r="4854" spans="19:21" x14ac:dyDescent="0.35">
      <c r="S4854" s="43"/>
      <c r="U4854" s="43"/>
    </row>
    <row r="4855" spans="19:21" x14ac:dyDescent="0.35">
      <c r="S4855" s="43"/>
      <c r="U4855" s="43"/>
    </row>
    <row r="4856" spans="19:21" x14ac:dyDescent="0.35">
      <c r="S4856" s="43"/>
      <c r="U4856" s="43"/>
    </row>
    <row r="4857" spans="19:21" x14ac:dyDescent="0.35">
      <c r="S4857" s="43"/>
      <c r="U4857" s="43"/>
    </row>
    <row r="4858" spans="19:21" x14ac:dyDescent="0.35">
      <c r="S4858" s="43"/>
      <c r="U4858" s="43"/>
    </row>
    <row r="4859" spans="19:21" x14ac:dyDescent="0.35">
      <c r="S4859" s="43"/>
      <c r="U4859" s="43"/>
    </row>
    <row r="4860" spans="19:21" x14ac:dyDescent="0.35">
      <c r="S4860" s="43"/>
      <c r="U4860" s="43"/>
    </row>
    <row r="4861" spans="19:21" x14ac:dyDescent="0.35">
      <c r="S4861" s="43"/>
      <c r="U4861" s="43"/>
    </row>
    <row r="4862" spans="19:21" x14ac:dyDescent="0.35">
      <c r="S4862" s="43"/>
      <c r="U4862" s="43"/>
    </row>
    <row r="4863" spans="19:21" x14ac:dyDescent="0.35">
      <c r="S4863" s="43"/>
      <c r="U4863" s="43"/>
    </row>
    <row r="4864" spans="19:21" x14ac:dyDescent="0.35">
      <c r="S4864" s="43"/>
      <c r="U4864" s="43"/>
    </row>
    <row r="4865" spans="19:21" x14ac:dyDescent="0.35">
      <c r="S4865" s="43"/>
      <c r="U4865" s="43"/>
    </row>
    <row r="4866" spans="19:21" x14ac:dyDescent="0.35">
      <c r="S4866" s="43"/>
      <c r="U4866" s="43"/>
    </row>
    <row r="4867" spans="19:21" x14ac:dyDescent="0.35">
      <c r="S4867" s="43"/>
      <c r="U4867" s="43"/>
    </row>
    <row r="4868" spans="19:21" x14ac:dyDescent="0.35">
      <c r="S4868" s="43"/>
      <c r="U4868" s="43"/>
    </row>
    <row r="4869" spans="19:21" x14ac:dyDescent="0.35">
      <c r="S4869" s="43"/>
      <c r="U4869" s="43"/>
    </row>
    <row r="4870" spans="19:21" x14ac:dyDescent="0.35">
      <c r="S4870" s="43"/>
      <c r="U4870" s="43"/>
    </row>
    <row r="4871" spans="19:21" x14ac:dyDescent="0.35">
      <c r="S4871" s="43"/>
      <c r="U4871" s="43"/>
    </row>
    <row r="4872" spans="19:21" x14ac:dyDescent="0.35">
      <c r="S4872" s="43"/>
      <c r="U4872" s="43"/>
    </row>
    <row r="4873" spans="19:21" x14ac:dyDescent="0.35">
      <c r="S4873" s="43"/>
      <c r="U4873" s="43"/>
    </row>
    <row r="4874" spans="19:21" x14ac:dyDescent="0.35">
      <c r="S4874" s="43"/>
      <c r="U4874" s="43"/>
    </row>
    <row r="4875" spans="19:21" x14ac:dyDescent="0.35">
      <c r="S4875" s="43"/>
      <c r="U4875" s="43"/>
    </row>
    <row r="4876" spans="19:21" x14ac:dyDescent="0.35">
      <c r="S4876" s="43"/>
      <c r="U4876" s="43"/>
    </row>
    <row r="4877" spans="19:21" x14ac:dyDescent="0.35">
      <c r="S4877" s="43"/>
      <c r="U4877" s="43"/>
    </row>
    <row r="4878" spans="19:21" x14ac:dyDescent="0.35">
      <c r="S4878" s="43"/>
      <c r="U4878" s="43"/>
    </row>
    <row r="4879" spans="19:21" x14ac:dyDescent="0.35">
      <c r="S4879" s="43"/>
      <c r="U4879" s="43"/>
    </row>
    <row r="4880" spans="19:21" x14ac:dyDescent="0.35">
      <c r="S4880" s="43"/>
      <c r="U4880" s="43"/>
    </row>
    <row r="4881" spans="19:21" x14ac:dyDescent="0.35">
      <c r="S4881" s="43"/>
      <c r="U4881" s="43"/>
    </row>
    <row r="4882" spans="19:21" x14ac:dyDescent="0.35">
      <c r="S4882" s="43"/>
      <c r="U4882" s="43"/>
    </row>
    <row r="4883" spans="19:21" x14ac:dyDescent="0.35">
      <c r="S4883" s="43"/>
      <c r="U4883" s="43"/>
    </row>
    <row r="4884" spans="19:21" x14ac:dyDescent="0.35">
      <c r="S4884" s="43"/>
      <c r="U4884" s="43"/>
    </row>
    <row r="4885" spans="19:21" x14ac:dyDescent="0.35">
      <c r="S4885" s="43"/>
      <c r="U4885" s="43"/>
    </row>
    <row r="4886" spans="19:21" x14ac:dyDescent="0.35">
      <c r="S4886" s="43"/>
      <c r="U4886" s="43"/>
    </row>
    <row r="4887" spans="19:21" x14ac:dyDescent="0.35">
      <c r="S4887" s="43"/>
      <c r="U4887" s="43"/>
    </row>
    <row r="4888" spans="19:21" x14ac:dyDescent="0.35">
      <c r="S4888" s="43"/>
      <c r="U4888" s="43"/>
    </row>
    <row r="4889" spans="19:21" x14ac:dyDescent="0.35">
      <c r="S4889" s="43"/>
      <c r="U4889" s="43"/>
    </row>
    <row r="4890" spans="19:21" x14ac:dyDescent="0.35">
      <c r="S4890" s="43"/>
      <c r="U4890" s="43"/>
    </row>
    <row r="4891" spans="19:21" x14ac:dyDescent="0.35">
      <c r="S4891" s="43"/>
      <c r="U4891" s="43"/>
    </row>
    <row r="4892" spans="19:21" x14ac:dyDescent="0.35">
      <c r="S4892" s="43"/>
      <c r="U4892" s="43"/>
    </row>
    <row r="4893" spans="19:21" x14ac:dyDescent="0.35">
      <c r="S4893" s="43"/>
      <c r="U4893" s="43"/>
    </row>
    <row r="4894" spans="19:21" x14ac:dyDescent="0.35">
      <c r="S4894" s="43"/>
      <c r="U4894" s="43"/>
    </row>
    <row r="4895" spans="19:21" x14ac:dyDescent="0.35">
      <c r="S4895" s="43"/>
      <c r="U4895" s="43"/>
    </row>
    <row r="4896" spans="19:21" x14ac:dyDescent="0.35">
      <c r="S4896" s="43"/>
      <c r="U4896" s="43"/>
    </row>
    <row r="4897" spans="19:21" x14ac:dyDescent="0.35">
      <c r="S4897" s="43"/>
      <c r="U4897" s="43"/>
    </row>
    <row r="4898" spans="19:21" x14ac:dyDescent="0.35">
      <c r="S4898" s="43"/>
      <c r="U4898" s="43"/>
    </row>
    <row r="4899" spans="19:21" x14ac:dyDescent="0.35">
      <c r="S4899" s="43"/>
      <c r="U4899" s="43"/>
    </row>
    <row r="4900" spans="19:21" x14ac:dyDescent="0.35">
      <c r="S4900" s="43"/>
      <c r="U4900" s="43"/>
    </row>
    <row r="4901" spans="19:21" x14ac:dyDescent="0.35">
      <c r="S4901" s="43"/>
      <c r="U4901" s="43"/>
    </row>
    <row r="4902" spans="19:21" x14ac:dyDescent="0.35">
      <c r="S4902" s="43"/>
      <c r="U4902" s="43"/>
    </row>
    <row r="4903" spans="19:21" x14ac:dyDescent="0.35">
      <c r="S4903" s="43"/>
      <c r="U4903" s="43"/>
    </row>
    <row r="4904" spans="19:21" x14ac:dyDescent="0.35">
      <c r="S4904" s="43"/>
      <c r="U4904" s="43"/>
    </row>
    <row r="4905" spans="19:21" x14ac:dyDescent="0.35">
      <c r="S4905" s="43"/>
      <c r="U4905" s="43"/>
    </row>
    <row r="4906" spans="19:21" x14ac:dyDescent="0.35">
      <c r="S4906" s="43"/>
      <c r="U4906" s="43"/>
    </row>
    <row r="4907" spans="19:21" x14ac:dyDescent="0.35">
      <c r="S4907" s="43"/>
      <c r="U4907" s="43"/>
    </row>
    <row r="4908" spans="19:21" x14ac:dyDescent="0.35">
      <c r="S4908" s="43"/>
      <c r="U4908" s="43"/>
    </row>
    <row r="4909" spans="19:21" x14ac:dyDescent="0.35">
      <c r="S4909" s="43"/>
      <c r="U4909" s="43"/>
    </row>
    <row r="4910" spans="19:21" x14ac:dyDescent="0.35">
      <c r="S4910" s="43"/>
      <c r="U4910" s="43"/>
    </row>
    <row r="4911" spans="19:21" x14ac:dyDescent="0.35">
      <c r="S4911" s="43"/>
      <c r="U4911" s="43"/>
    </row>
    <row r="4912" spans="19:21" x14ac:dyDescent="0.35">
      <c r="S4912" s="43"/>
      <c r="U4912" s="43"/>
    </row>
    <row r="4913" spans="19:21" x14ac:dyDescent="0.35">
      <c r="S4913" s="43"/>
      <c r="U4913" s="43"/>
    </row>
    <row r="4914" spans="19:21" x14ac:dyDescent="0.35">
      <c r="S4914" s="43"/>
      <c r="U4914" s="43"/>
    </row>
    <row r="4915" spans="19:21" x14ac:dyDescent="0.35">
      <c r="S4915" s="43"/>
      <c r="U4915" s="43"/>
    </row>
    <row r="4916" spans="19:21" x14ac:dyDescent="0.35">
      <c r="S4916" s="43"/>
      <c r="U4916" s="43"/>
    </row>
    <row r="4917" spans="19:21" x14ac:dyDescent="0.35">
      <c r="S4917" s="43"/>
      <c r="U4917" s="43"/>
    </row>
    <row r="4918" spans="19:21" x14ac:dyDescent="0.35">
      <c r="S4918" s="43"/>
      <c r="U4918" s="43"/>
    </row>
    <row r="4919" spans="19:21" x14ac:dyDescent="0.35">
      <c r="S4919" s="43"/>
      <c r="U4919" s="43"/>
    </row>
    <row r="4920" spans="19:21" x14ac:dyDescent="0.35">
      <c r="S4920" s="43"/>
      <c r="U4920" s="43"/>
    </row>
    <row r="4921" spans="19:21" x14ac:dyDescent="0.35">
      <c r="S4921" s="43"/>
      <c r="U4921" s="43"/>
    </row>
    <row r="4922" spans="19:21" x14ac:dyDescent="0.35">
      <c r="S4922" s="43"/>
      <c r="U4922" s="43"/>
    </row>
    <row r="4923" spans="19:21" x14ac:dyDescent="0.35">
      <c r="S4923" s="43"/>
      <c r="U4923" s="43"/>
    </row>
    <row r="4924" spans="19:21" x14ac:dyDescent="0.35">
      <c r="S4924" s="43"/>
      <c r="U4924" s="43"/>
    </row>
    <row r="4925" spans="19:21" x14ac:dyDescent="0.35">
      <c r="S4925" s="43"/>
      <c r="U4925" s="43"/>
    </row>
    <row r="4926" spans="19:21" x14ac:dyDescent="0.35">
      <c r="S4926" s="43"/>
      <c r="U4926" s="43"/>
    </row>
    <row r="4927" spans="19:21" x14ac:dyDescent="0.35">
      <c r="S4927" s="43"/>
      <c r="U4927" s="43"/>
    </row>
    <row r="4928" spans="19:21" x14ac:dyDescent="0.35">
      <c r="S4928" s="43"/>
      <c r="U4928" s="43"/>
    </row>
    <row r="4929" spans="19:21" x14ac:dyDescent="0.35">
      <c r="S4929" s="43"/>
      <c r="U4929" s="43"/>
    </row>
    <row r="4930" spans="19:21" x14ac:dyDescent="0.35">
      <c r="S4930" s="43"/>
      <c r="U4930" s="43"/>
    </row>
    <row r="4931" spans="19:21" x14ac:dyDescent="0.35">
      <c r="S4931" s="43"/>
      <c r="U4931" s="43"/>
    </row>
    <row r="4932" spans="19:21" x14ac:dyDescent="0.35">
      <c r="S4932" s="43"/>
      <c r="U4932" s="43"/>
    </row>
    <row r="4933" spans="19:21" x14ac:dyDescent="0.35">
      <c r="S4933" s="43"/>
      <c r="U4933" s="43"/>
    </row>
    <row r="4934" spans="19:21" x14ac:dyDescent="0.35">
      <c r="S4934" s="43"/>
      <c r="U4934" s="43"/>
    </row>
    <row r="4935" spans="19:21" x14ac:dyDescent="0.35">
      <c r="S4935" s="43"/>
      <c r="U4935" s="43"/>
    </row>
    <row r="4936" spans="19:21" x14ac:dyDescent="0.35">
      <c r="S4936" s="43"/>
      <c r="U4936" s="43"/>
    </row>
    <row r="4937" spans="19:21" x14ac:dyDescent="0.35">
      <c r="S4937" s="43"/>
      <c r="U4937" s="43"/>
    </row>
    <row r="4938" spans="19:21" x14ac:dyDescent="0.35">
      <c r="S4938" s="43"/>
      <c r="U4938" s="43"/>
    </row>
    <row r="4939" spans="19:21" x14ac:dyDescent="0.35">
      <c r="S4939" s="43"/>
      <c r="U4939" s="43"/>
    </row>
    <row r="4940" spans="19:21" x14ac:dyDescent="0.35">
      <c r="S4940" s="43"/>
      <c r="U4940" s="43"/>
    </row>
    <row r="4941" spans="19:21" x14ac:dyDescent="0.35">
      <c r="S4941" s="43"/>
      <c r="U4941" s="43"/>
    </row>
    <row r="4942" spans="19:21" x14ac:dyDescent="0.35">
      <c r="S4942" s="43"/>
      <c r="U4942" s="43"/>
    </row>
    <row r="4943" spans="19:21" x14ac:dyDescent="0.35">
      <c r="S4943" s="43"/>
      <c r="U4943" s="43"/>
    </row>
    <row r="4944" spans="19:21" x14ac:dyDescent="0.35">
      <c r="S4944" s="43"/>
      <c r="U4944" s="43"/>
    </row>
    <row r="4945" spans="19:21" x14ac:dyDescent="0.35">
      <c r="S4945" s="43"/>
      <c r="U4945" s="43"/>
    </row>
    <row r="4946" spans="19:21" x14ac:dyDescent="0.35">
      <c r="S4946" s="43"/>
      <c r="U4946" s="43"/>
    </row>
    <row r="4947" spans="19:21" x14ac:dyDescent="0.35">
      <c r="S4947" s="43"/>
      <c r="U4947" s="43"/>
    </row>
    <row r="4948" spans="19:21" x14ac:dyDescent="0.35">
      <c r="S4948" s="43"/>
      <c r="U4948" s="43"/>
    </row>
    <row r="4949" spans="19:21" x14ac:dyDescent="0.35">
      <c r="S4949" s="43"/>
      <c r="U4949" s="43"/>
    </row>
    <row r="4950" spans="19:21" x14ac:dyDescent="0.35">
      <c r="S4950" s="43"/>
      <c r="U4950" s="43"/>
    </row>
    <row r="4951" spans="19:21" x14ac:dyDescent="0.35">
      <c r="S4951" s="43"/>
      <c r="U4951" s="43"/>
    </row>
    <row r="4952" spans="19:21" x14ac:dyDescent="0.35">
      <c r="S4952" s="43"/>
      <c r="U4952" s="43"/>
    </row>
    <row r="4953" spans="19:21" x14ac:dyDescent="0.35">
      <c r="S4953" s="43"/>
      <c r="U4953" s="43"/>
    </row>
    <row r="4954" spans="19:21" x14ac:dyDescent="0.35">
      <c r="S4954" s="43"/>
      <c r="U4954" s="43"/>
    </row>
    <row r="4955" spans="19:21" x14ac:dyDescent="0.35">
      <c r="S4955" s="43"/>
      <c r="U4955" s="43"/>
    </row>
    <row r="4956" spans="19:21" x14ac:dyDescent="0.35">
      <c r="S4956" s="43"/>
      <c r="U4956" s="43"/>
    </row>
    <row r="4957" spans="19:21" x14ac:dyDescent="0.35">
      <c r="S4957" s="43"/>
      <c r="U4957" s="43"/>
    </row>
    <row r="4958" spans="19:21" x14ac:dyDescent="0.35">
      <c r="S4958" s="43"/>
      <c r="U4958" s="43"/>
    </row>
    <row r="4959" spans="19:21" x14ac:dyDescent="0.35">
      <c r="S4959" s="43"/>
      <c r="U4959" s="43"/>
    </row>
    <row r="4960" spans="19:21" x14ac:dyDescent="0.35">
      <c r="S4960" s="43"/>
      <c r="U4960" s="43"/>
    </row>
    <row r="4961" spans="19:21" x14ac:dyDescent="0.35">
      <c r="S4961" s="43"/>
      <c r="U4961" s="43"/>
    </row>
    <row r="4962" spans="19:21" x14ac:dyDescent="0.35">
      <c r="S4962" s="43"/>
      <c r="U4962" s="43"/>
    </row>
    <row r="4963" spans="19:21" x14ac:dyDescent="0.35">
      <c r="S4963" s="43"/>
      <c r="U4963" s="43"/>
    </row>
    <row r="4964" spans="19:21" x14ac:dyDescent="0.35">
      <c r="S4964" s="43"/>
      <c r="U4964" s="43"/>
    </row>
    <row r="4965" spans="19:21" x14ac:dyDescent="0.35">
      <c r="S4965" s="43"/>
      <c r="U4965" s="43"/>
    </row>
    <row r="4966" spans="19:21" x14ac:dyDescent="0.35">
      <c r="S4966" s="43"/>
      <c r="U4966" s="43"/>
    </row>
    <row r="4967" spans="19:21" x14ac:dyDescent="0.35">
      <c r="S4967" s="43"/>
      <c r="U4967" s="43"/>
    </row>
    <row r="4968" spans="19:21" x14ac:dyDescent="0.35">
      <c r="S4968" s="43"/>
      <c r="U4968" s="43"/>
    </row>
    <row r="4969" spans="19:21" x14ac:dyDescent="0.35">
      <c r="S4969" s="43"/>
      <c r="U4969" s="43"/>
    </row>
    <row r="4970" spans="19:21" x14ac:dyDescent="0.35">
      <c r="S4970" s="43"/>
      <c r="U4970" s="43"/>
    </row>
    <row r="4971" spans="19:21" x14ac:dyDescent="0.35">
      <c r="S4971" s="43"/>
      <c r="U4971" s="43"/>
    </row>
    <row r="4972" spans="19:21" x14ac:dyDescent="0.35">
      <c r="S4972" s="43"/>
      <c r="U4972" s="43"/>
    </row>
    <row r="4973" spans="19:21" x14ac:dyDescent="0.35">
      <c r="S4973" s="43"/>
      <c r="U4973" s="43"/>
    </row>
    <row r="4974" spans="19:21" x14ac:dyDescent="0.35">
      <c r="S4974" s="43"/>
      <c r="U4974" s="43"/>
    </row>
    <row r="4975" spans="19:21" x14ac:dyDescent="0.35">
      <c r="S4975" s="43"/>
      <c r="U4975" s="43"/>
    </row>
    <row r="4976" spans="19:21" x14ac:dyDescent="0.35">
      <c r="S4976" s="43"/>
      <c r="U4976" s="43"/>
    </row>
    <row r="4977" spans="19:21" x14ac:dyDescent="0.35">
      <c r="S4977" s="43"/>
      <c r="U4977" s="43"/>
    </row>
    <row r="4978" spans="19:21" x14ac:dyDescent="0.35">
      <c r="S4978" s="43"/>
      <c r="U4978" s="43"/>
    </row>
    <row r="4979" spans="19:21" x14ac:dyDescent="0.35">
      <c r="S4979" s="43"/>
      <c r="U4979" s="43"/>
    </row>
    <row r="4980" spans="19:21" x14ac:dyDescent="0.35">
      <c r="S4980" s="43"/>
      <c r="U4980" s="43"/>
    </row>
    <row r="4981" spans="19:21" x14ac:dyDescent="0.35">
      <c r="S4981" s="43"/>
      <c r="U4981" s="43"/>
    </row>
    <row r="4982" spans="19:21" x14ac:dyDescent="0.35">
      <c r="S4982" s="43"/>
      <c r="U4982" s="43"/>
    </row>
    <row r="4983" spans="19:21" x14ac:dyDescent="0.35">
      <c r="S4983" s="43"/>
      <c r="U4983" s="43"/>
    </row>
    <row r="4984" spans="19:21" x14ac:dyDescent="0.35">
      <c r="S4984" s="43"/>
      <c r="U4984" s="43"/>
    </row>
    <row r="4985" spans="19:21" x14ac:dyDescent="0.35">
      <c r="S4985" s="43"/>
      <c r="U4985" s="43"/>
    </row>
    <row r="4986" spans="19:21" x14ac:dyDescent="0.35">
      <c r="S4986" s="43"/>
      <c r="U4986" s="43"/>
    </row>
    <row r="4987" spans="19:21" x14ac:dyDescent="0.35">
      <c r="S4987" s="43"/>
      <c r="U4987" s="43"/>
    </row>
    <row r="4988" spans="19:21" x14ac:dyDescent="0.35">
      <c r="S4988" s="43"/>
      <c r="U4988" s="43"/>
    </row>
    <row r="4989" spans="19:21" x14ac:dyDescent="0.35">
      <c r="S4989" s="43"/>
      <c r="U4989" s="43"/>
    </row>
    <row r="4990" spans="19:21" x14ac:dyDescent="0.35">
      <c r="S4990" s="43"/>
      <c r="U4990" s="43"/>
    </row>
    <row r="4991" spans="19:21" x14ac:dyDescent="0.35">
      <c r="S4991" s="43"/>
      <c r="U4991" s="43"/>
    </row>
    <row r="4992" spans="19:21" x14ac:dyDescent="0.35">
      <c r="S4992" s="43"/>
      <c r="U4992" s="43"/>
    </row>
    <row r="4993" spans="19:21" x14ac:dyDescent="0.35">
      <c r="S4993" s="43"/>
      <c r="U4993" s="43"/>
    </row>
    <row r="4994" spans="19:21" x14ac:dyDescent="0.35">
      <c r="S4994" s="43"/>
      <c r="U4994" s="43"/>
    </row>
    <row r="4995" spans="19:21" x14ac:dyDescent="0.35">
      <c r="S4995" s="43"/>
      <c r="U4995" s="43"/>
    </row>
    <row r="4996" spans="19:21" x14ac:dyDescent="0.35">
      <c r="S4996" s="43"/>
      <c r="U4996" s="43"/>
    </row>
    <row r="4997" spans="19:21" x14ac:dyDescent="0.35">
      <c r="S4997" s="43"/>
      <c r="U4997" s="43"/>
    </row>
    <row r="4998" spans="19:21" x14ac:dyDescent="0.35">
      <c r="S4998" s="43"/>
      <c r="U4998" s="43"/>
    </row>
    <row r="4999" spans="19:21" x14ac:dyDescent="0.35">
      <c r="S4999" s="43"/>
      <c r="U4999" s="43"/>
    </row>
    <row r="5000" spans="19:21" x14ac:dyDescent="0.35">
      <c r="S5000" s="43"/>
      <c r="U5000" s="43"/>
    </row>
    <row r="5001" spans="19:21" x14ac:dyDescent="0.35">
      <c r="S5001" s="43"/>
      <c r="U5001" s="43"/>
    </row>
    <row r="5002" spans="19:21" x14ac:dyDescent="0.35">
      <c r="S5002" s="43"/>
      <c r="U5002" s="43"/>
    </row>
    <row r="5003" spans="19:21" x14ac:dyDescent="0.35">
      <c r="S5003" s="43"/>
      <c r="U5003" s="43"/>
    </row>
    <row r="5004" spans="19:21" x14ac:dyDescent="0.35">
      <c r="S5004" s="43"/>
      <c r="U5004" s="43"/>
    </row>
    <row r="5005" spans="19:21" x14ac:dyDescent="0.35">
      <c r="S5005" s="43"/>
      <c r="U5005" s="43"/>
    </row>
    <row r="5006" spans="19:21" x14ac:dyDescent="0.35">
      <c r="S5006" s="43"/>
      <c r="U5006" s="43"/>
    </row>
    <row r="5007" spans="19:21" x14ac:dyDescent="0.35">
      <c r="S5007" s="43"/>
      <c r="U5007" s="43"/>
    </row>
    <row r="5008" spans="19:21" x14ac:dyDescent="0.35">
      <c r="S5008" s="43"/>
      <c r="U5008" s="43"/>
    </row>
    <row r="5009" spans="19:21" x14ac:dyDescent="0.35">
      <c r="S5009" s="43"/>
      <c r="U5009" s="43"/>
    </row>
    <row r="5010" spans="19:21" x14ac:dyDescent="0.35">
      <c r="S5010" s="43"/>
      <c r="U5010" s="43"/>
    </row>
    <row r="5011" spans="19:21" x14ac:dyDescent="0.35">
      <c r="S5011" s="43"/>
      <c r="U5011" s="43"/>
    </row>
    <row r="5012" spans="19:21" x14ac:dyDescent="0.35">
      <c r="S5012" s="43"/>
      <c r="U5012" s="43"/>
    </row>
    <row r="5013" spans="19:21" x14ac:dyDescent="0.35">
      <c r="S5013" s="43"/>
      <c r="U5013" s="43"/>
    </row>
    <row r="5014" spans="19:21" x14ac:dyDescent="0.35">
      <c r="S5014" s="43"/>
      <c r="U5014" s="43"/>
    </row>
    <row r="5015" spans="19:21" x14ac:dyDescent="0.35">
      <c r="S5015" s="43"/>
      <c r="U5015" s="43"/>
    </row>
    <row r="5016" spans="19:21" x14ac:dyDescent="0.35">
      <c r="S5016" s="43"/>
      <c r="U5016" s="43"/>
    </row>
    <row r="5017" spans="19:21" x14ac:dyDescent="0.35">
      <c r="S5017" s="43"/>
      <c r="U5017" s="43"/>
    </row>
    <row r="5018" spans="19:21" x14ac:dyDescent="0.35">
      <c r="S5018" s="43"/>
      <c r="U5018" s="43"/>
    </row>
    <row r="5019" spans="19:21" x14ac:dyDescent="0.35">
      <c r="S5019" s="43"/>
      <c r="U5019" s="43"/>
    </row>
    <row r="5020" spans="19:21" x14ac:dyDescent="0.35">
      <c r="S5020" s="43"/>
      <c r="U5020" s="43"/>
    </row>
    <row r="5021" spans="19:21" x14ac:dyDescent="0.35">
      <c r="S5021" s="43"/>
      <c r="U5021" s="43"/>
    </row>
    <row r="5022" spans="19:21" x14ac:dyDescent="0.35">
      <c r="S5022" s="43"/>
      <c r="U5022" s="43"/>
    </row>
    <row r="5023" spans="19:21" x14ac:dyDescent="0.35">
      <c r="S5023" s="43"/>
      <c r="U5023" s="43"/>
    </row>
    <row r="5024" spans="19:21" x14ac:dyDescent="0.35">
      <c r="S5024" s="43"/>
      <c r="U5024" s="43"/>
    </row>
    <row r="5025" spans="19:21" x14ac:dyDescent="0.35">
      <c r="S5025" s="43"/>
      <c r="U5025" s="43"/>
    </row>
    <row r="5026" spans="19:21" x14ac:dyDescent="0.35">
      <c r="S5026" s="43"/>
      <c r="U5026" s="43"/>
    </row>
    <row r="5027" spans="19:21" x14ac:dyDescent="0.35">
      <c r="S5027" s="43"/>
      <c r="U5027" s="43"/>
    </row>
    <row r="5028" spans="19:21" x14ac:dyDescent="0.35">
      <c r="S5028" s="43"/>
      <c r="U5028" s="43"/>
    </row>
    <row r="5029" spans="19:21" x14ac:dyDescent="0.35">
      <c r="S5029" s="43"/>
      <c r="U5029" s="43"/>
    </row>
    <row r="5030" spans="19:21" x14ac:dyDescent="0.35">
      <c r="S5030" s="43"/>
      <c r="U5030" s="43"/>
    </row>
    <row r="5031" spans="19:21" x14ac:dyDescent="0.35">
      <c r="S5031" s="43"/>
      <c r="U5031" s="43"/>
    </row>
    <row r="5032" spans="19:21" x14ac:dyDescent="0.35">
      <c r="S5032" s="43"/>
      <c r="U5032" s="43"/>
    </row>
    <row r="5033" spans="19:21" x14ac:dyDescent="0.35">
      <c r="S5033" s="43"/>
      <c r="U5033" s="43"/>
    </row>
    <row r="5034" spans="19:21" x14ac:dyDescent="0.35">
      <c r="S5034" s="43"/>
      <c r="U5034" s="43"/>
    </row>
    <row r="5035" spans="19:21" x14ac:dyDescent="0.35">
      <c r="S5035" s="43"/>
      <c r="U5035" s="43"/>
    </row>
    <row r="5036" spans="19:21" x14ac:dyDescent="0.35">
      <c r="S5036" s="43"/>
      <c r="U5036" s="43"/>
    </row>
    <row r="5037" spans="19:21" x14ac:dyDescent="0.35">
      <c r="S5037" s="43"/>
      <c r="U5037" s="43"/>
    </row>
    <row r="5038" spans="19:21" x14ac:dyDescent="0.35">
      <c r="S5038" s="43"/>
      <c r="U5038" s="43"/>
    </row>
    <row r="5039" spans="19:21" x14ac:dyDescent="0.35">
      <c r="S5039" s="43"/>
      <c r="U5039" s="43"/>
    </row>
    <row r="5040" spans="19:21" x14ac:dyDescent="0.35">
      <c r="S5040" s="43"/>
      <c r="U5040" s="43"/>
    </row>
    <row r="5041" spans="19:21" x14ac:dyDescent="0.35">
      <c r="S5041" s="43"/>
      <c r="U5041" s="43"/>
    </row>
    <row r="5042" spans="19:21" x14ac:dyDescent="0.35">
      <c r="S5042" s="43"/>
      <c r="U5042" s="43"/>
    </row>
    <row r="5043" spans="19:21" x14ac:dyDescent="0.35">
      <c r="S5043" s="43"/>
      <c r="U5043" s="43"/>
    </row>
    <row r="5044" spans="19:21" x14ac:dyDescent="0.35">
      <c r="S5044" s="43"/>
      <c r="U5044" s="43"/>
    </row>
    <row r="5045" spans="19:21" x14ac:dyDescent="0.35">
      <c r="S5045" s="43"/>
      <c r="U5045" s="43"/>
    </row>
    <row r="5046" spans="19:21" x14ac:dyDescent="0.35">
      <c r="S5046" s="43"/>
      <c r="U5046" s="43"/>
    </row>
    <row r="5047" spans="19:21" x14ac:dyDescent="0.35">
      <c r="S5047" s="43"/>
      <c r="U5047" s="43"/>
    </row>
    <row r="5048" spans="19:21" x14ac:dyDescent="0.35">
      <c r="S5048" s="43"/>
      <c r="U5048" s="43"/>
    </row>
    <row r="5049" spans="19:21" x14ac:dyDescent="0.35">
      <c r="S5049" s="43"/>
      <c r="U5049" s="43"/>
    </row>
    <row r="5050" spans="19:21" x14ac:dyDescent="0.35">
      <c r="S5050" s="43"/>
      <c r="U5050" s="43"/>
    </row>
    <row r="5051" spans="19:21" x14ac:dyDescent="0.35">
      <c r="S5051" s="43"/>
      <c r="U5051" s="43"/>
    </row>
    <row r="5052" spans="19:21" x14ac:dyDescent="0.35">
      <c r="S5052" s="43"/>
      <c r="U5052" s="43"/>
    </row>
    <row r="5053" spans="19:21" x14ac:dyDescent="0.35">
      <c r="S5053" s="43"/>
      <c r="U5053" s="43"/>
    </row>
    <row r="5054" spans="19:21" x14ac:dyDescent="0.35">
      <c r="S5054" s="43"/>
      <c r="U5054" s="43"/>
    </row>
    <row r="5055" spans="19:21" x14ac:dyDescent="0.35">
      <c r="S5055" s="43"/>
      <c r="U5055" s="43"/>
    </row>
    <row r="5056" spans="19:21" x14ac:dyDescent="0.35">
      <c r="S5056" s="43"/>
      <c r="U5056" s="43"/>
    </row>
    <row r="5057" spans="19:21" x14ac:dyDescent="0.35">
      <c r="S5057" s="43"/>
      <c r="U5057" s="43"/>
    </row>
    <row r="5058" spans="19:21" x14ac:dyDescent="0.35">
      <c r="S5058" s="43"/>
      <c r="U5058" s="43"/>
    </row>
    <row r="5059" spans="19:21" x14ac:dyDescent="0.35">
      <c r="S5059" s="43"/>
      <c r="U5059" s="43"/>
    </row>
    <row r="5060" spans="19:21" x14ac:dyDescent="0.35">
      <c r="S5060" s="43"/>
      <c r="U5060" s="43"/>
    </row>
    <row r="5061" spans="19:21" x14ac:dyDescent="0.35">
      <c r="S5061" s="43"/>
      <c r="U5061" s="43"/>
    </row>
    <row r="5062" spans="19:21" x14ac:dyDescent="0.35">
      <c r="S5062" s="43"/>
      <c r="U5062" s="43"/>
    </row>
    <row r="5063" spans="19:21" x14ac:dyDescent="0.35">
      <c r="S5063" s="43"/>
      <c r="U5063" s="43"/>
    </row>
    <row r="5064" spans="19:21" x14ac:dyDescent="0.35">
      <c r="S5064" s="43"/>
      <c r="U5064" s="43"/>
    </row>
    <row r="5065" spans="19:21" x14ac:dyDescent="0.35">
      <c r="S5065" s="43"/>
      <c r="U5065" s="43"/>
    </row>
    <row r="5066" spans="19:21" x14ac:dyDescent="0.35">
      <c r="S5066" s="43"/>
      <c r="U5066" s="43"/>
    </row>
    <row r="5067" spans="19:21" x14ac:dyDescent="0.35">
      <c r="S5067" s="43"/>
      <c r="U5067" s="43"/>
    </row>
    <row r="5068" spans="19:21" x14ac:dyDescent="0.35">
      <c r="S5068" s="43"/>
      <c r="U5068" s="43"/>
    </row>
    <row r="5069" spans="19:21" x14ac:dyDescent="0.35">
      <c r="S5069" s="43"/>
      <c r="U5069" s="43"/>
    </row>
    <row r="5070" spans="19:21" x14ac:dyDescent="0.35">
      <c r="S5070" s="43"/>
      <c r="U5070" s="43"/>
    </row>
    <row r="5071" spans="19:21" x14ac:dyDescent="0.35">
      <c r="S5071" s="43"/>
      <c r="U5071" s="43"/>
    </row>
    <row r="5072" spans="19:21" x14ac:dyDescent="0.35">
      <c r="S5072" s="43"/>
      <c r="U5072" s="43"/>
    </row>
    <row r="5073" spans="19:21" x14ac:dyDescent="0.35">
      <c r="S5073" s="43"/>
      <c r="U5073" s="43"/>
    </row>
    <row r="5074" spans="19:21" x14ac:dyDescent="0.35">
      <c r="S5074" s="43"/>
      <c r="U5074" s="43"/>
    </row>
    <row r="5075" spans="19:21" x14ac:dyDescent="0.35">
      <c r="S5075" s="43"/>
      <c r="U5075" s="43"/>
    </row>
    <row r="5076" spans="19:21" x14ac:dyDescent="0.35">
      <c r="S5076" s="43"/>
      <c r="U5076" s="43"/>
    </row>
    <row r="5077" spans="19:21" x14ac:dyDescent="0.35">
      <c r="S5077" s="43"/>
      <c r="U5077" s="43"/>
    </row>
    <row r="5078" spans="19:21" x14ac:dyDescent="0.35">
      <c r="S5078" s="43"/>
      <c r="U5078" s="43"/>
    </row>
    <row r="5079" spans="19:21" x14ac:dyDescent="0.35">
      <c r="S5079" s="43"/>
      <c r="U5079" s="43"/>
    </row>
    <row r="5080" spans="19:21" x14ac:dyDescent="0.35">
      <c r="S5080" s="43"/>
      <c r="U5080" s="43"/>
    </row>
    <row r="5081" spans="19:21" x14ac:dyDescent="0.35">
      <c r="S5081" s="43"/>
      <c r="U5081" s="43"/>
    </row>
    <row r="5082" spans="19:21" x14ac:dyDescent="0.35">
      <c r="S5082" s="43"/>
      <c r="U5082" s="43"/>
    </row>
    <row r="5083" spans="19:21" x14ac:dyDescent="0.35">
      <c r="S5083" s="43"/>
      <c r="U5083" s="43"/>
    </row>
    <row r="5084" spans="19:21" x14ac:dyDescent="0.35">
      <c r="S5084" s="43"/>
      <c r="U5084" s="43"/>
    </row>
    <row r="5085" spans="19:21" x14ac:dyDescent="0.35">
      <c r="S5085" s="43"/>
      <c r="U5085" s="43"/>
    </row>
    <row r="5086" spans="19:21" x14ac:dyDescent="0.35">
      <c r="S5086" s="43"/>
      <c r="U5086" s="43"/>
    </row>
    <row r="5087" spans="19:21" x14ac:dyDescent="0.35">
      <c r="S5087" s="43"/>
      <c r="U5087" s="43"/>
    </row>
    <row r="5088" spans="19:21" x14ac:dyDescent="0.35">
      <c r="S5088" s="43"/>
      <c r="U5088" s="43"/>
    </row>
    <row r="5089" spans="19:21" x14ac:dyDescent="0.35">
      <c r="S5089" s="43"/>
      <c r="U5089" s="43"/>
    </row>
    <row r="5090" spans="19:21" x14ac:dyDescent="0.35">
      <c r="S5090" s="43"/>
      <c r="U5090" s="43"/>
    </row>
    <row r="5091" spans="19:21" x14ac:dyDescent="0.35">
      <c r="S5091" s="43"/>
      <c r="U5091" s="43"/>
    </row>
    <row r="5092" spans="19:21" x14ac:dyDescent="0.35">
      <c r="S5092" s="43"/>
      <c r="U5092" s="43"/>
    </row>
    <row r="5093" spans="19:21" x14ac:dyDescent="0.35">
      <c r="S5093" s="43"/>
      <c r="U5093" s="43"/>
    </row>
    <row r="5094" spans="19:21" x14ac:dyDescent="0.35">
      <c r="S5094" s="43"/>
      <c r="U5094" s="43"/>
    </row>
    <row r="5095" spans="19:21" x14ac:dyDescent="0.35">
      <c r="S5095" s="43"/>
      <c r="U5095" s="43"/>
    </row>
    <row r="5096" spans="19:21" x14ac:dyDescent="0.35">
      <c r="S5096" s="43"/>
      <c r="U5096" s="43"/>
    </row>
    <row r="5097" spans="19:21" x14ac:dyDescent="0.35">
      <c r="S5097" s="43"/>
      <c r="U5097" s="43"/>
    </row>
    <row r="5098" spans="19:21" x14ac:dyDescent="0.35">
      <c r="S5098" s="43"/>
      <c r="U5098" s="43"/>
    </row>
    <row r="5099" spans="19:21" x14ac:dyDescent="0.35">
      <c r="S5099" s="43"/>
      <c r="U5099" s="43"/>
    </row>
    <row r="5100" spans="19:21" x14ac:dyDescent="0.35">
      <c r="S5100" s="43"/>
      <c r="U5100" s="43"/>
    </row>
    <row r="5101" spans="19:21" x14ac:dyDescent="0.35">
      <c r="S5101" s="43"/>
      <c r="U5101" s="43"/>
    </row>
    <row r="5102" spans="19:21" x14ac:dyDescent="0.35">
      <c r="S5102" s="43"/>
      <c r="U5102" s="43"/>
    </row>
    <row r="5103" spans="19:21" x14ac:dyDescent="0.35">
      <c r="S5103" s="43"/>
      <c r="U5103" s="43"/>
    </row>
    <row r="5104" spans="19:21" x14ac:dyDescent="0.35">
      <c r="S5104" s="43"/>
      <c r="U5104" s="43"/>
    </row>
    <row r="5105" spans="19:21" x14ac:dyDescent="0.35">
      <c r="S5105" s="43"/>
      <c r="U5105" s="43"/>
    </row>
    <row r="5106" spans="19:21" x14ac:dyDescent="0.35">
      <c r="S5106" s="43"/>
      <c r="U5106" s="43"/>
    </row>
    <row r="5107" spans="19:21" x14ac:dyDescent="0.35">
      <c r="S5107" s="43"/>
      <c r="U5107" s="43"/>
    </row>
    <row r="5108" spans="19:21" x14ac:dyDescent="0.35">
      <c r="S5108" s="43"/>
      <c r="U5108" s="43"/>
    </row>
    <row r="5109" spans="19:21" x14ac:dyDescent="0.35">
      <c r="S5109" s="43"/>
      <c r="U5109" s="43"/>
    </row>
    <row r="5110" spans="19:21" x14ac:dyDescent="0.35">
      <c r="S5110" s="43"/>
      <c r="U5110" s="43"/>
    </row>
    <row r="5111" spans="19:21" x14ac:dyDescent="0.35">
      <c r="S5111" s="43"/>
      <c r="U5111" s="43"/>
    </row>
    <row r="5112" spans="19:21" x14ac:dyDescent="0.35">
      <c r="S5112" s="43"/>
      <c r="U5112" s="43"/>
    </row>
    <row r="5113" spans="19:21" x14ac:dyDescent="0.35">
      <c r="S5113" s="43"/>
      <c r="U5113" s="43"/>
    </row>
    <row r="5114" spans="19:21" x14ac:dyDescent="0.35">
      <c r="S5114" s="43"/>
      <c r="U5114" s="43"/>
    </row>
    <row r="5115" spans="19:21" x14ac:dyDescent="0.35">
      <c r="S5115" s="43"/>
      <c r="U5115" s="43"/>
    </row>
    <row r="5116" spans="19:21" x14ac:dyDescent="0.35">
      <c r="S5116" s="43"/>
      <c r="U5116" s="43"/>
    </row>
    <row r="5117" spans="19:21" x14ac:dyDescent="0.35">
      <c r="S5117" s="43"/>
      <c r="U5117" s="43"/>
    </row>
    <row r="5118" spans="19:21" x14ac:dyDescent="0.35">
      <c r="S5118" s="43"/>
      <c r="U5118" s="43"/>
    </row>
    <row r="5119" spans="19:21" x14ac:dyDescent="0.35">
      <c r="S5119" s="43"/>
      <c r="U5119" s="43"/>
    </row>
    <row r="5120" spans="19:21" x14ac:dyDescent="0.35">
      <c r="S5120" s="43"/>
      <c r="U5120" s="43"/>
    </row>
    <row r="5121" spans="19:21" x14ac:dyDescent="0.35">
      <c r="S5121" s="43"/>
      <c r="U5121" s="43"/>
    </row>
    <row r="5122" spans="19:21" x14ac:dyDescent="0.35">
      <c r="S5122" s="43"/>
      <c r="U5122" s="43"/>
    </row>
    <row r="5123" spans="19:21" x14ac:dyDescent="0.35">
      <c r="S5123" s="43"/>
      <c r="U5123" s="43"/>
    </row>
    <row r="5124" spans="19:21" x14ac:dyDescent="0.35">
      <c r="S5124" s="43"/>
      <c r="U5124" s="43"/>
    </row>
    <row r="5125" spans="19:21" x14ac:dyDescent="0.35">
      <c r="S5125" s="43"/>
      <c r="U5125" s="43"/>
    </row>
    <row r="5126" spans="19:21" x14ac:dyDescent="0.35">
      <c r="S5126" s="43"/>
      <c r="U5126" s="43"/>
    </row>
    <row r="5127" spans="19:21" x14ac:dyDescent="0.35">
      <c r="S5127" s="43"/>
      <c r="U5127" s="43"/>
    </row>
    <row r="5128" spans="19:21" x14ac:dyDescent="0.35">
      <c r="S5128" s="43"/>
      <c r="U5128" s="43"/>
    </row>
    <row r="5129" spans="19:21" x14ac:dyDescent="0.35">
      <c r="S5129" s="43"/>
      <c r="U5129" s="43"/>
    </row>
    <row r="5130" spans="19:21" x14ac:dyDescent="0.35">
      <c r="S5130" s="43"/>
      <c r="U5130" s="43"/>
    </row>
    <row r="5131" spans="19:21" x14ac:dyDescent="0.35">
      <c r="S5131" s="43"/>
      <c r="U5131" s="43"/>
    </row>
    <row r="5132" spans="19:21" x14ac:dyDescent="0.35">
      <c r="S5132" s="43"/>
      <c r="U5132" s="43"/>
    </row>
    <row r="5133" spans="19:21" x14ac:dyDescent="0.35">
      <c r="S5133" s="43"/>
      <c r="U5133" s="43"/>
    </row>
    <row r="5134" spans="19:21" x14ac:dyDescent="0.35">
      <c r="S5134" s="43"/>
      <c r="U5134" s="43"/>
    </row>
    <row r="5135" spans="19:21" x14ac:dyDescent="0.35">
      <c r="S5135" s="43"/>
      <c r="U5135" s="43"/>
    </row>
    <row r="5136" spans="19:21" x14ac:dyDescent="0.35">
      <c r="S5136" s="43"/>
      <c r="U5136" s="43"/>
    </row>
    <row r="5137" spans="19:21" x14ac:dyDescent="0.35">
      <c r="S5137" s="43"/>
      <c r="U5137" s="43"/>
    </row>
    <row r="5138" spans="19:21" x14ac:dyDescent="0.35">
      <c r="S5138" s="43"/>
      <c r="U5138" s="43"/>
    </row>
    <row r="5139" spans="19:21" x14ac:dyDescent="0.35">
      <c r="S5139" s="43"/>
      <c r="U5139" s="43"/>
    </row>
    <row r="5140" spans="19:21" x14ac:dyDescent="0.35">
      <c r="S5140" s="43"/>
      <c r="U5140" s="43"/>
    </row>
    <row r="5141" spans="19:21" x14ac:dyDescent="0.35">
      <c r="S5141" s="43"/>
      <c r="U5141" s="43"/>
    </row>
    <row r="5142" spans="19:21" x14ac:dyDescent="0.35">
      <c r="S5142" s="43"/>
      <c r="U5142" s="43"/>
    </row>
    <row r="5143" spans="19:21" x14ac:dyDescent="0.35">
      <c r="S5143" s="43"/>
      <c r="U5143" s="43"/>
    </row>
    <row r="5144" spans="19:21" x14ac:dyDescent="0.35">
      <c r="S5144" s="43"/>
      <c r="U5144" s="43"/>
    </row>
    <row r="5145" spans="19:21" x14ac:dyDescent="0.35">
      <c r="S5145" s="43"/>
      <c r="U5145" s="43"/>
    </row>
    <row r="5146" spans="19:21" x14ac:dyDescent="0.35">
      <c r="S5146" s="43"/>
      <c r="U5146" s="43"/>
    </row>
    <row r="5147" spans="19:21" x14ac:dyDescent="0.35">
      <c r="S5147" s="43"/>
      <c r="U5147" s="43"/>
    </row>
    <row r="5148" spans="19:21" x14ac:dyDescent="0.35">
      <c r="S5148" s="43"/>
      <c r="U5148" s="43"/>
    </row>
    <row r="5149" spans="19:21" x14ac:dyDescent="0.35">
      <c r="S5149" s="43"/>
      <c r="U5149" s="43"/>
    </row>
    <row r="5150" spans="19:21" x14ac:dyDescent="0.35">
      <c r="S5150" s="43"/>
      <c r="U5150" s="43"/>
    </row>
    <row r="5151" spans="19:21" x14ac:dyDescent="0.35">
      <c r="S5151" s="43"/>
      <c r="U5151" s="43"/>
    </row>
    <row r="5152" spans="19:21" x14ac:dyDescent="0.35">
      <c r="S5152" s="43"/>
      <c r="U5152" s="43"/>
    </row>
    <row r="5153" spans="19:21" x14ac:dyDescent="0.35">
      <c r="S5153" s="43"/>
      <c r="U5153" s="43"/>
    </row>
    <row r="5154" spans="19:21" x14ac:dyDescent="0.35">
      <c r="S5154" s="43"/>
      <c r="U5154" s="43"/>
    </row>
    <row r="5155" spans="19:21" x14ac:dyDescent="0.35">
      <c r="S5155" s="43"/>
      <c r="U5155" s="43"/>
    </row>
    <row r="5156" spans="19:21" x14ac:dyDescent="0.35">
      <c r="S5156" s="43"/>
      <c r="U5156" s="43"/>
    </row>
    <row r="5157" spans="19:21" x14ac:dyDescent="0.35">
      <c r="S5157" s="43"/>
      <c r="U5157" s="43"/>
    </row>
    <row r="5158" spans="19:21" x14ac:dyDescent="0.35">
      <c r="S5158" s="43"/>
      <c r="U5158" s="43"/>
    </row>
    <row r="5159" spans="19:21" x14ac:dyDescent="0.35">
      <c r="S5159" s="43"/>
      <c r="U5159" s="43"/>
    </row>
    <row r="5160" spans="19:21" x14ac:dyDescent="0.35">
      <c r="S5160" s="43"/>
      <c r="U5160" s="43"/>
    </row>
    <row r="5161" spans="19:21" x14ac:dyDescent="0.35">
      <c r="S5161" s="43"/>
      <c r="U5161" s="43"/>
    </row>
    <row r="5162" spans="19:21" x14ac:dyDescent="0.35">
      <c r="S5162" s="43"/>
      <c r="U5162" s="43"/>
    </row>
    <row r="5163" spans="19:21" x14ac:dyDescent="0.35">
      <c r="S5163" s="43"/>
      <c r="U5163" s="43"/>
    </row>
    <row r="5164" spans="19:21" x14ac:dyDescent="0.35">
      <c r="S5164" s="43"/>
      <c r="U5164" s="43"/>
    </row>
    <row r="5165" spans="19:21" x14ac:dyDescent="0.35">
      <c r="S5165" s="43"/>
      <c r="U5165" s="43"/>
    </row>
    <row r="5166" spans="19:21" x14ac:dyDescent="0.35">
      <c r="S5166" s="43"/>
      <c r="U5166" s="43"/>
    </row>
    <row r="5167" spans="19:21" x14ac:dyDescent="0.35">
      <c r="S5167" s="43"/>
      <c r="U5167" s="43"/>
    </row>
    <row r="5168" spans="19:21" x14ac:dyDescent="0.35">
      <c r="S5168" s="43"/>
      <c r="U5168" s="43"/>
    </row>
    <row r="5169" spans="19:21" x14ac:dyDescent="0.35">
      <c r="S5169" s="43"/>
      <c r="U5169" s="43"/>
    </row>
    <row r="5170" spans="19:21" x14ac:dyDescent="0.35">
      <c r="S5170" s="43"/>
      <c r="U5170" s="43"/>
    </row>
    <row r="5171" spans="19:21" x14ac:dyDescent="0.35">
      <c r="S5171" s="43"/>
      <c r="U5171" s="43"/>
    </row>
    <row r="5172" spans="19:21" x14ac:dyDescent="0.35">
      <c r="S5172" s="43"/>
      <c r="U5172" s="43"/>
    </row>
    <row r="5173" spans="19:21" x14ac:dyDescent="0.35">
      <c r="S5173" s="43"/>
      <c r="U5173" s="43"/>
    </row>
    <row r="5174" spans="19:21" x14ac:dyDescent="0.35">
      <c r="S5174" s="43"/>
      <c r="U5174" s="43"/>
    </row>
    <row r="5175" spans="19:21" x14ac:dyDescent="0.35">
      <c r="S5175" s="43"/>
      <c r="U5175" s="43"/>
    </row>
    <row r="5176" spans="19:21" x14ac:dyDescent="0.35">
      <c r="S5176" s="43"/>
      <c r="U5176" s="43"/>
    </row>
    <row r="5177" spans="19:21" x14ac:dyDescent="0.35">
      <c r="S5177" s="43"/>
      <c r="U5177" s="43"/>
    </row>
    <row r="5178" spans="19:21" x14ac:dyDescent="0.35">
      <c r="S5178" s="43"/>
      <c r="U5178" s="43"/>
    </row>
    <row r="5179" spans="19:21" x14ac:dyDescent="0.35">
      <c r="S5179" s="43"/>
      <c r="U5179" s="43"/>
    </row>
    <row r="5180" spans="19:21" x14ac:dyDescent="0.35">
      <c r="S5180" s="43"/>
      <c r="U5180" s="43"/>
    </row>
    <row r="5181" spans="19:21" x14ac:dyDescent="0.35">
      <c r="S5181" s="43"/>
      <c r="U5181" s="43"/>
    </row>
    <row r="5182" spans="19:21" x14ac:dyDescent="0.35">
      <c r="S5182" s="43"/>
      <c r="U5182" s="43"/>
    </row>
    <row r="5183" spans="19:21" x14ac:dyDescent="0.35">
      <c r="S5183" s="43"/>
      <c r="U5183" s="43"/>
    </row>
    <row r="5184" spans="19:21" x14ac:dyDescent="0.35">
      <c r="S5184" s="43"/>
      <c r="U5184" s="43"/>
    </row>
    <row r="5185" spans="19:21" x14ac:dyDescent="0.35">
      <c r="S5185" s="43"/>
      <c r="U5185" s="43"/>
    </row>
    <row r="5186" spans="19:21" x14ac:dyDescent="0.35">
      <c r="S5186" s="43"/>
      <c r="U5186" s="43"/>
    </row>
    <row r="5187" spans="19:21" x14ac:dyDescent="0.35">
      <c r="S5187" s="43"/>
      <c r="U5187" s="43"/>
    </row>
    <row r="5188" spans="19:21" x14ac:dyDescent="0.35">
      <c r="S5188" s="43"/>
      <c r="U5188" s="43"/>
    </row>
    <row r="5189" spans="19:21" x14ac:dyDescent="0.35">
      <c r="S5189" s="43"/>
      <c r="U5189" s="43"/>
    </row>
    <row r="5190" spans="19:21" x14ac:dyDescent="0.35">
      <c r="S5190" s="43"/>
      <c r="U5190" s="43"/>
    </row>
    <row r="5191" spans="19:21" x14ac:dyDescent="0.35">
      <c r="S5191" s="43"/>
      <c r="U5191" s="43"/>
    </row>
    <row r="5192" spans="19:21" x14ac:dyDescent="0.35">
      <c r="S5192" s="43"/>
      <c r="U5192" s="43"/>
    </row>
    <row r="5193" spans="19:21" x14ac:dyDescent="0.35">
      <c r="S5193" s="43"/>
      <c r="U5193" s="43"/>
    </row>
    <row r="5194" spans="19:21" x14ac:dyDescent="0.35">
      <c r="S5194" s="43"/>
      <c r="U5194" s="43"/>
    </row>
    <row r="5195" spans="19:21" x14ac:dyDescent="0.35">
      <c r="S5195" s="43"/>
      <c r="U5195" s="43"/>
    </row>
    <row r="5196" spans="19:21" x14ac:dyDescent="0.35">
      <c r="S5196" s="43"/>
      <c r="U5196" s="43"/>
    </row>
    <row r="5197" spans="19:21" x14ac:dyDescent="0.35">
      <c r="S5197" s="43"/>
      <c r="U5197" s="43"/>
    </row>
    <row r="5198" spans="19:21" x14ac:dyDescent="0.35">
      <c r="S5198" s="43"/>
      <c r="U5198" s="43"/>
    </row>
    <row r="5199" spans="19:21" x14ac:dyDescent="0.35">
      <c r="S5199" s="43"/>
      <c r="U5199" s="43"/>
    </row>
    <row r="5200" spans="19:21" x14ac:dyDescent="0.35">
      <c r="S5200" s="43"/>
      <c r="U5200" s="43"/>
    </row>
    <row r="5201" spans="19:21" x14ac:dyDescent="0.35">
      <c r="S5201" s="43"/>
      <c r="U5201" s="43"/>
    </row>
    <row r="5202" spans="19:21" x14ac:dyDescent="0.35">
      <c r="S5202" s="43"/>
      <c r="U5202" s="43"/>
    </row>
    <row r="5203" spans="19:21" x14ac:dyDescent="0.35">
      <c r="S5203" s="43"/>
      <c r="U5203" s="43"/>
    </row>
    <row r="5204" spans="19:21" x14ac:dyDescent="0.35">
      <c r="S5204" s="43"/>
      <c r="U5204" s="43"/>
    </row>
    <row r="5205" spans="19:21" x14ac:dyDescent="0.35">
      <c r="S5205" s="43"/>
      <c r="U5205" s="43"/>
    </row>
    <row r="5206" spans="19:21" x14ac:dyDescent="0.35">
      <c r="S5206" s="43"/>
      <c r="U5206" s="43"/>
    </row>
    <row r="5207" spans="19:21" x14ac:dyDescent="0.35">
      <c r="S5207" s="43"/>
      <c r="U5207" s="43"/>
    </row>
    <row r="5208" spans="19:21" x14ac:dyDescent="0.35">
      <c r="S5208" s="43"/>
      <c r="U5208" s="43"/>
    </row>
    <row r="5209" spans="19:21" x14ac:dyDescent="0.35">
      <c r="S5209" s="43"/>
      <c r="U5209" s="43"/>
    </row>
    <row r="5210" spans="19:21" x14ac:dyDescent="0.35">
      <c r="S5210" s="43"/>
      <c r="U5210" s="43"/>
    </row>
    <row r="5211" spans="19:21" x14ac:dyDescent="0.35">
      <c r="S5211" s="43"/>
      <c r="U5211" s="43"/>
    </row>
    <row r="5212" spans="19:21" x14ac:dyDescent="0.35">
      <c r="S5212" s="43"/>
      <c r="U5212" s="43"/>
    </row>
    <row r="5213" spans="19:21" x14ac:dyDescent="0.35">
      <c r="S5213" s="43"/>
      <c r="U5213" s="43"/>
    </row>
    <row r="5214" spans="19:21" x14ac:dyDescent="0.35">
      <c r="S5214" s="43"/>
      <c r="U5214" s="43"/>
    </row>
    <row r="5215" spans="19:21" x14ac:dyDescent="0.35">
      <c r="S5215" s="43"/>
      <c r="U5215" s="43"/>
    </row>
    <row r="5216" spans="19:21" x14ac:dyDescent="0.35">
      <c r="S5216" s="43"/>
      <c r="U5216" s="43"/>
    </row>
    <row r="5217" spans="19:21" x14ac:dyDescent="0.35">
      <c r="S5217" s="43"/>
      <c r="U5217" s="43"/>
    </row>
    <row r="5218" spans="19:21" x14ac:dyDescent="0.35">
      <c r="S5218" s="43"/>
      <c r="U5218" s="43"/>
    </row>
    <row r="5219" spans="19:21" x14ac:dyDescent="0.35">
      <c r="S5219" s="43"/>
      <c r="U5219" s="43"/>
    </row>
    <row r="5220" spans="19:21" x14ac:dyDescent="0.35">
      <c r="S5220" s="43"/>
      <c r="U5220" s="43"/>
    </row>
    <row r="5221" spans="19:21" x14ac:dyDescent="0.35">
      <c r="S5221" s="43"/>
      <c r="U5221" s="43"/>
    </row>
    <row r="5222" spans="19:21" x14ac:dyDescent="0.35">
      <c r="S5222" s="43"/>
      <c r="U5222" s="43"/>
    </row>
    <row r="5223" spans="19:21" x14ac:dyDescent="0.35">
      <c r="S5223" s="43"/>
      <c r="U5223" s="43"/>
    </row>
    <row r="5224" spans="19:21" x14ac:dyDescent="0.35">
      <c r="S5224" s="43"/>
      <c r="U5224" s="43"/>
    </row>
    <row r="5225" spans="19:21" x14ac:dyDescent="0.35">
      <c r="S5225" s="43"/>
      <c r="U5225" s="43"/>
    </row>
    <row r="5226" spans="19:21" x14ac:dyDescent="0.35">
      <c r="S5226" s="43"/>
      <c r="U5226" s="43"/>
    </row>
    <row r="5227" spans="19:21" x14ac:dyDescent="0.35">
      <c r="S5227" s="43"/>
      <c r="U5227" s="43"/>
    </row>
    <row r="5228" spans="19:21" x14ac:dyDescent="0.35">
      <c r="S5228" s="43"/>
      <c r="U5228" s="43"/>
    </row>
    <row r="5229" spans="19:21" x14ac:dyDescent="0.35">
      <c r="S5229" s="43"/>
      <c r="U5229" s="43"/>
    </row>
    <row r="5230" spans="19:21" x14ac:dyDescent="0.35">
      <c r="S5230" s="43"/>
      <c r="U5230" s="43"/>
    </row>
    <row r="5231" spans="19:21" x14ac:dyDescent="0.35">
      <c r="S5231" s="43"/>
      <c r="U5231" s="43"/>
    </row>
    <row r="5232" spans="19:21" x14ac:dyDescent="0.35">
      <c r="S5232" s="43"/>
      <c r="U5232" s="43"/>
    </row>
    <row r="5233" spans="19:21" x14ac:dyDescent="0.35">
      <c r="S5233" s="43"/>
      <c r="U5233" s="43"/>
    </row>
    <row r="5234" spans="19:21" x14ac:dyDescent="0.35">
      <c r="S5234" s="43"/>
      <c r="U5234" s="43"/>
    </row>
    <row r="5235" spans="19:21" x14ac:dyDescent="0.35">
      <c r="S5235" s="43"/>
      <c r="U5235" s="43"/>
    </row>
    <row r="5236" spans="19:21" x14ac:dyDescent="0.35">
      <c r="S5236" s="43"/>
      <c r="U5236" s="43"/>
    </row>
    <row r="5237" spans="19:21" x14ac:dyDescent="0.35">
      <c r="S5237" s="43"/>
      <c r="U5237" s="43"/>
    </row>
    <row r="5238" spans="19:21" x14ac:dyDescent="0.35">
      <c r="S5238" s="43"/>
      <c r="U5238" s="43"/>
    </row>
    <row r="5239" spans="19:21" x14ac:dyDescent="0.35">
      <c r="S5239" s="43"/>
      <c r="U5239" s="43"/>
    </row>
    <row r="5240" spans="19:21" x14ac:dyDescent="0.35">
      <c r="S5240" s="43"/>
      <c r="U5240" s="43"/>
    </row>
    <row r="5241" spans="19:21" x14ac:dyDescent="0.35">
      <c r="S5241" s="43"/>
      <c r="U5241" s="43"/>
    </row>
    <row r="5242" spans="19:21" x14ac:dyDescent="0.35">
      <c r="S5242" s="43"/>
      <c r="U5242" s="43"/>
    </row>
    <row r="5243" spans="19:21" x14ac:dyDescent="0.35">
      <c r="S5243" s="43"/>
      <c r="U5243" s="43"/>
    </row>
    <row r="5244" spans="19:21" x14ac:dyDescent="0.35">
      <c r="S5244" s="43"/>
      <c r="U5244" s="43"/>
    </row>
    <row r="5245" spans="19:21" x14ac:dyDescent="0.35">
      <c r="S5245" s="43"/>
      <c r="U5245" s="43"/>
    </row>
    <row r="5246" spans="19:21" x14ac:dyDescent="0.35">
      <c r="S5246" s="43"/>
      <c r="U5246" s="43"/>
    </row>
    <row r="5247" spans="19:21" x14ac:dyDescent="0.35">
      <c r="S5247" s="43"/>
      <c r="U5247" s="43"/>
    </row>
    <row r="5248" spans="19:21" x14ac:dyDescent="0.35">
      <c r="S5248" s="43"/>
      <c r="U5248" s="43"/>
    </row>
    <row r="5249" spans="19:21" x14ac:dyDescent="0.35">
      <c r="S5249" s="43"/>
      <c r="U5249" s="43"/>
    </row>
    <row r="5250" spans="19:21" x14ac:dyDescent="0.35">
      <c r="S5250" s="43"/>
      <c r="U5250" s="43"/>
    </row>
    <row r="5251" spans="19:21" x14ac:dyDescent="0.35">
      <c r="S5251" s="43"/>
      <c r="U5251" s="43"/>
    </row>
    <row r="5252" spans="19:21" x14ac:dyDescent="0.35">
      <c r="S5252" s="43"/>
      <c r="U5252" s="43"/>
    </row>
    <row r="5253" spans="19:21" x14ac:dyDescent="0.35">
      <c r="S5253" s="43"/>
      <c r="U5253" s="43"/>
    </row>
    <row r="5254" spans="19:21" x14ac:dyDescent="0.35">
      <c r="S5254" s="43"/>
      <c r="U5254" s="43"/>
    </row>
    <row r="5255" spans="19:21" x14ac:dyDescent="0.35">
      <c r="S5255" s="43"/>
      <c r="U5255" s="43"/>
    </row>
    <row r="5256" spans="19:21" x14ac:dyDescent="0.35">
      <c r="S5256" s="43"/>
      <c r="U5256" s="43"/>
    </row>
    <row r="5257" spans="19:21" x14ac:dyDescent="0.35">
      <c r="S5257" s="43"/>
      <c r="U5257" s="43"/>
    </row>
    <row r="5258" spans="19:21" x14ac:dyDescent="0.35">
      <c r="S5258" s="43"/>
      <c r="U5258" s="43"/>
    </row>
    <row r="5259" spans="19:21" x14ac:dyDescent="0.35">
      <c r="S5259" s="43"/>
      <c r="U5259" s="43"/>
    </row>
    <row r="5260" spans="19:21" x14ac:dyDescent="0.35">
      <c r="S5260" s="43"/>
      <c r="U5260" s="43"/>
    </row>
    <row r="5261" spans="19:21" x14ac:dyDescent="0.35">
      <c r="S5261" s="43"/>
      <c r="U5261" s="43"/>
    </row>
    <row r="5262" spans="19:21" x14ac:dyDescent="0.35">
      <c r="S5262" s="43"/>
      <c r="U5262" s="43"/>
    </row>
    <row r="5263" spans="19:21" x14ac:dyDescent="0.35">
      <c r="S5263" s="43"/>
      <c r="U5263" s="43"/>
    </row>
    <row r="5264" spans="19:21" x14ac:dyDescent="0.35">
      <c r="S5264" s="43"/>
      <c r="U5264" s="43"/>
    </row>
    <row r="5265" spans="19:21" x14ac:dyDescent="0.35">
      <c r="S5265" s="43"/>
      <c r="U5265" s="43"/>
    </row>
    <row r="5266" spans="19:21" x14ac:dyDescent="0.35">
      <c r="S5266" s="43"/>
      <c r="U5266" s="43"/>
    </row>
    <row r="5267" spans="19:21" x14ac:dyDescent="0.35">
      <c r="S5267" s="43"/>
      <c r="U5267" s="43"/>
    </row>
    <row r="5268" spans="19:21" x14ac:dyDescent="0.35">
      <c r="S5268" s="43"/>
      <c r="U5268" s="43"/>
    </row>
    <row r="5269" spans="19:21" x14ac:dyDescent="0.35">
      <c r="S5269" s="43"/>
      <c r="U5269" s="43"/>
    </row>
    <row r="5270" spans="19:21" x14ac:dyDescent="0.35">
      <c r="S5270" s="43"/>
      <c r="U5270" s="43"/>
    </row>
    <row r="5271" spans="19:21" x14ac:dyDescent="0.35">
      <c r="S5271" s="43"/>
      <c r="U5271" s="43"/>
    </row>
    <row r="5272" spans="19:21" x14ac:dyDescent="0.35">
      <c r="S5272" s="43"/>
      <c r="U5272" s="43"/>
    </row>
    <row r="5273" spans="19:21" x14ac:dyDescent="0.35">
      <c r="S5273" s="43"/>
      <c r="U5273" s="43"/>
    </row>
    <row r="5274" spans="19:21" x14ac:dyDescent="0.35">
      <c r="S5274" s="43"/>
      <c r="U5274" s="43"/>
    </row>
    <row r="5275" spans="19:21" x14ac:dyDescent="0.35">
      <c r="S5275" s="43"/>
      <c r="U5275" s="43"/>
    </row>
    <row r="5276" spans="19:21" x14ac:dyDescent="0.35">
      <c r="S5276" s="43"/>
      <c r="U5276" s="43"/>
    </row>
    <row r="5277" spans="19:21" x14ac:dyDescent="0.35">
      <c r="S5277" s="43"/>
      <c r="U5277" s="43"/>
    </row>
    <row r="5278" spans="19:21" x14ac:dyDescent="0.35">
      <c r="S5278" s="43"/>
      <c r="U5278" s="43"/>
    </row>
    <row r="5279" spans="19:21" x14ac:dyDescent="0.35">
      <c r="S5279" s="43"/>
      <c r="U5279" s="43"/>
    </row>
    <row r="5280" spans="19:21" x14ac:dyDescent="0.35">
      <c r="S5280" s="43"/>
      <c r="U5280" s="43"/>
    </row>
    <row r="5281" spans="19:21" x14ac:dyDescent="0.35">
      <c r="S5281" s="43"/>
      <c r="U5281" s="43"/>
    </row>
    <row r="5282" spans="19:21" x14ac:dyDescent="0.35">
      <c r="S5282" s="43"/>
      <c r="U5282" s="43"/>
    </row>
    <row r="5283" spans="19:21" x14ac:dyDescent="0.35">
      <c r="S5283" s="43"/>
      <c r="U5283" s="43"/>
    </row>
    <row r="5284" spans="19:21" x14ac:dyDescent="0.35">
      <c r="S5284" s="43"/>
      <c r="U5284" s="43"/>
    </row>
    <row r="5285" spans="19:21" x14ac:dyDescent="0.35">
      <c r="S5285" s="43"/>
      <c r="U5285" s="43"/>
    </row>
    <row r="5286" spans="19:21" x14ac:dyDescent="0.35">
      <c r="S5286" s="43"/>
      <c r="U5286" s="43"/>
    </row>
    <row r="5287" spans="19:21" x14ac:dyDescent="0.35">
      <c r="S5287" s="43"/>
      <c r="U5287" s="43"/>
    </row>
    <row r="5288" spans="19:21" x14ac:dyDescent="0.35">
      <c r="S5288" s="43"/>
      <c r="U5288" s="43"/>
    </row>
    <row r="5289" spans="19:21" x14ac:dyDescent="0.35">
      <c r="S5289" s="43"/>
      <c r="U5289" s="43"/>
    </row>
    <row r="5290" spans="19:21" x14ac:dyDescent="0.35">
      <c r="S5290" s="43"/>
      <c r="U5290" s="43"/>
    </row>
    <row r="5291" spans="19:21" x14ac:dyDescent="0.35">
      <c r="S5291" s="43"/>
      <c r="U5291" s="43"/>
    </row>
    <row r="5292" spans="19:21" x14ac:dyDescent="0.35">
      <c r="S5292" s="43"/>
      <c r="U5292" s="43"/>
    </row>
    <row r="5293" spans="19:21" x14ac:dyDescent="0.35">
      <c r="S5293" s="43"/>
      <c r="U5293" s="43"/>
    </row>
    <row r="5294" spans="19:21" x14ac:dyDescent="0.35">
      <c r="S5294" s="43"/>
      <c r="U5294" s="43"/>
    </row>
    <row r="5295" spans="19:21" x14ac:dyDescent="0.35">
      <c r="S5295" s="43"/>
      <c r="U5295" s="43"/>
    </row>
    <row r="5296" spans="19:21" x14ac:dyDescent="0.35">
      <c r="S5296" s="43"/>
      <c r="U5296" s="43"/>
    </row>
    <row r="5297" spans="19:21" x14ac:dyDescent="0.35">
      <c r="S5297" s="43"/>
      <c r="U5297" s="43"/>
    </row>
    <row r="5298" spans="19:21" x14ac:dyDescent="0.35">
      <c r="S5298" s="43"/>
      <c r="U5298" s="43"/>
    </row>
    <row r="5299" spans="19:21" x14ac:dyDescent="0.35">
      <c r="S5299" s="43"/>
      <c r="U5299" s="43"/>
    </row>
    <row r="5300" spans="19:21" x14ac:dyDescent="0.35">
      <c r="S5300" s="43"/>
      <c r="U5300" s="43"/>
    </row>
    <row r="5301" spans="19:21" x14ac:dyDescent="0.35">
      <c r="S5301" s="43"/>
      <c r="U5301" s="43"/>
    </row>
    <row r="5302" spans="19:21" x14ac:dyDescent="0.35">
      <c r="S5302" s="43"/>
      <c r="U5302" s="43"/>
    </row>
    <row r="5303" spans="19:21" x14ac:dyDescent="0.35">
      <c r="S5303" s="43"/>
      <c r="U5303" s="43"/>
    </row>
    <row r="5304" spans="19:21" x14ac:dyDescent="0.35">
      <c r="S5304" s="43"/>
      <c r="U5304" s="43"/>
    </row>
    <row r="5305" spans="19:21" x14ac:dyDescent="0.35">
      <c r="S5305" s="43"/>
      <c r="U5305" s="43"/>
    </row>
    <row r="5306" spans="19:21" x14ac:dyDescent="0.35">
      <c r="S5306" s="43"/>
      <c r="U5306" s="43"/>
    </row>
    <row r="5307" spans="19:21" x14ac:dyDescent="0.35">
      <c r="S5307" s="43"/>
      <c r="U5307" s="43"/>
    </row>
    <row r="5308" spans="19:21" x14ac:dyDescent="0.35">
      <c r="S5308" s="43"/>
      <c r="U5308" s="43"/>
    </row>
    <row r="5309" spans="19:21" x14ac:dyDescent="0.35">
      <c r="S5309" s="43"/>
      <c r="U5309" s="43"/>
    </row>
    <row r="5310" spans="19:21" x14ac:dyDescent="0.35">
      <c r="S5310" s="43"/>
      <c r="U5310" s="43"/>
    </row>
    <row r="5311" spans="19:21" x14ac:dyDescent="0.35">
      <c r="S5311" s="43"/>
      <c r="U5311" s="43"/>
    </row>
    <row r="5312" spans="19:21" x14ac:dyDescent="0.35">
      <c r="S5312" s="43"/>
      <c r="U5312" s="43"/>
    </row>
    <row r="5313" spans="19:21" x14ac:dyDescent="0.35">
      <c r="S5313" s="43"/>
      <c r="U5313" s="43"/>
    </row>
    <row r="5314" spans="19:21" x14ac:dyDescent="0.35">
      <c r="S5314" s="43"/>
      <c r="U5314" s="43"/>
    </row>
    <row r="5315" spans="19:21" x14ac:dyDescent="0.35">
      <c r="S5315" s="43"/>
      <c r="U5315" s="43"/>
    </row>
    <row r="5316" spans="19:21" x14ac:dyDescent="0.35">
      <c r="S5316" s="43"/>
      <c r="U5316" s="43"/>
    </row>
    <row r="5317" spans="19:21" x14ac:dyDescent="0.35">
      <c r="S5317" s="43"/>
      <c r="U5317" s="43"/>
    </row>
    <row r="5318" spans="19:21" x14ac:dyDescent="0.35">
      <c r="S5318" s="43"/>
      <c r="U5318" s="43"/>
    </row>
    <row r="5319" spans="19:21" x14ac:dyDescent="0.35">
      <c r="S5319" s="43"/>
      <c r="U5319" s="43"/>
    </row>
    <row r="5320" spans="19:21" x14ac:dyDescent="0.35">
      <c r="S5320" s="43"/>
      <c r="U5320" s="43"/>
    </row>
    <row r="5321" spans="19:21" x14ac:dyDescent="0.35">
      <c r="S5321" s="43"/>
      <c r="U5321" s="43"/>
    </row>
    <row r="5322" spans="19:21" x14ac:dyDescent="0.35">
      <c r="S5322" s="43"/>
      <c r="U5322" s="43"/>
    </row>
    <row r="5323" spans="19:21" x14ac:dyDescent="0.35">
      <c r="S5323" s="43"/>
      <c r="U5323" s="43"/>
    </row>
    <row r="5324" spans="19:21" x14ac:dyDescent="0.35">
      <c r="S5324" s="43"/>
      <c r="U5324" s="43"/>
    </row>
    <row r="5325" spans="19:21" x14ac:dyDescent="0.35">
      <c r="S5325" s="43"/>
      <c r="U5325" s="43"/>
    </row>
    <row r="5326" spans="19:21" x14ac:dyDescent="0.35">
      <c r="S5326" s="43"/>
      <c r="U5326" s="43"/>
    </row>
    <row r="5327" spans="19:21" x14ac:dyDescent="0.35">
      <c r="S5327" s="43"/>
      <c r="U5327" s="43"/>
    </row>
    <row r="5328" spans="19:21" x14ac:dyDescent="0.35">
      <c r="S5328" s="43"/>
      <c r="U5328" s="43"/>
    </row>
    <row r="5329" spans="19:21" x14ac:dyDescent="0.35">
      <c r="S5329" s="43"/>
      <c r="U5329" s="43"/>
    </row>
    <row r="5330" spans="19:21" x14ac:dyDescent="0.35">
      <c r="S5330" s="43"/>
      <c r="U5330" s="43"/>
    </row>
    <row r="5331" spans="19:21" x14ac:dyDescent="0.35">
      <c r="S5331" s="43"/>
      <c r="U5331" s="43"/>
    </row>
    <row r="5332" spans="19:21" x14ac:dyDescent="0.35">
      <c r="S5332" s="43"/>
      <c r="U5332" s="43"/>
    </row>
    <row r="5333" spans="19:21" x14ac:dyDescent="0.35">
      <c r="S5333" s="43"/>
      <c r="U5333" s="43"/>
    </row>
    <row r="5334" spans="19:21" x14ac:dyDescent="0.35">
      <c r="S5334" s="43"/>
      <c r="U5334" s="43"/>
    </row>
    <row r="5335" spans="19:21" x14ac:dyDescent="0.35">
      <c r="S5335" s="43"/>
      <c r="U5335" s="43"/>
    </row>
    <row r="5336" spans="19:21" x14ac:dyDescent="0.35">
      <c r="S5336" s="43"/>
      <c r="U5336" s="43"/>
    </row>
    <row r="5337" spans="19:21" x14ac:dyDescent="0.35">
      <c r="S5337" s="43"/>
      <c r="U5337" s="43"/>
    </row>
    <row r="5338" spans="19:21" x14ac:dyDescent="0.35">
      <c r="S5338" s="43"/>
      <c r="U5338" s="43"/>
    </row>
    <row r="5339" spans="19:21" x14ac:dyDescent="0.35">
      <c r="S5339" s="43"/>
      <c r="U5339" s="43"/>
    </row>
    <row r="5340" spans="19:21" x14ac:dyDescent="0.35">
      <c r="S5340" s="43"/>
      <c r="U5340" s="43"/>
    </row>
    <row r="5341" spans="19:21" x14ac:dyDescent="0.35">
      <c r="S5341" s="43"/>
      <c r="U5341" s="43"/>
    </row>
    <row r="5342" spans="19:21" x14ac:dyDescent="0.35">
      <c r="S5342" s="43"/>
      <c r="U5342" s="43"/>
    </row>
    <row r="5343" spans="19:21" x14ac:dyDescent="0.35">
      <c r="S5343" s="43"/>
      <c r="U5343" s="43"/>
    </row>
    <row r="5344" spans="19:21" x14ac:dyDescent="0.35">
      <c r="S5344" s="43"/>
      <c r="U5344" s="43"/>
    </row>
    <row r="5345" spans="19:21" x14ac:dyDescent="0.35">
      <c r="S5345" s="43"/>
      <c r="U5345" s="43"/>
    </row>
    <row r="5346" spans="19:21" x14ac:dyDescent="0.35">
      <c r="S5346" s="43"/>
      <c r="U5346" s="43"/>
    </row>
    <row r="5347" spans="19:21" x14ac:dyDescent="0.35">
      <c r="S5347" s="43"/>
      <c r="U5347" s="43"/>
    </row>
    <row r="5348" spans="19:21" x14ac:dyDescent="0.35">
      <c r="S5348" s="43"/>
      <c r="U5348" s="43"/>
    </row>
    <row r="5349" spans="19:21" x14ac:dyDescent="0.35">
      <c r="S5349" s="43"/>
      <c r="U5349" s="43"/>
    </row>
    <row r="5350" spans="19:21" x14ac:dyDescent="0.35">
      <c r="S5350" s="43"/>
      <c r="U5350" s="43"/>
    </row>
    <row r="5351" spans="19:21" x14ac:dyDescent="0.35">
      <c r="S5351" s="43"/>
      <c r="U5351" s="43"/>
    </row>
    <row r="5352" spans="19:21" x14ac:dyDescent="0.35">
      <c r="S5352" s="43"/>
      <c r="U5352" s="43"/>
    </row>
    <row r="5353" spans="19:21" x14ac:dyDescent="0.35">
      <c r="S5353" s="43"/>
      <c r="U5353" s="43"/>
    </row>
    <row r="5354" spans="19:21" x14ac:dyDescent="0.35">
      <c r="S5354" s="43"/>
      <c r="U5354" s="43"/>
    </row>
    <row r="5355" spans="19:21" x14ac:dyDescent="0.35">
      <c r="S5355" s="43"/>
      <c r="U5355" s="43"/>
    </row>
    <row r="5356" spans="19:21" x14ac:dyDescent="0.35">
      <c r="S5356" s="43"/>
      <c r="U5356" s="43"/>
    </row>
    <row r="5357" spans="19:21" x14ac:dyDescent="0.35">
      <c r="S5357" s="43"/>
      <c r="U5357" s="43"/>
    </row>
    <row r="5358" spans="19:21" x14ac:dyDescent="0.35">
      <c r="S5358" s="43"/>
      <c r="U5358" s="43"/>
    </row>
    <row r="5359" spans="19:21" x14ac:dyDescent="0.35">
      <c r="S5359" s="43"/>
      <c r="U5359" s="43"/>
    </row>
    <row r="5360" spans="19:21" x14ac:dyDescent="0.35">
      <c r="S5360" s="43"/>
      <c r="U5360" s="43"/>
    </row>
    <row r="5361" spans="19:21" x14ac:dyDescent="0.35">
      <c r="S5361" s="43"/>
      <c r="U5361" s="43"/>
    </row>
    <row r="5362" spans="19:21" x14ac:dyDescent="0.35">
      <c r="S5362" s="43"/>
      <c r="U5362" s="43"/>
    </row>
    <row r="5363" spans="19:21" x14ac:dyDescent="0.35">
      <c r="S5363" s="43"/>
      <c r="U5363" s="43"/>
    </row>
    <row r="5364" spans="19:21" x14ac:dyDescent="0.35">
      <c r="S5364" s="43"/>
      <c r="U5364" s="43"/>
    </row>
    <row r="5365" spans="19:21" x14ac:dyDescent="0.35">
      <c r="S5365" s="43"/>
      <c r="U5365" s="43"/>
    </row>
    <row r="5366" spans="19:21" x14ac:dyDescent="0.35">
      <c r="S5366" s="43"/>
      <c r="U5366" s="43"/>
    </row>
    <row r="5367" spans="19:21" x14ac:dyDescent="0.35">
      <c r="S5367" s="43"/>
      <c r="U5367" s="43"/>
    </row>
    <row r="5368" spans="19:21" x14ac:dyDescent="0.35">
      <c r="S5368" s="43"/>
      <c r="U5368" s="43"/>
    </row>
    <row r="5369" spans="19:21" x14ac:dyDescent="0.35">
      <c r="S5369" s="43"/>
      <c r="U5369" s="43"/>
    </row>
    <row r="5370" spans="19:21" x14ac:dyDescent="0.35">
      <c r="S5370" s="43"/>
      <c r="U5370" s="43"/>
    </row>
    <row r="5371" spans="19:21" x14ac:dyDescent="0.35">
      <c r="S5371" s="43"/>
      <c r="U5371" s="43"/>
    </row>
    <row r="5372" spans="19:21" x14ac:dyDescent="0.35">
      <c r="S5372" s="43"/>
      <c r="U5372" s="43"/>
    </row>
    <row r="5373" spans="19:21" x14ac:dyDescent="0.35">
      <c r="S5373" s="43"/>
      <c r="U5373" s="43"/>
    </row>
    <row r="5374" spans="19:21" x14ac:dyDescent="0.35">
      <c r="S5374" s="43"/>
      <c r="U5374" s="43"/>
    </row>
    <row r="5375" spans="19:21" x14ac:dyDescent="0.35">
      <c r="S5375" s="43"/>
      <c r="U5375" s="43"/>
    </row>
    <row r="5376" spans="19:21" x14ac:dyDescent="0.35">
      <c r="S5376" s="43"/>
      <c r="U5376" s="43"/>
    </row>
    <row r="5377" spans="19:21" x14ac:dyDescent="0.35">
      <c r="S5377" s="43"/>
      <c r="U5377" s="43"/>
    </row>
    <row r="5378" spans="19:21" x14ac:dyDescent="0.35">
      <c r="S5378" s="43"/>
      <c r="U5378" s="43"/>
    </row>
    <row r="5379" spans="19:21" x14ac:dyDescent="0.35">
      <c r="S5379" s="43"/>
      <c r="U5379" s="43"/>
    </row>
    <row r="5380" spans="19:21" x14ac:dyDescent="0.35">
      <c r="S5380" s="43"/>
      <c r="U5380" s="43"/>
    </row>
    <row r="5381" spans="19:21" x14ac:dyDescent="0.35">
      <c r="S5381" s="43"/>
      <c r="U5381" s="43"/>
    </row>
    <row r="5382" spans="19:21" x14ac:dyDescent="0.35">
      <c r="S5382" s="43"/>
      <c r="U5382" s="43"/>
    </row>
    <row r="5383" spans="19:21" x14ac:dyDescent="0.35">
      <c r="S5383" s="43"/>
      <c r="U5383" s="43"/>
    </row>
    <row r="5384" spans="19:21" x14ac:dyDescent="0.35">
      <c r="S5384" s="43"/>
      <c r="U5384" s="43"/>
    </row>
    <row r="5385" spans="19:21" x14ac:dyDescent="0.35">
      <c r="S5385" s="43"/>
      <c r="U5385" s="43"/>
    </row>
    <row r="5386" spans="19:21" x14ac:dyDescent="0.35">
      <c r="S5386" s="43"/>
      <c r="U5386" s="43"/>
    </row>
    <row r="5387" spans="19:21" x14ac:dyDescent="0.35">
      <c r="S5387" s="43"/>
      <c r="U5387" s="43"/>
    </row>
    <row r="5388" spans="19:21" x14ac:dyDescent="0.35">
      <c r="S5388" s="43"/>
      <c r="U5388" s="43"/>
    </row>
    <row r="5389" spans="19:21" x14ac:dyDescent="0.35">
      <c r="S5389" s="43"/>
      <c r="U5389" s="43"/>
    </row>
    <row r="5390" spans="19:21" x14ac:dyDescent="0.35">
      <c r="S5390" s="43"/>
      <c r="U5390" s="43"/>
    </row>
    <row r="5391" spans="19:21" x14ac:dyDescent="0.35">
      <c r="S5391" s="43"/>
      <c r="U5391" s="43"/>
    </row>
    <row r="5392" spans="19:21" x14ac:dyDescent="0.35">
      <c r="S5392" s="43"/>
      <c r="U5392" s="43"/>
    </row>
    <row r="5393" spans="19:21" x14ac:dyDescent="0.35">
      <c r="S5393" s="43"/>
      <c r="U5393" s="43"/>
    </row>
    <row r="5394" spans="19:21" x14ac:dyDescent="0.35">
      <c r="S5394" s="43"/>
      <c r="U5394" s="43"/>
    </row>
    <row r="5395" spans="19:21" x14ac:dyDescent="0.35">
      <c r="S5395" s="43"/>
      <c r="U5395" s="43"/>
    </row>
    <row r="5396" spans="19:21" x14ac:dyDescent="0.35">
      <c r="S5396" s="43"/>
      <c r="U5396" s="43"/>
    </row>
    <row r="5397" spans="19:21" x14ac:dyDescent="0.35">
      <c r="S5397" s="43"/>
      <c r="U5397" s="43"/>
    </row>
    <row r="5398" spans="19:21" x14ac:dyDescent="0.35">
      <c r="S5398" s="43"/>
      <c r="U5398" s="43"/>
    </row>
    <row r="5399" spans="19:21" x14ac:dyDescent="0.35">
      <c r="S5399" s="43"/>
      <c r="U5399" s="43"/>
    </row>
    <row r="5400" spans="19:21" x14ac:dyDescent="0.35">
      <c r="S5400" s="43"/>
      <c r="U5400" s="43"/>
    </row>
    <row r="5401" spans="19:21" x14ac:dyDescent="0.35">
      <c r="S5401" s="43"/>
      <c r="U5401" s="43"/>
    </row>
    <row r="5402" spans="19:21" x14ac:dyDescent="0.35">
      <c r="S5402" s="43"/>
      <c r="U5402" s="43"/>
    </row>
    <row r="5403" spans="19:21" x14ac:dyDescent="0.35">
      <c r="S5403" s="43"/>
      <c r="U5403" s="43"/>
    </row>
    <row r="5404" spans="19:21" x14ac:dyDescent="0.35">
      <c r="S5404" s="43"/>
      <c r="U5404" s="43"/>
    </row>
    <row r="5405" spans="19:21" x14ac:dyDescent="0.35">
      <c r="S5405" s="43"/>
      <c r="U5405" s="43"/>
    </row>
    <row r="5406" spans="19:21" x14ac:dyDescent="0.35">
      <c r="S5406" s="43"/>
      <c r="U5406" s="43"/>
    </row>
    <row r="5407" spans="19:21" x14ac:dyDescent="0.35">
      <c r="S5407" s="43"/>
      <c r="U5407" s="43"/>
    </row>
    <row r="5408" spans="19:21" x14ac:dyDescent="0.35">
      <c r="S5408" s="43"/>
      <c r="U5408" s="43"/>
    </row>
    <row r="5409" spans="19:21" x14ac:dyDescent="0.35">
      <c r="S5409" s="43"/>
      <c r="U5409" s="43"/>
    </row>
    <row r="5410" spans="19:21" x14ac:dyDescent="0.35">
      <c r="S5410" s="43"/>
      <c r="U5410" s="43"/>
    </row>
    <row r="5411" spans="19:21" x14ac:dyDescent="0.35">
      <c r="S5411" s="43"/>
      <c r="U5411" s="43"/>
    </row>
    <row r="5412" spans="19:21" x14ac:dyDescent="0.35">
      <c r="S5412" s="43"/>
      <c r="U5412" s="43"/>
    </row>
    <row r="5413" spans="19:21" x14ac:dyDescent="0.35">
      <c r="S5413" s="43"/>
      <c r="U5413" s="43"/>
    </row>
    <row r="5414" spans="19:21" x14ac:dyDescent="0.35">
      <c r="S5414" s="43"/>
      <c r="U5414" s="43"/>
    </row>
    <row r="5415" spans="19:21" x14ac:dyDescent="0.35">
      <c r="S5415" s="43"/>
      <c r="U5415" s="43"/>
    </row>
    <row r="5416" spans="19:21" x14ac:dyDescent="0.35">
      <c r="S5416" s="43"/>
      <c r="U5416" s="43"/>
    </row>
    <row r="5417" spans="19:21" x14ac:dyDescent="0.35">
      <c r="S5417" s="43"/>
      <c r="U5417" s="43"/>
    </row>
    <row r="5418" spans="19:21" x14ac:dyDescent="0.35">
      <c r="S5418" s="43"/>
      <c r="U5418" s="43"/>
    </row>
    <row r="5419" spans="19:21" x14ac:dyDescent="0.35">
      <c r="S5419" s="43"/>
      <c r="U5419" s="43"/>
    </row>
    <row r="5420" spans="19:21" x14ac:dyDescent="0.35">
      <c r="S5420" s="43"/>
      <c r="U5420" s="43"/>
    </row>
    <row r="5421" spans="19:21" x14ac:dyDescent="0.35">
      <c r="S5421" s="43"/>
      <c r="U5421" s="43"/>
    </row>
    <row r="5422" spans="19:21" x14ac:dyDescent="0.35">
      <c r="S5422" s="43"/>
      <c r="U5422" s="43"/>
    </row>
    <row r="5423" spans="19:21" x14ac:dyDescent="0.35">
      <c r="S5423" s="43"/>
      <c r="U5423" s="43"/>
    </row>
    <row r="5424" spans="19:21" x14ac:dyDescent="0.35">
      <c r="S5424" s="43"/>
      <c r="U5424" s="43"/>
    </row>
    <row r="5425" spans="19:21" x14ac:dyDescent="0.35">
      <c r="S5425" s="43"/>
      <c r="U5425" s="43"/>
    </row>
    <row r="5426" spans="19:21" x14ac:dyDescent="0.35">
      <c r="S5426" s="43"/>
      <c r="U5426" s="43"/>
    </row>
    <row r="5427" spans="19:21" x14ac:dyDescent="0.35">
      <c r="S5427" s="43"/>
      <c r="U5427" s="43"/>
    </row>
    <row r="5428" spans="19:21" x14ac:dyDescent="0.35">
      <c r="S5428" s="43"/>
      <c r="U5428" s="43"/>
    </row>
    <row r="5429" spans="19:21" x14ac:dyDescent="0.35">
      <c r="S5429" s="43"/>
      <c r="U5429" s="43"/>
    </row>
    <row r="5430" spans="19:21" x14ac:dyDescent="0.35">
      <c r="S5430" s="43"/>
      <c r="U5430" s="43"/>
    </row>
    <row r="5431" spans="19:21" x14ac:dyDescent="0.35">
      <c r="S5431" s="43"/>
      <c r="U5431" s="43"/>
    </row>
    <row r="5432" spans="19:21" x14ac:dyDescent="0.35">
      <c r="S5432" s="43"/>
      <c r="U5432" s="43"/>
    </row>
    <row r="5433" spans="19:21" x14ac:dyDescent="0.35">
      <c r="S5433" s="43"/>
      <c r="U5433" s="43"/>
    </row>
    <row r="5434" spans="19:21" x14ac:dyDescent="0.35">
      <c r="S5434" s="43"/>
      <c r="U5434" s="43"/>
    </row>
    <row r="5435" spans="19:21" x14ac:dyDescent="0.35">
      <c r="S5435" s="43"/>
      <c r="U5435" s="43"/>
    </row>
    <row r="5436" spans="19:21" x14ac:dyDescent="0.35">
      <c r="S5436" s="43"/>
      <c r="U5436" s="43"/>
    </row>
    <row r="5437" spans="19:21" x14ac:dyDescent="0.35">
      <c r="S5437" s="43"/>
      <c r="U5437" s="43"/>
    </row>
    <row r="5438" spans="19:21" x14ac:dyDescent="0.35">
      <c r="S5438" s="43"/>
      <c r="U5438" s="43"/>
    </row>
    <row r="5439" spans="19:21" x14ac:dyDescent="0.35">
      <c r="S5439" s="43"/>
      <c r="U5439" s="43"/>
    </row>
    <row r="5440" spans="19:21" x14ac:dyDescent="0.35">
      <c r="S5440" s="43"/>
      <c r="U5440" s="43"/>
    </row>
    <row r="5441" spans="19:21" x14ac:dyDescent="0.35">
      <c r="S5441" s="43"/>
      <c r="U5441" s="43"/>
    </row>
    <row r="5442" spans="19:21" x14ac:dyDescent="0.35">
      <c r="S5442" s="43"/>
      <c r="U5442" s="43"/>
    </row>
    <row r="5443" spans="19:21" x14ac:dyDescent="0.35">
      <c r="S5443" s="43"/>
      <c r="U5443" s="43"/>
    </row>
    <row r="5444" spans="19:21" x14ac:dyDescent="0.35">
      <c r="S5444" s="43"/>
      <c r="U5444" s="43"/>
    </row>
    <row r="5445" spans="19:21" x14ac:dyDescent="0.35">
      <c r="S5445" s="43"/>
      <c r="U5445" s="43"/>
    </row>
    <row r="5446" spans="19:21" x14ac:dyDescent="0.35">
      <c r="S5446" s="43"/>
      <c r="U5446" s="43"/>
    </row>
    <row r="5447" spans="19:21" x14ac:dyDescent="0.35">
      <c r="S5447" s="43"/>
      <c r="U5447" s="43"/>
    </row>
    <row r="5448" spans="19:21" x14ac:dyDescent="0.35">
      <c r="S5448" s="43"/>
      <c r="U5448" s="43"/>
    </row>
    <row r="5449" spans="19:21" x14ac:dyDescent="0.35">
      <c r="S5449" s="43"/>
      <c r="U5449" s="43"/>
    </row>
    <row r="5450" spans="19:21" x14ac:dyDescent="0.35">
      <c r="S5450" s="43"/>
      <c r="U5450" s="43"/>
    </row>
    <row r="5451" spans="19:21" x14ac:dyDescent="0.35">
      <c r="S5451" s="43"/>
      <c r="U5451" s="43"/>
    </row>
    <row r="5452" spans="19:21" x14ac:dyDescent="0.35">
      <c r="S5452" s="43"/>
      <c r="U5452" s="43"/>
    </row>
    <row r="5453" spans="19:21" x14ac:dyDescent="0.35">
      <c r="S5453" s="43"/>
      <c r="U5453" s="43"/>
    </row>
    <row r="5454" spans="19:21" x14ac:dyDescent="0.35">
      <c r="S5454" s="43"/>
      <c r="U5454" s="43"/>
    </row>
    <row r="5455" spans="19:21" x14ac:dyDescent="0.35">
      <c r="S5455" s="43"/>
      <c r="U5455" s="43"/>
    </row>
    <row r="5456" spans="19:21" x14ac:dyDescent="0.35">
      <c r="S5456" s="43"/>
      <c r="U5456" s="43"/>
    </row>
    <row r="5457" spans="19:21" x14ac:dyDescent="0.35">
      <c r="S5457" s="43"/>
      <c r="U5457" s="43"/>
    </row>
    <row r="5458" spans="19:21" x14ac:dyDescent="0.35">
      <c r="S5458" s="43"/>
      <c r="U5458" s="43"/>
    </row>
    <row r="5459" spans="19:21" x14ac:dyDescent="0.35">
      <c r="S5459" s="43"/>
      <c r="U5459" s="43"/>
    </row>
    <row r="5460" spans="19:21" x14ac:dyDescent="0.35">
      <c r="S5460" s="43"/>
      <c r="U5460" s="43"/>
    </row>
    <row r="5461" spans="19:21" x14ac:dyDescent="0.35">
      <c r="S5461" s="43"/>
      <c r="U5461" s="43"/>
    </row>
    <row r="5462" spans="19:21" x14ac:dyDescent="0.35">
      <c r="S5462" s="43"/>
      <c r="U5462" s="43"/>
    </row>
    <row r="5463" spans="19:21" x14ac:dyDescent="0.35">
      <c r="S5463" s="43"/>
      <c r="U5463" s="43"/>
    </row>
    <row r="5464" spans="19:21" x14ac:dyDescent="0.35">
      <c r="S5464" s="43"/>
      <c r="U5464" s="43"/>
    </row>
    <row r="5465" spans="19:21" x14ac:dyDescent="0.35">
      <c r="S5465" s="43"/>
      <c r="U5465" s="43"/>
    </row>
    <row r="5466" spans="19:21" x14ac:dyDescent="0.35">
      <c r="S5466" s="43"/>
      <c r="U5466" s="43"/>
    </row>
    <row r="5467" spans="19:21" x14ac:dyDescent="0.35">
      <c r="S5467" s="43"/>
      <c r="U5467" s="43"/>
    </row>
    <row r="5468" spans="19:21" x14ac:dyDescent="0.35">
      <c r="S5468" s="43"/>
      <c r="U5468" s="43"/>
    </row>
    <row r="5469" spans="19:21" x14ac:dyDescent="0.35">
      <c r="S5469" s="43"/>
      <c r="U5469" s="43"/>
    </row>
    <row r="5470" spans="19:21" x14ac:dyDescent="0.35">
      <c r="S5470" s="43"/>
      <c r="U5470" s="43"/>
    </row>
    <row r="5471" spans="19:21" x14ac:dyDescent="0.35">
      <c r="S5471" s="43"/>
      <c r="U5471" s="43"/>
    </row>
    <row r="5472" spans="19:21" x14ac:dyDescent="0.35">
      <c r="S5472" s="43"/>
      <c r="U5472" s="43"/>
    </row>
    <row r="5473" spans="19:21" x14ac:dyDescent="0.35">
      <c r="S5473" s="43"/>
      <c r="U5473" s="43"/>
    </row>
    <row r="5474" spans="19:21" x14ac:dyDescent="0.35">
      <c r="S5474" s="43"/>
      <c r="U5474" s="43"/>
    </row>
    <row r="5475" spans="19:21" x14ac:dyDescent="0.35">
      <c r="S5475" s="43"/>
      <c r="U5475" s="43"/>
    </row>
    <row r="5476" spans="19:21" x14ac:dyDescent="0.35">
      <c r="S5476" s="43"/>
      <c r="U5476" s="43"/>
    </row>
    <row r="5477" spans="19:21" x14ac:dyDescent="0.35">
      <c r="S5477" s="43"/>
      <c r="U5477" s="43"/>
    </row>
    <row r="5478" spans="19:21" x14ac:dyDescent="0.35">
      <c r="S5478" s="43"/>
      <c r="U5478" s="43"/>
    </row>
    <row r="5479" spans="19:21" x14ac:dyDescent="0.35">
      <c r="S5479" s="43"/>
      <c r="U5479" s="43"/>
    </row>
    <row r="5480" spans="19:21" x14ac:dyDescent="0.35">
      <c r="S5480" s="43"/>
      <c r="U5480" s="43"/>
    </row>
    <row r="5481" spans="19:21" x14ac:dyDescent="0.35">
      <c r="S5481" s="43"/>
      <c r="U5481" s="43"/>
    </row>
    <row r="5482" spans="19:21" x14ac:dyDescent="0.35">
      <c r="S5482" s="43"/>
      <c r="U5482" s="43"/>
    </row>
    <row r="5483" spans="19:21" x14ac:dyDescent="0.35">
      <c r="S5483" s="43"/>
      <c r="U5483" s="43"/>
    </row>
    <row r="5484" spans="19:21" x14ac:dyDescent="0.35">
      <c r="S5484" s="43"/>
      <c r="U5484" s="43"/>
    </row>
    <row r="5485" spans="19:21" x14ac:dyDescent="0.35">
      <c r="S5485" s="43"/>
      <c r="U5485" s="43"/>
    </row>
    <row r="5486" spans="19:21" x14ac:dyDescent="0.35">
      <c r="S5486" s="43"/>
      <c r="U5486" s="43"/>
    </row>
    <row r="5487" spans="19:21" x14ac:dyDescent="0.35">
      <c r="S5487" s="43"/>
      <c r="U5487" s="43"/>
    </row>
    <row r="5488" spans="19:21" x14ac:dyDescent="0.35">
      <c r="S5488" s="43"/>
      <c r="U5488" s="43"/>
    </row>
    <row r="5489" spans="19:21" x14ac:dyDescent="0.35">
      <c r="S5489" s="43"/>
      <c r="U5489" s="43"/>
    </row>
    <row r="5490" spans="19:21" x14ac:dyDescent="0.35">
      <c r="S5490" s="43"/>
      <c r="U5490" s="43"/>
    </row>
    <row r="5491" spans="19:21" x14ac:dyDescent="0.35">
      <c r="S5491" s="43"/>
      <c r="U5491" s="43"/>
    </row>
    <row r="5492" spans="19:21" x14ac:dyDescent="0.35">
      <c r="S5492" s="43"/>
      <c r="U5492" s="43"/>
    </row>
    <row r="5493" spans="19:21" x14ac:dyDescent="0.35">
      <c r="S5493" s="43"/>
      <c r="U5493" s="43"/>
    </row>
    <row r="5494" spans="19:21" x14ac:dyDescent="0.35">
      <c r="S5494" s="43"/>
      <c r="U5494" s="43"/>
    </row>
    <row r="5495" spans="19:21" x14ac:dyDescent="0.35">
      <c r="S5495" s="43"/>
      <c r="U5495" s="43"/>
    </row>
    <row r="5496" spans="19:21" x14ac:dyDescent="0.35">
      <c r="S5496" s="43"/>
      <c r="U5496" s="43"/>
    </row>
    <row r="5497" spans="19:21" x14ac:dyDescent="0.35">
      <c r="S5497" s="43"/>
      <c r="U5497" s="43"/>
    </row>
    <row r="5498" spans="19:21" x14ac:dyDescent="0.35">
      <c r="S5498" s="43"/>
      <c r="U5498" s="43"/>
    </row>
    <row r="5499" spans="19:21" x14ac:dyDescent="0.35">
      <c r="S5499" s="43"/>
      <c r="U5499" s="43"/>
    </row>
    <row r="5500" spans="19:21" x14ac:dyDescent="0.35">
      <c r="S5500" s="43"/>
      <c r="U5500" s="43"/>
    </row>
    <row r="5501" spans="19:21" x14ac:dyDescent="0.35">
      <c r="S5501" s="43"/>
      <c r="U5501" s="43"/>
    </row>
    <row r="5502" spans="19:21" x14ac:dyDescent="0.35">
      <c r="S5502" s="43"/>
      <c r="U5502" s="43"/>
    </row>
    <row r="5503" spans="19:21" x14ac:dyDescent="0.35">
      <c r="S5503" s="43"/>
      <c r="U5503" s="43"/>
    </row>
    <row r="5504" spans="19:21" x14ac:dyDescent="0.35">
      <c r="S5504" s="43"/>
      <c r="U5504" s="43"/>
    </row>
    <row r="5505" spans="19:21" x14ac:dyDescent="0.35">
      <c r="S5505" s="43"/>
      <c r="U5505" s="43"/>
    </row>
    <row r="5506" spans="19:21" x14ac:dyDescent="0.35">
      <c r="S5506" s="43"/>
      <c r="U5506" s="43"/>
    </row>
    <row r="5507" spans="19:21" x14ac:dyDescent="0.35">
      <c r="S5507" s="43"/>
      <c r="U5507" s="43"/>
    </row>
    <row r="5508" spans="19:21" x14ac:dyDescent="0.35">
      <c r="S5508" s="43"/>
      <c r="U5508" s="43"/>
    </row>
    <row r="5509" spans="19:21" x14ac:dyDescent="0.35">
      <c r="S5509" s="43"/>
      <c r="U5509" s="43"/>
    </row>
    <row r="5510" spans="19:21" x14ac:dyDescent="0.35">
      <c r="S5510" s="43"/>
      <c r="U5510" s="43"/>
    </row>
    <row r="5511" spans="19:21" x14ac:dyDescent="0.35">
      <c r="S5511" s="43"/>
      <c r="U5511" s="43"/>
    </row>
    <row r="5512" spans="19:21" x14ac:dyDescent="0.35">
      <c r="S5512" s="43"/>
      <c r="U5512" s="43"/>
    </row>
    <row r="5513" spans="19:21" x14ac:dyDescent="0.35">
      <c r="S5513" s="43"/>
      <c r="U5513" s="43"/>
    </row>
    <row r="5514" spans="19:21" x14ac:dyDescent="0.35">
      <c r="S5514" s="43"/>
      <c r="U5514" s="43"/>
    </row>
    <row r="5515" spans="19:21" x14ac:dyDescent="0.35">
      <c r="S5515" s="43"/>
      <c r="U5515" s="43"/>
    </row>
    <row r="5516" spans="19:21" x14ac:dyDescent="0.35">
      <c r="S5516" s="43"/>
      <c r="U5516" s="43"/>
    </row>
    <row r="5517" spans="19:21" x14ac:dyDescent="0.35">
      <c r="S5517" s="43"/>
      <c r="U5517" s="43"/>
    </row>
    <row r="5518" spans="19:21" x14ac:dyDescent="0.35">
      <c r="S5518" s="43"/>
      <c r="U5518" s="43"/>
    </row>
    <row r="5519" spans="19:21" x14ac:dyDescent="0.35">
      <c r="S5519" s="43"/>
      <c r="U5519" s="43"/>
    </row>
    <row r="5520" spans="19:21" x14ac:dyDescent="0.35">
      <c r="S5520" s="43"/>
      <c r="U5520" s="43"/>
    </row>
    <row r="5521" spans="19:21" x14ac:dyDescent="0.35">
      <c r="S5521" s="43"/>
      <c r="U5521" s="43"/>
    </row>
    <row r="5522" spans="19:21" x14ac:dyDescent="0.35">
      <c r="S5522" s="43"/>
      <c r="U5522" s="43"/>
    </row>
    <row r="5523" spans="19:21" x14ac:dyDescent="0.35">
      <c r="S5523" s="43"/>
      <c r="U5523" s="43"/>
    </row>
    <row r="5524" spans="19:21" x14ac:dyDescent="0.35">
      <c r="S5524" s="43"/>
      <c r="U5524" s="43"/>
    </row>
    <row r="5525" spans="19:21" x14ac:dyDescent="0.35">
      <c r="S5525" s="43"/>
      <c r="U5525" s="43"/>
    </row>
    <row r="5526" spans="19:21" x14ac:dyDescent="0.35">
      <c r="S5526" s="43"/>
      <c r="U5526" s="43"/>
    </row>
    <row r="5527" spans="19:21" x14ac:dyDescent="0.35">
      <c r="S5527" s="43"/>
      <c r="U5527" s="43"/>
    </row>
    <row r="5528" spans="19:21" x14ac:dyDescent="0.35">
      <c r="S5528" s="43"/>
      <c r="U5528" s="43"/>
    </row>
    <row r="5529" spans="19:21" x14ac:dyDescent="0.35">
      <c r="S5529" s="43"/>
      <c r="U5529" s="43"/>
    </row>
    <row r="5530" spans="19:21" x14ac:dyDescent="0.35">
      <c r="S5530" s="43"/>
      <c r="U5530" s="43"/>
    </row>
    <row r="5531" spans="19:21" x14ac:dyDescent="0.35">
      <c r="S5531" s="43"/>
      <c r="U5531" s="43"/>
    </row>
    <row r="5532" spans="19:21" x14ac:dyDescent="0.35">
      <c r="S5532" s="43"/>
      <c r="U5532" s="43"/>
    </row>
    <row r="5533" spans="19:21" x14ac:dyDescent="0.35">
      <c r="S5533" s="43"/>
      <c r="U5533" s="43"/>
    </row>
    <row r="5534" spans="19:21" x14ac:dyDescent="0.35">
      <c r="S5534" s="43"/>
      <c r="U5534" s="43"/>
    </row>
    <row r="5535" spans="19:21" x14ac:dyDescent="0.35">
      <c r="S5535" s="43"/>
      <c r="U5535" s="43"/>
    </row>
    <row r="5536" spans="19:21" x14ac:dyDescent="0.35">
      <c r="S5536" s="43"/>
      <c r="U5536" s="43"/>
    </row>
    <row r="5537" spans="19:21" x14ac:dyDescent="0.35">
      <c r="S5537" s="43"/>
      <c r="U5537" s="43"/>
    </row>
    <row r="5538" spans="19:21" x14ac:dyDescent="0.35">
      <c r="S5538" s="43"/>
      <c r="U5538" s="43"/>
    </row>
    <row r="5539" spans="19:21" x14ac:dyDescent="0.35">
      <c r="S5539" s="43"/>
      <c r="U5539" s="43"/>
    </row>
    <row r="5540" spans="19:21" x14ac:dyDescent="0.35">
      <c r="S5540" s="43"/>
      <c r="U5540" s="43"/>
    </row>
    <row r="5541" spans="19:21" x14ac:dyDescent="0.35">
      <c r="S5541" s="43"/>
      <c r="U5541" s="43"/>
    </row>
    <row r="5542" spans="19:21" x14ac:dyDescent="0.35">
      <c r="S5542" s="43"/>
      <c r="U5542" s="43"/>
    </row>
    <row r="5543" spans="19:21" x14ac:dyDescent="0.35">
      <c r="S5543" s="43"/>
      <c r="U5543" s="43"/>
    </row>
    <row r="5544" spans="19:21" x14ac:dyDescent="0.35">
      <c r="S5544" s="43"/>
      <c r="U5544" s="43"/>
    </row>
    <row r="5545" spans="19:21" x14ac:dyDescent="0.35">
      <c r="S5545" s="43"/>
      <c r="U5545" s="43"/>
    </row>
    <row r="5546" spans="19:21" x14ac:dyDescent="0.35">
      <c r="S5546" s="43"/>
      <c r="U5546" s="43"/>
    </row>
    <row r="5547" spans="19:21" x14ac:dyDescent="0.35">
      <c r="S5547" s="43"/>
      <c r="U5547" s="43"/>
    </row>
    <row r="5548" spans="19:21" x14ac:dyDescent="0.35">
      <c r="S5548" s="43"/>
      <c r="U5548" s="43"/>
    </row>
    <row r="5549" spans="19:21" x14ac:dyDescent="0.35">
      <c r="S5549" s="43"/>
      <c r="U5549" s="43"/>
    </row>
    <row r="5550" spans="19:21" x14ac:dyDescent="0.35">
      <c r="S5550" s="43"/>
      <c r="U5550" s="43"/>
    </row>
    <row r="5551" spans="19:21" x14ac:dyDescent="0.35">
      <c r="S5551" s="43"/>
      <c r="U5551" s="43"/>
    </row>
    <row r="5552" spans="19:21" x14ac:dyDescent="0.35">
      <c r="S5552" s="43"/>
      <c r="U5552" s="43"/>
    </row>
    <row r="5553" spans="19:21" x14ac:dyDescent="0.35">
      <c r="S5553" s="43"/>
      <c r="U5553" s="43"/>
    </row>
    <row r="5554" spans="19:21" x14ac:dyDescent="0.35">
      <c r="S5554" s="43"/>
      <c r="U5554" s="43"/>
    </row>
    <row r="5555" spans="19:21" x14ac:dyDescent="0.35">
      <c r="S5555" s="43"/>
      <c r="U5555" s="43"/>
    </row>
    <row r="5556" spans="19:21" x14ac:dyDescent="0.35">
      <c r="S5556" s="43"/>
      <c r="U5556" s="43"/>
    </row>
    <row r="5557" spans="19:21" x14ac:dyDescent="0.35">
      <c r="S5557" s="43"/>
      <c r="U5557" s="43"/>
    </row>
    <row r="5558" spans="19:21" x14ac:dyDescent="0.35">
      <c r="S5558" s="43"/>
      <c r="U5558" s="43"/>
    </row>
    <row r="5559" spans="19:21" x14ac:dyDescent="0.35">
      <c r="S5559" s="43"/>
      <c r="U5559" s="43"/>
    </row>
    <row r="5560" spans="19:21" x14ac:dyDescent="0.35">
      <c r="S5560" s="43"/>
      <c r="U5560" s="43"/>
    </row>
    <row r="5561" spans="19:21" x14ac:dyDescent="0.35">
      <c r="S5561" s="43"/>
      <c r="U5561" s="43"/>
    </row>
    <row r="5562" spans="19:21" x14ac:dyDescent="0.35">
      <c r="S5562" s="43"/>
      <c r="U5562" s="43"/>
    </row>
    <row r="5563" spans="19:21" x14ac:dyDescent="0.35">
      <c r="S5563" s="43"/>
      <c r="U5563" s="43"/>
    </row>
    <row r="5564" spans="19:21" x14ac:dyDescent="0.35">
      <c r="S5564" s="43"/>
      <c r="U5564" s="43"/>
    </row>
    <row r="5565" spans="19:21" x14ac:dyDescent="0.35">
      <c r="S5565" s="43"/>
      <c r="U5565" s="43"/>
    </row>
    <row r="5566" spans="19:21" x14ac:dyDescent="0.35">
      <c r="S5566" s="43"/>
      <c r="U5566" s="43"/>
    </row>
    <row r="5567" spans="19:21" x14ac:dyDescent="0.35">
      <c r="S5567" s="43"/>
      <c r="U5567" s="43"/>
    </row>
    <row r="5568" spans="19:21" x14ac:dyDescent="0.35">
      <c r="S5568" s="43"/>
      <c r="U5568" s="43"/>
    </row>
    <row r="5569" spans="19:21" x14ac:dyDescent="0.35">
      <c r="S5569" s="43"/>
      <c r="U5569" s="43"/>
    </row>
    <row r="5570" spans="19:21" x14ac:dyDescent="0.35">
      <c r="S5570" s="43"/>
      <c r="U5570" s="43"/>
    </row>
    <row r="5571" spans="19:21" x14ac:dyDescent="0.35">
      <c r="S5571" s="43"/>
      <c r="U5571" s="43"/>
    </row>
    <row r="5572" spans="19:21" x14ac:dyDescent="0.35">
      <c r="S5572" s="43"/>
      <c r="U5572" s="43"/>
    </row>
    <row r="5573" spans="19:21" x14ac:dyDescent="0.35">
      <c r="S5573" s="43"/>
      <c r="U5573" s="43"/>
    </row>
    <row r="5574" spans="19:21" x14ac:dyDescent="0.35">
      <c r="S5574" s="43"/>
      <c r="U5574" s="43"/>
    </row>
    <row r="5575" spans="19:21" x14ac:dyDescent="0.35">
      <c r="S5575" s="43"/>
      <c r="U5575" s="43"/>
    </row>
    <row r="5576" spans="19:21" x14ac:dyDescent="0.35">
      <c r="S5576" s="43"/>
      <c r="U5576" s="43"/>
    </row>
    <row r="5577" spans="19:21" x14ac:dyDescent="0.35">
      <c r="S5577" s="43"/>
      <c r="U5577" s="43"/>
    </row>
    <row r="5578" spans="19:21" x14ac:dyDescent="0.35">
      <c r="S5578" s="43"/>
      <c r="U5578" s="43"/>
    </row>
    <row r="5579" spans="19:21" x14ac:dyDescent="0.35">
      <c r="S5579" s="43"/>
      <c r="U5579" s="43"/>
    </row>
    <row r="5580" spans="19:21" x14ac:dyDescent="0.35">
      <c r="S5580" s="43"/>
      <c r="U5580" s="43"/>
    </row>
    <row r="5581" spans="19:21" x14ac:dyDescent="0.35">
      <c r="S5581" s="43"/>
      <c r="U5581" s="43"/>
    </row>
    <row r="5582" spans="19:21" x14ac:dyDescent="0.35">
      <c r="S5582" s="43"/>
      <c r="U5582" s="43"/>
    </row>
    <row r="5583" spans="19:21" x14ac:dyDescent="0.35">
      <c r="S5583" s="43"/>
      <c r="U5583" s="43"/>
    </row>
    <row r="5584" spans="19:21" x14ac:dyDescent="0.35">
      <c r="S5584" s="43"/>
      <c r="U5584" s="43"/>
    </row>
    <row r="5585" spans="19:21" x14ac:dyDescent="0.35">
      <c r="S5585" s="43"/>
      <c r="U5585" s="43"/>
    </row>
    <row r="5586" spans="19:21" x14ac:dyDescent="0.35">
      <c r="S5586" s="43"/>
      <c r="U5586" s="43"/>
    </row>
    <row r="5587" spans="19:21" x14ac:dyDescent="0.35">
      <c r="S5587" s="43"/>
      <c r="U5587" s="43"/>
    </row>
    <row r="5588" spans="19:21" x14ac:dyDescent="0.35">
      <c r="S5588" s="43"/>
      <c r="U5588" s="43"/>
    </row>
    <row r="5589" spans="19:21" x14ac:dyDescent="0.35">
      <c r="S5589" s="43"/>
      <c r="U5589" s="43"/>
    </row>
    <row r="5590" spans="19:21" x14ac:dyDescent="0.35">
      <c r="S5590" s="43"/>
      <c r="U5590" s="43"/>
    </row>
    <row r="5591" spans="19:21" x14ac:dyDescent="0.35">
      <c r="S5591" s="43"/>
      <c r="U5591" s="43"/>
    </row>
    <row r="5592" spans="19:21" x14ac:dyDescent="0.35">
      <c r="S5592" s="43"/>
      <c r="U5592" s="43"/>
    </row>
    <row r="5593" spans="19:21" x14ac:dyDescent="0.35">
      <c r="S5593" s="43"/>
      <c r="U5593" s="43"/>
    </row>
    <row r="5594" spans="19:21" x14ac:dyDescent="0.35">
      <c r="S5594" s="43"/>
      <c r="U5594" s="43"/>
    </row>
    <row r="5595" spans="19:21" x14ac:dyDescent="0.35">
      <c r="S5595" s="43"/>
      <c r="U5595" s="43"/>
    </row>
    <row r="5596" spans="19:21" x14ac:dyDescent="0.35">
      <c r="S5596" s="43"/>
      <c r="U5596" s="43"/>
    </row>
    <row r="5597" spans="19:21" x14ac:dyDescent="0.35">
      <c r="S5597" s="43"/>
      <c r="U5597" s="43"/>
    </row>
    <row r="5598" spans="19:21" x14ac:dyDescent="0.35">
      <c r="S5598" s="43"/>
      <c r="U5598" s="43"/>
    </row>
    <row r="5599" spans="19:21" x14ac:dyDescent="0.35">
      <c r="S5599" s="43"/>
      <c r="U5599" s="43"/>
    </row>
    <row r="5600" spans="19:21" x14ac:dyDescent="0.35">
      <c r="S5600" s="43"/>
      <c r="U5600" s="43"/>
    </row>
    <row r="5601" spans="19:21" x14ac:dyDescent="0.35">
      <c r="S5601" s="43"/>
      <c r="U5601" s="43"/>
    </row>
    <row r="5602" spans="19:21" x14ac:dyDescent="0.35">
      <c r="S5602" s="43"/>
      <c r="U5602" s="43"/>
    </row>
    <row r="5603" spans="19:21" x14ac:dyDescent="0.35">
      <c r="S5603" s="43"/>
      <c r="U5603" s="43"/>
    </row>
    <row r="5604" spans="19:21" x14ac:dyDescent="0.35">
      <c r="S5604" s="43"/>
      <c r="U5604" s="43"/>
    </row>
    <row r="5605" spans="19:21" x14ac:dyDescent="0.35">
      <c r="S5605" s="43"/>
      <c r="U5605" s="43"/>
    </row>
    <row r="5606" spans="19:21" x14ac:dyDescent="0.35">
      <c r="S5606" s="43"/>
      <c r="U5606" s="43"/>
    </row>
    <row r="5607" spans="19:21" x14ac:dyDescent="0.35">
      <c r="S5607" s="43"/>
      <c r="U5607" s="43"/>
    </row>
    <row r="5608" spans="19:21" x14ac:dyDescent="0.35">
      <c r="S5608" s="43"/>
      <c r="U5608" s="43"/>
    </row>
    <row r="5609" spans="19:21" x14ac:dyDescent="0.35">
      <c r="S5609" s="43"/>
      <c r="U5609" s="43"/>
    </row>
    <row r="5610" spans="19:21" x14ac:dyDescent="0.35">
      <c r="S5610" s="43"/>
      <c r="U5610" s="43"/>
    </row>
    <row r="5611" spans="19:21" x14ac:dyDescent="0.35">
      <c r="S5611" s="43"/>
      <c r="U5611" s="43"/>
    </row>
    <row r="5612" spans="19:21" x14ac:dyDescent="0.35">
      <c r="S5612" s="43"/>
      <c r="U5612" s="43"/>
    </row>
    <row r="5613" spans="19:21" x14ac:dyDescent="0.35">
      <c r="S5613" s="43"/>
      <c r="U5613" s="43"/>
    </row>
    <row r="5614" spans="19:21" x14ac:dyDescent="0.35">
      <c r="S5614" s="43"/>
      <c r="U5614" s="43"/>
    </row>
    <row r="5615" spans="19:21" x14ac:dyDescent="0.35">
      <c r="S5615" s="43"/>
      <c r="U5615" s="43"/>
    </row>
    <row r="5616" spans="19:21" x14ac:dyDescent="0.35">
      <c r="S5616" s="43"/>
      <c r="U5616" s="43"/>
    </row>
    <row r="5617" spans="19:21" x14ac:dyDescent="0.35">
      <c r="S5617" s="43"/>
      <c r="U5617" s="43"/>
    </row>
    <row r="5618" spans="19:21" x14ac:dyDescent="0.35">
      <c r="S5618" s="43"/>
      <c r="U5618" s="43"/>
    </row>
    <row r="5619" spans="19:21" x14ac:dyDescent="0.35">
      <c r="S5619" s="43"/>
      <c r="U5619" s="43"/>
    </row>
    <row r="5620" spans="19:21" x14ac:dyDescent="0.35">
      <c r="S5620" s="43"/>
      <c r="U5620" s="43"/>
    </row>
    <row r="5621" spans="19:21" x14ac:dyDescent="0.35">
      <c r="S5621" s="43"/>
      <c r="U5621" s="43"/>
    </row>
    <row r="5622" spans="19:21" x14ac:dyDescent="0.35">
      <c r="S5622" s="43"/>
      <c r="U5622" s="43"/>
    </row>
    <row r="5623" spans="19:21" x14ac:dyDescent="0.35">
      <c r="S5623" s="43"/>
      <c r="U5623" s="43"/>
    </row>
    <row r="5624" spans="19:21" x14ac:dyDescent="0.35">
      <c r="S5624" s="43"/>
      <c r="U5624" s="43"/>
    </row>
    <row r="5625" spans="19:21" x14ac:dyDescent="0.35">
      <c r="S5625" s="43"/>
      <c r="U5625" s="43"/>
    </row>
    <row r="5626" spans="19:21" x14ac:dyDescent="0.35">
      <c r="S5626" s="43"/>
      <c r="U5626" s="43"/>
    </row>
    <row r="5627" spans="19:21" x14ac:dyDescent="0.35">
      <c r="S5627" s="43"/>
      <c r="U5627" s="43"/>
    </row>
    <row r="5628" spans="19:21" x14ac:dyDescent="0.35">
      <c r="S5628" s="43"/>
      <c r="U5628" s="43"/>
    </row>
    <row r="5629" spans="19:21" x14ac:dyDescent="0.35">
      <c r="S5629" s="43"/>
      <c r="U5629" s="43"/>
    </row>
    <row r="5630" spans="19:21" x14ac:dyDescent="0.35">
      <c r="S5630" s="43"/>
      <c r="U5630" s="43"/>
    </row>
    <row r="5631" spans="19:21" x14ac:dyDescent="0.35">
      <c r="S5631" s="43"/>
      <c r="U5631" s="43"/>
    </row>
    <row r="5632" spans="19:21" x14ac:dyDescent="0.35">
      <c r="S5632" s="43"/>
      <c r="U5632" s="43"/>
    </row>
    <row r="5633" spans="19:21" x14ac:dyDescent="0.35">
      <c r="S5633" s="43"/>
      <c r="U5633" s="43"/>
    </row>
    <row r="5634" spans="19:21" x14ac:dyDescent="0.35">
      <c r="S5634" s="43"/>
      <c r="U5634" s="43"/>
    </row>
    <row r="5635" spans="19:21" x14ac:dyDescent="0.35">
      <c r="S5635" s="43"/>
      <c r="U5635" s="43"/>
    </row>
    <row r="5636" spans="19:21" x14ac:dyDescent="0.35">
      <c r="S5636" s="43"/>
      <c r="U5636" s="43"/>
    </row>
    <row r="5637" spans="19:21" x14ac:dyDescent="0.35">
      <c r="S5637" s="43"/>
      <c r="U5637" s="43"/>
    </row>
    <row r="5638" spans="19:21" x14ac:dyDescent="0.35">
      <c r="S5638" s="43"/>
      <c r="U5638" s="43"/>
    </row>
    <row r="5639" spans="19:21" x14ac:dyDescent="0.35">
      <c r="S5639" s="43"/>
      <c r="U5639" s="43"/>
    </row>
    <row r="5640" spans="19:21" x14ac:dyDescent="0.35">
      <c r="S5640" s="43"/>
      <c r="U5640" s="43"/>
    </row>
    <row r="5641" spans="19:21" x14ac:dyDescent="0.35">
      <c r="S5641" s="43"/>
      <c r="U5641" s="43"/>
    </row>
    <row r="5642" spans="19:21" x14ac:dyDescent="0.35">
      <c r="S5642" s="43"/>
      <c r="U5642" s="43"/>
    </row>
    <row r="5643" spans="19:21" x14ac:dyDescent="0.35">
      <c r="S5643" s="43"/>
      <c r="U5643" s="43"/>
    </row>
    <row r="5644" spans="19:21" x14ac:dyDescent="0.35">
      <c r="S5644" s="43"/>
      <c r="U5644" s="43"/>
    </row>
    <row r="5645" spans="19:21" x14ac:dyDescent="0.35">
      <c r="S5645" s="43"/>
      <c r="U5645" s="43"/>
    </row>
    <row r="5646" spans="19:21" x14ac:dyDescent="0.35">
      <c r="S5646" s="43"/>
      <c r="U5646" s="43"/>
    </row>
    <row r="5647" spans="19:21" x14ac:dyDescent="0.35">
      <c r="S5647" s="43"/>
      <c r="U5647" s="43"/>
    </row>
    <row r="5648" spans="19:21" x14ac:dyDescent="0.35">
      <c r="S5648" s="43"/>
      <c r="U5648" s="43"/>
    </row>
    <row r="5649" spans="19:21" x14ac:dyDescent="0.35">
      <c r="S5649" s="43"/>
      <c r="U5649" s="43"/>
    </row>
    <row r="5650" spans="19:21" x14ac:dyDescent="0.35">
      <c r="S5650" s="43"/>
      <c r="U5650" s="43"/>
    </row>
    <row r="5651" spans="19:21" x14ac:dyDescent="0.35">
      <c r="S5651" s="43"/>
      <c r="U5651" s="43"/>
    </row>
    <row r="5652" spans="19:21" x14ac:dyDescent="0.35">
      <c r="S5652" s="43"/>
      <c r="U5652" s="43"/>
    </row>
    <row r="5653" spans="19:21" x14ac:dyDescent="0.35">
      <c r="S5653" s="43"/>
      <c r="U5653" s="43"/>
    </row>
    <row r="5654" spans="19:21" x14ac:dyDescent="0.35">
      <c r="S5654" s="43"/>
      <c r="U5654" s="43"/>
    </row>
    <row r="5655" spans="19:21" x14ac:dyDescent="0.35">
      <c r="S5655" s="43"/>
      <c r="U5655" s="43"/>
    </row>
    <row r="5656" spans="19:21" x14ac:dyDescent="0.35">
      <c r="S5656" s="43"/>
      <c r="U5656" s="43"/>
    </row>
    <row r="5657" spans="19:21" x14ac:dyDescent="0.35">
      <c r="S5657" s="43"/>
      <c r="U5657" s="43"/>
    </row>
    <row r="5658" spans="19:21" x14ac:dyDescent="0.35">
      <c r="S5658" s="43"/>
      <c r="U5658" s="43"/>
    </row>
    <row r="5659" spans="19:21" x14ac:dyDescent="0.35">
      <c r="S5659" s="43"/>
      <c r="U5659" s="43"/>
    </row>
    <row r="5660" spans="19:21" x14ac:dyDescent="0.35">
      <c r="S5660" s="43"/>
      <c r="U5660" s="43"/>
    </row>
    <row r="5661" spans="19:21" x14ac:dyDescent="0.35">
      <c r="S5661" s="43"/>
      <c r="U5661" s="43"/>
    </row>
    <row r="5662" spans="19:21" x14ac:dyDescent="0.35">
      <c r="S5662" s="43"/>
      <c r="U5662" s="43"/>
    </row>
    <row r="5663" spans="19:21" x14ac:dyDescent="0.35">
      <c r="S5663" s="43"/>
      <c r="U5663" s="43"/>
    </row>
    <row r="5664" spans="19:21" x14ac:dyDescent="0.35">
      <c r="S5664" s="43"/>
      <c r="U5664" s="43"/>
    </row>
    <row r="5665" spans="19:21" x14ac:dyDescent="0.35">
      <c r="S5665" s="43"/>
      <c r="U5665" s="43"/>
    </row>
    <row r="5666" spans="19:21" x14ac:dyDescent="0.35">
      <c r="S5666" s="43"/>
      <c r="U5666" s="43"/>
    </row>
    <row r="5667" spans="19:21" x14ac:dyDescent="0.35">
      <c r="S5667" s="43"/>
      <c r="U5667" s="43"/>
    </row>
    <row r="5668" spans="19:21" x14ac:dyDescent="0.35">
      <c r="S5668" s="43"/>
      <c r="U5668" s="43"/>
    </row>
    <row r="5669" spans="19:21" x14ac:dyDescent="0.35">
      <c r="S5669" s="43"/>
      <c r="U5669" s="43"/>
    </row>
    <row r="5670" spans="19:21" x14ac:dyDescent="0.35">
      <c r="S5670" s="43"/>
      <c r="U5670" s="43"/>
    </row>
    <row r="5671" spans="19:21" x14ac:dyDescent="0.35">
      <c r="S5671" s="43"/>
      <c r="U5671" s="43"/>
    </row>
    <row r="5672" spans="19:21" x14ac:dyDescent="0.35">
      <c r="S5672" s="43"/>
      <c r="U5672" s="43"/>
    </row>
    <row r="5673" spans="19:21" x14ac:dyDescent="0.35">
      <c r="S5673" s="43"/>
      <c r="U5673" s="43"/>
    </row>
    <row r="5674" spans="19:21" x14ac:dyDescent="0.35">
      <c r="S5674" s="43"/>
      <c r="U5674" s="43"/>
    </row>
    <row r="5675" spans="19:21" x14ac:dyDescent="0.35">
      <c r="S5675" s="43"/>
      <c r="U5675" s="43"/>
    </row>
    <row r="5676" spans="19:21" x14ac:dyDescent="0.35">
      <c r="S5676" s="43"/>
      <c r="U5676" s="43"/>
    </row>
    <row r="5677" spans="19:21" x14ac:dyDescent="0.35">
      <c r="S5677" s="43"/>
      <c r="U5677" s="43"/>
    </row>
    <row r="5678" spans="19:21" x14ac:dyDescent="0.35">
      <c r="S5678" s="43"/>
      <c r="U5678" s="43"/>
    </row>
    <row r="5679" spans="19:21" x14ac:dyDescent="0.35">
      <c r="S5679" s="43"/>
      <c r="U5679" s="43"/>
    </row>
    <row r="5680" spans="19:21" x14ac:dyDescent="0.35">
      <c r="S5680" s="43"/>
      <c r="U5680" s="43"/>
    </row>
    <row r="5681" spans="19:21" x14ac:dyDescent="0.35">
      <c r="S5681" s="43"/>
      <c r="U5681" s="43"/>
    </row>
    <row r="5682" spans="19:21" x14ac:dyDescent="0.35">
      <c r="S5682" s="43"/>
      <c r="U5682" s="43"/>
    </row>
    <row r="5683" spans="19:21" x14ac:dyDescent="0.35">
      <c r="S5683" s="43"/>
      <c r="U5683" s="43"/>
    </row>
    <row r="5684" spans="19:21" x14ac:dyDescent="0.35">
      <c r="S5684" s="43"/>
      <c r="U5684" s="43"/>
    </row>
    <row r="5685" spans="19:21" x14ac:dyDescent="0.35">
      <c r="S5685" s="43"/>
      <c r="U5685" s="43"/>
    </row>
    <row r="5686" spans="19:21" x14ac:dyDescent="0.35">
      <c r="S5686" s="43"/>
      <c r="U5686" s="43"/>
    </row>
    <row r="5687" spans="19:21" x14ac:dyDescent="0.35">
      <c r="S5687" s="43"/>
      <c r="U5687" s="43"/>
    </row>
    <row r="5688" spans="19:21" x14ac:dyDescent="0.35">
      <c r="S5688" s="43"/>
      <c r="U5688" s="43"/>
    </row>
    <row r="5689" spans="19:21" x14ac:dyDescent="0.35">
      <c r="S5689" s="43"/>
      <c r="U5689" s="43"/>
    </row>
    <row r="5690" spans="19:21" x14ac:dyDescent="0.35">
      <c r="S5690" s="43"/>
      <c r="U5690" s="43"/>
    </row>
    <row r="5691" spans="19:21" x14ac:dyDescent="0.35">
      <c r="S5691" s="43"/>
      <c r="U5691" s="43"/>
    </row>
    <row r="5692" spans="19:21" x14ac:dyDescent="0.35">
      <c r="S5692" s="43"/>
      <c r="U5692" s="43"/>
    </row>
    <row r="5693" spans="19:21" x14ac:dyDescent="0.35">
      <c r="S5693" s="43"/>
      <c r="U5693" s="43"/>
    </row>
    <row r="5694" spans="19:21" x14ac:dyDescent="0.35">
      <c r="S5694" s="43"/>
      <c r="U5694" s="43"/>
    </row>
    <row r="5695" spans="19:21" x14ac:dyDescent="0.35">
      <c r="S5695" s="43"/>
      <c r="U5695" s="43"/>
    </row>
    <row r="5696" spans="19:21" x14ac:dyDescent="0.35">
      <c r="S5696" s="43"/>
      <c r="U5696" s="43"/>
    </row>
    <row r="5697" spans="19:21" x14ac:dyDescent="0.35">
      <c r="S5697" s="43"/>
      <c r="U5697" s="43"/>
    </row>
    <row r="5698" spans="19:21" x14ac:dyDescent="0.35">
      <c r="S5698" s="43"/>
      <c r="U5698" s="43"/>
    </row>
    <row r="5699" spans="19:21" x14ac:dyDescent="0.35">
      <c r="S5699" s="43"/>
      <c r="U5699" s="43"/>
    </row>
    <row r="5700" spans="19:21" x14ac:dyDescent="0.35">
      <c r="S5700" s="43"/>
      <c r="U5700" s="43"/>
    </row>
    <row r="5701" spans="19:21" x14ac:dyDescent="0.35">
      <c r="S5701" s="43"/>
      <c r="U5701" s="43"/>
    </row>
    <row r="5702" spans="19:21" x14ac:dyDescent="0.35">
      <c r="S5702" s="43"/>
      <c r="U5702" s="43"/>
    </row>
    <row r="5703" spans="19:21" x14ac:dyDescent="0.35">
      <c r="S5703" s="43"/>
      <c r="U5703" s="43"/>
    </row>
    <row r="5704" spans="19:21" x14ac:dyDescent="0.35">
      <c r="S5704" s="43"/>
      <c r="U5704" s="43"/>
    </row>
    <row r="5705" spans="19:21" x14ac:dyDescent="0.35">
      <c r="S5705" s="43"/>
      <c r="U5705" s="43"/>
    </row>
    <row r="5706" spans="19:21" x14ac:dyDescent="0.35">
      <c r="S5706" s="43"/>
      <c r="U5706" s="43"/>
    </row>
    <row r="5707" spans="19:21" x14ac:dyDescent="0.35">
      <c r="S5707" s="43"/>
      <c r="U5707" s="43"/>
    </row>
    <row r="5708" spans="19:21" x14ac:dyDescent="0.35">
      <c r="S5708" s="43"/>
      <c r="U5708" s="43"/>
    </row>
    <row r="5709" spans="19:21" x14ac:dyDescent="0.35">
      <c r="S5709" s="43"/>
      <c r="U5709" s="43"/>
    </row>
    <row r="5710" spans="19:21" x14ac:dyDescent="0.35">
      <c r="S5710" s="43"/>
      <c r="U5710" s="43"/>
    </row>
    <row r="5711" spans="19:21" x14ac:dyDescent="0.35">
      <c r="S5711" s="43"/>
      <c r="U5711" s="43"/>
    </row>
    <row r="5712" spans="19:21" x14ac:dyDescent="0.35">
      <c r="S5712" s="43"/>
      <c r="U5712" s="43"/>
    </row>
    <row r="5713" spans="19:21" x14ac:dyDescent="0.35">
      <c r="S5713" s="43"/>
      <c r="U5713" s="43"/>
    </row>
    <row r="5714" spans="19:21" x14ac:dyDescent="0.35">
      <c r="S5714" s="43"/>
      <c r="U5714" s="43"/>
    </row>
    <row r="5715" spans="19:21" x14ac:dyDescent="0.35">
      <c r="S5715" s="43"/>
      <c r="U5715" s="43"/>
    </row>
    <row r="5716" spans="19:21" x14ac:dyDescent="0.35">
      <c r="S5716" s="43"/>
      <c r="U5716" s="43"/>
    </row>
    <row r="5717" spans="19:21" x14ac:dyDescent="0.35">
      <c r="S5717" s="43"/>
      <c r="U5717" s="43"/>
    </row>
    <row r="5718" spans="19:21" x14ac:dyDescent="0.35">
      <c r="S5718" s="43"/>
      <c r="U5718" s="43"/>
    </row>
    <row r="5719" spans="19:21" x14ac:dyDescent="0.35">
      <c r="S5719" s="43"/>
      <c r="U5719" s="43"/>
    </row>
    <row r="5720" spans="19:21" x14ac:dyDescent="0.35">
      <c r="S5720" s="43"/>
      <c r="U5720" s="43"/>
    </row>
    <row r="5721" spans="19:21" x14ac:dyDescent="0.35">
      <c r="S5721" s="43"/>
      <c r="U5721" s="43"/>
    </row>
    <row r="5722" spans="19:21" x14ac:dyDescent="0.35">
      <c r="S5722" s="43"/>
      <c r="U5722" s="43"/>
    </row>
    <row r="5723" spans="19:21" x14ac:dyDescent="0.35">
      <c r="S5723" s="43"/>
      <c r="U5723" s="43"/>
    </row>
    <row r="5724" spans="19:21" x14ac:dyDescent="0.35">
      <c r="S5724" s="43"/>
      <c r="U5724" s="43"/>
    </row>
    <row r="5725" spans="19:21" x14ac:dyDescent="0.35">
      <c r="S5725" s="43"/>
      <c r="U5725" s="43"/>
    </row>
    <row r="5726" spans="19:21" x14ac:dyDescent="0.35">
      <c r="S5726" s="43"/>
      <c r="U5726" s="43"/>
    </row>
    <row r="5727" spans="19:21" x14ac:dyDescent="0.35">
      <c r="S5727" s="43"/>
      <c r="U5727" s="43"/>
    </row>
    <row r="5728" spans="19:21" x14ac:dyDescent="0.35">
      <c r="S5728" s="43"/>
      <c r="U5728" s="43"/>
    </row>
    <row r="5729" spans="19:21" x14ac:dyDescent="0.35">
      <c r="S5729" s="43"/>
      <c r="U5729" s="43"/>
    </row>
    <row r="5730" spans="19:21" x14ac:dyDescent="0.35">
      <c r="S5730" s="43"/>
      <c r="U5730" s="43"/>
    </row>
    <row r="5731" spans="19:21" x14ac:dyDescent="0.35">
      <c r="S5731" s="43"/>
      <c r="U5731" s="43"/>
    </row>
    <row r="5732" spans="19:21" x14ac:dyDescent="0.35">
      <c r="S5732" s="43"/>
      <c r="U5732" s="43"/>
    </row>
    <row r="5733" spans="19:21" x14ac:dyDescent="0.35">
      <c r="S5733" s="43"/>
      <c r="U5733" s="43"/>
    </row>
    <row r="5734" spans="19:21" x14ac:dyDescent="0.35">
      <c r="S5734" s="43"/>
      <c r="U5734" s="43"/>
    </row>
    <row r="5735" spans="19:21" x14ac:dyDescent="0.35">
      <c r="S5735" s="43"/>
      <c r="U5735" s="43"/>
    </row>
    <row r="5736" spans="19:21" x14ac:dyDescent="0.35">
      <c r="S5736" s="43"/>
      <c r="U5736" s="43"/>
    </row>
    <row r="5737" spans="19:21" x14ac:dyDescent="0.35">
      <c r="S5737" s="43"/>
      <c r="U5737" s="43"/>
    </row>
    <row r="5738" spans="19:21" x14ac:dyDescent="0.35">
      <c r="S5738" s="43"/>
      <c r="U5738" s="43"/>
    </row>
    <row r="5739" spans="19:21" x14ac:dyDescent="0.35">
      <c r="S5739" s="43"/>
      <c r="U5739" s="43"/>
    </row>
    <row r="5740" spans="19:21" x14ac:dyDescent="0.35">
      <c r="S5740" s="43"/>
      <c r="U5740" s="43"/>
    </row>
    <row r="5741" spans="19:21" x14ac:dyDescent="0.35">
      <c r="S5741" s="43"/>
      <c r="U5741" s="43"/>
    </row>
    <row r="5742" spans="19:21" x14ac:dyDescent="0.35">
      <c r="S5742" s="43"/>
      <c r="U5742" s="43"/>
    </row>
    <row r="5743" spans="19:21" x14ac:dyDescent="0.35">
      <c r="S5743" s="43"/>
      <c r="U5743" s="43"/>
    </row>
    <row r="5744" spans="19:21" x14ac:dyDescent="0.35">
      <c r="S5744" s="43"/>
      <c r="U5744" s="43"/>
    </row>
    <row r="5745" spans="19:21" x14ac:dyDescent="0.35">
      <c r="S5745" s="43"/>
      <c r="U5745" s="43"/>
    </row>
    <row r="5746" spans="19:21" x14ac:dyDescent="0.35">
      <c r="S5746" s="43"/>
      <c r="U5746" s="43"/>
    </row>
    <row r="5747" spans="19:21" x14ac:dyDescent="0.35">
      <c r="S5747" s="43"/>
      <c r="U5747" s="43"/>
    </row>
    <row r="5748" spans="19:21" x14ac:dyDescent="0.35">
      <c r="S5748" s="43"/>
      <c r="U5748" s="43"/>
    </row>
    <row r="5749" spans="19:21" x14ac:dyDescent="0.35">
      <c r="S5749" s="43"/>
      <c r="U5749" s="43"/>
    </row>
    <row r="5750" spans="19:21" x14ac:dyDescent="0.35">
      <c r="S5750" s="43"/>
      <c r="U5750" s="43"/>
    </row>
    <row r="5751" spans="19:21" x14ac:dyDescent="0.35">
      <c r="S5751" s="43"/>
      <c r="U5751" s="43"/>
    </row>
    <row r="5752" spans="19:21" x14ac:dyDescent="0.35">
      <c r="S5752" s="43"/>
      <c r="U5752" s="43"/>
    </row>
    <row r="5753" spans="19:21" x14ac:dyDescent="0.35">
      <c r="S5753" s="43"/>
      <c r="U5753" s="43"/>
    </row>
    <row r="5754" spans="19:21" x14ac:dyDescent="0.35">
      <c r="S5754" s="43"/>
      <c r="U5754" s="43"/>
    </row>
    <row r="5755" spans="19:21" x14ac:dyDescent="0.35">
      <c r="S5755" s="43"/>
      <c r="U5755" s="43"/>
    </row>
    <row r="5756" spans="19:21" x14ac:dyDescent="0.35">
      <c r="S5756" s="43"/>
      <c r="U5756" s="43"/>
    </row>
    <row r="5757" spans="19:21" x14ac:dyDescent="0.35">
      <c r="S5757" s="43"/>
      <c r="U5757" s="43"/>
    </row>
    <row r="5758" spans="19:21" x14ac:dyDescent="0.35">
      <c r="S5758" s="43"/>
      <c r="U5758" s="43"/>
    </row>
    <row r="5759" spans="19:21" x14ac:dyDescent="0.35">
      <c r="S5759" s="43"/>
      <c r="U5759" s="43"/>
    </row>
    <row r="5760" spans="19:21" x14ac:dyDescent="0.35">
      <c r="S5760" s="43"/>
      <c r="U5760" s="43"/>
    </row>
    <row r="5761" spans="19:21" x14ac:dyDescent="0.35">
      <c r="S5761" s="43"/>
      <c r="U5761" s="43"/>
    </row>
    <row r="5762" spans="19:21" x14ac:dyDescent="0.35">
      <c r="S5762" s="43"/>
      <c r="U5762" s="43"/>
    </row>
    <row r="5763" spans="19:21" x14ac:dyDescent="0.35">
      <c r="S5763" s="43"/>
      <c r="U5763" s="43"/>
    </row>
    <row r="5764" spans="19:21" x14ac:dyDescent="0.35">
      <c r="S5764" s="43"/>
      <c r="U5764" s="43"/>
    </row>
    <row r="5765" spans="19:21" x14ac:dyDescent="0.35">
      <c r="S5765" s="43"/>
      <c r="U5765" s="43"/>
    </row>
    <row r="5766" spans="19:21" x14ac:dyDescent="0.35">
      <c r="S5766" s="43"/>
      <c r="U5766" s="43"/>
    </row>
    <row r="5767" spans="19:21" x14ac:dyDescent="0.35">
      <c r="S5767" s="43"/>
      <c r="U5767" s="43"/>
    </row>
    <row r="5768" spans="19:21" x14ac:dyDescent="0.35">
      <c r="S5768" s="43"/>
      <c r="U5768" s="43"/>
    </row>
    <row r="5769" spans="19:21" x14ac:dyDescent="0.35">
      <c r="S5769" s="43"/>
      <c r="U5769" s="43"/>
    </row>
    <row r="5770" spans="19:21" x14ac:dyDescent="0.35">
      <c r="S5770" s="43"/>
      <c r="U5770" s="43"/>
    </row>
    <row r="5771" spans="19:21" x14ac:dyDescent="0.35">
      <c r="S5771" s="43"/>
      <c r="U5771" s="43"/>
    </row>
    <row r="5772" spans="19:21" x14ac:dyDescent="0.35">
      <c r="S5772" s="43"/>
      <c r="U5772" s="43"/>
    </row>
    <row r="5773" spans="19:21" x14ac:dyDescent="0.35">
      <c r="S5773" s="43"/>
      <c r="U5773" s="43"/>
    </row>
    <row r="5774" spans="19:21" x14ac:dyDescent="0.35">
      <c r="S5774" s="43"/>
      <c r="U5774" s="43"/>
    </row>
    <row r="5775" spans="19:21" x14ac:dyDescent="0.35">
      <c r="S5775" s="43"/>
      <c r="U5775" s="43"/>
    </row>
    <row r="5776" spans="19:21" x14ac:dyDescent="0.35">
      <c r="S5776" s="43"/>
      <c r="U5776" s="43"/>
    </row>
    <row r="5777" spans="19:21" x14ac:dyDescent="0.35">
      <c r="S5777" s="43"/>
      <c r="U5777" s="43"/>
    </row>
    <row r="5778" spans="19:21" x14ac:dyDescent="0.35">
      <c r="S5778" s="43"/>
      <c r="U5778" s="43"/>
    </row>
    <row r="5779" spans="19:21" x14ac:dyDescent="0.35">
      <c r="S5779" s="43"/>
      <c r="U5779" s="43"/>
    </row>
    <row r="5780" spans="19:21" x14ac:dyDescent="0.35">
      <c r="S5780" s="43"/>
      <c r="U5780" s="43"/>
    </row>
    <row r="5781" spans="19:21" x14ac:dyDescent="0.35">
      <c r="S5781" s="43"/>
      <c r="U5781" s="43"/>
    </row>
    <row r="5782" spans="19:21" x14ac:dyDescent="0.35">
      <c r="S5782" s="43"/>
      <c r="U5782" s="43"/>
    </row>
    <row r="5783" spans="19:21" x14ac:dyDescent="0.35">
      <c r="S5783" s="43"/>
      <c r="U5783" s="43"/>
    </row>
    <row r="5784" spans="19:21" x14ac:dyDescent="0.35">
      <c r="S5784" s="43"/>
      <c r="U5784" s="43"/>
    </row>
    <row r="5785" spans="19:21" x14ac:dyDescent="0.35">
      <c r="S5785" s="43"/>
      <c r="U5785" s="43"/>
    </row>
    <row r="5786" spans="19:21" x14ac:dyDescent="0.35">
      <c r="S5786" s="43"/>
      <c r="U5786" s="43"/>
    </row>
    <row r="5787" spans="19:21" x14ac:dyDescent="0.35">
      <c r="S5787" s="43"/>
      <c r="U5787" s="43"/>
    </row>
    <row r="5788" spans="19:21" x14ac:dyDescent="0.35">
      <c r="S5788" s="43"/>
      <c r="U5788" s="43"/>
    </row>
    <row r="5789" spans="19:21" x14ac:dyDescent="0.35">
      <c r="S5789" s="43"/>
      <c r="U5789" s="43"/>
    </row>
    <row r="5790" spans="19:21" x14ac:dyDescent="0.35">
      <c r="S5790" s="43"/>
      <c r="U5790" s="43"/>
    </row>
    <row r="5791" spans="19:21" x14ac:dyDescent="0.35">
      <c r="S5791" s="43"/>
      <c r="U5791" s="43"/>
    </row>
    <row r="5792" spans="19:21" x14ac:dyDescent="0.35">
      <c r="S5792" s="43"/>
      <c r="U5792" s="43"/>
    </row>
    <row r="5793" spans="19:21" x14ac:dyDescent="0.35">
      <c r="S5793" s="43"/>
      <c r="U5793" s="43"/>
    </row>
    <row r="5794" spans="19:21" x14ac:dyDescent="0.35">
      <c r="S5794" s="43"/>
      <c r="U5794" s="43"/>
    </row>
    <row r="5795" spans="19:21" x14ac:dyDescent="0.35">
      <c r="S5795" s="43"/>
      <c r="U5795" s="43"/>
    </row>
    <row r="5796" spans="19:21" x14ac:dyDescent="0.35">
      <c r="S5796" s="43"/>
      <c r="U5796" s="43"/>
    </row>
    <row r="5797" spans="19:21" x14ac:dyDescent="0.35">
      <c r="S5797" s="43"/>
      <c r="U5797" s="43"/>
    </row>
    <row r="5798" spans="19:21" x14ac:dyDescent="0.35">
      <c r="S5798" s="43"/>
      <c r="U5798" s="43"/>
    </row>
    <row r="5799" spans="19:21" x14ac:dyDescent="0.35">
      <c r="S5799" s="43"/>
      <c r="U5799" s="43"/>
    </row>
    <row r="5800" spans="19:21" x14ac:dyDescent="0.35">
      <c r="S5800" s="43"/>
      <c r="U5800" s="43"/>
    </row>
    <row r="5801" spans="19:21" x14ac:dyDescent="0.35">
      <c r="S5801" s="43"/>
      <c r="U5801" s="43"/>
    </row>
    <row r="5802" spans="19:21" x14ac:dyDescent="0.35">
      <c r="S5802" s="43"/>
      <c r="U5802" s="43"/>
    </row>
    <row r="5803" spans="19:21" x14ac:dyDescent="0.35">
      <c r="S5803" s="43"/>
      <c r="U5803" s="43"/>
    </row>
    <row r="5804" spans="19:21" x14ac:dyDescent="0.35">
      <c r="S5804" s="43"/>
      <c r="U5804" s="43"/>
    </row>
    <row r="5805" spans="19:21" x14ac:dyDescent="0.35">
      <c r="S5805" s="43"/>
      <c r="U5805" s="43"/>
    </row>
    <row r="5806" spans="19:21" x14ac:dyDescent="0.35">
      <c r="S5806" s="43"/>
      <c r="U5806" s="43"/>
    </row>
    <row r="5807" spans="19:21" x14ac:dyDescent="0.35">
      <c r="S5807" s="43"/>
      <c r="U5807" s="43"/>
    </row>
    <row r="5808" spans="19:21" x14ac:dyDescent="0.35">
      <c r="S5808" s="43"/>
      <c r="U5808" s="43"/>
    </row>
    <row r="5809" spans="19:21" x14ac:dyDescent="0.35">
      <c r="S5809" s="43"/>
      <c r="U5809" s="43"/>
    </row>
    <row r="5810" spans="19:21" x14ac:dyDescent="0.35">
      <c r="S5810" s="43"/>
      <c r="U5810" s="43"/>
    </row>
    <row r="5811" spans="19:21" x14ac:dyDescent="0.35">
      <c r="S5811" s="43"/>
      <c r="U5811" s="43"/>
    </row>
    <row r="5812" spans="19:21" x14ac:dyDescent="0.35">
      <c r="S5812" s="43"/>
      <c r="U5812" s="43"/>
    </row>
    <row r="5813" spans="19:21" x14ac:dyDescent="0.35">
      <c r="S5813" s="43"/>
      <c r="U5813" s="43"/>
    </row>
    <row r="5814" spans="19:21" x14ac:dyDescent="0.35">
      <c r="S5814" s="43"/>
      <c r="U5814" s="43"/>
    </row>
    <row r="5815" spans="19:21" x14ac:dyDescent="0.35">
      <c r="S5815" s="43"/>
      <c r="U5815" s="43"/>
    </row>
    <row r="5816" spans="19:21" x14ac:dyDescent="0.35">
      <c r="S5816" s="43"/>
      <c r="U5816" s="43"/>
    </row>
    <row r="5817" spans="19:21" x14ac:dyDescent="0.35">
      <c r="S5817" s="43"/>
      <c r="U5817" s="43"/>
    </row>
    <row r="5818" spans="19:21" x14ac:dyDescent="0.35">
      <c r="S5818" s="43"/>
      <c r="U5818" s="43"/>
    </row>
    <row r="5819" spans="19:21" x14ac:dyDescent="0.35">
      <c r="S5819" s="43"/>
      <c r="U5819" s="43"/>
    </row>
    <row r="5820" spans="19:21" x14ac:dyDescent="0.35">
      <c r="S5820" s="43"/>
      <c r="U5820" s="43"/>
    </row>
    <row r="5821" spans="19:21" x14ac:dyDescent="0.35">
      <c r="S5821" s="43"/>
      <c r="U5821" s="43"/>
    </row>
    <row r="5822" spans="19:21" x14ac:dyDescent="0.35">
      <c r="S5822" s="43"/>
      <c r="U5822" s="43"/>
    </row>
    <row r="5823" spans="19:21" x14ac:dyDescent="0.35">
      <c r="S5823" s="43"/>
      <c r="U5823" s="43"/>
    </row>
    <row r="5824" spans="19:21" x14ac:dyDescent="0.35">
      <c r="S5824" s="43"/>
      <c r="U5824" s="43"/>
    </row>
    <row r="5825" spans="19:21" x14ac:dyDescent="0.35">
      <c r="S5825" s="43"/>
      <c r="U5825" s="43"/>
    </row>
    <row r="5826" spans="19:21" x14ac:dyDescent="0.35">
      <c r="S5826" s="43"/>
      <c r="U5826" s="43"/>
    </row>
    <row r="5827" spans="19:21" x14ac:dyDescent="0.35">
      <c r="S5827" s="43"/>
      <c r="U5827" s="43"/>
    </row>
    <row r="5828" spans="19:21" x14ac:dyDescent="0.35">
      <c r="S5828" s="43"/>
      <c r="U5828" s="43"/>
    </row>
    <row r="5829" spans="19:21" x14ac:dyDescent="0.35">
      <c r="S5829" s="43"/>
      <c r="U5829" s="43"/>
    </row>
    <row r="5830" spans="19:21" x14ac:dyDescent="0.35">
      <c r="S5830" s="43"/>
      <c r="U5830" s="43"/>
    </row>
    <row r="5831" spans="19:21" x14ac:dyDescent="0.35">
      <c r="S5831" s="43"/>
      <c r="U5831" s="43"/>
    </row>
    <row r="5832" spans="19:21" x14ac:dyDescent="0.35">
      <c r="S5832" s="43"/>
      <c r="U5832" s="43"/>
    </row>
    <row r="5833" spans="19:21" x14ac:dyDescent="0.35">
      <c r="S5833" s="43"/>
      <c r="U5833" s="43"/>
    </row>
    <row r="5834" spans="19:21" x14ac:dyDescent="0.35">
      <c r="S5834" s="43"/>
      <c r="U5834" s="43"/>
    </row>
    <row r="5835" spans="19:21" x14ac:dyDescent="0.35">
      <c r="S5835" s="43"/>
      <c r="U5835" s="43"/>
    </row>
    <row r="5836" spans="19:21" x14ac:dyDescent="0.35">
      <c r="S5836" s="43"/>
      <c r="U5836" s="43"/>
    </row>
    <row r="5837" spans="19:21" x14ac:dyDescent="0.35">
      <c r="S5837" s="43"/>
      <c r="U5837" s="43"/>
    </row>
    <row r="5838" spans="19:21" x14ac:dyDescent="0.35">
      <c r="S5838" s="43"/>
      <c r="U5838" s="43"/>
    </row>
    <row r="5839" spans="19:21" x14ac:dyDescent="0.35">
      <c r="S5839" s="43"/>
      <c r="U5839" s="43"/>
    </row>
    <row r="5840" spans="19:21" x14ac:dyDescent="0.35">
      <c r="S5840" s="43"/>
      <c r="U5840" s="43"/>
    </row>
    <row r="5841" spans="19:21" x14ac:dyDescent="0.35">
      <c r="S5841" s="43"/>
      <c r="U5841" s="43"/>
    </row>
    <row r="5842" spans="19:21" x14ac:dyDescent="0.35">
      <c r="S5842" s="43"/>
      <c r="U5842" s="43"/>
    </row>
    <row r="5843" spans="19:21" x14ac:dyDescent="0.35">
      <c r="S5843" s="43"/>
      <c r="U5843" s="43"/>
    </row>
    <row r="5844" spans="19:21" x14ac:dyDescent="0.35">
      <c r="S5844" s="43"/>
      <c r="U5844" s="43"/>
    </row>
    <row r="5845" spans="19:21" x14ac:dyDescent="0.35">
      <c r="S5845" s="43"/>
      <c r="U5845" s="43"/>
    </row>
    <row r="5846" spans="19:21" x14ac:dyDescent="0.35">
      <c r="S5846" s="43"/>
      <c r="U5846" s="43"/>
    </row>
    <row r="5847" spans="19:21" x14ac:dyDescent="0.35">
      <c r="S5847" s="43"/>
      <c r="U5847" s="43"/>
    </row>
    <row r="5848" spans="19:21" x14ac:dyDescent="0.35">
      <c r="S5848" s="43"/>
      <c r="U5848" s="43"/>
    </row>
    <row r="5849" spans="19:21" x14ac:dyDescent="0.35">
      <c r="S5849" s="43"/>
      <c r="U5849" s="43"/>
    </row>
    <row r="5850" spans="19:21" x14ac:dyDescent="0.35">
      <c r="S5850" s="43"/>
      <c r="U5850" s="43"/>
    </row>
    <row r="5851" spans="19:21" x14ac:dyDescent="0.35">
      <c r="S5851" s="43"/>
      <c r="U5851" s="43"/>
    </row>
    <row r="5852" spans="19:21" x14ac:dyDescent="0.35">
      <c r="S5852" s="43"/>
      <c r="U5852" s="43"/>
    </row>
    <row r="5853" spans="19:21" x14ac:dyDescent="0.35">
      <c r="S5853" s="43"/>
      <c r="U5853" s="43"/>
    </row>
    <row r="5854" spans="19:21" x14ac:dyDescent="0.35">
      <c r="S5854" s="43"/>
      <c r="U5854" s="43"/>
    </row>
    <row r="5855" spans="19:21" x14ac:dyDescent="0.35">
      <c r="S5855" s="43"/>
      <c r="U5855" s="43"/>
    </row>
    <row r="5856" spans="19:21" x14ac:dyDescent="0.35">
      <c r="S5856" s="43"/>
      <c r="U5856" s="43"/>
    </row>
    <row r="5857" spans="19:21" x14ac:dyDescent="0.35">
      <c r="S5857" s="43"/>
      <c r="U5857" s="43"/>
    </row>
    <row r="5858" spans="19:21" x14ac:dyDescent="0.35">
      <c r="S5858" s="43"/>
      <c r="U5858" s="43"/>
    </row>
    <row r="5859" spans="19:21" x14ac:dyDescent="0.35">
      <c r="S5859" s="43"/>
      <c r="U5859" s="43"/>
    </row>
    <row r="5860" spans="19:21" x14ac:dyDescent="0.35">
      <c r="S5860" s="43"/>
      <c r="U5860" s="43"/>
    </row>
    <row r="5861" spans="19:21" x14ac:dyDescent="0.35">
      <c r="S5861" s="43"/>
      <c r="U5861" s="43"/>
    </row>
    <row r="5862" spans="19:21" x14ac:dyDescent="0.35">
      <c r="S5862" s="43"/>
      <c r="U5862" s="43"/>
    </row>
    <row r="5863" spans="19:21" x14ac:dyDescent="0.35">
      <c r="S5863" s="43"/>
      <c r="U5863" s="43"/>
    </row>
    <row r="5864" spans="19:21" x14ac:dyDescent="0.35">
      <c r="S5864" s="43"/>
      <c r="U5864" s="43"/>
    </row>
    <row r="5865" spans="19:21" x14ac:dyDescent="0.35">
      <c r="S5865" s="43"/>
      <c r="U5865" s="43"/>
    </row>
    <row r="5866" spans="19:21" x14ac:dyDescent="0.35">
      <c r="S5866" s="43"/>
      <c r="U5866" s="43"/>
    </row>
    <row r="5867" spans="19:21" x14ac:dyDescent="0.35">
      <c r="S5867" s="43"/>
      <c r="U5867" s="43"/>
    </row>
    <row r="5868" spans="19:21" x14ac:dyDescent="0.35">
      <c r="S5868" s="43"/>
      <c r="U5868" s="43"/>
    </row>
    <row r="5869" spans="19:21" x14ac:dyDescent="0.35">
      <c r="S5869" s="43"/>
      <c r="U5869" s="43"/>
    </row>
    <row r="5870" spans="19:21" x14ac:dyDescent="0.35">
      <c r="S5870" s="43"/>
      <c r="U5870" s="43"/>
    </row>
    <row r="5871" spans="19:21" x14ac:dyDescent="0.35">
      <c r="S5871" s="43"/>
      <c r="U5871" s="43"/>
    </row>
    <row r="5872" spans="19:21" x14ac:dyDescent="0.35">
      <c r="S5872" s="43"/>
      <c r="U5872" s="43"/>
    </row>
    <row r="5873" spans="19:21" x14ac:dyDescent="0.35">
      <c r="S5873" s="43"/>
      <c r="U5873" s="43"/>
    </row>
    <row r="5874" spans="19:21" x14ac:dyDescent="0.35">
      <c r="S5874" s="43"/>
      <c r="U5874" s="43"/>
    </row>
    <row r="5875" spans="19:21" x14ac:dyDescent="0.35">
      <c r="S5875" s="43"/>
      <c r="U5875" s="43"/>
    </row>
    <row r="5876" spans="19:21" x14ac:dyDescent="0.35">
      <c r="S5876" s="43"/>
      <c r="U5876" s="43"/>
    </row>
    <row r="5877" spans="19:21" x14ac:dyDescent="0.35">
      <c r="S5877" s="43"/>
      <c r="U5877" s="43"/>
    </row>
    <row r="5878" spans="19:21" x14ac:dyDescent="0.35">
      <c r="S5878" s="43"/>
      <c r="U5878" s="43"/>
    </row>
    <row r="5879" spans="19:21" x14ac:dyDescent="0.35">
      <c r="S5879" s="43"/>
      <c r="U5879" s="43"/>
    </row>
    <row r="5880" spans="19:21" x14ac:dyDescent="0.35">
      <c r="S5880" s="43"/>
      <c r="U5880" s="43"/>
    </row>
    <row r="5881" spans="19:21" x14ac:dyDescent="0.35">
      <c r="S5881" s="43"/>
      <c r="U5881" s="43"/>
    </row>
    <row r="5882" spans="19:21" x14ac:dyDescent="0.35">
      <c r="S5882" s="43"/>
      <c r="U5882" s="43"/>
    </row>
    <row r="5883" spans="19:21" x14ac:dyDescent="0.35">
      <c r="S5883" s="43"/>
      <c r="U5883" s="43"/>
    </row>
    <row r="5884" spans="19:21" x14ac:dyDescent="0.35">
      <c r="S5884" s="43"/>
      <c r="U5884" s="43"/>
    </row>
    <row r="5885" spans="19:21" x14ac:dyDescent="0.35">
      <c r="S5885" s="43"/>
      <c r="U5885" s="43"/>
    </row>
    <row r="5886" spans="19:21" x14ac:dyDescent="0.35">
      <c r="S5886" s="43"/>
      <c r="U5886" s="43"/>
    </row>
    <row r="5887" spans="19:21" x14ac:dyDescent="0.35">
      <c r="S5887" s="43"/>
      <c r="U5887" s="43"/>
    </row>
    <row r="5888" spans="19:21" x14ac:dyDescent="0.35">
      <c r="S5888" s="43"/>
      <c r="U5888" s="43"/>
    </row>
    <row r="5889" spans="19:21" x14ac:dyDescent="0.35">
      <c r="S5889" s="43"/>
      <c r="U5889" s="43"/>
    </row>
    <row r="5890" spans="19:21" x14ac:dyDescent="0.35">
      <c r="S5890" s="43"/>
      <c r="U5890" s="43"/>
    </row>
    <row r="5891" spans="19:21" x14ac:dyDescent="0.35">
      <c r="S5891" s="43"/>
      <c r="U5891" s="43"/>
    </row>
    <row r="5892" spans="19:21" x14ac:dyDescent="0.35">
      <c r="S5892" s="43"/>
      <c r="U5892" s="43"/>
    </row>
    <row r="5893" spans="19:21" x14ac:dyDescent="0.35">
      <c r="S5893" s="43"/>
      <c r="U5893" s="43"/>
    </row>
    <row r="5894" spans="19:21" x14ac:dyDescent="0.35">
      <c r="S5894" s="43"/>
      <c r="U5894" s="43"/>
    </row>
    <row r="5895" spans="19:21" x14ac:dyDescent="0.35">
      <c r="S5895" s="43"/>
      <c r="U5895" s="43"/>
    </row>
    <row r="5896" spans="19:21" x14ac:dyDescent="0.35">
      <c r="S5896" s="43"/>
      <c r="U5896" s="43"/>
    </row>
    <row r="5897" spans="19:21" x14ac:dyDescent="0.35">
      <c r="S5897" s="43"/>
      <c r="U5897" s="43"/>
    </row>
    <row r="5898" spans="19:21" x14ac:dyDescent="0.35">
      <c r="S5898" s="43"/>
      <c r="U5898" s="43"/>
    </row>
    <row r="5899" spans="19:21" x14ac:dyDescent="0.35">
      <c r="S5899" s="43"/>
      <c r="U5899" s="43"/>
    </row>
    <row r="5900" spans="19:21" x14ac:dyDescent="0.35">
      <c r="S5900" s="43"/>
      <c r="U5900" s="43"/>
    </row>
    <row r="5901" spans="19:21" x14ac:dyDescent="0.35">
      <c r="S5901" s="43"/>
      <c r="U5901" s="43"/>
    </row>
    <row r="5902" spans="19:21" x14ac:dyDescent="0.35">
      <c r="S5902" s="43"/>
      <c r="U5902" s="43"/>
    </row>
    <row r="5903" spans="19:21" x14ac:dyDescent="0.35">
      <c r="S5903" s="43"/>
      <c r="U5903" s="43"/>
    </row>
    <row r="5904" spans="19:21" x14ac:dyDescent="0.35">
      <c r="S5904" s="43"/>
      <c r="U5904" s="43"/>
    </row>
    <row r="5905" spans="19:21" x14ac:dyDescent="0.35">
      <c r="S5905" s="43"/>
      <c r="U5905" s="43"/>
    </row>
    <row r="5906" spans="19:21" x14ac:dyDescent="0.35">
      <c r="S5906" s="43"/>
      <c r="U5906" s="43"/>
    </row>
    <row r="5907" spans="19:21" x14ac:dyDescent="0.35">
      <c r="S5907" s="43"/>
      <c r="U5907" s="43"/>
    </row>
    <row r="5908" spans="19:21" x14ac:dyDescent="0.35">
      <c r="S5908" s="43"/>
      <c r="U5908" s="43"/>
    </row>
    <row r="5909" spans="19:21" x14ac:dyDescent="0.35">
      <c r="S5909" s="43"/>
      <c r="U5909" s="43"/>
    </row>
    <row r="5910" spans="19:21" x14ac:dyDescent="0.35">
      <c r="S5910" s="43"/>
      <c r="U5910" s="43"/>
    </row>
    <row r="5911" spans="19:21" x14ac:dyDescent="0.35">
      <c r="S5911" s="43"/>
      <c r="U5911" s="43"/>
    </row>
    <row r="5912" spans="19:21" x14ac:dyDescent="0.35">
      <c r="S5912" s="43"/>
      <c r="U5912" s="43"/>
    </row>
    <row r="5913" spans="19:21" x14ac:dyDescent="0.35">
      <c r="S5913" s="43"/>
      <c r="U5913" s="43"/>
    </row>
    <row r="5914" spans="19:21" x14ac:dyDescent="0.35">
      <c r="S5914" s="43"/>
      <c r="U5914" s="43"/>
    </row>
    <row r="5915" spans="19:21" x14ac:dyDescent="0.35">
      <c r="S5915" s="43"/>
      <c r="U5915" s="43"/>
    </row>
    <row r="5916" spans="19:21" x14ac:dyDescent="0.35">
      <c r="S5916" s="43"/>
      <c r="U5916" s="43"/>
    </row>
    <row r="5917" spans="19:21" x14ac:dyDescent="0.35">
      <c r="S5917" s="43"/>
      <c r="U5917" s="43"/>
    </row>
    <row r="5918" spans="19:21" x14ac:dyDescent="0.35">
      <c r="S5918" s="43"/>
      <c r="U5918" s="43"/>
    </row>
    <row r="5919" spans="19:21" x14ac:dyDescent="0.35">
      <c r="S5919" s="43"/>
      <c r="U5919" s="43"/>
    </row>
    <row r="5920" spans="19:21" x14ac:dyDescent="0.35">
      <c r="S5920" s="43"/>
      <c r="U5920" s="43"/>
    </row>
    <row r="5921" spans="19:21" x14ac:dyDescent="0.35">
      <c r="S5921" s="43"/>
      <c r="U5921" s="43"/>
    </row>
    <row r="5922" spans="19:21" x14ac:dyDescent="0.35">
      <c r="S5922" s="43"/>
      <c r="U5922" s="43"/>
    </row>
    <row r="5923" spans="19:21" x14ac:dyDescent="0.35">
      <c r="S5923" s="43"/>
      <c r="U5923" s="43"/>
    </row>
    <row r="5924" spans="19:21" x14ac:dyDescent="0.35">
      <c r="S5924" s="43"/>
      <c r="U5924" s="43"/>
    </row>
    <row r="5925" spans="19:21" x14ac:dyDescent="0.35">
      <c r="S5925" s="43"/>
      <c r="U5925" s="43"/>
    </row>
    <row r="5926" spans="19:21" x14ac:dyDescent="0.35">
      <c r="S5926" s="43"/>
      <c r="U5926" s="43"/>
    </row>
    <row r="5927" spans="19:21" x14ac:dyDescent="0.35">
      <c r="S5927" s="43"/>
      <c r="U5927" s="43"/>
    </row>
    <row r="5928" spans="19:21" x14ac:dyDescent="0.35">
      <c r="S5928" s="43"/>
      <c r="U5928" s="43"/>
    </row>
    <row r="5929" spans="19:21" x14ac:dyDescent="0.35">
      <c r="S5929" s="43"/>
      <c r="U5929" s="43"/>
    </row>
    <row r="5930" spans="19:21" x14ac:dyDescent="0.35">
      <c r="S5930" s="43"/>
      <c r="U5930" s="43"/>
    </row>
    <row r="5931" spans="19:21" x14ac:dyDescent="0.35">
      <c r="S5931" s="43"/>
      <c r="U5931" s="43"/>
    </row>
    <row r="5932" spans="19:21" x14ac:dyDescent="0.35">
      <c r="S5932" s="43"/>
      <c r="U5932" s="43"/>
    </row>
    <row r="5933" spans="19:21" x14ac:dyDescent="0.35">
      <c r="S5933" s="43"/>
      <c r="U5933" s="43"/>
    </row>
    <row r="5934" spans="19:21" x14ac:dyDescent="0.35">
      <c r="S5934" s="43"/>
      <c r="U5934" s="43"/>
    </row>
    <row r="5935" spans="19:21" x14ac:dyDescent="0.35">
      <c r="S5935" s="43"/>
      <c r="U5935" s="43"/>
    </row>
    <row r="5936" spans="19:21" x14ac:dyDescent="0.35">
      <c r="S5936" s="43"/>
      <c r="U5936" s="43"/>
    </row>
    <row r="5937" spans="19:21" x14ac:dyDescent="0.35">
      <c r="S5937" s="43"/>
      <c r="U5937" s="43"/>
    </row>
    <row r="5938" spans="19:21" x14ac:dyDescent="0.35">
      <c r="S5938" s="43"/>
      <c r="U5938" s="43"/>
    </row>
    <row r="5939" spans="19:21" x14ac:dyDescent="0.35">
      <c r="S5939" s="43"/>
      <c r="U5939" s="43"/>
    </row>
    <row r="5940" spans="19:21" x14ac:dyDescent="0.35">
      <c r="S5940" s="43"/>
      <c r="U5940" s="43"/>
    </row>
    <row r="5941" spans="19:21" x14ac:dyDescent="0.35">
      <c r="S5941" s="43"/>
      <c r="U5941" s="43"/>
    </row>
    <row r="5942" spans="19:21" x14ac:dyDescent="0.35">
      <c r="S5942" s="43"/>
      <c r="U5942" s="43"/>
    </row>
    <row r="5943" spans="19:21" x14ac:dyDescent="0.35">
      <c r="S5943" s="43"/>
      <c r="U5943" s="43"/>
    </row>
    <row r="5944" spans="19:21" x14ac:dyDescent="0.35">
      <c r="S5944" s="43"/>
      <c r="U5944" s="43"/>
    </row>
    <row r="5945" spans="19:21" x14ac:dyDescent="0.35">
      <c r="S5945" s="43"/>
      <c r="U5945" s="43"/>
    </row>
    <row r="5946" spans="19:21" x14ac:dyDescent="0.35">
      <c r="S5946" s="43"/>
      <c r="U5946" s="43"/>
    </row>
    <row r="5947" spans="19:21" x14ac:dyDescent="0.35">
      <c r="S5947" s="43"/>
      <c r="U5947" s="43"/>
    </row>
    <row r="5948" spans="19:21" x14ac:dyDescent="0.35">
      <c r="S5948" s="43"/>
      <c r="U5948" s="43"/>
    </row>
    <row r="5949" spans="19:21" x14ac:dyDescent="0.35">
      <c r="S5949" s="43"/>
      <c r="U5949" s="43"/>
    </row>
    <row r="5950" spans="19:21" x14ac:dyDescent="0.35">
      <c r="S5950" s="43"/>
      <c r="U5950" s="43"/>
    </row>
    <row r="5951" spans="19:21" x14ac:dyDescent="0.35">
      <c r="S5951" s="43"/>
      <c r="U5951" s="43"/>
    </row>
    <row r="5952" spans="19:21" x14ac:dyDescent="0.35">
      <c r="S5952" s="43"/>
      <c r="U5952" s="43"/>
    </row>
    <row r="5953" spans="19:21" x14ac:dyDescent="0.35">
      <c r="S5953" s="43"/>
      <c r="U5953" s="43"/>
    </row>
    <row r="5954" spans="19:21" x14ac:dyDescent="0.35">
      <c r="S5954" s="43"/>
      <c r="U5954" s="43"/>
    </row>
    <row r="5955" spans="19:21" x14ac:dyDescent="0.35">
      <c r="S5955" s="43"/>
      <c r="U5955" s="43"/>
    </row>
    <row r="5956" spans="19:21" x14ac:dyDescent="0.35">
      <c r="S5956" s="43"/>
      <c r="U5956" s="43"/>
    </row>
    <row r="5957" spans="19:21" x14ac:dyDescent="0.35">
      <c r="S5957" s="43"/>
      <c r="U5957" s="43"/>
    </row>
    <row r="5958" spans="19:21" x14ac:dyDescent="0.35">
      <c r="S5958" s="43"/>
      <c r="U5958" s="43"/>
    </row>
    <row r="5959" spans="19:21" x14ac:dyDescent="0.35">
      <c r="S5959" s="43"/>
      <c r="U5959" s="43"/>
    </row>
    <row r="5960" spans="19:21" x14ac:dyDescent="0.35">
      <c r="S5960" s="43"/>
      <c r="U5960" s="43"/>
    </row>
    <row r="5961" spans="19:21" x14ac:dyDescent="0.35">
      <c r="S5961" s="43"/>
      <c r="U5961" s="43"/>
    </row>
    <row r="5962" spans="19:21" x14ac:dyDescent="0.35">
      <c r="S5962" s="43"/>
      <c r="U5962" s="43"/>
    </row>
    <row r="5963" spans="19:21" x14ac:dyDescent="0.35">
      <c r="S5963" s="43"/>
      <c r="U5963" s="43"/>
    </row>
    <row r="5964" spans="19:21" x14ac:dyDescent="0.35">
      <c r="S5964" s="43"/>
      <c r="U5964" s="43"/>
    </row>
    <row r="5965" spans="19:21" x14ac:dyDescent="0.35">
      <c r="S5965" s="43"/>
      <c r="U5965" s="43"/>
    </row>
    <row r="5966" spans="19:21" x14ac:dyDescent="0.35">
      <c r="S5966" s="43"/>
      <c r="U5966" s="43"/>
    </row>
    <row r="5967" spans="19:21" x14ac:dyDescent="0.35">
      <c r="S5967" s="43"/>
      <c r="U5967" s="43"/>
    </row>
    <row r="5968" spans="19:21" x14ac:dyDescent="0.35">
      <c r="S5968" s="43"/>
      <c r="U5968" s="43"/>
    </row>
    <row r="5969" spans="19:21" x14ac:dyDescent="0.35">
      <c r="S5969" s="43"/>
      <c r="U5969" s="43"/>
    </row>
    <row r="5970" spans="19:21" x14ac:dyDescent="0.35">
      <c r="S5970" s="43"/>
      <c r="U5970" s="43"/>
    </row>
    <row r="5971" spans="19:21" x14ac:dyDescent="0.35">
      <c r="S5971" s="43"/>
      <c r="U5971" s="43"/>
    </row>
    <row r="5972" spans="19:21" x14ac:dyDescent="0.35">
      <c r="S5972" s="43"/>
      <c r="U5972" s="43"/>
    </row>
    <row r="5973" spans="19:21" x14ac:dyDescent="0.35">
      <c r="S5973" s="43"/>
      <c r="U5973" s="43"/>
    </row>
    <row r="5974" spans="19:21" x14ac:dyDescent="0.35">
      <c r="S5974" s="43"/>
      <c r="U5974" s="43"/>
    </row>
    <row r="5975" spans="19:21" x14ac:dyDescent="0.35">
      <c r="S5975" s="43"/>
      <c r="U5975" s="43"/>
    </row>
    <row r="5976" spans="19:21" x14ac:dyDescent="0.35">
      <c r="S5976" s="43"/>
      <c r="U5976" s="43"/>
    </row>
    <row r="5977" spans="19:21" x14ac:dyDescent="0.35">
      <c r="S5977" s="43"/>
      <c r="U5977" s="43"/>
    </row>
    <row r="5978" spans="19:21" x14ac:dyDescent="0.35">
      <c r="S5978" s="43"/>
      <c r="U5978" s="43"/>
    </row>
    <row r="5979" spans="19:21" x14ac:dyDescent="0.35">
      <c r="S5979" s="43"/>
      <c r="U5979" s="43"/>
    </row>
    <row r="5980" spans="19:21" x14ac:dyDescent="0.35">
      <c r="S5980" s="43"/>
      <c r="U5980" s="43"/>
    </row>
    <row r="5981" spans="19:21" x14ac:dyDescent="0.35">
      <c r="S5981" s="43"/>
      <c r="U5981" s="43"/>
    </row>
    <row r="5982" spans="19:21" x14ac:dyDescent="0.35">
      <c r="S5982" s="43"/>
      <c r="U5982" s="43"/>
    </row>
    <row r="5983" spans="19:21" x14ac:dyDescent="0.35">
      <c r="S5983" s="43"/>
      <c r="U5983" s="43"/>
    </row>
    <row r="5984" spans="19:21" x14ac:dyDescent="0.35">
      <c r="S5984" s="43"/>
      <c r="U5984" s="43"/>
    </row>
    <row r="5985" spans="19:21" x14ac:dyDescent="0.35">
      <c r="S5985" s="43"/>
      <c r="U5985" s="43"/>
    </row>
    <row r="5986" spans="19:21" x14ac:dyDescent="0.35">
      <c r="S5986" s="43"/>
      <c r="U5986" s="43"/>
    </row>
    <row r="5987" spans="19:21" x14ac:dyDescent="0.35">
      <c r="S5987" s="43"/>
      <c r="U5987" s="43"/>
    </row>
    <row r="5988" spans="19:21" x14ac:dyDescent="0.35">
      <c r="S5988" s="43"/>
      <c r="U5988" s="43"/>
    </row>
    <row r="5989" spans="19:21" x14ac:dyDescent="0.35">
      <c r="S5989" s="43"/>
      <c r="U5989" s="43"/>
    </row>
    <row r="5990" spans="19:21" x14ac:dyDescent="0.35">
      <c r="S5990" s="43"/>
      <c r="U5990" s="43"/>
    </row>
    <row r="5991" spans="19:21" x14ac:dyDescent="0.35">
      <c r="S5991" s="43"/>
      <c r="U5991" s="43"/>
    </row>
    <row r="5992" spans="19:21" x14ac:dyDescent="0.35">
      <c r="S5992" s="43"/>
      <c r="U5992" s="43"/>
    </row>
    <row r="5993" spans="19:21" x14ac:dyDescent="0.35">
      <c r="S5993" s="43"/>
      <c r="U5993" s="43"/>
    </row>
    <row r="5994" spans="19:21" x14ac:dyDescent="0.35">
      <c r="S5994" s="43"/>
      <c r="U5994" s="43"/>
    </row>
    <row r="5995" spans="19:21" x14ac:dyDescent="0.35">
      <c r="S5995" s="43"/>
      <c r="U5995" s="43"/>
    </row>
    <row r="5996" spans="19:21" x14ac:dyDescent="0.35">
      <c r="S5996" s="43"/>
      <c r="U5996" s="43"/>
    </row>
    <row r="5997" spans="19:21" x14ac:dyDescent="0.35">
      <c r="S5997" s="43"/>
      <c r="U5997" s="43"/>
    </row>
    <row r="5998" spans="19:21" x14ac:dyDescent="0.35">
      <c r="S5998" s="43"/>
      <c r="U5998" s="43"/>
    </row>
    <row r="5999" spans="19:21" x14ac:dyDescent="0.35">
      <c r="S5999" s="43"/>
      <c r="U5999" s="43"/>
    </row>
    <row r="6000" spans="19:21" x14ac:dyDescent="0.35">
      <c r="S6000" s="43"/>
      <c r="U6000" s="43"/>
    </row>
    <row r="6001" spans="19:21" x14ac:dyDescent="0.35">
      <c r="S6001" s="43"/>
      <c r="U6001" s="43"/>
    </row>
    <row r="6002" spans="19:21" x14ac:dyDescent="0.35">
      <c r="S6002" s="43"/>
      <c r="U6002" s="43"/>
    </row>
    <row r="6003" spans="19:21" x14ac:dyDescent="0.35">
      <c r="S6003" s="43"/>
      <c r="U6003" s="43"/>
    </row>
    <row r="6004" spans="19:21" x14ac:dyDescent="0.35">
      <c r="S6004" s="43"/>
      <c r="U6004" s="43"/>
    </row>
    <row r="6005" spans="19:21" x14ac:dyDescent="0.35">
      <c r="S6005" s="43"/>
      <c r="U6005" s="43"/>
    </row>
    <row r="6006" spans="19:21" x14ac:dyDescent="0.35">
      <c r="S6006" s="43"/>
      <c r="U6006" s="43"/>
    </row>
    <row r="6007" spans="19:21" x14ac:dyDescent="0.35">
      <c r="S6007" s="43"/>
      <c r="U6007" s="43"/>
    </row>
    <row r="6008" spans="19:21" x14ac:dyDescent="0.35">
      <c r="S6008" s="43"/>
      <c r="U6008" s="43"/>
    </row>
    <row r="6009" spans="19:21" x14ac:dyDescent="0.35">
      <c r="S6009" s="43"/>
      <c r="U6009" s="43"/>
    </row>
    <row r="6010" spans="19:21" x14ac:dyDescent="0.35">
      <c r="S6010" s="43"/>
      <c r="U6010" s="43"/>
    </row>
    <row r="6011" spans="19:21" x14ac:dyDescent="0.35">
      <c r="S6011" s="43"/>
      <c r="U6011" s="43"/>
    </row>
    <row r="6012" spans="19:21" x14ac:dyDescent="0.35">
      <c r="S6012" s="43"/>
      <c r="U6012" s="43"/>
    </row>
    <row r="6013" spans="19:21" x14ac:dyDescent="0.35">
      <c r="S6013" s="43"/>
      <c r="U6013" s="43"/>
    </row>
    <row r="6014" spans="19:21" x14ac:dyDescent="0.35">
      <c r="S6014" s="43"/>
      <c r="U6014" s="43"/>
    </row>
    <row r="6015" spans="19:21" x14ac:dyDescent="0.35">
      <c r="S6015" s="43"/>
      <c r="U6015" s="43"/>
    </row>
    <row r="6016" spans="19:21" x14ac:dyDescent="0.35">
      <c r="S6016" s="43"/>
      <c r="U6016" s="43"/>
    </row>
    <row r="6017" spans="19:21" x14ac:dyDescent="0.35">
      <c r="S6017" s="43"/>
      <c r="U6017" s="43"/>
    </row>
    <row r="6018" spans="19:21" x14ac:dyDescent="0.35">
      <c r="S6018" s="43"/>
      <c r="U6018" s="43"/>
    </row>
    <row r="6019" spans="19:21" x14ac:dyDescent="0.35">
      <c r="S6019" s="43"/>
      <c r="U6019" s="43"/>
    </row>
    <row r="6020" spans="19:21" x14ac:dyDescent="0.35">
      <c r="S6020" s="43"/>
      <c r="U6020" s="43"/>
    </row>
    <row r="6021" spans="19:21" x14ac:dyDescent="0.35">
      <c r="S6021" s="43"/>
      <c r="U6021" s="43"/>
    </row>
    <row r="6022" spans="19:21" x14ac:dyDescent="0.35">
      <c r="S6022" s="43"/>
      <c r="U6022" s="43"/>
    </row>
    <row r="6023" spans="19:21" x14ac:dyDescent="0.35">
      <c r="S6023" s="43"/>
      <c r="U6023" s="43"/>
    </row>
    <row r="6024" spans="19:21" x14ac:dyDescent="0.35">
      <c r="S6024" s="43"/>
      <c r="U6024" s="43"/>
    </row>
    <row r="6025" spans="19:21" x14ac:dyDescent="0.35">
      <c r="S6025" s="43"/>
      <c r="U6025" s="43"/>
    </row>
    <row r="6026" spans="19:21" x14ac:dyDescent="0.35">
      <c r="S6026" s="43"/>
      <c r="U6026" s="43"/>
    </row>
    <row r="6027" spans="19:21" x14ac:dyDescent="0.35">
      <c r="S6027" s="43"/>
      <c r="U6027" s="43"/>
    </row>
    <row r="6028" spans="19:21" x14ac:dyDescent="0.35">
      <c r="S6028" s="43"/>
      <c r="U6028" s="43"/>
    </row>
    <row r="6029" spans="19:21" x14ac:dyDescent="0.35">
      <c r="S6029" s="43"/>
      <c r="U6029" s="43"/>
    </row>
    <row r="6030" spans="19:21" x14ac:dyDescent="0.35">
      <c r="S6030" s="43"/>
      <c r="U6030" s="43"/>
    </row>
    <row r="6031" spans="19:21" x14ac:dyDescent="0.35">
      <c r="S6031" s="43"/>
      <c r="U6031" s="43"/>
    </row>
    <row r="6032" spans="19:21" x14ac:dyDescent="0.35">
      <c r="S6032" s="43"/>
      <c r="U6032" s="43"/>
    </row>
    <row r="6033" spans="19:21" x14ac:dyDescent="0.35">
      <c r="S6033" s="43"/>
      <c r="U6033" s="43"/>
    </row>
    <row r="6034" spans="19:21" x14ac:dyDescent="0.35">
      <c r="S6034" s="43"/>
      <c r="U6034" s="43"/>
    </row>
    <row r="6035" spans="19:21" x14ac:dyDescent="0.35">
      <c r="S6035" s="43"/>
      <c r="U6035" s="43"/>
    </row>
    <row r="6036" spans="19:21" x14ac:dyDescent="0.35">
      <c r="S6036" s="43"/>
      <c r="U6036" s="43"/>
    </row>
    <row r="6037" spans="19:21" x14ac:dyDescent="0.35">
      <c r="S6037" s="43"/>
      <c r="U6037" s="43"/>
    </row>
    <row r="6038" spans="19:21" x14ac:dyDescent="0.35">
      <c r="S6038" s="43"/>
      <c r="U6038" s="43"/>
    </row>
    <row r="6039" spans="19:21" x14ac:dyDescent="0.35">
      <c r="S6039" s="43"/>
      <c r="U6039" s="43"/>
    </row>
    <row r="6040" spans="19:21" x14ac:dyDescent="0.35">
      <c r="S6040" s="43"/>
      <c r="U6040" s="43"/>
    </row>
    <row r="6041" spans="19:21" x14ac:dyDescent="0.35">
      <c r="S6041" s="43"/>
      <c r="U6041" s="43"/>
    </row>
    <row r="6042" spans="19:21" x14ac:dyDescent="0.35">
      <c r="S6042" s="43"/>
      <c r="U6042" s="43"/>
    </row>
    <row r="6043" spans="19:21" x14ac:dyDescent="0.35">
      <c r="S6043" s="43"/>
      <c r="U6043" s="43"/>
    </row>
    <row r="6044" spans="19:21" x14ac:dyDescent="0.35">
      <c r="S6044" s="43"/>
      <c r="U6044" s="43"/>
    </row>
    <row r="6045" spans="19:21" x14ac:dyDescent="0.35">
      <c r="S6045" s="43"/>
      <c r="U6045" s="43"/>
    </row>
    <row r="6046" spans="19:21" x14ac:dyDescent="0.35">
      <c r="S6046" s="43"/>
      <c r="U6046" s="43"/>
    </row>
    <row r="6047" spans="19:21" x14ac:dyDescent="0.35">
      <c r="S6047" s="43"/>
      <c r="U6047" s="43"/>
    </row>
    <row r="6048" spans="19:21" x14ac:dyDescent="0.35">
      <c r="S6048" s="43"/>
      <c r="U6048" s="43"/>
    </row>
    <row r="6049" spans="19:21" x14ac:dyDescent="0.35">
      <c r="S6049" s="43"/>
      <c r="U6049" s="43"/>
    </row>
    <row r="6050" spans="19:21" x14ac:dyDescent="0.35">
      <c r="S6050" s="43"/>
      <c r="U6050" s="43"/>
    </row>
    <row r="6051" spans="19:21" x14ac:dyDescent="0.35">
      <c r="S6051" s="43"/>
      <c r="U6051" s="43"/>
    </row>
    <row r="6052" spans="19:21" x14ac:dyDescent="0.35">
      <c r="S6052" s="43"/>
      <c r="U6052" s="43"/>
    </row>
    <row r="6053" spans="19:21" x14ac:dyDescent="0.35">
      <c r="S6053" s="43"/>
      <c r="U6053" s="43"/>
    </row>
    <row r="6054" spans="19:21" x14ac:dyDescent="0.35">
      <c r="S6054" s="43"/>
      <c r="U6054" s="43"/>
    </row>
    <row r="6055" spans="19:21" x14ac:dyDescent="0.35">
      <c r="S6055" s="43"/>
      <c r="U6055" s="43"/>
    </row>
    <row r="6056" spans="19:21" x14ac:dyDescent="0.35">
      <c r="S6056" s="43"/>
      <c r="U6056" s="43"/>
    </row>
    <row r="6057" spans="19:21" x14ac:dyDescent="0.35">
      <c r="S6057" s="43"/>
      <c r="U6057" s="43"/>
    </row>
    <row r="6058" spans="19:21" x14ac:dyDescent="0.35">
      <c r="S6058" s="43"/>
      <c r="U6058" s="43"/>
    </row>
    <row r="6059" spans="19:21" x14ac:dyDescent="0.35">
      <c r="S6059" s="43"/>
      <c r="U6059" s="43"/>
    </row>
    <row r="6060" spans="19:21" x14ac:dyDescent="0.35">
      <c r="S6060" s="43"/>
      <c r="U6060" s="43"/>
    </row>
    <row r="6061" spans="19:21" x14ac:dyDescent="0.35">
      <c r="S6061" s="43"/>
      <c r="U6061" s="43"/>
    </row>
    <row r="6062" spans="19:21" x14ac:dyDescent="0.35">
      <c r="S6062" s="43"/>
      <c r="U6062" s="43"/>
    </row>
    <row r="6063" spans="19:21" x14ac:dyDescent="0.35">
      <c r="S6063" s="43"/>
      <c r="U6063" s="43"/>
    </row>
    <row r="6064" spans="19:21" x14ac:dyDescent="0.35">
      <c r="S6064" s="43"/>
      <c r="U6064" s="43"/>
    </row>
    <row r="6065" spans="19:21" x14ac:dyDescent="0.35">
      <c r="S6065" s="43"/>
      <c r="U6065" s="43"/>
    </row>
    <row r="6066" spans="19:21" x14ac:dyDescent="0.35">
      <c r="S6066" s="43"/>
      <c r="U6066" s="43"/>
    </row>
    <row r="6067" spans="19:21" x14ac:dyDescent="0.35">
      <c r="S6067" s="43"/>
      <c r="U6067" s="43"/>
    </row>
    <row r="6068" spans="19:21" x14ac:dyDescent="0.35">
      <c r="S6068" s="43"/>
      <c r="U6068" s="43"/>
    </row>
    <row r="6069" spans="19:21" x14ac:dyDescent="0.35">
      <c r="S6069" s="43"/>
      <c r="U6069" s="43"/>
    </row>
    <row r="6070" spans="19:21" x14ac:dyDescent="0.35">
      <c r="S6070" s="43"/>
      <c r="U6070" s="43"/>
    </row>
    <row r="6071" spans="19:21" x14ac:dyDescent="0.35">
      <c r="S6071" s="43"/>
      <c r="U6071" s="43"/>
    </row>
    <row r="6072" spans="19:21" x14ac:dyDescent="0.35">
      <c r="S6072" s="43"/>
      <c r="U6072" s="43"/>
    </row>
    <row r="6073" spans="19:21" x14ac:dyDescent="0.35">
      <c r="S6073" s="43"/>
      <c r="U6073" s="43"/>
    </row>
    <row r="6074" spans="19:21" x14ac:dyDescent="0.35">
      <c r="S6074" s="43"/>
      <c r="U6074" s="43"/>
    </row>
    <row r="6075" spans="19:21" x14ac:dyDescent="0.35">
      <c r="S6075" s="43"/>
      <c r="U6075" s="43"/>
    </row>
    <row r="6076" spans="19:21" x14ac:dyDescent="0.35">
      <c r="S6076" s="43"/>
      <c r="U6076" s="43"/>
    </row>
    <row r="6077" spans="19:21" x14ac:dyDescent="0.35">
      <c r="S6077" s="43"/>
      <c r="U6077" s="43"/>
    </row>
    <row r="6078" spans="19:21" x14ac:dyDescent="0.35">
      <c r="S6078" s="43"/>
      <c r="U6078" s="43"/>
    </row>
    <row r="6079" spans="19:21" x14ac:dyDescent="0.35">
      <c r="S6079" s="43"/>
      <c r="U6079" s="43"/>
    </row>
    <row r="6080" spans="19:21" x14ac:dyDescent="0.35">
      <c r="S6080" s="43"/>
      <c r="U6080" s="43"/>
    </row>
    <row r="6081" spans="19:21" x14ac:dyDescent="0.35">
      <c r="S6081" s="43"/>
      <c r="U6081" s="43"/>
    </row>
    <row r="6082" spans="19:21" x14ac:dyDescent="0.35">
      <c r="S6082" s="43"/>
      <c r="U6082" s="43"/>
    </row>
    <row r="6083" spans="19:21" x14ac:dyDescent="0.35">
      <c r="S6083" s="43"/>
      <c r="U6083" s="43"/>
    </row>
    <row r="6084" spans="19:21" x14ac:dyDescent="0.35">
      <c r="S6084" s="43"/>
      <c r="U6084" s="43"/>
    </row>
    <row r="6085" spans="19:21" x14ac:dyDescent="0.35">
      <c r="S6085" s="43"/>
      <c r="U6085" s="43"/>
    </row>
    <row r="6086" spans="19:21" x14ac:dyDescent="0.35">
      <c r="S6086" s="43"/>
      <c r="U6086" s="43"/>
    </row>
    <row r="6087" spans="19:21" x14ac:dyDescent="0.35">
      <c r="S6087" s="43"/>
      <c r="U6087" s="43"/>
    </row>
    <row r="6088" spans="19:21" x14ac:dyDescent="0.35">
      <c r="S6088" s="43"/>
      <c r="U6088" s="43"/>
    </row>
    <row r="6089" spans="19:21" x14ac:dyDescent="0.35">
      <c r="S6089" s="43"/>
      <c r="U6089" s="43"/>
    </row>
    <row r="6090" spans="19:21" x14ac:dyDescent="0.35">
      <c r="S6090" s="43"/>
      <c r="U6090" s="43"/>
    </row>
    <row r="6091" spans="19:21" x14ac:dyDescent="0.35">
      <c r="S6091" s="43"/>
      <c r="U6091" s="43"/>
    </row>
    <row r="6092" spans="19:21" x14ac:dyDescent="0.35">
      <c r="S6092" s="43"/>
      <c r="U6092" s="43"/>
    </row>
    <row r="6093" spans="19:21" x14ac:dyDescent="0.35">
      <c r="S6093" s="43"/>
      <c r="U6093" s="43"/>
    </row>
    <row r="6094" spans="19:21" x14ac:dyDescent="0.35">
      <c r="S6094" s="43"/>
      <c r="U6094" s="43"/>
    </row>
    <row r="6095" spans="19:21" x14ac:dyDescent="0.35">
      <c r="S6095" s="43"/>
      <c r="U6095" s="43"/>
    </row>
    <row r="6096" spans="19:21" x14ac:dyDescent="0.35">
      <c r="S6096" s="43"/>
      <c r="U6096" s="43"/>
    </row>
    <row r="6097" spans="19:21" x14ac:dyDescent="0.35">
      <c r="S6097" s="43"/>
      <c r="U6097" s="43"/>
    </row>
    <row r="6098" spans="19:21" x14ac:dyDescent="0.35">
      <c r="S6098" s="43"/>
      <c r="U6098" s="43"/>
    </row>
    <row r="6099" spans="19:21" x14ac:dyDescent="0.35">
      <c r="S6099" s="43"/>
      <c r="U6099" s="43"/>
    </row>
    <row r="6100" spans="19:21" x14ac:dyDescent="0.35">
      <c r="S6100" s="43"/>
      <c r="U6100" s="43"/>
    </row>
    <row r="6101" spans="19:21" x14ac:dyDescent="0.35">
      <c r="S6101" s="43"/>
      <c r="U6101" s="43"/>
    </row>
    <row r="6102" spans="19:21" x14ac:dyDescent="0.35">
      <c r="S6102" s="43"/>
      <c r="U6102" s="43"/>
    </row>
    <row r="6103" spans="19:21" x14ac:dyDescent="0.35">
      <c r="S6103" s="43"/>
      <c r="U6103" s="43"/>
    </row>
    <row r="6104" spans="19:21" x14ac:dyDescent="0.35">
      <c r="S6104" s="43"/>
      <c r="U6104" s="43"/>
    </row>
    <row r="6105" spans="19:21" x14ac:dyDescent="0.35">
      <c r="S6105" s="43"/>
      <c r="U6105" s="43"/>
    </row>
    <row r="6106" spans="19:21" x14ac:dyDescent="0.35">
      <c r="S6106" s="43"/>
      <c r="U6106" s="43"/>
    </row>
    <row r="6107" spans="19:21" x14ac:dyDescent="0.35">
      <c r="S6107" s="43"/>
      <c r="U6107" s="43"/>
    </row>
    <row r="6108" spans="19:21" x14ac:dyDescent="0.35">
      <c r="S6108" s="43"/>
      <c r="U6108" s="43"/>
    </row>
    <row r="6109" spans="19:21" x14ac:dyDescent="0.35">
      <c r="S6109" s="43"/>
      <c r="U6109" s="43"/>
    </row>
    <row r="6110" spans="19:21" x14ac:dyDescent="0.35">
      <c r="S6110" s="43"/>
      <c r="U6110" s="43"/>
    </row>
    <row r="6111" spans="19:21" x14ac:dyDescent="0.35">
      <c r="S6111" s="43"/>
      <c r="U6111" s="43"/>
    </row>
    <row r="6112" spans="19:21" x14ac:dyDescent="0.35">
      <c r="S6112" s="43"/>
      <c r="U6112" s="43"/>
    </row>
    <row r="6113" spans="19:21" x14ac:dyDescent="0.35">
      <c r="S6113" s="43"/>
      <c r="U6113" s="43"/>
    </row>
    <row r="6114" spans="19:21" x14ac:dyDescent="0.35">
      <c r="S6114" s="43"/>
      <c r="U6114" s="43"/>
    </row>
    <row r="6115" spans="19:21" x14ac:dyDescent="0.35">
      <c r="S6115" s="43"/>
      <c r="U6115" s="43"/>
    </row>
    <row r="6116" spans="19:21" x14ac:dyDescent="0.35">
      <c r="S6116" s="43"/>
      <c r="U6116" s="43"/>
    </row>
    <row r="6117" spans="19:21" x14ac:dyDescent="0.35">
      <c r="S6117" s="43"/>
      <c r="U6117" s="43"/>
    </row>
    <row r="6118" spans="19:21" x14ac:dyDescent="0.35">
      <c r="S6118" s="43"/>
      <c r="U6118" s="43"/>
    </row>
    <row r="6119" spans="19:21" x14ac:dyDescent="0.35">
      <c r="S6119" s="43"/>
      <c r="U6119" s="43"/>
    </row>
    <row r="6120" spans="19:21" x14ac:dyDescent="0.35">
      <c r="S6120" s="43"/>
      <c r="U6120" s="43"/>
    </row>
    <row r="6121" spans="19:21" x14ac:dyDescent="0.35">
      <c r="S6121" s="43"/>
      <c r="U6121" s="43"/>
    </row>
    <row r="6122" spans="19:21" x14ac:dyDescent="0.35">
      <c r="S6122" s="43"/>
      <c r="U6122" s="43"/>
    </row>
    <row r="6123" spans="19:21" x14ac:dyDescent="0.35">
      <c r="S6123" s="43"/>
      <c r="U6123" s="43"/>
    </row>
    <row r="6124" spans="19:21" x14ac:dyDescent="0.35">
      <c r="S6124" s="43"/>
      <c r="U6124" s="43"/>
    </row>
    <row r="6125" spans="19:21" x14ac:dyDescent="0.35">
      <c r="S6125" s="43"/>
      <c r="U6125" s="43"/>
    </row>
    <row r="6126" spans="19:21" x14ac:dyDescent="0.35">
      <c r="S6126" s="43"/>
      <c r="U6126" s="43"/>
    </row>
    <row r="6127" spans="19:21" x14ac:dyDescent="0.35">
      <c r="S6127" s="43"/>
      <c r="U6127" s="43"/>
    </row>
    <row r="6128" spans="19:21" x14ac:dyDescent="0.35">
      <c r="S6128" s="43"/>
      <c r="U6128" s="43"/>
    </row>
    <row r="6129" spans="19:21" x14ac:dyDescent="0.35">
      <c r="S6129" s="43"/>
      <c r="U6129" s="43"/>
    </row>
    <row r="6130" spans="19:21" x14ac:dyDescent="0.35">
      <c r="S6130" s="43"/>
      <c r="U6130" s="43"/>
    </row>
    <row r="6131" spans="19:21" x14ac:dyDescent="0.35">
      <c r="S6131" s="43"/>
      <c r="U6131" s="43"/>
    </row>
    <row r="6132" spans="19:21" x14ac:dyDescent="0.35">
      <c r="S6132" s="43"/>
      <c r="U6132" s="43"/>
    </row>
    <row r="6133" spans="19:21" x14ac:dyDescent="0.35">
      <c r="S6133" s="43"/>
      <c r="U6133" s="43"/>
    </row>
    <row r="6134" spans="19:21" x14ac:dyDescent="0.35">
      <c r="S6134" s="43"/>
      <c r="U6134" s="43"/>
    </row>
    <row r="6135" spans="19:21" x14ac:dyDescent="0.35">
      <c r="S6135" s="43"/>
      <c r="U6135" s="43"/>
    </row>
    <row r="6136" spans="19:21" x14ac:dyDescent="0.35">
      <c r="S6136" s="43"/>
      <c r="U6136" s="43"/>
    </row>
    <row r="6137" spans="19:21" x14ac:dyDescent="0.35">
      <c r="S6137" s="43"/>
      <c r="U6137" s="43"/>
    </row>
    <row r="6138" spans="19:21" x14ac:dyDescent="0.35">
      <c r="S6138" s="43"/>
      <c r="U6138" s="43"/>
    </row>
    <row r="6139" spans="19:21" x14ac:dyDescent="0.35">
      <c r="S6139" s="43"/>
      <c r="U6139" s="43"/>
    </row>
    <row r="6140" spans="19:21" x14ac:dyDescent="0.35">
      <c r="S6140" s="43"/>
      <c r="U6140" s="43"/>
    </row>
    <row r="6141" spans="19:21" x14ac:dyDescent="0.35">
      <c r="S6141" s="43"/>
      <c r="U6141" s="43"/>
    </row>
    <row r="6142" spans="19:21" x14ac:dyDescent="0.35">
      <c r="S6142" s="43"/>
      <c r="U6142" s="43"/>
    </row>
    <row r="6143" spans="19:21" x14ac:dyDescent="0.35">
      <c r="S6143" s="43"/>
      <c r="U6143" s="43"/>
    </row>
    <row r="6144" spans="19:21" x14ac:dyDescent="0.35">
      <c r="S6144" s="43"/>
      <c r="U6144" s="43"/>
    </row>
    <row r="6145" spans="19:21" x14ac:dyDescent="0.35">
      <c r="S6145" s="43"/>
      <c r="U6145" s="43"/>
    </row>
    <row r="6146" spans="19:21" x14ac:dyDescent="0.35">
      <c r="S6146" s="43"/>
      <c r="U6146" s="43"/>
    </row>
    <row r="6147" spans="19:21" x14ac:dyDescent="0.35">
      <c r="S6147" s="43"/>
      <c r="U6147" s="43"/>
    </row>
    <row r="6148" spans="19:21" x14ac:dyDescent="0.35">
      <c r="S6148" s="43"/>
      <c r="U6148" s="43"/>
    </row>
    <row r="6149" spans="19:21" x14ac:dyDescent="0.35">
      <c r="S6149" s="43"/>
      <c r="U6149" s="43"/>
    </row>
    <row r="6150" spans="19:21" x14ac:dyDescent="0.35">
      <c r="S6150" s="43"/>
      <c r="U6150" s="43"/>
    </row>
    <row r="6151" spans="19:21" x14ac:dyDescent="0.35">
      <c r="S6151" s="43"/>
      <c r="U6151" s="43"/>
    </row>
    <row r="6152" spans="19:21" x14ac:dyDescent="0.35">
      <c r="S6152" s="43"/>
      <c r="U6152" s="43"/>
    </row>
    <row r="6153" spans="19:21" x14ac:dyDescent="0.35">
      <c r="S6153" s="43"/>
      <c r="U6153" s="43"/>
    </row>
    <row r="6154" spans="19:21" x14ac:dyDescent="0.35">
      <c r="S6154" s="43"/>
      <c r="U6154" s="43"/>
    </row>
    <row r="6155" spans="19:21" x14ac:dyDescent="0.35">
      <c r="S6155" s="43"/>
      <c r="U6155" s="43"/>
    </row>
    <row r="6156" spans="19:21" x14ac:dyDescent="0.35">
      <c r="S6156" s="43"/>
      <c r="U6156" s="43"/>
    </row>
    <row r="6157" spans="19:21" x14ac:dyDescent="0.35">
      <c r="S6157" s="43"/>
      <c r="U6157" s="43"/>
    </row>
    <row r="6158" spans="19:21" x14ac:dyDescent="0.35">
      <c r="S6158" s="43"/>
      <c r="U6158" s="43"/>
    </row>
    <row r="6159" spans="19:21" x14ac:dyDescent="0.35">
      <c r="S6159" s="43"/>
      <c r="U6159" s="43"/>
    </row>
    <row r="6160" spans="19:21" x14ac:dyDescent="0.35">
      <c r="S6160" s="43"/>
      <c r="U6160" s="43"/>
    </row>
    <row r="6161" spans="19:21" x14ac:dyDescent="0.35">
      <c r="S6161" s="43"/>
      <c r="U6161" s="43"/>
    </row>
    <row r="6162" spans="19:21" x14ac:dyDescent="0.35">
      <c r="S6162" s="43"/>
      <c r="U6162" s="43"/>
    </row>
    <row r="6163" spans="19:21" x14ac:dyDescent="0.35">
      <c r="S6163" s="43"/>
      <c r="U6163" s="43"/>
    </row>
    <row r="6164" spans="19:21" x14ac:dyDescent="0.35">
      <c r="S6164" s="43"/>
      <c r="U6164" s="43"/>
    </row>
    <row r="6165" spans="19:21" x14ac:dyDescent="0.35">
      <c r="S6165" s="43"/>
      <c r="U6165" s="43"/>
    </row>
    <row r="6166" spans="19:21" x14ac:dyDescent="0.35">
      <c r="S6166" s="43"/>
      <c r="U6166" s="43"/>
    </row>
    <row r="6167" spans="19:21" x14ac:dyDescent="0.35">
      <c r="S6167" s="43"/>
      <c r="U6167" s="43"/>
    </row>
    <row r="6168" spans="19:21" x14ac:dyDescent="0.35">
      <c r="S6168" s="43"/>
      <c r="U6168" s="43"/>
    </row>
    <row r="6169" spans="19:21" x14ac:dyDescent="0.35">
      <c r="S6169" s="43"/>
      <c r="U6169" s="43"/>
    </row>
    <row r="6170" spans="19:21" x14ac:dyDescent="0.35">
      <c r="S6170" s="43"/>
      <c r="U6170" s="43"/>
    </row>
    <row r="6171" spans="19:21" x14ac:dyDescent="0.35">
      <c r="S6171" s="43"/>
      <c r="U6171" s="43"/>
    </row>
    <row r="6172" spans="19:21" x14ac:dyDescent="0.35">
      <c r="S6172" s="43"/>
      <c r="U6172" s="43"/>
    </row>
    <row r="6173" spans="19:21" x14ac:dyDescent="0.35">
      <c r="S6173" s="43"/>
      <c r="U6173" s="43"/>
    </row>
    <row r="6174" spans="19:21" x14ac:dyDescent="0.35">
      <c r="S6174" s="43"/>
      <c r="U6174" s="43"/>
    </row>
    <row r="6175" spans="19:21" x14ac:dyDescent="0.35">
      <c r="S6175" s="43"/>
      <c r="U6175" s="43"/>
    </row>
    <row r="6176" spans="19:21" x14ac:dyDescent="0.35">
      <c r="S6176" s="43"/>
      <c r="U6176" s="43"/>
    </row>
    <row r="6177" spans="19:21" x14ac:dyDescent="0.35">
      <c r="S6177" s="43"/>
      <c r="U6177" s="43"/>
    </row>
    <row r="6178" spans="19:21" x14ac:dyDescent="0.35">
      <c r="S6178" s="43"/>
      <c r="U6178" s="43"/>
    </row>
    <row r="6179" spans="19:21" x14ac:dyDescent="0.35">
      <c r="S6179" s="43"/>
      <c r="U6179" s="43"/>
    </row>
    <row r="6180" spans="19:21" x14ac:dyDescent="0.35">
      <c r="S6180" s="43"/>
      <c r="U6180" s="43"/>
    </row>
    <row r="6181" spans="19:21" x14ac:dyDescent="0.35">
      <c r="S6181" s="43"/>
      <c r="U6181" s="43"/>
    </row>
    <row r="6182" spans="19:21" x14ac:dyDescent="0.35">
      <c r="S6182" s="43"/>
      <c r="U6182" s="43"/>
    </row>
    <row r="6183" spans="19:21" x14ac:dyDescent="0.35">
      <c r="S6183" s="43"/>
      <c r="U6183" s="43"/>
    </row>
    <row r="6184" spans="19:21" x14ac:dyDescent="0.35">
      <c r="S6184" s="43"/>
      <c r="U6184" s="43"/>
    </row>
    <row r="6185" spans="19:21" x14ac:dyDescent="0.35">
      <c r="S6185" s="43"/>
      <c r="U6185" s="43"/>
    </row>
    <row r="6186" spans="19:21" x14ac:dyDescent="0.35">
      <c r="S6186" s="43"/>
      <c r="U6186" s="43"/>
    </row>
    <row r="6187" spans="19:21" x14ac:dyDescent="0.35">
      <c r="S6187" s="43"/>
      <c r="U6187" s="43"/>
    </row>
    <row r="6188" spans="19:21" x14ac:dyDescent="0.35">
      <c r="S6188" s="43"/>
      <c r="U6188" s="43"/>
    </row>
    <row r="6189" spans="19:21" x14ac:dyDescent="0.35">
      <c r="S6189" s="43"/>
      <c r="U6189" s="43"/>
    </row>
    <row r="6190" spans="19:21" x14ac:dyDescent="0.35">
      <c r="S6190" s="43"/>
      <c r="U6190" s="43"/>
    </row>
    <row r="6191" spans="19:21" x14ac:dyDescent="0.35">
      <c r="S6191" s="43"/>
      <c r="U6191" s="43"/>
    </row>
    <row r="6192" spans="19:21" x14ac:dyDescent="0.35">
      <c r="S6192" s="43"/>
      <c r="U6192" s="43"/>
    </row>
    <row r="6193" spans="19:21" x14ac:dyDescent="0.35">
      <c r="S6193" s="43"/>
      <c r="U6193" s="43"/>
    </row>
    <row r="6194" spans="19:21" x14ac:dyDescent="0.35">
      <c r="S6194" s="43"/>
      <c r="U6194" s="43"/>
    </row>
    <row r="6195" spans="19:21" x14ac:dyDescent="0.35">
      <c r="S6195" s="43"/>
      <c r="U6195" s="43"/>
    </row>
    <row r="6196" spans="19:21" x14ac:dyDescent="0.35">
      <c r="S6196" s="43"/>
      <c r="U6196" s="43"/>
    </row>
    <row r="6197" spans="19:21" x14ac:dyDescent="0.35">
      <c r="S6197" s="43"/>
      <c r="U6197" s="43"/>
    </row>
    <row r="6198" spans="19:21" x14ac:dyDescent="0.35">
      <c r="S6198" s="43"/>
      <c r="U6198" s="43"/>
    </row>
    <row r="6199" spans="19:21" x14ac:dyDescent="0.35">
      <c r="S6199" s="43"/>
      <c r="U6199" s="43"/>
    </row>
    <row r="6200" spans="19:21" x14ac:dyDescent="0.35">
      <c r="S6200" s="43"/>
      <c r="U6200" s="43"/>
    </row>
    <row r="6201" spans="19:21" x14ac:dyDescent="0.35">
      <c r="S6201" s="43"/>
      <c r="U6201" s="43"/>
    </row>
    <row r="6202" spans="19:21" x14ac:dyDescent="0.35">
      <c r="S6202" s="43"/>
      <c r="U6202" s="43"/>
    </row>
    <row r="6203" spans="19:21" x14ac:dyDescent="0.35">
      <c r="S6203" s="43"/>
      <c r="U6203" s="43"/>
    </row>
    <row r="6204" spans="19:21" x14ac:dyDescent="0.35">
      <c r="S6204" s="43"/>
      <c r="U6204" s="43"/>
    </row>
    <row r="6205" spans="19:21" x14ac:dyDescent="0.35">
      <c r="S6205" s="43"/>
      <c r="U6205" s="43"/>
    </row>
    <row r="6206" spans="19:21" x14ac:dyDescent="0.35">
      <c r="S6206" s="43"/>
      <c r="U6206" s="43"/>
    </row>
    <row r="6207" spans="19:21" x14ac:dyDescent="0.35">
      <c r="S6207" s="43"/>
      <c r="U6207" s="43"/>
    </row>
    <row r="6208" spans="19:21" x14ac:dyDescent="0.35">
      <c r="S6208" s="43"/>
      <c r="U6208" s="43"/>
    </row>
    <row r="6209" spans="19:21" x14ac:dyDescent="0.35">
      <c r="S6209" s="43"/>
      <c r="U6209" s="43"/>
    </row>
    <row r="6210" spans="19:21" x14ac:dyDescent="0.35">
      <c r="S6210" s="43"/>
      <c r="U6210" s="43"/>
    </row>
    <row r="6211" spans="19:21" x14ac:dyDescent="0.35">
      <c r="S6211" s="43"/>
      <c r="U6211" s="43"/>
    </row>
    <row r="6212" spans="19:21" x14ac:dyDescent="0.35">
      <c r="S6212" s="43"/>
      <c r="U6212" s="43"/>
    </row>
    <row r="6213" spans="19:21" x14ac:dyDescent="0.35">
      <c r="S6213" s="43"/>
      <c r="U6213" s="43"/>
    </row>
    <row r="6214" spans="19:21" x14ac:dyDescent="0.35">
      <c r="S6214" s="43"/>
      <c r="U6214" s="43"/>
    </row>
    <row r="6215" spans="19:21" x14ac:dyDescent="0.35">
      <c r="S6215" s="43"/>
      <c r="U6215" s="43"/>
    </row>
    <row r="6216" spans="19:21" x14ac:dyDescent="0.35">
      <c r="S6216" s="43"/>
      <c r="U6216" s="43"/>
    </row>
    <row r="6217" spans="19:21" x14ac:dyDescent="0.35">
      <c r="S6217" s="43"/>
      <c r="U6217" s="43"/>
    </row>
    <row r="6218" spans="19:21" x14ac:dyDescent="0.35">
      <c r="S6218" s="43"/>
      <c r="U6218" s="43"/>
    </row>
    <row r="6219" spans="19:21" x14ac:dyDescent="0.35">
      <c r="S6219" s="43"/>
      <c r="U6219" s="43"/>
    </row>
    <row r="6220" spans="19:21" x14ac:dyDescent="0.35">
      <c r="S6220" s="43"/>
      <c r="U6220" s="43"/>
    </row>
    <row r="6221" spans="19:21" x14ac:dyDescent="0.35">
      <c r="S6221" s="43"/>
      <c r="U6221" s="43"/>
    </row>
    <row r="6222" spans="19:21" x14ac:dyDescent="0.35">
      <c r="S6222" s="43"/>
      <c r="U6222" s="43"/>
    </row>
    <row r="6223" spans="19:21" x14ac:dyDescent="0.35">
      <c r="S6223" s="43"/>
      <c r="U6223" s="43"/>
    </row>
    <row r="6224" spans="19:21" x14ac:dyDescent="0.35">
      <c r="S6224" s="43"/>
      <c r="U6224" s="43"/>
    </row>
    <row r="6225" spans="19:21" x14ac:dyDescent="0.35">
      <c r="S6225" s="43"/>
      <c r="U6225" s="43"/>
    </row>
    <row r="6226" spans="19:21" x14ac:dyDescent="0.35">
      <c r="S6226" s="43"/>
      <c r="U6226" s="43"/>
    </row>
    <row r="6227" spans="19:21" x14ac:dyDescent="0.35">
      <c r="S6227" s="43"/>
      <c r="U6227" s="43"/>
    </row>
    <row r="6228" spans="19:21" x14ac:dyDescent="0.35">
      <c r="S6228" s="43"/>
      <c r="U6228" s="43"/>
    </row>
    <row r="6229" spans="19:21" x14ac:dyDescent="0.35">
      <c r="S6229" s="43"/>
      <c r="U6229" s="43"/>
    </row>
    <row r="6230" spans="19:21" x14ac:dyDescent="0.35">
      <c r="S6230" s="43"/>
      <c r="U6230" s="43"/>
    </row>
    <row r="6231" spans="19:21" x14ac:dyDescent="0.35">
      <c r="S6231" s="43"/>
      <c r="U6231" s="43"/>
    </row>
    <row r="6232" spans="19:21" x14ac:dyDescent="0.35">
      <c r="S6232" s="43"/>
      <c r="U6232" s="43"/>
    </row>
    <row r="6233" spans="19:21" x14ac:dyDescent="0.35">
      <c r="S6233" s="43"/>
      <c r="U6233" s="43"/>
    </row>
    <row r="6234" spans="19:21" x14ac:dyDescent="0.35">
      <c r="S6234" s="43"/>
      <c r="U6234" s="43"/>
    </row>
    <row r="6235" spans="19:21" x14ac:dyDescent="0.35">
      <c r="S6235" s="43"/>
      <c r="U6235" s="43"/>
    </row>
    <row r="6236" spans="19:21" x14ac:dyDescent="0.35">
      <c r="S6236" s="43"/>
      <c r="U6236" s="43"/>
    </row>
    <row r="6237" spans="19:21" x14ac:dyDescent="0.35">
      <c r="S6237" s="43"/>
      <c r="U6237" s="43"/>
    </row>
    <row r="6238" spans="19:21" x14ac:dyDescent="0.35">
      <c r="S6238" s="43"/>
      <c r="U6238" s="43"/>
    </row>
    <row r="6239" spans="19:21" x14ac:dyDescent="0.35">
      <c r="S6239" s="43"/>
      <c r="U6239" s="43"/>
    </row>
    <row r="6240" spans="19:21" x14ac:dyDescent="0.35">
      <c r="S6240" s="43"/>
      <c r="U6240" s="43"/>
    </row>
    <row r="6241" spans="19:21" x14ac:dyDescent="0.35">
      <c r="S6241" s="43"/>
      <c r="U6241" s="43"/>
    </row>
    <row r="6242" spans="19:21" x14ac:dyDescent="0.35">
      <c r="S6242" s="43"/>
      <c r="U6242" s="43"/>
    </row>
    <row r="6243" spans="19:21" x14ac:dyDescent="0.35">
      <c r="S6243" s="43"/>
      <c r="U6243" s="43"/>
    </row>
    <row r="6244" spans="19:21" x14ac:dyDescent="0.35">
      <c r="S6244" s="43"/>
      <c r="U6244" s="43"/>
    </row>
    <row r="6245" spans="19:21" x14ac:dyDescent="0.35">
      <c r="S6245" s="43"/>
      <c r="U6245" s="43"/>
    </row>
    <row r="6246" spans="19:21" x14ac:dyDescent="0.35">
      <c r="S6246" s="43"/>
      <c r="U6246" s="43"/>
    </row>
    <row r="6247" spans="19:21" x14ac:dyDescent="0.35">
      <c r="S6247" s="43"/>
      <c r="U6247" s="43"/>
    </row>
    <row r="6248" spans="19:21" x14ac:dyDescent="0.35">
      <c r="S6248" s="43"/>
      <c r="U6248" s="43"/>
    </row>
    <row r="6249" spans="19:21" x14ac:dyDescent="0.35">
      <c r="S6249" s="43"/>
      <c r="U6249" s="43"/>
    </row>
    <row r="6250" spans="19:21" x14ac:dyDescent="0.35">
      <c r="S6250" s="43"/>
      <c r="U6250" s="43"/>
    </row>
    <row r="6251" spans="19:21" x14ac:dyDescent="0.35">
      <c r="S6251" s="43"/>
      <c r="U6251" s="43"/>
    </row>
    <row r="6252" spans="19:21" x14ac:dyDescent="0.35">
      <c r="S6252" s="43"/>
      <c r="U6252" s="43"/>
    </row>
    <row r="6253" spans="19:21" x14ac:dyDescent="0.35">
      <c r="S6253" s="43"/>
      <c r="U6253" s="43"/>
    </row>
    <row r="6254" spans="19:21" x14ac:dyDescent="0.35">
      <c r="S6254" s="43"/>
      <c r="U6254" s="43"/>
    </row>
    <row r="6255" spans="19:21" x14ac:dyDescent="0.35">
      <c r="S6255" s="43"/>
      <c r="U6255" s="43"/>
    </row>
    <row r="6256" spans="19:21" x14ac:dyDescent="0.35">
      <c r="S6256" s="43"/>
      <c r="U6256" s="43"/>
    </row>
    <row r="6257" spans="19:21" x14ac:dyDescent="0.35">
      <c r="S6257" s="43"/>
      <c r="U6257" s="43"/>
    </row>
    <row r="6258" spans="19:21" x14ac:dyDescent="0.35">
      <c r="S6258" s="43"/>
      <c r="U6258" s="43"/>
    </row>
    <row r="6259" spans="19:21" x14ac:dyDescent="0.35">
      <c r="S6259" s="43"/>
      <c r="U6259" s="43"/>
    </row>
    <row r="6260" spans="19:21" x14ac:dyDescent="0.35">
      <c r="S6260" s="43"/>
      <c r="U6260" s="43"/>
    </row>
    <row r="6261" spans="19:21" x14ac:dyDescent="0.35">
      <c r="S6261" s="43"/>
      <c r="U6261" s="43"/>
    </row>
    <row r="6262" spans="19:21" x14ac:dyDescent="0.35">
      <c r="S6262" s="43"/>
      <c r="U6262" s="43"/>
    </row>
    <row r="6263" spans="19:21" x14ac:dyDescent="0.35">
      <c r="S6263" s="43"/>
      <c r="U6263" s="43"/>
    </row>
    <row r="6264" spans="19:21" x14ac:dyDescent="0.35">
      <c r="S6264" s="43"/>
      <c r="U6264" s="43"/>
    </row>
    <row r="6265" spans="19:21" x14ac:dyDescent="0.35">
      <c r="S6265" s="43"/>
      <c r="U6265" s="43"/>
    </row>
    <row r="6266" spans="19:21" x14ac:dyDescent="0.35">
      <c r="S6266" s="43"/>
      <c r="U6266" s="43"/>
    </row>
    <row r="6267" spans="19:21" x14ac:dyDescent="0.35">
      <c r="S6267" s="43"/>
      <c r="U6267" s="43"/>
    </row>
    <row r="6268" spans="19:21" x14ac:dyDescent="0.35">
      <c r="S6268" s="43"/>
      <c r="U6268" s="43"/>
    </row>
    <row r="6269" spans="19:21" x14ac:dyDescent="0.35">
      <c r="S6269" s="43"/>
      <c r="U6269" s="43"/>
    </row>
    <row r="6270" spans="19:21" x14ac:dyDescent="0.35">
      <c r="S6270" s="43"/>
      <c r="U6270" s="43"/>
    </row>
    <row r="6271" spans="19:21" x14ac:dyDescent="0.35">
      <c r="S6271" s="43"/>
      <c r="U6271" s="43"/>
    </row>
    <row r="6272" spans="19:21" x14ac:dyDescent="0.35">
      <c r="S6272" s="43"/>
      <c r="U6272" s="43"/>
    </row>
    <row r="6273" spans="19:21" x14ac:dyDescent="0.35">
      <c r="S6273" s="43"/>
      <c r="U6273" s="43"/>
    </row>
    <row r="6274" spans="19:21" x14ac:dyDescent="0.35">
      <c r="S6274" s="43"/>
      <c r="U6274" s="43"/>
    </row>
    <row r="6275" spans="19:21" x14ac:dyDescent="0.35">
      <c r="S6275" s="43"/>
      <c r="U6275" s="43"/>
    </row>
    <row r="6276" spans="19:21" x14ac:dyDescent="0.35">
      <c r="S6276" s="43"/>
      <c r="U6276" s="43"/>
    </row>
    <row r="6277" spans="19:21" x14ac:dyDescent="0.35">
      <c r="S6277" s="43"/>
      <c r="U6277" s="43"/>
    </row>
    <row r="6278" spans="19:21" x14ac:dyDescent="0.35">
      <c r="S6278" s="43"/>
      <c r="U6278" s="43"/>
    </row>
    <row r="6279" spans="19:21" x14ac:dyDescent="0.35">
      <c r="S6279" s="43"/>
      <c r="U6279" s="43"/>
    </row>
    <row r="6280" spans="19:21" x14ac:dyDescent="0.35">
      <c r="S6280" s="43"/>
      <c r="U6280" s="43"/>
    </row>
    <row r="6281" spans="19:21" x14ac:dyDescent="0.35">
      <c r="S6281" s="43"/>
      <c r="U6281" s="43"/>
    </row>
    <row r="6282" spans="19:21" x14ac:dyDescent="0.35">
      <c r="S6282" s="43"/>
      <c r="U6282" s="43"/>
    </row>
    <row r="6283" spans="19:21" x14ac:dyDescent="0.35">
      <c r="S6283" s="43"/>
      <c r="U6283" s="43"/>
    </row>
    <row r="6284" spans="19:21" x14ac:dyDescent="0.35">
      <c r="S6284" s="43"/>
      <c r="U6284" s="43"/>
    </row>
    <row r="6285" spans="19:21" x14ac:dyDescent="0.35">
      <c r="S6285" s="43"/>
      <c r="U6285" s="43"/>
    </row>
    <row r="6286" spans="19:21" x14ac:dyDescent="0.35">
      <c r="S6286" s="43"/>
      <c r="U6286" s="43"/>
    </row>
    <row r="6287" spans="19:21" x14ac:dyDescent="0.35">
      <c r="S6287" s="43"/>
      <c r="U6287" s="43"/>
    </row>
    <row r="6288" spans="19:21" x14ac:dyDescent="0.35">
      <c r="S6288" s="43"/>
      <c r="U6288" s="43"/>
    </row>
    <row r="6289" spans="19:21" x14ac:dyDescent="0.35">
      <c r="S6289" s="43"/>
      <c r="U6289" s="43"/>
    </row>
    <row r="6290" spans="19:21" x14ac:dyDescent="0.35">
      <c r="S6290" s="43"/>
      <c r="U6290" s="43"/>
    </row>
    <row r="6291" spans="19:21" x14ac:dyDescent="0.35">
      <c r="S6291" s="43"/>
      <c r="U6291" s="43"/>
    </row>
    <row r="6292" spans="19:21" x14ac:dyDescent="0.35">
      <c r="S6292" s="43"/>
      <c r="U6292" s="43"/>
    </row>
    <row r="6293" spans="19:21" x14ac:dyDescent="0.35">
      <c r="S6293" s="43"/>
      <c r="U6293" s="43"/>
    </row>
    <row r="6294" spans="19:21" x14ac:dyDescent="0.35">
      <c r="S6294" s="43"/>
      <c r="U6294" s="43"/>
    </row>
    <row r="6295" spans="19:21" x14ac:dyDescent="0.35">
      <c r="S6295" s="43"/>
      <c r="U6295" s="43"/>
    </row>
    <row r="6296" spans="19:21" x14ac:dyDescent="0.35">
      <c r="S6296" s="43"/>
      <c r="U6296" s="43"/>
    </row>
    <row r="6297" spans="19:21" x14ac:dyDescent="0.35">
      <c r="S6297" s="43"/>
      <c r="U6297" s="43"/>
    </row>
    <row r="6298" spans="19:21" x14ac:dyDescent="0.35">
      <c r="S6298" s="43"/>
      <c r="U6298" s="43"/>
    </row>
    <row r="6299" spans="19:21" x14ac:dyDescent="0.35">
      <c r="S6299" s="43"/>
      <c r="U6299" s="43"/>
    </row>
    <row r="6300" spans="19:21" x14ac:dyDescent="0.35">
      <c r="S6300" s="43"/>
      <c r="U6300" s="43"/>
    </row>
    <row r="6301" spans="19:21" x14ac:dyDescent="0.35">
      <c r="S6301" s="43"/>
      <c r="U6301" s="43"/>
    </row>
    <row r="6302" spans="19:21" x14ac:dyDescent="0.35">
      <c r="S6302" s="43"/>
      <c r="U6302" s="43"/>
    </row>
    <row r="6303" spans="19:21" x14ac:dyDescent="0.35">
      <c r="S6303" s="43"/>
      <c r="U6303" s="43"/>
    </row>
    <row r="6304" spans="19:21" x14ac:dyDescent="0.35">
      <c r="S6304" s="43"/>
      <c r="U6304" s="43"/>
    </row>
    <row r="6305" spans="19:21" x14ac:dyDescent="0.35">
      <c r="S6305" s="43"/>
      <c r="U6305" s="43"/>
    </row>
    <row r="6306" spans="19:21" x14ac:dyDescent="0.35">
      <c r="S6306" s="43"/>
      <c r="U6306" s="43"/>
    </row>
    <row r="6307" spans="19:21" x14ac:dyDescent="0.35">
      <c r="S6307" s="43"/>
      <c r="U6307" s="43"/>
    </row>
    <row r="6308" spans="19:21" x14ac:dyDescent="0.35">
      <c r="S6308" s="43"/>
      <c r="U6308" s="43"/>
    </row>
    <row r="6309" spans="19:21" x14ac:dyDescent="0.35">
      <c r="S6309" s="43"/>
      <c r="U6309" s="43"/>
    </row>
    <row r="6310" spans="19:21" x14ac:dyDescent="0.35">
      <c r="S6310" s="43"/>
      <c r="U6310" s="43"/>
    </row>
    <row r="6311" spans="19:21" x14ac:dyDescent="0.35">
      <c r="S6311" s="43"/>
      <c r="U6311" s="43"/>
    </row>
    <row r="6312" spans="19:21" x14ac:dyDescent="0.35">
      <c r="S6312" s="43"/>
      <c r="U6312" s="43"/>
    </row>
    <row r="6313" spans="19:21" x14ac:dyDescent="0.35">
      <c r="S6313" s="43"/>
      <c r="U6313" s="43"/>
    </row>
    <row r="6314" spans="19:21" x14ac:dyDescent="0.35">
      <c r="S6314" s="43"/>
      <c r="U6314" s="43"/>
    </row>
    <row r="6315" spans="19:21" x14ac:dyDescent="0.35">
      <c r="S6315" s="43"/>
      <c r="U6315" s="43"/>
    </row>
    <row r="6316" spans="19:21" x14ac:dyDescent="0.35">
      <c r="S6316" s="43"/>
      <c r="U6316" s="43"/>
    </row>
    <row r="6317" spans="19:21" x14ac:dyDescent="0.35">
      <c r="S6317" s="43"/>
      <c r="U6317" s="43"/>
    </row>
    <row r="6318" spans="19:21" x14ac:dyDescent="0.35">
      <c r="S6318" s="43"/>
      <c r="U6318" s="43"/>
    </row>
    <row r="6319" spans="19:21" x14ac:dyDescent="0.35">
      <c r="S6319" s="43"/>
      <c r="U6319" s="43"/>
    </row>
    <row r="6320" spans="19:21" x14ac:dyDescent="0.35">
      <c r="S6320" s="43"/>
      <c r="U6320" s="43"/>
    </row>
    <row r="6321" spans="19:21" x14ac:dyDescent="0.35">
      <c r="S6321" s="43"/>
      <c r="U6321" s="43"/>
    </row>
    <row r="6322" spans="19:21" x14ac:dyDescent="0.35">
      <c r="S6322" s="43"/>
      <c r="U6322" s="43"/>
    </row>
    <row r="6323" spans="19:21" x14ac:dyDescent="0.35">
      <c r="S6323" s="43"/>
      <c r="U6323" s="43"/>
    </row>
    <row r="6324" spans="19:21" x14ac:dyDescent="0.35">
      <c r="S6324" s="43"/>
      <c r="U6324" s="43"/>
    </row>
    <row r="6325" spans="19:21" x14ac:dyDescent="0.35">
      <c r="S6325" s="43"/>
      <c r="U6325" s="43"/>
    </row>
    <row r="6326" spans="19:21" x14ac:dyDescent="0.35">
      <c r="S6326" s="43"/>
      <c r="U6326" s="43"/>
    </row>
    <row r="6327" spans="19:21" x14ac:dyDescent="0.35">
      <c r="S6327" s="43"/>
      <c r="U6327" s="43"/>
    </row>
    <row r="6328" spans="19:21" x14ac:dyDescent="0.35">
      <c r="S6328" s="43"/>
      <c r="U6328" s="43"/>
    </row>
    <row r="6329" spans="19:21" x14ac:dyDescent="0.35">
      <c r="S6329" s="43"/>
      <c r="U6329" s="43"/>
    </row>
    <row r="6330" spans="19:21" x14ac:dyDescent="0.35">
      <c r="S6330" s="43"/>
      <c r="U6330" s="43"/>
    </row>
    <row r="6331" spans="19:21" x14ac:dyDescent="0.35">
      <c r="S6331" s="43"/>
      <c r="U6331" s="43"/>
    </row>
    <row r="6332" spans="19:21" x14ac:dyDescent="0.35">
      <c r="S6332" s="43"/>
      <c r="U6332" s="43"/>
    </row>
    <row r="6333" spans="19:21" x14ac:dyDescent="0.35">
      <c r="S6333" s="43"/>
      <c r="U6333" s="43"/>
    </row>
    <row r="6334" spans="19:21" x14ac:dyDescent="0.35">
      <c r="S6334" s="43"/>
      <c r="U6334" s="43"/>
    </row>
    <row r="6335" spans="19:21" x14ac:dyDescent="0.35">
      <c r="S6335" s="43"/>
      <c r="U6335" s="43"/>
    </row>
    <row r="6336" spans="19:21" x14ac:dyDescent="0.35">
      <c r="S6336" s="43"/>
      <c r="U6336" s="43"/>
    </row>
    <row r="6337" spans="19:21" x14ac:dyDescent="0.35">
      <c r="S6337" s="43"/>
      <c r="U6337" s="43"/>
    </row>
    <row r="6338" spans="19:21" x14ac:dyDescent="0.35">
      <c r="S6338" s="43"/>
      <c r="U6338" s="43"/>
    </row>
    <row r="6339" spans="19:21" x14ac:dyDescent="0.35">
      <c r="S6339" s="43"/>
      <c r="U6339" s="43"/>
    </row>
    <row r="6340" spans="19:21" x14ac:dyDescent="0.35">
      <c r="S6340" s="43"/>
      <c r="U6340" s="43"/>
    </row>
    <row r="6341" spans="19:21" x14ac:dyDescent="0.35">
      <c r="S6341" s="43"/>
      <c r="U6341" s="43"/>
    </row>
    <row r="6342" spans="19:21" x14ac:dyDescent="0.35">
      <c r="S6342" s="43"/>
      <c r="U6342" s="43"/>
    </row>
    <row r="6343" spans="19:21" x14ac:dyDescent="0.35">
      <c r="S6343" s="43"/>
      <c r="U6343" s="43"/>
    </row>
    <row r="6344" spans="19:21" x14ac:dyDescent="0.35">
      <c r="S6344" s="43"/>
      <c r="U6344" s="43"/>
    </row>
    <row r="6345" spans="19:21" x14ac:dyDescent="0.35">
      <c r="S6345" s="43"/>
      <c r="U6345" s="43"/>
    </row>
    <row r="6346" spans="19:21" x14ac:dyDescent="0.35">
      <c r="S6346" s="43"/>
      <c r="U6346" s="43"/>
    </row>
    <row r="6347" spans="19:21" x14ac:dyDescent="0.35">
      <c r="S6347" s="43"/>
      <c r="U6347" s="43"/>
    </row>
    <row r="6348" spans="19:21" x14ac:dyDescent="0.35">
      <c r="S6348" s="43"/>
      <c r="U6348" s="43"/>
    </row>
    <row r="6349" spans="19:21" x14ac:dyDescent="0.35">
      <c r="S6349" s="43"/>
      <c r="U6349" s="43"/>
    </row>
    <row r="6350" spans="19:21" x14ac:dyDescent="0.35">
      <c r="S6350" s="43"/>
      <c r="U6350" s="43"/>
    </row>
    <row r="6351" spans="19:21" x14ac:dyDescent="0.35">
      <c r="S6351" s="43"/>
      <c r="U6351" s="43"/>
    </row>
    <row r="6352" spans="19:21" x14ac:dyDescent="0.35">
      <c r="S6352" s="43"/>
      <c r="U6352" s="43"/>
    </row>
    <row r="6353" spans="19:21" x14ac:dyDescent="0.35">
      <c r="S6353" s="43"/>
      <c r="U6353" s="43"/>
    </row>
    <row r="6354" spans="19:21" x14ac:dyDescent="0.35">
      <c r="S6354" s="43"/>
      <c r="U6354" s="43"/>
    </row>
    <row r="6355" spans="19:21" x14ac:dyDescent="0.35">
      <c r="S6355" s="43"/>
      <c r="U6355" s="43"/>
    </row>
    <row r="6356" spans="19:21" x14ac:dyDescent="0.35">
      <c r="S6356" s="43"/>
      <c r="U6356" s="43"/>
    </row>
    <row r="6357" spans="19:21" x14ac:dyDescent="0.35">
      <c r="S6357" s="43"/>
      <c r="U6357" s="43"/>
    </row>
    <row r="6358" spans="19:21" x14ac:dyDescent="0.35">
      <c r="S6358" s="43"/>
      <c r="U6358" s="43"/>
    </row>
    <row r="6359" spans="19:21" x14ac:dyDescent="0.35">
      <c r="S6359" s="43"/>
      <c r="U6359" s="43"/>
    </row>
    <row r="6360" spans="19:21" x14ac:dyDescent="0.35">
      <c r="S6360" s="43"/>
      <c r="U6360" s="43"/>
    </row>
    <row r="6361" spans="19:21" x14ac:dyDescent="0.35">
      <c r="S6361" s="43"/>
      <c r="U6361" s="43"/>
    </row>
    <row r="6362" spans="19:21" x14ac:dyDescent="0.35">
      <c r="S6362" s="43"/>
      <c r="U6362" s="43"/>
    </row>
    <row r="6363" spans="19:21" x14ac:dyDescent="0.35">
      <c r="S6363" s="43"/>
      <c r="U6363" s="43"/>
    </row>
    <row r="6364" spans="19:21" x14ac:dyDescent="0.35">
      <c r="S6364" s="43"/>
      <c r="U6364" s="43"/>
    </row>
    <row r="6365" spans="19:21" x14ac:dyDescent="0.35">
      <c r="S6365" s="43"/>
      <c r="U6365" s="43"/>
    </row>
    <row r="6366" spans="19:21" x14ac:dyDescent="0.35">
      <c r="S6366" s="43"/>
      <c r="U6366" s="43"/>
    </row>
    <row r="6367" spans="19:21" x14ac:dyDescent="0.35">
      <c r="S6367" s="43"/>
      <c r="U6367" s="43"/>
    </row>
    <row r="6368" spans="19:21" x14ac:dyDescent="0.35">
      <c r="S6368" s="43"/>
      <c r="U6368" s="43"/>
    </row>
    <row r="6369" spans="19:21" x14ac:dyDescent="0.35">
      <c r="S6369" s="43"/>
      <c r="U6369" s="43"/>
    </row>
    <row r="6370" spans="19:21" x14ac:dyDescent="0.35">
      <c r="S6370" s="43"/>
      <c r="U6370" s="43"/>
    </row>
    <row r="6371" spans="19:21" x14ac:dyDescent="0.35">
      <c r="S6371" s="43"/>
      <c r="U6371" s="43"/>
    </row>
    <row r="6372" spans="19:21" x14ac:dyDescent="0.35">
      <c r="S6372" s="43"/>
      <c r="U6372" s="43"/>
    </row>
    <row r="6373" spans="19:21" x14ac:dyDescent="0.35">
      <c r="S6373" s="43"/>
      <c r="U6373" s="43"/>
    </row>
    <row r="6374" spans="19:21" x14ac:dyDescent="0.35">
      <c r="S6374" s="43"/>
      <c r="U6374" s="43"/>
    </row>
    <row r="6375" spans="19:21" x14ac:dyDescent="0.35">
      <c r="S6375" s="43"/>
      <c r="U6375" s="43"/>
    </row>
    <row r="6376" spans="19:21" x14ac:dyDescent="0.35">
      <c r="S6376" s="43"/>
      <c r="U6376" s="43"/>
    </row>
    <row r="6377" spans="19:21" x14ac:dyDescent="0.35">
      <c r="S6377" s="43"/>
      <c r="U6377" s="43"/>
    </row>
    <row r="6378" spans="19:21" x14ac:dyDescent="0.35">
      <c r="S6378" s="43"/>
      <c r="U6378" s="43"/>
    </row>
    <row r="6379" spans="19:21" x14ac:dyDescent="0.35">
      <c r="S6379" s="43"/>
      <c r="U6379" s="43"/>
    </row>
    <row r="6380" spans="19:21" x14ac:dyDescent="0.35">
      <c r="S6380" s="43"/>
      <c r="U6380" s="43"/>
    </row>
    <row r="6381" spans="19:21" x14ac:dyDescent="0.35">
      <c r="S6381" s="43"/>
      <c r="U6381" s="43"/>
    </row>
    <row r="6382" spans="19:21" x14ac:dyDescent="0.35">
      <c r="S6382" s="43"/>
      <c r="U6382" s="43"/>
    </row>
    <row r="6383" spans="19:21" x14ac:dyDescent="0.35">
      <c r="S6383" s="43"/>
      <c r="U6383" s="43"/>
    </row>
    <row r="6384" spans="19:21" x14ac:dyDescent="0.35">
      <c r="S6384" s="43"/>
      <c r="U6384" s="43"/>
    </row>
    <row r="6385" spans="19:21" x14ac:dyDescent="0.35">
      <c r="S6385" s="43"/>
      <c r="U6385" s="43"/>
    </row>
    <row r="6386" spans="19:21" x14ac:dyDescent="0.35">
      <c r="S6386" s="43"/>
      <c r="U6386" s="43"/>
    </row>
    <row r="6387" spans="19:21" x14ac:dyDescent="0.35">
      <c r="S6387" s="43"/>
      <c r="U6387" s="43"/>
    </row>
    <row r="6388" spans="19:21" x14ac:dyDescent="0.35">
      <c r="S6388" s="43"/>
      <c r="U6388" s="43"/>
    </row>
    <row r="6389" spans="19:21" x14ac:dyDescent="0.35">
      <c r="S6389" s="43"/>
      <c r="U6389" s="43"/>
    </row>
    <row r="6390" spans="19:21" x14ac:dyDescent="0.35">
      <c r="S6390" s="43"/>
      <c r="U6390" s="43"/>
    </row>
    <row r="6391" spans="19:21" x14ac:dyDescent="0.35">
      <c r="S6391" s="43"/>
      <c r="U6391" s="43"/>
    </row>
    <row r="6392" spans="19:21" x14ac:dyDescent="0.35">
      <c r="S6392" s="43"/>
      <c r="U6392" s="43"/>
    </row>
    <row r="6393" spans="19:21" x14ac:dyDescent="0.35">
      <c r="S6393" s="43"/>
      <c r="U6393" s="43"/>
    </row>
    <row r="6394" spans="19:21" x14ac:dyDescent="0.35">
      <c r="S6394" s="43"/>
      <c r="U6394" s="43"/>
    </row>
    <row r="6395" spans="19:21" x14ac:dyDescent="0.35">
      <c r="S6395" s="43"/>
      <c r="U6395" s="43"/>
    </row>
    <row r="6396" spans="19:21" x14ac:dyDescent="0.35">
      <c r="S6396" s="43"/>
      <c r="U6396" s="43"/>
    </row>
    <row r="6397" spans="19:21" x14ac:dyDescent="0.35">
      <c r="S6397" s="43"/>
      <c r="U6397" s="43"/>
    </row>
    <row r="6398" spans="19:21" x14ac:dyDescent="0.35">
      <c r="S6398" s="43"/>
      <c r="U6398" s="43"/>
    </row>
    <row r="6399" spans="19:21" x14ac:dyDescent="0.35">
      <c r="S6399" s="43"/>
      <c r="U6399" s="43"/>
    </row>
    <row r="6400" spans="19:21" x14ac:dyDescent="0.35">
      <c r="S6400" s="43"/>
      <c r="U6400" s="43"/>
    </row>
    <row r="6401" spans="19:21" x14ac:dyDescent="0.35">
      <c r="S6401" s="43"/>
      <c r="U6401" s="43"/>
    </row>
    <row r="6402" spans="19:21" x14ac:dyDescent="0.35">
      <c r="S6402" s="43"/>
      <c r="U6402" s="43"/>
    </row>
    <row r="6403" spans="19:21" x14ac:dyDescent="0.35">
      <c r="S6403" s="43"/>
      <c r="U6403" s="43"/>
    </row>
    <row r="6404" spans="19:21" x14ac:dyDescent="0.35">
      <c r="S6404" s="43"/>
      <c r="U6404" s="43"/>
    </row>
    <row r="6405" spans="19:21" x14ac:dyDescent="0.35">
      <c r="S6405" s="43"/>
      <c r="U6405" s="43"/>
    </row>
    <row r="6406" spans="19:21" x14ac:dyDescent="0.35">
      <c r="S6406" s="43"/>
      <c r="U6406" s="43"/>
    </row>
    <row r="6407" spans="19:21" x14ac:dyDescent="0.35">
      <c r="S6407" s="43"/>
      <c r="U6407" s="43"/>
    </row>
    <row r="6408" spans="19:21" x14ac:dyDescent="0.35">
      <c r="S6408" s="43"/>
      <c r="U6408" s="43"/>
    </row>
    <row r="6409" spans="19:21" x14ac:dyDescent="0.35">
      <c r="S6409" s="43"/>
      <c r="U6409" s="43"/>
    </row>
    <row r="6410" spans="19:21" x14ac:dyDescent="0.35">
      <c r="S6410" s="43"/>
      <c r="U6410" s="43"/>
    </row>
    <row r="6411" spans="19:21" x14ac:dyDescent="0.35">
      <c r="S6411" s="43"/>
      <c r="U6411" s="43"/>
    </row>
    <row r="6412" spans="19:21" x14ac:dyDescent="0.35">
      <c r="S6412" s="43"/>
      <c r="U6412" s="43"/>
    </row>
    <row r="6413" spans="19:21" x14ac:dyDescent="0.35">
      <c r="S6413" s="43"/>
      <c r="U6413" s="43"/>
    </row>
    <row r="6414" spans="19:21" x14ac:dyDescent="0.35">
      <c r="S6414" s="43"/>
      <c r="U6414" s="43"/>
    </row>
    <row r="6415" spans="19:21" x14ac:dyDescent="0.35">
      <c r="S6415" s="43"/>
      <c r="U6415" s="43"/>
    </row>
    <row r="6416" spans="19:21" x14ac:dyDescent="0.35">
      <c r="S6416" s="43"/>
      <c r="U6416" s="43"/>
    </row>
    <row r="6417" spans="19:21" x14ac:dyDescent="0.35">
      <c r="S6417" s="43"/>
      <c r="U6417" s="43"/>
    </row>
    <row r="6418" spans="19:21" x14ac:dyDescent="0.35">
      <c r="S6418" s="43"/>
      <c r="U6418" s="43"/>
    </row>
    <row r="6419" spans="19:21" x14ac:dyDescent="0.35">
      <c r="S6419" s="43"/>
      <c r="U6419" s="43"/>
    </row>
    <row r="6420" spans="19:21" x14ac:dyDescent="0.35">
      <c r="S6420" s="43"/>
      <c r="U6420" s="43"/>
    </row>
    <row r="6421" spans="19:21" x14ac:dyDescent="0.35">
      <c r="S6421" s="43"/>
      <c r="U6421" s="43"/>
    </row>
    <row r="6422" spans="19:21" x14ac:dyDescent="0.35">
      <c r="S6422" s="43"/>
      <c r="U6422" s="43"/>
    </row>
    <row r="6423" spans="19:21" x14ac:dyDescent="0.35">
      <c r="S6423" s="43"/>
      <c r="U6423" s="43"/>
    </row>
    <row r="6424" spans="19:21" x14ac:dyDescent="0.35">
      <c r="S6424" s="43"/>
      <c r="U6424" s="43"/>
    </row>
    <row r="6425" spans="19:21" x14ac:dyDescent="0.35">
      <c r="S6425" s="43"/>
      <c r="U6425" s="43"/>
    </row>
    <row r="6426" spans="19:21" x14ac:dyDescent="0.35">
      <c r="S6426" s="43"/>
      <c r="U6426" s="43"/>
    </row>
    <row r="6427" spans="19:21" x14ac:dyDescent="0.35">
      <c r="S6427" s="43"/>
      <c r="U6427" s="43"/>
    </row>
    <row r="6428" spans="19:21" x14ac:dyDescent="0.35">
      <c r="S6428" s="43"/>
      <c r="U6428" s="43"/>
    </row>
    <row r="6429" spans="19:21" x14ac:dyDescent="0.35">
      <c r="S6429" s="43"/>
      <c r="U6429" s="43"/>
    </row>
    <row r="6430" spans="19:21" x14ac:dyDescent="0.35">
      <c r="S6430" s="43"/>
      <c r="U6430" s="43"/>
    </row>
    <row r="6431" spans="19:21" x14ac:dyDescent="0.35">
      <c r="S6431" s="43"/>
      <c r="U6431" s="43"/>
    </row>
    <row r="6432" spans="19:21" x14ac:dyDescent="0.35">
      <c r="S6432" s="43"/>
      <c r="U6432" s="43"/>
    </row>
    <row r="6433" spans="19:21" x14ac:dyDescent="0.35">
      <c r="S6433" s="43"/>
      <c r="U6433" s="43"/>
    </row>
    <row r="6434" spans="19:21" x14ac:dyDescent="0.35">
      <c r="S6434" s="43"/>
      <c r="U6434" s="43"/>
    </row>
    <row r="6435" spans="19:21" x14ac:dyDescent="0.35">
      <c r="S6435" s="43"/>
      <c r="U6435" s="43"/>
    </row>
    <row r="6436" spans="19:21" x14ac:dyDescent="0.35">
      <c r="S6436" s="43"/>
      <c r="U6436" s="43"/>
    </row>
    <row r="6437" spans="19:21" x14ac:dyDescent="0.35">
      <c r="S6437" s="43"/>
      <c r="U6437" s="43"/>
    </row>
    <row r="6438" spans="19:21" x14ac:dyDescent="0.35">
      <c r="S6438" s="43"/>
      <c r="U6438" s="43"/>
    </row>
    <row r="6439" spans="19:21" x14ac:dyDescent="0.35">
      <c r="S6439" s="43"/>
      <c r="U6439" s="43"/>
    </row>
    <row r="6440" spans="19:21" x14ac:dyDescent="0.35">
      <c r="S6440" s="43"/>
      <c r="U6440" s="43"/>
    </row>
    <row r="6441" spans="19:21" x14ac:dyDescent="0.35">
      <c r="S6441" s="43"/>
      <c r="U6441" s="43"/>
    </row>
    <row r="6442" spans="19:21" x14ac:dyDescent="0.35">
      <c r="S6442" s="43"/>
      <c r="U6442" s="43"/>
    </row>
    <row r="6443" spans="19:21" x14ac:dyDescent="0.35">
      <c r="S6443" s="43"/>
      <c r="U6443" s="43"/>
    </row>
    <row r="6444" spans="19:21" x14ac:dyDescent="0.35">
      <c r="S6444" s="43"/>
      <c r="U6444" s="43"/>
    </row>
    <row r="6445" spans="19:21" x14ac:dyDescent="0.35">
      <c r="S6445" s="43"/>
      <c r="U6445" s="43"/>
    </row>
    <row r="6446" spans="19:21" x14ac:dyDescent="0.35">
      <c r="S6446" s="43"/>
      <c r="U6446" s="43"/>
    </row>
    <row r="6447" spans="19:21" x14ac:dyDescent="0.35">
      <c r="S6447" s="43"/>
      <c r="U6447" s="43"/>
    </row>
    <row r="6448" spans="19:21" x14ac:dyDescent="0.35">
      <c r="S6448" s="43"/>
      <c r="U6448" s="43"/>
    </row>
    <row r="6449" spans="19:21" x14ac:dyDescent="0.35">
      <c r="S6449" s="43"/>
      <c r="U6449" s="43"/>
    </row>
    <row r="6450" spans="19:21" x14ac:dyDescent="0.35">
      <c r="S6450" s="43"/>
      <c r="U6450" s="43"/>
    </row>
    <row r="6451" spans="19:21" x14ac:dyDescent="0.35">
      <c r="S6451" s="43"/>
      <c r="U6451" s="43"/>
    </row>
    <row r="6452" spans="19:21" x14ac:dyDescent="0.35">
      <c r="S6452" s="43"/>
      <c r="U6452" s="43"/>
    </row>
    <row r="6453" spans="19:21" x14ac:dyDescent="0.35">
      <c r="S6453" s="43"/>
      <c r="U6453" s="43"/>
    </row>
    <row r="6454" spans="19:21" x14ac:dyDescent="0.35">
      <c r="S6454" s="43"/>
      <c r="U6454" s="43"/>
    </row>
    <row r="6455" spans="19:21" x14ac:dyDescent="0.35">
      <c r="S6455" s="43"/>
      <c r="U6455" s="43"/>
    </row>
    <row r="6456" spans="19:21" x14ac:dyDescent="0.35">
      <c r="S6456" s="43"/>
      <c r="U6456" s="43"/>
    </row>
    <row r="6457" spans="19:21" x14ac:dyDescent="0.35">
      <c r="S6457" s="43"/>
      <c r="U6457" s="43"/>
    </row>
    <row r="6458" spans="19:21" x14ac:dyDescent="0.35">
      <c r="S6458" s="43"/>
      <c r="U6458" s="43"/>
    </row>
    <row r="6459" spans="19:21" x14ac:dyDescent="0.35">
      <c r="S6459" s="43"/>
      <c r="U6459" s="43"/>
    </row>
    <row r="6460" spans="19:21" x14ac:dyDescent="0.35">
      <c r="S6460" s="43"/>
      <c r="U6460" s="43"/>
    </row>
    <row r="6461" spans="19:21" x14ac:dyDescent="0.35">
      <c r="S6461" s="43"/>
      <c r="U6461" s="43"/>
    </row>
    <row r="6462" spans="19:21" x14ac:dyDescent="0.35">
      <c r="S6462" s="43"/>
      <c r="U6462" s="43"/>
    </row>
    <row r="6463" spans="19:21" x14ac:dyDescent="0.35">
      <c r="S6463" s="43"/>
      <c r="U6463" s="43"/>
    </row>
    <row r="6464" spans="19:21" x14ac:dyDescent="0.35">
      <c r="S6464" s="43"/>
      <c r="U6464" s="43"/>
    </row>
    <row r="6465" spans="19:21" x14ac:dyDescent="0.35">
      <c r="S6465" s="43"/>
      <c r="U6465" s="43"/>
    </row>
    <row r="6466" spans="19:21" x14ac:dyDescent="0.35">
      <c r="S6466" s="43"/>
      <c r="U6466" s="43"/>
    </row>
    <row r="6467" spans="19:21" x14ac:dyDescent="0.35">
      <c r="S6467" s="43"/>
      <c r="U6467" s="43"/>
    </row>
    <row r="6468" spans="19:21" x14ac:dyDescent="0.35">
      <c r="S6468" s="43"/>
      <c r="U6468" s="43"/>
    </row>
    <row r="6469" spans="19:21" x14ac:dyDescent="0.35">
      <c r="S6469" s="43"/>
      <c r="U6469" s="43"/>
    </row>
    <row r="6470" spans="19:21" x14ac:dyDescent="0.35">
      <c r="S6470" s="43"/>
      <c r="U6470" s="43"/>
    </row>
    <row r="6471" spans="19:21" x14ac:dyDescent="0.35">
      <c r="S6471" s="43"/>
      <c r="U6471" s="43"/>
    </row>
    <row r="6472" spans="19:21" x14ac:dyDescent="0.35">
      <c r="S6472" s="43"/>
      <c r="U6472" s="43"/>
    </row>
    <row r="6473" spans="19:21" x14ac:dyDescent="0.35">
      <c r="S6473" s="43"/>
      <c r="U6473" s="43"/>
    </row>
    <row r="6474" spans="19:21" x14ac:dyDescent="0.35">
      <c r="S6474" s="43"/>
      <c r="U6474" s="43"/>
    </row>
    <row r="6475" spans="19:21" x14ac:dyDescent="0.35">
      <c r="S6475" s="43"/>
      <c r="U6475" s="43"/>
    </row>
    <row r="6476" spans="19:21" x14ac:dyDescent="0.35">
      <c r="S6476" s="43"/>
      <c r="U6476" s="43"/>
    </row>
    <row r="6477" spans="19:21" x14ac:dyDescent="0.35">
      <c r="S6477" s="43"/>
      <c r="U6477" s="43"/>
    </row>
    <row r="6478" spans="19:21" x14ac:dyDescent="0.35">
      <c r="S6478" s="43"/>
      <c r="U6478" s="43"/>
    </row>
    <row r="6479" spans="19:21" x14ac:dyDescent="0.35">
      <c r="S6479" s="43"/>
      <c r="U6479" s="43"/>
    </row>
    <row r="6480" spans="19:21" x14ac:dyDescent="0.35">
      <c r="S6480" s="43"/>
      <c r="U6480" s="43"/>
    </row>
    <row r="6481" spans="19:21" x14ac:dyDescent="0.35">
      <c r="S6481" s="43"/>
      <c r="U6481" s="43"/>
    </row>
    <row r="6482" spans="19:21" x14ac:dyDescent="0.35">
      <c r="S6482" s="43"/>
      <c r="U6482" s="43"/>
    </row>
    <row r="6483" spans="19:21" x14ac:dyDescent="0.35">
      <c r="S6483" s="43"/>
      <c r="U6483" s="43"/>
    </row>
    <row r="6484" spans="19:21" x14ac:dyDescent="0.35">
      <c r="S6484" s="43"/>
      <c r="U6484" s="43"/>
    </row>
    <row r="6485" spans="19:21" x14ac:dyDescent="0.35">
      <c r="S6485" s="43"/>
      <c r="U6485" s="43"/>
    </row>
    <row r="6486" spans="19:21" x14ac:dyDescent="0.35">
      <c r="S6486" s="43"/>
      <c r="U6486" s="43"/>
    </row>
    <row r="6487" spans="19:21" x14ac:dyDescent="0.35">
      <c r="S6487" s="43"/>
      <c r="U6487" s="43"/>
    </row>
    <row r="6488" spans="19:21" x14ac:dyDescent="0.35">
      <c r="S6488" s="43"/>
      <c r="U6488" s="43"/>
    </row>
    <row r="6489" spans="19:21" x14ac:dyDescent="0.35">
      <c r="S6489" s="43"/>
      <c r="U6489" s="43"/>
    </row>
    <row r="6490" spans="19:21" x14ac:dyDescent="0.35">
      <c r="S6490" s="43"/>
      <c r="U6490" s="43"/>
    </row>
    <row r="6491" spans="19:21" x14ac:dyDescent="0.35">
      <c r="S6491" s="43"/>
      <c r="U6491" s="43"/>
    </row>
    <row r="6492" spans="19:21" x14ac:dyDescent="0.35">
      <c r="S6492" s="43"/>
      <c r="U6492" s="43"/>
    </row>
    <row r="6493" spans="19:21" x14ac:dyDescent="0.35">
      <c r="S6493" s="43"/>
      <c r="U6493" s="43"/>
    </row>
    <row r="6494" spans="19:21" x14ac:dyDescent="0.35">
      <c r="S6494" s="43"/>
      <c r="U6494" s="43"/>
    </row>
    <row r="6495" spans="19:21" x14ac:dyDescent="0.35">
      <c r="S6495" s="43"/>
      <c r="U6495" s="43"/>
    </row>
    <row r="6496" spans="19:21" x14ac:dyDescent="0.35">
      <c r="S6496" s="43"/>
      <c r="U6496" s="43"/>
    </row>
    <row r="6497" spans="19:21" x14ac:dyDescent="0.35">
      <c r="S6497" s="43"/>
      <c r="U6497" s="43"/>
    </row>
    <row r="6498" spans="19:21" x14ac:dyDescent="0.35">
      <c r="S6498" s="43"/>
      <c r="U6498" s="43"/>
    </row>
    <row r="6499" spans="19:21" x14ac:dyDescent="0.35">
      <c r="S6499" s="43"/>
      <c r="U6499" s="43"/>
    </row>
    <row r="6500" spans="19:21" x14ac:dyDescent="0.35">
      <c r="S6500" s="43"/>
      <c r="U6500" s="43"/>
    </row>
    <row r="6501" spans="19:21" x14ac:dyDescent="0.35">
      <c r="S6501" s="43"/>
      <c r="U6501" s="43"/>
    </row>
    <row r="6502" spans="19:21" x14ac:dyDescent="0.35">
      <c r="S6502" s="43"/>
      <c r="U6502" s="43"/>
    </row>
    <row r="6503" spans="19:21" x14ac:dyDescent="0.35">
      <c r="S6503" s="43"/>
      <c r="U6503" s="43"/>
    </row>
    <row r="6504" spans="19:21" x14ac:dyDescent="0.35">
      <c r="S6504" s="43"/>
      <c r="U6504" s="43"/>
    </row>
    <row r="6505" spans="19:21" x14ac:dyDescent="0.35">
      <c r="S6505" s="43"/>
      <c r="U6505" s="43"/>
    </row>
    <row r="6506" spans="19:21" x14ac:dyDescent="0.35">
      <c r="S6506" s="43"/>
      <c r="U6506" s="43"/>
    </row>
    <row r="6507" spans="19:21" x14ac:dyDescent="0.35">
      <c r="S6507" s="43"/>
      <c r="U6507" s="43"/>
    </row>
    <row r="6508" spans="19:21" x14ac:dyDescent="0.35">
      <c r="S6508" s="43"/>
      <c r="U6508" s="43"/>
    </row>
    <row r="6509" spans="19:21" x14ac:dyDescent="0.35">
      <c r="S6509" s="43"/>
      <c r="U6509" s="43"/>
    </row>
    <row r="6510" spans="19:21" x14ac:dyDescent="0.35">
      <c r="S6510" s="43"/>
      <c r="U6510" s="43"/>
    </row>
    <row r="6511" spans="19:21" x14ac:dyDescent="0.35">
      <c r="S6511" s="43"/>
      <c r="U6511" s="43"/>
    </row>
    <row r="6512" spans="19:21" x14ac:dyDescent="0.35">
      <c r="S6512" s="43"/>
      <c r="U6512" s="43"/>
    </row>
    <row r="6513" spans="19:21" x14ac:dyDescent="0.35">
      <c r="S6513" s="43"/>
      <c r="U6513" s="43"/>
    </row>
    <row r="6514" spans="19:21" x14ac:dyDescent="0.35">
      <c r="S6514" s="43"/>
      <c r="U6514" s="43"/>
    </row>
    <row r="6515" spans="19:21" x14ac:dyDescent="0.35">
      <c r="S6515" s="43"/>
      <c r="U6515" s="43"/>
    </row>
    <row r="6516" spans="19:21" x14ac:dyDescent="0.35">
      <c r="S6516" s="43"/>
      <c r="U6516" s="43"/>
    </row>
    <row r="6517" spans="19:21" x14ac:dyDescent="0.35">
      <c r="S6517" s="43"/>
      <c r="U6517" s="43"/>
    </row>
    <row r="6518" spans="19:21" x14ac:dyDescent="0.35">
      <c r="S6518" s="43"/>
      <c r="U6518" s="43"/>
    </row>
    <row r="6519" spans="19:21" x14ac:dyDescent="0.35">
      <c r="S6519" s="43"/>
      <c r="U6519" s="43"/>
    </row>
    <row r="6520" spans="19:21" x14ac:dyDescent="0.35">
      <c r="S6520" s="43"/>
      <c r="U6520" s="43"/>
    </row>
    <row r="6521" spans="19:21" x14ac:dyDescent="0.35">
      <c r="S6521" s="43"/>
      <c r="U6521" s="43"/>
    </row>
    <row r="6522" spans="19:21" x14ac:dyDescent="0.35">
      <c r="S6522" s="43"/>
      <c r="U6522" s="43"/>
    </row>
    <row r="6523" spans="19:21" x14ac:dyDescent="0.35">
      <c r="S6523" s="43"/>
      <c r="U6523" s="43"/>
    </row>
    <row r="6524" spans="19:21" x14ac:dyDescent="0.35">
      <c r="S6524" s="43"/>
      <c r="U6524" s="43"/>
    </row>
    <row r="6525" spans="19:21" x14ac:dyDescent="0.35">
      <c r="S6525" s="43"/>
      <c r="U6525" s="43"/>
    </row>
    <row r="6526" spans="19:21" x14ac:dyDescent="0.35">
      <c r="S6526" s="43"/>
      <c r="U6526" s="43"/>
    </row>
    <row r="6527" spans="19:21" x14ac:dyDescent="0.35">
      <c r="S6527" s="43"/>
      <c r="U6527" s="43"/>
    </row>
    <row r="6528" spans="19:21" x14ac:dyDescent="0.35">
      <c r="S6528" s="43"/>
      <c r="U6528" s="43"/>
    </row>
    <row r="6529" spans="19:21" x14ac:dyDescent="0.35">
      <c r="S6529" s="43"/>
      <c r="U6529" s="43"/>
    </row>
    <row r="6530" spans="19:21" x14ac:dyDescent="0.35">
      <c r="S6530" s="43"/>
      <c r="U6530" s="43"/>
    </row>
    <row r="6531" spans="19:21" x14ac:dyDescent="0.35">
      <c r="S6531" s="43"/>
      <c r="U6531" s="43"/>
    </row>
    <row r="6532" spans="19:21" x14ac:dyDescent="0.35">
      <c r="S6532" s="43"/>
      <c r="U6532" s="43"/>
    </row>
    <row r="6533" spans="19:21" x14ac:dyDescent="0.35">
      <c r="S6533" s="43"/>
      <c r="U6533" s="43"/>
    </row>
    <row r="6534" spans="19:21" x14ac:dyDescent="0.35">
      <c r="S6534" s="43"/>
      <c r="U6534" s="43"/>
    </row>
    <row r="6535" spans="19:21" x14ac:dyDescent="0.35">
      <c r="S6535" s="43"/>
      <c r="U6535" s="43"/>
    </row>
    <row r="6536" spans="19:21" x14ac:dyDescent="0.35">
      <c r="S6536" s="43"/>
      <c r="U6536" s="43"/>
    </row>
    <row r="6537" spans="19:21" x14ac:dyDescent="0.35">
      <c r="S6537" s="43"/>
      <c r="U6537" s="43"/>
    </row>
    <row r="6538" spans="19:21" x14ac:dyDescent="0.35">
      <c r="S6538" s="43"/>
      <c r="U6538" s="43"/>
    </row>
    <row r="6539" spans="19:21" x14ac:dyDescent="0.35">
      <c r="S6539" s="43"/>
      <c r="U6539" s="43"/>
    </row>
    <row r="6540" spans="19:21" x14ac:dyDescent="0.35">
      <c r="S6540" s="43"/>
      <c r="U6540" s="43"/>
    </row>
    <row r="6541" spans="19:21" x14ac:dyDescent="0.35">
      <c r="S6541" s="43"/>
      <c r="U6541" s="43"/>
    </row>
    <row r="6542" spans="19:21" x14ac:dyDescent="0.35">
      <c r="S6542" s="43"/>
      <c r="U6542" s="43"/>
    </row>
    <row r="6543" spans="19:21" x14ac:dyDescent="0.35">
      <c r="S6543" s="43"/>
      <c r="U6543" s="43"/>
    </row>
    <row r="6544" spans="19:21" x14ac:dyDescent="0.35">
      <c r="S6544" s="43"/>
      <c r="U6544" s="43"/>
    </row>
    <row r="6545" spans="19:21" x14ac:dyDescent="0.35">
      <c r="S6545" s="43"/>
      <c r="U6545" s="43"/>
    </row>
    <row r="6546" spans="19:21" x14ac:dyDescent="0.35">
      <c r="S6546" s="43"/>
      <c r="U6546" s="43"/>
    </row>
    <row r="6547" spans="19:21" x14ac:dyDescent="0.35">
      <c r="S6547" s="43"/>
      <c r="U6547" s="43"/>
    </row>
    <row r="6548" spans="19:21" x14ac:dyDescent="0.35">
      <c r="S6548" s="43"/>
      <c r="U6548" s="43"/>
    </row>
    <row r="6549" spans="19:21" x14ac:dyDescent="0.35">
      <c r="S6549" s="43"/>
      <c r="U6549" s="43"/>
    </row>
    <row r="6550" spans="19:21" x14ac:dyDescent="0.35">
      <c r="S6550" s="43"/>
      <c r="U6550" s="43"/>
    </row>
    <row r="6551" spans="19:21" x14ac:dyDescent="0.35">
      <c r="S6551" s="43"/>
      <c r="U6551" s="43"/>
    </row>
    <row r="6552" spans="19:21" x14ac:dyDescent="0.35">
      <c r="S6552" s="43"/>
      <c r="U6552" s="43"/>
    </row>
    <row r="6553" spans="19:21" x14ac:dyDescent="0.35">
      <c r="S6553" s="43"/>
      <c r="U6553" s="43"/>
    </row>
    <row r="6554" spans="19:21" x14ac:dyDescent="0.35">
      <c r="S6554" s="43"/>
      <c r="U6554" s="43"/>
    </row>
    <row r="6555" spans="19:21" x14ac:dyDescent="0.35">
      <c r="S6555" s="43"/>
      <c r="U6555" s="43"/>
    </row>
    <row r="6556" spans="19:21" x14ac:dyDescent="0.35">
      <c r="S6556" s="43"/>
      <c r="U6556" s="43"/>
    </row>
    <row r="6557" spans="19:21" x14ac:dyDescent="0.35">
      <c r="S6557" s="43"/>
      <c r="U6557" s="43"/>
    </row>
    <row r="6558" spans="19:21" x14ac:dyDescent="0.35">
      <c r="S6558" s="43"/>
      <c r="U6558" s="43"/>
    </row>
    <row r="6559" spans="19:21" x14ac:dyDescent="0.35">
      <c r="S6559" s="43"/>
      <c r="U6559" s="43"/>
    </row>
    <row r="6560" spans="19:21" x14ac:dyDescent="0.35">
      <c r="S6560" s="43"/>
      <c r="U6560" s="43"/>
    </row>
    <row r="6561" spans="19:21" x14ac:dyDescent="0.35">
      <c r="S6561" s="43"/>
      <c r="U6561" s="43"/>
    </row>
    <row r="6562" spans="19:21" x14ac:dyDescent="0.35">
      <c r="S6562" s="43"/>
      <c r="U6562" s="43"/>
    </row>
    <row r="6563" spans="19:21" x14ac:dyDescent="0.35">
      <c r="S6563" s="43"/>
      <c r="U6563" s="43"/>
    </row>
    <row r="6564" spans="19:21" x14ac:dyDescent="0.35">
      <c r="S6564" s="43"/>
      <c r="U6564" s="43"/>
    </row>
    <row r="6565" spans="19:21" x14ac:dyDescent="0.35">
      <c r="S6565" s="43"/>
      <c r="U6565" s="43"/>
    </row>
    <row r="6566" spans="19:21" x14ac:dyDescent="0.35">
      <c r="S6566" s="43"/>
      <c r="U6566" s="43"/>
    </row>
    <row r="6567" spans="19:21" x14ac:dyDescent="0.35">
      <c r="S6567" s="43"/>
      <c r="U6567" s="43"/>
    </row>
    <row r="6568" spans="19:21" x14ac:dyDescent="0.35">
      <c r="S6568" s="43"/>
      <c r="U6568" s="43"/>
    </row>
    <row r="6569" spans="19:21" x14ac:dyDescent="0.35">
      <c r="S6569" s="43"/>
      <c r="U6569" s="43"/>
    </row>
    <row r="6570" spans="19:21" x14ac:dyDescent="0.35">
      <c r="S6570" s="43"/>
      <c r="U6570" s="43"/>
    </row>
    <row r="6571" spans="19:21" x14ac:dyDescent="0.35">
      <c r="S6571" s="43"/>
      <c r="U6571" s="43"/>
    </row>
    <row r="6572" spans="19:21" x14ac:dyDescent="0.35">
      <c r="S6572" s="43"/>
      <c r="U6572" s="43"/>
    </row>
    <row r="6573" spans="19:21" x14ac:dyDescent="0.35">
      <c r="S6573" s="43"/>
      <c r="U6573" s="43"/>
    </row>
    <row r="6574" spans="19:21" x14ac:dyDescent="0.35">
      <c r="S6574" s="43"/>
      <c r="U6574" s="43"/>
    </row>
    <row r="6575" spans="19:21" x14ac:dyDescent="0.35">
      <c r="S6575" s="43"/>
      <c r="U6575" s="43"/>
    </row>
    <row r="6576" spans="19:21" x14ac:dyDescent="0.35">
      <c r="S6576" s="43"/>
      <c r="U6576" s="43"/>
    </row>
    <row r="6577" spans="19:21" x14ac:dyDescent="0.35">
      <c r="S6577" s="43"/>
      <c r="U6577" s="43"/>
    </row>
    <row r="6578" spans="19:21" x14ac:dyDescent="0.35">
      <c r="S6578" s="43"/>
      <c r="U6578" s="43"/>
    </row>
    <row r="6579" spans="19:21" x14ac:dyDescent="0.35">
      <c r="S6579" s="43"/>
      <c r="U6579" s="43"/>
    </row>
    <row r="6580" spans="19:21" x14ac:dyDescent="0.35">
      <c r="S6580" s="43"/>
      <c r="U6580" s="43"/>
    </row>
    <row r="6581" spans="19:21" x14ac:dyDescent="0.35">
      <c r="S6581" s="43"/>
      <c r="U6581" s="43"/>
    </row>
    <row r="6582" spans="19:21" x14ac:dyDescent="0.35">
      <c r="S6582" s="43"/>
      <c r="U6582" s="43"/>
    </row>
    <row r="6583" spans="19:21" x14ac:dyDescent="0.35">
      <c r="S6583" s="43"/>
      <c r="U6583" s="43"/>
    </row>
    <row r="6584" spans="19:21" x14ac:dyDescent="0.35">
      <c r="S6584" s="43"/>
      <c r="U6584" s="43"/>
    </row>
    <row r="6585" spans="19:21" x14ac:dyDescent="0.35">
      <c r="S6585" s="43"/>
      <c r="U6585" s="43"/>
    </row>
    <row r="6586" spans="19:21" x14ac:dyDescent="0.35">
      <c r="S6586" s="43"/>
      <c r="U6586" s="43"/>
    </row>
    <row r="6587" spans="19:21" x14ac:dyDescent="0.35">
      <c r="S6587" s="43"/>
      <c r="U6587" s="43"/>
    </row>
    <row r="6588" spans="19:21" x14ac:dyDescent="0.35">
      <c r="S6588" s="43"/>
      <c r="U6588" s="43"/>
    </row>
    <row r="6589" spans="19:21" x14ac:dyDescent="0.35">
      <c r="S6589" s="43"/>
      <c r="U6589" s="43"/>
    </row>
    <row r="6590" spans="19:21" x14ac:dyDescent="0.35">
      <c r="S6590" s="43"/>
      <c r="U6590" s="43"/>
    </row>
    <row r="6591" spans="19:21" x14ac:dyDescent="0.35">
      <c r="S6591" s="43"/>
      <c r="U6591" s="43"/>
    </row>
    <row r="6592" spans="19:21" x14ac:dyDescent="0.35">
      <c r="S6592" s="43"/>
      <c r="U6592" s="43"/>
    </row>
    <row r="6593" spans="19:21" x14ac:dyDescent="0.35">
      <c r="S6593" s="43"/>
      <c r="U6593" s="43"/>
    </row>
    <row r="6594" spans="19:21" x14ac:dyDescent="0.35">
      <c r="S6594" s="43"/>
      <c r="U6594" s="43"/>
    </row>
    <row r="6595" spans="19:21" x14ac:dyDescent="0.35">
      <c r="S6595" s="43"/>
      <c r="U6595" s="43"/>
    </row>
    <row r="6596" spans="19:21" x14ac:dyDescent="0.35">
      <c r="S6596" s="43"/>
      <c r="U6596" s="43"/>
    </row>
    <row r="6597" spans="19:21" x14ac:dyDescent="0.35">
      <c r="S6597" s="43"/>
      <c r="U6597" s="43"/>
    </row>
    <row r="6598" spans="19:21" x14ac:dyDescent="0.35">
      <c r="S6598" s="43"/>
      <c r="U6598" s="43"/>
    </row>
    <row r="6599" spans="19:21" x14ac:dyDescent="0.35">
      <c r="S6599" s="43"/>
      <c r="U6599" s="43"/>
    </row>
    <row r="6600" spans="19:21" x14ac:dyDescent="0.35">
      <c r="S6600" s="43"/>
      <c r="U6600" s="43"/>
    </row>
    <row r="6601" spans="19:21" x14ac:dyDescent="0.35">
      <c r="S6601" s="43"/>
      <c r="U6601" s="43"/>
    </row>
    <row r="6602" spans="19:21" x14ac:dyDescent="0.35">
      <c r="S6602" s="43"/>
      <c r="U6602" s="43"/>
    </row>
    <row r="6603" spans="19:21" x14ac:dyDescent="0.35">
      <c r="S6603" s="43"/>
      <c r="U6603" s="43"/>
    </row>
    <row r="6604" spans="19:21" x14ac:dyDescent="0.35">
      <c r="S6604" s="43"/>
      <c r="U6604" s="43"/>
    </row>
    <row r="6605" spans="19:21" x14ac:dyDescent="0.35">
      <c r="S6605" s="43"/>
      <c r="U6605" s="43"/>
    </row>
    <row r="6606" spans="19:21" x14ac:dyDescent="0.35">
      <c r="S6606" s="43"/>
      <c r="U6606" s="43"/>
    </row>
    <row r="6607" spans="19:21" x14ac:dyDescent="0.35">
      <c r="S6607" s="43"/>
      <c r="U6607" s="43"/>
    </row>
    <row r="6608" spans="19:21" x14ac:dyDescent="0.35">
      <c r="S6608" s="43"/>
      <c r="U6608" s="43"/>
    </row>
    <row r="6609" spans="19:21" x14ac:dyDescent="0.35">
      <c r="S6609" s="43"/>
      <c r="U6609" s="43"/>
    </row>
    <row r="6610" spans="19:21" x14ac:dyDescent="0.35">
      <c r="S6610" s="43"/>
      <c r="U6610" s="43"/>
    </row>
    <row r="6611" spans="19:21" x14ac:dyDescent="0.35">
      <c r="S6611" s="43"/>
      <c r="U6611" s="43"/>
    </row>
    <row r="6612" spans="19:21" x14ac:dyDescent="0.35">
      <c r="S6612" s="43"/>
      <c r="U6612" s="43"/>
    </row>
    <row r="6613" spans="19:21" x14ac:dyDescent="0.35">
      <c r="S6613" s="43"/>
      <c r="U6613" s="43"/>
    </row>
    <row r="6614" spans="19:21" x14ac:dyDescent="0.35">
      <c r="S6614" s="43"/>
      <c r="U6614" s="43"/>
    </row>
    <row r="6615" spans="19:21" x14ac:dyDescent="0.35">
      <c r="S6615" s="43"/>
      <c r="U6615" s="43"/>
    </row>
    <row r="6616" spans="19:21" x14ac:dyDescent="0.35">
      <c r="S6616" s="43"/>
      <c r="U6616" s="43"/>
    </row>
    <row r="6617" spans="19:21" x14ac:dyDescent="0.35">
      <c r="S6617" s="43"/>
      <c r="U6617" s="43"/>
    </row>
    <row r="6618" spans="19:21" x14ac:dyDescent="0.35">
      <c r="S6618" s="43"/>
      <c r="U6618" s="43"/>
    </row>
    <row r="6619" spans="19:21" x14ac:dyDescent="0.35">
      <c r="S6619" s="43"/>
      <c r="U6619" s="43"/>
    </row>
    <row r="6620" spans="19:21" x14ac:dyDescent="0.35">
      <c r="S6620" s="43"/>
      <c r="U6620" s="43"/>
    </row>
    <row r="6621" spans="19:21" x14ac:dyDescent="0.35">
      <c r="S6621" s="43"/>
      <c r="U6621" s="43"/>
    </row>
    <row r="6622" spans="19:21" x14ac:dyDescent="0.35">
      <c r="S6622" s="43"/>
      <c r="U6622" s="43"/>
    </row>
    <row r="6623" spans="19:21" x14ac:dyDescent="0.35">
      <c r="S6623" s="43"/>
      <c r="U6623" s="43"/>
    </row>
    <row r="6624" spans="19:21" x14ac:dyDescent="0.35">
      <c r="S6624" s="43"/>
      <c r="U6624" s="43"/>
    </row>
    <row r="6625" spans="19:21" x14ac:dyDescent="0.35">
      <c r="S6625" s="43"/>
      <c r="U6625" s="43"/>
    </row>
    <row r="6626" spans="19:21" x14ac:dyDescent="0.35">
      <c r="S6626" s="43"/>
      <c r="U6626" s="43"/>
    </row>
    <row r="6627" spans="19:21" x14ac:dyDescent="0.35">
      <c r="S6627" s="43"/>
      <c r="U6627" s="43"/>
    </row>
    <row r="6628" spans="19:21" x14ac:dyDescent="0.35">
      <c r="S6628" s="43"/>
      <c r="U6628" s="43"/>
    </row>
    <row r="6629" spans="19:21" x14ac:dyDescent="0.35">
      <c r="S6629" s="43"/>
      <c r="U6629" s="43"/>
    </row>
    <row r="6630" spans="19:21" x14ac:dyDescent="0.35">
      <c r="S6630" s="43"/>
      <c r="U6630" s="43"/>
    </row>
    <row r="6631" spans="19:21" x14ac:dyDescent="0.35">
      <c r="S6631" s="43"/>
      <c r="U6631" s="43"/>
    </row>
    <row r="6632" spans="19:21" x14ac:dyDescent="0.35">
      <c r="S6632" s="43"/>
      <c r="U6632" s="43"/>
    </row>
    <row r="6633" spans="19:21" x14ac:dyDescent="0.35">
      <c r="S6633" s="43"/>
      <c r="U6633" s="43"/>
    </row>
    <row r="6634" spans="19:21" x14ac:dyDescent="0.35">
      <c r="S6634" s="43"/>
      <c r="U6634" s="43"/>
    </row>
    <row r="6635" spans="19:21" x14ac:dyDescent="0.35">
      <c r="S6635" s="43"/>
      <c r="U6635" s="43"/>
    </row>
    <row r="6636" spans="19:21" x14ac:dyDescent="0.35">
      <c r="S6636" s="43"/>
      <c r="U6636" s="43"/>
    </row>
    <row r="6637" spans="19:21" x14ac:dyDescent="0.35">
      <c r="S6637" s="43"/>
      <c r="U6637" s="43"/>
    </row>
    <row r="6638" spans="19:21" x14ac:dyDescent="0.35">
      <c r="S6638" s="43"/>
      <c r="U6638" s="43"/>
    </row>
    <row r="6639" spans="19:21" x14ac:dyDescent="0.35">
      <c r="S6639" s="43"/>
      <c r="U6639" s="43"/>
    </row>
    <row r="6640" spans="19:21" x14ac:dyDescent="0.35">
      <c r="S6640" s="43"/>
      <c r="U6640" s="43"/>
    </row>
    <row r="6641" spans="19:21" x14ac:dyDescent="0.35">
      <c r="S6641" s="43"/>
      <c r="U6641" s="43"/>
    </row>
    <row r="6642" spans="19:21" x14ac:dyDescent="0.35">
      <c r="S6642" s="43"/>
      <c r="U6642" s="43"/>
    </row>
    <row r="6643" spans="19:21" x14ac:dyDescent="0.35">
      <c r="S6643" s="43"/>
      <c r="U6643" s="43"/>
    </row>
    <row r="6644" spans="19:21" x14ac:dyDescent="0.35">
      <c r="S6644" s="43"/>
      <c r="U6644" s="43"/>
    </row>
    <row r="6645" spans="19:21" x14ac:dyDescent="0.35">
      <c r="S6645" s="43"/>
      <c r="U6645" s="43"/>
    </row>
    <row r="6646" spans="19:21" x14ac:dyDescent="0.35">
      <c r="S6646" s="43"/>
      <c r="U6646" s="43"/>
    </row>
    <row r="6647" spans="19:21" x14ac:dyDescent="0.35">
      <c r="S6647" s="43"/>
      <c r="U6647" s="43"/>
    </row>
    <row r="6648" spans="19:21" x14ac:dyDescent="0.35">
      <c r="S6648" s="43"/>
      <c r="U6648" s="43"/>
    </row>
    <row r="6649" spans="19:21" x14ac:dyDescent="0.35">
      <c r="S6649" s="43"/>
      <c r="U6649" s="43"/>
    </row>
    <row r="6650" spans="19:21" x14ac:dyDescent="0.35">
      <c r="S6650" s="43"/>
      <c r="U6650" s="43"/>
    </row>
    <row r="6651" spans="19:21" x14ac:dyDescent="0.35">
      <c r="S6651" s="43"/>
      <c r="U6651" s="43"/>
    </row>
    <row r="6652" spans="19:21" x14ac:dyDescent="0.35">
      <c r="S6652" s="43"/>
      <c r="U6652" s="43"/>
    </row>
    <row r="6653" spans="19:21" x14ac:dyDescent="0.35">
      <c r="S6653" s="43"/>
      <c r="U6653" s="43"/>
    </row>
    <row r="6654" spans="19:21" x14ac:dyDescent="0.35">
      <c r="S6654" s="43"/>
      <c r="U6654" s="43"/>
    </row>
    <row r="6655" spans="19:21" x14ac:dyDescent="0.35">
      <c r="S6655" s="43"/>
      <c r="U6655" s="43"/>
    </row>
    <row r="6656" spans="19:21" x14ac:dyDescent="0.35">
      <c r="S6656" s="43"/>
      <c r="U6656" s="43"/>
    </row>
    <row r="6657" spans="19:21" x14ac:dyDescent="0.35">
      <c r="S6657" s="43"/>
      <c r="U6657" s="43"/>
    </row>
    <row r="6658" spans="19:21" x14ac:dyDescent="0.35">
      <c r="S6658" s="43"/>
      <c r="U6658" s="43"/>
    </row>
    <row r="6659" spans="19:21" x14ac:dyDescent="0.35">
      <c r="S6659" s="43"/>
      <c r="U6659" s="43"/>
    </row>
    <row r="6660" spans="19:21" x14ac:dyDescent="0.35">
      <c r="S6660" s="43"/>
      <c r="U6660" s="43"/>
    </row>
    <row r="6661" spans="19:21" x14ac:dyDescent="0.35">
      <c r="S6661" s="43"/>
      <c r="U6661" s="43"/>
    </row>
    <row r="6662" spans="19:21" x14ac:dyDescent="0.35">
      <c r="S6662" s="43"/>
      <c r="U6662" s="43"/>
    </row>
    <row r="6663" spans="19:21" x14ac:dyDescent="0.35">
      <c r="S6663" s="43"/>
      <c r="U6663" s="43"/>
    </row>
    <row r="6664" spans="19:21" x14ac:dyDescent="0.35">
      <c r="S6664" s="43"/>
      <c r="U6664" s="43"/>
    </row>
    <row r="6665" spans="19:21" x14ac:dyDescent="0.35">
      <c r="S6665" s="43"/>
      <c r="U6665" s="43"/>
    </row>
    <row r="6666" spans="19:21" x14ac:dyDescent="0.35">
      <c r="S6666" s="43"/>
      <c r="U6666" s="43"/>
    </row>
    <row r="6667" spans="19:21" x14ac:dyDescent="0.35">
      <c r="S6667" s="43"/>
      <c r="U6667" s="43"/>
    </row>
    <row r="6668" spans="19:21" x14ac:dyDescent="0.35">
      <c r="S6668" s="43"/>
      <c r="U6668" s="43"/>
    </row>
    <row r="6669" spans="19:21" x14ac:dyDescent="0.35">
      <c r="S6669" s="43"/>
      <c r="U6669" s="43"/>
    </row>
    <row r="6670" spans="19:21" x14ac:dyDescent="0.35">
      <c r="S6670" s="43"/>
      <c r="U6670" s="43"/>
    </row>
    <row r="6671" spans="19:21" x14ac:dyDescent="0.35">
      <c r="S6671" s="43"/>
      <c r="U6671" s="43"/>
    </row>
    <row r="6672" spans="19:21" x14ac:dyDescent="0.35">
      <c r="S6672" s="43"/>
      <c r="U6672" s="43"/>
    </row>
    <row r="6673" spans="19:21" x14ac:dyDescent="0.35">
      <c r="S6673" s="43"/>
      <c r="U6673" s="43"/>
    </row>
    <row r="6674" spans="19:21" x14ac:dyDescent="0.35">
      <c r="S6674" s="43"/>
      <c r="U6674" s="43"/>
    </row>
    <row r="6675" spans="19:21" x14ac:dyDescent="0.35">
      <c r="S6675" s="43"/>
      <c r="U6675" s="43"/>
    </row>
    <row r="6676" spans="19:21" x14ac:dyDescent="0.35">
      <c r="S6676" s="43"/>
      <c r="U6676" s="43"/>
    </row>
    <row r="6677" spans="19:21" x14ac:dyDescent="0.35">
      <c r="S6677" s="43"/>
      <c r="U6677" s="43"/>
    </row>
    <row r="6678" spans="19:21" x14ac:dyDescent="0.35">
      <c r="S6678" s="43"/>
      <c r="U6678" s="43"/>
    </row>
    <row r="6679" spans="19:21" x14ac:dyDescent="0.35">
      <c r="S6679" s="43"/>
      <c r="U6679" s="43"/>
    </row>
    <row r="6680" spans="19:21" x14ac:dyDescent="0.35">
      <c r="S6680" s="43"/>
      <c r="U6680" s="43"/>
    </row>
    <row r="6681" spans="19:21" x14ac:dyDescent="0.35">
      <c r="S6681" s="43"/>
      <c r="U6681" s="43"/>
    </row>
    <row r="6682" spans="19:21" x14ac:dyDescent="0.35">
      <c r="S6682" s="43"/>
      <c r="U6682" s="43"/>
    </row>
    <row r="6683" spans="19:21" x14ac:dyDescent="0.35">
      <c r="S6683" s="43"/>
      <c r="U6683" s="43"/>
    </row>
    <row r="6684" spans="19:21" x14ac:dyDescent="0.35">
      <c r="S6684" s="43"/>
      <c r="U6684" s="43"/>
    </row>
    <row r="6685" spans="19:21" x14ac:dyDescent="0.35">
      <c r="S6685" s="43"/>
      <c r="U6685" s="43"/>
    </row>
    <row r="6686" spans="19:21" x14ac:dyDescent="0.35">
      <c r="S6686" s="43"/>
      <c r="U6686" s="43"/>
    </row>
    <row r="6687" spans="19:21" x14ac:dyDescent="0.35">
      <c r="S6687" s="43"/>
      <c r="U6687" s="43"/>
    </row>
    <row r="6688" spans="19:21" x14ac:dyDescent="0.35">
      <c r="S6688" s="43"/>
      <c r="U6688" s="43"/>
    </row>
    <row r="6689" spans="19:21" x14ac:dyDescent="0.35">
      <c r="S6689" s="43"/>
      <c r="U6689" s="43"/>
    </row>
    <row r="6690" spans="19:21" x14ac:dyDescent="0.35">
      <c r="S6690" s="43"/>
      <c r="U6690" s="43"/>
    </row>
    <row r="6691" spans="19:21" x14ac:dyDescent="0.35">
      <c r="S6691" s="43"/>
      <c r="U6691" s="43"/>
    </row>
    <row r="6692" spans="19:21" x14ac:dyDescent="0.35">
      <c r="S6692" s="43"/>
      <c r="U6692" s="43"/>
    </row>
    <row r="6693" spans="19:21" x14ac:dyDescent="0.35">
      <c r="S6693" s="43"/>
      <c r="U6693" s="43"/>
    </row>
    <row r="6694" spans="19:21" x14ac:dyDescent="0.35">
      <c r="S6694" s="43"/>
      <c r="U6694" s="43"/>
    </row>
    <row r="6695" spans="19:21" x14ac:dyDescent="0.35">
      <c r="S6695" s="43"/>
      <c r="U6695" s="43"/>
    </row>
    <row r="6696" spans="19:21" x14ac:dyDescent="0.35">
      <c r="S6696" s="43"/>
      <c r="U6696" s="43"/>
    </row>
    <row r="6697" spans="19:21" x14ac:dyDescent="0.35">
      <c r="S6697" s="43"/>
      <c r="U6697" s="43"/>
    </row>
    <row r="6698" spans="19:21" x14ac:dyDescent="0.35">
      <c r="S6698" s="43"/>
      <c r="U6698" s="43"/>
    </row>
    <row r="6699" spans="19:21" x14ac:dyDescent="0.35">
      <c r="S6699" s="43"/>
      <c r="U6699" s="43"/>
    </row>
    <row r="6700" spans="19:21" x14ac:dyDescent="0.35">
      <c r="S6700" s="43"/>
      <c r="U6700" s="43"/>
    </row>
    <row r="6701" spans="19:21" x14ac:dyDescent="0.35">
      <c r="S6701" s="43"/>
      <c r="U6701" s="43"/>
    </row>
    <row r="6702" spans="19:21" x14ac:dyDescent="0.35">
      <c r="S6702" s="43"/>
      <c r="U6702" s="43"/>
    </row>
    <row r="6703" spans="19:21" x14ac:dyDescent="0.35">
      <c r="S6703" s="43"/>
      <c r="U6703" s="43"/>
    </row>
    <row r="6704" spans="19:21" x14ac:dyDescent="0.35">
      <c r="S6704" s="43"/>
      <c r="U6704" s="43"/>
    </row>
    <row r="6705" spans="19:21" x14ac:dyDescent="0.35">
      <c r="S6705" s="43"/>
      <c r="U6705" s="43"/>
    </row>
    <row r="6706" spans="19:21" x14ac:dyDescent="0.35">
      <c r="S6706" s="43"/>
      <c r="U6706" s="43"/>
    </row>
    <row r="6707" spans="19:21" x14ac:dyDescent="0.35">
      <c r="S6707" s="43"/>
      <c r="U6707" s="43"/>
    </row>
    <row r="6708" spans="19:21" x14ac:dyDescent="0.35">
      <c r="S6708" s="43"/>
      <c r="U6708" s="43"/>
    </row>
    <row r="6709" spans="19:21" x14ac:dyDescent="0.35">
      <c r="S6709" s="43"/>
      <c r="U6709" s="43"/>
    </row>
    <row r="6710" spans="19:21" x14ac:dyDescent="0.35">
      <c r="S6710" s="43"/>
      <c r="U6710" s="43"/>
    </row>
    <row r="6711" spans="19:21" x14ac:dyDescent="0.35">
      <c r="S6711" s="43"/>
      <c r="U6711" s="43"/>
    </row>
    <row r="6712" spans="19:21" x14ac:dyDescent="0.35">
      <c r="S6712" s="43"/>
      <c r="U6712" s="43"/>
    </row>
    <row r="6713" spans="19:21" x14ac:dyDescent="0.35">
      <c r="S6713" s="43"/>
      <c r="U6713" s="43"/>
    </row>
    <row r="6714" spans="19:21" x14ac:dyDescent="0.35">
      <c r="S6714" s="43"/>
      <c r="U6714" s="43"/>
    </row>
    <row r="6715" spans="19:21" x14ac:dyDescent="0.35">
      <c r="S6715" s="43"/>
      <c r="U6715" s="43"/>
    </row>
    <row r="6716" spans="19:21" x14ac:dyDescent="0.35">
      <c r="S6716" s="43"/>
      <c r="U6716" s="43"/>
    </row>
    <row r="6717" spans="19:21" x14ac:dyDescent="0.35">
      <c r="S6717" s="43"/>
      <c r="U6717" s="43"/>
    </row>
    <row r="6718" spans="19:21" x14ac:dyDescent="0.35">
      <c r="S6718" s="43"/>
      <c r="U6718" s="43"/>
    </row>
    <row r="6719" spans="19:21" x14ac:dyDescent="0.35">
      <c r="S6719" s="43"/>
      <c r="U6719" s="43"/>
    </row>
    <row r="6720" spans="19:21" x14ac:dyDescent="0.35">
      <c r="S6720" s="43"/>
      <c r="U6720" s="43"/>
    </row>
    <row r="6721" spans="19:21" x14ac:dyDescent="0.35">
      <c r="S6721" s="43"/>
      <c r="U6721" s="43"/>
    </row>
    <row r="6722" spans="19:21" x14ac:dyDescent="0.35">
      <c r="S6722" s="43"/>
      <c r="U6722" s="43"/>
    </row>
    <row r="6723" spans="19:21" x14ac:dyDescent="0.35">
      <c r="S6723" s="43"/>
      <c r="U6723" s="43"/>
    </row>
    <row r="6724" spans="19:21" x14ac:dyDescent="0.35">
      <c r="S6724" s="43"/>
      <c r="U6724" s="43"/>
    </row>
    <row r="6725" spans="19:21" x14ac:dyDescent="0.35">
      <c r="S6725" s="43"/>
      <c r="U6725" s="43"/>
    </row>
    <row r="6726" spans="19:21" x14ac:dyDescent="0.35">
      <c r="S6726" s="43"/>
      <c r="U6726" s="43"/>
    </row>
    <row r="6727" spans="19:21" x14ac:dyDescent="0.35">
      <c r="S6727" s="43"/>
      <c r="U6727" s="43"/>
    </row>
    <row r="6728" spans="19:21" x14ac:dyDescent="0.35">
      <c r="S6728" s="43"/>
      <c r="U6728" s="43"/>
    </row>
    <row r="6729" spans="19:21" x14ac:dyDescent="0.35">
      <c r="S6729" s="43"/>
      <c r="U6729" s="43"/>
    </row>
    <row r="6730" spans="19:21" x14ac:dyDescent="0.35">
      <c r="S6730" s="43"/>
      <c r="U6730" s="43"/>
    </row>
    <row r="6731" spans="19:21" x14ac:dyDescent="0.35">
      <c r="S6731" s="43"/>
      <c r="U6731" s="43"/>
    </row>
    <row r="6732" spans="19:21" x14ac:dyDescent="0.35">
      <c r="S6732" s="43"/>
      <c r="U6732" s="43"/>
    </row>
    <row r="6733" spans="19:21" x14ac:dyDescent="0.35">
      <c r="S6733" s="43"/>
      <c r="U6733" s="43"/>
    </row>
    <row r="6734" spans="19:21" x14ac:dyDescent="0.35">
      <c r="S6734" s="43"/>
      <c r="U6734" s="43"/>
    </row>
    <row r="6735" spans="19:21" x14ac:dyDescent="0.35">
      <c r="S6735" s="43"/>
      <c r="U6735" s="43"/>
    </row>
    <row r="6736" spans="19:21" x14ac:dyDescent="0.35">
      <c r="S6736" s="43"/>
      <c r="U6736" s="43"/>
    </row>
    <row r="6737" spans="19:21" x14ac:dyDescent="0.35">
      <c r="S6737" s="43"/>
      <c r="U6737" s="43"/>
    </row>
    <row r="6738" spans="19:21" x14ac:dyDescent="0.35">
      <c r="S6738" s="43"/>
      <c r="U6738" s="43"/>
    </row>
    <row r="6739" spans="19:21" x14ac:dyDescent="0.35">
      <c r="S6739" s="43"/>
      <c r="U6739" s="43"/>
    </row>
    <row r="6740" spans="19:21" x14ac:dyDescent="0.35">
      <c r="S6740" s="43"/>
      <c r="U6740" s="43"/>
    </row>
    <row r="6741" spans="19:21" x14ac:dyDescent="0.35">
      <c r="S6741" s="43"/>
      <c r="U6741" s="43"/>
    </row>
    <row r="6742" spans="19:21" x14ac:dyDescent="0.35">
      <c r="S6742" s="43"/>
      <c r="U6742" s="43"/>
    </row>
    <row r="6743" spans="19:21" x14ac:dyDescent="0.35">
      <c r="S6743" s="43"/>
      <c r="U6743" s="43"/>
    </row>
    <row r="6744" spans="19:21" x14ac:dyDescent="0.35">
      <c r="S6744" s="43"/>
      <c r="U6744" s="43"/>
    </row>
    <row r="6745" spans="19:21" x14ac:dyDescent="0.35">
      <c r="S6745" s="43"/>
      <c r="U6745" s="43"/>
    </row>
    <row r="6746" spans="19:21" x14ac:dyDescent="0.35">
      <c r="S6746" s="43"/>
      <c r="U6746" s="43"/>
    </row>
    <row r="6747" spans="19:21" x14ac:dyDescent="0.35">
      <c r="S6747" s="43"/>
      <c r="U6747" s="43"/>
    </row>
    <row r="6748" spans="19:21" x14ac:dyDescent="0.35">
      <c r="S6748" s="43"/>
      <c r="U6748" s="43"/>
    </row>
    <row r="6749" spans="19:21" x14ac:dyDescent="0.35">
      <c r="S6749" s="43"/>
      <c r="U6749" s="43"/>
    </row>
    <row r="6750" spans="19:21" x14ac:dyDescent="0.35">
      <c r="S6750" s="43"/>
      <c r="U6750" s="43"/>
    </row>
    <row r="6751" spans="19:21" x14ac:dyDescent="0.35">
      <c r="S6751" s="43"/>
      <c r="U6751" s="43"/>
    </row>
    <row r="6752" spans="19:21" x14ac:dyDescent="0.35">
      <c r="S6752" s="43"/>
      <c r="U6752" s="43"/>
    </row>
    <row r="6753" spans="19:21" x14ac:dyDescent="0.35">
      <c r="S6753" s="43"/>
      <c r="U6753" s="43"/>
    </row>
    <row r="6754" spans="19:21" x14ac:dyDescent="0.35">
      <c r="S6754" s="43"/>
      <c r="U6754" s="43"/>
    </row>
    <row r="6755" spans="19:21" x14ac:dyDescent="0.35">
      <c r="S6755" s="43"/>
      <c r="U6755" s="43"/>
    </row>
    <row r="6756" spans="19:21" x14ac:dyDescent="0.35">
      <c r="S6756" s="43"/>
      <c r="U6756" s="43"/>
    </row>
    <row r="6757" spans="19:21" x14ac:dyDescent="0.35">
      <c r="S6757" s="43"/>
      <c r="U6757" s="43"/>
    </row>
    <row r="6758" spans="19:21" x14ac:dyDescent="0.35">
      <c r="S6758" s="43"/>
      <c r="U6758" s="43"/>
    </row>
    <row r="6759" spans="19:21" x14ac:dyDescent="0.35">
      <c r="S6759" s="43"/>
      <c r="U6759" s="43"/>
    </row>
    <row r="6760" spans="19:21" x14ac:dyDescent="0.35">
      <c r="S6760" s="43"/>
      <c r="U6760" s="43"/>
    </row>
    <row r="6761" spans="19:21" x14ac:dyDescent="0.35">
      <c r="S6761" s="43"/>
      <c r="U6761" s="43"/>
    </row>
    <row r="6762" spans="19:21" x14ac:dyDescent="0.35">
      <c r="S6762" s="43"/>
      <c r="U6762" s="43"/>
    </row>
    <row r="6763" spans="19:21" x14ac:dyDescent="0.35">
      <c r="S6763" s="43"/>
      <c r="U6763" s="43"/>
    </row>
    <row r="6764" spans="19:21" x14ac:dyDescent="0.35">
      <c r="S6764" s="43"/>
      <c r="U6764" s="43"/>
    </row>
    <row r="6765" spans="19:21" x14ac:dyDescent="0.35">
      <c r="S6765" s="43"/>
      <c r="U6765" s="43"/>
    </row>
    <row r="6766" spans="19:21" x14ac:dyDescent="0.35">
      <c r="S6766" s="43"/>
      <c r="U6766" s="43"/>
    </row>
    <row r="6767" spans="19:21" x14ac:dyDescent="0.35">
      <c r="S6767" s="43"/>
      <c r="U6767" s="43"/>
    </row>
    <row r="6768" spans="19:21" x14ac:dyDescent="0.35">
      <c r="S6768" s="43"/>
      <c r="U6768" s="43"/>
    </row>
    <row r="6769" spans="19:21" x14ac:dyDescent="0.35">
      <c r="S6769" s="43"/>
      <c r="U6769" s="43"/>
    </row>
    <row r="6770" spans="19:21" x14ac:dyDescent="0.35">
      <c r="S6770" s="43"/>
      <c r="U6770" s="43"/>
    </row>
    <row r="6771" spans="19:21" x14ac:dyDescent="0.35">
      <c r="S6771" s="43"/>
      <c r="U6771" s="43"/>
    </row>
    <row r="6772" spans="19:21" x14ac:dyDescent="0.35">
      <c r="S6772" s="43"/>
      <c r="U6772" s="43"/>
    </row>
    <row r="6773" spans="19:21" x14ac:dyDescent="0.35">
      <c r="S6773" s="43"/>
      <c r="U6773" s="43"/>
    </row>
    <row r="6774" spans="19:21" x14ac:dyDescent="0.35">
      <c r="S6774" s="43"/>
      <c r="U6774" s="43"/>
    </row>
    <row r="6775" spans="19:21" x14ac:dyDescent="0.35">
      <c r="S6775" s="43"/>
      <c r="U6775" s="43"/>
    </row>
    <row r="6776" spans="19:21" x14ac:dyDescent="0.35">
      <c r="S6776" s="43"/>
      <c r="U6776" s="43"/>
    </row>
    <row r="6777" spans="19:21" x14ac:dyDescent="0.35">
      <c r="S6777" s="43"/>
      <c r="U6777" s="43"/>
    </row>
    <row r="6778" spans="19:21" x14ac:dyDescent="0.35">
      <c r="S6778" s="43"/>
      <c r="U6778" s="43"/>
    </row>
    <row r="6779" spans="19:21" x14ac:dyDescent="0.35">
      <c r="S6779" s="43"/>
      <c r="U6779" s="43"/>
    </row>
    <row r="6780" spans="19:21" x14ac:dyDescent="0.35">
      <c r="S6780" s="43"/>
      <c r="U6780" s="43"/>
    </row>
    <row r="6781" spans="19:21" x14ac:dyDescent="0.35">
      <c r="S6781" s="43"/>
      <c r="U6781" s="43"/>
    </row>
    <row r="6782" spans="19:21" x14ac:dyDescent="0.35">
      <c r="S6782" s="43"/>
      <c r="U6782" s="43"/>
    </row>
    <row r="6783" spans="19:21" x14ac:dyDescent="0.35">
      <c r="S6783" s="43"/>
      <c r="U6783" s="43"/>
    </row>
    <row r="6784" spans="19:21" x14ac:dyDescent="0.35">
      <c r="S6784" s="43"/>
      <c r="U6784" s="43"/>
    </row>
    <row r="6785" spans="19:21" x14ac:dyDescent="0.35">
      <c r="S6785" s="43"/>
      <c r="U6785" s="43"/>
    </row>
    <row r="6786" spans="19:21" x14ac:dyDescent="0.35">
      <c r="S6786" s="43"/>
      <c r="U6786" s="43"/>
    </row>
    <row r="6787" spans="19:21" x14ac:dyDescent="0.35">
      <c r="S6787" s="43"/>
      <c r="U6787" s="43"/>
    </row>
    <row r="6788" spans="19:21" x14ac:dyDescent="0.35">
      <c r="S6788" s="43"/>
      <c r="U6788" s="43"/>
    </row>
    <row r="6789" spans="19:21" x14ac:dyDescent="0.35">
      <c r="S6789" s="43"/>
      <c r="U6789" s="43"/>
    </row>
    <row r="6790" spans="19:21" x14ac:dyDescent="0.35">
      <c r="S6790" s="43"/>
      <c r="U6790" s="43"/>
    </row>
    <row r="6791" spans="19:21" x14ac:dyDescent="0.35">
      <c r="S6791" s="43"/>
      <c r="U6791" s="43"/>
    </row>
    <row r="6792" spans="19:21" x14ac:dyDescent="0.35">
      <c r="S6792" s="43"/>
      <c r="U6792" s="43"/>
    </row>
    <row r="6793" spans="19:21" x14ac:dyDescent="0.35">
      <c r="S6793" s="43"/>
      <c r="U6793" s="43"/>
    </row>
    <row r="6794" spans="19:21" x14ac:dyDescent="0.35">
      <c r="S6794" s="43"/>
      <c r="U6794" s="43"/>
    </row>
    <row r="6795" spans="19:21" x14ac:dyDescent="0.35">
      <c r="S6795" s="43"/>
      <c r="U6795" s="43"/>
    </row>
    <row r="6796" spans="19:21" x14ac:dyDescent="0.35">
      <c r="S6796" s="43"/>
      <c r="U6796" s="43"/>
    </row>
    <row r="6797" spans="19:21" x14ac:dyDescent="0.35">
      <c r="S6797" s="43"/>
      <c r="U6797" s="43"/>
    </row>
    <row r="6798" spans="19:21" x14ac:dyDescent="0.35">
      <c r="S6798" s="43"/>
      <c r="U6798" s="43"/>
    </row>
    <row r="6799" spans="19:21" x14ac:dyDescent="0.35">
      <c r="S6799" s="43"/>
      <c r="U6799" s="43"/>
    </row>
    <row r="6800" spans="19:21" x14ac:dyDescent="0.35">
      <c r="S6800" s="43"/>
      <c r="U6800" s="43"/>
    </row>
    <row r="6801" spans="19:21" x14ac:dyDescent="0.35">
      <c r="S6801" s="43"/>
      <c r="U6801" s="43"/>
    </row>
    <row r="6802" spans="19:21" x14ac:dyDescent="0.35">
      <c r="S6802" s="43"/>
      <c r="U6802" s="43"/>
    </row>
    <row r="6803" spans="19:21" x14ac:dyDescent="0.35">
      <c r="S6803" s="43"/>
      <c r="U6803" s="43"/>
    </row>
    <row r="6804" spans="19:21" x14ac:dyDescent="0.35">
      <c r="S6804" s="43"/>
      <c r="U6804" s="43"/>
    </row>
    <row r="6805" spans="19:21" x14ac:dyDescent="0.35">
      <c r="S6805" s="43"/>
      <c r="U6805" s="43"/>
    </row>
    <row r="6806" spans="19:21" x14ac:dyDescent="0.35">
      <c r="S6806" s="43"/>
      <c r="U6806" s="43"/>
    </row>
    <row r="6807" spans="19:21" x14ac:dyDescent="0.35">
      <c r="S6807" s="43"/>
      <c r="U6807" s="43"/>
    </row>
    <row r="6808" spans="19:21" x14ac:dyDescent="0.35">
      <c r="S6808" s="43"/>
      <c r="U6808" s="43"/>
    </row>
    <row r="6809" spans="19:21" x14ac:dyDescent="0.35">
      <c r="S6809" s="43"/>
      <c r="U6809" s="43"/>
    </row>
    <row r="6810" spans="19:21" x14ac:dyDescent="0.35">
      <c r="S6810" s="43"/>
      <c r="U6810" s="43"/>
    </row>
    <row r="6811" spans="19:21" x14ac:dyDescent="0.35">
      <c r="S6811" s="43"/>
      <c r="U6811" s="43"/>
    </row>
    <row r="6812" spans="19:21" x14ac:dyDescent="0.35">
      <c r="S6812" s="43"/>
      <c r="U6812" s="43"/>
    </row>
    <row r="6813" spans="19:21" x14ac:dyDescent="0.35">
      <c r="S6813" s="43"/>
      <c r="U6813" s="43"/>
    </row>
    <row r="6814" spans="19:21" x14ac:dyDescent="0.35">
      <c r="S6814" s="43"/>
      <c r="U6814" s="43"/>
    </row>
    <row r="6815" spans="19:21" x14ac:dyDescent="0.35">
      <c r="S6815" s="43"/>
      <c r="U6815" s="43"/>
    </row>
    <row r="6816" spans="19:21" x14ac:dyDescent="0.35">
      <c r="S6816" s="43"/>
      <c r="U6816" s="43"/>
    </row>
    <row r="6817" spans="19:21" x14ac:dyDescent="0.35">
      <c r="S6817" s="43"/>
      <c r="U6817" s="43"/>
    </row>
    <row r="6818" spans="19:21" x14ac:dyDescent="0.35">
      <c r="S6818" s="43"/>
      <c r="U6818" s="43"/>
    </row>
    <row r="6819" spans="19:21" x14ac:dyDescent="0.35">
      <c r="S6819" s="43"/>
      <c r="U6819" s="43"/>
    </row>
    <row r="6820" spans="19:21" x14ac:dyDescent="0.35">
      <c r="S6820" s="43"/>
      <c r="U6820" s="43"/>
    </row>
    <row r="6821" spans="19:21" x14ac:dyDescent="0.35">
      <c r="S6821" s="43"/>
      <c r="U6821" s="43"/>
    </row>
    <row r="6822" spans="19:21" x14ac:dyDescent="0.35">
      <c r="S6822" s="43"/>
      <c r="U6822" s="43"/>
    </row>
    <row r="6823" spans="19:21" x14ac:dyDescent="0.35">
      <c r="S6823" s="43"/>
      <c r="U6823" s="43"/>
    </row>
    <row r="6824" spans="19:21" x14ac:dyDescent="0.35">
      <c r="S6824" s="43"/>
      <c r="U6824" s="43"/>
    </row>
    <row r="6825" spans="19:21" x14ac:dyDescent="0.35">
      <c r="S6825" s="43"/>
      <c r="U6825" s="43"/>
    </row>
    <row r="6826" spans="19:21" x14ac:dyDescent="0.35">
      <c r="S6826" s="43"/>
      <c r="U6826" s="43"/>
    </row>
    <row r="6827" spans="19:21" x14ac:dyDescent="0.35">
      <c r="S6827" s="43"/>
      <c r="U6827" s="43"/>
    </row>
    <row r="6828" spans="19:21" x14ac:dyDescent="0.35">
      <c r="S6828" s="43"/>
      <c r="U6828" s="43"/>
    </row>
    <row r="6829" spans="19:21" x14ac:dyDescent="0.35">
      <c r="S6829" s="43"/>
      <c r="U6829" s="43"/>
    </row>
    <row r="6830" spans="19:21" x14ac:dyDescent="0.35">
      <c r="S6830" s="43"/>
      <c r="U6830" s="43"/>
    </row>
    <row r="6831" spans="19:21" x14ac:dyDescent="0.35">
      <c r="S6831" s="43"/>
      <c r="U6831" s="43"/>
    </row>
    <row r="6832" spans="19:21" x14ac:dyDescent="0.35">
      <c r="S6832" s="43"/>
      <c r="U6832" s="43"/>
    </row>
    <row r="6833" spans="19:21" x14ac:dyDescent="0.35">
      <c r="S6833" s="43"/>
      <c r="U6833" s="43"/>
    </row>
    <row r="6834" spans="19:21" x14ac:dyDescent="0.35">
      <c r="S6834" s="43"/>
      <c r="U6834" s="43"/>
    </row>
    <row r="6835" spans="19:21" x14ac:dyDescent="0.35">
      <c r="S6835" s="43"/>
      <c r="U6835" s="43"/>
    </row>
    <row r="6836" spans="19:21" x14ac:dyDescent="0.35">
      <c r="S6836" s="43"/>
      <c r="U6836" s="43"/>
    </row>
    <row r="6837" spans="19:21" x14ac:dyDescent="0.35">
      <c r="S6837" s="43"/>
      <c r="U6837" s="43"/>
    </row>
    <row r="6838" spans="19:21" x14ac:dyDescent="0.35">
      <c r="S6838" s="43"/>
      <c r="U6838" s="43"/>
    </row>
    <row r="6839" spans="19:21" x14ac:dyDescent="0.35">
      <c r="S6839" s="43"/>
      <c r="U6839" s="43"/>
    </row>
    <row r="6840" spans="19:21" x14ac:dyDescent="0.35">
      <c r="S6840" s="43"/>
      <c r="U6840" s="43"/>
    </row>
    <row r="6841" spans="19:21" x14ac:dyDescent="0.35">
      <c r="S6841" s="43"/>
      <c r="U6841" s="43"/>
    </row>
    <row r="6842" spans="19:21" x14ac:dyDescent="0.35">
      <c r="S6842" s="43"/>
      <c r="U6842" s="43"/>
    </row>
    <row r="6843" spans="19:21" x14ac:dyDescent="0.35">
      <c r="S6843" s="43"/>
      <c r="U6843" s="43"/>
    </row>
    <row r="6844" spans="19:21" x14ac:dyDescent="0.35">
      <c r="S6844" s="43"/>
      <c r="U6844" s="43"/>
    </row>
    <row r="6845" spans="19:21" x14ac:dyDescent="0.35">
      <c r="S6845" s="43"/>
      <c r="U6845" s="43"/>
    </row>
    <row r="6846" spans="19:21" x14ac:dyDescent="0.35">
      <c r="S6846" s="43"/>
      <c r="U6846" s="43"/>
    </row>
    <row r="6847" spans="19:21" x14ac:dyDescent="0.35">
      <c r="S6847" s="43"/>
      <c r="U6847" s="43"/>
    </row>
    <row r="6848" spans="19:21" x14ac:dyDescent="0.35">
      <c r="S6848" s="43"/>
      <c r="U6848" s="43"/>
    </row>
    <row r="6849" spans="19:21" x14ac:dyDescent="0.35">
      <c r="S6849" s="43"/>
      <c r="U6849" s="43"/>
    </row>
    <row r="6850" spans="19:21" x14ac:dyDescent="0.35">
      <c r="S6850" s="43"/>
      <c r="U6850" s="43"/>
    </row>
    <row r="6851" spans="19:21" x14ac:dyDescent="0.35">
      <c r="S6851" s="43"/>
      <c r="U6851" s="43"/>
    </row>
    <row r="6852" spans="19:21" x14ac:dyDescent="0.35">
      <c r="S6852" s="43"/>
      <c r="U6852" s="43"/>
    </row>
    <row r="6853" spans="19:21" x14ac:dyDescent="0.35">
      <c r="S6853" s="43"/>
      <c r="U6853" s="43"/>
    </row>
    <row r="6854" spans="19:21" x14ac:dyDescent="0.35">
      <c r="S6854" s="43"/>
      <c r="U6854" s="43"/>
    </row>
    <row r="6855" spans="19:21" x14ac:dyDescent="0.35">
      <c r="S6855" s="43"/>
      <c r="U6855" s="43"/>
    </row>
    <row r="6856" spans="19:21" x14ac:dyDescent="0.35">
      <c r="S6856" s="43"/>
      <c r="U6856" s="43"/>
    </row>
    <row r="6857" spans="19:21" x14ac:dyDescent="0.35">
      <c r="S6857" s="43"/>
      <c r="U6857" s="43"/>
    </row>
    <row r="6858" spans="19:21" x14ac:dyDescent="0.35">
      <c r="S6858" s="43"/>
      <c r="U6858" s="43"/>
    </row>
    <row r="6859" spans="19:21" x14ac:dyDescent="0.35">
      <c r="S6859" s="43"/>
      <c r="U6859" s="43"/>
    </row>
    <row r="6860" spans="19:21" x14ac:dyDescent="0.35">
      <c r="S6860" s="43"/>
      <c r="U6860" s="43"/>
    </row>
    <row r="6861" spans="19:21" x14ac:dyDescent="0.35">
      <c r="S6861" s="43"/>
      <c r="U6861" s="43"/>
    </row>
    <row r="6862" spans="19:21" x14ac:dyDescent="0.35">
      <c r="S6862" s="43"/>
      <c r="U6862" s="43"/>
    </row>
    <row r="6863" spans="19:21" x14ac:dyDescent="0.35">
      <c r="S6863" s="43"/>
      <c r="U6863" s="43"/>
    </row>
    <row r="6864" spans="19:21" x14ac:dyDescent="0.35">
      <c r="S6864" s="43"/>
      <c r="U6864" s="43"/>
    </row>
    <row r="6865" spans="19:21" x14ac:dyDescent="0.35">
      <c r="S6865" s="43"/>
      <c r="U6865" s="43"/>
    </row>
    <row r="6866" spans="19:21" x14ac:dyDescent="0.35">
      <c r="S6866" s="43"/>
      <c r="U6866" s="43"/>
    </row>
    <row r="6867" spans="19:21" x14ac:dyDescent="0.35">
      <c r="S6867" s="43"/>
      <c r="U6867" s="43"/>
    </row>
    <row r="6868" spans="19:21" x14ac:dyDescent="0.35">
      <c r="S6868" s="43"/>
      <c r="U6868" s="43"/>
    </row>
    <row r="6869" spans="19:21" x14ac:dyDescent="0.35">
      <c r="S6869" s="43"/>
      <c r="U6869" s="43"/>
    </row>
    <row r="6870" spans="19:21" x14ac:dyDescent="0.35">
      <c r="S6870" s="43"/>
      <c r="U6870" s="43"/>
    </row>
    <row r="6871" spans="19:21" x14ac:dyDescent="0.35">
      <c r="S6871" s="43"/>
      <c r="U6871" s="43"/>
    </row>
    <row r="6872" spans="19:21" x14ac:dyDescent="0.35">
      <c r="S6872" s="43"/>
      <c r="U6872" s="43"/>
    </row>
    <row r="6873" spans="19:21" x14ac:dyDescent="0.35">
      <c r="S6873" s="43"/>
      <c r="U6873" s="43"/>
    </row>
    <row r="6874" spans="19:21" x14ac:dyDescent="0.35">
      <c r="S6874" s="43"/>
      <c r="U6874" s="43"/>
    </row>
    <row r="6875" spans="19:21" x14ac:dyDescent="0.35">
      <c r="S6875" s="43"/>
      <c r="U6875" s="43"/>
    </row>
    <row r="6876" spans="19:21" x14ac:dyDescent="0.35">
      <c r="S6876" s="43"/>
      <c r="U6876" s="43"/>
    </row>
    <row r="6877" spans="19:21" x14ac:dyDescent="0.35">
      <c r="S6877" s="43"/>
      <c r="U6877" s="43"/>
    </row>
    <row r="6878" spans="19:21" x14ac:dyDescent="0.35">
      <c r="S6878" s="43"/>
      <c r="U6878" s="43"/>
    </row>
    <row r="6879" spans="19:21" x14ac:dyDescent="0.35">
      <c r="S6879" s="43"/>
      <c r="U6879" s="43"/>
    </row>
    <row r="6880" spans="19:21" x14ac:dyDescent="0.35">
      <c r="S6880" s="43"/>
      <c r="U6880" s="43"/>
    </row>
    <row r="6881" spans="19:21" x14ac:dyDescent="0.35">
      <c r="S6881" s="43"/>
      <c r="U6881" s="43"/>
    </row>
    <row r="6882" spans="19:21" x14ac:dyDescent="0.35">
      <c r="S6882" s="43"/>
      <c r="U6882" s="43"/>
    </row>
    <row r="6883" spans="19:21" x14ac:dyDescent="0.35">
      <c r="S6883" s="43"/>
      <c r="U6883" s="43"/>
    </row>
    <row r="6884" spans="19:21" x14ac:dyDescent="0.35">
      <c r="S6884" s="43"/>
      <c r="U6884" s="43"/>
    </row>
    <row r="6885" spans="19:21" x14ac:dyDescent="0.35">
      <c r="S6885" s="43"/>
      <c r="U6885" s="43"/>
    </row>
    <row r="6886" spans="19:21" x14ac:dyDescent="0.35">
      <c r="S6886" s="43"/>
      <c r="U6886" s="43"/>
    </row>
    <row r="6887" spans="19:21" x14ac:dyDescent="0.35">
      <c r="S6887" s="43"/>
      <c r="U6887" s="43"/>
    </row>
    <row r="6888" spans="19:21" x14ac:dyDescent="0.35">
      <c r="S6888" s="43"/>
      <c r="U6888" s="43"/>
    </row>
    <row r="6889" spans="19:21" x14ac:dyDescent="0.35">
      <c r="S6889" s="43"/>
      <c r="U6889" s="43"/>
    </row>
    <row r="6890" spans="19:21" x14ac:dyDescent="0.35">
      <c r="S6890" s="43"/>
      <c r="U6890" s="43"/>
    </row>
    <row r="6891" spans="19:21" x14ac:dyDescent="0.35">
      <c r="S6891" s="43"/>
      <c r="U6891" s="43"/>
    </row>
    <row r="6892" spans="19:21" x14ac:dyDescent="0.35">
      <c r="S6892" s="43"/>
      <c r="U6892" s="43"/>
    </row>
    <row r="6893" spans="19:21" x14ac:dyDescent="0.35">
      <c r="S6893" s="43"/>
      <c r="U6893" s="43"/>
    </row>
    <row r="6894" spans="19:21" x14ac:dyDescent="0.35">
      <c r="S6894" s="43"/>
      <c r="U6894" s="43"/>
    </row>
    <row r="6895" spans="19:21" x14ac:dyDescent="0.35">
      <c r="S6895" s="43"/>
      <c r="U6895" s="43"/>
    </row>
    <row r="6896" spans="19:21" x14ac:dyDescent="0.35">
      <c r="S6896" s="43"/>
      <c r="U6896" s="43"/>
    </row>
    <row r="6897" spans="19:21" x14ac:dyDescent="0.35">
      <c r="S6897" s="43"/>
      <c r="U6897" s="43"/>
    </row>
    <row r="6898" spans="19:21" x14ac:dyDescent="0.35">
      <c r="S6898" s="43"/>
      <c r="U6898" s="43"/>
    </row>
    <row r="6899" spans="19:21" x14ac:dyDescent="0.35">
      <c r="S6899" s="43"/>
      <c r="U6899" s="43"/>
    </row>
    <row r="6900" spans="19:21" x14ac:dyDescent="0.35">
      <c r="S6900" s="43"/>
      <c r="U6900" s="43"/>
    </row>
    <row r="6901" spans="19:21" x14ac:dyDescent="0.35">
      <c r="S6901" s="43"/>
      <c r="U6901" s="43"/>
    </row>
    <row r="6902" spans="19:21" x14ac:dyDescent="0.35">
      <c r="S6902" s="43"/>
      <c r="U6902" s="43"/>
    </row>
    <row r="6903" spans="19:21" x14ac:dyDescent="0.35">
      <c r="S6903" s="43"/>
      <c r="U6903" s="43"/>
    </row>
    <row r="6904" spans="19:21" x14ac:dyDescent="0.35">
      <c r="S6904" s="43"/>
      <c r="U6904" s="43"/>
    </row>
    <row r="6905" spans="19:21" x14ac:dyDescent="0.35">
      <c r="S6905" s="43"/>
      <c r="U6905" s="43"/>
    </row>
    <row r="6906" spans="19:21" x14ac:dyDescent="0.35">
      <c r="S6906" s="43"/>
      <c r="U6906" s="43"/>
    </row>
    <row r="6907" spans="19:21" x14ac:dyDescent="0.35">
      <c r="S6907" s="43"/>
      <c r="U6907" s="43"/>
    </row>
    <row r="6908" spans="19:21" x14ac:dyDescent="0.35">
      <c r="S6908" s="43"/>
      <c r="U6908" s="43"/>
    </row>
    <row r="6909" spans="19:21" x14ac:dyDescent="0.35">
      <c r="S6909" s="43"/>
      <c r="U6909" s="43"/>
    </row>
    <row r="6910" spans="19:21" x14ac:dyDescent="0.35">
      <c r="S6910" s="43"/>
      <c r="U6910" s="43"/>
    </row>
    <row r="6911" spans="19:21" x14ac:dyDescent="0.35">
      <c r="S6911" s="43"/>
      <c r="U6911" s="43"/>
    </row>
    <row r="6912" spans="19:21" x14ac:dyDescent="0.35">
      <c r="S6912" s="43"/>
      <c r="U6912" s="43"/>
    </row>
    <row r="6913" spans="19:21" x14ac:dyDescent="0.35">
      <c r="S6913" s="43"/>
      <c r="U6913" s="43"/>
    </row>
    <row r="6914" spans="19:21" x14ac:dyDescent="0.35">
      <c r="S6914" s="43"/>
      <c r="U6914" s="43"/>
    </row>
    <row r="6915" spans="19:21" x14ac:dyDescent="0.35">
      <c r="S6915" s="43"/>
      <c r="U6915" s="43"/>
    </row>
    <row r="6916" spans="19:21" x14ac:dyDescent="0.35">
      <c r="S6916" s="43"/>
      <c r="U6916" s="43"/>
    </row>
    <row r="6917" spans="19:21" x14ac:dyDescent="0.35">
      <c r="S6917" s="43"/>
      <c r="U6917" s="43"/>
    </row>
    <row r="6918" spans="19:21" x14ac:dyDescent="0.35">
      <c r="S6918" s="43"/>
      <c r="U6918" s="43"/>
    </row>
    <row r="6919" spans="19:21" x14ac:dyDescent="0.35">
      <c r="S6919" s="43"/>
      <c r="U6919" s="43"/>
    </row>
    <row r="6920" spans="19:21" x14ac:dyDescent="0.35">
      <c r="S6920" s="43"/>
      <c r="U6920" s="43"/>
    </row>
    <row r="6921" spans="19:21" x14ac:dyDescent="0.35">
      <c r="S6921" s="43"/>
      <c r="U6921" s="43"/>
    </row>
    <row r="6922" spans="19:21" x14ac:dyDescent="0.35">
      <c r="S6922" s="43"/>
      <c r="U6922" s="43"/>
    </row>
    <row r="6923" spans="19:21" x14ac:dyDescent="0.35">
      <c r="S6923" s="43"/>
      <c r="U6923" s="43"/>
    </row>
    <row r="6924" spans="19:21" x14ac:dyDescent="0.35">
      <c r="S6924" s="43"/>
      <c r="U6924" s="43"/>
    </row>
    <row r="6925" spans="19:21" x14ac:dyDescent="0.35">
      <c r="S6925" s="43"/>
      <c r="U6925" s="43"/>
    </row>
    <row r="6926" spans="19:21" x14ac:dyDescent="0.35">
      <c r="S6926" s="43"/>
      <c r="U6926" s="43"/>
    </row>
    <row r="6927" spans="19:21" x14ac:dyDescent="0.35">
      <c r="S6927" s="43"/>
      <c r="U6927" s="43"/>
    </row>
    <row r="6928" spans="19:21" x14ac:dyDescent="0.35">
      <c r="S6928" s="43"/>
      <c r="U6928" s="43"/>
    </row>
    <row r="6929" spans="19:21" x14ac:dyDescent="0.35">
      <c r="S6929" s="43"/>
      <c r="U6929" s="43"/>
    </row>
    <row r="6930" spans="19:21" x14ac:dyDescent="0.35">
      <c r="S6930" s="43"/>
      <c r="U6930" s="43"/>
    </row>
    <row r="6931" spans="19:21" x14ac:dyDescent="0.35">
      <c r="S6931" s="43"/>
      <c r="U6931" s="43"/>
    </row>
    <row r="6932" spans="19:21" x14ac:dyDescent="0.35">
      <c r="S6932" s="43"/>
      <c r="U6932" s="43"/>
    </row>
    <row r="6933" spans="19:21" x14ac:dyDescent="0.35">
      <c r="S6933" s="43"/>
      <c r="U6933" s="43"/>
    </row>
    <row r="6934" spans="19:21" x14ac:dyDescent="0.35">
      <c r="S6934" s="43"/>
      <c r="U6934" s="43"/>
    </row>
    <row r="6935" spans="19:21" x14ac:dyDescent="0.35">
      <c r="S6935" s="43"/>
      <c r="U6935" s="43"/>
    </row>
    <row r="6936" spans="19:21" x14ac:dyDescent="0.35">
      <c r="S6936" s="43"/>
      <c r="U6936" s="43"/>
    </row>
    <row r="6937" spans="19:21" x14ac:dyDescent="0.35">
      <c r="S6937" s="43"/>
      <c r="U6937" s="43"/>
    </row>
    <row r="6938" spans="19:21" x14ac:dyDescent="0.35">
      <c r="S6938" s="43"/>
      <c r="U6938" s="43"/>
    </row>
    <row r="6939" spans="19:21" x14ac:dyDescent="0.35">
      <c r="S6939" s="43"/>
      <c r="U6939" s="43"/>
    </row>
    <row r="6940" spans="19:21" x14ac:dyDescent="0.35">
      <c r="S6940" s="43"/>
      <c r="U6940" s="43"/>
    </row>
    <row r="6941" spans="19:21" x14ac:dyDescent="0.35">
      <c r="S6941" s="43"/>
      <c r="U6941" s="43"/>
    </row>
    <row r="6942" spans="19:21" x14ac:dyDescent="0.35">
      <c r="S6942" s="43"/>
      <c r="U6942" s="43"/>
    </row>
    <row r="6943" spans="19:21" x14ac:dyDescent="0.35">
      <c r="S6943" s="43"/>
      <c r="U6943" s="43"/>
    </row>
    <row r="6944" spans="19:21" x14ac:dyDescent="0.35">
      <c r="S6944" s="43"/>
      <c r="U6944" s="43"/>
    </row>
    <row r="6945" spans="19:21" x14ac:dyDescent="0.35">
      <c r="S6945" s="43"/>
      <c r="U6945" s="43"/>
    </row>
    <row r="6946" spans="19:21" x14ac:dyDescent="0.35">
      <c r="S6946" s="43"/>
      <c r="U6946" s="43"/>
    </row>
    <row r="6947" spans="19:21" x14ac:dyDescent="0.35">
      <c r="S6947" s="43"/>
      <c r="U6947" s="43"/>
    </row>
    <row r="6948" spans="19:21" x14ac:dyDescent="0.35">
      <c r="S6948" s="43"/>
      <c r="U6948" s="43"/>
    </row>
    <row r="6949" spans="19:21" x14ac:dyDescent="0.35">
      <c r="S6949" s="43"/>
      <c r="U6949" s="43"/>
    </row>
    <row r="6950" spans="19:21" x14ac:dyDescent="0.35">
      <c r="S6950" s="43"/>
      <c r="U6950" s="43"/>
    </row>
    <row r="6951" spans="19:21" x14ac:dyDescent="0.35">
      <c r="S6951" s="43"/>
      <c r="U6951" s="43"/>
    </row>
    <row r="6952" spans="19:21" x14ac:dyDescent="0.35">
      <c r="S6952" s="43"/>
      <c r="U6952" s="43"/>
    </row>
    <row r="6953" spans="19:21" x14ac:dyDescent="0.35">
      <c r="S6953" s="43"/>
      <c r="U6953" s="43"/>
    </row>
    <row r="6954" spans="19:21" x14ac:dyDescent="0.35">
      <c r="S6954" s="43"/>
      <c r="U6954" s="43"/>
    </row>
    <row r="6955" spans="19:21" x14ac:dyDescent="0.35">
      <c r="S6955" s="43"/>
      <c r="U6955" s="43"/>
    </row>
    <row r="6956" spans="19:21" x14ac:dyDescent="0.35">
      <c r="S6956" s="43"/>
      <c r="U6956" s="43"/>
    </row>
    <row r="6957" spans="19:21" x14ac:dyDescent="0.35">
      <c r="S6957" s="43"/>
      <c r="U6957" s="43"/>
    </row>
    <row r="6958" spans="19:21" x14ac:dyDescent="0.35">
      <c r="S6958" s="43"/>
      <c r="U6958" s="43"/>
    </row>
    <row r="6959" spans="19:21" x14ac:dyDescent="0.35">
      <c r="S6959" s="43"/>
      <c r="U6959" s="43"/>
    </row>
    <row r="6960" spans="19:21" x14ac:dyDescent="0.35">
      <c r="S6960" s="43"/>
      <c r="U6960" s="43"/>
    </row>
    <row r="6961" spans="19:21" x14ac:dyDescent="0.35">
      <c r="S6961" s="43"/>
      <c r="U6961" s="43"/>
    </row>
    <row r="6962" spans="19:21" x14ac:dyDescent="0.35">
      <c r="S6962" s="43"/>
      <c r="U6962" s="43"/>
    </row>
    <row r="6963" spans="19:21" x14ac:dyDescent="0.35">
      <c r="S6963" s="43"/>
      <c r="U6963" s="43"/>
    </row>
    <row r="6964" spans="19:21" x14ac:dyDescent="0.35">
      <c r="S6964" s="43"/>
      <c r="U6964" s="43"/>
    </row>
    <row r="6965" spans="19:21" x14ac:dyDescent="0.35">
      <c r="S6965" s="43"/>
      <c r="U6965" s="43"/>
    </row>
    <row r="6966" spans="19:21" x14ac:dyDescent="0.35">
      <c r="S6966" s="43"/>
      <c r="U6966" s="43"/>
    </row>
    <row r="6967" spans="19:21" x14ac:dyDescent="0.35">
      <c r="S6967" s="43"/>
      <c r="U6967" s="43"/>
    </row>
    <row r="6968" spans="19:21" x14ac:dyDescent="0.35">
      <c r="S6968" s="43"/>
      <c r="U6968" s="43"/>
    </row>
    <row r="6969" spans="19:21" x14ac:dyDescent="0.35">
      <c r="S6969" s="43"/>
      <c r="U6969" s="43"/>
    </row>
    <row r="6970" spans="19:21" x14ac:dyDescent="0.35">
      <c r="S6970" s="43"/>
      <c r="U6970" s="43"/>
    </row>
    <row r="6971" spans="19:21" x14ac:dyDescent="0.35">
      <c r="S6971" s="43"/>
      <c r="U6971" s="43"/>
    </row>
    <row r="6972" spans="19:21" x14ac:dyDescent="0.35">
      <c r="S6972" s="43"/>
      <c r="U6972" s="43"/>
    </row>
    <row r="6973" spans="19:21" x14ac:dyDescent="0.35">
      <c r="S6973" s="43"/>
      <c r="U6973" s="43"/>
    </row>
    <row r="6974" spans="19:21" x14ac:dyDescent="0.35">
      <c r="S6974" s="43"/>
      <c r="U6974" s="43"/>
    </row>
    <row r="6975" spans="19:21" x14ac:dyDescent="0.35">
      <c r="S6975" s="43"/>
      <c r="U6975" s="43"/>
    </row>
    <row r="6976" spans="19:21" x14ac:dyDescent="0.35">
      <c r="S6976" s="43"/>
      <c r="U6976" s="43"/>
    </row>
    <row r="6977" spans="19:21" x14ac:dyDescent="0.35">
      <c r="S6977" s="43"/>
      <c r="U6977" s="43"/>
    </row>
    <row r="6978" spans="19:21" x14ac:dyDescent="0.35">
      <c r="S6978" s="43"/>
      <c r="U6978" s="43"/>
    </row>
    <row r="6979" spans="19:21" x14ac:dyDescent="0.35">
      <c r="S6979" s="43"/>
      <c r="U6979" s="43"/>
    </row>
    <row r="6980" spans="19:21" x14ac:dyDescent="0.35">
      <c r="S6980" s="43"/>
      <c r="U6980" s="43"/>
    </row>
    <row r="6981" spans="19:21" x14ac:dyDescent="0.35">
      <c r="S6981" s="43"/>
      <c r="U6981" s="43"/>
    </row>
    <row r="6982" spans="19:21" x14ac:dyDescent="0.35">
      <c r="S6982" s="43"/>
      <c r="U6982" s="43"/>
    </row>
    <row r="6983" spans="19:21" x14ac:dyDescent="0.35">
      <c r="S6983" s="43"/>
      <c r="U6983" s="43"/>
    </row>
    <row r="6984" spans="19:21" x14ac:dyDescent="0.35">
      <c r="S6984" s="43"/>
      <c r="U6984" s="43"/>
    </row>
    <row r="6985" spans="19:21" x14ac:dyDescent="0.35">
      <c r="S6985" s="43"/>
      <c r="U6985" s="43"/>
    </row>
    <row r="6986" spans="19:21" x14ac:dyDescent="0.35">
      <c r="S6986" s="43"/>
      <c r="U6986" s="43"/>
    </row>
    <row r="6987" spans="19:21" x14ac:dyDescent="0.35">
      <c r="S6987" s="43"/>
      <c r="U6987" s="43"/>
    </row>
    <row r="6988" spans="19:21" x14ac:dyDescent="0.35">
      <c r="S6988" s="43"/>
      <c r="U6988" s="43"/>
    </row>
    <row r="6989" spans="19:21" x14ac:dyDescent="0.35">
      <c r="S6989" s="43"/>
      <c r="U6989" s="43"/>
    </row>
    <row r="6990" spans="19:21" x14ac:dyDescent="0.35">
      <c r="S6990" s="43"/>
      <c r="U6990" s="43"/>
    </row>
    <row r="6991" spans="19:21" x14ac:dyDescent="0.35">
      <c r="S6991" s="43"/>
      <c r="U6991" s="43"/>
    </row>
    <row r="6992" spans="19:21" x14ac:dyDescent="0.35">
      <c r="S6992" s="43"/>
      <c r="U6992" s="43"/>
    </row>
    <row r="6993" spans="19:21" x14ac:dyDescent="0.35">
      <c r="S6993" s="43"/>
      <c r="U6993" s="43"/>
    </row>
    <row r="6994" spans="19:21" x14ac:dyDescent="0.35">
      <c r="S6994" s="43"/>
      <c r="U6994" s="43"/>
    </row>
    <row r="6995" spans="19:21" x14ac:dyDescent="0.35">
      <c r="S6995" s="43"/>
      <c r="U6995" s="43"/>
    </row>
    <row r="6996" spans="19:21" x14ac:dyDescent="0.35">
      <c r="S6996" s="43"/>
      <c r="U6996" s="43"/>
    </row>
    <row r="6997" spans="19:21" x14ac:dyDescent="0.35">
      <c r="S6997" s="43"/>
      <c r="U6997" s="43"/>
    </row>
    <row r="6998" spans="19:21" x14ac:dyDescent="0.35">
      <c r="S6998" s="43"/>
      <c r="U6998" s="43"/>
    </row>
    <row r="6999" spans="19:21" x14ac:dyDescent="0.35">
      <c r="S6999" s="43"/>
      <c r="U6999" s="43"/>
    </row>
    <row r="7000" spans="19:21" x14ac:dyDescent="0.35">
      <c r="S7000" s="43"/>
      <c r="U7000" s="43"/>
    </row>
    <row r="7001" spans="19:21" x14ac:dyDescent="0.35">
      <c r="S7001" s="43"/>
      <c r="U7001" s="43"/>
    </row>
    <row r="7002" spans="19:21" x14ac:dyDescent="0.35">
      <c r="S7002" s="43"/>
      <c r="U7002" s="43"/>
    </row>
    <row r="7003" spans="19:21" x14ac:dyDescent="0.35">
      <c r="S7003" s="43"/>
      <c r="U7003" s="43"/>
    </row>
    <row r="7004" spans="19:21" x14ac:dyDescent="0.35">
      <c r="S7004" s="43"/>
      <c r="U7004" s="43"/>
    </row>
    <row r="7005" spans="19:21" x14ac:dyDescent="0.35">
      <c r="S7005" s="43"/>
      <c r="U7005" s="43"/>
    </row>
    <row r="7006" spans="19:21" x14ac:dyDescent="0.35">
      <c r="S7006" s="43"/>
      <c r="U7006" s="43"/>
    </row>
    <row r="7007" spans="19:21" x14ac:dyDescent="0.35">
      <c r="S7007" s="43"/>
      <c r="U7007" s="43"/>
    </row>
    <row r="7008" spans="19:21" x14ac:dyDescent="0.35">
      <c r="S7008" s="43"/>
      <c r="U7008" s="43"/>
    </row>
    <row r="7009" spans="19:21" x14ac:dyDescent="0.35">
      <c r="S7009" s="43"/>
      <c r="U7009" s="43"/>
    </row>
    <row r="7010" spans="19:21" x14ac:dyDescent="0.35">
      <c r="S7010" s="43"/>
      <c r="U7010" s="43"/>
    </row>
    <row r="7011" spans="19:21" x14ac:dyDescent="0.35">
      <c r="S7011" s="43"/>
      <c r="U7011" s="43"/>
    </row>
    <row r="7012" spans="19:21" x14ac:dyDescent="0.35">
      <c r="S7012" s="43"/>
      <c r="U7012" s="43"/>
    </row>
    <row r="7013" spans="19:21" x14ac:dyDescent="0.35">
      <c r="S7013" s="43"/>
      <c r="U7013" s="43"/>
    </row>
    <row r="7014" spans="19:21" x14ac:dyDescent="0.35">
      <c r="S7014" s="43"/>
      <c r="U7014" s="43"/>
    </row>
    <row r="7015" spans="19:21" x14ac:dyDescent="0.35">
      <c r="S7015" s="43"/>
      <c r="U7015" s="43"/>
    </row>
    <row r="7016" spans="19:21" x14ac:dyDescent="0.35">
      <c r="S7016" s="43"/>
      <c r="U7016" s="43"/>
    </row>
    <row r="7017" spans="19:21" x14ac:dyDescent="0.35">
      <c r="S7017" s="43"/>
      <c r="U7017" s="43"/>
    </row>
    <row r="7018" spans="19:21" x14ac:dyDescent="0.35">
      <c r="S7018" s="43"/>
      <c r="U7018" s="43"/>
    </row>
    <row r="7019" spans="19:21" x14ac:dyDescent="0.35">
      <c r="S7019" s="43"/>
      <c r="U7019" s="43"/>
    </row>
    <row r="7020" spans="19:21" x14ac:dyDescent="0.35">
      <c r="S7020" s="43"/>
      <c r="U7020" s="43"/>
    </row>
    <row r="7021" spans="19:21" x14ac:dyDescent="0.35">
      <c r="S7021" s="43"/>
      <c r="U7021" s="43"/>
    </row>
    <row r="7022" spans="19:21" x14ac:dyDescent="0.35">
      <c r="S7022" s="43"/>
      <c r="U7022" s="43"/>
    </row>
    <row r="7023" spans="19:21" x14ac:dyDescent="0.35">
      <c r="S7023" s="43"/>
      <c r="U7023" s="43"/>
    </row>
    <row r="7024" spans="19:21" x14ac:dyDescent="0.35">
      <c r="S7024" s="43"/>
      <c r="U7024" s="43"/>
    </row>
    <row r="7025" spans="19:21" x14ac:dyDescent="0.35">
      <c r="S7025" s="43"/>
      <c r="U7025" s="43"/>
    </row>
    <row r="7026" spans="19:21" x14ac:dyDescent="0.35">
      <c r="S7026" s="43"/>
      <c r="U7026" s="43"/>
    </row>
    <row r="7027" spans="19:21" x14ac:dyDescent="0.35">
      <c r="S7027" s="43"/>
      <c r="U7027" s="43"/>
    </row>
    <row r="7028" spans="19:21" x14ac:dyDescent="0.35">
      <c r="S7028" s="43"/>
      <c r="U7028" s="43"/>
    </row>
    <row r="7029" spans="19:21" x14ac:dyDescent="0.35">
      <c r="S7029" s="43"/>
      <c r="U7029" s="43"/>
    </row>
    <row r="7030" spans="19:21" x14ac:dyDescent="0.35">
      <c r="S7030" s="43"/>
      <c r="U7030" s="43"/>
    </row>
    <row r="7031" spans="19:21" x14ac:dyDescent="0.35">
      <c r="S7031" s="43"/>
      <c r="U7031" s="43"/>
    </row>
    <row r="7032" spans="19:21" x14ac:dyDescent="0.35">
      <c r="S7032" s="43"/>
      <c r="U7032" s="43"/>
    </row>
    <row r="7033" spans="19:21" x14ac:dyDescent="0.35">
      <c r="S7033" s="43"/>
      <c r="U7033" s="43"/>
    </row>
    <row r="7034" spans="19:21" x14ac:dyDescent="0.35">
      <c r="S7034" s="43"/>
      <c r="U7034" s="43"/>
    </row>
    <row r="7035" spans="19:21" x14ac:dyDescent="0.35">
      <c r="S7035" s="43"/>
      <c r="U7035" s="43"/>
    </row>
    <row r="7036" spans="19:21" x14ac:dyDescent="0.35">
      <c r="S7036" s="43"/>
      <c r="U7036" s="43"/>
    </row>
    <row r="7037" spans="19:21" x14ac:dyDescent="0.35">
      <c r="S7037" s="43"/>
      <c r="U7037" s="43"/>
    </row>
    <row r="7038" spans="19:21" x14ac:dyDescent="0.35">
      <c r="S7038" s="43"/>
      <c r="U7038" s="43"/>
    </row>
    <row r="7039" spans="19:21" x14ac:dyDescent="0.35">
      <c r="S7039" s="43"/>
      <c r="U7039" s="43"/>
    </row>
    <row r="7040" spans="19:21" x14ac:dyDescent="0.35">
      <c r="S7040" s="43"/>
      <c r="U7040" s="43"/>
    </row>
    <row r="7041" spans="19:21" x14ac:dyDescent="0.35">
      <c r="S7041" s="43"/>
      <c r="U7041" s="43"/>
    </row>
    <row r="7042" spans="19:21" x14ac:dyDescent="0.35">
      <c r="S7042" s="43"/>
      <c r="U7042" s="43"/>
    </row>
    <row r="7043" spans="19:21" x14ac:dyDescent="0.35">
      <c r="S7043" s="43"/>
      <c r="U7043" s="43"/>
    </row>
    <row r="7044" spans="19:21" x14ac:dyDescent="0.35">
      <c r="S7044" s="43"/>
      <c r="U7044" s="43"/>
    </row>
    <row r="7045" spans="19:21" x14ac:dyDescent="0.35">
      <c r="S7045" s="43"/>
      <c r="U7045" s="43"/>
    </row>
    <row r="7046" spans="19:21" x14ac:dyDescent="0.35">
      <c r="S7046" s="43"/>
      <c r="U7046" s="43"/>
    </row>
    <row r="7047" spans="19:21" x14ac:dyDescent="0.35">
      <c r="S7047" s="43"/>
      <c r="U7047" s="43"/>
    </row>
    <row r="7048" spans="19:21" x14ac:dyDescent="0.35">
      <c r="S7048" s="43"/>
      <c r="U7048" s="43"/>
    </row>
    <row r="7049" spans="19:21" x14ac:dyDescent="0.35">
      <c r="S7049" s="43"/>
      <c r="U7049" s="43"/>
    </row>
    <row r="7050" spans="19:21" x14ac:dyDescent="0.35">
      <c r="S7050" s="43"/>
      <c r="U7050" s="43"/>
    </row>
    <row r="7051" spans="19:21" x14ac:dyDescent="0.35">
      <c r="S7051" s="43"/>
      <c r="U7051" s="43"/>
    </row>
    <row r="7052" spans="19:21" x14ac:dyDescent="0.35">
      <c r="S7052" s="43"/>
      <c r="U7052" s="43"/>
    </row>
    <row r="7053" spans="19:21" x14ac:dyDescent="0.35">
      <c r="S7053" s="43"/>
      <c r="U7053" s="43"/>
    </row>
    <row r="7054" spans="19:21" x14ac:dyDescent="0.35">
      <c r="S7054" s="43"/>
      <c r="U7054" s="43"/>
    </row>
    <row r="7055" spans="19:21" x14ac:dyDescent="0.35">
      <c r="S7055" s="43"/>
      <c r="U7055" s="43"/>
    </row>
    <row r="7056" spans="19:21" x14ac:dyDescent="0.35">
      <c r="S7056" s="43"/>
      <c r="U7056" s="43"/>
    </row>
    <row r="7057" spans="19:21" x14ac:dyDescent="0.35">
      <c r="S7057" s="43"/>
      <c r="U7057" s="43"/>
    </row>
    <row r="7058" spans="19:21" x14ac:dyDescent="0.35">
      <c r="S7058" s="43"/>
      <c r="U7058" s="43"/>
    </row>
    <row r="7059" spans="19:21" x14ac:dyDescent="0.35">
      <c r="S7059" s="43"/>
      <c r="U7059" s="43"/>
    </row>
    <row r="7060" spans="19:21" x14ac:dyDescent="0.35">
      <c r="S7060" s="43"/>
      <c r="U7060" s="43"/>
    </row>
    <row r="7061" spans="19:21" x14ac:dyDescent="0.35">
      <c r="S7061" s="43"/>
      <c r="U7061" s="43"/>
    </row>
    <row r="7062" spans="19:21" x14ac:dyDescent="0.35">
      <c r="S7062" s="43"/>
      <c r="U7062" s="43"/>
    </row>
    <row r="7063" spans="19:21" x14ac:dyDescent="0.35">
      <c r="S7063" s="43"/>
      <c r="U7063" s="43"/>
    </row>
    <row r="7064" spans="19:21" x14ac:dyDescent="0.35">
      <c r="S7064" s="43"/>
      <c r="U7064" s="43"/>
    </row>
    <row r="7065" spans="19:21" x14ac:dyDescent="0.35">
      <c r="S7065" s="43"/>
      <c r="U7065" s="43"/>
    </row>
    <row r="7066" spans="19:21" x14ac:dyDescent="0.35">
      <c r="S7066" s="43"/>
      <c r="U7066" s="43"/>
    </row>
    <row r="7067" spans="19:21" x14ac:dyDescent="0.35">
      <c r="S7067" s="43"/>
      <c r="U7067" s="43"/>
    </row>
    <row r="7068" spans="19:21" x14ac:dyDescent="0.35">
      <c r="S7068" s="43"/>
      <c r="U7068" s="43"/>
    </row>
    <row r="7069" spans="19:21" x14ac:dyDescent="0.35">
      <c r="S7069" s="43"/>
      <c r="U7069" s="43"/>
    </row>
    <row r="7070" spans="19:21" x14ac:dyDescent="0.35">
      <c r="S7070" s="43"/>
      <c r="U7070" s="43"/>
    </row>
    <row r="7071" spans="19:21" x14ac:dyDescent="0.35">
      <c r="S7071" s="43"/>
      <c r="U7071" s="43"/>
    </row>
    <row r="7072" spans="19:21" x14ac:dyDescent="0.35">
      <c r="S7072" s="43"/>
      <c r="U7072" s="43"/>
    </row>
    <row r="7073" spans="19:21" x14ac:dyDescent="0.35">
      <c r="S7073" s="43"/>
      <c r="U7073" s="43"/>
    </row>
    <row r="7074" spans="19:21" x14ac:dyDescent="0.35">
      <c r="S7074" s="43"/>
      <c r="U7074" s="43"/>
    </row>
    <row r="7075" spans="19:21" x14ac:dyDescent="0.35">
      <c r="S7075" s="43"/>
      <c r="U7075" s="43"/>
    </row>
    <row r="7076" spans="19:21" x14ac:dyDescent="0.35">
      <c r="S7076" s="43"/>
      <c r="U7076" s="43"/>
    </row>
    <row r="7077" spans="19:21" x14ac:dyDescent="0.35">
      <c r="S7077" s="43"/>
      <c r="U7077" s="43"/>
    </row>
    <row r="7078" spans="19:21" x14ac:dyDescent="0.35">
      <c r="S7078" s="43"/>
      <c r="U7078" s="43"/>
    </row>
    <row r="7079" spans="19:21" x14ac:dyDescent="0.35">
      <c r="S7079" s="43"/>
      <c r="U7079" s="43"/>
    </row>
    <row r="7080" spans="19:21" x14ac:dyDescent="0.35">
      <c r="S7080" s="43"/>
      <c r="U7080" s="43"/>
    </row>
    <row r="7081" spans="19:21" x14ac:dyDescent="0.35">
      <c r="S7081" s="43"/>
      <c r="U7081" s="43"/>
    </row>
    <row r="7082" spans="19:21" x14ac:dyDescent="0.35">
      <c r="S7082" s="43"/>
      <c r="U7082" s="43"/>
    </row>
    <row r="7083" spans="19:21" x14ac:dyDescent="0.35">
      <c r="S7083" s="43"/>
      <c r="U7083" s="43"/>
    </row>
    <row r="7084" spans="19:21" x14ac:dyDescent="0.35">
      <c r="S7084" s="43"/>
      <c r="U7084" s="43"/>
    </row>
    <row r="7085" spans="19:21" x14ac:dyDescent="0.35">
      <c r="S7085" s="43"/>
      <c r="U7085" s="43"/>
    </row>
    <row r="7086" spans="19:21" x14ac:dyDescent="0.35">
      <c r="S7086" s="43"/>
      <c r="U7086" s="43"/>
    </row>
    <row r="7087" spans="19:21" x14ac:dyDescent="0.35">
      <c r="S7087" s="43"/>
      <c r="U7087" s="43"/>
    </row>
    <row r="7088" spans="19:21" x14ac:dyDescent="0.35">
      <c r="S7088" s="43"/>
      <c r="U7088" s="43"/>
    </row>
    <row r="7089" spans="19:21" x14ac:dyDescent="0.35">
      <c r="S7089" s="43"/>
      <c r="U7089" s="43"/>
    </row>
    <row r="7090" spans="19:21" x14ac:dyDescent="0.35">
      <c r="S7090" s="43"/>
      <c r="U7090" s="43"/>
    </row>
    <row r="7091" spans="19:21" x14ac:dyDescent="0.35">
      <c r="S7091" s="43"/>
      <c r="U7091" s="43"/>
    </row>
    <row r="7092" spans="19:21" x14ac:dyDescent="0.35">
      <c r="S7092" s="43"/>
      <c r="U7092" s="43"/>
    </row>
    <row r="7093" spans="19:21" x14ac:dyDescent="0.35">
      <c r="S7093" s="43"/>
      <c r="U7093" s="43"/>
    </row>
    <row r="7094" spans="19:21" x14ac:dyDescent="0.35">
      <c r="S7094" s="43"/>
      <c r="U7094" s="43"/>
    </row>
    <row r="7095" spans="19:21" x14ac:dyDescent="0.35">
      <c r="S7095" s="43"/>
      <c r="U7095" s="43"/>
    </row>
    <row r="7096" spans="19:21" x14ac:dyDescent="0.35">
      <c r="S7096" s="43"/>
      <c r="U7096" s="43"/>
    </row>
    <row r="7097" spans="19:21" x14ac:dyDescent="0.35">
      <c r="S7097" s="43"/>
      <c r="U7097" s="43"/>
    </row>
    <row r="7098" spans="19:21" x14ac:dyDescent="0.35">
      <c r="S7098" s="43"/>
      <c r="U7098" s="43"/>
    </row>
    <row r="7099" spans="19:21" x14ac:dyDescent="0.35">
      <c r="S7099" s="43"/>
      <c r="U7099" s="43"/>
    </row>
    <row r="7100" spans="19:21" x14ac:dyDescent="0.35">
      <c r="S7100" s="43"/>
      <c r="U7100" s="43"/>
    </row>
    <row r="7101" spans="19:21" x14ac:dyDescent="0.35">
      <c r="S7101" s="43"/>
      <c r="U7101" s="43"/>
    </row>
    <row r="7102" spans="19:21" x14ac:dyDescent="0.35">
      <c r="S7102" s="43"/>
      <c r="U7102" s="43"/>
    </row>
    <row r="7103" spans="19:21" x14ac:dyDescent="0.35">
      <c r="S7103" s="43"/>
      <c r="U7103" s="43"/>
    </row>
    <row r="7104" spans="19:21" x14ac:dyDescent="0.35">
      <c r="S7104" s="43"/>
      <c r="U7104" s="43"/>
    </row>
    <row r="7105" spans="19:21" x14ac:dyDescent="0.35">
      <c r="S7105" s="43"/>
      <c r="U7105" s="43"/>
    </row>
    <row r="7106" spans="19:21" x14ac:dyDescent="0.35">
      <c r="S7106" s="43"/>
      <c r="U7106" s="43"/>
    </row>
    <row r="7107" spans="19:21" x14ac:dyDescent="0.35">
      <c r="S7107" s="43"/>
      <c r="U7107" s="43"/>
    </row>
    <row r="7108" spans="19:21" x14ac:dyDescent="0.35">
      <c r="S7108" s="43"/>
      <c r="U7108" s="43"/>
    </row>
    <row r="7109" spans="19:21" x14ac:dyDescent="0.35">
      <c r="S7109" s="43"/>
      <c r="U7109" s="43"/>
    </row>
    <row r="7110" spans="19:21" x14ac:dyDescent="0.35">
      <c r="S7110" s="43"/>
      <c r="U7110" s="43"/>
    </row>
    <row r="7111" spans="19:21" x14ac:dyDescent="0.35">
      <c r="S7111" s="43"/>
      <c r="U7111" s="43"/>
    </row>
    <row r="7112" spans="19:21" x14ac:dyDescent="0.35">
      <c r="S7112" s="43"/>
      <c r="U7112" s="43"/>
    </row>
    <row r="7113" spans="19:21" x14ac:dyDescent="0.35">
      <c r="S7113" s="43"/>
      <c r="U7113" s="43"/>
    </row>
    <row r="7114" spans="19:21" x14ac:dyDescent="0.35">
      <c r="S7114" s="43"/>
      <c r="U7114" s="43"/>
    </row>
    <row r="7115" spans="19:21" x14ac:dyDescent="0.35">
      <c r="S7115" s="43"/>
      <c r="U7115" s="43"/>
    </row>
    <row r="7116" spans="19:21" x14ac:dyDescent="0.35">
      <c r="S7116" s="43"/>
      <c r="U7116" s="43"/>
    </row>
    <row r="7117" spans="19:21" x14ac:dyDescent="0.35">
      <c r="S7117" s="43"/>
      <c r="U7117" s="43"/>
    </row>
    <row r="7118" spans="19:21" x14ac:dyDescent="0.35">
      <c r="S7118" s="43"/>
      <c r="U7118" s="43"/>
    </row>
    <row r="7119" spans="19:21" x14ac:dyDescent="0.35">
      <c r="S7119" s="43"/>
      <c r="U7119" s="43"/>
    </row>
    <row r="7120" spans="19:21" x14ac:dyDescent="0.35">
      <c r="S7120" s="43"/>
      <c r="U7120" s="43"/>
    </row>
    <row r="7121" spans="19:21" x14ac:dyDescent="0.35">
      <c r="S7121" s="43"/>
      <c r="U7121" s="43"/>
    </row>
    <row r="7122" spans="19:21" x14ac:dyDescent="0.35">
      <c r="S7122" s="43"/>
      <c r="U7122" s="43"/>
    </row>
    <row r="7123" spans="19:21" x14ac:dyDescent="0.35">
      <c r="S7123" s="43"/>
      <c r="U7123" s="43"/>
    </row>
    <row r="7124" spans="19:21" x14ac:dyDescent="0.35">
      <c r="S7124" s="43"/>
      <c r="U7124" s="43"/>
    </row>
    <row r="7125" spans="19:21" x14ac:dyDescent="0.35">
      <c r="S7125" s="43"/>
      <c r="U7125" s="43"/>
    </row>
    <row r="7126" spans="19:21" x14ac:dyDescent="0.35">
      <c r="S7126" s="43"/>
      <c r="U7126" s="43"/>
    </row>
    <row r="7127" spans="19:21" x14ac:dyDescent="0.35">
      <c r="S7127" s="43"/>
      <c r="U7127" s="43"/>
    </row>
    <row r="7128" spans="19:21" x14ac:dyDescent="0.35">
      <c r="S7128" s="43"/>
      <c r="U7128" s="43"/>
    </row>
    <row r="7129" spans="19:21" x14ac:dyDescent="0.35">
      <c r="S7129" s="43"/>
      <c r="U7129" s="43"/>
    </row>
    <row r="7130" spans="19:21" x14ac:dyDescent="0.35">
      <c r="S7130" s="43"/>
      <c r="U7130" s="43"/>
    </row>
    <row r="7131" spans="19:21" x14ac:dyDescent="0.35">
      <c r="S7131" s="43"/>
      <c r="U7131" s="43"/>
    </row>
    <row r="7132" spans="19:21" x14ac:dyDescent="0.35">
      <c r="S7132" s="43"/>
      <c r="U7132" s="43"/>
    </row>
    <row r="7133" spans="19:21" x14ac:dyDescent="0.35">
      <c r="S7133" s="43"/>
      <c r="U7133" s="43"/>
    </row>
    <row r="7134" spans="19:21" x14ac:dyDescent="0.35">
      <c r="S7134" s="43"/>
      <c r="U7134" s="43"/>
    </row>
    <row r="7135" spans="19:21" x14ac:dyDescent="0.35">
      <c r="S7135" s="43"/>
      <c r="U7135" s="43"/>
    </row>
    <row r="7136" spans="19:21" x14ac:dyDescent="0.35">
      <c r="S7136" s="43"/>
      <c r="U7136" s="43"/>
    </row>
    <row r="7137" spans="19:21" x14ac:dyDescent="0.35">
      <c r="S7137" s="43"/>
      <c r="U7137" s="43"/>
    </row>
    <row r="7138" spans="19:21" x14ac:dyDescent="0.35">
      <c r="S7138" s="43"/>
      <c r="U7138" s="43"/>
    </row>
    <row r="7139" spans="19:21" x14ac:dyDescent="0.35">
      <c r="S7139" s="43"/>
      <c r="U7139" s="43"/>
    </row>
    <row r="7140" spans="19:21" x14ac:dyDescent="0.35">
      <c r="S7140" s="43"/>
      <c r="U7140" s="43"/>
    </row>
    <row r="7141" spans="19:21" x14ac:dyDescent="0.35">
      <c r="S7141" s="43"/>
      <c r="U7141" s="43"/>
    </row>
    <row r="7142" spans="19:21" x14ac:dyDescent="0.35">
      <c r="S7142" s="43"/>
      <c r="U7142" s="43"/>
    </row>
    <row r="7143" spans="19:21" x14ac:dyDescent="0.35">
      <c r="S7143" s="43"/>
      <c r="U7143" s="43"/>
    </row>
    <row r="7144" spans="19:21" x14ac:dyDescent="0.35">
      <c r="S7144" s="43"/>
      <c r="U7144" s="43"/>
    </row>
    <row r="7145" spans="19:21" x14ac:dyDescent="0.35">
      <c r="S7145" s="43"/>
      <c r="U7145" s="43"/>
    </row>
    <row r="7146" spans="19:21" x14ac:dyDescent="0.35">
      <c r="S7146" s="43"/>
      <c r="U7146" s="43"/>
    </row>
    <row r="7147" spans="19:21" x14ac:dyDescent="0.35">
      <c r="S7147" s="43"/>
      <c r="U7147" s="43"/>
    </row>
    <row r="7148" spans="19:21" x14ac:dyDescent="0.35">
      <c r="S7148" s="43"/>
      <c r="U7148" s="43"/>
    </row>
    <row r="7149" spans="19:21" x14ac:dyDescent="0.35">
      <c r="S7149" s="43"/>
      <c r="U7149" s="43"/>
    </row>
    <row r="7150" spans="19:21" x14ac:dyDescent="0.35">
      <c r="S7150" s="43"/>
      <c r="U7150" s="43"/>
    </row>
    <row r="7151" spans="19:21" x14ac:dyDescent="0.35">
      <c r="S7151" s="43"/>
      <c r="U7151" s="43"/>
    </row>
    <row r="7152" spans="19:21" x14ac:dyDescent="0.35">
      <c r="S7152" s="43"/>
      <c r="U7152" s="43"/>
    </row>
    <row r="7153" spans="19:21" x14ac:dyDescent="0.35">
      <c r="S7153" s="43"/>
      <c r="U7153" s="43"/>
    </row>
    <row r="7154" spans="19:21" x14ac:dyDescent="0.35">
      <c r="S7154" s="43"/>
      <c r="U7154" s="43"/>
    </row>
    <row r="7155" spans="19:21" x14ac:dyDescent="0.35">
      <c r="S7155" s="43"/>
      <c r="U7155" s="43"/>
    </row>
    <row r="7156" spans="19:21" x14ac:dyDescent="0.35">
      <c r="S7156" s="43"/>
      <c r="U7156" s="43"/>
    </row>
    <row r="7157" spans="19:21" x14ac:dyDescent="0.35">
      <c r="S7157" s="43"/>
      <c r="U7157" s="43"/>
    </row>
    <row r="7158" spans="19:21" x14ac:dyDescent="0.35">
      <c r="S7158" s="43"/>
      <c r="U7158" s="43"/>
    </row>
    <row r="7159" spans="19:21" x14ac:dyDescent="0.35">
      <c r="S7159" s="43"/>
      <c r="U7159" s="43"/>
    </row>
    <row r="7160" spans="19:21" x14ac:dyDescent="0.35">
      <c r="S7160" s="43"/>
      <c r="U7160" s="43"/>
    </row>
    <row r="7161" spans="19:21" x14ac:dyDescent="0.35">
      <c r="S7161" s="43"/>
      <c r="U7161" s="43"/>
    </row>
    <row r="7162" spans="19:21" x14ac:dyDescent="0.35">
      <c r="S7162" s="43"/>
      <c r="U7162" s="43"/>
    </row>
    <row r="7163" spans="19:21" x14ac:dyDescent="0.35">
      <c r="S7163" s="43"/>
      <c r="U7163" s="43"/>
    </row>
    <row r="7164" spans="19:21" x14ac:dyDescent="0.35">
      <c r="S7164" s="43"/>
      <c r="U7164" s="43"/>
    </row>
    <row r="7165" spans="19:21" x14ac:dyDescent="0.35">
      <c r="S7165" s="43"/>
      <c r="U7165" s="43"/>
    </row>
    <row r="7166" spans="19:21" x14ac:dyDescent="0.35">
      <c r="S7166" s="43"/>
      <c r="U7166" s="43"/>
    </row>
    <row r="7167" spans="19:21" x14ac:dyDescent="0.35">
      <c r="S7167" s="43"/>
      <c r="U7167" s="43"/>
    </row>
    <row r="7168" spans="19:21" x14ac:dyDescent="0.35">
      <c r="S7168" s="43"/>
      <c r="U7168" s="43"/>
    </row>
    <row r="7169" spans="19:21" x14ac:dyDescent="0.35">
      <c r="S7169" s="43"/>
      <c r="U7169" s="43"/>
    </row>
    <row r="7170" spans="19:21" x14ac:dyDescent="0.35">
      <c r="S7170" s="43"/>
      <c r="U7170" s="43"/>
    </row>
    <row r="7171" spans="19:21" x14ac:dyDescent="0.35">
      <c r="S7171" s="43"/>
      <c r="U7171" s="43"/>
    </row>
    <row r="7172" spans="19:21" x14ac:dyDescent="0.35">
      <c r="S7172" s="43"/>
      <c r="U7172" s="43"/>
    </row>
    <row r="7173" spans="19:21" x14ac:dyDescent="0.35">
      <c r="S7173" s="43"/>
      <c r="U7173" s="43"/>
    </row>
    <row r="7174" spans="19:21" x14ac:dyDescent="0.35">
      <c r="S7174" s="43"/>
      <c r="U7174" s="43"/>
    </row>
    <row r="7175" spans="19:21" x14ac:dyDescent="0.35">
      <c r="S7175" s="43"/>
      <c r="U7175" s="43"/>
    </row>
    <row r="7176" spans="19:21" x14ac:dyDescent="0.35">
      <c r="S7176" s="43"/>
      <c r="U7176" s="43"/>
    </row>
    <row r="7177" spans="19:21" x14ac:dyDescent="0.35">
      <c r="S7177" s="43"/>
      <c r="U7177" s="43"/>
    </row>
    <row r="7178" spans="19:21" x14ac:dyDescent="0.35">
      <c r="S7178" s="43"/>
      <c r="U7178" s="43"/>
    </row>
    <row r="7179" spans="19:21" x14ac:dyDescent="0.35">
      <c r="S7179" s="43"/>
      <c r="U7179" s="43"/>
    </row>
    <row r="7180" spans="19:21" x14ac:dyDescent="0.35">
      <c r="S7180" s="43"/>
      <c r="U7180" s="43"/>
    </row>
    <row r="7181" spans="19:21" x14ac:dyDescent="0.35">
      <c r="S7181" s="43"/>
      <c r="U7181" s="43"/>
    </row>
    <row r="7182" spans="19:21" x14ac:dyDescent="0.35">
      <c r="S7182" s="43"/>
      <c r="U7182" s="43"/>
    </row>
    <row r="7183" spans="19:21" x14ac:dyDescent="0.35">
      <c r="S7183" s="43"/>
      <c r="U7183" s="43"/>
    </row>
    <row r="7184" spans="19:21" x14ac:dyDescent="0.35">
      <c r="S7184" s="43"/>
      <c r="U7184" s="43"/>
    </row>
    <row r="7185" spans="19:21" x14ac:dyDescent="0.35">
      <c r="S7185" s="43"/>
      <c r="U7185" s="43"/>
    </row>
    <row r="7186" spans="19:21" x14ac:dyDescent="0.35">
      <c r="S7186" s="43"/>
      <c r="U7186" s="43"/>
    </row>
    <row r="7187" spans="19:21" x14ac:dyDescent="0.35">
      <c r="S7187" s="43"/>
      <c r="U7187" s="43"/>
    </row>
    <row r="7188" spans="19:21" x14ac:dyDescent="0.35">
      <c r="S7188" s="43"/>
      <c r="U7188" s="43"/>
    </row>
    <row r="7189" spans="19:21" x14ac:dyDescent="0.35">
      <c r="S7189" s="43"/>
      <c r="U7189" s="43"/>
    </row>
    <row r="7190" spans="19:21" x14ac:dyDescent="0.35">
      <c r="S7190" s="43"/>
      <c r="U7190" s="43"/>
    </row>
    <row r="7191" spans="19:21" x14ac:dyDescent="0.35">
      <c r="S7191" s="43"/>
      <c r="U7191" s="43"/>
    </row>
    <row r="7192" spans="19:21" x14ac:dyDescent="0.35">
      <c r="S7192" s="43"/>
      <c r="U7192" s="43"/>
    </row>
    <row r="7193" spans="19:21" x14ac:dyDescent="0.35">
      <c r="S7193" s="43"/>
      <c r="U7193" s="43"/>
    </row>
    <row r="7194" spans="19:21" x14ac:dyDescent="0.35">
      <c r="S7194" s="43"/>
      <c r="U7194" s="43"/>
    </row>
    <row r="7195" spans="19:21" x14ac:dyDescent="0.35">
      <c r="S7195" s="43"/>
      <c r="U7195" s="43"/>
    </row>
    <row r="7196" spans="19:21" x14ac:dyDescent="0.35">
      <c r="S7196" s="43"/>
      <c r="U7196" s="43"/>
    </row>
    <row r="7197" spans="19:21" x14ac:dyDescent="0.35">
      <c r="S7197" s="43"/>
      <c r="U7197" s="43"/>
    </row>
    <row r="7198" spans="19:21" x14ac:dyDescent="0.35">
      <c r="S7198" s="43"/>
      <c r="U7198" s="43"/>
    </row>
    <row r="7199" spans="19:21" x14ac:dyDescent="0.35">
      <c r="S7199" s="43"/>
      <c r="U7199" s="43"/>
    </row>
    <row r="7200" spans="19:21" x14ac:dyDescent="0.35">
      <c r="S7200" s="43"/>
      <c r="U7200" s="43"/>
    </row>
    <row r="7201" spans="19:21" x14ac:dyDescent="0.35">
      <c r="S7201" s="43"/>
      <c r="U7201" s="43"/>
    </row>
    <row r="7202" spans="19:21" x14ac:dyDescent="0.35">
      <c r="S7202" s="43"/>
      <c r="U7202" s="43"/>
    </row>
    <row r="7203" spans="19:21" x14ac:dyDescent="0.35">
      <c r="S7203" s="43"/>
      <c r="U7203" s="43"/>
    </row>
    <row r="7204" spans="19:21" x14ac:dyDescent="0.35">
      <c r="S7204" s="43"/>
      <c r="U7204" s="43"/>
    </row>
    <row r="7205" spans="19:21" x14ac:dyDescent="0.35">
      <c r="S7205" s="43"/>
      <c r="U7205" s="43"/>
    </row>
    <row r="7206" spans="19:21" x14ac:dyDescent="0.35">
      <c r="S7206" s="43"/>
      <c r="U7206" s="43"/>
    </row>
    <row r="7207" spans="19:21" x14ac:dyDescent="0.35">
      <c r="S7207" s="43"/>
      <c r="U7207" s="43"/>
    </row>
    <row r="7208" spans="19:21" x14ac:dyDescent="0.35">
      <c r="S7208" s="43"/>
      <c r="U7208" s="43"/>
    </row>
    <row r="7209" spans="19:21" x14ac:dyDescent="0.35">
      <c r="S7209" s="43"/>
      <c r="U7209" s="43"/>
    </row>
    <row r="7210" spans="19:21" x14ac:dyDescent="0.35">
      <c r="S7210" s="43"/>
      <c r="U7210" s="43"/>
    </row>
    <row r="7211" spans="19:21" x14ac:dyDescent="0.35">
      <c r="S7211" s="43"/>
      <c r="U7211" s="43"/>
    </row>
    <row r="7212" spans="19:21" x14ac:dyDescent="0.35">
      <c r="S7212" s="43"/>
      <c r="U7212" s="43"/>
    </row>
    <row r="7213" spans="19:21" x14ac:dyDescent="0.35">
      <c r="S7213" s="43"/>
      <c r="U7213" s="43"/>
    </row>
    <row r="7214" spans="19:21" x14ac:dyDescent="0.35">
      <c r="S7214" s="43"/>
      <c r="U7214" s="43"/>
    </row>
    <row r="7215" spans="19:21" x14ac:dyDescent="0.35">
      <c r="S7215" s="43"/>
      <c r="U7215" s="43"/>
    </row>
    <row r="7216" spans="19:21" x14ac:dyDescent="0.35">
      <c r="S7216" s="43"/>
      <c r="U7216" s="43"/>
    </row>
    <row r="7217" spans="19:21" x14ac:dyDescent="0.35">
      <c r="S7217" s="43"/>
      <c r="U7217" s="43"/>
    </row>
    <row r="7218" spans="19:21" x14ac:dyDescent="0.35">
      <c r="S7218" s="43"/>
      <c r="U7218" s="43"/>
    </row>
    <row r="7219" spans="19:21" x14ac:dyDescent="0.35">
      <c r="S7219" s="43"/>
      <c r="U7219" s="43"/>
    </row>
    <row r="7220" spans="19:21" x14ac:dyDescent="0.35">
      <c r="S7220" s="43"/>
      <c r="U7220" s="43"/>
    </row>
    <row r="7221" spans="19:21" x14ac:dyDescent="0.35">
      <c r="S7221" s="43"/>
      <c r="U7221" s="43"/>
    </row>
    <row r="7222" spans="19:21" x14ac:dyDescent="0.35">
      <c r="S7222" s="43"/>
      <c r="U7222" s="43"/>
    </row>
    <row r="7223" spans="19:21" x14ac:dyDescent="0.35">
      <c r="S7223" s="43"/>
      <c r="U7223" s="43"/>
    </row>
    <row r="7224" spans="19:21" x14ac:dyDescent="0.35">
      <c r="S7224" s="43"/>
      <c r="U7224" s="43"/>
    </row>
    <row r="7225" spans="19:21" x14ac:dyDescent="0.35">
      <c r="S7225" s="43"/>
      <c r="U7225" s="43"/>
    </row>
    <row r="7226" spans="19:21" x14ac:dyDescent="0.35">
      <c r="S7226" s="43"/>
      <c r="U7226" s="43"/>
    </row>
    <row r="7227" spans="19:21" x14ac:dyDescent="0.35">
      <c r="S7227" s="43"/>
      <c r="U7227" s="43"/>
    </row>
    <row r="7228" spans="19:21" x14ac:dyDescent="0.35">
      <c r="S7228" s="43"/>
      <c r="U7228" s="43"/>
    </row>
    <row r="7229" spans="19:21" x14ac:dyDescent="0.35">
      <c r="S7229" s="43"/>
      <c r="U7229" s="43"/>
    </row>
    <row r="7230" spans="19:21" x14ac:dyDescent="0.35">
      <c r="S7230" s="43"/>
      <c r="U7230" s="43"/>
    </row>
    <row r="7231" spans="19:21" x14ac:dyDescent="0.35">
      <c r="S7231" s="43"/>
      <c r="U7231" s="43"/>
    </row>
    <row r="7232" spans="19:21" x14ac:dyDescent="0.35">
      <c r="S7232" s="43"/>
      <c r="U7232" s="43"/>
    </row>
    <row r="7233" spans="19:21" x14ac:dyDescent="0.35">
      <c r="S7233" s="43"/>
      <c r="U7233" s="43"/>
    </row>
    <row r="7234" spans="19:21" x14ac:dyDescent="0.35">
      <c r="S7234" s="43"/>
      <c r="U7234" s="43"/>
    </row>
    <row r="7235" spans="19:21" x14ac:dyDescent="0.35">
      <c r="S7235" s="43"/>
      <c r="U7235" s="43"/>
    </row>
    <row r="7236" spans="19:21" x14ac:dyDescent="0.35">
      <c r="S7236" s="43"/>
      <c r="U7236" s="43"/>
    </row>
    <row r="7237" spans="19:21" x14ac:dyDescent="0.35">
      <c r="S7237" s="43"/>
      <c r="U7237" s="43"/>
    </row>
    <row r="7238" spans="19:21" x14ac:dyDescent="0.35">
      <c r="S7238" s="43"/>
      <c r="U7238" s="43"/>
    </row>
    <row r="7239" spans="19:21" x14ac:dyDescent="0.35">
      <c r="S7239" s="43"/>
      <c r="U7239" s="43"/>
    </row>
    <row r="7240" spans="19:21" x14ac:dyDescent="0.35">
      <c r="S7240" s="43"/>
      <c r="U7240" s="43"/>
    </row>
    <row r="7241" spans="19:21" x14ac:dyDescent="0.35">
      <c r="S7241" s="43"/>
      <c r="U7241" s="43"/>
    </row>
    <row r="7242" spans="19:21" x14ac:dyDescent="0.35">
      <c r="S7242" s="43"/>
      <c r="U7242" s="43"/>
    </row>
    <row r="7243" spans="19:21" x14ac:dyDescent="0.35">
      <c r="S7243" s="43"/>
      <c r="U7243" s="43"/>
    </row>
    <row r="7244" spans="19:21" x14ac:dyDescent="0.35">
      <c r="S7244" s="43"/>
      <c r="U7244" s="43"/>
    </row>
    <row r="7245" spans="19:21" x14ac:dyDescent="0.35">
      <c r="S7245" s="43"/>
      <c r="U7245" s="43"/>
    </row>
    <row r="7246" spans="19:21" x14ac:dyDescent="0.35">
      <c r="S7246" s="43"/>
      <c r="U7246" s="43"/>
    </row>
    <row r="7247" spans="19:21" x14ac:dyDescent="0.35">
      <c r="S7247" s="43"/>
      <c r="U7247" s="43"/>
    </row>
    <row r="7248" spans="19:21" x14ac:dyDescent="0.35">
      <c r="S7248" s="43"/>
      <c r="U7248" s="43"/>
    </row>
    <row r="7249" spans="19:21" x14ac:dyDescent="0.35">
      <c r="S7249" s="43"/>
      <c r="U7249" s="43"/>
    </row>
    <row r="7250" spans="19:21" x14ac:dyDescent="0.35">
      <c r="S7250" s="43"/>
      <c r="U7250" s="43"/>
    </row>
    <row r="7251" spans="19:21" x14ac:dyDescent="0.35">
      <c r="S7251" s="43"/>
      <c r="U7251" s="43"/>
    </row>
    <row r="7252" spans="19:21" x14ac:dyDescent="0.35">
      <c r="S7252" s="43"/>
      <c r="U7252" s="43"/>
    </row>
    <row r="7253" spans="19:21" x14ac:dyDescent="0.35">
      <c r="S7253" s="43"/>
      <c r="U7253" s="43"/>
    </row>
    <row r="7254" spans="19:21" x14ac:dyDescent="0.35">
      <c r="S7254" s="43"/>
      <c r="U7254" s="43"/>
    </row>
    <row r="7255" spans="19:21" x14ac:dyDescent="0.35">
      <c r="S7255" s="43"/>
      <c r="U7255" s="43"/>
    </row>
    <row r="7256" spans="19:21" x14ac:dyDescent="0.35">
      <c r="S7256" s="43"/>
      <c r="U7256" s="43"/>
    </row>
    <row r="7257" spans="19:21" x14ac:dyDescent="0.35">
      <c r="S7257" s="43"/>
      <c r="U7257" s="43"/>
    </row>
    <row r="7258" spans="19:21" x14ac:dyDescent="0.35">
      <c r="S7258" s="43"/>
      <c r="U7258" s="43"/>
    </row>
    <row r="7259" spans="19:21" x14ac:dyDescent="0.35">
      <c r="S7259" s="43"/>
      <c r="U7259" s="43"/>
    </row>
    <row r="7260" spans="19:21" x14ac:dyDescent="0.35">
      <c r="S7260" s="43"/>
      <c r="U7260" s="43"/>
    </row>
    <row r="7261" spans="19:21" x14ac:dyDescent="0.35">
      <c r="S7261" s="43"/>
      <c r="U7261" s="43"/>
    </row>
    <row r="7262" spans="19:21" x14ac:dyDescent="0.35">
      <c r="S7262" s="43"/>
      <c r="U7262" s="43"/>
    </row>
    <row r="7263" spans="19:21" x14ac:dyDescent="0.35">
      <c r="S7263" s="43"/>
      <c r="U7263" s="43"/>
    </row>
    <row r="7264" spans="19:21" x14ac:dyDescent="0.35">
      <c r="S7264" s="43"/>
      <c r="U7264" s="43"/>
    </row>
    <row r="7265" spans="19:21" x14ac:dyDescent="0.35">
      <c r="S7265" s="43"/>
      <c r="U7265" s="43"/>
    </row>
    <row r="7266" spans="19:21" x14ac:dyDescent="0.35">
      <c r="S7266" s="43"/>
      <c r="U7266" s="43"/>
    </row>
    <row r="7267" spans="19:21" x14ac:dyDescent="0.35">
      <c r="S7267" s="43"/>
      <c r="U7267" s="43"/>
    </row>
    <row r="7268" spans="19:21" x14ac:dyDescent="0.35">
      <c r="S7268" s="43"/>
      <c r="U7268" s="43"/>
    </row>
    <row r="7269" spans="19:21" x14ac:dyDescent="0.35">
      <c r="S7269" s="43"/>
      <c r="U7269" s="43"/>
    </row>
    <row r="7270" spans="19:21" x14ac:dyDescent="0.35">
      <c r="S7270" s="43"/>
      <c r="U7270" s="43"/>
    </row>
    <row r="7271" spans="19:21" x14ac:dyDescent="0.35">
      <c r="S7271" s="43"/>
      <c r="U7271" s="43"/>
    </row>
    <row r="7272" spans="19:21" x14ac:dyDescent="0.35">
      <c r="S7272" s="43"/>
      <c r="U7272" s="43"/>
    </row>
    <row r="7273" spans="19:21" x14ac:dyDescent="0.35">
      <c r="S7273" s="43"/>
      <c r="U7273" s="43"/>
    </row>
    <row r="7274" spans="19:21" x14ac:dyDescent="0.35">
      <c r="S7274" s="43"/>
      <c r="U7274" s="43"/>
    </row>
    <row r="7275" spans="19:21" x14ac:dyDescent="0.35">
      <c r="S7275" s="43"/>
      <c r="U7275" s="43"/>
    </row>
    <row r="7276" spans="19:21" x14ac:dyDescent="0.35">
      <c r="S7276" s="43"/>
      <c r="U7276" s="43"/>
    </row>
    <row r="7277" spans="19:21" x14ac:dyDescent="0.35">
      <c r="S7277" s="43"/>
      <c r="U7277" s="43"/>
    </row>
    <row r="7278" spans="19:21" x14ac:dyDescent="0.35">
      <c r="S7278" s="43"/>
      <c r="U7278" s="43"/>
    </row>
    <row r="7279" spans="19:21" x14ac:dyDescent="0.35">
      <c r="S7279" s="43"/>
      <c r="U7279" s="43"/>
    </row>
    <row r="7280" spans="19:21" x14ac:dyDescent="0.35">
      <c r="S7280" s="43"/>
      <c r="U7280" s="43"/>
    </row>
    <row r="7281" spans="19:21" x14ac:dyDescent="0.35">
      <c r="S7281" s="43"/>
      <c r="U7281" s="43"/>
    </row>
    <row r="7282" spans="19:21" x14ac:dyDescent="0.35">
      <c r="S7282" s="43"/>
      <c r="U7282" s="43"/>
    </row>
    <row r="7283" spans="19:21" x14ac:dyDescent="0.35">
      <c r="S7283" s="43"/>
      <c r="U7283" s="43"/>
    </row>
    <row r="7284" spans="19:21" x14ac:dyDescent="0.35">
      <c r="S7284" s="43"/>
      <c r="U7284" s="43"/>
    </row>
    <row r="7285" spans="19:21" x14ac:dyDescent="0.35">
      <c r="S7285" s="43"/>
      <c r="U7285" s="43"/>
    </row>
    <row r="7286" spans="19:21" x14ac:dyDescent="0.35">
      <c r="S7286" s="43"/>
      <c r="U7286" s="43"/>
    </row>
    <row r="7287" spans="19:21" x14ac:dyDescent="0.35">
      <c r="S7287" s="43"/>
      <c r="U7287" s="43"/>
    </row>
    <row r="7288" spans="19:21" x14ac:dyDescent="0.35">
      <c r="S7288" s="43"/>
      <c r="U7288" s="43"/>
    </row>
    <row r="7289" spans="19:21" x14ac:dyDescent="0.35">
      <c r="S7289" s="43"/>
      <c r="U7289" s="43"/>
    </row>
    <row r="7290" spans="19:21" x14ac:dyDescent="0.35">
      <c r="S7290" s="43"/>
      <c r="U7290" s="43"/>
    </row>
    <row r="7291" spans="19:21" x14ac:dyDescent="0.35">
      <c r="S7291" s="43"/>
      <c r="U7291" s="43"/>
    </row>
    <row r="7292" spans="19:21" x14ac:dyDescent="0.35">
      <c r="S7292" s="43"/>
      <c r="U7292" s="43"/>
    </row>
    <row r="7293" spans="19:21" x14ac:dyDescent="0.35">
      <c r="S7293" s="43"/>
      <c r="U7293" s="43"/>
    </row>
    <row r="7294" spans="19:21" x14ac:dyDescent="0.35">
      <c r="S7294" s="43"/>
      <c r="U7294" s="43"/>
    </row>
    <row r="7295" spans="19:21" x14ac:dyDescent="0.35">
      <c r="S7295" s="43"/>
      <c r="U7295" s="43"/>
    </row>
    <row r="7296" spans="19:21" x14ac:dyDescent="0.35">
      <c r="S7296" s="43"/>
      <c r="U7296" s="43"/>
    </row>
    <row r="7297" spans="19:21" x14ac:dyDescent="0.35">
      <c r="S7297" s="43"/>
      <c r="U7297" s="43"/>
    </row>
    <row r="7298" spans="19:21" x14ac:dyDescent="0.35">
      <c r="S7298" s="43"/>
      <c r="U7298" s="43"/>
    </row>
    <row r="7299" spans="19:21" x14ac:dyDescent="0.35">
      <c r="S7299" s="43"/>
      <c r="U7299" s="43"/>
    </row>
    <row r="7300" spans="19:21" x14ac:dyDescent="0.35">
      <c r="S7300" s="43"/>
      <c r="U7300" s="43"/>
    </row>
    <row r="7301" spans="19:21" x14ac:dyDescent="0.35">
      <c r="S7301" s="43"/>
      <c r="U7301" s="43"/>
    </row>
    <row r="7302" spans="19:21" x14ac:dyDescent="0.35">
      <c r="S7302" s="43"/>
      <c r="U7302" s="43"/>
    </row>
    <row r="7303" spans="19:21" x14ac:dyDescent="0.35">
      <c r="S7303" s="43"/>
      <c r="U7303" s="43"/>
    </row>
    <row r="7304" spans="19:21" x14ac:dyDescent="0.35">
      <c r="S7304" s="43"/>
      <c r="U7304" s="43"/>
    </row>
    <row r="7305" spans="19:21" x14ac:dyDescent="0.35">
      <c r="S7305" s="43"/>
      <c r="U7305" s="43"/>
    </row>
    <row r="7306" spans="19:21" x14ac:dyDescent="0.35">
      <c r="S7306" s="43"/>
      <c r="U7306" s="43"/>
    </row>
    <row r="7307" spans="19:21" x14ac:dyDescent="0.35">
      <c r="S7307" s="43"/>
      <c r="U7307" s="43"/>
    </row>
    <row r="7308" spans="19:21" x14ac:dyDescent="0.35">
      <c r="S7308" s="43"/>
      <c r="U7308" s="43"/>
    </row>
    <row r="7309" spans="19:21" x14ac:dyDescent="0.35">
      <c r="S7309" s="43"/>
      <c r="U7309" s="43"/>
    </row>
    <row r="7310" spans="19:21" x14ac:dyDescent="0.35">
      <c r="S7310" s="43"/>
      <c r="U7310" s="43"/>
    </row>
    <row r="7311" spans="19:21" x14ac:dyDescent="0.35">
      <c r="S7311" s="43"/>
      <c r="U7311" s="43"/>
    </row>
    <row r="7312" spans="19:21" x14ac:dyDescent="0.35">
      <c r="S7312" s="43"/>
      <c r="U7312" s="43"/>
    </row>
    <row r="7313" spans="19:21" x14ac:dyDescent="0.35">
      <c r="S7313" s="43"/>
      <c r="U7313" s="43"/>
    </row>
    <row r="7314" spans="19:21" x14ac:dyDescent="0.35">
      <c r="S7314" s="43"/>
      <c r="U7314" s="43"/>
    </row>
    <row r="7315" spans="19:21" x14ac:dyDescent="0.35">
      <c r="S7315" s="43"/>
      <c r="U7315" s="43"/>
    </row>
    <row r="7316" spans="19:21" x14ac:dyDescent="0.35">
      <c r="S7316" s="43"/>
      <c r="U7316" s="43"/>
    </row>
    <row r="7317" spans="19:21" x14ac:dyDescent="0.35">
      <c r="S7317" s="43"/>
      <c r="U7317" s="43"/>
    </row>
    <row r="7318" spans="19:21" x14ac:dyDescent="0.35">
      <c r="S7318" s="43"/>
      <c r="U7318" s="43"/>
    </row>
    <row r="7319" spans="19:21" x14ac:dyDescent="0.35">
      <c r="S7319" s="43"/>
      <c r="U7319" s="43"/>
    </row>
    <row r="7320" spans="19:21" x14ac:dyDescent="0.35">
      <c r="S7320" s="43"/>
      <c r="U7320" s="43"/>
    </row>
    <row r="7321" spans="19:21" x14ac:dyDescent="0.35">
      <c r="S7321" s="43"/>
      <c r="U7321" s="43"/>
    </row>
    <row r="7322" spans="19:21" x14ac:dyDescent="0.35">
      <c r="S7322" s="43"/>
      <c r="U7322" s="43"/>
    </row>
    <row r="7323" spans="19:21" x14ac:dyDescent="0.35">
      <c r="S7323" s="43"/>
      <c r="U7323" s="43"/>
    </row>
    <row r="7324" spans="19:21" x14ac:dyDescent="0.35">
      <c r="S7324" s="43"/>
      <c r="U7324" s="43"/>
    </row>
    <row r="7325" spans="19:21" x14ac:dyDescent="0.35">
      <c r="S7325" s="43"/>
      <c r="U7325" s="43"/>
    </row>
    <row r="7326" spans="19:21" x14ac:dyDescent="0.35">
      <c r="S7326" s="43"/>
      <c r="U7326" s="43"/>
    </row>
    <row r="7327" spans="19:21" x14ac:dyDescent="0.35">
      <c r="S7327" s="43"/>
      <c r="U7327" s="43"/>
    </row>
    <row r="7328" spans="19:21" x14ac:dyDescent="0.35">
      <c r="S7328" s="43"/>
      <c r="U7328" s="43"/>
    </row>
    <row r="7329" spans="19:21" x14ac:dyDescent="0.35">
      <c r="S7329" s="43"/>
      <c r="U7329" s="43"/>
    </row>
    <row r="7330" spans="19:21" x14ac:dyDescent="0.35">
      <c r="S7330" s="43"/>
      <c r="U7330" s="43"/>
    </row>
    <row r="7331" spans="19:21" x14ac:dyDescent="0.35">
      <c r="S7331" s="43"/>
      <c r="U7331" s="43"/>
    </row>
    <row r="7332" spans="19:21" x14ac:dyDescent="0.35">
      <c r="S7332" s="43"/>
      <c r="U7332" s="43"/>
    </row>
    <row r="7333" spans="19:21" x14ac:dyDescent="0.35">
      <c r="S7333" s="43"/>
      <c r="U7333" s="43"/>
    </row>
    <row r="7334" spans="19:21" x14ac:dyDescent="0.35">
      <c r="S7334" s="43"/>
      <c r="U7334" s="43"/>
    </row>
    <row r="7335" spans="19:21" x14ac:dyDescent="0.35">
      <c r="S7335" s="43"/>
      <c r="U7335" s="43"/>
    </row>
    <row r="7336" spans="19:21" x14ac:dyDescent="0.35">
      <c r="S7336" s="43"/>
      <c r="U7336" s="43"/>
    </row>
    <row r="7337" spans="19:21" x14ac:dyDescent="0.35">
      <c r="S7337" s="43"/>
      <c r="U7337" s="43"/>
    </row>
    <row r="7338" spans="19:21" x14ac:dyDescent="0.35">
      <c r="S7338" s="43"/>
      <c r="U7338" s="43"/>
    </row>
    <row r="7339" spans="19:21" x14ac:dyDescent="0.35">
      <c r="S7339" s="43"/>
      <c r="U7339" s="43"/>
    </row>
    <row r="7340" spans="19:21" x14ac:dyDescent="0.35">
      <c r="S7340" s="43"/>
      <c r="U7340" s="43"/>
    </row>
    <row r="7341" spans="19:21" x14ac:dyDescent="0.35">
      <c r="S7341" s="43"/>
      <c r="U7341" s="43"/>
    </row>
    <row r="7342" spans="19:21" x14ac:dyDescent="0.35">
      <c r="S7342" s="43"/>
      <c r="U7342" s="43"/>
    </row>
    <row r="7343" spans="19:21" x14ac:dyDescent="0.35">
      <c r="S7343" s="43"/>
      <c r="U7343" s="43"/>
    </row>
    <row r="7344" spans="19:21" x14ac:dyDescent="0.35">
      <c r="S7344" s="43"/>
      <c r="U7344" s="43"/>
    </row>
    <row r="7345" spans="19:21" x14ac:dyDescent="0.35">
      <c r="S7345" s="43"/>
      <c r="U7345" s="43"/>
    </row>
    <row r="7346" spans="19:21" x14ac:dyDescent="0.35">
      <c r="S7346" s="43"/>
      <c r="U7346" s="43"/>
    </row>
    <row r="7347" spans="19:21" x14ac:dyDescent="0.35">
      <c r="S7347" s="43"/>
      <c r="U7347" s="43"/>
    </row>
    <row r="7348" spans="19:21" x14ac:dyDescent="0.35">
      <c r="S7348" s="43"/>
      <c r="U7348" s="43"/>
    </row>
    <row r="7349" spans="19:21" x14ac:dyDescent="0.35">
      <c r="S7349" s="43"/>
      <c r="U7349" s="43"/>
    </row>
    <row r="7350" spans="19:21" x14ac:dyDescent="0.35">
      <c r="S7350" s="43"/>
      <c r="U7350" s="43"/>
    </row>
    <row r="7351" spans="19:21" x14ac:dyDescent="0.35">
      <c r="S7351" s="43"/>
      <c r="U7351" s="43"/>
    </row>
    <row r="7352" spans="19:21" x14ac:dyDescent="0.35">
      <c r="S7352" s="43"/>
      <c r="U7352" s="43"/>
    </row>
    <row r="7353" spans="19:21" x14ac:dyDescent="0.35">
      <c r="S7353" s="43"/>
      <c r="U7353" s="43"/>
    </row>
    <row r="7354" spans="19:21" x14ac:dyDescent="0.35">
      <c r="S7354" s="43"/>
      <c r="U7354" s="43"/>
    </row>
    <row r="7355" spans="19:21" x14ac:dyDescent="0.35">
      <c r="S7355" s="43"/>
      <c r="U7355" s="43"/>
    </row>
    <row r="7356" spans="19:21" x14ac:dyDescent="0.35">
      <c r="S7356" s="43"/>
      <c r="U7356" s="43"/>
    </row>
    <row r="7357" spans="19:21" x14ac:dyDescent="0.35">
      <c r="S7357" s="43"/>
      <c r="U7357" s="43"/>
    </row>
    <row r="7358" spans="19:21" x14ac:dyDescent="0.35">
      <c r="S7358" s="43"/>
      <c r="U7358" s="43"/>
    </row>
    <row r="7359" spans="19:21" x14ac:dyDescent="0.35">
      <c r="S7359" s="43"/>
      <c r="U7359" s="43"/>
    </row>
    <row r="7360" spans="19:21" x14ac:dyDescent="0.35">
      <c r="S7360" s="43"/>
      <c r="U7360" s="43"/>
    </row>
    <row r="7361" spans="19:21" x14ac:dyDescent="0.35">
      <c r="S7361" s="43"/>
      <c r="U7361" s="43"/>
    </row>
    <row r="7362" spans="19:21" x14ac:dyDescent="0.35">
      <c r="S7362" s="43"/>
      <c r="U7362" s="43"/>
    </row>
    <row r="7363" spans="19:21" x14ac:dyDescent="0.35">
      <c r="S7363" s="43"/>
      <c r="U7363" s="43"/>
    </row>
    <row r="7364" spans="19:21" x14ac:dyDescent="0.35">
      <c r="S7364" s="43"/>
      <c r="U7364" s="43"/>
    </row>
    <row r="7365" spans="19:21" x14ac:dyDescent="0.35">
      <c r="S7365" s="43"/>
      <c r="U7365" s="43"/>
    </row>
    <row r="7366" spans="19:21" x14ac:dyDescent="0.35">
      <c r="S7366" s="43"/>
      <c r="U7366" s="43"/>
    </row>
    <row r="7367" spans="19:21" x14ac:dyDescent="0.35">
      <c r="S7367" s="43"/>
      <c r="U7367" s="43"/>
    </row>
    <row r="7368" spans="19:21" x14ac:dyDescent="0.35">
      <c r="S7368" s="43"/>
      <c r="U7368" s="43"/>
    </row>
    <row r="7369" spans="19:21" x14ac:dyDescent="0.35">
      <c r="S7369" s="43"/>
      <c r="U7369" s="43"/>
    </row>
    <row r="7370" spans="19:21" x14ac:dyDescent="0.35">
      <c r="S7370" s="43"/>
      <c r="U7370" s="43"/>
    </row>
    <row r="7371" spans="19:21" x14ac:dyDescent="0.35">
      <c r="S7371" s="43"/>
      <c r="U7371" s="43"/>
    </row>
    <row r="7372" spans="19:21" x14ac:dyDescent="0.35">
      <c r="S7372" s="43"/>
      <c r="U7372" s="43"/>
    </row>
    <row r="7373" spans="19:21" x14ac:dyDescent="0.35">
      <c r="S7373" s="43"/>
      <c r="U7373" s="43"/>
    </row>
    <row r="7374" spans="19:21" x14ac:dyDescent="0.35">
      <c r="S7374" s="43"/>
      <c r="U7374" s="43"/>
    </row>
    <row r="7375" spans="19:21" x14ac:dyDescent="0.35">
      <c r="S7375" s="43"/>
      <c r="U7375" s="43"/>
    </row>
    <row r="7376" spans="19:21" x14ac:dyDescent="0.35">
      <c r="S7376" s="43"/>
      <c r="U7376" s="43"/>
    </row>
    <row r="7377" spans="19:21" x14ac:dyDescent="0.35">
      <c r="S7377" s="43"/>
      <c r="U7377" s="43"/>
    </row>
    <row r="7378" spans="19:21" x14ac:dyDescent="0.35">
      <c r="S7378" s="43"/>
      <c r="U7378" s="43"/>
    </row>
    <row r="7379" spans="19:21" x14ac:dyDescent="0.35">
      <c r="S7379" s="43"/>
      <c r="U7379" s="43"/>
    </row>
    <row r="7380" spans="19:21" x14ac:dyDescent="0.35">
      <c r="S7380" s="43"/>
      <c r="U7380" s="43"/>
    </row>
    <row r="7381" spans="19:21" x14ac:dyDescent="0.35">
      <c r="S7381" s="43"/>
      <c r="U7381" s="43"/>
    </row>
    <row r="7382" spans="19:21" x14ac:dyDescent="0.35">
      <c r="S7382" s="43"/>
      <c r="U7382" s="43"/>
    </row>
    <row r="7383" spans="19:21" x14ac:dyDescent="0.35">
      <c r="S7383" s="43"/>
      <c r="U7383" s="43"/>
    </row>
    <row r="7384" spans="19:21" x14ac:dyDescent="0.35">
      <c r="S7384" s="43"/>
      <c r="U7384" s="43"/>
    </row>
    <row r="7385" spans="19:21" x14ac:dyDescent="0.35">
      <c r="S7385" s="43"/>
      <c r="U7385" s="43"/>
    </row>
    <row r="7386" spans="19:21" x14ac:dyDescent="0.35">
      <c r="S7386" s="43"/>
      <c r="U7386" s="43"/>
    </row>
    <row r="7387" spans="19:21" x14ac:dyDescent="0.35">
      <c r="S7387" s="43"/>
      <c r="U7387" s="43"/>
    </row>
    <row r="7388" spans="19:21" x14ac:dyDescent="0.35">
      <c r="S7388" s="43"/>
      <c r="U7388" s="43"/>
    </row>
    <row r="7389" spans="19:21" x14ac:dyDescent="0.35">
      <c r="S7389" s="43"/>
      <c r="U7389" s="43"/>
    </row>
    <row r="7390" spans="19:21" x14ac:dyDescent="0.35">
      <c r="S7390" s="43"/>
      <c r="U7390" s="43"/>
    </row>
    <row r="7391" spans="19:21" x14ac:dyDescent="0.35">
      <c r="S7391" s="43"/>
      <c r="U7391" s="43"/>
    </row>
    <row r="7392" spans="19:21" x14ac:dyDescent="0.35">
      <c r="S7392" s="43"/>
      <c r="U7392" s="43"/>
    </row>
    <row r="7393" spans="19:21" x14ac:dyDescent="0.35">
      <c r="S7393" s="43"/>
      <c r="U7393" s="43"/>
    </row>
    <row r="7394" spans="19:21" x14ac:dyDescent="0.35">
      <c r="S7394" s="43"/>
      <c r="U7394" s="43"/>
    </row>
    <row r="7395" spans="19:21" x14ac:dyDescent="0.35">
      <c r="S7395" s="43"/>
      <c r="U7395" s="43"/>
    </row>
    <row r="7396" spans="19:21" x14ac:dyDescent="0.35">
      <c r="S7396" s="43"/>
      <c r="U7396" s="43"/>
    </row>
    <row r="7397" spans="19:21" x14ac:dyDescent="0.35">
      <c r="S7397" s="43"/>
      <c r="U7397" s="43"/>
    </row>
    <row r="7398" spans="19:21" x14ac:dyDescent="0.35">
      <c r="S7398" s="43"/>
      <c r="U7398" s="43"/>
    </row>
    <row r="7399" spans="19:21" x14ac:dyDescent="0.35">
      <c r="S7399" s="43"/>
      <c r="U7399" s="43"/>
    </row>
    <row r="7400" spans="19:21" x14ac:dyDescent="0.35">
      <c r="S7400" s="43"/>
      <c r="U7400" s="43"/>
    </row>
    <row r="7401" spans="19:21" x14ac:dyDescent="0.35">
      <c r="S7401" s="43"/>
      <c r="U7401" s="43"/>
    </row>
    <row r="7402" spans="19:21" x14ac:dyDescent="0.35">
      <c r="S7402" s="43"/>
      <c r="U7402" s="43"/>
    </row>
    <row r="7403" spans="19:21" x14ac:dyDescent="0.35">
      <c r="S7403" s="43"/>
      <c r="U7403" s="43"/>
    </row>
    <row r="7404" spans="19:21" x14ac:dyDescent="0.35">
      <c r="S7404" s="43"/>
      <c r="U7404" s="43"/>
    </row>
    <row r="7405" spans="19:21" x14ac:dyDescent="0.35">
      <c r="S7405" s="43"/>
      <c r="U7405" s="43"/>
    </row>
    <row r="7406" spans="19:21" x14ac:dyDescent="0.35">
      <c r="S7406" s="43"/>
      <c r="U7406" s="43"/>
    </row>
    <row r="7407" spans="19:21" x14ac:dyDescent="0.35">
      <c r="S7407" s="43"/>
      <c r="U7407" s="43"/>
    </row>
    <row r="7408" spans="19:21" x14ac:dyDescent="0.35">
      <c r="S7408" s="43"/>
      <c r="U7408" s="43"/>
    </row>
    <row r="7409" spans="19:21" x14ac:dyDescent="0.35">
      <c r="S7409" s="43"/>
      <c r="U7409" s="43"/>
    </row>
    <row r="7410" spans="19:21" x14ac:dyDescent="0.35">
      <c r="S7410" s="43"/>
      <c r="U7410" s="43"/>
    </row>
    <row r="7411" spans="19:21" x14ac:dyDescent="0.35">
      <c r="S7411" s="43"/>
      <c r="U7411" s="43"/>
    </row>
    <row r="7412" spans="19:21" x14ac:dyDescent="0.35">
      <c r="S7412" s="43"/>
      <c r="U7412" s="43"/>
    </row>
    <row r="7413" spans="19:21" x14ac:dyDescent="0.35">
      <c r="S7413" s="43"/>
      <c r="U7413" s="43"/>
    </row>
    <row r="7414" spans="19:21" x14ac:dyDescent="0.35">
      <c r="S7414" s="43"/>
      <c r="U7414" s="43"/>
    </row>
    <row r="7415" spans="19:21" x14ac:dyDescent="0.35">
      <c r="S7415" s="43"/>
      <c r="U7415" s="43"/>
    </row>
    <row r="7416" spans="19:21" x14ac:dyDescent="0.35">
      <c r="S7416" s="43"/>
      <c r="U7416" s="43"/>
    </row>
    <row r="7417" spans="19:21" x14ac:dyDescent="0.35">
      <c r="S7417" s="43"/>
      <c r="U7417" s="43"/>
    </row>
    <row r="7418" spans="19:21" x14ac:dyDescent="0.35">
      <c r="S7418" s="43"/>
      <c r="U7418" s="43"/>
    </row>
    <row r="7419" spans="19:21" x14ac:dyDescent="0.35">
      <c r="S7419" s="43"/>
      <c r="U7419" s="43"/>
    </row>
    <row r="7420" spans="19:21" x14ac:dyDescent="0.35">
      <c r="S7420" s="43"/>
      <c r="U7420" s="43"/>
    </row>
    <row r="7421" spans="19:21" x14ac:dyDescent="0.35">
      <c r="S7421" s="43"/>
      <c r="U7421" s="43"/>
    </row>
    <row r="7422" spans="19:21" x14ac:dyDescent="0.35">
      <c r="S7422" s="43"/>
      <c r="U7422" s="43"/>
    </row>
    <row r="7423" spans="19:21" x14ac:dyDescent="0.35">
      <c r="S7423" s="43"/>
      <c r="U7423" s="43"/>
    </row>
    <row r="7424" spans="19:21" x14ac:dyDescent="0.35">
      <c r="S7424" s="43"/>
      <c r="U7424" s="43"/>
    </row>
    <row r="7425" spans="19:21" x14ac:dyDescent="0.35">
      <c r="S7425" s="43"/>
      <c r="U7425" s="43"/>
    </row>
    <row r="7426" spans="19:21" x14ac:dyDescent="0.35">
      <c r="S7426" s="43"/>
      <c r="U7426" s="43"/>
    </row>
    <row r="7427" spans="19:21" x14ac:dyDescent="0.35">
      <c r="S7427" s="43"/>
      <c r="U7427" s="43"/>
    </row>
    <row r="7428" spans="19:21" x14ac:dyDescent="0.35">
      <c r="S7428" s="43"/>
      <c r="U7428" s="43"/>
    </row>
    <row r="7429" spans="19:21" x14ac:dyDescent="0.35">
      <c r="S7429" s="43"/>
      <c r="U7429" s="43"/>
    </row>
    <row r="7430" spans="19:21" x14ac:dyDescent="0.35">
      <c r="S7430" s="43"/>
      <c r="U7430" s="43"/>
    </row>
    <row r="7431" spans="19:21" x14ac:dyDescent="0.35">
      <c r="S7431" s="43"/>
      <c r="U7431" s="43"/>
    </row>
    <row r="7432" spans="19:21" x14ac:dyDescent="0.35">
      <c r="S7432" s="43"/>
      <c r="U7432" s="43"/>
    </row>
    <row r="7433" spans="19:21" x14ac:dyDescent="0.35">
      <c r="S7433" s="43"/>
      <c r="U7433" s="43"/>
    </row>
    <row r="7434" spans="19:21" x14ac:dyDescent="0.35">
      <c r="S7434" s="43"/>
      <c r="U7434" s="43"/>
    </row>
    <row r="7435" spans="19:21" x14ac:dyDescent="0.35">
      <c r="S7435" s="43"/>
      <c r="U7435" s="43"/>
    </row>
    <row r="7436" spans="19:21" x14ac:dyDescent="0.35">
      <c r="S7436" s="43"/>
      <c r="U7436" s="43"/>
    </row>
    <row r="7437" spans="19:21" x14ac:dyDescent="0.35">
      <c r="S7437" s="43"/>
      <c r="U7437" s="43"/>
    </row>
    <row r="7438" spans="19:21" x14ac:dyDescent="0.35">
      <c r="S7438" s="43"/>
      <c r="U7438" s="43"/>
    </row>
    <row r="7439" spans="19:21" x14ac:dyDescent="0.35">
      <c r="S7439" s="43"/>
      <c r="U7439" s="43"/>
    </row>
    <row r="7440" spans="19:21" x14ac:dyDescent="0.35">
      <c r="S7440" s="43"/>
      <c r="U7440" s="43"/>
    </row>
    <row r="7441" spans="19:21" x14ac:dyDescent="0.35">
      <c r="S7441" s="43"/>
      <c r="U7441" s="43"/>
    </row>
    <row r="7442" spans="19:21" x14ac:dyDescent="0.35">
      <c r="S7442" s="43"/>
      <c r="U7442" s="43"/>
    </row>
    <row r="7443" spans="19:21" x14ac:dyDescent="0.35">
      <c r="S7443" s="43"/>
      <c r="U7443" s="43"/>
    </row>
    <row r="7444" spans="19:21" x14ac:dyDescent="0.35">
      <c r="S7444" s="43"/>
      <c r="U7444" s="43"/>
    </row>
    <row r="7445" spans="19:21" x14ac:dyDescent="0.35">
      <c r="S7445" s="43"/>
      <c r="U7445" s="43"/>
    </row>
    <row r="7446" spans="19:21" x14ac:dyDescent="0.35">
      <c r="S7446" s="43"/>
      <c r="U7446" s="43"/>
    </row>
    <row r="7447" spans="19:21" x14ac:dyDescent="0.35">
      <c r="S7447" s="43"/>
      <c r="U7447" s="43"/>
    </row>
    <row r="7448" spans="19:21" x14ac:dyDescent="0.35">
      <c r="S7448" s="43"/>
      <c r="U7448" s="43"/>
    </row>
    <row r="7449" spans="19:21" x14ac:dyDescent="0.35">
      <c r="S7449" s="43"/>
      <c r="U7449" s="43"/>
    </row>
    <row r="7450" spans="19:21" x14ac:dyDescent="0.35">
      <c r="S7450" s="43"/>
      <c r="U7450" s="43"/>
    </row>
    <row r="7451" spans="19:21" x14ac:dyDescent="0.35">
      <c r="S7451" s="43"/>
      <c r="U7451" s="43"/>
    </row>
    <row r="7452" spans="19:21" x14ac:dyDescent="0.35">
      <c r="S7452" s="43"/>
      <c r="U7452" s="43"/>
    </row>
    <row r="7453" spans="19:21" x14ac:dyDescent="0.35">
      <c r="S7453" s="43"/>
      <c r="U7453" s="43"/>
    </row>
    <row r="7454" spans="19:21" x14ac:dyDescent="0.35">
      <c r="S7454" s="43"/>
      <c r="U7454" s="43"/>
    </row>
    <row r="7455" spans="19:21" x14ac:dyDescent="0.35">
      <c r="S7455" s="43"/>
      <c r="U7455" s="43"/>
    </row>
    <row r="7456" spans="19:21" x14ac:dyDescent="0.35">
      <c r="S7456" s="43"/>
      <c r="U7456" s="43"/>
    </row>
    <row r="7457" spans="19:21" x14ac:dyDescent="0.35">
      <c r="S7457" s="43"/>
      <c r="U7457" s="43"/>
    </row>
    <row r="7458" spans="19:21" x14ac:dyDescent="0.35">
      <c r="S7458" s="43"/>
      <c r="U7458" s="43"/>
    </row>
    <row r="7459" spans="19:21" x14ac:dyDescent="0.35">
      <c r="S7459" s="43"/>
      <c r="U7459" s="43"/>
    </row>
    <row r="7460" spans="19:21" x14ac:dyDescent="0.35">
      <c r="S7460" s="43"/>
      <c r="U7460" s="43"/>
    </row>
    <row r="7461" spans="19:21" x14ac:dyDescent="0.35">
      <c r="S7461" s="43"/>
      <c r="U7461" s="43"/>
    </row>
    <row r="7462" spans="19:21" x14ac:dyDescent="0.35">
      <c r="S7462" s="43"/>
      <c r="U7462" s="43"/>
    </row>
    <row r="7463" spans="19:21" x14ac:dyDescent="0.35">
      <c r="S7463" s="43"/>
      <c r="U7463" s="43"/>
    </row>
    <row r="7464" spans="19:21" x14ac:dyDescent="0.35">
      <c r="S7464" s="43"/>
      <c r="U7464" s="43"/>
    </row>
    <row r="7465" spans="19:21" x14ac:dyDescent="0.35">
      <c r="S7465" s="43"/>
      <c r="U7465" s="43"/>
    </row>
    <row r="7466" spans="19:21" x14ac:dyDescent="0.35">
      <c r="S7466" s="43"/>
      <c r="U7466" s="43"/>
    </row>
    <row r="7467" spans="19:21" x14ac:dyDescent="0.35">
      <c r="S7467" s="43"/>
      <c r="U7467" s="43"/>
    </row>
    <row r="7468" spans="19:21" x14ac:dyDescent="0.35">
      <c r="S7468" s="43"/>
      <c r="U7468" s="43"/>
    </row>
    <row r="7469" spans="19:21" x14ac:dyDescent="0.35">
      <c r="S7469" s="43"/>
      <c r="U7469" s="43"/>
    </row>
    <row r="7470" spans="19:21" x14ac:dyDescent="0.35">
      <c r="S7470" s="43"/>
      <c r="U7470" s="43"/>
    </row>
    <row r="7471" spans="19:21" x14ac:dyDescent="0.35">
      <c r="S7471" s="43"/>
      <c r="U7471" s="43"/>
    </row>
    <row r="7472" spans="19:21" x14ac:dyDescent="0.35">
      <c r="S7472" s="43"/>
      <c r="U7472" s="43"/>
    </row>
    <row r="7473" spans="19:21" x14ac:dyDescent="0.35">
      <c r="S7473" s="43"/>
      <c r="U7473" s="43"/>
    </row>
    <row r="7474" spans="19:21" x14ac:dyDescent="0.35">
      <c r="S7474" s="43"/>
      <c r="U7474" s="43"/>
    </row>
    <row r="7475" spans="19:21" x14ac:dyDescent="0.35">
      <c r="S7475" s="43"/>
      <c r="U7475" s="43"/>
    </row>
    <row r="7476" spans="19:21" x14ac:dyDescent="0.35">
      <c r="S7476" s="43"/>
      <c r="U7476" s="43"/>
    </row>
    <row r="7477" spans="19:21" x14ac:dyDescent="0.35">
      <c r="S7477" s="43"/>
      <c r="U7477" s="43"/>
    </row>
    <row r="7478" spans="19:21" x14ac:dyDescent="0.35">
      <c r="S7478" s="43"/>
      <c r="U7478" s="43"/>
    </row>
    <row r="7479" spans="19:21" x14ac:dyDescent="0.35">
      <c r="S7479" s="43"/>
      <c r="U7479" s="43"/>
    </row>
    <row r="7480" spans="19:21" x14ac:dyDescent="0.35">
      <c r="S7480" s="43"/>
      <c r="U7480" s="43"/>
    </row>
    <row r="7481" spans="19:21" x14ac:dyDescent="0.35">
      <c r="S7481" s="43"/>
      <c r="U7481" s="43"/>
    </row>
    <row r="7482" spans="19:21" x14ac:dyDescent="0.35">
      <c r="S7482" s="43"/>
      <c r="U7482" s="43"/>
    </row>
    <row r="7483" spans="19:21" x14ac:dyDescent="0.35">
      <c r="S7483" s="43"/>
      <c r="U7483" s="43"/>
    </row>
    <row r="7484" spans="19:21" x14ac:dyDescent="0.35">
      <c r="S7484" s="43"/>
      <c r="U7484" s="43"/>
    </row>
    <row r="7485" spans="19:21" x14ac:dyDescent="0.35">
      <c r="S7485" s="43"/>
      <c r="U7485" s="43"/>
    </row>
    <row r="7486" spans="19:21" x14ac:dyDescent="0.35">
      <c r="S7486" s="43"/>
      <c r="U7486" s="43"/>
    </row>
    <row r="7487" spans="19:21" x14ac:dyDescent="0.35">
      <c r="S7487" s="43"/>
      <c r="U7487" s="43"/>
    </row>
    <row r="7488" spans="19:21" x14ac:dyDescent="0.35">
      <c r="S7488" s="43"/>
      <c r="U7488" s="43"/>
    </row>
    <row r="7489" spans="19:21" x14ac:dyDescent="0.35">
      <c r="S7489" s="43"/>
      <c r="U7489" s="43"/>
    </row>
    <row r="7490" spans="19:21" x14ac:dyDescent="0.35">
      <c r="S7490" s="43"/>
      <c r="U7490" s="43"/>
    </row>
    <row r="7491" spans="19:21" x14ac:dyDescent="0.35">
      <c r="S7491" s="43"/>
      <c r="U7491" s="43"/>
    </row>
    <row r="7492" spans="19:21" x14ac:dyDescent="0.35">
      <c r="S7492" s="43"/>
      <c r="U7492" s="43"/>
    </row>
    <row r="7493" spans="19:21" x14ac:dyDescent="0.35">
      <c r="S7493" s="43"/>
      <c r="U7493" s="43"/>
    </row>
    <row r="7494" spans="19:21" x14ac:dyDescent="0.35">
      <c r="S7494" s="43"/>
      <c r="U7494" s="43"/>
    </row>
    <row r="7495" spans="19:21" x14ac:dyDescent="0.35">
      <c r="S7495" s="43"/>
      <c r="U7495" s="43"/>
    </row>
    <row r="7496" spans="19:21" x14ac:dyDescent="0.35">
      <c r="S7496" s="43"/>
      <c r="U7496" s="43"/>
    </row>
    <row r="7497" spans="19:21" x14ac:dyDescent="0.35">
      <c r="S7497" s="43"/>
      <c r="U7497" s="43"/>
    </row>
    <row r="7498" spans="19:21" x14ac:dyDescent="0.35">
      <c r="S7498" s="43"/>
      <c r="U7498" s="43"/>
    </row>
    <row r="7499" spans="19:21" x14ac:dyDescent="0.35">
      <c r="S7499" s="43"/>
      <c r="U7499" s="43"/>
    </row>
    <row r="7500" spans="19:21" x14ac:dyDescent="0.35">
      <c r="S7500" s="43"/>
      <c r="U7500" s="43"/>
    </row>
    <row r="7501" spans="19:21" x14ac:dyDescent="0.35">
      <c r="S7501" s="43"/>
      <c r="U7501" s="43"/>
    </row>
    <row r="7502" spans="19:21" x14ac:dyDescent="0.35">
      <c r="S7502" s="43"/>
      <c r="U7502" s="43"/>
    </row>
    <row r="7503" spans="19:21" x14ac:dyDescent="0.35">
      <c r="S7503" s="43"/>
      <c r="U7503" s="43"/>
    </row>
    <row r="7504" spans="19:21" x14ac:dyDescent="0.35">
      <c r="S7504" s="43"/>
      <c r="U7504" s="43"/>
    </row>
    <row r="7505" spans="19:21" x14ac:dyDescent="0.35">
      <c r="S7505" s="43"/>
      <c r="U7505" s="43"/>
    </row>
    <row r="7506" spans="19:21" x14ac:dyDescent="0.35">
      <c r="S7506" s="43"/>
      <c r="U7506" s="43"/>
    </row>
    <row r="7507" spans="19:21" x14ac:dyDescent="0.35">
      <c r="S7507" s="43"/>
      <c r="U7507" s="43"/>
    </row>
    <row r="7508" spans="19:21" x14ac:dyDescent="0.35">
      <c r="S7508" s="43"/>
      <c r="U7508" s="43"/>
    </row>
    <row r="7509" spans="19:21" x14ac:dyDescent="0.35">
      <c r="S7509" s="43"/>
      <c r="U7509" s="43"/>
    </row>
    <row r="7510" spans="19:21" x14ac:dyDescent="0.35">
      <c r="S7510" s="43"/>
      <c r="U7510" s="43"/>
    </row>
    <row r="7511" spans="19:21" x14ac:dyDescent="0.35">
      <c r="S7511" s="43"/>
      <c r="U7511" s="43"/>
    </row>
    <row r="7512" spans="19:21" x14ac:dyDescent="0.35">
      <c r="S7512" s="43"/>
      <c r="U7512" s="43"/>
    </row>
    <row r="7513" spans="19:21" x14ac:dyDescent="0.35">
      <c r="S7513" s="43"/>
      <c r="U7513" s="43"/>
    </row>
    <row r="7514" spans="19:21" x14ac:dyDescent="0.35">
      <c r="S7514" s="43"/>
      <c r="U7514" s="43"/>
    </row>
    <row r="7515" spans="19:21" x14ac:dyDescent="0.35">
      <c r="S7515" s="43"/>
      <c r="U7515" s="43"/>
    </row>
    <row r="7516" spans="19:21" x14ac:dyDescent="0.35">
      <c r="S7516" s="43"/>
      <c r="U7516" s="43"/>
    </row>
    <row r="7517" spans="19:21" x14ac:dyDescent="0.35">
      <c r="S7517" s="43"/>
      <c r="U7517" s="43"/>
    </row>
    <row r="7518" spans="19:21" x14ac:dyDescent="0.35">
      <c r="S7518" s="43"/>
      <c r="U7518" s="43"/>
    </row>
    <row r="7519" spans="19:21" x14ac:dyDescent="0.35">
      <c r="S7519" s="43"/>
      <c r="U7519" s="43"/>
    </row>
    <row r="7520" spans="19:21" x14ac:dyDescent="0.35">
      <c r="S7520" s="43"/>
      <c r="U7520" s="43"/>
    </row>
    <row r="7521" spans="19:21" x14ac:dyDescent="0.35">
      <c r="S7521" s="43"/>
      <c r="U7521" s="43"/>
    </row>
    <row r="7522" spans="19:21" x14ac:dyDescent="0.35">
      <c r="S7522" s="43"/>
      <c r="U7522" s="43"/>
    </row>
    <row r="7523" spans="19:21" x14ac:dyDescent="0.35">
      <c r="S7523" s="43"/>
      <c r="U7523" s="43"/>
    </row>
    <row r="7524" spans="19:21" x14ac:dyDescent="0.35">
      <c r="S7524" s="43"/>
      <c r="U7524" s="43"/>
    </row>
    <row r="7525" spans="19:21" x14ac:dyDescent="0.35">
      <c r="S7525" s="43"/>
      <c r="U7525" s="43"/>
    </row>
    <row r="7526" spans="19:21" x14ac:dyDescent="0.35">
      <c r="S7526" s="43"/>
      <c r="U7526" s="43"/>
    </row>
    <row r="7527" spans="19:21" x14ac:dyDescent="0.35">
      <c r="S7527" s="43"/>
      <c r="U7527" s="43"/>
    </row>
    <row r="7528" spans="19:21" x14ac:dyDescent="0.35">
      <c r="S7528" s="43"/>
      <c r="U7528" s="43"/>
    </row>
    <row r="7529" spans="19:21" x14ac:dyDescent="0.35">
      <c r="S7529" s="43"/>
      <c r="U7529" s="43"/>
    </row>
    <row r="7530" spans="19:21" x14ac:dyDescent="0.35">
      <c r="S7530" s="43"/>
      <c r="U7530" s="43"/>
    </row>
    <row r="7531" spans="19:21" x14ac:dyDescent="0.35">
      <c r="S7531" s="43"/>
      <c r="U7531" s="43"/>
    </row>
    <row r="7532" spans="19:21" x14ac:dyDescent="0.35">
      <c r="S7532" s="43"/>
      <c r="U7532" s="43"/>
    </row>
    <row r="7533" spans="19:21" x14ac:dyDescent="0.35">
      <c r="S7533" s="43"/>
      <c r="U7533" s="43"/>
    </row>
    <row r="7534" spans="19:21" x14ac:dyDescent="0.35">
      <c r="S7534" s="43"/>
      <c r="U7534" s="43"/>
    </row>
    <row r="7535" spans="19:21" x14ac:dyDescent="0.35">
      <c r="S7535" s="43"/>
      <c r="U7535" s="43"/>
    </row>
    <row r="7536" spans="19:21" x14ac:dyDescent="0.35">
      <c r="S7536" s="43"/>
      <c r="U7536" s="43"/>
    </row>
    <row r="7537" spans="19:21" x14ac:dyDescent="0.35">
      <c r="S7537" s="43"/>
      <c r="U7537" s="43"/>
    </row>
    <row r="7538" spans="19:21" x14ac:dyDescent="0.35">
      <c r="S7538" s="43"/>
      <c r="U7538" s="43"/>
    </row>
    <row r="7539" spans="19:21" x14ac:dyDescent="0.35">
      <c r="S7539" s="43"/>
      <c r="U7539" s="43"/>
    </row>
    <row r="7540" spans="19:21" x14ac:dyDescent="0.35">
      <c r="S7540" s="43"/>
      <c r="U7540" s="43"/>
    </row>
    <row r="7541" spans="19:21" x14ac:dyDescent="0.35">
      <c r="S7541" s="43"/>
      <c r="U7541" s="43"/>
    </row>
    <row r="7542" spans="19:21" x14ac:dyDescent="0.35">
      <c r="S7542" s="43"/>
      <c r="U7542" s="43"/>
    </row>
    <row r="7543" spans="19:21" x14ac:dyDescent="0.35">
      <c r="S7543" s="43"/>
      <c r="U7543" s="43"/>
    </row>
    <row r="7544" spans="19:21" x14ac:dyDescent="0.35">
      <c r="S7544" s="43"/>
      <c r="U7544" s="43"/>
    </row>
    <row r="7545" spans="19:21" x14ac:dyDescent="0.35">
      <c r="S7545" s="43"/>
      <c r="U7545" s="43"/>
    </row>
    <row r="7546" spans="19:21" x14ac:dyDescent="0.35">
      <c r="S7546" s="43"/>
      <c r="U7546" s="43"/>
    </row>
    <row r="7547" spans="19:21" x14ac:dyDescent="0.35">
      <c r="S7547" s="43"/>
      <c r="U7547" s="43"/>
    </row>
    <row r="7548" spans="19:21" x14ac:dyDescent="0.35">
      <c r="S7548" s="43"/>
      <c r="U7548" s="43"/>
    </row>
    <row r="7549" spans="19:21" x14ac:dyDescent="0.35">
      <c r="S7549" s="43"/>
      <c r="U7549" s="43"/>
    </row>
    <row r="7550" spans="19:21" x14ac:dyDescent="0.35">
      <c r="S7550" s="43"/>
      <c r="U7550" s="43"/>
    </row>
    <row r="7551" spans="19:21" x14ac:dyDescent="0.35">
      <c r="S7551" s="43"/>
      <c r="U7551" s="43"/>
    </row>
    <row r="7552" spans="19:21" x14ac:dyDescent="0.35">
      <c r="S7552" s="43"/>
      <c r="U7552" s="43"/>
    </row>
    <row r="7553" spans="19:21" x14ac:dyDescent="0.35">
      <c r="S7553" s="43"/>
      <c r="U7553" s="43"/>
    </row>
    <row r="7554" spans="19:21" x14ac:dyDescent="0.35">
      <c r="S7554" s="43"/>
      <c r="U7554" s="43"/>
    </row>
    <row r="7555" spans="19:21" x14ac:dyDescent="0.35">
      <c r="S7555" s="43"/>
      <c r="U7555" s="43"/>
    </row>
    <row r="7556" spans="19:21" x14ac:dyDescent="0.35">
      <c r="S7556" s="43"/>
      <c r="U7556" s="43"/>
    </row>
    <row r="7557" spans="19:21" x14ac:dyDescent="0.35">
      <c r="S7557" s="43"/>
      <c r="U7557" s="43"/>
    </row>
    <row r="7558" spans="19:21" x14ac:dyDescent="0.35">
      <c r="S7558" s="43"/>
      <c r="U7558" s="43"/>
    </row>
    <row r="7559" spans="19:21" x14ac:dyDescent="0.35">
      <c r="S7559" s="43"/>
      <c r="U7559" s="43"/>
    </row>
    <row r="7560" spans="19:21" x14ac:dyDescent="0.35">
      <c r="S7560" s="43"/>
      <c r="U7560" s="43"/>
    </row>
    <row r="7561" spans="19:21" x14ac:dyDescent="0.35">
      <c r="S7561" s="43"/>
      <c r="U7561" s="43"/>
    </row>
    <row r="7562" spans="19:21" x14ac:dyDescent="0.35">
      <c r="S7562" s="43"/>
      <c r="U7562" s="43"/>
    </row>
    <row r="7563" spans="19:21" x14ac:dyDescent="0.35">
      <c r="S7563" s="43"/>
      <c r="U7563" s="43"/>
    </row>
    <row r="7564" spans="19:21" x14ac:dyDescent="0.35">
      <c r="S7564" s="43"/>
      <c r="U7564" s="43"/>
    </row>
    <row r="7565" spans="19:21" x14ac:dyDescent="0.35">
      <c r="S7565" s="43"/>
      <c r="U7565" s="43"/>
    </row>
    <row r="7566" spans="19:21" x14ac:dyDescent="0.35">
      <c r="S7566" s="43"/>
      <c r="U7566" s="43"/>
    </row>
    <row r="7567" spans="19:21" x14ac:dyDescent="0.35">
      <c r="S7567" s="43"/>
      <c r="U7567" s="43"/>
    </row>
    <row r="7568" spans="19:21" x14ac:dyDescent="0.35">
      <c r="S7568" s="43"/>
      <c r="U7568" s="43"/>
    </row>
    <row r="7569" spans="19:21" x14ac:dyDescent="0.35">
      <c r="S7569" s="43"/>
      <c r="U7569" s="43"/>
    </row>
    <row r="7570" spans="19:21" x14ac:dyDescent="0.35">
      <c r="S7570" s="43"/>
      <c r="U7570" s="43"/>
    </row>
    <row r="7571" spans="19:21" x14ac:dyDescent="0.35">
      <c r="S7571" s="43"/>
      <c r="U7571" s="43"/>
    </row>
    <row r="7572" spans="19:21" x14ac:dyDescent="0.35">
      <c r="S7572" s="43"/>
      <c r="U7572" s="43"/>
    </row>
    <row r="7573" spans="19:21" x14ac:dyDescent="0.35">
      <c r="S7573" s="43"/>
      <c r="U7573" s="43"/>
    </row>
    <row r="7574" spans="19:21" x14ac:dyDescent="0.35">
      <c r="S7574" s="43"/>
      <c r="U7574" s="43"/>
    </row>
    <row r="7575" spans="19:21" x14ac:dyDescent="0.35">
      <c r="S7575" s="43"/>
      <c r="U7575" s="43"/>
    </row>
    <row r="7576" spans="19:21" x14ac:dyDescent="0.35">
      <c r="S7576" s="43"/>
      <c r="U7576" s="43"/>
    </row>
    <row r="7577" spans="19:21" x14ac:dyDescent="0.35">
      <c r="S7577" s="43"/>
      <c r="U7577" s="43"/>
    </row>
    <row r="7578" spans="19:21" x14ac:dyDescent="0.35">
      <c r="S7578" s="43"/>
      <c r="U7578" s="43"/>
    </row>
    <row r="7579" spans="19:21" x14ac:dyDescent="0.35">
      <c r="S7579" s="43"/>
      <c r="U7579" s="43"/>
    </row>
    <row r="7580" spans="19:21" x14ac:dyDescent="0.35">
      <c r="S7580" s="43"/>
      <c r="U7580" s="43"/>
    </row>
    <row r="7581" spans="19:21" x14ac:dyDescent="0.35">
      <c r="S7581" s="43"/>
      <c r="U7581" s="43"/>
    </row>
    <row r="7582" spans="19:21" x14ac:dyDescent="0.35">
      <c r="S7582" s="43"/>
      <c r="U7582" s="43"/>
    </row>
    <row r="7583" spans="19:21" x14ac:dyDescent="0.35">
      <c r="S7583" s="43"/>
      <c r="U7583" s="43"/>
    </row>
    <row r="7584" spans="19:21" x14ac:dyDescent="0.35">
      <c r="S7584" s="43"/>
      <c r="U7584" s="43"/>
    </row>
    <row r="7585" spans="19:21" x14ac:dyDescent="0.35">
      <c r="S7585" s="43"/>
      <c r="U7585" s="43"/>
    </row>
    <row r="7586" spans="19:21" x14ac:dyDescent="0.35">
      <c r="S7586" s="43"/>
      <c r="U7586" s="43"/>
    </row>
    <row r="7587" spans="19:21" x14ac:dyDescent="0.35">
      <c r="S7587" s="43"/>
      <c r="U7587" s="43"/>
    </row>
    <row r="7588" spans="19:21" x14ac:dyDescent="0.35">
      <c r="S7588" s="43"/>
      <c r="U7588" s="43"/>
    </row>
    <row r="7589" spans="19:21" x14ac:dyDescent="0.35">
      <c r="S7589" s="43"/>
      <c r="U7589" s="43"/>
    </row>
    <row r="7590" spans="19:21" x14ac:dyDescent="0.35">
      <c r="S7590" s="43"/>
      <c r="U7590" s="43"/>
    </row>
    <row r="7591" spans="19:21" x14ac:dyDescent="0.35">
      <c r="S7591" s="43"/>
      <c r="U7591" s="43"/>
    </row>
    <row r="7592" spans="19:21" x14ac:dyDescent="0.35">
      <c r="S7592" s="43"/>
      <c r="U7592" s="43"/>
    </row>
    <row r="7593" spans="19:21" x14ac:dyDescent="0.35">
      <c r="S7593" s="43"/>
      <c r="U7593" s="43"/>
    </row>
    <row r="7594" spans="19:21" x14ac:dyDescent="0.35">
      <c r="S7594" s="43"/>
      <c r="U7594" s="43"/>
    </row>
    <row r="7595" spans="19:21" x14ac:dyDescent="0.35">
      <c r="S7595" s="43"/>
      <c r="U7595" s="43"/>
    </row>
    <row r="7596" spans="19:21" x14ac:dyDescent="0.35">
      <c r="S7596" s="43"/>
      <c r="U7596" s="43"/>
    </row>
    <row r="7597" spans="19:21" x14ac:dyDescent="0.35">
      <c r="S7597" s="43"/>
      <c r="U7597" s="43"/>
    </row>
    <row r="7598" spans="19:21" x14ac:dyDescent="0.35">
      <c r="S7598" s="43"/>
      <c r="U7598" s="43"/>
    </row>
    <row r="7599" spans="19:21" x14ac:dyDescent="0.35">
      <c r="S7599" s="43"/>
      <c r="U7599" s="43"/>
    </row>
    <row r="7600" spans="19:21" x14ac:dyDescent="0.35">
      <c r="S7600" s="43"/>
      <c r="U7600" s="43"/>
    </row>
    <row r="7601" spans="19:21" x14ac:dyDescent="0.35">
      <c r="S7601" s="43"/>
      <c r="U7601" s="43"/>
    </row>
    <row r="7602" spans="19:21" x14ac:dyDescent="0.35">
      <c r="S7602" s="43"/>
      <c r="U7602" s="43"/>
    </row>
    <row r="7603" spans="19:21" x14ac:dyDescent="0.35">
      <c r="S7603" s="43"/>
      <c r="U7603" s="43"/>
    </row>
    <row r="7604" spans="19:21" x14ac:dyDescent="0.35">
      <c r="S7604" s="43"/>
      <c r="U7604" s="43"/>
    </row>
    <row r="7605" spans="19:21" x14ac:dyDescent="0.35">
      <c r="S7605" s="43"/>
      <c r="U7605" s="43"/>
    </row>
    <row r="7606" spans="19:21" x14ac:dyDescent="0.35">
      <c r="S7606" s="43"/>
      <c r="U7606" s="43"/>
    </row>
    <row r="7607" spans="19:21" x14ac:dyDescent="0.35">
      <c r="S7607" s="43"/>
      <c r="U7607" s="43"/>
    </row>
    <row r="7608" spans="19:21" x14ac:dyDescent="0.35">
      <c r="S7608" s="43"/>
      <c r="U7608" s="43"/>
    </row>
    <row r="7609" spans="19:21" x14ac:dyDescent="0.35">
      <c r="S7609" s="43"/>
      <c r="U7609" s="43"/>
    </row>
    <row r="7610" spans="19:21" x14ac:dyDescent="0.35">
      <c r="S7610" s="43"/>
      <c r="U7610" s="43"/>
    </row>
    <row r="7611" spans="19:21" x14ac:dyDescent="0.35">
      <c r="S7611" s="43"/>
      <c r="U7611" s="43"/>
    </row>
    <row r="7612" spans="19:21" x14ac:dyDescent="0.35">
      <c r="S7612" s="43"/>
      <c r="U7612" s="43"/>
    </row>
    <row r="7613" spans="19:21" x14ac:dyDescent="0.35">
      <c r="S7613" s="43"/>
      <c r="U7613" s="43"/>
    </row>
    <row r="7614" spans="19:21" x14ac:dyDescent="0.35">
      <c r="S7614" s="43"/>
      <c r="U7614" s="43"/>
    </row>
    <row r="7615" spans="19:21" x14ac:dyDescent="0.35">
      <c r="S7615" s="43"/>
      <c r="U7615" s="43"/>
    </row>
    <row r="7616" spans="19:21" x14ac:dyDescent="0.35">
      <c r="S7616" s="43"/>
      <c r="U7616" s="43"/>
    </row>
    <row r="7617" spans="19:21" x14ac:dyDescent="0.35">
      <c r="S7617" s="43"/>
      <c r="U7617" s="43"/>
    </row>
    <row r="7618" spans="19:21" x14ac:dyDescent="0.35">
      <c r="S7618" s="43"/>
      <c r="U7618" s="43"/>
    </row>
    <row r="7619" spans="19:21" x14ac:dyDescent="0.35">
      <c r="S7619" s="43"/>
      <c r="U7619" s="43"/>
    </row>
    <row r="7620" spans="19:21" x14ac:dyDescent="0.35">
      <c r="S7620" s="43"/>
      <c r="U7620" s="43"/>
    </row>
    <row r="7621" spans="19:21" x14ac:dyDescent="0.35">
      <c r="S7621" s="43"/>
      <c r="U7621" s="43"/>
    </row>
    <row r="7622" spans="19:21" x14ac:dyDescent="0.35">
      <c r="S7622" s="43"/>
      <c r="U7622" s="43"/>
    </row>
    <row r="7623" spans="19:21" x14ac:dyDescent="0.35">
      <c r="S7623" s="43"/>
      <c r="U7623" s="43"/>
    </row>
    <row r="7624" spans="19:21" x14ac:dyDescent="0.35">
      <c r="S7624" s="43"/>
      <c r="U7624" s="43"/>
    </row>
    <row r="7625" spans="19:21" x14ac:dyDescent="0.35">
      <c r="S7625" s="43"/>
      <c r="U7625" s="43"/>
    </row>
    <row r="7626" spans="19:21" x14ac:dyDescent="0.35">
      <c r="S7626" s="43"/>
      <c r="U7626" s="43"/>
    </row>
    <row r="7627" spans="19:21" x14ac:dyDescent="0.35">
      <c r="S7627" s="43"/>
      <c r="U7627" s="43"/>
    </row>
    <row r="7628" spans="19:21" x14ac:dyDescent="0.35">
      <c r="S7628" s="43"/>
      <c r="U7628" s="43"/>
    </row>
    <row r="7629" spans="19:21" x14ac:dyDescent="0.35">
      <c r="S7629" s="43"/>
      <c r="U7629" s="43"/>
    </row>
    <row r="7630" spans="19:21" x14ac:dyDescent="0.35">
      <c r="S7630" s="43"/>
      <c r="U7630" s="43"/>
    </row>
    <row r="7631" spans="19:21" x14ac:dyDescent="0.35">
      <c r="S7631" s="43"/>
      <c r="U7631" s="43"/>
    </row>
    <row r="7632" spans="19:21" x14ac:dyDescent="0.35">
      <c r="S7632" s="43"/>
      <c r="U7632" s="43"/>
    </row>
    <row r="7633" spans="19:21" x14ac:dyDescent="0.35">
      <c r="S7633" s="43"/>
      <c r="U7633" s="43"/>
    </row>
    <row r="7634" spans="19:21" x14ac:dyDescent="0.35">
      <c r="S7634" s="43"/>
      <c r="U7634" s="43"/>
    </row>
    <row r="7635" spans="19:21" x14ac:dyDescent="0.35">
      <c r="S7635" s="43"/>
      <c r="U7635" s="43"/>
    </row>
    <row r="7636" spans="19:21" x14ac:dyDescent="0.35">
      <c r="S7636" s="43"/>
      <c r="U7636" s="43"/>
    </row>
    <row r="7637" spans="19:21" x14ac:dyDescent="0.35">
      <c r="S7637" s="43"/>
      <c r="U7637" s="43"/>
    </row>
    <row r="7638" spans="19:21" x14ac:dyDescent="0.35">
      <c r="S7638" s="43"/>
      <c r="U7638" s="43"/>
    </row>
    <row r="7639" spans="19:21" x14ac:dyDescent="0.35">
      <c r="S7639" s="43"/>
      <c r="U7639" s="43"/>
    </row>
    <row r="7640" spans="19:21" x14ac:dyDescent="0.35">
      <c r="S7640" s="43"/>
      <c r="U7640" s="43"/>
    </row>
    <row r="7641" spans="19:21" x14ac:dyDescent="0.35">
      <c r="S7641" s="43"/>
      <c r="U7641" s="43"/>
    </row>
    <row r="7642" spans="19:21" x14ac:dyDescent="0.35">
      <c r="S7642" s="43"/>
      <c r="U7642" s="43"/>
    </row>
    <row r="7643" spans="19:21" x14ac:dyDescent="0.35">
      <c r="S7643" s="43"/>
      <c r="U7643" s="43"/>
    </row>
    <row r="7644" spans="19:21" x14ac:dyDescent="0.35">
      <c r="S7644" s="43"/>
      <c r="U7644" s="43"/>
    </row>
    <row r="7645" spans="19:21" x14ac:dyDescent="0.35">
      <c r="S7645" s="43"/>
      <c r="U7645" s="43"/>
    </row>
    <row r="7646" spans="19:21" x14ac:dyDescent="0.35">
      <c r="S7646" s="43"/>
      <c r="U7646" s="43"/>
    </row>
    <row r="7647" spans="19:21" x14ac:dyDescent="0.35">
      <c r="S7647" s="43"/>
      <c r="U7647" s="43"/>
    </row>
    <row r="7648" spans="19:21" x14ac:dyDescent="0.35">
      <c r="S7648" s="43"/>
      <c r="U7648" s="43"/>
    </row>
    <row r="7649" spans="19:21" x14ac:dyDescent="0.35">
      <c r="S7649" s="43"/>
      <c r="U7649" s="43"/>
    </row>
    <row r="7650" spans="19:21" x14ac:dyDescent="0.35">
      <c r="S7650" s="43"/>
      <c r="U7650" s="43"/>
    </row>
    <row r="7651" spans="19:21" x14ac:dyDescent="0.35">
      <c r="S7651" s="43"/>
      <c r="U7651" s="43"/>
    </row>
    <row r="7652" spans="19:21" x14ac:dyDescent="0.35">
      <c r="S7652" s="43"/>
      <c r="U7652" s="43"/>
    </row>
    <row r="7653" spans="19:21" x14ac:dyDescent="0.35">
      <c r="S7653" s="43"/>
      <c r="U7653" s="43"/>
    </row>
    <row r="7654" spans="19:21" x14ac:dyDescent="0.35">
      <c r="S7654" s="43"/>
      <c r="U7654" s="43"/>
    </row>
    <row r="7655" spans="19:21" x14ac:dyDescent="0.35">
      <c r="S7655" s="43"/>
      <c r="U7655" s="43"/>
    </row>
    <row r="7656" spans="19:21" x14ac:dyDescent="0.35">
      <c r="S7656" s="43"/>
      <c r="U7656" s="43"/>
    </row>
    <row r="7657" spans="19:21" x14ac:dyDescent="0.35">
      <c r="S7657" s="43"/>
      <c r="U7657" s="43"/>
    </row>
    <row r="7658" spans="19:21" x14ac:dyDescent="0.35">
      <c r="S7658" s="43"/>
      <c r="U7658" s="43"/>
    </row>
    <row r="7659" spans="19:21" x14ac:dyDescent="0.35">
      <c r="S7659" s="43"/>
      <c r="U7659" s="43"/>
    </row>
    <row r="7660" spans="19:21" x14ac:dyDescent="0.35">
      <c r="S7660" s="43"/>
      <c r="U7660" s="43"/>
    </row>
    <row r="7661" spans="19:21" x14ac:dyDescent="0.35">
      <c r="S7661" s="43"/>
      <c r="U7661" s="43"/>
    </row>
    <row r="7662" spans="19:21" x14ac:dyDescent="0.35">
      <c r="S7662" s="43"/>
      <c r="U7662" s="43"/>
    </row>
    <row r="7663" spans="19:21" x14ac:dyDescent="0.35">
      <c r="S7663" s="43"/>
      <c r="U7663" s="43"/>
    </row>
    <row r="7664" spans="19:21" x14ac:dyDescent="0.35">
      <c r="S7664" s="43"/>
      <c r="U7664" s="43"/>
    </row>
    <row r="7665" spans="19:21" x14ac:dyDescent="0.35">
      <c r="S7665" s="43"/>
      <c r="U7665" s="43"/>
    </row>
    <row r="7666" spans="19:21" x14ac:dyDescent="0.35">
      <c r="S7666" s="43"/>
      <c r="U7666" s="43"/>
    </row>
    <row r="7667" spans="19:21" x14ac:dyDescent="0.35">
      <c r="S7667" s="43"/>
      <c r="U7667" s="43"/>
    </row>
    <row r="7668" spans="19:21" x14ac:dyDescent="0.35">
      <c r="S7668" s="43"/>
      <c r="U7668" s="43"/>
    </row>
    <row r="7669" spans="19:21" x14ac:dyDescent="0.35">
      <c r="S7669" s="43"/>
      <c r="U7669" s="43"/>
    </row>
    <row r="7670" spans="19:21" x14ac:dyDescent="0.35">
      <c r="S7670" s="43"/>
      <c r="U7670" s="43"/>
    </row>
    <row r="7671" spans="19:21" x14ac:dyDescent="0.35">
      <c r="S7671" s="43"/>
      <c r="U7671" s="43"/>
    </row>
    <row r="7672" spans="19:21" x14ac:dyDescent="0.35">
      <c r="S7672" s="43"/>
      <c r="U7672" s="43"/>
    </row>
    <row r="7673" spans="19:21" x14ac:dyDescent="0.35">
      <c r="S7673" s="43"/>
      <c r="U7673" s="43"/>
    </row>
    <row r="7674" spans="19:21" x14ac:dyDescent="0.35">
      <c r="S7674" s="43"/>
      <c r="U7674" s="43"/>
    </row>
    <row r="7675" spans="19:21" x14ac:dyDescent="0.35">
      <c r="S7675" s="43"/>
      <c r="U7675" s="43"/>
    </row>
    <row r="7676" spans="19:21" x14ac:dyDescent="0.35">
      <c r="S7676" s="43"/>
      <c r="U7676" s="43"/>
    </row>
    <row r="7677" spans="19:21" x14ac:dyDescent="0.35">
      <c r="S7677" s="43"/>
      <c r="U7677" s="43"/>
    </row>
    <row r="7678" spans="19:21" x14ac:dyDescent="0.35">
      <c r="S7678" s="43"/>
      <c r="U7678" s="43"/>
    </row>
    <row r="7679" spans="19:21" x14ac:dyDescent="0.35">
      <c r="S7679" s="43"/>
      <c r="U7679" s="43"/>
    </row>
    <row r="7680" spans="19:21" x14ac:dyDescent="0.35">
      <c r="S7680" s="43"/>
      <c r="U7680" s="43"/>
    </row>
    <row r="7681" spans="19:21" x14ac:dyDescent="0.35">
      <c r="S7681" s="43"/>
      <c r="U7681" s="43"/>
    </row>
    <row r="7682" spans="19:21" x14ac:dyDescent="0.35">
      <c r="S7682" s="43"/>
      <c r="U7682" s="43"/>
    </row>
    <row r="7683" spans="19:21" x14ac:dyDescent="0.35">
      <c r="S7683" s="43"/>
      <c r="U7683" s="43"/>
    </row>
    <row r="7684" spans="19:21" x14ac:dyDescent="0.35">
      <c r="S7684" s="43"/>
      <c r="U7684" s="43"/>
    </row>
    <row r="7685" spans="19:21" x14ac:dyDescent="0.35">
      <c r="S7685" s="43"/>
      <c r="U7685" s="43"/>
    </row>
    <row r="7686" spans="19:21" x14ac:dyDescent="0.35">
      <c r="S7686" s="43"/>
      <c r="U7686" s="43"/>
    </row>
    <row r="7687" spans="19:21" x14ac:dyDescent="0.35">
      <c r="S7687" s="43"/>
      <c r="U7687" s="43"/>
    </row>
    <row r="7688" spans="19:21" x14ac:dyDescent="0.35">
      <c r="S7688" s="43"/>
      <c r="U7688" s="43"/>
    </row>
    <row r="7689" spans="19:21" x14ac:dyDescent="0.35">
      <c r="S7689" s="43"/>
      <c r="U7689" s="43"/>
    </row>
    <row r="7690" spans="19:21" x14ac:dyDescent="0.35">
      <c r="S7690" s="43"/>
      <c r="U7690" s="43"/>
    </row>
    <row r="7691" spans="19:21" x14ac:dyDescent="0.35">
      <c r="S7691" s="43"/>
      <c r="U7691" s="43"/>
    </row>
    <row r="7692" spans="19:21" x14ac:dyDescent="0.35">
      <c r="S7692" s="43"/>
      <c r="U7692" s="43"/>
    </row>
    <row r="7693" spans="19:21" x14ac:dyDescent="0.35">
      <c r="S7693" s="43"/>
      <c r="U7693" s="43"/>
    </row>
    <row r="7694" spans="19:21" x14ac:dyDescent="0.35">
      <c r="S7694" s="43"/>
      <c r="U7694" s="43"/>
    </row>
    <row r="7695" spans="19:21" x14ac:dyDescent="0.35">
      <c r="S7695" s="43"/>
      <c r="U7695" s="43"/>
    </row>
    <row r="7696" spans="19:21" x14ac:dyDescent="0.35">
      <c r="S7696" s="43"/>
      <c r="U7696" s="43"/>
    </row>
    <row r="7697" spans="19:21" x14ac:dyDescent="0.35">
      <c r="S7697" s="43"/>
      <c r="U7697" s="43"/>
    </row>
    <row r="7698" spans="19:21" x14ac:dyDescent="0.35">
      <c r="S7698" s="43"/>
      <c r="U7698" s="43"/>
    </row>
    <row r="7699" spans="19:21" x14ac:dyDescent="0.35">
      <c r="S7699" s="43"/>
      <c r="U7699" s="43"/>
    </row>
    <row r="7700" spans="19:21" x14ac:dyDescent="0.35">
      <c r="S7700" s="43"/>
      <c r="U7700" s="43"/>
    </row>
    <row r="7701" spans="19:21" x14ac:dyDescent="0.35">
      <c r="S7701" s="43"/>
      <c r="U7701" s="43"/>
    </row>
    <row r="7702" spans="19:21" x14ac:dyDescent="0.35">
      <c r="S7702" s="43"/>
      <c r="U7702" s="43"/>
    </row>
    <row r="7703" spans="19:21" x14ac:dyDescent="0.35">
      <c r="S7703" s="43"/>
      <c r="U7703" s="43"/>
    </row>
    <row r="7704" spans="19:21" x14ac:dyDescent="0.35">
      <c r="S7704" s="43"/>
      <c r="U7704" s="43"/>
    </row>
    <row r="7705" spans="19:21" x14ac:dyDescent="0.35">
      <c r="S7705" s="43"/>
      <c r="U7705" s="43"/>
    </row>
    <row r="7706" spans="19:21" x14ac:dyDescent="0.35">
      <c r="S7706" s="43"/>
      <c r="U7706" s="43"/>
    </row>
    <row r="7707" spans="19:21" x14ac:dyDescent="0.35">
      <c r="S7707" s="43"/>
      <c r="U7707" s="43"/>
    </row>
    <row r="7708" spans="19:21" x14ac:dyDescent="0.35">
      <c r="S7708" s="43"/>
      <c r="U7708" s="43"/>
    </row>
    <row r="7709" spans="19:21" x14ac:dyDescent="0.35">
      <c r="S7709" s="43"/>
      <c r="U7709" s="43"/>
    </row>
    <row r="7710" spans="19:21" x14ac:dyDescent="0.35">
      <c r="S7710" s="43"/>
      <c r="U7710" s="43"/>
    </row>
    <row r="7711" spans="19:21" x14ac:dyDescent="0.35">
      <c r="S7711" s="43"/>
      <c r="U7711" s="43"/>
    </row>
    <row r="7712" spans="19:21" x14ac:dyDescent="0.35">
      <c r="S7712" s="43"/>
      <c r="U7712" s="43"/>
    </row>
    <row r="7713" spans="19:21" x14ac:dyDescent="0.35">
      <c r="S7713" s="43"/>
      <c r="U7713" s="43"/>
    </row>
    <row r="7714" spans="19:21" x14ac:dyDescent="0.35">
      <c r="S7714" s="43"/>
      <c r="U7714" s="43"/>
    </row>
    <row r="7715" spans="19:21" x14ac:dyDescent="0.35">
      <c r="S7715" s="43"/>
      <c r="U7715" s="43"/>
    </row>
    <row r="7716" spans="19:21" x14ac:dyDescent="0.35">
      <c r="S7716" s="43"/>
      <c r="U7716" s="43"/>
    </row>
    <row r="7717" spans="19:21" x14ac:dyDescent="0.35">
      <c r="S7717" s="43"/>
      <c r="U7717" s="43"/>
    </row>
    <row r="7718" spans="19:21" x14ac:dyDescent="0.35">
      <c r="S7718" s="43"/>
      <c r="U7718" s="43"/>
    </row>
    <row r="7719" spans="19:21" x14ac:dyDescent="0.35">
      <c r="S7719" s="43"/>
      <c r="U7719" s="43"/>
    </row>
    <row r="7720" spans="19:21" x14ac:dyDescent="0.35">
      <c r="S7720" s="43"/>
      <c r="U7720" s="43"/>
    </row>
    <row r="7721" spans="19:21" x14ac:dyDescent="0.35">
      <c r="S7721" s="43"/>
      <c r="U7721" s="43"/>
    </row>
    <row r="7722" spans="19:21" x14ac:dyDescent="0.35">
      <c r="S7722" s="43"/>
      <c r="U7722" s="43"/>
    </row>
    <row r="7723" spans="19:21" x14ac:dyDescent="0.35">
      <c r="S7723" s="43"/>
      <c r="U7723" s="43"/>
    </row>
    <row r="7724" spans="19:21" x14ac:dyDescent="0.35">
      <c r="S7724" s="43"/>
      <c r="U7724" s="43"/>
    </row>
    <row r="7725" spans="19:21" x14ac:dyDescent="0.35">
      <c r="S7725" s="43"/>
      <c r="U7725" s="43"/>
    </row>
    <row r="7726" spans="19:21" x14ac:dyDescent="0.35">
      <c r="S7726" s="43"/>
      <c r="U7726" s="43"/>
    </row>
    <row r="7727" spans="19:21" x14ac:dyDescent="0.35">
      <c r="S7727" s="43"/>
      <c r="U7727" s="43"/>
    </row>
    <row r="7728" spans="19:21" x14ac:dyDescent="0.35">
      <c r="S7728" s="43"/>
      <c r="U7728" s="43"/>
    </row>
    <row r="7729" spans="19:21" x14ac:dyDescent="0.35">
      <c r="S7729" s="43"/>
      <c r="U7729" s="43"/>
    </row>
    <row r="7730" spans="19:21" x14ac:dyDescent="0.35">
      <c r="S7730" s="43"/>
      <c r="U7730" s="43"/>
    </row>
    <row r="7731" spans="19:21" x14ac:dyDescent="0.35">
      <c r="S7731" s="43"/>
      <c r="U7731" s="43"/>
    </row>
    <row r="7732" spans="19:21" x14ac:dyDescent="0.35">
      <c r="S7732" s="43"/>
      <c r="U7732" s="43"/>
    </row>
    <row r="7733" spans="19:21" x14ac:dyDescent="0.35">
      <c r="S7733" s="43"/>
      <c r="U7733" s="43"/>
    </row>
    <row r="7734" spans="19:21" x14ac:dyDescent="0.35">
      <c r="S7734" s="43"/>
      <c r="U7734" s="43"/>
    </row>
    <row r="7735" spans="19:21" x14ac:dyDescent="0.35">
      <c r="S7735" s="43"/>
      <c r="U7735" s="43"/>
    </row>
    <row r="7736" spans="19:21" x14ac:dyDescent="0.35">
      <c r="S7736" s="43"/>
      <c r="U7736" s="43"/>
    </row>
    <row r="7737" spans="19:21" x14ac:dyDescent="0.35">
      <c r="S7737" s="43"/>
      <c r="U7737" s="43"/>
    </row>
    <row r="7738" spans="19:21" x14ac:dyDescent="0.35">
      <c r="S7738" s="43"/>
      <c r="U7738" s="43"/>
    </row>
    <row r="7739" spans="19:21" x14ac:dyDescent="0.35">
      <c r="S7739" s="43"/>
      <c r="U7739" s="43"/>
    </row>
    <row r="7740" spans="19:21" x14ac:dyDescent="0.35">
      <c r="S7740" s="43"/>
      <c r="U7740" s="43"/>
    </row>
    <row r="7741" spans="19:21" x14ac:dyDescent="0.35">
      <c r="S7741" s="43"/>
      <c r="U7741" s="43"/>
    </row>
    <row r="7742" spans="19:21" x14ac:dyDescent="0.35">
      <c r="S7742" s="43"/>
      <c r="U7742" s="43"/>
    </row>
    <row r="7743" spans="19:21" x14ac:dyDescent="0.35">
      <c r="S7743" s="43"/>
      <c r="U7743" s="43"/>
    </row>
    <row r="7744" spans="19:21" x14ac:dyDescent="0.35">
      <c r="S7744" s="43"/>
      <c r="U7744" s="43"/>
    </row>
    <row r="7745" spans="19:21" x14ac:dyDescent="0.35">
      <c r="S7745" s="43"/>
      <c r="U7745" s="43"/>
    </row>
    <row r="7746" spans="19:21" x14ac:dyDescent="0.35">
      <c r="S7746" s="43"/>
      <c r="U7746" s="43"/>
    </row>
    <row r="7747" spans="19:21" x14ac:dyDescent="0.35">
      <c r="S7747" s="43"/>
      <c r="U7747" s="43"/>
    </row>
    <row r="7748" spans="19:21" x14ac:dyDescent="0.35">
      <c r="S7748" s="43"/>
      <c r="U7748" s="43"/>
    </row>
    <row r="7749" spans="19:21" x14ac:dyDescent="0.35">
      <c r="S7749" s="43"/>
      <c r="U7749" s="43"/>
    </row>
    <row r="7750" spans="19:21" x14ac:dyDescent="0.35">
      <c r="S7750" s="43"/>
      <c r="U7750" s="43"/>
    </row>
    <row r="7751" spans="19:21" x14ac:dyDescent="0.35">
      <c r="S7751" s="43"/>
      <c r="U7751" s="43"/>
    </row>
    <row r="7752" spans="19:21" x14ac:dyDescent="0.35">
      <c r="S7752" s="43"/>
      <c r="U7752" s="43"/>
    </row>
    <row r="7753" spans="19:21" x14ac:dyDescent="0.35">
      <c r="S7753" s="43"/>
      <c r="U7753" s="43"/>
    </row>
    <row r="7754" spans="19:21" x14ac:dyDescent="0.35">
      <c r="S7754" s="43"/>
      <c r="U7754" s="43"/>
    </row>
    <row r="7755" spans="19:21" x14ac:dyDescent="0.35">
      <c r="S7755" s="43"/>
      <c r="U7755" s="43"/>
    </row>
    <row r="7756" spans="19:21" x14ac:dyDescent="0.35">
      <c r="S7756" s="43"/>
      <c r="U7756" s="43"/>
    </row>
    <row r="7757" spans="19:21" x14ac:dyDescent="0.35">
      <c r="S7757" s="43"/>
      <c r="U7757" s="43"/>
    </row>
    <row r="7758" spans="19:21" x14ac:dyDescent="0.35">
      <c r="S7758" s="43"/>
      <c r="U7758" s="43"/>
    </row>
    <row r="7759" spans="19:21" x14ac:dyDescent="0.35">
      <c r="S7759" s="43"/>
      <c r="U7759" s="43"/>
    </row>
    <row r="7760" spans="19:21" x14ac:dyDescent="0.35">
      <c r="S7760" s="43"/>
      <c r="U7760" s="43"/>
    </row>
    <row r="7761" spans="19:21" x14ac:dyDescent="0.35">
      <c r="S7761" s="43"/>
      <c r="U7761" s="43"/>
    </row>
    <row r="7762" spans="19:21" x14ac:dyDescent="0.35">
      <c r="S7762" s="43"/>
      <c r="U7762" s="43"/>
    </row>
    <row r="7763" spans="19:21" x14ac:dyDescent="0.35">
      <c r="S7763" s="43"/>
      <c r="U7763" s="43"/>
    </row>
    <row r="7764" spans="19:21" x14ac:dyDescent="0.35">
      <c r="S7764" s="43"/>
      <c r="U7764" s="43"/>
    </row>
    <row r="7765" spans="19:21" x14ac:dyDescent="0.35">
      <c r="S7765" s="43"/>
      <c r="U7765" s="43"/>
    </row>
    <row r="7766" spans="19:21" x14ac:dyDescent="0.35">
      <c r="S7766" s="43"/>
      <c r="U7766" s="43"/>
    </row>
    <row r="7767" spans="19:21" x14ac:dyDescent="0.35">
      <c r="S7767" s="43"/>
      <c r="U7767" s="43"/>
    </row>
    <row r="7768" spans="19:21" x14ac:dyDescent="0.35">
      <c r="S7768" s="43"/>
      <c r="U7768" s="43"/>
    </row>
    <row r="7769" spans="19:21" x14ac:dyDescent="0.35">
      <c r="S7769" s="43"/>
      <c r="U7769" s="43"/>
    </row>
    <row r="7770" spans="19:21" x14ac:dyDescent="0.35">
      <c r="S7770" s="43"/>
      <c r="U7770" s="43"/>
    </row>
    <row r="7771" spans="19:21" x14ac:dyDescent="0.35">
      <c r="S7771" s="43"/>
      <c r="U7771" s="43"/>
    </row>
    <row r="7772" spans="19:21" x14ac:dyDescent="0.35">
      <c r="S7772" s="43"/>
      <c r="U7772" s="43"/>
    </row>
    <row r="7773" spans="19:21" x14ac:dyDescent="0.35">
      <c r="S7773" s="43"/>
      <c r="U7773" s="43"/>
    </row>
    <row r="7774" spans="19:21" x14ac:dyDescent="0.35">
      <c r="S7774" s="43"/>
      <c r="U7774" s="43"/>
    </row>
    <row r="7775" spans="19:21" x14ac:dyDescent="0.35">
      <c r="S7775" s="43"/>
      <c r="U7775" s="43"/>
    </row>
    <row r="7776" spans="19:21" x14ac:dyDescent="0.35">
      <c r="S7776" s="43"/>
      <c r="U7776" s="43"/>
    </row>
    <row r="7777" spans="19:21" x14ac:dyDescent="0.35">
      <c r="S7777" s="43"/>
      <c r="U7777" s="43"/>
    </row>
    <row r="7778" spans="19:21" x14ac:dyDescent="0.35">
      <c r="S7778" s="43"/>
      <c r="U7778" s="43"/>
    </row>
    <row r="7779" spans="19:21" x14ac:dyDescent="0.35">
      <c r="S7779" s="43"/>
      <c r="U7779" s="43"/>
    </row>
    <row r="7780" spans="19:21" x14ac:dyDescent="0.35">
      <c r="S7780" s="43"/>
      <c r="U7780" s="43"/>
    </row>
    <row r="7781" spans="19:21" x14ac:dyDescent="0.35">
      <c r="S7781" s="43"/>
      <c r="U7781" s="43"/>
    </row>
    <row r="7782" spans="19:21" x14ac:dyDescent="0.35">
      <c r="S7782" s="43"/>
      <c r="U7782" s="43"/>
    </row>
    <row r="7783" spans="19:21" x14ac:dyDescent="0.35">
      <c r="S7783" s="43"/>
      <c r="U7783" s="43"/>
    </row>
    <row r="7784" spans="19:21" x14ac:dyDescent="0.35">
      <c r="S7784" s="43"/>
      <c r="U7784" s="43"/>
    </row>
    <row r="7785" spans="19:21" x14ac:dyDescent="0.35">
      <c r="S7785" s="43"/>
      <c r="U7785" s="43"/>
    </row>
    <row r="7786" spans="19:21" x14ac:dyDescent="0.35">
      <c r="S7786" s="43"/>
      <c r="U7786" s="43"/>
    </row>
    <row r="7787" spans="19:21" x14ac:dyDescent="0.35">
      <c r="S7787" s="43"/>
      <c r="U7787" s="43"/>
    </row>
    <row r="7788" spans="19:21" x14ac:dyDescent="0.35">
      <c r="S7788" s="43"/>
      <c r="U7788" s="43"/>
    </row>
    <row r="7789" spans="19:21" x14ac:dyDescent="0.35">
      <c r="S7789" s="43"/>
      <c r="U7789" s="43"/>
    </row>
    <row r="7790" spans="19:21" x14ac:dyDescent="0.35">
      <c r="S7790" s="43"/>
      <c r="U7790" s="43"/>
    </row>
    <row r="7791" spans="19:21" x14ac:dyDescent="0.35">
      <c r="S7791" s="43"/>
      <c r="U7791" s="43"/>
    </row>
    <row r="7792" spans="19:21" x14ac:dyDescent="0.35">
      <c r="S7792" s="43"/>
      <c r="U7792" s="43"/>
    </row>
    <row r="7793" spans="19:21" x14ac:dyDescent="0.35">
      <c r="S7793" s="43"/>
      <c r="U7793" s="43"/>
    </row>
    <row r="7794" spans="19:21" x14ac:dyDescent="0.35">
      <c r="S7794" s="43"/>
      <c r="U7794" s="43"/>
    </row>
    <row r="7795" spans="19:21" x14ac:dyDescent="0.35">
      <c r="S7795" s="43"/>
      <c r="U7795" s="43"/>
    </row>
    <row r="7796" spans="19:21" x14ac:dyDescent="0.35">
      <c r="S7796" s="43"/>
      <c r="U7796" s="43"/>
    </row>
    <row r="7797" spans="19:21" x14ac:dyDescent="0.35">
      <c r="S7797" s="43"/>
      <c r="U7797" s="43"/>
    </row>
    <row r="7798" spans="19:21" x14ac:dyDescent="0.35">
      <c r="S7798" s="43"/>
      <c r="U7798" s="43"/>
    </row>
    <row r="7799" spans="19:21" x14ac:dyDescent="0.35">
      <c r="S7799" s="43"/>
      <c r="U7799" s="43"/>
    </row>
    <row r="7800" spans="19:21" x14ac:dyDescent="0.35">
      <c r="S7800" s="43"/>
      <c r="U7800" s="43"/>
    </row>
    <row r="7801" spans="19:21" x14ac:dyDescent="0.35">
      <c r="S7801" s="43"/>
      <c r="U7801" s="43"/>
    </row>
    <row r="7802" spans="19:21" x14ac:dyDescent="0.35">
      <c r="S7802" s="43"/>
      <c r="U7802" s="43"/>
    </row>
    <row r="7803" spans="19:21" x14ac:dyDescent="0.35">
      <c r="S7803" s="43"/>
      <c r="U7803" s="43"/>
    </row>
    <row r="7804" spans="19:21" x14ac:dyDescent="0.35">
      <c r="S7804" s="43"/>
      <c r="U7804" s="43"/>
    </row>
    <row r="7805" spans="19:21" x14ac:dyDescent="0.35">
      <c r="S7805" s="43"/>
      <c r="U7805" s="43"/>
    </row>
    <row r="7806" spans="19:21" x14ac:dyDescent="0.35">
      <c r="S7806" s="43"/>
      <c r="U7806" s="43"/>
    </row>
    <row r="7807" spans="19:21" x14ac:dyDescent="0.35">
      <c r="S7807" s="43"/>
      <c r="U7807" s="43"/>
    </row>
    <row r="7808" spans="19:21" x14ac:dyDescent="0.35">
      <c r="S7808" s="43"/>
      <c r="U7808" s="43"/>
    </row>
    <row r="7809" spans="19:21" x14ac:dyDescent="0.35">
      <c r="S7809" s="43"/>
      <c r="U7809" s="43"/>
    </row>
    <row r="7810" spans="19:21" x14ac:dyDescent="0.35">
      <c r="S7810" s="43"/>
      <c r="U7810" s="43"/>
    </row>
    <row r="7811" spans="19:21" x14ac:dyDescent="0.35">
      <c r="S7811" s="43"/>
      <c r="U7811" s="43"/>
    </row>
    <row r="7812" spans="19:21" x14ac:dyDescent="0.35">
      <c r="S7812" s="43"/>
      <c r="U7812" s="43"/>
    </row>
    <row r="7813" spans="19:21" x14ac:dyDescent="0.35">
      <c r="S7813" s="43"/>
      <c r="U7813" s="43"/>
    </row>
    <row r="7814" spans="19:21" x14ac:dyDescent="0.35">
      <c r="S7814" s="43"/>
      <c r="U7814" s="43"/>
    </row>
    <row r="7815" spans="19:21" x14ac:dyDescent="0.35">
      <c r="S7815" s="43"/>
      <c r="U7815" s="43"/>
    </row>
    <row r="7816" spans="19:21" x14ac:dyDescent="0.35">
      <c r="S7816" s="43"/>
      <c r="U7816" s="43"/>
    </row>
    <row r="7817" spans="19:21" x14ac:dyDescent="0.35">
      <c r="S7817" s="43"/>
      <c r="U7817" s="43"/>
    </row>
    <row r="7818" spans="19:21" x14ac:dyDescent="0.35">
      <c r="S7818" s="43"/>
      <c r="U7818" s="43"/>
    </row>
    <row r="7819" spans="19:21" x14ac:dyDescent="0.35">
      <c r="S7819" s="43"/>
      <c r="U7819" s="43"/>
    </row>
    <row r="7820" spans="19:21" x14ac:dyDescent="0.35">
      <c r="S7820" s="43"/>
      <c r="U7820" s="43"/>
    </row>
    <row r="7821" spans="19:21" x14ac:dyDescent="0.35">
      <c r="S7821" s="43"/>
      <c r="U7821" s="43"/>
    </row>
    <row r="7822" spans="19:21" x14ac:dyDescent="0.35">
      <c r="S7822" s="43"/>
      <c r="U7822" s="43"/>
    </row>
    <row r="7823" spans="19:21" x14ac:dyDescent="0.35">
      <c r="S7823" s="43"/>
      <c r="U7823" s="43"/>
    </row>
    <row r="7824" spans="19:21" x14ac:dyDescent="0.35">
      <c r="S7824" s="43"/>
      <c r="U7824" s="43"/>
    </row>
    <row r="7825" spans="19:21" x14ac:dyDescent="0.35">
      <c r="S7825" s="43"/>
      <c r="U7825" s="43"/>
    </row>
    <row r="7826" spans="19:21" x14ac:dyDescent="0.35">
      <c r="S7826" s="43"/>
      <c r="U7826" s="43"/>
    </row>
    <row r="7827" spans="19:21" x14ac:dyDescent="0.35">
      <c r="S7827" s="43"/>
      <c r="U7827" s="43"/>
    </row>
    <row r="7828" spans="19:21" x14ac:dyDescent="0.35">
      <c r="S7828" s="43"/>
      <c r="U7828" s="43"/>
    </row>
    <row r="7829" spans="19:21" x14ac:dyDescent="0.35">
      <c r="S7829" s="43"/>
      <c r="U7829" s="43"/>
    </row>
    <row r="7830" spans="19:21" x14ac:dyDescent="0.35">
      <c r="S7830" s="43"/>
      <c r="U7830" s="43"/>
    </row>
    <row r="7831" spans="19:21" x14ac:dyDescent="0.35">
      <c r="S7831" s="43"/>
      <c r="U7831" s="43"/>
    </row>
    <row r="7832" spans="19:21" x14ac:dyDescent="0.35">
      <c r="S7832" s="43"/>
      <c r="U7832" s="43"/>
    </row>
    <row r="7833" spans="19:21" x14ac:dyDescent="0.35">
      <c r="S7833" s="43"/>
      <c r="U7833" s="43"/>
    </row>
    <row r="7834" spans="19:21" x14ac:dyDescent="0.35">
      <c r="S7834" s="43"/>
      <c r="U7834" s="43"/>
    </row>
    <row r="7835" spans="19:21" x14ac:dyDescent="0.35">
      <c r="S7835" s="43"/>
      <c r="U7835" s="43"/>
    </row>
    <row r="7836" spans="19:21" x14ac:dyDescent="0.35">
      <c r="S7836" s="43"/>
      <c r="U7836" s="43"/>
    </row>
    <row r="7837" spans="19:21" x14ac:dyDescent="0.35">
      <c r="S7837" s="43"/>
      <c r="U7837" s="43"/>
    </row>
    <row r="7838" spans="19:21" x14ac:dyDescent="0.35">
      <c r="S7838" s="43"/>
      <c r="U7838" s="43"/>
    </row>
    <row r="7839" spans="19:21" x14ac:dyDescent="0.35">
      <c r="S7839" s="43"/>
      <c r="U7839" s="43"/>
    </row>
    <row r="7840" spans="19:21" x14ac:dyDescent="0.35">
      <c r="S7840" s="43"/>
      <c r="U7840" s="43"/>
    </row>
    <row r="7841" spans="19:21" x14ac:dyDescent="0.35">
      <c r="S7841" s="43"/>
      <c r="U7841" s="43"/>
    </row>
    <row r="7842" spans="19:21" x14ac:dyDescent="0.35">
      <c r="S7842" s="43"/>
      <c r="U7842" s="43"/>
    </row>
    <row r="7843" spans="19:21" x14ac:dyDescent="0.35">
      <c r="S7843" s="43"/>
      <c r="U7843" s="43"/>
    </row>
    <row r="7844" spans="19:21" x14ac:dyDescent="0.35">
      <c r="S7844" s="43"/>
      <c r="U7844" s="43"/>
    </row>
    <row r="7845" spans="19:21" x14ac:dyDescent="0.35">
      <c r="S7845" s="43"/>
      <c r="U7845" s="43"/>
    </row>
    <row r="7846" spans="19:21" x14ac:dyDescent="0.35">
      <c r="S7846" s="43"/>
      <c r="U7846" s="43"/>
    </row>
    <row r="7847" spans="19:21" x14ac:dyDescent="0.35">
      <c r="S7847" s="43"/>
      <c r="U7847" s="43"/>
    </row>
    <row r="7848" spans="19:21" x14ac:dyDescent="0.35">
      <c r="S7848" s="43"/>
      <c r="U7848" s="43"/>
    </row>
    <row r="7849" spans="19:21" x14ac:dyDescent="0.35">
      <c r="S7849" s="43"/>
      <c r="U7849" s="43"/>
    </row>
    <row r="7850" spans="19:21" x14ac:dyDescent="0.35">
      <c r="S7850" s="43"/>
      <c r="U7850" s="43"/>
    </row>
    <row r="7851" spans="19:21" x14ac:dyDescent="0.35">
      <c r="S7851" s="43"/>
      <c r="U7851" s="43"/>
    </row>
    <row r="7852" spans="19:21" x14ac:dyDescent="0.35">
      <c r="S7852" s="43"/>
      <c r="U7852" s="43"/>
    </row>
    <row r="7853" spans="19:21" x14ac:dyDescent="0.35">
      <c r="S7853" s="43"/>
      <c r="U7853" s="43"/>
    </row>
    <row r="7854" spans="19:21" x14ac:dyDescent="0.35">
      <c r="S7854" s="43"/>
      <c r="U7854" s="43"/>
    </row>
    <row r="7855" spans="19:21" x14ac:dyDescent="0.35">
      <c r="S7855" s="43"/>
      <c r="U7855" s="43"/>
    </row>
    <row r="7856" spans="19:21" x14ac:dyDescent="0.35">
      <c r="S7856" s="43"/>
      <c r="U7856" s="43"/>
    </row>
    <row r="7857" spans="19:21" x14ac:dyDescent="0.35">
      <c r="S7857" s="43"/>
      <c r="U7857" s="43"/>
    </row>
    <row r="7858" spans="19:21" x14ac:dyDescent="0.35">
      <c r="S7858" s="43"/>
      <c r="U7858" s="43"/>
    </row>
    <row r="7859" spans="19:21" x14ac:dyDescent="0.35">
      <c r="S7859" s="43"/>
      <c r="U7859" s="43"/>
    </row>
    <row r="7860" spans="19:21" x14ac:dyDescent="0.35">
      <c r="S7860" s="43"/>
      <c r="U7860" s="43"/>
    </row>
    <row r="7861" spans="19:21" x14ac:dyDescent="0.35">
      <c r="S7861" s="43"/>
      <c r="U7861" s="43"/>
    </row>
    <row r="7862" spans="19:21" x14ac:dyDescent="0.35">
      <c r="S7862" s="43"/>
      <c r="U7862" s="43"/>
    </row>
    <row r="7863" spans="19:21" x14ac:dyDescent="0.35">
      <c r="S7863" s="43"/>
      <c r="U7863" s="43"/>
    </row>
    <row r="7864" spans="19:21" x14ac:dyDescent="0.35">
      <c r="S7864" s="43"/>
      <c r="U7864" s="43"/>
    </row>
    <row r="7865" spans="19:21" x14ac:dyDescent="0.35">
      <c r="S7865" s="43"/>
      <c r="U7865" s="43"/>
    </row>
    <row r="7866" spans="19:21" x14ac:dyDescent="0.35">
      <c r="S7866" s="43"/>
      <c r="U7866" s="43"/>
    </row>
    <row r="7867" spans="19:21" x14ac:dyDescent="0.35">
      <c r="S7867" s="43"/>
      <c r="U7867" s="43"/>
    </row>
    <row r="7868" spans="19:21" x14ac:dyDescent="0.35">
      <c r="S7868" s="43"/>
      <c r="U7868" s="43"/>
    </row>
    <row r="7869" spans="19:21" x14ac:dyDescent="0.35">
      <c r="S7869" s="43"/>
      <c r="U7869" s="43"/>
    </row>
    <row r="7870" spans="19:21" x14ac:dyDescent="0.35">
      <c r="S7870" s="43"/>
      <c r="U7870" s="43"/>
    </row>
    <row r="7871" spans="19:21" x14ac:dyDescent="0.35">
      <c r="S7871" s="43"/>
      <c r="U7871" s="43"/>
    </row>
    <row r="7872" spans="19:21" x14ac:dyDescent="0.35">
      <c r="S7872" s="43"/>
      <c r="U7872" s="43"/>
    </row>
    <row r="7873" spans="19:21" x14ac:dyDescent="0.35">
      <c r="S7873" s="43"/>
      <c r="U7873" s="43"/>
    </row>
    <row r="7874" spans="19:21" x14ac:dyDescent="0.35">
      <c r="S7874" s="43"/>
      <c r="U7874" s="43"/>
    </row>
    <row r="7875" spans="19:21" x14ac:dyDescent="0.35">
      <c r="S7875" s="43"/>
      <c r="U7875" s="43"/>
    </row>
    <row r="7876" spans="19:21" x14ac:dyDescent="0.35">
      <c r="S7876" s="43"/>
      <c r="U7876" s="43"/>
    </row>
    <row r="7877" spans="19:21" x14ac:dyDescent="0.35">
      <c r="S7877" s="43"/>
      <c r="U7877" s="43"/>
    </row>
    <row r="7878" spans="19:21" x14ac:dyDescent="0.35">
      <c r="S7878" s="43"/>
      <c r="U7878" s="43"/>
    </row>
    <row r="7879" spans="19:21" x14ac:dyDescent="0.35">
      <c r="S7879" s="43"/>
      <c r="U7879" s="43"/>
    </row>
    <row r="7880" spans="19:21" x14ac:dyDescent="0.35">
      <c r="S7880" s="43"/>
      <c r="U7880" s="43"/>
    </row>
    <row r="7881" spans="19:21" x14ac:dyDescent="0.35">
      <c r="S7881" s="43"/>
      <c r="U7881" s="43"/>
    </row>
    <row r="7882" spans="19:21" x14ac:dyDescent="0.35">
      <c r="S7882" s="43"/>
      <c r="U7882" s="43"/>
    </row>
    <row r="7883" spans="19:21" x14ac:dyDescent="0.35">
      <c r="S7883" s="43"/>
      <c r="U7883" s="43"/>
    </row>
    <row r="7884" spans="19:21" x14ac:dyDescent="0.35">
      <c r="S7884" s="43"/>
      <c r="U7884" s="43"/>
    </row>
    <row r="7885" spans="19:21" x14ac:dyDescent="0.35">
      <c r="S7885" s="43"/>
      <c r="U7885" s="43"/>
    </row>
    <row r="7886" spans="19:21" x14ac:dyDescent="0.35">
      <c r="S7886" s="43"/>
      <c r="U7886" s="43"/>
    </row>
    <row r="7887" spans="19:21" x14ac:dyDescent="0.35">
      <c r="S7887" s="43"/>
      <c r="U7887" s="43"/>
    </row>
    <row r="7888" spans="19:21" x14ac:dyDescent="0.35">
      <c r="S7888" s="43"/>
      <c r="U7888" s="43"/>
    </row>
    <row r="7889" spans="19:21" x14ac:dyDescent="0.35">
      <c r="S7889" s="43"/>
      <c r="U7889" s="43"/>
    </row>
    <row r="7890" spans="19:21" x14ac:dyDescent="0.35">
      <c r="S7890" s="43"/>
      <c r="U7890" s="43"/>
    </row>
    <row r="7891" spans="19:21" x14ac:dyDescent="0.35">
      <c r="S7891" s="43"/>
      <c r="U7891" s="43"/>
    </row>
    <row r="7892" spans="19:21" x14ac:dyDescent="0.35">
      <c r="S7892" s="43"/>
      <c r="U7892" s="43"/>
    </row>
    <row r="7893" spans="19:21" x14ac:dyDescent="0.35">
      <c r="S7893" s="43"/>
      <c r="U7893" s="43"/>
    </row>
    <row r="7894" spans="19:21" x14ac:dyDescent="0.35">
      <c r="S7894" s="43"/>
      <c r="U7894" s="43"/>
    </row>
    <row r="7895" spans="19:21" x14ac:dyDescent="0.35">
      <c r="S7895" s="43"/>
      <c r="U7895" s="43"/>
    </row>
    <row r="7896" spans="19:21" x14ac:dyDescent="0.35">
      <c r="S7896" s="43"/>
      <c r="U7896" s="43"/>
    </row>
    <row r="7897" spans="19:21" x14ac:dyDescent="0.35">
      <c r="S7897" s="43"/>
      <c r="U7897" s="43"/>
    </row>
    <row r="7898" spans="19:21" x14ac:dyDescent="0.35">
      <c r="S7898" s="43"/>
      <c r="U7898" s="43"/>
    </row>
    <row r="7899" spans="19:21" x14ac:dyDescent="0.35">
      <c r="S7899" s="43"/>
      <c r="U7899" s="43"/>
    </row>
    <row r="7900" spans="19:21" x14ac:dyDescent="0.35">
      <c r="S7900" s="43"/>
      <c r="U7900" s="43"/>
    </row>
    <row r="7901" spans="19:21" x14ac:dyDescent="0.35">
      <c r="S7901" s="43"/>
      <c r="U7901" s="43"/>
    </row>
    <row r="7902" spans="19:21" x14ac:dyDescent="0.35">
      <c r="S7902" s="43"/>
      <c r="U7902" s="43"/>
    </row>
    <row r="7903" spans="19:21" x14ac:dyDescent="0.35">
      <c r="S7903" s="43"/>
      <c r="U7903" s="43"/>
    </row>
    <row r="7904" spans="19:21" x14ac:dyDescent="0.35">
      <c r="S7904" s="43"/>
      <c r="U7904" s="43"/>
    </row>
    <row r="7905" spans="19:21" x14ac:dyDescent="0.35">
      <c r="S7905" s="43"/>
      <c r="U7905" s="43"/>
    </row>
    <row r="7906" spans="19:21" x14ac:dyDescent="0.35">
      <c r="S7906" s="43"/>
      <c r="U7906" s="43"/>
    </row>
    <row r="7907" spans="19:21" x14ac:dyDescent="0.35">
      <c r="S7907" s="43"/>
      <c r="U7907" s="43"/>
    </row>
    <row r="7908" spans="19:21" x14ac:dyDescent="0.35">
      <c r="S7908" s="43"/>
      <c r="U7908" s="43"/>
    </row>
    <row r="7909" spans="19:21" x14ac:dyDescent="0.35">
      <c r="S7909" s="43"/>
      <c r="U7909" s="43"/>
    </row>
    <row r="7910" spans="19:21" x14ac:dyDescent="0.35">
      <c r="S7910" s="43"/>
      <c r="U7910" s="43"/>
    </row>
    <row r="7911" spans="19:21" x14ac:dyDescent="0.35">
      <c r="S7911" s="43"/>
      <c r="U7911" s="43"/>
    </row>
    <row r="7912" spans="19:21" x14ac:dyDescent="0.35">
      <c r="S7912" s="43"/>
      <c r="U7912" s="43"/>
    </row>
    <row r="7913" spans="19:21" x14ac:dyDescent="0.35">
      <c r="S7913" s="43"/>
      <c r="U7913" s="43"/>
    </row>
    <row r="7914" spans="19:21" x14ac:dyDescent="0.35">
      <c r="S7914" s="43"/>
      <c r="U7914" s="43"/>
    </row>
    <row r="7915" spans="19:21" x14ac:dyDescent="0.35">
      <c r="S7915" s="43"/>
      <c r="U7915" s="43"/>
    </row>
    <row r="7916" spans="19:21" x14ac:dyDescent="0.35">
      <c r="S7916" s="43"/>
      <c r="U7916" s="43"/>
    </row>
    <row r="7917" spans="19:21" x14ac:dyDescent="0.35">
      <c r="S7917" s="43"/>
      <c r="U7917" s="43"/>
    </row>
    <row r="7918" spans="19:21" x14ac:dyDescent="0.35">
      <c r="S7918" s="43"/>
      <c r="U7918" s="43"/>
    </row>
    <row r="7919" spans="19:21" x14ac:dyDescent="0.35">
      <c r="S7919" s="43"/>
      <c r="U7919" s="43"/>
    </row>
    <row r="7920" spans="19:21" x14ac:dyDescent="0.35">
      <c r="S7920" s="43"/>
      <c r="U7920" s="43"/>
    </row>
    <row r="7921" spans="19:21" x14ac:dyDescent="0.35">
      <c r="S7921" s="43"/>
      <c r="U7921" s="43"/>
    </row>
    <row r="7922" spans="19:21" x14ac:dyDescent="0.35">
      <c r="S7922" s="43"/>
      <c r="U7922" s="43"/>
    </row>
    <row r="7923" spans="19:21" x14ac:dyDescent="0.35">
      <c r="S7923" s="43"/>
      <c r="U7923" s="43"/>
    </row>
    <row r="7924" spans="19:21" x14ac:dyDescent="0.35">
      <c r="S7924" s="43"/>
      <c r="U7924" s="43"/>
    </row>
    <row r="7925" spans="19:21" x14ac:dyDescent="0.35">
      <c r="S7925" s="43"/>
      <c r="U7925" s="43"/>
    </row>
    <row r="7926" spans="19:21" x14ac:dyDescent="0.35">
      <c r="S7926" s="43"/>
      <c r="U7926" s="43"/>
    </row>
    <row r="7927" spans="19:21" x14ac:dyDescent="0.35">
      <c r="S7927" s="43"/>
      <c r="U7927" s="43"/>
    </row>
    <row r="7928" spans="19:21" x14ac:dyDescent="0.35">
      <c r="S7928" s="43"/>
      <c r="U7928" s="43"/>
    </row>
    <row r="7929" spans="19:21" x14ac:dyDescent="0.35">
      <c r="S7929" s="43"/>
      <c r="U7929" s="43"/>
    </row>
    <row r="7930" spans="19:21" x14ac:dyDescent="0.35">
      <c r="S7930" s="43"/>
      <c r="U7930" s="43"/>
    </row>
    <row r="7931" spans="19:21" x14ac:dyDescent="0.35">
      <c r="S7931" s="43"/>
      <c r="U7931" s="43"/>
    </row>
    <row r="7932" spans="19:21" x14ac:dyDescent="0.35">
      <c r="S7932" s="43"/>
      <c r="U7932" s="43"/>
    </row>
    <row r="7933" spans="19:21" x14ac:dyDescent="0.35">
      <c r="S7933" s="43"/>
      <c r="U7933" s="43"/>
    </row>
    <row r="7934" spans="19:21" x14ac:dyDescent="0.35">
      <c r="S7934" s="43"/>
      <c r="U7934" s="43"/>
    </row>
    <row r="7935" spans="19:21" x14ac:dyDescent="0.35">
      <c r="S7935" s="43"/>
      <c r="U7935" s="43"/>
    </row>
    <row r="7936" spans="19:21" x14ac:dyDescent="0.35">
      <c r="S7936" s="43"/>
      <c r="U7936" s="43"/>
    </row>
    <row r="7937" spans="19:21" x14ac:dyDescent="0.35">
      <c r="S7937" s="43"/>
      <c r="U7937" s="43"/>
    </row>
    <row r="7938" spans="19:21" x14ac:dyDescent="0.35">
      <c r="S7938" s="43"/>
      <c r="U7938" s="43"/>
    </row>
    <row r="7939" spans="19:21" x14ac:dyDescent="0.35">
      <c r="S7939" s="43"/>
      <c r="U7939" s="43"/>
    </row>
    <row r="7940" spans="19:21" x14ac:dyDescent="0.35">
      <c r="S7940" s="43"/>
      <c r="U7940" s="43"/>
    </row>
    <row r="7941" spans="19:21" x14ac:dyDescent="0.35">
      <c r="S7941" s="43"/>
      <c r="U7941" s="43"/>
    </row>
    <row r="7942" spans="19:21" x14ac:dyDescent="0.35">
      <c r="S7942" s="43"/>
      <c r="U7942" s="43"/>
    </row>
    <row r="7943" spans="19:21" x14ac:dyDescent="0.35">
      <c r="S7943" s="43"/>
      <c r="U7943" s="43"/>
    </row>
    <row r="7944" spans="19:21" x14ac:dyDescent="0.35">
      <c r="S7944" s="43"/>
      <c r="U7944" s="43"/>
    </row>
    <row r="7945" spans="19:21" x14ac:dyDescent="0.35">
      <c r="S7945" s="43"/>
      <c r="U7945" s="43"/>
    </row>
    <row r="7946" spans="19:21" x14ac:dyDescent="0.35">
      <c r="S7946" s="43"/>
      <c r="U7946" s="43"/>
    </row>
    <row r="7947" spans="19:21" x14ac:dyDescent="0.35">
      <c r="S7947" s="43"/>
      <c r="U7947" s="43"/>
    </row>
    <row r="7948" spans="19:21" x14ac:dyDescent="0.35">
      <c r="S7948" s="43"/>
      <c r="U7948" s="43"/>
    </row>
    <row r="7949" spans="19:21" x14ac:dyDescent="0.35">
      <c r="S7949" s="43"/>
      <c r="U7949" s="43"/>
    </row>
    <row r="7950" spans="19:21" x14ac:dyDescent="0.35">
      <c r="S7950" s="43"/>
      <c r="U7950" s="43"/>
    </row>
    <row r="7951" spans="19:21" x14ac:dyDescent="0.35">
      <c r="S7951" s="43"/>
      <c r="U7951" s="43"/>
    </row>
    <row r="7952" spans="19:21" x14ac:dyDescent="0.35">
      <c r="S7952" s="43"/>
      <c r="U7952" s="43"/>
    </row>
    <row r="7953" spans="19:21" x14ac:dyDescent="0.35">
      <c r="S7953" s="43"/>
      <c r="U7953" s="43"/>
    </row>
    <row r="7954" spans="19:21" x14ac:dyDescent="0.35">
      <c r="S7954" s="43"/>
      <c r="U7954" s="43"/>
    </row>
    <row r="7955" spans="19:21" x14ac:dyDescent="0.35">
      <c r="S7955" s="43"/>
      <c r="U7955" s="43"/>
    </row>
    <row r="7956" spans="19:21" x14ac:dyDescent="0.35">
      <c r="S7956" s="43"/>
      <c r="U7956" s="43"/>
    </row>
    <row r="7957" spans="19:21" x14ac:dyDescent="0.35">
      <c r="S7957" s="43"/>
      <c r="U7957" s="43"/>
    </row>
    <row r="7958" spans="19:21" x14ac:dyDescent="0.35">
      <c r="S7958" s="43"/>
      <c r="U7958" s="43"/>
    </row>
    <row r="7959" spans="19:21" x14ac:dyDescent="0.35">
      <c r="S7959" s="43"/>
      <c r="U7959" s="43"/>
    </row>
    <row r="7960" spans="19:21" x14ac:dyDescent="0.35">
      <c r="S7960" s="43"/>
      <c r="U7960" s="43"/>
    </row>
    <row r="7961" spans="19:21" x14ac:dyDescent="0.35">
      <c r="S7961" s="43"/>
      <c r="U7961" s="43"/>
    </row>
    <row r="7962" spans="19:21" x14ac:dyDescent="0.35">
      <c r="S7962" s="43"/>
      <c r="U7962" s="43"/>
    </row>
    <row r="7963" spans="19:21" x14ac:dyDescent="0.35">
      <c r="S7963" s="43"/>
      <c r="U7963" s="43"/>
    </row>
    <row r="7964" spans="19:21" x14ac:dyDescent="0.35">
      <c r="S7964" s="43"/>
      <c r="U7964" s="43"/>
    </row>
    <row r="7965" spans="19:21" x14ac:dyDescent="0.35">
      <c r="S7965" s="43"/>
      <c r="U7965" s="43"/>
    </row>
    <row r="7966" spans="19:21" x14ac:dyDescent="0.35">
      <c r="S7966" s="43"/>
      <c r="U7966" s="43"/>
    </row>
    <row r="7967" spans="19:21" x14ac:dyDescent="0.35">
      <c r="S7967" s="43"/>
      <c r="U7967" s="43"/>
    </row>
    <row r="7968" spans="19:21" x14ac:dyDescent="0.35">
      <c r="S7968" s="43"/>
      <c r="U7968" s="43"/>
    </row>
    <row r="7969" spans="19:21" x14ac:dyDescent="0.35">
      <c r="S7969" s="43"/>
      <c r="U7969" s="43"/>
    </row>
    <row r="7970" spans="19:21" x14ac:dyDescent="0.35">
      <c r="S7970" s="43"/>
      <c r="U7970" s="43"/>
    </row>
    <row r="7971" spans="19:21" x14ac:dyDescent="0.35">
      <c r="S7971" s="43"/>
      <c r="U7971" s="43"/>
    </row>
    <row r="7972" spans="19:21" x14ac:dyDescent="0.35">
      <c r="S7972" s="43"/>
      <c r="U7972" s="43"/>
    </row>
    <row r="7973" spans="19:21" x14ac:dyDescent="0.35">
      <c r="S7973" s="43"/>
      <c r="U7973" s="43"/>
    </row>
    <row r="7974" spans="19:21" x14ac:dyDescent="0.35">
      <c r="S7974" s="43"/>
      <c r="U7974" s="43"/>
    </row>
    <row r="7975" spans="19:21" x14ac:dyDescent="0.35">
      <c r="S7975" s="43"/>
      <c r="U7975" s="43"/>
    </row>
    <row r="7976" spans="19:21" x14ac:dyDescent="0.35">
      <c r="S7976" s="43"/>
      <c r="U7976" s="43"/>
    </row>
    <row r="7977" spans="19:21" x14ac:dyDescent="0.35">
      <c r="S7977" s="43"/>
      <c r="U7977" s="43"/>
    </row>
    <row r="7978" spans="19:21" x14ac:dyDescent="0.35">
      <c r="S7978" s="43"/>
      <c r="U7978" s="43"/>
    </row>
    <row r="7979" spans="19:21" x14ac:dyDescent="0.35">
      <c r="S7979" s="43"/>
      <c r="U7979" s="43"/>
    </row>
    <row r="7980" spans="19:21" x14ac:dyDescent="0.35">
      <c r="S7980" s="43"/>
      <c r="U7980" s="43"/>
    </row>
    <row r="7981" spans="19:21" x14ac:dyDescent="0.35">
      <c r="S7981" s="43"/>
      <c r="U7981" s="43"/>
    </row>
    <row r="7982" spans="19:21" x14ac:dyDescent="0.35">
      <c r="S7982" s="43"/>
      <c r="U7982" s="43"/>
    </row>
    <row r="7983" spans="19:21" x14ac:dyDescent="0.35">
      <c r="S7983" s="43"/>
      <c r="U7983" s="43"/>
    </row>
    <row r="7984" spans="19:21" x14ac:dyDescent="0.35">
      <c r="S7984" s="43"/>
      <c r="U7984" s="43"/>
    </row>
    <row r="7985" spans="19:21" x14ac:dyDescent="0.35">
      <c r="S7985" s="43"/>
      <c r="U7985" s="43"/>
    </row>
    <row r="7986" spans="19:21" x14ac:dyDescent="0.35">
      <c r="S7986" s="43"/>
      <c r="U7986" s="43"/>
    </row>
    <row r="7987" spans="19:21" x14ac:dyDescent="0.35">
      <c r="S7987" s="43"/>
      <c r="U7987" s="43"/>
    </row>
    <row r="7988" spans="19:21" x14ac:dyDescent="0.35">
      <c r="S7988" s="43"/>
      <c r="U7988" s="43"/>
    </row>
    <row r="7989" spans="19:21" x14ac:dyDescent="0.35">
      <c r="S7989" s="43"/>
      <c r="U7989" s="43"/>
    </row>
    <row r="7990" spans="19:21" x14ac:dyDescent="0.35">
      <c r="S7990" s="43"/>
      <c r="U7990" s="43"/>
    </row>
    <row r="7991" spans="19:21" x14ac:dyDescent="0.35">
      <c r="S7991" s="43"/>
      <c r="U7991" s="43"/>
    </row>
    <row r="7992" spans="19:21" x14ac:dyDescent="0.35">
      <c r="S7992" s="43"/>
      <c r="U7992" s="43"/>
    </row>
    <row r="7993" spans="19:21" x14ac:dyDescent="0.35">
      <c r="S7993" s="43"/>
      <c r="U7993" s="43"/>
    </row>
    <row r="7994" spans="19:21" x14ac:dyDescent="0.35">
      <c r="S7994" s="43"/>
      <c r="U7994" s="43"/>
    </row>
    <row r="7995" spans="19:21" x14ac:dyDescent="0.35">
      <c r="S7995" s="43"/>
      <c r="U7995" s="43"/>
    </row>
    <row r="7996" spans="19:21" x14ac:dyDescent="0.35">
      <c r="S7996" s="43"/>
      <c r="U7996" s="43"/>
    </row>
    <row r="7997" spans="19:21" x14ac:dyDescent="0.35">
      <c r="S7997" s="43"/>
      <c r="U7997" s="43"/>
    </row>
    <row r="7998" spans="19:21" x14ac:dyDescent="0.35">
      <c r="S7998" s="43"/>
      <c r="U7998" s="43"/>
    </row>
    <row r="7999" spans="19:21" x14ac:dyDescent="0.35">
      <c r="S7999" s="43"/>
      <c r="U7999" s="43"/>
    </row>
    <row r="8000" spans="19:21" x14ac:dyDescent="0.35">
      <c r="S8000" s="43"/>
      <c r="U8000" s="43"/>
    </row>
    <row r="8001" spans="19:21" x14ac:dyDescent="0.35">
      <c r="S8001" s="43"/>
      <c r="U8001" s="43"/>
    </row>
    <row r="8002" spans="19:21" x14ac:dyDescent="0.35">
      <c r="S8002" s="43"/>
      <c r="U8002" s="43"/>
    </row>
    <row r="8003" spans="19:21" x14ac:dyDescent="0.35">
      <c r="S8003" s="43"/>
      <c r="U8003" s="43"/>
    </row>
    <row r="8004" spans="19:21" x14ac:dyDescent="0.35">
      <c r="S8004" s="43"/>
      <c r="U8004" s="43"/>
    </row>
    <row r="8005" spans="19:21" x14ac:dyDescent="0.35">
      <c r="S8005" s="43"/>
      <c r="U8005" s="43"/>
    </row>
    <row r="8006" spans="19:21" x14ac:dyDescent="0.35">
      <c r="S8006" s="43"/>
      <c r="U8006" s="43"/>
    </row>
    <row r="8007" spans="19:21" x14ac:dyDescent="0.35">
      <c r="S8007" s="43"/>
      <c r="U8007" s="43"/>
    </row>
    <row r="8008" spans="19:21" x14ac:dyDescent="0.35">
      <c r="S8008" s="43"/>
      <c r="U8008" s="43"/>
    </row>
    <row r="8009" spans="19:21" x14ac:dyDescent="0.35">
      <c r="S8009" s="43"/>
      <c r="U8009" s="43"/>
    </row>
    <row r="8010" spans="19:21" x14ac:dyDescent="0.35">
      <c r="S8010" s="43"/>
      <c r="U8010" s="43"/>
    </row>
    <row r="8011" spans="19:21" x14ac:dyDescent="0.35">
      <c r="S8011" s="43"/>
      <c r="U8011" s="43"/>
    </row>
    <row r="8012" spans="19:21" x14ac:dyDescent="0.35">
      <c r="S8012" s="43"/>
      <c r="U8012" s="43"/>
    </row>
    <row r="8013" spans="19:21" x14ac:dyDescent="0.35">
      <c r="S8013" s="43"/>
      <c r="U8013" s="43"/>
    </row>
    <row r="8014" spans="19:21" x14ac:dyDescent="0.35">
      <c r="S8014" s="43"/>
      <c r="U8014" s="43"/>
    </row>
    <row r="8015" spans="19:21" x14ac:dyDescent="0.35">
      <c r="S8015" s="43"/>
      <c r="U8015" s="43"/>
    </row>
    <row r="8016" spans="19:21" x14ac:dyDescent="0.35">
      <c r="S8016" s="43"/>
      <c r="U8016" s="43"/>
    </row>
    <row r="8017" spans="19:21" x14ac:dyDescent="0.35">
      <c r="S8017" s="43"/>
      <c r="U8017" s="43"/>
    </row>
    <row r="8018" spans="19:21" x14ac:dyDescent="0.35">
      <c r="S8018" s="43"/>
      <c r="U8018" s="43"/>
    </row>
    <row r="8019" spans="19:21" x14ac:dyDescent="0.35">
      <c r="S8019" s="43"/>
      <c r="U8019" s="43"/>
    </row>
    <row r="8020" spans="19:21" x14ac:dyDescent="0.35">
      <c r="S8020" s="43"/>
      <c r="U8020" s="43"/>
    </row>
    <row r="8021" spans="19:21" x14ac:dyDescent="0.35">
      <c r="S8021" s="43"/>
      <c r="U8021" s="43"/>
    </row>
    <row r="8022" spans="19:21" x14ac:dyDescent="0.35">
      <c r="S8022" s="43"/>
      <c r="U8022" s="43"/>
    </row>
    <row r="8023" spans="19:21" x14ac:dyDescent="0.35">
      <c r="S8023" s="43"/>
      <c r="U8023" s="43"/>
    </row>
    <row r="8024" spans="19:21" x14ac:dyDescent="0.35">
      <c r="S8024" s="43"/>
      <c r="U8024" s="43"/>
    </row>
    <row r="8025" spans="19:21" x14ac:dyDescent="0.35">
      <c r="S8025" s="43"/>
      <c r="U8025" s="43"/>
    </row>
    <row r="8026" spans="19:21" x14ac:dyDescent="0.35">
      <c r="S8026" s="43"/>
      <c r="U8026" s="43"/>
    </row>
    <row r="8027" spans="19:21" x14ac:dyDescent="0.35">
      <c r="S8027" s="43"/>
      <c r="U8027" s="43"/>
    </row>
    <row r="8028" spans="19:21" x14ac:dyDescent="0.35">
      <c r="S8028" s="43"/>
      <c r="U8028" s="43"/>
    </row>
    <row r="8029" spans="19:21" x14ac:dyDescent="0.35">
      <c r="S8029" s="43"/>
      <c r="U8029" s="43"/>
    </row>
    <row r="8030" spans="19:21" x14ac:dyDescent="0.35">
      <c r="S8030" s="43"/>
      <c r="U8030" s="43"/>
    </row>
    <row r="8031" spans="19:21" x14ac:dyDescent="0.35">
      <c r="S8031" s="43"/>
      <c r="U8031" s="43"/>
    </row>
    <row r="8032" spans="19:21" x14ac:dyDescent="0.35">
      <c r="S8032" s="43"/>
      <c r="U8032" s="43"/>
    </row>
    <row r="8033" spans="19:21" x14ac:dyDescent="0.35">
      <c r="S8033" s="43"/>
      <c r="U8033" s="43"/>
    </row>
    <row r="8034" spans="19:21" x14ac:dyDescent="0.35">
      <c r="S8034" s="43"/>
      <c r="U8034" s="43"/>
    </row>
    <row r="8035" spans="19:21" x14ac:dyDescent="0.35">
      <c r="S8035" s="43"/>
      <c r="U8035" s="43"/>
    </row>
    <row r="8036" spans="19:21" x14ac:dyDescent="0.35">
      <c r="S8036" s="43"/>
      <c r="U8036" s="43"/>
    </row>
    <row r="8037" spans="19:21" x14ac:dyDescent="0.35">
      <c r="S8037" s="43"/>
      <c r="U8037" s="43"/>
    </row>
    <row r="8038" spans="19:21" x14ac:dyDescent="0.35">
      <c r="S8038" s="43"/>
      <c r="U8038" s="43"/>
    </row>
    <row r="8039" spans="19:21" x14ac:dyDescent="0.35">
      <c r="S8039" s="43"/>
      <c r="U8039" s="43"/>
    </row>
    <row r="8040" spans="19:21" x14ac:dyDescent="0.35">
      <c r="S8040" s="43"/>
      <c r="U8040" s="43"/>
    </row>
    <row r="8041" spans="19:21" x14ac:dyDescent="0.35">
      <c r="S8041" s="43"/>
      <c r="U8041" s="43"/>
    </row>
    <row r="8042" spans="19:21" x14ac:dyDescent="0.35">
      <c r="S8042" s="43"/>
      <c r="U8042" s="43"/>
    </row>
    <row r="8043" spans="19:21" x14ac:dyDescent="0.35">
      <c r="S8043" s="43"/>
      <c r="U8043" s="43"/>
    </row>
    <row r="8044" spans="19:21" x14ac:dyDescent="0.35">
      <c r="S8044" s="43"/>
      <c r="U8044" s="43"/>
    </row>
    <row r="8045" spans="19:21" x14ac:dyDescent="0.35">
      <c r="S8045" s="43"/>
      <c r="U8045" s="43"/>
    </row>
    <row r="8046" spans="19:21" x14ac:dyDescent="0.35">
      <c r="S8046" s="43"/>
      <c r="U8046" s="43"/>
    </row>
    <row r="8047" spans="19:21" x14ac:dyDescent="0.35">
      <c r="S8047" s="43"/>
      <c r="U8047" s="43"/>
    </row>
    <row r="8048" spans="19:21" x14ac:dyDescent="0.35">
      <c r="S8048" s="43"/>
      <c r="U8048" s="43"/>
    </row>
    <row r="8049" spans="19:21" x14ac:dyDescent="0.35">
      <c r="S8049" s="43"/>
      <c r="U8049" s="43"/>
    </row>
    <row r="8050" spans="19:21" x14ac:dyDescent="0.35">
      <c r="S8050" s="43"/>
      <c r="U8050" s="43"/>
    </row>
    <row r="8051" spans="19:21" x14ac:dyDescent="0.35">
      <c r="S8051" s="43"/>
      <c r="U8051" s="43"/>
    </row>
    <row r="8052" spans="19:21" x14ac:dyDescent="0.35">
      <c r="S8052" s="43"/>
      <c r="U8052" s="43"/>
    </row>
    <row r="8053" spans="19:21" x14ac:dyDescent="0.35">
      <c r="S8053" s="43"/>
      <c r="U8053" s="43"/>
    </row>
    <row r="8054" spans="19:21" x14ac:dyDescent="0.35">
      <c r="S8054" s="43"/>
      <c r="U8054" s="43"/>
    </row>
    <row r="8055" spans="19:21" x14ac:dyDescent="0.35">
      <c r="S8055" s="43"/>
      <c r="U8055" s="43"/>
    </row>
    <row r="8056" spans="19:21" x14ac:dyDescent="0.35">
      <c r="S8056" s="43"/>
      <c r="U8056" s="43"/>
    </row>
    <row r="8057" spans="19:21" x14ac:dyDescent="0.35">
      <c r="S8057" s="43"/>
      <c r="U8057" s="43"/>
    </row>
    <row r="8058" spans="19:21" x14ac:dyDescent="0.35">
      <c r="S8058" s="43"/>
      <c r="U8058" s="43"/>
    </row>
    <row r="8059" spans="19:21" x14ac:dyDescent="0.35">
      <c r="S8059" s="43"/>
      <c r="U8059" s="43"/>
    </row>
    <row r="8060" spans="19:21" x14ac:dyDescent="0.35">
      <c r="S8060" s="43"/>
      <c r="U8060" s="43"/>
    </row>
    <row r="8061" spans="19:21" x14ac:dyDescent="0.35">
      <c r="S8061" s="43"/>
      <c r="U8061" s="43"/>
    </row>
    <row r="8062" spans="19:21" x14ac:dyDescent="0.35">
      <c r="S8062" s="43"/>
      <c r="U8062" s="43"/>
    </row>
    <row r="8063" spans="19:21" x14ac:dyDescent="0.35">
      <c r="S8063" s="43"/>
      <c r="U8063" s="43"/>
    </row>
    <row r="8064" spans="19:21" x14ac:dyDescent="0.35">
      <c r="S8064" s="43"/>
      <c r="U8064" s="43"/>
    </row>
    <row r="8065" spans="19:21" x14ac:dyDescent="0.35">
      <c r="S8065" s="43"/>
      <c r="U8065" s="43"/>
    </row>
    <row r="8066" spans="19:21" x14ac:dyDescent="0.35">
      <c r="S8066" s="43"/>
      <c r="U8066" s="43"/>
    </row>
    <row r="8067" spans="19:21" x14ac:dyDescent="0.35">
      <c r="S8067" s="43"/>
      <c r="U8067" s="43"/>
    </row>
    <row r="8068" spans="19:21" x14ac:dyDescent="0.35">
      <c r="S8068" s="43"/>
      <c r="U8068" s="43"/>
    </row>
    <row r="8069" spans="19:21" x14ac:dyDescent="0.35">
      <c r="S8069" s="43"/>
      <c r="U8069" s="43"/>
    </row>
    <row r="8070" spans="19:21" x14ac:dyDescent="0.35">
      <c r="S8070" s="43"/>
      <c r="U8070" s="43"/>
    </row>
    <row r="8071" spans="19:21" x14ac:dyDescent="0.35">
      <c r="S8071" s="43"/>
      <c r="U8071" s="43"/>
    </row>
    <row r="8072" spans="19:21" x14ac:dyDescent="0.35">
      <c r="S8072" s="43"/>
      <c r="U8072" s="43"/>
    </row>
    <row r="8073" spans="19:21" x14ac:dyDescent="0.35">
      <c r="S8073" s="43"/>
      <c r="U8073" s="43"/>
    </row>
    <row r="8074" spans="19:21" x14ac:dyDescent="0.35">
      <c r="S8074" s="43"/>
      <c r="U8074" s="43"/>
    </row>
    <row r="8075" spans="19:21" x14ac:dyDescent="0.35">
      <c r="S8075" s="43"/>
      <c r="U8075" s="43"/>
    </row>
    <row r="8076" spans="19:21" x14ac:dyDescent="0.35">
      <c r="S8076" s="43"/>
      <c r="U8076" s="43"/>
    </row>
    <row r="8077" spans="19:21" x14ac:dyDescent="0.35">
      <c r="S8077" s="43"/>
      <c r="U8077" s="43"/>
    </row>
    <row r="8078" spans="19:21" x14ac:dyDescent="0.35">
      <c r="S8078" s="43"/>
      <c r="U8078" s="43"/>
    </row>
    <row r="8079" spans="19:21" x14ac:dyDescent="0.35">
      <c r="S8079" s="43"/>
      <c r="U8079" s="43"/>
    </row>
    <row r="8080" spans="19:21" x14ac:dyDescent="0.35">
      <c r="S8080" s="43"/>
      <c r="U8080" s="43"/>
    </row>
    <row r="8081" spans="19:21" x14ac:dyDescent="0.35">
      <c r="S8081" s="43"/>
      <c r="U8081" s="43"/>
    </row>
    <row r="8082" spans="19:21" x14ac:dyDescent="0.35">
      <c r="S8082" s="43"/>
      <c r="U8082" s="43"/>
    </row>
    <row r="8083" spans="19:21" x14ac:dyDescent="0.35">
      <c r="S8083" s="43"/>
      <c r="U8083" s="43"/>
    </row>
    <row r="8084" spans="19:21" x14ac:dyDescent="0.35">
      <c r="S8084" s="43"/>
      <c r="U8084" s="43"/>
    </row>
    <row r="8085" spans="19:21" x14ac:dyDescent="0.35">
      <c r="S8085" s="43"/>
      <c r="U8085" s="43"/>
    </row>
    <row r="8086" spans="19:21" x14ac:dyDescent="0.35">
      <c r="S8086" s="43"/>
      <c r="U8086" s="43"/>
    </row>
    <row r="8087" spans="19:21" x14ac:dyDescent="0.35">
      <c r="S8087" s="43"/>
      <c r="U8087" s="43"/>
    </row>
    <row r="8088" spans="19:21" x14ac:dyDescent="0.35">
      <c r="S8088" s="43"/>
      <c r="U8088" s="43"/>
    </row>
    <row r="8089" spans="19:21" x14ac:dyDescent="0.35">
      <c r="S8089" s="43"/>
      <c r="U8089" s="43"/>
    </row>
    <row r="8090" spans="19:21" x14ac:dyDescent="0.35">
      <c r="S8090" s="43"/>
      <c r="U8090" s="43"/>
    </row>
    <row r="8091" spans="19:21" x14ac:dyDescent="0.35">
      <c r="S8091" s="43"/>
      <c r="U8091" s="43"/>
    </row>
    <row r="8092" spans="19:21" x14ac:dyDescent="0.35">
      <c r="S8092" s="43"/>
      <c r="U8092" s="43"/>
    </row>
    <row r="8093" spans="19:21" x14ac:dyDescent="0.35">
      <c r="S8093" s="43"/>
      <c r="U8093" s="43"/>
    </row>
    <row r="8094" spans="19:21" x14ac:dyDescent="0.35">
      <c r="S8094" s="43"/>
      <c r="U8094" s="43"/>
    </row>
    <row r="8095" spans="19:21" x14ac:dyDescent="0.35">
      <c r="S8095" s="43"/>
      <c r="U8095" s="43"/>
    </row>
    <row r="8096" spans="19:21" x14ac:dyDescent="0.35">
      <c r="S8096" s="43"/>
      <c r="U8096" s="43"/>
    </row>
    <row r="8097" spans="19:21" x14ac:dyDescent="0.35">
      <c r="S8097" s="43"/>
      <c r="U8097" s="43"/>
    </row>
    <row r="8098" spans="19:21" x14ac:dyDescent="0.35">
      <c r="S8098" s="43"/>
      <c r="U8098" s="43"/>
    </row>
    <row r="8099" spans="19:21" x14ac:dyDescent="0.35">
      <c r="S8099" s="43"/>
      <c r="U8099" s="43"/>
    </row>
    <row r="8100" spans="19:21" x14ac:dyDescent="0.35">
      <c r="S8100" s="43"/>
      <c r="U8100" s="43"/>
    </row>
    <row r="8101" spans="19:21" x14ac:dyDescent="0.35">
      <c r="S8101" s="43"/>
      <c r="U8101" s="43"/>
    </row>
    <row r="8102" spans="19:21" x14ac:dyDescent="0.35">
      <c r="S8102" s="43"/>
      <c r="U8102" s="43"/>
    </row>
    <row r="8103" spans="19:21" x14ac:dyDescent="0.35">
      <c r="S8103" s="43"/>
      <c r="U8103" s="43"/>
    </row>
    <row r="8104" spans="19:21" x14ac:dyDescent="0.35">
      <c r="S8104" s="43"/>
      <c r="U8104" s="43"/>
    </row>
    <row r="8105" spans="19:21" x14ac:dyDescent="0.35">
      <c r="S8105" s="43"/>
      <c r="U8105" s="43"/>
    </row>
    <row r="8106" spans="19:21" x14ac:dyDescent="0.35">
      <c r="S8106" s="43"/>
      <c r="U8106" s="43"/>
    </row>
    <row r="8107" spans="19:21" x14ac:dyDescent="0.35">
      <c r="S8107" s="43"/>
      <c r="U8107" s="43"/>
    </row>
    <row r="8108" spans="19:21" x14ac:dyDescent="0.35">
      <c r="S8108" s="43"/>
      <c r="U8108" s="43"/>
    </row>
    <row r="8109" spans="19:21" x14ac:dyDescent="0.35">
      <c r="S8109" s="43"/>
      <c r="U8109" s="43"/>
    </row>
    <row r="8110" spans="19:21" x14ac:dyDescent="0.35">
      <c r="S8110" s="43"/>
      <c r="U8110" s="43"/>
    </row>
    <row r="8111" spans="19:21" x14ac:dyDescent="0.35">
      <c r="S8111" s="43"/>
      <c r="U8111" s="43"/>
    </row>
    <row r="8112" spans="19:21" x14ac:dyDescent="0.35">
      <c r="S8112" s="43"/>
      <c r="U8112" s="43"/>
    </row>
    <row r="8113" spans="19:21" x14ac:dyDescent="0.35">
      <c r="S8113" s="43"/>
      <c r="U8113" s="43"/>
    </row>
    <row r="8114" spans="19:21" x14ac:dyDescent="0.35">
      <c r="S8114" s="43"/>
      <c r="U8114" s="43"/>
    </row>
    <row r="8115" spans="19:21" x14ac:dyDescent="0.35">
      <c r="S8115" s="43"/>
      <c r="U8115" s="43"/>
    </row>
    <row r="8116" spans="19:21" x14ac:dyDescent="0.35">
      <c r="S8116" s="43"/>
      <c r="U8116" s="43"/>
    </row>
    <row r="8117" spans="19:21" x14ac:dyDescent="0.35">
      <c r="S8117" s="43"/>
      <c r="U8117" s="43"/>
    </row>
    <row r="8118" spans="19:21" x14ac:dyDescent="0.35">
      <c r="S8118" s="43"/>
      <c r="U8118" s="43"/>
    </row>
    <row r="8119" spans="19:21" x14ac:dyDescent="0.35">
      <c r="S8119" s="43"/>
      <c r="U8119" s="43"/>
    </row>
    <row r="8120" spans="19:21" x14ac:dyDescent="0.35">
      <c r="S8120" s="43"/>
      <c r="U8120" s="43"/>
    </row>
    <row r="8121" spans="19:21" x14ac:dyDescent="0.35">
      <c r="S8121" s="43"/>
      <c r="U8121" s="43"/>
    </row>
    <row r="8122" spans="19:21" x14ac:dyDescent="0.35">
      <c r="S8122" s="43"/>
      <c r="U8122" s="43"/>
    </row>
    <row r="8123" spans="19:21" x14ac:dyDescent="0.35">
      <c r="S8123" s="43"/>
      <c r="U8123" s="43"/>
    </row>
    <row r="8124" spans="19:21" x14ac:dyDescent="0.35">
      <c r="S8124" s="43"/>
      <c r="U8124" s="43"/>
    </row>
    <row r="8125" spans="19:21" x14ac:dyDescent="0.35">
      <c r="S8125" s="43"/>
      <c r="U8125" s="43"/>
    </row>
    <row r="8126" spans="19:21" x14ac:dyDescent="0.35">
      <c r="S8126" s="43"/>
      <c r="U8126" s="43"/>
    </row>
    <row r="8127" spans="19:21" x14ac:dyDescent="0.35">
      <c r="S8127" s="43"/>
      <c r="U8127" s="43"/>
    </row>
    <row r="8128" spans="19:21" x14ac:dyDescent="0.35">
      <c r="S8128" s="43"/>
      <c r="U8128" s="43"/>
    </row>
    <row r="8129" spans="19:21" x14ac:dyDescent="0.35">
      <c r="S8129" s="43"/>
      <c r="U8129" s="43"/>
    </row>
    <row r="8130" spans="19:21" x14ac:dyDescent="0.35">
      <c r="S8130" s="43"/>
      <c r="U8130" s="43"/>
    </row>
    <row r="8131" spans="19:21" x14ac:dyDescent="0.35">
      <c r="S8131" s="43"/>
      <c r="U8131" s="43"/>
    </row>
    <row r="8132" spans="19:21" x14ac:dyDescent="0.35">
      <c r="S8132" s="43"/>
      <c r="U8132" s="43"/>
    </row>
    <row r="8133" spans="19:21" x14ac:dyDescent="0.35">
      <c r="S8133" s="43"/>
      <c r="U8133" s="43"/>
    </row>
    <row r="8134" spans="19:21" x14ac:dyDescent="0.35">
      <c r="S8134" s="43"/>
      <c r="U8134" s="43"/>
    </row>
    <row r="8135" spans="19:21" x14ac:dyDescent="0.35">
      <c r="S8135" s="43"/>
      <c r="U8135" s="43"/>
    </row>
    <row r="8136" spans="19:21" x14ac:dyDescent="0.35">
      <c r="S8136" s="43"/>
      <c r="U8136" s="43"/>
    </row>
    <row r="8137" spans="19:21" x14ac:dyDescent="0.35">
      <c r="S8137" s="43"/>
      <c r="U8137" s="43"/>
    </row>
    <row r="8138" spans="19:21" x14ac:dyDescent="0.35">
      <c r="S8138" s="43"/>
      <c r="U8138" s="43"/>
    </row>
    <row r="8139" spans="19:21" x14ac:dyDescent="0.35">
      <c r="S8139" s="43"/>
      <c r="U8139" s="43"/>
    </row>
    <row r="8140" spans="19:21" x14ac:dyDescent="0.35">
      <c r="S8140" s="43"/>
      <c r="U8140" s="43"/>
    </row>
    <row r="8141" spans="19:21" x14ac:dyDescent="0.35">
      <c r="S8141" s="43"/>
      <c r="U8141" s="43"/>
    </row>
    <row r="8142" spans="19:21" x14ac:dyDescent="0.35">
      <c r="S8142" s="43"/>
      <c r="U8142" s="43"/>
    </row>
    <row r="8143" spans="19:21" x14ac:dyDescent="0.35">
      <c r="S8143" s="43"/>
      <c r="U8143" s="43"/>
    </row>
    <row r="8144" spans="19:21" x14ac:dyDescent="0.35">
      <c r="S8144" s="43"/>
      <c r="U8144" s="43"/>
    </row>
    <row r="8145" spans="19:21" x14ac:dyDescent="0.35">
      <c r="S8145" s="43"/>
      <c r="U8145" s="43"/>
    </row>
    <row r="8146" spans="19:21" x14ac:dyDescent="0.35">
      <c r="S8146" s="43"/>
      <c r="U8146" s="43"/>
    </row>
    <row r="8147" spans="19:21" x14ac:dyDescent="0.35">
      <c r="S8147" s="43"/>
      <c r="U8147" s="43"/>
    </row>
    <row r="8148" spans="19:21" x14ac:dyDescent="0.35">
      <c r="S8148" s="43"/>
      <c r="U8148" s="43"/>
    </row>
    <row r="8149" spans="19:21" x14ac:dyDescent="0.35">
      <c r="S8149" s="43"/>
      <c r="U8149" s="43"/>
    </row>
    <row r="8150" spans="19:21" x14ac:dyDescent="0.35">
      <c r="S8150" s="43"/>
      <c r="U8150" s="43"/>
    </row>
    <row r="8151" spans="19:21" x14ac:dyDescent="0.35">
      <c r="S8151" s="43"/>
      <c r="U8151" s="43"/>
    </row>
    <row r="8152" spans="19:21" x14ac:dyDescent="0.35">
      <c r="S8152" s="43"/>
      <c r="U8152" s="43"/>
    </row>
    <row r="8153" spans="19:21" x14ac:dyDescent="0.35">
      <c r="S8153" s="43"/>
      <c r="U8153" s="43"/>
    </row>
    <row r="8154" spans="19:21" x14ac:dyDescent="0.35">
      <c r="S8154" s="43"/>
      <c r="U8154" s="43"/>
    </row>
    <row r="8155" spans="19:21" x14ac:dyDescent="0.35">
      <c r="S8155" s="43"/>
      <c r="U8155" s="43"/>
    </row>
    <row r="8156" spans="19:21" x14ac:dyDescent="0.35">
      <c r="S8156" s="43"/>
      <c r="U8156" s="43"/>
    </row>
    <row r="8157" spans="19:21" x14ac:dyDescent="0.35">
      <c r="S8157" s="43"/>
      <c r="U8157" s="43"/>
    </row>
    <row r="8158" spans="19:21" x14ac:dyDescent="0.35">
      <c r="S8158" s="43"/>
      <c r="U8158" s="43"/>
    </row>
    <row r="8159" spans="19:21" x14ac:dyDescent="0.35">
      <c r="S8159" s="43"/>
      <c r="U8159" s="43"/>
    </row>
    <row r="8160" spans="19:21" x14ac:dyDescent="0.35">
      <c r="S8160" s="43"/>
      <c r="U8160" s="43"/>
    </row>
    <row r="8161" spans="19:21" x14ac:dyDescent="0.35">
      <c r="S8161" s="43"/>
      <c r="U8161" s="43"/>
    </row>
    <row r="8162" spans="19:21" x14ac:dyDescent="0.35">
      <c r="S8162" s="43"/>
      <c r="U8162" s="43"/>
    </row>
    <row r="8163" spans="19:21" x14ac:dyDescent="0.35">
      <c r="S8163" s="43"/>
      <c r="U8163" s="43"/>
    </row>
    <row r="8164" spans="19:21" x14ac:dyDescent="0.35">
      <c r="S8164" s="43"/>
      <c r="U8164" s="43"/>
    </row>
    <row r="8165" spans="19:21" x14ac:dyDescent="0.35">
      <c r="S8165" s="43"/>
      <c r="U8165" s="43"/>
    </row>
    <row r="8166" spans="19:21" x14ac:dyDescent="0.35">
      <c r="S8166" s="43"/>
      <c r="U8166" s="43"/>
    </row>
    <row r="8167" spans="19:21" x14ac:dyDescent="0.35">
      <c r="S8167" s="43"/>
      <c r="U8167" s="43"/>
    </row>
    <row r="8168" spans="19:21" x14ac:dyDescent="0.35">
      <c r="S8168" s="43"/>
      <c r="U8168" s="43"/>
    </row>
    <row r="8169" spans="19:21" x14ac:dyDescent="0.35">
      <c r="S8169" s="43"/>
      <c r="U8169" s="43"/>
    </row>
    <row r="8170" spans="19:21" x14ac:dyDescent="0.35">
      <c r="S8170" s="43"/>
      <c r="U8170" s="43"/>
    </row>
    <row r="8171" spans="19:21" x14ac:dyDescent="0.35">
      <c r="S8171" s="43"/>
      <c r="U8171" s="43"/>
    </row>
    <row r="8172" spans="19:21" x14ac:dyDescent="0.35">
      <c r="S8172" s="43"/>
      <c r="U8172" s="43"/>
    </row>
    <row r="8173" spans="19:21" x14ac:dyDescent="0.35">
      <c r="S8173" s="43"/>
      <c r="U8173" s="43"/>
    </row>
    <row r="8174" spans="19:21" x14ac:dyDescent="0.35">
      <c r="S8174" s="43"/>
      <c r="U8174" s="43"/>
    </row>
    <row r="8175" spans="19:21" x14ac:dyDescent="0.35">
      <c r="S8175" s="43"/>
      <c r="U8175" s="43"/>
    </row>
    <row r="8176" spans="19:21" x14ac:dyDescent="0.35">
      <c r="S8176" s="43"/>
      <c r="U8176" s="43"/>
    </row>
    <row r="8177" spans="19:21" x14ac:dyDescent="0.35">
      <c r="S8177" s="43"/>
      <c r="U8177" s="43"/>
    </row>
    <row r="8178" spans="19:21" x14ac:dyDescent="0.35">
      <c r="S8178" s="43"/>
      <c r="U8178" s="43"/>
    </row>
    <row r="8179" spans="19:21" x14ac:dyDescent="0.35">
      <c r="S8179" s="43"/>
      <c r="U8179" s="43"/>
    </row>
    <row r="8180" spans="19:21" x14ac:dyDescent="0.35">
      <c r="S8180" s="43"/>
      <c r="U8180" s="43"/>
    </row>
    <row r="8181" spans="19:21" x14ac:dyDescent="0.35">
      <c r="S8181" s="43"/>
      <c r="U8181" s="43"/>
    </row>
    <row r="8182" spans="19:21" x14ac:dyDescent="0.35">
      <c r="S8182" s="43"/>
      <c r="U8182" s="43"/>
    </row>
    <row r="8183" spans="19:21" x14ac:dyDescent="0.35">
      <c r="S8183" s="43"/>
      <c r="U8183" s="43"/>
    </row>
    <row r="8184" spans="19:21" x14ac:dyDescent="0.35">
      <c r="S8184" s="43"/>
      <c r="U8184" s="43"/>
    </row>
    <row r="8185" spans="19:21" x14ac:dyDescent="0.35">
      <c r="S8185" s="43"/>
      <c r="U8185" s="43"/>
    </row>
    <row r="8186" spans="19:21" x14ac:dyDescent="0.35">
      <c r="S8186" s="43"/>
      <c r="U8186" s="43"/>
    </row>
    <row r="8187" spans="19:21" x14ac:dyDescent="0.35">
      <c r="S8187" s="43"/>
      <c r="U8187" s="43"/>
    </row>
    <row r="8188" spans="19:21" x14ac:dyDescent="0.35">
      <c r="S8188" s="43"/>
      <c r="U8188" s="43"/>
    </row>
    <row r="8189" spans="19:21" x14ac:dyDescent="0.35">
      <c r="S8189" s="43"/>
      <c r="U8189" s="43"/>
    </row>
    <row r="8190" spans="19:21" x14ac:dyDescent="0.35">
      <c r="S8190" s="43"/>
      <c r="U8190" s="43"/>
    </row>
    <row r="8191" spans="19:21" x14ac:dyDescent="0.35">
      <c r="S8191" s="43"/>
      <c r="U8191" s="43"/>
    </row>
    <row r="8192" spans="19:21" x14ac:dyDescent="0.35">
      <c r="S8192" s="43"/>
      <c r="U8192" s="43"/>
    </row>
    <row r="8193" spans="19:21" x14ac:dyDescent="0.35">
      <c r="S8193" s="43"/>
      <c r="U8193" s="43"/>
    </row>
    <row r="8194" spans="19:21" x14ac:dyDescent="0.35">
      <c r="S8194" s="43"/>
      <c r="U8194" s="43"/>
    </row>
    <row r="8195" spans="19:21" x14ac:dyDescent="0.35">
      <c r="S8195" s="43"/>
      <c r="U8195" s="43"/>
    </row>
    <row r="8196" spans="19:21" x14ac:dyDescent="0.35">
      <c r="S8196" s="43"/>
      <c r="U8196" s="43"/>
    </row>
    <row r="8197" spans="19:21" x14ac:dyDescent="0.35">
      <c r="S8197" s="43"/>
      <c r="U8197" s="43"/>
    </row>
    <row r="8198" spans="19:21" x14ac:dyDescent="0.35">
      <c r="S8198" s="43"/>
      <c r="U8198" s="43"/>
    </row>
    <row r="8199" spans="19:21" x14ac:dyDescent="0.35">
      <c r="S8199" s="43"/>
      <c r="U8199" s="43"/>
    </row>
    <row r="8200" spans="19:21" x14ac:dyDescent="0.35">
      <c r="S8200" s="43"/>
      <c r="U8200" s="43"/>
    </row>
    <row r="8201" spans="19:21" x14ac:dyDescent="0.35">
      <c r="S8201" s="43"/>
      <c r="U8201" s="43"/>
    </row>
    <row r="8202" spans="19:21" x14ac:dyDescent="0.35">
      <c r="S8202" s="43"/>
      <c r="U8202" s="43"/>
    </row>
    <row r="8203" spans="19:21" x14ac:dyDescent="0.35">
      <c r="S8203" s="43"/>
      <c r="U8203" s="43"/>
    </row>
    <row r="8204" spans="19:21" x14ac:dyDescent="0.35">
      <c r="S8204" s="43"/>
      <c r="U8204" s="43"/>
    </row>
    <row r="8205" spans="19:21" x14ac:dyDescent="0.35">
      <c r="S8205" s="43"/>
      <c r="U8205" s="43"/>
    </row>
    <row r="8206" spans="19:21" x14ac:dyDescent="0.35">
      <c r="S8206" s="43"/>
      <c r="U8206" s="43"/>
    </row>
    <row r="8207" spans="19:21" x14ac:dyDescent="0.35">
      <c r="S8207" s="43"/>
      <c r="U8207" s="43"/>
    </row>
    <row r="8208" spans="19:21" x14ac:dyDescent="0.35">
      <c r="S8208" s="43"/>
      <c r="U8208" s="43"/>
    </row>
    <row r="8209" spans="19:21" x14ac:dyDescent="0.35">
      <c r="S8209" s="43"/>
      <c r="U8209" s="43"/>
    </row>
    <row r="8210" spans="19:21" x14ac:dyDescent="0.35">
      <c r="S8210" s="43"/>
      <c r="U8210" s="43"/>
    </row>
    <row r="8211" spans="19:21" x14ac:dyDescent="0.35">
      <c r="S8211" s="43"/>
      <c r="U8211" s="43"/>
    </row>
    <row r="8212" spans="19:21" x14ac:dyDescent="0.35">
      <c r="S8212" s="43"/>
      <c r="U8212" s="43"/>
    </row>
    <row r="8213" spans="19:21" x14ac:dyDescent="0.35">
      <c r="S8213" s="43"/>
      <c r="U8213" s="43"/>
    </row>
    <row r="8214" spans="19:21" x14ac:dyDescent="0.35">
      <c r="S8214" s="43"/>
      <c r="U8214" s="43"/>
    </row>
    <row r="8215" spans="19:21" x14ac:dyDescent="0.35">
      <c r="S8215" s="43"/>
      <c r="U8215" s="43"/>
    </row>
    <row r="8216" spans="19:21" x14ac:dyDescent="0.35">
      <c r="S8216" s="43"/>
      <c r="U8216" s="43"/>
    </row>
    <row r="8217" spans="19:21" x14ac:dyDescent="0.35">
      <c r="S8217" s="43"/>
      <c r="U8217" s="43"/>
    </row>
    <row r="8218" spans="19:21" x14ac:dyDescent="0.35">
      <c r="S8218" s="43"/>
      <c r="U8218" s="43"/>
    </row>
    <row r="8219" spans="19:21" x14ac:dyDescent="0.35">
      <c r="S8219" s="43"/>
      <c r="U8219" s="43"/>
    </row>
    <row r="8220" spans="19:21" x14ac:dyDescent="0.35">
      <c r="S8220" s="43"/>
      <c r="U8220" s="43"/>
    </row>
    <row r="8221" spans="19:21" x14ac:dyDescent="0.35">
      <c r="S8221" s="43"/>
      <c r="U8221" s="43"/>
    </row>
    <row r="8222" spans="19:21" x14ac:dyDescent="0.35">
      <c r="S8222" s="43"/>
      <c r="U8222" s="43"/>
    </row>
    <row r="8223" spans="19:21" x14ac:dyDescent="0.35">
      <c r="S8223" s="43"/>
      <c r="U8223" s="43"/>
    </row>
    <row r="8224" spans="19:21" x14ac:dyDescent="0.35">
      <c r="S8224" s="43"/>
      <c r="U8224" s="43"/>
    </row>
    <row r="8225" spans="19:21" x14ac:dyDescent="0.35">
      <c r="S8225" s="43"/>
      <c r="U8225" s="43"/>
    </row>
    <row r="8226" spans="19:21" x14ac:dyDescent="0.35">
      <c r="S8226" s="43"/>
      <c r="U8226" s="43"/>
    </row>
    <row r="8227" spans="19:21" x14ac:dyDescent="0.35">
      <c r="S8227" s="43"/>
      <c r="U8227" s="43"/>
    </row>
    <row r="8228" spans="19:21" x14ac:dyDescent="0.35">
      <c r="S8228" s="43"/>
      <c r="U8228" s="43"/>
    </row>
    <row r="8229" spans="19:21" x14ac:dyDescent="0.35">
      <c r="S8229" s="43"/>
      <c r="U8229" s="43"/>
    </row>
    <row r="8230" spans="19:21" x14ac:dyDescent="0.35">
      <c r="S8230" s="43"/>
      <c r="U8230" s="43"/>
    </row>
    <row r="8231" spans="19:21" x14ac:dyDescent="0.35">
      <c r="S8231" s="43"/>
      <c r="U8231" s="43"/>
    </row>
    <row r="8232" spans="19:21" x14ac:dyDescent="0.35">
      <c r="S8232" s="43"/>
      <c r="U8232" s="43"/>
    </row>
    <row r="8233" spans="19:21" x14ac:dyDescent="0.35">
      <c r="S8233" s="43"/>
      <c r="U8233" s="43"/>
    </row>
    <row r="8234" spans="19:21" x14ac:dyDescent="0.35">
      <c r="S8234" s="43"/>
      <c r="U8234" s="43"/>
    </row>
    <row r="8235" spans="19:21" x14ac:dyDescent="0.35">
      <c r="S8235" s="43"/>
      <c r="U8235" s="43"/>
    </row>
    <row r="8236" spans="19:21" x14ac:dyDescent="0.35">
      <c r="S8236" s="43"/>
      <c r="U8236" s="43"/>
    </row>
    <row r="8237" spans="19:21" x14ac:dyDescent="0.35">
      <c r="S8237" s="43"/>
      <c r="U8237" s="43"/>
    </row>
    <row r="8238" spans="19:21" x14ac:dyDescent="0.35">
      <c r="S8238" s="43"/>
      <c r="U8238" s="43"/>
    </row>
    <row r="8239" spans="19:21" x14ac:dyDescent="0.35">
      <c r="S8239" s="43"/>
      <c r="U8239" s="43"/>
    </row>
    <row r="8240" spans="19:21" x14ac:dyDescent="0.35">
      <c r="S8240" s="43"/>
      <c r="U8240" s="43"/>
    </row>
    <row r="8241" spans="19:21" x14ac:dyDescent="0.35">
      <c r="S8241" s="43"/>
      <c r="U8241" s="43"/>
    </row>
    <row r="8242" spans="19:21" x14ac:dyDescent="0.35">
      <c r="S8242" s="43"/>
      <c r="U8242" s="43"/>
    </row>
    <row r="8243" spans="19:21" x14ac:dyDescent="0.35">
      <c r="S8243" s="43"/>
      <c r="U8243" s="43"/>
    </row>
    <row r="8244" spans="19:21" x14ac:dyDescent="0.35">
      <c r="S8244" s="43"/>
      <c r="U8244" s="43"/>
    </row>
    <row r="8245" spans="19:21" x14ac:dyDescent="0.35">
      <c r="S8245" s="43"/>
      <c r="U8245" s="43"/>
    </row>
    <row r="8246" spans="19:21" x14ac:dyDescent="0.35">
      <c r="S8246" s="43"/>
      <c r="U8246" s="43"/>
    </row>
    <row r="8247" spans="19:21" x14ac:dyDescent="0.35">
      <c r="S8247" s="43"/>
      <c r="U8247" s="43"/>
    </row>
    <row r="8248" spans="19:21" x14ac:dyDescent="0.35">
      <c r="S8248" s="43"/>
      <c r="U8248" s="43"/>
    </row>
    <row r="8249" spans="19:21" x14ac:dyDescent="0.35">
      <c r="S8249" s="43"/>
      <c r="U8249" s="43"/>
    </row>
    <row r="8250" spans="19:21" x14ac:dyDescent="0.35">
      <c r="S8250" s="43"/>
      <c r="U8250" s="43"/>
    </row>
    <row r="8251" spans="19:21" x14ac:dyDescent="0.35">
      <c r="S8251" s="43"/>
      <c r="U8251" s="43"/>
    </row>
    <row r="8252" spans="19:21" x14ac:dyDescent="0.35">
      <c r="S8252" s="43"/>
      <c r="U8252" s="43"/>
    </row>
    <row r="8253" spans="19:21" x14ac:dyDescent="0.35">
      <c r="S8253" s="43"/>
      <c r="U8253" s="43"/>
    </row>
    <row r="8254" spans="19:21" x14ac:dyDescent="0.35">
      <c r="S8254" s="43"/>
      <c r="U8254" s="43"/>
    </row>
    <row r="8255" spans="19:21" x14ac:dyDescent="0.35">
      <c r="S8255" s="43"/>
      <c r="U8255" s="43"/>
    </row>
    <row r="8256" spans="19:21" x14ac:dyDescent="0.35">
      <c r="S8256" s="43"/>
      <c r="U8256" s="43"/>
    </row>
    <row r="8257" spans="19:21" x14ac:dyDescent="0.35">
      <c r="S8257" s="43"/>
      <c r="U8257" s="43"/>
    </row>
    <row r="8258" spans="19:21" x14ac:dyDescent="0.35">
      <c r="S8258" s="43"/>
      <c r="U8258" s="43"/>
    </row>
    <row r="8259" spans="19:21" x14ac:dyDescent="0.35">
      <c r="S8259" s="43"/>
      <c r="U8259" s="43"/>
    </row>
    <row r="8260" spans="19:21" x14ac:dyDescent="0.35">
      <c r="S8260" s="43"/>
      <c r="U8260" s="43"/>
    </row>
    <row r="8261" spans="19:21" x14ac:dyDescent="0.35">
      <c r="S8261" s="43"/>
      <c r="U8261" s="43"/>
    </row>
    <row r="8262" spans="19:21" x14ac:dyDescent="0.35">
      <c r="S8262" s="43"/>
      <c r="U8262" s="43"/>
    </row>
    <row r="8263" spans="19:21" x14ac:dyDescent="0.35">
      <c r="S8263" s="43"/>
      <c r="U8263" s="43"/>
    </row>
    <row r="8264" spans="19:21" x14ac:dyDescent="0.35">
      <c r="S8264" s="43"/>
      <c r="U8264" s="43"/>
    </row>
    <row r="8265" spans="19:21" x14ac:dyDescent="0.35">
      <c r="S8265" s="43"/>
      <c r="U8265" s="43"/>
    </row>
    <row r="8266" spans="19:21" x14ac:dyDescent="0.35">
      <c r="S8266" s="43"/>
      <c r="U8266" s="43"/>
    </row>
    <row r="8267" spans="19:21" x14ac:dyDescent="0.35">
      <c r="S8267" s="43"/>
      <c r="U8267" s="43"/>
    </row>
    <row r="8268" spans="19:21" x14ac:dyDescent="0.35">
      <c r="S8268" s="43"/>
      <c r="U8268" s="43"/>
    </row>
    <row r="8269" spans="19:21" x14ac:dyDescent="0.35">
      <c r="S8269" s="43"/>
      <c r="U8269" s="43"/>
    </row>
    <row r="8270" spans="19:21" x14ac:dyDescent="0.35">
      <c r="S8270" s="43"/>
      <c r="U8270" s="43"/>
    </row>
    <row r="8271" spans="19:21" x14ac:dyDescent="0.35">
      <c r="S8271" s="43"/>
      <c r="U8271" s="43"/>
    </row>
    <row r="8272" spans="19:21" x14ac:dyDescent="0.35">
      <c r="S8272" s="43"/>
      <c r="U8272" s="43"/>
    </row>
    <row r="8273" spans="19:21" x14ac:dyDescent="0.35">
      <c r="S8273" s="43"/>
      <c r="U8273" s="43"/>
    </row>
    <row r="8274" spans="19:21" x14ac:dyDescent="0.35">
      <c r="S8274" s="43"/>
      <c r="U8274" s="43"/>
    </row>
    <row r="8275" spans="19:21" x14ac:dyDescent="0.35">
      <c r="S8275" s="43"/>
      <c r="U8275" s="43"/>
    </row>
    <row r="8276" spans="19:21" x14ac:dyDescent="0.35">
      <c r="S8276" s="43"/>
      <c r="U8276" s="43"/>
    </row>
    <row r="8277" spans="19:21" x14ac:dyDescent="0.35">
      <c r="S8277" s="43"/>
      <c r="U8277" s="43"/>
    </row>
    <row r="8278" spans="19:21" x14ac:dyDescent="0.35">
      <c r="S8278" s="43"/>
      <c r="U8278" s="43"/>
    </row>
    <row r="8279" spans="19:21" x14ac:dyDescent="0.35">
      <c r="S8279" s="43"/>
      <c r="U8279" s="43"/>
    </row>
    <row r="8280" spans="19:21" x14ac:dyDescent="0.35">
      <c r="S8280" s="43"/>
      <c r="U8280" s="43"/>
    </row>
    <row r="8281" spans="19:21" x14ac:dyDescent="0.35">
      <c r="S8281" s="43"/>
      <c r="U8281" s="43"/>
    </row>
    <row r="8282" spans="19:21" x14ac:dyDescent="0.35">
      <c r="S8282" s="43"/>
      <c r="U8282" s="43"/>
    </row>
    <row r="8283" spans="19:21" x14ac:dyDescent="0.35">
      <c r="S8283" s="43"/>
      <c r="U8283" s="43"/>
    </row>
    <row r="8284" spans="19:21" x14ac:dyDescent="0.35">
      <c r="S8284" s="43"/>
      <c r="U8284" s="43"/>
    </row>
    <row r="8285" spans="19:21" x14ac:dyDescent="0.35">
      <c r="S8285" s="43"/>
      <c r="U8285" s="43"/>
    </row>
    <row r="8286" spans="19:21" x14ac:dyDescent="0.35">
      <c r="S8286" s="43"/>
      <c r="U8286" s="43"/>
    </row>
    <row r="8287" spans="19:21" x14ac:dyDescent="0.35">
      <c r="S8287" s="43"/>
      <c r="U8287" s="43"/>
    </row>
    <row r="8288" spans="19:21" x14ac:dyDescent="0.35">
      <c r="S8288" s="43"/>
      <c r="U8288" s="43"/>
    </row>
    <row r="8289" spans="19:21" x14ac:dyDescent="0.35">
      <c r="S8289" s="43"/>
      <c r="U8289" s="43"/>
    </row>
    <row r="8290" spans="19:21" x14ac:dyDescent="0.35">
      <c r="S8290" s="43"/>
      <c r="U8290" s="43"/>
    </row>
    <row r="8291" spans="19:21" x14ac:dyDescent="0.35">
      <c r="S8291" s="43"/>
      <c r="U8291" s="43"/>
    </row>
    <row r="8292" spans="19:21" x14ac:dyDescent="0.35">
      <c r="S8292" s="43"/>
      <c r="U8292" s="43"/>
    </row>
    <row r="8293" spans="19:21" x14ac:dyDescent="0.35">
      <c r="S8293" s="43"/>
      <c r="U8293" s="43"/>
    </row>
    <row r="8294" spans="19:21" x14ac:dyDescent="0.35">
      <c r="S8294" s="43"/>
      <c r="U8294" s="43"/>
    </row>
    <row r="8295" spans="19:21" x14ac:dyDescent="0.35">
      <c r="S8295" s="43"/>
      <c r="U8295" s="43"/>
    </row>
    <row r="8296" spans="19:21" x14ac:dyDescent="0.35">
      <c r="S8296" s="43"/>
      <c r="U8296" s="43"/>
    </row>
    <row r="8297" spans="19:21" x14ac:dyDescent="0.35">
      <c r="S8297" s="43"/>
      <c r="U8297" s="43"/>
    </row>
    <row r="8298" spans="19:21" x14ac:dyDescent="0.35">
      <c r="S8298" s="43"/>
      <c r="U8298" s="43"/>
    </row>
    <row r="8299" spans="19:21" x14ac:dyDescent="0.35">
      <c r="S8299" s="43"/>
      <c r="U8299" s="43"/>
    </row>
    <row r="8300" spans="19:21" x14ac:dyDescent="0.35">
      <c r="S8300" s="43"/>
      <c r="U8300" s="43"/>
    </row>
    <row r="8301" spans="19:21" x14ac:dyDescent="0.35">
      <c r="S8301" s="43"/>
      <c r="U8301" s="43"/>
    </row>
    <row r="8302" spans="19:21" x14ac:dyDescent="0.35">
      <c r="S8302" s="43"/>
      <c r="U8302" s="43"/>
    </row>
    <row r="8303" spans="19:21" x14ac:dyDescent="0.35">
      <c r="S8303" s="43"/>
      <c r="U8303" s="43"/>
    </row>
    <row r="8304" spans="19:21" x14ac:dyDescent="0.35">
      <c r="S8304" s="43"/>
      <c r="U8304" s="43"/>
    </row>
    <row r="8305" spans="19:21" x14ac:dyDescent="0.35">
      <c r="S8305" s="43"/>
      <c r="U8305" s="43"/>
    </row>
    <row r="8306" spans="19:21" x14ac:dyDescent="0.35">
      <c r="S8306" s="43"/>
      <c r="U8306" s="43"/>
    </row>
    <row r="8307" spans="19:21" x14ac:dyDescent="0.35">
      <c r="S8307" s="43"/>
      <c r="U8307" s="43"/>
    </row>
    <row r="8308" spans="19:21" x14ac:dyDescent="0.35">
      <c r="S8308" s="43"/>
      <c r="U8308" s="43"/>
    </row>
    <row r="8309" spans="19:21" x14ac:dyDescent="0.35">
      <c r="S8309" s="43"/>
      <c r="U8309" s="43"/>
    </row>
    <row r="8310" spans="19:21" x14ac:dyDescent="0.35">
      <c r="S8310" s="43"/>
      <c r="U8310" s="43"/>
    </row>
    <row r="8311" spans="19:21" x14ac:dyDescent="0.35">
      <c r="S8311" s="43"/>
      <c r="U8311" s="43"/>
    </row>
    <row r="8312" spans="19:21" x14ac:dyDescent="0.35">
      <c r="S8312" s="43"/>
      <c r="U8312" s="43"/>
    </row>
    <row r="8313" spans="19:21" x14ac:dyDescent="0.35">
      <c r="S8313" s="43"/>
      <c r="U8313" s="43"/>
    </row>
    <row r="8314" spans="19:21" x14ac:dyDescent="0.35">
      <c r="S8314" s="43"/>
      <c r="U8314" s="43"/>
    </row>
    <row r="8315" spans="19:21" x14ac:dyDescent="0.35">
      <c r="S8315" s="43"/>
      <c r="U8315" s="43"/>
    </row>
    <row r="8316" spans="19:21" x14ac:dyDescent="0.35">
      <c r="S8316" s="43"/>
      <c r="U8316" s="43"/>
    </row>
    <row r="8317" spans="19:21" x14ac:dyDescent="0.35">
      <c r="S8317" s="43"/>
      <c r="U8317" s="43"/>
    </row>
    <row r="8318" spans="19:21" x14ac:dyDescent="0.35">
      <c r="S8318" s="43"/>
      <c r="U8318" s="43"/>
    </row>
    <row r="8319" spans="19:21" x14ac:dyDescent="0.35">
      <c r="S8319" s="43"/>
      <c r="U8319" s="43"/>
    </row>
    <row r="8320" spans="19:21" x14ac:dyDescent="0.35">
      <c r="S8320" s="43"/>
      <c r="U8320" s="43"/>
    </row>
    <row r="8321" spans="19:21" x14ac:dyDescent="0.35">
      <c r="S8321" s="43"/>
      <c r="U8321" s="43"/>
    </row>
    <row r="8322" spans="19:21" x14ac:dyDescent="0.35">
      <c r="S8322" s="43"/>
      <c r="U8322" s="43"/>
    </row>
    <row r="8323" spans="19:21" x14ac:dyDescent="0.35">
      <c r="S8323" s="43"/>
      <c r="U8323" s="43"/>
    </row>
    <row r="8324" spans="19:21" x14ac:dyDescent="0.35">
      <c r="S8324" s="43"/>
      <c r="U8324" s="43"/>
    </row>
    <row r="8325" spans="19:21" x14ac:dyDescent="0.35">
      <c r="S8325" s="43"/>
      <c r="U8325" s="43"/>
    </row>
    <row r="8326" spans="19:21" x14ac:dyDescent="0.35">
      <c r="S8326" s="43"/>
      <c r="U8326" s="43"/>
    </row>
    <row r="8327" spans="19:21" x14ac:dyDescent="0.35">
      <c r="S8327" s="43"/>
      <c r="U8327" s="43"/>
    </row>
    <row r="8328" spans="19:21" x14ac:dyDescent="0.35">
      <c r="S8328" s="43"/>
      <c r="U8328" s="43"/>
    </row>
    <row r="8329" spans="19:21" x14ac:dyDescent="0.35">
      <c r="S8329" s="43"/>
      <c r="U8329" s="43"/>
    </row>
    <row r="8330" spans="19:21" x14ac:dyDescent="0.35">
      <c r="S8330" s="43"/>
      <c r="U8330" s="43"/>
    </row>
    <row r="8331" spans="19:21" x14ac:dyDescent="0.35">
      <c r="S8331" s="43"/>
      <c r="U8331" s="43"/>
    </row>
    <row r="8332" spans="19:21" x14ac:dyDescent="0.35">
      <c r="S8332" s="43"/>
      <c r="U8332" s="43"/>
    </row>
    <row r="8333" spans="19:21" x14ac:dyDescent="0.35">
      <c r="S8333" s="43"/>
      <c r="U8333" s="43"/>
    </row>
    <row r="8334" spans="19:21" x14ac:dyDescent="0.35">
      <c r="S8334" s="43"/>
      <c r="U8334" s="43"/>
    </row>
    <row r="8335" spans="19:21" x14ac:dyDescent="0.35">
      <c r="S8335" s="43"/>
      <c r="U8335" s="43"/>
    </row>
    <row r="8336" spans="19:21" x14ac:dyDescent="0.35">
      <c r="S8336" s="43"/>
      <c r="U8336" s="43"/>
    </row>
    <row r="8337" spans="19:21" x14ac:dyDescent="0.35">
      <c r="S8337" s="43"/>
      <c r="U8337" s="43"/>
    </row>
    <row r="8338" spans="19:21" x14ac:dyDescent="0.35">
      <c r="S8338" s="43"/>
      <c r="U8338" s="43"/>
    </row>
    <row r="8339" spans="19:21" x14ac:dyDescent="0.35">
      <c r="S8339" s="43"/>
      <c r="U8339" s="43"/>
    </row>
    <row r="8340" spans="19:21" x14ac:dyDescent="0.35">
      <c r="S8340" s="43"/>
      <c r="U8340" s="43"/>
    </row>
    <row r="8341" spans="19:21" x14ac:dyDescent="0.35">
      <c r="S8341" s="43"/>
      <c r="U8341" s="43"/>
    </row>
    <row r="8342" spans="19:21" x14ac:dyDescent="0.35">
      <c r="S8342" s="43"/>
      <c r="U8342" s="43"/>
    </row>
    <row r="8343" spans="19:21" x14ac:dyDescent="0.35">
      <c r="S8343" s="43"/>
      <c r="U8343" s="43"/>
    </row>
    <row r="8344" spans="19:21" x14ac:dyDescent="0.35">
      <c r="S8344" s="43"/>
      <c r="U8344" s="43"/>
    </row>
    <row r="8345" spans="19:21" x14ac:dyDescent="0.35">
      <c r="S8345" s="43"/>
      <c r="U8345" s="43"/>
    </row>
    <row r="8346" spans="19:21" x14ac:dyDescent="0.35">
      <c r="S8346" s="43"/>
      <c r="U8346" s="43"/>
    </row>
    <row r="8347" spans="19:21" x14ac:dyDescent="0.35">
      <c r="S8347" s="43"/>
      <c r="U8347" s="43"/>
    </row>
    <row r="8348" spans="19:21" x14ac:dyDescent="0.35">
      <c r="S8348" s="43"/>
      <c r="U8348" s="43"/>
    </row>
    <row r="8349" spans="19:21" x14ac:dyDescent="0.35">
      <c r="S8349" s="43"/>
      <c r="U8349" s="43"/>
    </row>
    <row r="8350" spans="19:21" x14ac:dyDescent="0.35">
      <c r="S8350" s="43"/>
      <c r="U8350" s="43"/>
    </row>
    <row r="8351" spans="19:21" x14ac:dyDescent="0.35">
      <c r="S8351" s="43"/>
      <c r="U8351" s="43"/>
    </row>
    <row r="8352" spans="19:21" x14ac:dyDescent="0.35">
      <c r="S8352" s="43"/>
      <c r="U8352" s="43"/>
    </row>
    <row r="8353" spans="19:21" x14ac:dyDescent="0.35">
      <c r="S8353" s="43"/>
      <c r="U8353" s="43"/>
    </row>
    <row r="8354" spans="19:21" x14ac:dyDescent="0.35">
      <c r="S8354" s="43"/>
      <c r="U8354" s="43"/>
    </row>
    <row r="8355" spans="19:21" x14ac:dyDescent="0.35">
      <c r="S8355" s="43"/>
      <c r="U8355" s="43"/>
    </row>
    <row r="8356" spans="19:21" x14ac:dyDescent="0.35">
      <c r="S8356" s="43"/>
      <c r="U8356" s="43"/>
    </row>
    <row r="8357" spans="19:21" x14ac:dyDescent="0.35">
      <c r="S8357" s="43"/>
      <c r="U8357" s="43"/>
    </row>
    <row r="8358" spans="19:21" x14ac:dyDescent="0.35">
      <c r="S8358" s="43"/>
      <c r="U8358" s="43"/>
    </row>
    <row r="8359" spans="19:21" x14ac:dyDescent="0.35">
      <c r="S8359" s="43"/>
      <c r="U8359" s="43"/>
    </row>
    <row r="8360" spans="19:21" x14ac:dyDescent="0.35">
      <c r="S8360" s="43"/>
      <c r="U8360" s="43"/>
    </row>
    <row r="8361" spans="19:21" x14ac:dyDescent="0.35">
      <c r="S8361" s="43"/>
      <c r="U8361" s="43"/>
    </row>
    <row r="8362" spans="19:21" x14ac:dyDescent="0.35">
      <c r="S8362" s="43"/>
      <c r="U8362" s="43"/>
    </row>
    <row r="8363" spans="19:21" x14ac:dyDescent="0.35">
      <c r="S8363" s="43"/>
      <c r="U8363" s="43"/>
    </row>
    <row r="8364" spans="19:21" x14ac:dyDescent="0.35">
      <c r="S8364" s="43"/>
      <c r="U8364" s="43"/>
    </row>
    <row r="8365" spans="19:21" x14ac:dyDescent="0.35">
      <c r="S8365" s="43"/>
      <c r="U8365" s="43"/>
    </row>
    <row r="8366" spans="19:21" x14ac:dyDescent="0.35">
      <c r="S8366" s="43"/>
      <c r="U8366" s="43"/>
    </row>
    <row r="8367" spans="19:21" x14ac:dyDescent="0.35">
      <c r="S8367" s="43"/>
      <c r="U8367" s="43"/>
    </row>
    <row r="8368" spans="19:21" x14ac:dyDescent="0.35">
      <c r="S8368" s="43"/>
      <c r="U8368" s="43"/>
    </row>
    <row r="8369" spans="19:21" x14ac:dyDescent="0.35">
      <c r="S8369" s="43"/>
      <c r="U8369" s="43"/>
    </row>
    <row r="8370" spans="19:21" x14ac:dyDescent="0.35">
      <c r="S8370" s="43"/>
      <c r="U8370" s="43"/>
    </row>
    <row r="8371" spans="19:21" x14ac:dyDescent="0.35">
      <c r="S8371" s="43"/>
      <c r="U8371" s="43"/>
    </row>
    <row r="8372" spans="19:21" x14ac:dyDescent="0.35">
      <c r="S8372" s="43"/>
      <c r="U8372" s="43"/>
    </row>
    <row r="8373" spans="19:21" x14ac:dyDescent="0.35">
      <c r="S8373" s="43"/>
      <c r="U8373" s="43"/>
    </row>
    <row r="8374" spans="19:21" x14ac:dyDescent="0.35">
      <c r="S8374" s="43"/>
      <c r="U8374" s="43"/>
    </row>
    <row r="8375" spans="19:21" x14ac:dyDescent="0.35">
      <c r="S8375" s="43"/>
      <c r="U8375" s="43"/>
    </row>
    <row r="8376" spans="19:21" x14ac:dyDescent="0.35">
      <c r="S8376" s="43"/>
      <c r="U8376" s="43"/>
    </row>
    <row r="8377" spans="19:21" x14ac:dyDescent="0.35">
      <c r="S8377" s="43"/>
      <c r="U8377" s="43"/>
    </row>
    <row r="8378" spans="19:21" x14ac:dyDescent="0.35">
      <c r="S8378" s="43"/>
      <c r="U8378" s="43"/>
    </row>
    <row r="8379" spans="19:21" x14ac:dyDescent="0.35">
      <c r="S8379" s="43"/>
      <c r="U8379" s="43"/>
    </row>
    <row r="8380" spans="19:21" x14ac:dyDescent="0.35">
      <c r="S8380" s="43"/>
      <c r="U8380" s="43"/>
    </row>
    <row r="8381" spans="19:21" x14ac:dyDescent="0.35">
      <c r="S8381" s="43"/>
      <c r="U8381" s="43"/>
    </row>
    <row r="8382" spans="19:21" x14ac:dyDescent="0.35">
      <c r="S8382" s="43"/>
      <c r="U8382" s="43"/>
    </row>
    <row r="8383" spans="19:21" x14ac:dyDescent="0.35">
      <c r="S8383" s="43"/>
      <c r="U8383" s="43"/>
    </row>
    <row r="8384" spans="19:21" x14ac:dyDescent="0.35">
      <c r="S8384" s="43"/>
      <c r="U8384" s="43"/>
    </row>
    <row r="8385" spans="19:21" x14ac:dyDescent="0.35">
      <c r="S8385" s="43"/>
      <c r="U8385" s="43"/>
    </row>
    <row r="8386" spans="19:21" x14ac:dyDescent="0.35">
      <c r="S8386" s="43"/>
      <c r="U8386" s="43"/>
    </row>
    <row r="8387" spans="19:21" x14ac:dyDescent="0.35">
      <c r="S8387" s="43"/>
      <c r="U8387" s="43"/>
    </row>
    <row r="8388" spans="19:21" x14ac:dyDescent="0.35">
      <c r="S8388" s="43"/>
      <c r="U8388" s="43"/>
    </row>
    <row r="8389" spans="19:21" x14ac:dyDescent="0.35">
      <c r="S8389" s="43"/>
      <c r="U8389" s="43"/>
    </row>
    <row r="8390" spans="19:21" x14ac:dyDescent="0.35">
      <c r="S8390" s="43"/>
      <c r="U8390" s="43"/>
    </row>
    <row r="8391" spans="19:21" x14ac:dyDescent="0.35">
      <c r="S8391" s="43"/>
      <c r="U8391" s="43"/>
    </row>
    <row r="8392" spans="19:21" x14ac:dyDescent="0.35">
      <c r="S8392" s="43"/>
      <c r="U8392" s="43"/>
    </row>
    <row r="8393" spans="19:21" x14ac:dyDescent="0.35">
      <c r="S8393" s="43"/>
      <c r="U8393" s="43"/>
    </row>
    <row r="8394" spans="19:21" x14ac:dyDescent="0.35">
      <c r="S8394" s="43"/>
      <c r="U8394" s="43"/>
    </row>
    <row r="8395" spans="19:21" x14ac:dyDescent="0.35">
      <c r="S8395" s="43"/>
      <c r="U8395" s="43"/>
    </row>
    <row r="8396" spans="19:21" x14ac:dyDescent="0.35">
      <c r="S8396" s="43"/>
      <c r="U8396" s="43"/>
    </row>
    <row r="8397" spans="19:21" x14ac:dyDescent="0.35">
      <c r="S8397" s="43"/>
      <c r="U8397" s="43"/>
    </row>
    <row r="8398" spans="19:21" x14ac:dyDescent="0.35">
      <c r="S8398" s="43"/>
      <c r="U8398" s="43"/>
    </row>
    <row r="8399" spans="19:21" x14ac:dyDescent="0.35">
      <c r="S8399" s="43"/>
      <c r="U8399" s="43"/>
    </row>
    <row r="8400" spans="19:21" x14ac:dyDescent="0.35">
      <c r="S8400" s="43"/>
      <c r="U8400" s="43"/>
    </row>
    <row r="8401" spans="19:21" x14ac:dyDescent="0.35">
      <c r="S8401" s="43"/>
      <c r="U8401" s="43"/>
    </row>
    <row r="8402" spans="19:21" x14ac:dyDescent="0.35">
      <c r="S8402" s="43"/>
      <c r="U8402" s="43"/>
    </row>
    <row r="8403" spans="19:21" x14ac:dyDescent="0.35">
      <c r="S8403" s="43"/>
      <c r="U8403" s="43"/>
    </row>
    <row r="8404" spans="19:21" x14ac:dyDescent="0.35">
      <c r="S8404" s="43"/>
      <c r="U8404" s="43"/>
    </row>
    <row r="8405" spans="19:21" x14ac:dyDescent="0.35">
      <c r="S8405" s="43"/>
      <c r="U8405" s="43"/>
    </row>
    <row r="8406" spans="19:21" x14ac:dyDescent="0.35">
      <c r="S8406" s="43"/>
      <c r="U8406" s="43"/>
    </row>
    <row r="8407" spans="19:21" x14ac:dyDescent="0.35">
      <c r="S8407" s="43"/>
      <c r="U8407" s="43"/>
    </row>
    <row r="8408" spans="19:21" x14ac:dyDescent="0.35">
      <c r="S8408" s="43"/>
      <c r="U8408" s="43"/>
    </row>
    <row r="8409" spans="19:21" x14ac:dyDescent="0.35">
      <c r="S8409" s="43"/>
      <c r="U8409" s="43"/>
    </row>
    <row r="8410" spans="19:21" x14ac:dyDescent="0.35">
      <c r="S8410" s="43"/>
      <c r="U8410" s="43"/>
    </row>
    <row r="8411" spans="19:21" x14ac:dyDescent="0.35">
      <c r="S8411" s="43"/>
      <c r="U8411" s="43"/>
    </row>
    <row r="8412" spans="19:21" x14ac:dyDescent="0.35">
      <c r="S8412" s="43"/>
      <c r="U8412" s="43"/>
    </row>
    <row r="8413" spans="19:21" x14ac:dyDescent="0.35">
      <c r="S8413" s="43"/>
      <c r="U8413" s="43"/>
    </row>
    <row r="8414" spans="19:21" x14ac:dyDescent="0.35">
      <c r="S8414" s="43"/>
      <c r="U8414" s="43"/>
    </row>
    <row r="8415" spans="19:21" x14ac:dyDescent="0.35">
      <c r="S8415" s="43"/>
      <c r="U8415" s="43"/>
    </row>
    <row r="8416" spans="19:21" x14ac:dyDescent="0.35">
      <c r="S8416" s="43"/>
      <c r="U8416" s="43"/>
    </row>
    <row r="8417" spans="19:21" x14ac:dyDescent="0.35">
      <c r="S8417" s="43"/>
      <c r="U8417" s="43"/>
    </row>
    <row r="8418" spans="19:21" x14ac:dyDescent="0.35">
      <c r="S8418" s="43"/>
      <c r="U8418" s="43"/>
    </row>
    <row r="8419" spans="19:21" x14ac:dyDescent="0.35">
      <c r="S8419" s="43"/>
      <c r="U8419" s="43"/>
    </row>
    <row r="8420" spans="19:21" x14ac:dyDescent="0.35">
      <c r="S8420" s="43"/>
      <c r="U8420" s="43"/>
    </row>
    <row r="8421" spans="19:21" x14ac:dyDescent="0.35">
      <c r="S8421" s="43"/>
      <c r="U8421" s="43"/>
    </row>
    <row r="8422" spans="19:21" x14ac:dyDescent="0.35">
      <c r="S8422" s="43"/>
      <c r="U8422" s="43"/>
    </row>
    <row r="8423" spans="19:21" x14ac:dyDescent="0.35">
      <c r="S8423" s="43"/>
      <c r="U8423" s="43"/>
    </row>
    <row r="8424" spans="19:21" x14ac:dyDescent="0.35">
      <c r="S8424" s="43"/>
      <c r="U8424" s="43"/>
    </row>
    <row r="8425" spans="19:21" x14ac:dyDescent="0.35">
      <c r="S8425" s="43"/>
      <c r="U8425" s="43"/>
    </row>
    <row r="8426" spans="19:21" x14ac:dyDescent="0.35">
      <c r="S8426" s="43"/>
      <c r="U8426" s="43"/>
    </row>
    <row r="8427" spans="19:21" x14ac:dyDescent="0.35">
      <c r="S8427" s="43"/>
      <c r="U8427" s="43"/>
    </row>
    <row r="8428" spans="19:21" x14ac:dyDescent="0.35">
      <c r="S8428" s="43"/>
      <c r="U8428" s="43"/>
    </row>
    <row r="8429" spans="19:21" x14ac:dyDescent="0.35">
      <c r="S8429" s="43"/>
      <c r="U8429" s="43"/>
    </row>
    <row r="8430" spans="19:21" x14ac:dyDescent="0.35">
      <c r="S8430" s="43"/>
      <c r="U8430" s="43"/>
    </row>
    <row r="8431" spans="19:21" x14ac:dyDescent="0.35">
      <c r="S8431" s="43"/>
      <c r="U8431" s="43"/>
    </row>
    <row r="8432" spans="19:21" x14ac:dyDescent="0.35">
      <c r="S8432" s="43"/>
      <c r="U8432" s="43"/>
    </row>
    <row r="8433" spans="19:21" x14ac:dyDescent="0.35">
      <c r="S8433" s="43"/>
      <c r="U8433" s="43"/>
    </row>
    <row r="8434" spans="19:21" x14ac:dyDescent="0.35">
      <c r="S8434" s="43"/>
      <c r="U8434" s="43"/>
    </row>
    <row r="8435" spans="19:21" x14ac:dyDescent="0.35">
      <c r="S8435" s="43"/>
      <c r="U8435" s="43"/>
    </row>
    <row r="8436" spans="19:21" x14ac:dyDescent="0.35">
      <c r="S8436" s="43"/>
      <c r="U8436" s="43"/>
    </row>
    <row r="8437" spans="19:21" x14ac:dyDescent="0.35">
      <c r="S8437" s="43"/>
      <c r="U8437" s="43"/>
    </row>
    <row r="8438" spans="19:21" x14ac:dyDescent="0.35">
      <c r="S8438" s="43"/>
      <c r="U8438" s="43"/>
    </row>
    <row r="8439" spans="19:21" x14ac:dyDescent="0.35">
      <c r="S8439" s="43"/>
      <c r="U8439" s="43"/>
    </row>
    <row r="8440" spans="19:21" x14ac:dyDescent="0.35">
      <c r="S8440" s="43"/>
      <c r="U8440" s="43"/>
    </row>
    <row r="8441" spans="19:21" x14ac:dyDescent="0.35">
      <c r="S8441" s="43"/>
      <c r="U8441" s="43"/>
    </row>
    <row r="8442" spans="19:21" x14ac:dyDescent="0.35">
      <c r="S8442" s="43"/>
      <c r="U8442" s="43"/>
    </row>
    <row r="8443" spans="19:21" x14ac:dyDescent="0.35">
      <c r="S8443" s="43"/>
      <c r="U8443" s="43"/>
    </row>
    <row r="8444" spans="19:21" x14ac:dyDescent="0.35">
      <c r="S8444" s="43"/>
      <c r="U8444" s="43"/>
    </row>
    <row r="8445" spans="19:21" x14ac:dyDescent="0.35">
      <c r="S8445" s="43"/>
      <c r="U8445" s="43"/>
    </row>
    <row r="8446" spans="19:21" x14ac:dyDescent="0.35">
      <c r="S8446" s="43"/>
      <c r="U8446" s="43"/>
    </row>
    <row r="8447" spans="19:21" x14ac:dyDescent="0.35">
      <c r="S8447" s="43"/>
      <c r="U8447" s="43"/>
    </row>
    <row r="8448" spans="19:21" x14ac:dyDescent="0.35">
      <c r="S8448" s="43"/>
      <c r="U8448" s="43"/>
    </row>
    <row r="8449" spans="19:21" x14ac:dyDescent="0.35">
      <c r="S8449" s="43"/>
      <c r="U8449" s="43"/>
    </row>
    <row r="8450" spans="19:21" x14ac:dyDescent="0.35">
      <c r="S8450" s="43"/>
      <c r="U8450" s="43"/>
    </row>
    <row r="8451" spans="19:21" x14ac:dyDescent="0.35">
      <c r="S8451" s="43"/>
      <c r="U8451" s="43"/>
    </row>
    <row r="8452" spans="19:21" x14ac:dyDescent="0.35">
      <c r="S8452" s="43"/>
      <c r="U8452" s="43"/>
    </row>
    <row r="8453" spans="19:21" x14ac:dyDescent="0.35">
      <c r="S8453" s="43"/>
      <c r="U8453" s="43"/>
    </row>
    <row r="8454" spans="19:21" x14ac:dyDescent="0.35">
      <c r="S8454" s="43"/>
      <c r="U8454" s="43"/>
    </row>
    <row r="8455" spans="19:21" x14ac:dyDescent="0.35">
      <c r="S8455" s="43"/>
      <c r="U8455" s="43"/>
    </row>
    <row r="8456" spans="19:21" x14ac:dyDescent="0.35">
      <c r="S8456" s="43"/>
      <c r="U8456" s="43"/>
    </row>
    <row r="8457" spans="19:21" x14ac:dyDescent="0.35">
      <c r="S8457" s="43"/>
      <c r="U8457" s="43"/>
    </row>
    <row r="8458" spans="19:21" x14ac:dyDescent="0.35">
      <c r="S8458" s="43"/>
      <c r="U8458" s="43"/>
    </row>
    <row r="8459" spans="19:21" x14ac:dyDescent="0.35">
      <c r="S8459" s="43"/>
      <c r="U8459" s="43"/>
    </row>
    <row r="8460" spans="19:21" x14ac:dyDescent="0.35">
      <c r="S8460" s="43"/>
      <c r="U8460" s="43"/>
    </row>
    <row r="8461" spans="19:21" x14ac:dyDescent="0.35">
      <c r="S8461" s="43"/>
      <c r="U8461" s="43"/>
    </row>
    <row r="8462" spans="19:21" x14ac:dyDescent="0.35">
      <c r="S8462" s="43"/>
      <c r="U8462" s="43"/>
    </row>
    <row r="8463" spans="19:21" x14ac:dyDescent="0.35">
      <c r="S8463" s="43"/>
      <c r="U8463" s="43"/>
    </row>
    <row r="8464" spans="19:21" x14ac:dyDescent="0.35">
      <c r="S8464" s="43"/>
      <c r="U8464" s="43"/>
    </row>
    <row r="8465" spans="19:21" x14ac:dyDescent="0.35">
      <c r="S8465" s="43"/>
      <c r="U8465" s="43"/>
    </row>
    <row r="8466" spans="19:21" x14ac:dyDescent="0.35">
      <c r="S8466" s="43"/>
      <c r="U8466" s="43"/>
    </row>
    <row r="8467" spans="19:21" x14ac:dyDescent="0.35">
      <c r="S8467" s="43"/>
      <c r="U8467" s="43"/>
    </row>
    <row r="8468" spans="19:21" x14ac:dyDescent="0.35">
      <c r="S8468" s="43"/>
      <c r="U8468" s="43"/>
    </row>
    <row r="8469" spans="19:21" x14ac:dyDescent="0.35">
      <c r="S8469" s="43"/>
      <c r="U8469" s="43"/>
    </row>
    <row r="8470" spans="19:21" x14ac:dyDescent="0.35">
      <c r="S8470" s="43"/>
      <c r="U8470" s="43"/>
    </row>
    <row r="8471" spans="19:21" x14ac:dyDescent="0.35">
      <c r="S8471" s="43"/>
      <c r="U8471" s="43"/>
    </row>
    <row r="8472" spans="19:21" x14ac:dyDescent="0.35">
      <c r="S8472" s="43"/>
      <c r="U8472" s="43"/>
    </row>
    <row r="8473" spans="19:21" x14ac:dyDescent="0.35">
      <c r="S8473" s="43"/>
      <c r="U8473" s="43"/>
    </row>
    <row r="8474" spans="19:21" x14ac:dyDescent="0.35">
      <c r="S8474" s="43"/>
      <c r="U8474" s="43"/>
    </row>
    <row r="8475" spans="19:21" x14ac:dyDescent="0.35">
      <c r="S8475" s="43"/>
      <c r="U8475" s="43"/>
    </row>
    <row r="8476" spans="19:21" x14ac:dyDescent="0.35">
      <c r="S8476" s="43"/>
      <c r="U8476" s="43"/>
    </row>
    <row r="8477" spans="19:21" x14ac:dyDescent="0.35">
      <c r="S8477" s="43"/>
      <c r="U8477" s="43"/>
    </row>
    <row r="8478" spans="19:21" x14ac:dyDescent="0.35">
      <c r="S8478" s="43"/>
      <c r="U8478" s="43"/>
    </row>
    <row r="8479" spans="19:21" x14ac:dyDescent="0.35">
      <c r="S8479" s="43"/>
      <c r="U8479" s="43"/>
    </row>
    <row r="8480" spans="19:21" x14ac:dyDescent="0.35">
      <c r="S8480" s="43"/>
      <c r="U8480" s="43"/>
    </row>
    <row r="8481" spans="19:21" x14ac:dyDescent="0.35">
      <c r="S8481" s="43"/>
      <c r="U8481" s="43"/>
    </row>
    <row r="8482" spans="19:21" x14ac:dyDescent="0.35">
      <c r="S8482" s="43"/>
      <c r="U8482" s="43"/>
    </row>
    <row r="8483" spans="19:21" x14ac:dyDescent="0.35">
      <c r="S8483" s="43"/>
      <c r="U8483" s="43"/>
    </row>
    <row r="8484" spans="19:21" x14ac:dyDescent="0.35">
      <c r="S8484" s="43"/>
      <c r="U8484" s="43"/>
    </row>
    <row r="8485" spans="19:21" x14ac:dyDescent="0.35">
      <c r="S8485" s="43"/>
      <c r="U8485" s="43"/>
    </row>
    <row r="8486" spans="19:21" x14ac:dyDescent="0.35">
      <c r="S8486" s="43"/>
      <c r="U8486" s="43"/>
    </row>
    <row r="8487" spans="19:21" x14ac:dyDescent="0.35">
      <c r="S8487" s="43"/>
      <c r="U8487" s="43"/>
    </row>
    <row r="8488" spans="19:21" x14ac:dyDescent="0.35">
      <c r="S8488" s="43"/>
      <c r="U8488" s="43"/>
    </row>
    <row r="8489" spans="19:21" x14ac:dyDescent="0.35">
      <c r="S8489" s="43"/>
      <c r="U8489" s="43"/>
    </row>
    <row r="8490" spans="19:21" x14ac:dyDescent="0.35">
      <c r="S8490" s="43"/>
      <c r="U8490" s="43"/>
    </row>
    <row r="8491" spans="19:21" x14ac:dyDescent="0.35">
      <c r="S8491" s="43"/>
      <c r="U8491" s="43"/>
    </row>
    <row r="8492" spans="19:21" x14ac:dyDescent="0.35">
      <c r="S8492" s="43"/>
      <c r="U8492" s="43"/>
    </row>
    <row r="8493" spans="19:21" x14ac:dyDescent="0.35">
      <c r="S8493" s="43"/>
      <c r="U8493" s="43"/>
    </row>
    <row r="8494" spans="19:21" x14ac:dyDescent="0.35">
      <c r="S8494" s="43"/>
      <c r="U8494" s="43"/>
    </row>
    <row r="8495" spans="19:21" x14ac:dyDescent="0.35">
      <c r="S8495" s="43"/>
      <c r="U8495" s="43"/>
    </row>
    <row r="8496" spans="19:21" x14ac:dyDescent="0.35">
      <c r="S8496" s="43"/>
      <c r="U8496" s="43"/>
    </row>
    <row r="8497" spans="19:21" x14ac:dyDescent="0.35">
      <c r="S8497" s="43"/>
      <c r="U8497" s="43"/>
    </row>
    <row r="8498" spans="19:21" x14ac:dyDescent="0.35">
      <c r="S8498" s="43"/>
      <c r="U8498" s="43"/>
    </row>
    <row r="8499" spans="19:21" x14ac:dyDescent="0.35">
      <c r="S8499" s="43"/>
      <c r="U8499" s="43"/>
    </row>
    <row r="8500" spans="19:21" x14ac:dyDescent="0.35">
      <c r="S8500" s="43"/>
      <c r="U8500" s="43"/>
    </row>
    <row r="8501" spans="19:21" x14ac:dyDescent="0.35">
      <c r="S8501" s="43"/>
      <c r="U8501" s="43"/>
    </row>
    <row r="8502" spans="19:21" x14ac:dyDescent="0.35">
      <c r="S8502" s="43"/>
      <c r="U8502" s="43"/>
    </row>
    <row r="8503" spans="19:21" x14ac:dyDescent="0.35">
      <c r="S8503" s="43"/>
      <c r="U8503" s="43"/>
    </row>
    <row r="8504" spans="19:21" x14ac:dyDescent="0.35">
      <c r="S8504" s="43"/>
      <c r="U8504" s="43"/>
    </row>
    <row r="8505" spans="19:21" x14ac:dyDescent="0.35">
      <c r="S8505" s="43"/>
      <c r="U8505" s="43"/>
    </row>
    <row r="8506" spans="19:21" x14ac:dyDescent="0.35">
      <c r="S8506" s="43"/>
      <c r="U8506" s="43"/>
    </row>
    <row r="8507" spans="19:21" x14ac:dyDescent="0.35">
      <c r="S8507" s="43"/>
      <c r="U8507" s="43"/>
    </row>
    <row r="8508" spans="19:21" x14ac:dyDescent="0.35">
      <c r="S8508" s="43"/>
      <c r="U8508" s="43"/>
    </row>
    <row r="8509" spans="19:21" x14ac:dyDescent="0.35">
      <c r="S8509" s="43"/>
      <c r="U8509" s="43"/>
    </row>
    <row r="8510" spans="19:21" x14ac:dyDescent="0.35">
      <c r="S8510" s="43"/>
      <c r="U8510" s="43"/>
    </row>
    <row r="8511" spans="19:21" x14ac:dyDescent="0.35">
      <c r="S8511" s="43"/>
      <c r="U8511" s="43"/>
    </row>
    <row r="8512" spans="19:21" x14ac:dyDescent="0.35">
      <c r="S8512" s="43"/>
      <c r="U8512" s="43"/>
    </row>
    <row r="8513" spans="19:21" x14ac:dyDescent="0.35">
      <c r="S8513" s="43"/>
      <c r="U8513" s="43"/>
    </row>
    <row r="8514" spans="19:21" x14ac:dyDescent="0.35">
      <c r="S8514" s="43"/>
      <c r="U8514" s="43"/>
    </row>
    <row r="8515" spans="19:21" x14ac:dyDescent="0.35">
      <c r="S8515" s="43"/>
      <c r="U8515" s="43"/>
    </row>
    <row r="8516" spans="19:21" x14ac:dyDescent="0.35">
      <c r="S8516" s="43"/>
      <c r="U8516" s="43"/>
    </row>
    <row r="8517" spans="19:21" x14ac:dyDescent="0.35">
      <c r="S8517" s="43"/>
      <c r="U8517" s="43"/>
    </row>
    <row r="8518" spans="19:21" x14ac:dyDescent="0.35">
      <c r="S8518" s="43"/>
      <c r="U8518" s="43"/>
    </row>
    <row r="8519" spans="19:21" x14ac:dyDescent="0.35">
      <c r="S8519" s="43"/>
      <c r="U8519" s="43"/>
    </row>
    <row r="8520" spans="19:21" x14ac:dyDescent="0.35">
      <c r="S8520" s="43"/>
      <c r="U8520" s="43"/>
    </row>
    <row r="8521" spans="19:21" x14ac:dyDescent="0.35">
      <c r="S8521" s="43"/>
      <c r="U8521" s="43"/>
    </row>
    <row r="8522" spans="19:21" x14ac:dyDescent="0.35">
      <c r="S8522" s="43"/>
      <c r="U8522" s="43"/>
    </row>
    <row r="8523" spans="19:21" x14ac:dyDescent="0.35">
      <c r="S8523" s="43"/>
      <c r="U8523" s="43"/>
    </row>
    <row r="8524" spans="19:21" x14ac:dyDescent="0.35">
      <c r="S8524" s="43"/>
      <c r="U8524" s="43"/>
    </row>
    <row r="8525" spans="19:21" x14ac:dyDescent="0.35">
      <c r="S8525" s="43"/>
      <c r="U8525" s="43"/>
    </row>
    <row r="8526" spans="19:21" x14ac:dyDescent="0.35">
      <c r="S8526" s="43"/>
      <c r="U8526" s="43"/>
    </row>
    <row r="8527" spans="19:21" x14ac:dyDescent="0.35">
      <c r="S8527" s="43"/>
      <c r="U8527" s="43"/>
    </row>
    <row r="8528" spans="19:21" x14ac:dyDescent="0.35">
      <c r="S8528" s="43"/>
      <c r="U8528" s="43"/>
    </row>
    <row r="8529" spans="19:21" x14ac:dyDescent="0.35">
      <c r="S8529" s="43"/>
      <c r="U8529" s="43"/>
    </row>
    <row r="8530" spans="19:21" x14ac:dyDescent="0.35">
      <c r="S8530" s="43"/>
      <c r="U8530" s="43"/>
    </row>
    <row r="8531" spans="19:21" x14ac:dyDescent="0.35">
      <c r="S8531" s="43"/>
      <c r="U8531" s="43"/>
    </row>
    <row r="8532" spans="19:21" x14ac:dyDescent="0.35">
      <c r="S8532" s="43"/>
      <c r="U8532" s="43"/>
    </row>
    <row r="8533" spans="19:21" x14ac:dyDescent="0.35">
      <c r="S8533" s="43"/>
      <c r="U8533" s="43"/>
    </row>
    <row r="8534" spans="19:21" x14ac:dyDescent="0.35">
      <c r="S8534" s="43"/>
      <c r="U8534" s="43"/>
    </row>
    <row r="8535" spans="19:21" x14ac:dyDescent="0.35">
      <c r="S8535" s="43"/>
      <c r="U8535" s="43"/>
    </row>
    <row r="8536" spans="19:21" x14ac:dyDescent="0.35">
      <c r="S8536" s="43"/>
      <c r="U8536" s="43"/>
    </row>
    <row r="8537" spans="19:21" x14ac:dyDescent="0.35">
      <c r="S8537" s="43"/>
      <c r="U8537" s="43"/>
    </row>
    <row r="8538" spans="19:21" x14ac:dyDescent="0.35">
      <c r="S8538" s="43"/>
      <c r="U8538" s="43"/>
    </row>
    <row r="8539" spans="19:21" x14ac:dyDescent="0.35">
      <c r="S8539" s="43"/>
      <c r="U8539" s="43"/>
    </row>
    <row r="8540" spans="19:21" x14ac:dyDescent="0.35">
      <c r="S8540" s="43"/>
      <c r="U8540" s="43"/>
    </row>
    <row r="8541" spans="19:21" x14ac:dyDescent="0.35">
      <c r="S8541" s="43"/>
      <c r="U8541" s="43"/>
    </row>
    <row r="8542" spans="19:21" x14ac:dyDescent="0.35">
      <c r="S8542" s="43"/>
      <c r="U8542" s="43"/>
    </row>
    <row r="8543" spans="19:21" x14ac:dyDescent="0.35">
      <c r="S8543" s="43"/>
      <c r="U8543" s="43"/>
    </row>
    <row r="8544" spans="19:21" x14ac:dyDescent="0.35">
      <c r="S8544" s="43"/>
      <c r="U8544" s="43"/>
    </row>
    <row r="8545" spans="19:21" x14ac:dyDescent="0.35">
      <c r="S8545" s="43"/>
      <c r="U8545" s="43"/>
    </row>
    <row r="8546" spans="19:21" x14ac:dyDescent="0.35">
      <c r="S8546" s="43"/>
      <c r="U8546" s="43"/>
    </row>
    <row r="8547" spans="19:21" x14ac:dyDescent="0.35">
      <c r="S8547" s="43"/>
      <c r="U8547" s="43"/>
    </row>
    <row r="8548" spans="19:21" x14ac:dyDescent="0.35">
      <c r="S8548" s="43"/>
      <c r="U8548" s="43"/>
    </row>
    <row r="8549" spans="19:21" x14ac:dyDescent="0.35">
      <c r="S8549" s="43"/>
      <c r="U8549" s="43"/>
    </row>
    <row r="8550" spans="19:21" x14ac:dyDescent="0.35">
      <c r="S8550" s="43"/>
      <c r="U8550" s="43"/>
    </row>
    <row r="8551" spans="19:21" x14ac:dyDescent="0.35">
      <c r="S8551" s="43"/>
      <c r="U8551" s="43"/>
    </row>
    <row r="8552" spans="19:21" x14ac:dyDescent="0.35">
      <c r="S8552" s="43"/>
      <c r="U8552" s="43"/>
    </row>
    <row r="8553" spans="19:21" x14ac:dyDescent="0.35">
      <c r="S8553" s="43"/>
      <c r="U8553" s="43"/>
    </row>
    <row r="8554" spans="19:21" x14ac:dyDescent="0.35">
      <c r="S8554" s="43"/>
      <c r="U8554" s="43"/>
    </row>
    <row r="8555" spans="19:21" x14ac:dyDescent="0.35">
      <c r="S8555" s="43"/>
      <c r="U8555" s="43"/>
    </row>
    <row r="8556" spans="19:21" x14ac:dyDescent="0.35">
      <c r="S8556" s="43"/>
      <c r="U8556" s="43"/>
    </row>
    <row r="8557" spans="19:21" x14ac:dyDescent="0.35">
      <c r="S8557" s="43"/>
      <c r="U8557" s="43"/>
    </row>
    <row r="8558" spans="19:21" x14ac:dyDescent="0.35">
      <c r="S8558" s="43"/>
      <c r="U8558" s="43"/>
    </row>
    <row r="8559" spans="19:21" x14ac:dyDescent="0.35">
      <c r="S8559" s="43"/>
      <c r="U8559" s="43"/>
    </row>
    <row r="8560" spans="19:21" x14ac:dyDescent="0.35">
      <c r="S8560" s="43"/>
      <c r="U8560" s="43"/>
    </row>
    <row r="8561" spans="19:21" x14ac:dyDescent="0.35">
      <c r="S8561" s="43"/>
      <c r="U8561" s="43"/>
    </row>
    <row r="8562" spans="19:21" x14ac:dyDescent="0.35">
      <c r="S8562" s="43"/>
      <c r="U8562" s="43"/>
    </row>
    <row r="8563" spans="19:21" x14ac:dyDescent="0.35">
      <c r="S8563" s="43"/>
      <c r="U8563" s="43"/>
    </row>
    <row r="8564" spans="19:21" x14ac:dyDescent="0.35">
      <c r="S8564" s="43"/>
      <c r="U8564" s="43"/>
    </row>
    <row r="8565" spans="19:21" x14ac:dyDescent="0.35">
      <c r="S8565" s="43"/>
      <c r="U8565" s="43"/>
    </row>
    <row r="8566" spans="19:21" x14ac:dyDescent="0.35">
      <c r="S8566" s="43"/>
      <c r="U8566" s="43"/>
    </row>
    <row r="8567" spans="19:21" x14ac:dyDescent="0.35">
      <c r="S8567" s="43"/>
      <c r="U8567" s="43"/>
    </row>
    <row r="8568" spans="19:21" x14ac:dyDescent="0.35">
      <c r="S8568" s="43"/>
      <c r="U8568" s="43"/>
    </row>
    <row r="8569" spans="19:21" x14ac:dyDescent="0.35">
      <c r="S8569" s="43"/>
      <c r="U8569" s="43"/>
    </row>
    <row r="8570" spans="19:21" x14ac:dyDescent="0.35">
      <c r="S8570" s="43"/>
      <c r="U8570" s="43"/>
    </row>
    <row r="8571" spans="19:21" x14ac:dyDescent="0.35">
      <c r="S8571" s="43"/>
      <c r="U8571" s="43"/>
    </row>
    <row r="8572" spans="19:21" x14ac:dyDescent="0.35">
      <c r="S8572" s="43"/>
      <c r="U8572" s="43"/>
    </row>
    <row r="8573" spans="19:21" x14ac:dyDescent="0.35">
      <c r="S8573" s="43"/>
      <c r="U8573" s="43"/>
    </row>
    <row r="8574" spans="19:21" x14ac:dyDescent="0.35">
      <c r="S8574" s="43"/>
      <c r="U8574" s="43"/>
    </row>
    <row r="8575" spans="19:21" x14ac:dyDescent="0.35">
      <c r="S8575" s="43"/>
      <c r="U8575" s="43"/>
    </row>
    <row r="8576" spans="19:21" x14ac:dyDescent="0.35">
      <c r="S8576" s="43"/>
      <c r="U8576" s="43"/>
    </row>
    <row r="8577" spans="19:21" x14ac:dyDescent="0.35">
      <c r="S8577" s="43"/>
      <c r="U8577" s="43"/>
    </row>
    <row r="8578" spans="19:21" x14ac:dyDescent="0.35">
      <c r="S8578" s="43"/>
      <c r="U8578" s="43"/>
    </row>
    <row r="8579" spans="19:21" x14ac:dyDescent="0.35">
      <c r="S8579" s="43"/>
      <c r="U8579" s="43"/>
    </row>
    <row r="8580" spans="19:21" x14ac:dyDescent="0.35">
      <c r="S8580" s="43"/>
      <c r="U8580" s="43"/>
    </row>
    <row r="8581" spans="19:21" x14ac:dyDescent="0.35">
      <c r="S8581" s="43"/>
      <c r="U8581" s="43"/>
    </row>
    <row r="8582" spans="19:21" x14ac:dyDescent="0.35">
      <c r="S8582" s="43"/>
      <c r="U8582" s="43"/>
    </row>
    <row r="8583" spans="19:21" x14ac:dyDescent="0.35">
      <c r="S8583" s="43"/>
      <c r="U8583" s="43"/>
    </row>
    <row r="8584" spans="19:21" x14ac:dyDescent="0.35">
      <c r="S8584" s="43"/>
      <c r="U8584" s="43"/>
    </row>
    <row r="8585" spans="19:21" x14ac:dyDescent="0.35">
      <c r="S8585" s="43"/>
      <c r="U8585" s="43"/>
    </row>
    <row r="8586" spans="19:21" x14ac:dyDescent="0.35">
      <c r="S8586" s="43"/>
      <c r="U8586" s="43"/>
    </row>
    <row r="8587" spans="19:21" x14ac:dyDescent="0.35">
      <c r="S8587" s="43"/>
      <c r="U8587" s="43"/>
    </row>
    <row r="8588" spans="19:21" x14ac:dyDescent="0.35">
      <c r="S8588" s="43"/>
      <c r="U8588" s="43"/>
    </row>
    <row r="8589" spans="19:21" x14ac:dyDescent="0.35">
      <c r="S8589" s="43"/>
      <c r="U8589" s="43"/>
    </row>
    <row r="8590" spans="19:21" x14ac:dyDescent="0.35">
      <c r="S8590" s="43"/>
      <c r="U8590" s="43"/>
    </row>
    <row r="8591" spans="19:21" x14ac:dyDescent="0.35">
      <c r="S8591" s="43"/>
      <c r="U8591" s="43"/>
    </row>
    <row r="8592" spans="19:21" x14ac:dyDescent="0.35">
      <c r="S8592" s="43"/>
      <c r="U8592" s="43"/>
    </row>
    <row r="8593" spans="19:21" x14ac:dyDescent="0.35">
      <c r="S8593" s="43"/>
      <c r="U8593" s="43"/>
    </row>
    <row r="8594" spans="19:21" x14ac:dyDescent="0.35">
      <c r="S8594" s="43"/>
      <c r="U8594" s="43"/>
    </row>
    <row r="8595" spans="19:21" x14ac:dyDescent="0.35">
      <c r="S8595" s="43"/>
      <c r="U8595" s="43"/>
    </row>
    <row r="8596" spans="19:21" x14ac:dyDescent="0.35">
      <c r="S8596" s="43"/>
      <c r="U8596" s="43"/>
    </row>
    <row r="8597" spans="19:21" x14ac:dyDescent="0.35">
      <c r="S8597" s="43"/>
      <c r="U8597" s="43"/>
    </row>
    <row r="8598" spans="19:21" x14ac:dyDescent="0.35">
      <c r="S8598" s="43"/>
      <c r="U8598" s="43"/>
    </row>
    <row r="8599" spans="19:21" x14ac:dyDescent="0.35">
      <c r="S8599" s="43"/>
      <c r="U8599" s="43"/>
    </row>
    <row r="8600" spans="19:21" x14ac:dyDescent="0.35">
      <c r="S8600" s="43"/>
      <c r="U8600" s="43"/>
    </row>
    <row r="8601" spans="19:21" x14ac:dyDescent="0.35">
      <c r="S8601" s="43"/>
      <c r="U8601" s="43"/>
    </row>
    <row r="8602" spans="19:21" x14ac:dyDescent="0.35">
      <c r="S8602" s="43"/>
      <c r="U8602" s="43"/>
    </row>
    <row r="8603" spans="19:21" x14ac:dyDescent="0.35">
      <c r="S8603" s="43"/>
      <c r="U8603" s="43"/>
    </row>
    <row r="8604" spans="19:21" x14ac:dyDescent="0.35">
      <c r="S8604" s="43"/>
      <c r="U8604" s="43"/>
    </row>
    <row r="8605" spans="19:21" x14ac:dyDescent="0.35">
      <c r="S8605" s="43"/>
      <c r="U8605" s="43"/>
    </row>
    <row r="8606" spans="19:21" x14ac:dyDescent="0.35">
      <c r="S8606" s="43"/>
      <c r="U8606" s="43"/>
    </row>
    <row r="8607" spans="19:21" x14ac:dyDescent="0.35">
      <c r="S8607" s="43"/>
      <c r="U8607" s="43"/>
    </row>
    <row r="8608" spans="19:21" x14ac:dyDescent="0.35">
      <c r="S8608" s="43"/>
      <c r="U8608" s="43"/>
    </row>
    <row r="8609" spans="19:21" x14ac:dyDescent="0.35">
      <c r="S8609" s="43"/>
      <c r="U8609" s="43"/>
    </row>
    <row r="8610" spans="19:21" x14ac:dyDescent="0.35">
      <c r="S8610" s="43"/>
      <c r="U8610" s="43"/>
    </row>
    <row r="8611" spans="19:21" x14ac:dyDescent="0.35">
      <c r="S8611" s="43"/>
      <c r="U8611" s="43"/>
    </row>
    <row r="8612" spans="19:21" x14ac:dyDescent="0.35">
      <c r="S8612" s="43"/>
      <c r="U8612" s="43"/>
    </row>
    <row r="8613" spans="19:21" x14ac:dyDescent="0.35">
      <c r="S8613" s="43"/>
      <c r="U8613" s="43"/>
    </row>
    <row r="8614" spans="19:21" x14ac:dyDescent="0.35">
      <c r="S8614" s="43"/>
      <c r="U8614" s="43"/>
    </row>
    <row r="8615" spans="19:21" x14ac:dyDescent="0.35">
      <c r="S8615" s="43"/>
      <c r="U8615" s="43"/>
    </row>
    <row r="8616" spans="19:21" x14ac:dyDescent="0.35">
      <c r="S8616" s="43"/>
      <c r="U8616" s="43"/>
    </row>
    <row r="8617" spans="19:21" x14ac:dyDescent="0.35">
      <c r="S8617" s="43"/>
      <c r="U8617" s="43"/>
    </row>
    <row r="8618" spans="19:21" x14ac:dyDescent="0.35">
      <c r="S8618" s="43"/>
      <c r="U8618" s="43"/>
    </row>
    <row r="8619" spans="19:21" x14ac:dyDescent="0.35">
      <c r="S8619" s="43"/>
      <c r="U8619" s="43"/>
    </row>
    <row r="8620" spans="19:21" x14ac:dyDescent="0.35">
      <c r="S8620" s="43"/>
      <c r="U8620" s="43"/>
    </row>
    <row r="8621" spans="19:21" x14ac:dyDescent="0.35">
      <c r="S8621" s="43"/>
      <c r="U8621" s="43"/>
    </row>
    <row r="8622" spans="19:21" x14ac:dyDescent="0.35">
      <c r="S8622" s="43"/>
      <c r="U8622" s="43"/>
    </row>
    <row r="8623" spans="19:21" x14ac:dyDescent="0.35">
      <c r="S8623" s="43"/>
      <c r="U8623" s="43"/>
    </row>
    <row r="8624" spans="19:21" x14ac:dyDescent="0.35">
      <c r="S8624" s="43"/>
      <c r="U8624" s="43"/>
    </row>
    <row r="8625" spans="19:21" x14ac:dyDescent="0.35">
      <c r="S8625" s="43"/>
      <c r="U8625" s="43"/>
    </row>
    <row r="8626" spans="19:21" x14ac:dyDescent="0.35">
      <c r="S8626" s="43"/>
      <c r="U8626" s="43"/>
    </row>
    <row r="8627" spans="19:21" x14ac:dyDescent="0.35">
      <c r="S8627" s="43"/>
      <c r="U8627" s="43"/>
    </row>
    <row r="8628" spans="19:21" x14ac:dyDescent="0.35">
      <c r="S8628" s="43"/>
      <c r="U8628" s="43"/>
    </row>
    <row r="8629" spans="19:21" x14ac:dyDescent="0.35">
      <c r="S8629" s="43"/>
      <c r="U8629" s="43"/>
    </row>
    <row r="8630" spans="19:21" x14ac:dyDescent="0.35">
      <c r="S8630" s="43"/>
      <c r="U8630" s="43"/>
    </row>
    <row r="8631" spans="19:21" x14ac:dyDescent="0.35">
      <c r="S8631" s="43"/>
      <c r="U8631" s="43"/>
    </row>
    <row r="8632" spans="19:21" x14ac:dyDescent="0.35">
      <c r="S8632" s="43"/>
      <c r="U8632" s="43"/>
    </row>
    <row r="8633" spans="19:21" x14ac:dyDescent="0.35">
      <c r="S8633" s="43"/>
      <c r="U8633" s="43"/>
    </row>
    <row r="8634" spans="19:21" x14ac:dyDescent="0.35">
      <c r="S8634" s="43"/>
      <c r="U8634" s="43"/>
    </row>
    <row r="8635" spans="19:21" x14ac:dyDescent="0.35">
      <c r="S8635" s="43"/>
      <c r="U8635" s="43"/>
    </row>
    <row r="8636" spans="19:21" x14ac:dyDescent="0.35">
      <c r="S8636" s="43"/>
      <c r="U8636" s="43"/>
    </row>
    <row r="8637" spans="19:21" x14ac:dyDescent="0.35">
      <c r="S8637" s="43"/>
      <c r="U8637" s="43"/>
    </row>
    <row r="8638" spans="19:21" x14ac:dyDescent="0.35">
      <c r="S8638" s="43"/>
      <c r="U8638" s="43"/>
    </row>
    <row r="8639" spans="19:21" x14ac:dyDescent="0.35">
      <c r="S8639" s="43"/>
      <c r="U8639" s="43"/>
    </row>
    <row r="8640" spans="19:21" x14ac:dyDescent="0.35">
      <c r="S8640" s="43"/>
      <c r="U8640" s="43"/>
    </row>
    <row r="8641" spans="19:21" x14ac:dyDescent="0.35">
      <c r="S8641" s="43"/>
      <c r="U8641" s="43"/>
    </row>
    <row r="8642" spans="19:21" x14ac:dyDescent="0.35">
      <c r="S8642" s="43"/>
      <c r="U8642" s="43"/>
    </row>
    <row r="8643" spans="19:21" x14ac:dyDescent="0.35">
      <c r="S8643" s="43"/>
      <c r="U8643" s="43"/>
    </row>
    <row r="8644" spans="19:21" x14ac:dyDescent="0.35">
      <c r="S8644" s="43"/>
      <c r="U8644" s="43"/>
    </row>
    <row r="8645" spans="19:21" x14ac:dyDescent="0.35">
      <c r="S8645" s="43"/>
      <c r="U8645" s="43"/>
    </row>
    <row r="8646" spans="19:21" x14ac:dyDescent="0.35">
      <c r="S8646" s="43"/>
      <c r="U8646" s="43"/>
    </row>
    <row r="8647" spans="19:21" x14ac:dyDescent="0.35">
      <c r="S8647" s="43"/>
      <c r="U8647" s="43"/>
    </row>
    <row r="8648" spans="19:21" x14ac:dyDescent="0.35">
      <c r="S8648" s="43"/>
      <c r="U8648" s="43"/>
    </row>
    <row r="8649" spans="19:21" x14ac:dyDescent="0.35">
      <c r="S8649" s="43"/>
      <c r="U8649" s="43"/>
    </row>
    <row r="8650" spans="19:21" x14ac:dyDescent="0.35">
      <c r="S8650" s="43"/>
      <c r="U8650" s="43"/>
    </row>
    <row r="8651" spans="19:21" x14ac:dyDescent="0.35">
      <c r="S8651" s="43"/>
      <c r="U8651" s="43"/>
    </row>
    <row r="8652" spans="19:21" x14ac:dyDescent="0.35">
      <c r="S8652" s="43"/>
      <c r="U8652" s="43"/>
    </row>
    <row r="8653" spans="19:21" x14ac:dyDescent="0.35">
      <c r="S8653" s="43"/>
      <c r="U8653" s="43"/>
    </row>
    <row r="8654" spans="19:21" x14ac:dyDescent="0.35">
      <c r="S8654" s="43"/>
      <c r="U8654" s="43"/>
    </row>
    <row r="8655" spans="19:21" x14ac:dyDescent="0.35">
      <c r="S8655" s="43"/>
      <c r="U8655" s="43"/>
    </row>
    <row r="8656" spans="19:21" x14ac:dyDescent="0.35">
      <c r="S8656" s="43"/>
      <c r="U8656" s="43"/>
    </row>
    <row r="8657" spans="19:21" x14ac:dyDescent="0.35">
      <c r="S8657" s="43"/>
      <c r="U8657" s="43"/>
    </row>
    <row r="8658" spans="19:21" x14ac:dyDescent="0.35">
      <c r="S8658" s="43"/>
      <c r="U8658" s="43"/>
    </row>
    <row r="8659" spans="19:21" x14ac:dyDescent="0.35">
      <c r="S8659" s="43"/>
      <c r="U8659" s="43"/>
    </row>
    <row r="8660" spans="19:21" x14ac:dyDescent="0.35">
      <c r="S8660" s="43"/>
      <c r="U8660" s="43"/>
    </row>
    <row r="8661" spans="19:21" x14ac:dyDescent="0.35">
      <c r="S8661" s="43"/>
      <c r="U8661" s="43"/>
    </row>
    <row r="8662" spans="19:21" x14ac:dyDescent="0.35">
      <c r="S8662" s="43"/>
      <c r="U8662" s="43"/>
    </row>
    <row r="8663" spans="19:21" x14ac:dyDescent="0.35">
      <c r="S8663" s="43"/>
      <c r="U8663" s="43"/>
    </row>
    <row r="8664" spans="19:21" x14ac:dyDescent="0.35">
      <c r="S8664" s="43"/>
      <c r="U8664" s="43"/>
    </row>
    <row r="8665" spans="19:21" x14ac:dyDescent="0.35">
      <c r="S8665" s="43"/>
      <c r="U8665" s="43"/>
    </row>
    <row r="8666" spans="19:21" x14ac:dyDescent="0.35">
      <c r="S8666" s="43"/>
      <c r="U8666" s="43"/>
    </row>
    <row r="8667" spans="19:21" x14ac:dyDescent="0.35">
      <c r="S8667" s="43"/>
      <c r="U8667" s="43"/>
    </row>
    <row r="8668" spans="19:21" x14ac:dyDescent="0.35">
      <c r="S8668" s="43"/>
      <c r="U8668" s="43"/>
    </row>
    <row r="8669" spans="19:21" x14ac:dyDescent="0.35">
      <c r="S8669" s="43"/>
      <c r="U8669" s="43"/>
    </row>
    <row r="8670" spans="19:21" x14ac:dyDescent="0.35">
      <c r="S8670" s="43"/>
      <c r="U8670" s="43"/>
    </row>
    <row r="8671" spans="19:21" x14ac:dyDescent="0.35">
      <c r="S8671" s="43"/>
      <c r="U8671" s="43"/>
    </row>
    <row r="8672" spans="19:21" x14ac:dyDescent="0.35">
      <c r="S8672" s="43"/>
      <c r="U8672" s="43"/>
    </row>
    <row r="8673" spans="19:21" x14ac:dyDescent="0.35">
      <c r="S8673" s="43"/>
      <c r="U8673" s="43"/>
    </row>
    <row r="8674" spans="19:21" x14ac:dyDescent="0.35">
      <c r="S8674" s="43"/>
      <c r="U8674" s="43"/>
    </row>
    <row r="8675" spans="19:21" x14ac:dyDescent="0.35">
      <c r="S8675" s="43"/>
      <c r="U8675" s="43"/>
    </row>
    <row r="8676" spans="19:21" x14ac:dyDescent="0.35">
      <c r="S8676" s="43"/>
      <c r="U8676" s="43"/>
    </row>
    <row r="8677" spans="19:21" x14ac:dyDescent="0.35">
      <c r="S8677" s="43"/>
      <c r="U8677" s="43"/>
    </row>
    <row r="8678" spans="19:21" x14ac:dyDescent="0.35">
      <c r="S8678" s="43"/>
      <c r="U8678" s="43"/>
    </row>
    <row r="8679" spans="19:21" x14ac:dyDescent="0.35">
      <c r="S8679" s="43"/>
      <c r="U8679" s="43"/>
    </row>
    <row r="8680" spans="19:21" x14ac:dyDescent="0.35">
      <c r="S8680" s="43"/>
      <c r="U8680" s="43"/>
    </row>
    <row r="8681" spans="19:21" x14ac:dyDescent="0.35">
      <c r="S8681" s="43"/>
      <c r="U8681" s="43"/>
    </row>
    <row r="8682" spans="19:21" x14ac:dyDescent="0.35">
      <c r="S8682" s="43"/>
      <c r="U8682" s="43"/>
    </row>
    <row r="8683" spans="19:21" x14ac:dyDescent="0.35">
      <c r="S8683" s="43"/>
      <c r="U8683" s="43"/>
    </row>
    <row r="8684" spans="19:21" x14ac:dyDescent="0.35">
      <c r="S8684" s="43"/>
      <c r="U8684" s="43"/>
    </row>
    <row r="8685" spans="19:21" x14ac:dyDescent="0.35">
      <c r="S8685" s="43"/>
      <c r="U8685" s="43"/>
    </row>
    <row r="8686" spans="19:21" x14ac:dyDescent="0.35">
      <c r="S8686" s="43"/>
      <c r="U8686" s="43"/>
    </row>
    <row r="8687" spans="19:21" x14ac:dyDescent="0.35">
      <c r="S8687" s="43"/>
      <c r="U8687" s="43"/>
    </row>
    <row r="8688" spans="19:21" x14ac:dyDescent="0.35">
      <c r="S8688" s="43"/>
      <c r="U8688" s="43"/>
    </row>
    <row r="8689" spans="19:21" x14ac:dyDescent="0.35">
      <c r="S8689" s="43"/>
      <c r="U8689" s="43"/>
    </row>
    <row r="8690" spans="19:21" x14ac:dyDescent="0.35">
      <c r="S8690" s="43"/>
      <c r="U8690" s="43"/>
    </row>
    <row r="8691" spans="19:21" x14ac:dyDescent="0.35">
      <c r="S8691" s="43"/>
      <c r="U8691" s="43"/>
    </row>
    <row r="8692" spans="19:21" x14ac:dyDescent="0.35">
      <c r="S8692" s="43"/>
      <c r="U8692" s="43"/>
    </row>
    <row r="8693" spans="19:21" x14ac:dyDescent="0.35">
      <c r="S8693" s="43"/>
      <c r="U8693" s="43"/>
    </row>
    <row r="8694" spans="19:21" x14ac:dyDescent="0.35">
      <c r="S8694" s="43"/>
      <c r="U8694" s="43"/>
    </row>
    <row r="8695" spans="19:21" x14ac:dyDescent="0.35">
      <c r="S8695" s="43"/>
      <c r="U8695" s="43"/>
    </row>
    <row r="8696" spans="19:21" x14ac:dyDescent="0.35">
      <c r="S8696" s="43"/>
      <c r="U8696" s="43"/>
    </row>
    <row r="8697" spans="19:21" x14ac:dyDescent="0.35">
      <c r="S8697" s="43"/>
      <c r="U8697" s="43"/>
    </row>
    <row r="8698" spans="19:21" x14ac:dyDescent="0.35">
      <c r="S8698" s="43"/>
      <c r="U8698" s="43"/>
    </row>
    <row r="8699" spans="19:21" x14ac:dyDescent="0.35">
      <c r="S8699" s="43"/>
      <c r="U8699" s="43"/>
    </row>
    <row r="8700" spans="19:21" x14ac:dyDescent="0.35">
      <c r="S8700" s="43"/>
      <c r="U8700" s="43"/>
    </row>
    <row r="8701" spans="19:21" x14ac:dyDescent="0.35">
      <c r="S8701" s="43"/>
      <c r="U8701" s="43"/>
    </row>
    <row r="8702" spans="19:21" x14ac:dyDescent="0.35">
      <c r="S8702" s="43"/>
      <c r="U8702" s="43"/>
    </row>
    <row r="8703" spans="19:21" x14ac:dyDescent="0.35">
      <c r="S8703" s="43"/>
      <c r="U8703" s="43"/>
    </row>
    <row r="8704" spans="19:21" x14ac:dyDescent="0.35">
      <c r="S8704" s="43"/>
      <c r="U8704" s="43"/>
    </row>
    <row r="8705" spans="19:21" x14ac:dyDescent="0.35">
      <c r="S8705" s="43"/>
      <c r="U8705" s="43"/>
    </row>
    <row r="8706" spans="19:21" x14ac:dyDescent="0.35">
      <c r="S8706" s="43"/>
      <c r="U8706" s="43"/>
    </row>
    <row r="8707" spans="19:21" x14ac:dyDescent="0.35">
      <c r="S8707" s="43"/>
      <c r="U8707" s="43"/>
    </row>
    <row r="8708" spans="19:21" x14ac:dyDescent="0.35">
      <c r="S8708" s="43"/>
      <c r="U8708" s="43"/>
    </row>
    <row r="8709" spans="19:21" x14ac:dyDescent="0.35">
      <c r="S8709" s="43"/>
      <c r="U8709" s="43"/>
    </row>
    <row r="8710" spans="19:21" x14ac:dyDescent="0.35">
      <c r="S8710" s="43"/>
      <c r="U8710" s="43"/>
    </row>
    <row r="8711" spans="19:21" x14ac:dyDescent="0.35">
      <c r="S8711" s="43"/>
      <c r="U8711" s="43"/>
    </row>
    <row r="8712" spans="19:21" x14ac:dyDescent="0.35">
      <c r="S8712" s="43"/>
      <c r="U8712" s="43"/>
    </row>
    <row r="8713" spans="19:21" x14ac:dyDescent="0.35">
      <c r="S8713" s="43"/>
      <c r="U8713" s="43"/>
    </row>
    <row r="8714" spans="19:21" x14ac:dyDescent="0.35">
      <c r="S8714" s="43"/>
      <c r="U8714" s="43"/>
    </row>
    <row r="8715" spans="19:21" x14ac:dyDescent="0.35">
      <c r="S8715" s="43"/>
      <c r="U8715" s="43"/>
    </row>
    <row r="8716" spans="19:21" x14ac:dyDescent="0.35">
      <c r="S8716" s="43"/>
      <c r="U8716" s="43"/>
    </row>
    <row r="8717" spans="19:21" x14ac:dyDescent="0.35">
      <c r="S8717" s="43"/>
      <c r="U8717" s="43"/>
    </row>
    <row r="8718" spans="19:21" x14ac:dyDescent="0.35">
      <c r="S8718" s="43"/>
      <c r="U8718" s="43"/>
    </row>
    <row r="8719" spans="19:21" x14ac:dyDescent="0.35">
      <c r="S8719" s="43"/>
      <c r="U8719" s="43"/>
    </row>
    <row r="8720" spans="19:21" x14ac:dyDescent="0.35">
      <c r="S8720" s="43"/>
      <c r="U8720" s="43"/>
    </row>
    <row r="8721" spans="19:21" x14ac:dyDescent="0.35">
      <c r="S8721" s="43"/>
      <c r="U8721" s="43"/>
    </row>
    <row r="8722" spans="19:21" x14ac:dyDescent="0.35">
      <c r="S8722" s="43"/>
      <c r="U8722" s="43"/>
    </row>
    <row r="8723" spans="19:21" x14ac:dyDescent="0.35">
      <c r="S8723" s="43"/>
      <c r="U8723" s="43"/>
    </row>
    <row r="8724" spans="19:21" x14ac:dyDescent="0.35">
      <c r="S8724" s="43"/>
      <c r="U8724" s="43"/>
    </row>
    <row r="8725" spans="19:21" x14ac:dyDescent="0.35">
      <c r="S8725" s="43"/>
      <c r="U8725" s="43"/>
    </row>
    <row r="8726" spans="19:21" x14ac:dyDescent="0.35">
      <c r="S8726" s="43"/>
      <c r="U8726" s="43"/>
    </row>
    <row r="8727" spans="19:21" x14ac:dyDescent="0.35">
      <c r="S8727" s="43"/>
      <c r="U8727" s="43"/>
    </row>
    <row r="8728" spans="19:21" x14ac:dyDescent="0.35">
      <c r="S8728" s="43"/>
      <c r="U8728" s="43"/>
    </row>
    <row r="8729" spans="19:21" x14ac:dyDescent="0.35">
      <c r="S8729" s="43"/>
      <c r="U8729" s="43"/>
    </row>
    <row r="8730" spans="19:21" x14ac:dyDescent="0.35">
      <c r="S8730" s="43"/>
      <c r="U8730" s="43"/>
    </row>
    <row r="8731" spans="19:21" x14ac:dyDescent="0.35">
      <c r="S8731" s="43"/>
      <c r="U8731" s="43"/>
    </row>
    <row r="8732" spans="19:21" x14ac:dyDescent="0.35">
      <c r="S8732" s="43"/>
      <c r="U8732" s="43"/>
    </row>
    <row r="8733" spans="19:21" x14ac:dyDescent="0.35">
      <c r="S8733" s="43"/>
      <c r="U8733" s="43"/>
    </row>
    <row r="8734" spans="19:21" x14ac:dyDescent="0.35">
      <c r="S8734" s="43"/>
      <c r="U8734" s="43"/>
    </row>
    <row r="8735" spans="19:21" x14ac:dyDescent="0.35">
      <c r="S8735" s="43"/>
      <c r="U8735" s="43"/>
    </row>
    <row r="8736" spans="19:21" x14ac:dyDescent="0.35">
      <c r="S8736" s="43"/>
      <c r="U8736" s="43"/>
    </row>
    <row r="8737" spans="19:21" x14ac:dyDescent="0.35">
      <c r="S8737" s="43"/>
      <c r="U8737" s="43"/>
    </row>
    <row r="8738" spans="19:21" x14ac:dyDescent="0.35">
      <c r="S8738" s="43"/>
      <c r="U8738" s="43"/>
    </row>
    <row r="8739" spans="19:21" x14ac:dyDescent="0.35">
      <c r="S8739" s="43"/>
      <c r="U8739" s="43"/>
    </row>
    <row r="8740" spans="19:21" x14ac:dyDescent="0.35">
      <c r="S8740" s="43"/>
      <c r="U8740" s="43"/>
    </row>
    <row r="8741" spans="19:21" x14ac:dyDescent="0.35">
      <c r="S8741" s="43"/>
      <c r="U8741" s="43"/>
    </row>
    <row r="8742" spans="19:21" x14ac:dyDescent="0.35">
      <c r="S8742" s="43"/>
      <c r="U8742" s="43"/>
    </row>
    <row r="8743" spans="19:21" x14ac:dyDescent="0.35">
      <c r="S8743" s="43"/>
      <c r="U8743" s="43"/>
    </row>
    <row r="8744" spans="19:21" x14ac:dyDescent="0.35">
      <c r="S8744" s="43"/>
      <c r="U8744" s="43"/>
    </row>
    <row r="8745" spans="19:21" x14ac:dyDescent="0.35">
      <c r="S8745" s="43"/>
      <c r="U8745" s="43"/>
    </row>
    <row r="8746" spans="19:21" x14ac:dyDescent="0.35">
      <c r="S8746" s="43"/>
      <c r="U8746" s="43"/>
    </row>
    <row r="8747" spans="19:21" x14ac:dyDescent="0.35">
      <c r="S8747" s="43"/>
      <c r="U8747" s="43"/>
    </row>
    <row r="8748" spans="19:21" x14ac:dyDescent="0.35">
      <c r="S8748" s="43"/>
      <c r="U8748" s="43"/>
    </row>
    <row r="8749" spans="19:21" x14ac:dyDescent="0.35">
      <c r="S8749" s="43"/>
      <c r="U8749" s="43"/>
    </row>
    <row r="8750" spans="19:21" x14ac:dyDescent="0.35">
      <c r="S8750" s="43"/>
      <c r="U8750" s="43"/>
    </row>
    <row r="8751" spans="19:21" x14ac:dyDescent="0.35">
      <c r="S8751" s="43"/>
      <c r="U8751" s="43"/>
    </row>
    <row r="8752" spans="19:21" x14ac:dyDescent="0.35">
      <c r="S8752" s="43"/>
      <c r="U8752" s="43"/>
    </row>
    <row r="8753" spans="19:21" x14ac:dyDescent="0.35">
      <c r="S8753" s="43"/>
      <c r="U8753" s="43"/>
    </row>
    <row r="8754" spans="19:21" x14ac:dyDescent="0.35">
      <c r="S8754" s="43"/>
      <c r="U8754" s="43"/>
    </row>
    <row r="8755" spans="19:21" x14ac:dyDescent="0.35">
      <c r="S8755" s="43"/>
      <c r="U8755" s="43"/>
    </row>
    <row r="8756" spans="19:21" x14ac:dyDescent="0.35">
      <c r="S8756" s="43"/>
      <c r="U8756" s="43"/>
    </row>
    <row r="8757" spans="19:21" x14ac:dyDescent="0.35">
      <c r="S8757" s="43"/>
      <c r="U8757" s="43"/>
    </row>
    <row r="8758" spans="19:21" x14ac:dyDescent="0.35">
      <c r="S8758" s="43"/>
      <c r="U8758" s="43"/>
    </row>
    <row r="8759" spans="19:21" x14ac:dyDescent="0.35">
      <c r="S8759" s="43"/>
      <c r="U8759" s="43"/>
    </row>
    <row r="8760" spans="19:21" x14ac:dyDescent="0.35">
      <c r="S8760" s="43"/>
      <c r="U8760" s="43"/>
    </row>
    <row r="8761" spans="19:21" x14ac:dyDescent="0.35">
      <c r="S8761" s="43"/>
      <c r="U8761" s="43"/>
    </row>
    <row r="8762" spans="19:21" x14ac:dyDescent="0.35">
      <c r="S8762" s="43"/>
      <c r="U8762" s="43"/>
    </row>
    <row r="8763" spans="19:21" x14ac:dyDescent="0.35">
      <c r="S8763" s="43"/>
      <c r="U8763" s="43"/>
    </row>
    <row r="8764" spans="19:21" x14ac:dyDescent="0.35">
      <c r="S8764" s="43"/>
      <c r="U8764" s="43"/>
    </row>
    <row r="8765" spans="19:21" x14ac:dyDescent="0.35">
      <c r="S8765" s="43"/>
      <c r="U8765" s="43"/>
    </row>
    <row r="8766" spans="19:21" x14ac:dyDescent="0.35">
      <c r="S8766" s="43"/>
      <c r="U8766" s="43"/>
    </row>
    <row r="8767" spans="19:21" x14ac:dyDescent="0.35">
      <c r="S8767" s="43"/>
      <c r="U8767" s="43"/>
    </row>
    <row r="8768" spans="19:21" x14ac:dyDescent="0.35">
      <c r="S8768" s="43"/>
      <c r="U8768" s="43"/>
    </row>
    <row r="8769" spans="19:21" x14ac:dyDescent="0.35">
      <c r="S8769" s="43"/>
      <c r="U8769" s="43"/>
    </row>
    <row r="8770" spans="19:21" x14ac:dyDescent="0.35">
      <c r="S8770" s="43"/>
      <c r="U8770" s="43"/>
    </row>
    <row r="8771" spans="19:21" x14ac:dyDescent="0.35">
      <c r="S8771" s="43"/>
      <c r="U8771" s="43"/>
    </row>
    <row r="8772" spans="19:21" x14ac:dyDescent="0.35">
      <c r="S8772" s="43"/>
      <c r="U8772" s="43"/>
    </row>
    <row r="8773" spans="19:21" x14ac:dyDescent="0.35">
      <c r="S8773" s="43"/>
      <c r="U8773" s="43"/>
    </row>
    <row r="8774" spans="19:21" x14ac:dyDescent="0.35">
      <c r="S8774" s="43"/>
      <c r="U8774" s="43"/>
    </row>
    <row r="8775" spans="19:21" x14ac:dyDescent="0.35">
      <c r="S8775" s="43"/>
      <c r="U8775" s="43"/>
    </row>
    <row r="8776" spans="19:21" x14ac:dyDescent="0.35">
      <c r="S8776" s="43"/>
      <c r="U8776" s="43"/>
    </row>
    <row r="8777" spans="19:21" x14ac:dyDescent="0.35">
      <c r="S8777" s="43"/>
      <c r="U8777" s="43"/>
    </row>
    <row r="8778" spans="19:21" x14ac:dyDescent="0.35">
      <c r="S8778" s="43"/>
      <c r="U8778" s="43"/>
    </row>
    <row r="8779" spans="19:21" x14ac:dyDescent="0.35">
      <c r="S8779" s="43"/>
      <c r="U8779" s="43"/>
    </row>
    <row r="8780" spans="19:21" x14ac:dyDescent="0.35">
      <c r="S8780" s="43"/>
      <c r="U8780" s="43"/>
    </row>
    <row r="8781" spans="19:21" x14ac:dyDescent="0.35">
      <c r="S8781" s="43"/>
      <c r="U8781" s="43"/>
    </row>
    <row r="8782" spans="19:21" x14ac:dyDescent="0.35">
      <c r="S8782" s="43"/>
      <c r="U8782" s="43"/>
    </row>
    <row r="8783" spans="19:21" x14ac:dyDescent="0.35">
      <c r="S8783" s="43"/>
      <c r="U8783" s="43"/>
    </row>
    <row r="8784" spans="19:21" x14ac:dyDescent="0.35">
      <c r="S8784" s="43"/>
      <c r="U8784" s="43"/>
    </row>
    <row r="8785" spans="19:21" x14ac:dyDescent="0.35">
      <c r="S8785" s="43"/>
      <c r="U8785" s="43"/>
    </row>
    <row r="8786" spans="19:21" x14ac:dyDescent="0.35">
      <c r="S8786" s="43"/>
      <c r="U8786" s="43"/>
    </row>
    <row r="8787" spans="19:21" x14ac:dyDescent="0.35">
      <c r="S8787" s="43"/>
      <c r="U8787" s="43"/>
    </row>
    <row r="8788" spans="19:21" x14ac:dyDescent="0.35">
      <c r="S8788" s="43"/>
      <c r="U8788" s="43"/>
    </row>
    <row r="8789" spans="19:21" x14ac:dyDescent="0.35">
      <c r="S8789" s="43"/>
      <c r="U8789" s="43"/>
    </row>
    <row r="8790" spans="19:21" x14ac:dyDescent="0.35">
      <c r="S8790" s="43"/>
      <c r="U8790" s="43"/>
    </row>
    <row r="8791" spans="19:21" x14ac:dyDescent="0.35">
      <c r="S8791" s="43"/>
      <c r="U8791" s="43"/>
    </row>
    <row r="8792" spans="19:21" x14ac:dyDescent="0.35">
      <c r="S8792" s="43"/>
      <c r="U8792" s="43"/>
    </row>
    <row r="8793" spans="19:21" x14ac:dyDescent="0.35">
      <c r="S8793" s="43"/>
      <c r="U8793" s="43"/>
    </row>
    <row r="8794" spans="19:21" x14ac:dyDescent="0.35">
      <c r="S8794" s="43"/>
      <c r="U8794" s="43"/>
    </row>
    <row r="8795" spans="19:21" x14ac:dyDescent="0.35">
      <c r="S8795" s="43"/>
      <c r="U8795" s="43"/>
    </row>
    <row r="8796" spans="19:21" x14ac:dyDescent="0.35">
      <c r="S8796" s="43"/>
      <c r="U8796" s="43"/>
    </row>
    <row r="8797" spans="19:21" x14ac:dyDescent="0.35">
      <c r="S8797" s="43"/>
      <c r="U8797" s="43"/>
    </row>
    <row r="8798" spans="19:21" x14ac:dyDescent="0.35">
      <c r="S8798" s="43"/>
      <c r="U8798" s="43"/>
    </row>
    <row r="8799" spans="19:21" x14ac:dyDescent="0.35">
      <c r="S8799" s="43"/>
      <c r="U8799" s="43"/>
    </row>
    <row r="8800" spans="19:21" x14ac:dyDescent="0.35">
      <c r="S8800" s="43"/>
      <c r="U8800" s="43"/>
    </row>
    <row r="8801" spans="19:21" x14ac:dyDescent="0.35">
      <c r="S8801" s="43"/>
      <c r="U8801" s="43"/>
    </row>
    <row r="8802" spans="19:21" x14ac:dyDescent="0.35">
      <c r="S8802" s="43"/>
      <c r="U8802" s="43"/>
    </row>
    <row r="8803" spans="19:21" x14ac:dyDescent="0.35">
      <c r="S8803" s="43"/>
      <c r="U8803" s="43"/>
    </row>
    <row r="8804" spans="19:21" x14ac:dyDescent="0.35">
      <c r="S8804" s="43"/>
      <c r="U8804" s="43"/>
    </row>
    <row r="8805" spans="19:21" x14ac:dyDescent="0.35">
      <c r="S8805" s="43"/>
      <c r="U8805" s="43"/>
    </row>
    <row r="8806" spans="19:21" x14ac:dyDescent="0.35">
      <c r="S8806" s="43"/>
      <c r="U8806" s="43"/>
    </row>
    <row r="8807" spans="19:21" x14ac:dyDescent="0.35">
      <c r="S8807" s="43"/>
      <c r="U8807" s="43"/>
    </row>
    <row r="8808" spans="19:21" x14ac:dyDescent="0.35">
      <c r="S8808" s="43"/>
      <c r="U8808" s="43"/>
    </row>
    <row r="8809" spans="19:21" x14ac:dyDescent="0.35">
      <c r="S8809" s="43"/>
      <c r="U8809" s="43"/>
    </row>
    <row r="8810" spans="19:21" x14ac:dyDescent="0.35">
      <c r="S8810" s="43"/>
      <c r="U8810" s="43"/>
    </row>
    <row r="8811" spans="19:21" x14ac:dyDescent="0.35">
      <c r="S8811" s="43"/>
      <c r="U8811" s="43"/>
    </row>
    <row r="8812" spans="19:21" x14ac:dyDescent="0.35">
      <c r="S8812" s="43"/>
      <c r="U8812" s="43"/>
    </row>
    <row r="8813" spans="19:21" x14ac:dyDescent="0.35">
      <c r="S8813" s="43"/>
      <c r="U8813" s="43"/>
    </row>
    <row r="8814" spans="19:21" x14ac:dyDescent="0.35">
      <c r="S8814" s="43"/>
      <c r="U8814" s="43"/>
    </row>
    <row r="8815" spans="19:21" x14ac:dyDescent="0.35">
      <c r="S8815" s="43"/>
      <c r="U8815" s="43"/>
    </row>
    <row r="8816" spans="19:21" x14ac:dyDescent="0.35">
      <c r="S8816" s="43"/>
      <c r="U8816" s="43"/>
    </row>
    <row r="8817" spans="19:21" x14ac:dyDescent="0.35">
      <c r="S8817" s="43"/>
      <c r="U8817" s="43"/>
    </row>
    <row r="8818" spans="19:21" x14ac:dyDescent="0.35">
      <c r="S8818" s="43"/>
      <c r="U8818" s="43"/>
    </row>
    <row r="8819" spans="19:21" x14ac:dyDescent="0.35">
      <c r="S8819" s="43"/>
      <c r="U8819" s="43"/>
    </row>
    <row r="8820" spans="19:21" x14ac:dyDescent="0.35">
      <c r="S8820" s="43"/>
      <c r="U8820" s="43"/>
    </row>
    <row r="8821" spans="19:21" x14ac:dyDescent="0.35">
      <c r="S8821" s="43"/>
      <c r="U8821" s="43"/>
    </row>
    <row r="8822" spans="19:21" x14ac:dyDescent="0.35">
      <c r="S8822" s="43"/>
      <c r="U8822" s="43"/>
    </row>
    <row r="8823" spans="19:21" x14ac:dyDescent="0.35">
      <c r="S8823" s="43"/>
      <c r="U8823" s="43"/>
    </row>
    <row r="8824" spans="19:21" x14ac:dyDescent="0.35">
      <c r="S8824" s="43"/>
      <c r="U8824" s="43"/>
    </row>
    <row r="8825" spans="19:21" x14ac:dyDescent="0.35">
      <c r="S8825" s="43"/>
      <c r="U8825" s="43"/>
    </row>
    <row r="8826" spans="19:21" x14ac:dyDescent="0.35">
      <c r="S8826" s="43"/>
      <c r="U8826" s="43"/>
    </row>
    <row r="8827" spans="19:21" x14ac:dyDescent="0.35">
      <c r="S8827" s="43"/>
      <c r="U8827" s="43"/>
    </row>
    <row r="8828" spans="19:21" x14ac:dyDescent="0.35">
      <c r="S8828" s="43"/>
      <c r="U8828" s="43"/>
    </row>
    <row r="8829" spans="19:21" x14ac:dyDescent="0.35">
      <c r="S8829" s="43"/>
      <c r="U8829" s="43"/>
    </row>
    <row r="8830" spans="19:21" x14ac:dyDescent="0.35">
      <c r="S8830" s="43"/>
      <c r="U8830" s="43"/>
    </row>
    <row r="8831" spans="19:21" x14ac:dyDescent="0.35">
      <c r="S8831" s="43"/>
      <c r="U8831" s="43"/>
    </row>
    <row r="8832" spans="19:21" x14ac:dyDescent="0.35">
      <c r="S8832" s="43"/>
      <c r="U8832" s="43"/>
    </row>
    <row r="8833" spans="19:21" x14ac:dyDescent="0.35">
      <c r="S8833" s="43"/>
      <c r="U8833" s="43"/>
    </row>
    <row r="8834" spans="19:21" x14ac:dyDescent="0.35">
      <c r="S8834" s="43"/>
      <c r="U8834" s="43"/>
    </row>
    <row r="8835" spans="19:21" x14ac:dyDescent="0.35">
      <c r="S8835" s="43"/>
      <c r="U8835" s="43"/>
    </row>
    <row r="8836" spans="19:21" x14ac:dyDescent="0.35">
      <c r="S8836" s="43"/>
      <c r="U8836" s="43"/>
    </row>
    <row r="8837" spans="19:21" x14ac:dyDescent="0.35">
      <c r="S8837" s="43"/>
      <c r="U8837" s="43"/>
    </row>
    <row r="8838" spans="19:21" x14ac:dyDescent="0.35">
      <c r="S8838" s="43"/>
      <c r="U8838" s="43"/>
    </row>
    <row r="8839" spans="19:21" x14ac:dyDescent="0.35">
      <c r="S8839" s="43"/>
      <c r="U8839" s="43"/>
    </row>
    <row r="8840" spans="19:21" x14ac:dyDescent="0.35">
      <c r="S8840" s="43"/>
      <c r="U8840" s="43"/>
    </row>
    <row r="8841" spans="19:21" x14ac:dyDescent="0.35">
      <c r="S8841" s="43"/>
      <c r="U8841" s="43"/>
    </row>
    <row r="8842" spans="19:21" x14ac:dyDescent="0.35">
      <c r="S8842" s="43"/>
      <c r="U8842" s="43"/>
    </row>
    <row r="8843" spans="19:21" x14ac:dyDescent="0.35">
      <c r="S8843" s="43"/>
      <c r="U8843" s="43"/>
    </row>
    <row r="8844" spans="19:21" x14ac:dyDescent="0.35">
      <c r="S8844" s="43"/>
      <c r="U8844" s="43"/>
    </row>
    <row r="8845" spans="19:21" x14ac:dyDescent="0.35">
      <c r="S8845" s="43"/>
      <c r="U8845" s="43"/>
    </row>
    <row r="8846" spans="19:21" x14ac:dyDescent="0.35">
      <c r="S8846" s="43"/>
      <c r="U8846" s="43"/>
    </row>
    <row r="8847" spans="19:21" x14ac:dyDescent="0.35">
      <c r="S8847" s="43"/>
      <c r="U8847" s="43"/>
    </row>
    <row r="8848" spans="19:21" x14ac:dyDescent="0.35">
      <c r="S8848" s="43"/>
      <c r="U8848" s="43"/>
    </row>
    <row r="8849" spans="19:21" x14ac:dyDescent="0.35">
      <c r="S8849" s="43"/>
      <c r="U8849" s="43"/>
    </row>
    <row r="8850" spans="19:21" x14ac:dyDescent="0.35">
      <c r="S8850" s="43"/>
      <c r="U8850" s="43"/>
    </row>
    <row r="8851" spans="19:21" x14ac:dyDescent="0.35">
      <c r="S8851" s="43"/>
      <c r="U8851" s="43"/>
    </row>
    <row r="8852" spans="19:21" x14ac:dyDescent="0.35">
      <c r="S8852" s="43"/>
      <c r="U8852" s="43"/>
    </row>
    <row r="8853" spans="19:21" x14ac:dyDescent="0.35">
      <c r="S8853" s="43"/>
      <c r="U8853" s="43"/>
    </row>
    <row r="8854" spans="19:21" x14ac:dyDescent="0.35">
      <c r="S8854" s="43"/>
      <c r="U8854" s="43"/>
    </row>
    <row r="8855" spans="19:21" x14ac:dyDescent="0.35">
      <c r="S8855" s="43"/>
      <c r="U8855" s="43"/>
    </row>
    <row r="8856" spans="19:21" x14ac:dyDescent="0.35">
      <c r="S8856" s="43"/>
      <c r="U8856" s="43"/>
    </row>
    <row r="8857" spans="19:21" x14ac:dyDescent="0.35">
      <c r="S8857" s="43"/>
      <c r="U8857" s="43"/>
    </row>
    <row r="8858" spans="19:21" x14ac:dyDescent="0.35">
      <c r="S8858" s="43"/>
      <c r="U8858" s="43"/>
    </row>
    <row r="8859" spans="19:21" x14ac:dyDescent="0.35">
      <c r="S8859" s="43"/>
      <c r="U8859" s="43"/>
    </row>
    <row r="8860" spans="19:21" x14ac:dyDescent="0.35">
      <c r="S8860" s="43"/>
      <c r="U8860" s="43"/>
    </row>
    <row r="8861" spans="19:21" x14ac:dyDescent="0.35">
      <c r="S8861" s="43"/>
      <c r="U8861" s="43"/>
    </row>
    <row r="8862" spans="19:21" x14ac:dyDescent="0.35">
      <c r="S8862" s="43"/>
      <c r="U8862" s="43"/>
    </row>
    <row r="8863" spans="19:21" x14ac:dyDescent="0.35">
      <c r="S8863" s="43"/>
      <c r="U8863" s="43"/>
    </row>
    <row r="8864" spans="19:21" x14ac:dyDescent="0.35">
      <c r="S8864" s="43"/>
      <c r="U8864" s="43"/>
    </row>
    <row r="8865" spans="19:21" x14ac:dyDescent="0.35">
      <c r="S8865" s="43"/>
      <c r="U8865" s="43"/>
    </row>
    <row r="8866" spans="19:21" x14ac:dyDescent="0.35">
      <c r="S8866" s="43"/>
      <c r="U8866" s="43"/>
    </row>
    <row r="8867" spans="19:21" x14ac:dyDescent="0.35">
      <c r="S8867" s="43"/>
      <c r="U8867" s="43"/>
    </row>
    <row r="8868" spans="19:21" x14ac:dyDescent="0.35">
      <c r="S8868" s="43"/>
      <c r="U8868" s="43"/>
    </row>
    <row r="8869" spans="19:21" x14ac:dyDescent="0.35">
      <c r="S8869" s="43"/>
      <c r="U8869" s="43"/>
    </row>
    <row r="8870" spans="19:21" x14ac:dyDescent="0.35">
      <c r="S8870" s="43"/>
      <c r="U8870" s="43"/>
    </row>
    <row r="8871" spans="19:21" x14ac:dyDescent="0.35">
      <c r="S8871" s="43"/>
      <c r="U8871" s="43"/>
    </row>
    <row r="8872" spans="19:21" x14ac:dyDescent="0.35">
      <c r="S8872" s="43"/>
      <c r="U8872" s="43"/>
    </row>
    <row r="8873" spans="19:21" x14ac:dyDescent="0.35">
      <c r="S8873" s="43"/>
      <c r="U8873" s="43"/>
    </row>
    <row r="8874" spans="19:21" x14ac:dyDescent="0.35">
      <c r="S8874" s="43"/>
      <c r="U8874" s="43"/>
    </row>
    <row r="8875" spans="19:21" x14ac:dyDescent="0.35">
      <c r="S8875" s="43"/>
      <c r="U8875" s="43"/>
    </row>
    <row r="8876" spans="19:21" x14ac:dyDescent="0.35">
      <c r="S8876" s="43"/>
      <c r="U8876" s="43"/>
    </row>
    <row r="8877" spans="19:21" x14ac:dyDescent="0.35">
      <c r="S8877" s="43"/>
      <c r="U8877" s="43"/>
    </row>
    <row r="8878" spans="19:21" x14ac:dyDescent="0.35">
      <c r="S8878" s="43"/>
      <c r="U8878" s="43"/>
    </row>
    <row r="8879" spans="19:21" x14ac:dyDescent="0.35">
      <c r="S8879" s="43"/>
      <c r="U8879" s="43"/>
    </row>
    <row r="8880" spans="19:21" x14ac:dyDescent="0.35">
      <c r="S8880" s="43"/>
      <c r="U8880" s="43"/>
    </row>
    <row r="8881" spans="19:21" x14ac:dyDescent="0.35">
      <c r="S8881" s="43"/>
      <c r="U8881" s="43"/>
    </row>
    <row r="8882" spans="19:21" x14ac:dyDescent="0.35">
      <c r="S8882" s="43"/>
      <c r="U8882" s="43"/>
    </row>
    <row r="8883" spans="19:21" x14ac:dyDescent="0.35">
      <c r="S8883" s="43"/>
      <c r="U8883" s="43"/>
    </row>
    <row r="8884" spans="19:21" x14ac:dyDescent="0.35">
      <c r="S8884" s="43"/>
      <c r="U8884" s="43"/>
    </row>
    <row r="8885" spans="19:21" x14ac:dyDescent="0.35">
      <c r="S8885" s="43"/>
      <c r="U8885" s="43"/>
    </row>
    <row r="8886" spans="19:21" x14ac:dyDescent="0.35">
      <c r="S8886" s="43"/>
      <c r="U8886" s="43"/>
    </row>
    <row r="8887" spans="19:21" x14ac:dyDescent="0.35">
      <c r="S8887" s="43"/>
      <c r="U8887" s="43"/>
    </row>
    <row r="8888" spans="19:21" x14ac:dyDescent="0.35">
      <c r="S8888" s="43"/>
      <c r="U8888" s="43"/>
    </row>
    <row r="8889" spans="19:21" x14ac:dyDescent="0.35">
      <c r="S8889" s="43"/>
      <c r="U8889" s="43"/>
    </row>
    <row r="8890" spans="19:21" x14ac:dyDescent="0.35">
      <c r="S8890" s="43"/>
      <c r="U8890" s="43"/>
    </row>
    <row r="8891" spans="19:21" x14ac:dyDescent="0.35">
      <c r="S8891" s="43"/>
      <c r="U8891" s="43"/>
    </row>
    <row r="8892" spans="19:21" x14ac:dyDescent="0.35">
      <c r="S8892" s="43"/>
      <c r="U8892" s="43"/>
    </row>
    <row r="8893" spans="19:21" x14ac:dyDescent="0.35">
      <c r="S8893" s="43"/>
      <c r="U8893" s="43"/>
    </row>
    <row r="8894" spans="19:21" x14ac:dyDescent="0.35">
      <c r="S8894" s="43"/>
      <c r="U8894" s="43"/>
    </row>
    <row r="8895" spans="19:21" x14ac:dyDescent="0.35">
      <c r="S8895" s="43"/>
      <c r="U8895" s="43"/>
    </row>
    <row r="8896" spans="19:21" x14ac:dyDescent="0.35">
      <c r="S8896" s="43"/>
      <c r="U8896" s="43"/>
    </row>
    <row r="8897" spans="19:21" x14ac:dyDescent="0.35">
      <c r="S8897" s="43"/>
      <c r="U8897" s="43"/>
    </row>
    <row r="8898" spans="19:21" x14ac:dyDescent="0.35">
      <c r="S8898" s="43"/>
      <c r="U8898" s="43"/>
    </row>
    <row r="8899" spans="19:21" x14ac:dyDescent="0.35">
      <c r="S8899" s="43"/>
      <c r="U8899" s="43"/>
    </row>
    <row r="8900" spans="19:21" x14ac:dyDescent="0.35">
      <c r="S8900" s="43"/>
      <c r="U8900" s="43"/>
    </row>
    <row r="8901" spans="19:21" x14ac:dyDescent="0.35">
      <c r="S8901" s="43"/>
      <c r="U8901" s="43"/>
    </row>
    <row r="8902" spans="19:21" x14ac:dyDescent="0.35">
      <c r="S8902" s="43"/>
      <c r="U8902" s="43"/>
    </row>
    <row r="8903" spans="19:21" x14ac:dyDescent="0.35">
      <c r="S8903" s="43"/>
      <c r="U8903" s="43"/>
    </row>
    <row r="8904" spans="19:21" x14ac:dyDescent="0.35">
      <c r="S8904" s="43"/>
      <c r="U8904" s="43"/>
    </row>
    <row r="8905" spans="19:21" x14ac:dyDescent="0.35">
      <c r="S8905" s="43"/>
      <c r="U8905" s="43"/>
    </row>
    <row r="8906" spans="19:21" x14ac:dyDescent="0.35">
      <c r="S8906" s="43"/>
      <c r="U8906" s="43"/>
    </row>
    <row r="8907" spans="19:21" x14ac:dyDescent="0.35">
      <c r="S8907" s="43"/>
      <c r="U8907" s="43"/>
    </row>
    <row r="8908" spans="19:21" x14ac:dyDescent="0.35">
      <c r="S8908" s="43"/>
      <c r="U8908" s="43"/>
    </row>
    <row r="8909" spans="19:21" x14ac:dyDescent="0.35">
      <c r="S8909" s="43"/>
      <c r="U8909" s="43"/>
    </row>
    <row r="8910" spans="19:21" x14ac:dyDescent="0.35">
      <c r="S8910" s="43"/>
      <c r="U8910" s="43"/>
    </row>
    <row r="8911" spans="19:21" x14ac:dyDescent="0.35">
      <c r="S8911" s="43"/>
      <c r="U8911" s="43"/>
    </row>
    <row r="8912" spans="19:21" x14ac:dyDescent="0.35">
      <c r="S8912" s="43"/>
      <c r="U8912" s="43"/>
    </row>
    <row r="8913" spans="19:21" x14ac:dyDescent="0.35">
      <c r="S8913" s="43"/>
      <c r="U8913" s="43"/>
    </row>
    <row r="8914" spans="19:21" x14ac:dyDescent="0.35">
      <c r="S8914" s="43"/>
      <c r="U8914" s="43"/>
    </row>
    <row r="8915" spans="19:21" x14ac:dyDescent="0.35">
      <c r="S8915" s="43"/>
      <c r="U8915" s="43"/>
    </row>
    <row r="8916" spans="19:21" x14ac:dyDescent="0.35">
      <c r="S8916" s="43"/>
      <c r="U8916" s="43"/>
    </row>
    <row r="8917" spans="19:21" x14ac:dyDescent="0.35">
      <c r="S8917" s="43"/>
      <c r="U8917" s="43"/>
    </row>
    <row r="8918" spans="19:21" x14ac:dyDescent="0.35">
      <c r="S8918" s="43"/>
      <c r="U8918" s="43"/>
    </row>
    <row r="8919" spans="19:21" x14ac:dyDescent="0.35">
      <c r="S8919" s="43"/>
      <c r="U8919" s="43"/>
    </row>
    <row r="8920" spans="19:21" x14ac:dyDescent="0.35">
      <c r="S8920" s="43"/>
      <c r="U8920" s="43"/>
    </row>
    <row r="8921" spans="19:21" x14ac:dyDescent="0.35">
      <c r="S8921" s="43"/>
      <c r="U8921" s="43"/>
    </row>
    <row r="8922" spans="19:21" x14ac:dyDescent="0.35">
      <c r="S8922" s="43"/>
      <c r="U8922" s="43"/>
    </row>
    <row r="8923" spans="19:21" x14ac:dyDescent="0.35">
      <c r="S8923" s="43"/>
      <c r="U8923" s="43"/>
    </row>
    <row r="8924" spans="19:21" x14ac:dyDescent="0.35">
      <c r="S8924" s="43"/>
      <c r="U8924" s="43"/>
    </row>
    <row r="8925" spans="19:21" x14ac:dyDescent="0.35">
      <c r="S8925" s="43"/>
      <c r="U8925" s="43"/>
    </row>
    <row r="8926" spans="19:21" x14ac:dyDescent="0.35">
      <c r="S8926" s="43"/>
      <c r="U8926" s="43"/>
    </row>
    <row r="8927" spans="19:21" x14ac:dyDescent="0.35">
      <c r="S8927" s="43"/>
      <c r="U8927" s="43"/>
    </row>
    <row r="8928" spans="19:21" x14ac:dyDescent="0.35">
      <c r="S8928" s="43"/>
      <c r="U8928" s="43"/>
    </row>
    <row r="8929" spans="19:21" x14ac:dyDescent="0.35">
      <c r="S8929" s="43"/>
      <c r="U8929" s="43"/>
    </row>
    <row r="8930" spans="19:21" x14ac:dyDescent="0.35">
      <c r="S8930" s="43"/>
      <c r="U8930" s="43"/>
    </row>
    <row r="8931" spans="19:21" x14ac:dyDescent="0.35">
      <c r="S8931" s="43"/>
      <c r="U8931" s="43"/>
    </row>
    <row r="8932" spans="19:21" x14ac:dyDescent="0.35">
      <c r="S8932" s="43"/>
      <c r="U8932" s="43"/>
    </row>
    <row r="8933" spans="19:21" x14ac:dyDescent="0.35">
      <c r="S8933" s="43"/>
      <c r="U8933" s="43"/>
    </row>
    <row r="8934" spans="19:21" x14ac:dyDescent="0.35">
      <c r="S8934" s="43"/>
      <c r="U8934" s="43"/>
    </row>
    <row r="8935" spans="19:21" x14ac:dyDescent="0.35">
      <c r="S8935" s="43"/>
      <c r="U8935" s="43"/>
    </row>
    <row r="8936" spans="19:21" x14ac:dyDescent="0.35">
      <c r="S8936" s="43"/>
      <c r="U8936" s="43"/>
    </row>
    <row r="8937" spans="19:21" x14ac:dyDescent="0.35">
      <c r="S8937" s="43"/>
      <c r="U8937" s="43"/>
    </row>
    <row r="8938" spans="19:21" x14ac:dyDescent="0.35">
      <c r="S8938" s="43"/>
      <c r="U8938" s="43"/>
    </row>
    <row r="8939" spans="19:21" x14ac:dyDescent="0.35">
      <c r="S8939" s="43"/>
      <c r="U8939" s="43"/>
    </row>
    <row r="8940" spans="19:21" x14ac:dyDescent="0.35">
      <c r="S8940" s="43"/>
      <c r="U8940" s="43"/>
    </row>
    <row r="8941" spans="19:21" x14ac:dyDescent="0.35">
      <c r="S8941" s="43"/>
      <c r="U8941" s="43"/>
    </row>
    <row r="8942" spans="19:21" x14ac:dyDescent="0.35">
      <c r="S8942" s="43"/>
      <c r="U8942" s="43"/>
    </row>
    <row r="8943" spans="19:21" x14ac:dyDescent="0.35">
      <c r="S8943" s="43"/>
      <c r="U8943" s="43"/>
    </row>
    <row r="8944" spans="19:21" x14ac:dyDescent="0.35">
      <c r="S8944" s="43"/>
      <c r="U8944" s="43"/>
    </row>
    <row r="8945" spans="19:21" x14ac:dyDescent="0.35">
      <c r="S8945" s="43"/>
      <c r="U8945" s="43"/>
    </row>
    <row r="8946" spans="19:21" x14ac:dyDescent="0.35">
      <c r="S8946" s="43"/>
      <c r="U8946" s="43"/>
    </row>
    <row r="8947" spans="19:21" x14ac:dyDescent="0.35">
      <c r="S8947" s="43"/>
      <c r="U8947" s="43"/>
    </row>
    <row r="8948" spans="19:21" x14ac:dyDescent="0.35">
      <c r="S8948" s="43"/>
      <c r="U8948" s="43"/>
    </row>
    <row r="8949" spans="19:21" x14ac:dyDescent="0.35">
      <c r="S8949" s="43"/>
      <c r="U8949" s="43"/>
    </row>
    <row r="8950" spans="19:21" x14ac:dyDescent="0.35">
      <c r="S8950" s="43"/>
      <c r="U8950" s="43"/>
    </row>
    <row r="8951" spans="19:21" x14ac:dyDescent="0.35">
      <c r="S8951" s="43"/>
      <c r="U8951" s="43"/>
    </row>
    <row r="8952" spans="19:21" x14ac:dyDescent="0.35">
      <c r="S8952" s="43"/>
      <c r="U8952" s="43"/>
    </row>
    <row r="8953" spans="19:21" x14ac:dyDescent="0.35">
      <c r="S8953" s="43"/>
      <c r="U8953" s="43"/>
    </row>
    <row r="8954" spans="19:21" x14ac:dyDescent="0.35">
      <c r="S8954" s="43"/>
      <c r="U8954" s="43"/>
    </row>
    <row r="8955" spans="19:21" x14ac:dyDescent="0.35">
      <c r="S8955" s="43"/>
      <c r="U8955" s="43"/>
    </row>
    <row r="8956" spans="19:21" x14ac:dyDescent="0.35">
      <c r="S8956" s="43"/>
      <c r="U8956" s="43"/>
    </row>
    <row r="8957" spans="19:21" x14ac:dyDescent="0.35">
      <c r="S8957" s="43"/>
      <c r="U8957" s="43"/>
    </row>
    <row r="8958" spans="19:21" x14ac:dyDescent="0.35">
      <c r="S8958" s="43"/>
      <c r="U8958" s="43"/>
    </row>
    <row r="8959" spans="19:21" x14ac:dyDescent="0.35">
      <c r="S8959" s="43"/>
      <c r="U8959" s="43"/>
    </row>
    <row r="8960" spans="19:21" x14ac:dyDescent="0.35">
      <c r="S8960" s="43"/>
      <c r="U8960" s="43"/>
    </row>
    <row r="8961" spans="19:21" x14ac:dyDescent="0.35">
      <c r="S8961" s="43"/>
      <c r="U8961" s="43"/>
    </row>
    <row r="8962" spans="19:21" x14ac:dyDescent="0.35">
      <c r="S8962" s="43"/>
      <c r="U8962" s="43"/>
    </row>
    <row r="8963" spans="19:21" x14ac:dyDescent="0.35">
      <c r="S8963" s="43"/>
      <c r="U8963" s="43"/>
    </row>
    <row r="8964" spans="19:21" x14ac:dyDescent="0.35">
      <c r="S8964" s="43"/>
      <c r="U8964" s="43"/>
    </row>
    <row r="8965" spans="19:21" x14ac:dyDescent="0.35">
      <c r="S8965" s="43"/>
      <c r="U8965" s="43"/>
    </row>
    <row r="8966" spans="19:21" x14ac:dyDescent="0.35">
      <c r="S8966" s="43"/>
      <c r="U8966" s="43"/>
    </row>
    <row r="8967" spans="19:21" x14ac:dyDescent="0.35">
      <c r="S8967" s="43"/>
      <c r="U8967" s="43"/>
    </row>
    <row r="8968" spans="19:21" x14ac:dyDescent="0.35">
      <c r="S8968" s="43"/>
      <c r="U8968" s="43"/>
    </row>
    <row r="8969" spans="19:21" x14ac:dyDescent="0.35">
      <c r="S8969" s="43"/>
      <c r="U8969" s="43"/>
    </row>
    <row r="8970" spans="19:21" x14ac:dyDescent="0.35">
      <c r="S8970" s="43"/>
      <c r="U8970" s="43"/>
    </row>
    <row r="8971" spans="19:21" x14ac:dyDescent="0.35">
      <c r="S8971" s="43"/>
      <c r="U8971" s="43"/>
    </row>
    <row r="8972" spans="19:21" x14ac:dyDescent="0.35">
      <c r="S8972" s="43"/>
      <c r="U8972" s="43"/>
    </row>
    <row r="8973" spans="19:21" x14ac:dyDescent="0.35">
      <c r="S8973" s="43"/>
      <c r="U8973" s="43"/>
    </row>
    <row r="8974" spans="19:21" x14ac:dyDescent="0.35">
      <c r="S8974" s="43"/>
      <c r="U8974" s="43"/>
    </row>
    <row r="8975" spans="19:21" x14ac:dyDescent="0.35">
      <c r="S8975" s="43"/>
      <c r="U8975" s="43"/>
    </row>
    <row r="8976" spans="19:21" x14ac:dyDescent="0.35">
      <c r="S8976" s="43"/>
      <c r="U8976" s="43"/>
    </row>
    <row r="8977" spans="19:21" x14ac:dyDescent="0.35">
      <c r="S8977" s="43"/>
      <c r="U8977" s="43"/>
    </row>
    <row r="8978" spans="19:21" x14ac:dyDescent="0.35">
      <c r="S8978" s="43"/>
      <c r="U8978" s="43"/>
    </row>
    <row r="8979" spans="19:21" x14ac:dyDescent="0.35">
      <c r="S8979" s="43"/>
      <c r="U8979" s="43"/>
    </row>
    <row r="8980" spans="19:21" x14ac:dyDescent="0.35">
      <c r="S8980" s="43"/>
      <c r="U8980" s="43"/>
    </row>
    <row r="8981" spans="19:21" x14ac:dyDescent="0.35">
      <c r="S8981" s="43"/>
      <c r="U8981" s="43"/>
    </row>
    <row r="8982" spans="19:21" x14ac:dyDescent="0.35">
      <c r="S8982" s="43"/>
      <c r="U8982" s="43"/>
    </row>
    <row r="8983" spans="19:21" x14ac:dyDescent="0.35">
      <c r="S8983" s="43"/>
      <c r="U8983" s="43"/>
    </row>
    <row r="8984" spans="19:21" x14ac:dyDescent="0.35">
      <c r="S8984" s="43"/>
      <c r="U8984" s="43"/>
    </row>
    <row r="8985" spans="19:21" x14ac:dyDescent="0.35">
      <c r="S8985" s="43"/>
      <c r="U8985" s="43"/>
    </row>
    <row r="8986" spans="19:21" x14ac:dyDescent="0.35">
      <c r="S8986" s="43"/>
      <c r="U8986" s="43"/>
    </row>
    <row r="8987" spans="19:21" x14ac:dyDescent="0.35">
      <c r="S8987" s="43"/>
      <c r="U8987" s="43"/>
    </row>
    <row r="8988" spans="19:21" x14ac:dyDescent="0.35">
      <c r="S8988" s="43"/>
      <c r="U8988" s="43"/>
    </row>
    <row r="8989" spans="19:21" x14ac:dyDescent="0.35">
      <c r="S8989" s="43"/>
      <c r="U8989" s="43"/>
    </row>
    <row r="8990" spans="19:21" x14ac:dyDescent="0.35">
      <c r="S8990" s="43"/>
      <c r="U8990" s="43"/>
    </row>
    <row r="8991" spans="19:21" x14ac:dyDescent="0.35">
      <c r="S8991" s="43"/>
      <c r="U8991" s="43"/>
    </row>
    <row r="8992" spans="19:21" x14ac:dyDescent="0.35">
      <c r="S8992" s="43"/>
      <c r="U8992" s="43"/>
    </row>
    <row r="8993" spans="19:21" x14ac:dyDescent="0.35">
      <c r="S8993" s="43"/>
      <c r="U8993" s="43"/>
    </row>
    <row r="8994" spans="19:21" x14ac:dyDescent="0.35">
      <c r="S8994" s="43"/>
      <c r="U8994" s="43"/>
    </row>
    <row r="8995" spans="19:21" x14ac:dyDescent="0.35">
      <c r="S8995" s="43"/>
      <c r="U8995" s="43"/>
    </row>
    <row r="8996" spans="19:21" x14ac:dyDescent="0.35">
      <c r="S8996" s="43"/>
      <c r="U8996" s="43"/>
    </row>
    <row r="8997" spans="19:21" x14ac:dyDescent="0.35">
      <c r="S8997" s="43"/>
      <c r="U8997" s="43"/>
    </row>
    <row r="8998" spans="19:21" x14ac:dyDescent="0.35">
      <c r="S8998" s="43"/>
      <c r="U8998" s="43"/>
    </row>
    <row r="8999" spans="19:21" x14ac:dyDescent="0.35">
      <c r="S8999" s="43"/>
      <c r="U8999" s="43"/>
    </row>
    <row r="9000" spans="19:21" x14ac:dyDescent="0.35">
      <c r="S9000" s="43"/>
      <c r="U9000" s="43"/>
    </row>
    <row r="9001" spans="19:21" x14ac:dyDescent="0.35">
      <c r="S9001" s="43"/>
      <c r="U9001" s="43"/>
    </row>
    <row r="9002" spans="19:21" x14ac:dyDescent="0.35">
      <c r="S9002" s="43"/>
      <c r="U9002" s="43"/>
    </row>
    <row r="9003" spans="19:21" x14ac:dyDescent="0.35">
      <c r="S9003" s="43"/>
      <c r="U9003" s="43"/>
    </row>
    <row r="9004" spans="19:21" x14ac:dyDescent="0.35">
      <c r="S9004" s="43"/>
      <c r="U9004" s="43"/>
    </row>
    <row r="9005" spans="19:21" x14ac:dyDescent="0.35">
      <c r="S9005" s="43"/>
      <c r="U9005" s="43"/>
    </row>
    <row r="9006" spans="19:21" x14ac:dyDescent="0.35">
      <c r="S9006" s="43"/>
      <c r="U9006" s="43"/>
    </row>
    <row r="9007" spans="19:21" x14ac:dyDescent="0.35">
      <c r="S9007" s="43"/>
      <c r="U9007" s="43"/>
    </row>
    <row r="9008" spans="19:21" x14ac:dyDescent="0.35">
      <c r="S9008" s="43"/>
      <c r="U9008" s="43"/>
    </row>
    <row r="9009" spans="19:21" x14ac:dyDescent="0.35">
      <c r="S9009" s="43"/>
      <c r="U9009" s="43"/>
    </row>
    <row r="9010" spans="19:21" x14ac:dyDescent="0.35">
      <c r="S9010" s="43"/>
      <c r="U9010" s="43"/>
    </row>
    <row r="9011" spans="19:21" x14ac:dyDescent="0.35">
      <c r="S9011" s="43"/>
      <c r="U9011" s="43"/>
    </row>
    <row r="9012" spans="19:21" x14ac:dyDescent="0.35">
      <c r="S9012" s="43"/>
      <c r="U9012" s="43"/>
    </row>
    <row r="9013" spans="19:21" x14ac:dyDescent="0.35">
      <c r="S9013" s="43"/>
      <c r="U9013" s="43"/>
    </row>
    <row r="9014" spans="19:21" x14ac:dyDescent="0.35">
      <c r="S9014" s="43"/>
      <c r="U9014" s="43"/>
    </row>
    <row r="9015" spans="19:21" x14ac:dyDescent="0.35">
      <c r="S9015" s="43"/>
      <c r="U9015" s="43"/>
    </row>
    <row r="9016" spans="19:21" x14ac:dyDescent="0.35">
      <c r="S9016" s="43"/>
      <c r="U9016" s="43"/>
    </row>
    <row r="9017" spans="19:21" x14ac:dyDescent="0.35">
      <c r="S9017" s="43"/>
      <c r="U9017" s="43"/>
    </row>
    <row r="9018" spans="19:21" x14ac:dyDescent="0.35">
      <c r="S9018" s="43"/>
      <c r="U9018" s="43"/>
    </row>
    <row r="9019" spans="19:21" x14ac:dyDescent="0.35">
      <c r="S9019" s="43"/>
      <c r="U9019" s="43"/>
    </row>
    <row r="9020" spans="19:21" x14ac:dyDescent="0.35">
      <c r="S9020" s="43"/>
      <c r="U9020" s="43"/>
    </row>
    <row r="9021" spans="19:21" x14ac:dyDescent="0.35">
      <c r="S9021" s="43"/>
      <c r="U9021" s="43"/>
    </row>
    <row r="9022" spans="19:21" x14ac:dyDescent="0.35">
      <c r="S9022" s="43"/>
      <c r="U9022" s="43"/>
    </row>
    <row r="9023" spans="19:21" x14ac:dyDescent="0.35">
      <c r="S9023" s="43"/>
      <c r="U9023" s="43"/>
    </row>
    <row r="9024" spans="19:21" x14ac:dyDescent="0.35">
      <c r="S9024" s="43"/>
      <c r="U9024" s="43"/>
    </row>
    <row r="9025" spans="19:21" x14ac:dyDescent="0.35">
      <c r="S9025" s="43"/>
      <c r="U9025" s="43"/>
    </row>
    <row r="9026" spans="19:21" x14ac:dyDescent="0.35">
      <c r="S9026" s="43"/>
      <c r="U9026" s="43"/>
    </row>
    <row r="9027" spans="19:21" x14ac:dyDescent="0.35">
      <c r="S9027" s="43"/>
      <c r="U9027" s="43"/>
    </row>
    <row r="9028" spans="19:21" x14ac:dyDescent="0.35">
      <c r="S9028" s="43"/>
      <c r="U9028" s="43"/>
    </row>
    <row r="9029" spans="19:21" x14ac:dyDescent="0.35">
      <c r="S9029" s="43"/>
      <c r="U9029" s="43"/>
    </row>
    <row r="9030" spans="19:21" x14ac:dyDescent="0.35">
      <c r="S9030" s="43"/>
      <c r="U9030" s="43"/>
    </row>
    <row r="9031" spans="19:21" x14ac:dyDescent="0.35">
      <c r="S9031" s="43"/>
      <c r="U9031" s="43"/>
    </row>
    <row r="9032" spans="19:21" x14ac:dyDescent="0.35">
      <c r="S9032" s="43"/>
      <c r="U9032" s="43"/>
    </row>
    <row r="9033" spans="19:21" x14ac:dyDescent="0.35">
      <c r="S9033" s="43"/>
      <c r="U9033" s="43"/>
    </row>
    <row r="9034" spans="19:21" x14ac:dyDescent="0.35">
      <c r="S9034" s="43"/>
      <c r="U9034" s="43"/>
    </row>
    <row r="9035" spans="19:21" x14ac:dyDescent="0.35">
      <c r="S9035" s="43"/>
      <c r="U9035" s="43"/>
    </row>
    <row r="9036" spans="19:21" x14ac:dyDescent="0.35">
      <c r="S9036" s="43"/>
      <c r="U9036" s="43"/>
    </row>
    <row r="9037" spans="19:21" x14ac:dyDescent="0.35">
      <c r="S9037" s="43"/>
      <c r="U9037" s="43"/>
    </row>
    <row r="9038" spans="19:21" x14ac:dyDescent="0.35">
      <c r="S9038" s="43"/>
      <c r="U9038" s="43"/>
    </row>
    <row r="9039" spans="19:21" x14ac:dyDescent="0.35">
      <c r="S9039" s="43"/>
      <c r="U9039" s="43"/>
    </row>
    <row r="9040" spans="19:21" x14ac:dyDescent="0.35">
      <c r="S9040" s="43"/>
      <c r="U9040" s="43"/>
    </row>
    <row r="9041" spans="19:21" x14ac:dyDescent="0.35">
      <c r="S9041" s="43"/>
      <c r="U9041" s="43"/>
    </row>
    <row r="9042" spans="19:21" x14ac:dyDescent="0.35">
      <c r="S9042" s="43"/>
      <c r="U9042" s="43"/>
    </row>
    <row r="9043" spans="19:21" x14ac:dyDescent="0.35">
      <c r="S9043" s="43"/>
      <c r="U9043" s="43"/>
    </row>
    <row r="9044" spans="19:21" x14ac:dyDescent="0.35">
      <c r="S9044" s="43"/>
      <c r="U9044" s="43"/>
    </row>
    <row r="9045" spans="19:21" x14ac:dyDescent="0.35">
      <c r="S9045" s="43"/>
      <c r="U9045" s="43"/>
    </row>
    <row r="9046" spans="19:21" x14ac:dyDescent="0.35">
      <c r="S9046" s="43"/>
      <c r="U9046" s="43"/>
    </row>
    <row r="9047" spans="19:21" x14ac:dyDescent="0.35">
      <c r="S9047" s="43"/>
      <c r="U9047" s="43"/>
    </row>
    <row r="9048" spans="19:21" x14ac:dyDescent="0.35">
      <c r="S9048" s="43"/>
      <c r="U9048" s="43"/>
    </row>
    <row r="9049" spans="19:21" x14ac:dyDescent="0.35">
      <c r="S9049" s="43"/>
      <c r="U9049" s="43"/>
    </row>
    <row r="9050" spans="19:21" x14ac:dyDescent="0.35">
      <c r="S9050" s="43"/>
      <c r="U9050" s="43"/>
    </row>
    <row r="9051" spans="19:21" x14ac:dyDescent="0.35">
      <c r="S9051" s="43"/>
      <c r="U9051" s="43"/>
    </row>
    <row r="9052" spans="19:21" x14ac:dyDescent="0.35">
      <c r="S9052" s="43"/>
      <c r="U9052" s="43"/>
    </row>
    <row r="9053" spans="19:21" x14ac:dyDescent="0.35">
      <c r="S9053" s="43"/>
      <c r="U9053" s="43"/>
    </row>
    <row r="9054" spans="19:21" x14ac:dyDescent="0.35">
      <c r="S9054" s="43"/>
      <c r="U9054" s="43"/>
    </row>
    <row r="9055" spans="19:21" x14ac:dyDescent="0.35">
      <c r="S9055" s="43"/>
      <c r="U9055" s="43"/>
    </row>
    <row r="9056" spans="19:21" x14ac:dyDescent="0.35">
      <c r="S9056" s="43"/>
      <c r="U9056" s="43"/>
    </row>
    <row r="9057" spans="19:21" x14ac:dyDescent="0.35">
      <c r="S9057" s="43"/>
      <c r="U9057" s="43"/>
    </row>
    <row r="9058" spans="19:21" x14ac:dyDescent="0.35">
      <c r="S9058" s="43"/>
      <c r="U9058" s="43"/>
    </row>
    <row r="9059" spans="19:21" x14ac:dyDescent="0.35">
      <c r="S9059" s="43"/>
      <c r="U9059" s="43"/>
    </row>
    <row r="9060" spans="19:21" x14ac:dyDescent="0.35">
      <c r="S9060" s="43"/>
      <c r="U9060" s="43"/>
    </row>
    <row r="9061" spans="19:21" x14ac:dyDescent="0.35">
      <c r="S9061" s="43"/>
      <c r="U9061" s="43"/>
    </row>
    <row r="9062" spans="19:21" x14ac:dyDescent="0.35">
      <c r="S9062" s="43"/>
      <c r="U9062" s="43"/>
    </row>
    <row r="9063" spans="19:21" x14ac:dyDescent="0.35">
      <c r="S9063" s="43"/>
      <c r="U9063" s="43"/>
    </row>
    <row r="9064" spans="19:21" x14ac:dyDescent="0.35">
      <c r="S9064" s="43"/>
      <c r="U9064" s="43"/>
    </row>
    <row r="9065" spans="19:21" x14ac:dyDescent="0.35">
      <c r="S9065" s="43"/>
      <c r="U9065" s="43"/>
    </row>
    <row r="9066" spans="19:21" x14ac:dyDescent="0.35">
      <c r="S9066" s="43"/>
      <c r="U9066" s="43"/>
    </row>
    <row r="9067" spans="19:21" x14ac:dyDescent="0.35">
      <c r="S9067" s="43"/>
      <c r="U9067" s="43"/>
    </row>
    <row r="9068" spans="19:21" x14ac:dyDescent="0.35">
      <c r="S9068" s="43"/>
      <c r="U9068" s="43"/>
    </row>
    <row r="9069" spans="19:21" x14ac:dyDescent="0.35">
      <c r="S9069" s="43"/>
      <c r="U9069" s="43"/>
    </row>
    <row r="9070" spans="19:21" x14ac:dyDescent="0.35">
      <c r="S9070" s="43"/>
      <c r="U9070" s="43"/>
    </row>
    <row r="9071" spans="19:21" x14ac:dyDescent="0.35">
      <c r="S9071" s="43"/>
      <c r="U9071" s="43"/>
    </row>
    <row r="9072" spans="19:21" x14ac:dyDescent="0.35">
      <c r="S9072" s="43"/>
      <c r="U9072" s="43"/>
    </row>
    <row r="9073" spans="19:21" x14ac:dyDescent="0.35">
      <c r="S9073" s="43"/>
      <c r="U9073" s="43"/>
    </row>
    <row r="9074" spans="19:21" x14ac:dyDescent="0.35">
      <c r="S9074" s="43"/>
      <c r="U9074" s="43"/>
    </row>
    <row r="9075" spans="19:21" x14ac:dyDescent="0.35">
      <c r="S9075" s="43"/>
      <c r="U9075" s="43"/>
    </row>
    <row r="9076" spans="19:21" x14ac:dyDescent="0.35">
      <c r="S9076" s="43"/>
      <c r="U9076" s="43"/>
    </row>
    <row r="9077" spans="19:21" x14ac:dyDescent="0.35">
      <c r="S9077" s="43"/>
      <c r="U9077" s="43"/>
    </row>
    <row r="9078" spans="19:21" x14ac:dyDescent="0.35">
      <c r="S9078" s="43"/>
      <c r="U9078" s="43"/>
    </row>
    <row r="9079" spans="19:21" x14ac:dyDescent="0.35">
      <c r="S9079" s="43"/>
      <c r="U9079" s="43"/>
    </row>
    <row r="9080" spans="19:21" x14ac:dyDescent="0.35">
      <c r="S9080" s="43"/>
      <c r="U9080" s="43"/>
    </row>
    <row r="9081" spans="19:21" x14ac:dyDescent="0.35">
      <c r="S9081" s="43"/>
      <c r="U9081" s="43"/>
    </row>
    <row r="9082" spans="19:21" x14ac:dyDescent="0.35">
      <c r="S9082" s="43"/>
      <c r="U9082" s="43"/>
    </row>
    <row r="9083" spans="19:21" x14ac:dyDescent="0.35">
      <c r="S9083" s="43"/>
      <c r="U9083" s="43"/>
    </row>
    <row r="9084" spans="19:21" x14ac:dyDescent="0.35">
      <c r="S9084" s="43"/>
      <c r="U9084" s="43"/>
    </row>
    <row r="9085" spans="19:21" x14ac:dyDescent="0.35">
      <c r="S9085" s="43"/>
      <c r="U9085" s="43"/>
    </row>
    <row r="9086" spans="19:21" x14ac:dyDescent="0.35">
      <c r="S9086" s="43"/>
      <c r="U9086" s="43"/>
    </row>
    <row r="9087" spans="19:21" x14ac:dyDescent="0.35">
      <c r="S9087" s="43"/>
      <c r="U9087" s="43"/>
    </row>
    <row r="9088" spans="19:21" x14ac:dyDescent="0.35">
      <c r="S9088" s="43"/>
      <c r="U9088" s="43"/>
    </row>
    <row r="9089" spans="19:21" x14ac:dyDescent="0.35">
      <c r="S9089" s="43"/>
      <c r="U9089" s="43"/>
    </row>
    <row r="9090" spans="19:21" x14ac:dyDescent="0.35">
      <c r="S9090" s="43"/>
      <c r="U9090" s="43"/>
    </row>
    <row r="9091" spans="19:21" x14ac:dyDescent="0.35">
      <c r="S9091" s="43"/>
      <c r="U9091" s="43"/>
    </row>
    <row r="9092" spans="19:21" x14ac:dyDescent="0.35">
      <c r="S9092" s="43"/>
      <c r="U9092" s="43"/>
    </row>
    <row r="9093" spans="19:21" x14ac:dyDescent="0.35">
      <c r="S9093" s="43"/>
      <c r="U9093" s="43"/>
    </row>
    <row r="9094" spans="19:21" x14ac:dyDescent="0.35">
      <c r="S9094" s="43"/>
      <c r="U9094" s="43"/>
    </row>
    <row r="9095" spans="19:21" x14ac:dyDescent="0.35">
      <c r="S9095" s="43"/>
      <c r="U9095" s="43"/>
    </row>
    <row r="9096" spans="19:21" x14ac:dyDescent="0.35">
      <c r="S9096" s="43"/>
      <c r="U9096" s="43"/>
    </row>
    <row r="9097" spans="19:21" x14ac:dyDescent="0.35">
      <c r="S9097" s="43"/>
      <c r="U9097" s="43"/>
    </row>
    <row r="9098" spans="19:21" x14ac:dyDescent="0.35">
      <c r="S9098" s="43"/>
      <c r="U9098" s="43"/>
    </row>
    <row r="9099" spans="19:21" x14ac:dyDescent="0.35">
      <c r="S9099" s="43"/>
      <c r="U9099" s="43"/>
    </row>
    <row r="9100" spans="19:21" x14ac:dyDescent="0.35">
      <c r="S9100" s="43"/>
      <c r="U9100" s="43"/>
    </row>
    <row r="9101" spans="19:21" x14ac:dyDescent="0.35">
      <c r="S9101" s="43"/>
      <c r="U9101" s="43"/>
    </row>
    <row r="9102" spans="19:21" x14ac:dyDescent="0.35">
      <c r="S9102" s="43"/>
      <c r="U9102" s="43"/>
    </row>
    <row r="9103" spans="19:21" x14ac:dyDescent="0.35">
      <c r="S9103" s="43"/>
      <c r="U9103" s="43"/>
    </row>
    <row r="9104" spans="19:21" x14ac:dyDescent="0.35">
      <c r="S9104" s="43"/>
      <c r="U9104" s="43"/>
    </row>
    <row r="9105" spans="19:21" x14ac:dyDescent="0.35">
      <c r="S9105" s="43"/>
      <c r="U9105" s="43"/>
    </row>
    <row r="9106" spans="19:21" x14ac:dyDescent="0.35">
      <c r="S9106" s="43"/>
      <c r="U9106" s="43"/>
    </row>
    <row r="9107" spans="19:21" x14ac:dyDescent="0.35">
      <c r="S9107" s="43"/>
      <c r="U9107" s="43"/>
    </row>
    <row r="9108" spans="19:21" x14ac:dyDescent="0.35">
      <c r="S9108" s="43"/>
      <c r="U9108" s="43"/>
    </row>
    <row r="9109" spans="19:21" x14ac:dyDescent="0.35">
      <c r="S9109" s="43"/>
      <c r="U9109" s="43"/>
    </row>
    <row r="9110" spans="19:21" x14ac:dyDescent="0.35">
      <c r="S9110" s="43"/>
      <c r="U9110" s="43"/>
    </row>
    <row r="9111" spans="19:21" x14ac:dyDescent="0.35">
      <c r="S9111" s="43"/>
      <c r="U9111" s="43"/>
    </row>
    <row r="9112" spans="19:21" x14ac:dyDescent="0.35">
      <c r="S9112" s="43"/>
      <c r="U9112" s="43"/>
    </row>
    <row r="9113" spans="19:21" x14ac:dyDescent="0.35">
      <c r="S9113" s="43"/>
      <c r="U9113" s="43"/>
    </row>
    <row r="9114" spans="19:21" x14ac:dyDescent="0.35">
      <c r="S9114" s="43"/>
      <c r="U9114" s="43"/>
    </row>
    <row r="9115" spans="19:21" x14ac:dyDescent="0.35">
      <c r="S9115" s="43"/>
      <c r="U9115" s="43"/>
    </row>
    <row r="9116" spans="19:21" x14ac:dyDescent="0.35">
      <c r="S9116" s="43"/>
      <c r="U9116" s="43"/>
    </row>
    <row r="9117" spans="19:21" x14ac:dyDescent="0.35">
      <c r="S9117" s="43"/>
      <c r="U9117" s="43"/>
    </row>
    <row r="9118" spans="19:21" x14ac:dyDescent="0.35">
      <c r="S9118" s="43"/>
      <c r="U9118" s="43"/>
    </row>
    <row r="9119" spans="19:21" x14ac:dyDescent="0.35">
      <c r="S9119" s="43"/>
      <c r="U9119" s="43"/>
    </row>
    <row r="9120" spans="19:21" x14ac:dyDescent="0.35">
      <c r="S9120" s="43"/>
      <c r="U9120" s="43"/>
    </row>
    <row r="9121" spans="19:21" x14ac:dyDescent="0.35">
      <c r="S9121" s="43"/>
      <c r="U9121" s="43"/>
    </row>
    <row r="9122" spans="19:21" x14ac:dyDescent="0.35">
      <c r="S9122" s="43"/>
      <c r="U9122" s="43"/>
    </row>
    <row r="9123" spans="19:21" x14ac:dyDescent="0.35">
      <c r="S9123" s="43"/>
      <c r="U9123" s="43"/>
    </row>
    <row r="9124" spans="19:21" x14ac:dyDescent="0.35">
      <c r="S9124" s="43"/>
      <c r="U9124" s="43"/>
    </row>
    <row r="9125" spans="19:21" x14ac:dyDescent="0.35">
      <c r="S9125" s="43"/>
      <c r="U9125" s="43"/>
    </row>
    <row r="9126" spans="19:21" x14ac:dyDescent="0.35">
      <c r="S9126" s="43"/>
      <c r="U9126" s="43"/>
    </row>
    <row r="9127" spans="19:21" x14ac:dyDescent="0.35">
      <c r="S9127" s="43"/>
      <c r="U9127" s="43"/>
    </row>
    <row r="9128" spans="19:21" x14ac:dyDescent="0.35">
      <c r="S9128" s="43"/>
      <c r="U9128" s="43"/>
    </row>
    <row r="9129" spans="19:21" x14ac:dyDescent="0.35">
      <c r="S9129" s="43"/>
      <c r="U9129" s="43"/>
    </row>
    <row r="9130" spans="19:21" x14ac:dyDescent="0.35">
      <c r="S9130" s="43"/>
      <c r="U9130" s="43"/>
    </row>
    <row r="9131" spans="19:21" x14ac:dyDescent="0.35">
      <c r="S9131" s="43"/>
      <c r="U9131" s="43"/>
    </row>
    <row r="9132" spans="19:21" x14ac:dyDescent="0.35">
      <c r="S9132" s="43"/>
      <c r="U9132" s="43"/>
    </row>
    <row r="9133" spans="19:21" x14ac:dyDescent="0.35">
      <c r="S9133" s="43"/>
      <c r="U9133" s="43"/>
    </row>
    <row r="9134" spans="19:21" x14ac:dyDescent="0.35">
      <c r="S9134" s="43"/>
      <c r="U9134" s="43"/>
    </row>
    <row r="9135" spans="19:21" x14ac:dyDescent="0.35">
      <c r="S9135" s="43"/>
      <c r="U9135" s="43"/>
    </row>
    <row r="9136" spans="19:21" x14ac:dyDescent="0.35">
      <c r="S9136" s="43"/>
      <c r="U9136" s="43"/>
    </row>
    <row r="9137" spans="19:21" x14ac:dyDescent="0.35">
      <c r="S9137" s="43"/>
      <c r="U9137" s="43"/>
    </row>
    <row r="9138" spans="19:21" x14ac:dyDescent="0.35">
      <c r="S9138" s="43"/>
      <c r="U9138" s="43"/>
    </row>
    <row r="9139" spans="19:21" x14ac:dyDescent="0.35">
      <c r="S9139" s="43"/>
      <c r="U9139" s="43"/>
    </row>
    <row r="9140" spans="19:21" x14ac:dyDescent="0.35">
      <c r="S9140" s="43"/>
      <c r="U9140" s="43"/>
    </row>
    <row r="9141" spans="19:21" x14ac:dyDescent="0.35">
      <c r="S9141" s="43"/>
      <c r="U9141" s="43"/>
    </row>
    <row r="9142" spans="19:21" x14ac:dyDescent="0.35">
      <c r="S9142" s="43"/>
      <c r="U9142" s="43"/>
    </row>
    <row r="9143" spans="19:21" x14ac:dyDescent="0.35">
      <c r="S9143" s="43"/>
      <c r="U9143" s="43"/>
    </row>
    <row r="9144" spans="19:21" x14ac:dyDescent="0.35">
      <c r="S9144" s="43"/>
      <c r="U9144" s="43"/>
    </row>
    <row r="9145" spans="19:21" x14ac:dyDescent="0.35">
      <c r="S9145" s="43"/>
      <c r="U9145" s="43"/>
    </row>
    <row r="9146" spans="19:21" x14ac:dyDescent="0.35">
      <c r="S9146" s="43"/>
      <c r="U9146" s="43"/>
    </row>
    <row r="9147" spans="19:21" x14ac:dyDescent="0.35">
      <c r="S9147" s="43"/>
      <c r="U9147" s="43"/>
    </row>
    <row r="9148" spans="19:21" x14ac:dyDescent="0.35">
      <c r="S9148" s="43"/>
      <c r="U9148" s="43"/>
    </row>
    <row r="9149" spans="19:21" x14ac:dyDescent="0.35">
      <c r="S9149" s="43"/>
      <c r="U9149" s="43"/>
    </row>
    <row r="9150" spans="19:21" x14ac:dyDescent="0.35">
      <c r="S9150" s="43"/>
      <c r="U9150" s="43"/>
    </row>
    <row r="9151" spans="19:21" x14ac:dyDescent="0.35">
      <c r="S9151" s="43"/>
      <c r="U9151" s="43"/>
    </row>
    <row r="9152" spans="19:21" x14ac:dyDescent="0.35">
      <c r="S9152" s="43"/>
      <c r="U9152" s="43"/>
    </row>
    <row r="9153" spans="19:21" x14ac:dyDescent="0.35">
      <c r="S9153" s="43"/>
      <c r="U9153" s="43"/>
    </row>
    <row r="9154" spans="19:21" x14ac:dyDescent="0.35">
      <c r="S9154" s="43"/>
      <c r="U9154" s="43"/>
    </row>
    <row r="9155" spans="19:21" x14ac:dyDescent="0.35">
      <c r="S9155" s="43"/>
      <c r="U9155" s="43"/>
    </row>
    <row r="9156" spans="19:21" x14ac:dyDescent="0.35">
      <c r="S9156" s="43"/>
      <c r="U9156" s="43"/>
    </row>
    <row r="9157" spans="19:21" x14ac:dyDescent="0.35">
      <c r="S9157" s="43"/>
      <c r="U9157" s="43"/>
    </row>
    <row r="9158" spans="19:21" x14ac:dyDescent="0.35">
      <c r="S9158" s="43"/>
      <c r="U9158" s="43"/>
    </row>
    <row r="9159" spans="19:21" x14ac:dyDescent="0.35">
      <c r="S9159" s="43"/>
      <c r="U9159" s="43"/>
    </row>
    <row r="9160" spans="19:21" x14ac:dyDescent="0.35">
      <c r="S9160" s="43"/>
      <c r="U9160" s="43"/>
    </row>
    <row r="9161" spans="19:21" x14ac:dyDescent="0.35">
      <c r="S9161" s="43"/>
      <c r="U9161" s="43"/>
    </row>
    <row r="9162" spans="19:21" x14ac:dyDescent="0.35">
      <c r="S9162" s="43"/>
      <c r="U9162" s="43"/>
    </row>
    <row r="9163" spans="19:21" x14ac:dyDescent="0.35">
      <c r="S9163" s="43"/>
      <c r="U9163" s="43"/>
    </row>
    <row r="9164" spans="19:21" x14ac:dyDescent="0.35">
      <c r="S9164" s="43"/>
      <c r="U9164" s="43"/>
    </row>
    <row r="9165" spans="19:21" x14ac:dyDescent="0.35">
      <c r="S9165" s="43"/>
      <c r="U9165" s="43"/>
    </row>
    <row r="9166" spans="19:21" x14ac:dyDescent="0.35">
      <c r="S9166" s="43"/>
      <c r="U9166" s="43"/>
    </row>
    <row r="9167" spans="19:21" x14ac:dyDescent="0.35">
      <c r="S9167" s="43"/>
      <c r="U9167" s="43"/>
    </row>
    <row r="9168" spans="19:21" x14ac:dyDescent="0.35">
      <c r="S9168" s="43"/>
      <c r="U9168" s="43"/>
    </row>
    <row r="9169" spans="19:21" x14ac:dyDescent="0.35">
      <c r="S9169" s="43"/>
      <c r="U9169" s="43"/>
    </row>
    <row r="9170" spans="19:21" x14ac:dyDescent="0.35">
      <c r="S9170" s="43"/>
      <c r="U9170" s="43"/>
    </row>
    <row r="9171" spans="19:21" x14ac:dyDescent="0.35">
      <c r="S9171" s="43"/>
      <c r="U9171" s="43"/>
    </row>
    <row r="9172" spans="19:21" x14ac:dyDescent="0.35">
      <c r="S9172" s="43"/>
      <c r="U9172" s="43"/>
    </row>
    <row r="9173" spans="19:21" x14ac:dyDescent="0.35">
      <c r="S9173" s="43"/>
      <c r="U9173" s="43"/>
    </row>
    <row r="9174" spans="19:21" x14ac:dyDescent="0.35">
      <c r="S9174" s="43"/>
      <c r="U9174" s="43"/>
    </row>
    <row r="9175" spans="19:21" x14ac:dyDescent="0.35">
      <c r="S9175" s="43"/>
      <c r="U9175" s="43"/>
    </row>
    <row r="9176" spans="19:21" x14ac:dyDescent="0.35">
      <c r="S9176" s="43"/>
      <c r="U9176" s="43"/>
    </row>
    <row r="9177" spans="19:21" x14ac:dyDescent="0.35">
      <c r="S9177" s="43"/>
      <c r="U9177" s="43"/>
    </row>
    <row r="9178" spans="19:21" x14ac:dyDescent="0.35">
      <c r="S9178" s="43"/>
      <c r="U9178" s="43"/>
    </row>
    <row r="9179" spans="19:21" x14ac:dyDescent="0.35">
      <c r="S9179" s="43"/>
      <c r="U9179" s="43"/>
    </row>
    <row r="9180" spans="19:21" x14ac:dyDescent="0.35">
      <c r="S9180" s="43"/>
      <c r="U9180" s="43"/>
    </row>
    <row r="9181" spans="19:21" x14ac:dyDescent="0.35">
      <c r="S9181" s="43"/>
      <c r="U9181" s="43"/>
    </row>
    <row r="9182" spans="19:21" x14ac:dyDescent="0.35">
      <c r="S9182" s="43"/>
      <c r="U9182" s="43"/>
    </row>
    <row r="9183" spans="19:21" x14ac:dyDescent="0.35">
      <c r="S9183" s="43"/>
      <c r="U9183" s="43"/>
    </row>
    <row r="9184" spans="19:21" x14ac:dyDescent="0.35">
      <c r="S9184" s="43"/>
      <c r="U9184" s="43"/>
    </row>
    <row r="9185" spans="19:21" x14ac:dyDescent="0.35">
      <c r="S9185" s="43"/>
      <c r="U9185" s="43"/>
    </row>
    <row r="9186" spans="19:21" x14ac:dyDescent="0.35">
      <c r="S9186" s="43"/>
      <c r="U9186" s="43"/>
    </row>
    <row r="9187" spans="19:21" x14ac:dyDescent="0.35">
      <c r="S9187" s="43"/>
      <c r="U9187" s="43"/>
    </row>
    <row r="9188" spans="19:21" x14ac:dyDescent="0.35">
      <c r="S9188" s="43"/>
      <c r="U9188" s="43"/>
    </row>
    <row r="9189" spans="19:21" x14ac:dyDescent="0.35">
      <c r="S9189" s="43"/>
      <c r="U9189" s="43"/>
    </row>
    <row r="9190" spans="19:21" x14ac:dyDescent="0.35">
      <c r="S9190" s="43"/>
      <c r="U9190" s="43"/>
    </row>
    <row r="9191" spans="19:21" x14ac:dyDescent="0.35">
      <c r="S9191" s="43"/>
      <c r="U9191" s="43"/>
    </row>
    <row r="9192" spans="19:21" x14ac:dyDescent="0.35">
      <c r="S9192" s="43"/>
      <c r="U9192" s="43"/>
    </row>
    <row r="9193" spans="19:21" x14ac:dyDescent="0.35">
      <c r="S9193" s="43"/>
      <c r="U9193" s="43"/>
    </row>
    <row r="9194" spans="19:21" x14ac:dyDescent="0.35">
      <c r="S9194" s="43"/>
      <c r="U9194" s="43"/>
    </row>
    <row r="9195" spans="19:21" x14ac:dyDescent="0.35">
      <c r="S9195" s="43"/>
      <c r="U9195" s="43"/>
    </row>
    <row r="9196" spans="19:21" x14ac:dyDescent="0.35">
      <c r="S9196" s="43"/>
      <c r="U9196" s="43"/>
    </row>
    <row r="9197" spans="19:21" x14ac:dyDescent="0.35">
      <c r="S9197" s="43"/>
      <c r="U9197" s="43"/>
    </row>
    <row r="9198" spans="19:21" x14ac:dyDescent="0.35">
      <c r="S9198" s="43"/>
      <c r="U9198" s="43"/>
    </row>
    <row r="9199" spans="19:21" x14ac:dyDescent="0.35">
      <c r="S9199" s="43"/>
      <c r="U9199" s="43"/>
    </row>
    <row r="9200" spans="19:21" x14ac:dyDescent="0.35">
      <c r="S9200" s="43"/>
      <c r="U9200" s="43"/>
    </row>
    <row r="9201" spans="19:21" x14ac:dyDescent="0.35">
      <c r="S9201" s="43"/>
      <c r="U9201" s="43"/>
    </row>
    <row r="9202" spans="19:21" x14ac:dyDescent="0.35">
      <c r="S9202" s="43"/>
      <c r="U9202" s="43"/>
    </row>
    <row r="9203" spans="19:21" x14ac:dyDescent="0.35">
      <c r="S9203" s="43"/>
      <c r="U9203" s="43"/>
    </row>
    <row r="9204" spans="19:21" x14ac:dyDescent="0.35">
      <c r="S9204" s="43"/>
      <c r="U9204" s="43"/>
    </row>
    <row r="9205" spans="19:21" x14ac:dyDescent="0.35">
      <c r="S9205" s="43"/>
      <c r="U9205" s="43"/>
    </row>
    <row r="9206" spans="19:21" x14ac:dyDescent="0.35">
      <c r="S9206" s="43"/>
      <c r="U9206" s="43"/>
    </row>
    <row r="9207" spans="19:21" x14ac:dyDescent="0.35">
      <c r="S9207" s="43"/>
      <c r="U9207" s="43"/>
    </row>
    <row r="9208" spans="19:21" x14ac:dyDescent="0.35">
      <c r="S9208" s="43"/>
      <c r="U9208" s="43"/>
    </row>
    <row r="9209" spans="19:21" x14ac:dyDescent="0.35">
      <c r="S9209" s="43"/>
      <c r="U9209" s="43"/>
    </row>
    <row r="9210" spans="19:21" x14ac:dyDescent="0.35">
      <c r="S9210" s="43"/>
      <c r="U9210" s="43"/>
    </row>
    <row r="9211" spans="19:21" x14ac:dyDescent="0.35">
      <c r="S9211" s="43"/>
      <c r="U9211" s="43"/>
    </row>
    <row r="9212" spans="19:21" x14ac:dyDescent="0.35">
      <c r="S9212" s="43"/>
      <c r="U9212" s="43"/>
    </row>
    <row r="9213" spans="19:21" x14ac:dyDescent="0.35">
      <c r="S9213" s="43"/>
      <c r="U9213" s="43"/>
    </row>
    <row r="9214" spans="19:21" x14ac:dyDescent="0.35">
      <c r="S9214" s="43"/>
      <c r="U9214" s="43"/>
    </row>
    <row r="9215" spans="19:21" x14ac:dyDescent="0.35">
      <c r="S9215" s="43"/>
      <c r="U9215" s="43"/>
    </row>
    <row r="9216" spans="19:21" x14ac:dyDescent="0.35">
      <c r="S9216" s="43"/>
      <c r="U9216" s="43"/>
    </row>
    <row r="9217" spans="19:21" x14ac:dyDescent="0.35">
      <c r="S9217" s="43"/>
      <c r="U9217" s="43"/>
    </row>
    <row r="9218" spans="19:21" x14ac:dyDescent="0.35">
      <c r="S9218" s="43"/>
      <c r="U9218" s="43"/>
    </row>
    <row r="9219" spans="19:21" x14ac:dyDescent="0.35">
      <c r="S9219" s="43"/>
      <c r="U9219" s="43"/>
    </row>
    <row r="9220" spans="19:21" x14ac:dyDescent="0.35">
      <c r="S9220" s="43"/>
      <c r="U9220" s="43"/>
    </row>
    <row r="9221" spans="19:21" x14ac:dyDescent="0.35">
      <c r="S9221" s="43"/>
      <c r="U9221" s="43"/>
    </row>
    <row r="9222" spans="19:21" x14ac:dyDescent="0.35">
      <c r="S9222" s="43"/>
      <c r="U9222" s="43"/>
    </row>
    <row r="9223" spans="19:21" x14ac:dyDescent="0.35">
      <c r="S9223" s="43"/>
      <c r="U9223" s="43"/>
    </row>
    <row r="9224" spans="19:21" x14ac:dyDescent="0.35">
      <c r="S9224" s="43"/>
      <c r="U9224" s="43"/>
    </row>
    <row r="9225" spans="19:21" x14ac:dyDescent="0.35">
      <c r="S9225" s="43"/>
      <c r="U9225" s="43"/>
    </row>
    <row r="9226" spans="19:21" x14ac:dyDescent="0.35">
      <c r="S9226" s="43"/>
      <c r="U9226" s="43"/>
    </row>
    <row r="9227" spans="19:21" x14ac:dyDescent="0.35">
      <c r="S9227" s="43"/>
      <c r="U9227" s="43"/>
    </row>
    <row r="9228" spans="19:21" x14ac:dyDescent="0.35">
      <c r="S9228" s="43"/>
      <c r="U9228" s="43"/>
    </row>
    <row r="9229" spans="19:21" x14ac:dyDescent="0.35">
      <c r="S9229" s="43"/>
      <c r="U9229" s="43"/>
    </row>
    <row r="9230" spans="19:21" x14ac:dyDescent="0.35">
      <c r="S9230" s="43"/>
      <c r="U9230" s="43"/>
    </row>
    <row r="9231" spans="19:21" x14ac:dyDescent="0.35">
      <c r="S9231" s="43"/>
      <c r="U9231" s="43"/>
    </row>
    <row r="9232" spans="19:21" x14ac:dyDescent="0.35">
      <c r="S9232" s="43"/>
      <c r="U9232" s="43"/>
    </row>
    <row r="9233" spans="19:21" x14ac:dyDescent="0.35">
      <c r="S9233" s="43"/>
      <c r="U9233" s="43"/>
    </row>
    <row r="9234" spans="19:21" x14ac:dyDescent="0.35">
      <c r="S9234" s="43"/>
      <c r="U9234" s="43"/>
    </row>
    <row r="9235" spans="19:21" x14ac:dyDescent="0.35">
      <c r="S9235" s="43"/>
      <c r="U9235" s="43"/>
    </row>
    <row r="9236" spans="19:21" x14ac:dyDescent="0.35">
      <c r="S9236" s="43"/>
      <c r="U9236" s="43"/>
    </row>
    <row r="9237" spans="19:21" x14ac:dyDescent="0.35">
      <c r="S9237" s="43"/>
      <c r="U9237" s="43"/>
    </row>
    <row r="9238" spans="19:21" x14ac:dyDescent="0.35">
      <c r="S9238" s="43"/>
      <c r="U9238" s="43"/>
    </row>
    <row r="9239" spans="19:21" x14ac:dyDescent="0.35">
      <c r="S9239" s="43"/>
      <c r="U9239" s="43"/>
    </row>
    <row r="9240" spans="19:21" x14ac:dyDescent="0.35">
      <c r="S9240" s="43"/>
      <c r="U9240" s="43"/>
    </row>
    <row r="9241" spans="19:21" x14ac:dyDescent="0.35">
      <c r="S9241" s="43"/>
      <c r="U9241" s="43"/>
    </row>
    <row r="9242" spans="19:21" x14ac:dyDescent="0.35">
      <c r="S9242" s="43"/>
      <c r="U9242" s="43"/>
    </row>
    <row r="9243" spans="19:21" x14ac:dyDescent="0.35">
      <c r="S9243" s="43"/>
      <c r="U9243" s="43"/>
    </row>
    <row r="9244" spans="19:21" x14ac:dyDescent="0.35">
      <c r="S9244" s="43"/>
      <c r="U9244" s="43"/>
    </row>
    <row r="9245" spans="19:21" x14ac:dyDescent="0.35">
      <c r="S9245" s="43"/>
      <c r="U9245" s="43"/>
    </row>
    <row r="9246" spans="19:21" x14ac:dyDescent="0.35">
      <c r="S9246" s="43"/>
      <c r="U9246" s="43"/>
    </row>
    <row r="9247" spans="19:21" x14ac:dyDescent="0.35">
      <c r="S9247" s="43"/>
      <c r="U9247" s="43"/>
    </row>
    <row r="9248" spans="19:21" x14ac:dyDescent="0.35">
      <c r="S9248" s="43"/>
      <c r="U9248" s="43"/>
    </row>
    <row r="9249" spans="19:21" x14ac:dyDescent="0.35">
      <c r="S9249" s="43"/>
      <c r="U9249" s="43"/>
    </row>
    <row r="9250" spans="19:21" x14ac:dyDescent="0.35">
      <c r="S9250" s="43"/>
      <c r="U9250" s="43"/>
    </row>
    <row r="9251" spans="19:21" x14ac:dyDescent="0.35">
      <c r="S9251" s="43"/>
      <c r="U9251" s="43"/>
    </row>
    <row r="9252" spans="19:21" x14ac:dyDescent="0.35">
      <c r="S9252" s="43"/>
      <c r="U9252" s="43"/>
    </row>
    <row r="9253" spans="19:21" x14ac:dyDescent="0.35">
      <c r="S9253" s="43"/>
      <c r="U9253" s="43"/>
    </row>
    <row r="9254" spans="19:21" x14ac:dyDescent="0.35">
      <c r="S9254" s="43"/>
      <c r="U9254" s="43"/>
    </row>
    <row r="9255" spans="19:21" x14ac:dyDescent="0.35">
      <c r="S9255" s="43"/>
      <c r="U9255" s="43"/>
    </row>
    <row r="9256" spans="19:21" x14ac:dyDescent="0.35">
      <c r="S9256" s="43"/>
      <c r="U9256" s="43"/>
    </row>
    <row r="9257" spans="19:21" x14ac:dyDescent="0.35">
      <c r="S9257" s="43"/>
      <c r="U9257" s="43"/>
    </row>
    <row r="9258" spans="19:21" x14ac:dyDescent="0.35">
      <c r="S9258" s="43"/>
      <c r="U9258" s="43"/>
    </row>
    <row r="9259" spans="19:21" x14ac:dyDescent="0.35">
      <c r="S9259" s="43"/>
      <c r="U9259" s="43"/>
    </row>
    <row r="9260" spans="19:21" x14ac:dyDescent="0.35">
      <c r="S9260" s="43"/>
      <c r="U9260" s="43"/>
    </row>
    <row r="9261" spans="19:21" x14ac:dyDescent="0.35">
      <c r="S9261" s="43"/>
      <c r="U9261" s="43"/>
    </row>
    <row r="9262" spans="19:21" x14ac:dyDescent="0.35">
      <c r="S9262" s="43"/>
      <c r="U9262" s="43"/>
    </row>
    <row r="9263" spans="19:21" x14ac:dyDescent="0.35">
      <c r="S9263" s="43"/>
      <c r="U9263" s="43"/>
    </row>
    <row r="9264" spans="19:21" x14ac:dyDescent="0.35">
      <c r="S9264" s="43"/>
      <c r="U9264" s="43"/>
    </row>
    <row r="9265" spans="19:21" x14ac:dyDescent="0.35">
      <c r="S9265" s="43"/>
      <c r="U9265" s="43"/>
    </row>
    <row r="9266" spans="19:21" x14ac:dyDescent="0.35">
      <c r="S9266" s="43"/>
      <c r="U9266" s="43"/>
    </row>
    <row r="9267" spans="19:21" x14ac:dyDescent="0.35">
      <c r="S9267" s="43"/>
      <c r="U9267" s="43"/>
    </row>
    <row r="9268" spans="19:21" x14ac:dyDescent="0.35">
      <c r="S9268" s="43"/>
      <c r="U9268" s="43"/>
    </row>
    <row r="9269" spans="19:21" x14ac:dyDescent="0.35">
      <c r="S9269" s="43"/>
      <c r="U9269" s="43"/>
    </row>
    <row r="9270" spans="19:21" x14ac:dyDescent="0.35">
      <c r="S9270" s="43"/>
      <c r="U9270" s="43"/>
    </row>
    <row r="9271" spans="19:21" x14ac:dyDescent="0.35">
      <c r="S9271" s="43"/>
      <c r="U9271" s="43"/>
    </row>
    <row r="9272" spans="19:21" x14ac:dyDescent="0.35">
      <c r="S9272" s="43"/>
      <c r="U9272" s="43"/>
    </row>
    <row r="9273" spans="19:21" x14ac:dyDescent="0.35">
      <c r="S9273" s="43"/>
      <c r="U9273" s="43"/>
    </row>
    <row r="9274" spans="19:21" x14ac:dyDescent="0.35">
      <c r="S9274" s="43"/>
      <c r="U9274" s="43"/>
    </row>
    <row r="9275" spans="19:21" x14ac:dyDescent="0.35">
      <c r="S9275" s="43"/>
      <c r="U9275" s="43"/>
    </row>
    <row r="9276" spans="19:21" x14ac:dyDescent="0.35">
      <c r="S9276" s="43"/>
      <c r="U9276" s="43"/>
    </row>
    <row r="9277" spans="19:21" x14ac:dyDescent="0.35">
      <c r="S9277" s="43"/>
      <c r="U9277" s="43"/>
    </row>
    <row r="9278" spans="19:21" x14ac:dyDescent="0.35">
      <c r="S9278" s="43"/>
      <c r="U9278" s="43"/>
    </row>
    <row r="9279" spans="19:21" x14ac:dyDescent="0.35">
      <c r="S9279" s="43"/>
      <c r="U9279" s="43"/>
    </row>
    <row r="9280" spans="19:21" x14ac:dyDescent="0.35">
      <c r="S9280" s="43"/>
      <c r="U9280" s="43"/>
    </row>
    <row r="9281" spans="19:21" x14ac:dyDescent="0.35">
      <c r="S9281" s="43"/>
      <c r="U9281" s="43"/>
    </row>
    <row r="9282" spans="19:21" x14ac:dyDescent="0.35">
      <c r="S9282" s="43"/>
      <c r="U9282" s="43"/>
    </row>
    <row r="9283" spans="19:21" x14ac:dyDescent="0.35">
      <c r="S9283" s="43"/>
      <c r="U9283" s="43"/>
    </row>
    <row r="9284" spans="19:21" x14ac:dyDescent="0.35">
      <c r="S9284" s="43"/>
      <c r="U9284" s="43"/>
    </row>
    <row r="9285" spans="19:21" x14ac:dyDescent="0.35">
      <c r="S9285" s="43"/>
      <c r="U9285" s="43"/>
    </row>
    <row r="9286" spans="19:21" x14ac:dyDescent="0.35">
      <c r="S9286" s="43"/>
      <c r="U9286" s="43"/>
    </row>
    <row r="9287" spans="19:21" x14ac:dyDescent="0.35">
      <c r="S9287" s="43"/>
      <c r="U9287" s="43"/>
    </row>
    <row r="9288" spans="19:21" x14ac:dyDescent="0.35">
      <c r="S9288" s="43"/>
      <c r="U9288" s="43"/>
    </row>
    <row r="9289" spans="19:21" x14ac:dyDescent="0.35">
      <c r="S9289" s="43"/>
      <c r="U9289" s="43"/>
    </row>
    <row r="9290" spans="19:21" x14ac:dyDescent="0.35">
      <c r="S9290" s="43"/>
      <c r="U9290" s="43"/>
    </row>
    <row r="9291" spans="19:21" x14ac:dyDescent="0.35">
      <c r="S9291" s="43"/>
      <c r="U9291" s="43"/>
    </row>
    <row r="9292" spans="19:21" x14ac:dyDescent="0.35">
      <c r="S9292" s="43"/>
      <c r="U9292" s="43"/>
    </row>
    <row r="9293" spans="19:21" x14ac:dyDescent="0.35">
      <c r="S9293" s="43"/>
      <c r="U9293" s="43"/>
    </row>
    <row r="9294" spans="19:21" x14ac:dyDescent="0.35">
      <c r="S9294" s="43"/>
      <c r="U9294" s="43"/>
    </row>
    <row r="9295" spans="19:21" x14ac:dyDescent="0.35">
      <c r="S9295" s="43"/>
      <c r="U9295" s="43"/>
    </row>
    <row r="9296" spans="19:21" x14ac:dyDescent="0.35">
      <c r="S9296" s="43"/>
      <c r="U9296" s="43"/>
    </row>
    <row r="9297" spans="19:21" x14ac:dyDescent="0.35">
      <c r="S9297" s="43"/>
      <c r="U9297" s="43"/>
    </row>
    <row r="9298" spans="19:21" x14ac:dyDescent="0.35">
      <c r="S9298" s="43"/>
      <c r="U9298" s="43"/>
    </row>
    <row r="9299" spans="19:21" x14ac:dyDescent="0.35">
      <c r="S9299" s="43"/>
      <c r="U9299" s="43"/>
    </row>
    <row r="9300" spans="19:21" x14ac:dyDescent="0.35">
      <c r="S9300" s="43"/>
      <c r="U9300" s="43"/>
    </row>
    <row r="9301" spans="19:21" x14ac:dyDescent="0.35">
      <c r="S9301" s="43"/>
      <c r="U9301" s="43"/>
    </row>
    <row r="9302" spans="19:21" x14ac:dyDescent="0.35">
      <c r="S9302" s="43"/>
      <c r="U9302" s="43"/>
    </row>
    <row r="9303" spans="19:21" x14ac:dyDescent="0.35">
      <c r="S9303" s="43"/>
      <c r="U9303" s="43"/>
    </row>
    <row r="9304" spans="19:21" x14ac:dyDescent="0.35">
      <c r="S9304" s="43"/>
      <c r="U9304" s="43"/>
    </row>
    <row r="9305" spans="19:21" x14ac:dyDescent="0.35">
      <c r="S9305" s="43"/>
      <c r="U9305" s="43"/>
    </row>
    <row r="9306" spans="19:21" x14ac:dyDescent="0.35">
      <c r="S9306" s="43"/>
      <c r="U9306" s="43"/>
    </row>
    <row r="9307" spans="19:21" x14ac:dyDescent="0.35">
      <c r="S9307" s="43"/>
      <c r="U9307" s="43"/>
    </row>
    <row r="9308" spans="19:21" x14ac:dyDescent="0.35">
      <c r="S9308" s="43"/>
      <c r="U9308" s="43"/>
    </row>
    <row r="9309" spans="19:21" x14ac:dyDescent="0.35">
      <c r="S9309" s="43"/>
      <c r="U9309" s="43"/>
    </row>
    <row r="9310" spans="19:21" x14ac:dyDescent="0.35">
      <c r="S9310" s="43"/>
      <c r="U9310" s="43"/>
    </row>
    <row r="9311" spans="19:21" x14ac:dyDescent="0.35">
      <c r="S9311" s="43"/>
      <c r="U9311" s="43"/>
    </row>
    <row r="9312" spans="19:21" x14ac:dyDescent="0.35">
      <c r="S9312" s="43"/>
      <c r="U9312" s="43"/>
    </row>
    <row r="9313" spans="19:21" x14ac:dyDescent="0.35">
      <c r="S9313" s="43"/>
      <c r="U9313" s="43"/>
    </row>
    <row r="9314" spans="19:21" x14ac:dyDescent="0.35">
      <c r="S9314" s="43"/>
      <c r="U9314" s="43"/>
    </row>
    <row r="9315" spans="19:21" x14ac:dyDescent="0.35">
      <c r="S9315" s="43"/>
      <c r="U9315" s="43"/>
    </row>
    <row r="9316" spans="19:21" x14ac:dyDescent="0.35">
      <c r="S9316" s="43"/>
      <c r="U9316" s="43"/>
    </row>
    <row r="9317" spans="19:21" x14ac:dyDescent="0.35">
      <c r="S9317" s="43"/>
      <c r="U9317" s="43"/>
    </row>
    <row r="9318" spans="19:21" x14ac:dyDescent="0.35">
      <c r="S9318" s="43"/>
      <c r="U9318" s="43"/>
    </row>
    <row r="9319" spans="19:21" x14ac:dyDescent="0.35">
      <c r="S9319" s="43"/>
      <c r="U9319" s="43"/>
    </row>
    <row r="9320" spans="19:21" x14ac:dyDescent="0.35">
      <c r="S9320" s="43"/>
      <c r="U9320" s="43"/>
    </row>
    <row r="9321" spans="19:21" x14ac:dyDescent="0.35">
      <c r="S9321" s="43"/>
      <c r="U9321" s="43"/>
    </row>
    <row r="9322" spans="19:21" x14ac:dyDescent="0.35">
      <c r="S9322" s="43"/>
      <c r="U9322" s="43"/>
    </row>
    <row r="9323" spans="19:21" x14ac:dyDescent="0.35">
      <c r="S9323" s="43"/>
      <c r="U9323" s="43"/>
    </row>
    <row r="9324" spans="19:21" x14ac:dyDescent="0.35">
      <c r="S9324" s="43"/>
      <c r="U9324" s="43"/>
    </row>
    <row r="9325" spans="19:21" x14ac:dyDescent="0.35">
      <c r="S9325" s="43"/>
      <c r="U9325" s="43"/>
    </row>
    <row r="9326" spans="19:21" x14ac:dyDescent="0.35">
      <c r="S9326" s="43"/>
      <c r="U9326" s="43"/>
    </row>
    <row r="9327" spans="19:21" x14ac:dyDescent="0.35">
      <c r="S9327" s="43"/>
      <c r="U9327" s="43"/>
    </row>
    <row r="9328" spans="19:21" x14ac:dyDescent="0.35">
      <c r="S9328" s="43"/>
      <c r="U9328" s="43"/>
    </row>
    <row r="9329" spans="19:21" x14ac:dyDescent="0.35">
      <c r="S9329" s="43"/>
      <c r="U9329" s="43"/>
    </row>
    <row r="9330" spans="19:21" x14ac:dyDescent="0.35">
      <c r="S9330" s="43"/>
      <c r="U9330" s="43"/>
    </row>
    <row r="9331" spans="19:21" x14ac:dyDescent="0.35">
      <c r="S9331" s="43"/>
      <c r="U9331" s="43"/>
    </row>
    <row r="9332" spans="19:21" x14ac:dyDescent="0.35">
      <c r="S9332" s="43"/>
      <c r="U9332" s="43"/>
    </row>
    <row r="9333" spans="19:21" x14ac:dyDescent="0.35">
      <c r="S9333" s="43"/>
      <c r="U9333" s="43"/>
    </row>
    <row r="9334" spans="19:21" x14ac:dyDescent="0.35">
      <c r="S9334" s="43"/>
      <c r="U9334" s="43"/>
    </row>
    <row r="9335" spans="19:21" x14ac:dyDescent="0.35">
      <c r="S9335" s="43"/>
      <c r="U9335" s="43"/>
    </row>
    <row r="9336" spans="19:21" x14ac:dyDescent="0.35">
      <c r="S9336" s="43"/>
      <c r="U9336" s="43"/>
    </row>
    <row r="9337" spans="19:21" x14ac:dyDescent="0.35">
      <c r="S9337" s="43"/>
      <c r="U9337" s="43"/>
    </row>
    <row r="9338" spans="19:21" x14ac:dyDescent="0.35">
      <c r="S9338" s="43"/>
      <c r="U9338" s="43"/>
    </row>
    <row r="9339" spans="19:21" x14ac:dyDescent="0.35">
      <c r="S9339" s="43"/>
      <c r="U9339" s="43"/>
    </row>
    <row r="9340" spans="19:21" x14ac:dyDescent="0.35">
      <c r="S9340" s="43"/>
      <c r="U9340" s="43"/>
    </row>
    <row r="9341" spans="19:21" x14ac:dyDescent="0.35">
      <c r="S9341" s="43"/>
      <c r="U9341" s="43"/>
    </row>
    <row r="9342" spans="19:21" x14ac:dyDescent="0.35">
      <c r="S9342" s="43"/>
      <c r="U9342" s="43"/>
    </row>
    <row r="9343" spans="19:21" x14ac:dyDescent="0.35">
      <c r="S9343" s="43"/>
      <c r="U9343" s="43"/>
    </row>
    <row r="9344" spans="19:21" x14ac:dyDescent="0.35">
      <c r="S9344" s="43"/>
      <c r="U9344" s="43"/>
    </row>
    <row r="9345" spans="19:21" x14ac:dyDescent="0.35">
      <c r="S9345" s="43"/>
      <c r="U9345" s="43"/>
    </row>
    <row r="9346" spans="19:21" x14ac:dyDescent="0.35">
      <c r="S9346" s="43"/>
      <c r="U9346" s="43"/>
    </row>
    <row r="9347" spans="19:21" x14ac:dyDescent="0.35">
      <c r="S9347" s="43"/>
      <c r="U9347" s="43"/>
    </row>
    <row r="9348" spans="19:21" x14ac:dyDescent="0.35">
      <c r="S9348" s="43"/>
      <c r="U9348" s="43"/>
    </row>
    <row r="9349" spans="19:21" x14ac:dyDescent="0.35">
      <c r="S9349" s="43"/>
      <c r="U9349" s="43"/>
    </row>
    <row r="9350" spans="19:21" x14ac:dyDescent="0.35">
      <c r="S9350" s="43"/>
      <c r="U9350" s="43"/>
    </row>
    <row r="9351" spans="19:21" x14ac:dyDescent="0.35">
      <c r="S9351" s="43"/>
      <c r="U9351" s="43"/>
    </row>
    <row r="9352" spans="19:21" x14ac:dyDescent="0.35">
      <c r="S9352" s="43"/>
      <c r="U9352" s="43"/>
    </row>
    <row r="9353" spans="19:21" x14ac:dyDescent="0.35">
      <c r="S9353" s="43"/>
      <c r="U9353" s="43"/>
    </row>
    <row r="9354" spans="19:21" x14ac:dyDescent="0.35">
      <c r="S9354" s="43"/>
      <c r="U9354" s="43"/>
    </row>
    <row r="9355" spans="19:21" x14ac:dyDescent="0.35">
      <c r="S9355" s="43"/>
      <c r="U9355" s="43"/>
    </row>
    <row r="9356" spans="19:21" x14ac:dyDescent="0.35">
      <c r="S9356" s="43"/>
      <c r="U9356" s="43"/>
    </row>
    <row r="9357" spans="19:21" x14ac:dyDescent="0.35">
      <c r="S9357" s="43"/>
      <c r="U9357" s="43"/>
    </row>
    <row r="9358" spans="19:21" x14ac:dyDescent="0.35">
      <c r="S9358" s="43"/>
      <c r="U9358" s="43"/>
    </row>
    <row r="9359" spans="19:21" x14ac:dyDescent="0.35">
      <c r="S9359" s="43"/>
      <c r="U9359" s="43"/>
    </row>
    <row r="9360" spans="19:21" x14ac:dyDescent="0.35">
      <c r="S9360" s="43"/>
      <c r="U9360" s="43"/>
    </row>
    <row r="9361" spans="19:21" x14ac:dyDescent="0.35">
      <c r="S9361" s="43"/>
      <c r="U9361" s="43"/>
    </row>
    <row r="9362" spans="19:21" x14ac:dyDescent="0.35">
      <c r="S9362" s="43"/>
      <c r="U9362" s="43"/>
    </row>
    <row r="9363" spans="19:21" x14ac:dyDescent="0.35">
      <c r="S9363" s="43"/>
      <c r="U9363" s="43"/>
    </row>
    <row r="9364" spans="19:21" x14ac:dyDescent="0.35">
      <c r="S9364" s="43"/>
      <c r="U9364" s="43"/>
    </row>
    <row r="9365" spans="19:21" x14ac:dyDescent="0.35">
      <c r="S9365" s="43"/>
      <c r="U9365" s="43"/>
    </row>
    <row r="9366" spans="19:21" x14ac:dyDescent="0.35">
      <c r="S9366" s="43"/>
      <c r="U9366" s="43"/>
    </row>
    <row r="9367" spans="19:21" x14ac:dyDescent="0.35">
      <c r="S9367" s="43"/>
      <c r="U9367" s="43"/>
    </row>
    <row r="9368" spans="19:21" x14ac:dyDescent="0.35">
      <c r="S9368" s="43"/>
      <c r="U9368" s="43"/>
    </row>
    <row r="9369" spans="19:21" x14ac:dyDescent="0.35">
      <c r="S9369" s="43"/>
      <c r="U9369" s="43"/>
    </row>
    <row r="9370" spans="19:21" x14ac:dyDescent="0.35">
      <c r="S9370" s="43"/>
      <c r="U9370" s="43"/>
    </row>
    <row r="9371" spans="19:21" x14ac:dyDescent="0.35">
      <c r="S9371" s="43"/>
      <c r="U9371" s="43"/>
    </row>
    <row r="9372" spans="19:21" x14ac:dyDescent="0.35">
      <c r="S9372" s="43"/>
      <c r="U9372" s="43"/>
    </row>
    <row r="9373" spans="19:21" x14ac:dyDescent="0.35">
      <c r="S9373" s="43"/>
      <c r="U9373" s="43"/>
    </row>
    <row r="9374" spans="19:21" x14ac:dyDescent="0.35">
      <c r="S9374" s="43"/>
      <c r="U9374" s="43"/>
    </row>
    <row r="9375" spans="19:21" x14ac:dyDescent="0.35">
      <c r="S9375" s="43"/>
      <c r="U9375" s="43"/>
    </row>
    <row r="9376" spans="19:21" x14ac:dyDescent="0.35">
      <c r="S9376" s="43"/>
      <c r="U9376" s="43"/>
    </row>
    <row r="9377" spans="19:21" x14ac:dyDescent="0.35">
      <c r="S9377" s="43"/>
      <c r="U9377" s="43"/>
    </row>
    <row r="9378" spans="19:21" x14ac:dyDescent="0.35">
      <c r="S9378" s="43"/>
      <c r="U9378" s="43"/>
    </row>
    <row r="9379" spans="19:21" x14ac:dyDescent="0.35">
      <c r="S9379" s="43"/>
      <c r="U9379" s="43"/>
    </row>
    <row r="9380" spans="19:21" x14ac:dyDescent="0.35">
      <c r="S9380" s="43"/>
      <c r="U9380" s="43"/>
    </row>
    <row r="9381" spans="19:21" x14ac:dyDescent="0.35">
      <c r="S9381" s="43"/>
      <c r="U9381" s="43"/>
    </row>
    <row r="9382" spans="19:21" x14ac:dyDescent="0.35">
      <c r="S9382" s="43"/>
      <c r="U9382" s="43"/>
    </row>
    <row r="9383" spans="19:21" x14ac:dyDescent="0.35">
      <c r="S9383" s="43"/>
      <c r="U9383" s="43"/>
    </row>
    <row r="9384" spans="19:21" x14ac:dyDescent="0.35">
      <c r="S9384" s="43"/>
      <c r="U9384" s="43"/>
    </row>
    <row r="9385" spans="19:21" x14ac:dyDescent="0.35">
      <c r="S9385" s="43"/>
      <c r="U9385" s="43"/>
    </row>
    <row r="9386" spans="19:21" x14ac:dyDescent="0.35">
      <c r="S9386" s="43"/>
      <c r="U9386" s="43"/>
    </row>
    <row r="9387" spans="19:21" x14ac:dyDescent="0.35">
      <c r="S9387" s="43"/>
      <c r="U9387" s="43"/>
    </row>
    <row r="9388" spans="19:21" x14ac:dyDescent="0.35">
      <c r="S9388" s="43"/>
      <c r="U9388" s="43"/>
    </row>
    <row r="9389" spans="19:21" x14ac:dyDescent="0.35">
      <c r="S9389" s="43"/>
      <c r="U9389" s="43"/>
    </row>
    <row r="9390" spans="19:21" x14ac:dyDescent="0.35">
      <c r="S9390" s="43"/>
      <c r="U9390" s="43"/>
    </row>
    <row r="9391" spans="19:21" x14ac:dyDescent="0.35">
      <c r="S9391" s="43"/>
      <c r="U9391" s="43"/>
    </row>
    <row r="9392" spans="19:21" x14ac:dyDescent="0.35">
      <c r="S9392" s="43"/>
      <c r="U9392" s="43"/>
    </row>
    <row r="9393" spans="19:21" x14ac:dyDescent="0.35">
      <c r="S9393" s="43"/>
      <c r="U9393" s="43"/>
    </row>
    <row r="9394" spans="19:21" x14ac:dyDescent="0.35">
      <c r="S9394" s="43"/>
      <c r="U9394" s="43"/>
    </row>
    <row r="9395" spans="19:21" x14ac:dyDescent="0.35">
      <c r="S9395" s="43"/>
      <c r="U9395" s="43"/>
    </row>
    <row r="9396" spans="19:21" x14ac:dyDescent="0.35">
      <c r="S9396" s="43"/>
      <c r="U9396" s="43"/>
    </row>
    <row r="9397" spans="19:21" x14ac:dyDescent="0.35">
      <c r="S9397" s="43"/>
      <c r="U9397" s="43"/>
    </row>
    <row r="9398" spans="19:21" x14ac:dyDescent="0.35">
      <c r="S9398" s="43"/>
      <c r="U9398" s="43"/>
    </row>
    <row r="9399" spans="19:21" x14ac:dyDescent="0.35">
      <c r="S9399" s="43"/>
      <c r="U9399" s="43"/>
    </row>
    <row r="9400" spans="19:21" x14ac:dyDescent="0.35">
      <c r="S9400" s="43"/>
      <c r="U9400" s="43"/>
    </row>
    <row r="9401" spans="19:21" x14ac:dyDescent="0.35">
      <c r="S9401" s="43"/>
      <c r="U9401" s="43"/>
    </row>
    <row r="9402" spans="19:21" x14ac:dyDescent="0.35">
      <c r="S9402" s="43"/>
      <c r="U9402" s="43"/>
    </row>
    <row r="9403" spans="19:21" x14ac:dyDescent="0.35">
      <c r="S9403" s="43"/>
      <c r="U9403" s="43"/>
    </row>
    <row r="9404" spans="19:21" x14ac:dyDescent="0.35">
      <c r="S9404" s="43"/>
      <c r="U9404" s="43"/>
    </row>
    <row r="9405" spans="19:21" x14ac:dyDescent="0.35">
      <c r="S9405" s="43"/>
      <c r="U9405" s="43"/>
    </row>
    <row r="9406" spans="19:21" x14ac:dyDescent="0.35">
      <c r="S9406" s="43"/>
      <c r="U9406" s="43"/>
    </row>
    <row r="9407" spans="19:21" x14ac:dyDescent="0.35">
      <c r="S9407" s="43"/>
      <c r="U9407" s="43"/>
    </row>
    <row r="9408" spans="19:21" x14ac:dyDescent="0.35">
      <c r="S9408" s="43"/>
      <c r="U9408" s="43"/>
    </row>
    <row r="9409" spans="19:21" x14ac:dyDescent="0.35">
      <c r="S9409" s="43"/>
      <c r="U9409" s="43"/>
    </row>
    <row r="9410" spans="19:21" x14ac:dyDescent="0.35">
      <c r="S9410" s="43"/>
      <c r="U9410" s="43"/>
    </row>
    <row r="9411" spans="19:21" x14ac:dyDescent="0.35">
      <c r="S9411" s="43"/>
      <c r="U9411" s="43"/>
    </row>
    <row r="9412" spans="19:21" x14ac:dyDescent="0.35">
      <c r="S9412" s="43"/>
      <c r="U9412" s="43"/>
    </row>
    <row r="9413" spans="19:21" x14ac:dyDescent="0.35">
      <c r="S9413" s="43"/>
      <c r="U9413" s="43"/>
    </row>
    <row r="9414" spans="19:21" x14ac:dyDescent="0.35">
      <c r="S9414" s="43"/>
      <c r="U9414" s="43"/>
    </row>
    <row r="9415" spans="19:21" x14ac:dyDescent="0.35">
      <c r="S9415" s="43"/>
      <c r="U9415" s="43"/>
    </row>
    <row r="9416" spans="19:21" x14ac:dyDescent="0.35">
      <c r="S9416" s="43"/>
      <c r="U9416" s="43"/>
    </row>
    <row r="9417" spans="19:21" x14ac:dyDescent="0.35">
      <c r="S9417" s="43"/>
      <c r="U9417" s="43"/>
    </row>
    <row r="9418" spans="19:21" x14ac:dyDescent="0.35">
      <c r="S9418" s="43"/>
      <c r="U9418" s="43"/>
    </row>
    <row r="9419" spans="19:21" x14ac:dyDescent="0.35">
      <c r="S9419" s="43"/>
      <c r="U9419" s="43"/>
    </row>
    <row r="9420" spans="19:21" x14ac:dyDescent="0.35">
      <c r="S9420" s="43"/>
      <c r="U9420" s="43"/>
    </row>
    <row r="9421" spans="19:21" x14ac:dyDescent="0.35">
      <c r="S9421" s="43"/>
      <c r="U9421" s="43"/>
    </row>
    <row r="9422" spans="19:21" x14ac:dyDescent="0.35">
      <c r="S9422" s="43"/>
      <c r="U9422" s="43"/>
    </row>
    <row r="9423" spans="19:21" x14ac:dyDescent="0.35">
      <c r="S9423" s="43"/>
      <c r="U9423" s="43"/>
    </row>
    <row r="9424" spans="19:21" x14ac:dyDescent="0.35">
      <c r="S9424" s="43"/>
      <c r="U9424" s="43"/>
    </row>
    <row r="9425" spans="19:21" x14ac:dyDescent="0.35">
      <c r="S9425" s="43"/>
      <c r="U9425" s="43"/>
    </row>
    <row r="9426" spans="19:21" x14ac:dyDescent="0.35">
      <c r="S9426" s="43"/>
      <c r="U9426" s="43"/>
    </row>
    <row r="9427" spans="19:21" x14ac:dyDescent="0.35">
      <c r="S9427" s="43"/>
      <c r="U9427" s="43"/>
    </row>
    <row r="9428" spans="19:21" x14ac:dyDescent="0.35">
      <c r="S9428" s="43"/>
      <c r="U9428" s="43"/>
    </row>
    <row r="9429" spans="19:21" x14ac:dyDescent="0.35">
      <c r="S9429" s="43"/>
      <c r="U9429" s="43"/>
    </row>
    <row r="9430" spans="19:21" x14ac:dyDescent="0.35">
      <c r="S9430" s="43"/>
      <c r="U9430" s="43"/>
    </row>
    <row r="9431" spans="19:21" x14ac:dyDescent="0.35">
      <c r="S9431" s="43"/>
      <c r="U9431" s="43"/>
    </row>
    <row r="9432" spans="19:21" x14ac:dyDescent="0.35">
      <c r="S9432" s="43"/>
      <c r="U9432" s="43"/>
    </row>
    <row r="9433" spans="19:21" x14ac:dyDescent="0.35">
      <c r="S9433" s="43"/>
      <c r="U9433" s="43"/>
    </row>
    <row r="9434" spans="19:21" x14ac:dyDescent="0.35">
      <c r="S9434" s="43"/>
      <c r="U9434" s="43"/>
    </row>
    <row r="9435" spans="19:21" x14ac:dyDescent="0.35">
      <c r="S9435" s="43"/>
      <c r="U9435" s="43"/>
    </row>
    <row r="9436" spans="19:21" x14ac:dyDescent="0.35">
      <c r="S9436" s="43"/>
      <c r="U9436" s="43"/>
    </row>
    <row r="9437" spans="19:21" x14ac:dyDescent="0.35">
      <c r="S9437" s="43"/>
      <c r="U9437" s="43"/>
    </row>
    <row r="9438" spans="19:21" x14ac:dyDescent="0.35">
      <c r="S9438" s="43"/>
      <c r="U9438" s="43"/>
    </row>
    <row r="9439" spans="19:21" x14ac:dyDescent="0.35">
      <c r="S9439" s="43"/>
      <c r="U9439" s="43"/>
    </row>
    <row r="9440" spans="19:21" x14ac:dyDescent="0.35">
      <c r="S9440" s="43"/>
      <c r="U9440" s="43"/>
    </row>
    <row r="9441" spans="19:21" x14ac:dyDescent="0.35">
      <c r="S9441" s="43"/>
      <c r="U9441" s="43"/>
    </row>
    <row r="9442" spans="19:21" x14ac:dyDescent="0.35">
      <c r="S9442" s="43"/>
      <c r="U9442" s="43"/>
    </row>
    <row r="9443" spans="19:21" x14ac:dyDescent="0.35">
      <c r="S9443" s="43"/>
      <c r="U9443" s="43"/>
    </row>
    <row r="9444" spans="19:21" x14ac:dyDescent="0.35">
      <c r="S9444" s="43"/>
      <c r="U9444" s="43"/>
    </row>
    <row r="9445" spans="19:21" x14ac:dyDescent="0.35">
      <c r="S9445" s="43"/>
      <c r="U9445" s="43"/>
    </row>
    <row r="9446" spans="19:21" x14ac:dyDescent="0.35">
      <c r="S9446" s="43"/>
      <c r="U9446" s="43"/>
    </row>
    <row r="9447" spans="19:21" x14ac:dyDescent="0.35">
      <c r="S9447" s="43"/>
      <c r="U9447" s="43"/>
    </row>
    <row r="9448" spans="19:21" x14ac:dyDescent="0.35">
      <c r="S9448" s="43"/>
      <c r="U9448" s="43"/>
    </row>
    <row r="9449" spans="19:21" x14ac:dyDescent="0.35">
      <c r="S9449" s="43"/>
      <c r="U9449" s="43"/>
    </row>
    <row r="9450" spans="19:21" x14ac:dyDescent="0.35">
      <c r="S9450" s="43"/>
      <c r="U9450" s="43"/>
    </row>
    <row r="9451" spans="19:21" x14ac:dyDescent="0.35">
      <c r="S9451" s="43"/>
      <c r="U9451" s="43"/>
    </row>
    <row r="9452" spans="19:21" x14ac:dyDescent="0.35">
      <c r="S9452" s="43"/>
      <c r="U9452" s="43"/>
    </row>
    <row r="9453" spans="19:21" x14ac:dyDescent="0.35">
      <c r="S9453" s="43"/>
      <c r="U9453" s="43"/>
    </row>
    <row r="9454" spans="19:21" x14ac:dyDescent="0.35">
      <c r="S9454" s="43"/>
      <c r="U9454" s="43"/>
    </row>
    <row r="9455" spans="19:21" x14ac:dyDescent="0.35">
      <c r="S9455" s="43"/>
      <c r="U9455" s="43"/>
    </row>
    <row r="9456" spans="19:21" x14ac:dyDescent="0.35">
      <c r="S9456" s="43"/>
      <c r="U9456" s="43"/>
    </row>
    <row r="9457" spans="19:21" x14ac:dyDescent="0.35">
      <c r="S9457" s="43"/>
      <c r="U9457" s="43"/>
    </row>
    <row r="9458" spans="19:21" x14ac:dyDescent="0.35">
      <c r="S9458" s="43"/>
      <c r="U9458" s="43"/>
    </row>
    <row r="9459" spans="19:21" x14ac:dyDescent="0.35">
      <c r="S9459" s="43"/>
      <c r="U9459" s="43"/>
    </row>
    <row r="9460" spans="19:21" x14ac:dyDescent="0.35">
      <c r="S9460" s="43"/>
      <c r="U9460" s="43"/>
    </row>
    <row r="9461" spans="19:21" x14ac:dyDescent="0.35">
      <c r="S9461" s="43"/>
      <c r="U9461" s="43"/>
    </row>
    <row r="9462" spans="19:21" x14ac:dyDescent="0.35">
      <c r="S9462" s="43"/>
      <c r="U9462" s="43"/>
    </row>
    <row r="9463" spans="19:21" x14ac:dyDescent="0.35">
      <c r="S9463" s="43"/>
      <c r="U9463" s="43"/>
    </row>
    <row r="9464" spans="19:21" x14ac:dyDescent="0.35">
      <c r="S9464" s="43"/>
      <c r="U9464" s="43"/>
    </row>
    <row r="9465" spans="19:21" x14ac:dyDescent="0.35">
      <c r="S9465" s="43"/>
      <c r="U9465" s="43"/>
    </row>
    <row r="9466" spans="19:21" x14ac:dyDescent="0.35">
      <c r="S9466" s="43"/>
      <c r="U9466" s="43"/>
    </row>
    <row r="9467" spans="19:21" x14ac:dyDescent="0.35">
      <c r="S9467" s="43"/>
      <c r="U9467" s="43"/>
    </row>
    <row r="9468" spans="19:21" x14ac:dyDescent="0.35">
      <c r="S9468" s="43"/>
      <c r="U9468" s="43"/>
    </row>
    <row r="9469" spans="19:21" x14ac:dyDescent="0.35">
      <c r="S9469" s="43"/>
      <c r="U9469" s="43"/>
    </row>
    <row r="9470" spans="19:21" x14ac:dyDescent="0.35">
      <c r="S9470" s="43"/>
      <c r="U9470" s="43"/>
    </row>
    <row r="9471" spans="19:21" x14ac:dyDescent="0.35">
      <c r="S9471" s="43"/>
      <c r="U9471" s="43"/>
    </row>
    <row r="9472" spans="19:21" x14ac:dyDescent="0.35">
      <c r="S9472" s="43"/>
      <c r="U9472" s="43"/>
    </row>
    <row r="9473" spans="19:21" x14ac:dyDescent="0.35">
      <c r="S9473" s="43"/>
      <c r="U9473" s="43"/>
    </row>
    <row r="9474" spans="19:21" x14ac:dyDescent="0.35">
      <c r="S9474" s="43"/>
      <c r="U9474" s="43"/>
    </row>
    <row r="9475" spans="19:21" x14ac:dyDescent="0.35">
      <c r="S9475" s="43"/>
      <c r="U9475" s="43"/>
    </row>
    <row r="9476" spans="19:21" x14ac:dyDescent="0.35">
      <c r="S9476" s="43"/>
      <c r="U9476" s="43"/>
    </row>
    <row r="9477" spans="19:21" x14ac:dyDescent="0.35">
      <c r="S9477" s="43"/>
      <c r="U9477" s="43"/>
    </row>
    <row r="9478" spans="19:21" x14ac:dyDescent="0.35">
      <c r="S9478" s="43"/>
      <c r="U9478" s="43"/>
    </row>
    <row r="9479" spans="19:21" x14ac:dyDescent="0.35">
      <c r="S9479" s="43"/>
      <c r="U9479" s="43"/>
    </row>
    <row r="9480" spans="19:21" x14ac:dyDescent="0.35">
      <c r="S9480" s="43"/>
      <c r="U9480" s="43"/>
    </row>
    <row r="9481" spans="19:21" x14ac:dyDescent="0.35">
      <c r="S9481" s="43"/>
      <c r="U9481" s="43"/>
    </row>
    <row r="9482" spans="19:21" x14ac:dyDescent="0.35">
      <c r="S9482" s="43"/>
      <c r="U9482" s="43"/>
    </row>
    <row r="9483" spans="19:21" x14ac:dyDescent="0.35">
      <c r="S9483" s="43"/>
      <c r="U9483" s="43"/>
    </row>
    <row r="9484" spans="19:21" x14ac:dyDescent="0.35">
      <c r="S9484" s="43"/>
      <c r="U9484" s="43"/>
    </row>
    <row r="9485" spans="19:21" x14ac:dyDescent="0.35">
      <c r="S9485" s="43"/>
      <c r="U9485" s="43"/>
    </row>
    <row r="9486" spans="19:21" x14ac:dyDescent="0.35">
      <c r="S9486" s="43"/>
      <c r="U9486" s="43"/>
    </row>
    <row r="9487" spans="19:21" x14ac:dyDescent="0.35">
      <c r="S9487" s="43"/>
      <c r="U9487" s="43"/>
    </row>
    <row r="9488" spans="19:21" x14ac:dyDescent="0.35">
      <c r="S9488" s="43"/>
      <c r="U9488" s="43"/>
    </row>
    <row r="9489" spans="19:21" x14ac:dyDescent="0.35">
      <c r="S9489" s="43"/>
      <c r="U9489" s="43"/>
    </row>
    <row r="9490" spans="19:21" x14ac:dyDescent="0.35">
      <c r="S9490" s="43"/>
      <c r="U9490" s="43"/>
    </row>
    <row r="9491" spans="19:21" x14ac:dyDescent="0.35">
      <c r="S9491" s="43"/>
      <c r="U9491" s="43"/>
    </row>
    <row r="9492" spans="19:21" x14ac:dyDescent="0.35">
      <c r="S9492" s="43"/>
      <c r="U9492" s="43"/>
    </row>
    <row r="9493" spans="19:21" x14ac:dyDescent="0.35">
      <c r="S9493" s="43"/>
      <c r="U9493" s="43"/>
    </row>
    <row r="9494" spans="19:21" x14ac:dyDescent="0.35">
      <c r="S9494" s="43"/>
      <c r="U9494" s="43"/>
    </row>
    <row r="9495" spans="19:21" x14ac:dyDescent="0.35">
      <c r="S9495" s="43"/>
      <c r="U9495" s="43"/>
    </row>
    <row r="9496" spans="19:21" x14ac:dyDescent="0.35">
      <c r="S9496" s="43"/>
      <c r="U9496" s="43"/>
    </row>
    <row r="9497" spans="19:21" x14ac:dyDescent="0.35">
      <c r="S9497" s="43"/>
      <c r="U9497" s="43"/>
    </row>
    <row r="9498" spans="19:21" x14ac:dyDescent="0.35">
      <c r="S9498" s="43"/>
      <c r="U9498" s="43"/>
    </row>
    <row r="9499" spans="19:21" x14ac:dyDescent="0.35">
      <c r="S9499" s="43"/>
      <c r="U9499" s="43"/>
    </row>
    <row r="9500" spans="19:21" x14ac:dyDescent="0.35">
      <c r="S9500" s="43"/>
      <c r="U9500" s="43"/>
    </row>
    <row r="9501" spans="19:21" x14ac:dyDescent="0.35">
      <c r="S9501" s="43"/>
      <c r="U9501" s="43"/>
    </row>
    <row r="9502" spans="19:21" x14ac:dyDescent="0.35">
      <c r="S9502" s="43"/>
      <c r="U9502" s="43"/>
    </row>
    <row r="9503" spans="19:21" x14ac:dyDescent="0.35">
      <c r="S9503" s="43"/>
      <c r="U9503" s="43"/>
    </row>
    <row r="9504" spans="19:21" x14ac:dyDescent="0.35">
      <c r="S9504" s="43"/>
      <c r="U9504" s="43"/>
    </row>
    <row r="9505" spans="19:21" x14ac:dyDescent="0.35">
      <c r="S9505" s="43"/>
      <c r="U9505" s="43"/>
    </row>
    <row r="9506" spans="19:21" x14ac:dyDescent="0.35">
      <c r="S9506" s="43"/>
      <c r="U9506" s="43"/>
    </row>
    <row r="9507" spans="19:21" x14ac:dyDescent="0.35">
      <c r="S9507" s="43"/>
      <c r="U9507" s="43"/>
    </row>
    <row r="9508" spans="19:21" x14ac:dyDescent="0.35">
      <c r="S9508" s="43"/>
      <c r="U9508" s="43"/>
    </row>
    <row r="9509" spans="19:21" x14ac:dyDescent="0.35">
      <c r="S9509" s="43"/>
      <c r="U9509" s="43"/>
    </row>
    <row r="9510" spans="19:21" x14ac:dyDescent="0.35">
      <c r="S9510" s="43"/>
      <c r="U9510" s="43"/>
    </row>
    <row r="9511" spans="19:21" x14ac:dyDescent="0.35">
      <c r="S9511" s="43"/>
      <c r="U9511" s="43"/>
    </row>
    <row r="9512" spans="19:21" x14ac:dyDescent="0.35">
      <c r="S9512" s="43"/>
      <c r="U9512" s="43"/>
    </row>
    <row r="9513" spans="19:21" x14ac:dyDescent="0.35">
      <c r="S9513" s="43"/>
      <c r="U9513" s="43"/>
    </row>
    <row r="9514" spans="19:21" x14ac:dyDescent="0.35">
      <c r="S9514" s="43"/>
      <c r="U9514" s="43"/>
    </row>
    <row r="9515" spans="19:21" x14ac:dyDescent="0.35">
      <c r="S9515" s="43"/>
      <c r="U9515" s="43"/>
    </row>
    <row r="9516" spans="19:21" x14ac:dyDescent="0.35">
      <c r="S9516" s="43"/>
      <c r="U9516" s="43"/>
    </row>
    <row r="9517" spans="19:21" x14ac:dyDescent="0.35">
      <c r="S9517" s="43"/>
      <c r="U9517" s="43"/>
    </row>
    <row r="9518" spans="19:21" x14ac:dyDescent="0.35">
      <c r="S9518" s="43"/>
      <c r="U9518" s="43"/>
    </row>
    <row r="9519" spans="19:21" x14ac:dyDescent="0.35">
      <c r="S9519" s="43"/>
      <c r="U9519" s="43"/>
    </row>
    <row r="9520" spans="19:21" x14ac:dyDescent="0.35">
      <c r="S9520" s="43"/>
      <c r="U9520" s="43"/>
    </row>
    <row r="9521" spans="19:21" x14ac:dyDescent="0.35">
      <c r="S9521" s="43"/>
      <c r="U9521" s="43"/>
    </row>
    <row r="9522" spans="19:21" x14ac:dyDescent="0.35">
      <c r="S9522" s="43"/>
      <c r="U9522" s="43"/>
    </row>
    <row r="9523" spans="19:21" x14ac:dyDescent="0.35">
      <c r="S9523" s="43"/>
      <c r="U9523" s="43"/>
    </row>
    <row r="9524" spans="19:21" x14ac:dyDescent="0.35">
      <c r="S9524" s="43"/>
      <c r="U9524" s="43"/>
    </row>
    <row r="9525" spans="19:21" x14ac:dyDescent="0.35">
      <c r="S9525" s="43"/>
      <c r="U9525" s="43"/>
    </row>
    <row r="9526" spans="19:21" x14ac:dyDescent="0.35">
      <c r="S9526" s="43"/>
      <c r="U9526" s="43"/>
    </row>
    <row r="9527" spans="19:21" x14ac:dyDescent="0.35">
      <c r="S9527" s="43"/>
      <c r="U9527" s="43"/>
    </row>
    <row r="9528" spans="19:21" x14ac:dyDescent="0.35">
      <c r="S9528" s="43"/>
      <c r="U9528" s="43"/>
    </row>
    <row r="9529" spans="19:21" x14ac:dyDescent="0.35">
      <c r="S9529" s="43"/>
      <c r="U9529" s="43"/>
    </row>
    <row r="9530" spans="19:21" x14ac:dyDescent="0.35">
      <c r="S9530" s="43"/>
      <c r="U9530" s="43"/>
    </row>
    <row r="9531" spans="19:21" x14ac:dyDescent="0.35">
      <c r="S9531" s="43"/>
      <c r="U9531" s="43"/>
    </row>
    <row r="9532" spans="19:21" x14ac:dyDescent="0.35">
      <c r="S9532" s="43"/>
      <c r="U9532" s="43"/>
    </row>
    <row r="9533" spans="19:21" x14ac:dyDescent="0.35">
      <c r="S9533" s="43"/>
      <c r="U9533" s="43"/>
    </row>
    <row r="9534" spans="19:21" x14ac:dyDescent="0.35">
      <c r="S9534" s="43"/>
      <c r="U9534" s="43"/>
    </row>
    <row r="9535" spans="19:21" x14ac:dyDescent="0.35">
      <c r="S9535" s="43"/>
      <c r="U9535" s="43"/>
    </row>
    <row r="9536" spans="19:21" x14ac:dyDescent="0.35">
      <c r="S9536" s="43"/>
      <c r="U9536" s="43"/>
    </row>
    <row r="9537" spans="19:21" x14ac:dyDescent="0.35">
      <c r="S9537" s="43"/>
      <c r="U9537" s="43"/>
    </row>
    <row r="9538" spans="19:21" x14ac:dyDescent="0.35">
      <c r="S9538" s="43"/>
      <c r="U9538" s="43"/>
    </row>
    <row r="9539" spans="19:21" x14ac:dyDescent="0.35">
      <c r="S9539" s="43"/>
      <c r="U9539" s="43"/>
    </row>
    <row r="9540" spans="19:21" x14ac:dyDescent="0.35">
      <c r="S9540" s="43"/>
      <c r="U9540" s="43"/>
    </row>
    <row r="9541" spans="19:21" x14ac:dyDescent="0.35">
      <c r="S9541" s="43"/>
      <c r="U9541" s="43"/>
    </row>
    <row r="9542" spans="19:21" x14ac:dyDescent="0.35">
      <c r="S9542" s="43"/>
      <c r="U9542" s="43"/>
    </row>
    <row r="9543" spans="19:21" x14ac:dyDescent="0.35">
      <c r="S9543" s="43"/>
      <c r="U9543" s="43"/>
    </row>
    <row r="9544" spans="19:21" x14ac:dyDescent="0.35">
      <c r="S9544" s="43"/>
      <c r="U9544" s="43"/>
    </row>
    <row r="9545" spans="19:21" x14ac:dyDescent="0.35">
      <c r="S9545" s="43"/>
      <c r="U9545" s="43"/>
    </row>
    <row r="9546" spans="19:21" x14ac:dyDescent="0.35">
      <c r="S9546" s="43"/>
      <c r="U9546" s="43"/>
    </row>
    <row r="9547" spans="19:21" x14ac:dyDescent="0.35">
      <c r="S9547" s="43"/>
      <c r="U9547" s="43"/>
    </row>
    <row r="9548" spans="19:21" x14ac:dyDescent="0.35">
      <c r="S9548" s="43"/>
      <c r="U9548" s="43"/>
    </row>
    <row r="9549" spans="19:21" x14ac:dyDescent="0.35">
      <c r="S9549" s="43"/>
      <c r="U9549" s="43"/>
    </row>
    <row r="9550" spans="19:21" x14ac:dyDescent="0.35">
      <c r="S9550" s="43"/>
      <c r="U9550" s="43"/>
    </row>
    <row r="9551" spans="19:21" x14ac:dyDescent="0.35">
      <c r="S9551" s="43"/>
      <c r="U9551" s="43"/>
    </row>
    <row r="9552" spans="19:21" x14ac:dyDescent="0.35">
      <c r="S9552" s="43"/>
      <c r="U9552" s="43"/>
    </row>
    <row r="9553" spans="19:21" x14ac:dyDescent="0.35">
      <c r="S9553" s="43"/>
      <c r="U9553" s="43"/>
    </row>
    <row r="9554" spans="19:21" x14ac:dyDescent="0.35">
      <c r="S9554" s="43"/>
      <c r="U9554" s="43"/>
    </row>
    <row r="9555" spans="19:21" x14ac:dyDescent="0.35">
      <c r="S9555" s="43"/>
      <c r="U9555" s="43"/>
    </row>
    <row r="9556" spans="19:21" x14ac:dyDescent="0.35">
      <c r="S9556" s="43"/>
      <c r="U9556" s="43"/>
    </row>
    <row r="9557" spans="19:21" x14ac:dyDescent="0.35">
      <c r="S9557" s="43"/>
      <c r="U9557" s="43"/>
    </row>
    <row r="9558" spans="19:21" x14ac:dyDescent="0.35">
      <c r="S9558" s="43"/>
      <c r="U9558" s="43"/>
    </row>
    <row r="9559" spans="19:21" x14ac:dyDescent="0.35">
      <c r="S9559" s="43"/>
      <c r="U9559" s="43"/>
    </row>
    <row r="9560" spans="19:21" x14ac:dyDescent="0.35">
      <c r="S9560" s="43"/>
      <c r="U9560" s="43"/>
    </row>
    <row r="9561" spans="19:21" x14ac:dyDescent="0.35">
      <c r="S9561" s="43"/>
      <c r="U9561" s="43"/>
    </row>
    <row r="9562" spans="19:21" x14ac:dyDescent="0.35">
      <c r="S9562" s="43"/>
      <c r="U9562" s="43"/>
    </row>
    <row r="9563" spans="19:21" x14ac:dyDescent="0.35">
      <c r="S9563" s="43"/>
      <c r="U9563" s="43"/>
    </row>
    <row r="9564" spans="19:21" x14ac:dyDescent="0.35">
      <c r="S9564" s="43"/>
      <c r="U9564" s="43"/>
    </row>
    <row r="9565" spans="19:21" x14ac:dyDescent="0.35">
      <c r="S9565" s="43"/>
      <c r="U9565" s="43"/>
    </row>
    <row r="9566" spans="19:21" x14ac:dyDescent="0.35">
      <c r="S9566" s="43"/>
      <c r="U9566" s="43"/>
    </row>
    <row r="9567" spans="19:21" x14ac:dyDescent="0.35">
      <c r="S9567" s="43"/>
      <c r="U9567" s="43"/>
    </row>
    <row r="9568" spans="19:21" x14ac:dyDescent="0.35">
      <c r="S9568" s="43"/>
      <c r="U9568" s="43"/>
    </row>
    <row r="9569" spans="19:21" x14ac:dyDescent="0.35">
      <c r="S9569" s="43"/>
      <c r="U9569" s="43"/>
    </row>
    <row r="9570" spans="19:21" x14ac:dyDescent="0.35">
      <c r="S9570" s="43"/>
      <c r="U9570" s="43"/>
    </row>
    <row r="9571" spans="19:21" x14ac:dyDescent="0.35">
      <c r="S9571" s="43"/>
      <c r="U9571" s="43"/>
    </row>
    <row r="9572" spans="19:21" x14ac:dyDescent="0.35">
      <c r="S9572" s="43"/>
      <c r="U9572" s="43"/>
    </row>
    <row r="9573" spans="19:21" x14ac:dyDescent="0.35">
      <c r="S9573" s="43"/>
      <c r="U9573" s="43"/>
    </row>
    <row r="9574" spans="19:21" x14ac:dyDescent="0.35">
      <c r="S9574" s="43"/>
      <c r="U9574" s="43"/>
    </row>
    <row r="9575" spans="19:21" x14ac:dyDescent="0.35">
      <c r="S9575" s="43"/>
      <c r="U9575" s="43"/>
    </row>
    <row r="9576" spans="19:21" x14ac:dyDescent="0.35">
      <c r="S9576" s="43"/>
      <c r="U9576" s="43"/>
    </row>
    <row r="9577" spans="19:21" x14ac:dyDescent="0.35">
      <c r="S9577" s="43"/>
      <c r="U9577" s="43"/>
    </row>
    <row r="9578" spans="19:21" x14ac:dyDescent="0.35">
      <c r="S9578" s="43"/>
      <c r="U9578" s="43"/>
    </row>
    <row r="9579" spans="19:21" x14ac:dyDescent="0.35">
      <c r="S9579" s="43"/>
      <c r="U9579" s="43"/>
    </row>
    <row r="9580" spans="19:21" x14ac:dyDescent="0.35">
      <c r="S9580" s="43"/>
      <c r="U9580" s="43"/>
    </row>
    <row r="9581" spans="19:21" x14ac:dyDescent="0.35">
      <c r="S9581" s="43"/>
      <c r="U9581" s="43"/>
    </row>
    <row r="9582" spans="19:21" x14ac:dyDescent="0.35">
      <c r="S9582" s="43"/>
      <c r="U9582" s="43"/>
    </row>
    <row r="9583" spans="19:21" x14ac:dyDescent="0.35">
      <c r="S9583" s="43"/>
      <c r="U9583" s="43"/>
    </row>
    <row r="9584" spans="19:21" x14ac:dyDescent="0.35">
      <c r="S9584" s="43"/>
      <c r="U9584" s="43"/>
    </row>
    <row r="9585" spans="19:21" x14ac:dyDescent="0.35">
      <c r="S9585" s="43"/>
      <c r="U9585" s="43"/>
    </row>
    <row r="9586" spans="19:21" x14ac:dyDescent="0.35">
      <c r="S9586" s="43"/>
      <c r="U9586" s="43"/>
    </row>
    <row r="9587" spans="19:21" x14ac:dyDescent="0.35">
      <c r="S9587" s="43"/>
      <c r="U9587" s="43"/>
    </row>
    <row r="9588" spans="19:21" x14ac:dyDescent="0.35">
      <c r="S9588" s="43"/>
      <c r="U9588" s="43"/>
    </row>
    <row r="9589" spans="19:21" x14ac:dyDescent="0.35">
      <c r="S9589" s="43"/>
      <c r="U9589" s="43"/>
    </row>
    <row r="9590" spans="19:21" x14ac:dyDescent="0.35">
      <c r="S9590" s="43"/>
      <c r="U9590" s="43"/>
    </row>
    <row r="9591" spans="19:21" x14ac:dyDescent="0.35">
      <c r="S9591" s="43"/>
      <c r="U9591" s="43"/>
    </row>
    <row r="9592" spans="19:21" x14ac:dyDescent="0.35">
      <c r="S9592" s="43"/>
      <c r="U9592" s="43"/>
    </row>
    <row r="9593" spans="19:21" x14ac:dyDescent="0.35">
      <c r="S9593" s="43"/>
      <c r="U9593" s="43"/>
    </row>
    <row r="9594" spans="19:21" x14ac:dyDescent="0.35">
      <c r="S9594" s="43"/>
      <c r="U9594" s="43"/>
    </row>
    <row r="9595" spans="19:21" x14ac:dyDescent="0.35">
      <c r="S9595" s="43"/>
      <c r="U9595" s="43"/>
    </row>
    <row r="9596" spans="19:21" x14ac:dyDescent="0.35">
      <c r="S9596" s="43"/>
      <c r="U9596" s="43"/>
    </row>
    <row r="9597" spans="19:21" x14ac:dyDescent="0.35">
      <c r="S9597" s="43"/>
      <c r="U9597" s="43"/>
    </row>
    <row r="9598" spans="19:21" x14ac:dyDescent="0.35">
      <c r="S9598" s="43"/>
      <c r="U9598" s="43"/>
    </row>
    <row r="9599" spans="19:21" x14ac:dyDescent="0.35">
      <c r="S9599" s="43"/>
      <c r="U9599" s="43"/>
    </row>
    <row r="9600" spans="19:21" x14ac:dyDescent="0.35">
      <c r="S9600" s="43"/>
      <c r="U9600" s="43"/>
    </row>
    <row r="9601" spans="19:21" x14ac:dyDescent="0.35">
      <c r="S9601" s="43"/>
      <c r="U9601" s="43"/>
    </row>
    <row r="9602" spans="19:21" x14ac:dyDescent="0.35">
      <c r="S9602" s="43"/>
      <c r="U9602" s="43"/>
    </row>
    <row r="9603" spans="19:21" x14ac:dyDescent="0.35">
      <c r="S9603" s="43"/>
      <c r="U9603" s="43"/>
    </row>
    <row r="9604" spans="19:21" x14ac:dyDescent="0.35">
      <c r="S9604" s="43"/>
      <c r="U9604" s="43"/>
    </row>
    <row r="9605" spans="19:21" x14ac:dyDescent="0.35">
      <c r="S9605" s="43"/>
      <c r="U9605" s="43"/>
    </row>
    <row r="9606" spans="19:21" x14ac:dyDescent="0.35">
      <c r="S9606" s="43"/>
      <c r="U9606" s="43"/>
    </row>
    <row r="9607" spans="19:21" x14ac:dyDescent="0.35">
      <c r="S9607" s="43"/>
      <c r="U9607" s="43"/>
    </row>
    <row r="9608" spans="19:21" x14ac:dyDescent="0.35">
      <c r="S9608" s="43"/>
      <c r="U9608" s="43"/>
    </row>
    <row r="9609" spans="19:21" x14ac:dyDescent="0.35">
      <c r="S9609" s="43"/>
      <c r="U9609" s="43"/>
    </row>
    <row r="9610" spans="19:21" x14ac:dyDescent="0.35">
      <c r="S9610" s="43"/>
      <c r="U9610" s="43"/>
    </row>
    <row r="9611" spans="19:21" x14ac:dyDescent="0.35">
      <c r="S9611" s="43"/>
      <c r="U9611" s="43"/>
    </row>
    <row r="9612" spans="19:21" x14ac:dyDescent="0.35">
      <c r="S9612" s="43"/>
      <c r="U9612" s="43"/>
    </row>
    <row r="9613" spans="19:21" x14ac:dyDescent="0.35">
      <c r="S9613" s="43"/>
      <c r="U9613" s="43"/>
    </row>
    <row r="9614" spans="19:21" x14ac:dyDescent="0.35">
      <c r="S9614" s="43"/>
      <c r="U9614" s="43"/>
    </row>
    <row r="9615" spans="19:21" x14ac:dyDescent="0.35">
      <c r="S9615" s="43"/>
      <c r="U9615" s="43"/>
    </row>
    <row r="9616" spans="19:21" x14ac:dyDescent="0.35">
      <c r="S9616" s="43"/>
      <c r="U9616" s="43"/>
    </row>
    <row r="9617" spans="19:21" x14ac:dyDescent="0.35">
      <c r="S9617" s="43"/>
      <c r="U9617" s="43"/>
    </row>
    <row r="9618" spans="19:21" x14ac:dyDescent="0.35">
      <c r="S9618" s="43"/>
      <c r="U9618" s="43"/>
    </row>
    <row r="9619" spans="19:21" x14ac:dyDescent="0.35">
      <c r="S9619" s="43"/>
      <c r="U9619" s="43"/>
    </row>
    <row r="9620" spans="19:21" x14ac:dyDescent="0.35">
      <c r="S9620" s="43"/>
      <c r="U9620" s="43"/>
    </row>
    <row r="9621" spans="19:21" x14ac:dyDescent="0.35">
      <c r="S9621" s="43"/>
      <c r="U9621" s="43"/>
    </row>
    <row r="9622" spans="19:21" x14ac:dyDescent="0.35">
      <c r="S9622" s="43"/>
      <c r="U9622" s="43"/>
    </row>
    <row r="9623" spans="19:21" x14ac:dyDescent="0.35">
      <c r="S9623" s="43"/>
      <c r="U9623" s="43"/>
    </row>
    <row r="9624" spans="19:21" x14ac:dyDescent="0.35">
      <c r="S9624" s="43"/>
      <c r="U9624" s="43"/>
    </row>
    <row r="9625" spans="19:21" x14ac:dyDescent="0.35">
      <c r="S9625" s="43"/>
      <c r="U9625" s="43"/>
    </row>
    <row r="9626" spans="19:21" x14ac:dyDescent="0.35">
      <c r="S9626" s="43"/>
      <c r="U9626" s="43"/>
    </row>
    <row r="9627" spans="19:21" x14ac:dyDescent="0.35">
      <c r="S9627" s="43"/>
      <c r="U9627" s="43"/>
    </row>
    <row r="9628" spans="19:21" x14ac:dyDescent="0.35">
      <c r="S9628" s="43"/>
      <c r="U9628" s="43"/>
    </row>
    <row r="9629" spans="19:21" x14ac:dyDescent="0.35">
      <c r="S9629" s="43"/>
      <c r="U9629" s="43"/>
    </row>
    <row r="9630" spans="19:21" x14ac:dyDescent="0.35">
      <c r="S9630" s="43"/>
      <c r="U9630" s="43"/>
    </row>
    <row r="9631" spans="19:21" x14ac:dyDescent="0.35">
      <c r="S9631" s="43"/>
      <c r="U9631" s="43"/>
    </row>
    <row r="9632" spans="19:21" x14ac:dyDescent="0.35">
      <c r="S9632" s="43"/>
      <c r="U9632" s="43"/>
    </row>
    <row r="9633" spans="19:21" x14ac:dyDescent="0.35">
      <c r="S9633" s="43"/>
      <c r="U9633" s="43"/>
    </row>
    <row r="9634" spans="19:21" x14ac:dyDescent="0.35">
      <c r="S9634" s="43"/>
      <c r="U9634" s="43"/>
    </row>
    <row r="9635" spans="19:21" x14ac:dyDescent="0.35">
      <c r="S9635" s="43"/>
      <c r="U9635" s="43"/>
    </row>
    <row r="9636" spans="19:21" x14ac:dyDescent="0.35">
      <c r="S9636" s="43"/>
      <c r="U9636" s="43"/>
    </row>
    <row r="9637" spans="19:21" x14ac:dyDescent="0.35">
      <c r="S9637" s="43"/>
      <c r="U9637" s="43"/>
    </row>
    <row r="9638" spans="19:21" x14ac:dyDescent="0.35">
      <c r="S9638" s="43"/>
      <c r="U9638" s="43"/>
    </row>
    <row r="9639" spans="19:21" x14ac:dyDescent="0.35">
      <c r="S9639" s="43"/>
      <c r="U9639" s="43"/>
    </row>
    <row r="9640" spans="19:21" x14ac:dyDescent="0.35">
      <c r="S9640" s="43"/>
      <c r="U9640" s="43"/>
    </row>
    <row r="9641" spans="19:21" x14ac:dyDescent="0.35">
      <c r="S9641" s="43"/>
      <c r="U9641" s="43"/>
    </row>
    <row r="9642" spans="19:21" x14ac:dyDescent="0.35">
      <c r="S9642" s="43"/>
      <c r="U9642" s="43"/>
    </row>
    <row r="9643" spans="19:21" x14ac:dyDescent="0.35">
      <c r="S9643" s="43"/>
      <c r="U9643" s="43"/>
    </row>
    <row r="9644" spans="19:21" x14ac:dyDescent="0.35">
      <c r="S9644" s="43"/>
      <c r="U9644" s="43"/>
    </row>
    <row r="9645" spans="19:21" x14ac:dyDescent="0.35">
      <c r="S9645" s="43"/>
      <c r="U9645" s="43"/>
    </row>
    <row r="9646" spans="19:21" x14ac:dyDescent="0.35">
      <c r="S9646" s="43"/>
      <c r="U9646" s="43"/>
    </row>
    <row r="9647" spans="19:21" x14ac:dyDescent="0.35">
      <c r="S9647" s="43"/>
      <c r="U9647" s="43"/>
    </row>
    <row r="9648" spans="19:21" x14ac:dyDescent="0.35">
      <c r="S9648" s="43"/>
      <c r="U9648" s="43"/>
    </row>
    <row r="9649" spans="19:21" x14ac:dyDescent="0.35">
      <c r="S9649" s="43"/>
      <c r="U9649" s="43"/>
    </row>
    <row r="9650" spans="19:21" x14ac:dyDescent="0.35">
      <c r="S9650" s="43"/>
      <c r="U9650" s="43"/>
    </row>
    <row r="9651" spans="19:21" x14ac:dyDescent="0.35">
      <c r="S9651" s="43"/>
      <c r="U9651" s="43"/>
    </row>
    <row r="9652" spans="19:21" x14ac:dyDescent="0.35">
      <c r="S9652" s="43"/>
      <c r="U9652" s="43"/>
    </row>
    <row r="9653" spans="19:21" x14ac:dyDescent="0.35">
      <c r="S9653" s="43"/>
      <c r="U9653" s="43"/>
    </row>
    <row r="9654" spans="19:21" x14ac:dyDescent="0.35">
      <c r="S9654" s="43"/>
      <c r="U9654" s="43"/>
    </row>
    <row r="9655" spans="19:21" x14ac:dyDescent="0.35">
      <c r="S9655" s="43"/>
      <c r="U9655" s="43"/>
    </row>
    <row r="9656" spans="19:21" x14ac:dyDescent="0.35">
      <c r="S9656" s="43"/>
      <c r="U9656" s="43"/>
    </row>
    <row r="9657" spans="19:21" x14ac:dyDescent="0.35">
      <c r="S9657" s="43"/>
      <c r="U9657" s="43"/>
    </row>
    <row r="9658" spans="19:21" x14ac:dyDescent="0.35">
      <c r="S9658" s="43"/>
      <c r="U9658" s="43"/>
    </row>
    <row r="9659" spans="19:21" x14ac:dyDescent="0.35">
      <c r="S9659" s="43"/>
      <c r="U9659" s="43"/>
    </row>
    <row r="9660" spans="19:21" x14ac:dyDescent="0.35">
      <c r="S9660" s="43"/>
      <c r="U9660" s="43"/>
    </row>
    <row r="9661" spans="19:21" x14ac:dyDescent="0.35">
      <c r="S9661" s="43"/>
      <c r="U9661" s="43"/>
    </row>
    <row r="9662" spans="19:21" x14ac:dyDescent="0.35">
      <c r="S9662" s="43"/>
      <c r="U9662" s="43"/>
    </row>
    <row r="9663" spans="19:21" x14ac:dyDescent="0.35">
      <c r="S9663" s="43"/>
      <c r="U9663" s="43"/>
    </row>
    <row r="9664" spans="19:21" x14ac:dyDescent="0.35">
      <c r="S9664" s="43"/>
      <c r="U9664" s="43"/>
    </row>
    <row r="9665" spans="19:21" x14ac:dyDescent="0.35">
      <c r="S9665" s="43"/>
      <c r="U9665" s="43"/>
    </row>
    <row r="9666" spans="19:21" x14ac:dyDescent="0.35">
      <c r="S9666" s="43"/>
      <c r="U9666" s="43"/>
    </row>
    <row r="9667" spans="19:21" x14ac:dyDescent="0.35">
      <c r="S9667" s="43"/>
      <c r="U9667" s="43"/>
    </row>
    <row r="9668" spans="19:21" x14ac:dyDescent="0.35">
      <c r="S9668" s="43"/>
      <c r="U9668" s="43"/>
    </row>
    <row r="9669" spans="19:21" x14ac:dyDescent="0.35">
      <c r="S9669" s="43"/>
      <c r="U9669" s="43"/>
    </row>
    <row r="9670" spans="19:21" x14ac:dyDescent="0.35">
      <c r="S9670" s="43"/>
      <c r="U9670" s="43"/>
    </row>
    <row r="9671" spans="19:21" x14ac:dyDescent="0.35">
      <c r="S9671" s="43"/>
      <c r="U9671" s="43"/>
    </row>
    <row r="9672" spans="19:21" x14ac:dyDescent="0.35">
      <c r="S9672" s="43"/>
      <c r="U9672" s="43"/>
    </row>
    <row r="9673" spans="19:21" x14ac:dyDescent="0.35">
      <c r="S9673" s="43"/>
      <c r="U9673" s="43"/>
    </row>
    <row r="9674" spans="19:21" x14ac:dyDescent="0.35">
      <c r="S9674" s="43"/>
      <c r="U9674" s="43"/>
    </row>
    <row r="9675" spans="19:21" x14ac:dyDescent="0.35">
      <c r="S9675" s="43"/>
      <c r="U9675" s="43"/>
    </row>
    <row r="9676" spans="19:21" x14ac:dyDescent="0.35">
      <c r="S9676" s="43"/>
      <c r="U9676" s="43"/>
    </row>
    <row r="9677" spans="19:21" x14ac:dyDescent="0.35">
      <c r="S9677" s="43"/>
      <c r="U9677" s="43"/>
    </row>
    <row r="9678" spans="19:21" x14ac:dyDescent="0.35">
      <c r="S9678" s="43"/>
      <c r="U9678" s="43"/>
    </row>
    <row r="9679" spans="19:21" x14ac:dyDescent="0.35">
      <c r="S9679" s="43"/>
      <c r="U9679" s="43"/>
    </row>
    <row r="9680" spans="19:21" x14ac:dyDescent="0.35">
      <c r="S9680" s="43"/>
      <c r="U9680" s="43"/>
    </row>
    <row r="9681" spans="19:21" x14ac:dyDescent="0.35">
      <c r="S9681" s="43"/>
      <c r="U9681" s="43"/>
    </row>
    <row r="9682" spans="19:21" x14ac:dyDescent="0.35">
      <c r="S9682" s="43"/>
      <c r="U9682" s="43"/>
    </row>
    <row r="9683" spans="19:21" x14ac:dyDescent="0.35">
      <c r="S9683" s="43"/>
      <c r="U9683" s="43"/>
    </row>
    <row r="9684" spans="19:21" x14ac:dyDescent="0.35">
      <c r="S9684" s="43"/>
      <c r="U9684" s="43"/>
    </row>
    <row r="9685" spans="19:21" x14ac:dyDescent="0.35">
      <c r="S9685" s="43"/>
      <c r="U9685" s="43"/>
    </row>
    <row r="9686" spans="19:21" x14ac:dyDescent="0.35">
      <c r="S9686" s="43"/>
      <c r="U9686" s="43"/>
    </row>
    <row r="9687" spans="19:21" x14ac:dyDescent="0.35">
      <c r="S9687" s="43"/>
      <c r="U9687" s="43"/>
    </row>
    <row r="9688" spans="19:21" x14ac:dyDescent="0.35">
      <c r="S9688" s="43"/>
      <c r="U9688" s="43"/>
    </row>
    <row r="9689" spans="19:21" x14ac:dyDescent="0.35">
      <c r="S9689" s="43"/>
      <c r="U9689" s="43"/>
    </row>
    <row r="9690" spans="19:21" x14ac:dyDescent="0.35">
      <c r="S9690" s="43"/>
      <c r="U9690" s="43"/>
    </row>
    <row r="9691" spans="19:21" x14ac:dyDescent="0.35">
      <c r="S9691" s="43"/>
      <c r="U9691" s="43"/>
    </row>
    <row r="9692" spans="19:21" x14ac:dyDescent="0.35">
      <c r="S9692" s="43"/>
      <c r="U9692" s="43"/>
    </row>
    <row r="9693" spans="19:21" x14ac:dyDescent="0.35">
      <c r="S9693" s="43"/>
      <c r="U9693" s="43"/>
    </row>
    <row r="9694" spans="19:21" x14ac:dyDescent="0.35">
      <c r="S9694" s="43"/>
      <c r="U9694" s="43"/>
    </row>
    <row r="9695" spans="19:21" x14ac:dyDescent="0.35">
      <c r="S9695" s="43"/>
      <c r="U9695" s="43"/>
    </row>
    <row r="9696" spans="19:21" x14ac:dyDescent="0.35">
      <c r="S9696" s="43"/>
      <c r="U9696" s="43"/>
    </row>
    <row r="9697" spans="19:21" x14ac:dyDescent="0.35">
      <c r="S9697" s="43"/>
      <c r="U9697" s="43"/>
    </row>
    <row r="9698" spans="19:21" x14ac:dyDescent="0.35">
      <c r="S9698" s="43"/>
      <c r="U9698" s="43"/>
    </row>
    <row r="9699" spans="19:21" x14ac:dyDescent="0.35">
      <c r="S9699" s="43"/>
      <c r="U9699" s="43"/>
    </row>
    <row r="9700" spans="19:21" x14ac:dyDescent="0.35">
      <c r="S9700" s="43"/>
      <c r="U9700" s="43"/>
    </row>
    <row r="9701" spans="19:21" x14ac:dyDescent="0.35">
      <c r="S9701" s="43"/>
      <c r="U9701" s="43"/>
    </row>
    <row r="9702" spans="19:21" x14ac:dyDescent="0.35">
      <c r="S9702" s="43"/>
      <c r="U9702" s="43"/>
    </row>
    <row r="9703" spans="19:21" x14ac:dyDescent="0.35">
      <c r="S9703" s="43"/>
      <c r="U9703" s="43"/>
    </row>
    <row r="9704" spans="19:21" x14ac:dyDescent="0.35">
      <c r="S9704" s="43"/>
      <c r="U9704" s="43"/>
    </row>
    <row r="9705" spans="19:21" x14ac:dyDescent="0.35">
      <c r="S9705" s="43"/>
      <c r="U9705" s="43"/>
    </row>
    <row r="9706" spans="19:21" x14ac:dyDescent="0.35">
      <c r="S9706" s="43"/>
      <c r="U9706" s="43"/>
    </row>
    <row r="9707" spans="19:21" x14ac:dyDescent="0.35">
      <c r="S9707" s="43"/>
      <c r="U9707" s="43"/>
    </row>
    <row r="9708" spans="19:21" x14ac:dyDescent="0.35">
      <c r="S9708" s="43"/>
      <c r="U9708" s="43"/>
    </row>
    <row r="9709" spans="19:21" x14ac:dyDescent="0.35">
      <c r="S9709" s="43"/>
      <c r="U9709" s="43"/>
    </row>
    <row r="9710" spans="19:21" x14ac:dyDescent="0.35">
      <c r="S9710" s="43"/>
      <c r="U9710" s="43"/>
    </row>
    <row r="9711" spans="19:21" x14ac:dyDescent="0.35">
      <c r="S9711" s="43"/>
      <c r="U9711" s="43"/>
    </row>
    <row r="9712" spans="19:21" x14ac:dyDescent="0.35">
      <c r="S9712" s="43"/>
      <c r="U9712" s="43"/>
    </row>
    <row r="9713" spans="19:21" x14ac:dyDescent="0.35">
      <c r="S9713" s="43"/>
      <c r="U9713" s="43"/>
    </row>
    <row r="9714" spans="19:21" x14ac:dyDescent="0.35">
      <c r="S9714" s="43"/>
      <c r="U9714" s="43"/>
    </row>
    <row r="9715" spans="19:21" x14ac:dyDescent="0.35">
      <c r="S9715" s="43"/>
      <c r="U9715" s="43"/>
    </row>
    <row r="9716" spans="19:21" x14ac:dyDescent="0.35">
      <c r="S9716" s="43"/>
      <c r="U9716" s="43"/>
    </row>
    <row r="9717" spans="19:21" x14ac:dyDescent="0.35">
      <c r="S9717" s="43"/>
      <c r="U9717" s="43"/>
    </row>
    <row r="9718" spans="19:21" x14ac:dyDescent="0.35">
      <c r="S9718" s="43"/>
      <c r="U9718" s="43"/>
    </row>
    <row r="9719" spans="19:21" x14ac:dyDescent="0.35">
      <c r="S9719" s="43"/>
      <c r="U9719" s="43"/>
    </row>
    <row r="9720" spans="19:21" x14ac:dyDescent="0.35">
      <c r="S9720" s="43"/>
      <c r="U9720" s="43"/>
    </row>
    <row r="9721" spans="19:21" x14ac:dyDescent="0.35">
      <c r="S9721" s="43"/>
      <c r="U9721" s="43"/>
    </row>
    <row r="9722" spans="19:21" x14ac:dyDescent="0.35">
      <c r="S9722" s="43"/>
      <c r="U9722" s="43"/>
    </row>
    <row r="9723" spans="19:21" x14ac:dyDescent="0.35">
      <c r="S9723" s="43"/>
      <c r="U9723" s="43"/>
    </row>
    <row r="9724" spans="19:21" x14ac:dyDescent="0.35">
      <c r="S9724" s="43"/>
      <c r="U9724" s="43"/>
    </row>
    <row r="9725" spans="19:21" x14ac:dyDescent="0.35">
      <c r="S9725" s="43"/>
      <c r="U9725" s="43"/>
    </row>
    <row r="9726" spans="19:21" x14ac:dyDescent="0.35">
      <c r="S9726" s="43"/>
      <c r="U9726" s="43"/>
    </row>
    <row r="9727" spans="19:21" x14ac:dyDescent="0.35">
      <c r="S9727" s="43"/>
      <c r="U9727" s="43"/>
    </row>
    <row r="9728" spans="19:21" x14ac:dyDescent="0.35">
      <c r="S9728" s="43"/>
      <c r="U9728" s="43"/>
    </row>
    <row r="9729" spans="19:21" x14ac:dyDescent="0.35">
      <c r="S9729" s="43"/>
      <c r="U9729" s="43"/>
    </row>
    <row r="9730" spans="19:21" x14ac:dyDescent="0.35">
      <c r="S9730" s="43"/>
      <c r="U9730" s="43"/>
    </row>
    <row r="9731" spans="19:21" x14ac:dyDescent="0.35">
      <c r="S9731" s="43"/>
      <c r="U9731" s="43"/>
    </row>
    <row r="9732" spans="19:21" x14ac:dyDescent="0.35">
      <c r="S9732" s="43"/>
      <c r="U9732" s="43"/>
    </row>
    <row r="9733" spans="19:21" x14ac:dyDescent="0.35">
      <c r="S9733" s="43"/>
      <c r="U9733" s="43"/>
    </row>
    <row r="9734" spans="19:21" x14ac:dyDescent="0.35">
      <c r="S9734" s="43"/>
      <c r="U9734" s="43"/>
    </row>
    <row r="9735" spans="19:21" x14ac:dyDescent="0.35">
      <c r="S9735" s="43"/>
      <c r="U9735" s="43"/>
    </row>
    <row r="9736" spans="19:21" x14ac:dyDescent="0.35">
      <c r="S9736" s="43"/>
      <c r="U9736" s="43"/>
    </row>
    <row r="9737" spans="19:21" x14ac:dyDescent="0.35">
      <c r="S9737" s="43"/>
      <c r="U9737" s="43"/>
    </row>
    <row r="9738" spans="19:21" x14ac:dyDescent="0.35">
      <c r="S9738" s="43"/>
      <c r="U9738" s="43"/>
    </row>
    <row r="9739" spans="19:21" x14ac:dyDescent="0.35">
      <c r="S9739" s="43"/>
      <c r="U9739" s="43"/>
    </row>
    <row r="9740" spans="19:21" x14ac:dyDescent="0.35">
      <c r="S9740" s="43"/>
      <c r="U9740" s="43"/>
    </row>
    <row r="9741" spans="19:21" x14ac:dyDescent="0.35">
      <c r="S9741" s="43"/>
      <c r="U9741" s="43"/>
    </row>
    <row r="9742" spans="19:21" x14ac:dyDescent="0.35">
      <c r="S9742" s="43"/>
      <c r="U9742" s="43"/>
    </row>
    <row r="9743" spans="19:21" x14ac:dyDescent="0.35">
      <c r="S9743" s="43"/>
      <c r="U9743" s="43"/>
    </row>
    <row r="9744" spans="19:21" x14ac:dyDescent="0.35">
      <c r="S9744" s="43"/>
      <c r="U9744" s="43"/>
    </row>
    <row r="9745" spans="19:21" x14ac:dyDescent="0.35">
      <c r="S9745" s="43"/>
      <c r="U9745" s="43"/>
    </row>
    <row r="9746" spans="19:21" x14ac:dyDescent="0.35">
      <c r="S9746" s="43"/>
      <c r="U9746" s="43"/>
    </row>
    <row r="9747" spans="19:21" x14ac:dyDescent="0.35">
      <c r="S9747" s="43"/>
      <c r="U9747" s="43"/>
    </row>
    <row r="9748" spans="19:21" x14ac:dyDescent="0.35">
      <c r="S9748" s="43"/>
      <c r="U9748" s="43"/>
    </row>
    <row r="9749" spans="19:21" x14ac:dyDescent="0.35">
      <c r="S9749" s="43"/>
      <c r="U9749" s="43"/>
    </row>
    <row r="9750" spans="19:21" x14ac:dyDescent="0.35">
      <c r="S9750" s="43"/>
      <c r="U9750" s="43"/>
    </row>
    <row r="9751" spans="19:21" x14ac:dyDescent="0.35">
      <c r="S9751" s="43"/>
      <c r="U9751" s="43"/>
    </row>
    <row r="9752" spans="19:21" x14ac:dyDescent="0.35">
      <c r="S9752" s="43"/>
      <c r="U9752" s="43"/>
    </row>
    <row r="9753" spans="19:21" x14ac:dyDescent="0.35">
      <c r="S9753" s="43"/>
      <c r="U9753" s="43"/>
    </row>
    <row r="9754" spans="19:21" x14ac:dyDescent="0.35">
      <c r="S9754" s="43"/>
      <c r="U9754" s="43"/>
    </row>
    <row r="9755" spans="19:21" x14ac:dyDescent="0.35">
      <c r="S9755" s="43"/>
      <c r="U9755" s="43"/>
    </row>
    <row r="9756" spans="19:21" x14ac:dyDescent="0.35">
      <c r="S9756" s="43"/>
      <c r="U9756" s="43"/>
    </row>
    <row r="9757" spans="19:21" x14ac:dyDescent="0.35">
      <c r="S9757" s="43"/>
      <c r="U9757" s="43"/>
    </row>
    <row r="9758" spans="19:21" x14ac:dyDescent="0.35">
      <c r="S9758" s="43"/>
      <c r="U9758" s="43"/>
    </row>
    <row r="9759" spans="19:21" x14ac:dyDescent="0.35">
      <c r="S9759" s="43"/>
      <c r="U9759" s="43"/>
    </row>
    <row r="9760" spans="19:21" x14ac:dyDescent="0.35">
      <c r="S9760" s="43"/>
      <c r="U9760" s="43"/>
    </row>
    <row r="9761" spans="19:21" x14ac:dyDescent="0.35">
      <c r="S9761" s="43"/>
      <c r="U9761" s="43"/>
    </row>
    <row r="9762" spans="19:21" x14ac:dyDescent="0.35">
      <c r="S9762" s="43"/>
      <c r="U9762" s="43"/>
    </row>
    <row r="9763" spans="19:21" x14ac:dyDescent="0.35">
      <c r="S9763" s="43"/>
      <c r="U9763" s="43"/>
    </row>
    <row r="9764" spans="19:21" x14ac:dyDescent="0.35">
      <c r="S9764" s="43"/>
      <c r="U9764" s="43"/>
    </row>
    <row r="9765" spans="19:21" x14ac:dyDescent="0.35">
      <c r="S9765" s="43"/>
      <c r="U9765" s="43"/>
    </row>
    <row r="9766" spans="19:21" x14ac:dyDescent="0.35">
      <c r="S9766" s="43"/>
      <c r="U9766" s="43"/>
    </row>
    <row r="9767" spans="19:21" x14ac:dyDescent="0.35">
      <c r="S9767" s="43"/>
      <c r="U9767" s="43"/>
    </row>
    <row r="9768" spans="19:21" x14ac:dyDescent="0.35">
      <c r="S9768" s="43"/>
      <c r="U9768" s="43"/>
    </row>
    <row r="9769" spans="19:21" x14ac:dyDescent="0.35">
      <c r="S9769" s="43"/>
      <c r="U9769" s="43"/>
    </row>
    <row r="9770" spans="19:21" x14ac:dyDescent="0.35">
      <c r="S9770" s="43"/>
      <c r="U9770" s="43"/>
    </row>
    <row r="9771" spans="19:21" x14ac:dyDescent="0.35">
      <c r="S9771" s="43"/>
      <c r="U9771" s="43"/>
    </row>
    <row r="9772" spans="19:21" x14ac:dyDescent="0.35">
      <c r="S9772" s="43"/>
      <c r="U9772" s="43"/>
    </row>
    <row r="9773" spans="19:21" x14ac:dyDescent="0.35">
      <c r="S9773" s="43"/>
      <c r="U9773" s="43"/>
    </row>
    <row r="9774" spans="19:21" x14ac:dyDescent="0.35">
      <c r="S9774" s="43"/>
      <c r="U9774" s="43"/>
    </row>
    <row r="9775" spans="19:21" x14ac:dyDescent="0.35">
      <c r="S9775" s="43"/>
      <c r="U9775" s="43"/>
    </row>
    <row r="9776" spans="19:21" x14ac:dyDescent="0.35">
      <c r="S9776" s="43"/>
      <c r="U9776" s="43"/>
    </row>
    <row r="9777" spans="19:21" x14ac:dyDescent="0.35">
      <c r="S9777" s="43"/>
      <c r="U9777" s="43"/>
    </row>
    <row r="9778" spans="19:21" x14ac:dyDescent="0.35">
      <c r="S9778" s="43"/>
      <c r="U9778" s="43"/>
    </row>
    <row r="9779" spans="19:21" x14ac:dyDescent="0.35">
      <c r="S9779" s="43"/>
      <c r="U9779" s="43"/>
    </row>
    <row r="9780" spans="19:21" x14ac:dyDescent="0.35">
      <c r="S9780" s="43"/>
      <c r="U9780" s="43"/>
    </row>
    <row r="9781" spans="19:21" x14ac:dyDescent="0.35">
      <c r="S9781" s="43"/>
      <c r="U9781" s="43"/>
    </row>
    <row r="9782" spans="19:21" x14ac:dyDescent="0.35">
      <c r="S9782" s="43"/>
      <c r="U9782" s="43"/>
    </row>
    <row r="9783" spans="19:21" x14ac:dyDescent="0.35">
      <c r="S9783" s="43"/>
      <c r="U9783" s="43"/>
    </row>
    <row r="9784" spans="19:21" x14ac:dyDescent="0.35">
      <c r="S9784" s="43"/>
      <c r="U9784" s="43"/>
    </row>
    <row r="9785" spans="19:21" x14ac:dyDescent="0.35">
      <c r="S9785" s="43"/>
      <c r="U9785" s="43"/>
    </row>
    <row r="9786" spans="19:21" x14ac:dyDescent="0.35">
      <c r="S9786" s="43"/>
      <c r="U9786" s="43"/>
    </row>
    <row r="9787" spans="19:21" x14ac:dyDescent="0.35">
      <c r="S9787" s="43"/>
      <c r="U9787" s="43"/>
    </row>
    <row r="9788" spans="19:21" x14ac:dyDescent="0.35">
      <c r="S9788" s="43"/>
      <c r="U9788" s="43"/>
    </row>
    <row r="9789" spans="19:21" x14ac:dyDescent="0.35">
      <c r="S9789" s="43"/>
      <c r="U9789" s="43"/>
    </row>
    <row r="9790" spans="19:21" x14ac:dyDescent="0.35">
      <c r="S9790" s="43"/>
      <c r="U9790" s="43"/>
    </row>
    <row r="9791" spans="19:21" x14ac:dyDescent="0.35">
      <c r="S9791" s="43"/>
      <c r="U9791" s="43"/>
    </row>
    <row r="9792" spans="19:21" x14ac:dyDescent="0.35">
      <c r="S9792" s="43"/>
      <c r="U9792" s="43"/>
    </row>
    <row r="9793" spans="19:21" x14ac:dyDescent="0.35">
      <c r="S9793" s="43"/>
      <c r="U9793" s="43"/>
    </row>
    <row r="9794" spans="19:21" x14ac:dyDescent="0.35">
      <c r="S9794" s="43"/>
      <c r="U9794" s="43"/>
    </row>
    <row r="9795" spans="19:21" x14ac:dyDescent="0.35">
      <c r="S9795" s="43"/>
      <c r="U9795" s="43"/>
    </row>
    <row r="9796" spans="19:21" x14ac:dyDescent="0.35">
      <c r="S9796" s="43"/>
      <c r="U9796" s="43"/>
    </row>
    <row r="9797" spans="19:21" x14ac:dyDescent="0.35">
      <c r="S9797" s="43"/>
      <c r="U9797" s="43"/>
    </row>
    <row r="9798" spans="19:21" x14ac:dyDescent="0.35">
      <c r="S9798" s="43"/>
      <c r="U9798" s="43"/>
    </row>
    <row r="9799" spans="19:21" x14ac:dyDescent="0.35">
      <c r="S9799" s="43"/>
      <c r="U9799" s="43"/>
    </row>
    <row r="9800" spans="19:21" x14ac:dyDescent="0.35">
      <c r="S9800" s="43"/>
      <c r="U9800" s="43"/>
    </row>
    <row r="9801" spans="19:21" x14ac:dyDescent="0.35">
      <c r="S9801" s="43"/>
      <c r="U9801" s="43"/>
    </row>
    <row r="9802" spans="19:21" x14ac:dyDescent="0.35">
      <c r="S9802" s="43"/>
      <c r="U9802" s="43"/>
    </row>
    <row r="9803" spans="19:21" x14ac:dyDescent="0.35">
      <c r="S9803" s="43"/>
      <c r="U9803" s="43"/>
    </row>
    <row r="9804" spans="19:21" x14ac:dyDescent="0.35">
      <c r="S9804" s="43"/>
      <c r="U9804" s="43"/>
    </row>
    <row r="9805" spans="19:21" x14ac:dyDescent="0.35">
      <c r="S9805" s="43"/>
      <c r="U9805" s="43"/>
    </row>
    <row r="9806" spans="19:21" x14ac:dyDescent="0.35">
      <c r="S9806" s="43"/>
      <c r="U9806" s="43"/>
    </row>
    <row r="9807" spans="19:21" x14ac:dyDescent="0.35">
      <c r="S9807" s="43"/>
      <c r="U9807" s="43"/>
    </row>
    <row r="9808" spans="19:21" x14ac:dyDescent="0.35">
      <c r="S9808" s="43"/>
      <c r="U9808" s="43"/>
    </row>
    <row r="9809" spans="19:21" x14ac:dyDescent="0.35">
      <c r="S9809" s="43"/>
      <c r="U9809" s="43"/>
    </row>
    <row r="9810" spans="19:21" x14ac:dyDescent="0.35">
      <c r="S9810" s="43"/>
      <c r="U9810" s="43"/>
    </row>
    <row r="9811" spans="19:21" x14ac:dyDescent="0.35">
      <c r="S9811" s="43"/>
      <c r="U9811" s="43"/>
    </row>
    <row r="9812" spans="19:21" x14ac:dyDescent="0.35">
      <c r="S9812" s="43"/>
      <c r="U9812" s="43"/>
    </row>
    <row r="9813" spans="19:21" x14ac:dyDescent="0.35">
      <c r="S9813" s="43"/>
      <c r="U9813" s="43"/>
    </row>
    <row r="9814" spans="19:21" x14ac:dyDescent="0.35">
      <c r="S9814" s="43"/>
      <c r="U9814" s="43"/>
    </row>
    <row r="9815" spans="19:21" x14ac:dyDescent="0.35">
      <c r="S9815" s="43"/>
      <c r="U9815" s="43"/>
    </row>
    <row r="9816" spans="19:21" x14ac:dyDescent="0.35">
      <c r="S9816" s="43"/>
      <c r="U9816" s="43"/>
    </row>
    <row r="9817" spans="19:21" x14ac:dyDescent="0.35">
      <c r="S9817" s="43"/>
      <c r="U9817" s="43"/>
    </row>
    <row r="9818" spans="19:21" x14ac:dyDescent="0.35">
      <c r="S9818" s="43"/>
      <c r="U9818" s="43"/>
    </row>
    <row r="9819" spans="19:21" x14ac:dyDescent="0.35">
      <c r="S9819" s="43"/>
      <c r="U9819" s="43"/>
    </row>
    <row r="9820" spans="19:21" x14ac:dyDescent="0.35">
      <c r="S9820" s="43"/>
      <c r="U9820" s="43"/>
    </row>
    <row r="9821" spans="19:21" x14ac:dyDescent="0.35">
      <c r="S9821" s="43"/>
      <c r="U9821" s="43"/>
    </row>
    <row r="9822" spans="19:21" x14ac:dyDescent="0.35">
      <c r="S9822" s="43"/>
      <c r="U9822" s="43"/>
    </row>
    <row r="9823" spans="19:21" x14ac:dyDescent="0.35">
      <c r="S9823" s="43"/>
      <c r="U9823" s="43"/>
    </row>
    <row r="9824" spans="19:21" x14ac:dyDescent="0.35">
      <c r="S9824" s="43"/>
      <c r="U9824" s="43"/>
    </row>
    <row r="9825" spans="19:21" x14ac:dyDescent="0.35">
      <c r="S9825" s="43"/>
      <c r="U9825" s="43"/>
    </row>
    <row r="9826" spans="19:21" x14ac:dyDescent="0.35">
      <c r="S9826" s="43"/>
      <c r="U9826" s="43"/>
    </row>
    <row r="9827" spans="19:21" x14ac:dyDescent="0.35">
      <c r="S9827" s="43"/>
      <c r="U9827" s="43"/>
    </row>
    <row r="9828" spans="19:21" x14ac:dyDescent="0.35">
      <c r="S9828" s="43"/>
      <c r="U9828" s="43"/>
    </row>
    <row r="9829" spans="19:21" x14ac:dyDescent="0.35">
      <c r="S9829" s="43"/>
      <c r="U9829" s="43"/>
    </row>
    <row r="9830" spans="19:21" x14ac:dyDescent="0.35">
      <c r="S9830" s="43"/>
      <c r="U9830" s="43"/>
    </row>
    <row r="9831" spans="19:21" x14ac:dyDescent="0.35">
      <c r="S9831" s="43"/>
      <c r="U9831" s="43"/>
    </row>
    <row r="9832" spans="19:21" x14ac:dyDescent="0.35">
      <c r="S9832" s="43"/>
      <c r="U9832" s="43"/>
    </row>
    <row r="9833" spans="19:21" x14ac:dyDescent="0.35">
      <c r="S9833" s="43"/>
      <c r="U9833" s="43"/>
    </row>
    <row r="9834" spans="19:21" x14ac:dyDescent="0.35">
      <c r="S9834" s="43"/>
      <c r="U9834" s="43"/>
    </row>
    <row r="9835" spans="19:21" x14ac:dyDescent="0.35">
      <c r="S9835" s="43"/>
      <c r="U9835" s="43"/>
    </row>
    <row r="9836" spans="19:21" x14ac:dyDescent="0.35">
      <c r="S9836" s="43"/>
      <c r="U9836" s="43"/>
    </row>
    <row r="9837" spans="19:21" x14ac:dyDescent="0.35">
      <c r="S9837" s="43"/>
      <c r="U9837" s="43"/>
    </row>
    <row r="9838" spans="19:21" x14ac:dyDescent="0.35">
      <c r="S9838" s="43"/>
      <c r="U9838" s="43"/>
    </row>
    <row r="9839" spans="19:21" x14ac:dyDescent="0.35">
      <c r="S9839" s="43"/>
      <c r="U9839" s="43"/>
    </row>
    <row r="9840" spans="19:21" x14ac:dyDescent="0.35">
      <c r="S9840" s="43"/>
      <c r="U9840" s="43"/>
    </row>
    <row r="9841" spans="19:21" x14ac:dyDescent="0.35">
      <c r="S9841" s="43"/>
      <c r="U9841" s="43"/>
    </row>
    <row r="9842" spans="19:21" x14ac:dyDescent="0.35">
      <c r="S9842" s="43"/>
      <c r="U9842" s="43"/>
    </row>
    <row r="9843" spans="19:21" x14ac:dyDescent="0.35">
      <c r="S9843" s="43"/>
      <c r="U9843" s="43"/>
    </row>
    <row r="9844" spans="19:21" x14ac:dyDescent="0.35">
      <c r="S9844" s="43"/>
      <c r="U9844" s="43"/>
    </row>
    <row r="9845" spans="19:21" x14ac:dyDescent="0.35">
      <c r="S9845" s="43"/>
      <c r="U9845" s="43"/>
    </row>
    <row r="9846" spans="19:21" x14ac:dyDescent="0.35">
      <c r="S9846" s="43"/>
      <c r="U9846" s="43"/>
    </row>
    <row r="9847" spans="19:21" x14ac:dyDescent="0.35">
      <c r="S9847" s="43"/>
      <c r="U9847" s="43"/>
    </row>
    <row r="9848" spans="19:21" x14ac:dyDescent="0.35">
      <c r="S9848" s="43"/>
      <c r="U9848" s="43"/>
    </row>
    <row r="9849" spans="19:21" x14ac:dyDescent="0.35">
      <c r="S9849" s="43"/>
      <c r="U9849" s="43"/>
    </row>
    <row r="9850" spans="19:21" x14ac:dyDescent="0.35">
      <c r="S9850" s="43"/>
      <c r="U9850" s="43"/>
    </row>
    <row r="9851" spans="19:21" x14ac:dyDescent="0.35">
      <c r="S9851" s="43"/>
      <c r="U9851" s="43"/>
    </row>
    <row r="9852" spans="19:21" x14ac:dyDescent="0.35">
      <c r="S9852" s="43"/>
      <c r="U9852" s="43"/>
    </row>
    <row r="9853" spans="19:21" x14ac:dyDescent="0.35">
      <c r="S9853" s="43"/>
      <c r="U9853" s="43"/>
    </row>
    <row r="9854" spans="19:21" x14ac:dyDescent="0.35">
      <c r="S9854" s="43"/>
      <c r="U9854" s="43"/>
    </row>
    <row r="9855" spans="19:21" x14ac:dyDescent="0.35">
      <c r="S9855" s="43"/>
      <c r="U9855" s="43"/>
    </row>
    <row r="9856" spans="19:21" x14ac:dyDescent="0.35">
      <c r="S9856" s="43"/>
      <c r="U9856" s="43"/>
    </row>
    <row r="9857" spans="19:21" x14ac:dyDescent="0.35">
      <c r="S9857" s="43"/>
      <c r="U9857" s="43"/>
    </row>
    <row r="9858" spans="19:21" x14ac:dyDescent="0.35">
      <c r="S9858" s="43"/>
      <c r="U9858" s="43"/>
    </row>
    <row r="9859" spans="19:21" x14ac:dyDescent="0.35">
      <c r="S9859" s="43"/>
      <c r="U9859" s="43"/>
    </row>
    <row r="9860" spans="19:21" x14ac:dyDescent="0.35">
      <c r="S9860" s="43"/>
      <c r="U9860" s="43"/>
    </row>
    <row r="9861" spans="19:21" x14ac:dyDescent="0.35">
      <c r="S9861" s="43"/>
      <c r="U9861" s="43"/>
    </row>
    <row r="9862" spans="19:21" x14ac:dyDescent="0.35">
      <c r="S9862" s="43"/>
      <c r="U9862" s="43"/>
    </row>
    <row r="9863" spans="19:21" x14ac:dyDescent="0.35">
      <c r="S9863" s="43"/>
      <c r="U9863" s="43"/>
    </row>
    <row r="9864" spans="19:21" x14ac:dyDescent="0.35">
      <c r="S9864" s="43"/>
      <c r="U9864" s="43"/>
    </row>
    <row r="9865" spans="19:21" x14ac:dyDescent="0.35">
      <c r="S9865" s="43"/>
      <c r="U9865" s="43"/>
    </row>
    <row r="9866" spans="19:21" x14ac:dyDescent="0.35">
      <c r="S9866" s="43"/>
      <c r="U9866" s="43"/>
    </row>
    <row r="9867" spans="19:21" x14ac:dyDescent="0.35">
      <c r="S9867" s="43"/>
      <c r="U9867" s="43"/>
    </row>
    <row r="9868" spans="19:21" x14ac:dyDescent="0.35">
      <c r="S9868" s="43"/>
      <c r="U9868" s="43"/>
    </row>
    <row r="9869" spans="19:21" x14ac:dyDescent="0.35">
      <c r="S9869" s="43"/>
      <c r="U9869" s="43"/>
    </row>
    <row r="9870" spans="19:21" x14ac:dyDescent="0.35">
      <c r="S9870" s="43"/>
      <c r="U9870" s="43"/>
    </row>
    <row r="9871" spans="19:21" x14ac:dyDescent="0.35">
      <c r="S9871" s="43"/>
      <c r="U9871" s="43"/>
    </row>
    <row r="9872" spans="19:21" x14ac:dyDescent="0.35">
      <c r="S9872" s="43"/>
      <c r="U9872" s="43"/>
    </row>
    <row r="9873" spans="19:21" x14ac:dyDescent="0.35">
      <c r="S9873" s="43"/>
      <c r="U9873" s="43"/>
    </row>
    <row r="9874" spans="19:21" x14ac:dyDescent="0.35">
      <c r="S9874" s="43"/>
      <c r="U9874" s="43"/>
    </row>
    <row r="9875" spans="19:21" x14ac:dyDescent="0.35">
      <c r="S9875" s="43"/>
      <c r="U9875" s="43"/>
    </row>
    <row r="9876" spans="19:21" x14ac:dyDescent="0.35">
      <c r="S9876" s="43"/>
      <c r="U9876" s="43"/>
    </row>
    <row r="9877" spans="19:21" x14ac:dyDescent="0.35">
      <c r="S9877" s="43"/>
      <c r="U9877" s="43"/>
    </row>
    <row r="9878" spans="19:21" x14ac:dyDescent="0.35">
      <c r="S9878" s="43"/>
      <c r="U9878" s="43"/>
    </row>
    <row r="9879" spans="19:21" x14ac:dyDescent="0.35">
      <c r="S9879" s="43"/>
      <c r="U9879" s="43"/>
    </row>
    <row r="9880" spans="19:21" x14ac:dyDescent="0.35">
      <c r="S9880" s="43"/>
      <c r="U9880" s="43"/>
    </row>
    <row r="9881" spans="19:21" x14ac:dyDescent="0.35">
      <c r="S9881" s="43"/>
      <c r="U9881" s="43"/>
    </row>
    <row r="9882" spans="19:21" x14ac:dyDescent="0.35">
      <c r="S9882" s="43"/>
      <c r="U9882" s="43"/>
    </row>
    <row r="9883" spans="19:21" x14ac:dyDescent="0.35">
      <c r="S9883" s="43"/>
      <c r="U9883" s="43"/>
    </row>
    <row r="9884" spans="19:21" x14ac:dyDescent="0.35">
      <c r="S9884" s="43"/>
      <c r="U9884" s="43"/>
    </row>
    <row r="9885" spans="19:21" x14ac:dyDescent="0.35">
      <c r="S9885" s="43"/>
      <c r="U9885" s="43"/>
    </row>
    <row r="9886" spans="19:21" x14ac:dyDescent="0.35">
      <c r="S9886" s="43"/>
      <c r="U9886" s="43"/>
    </row>
    <row r="9887" spans="19:21" x14ac:dyDescent="0.35">
      <c r="S9887" s="43"/>
      <c r="U9887" s="43"/>
    </row>
    <row r="9888" spans="19:21" x14ac:dyDescent="0.35">
      <c r="S9888" s="43"/>
      <c r="U9888" s="43"/>
    </row>
    <row r="9889" spans="19:21" x14ac:dyDescent="0.35">
      <c r="S9889" s="43"/>
      <c r="U9889" s="43"/>
    </row>
    <row r="9890" spans="19:21" x14ac:dyDescent="0.35">
      <c r="S9890" s="43"/>
      <c r="U9890" s="43"/>
    </row>
    <row r="9891" spans="19:21" x14ac:dyDescent="0.35">
      <c r="S9891" s="43"/>
      <c r="U9891" s="43"/>
    </row>
    <row r="9892" spans="19:21" x14ac:dyDescent="0.35">
      <c r="S9892" s="43"/>
      <c r="U9892" s="43"/>
    </row>
    <row r="9893" spans="19:21" x14ac:dyDescent="0.35">
      <c r="S9893" s="43"/>
      <c r="U9893" s="43"/>
    </row>
    <row r="9894" spans="19:21" x14ac:dyDescent="0.35">
      <c r="S9894" s="43"/>
      <c r="U9894" s="43"/>
    </row>
    <row r="9895" spans="19:21" x14ac:dyDescent="0.35">
      <c r="S9895" s="43"/>
      <c r="U9895" s="43"/>
    </row>
    <row r="9896" spans="19:21" x14ac:dyDescent="0.35">
      <c r="S9896" s="43"/>
      <c r="U9896" s="43"/>
    </row>
    <row r="9897" spans="19:21" x14ac:dyDescent="0.35">
      <c r="S9897" s="43"/>
      <c r="U9897" s="43"/>
    </row>
    <row r="9898" spans="19:21" x14ac:dyDescent="0.35">
      <c r="S9898" s="43"/>
      <c r="U9898" s="43"/>
    </row>
    <row r="9899" spans="19:21" x14ac:dyDescent="0.35">
      <c r="S9899" s="43"/>
      <c r="U9899" s="43"/>
    </row>
    <row r="9900" spans="19:21" x14ac:dyDescent="0.35">
      <c r="S9900" s="43"/>
      <c r="U9900" s="43"/>
    </row>
    <row r="9901" spans="19:21" x14ac:dyDescent="0.35">
      <c r="S9901" s="43"/>
      <c r="U9901" s="43"/>
    </row>
    <row r="9902" spans="19:21" x14ac:dyDescent="0.35">
      <c r="S9902" s="43"/>
      <c r="U9902" s="43"/>
    </row>
    <row r="9903" spans="19:21" x14ac:dyDescent="0.35">
      <c r="S9903" s="43"/>
      <c r="U9903" s="43"/>
    </row>
    <row r="9904" spans="19:21" x14ac:dyDescent="0.35">
      <c r="S9904" s="43"/>
      <c r="U9904" s="43"/>
    </row>
    <row r="9905" spans="19:21" x14ac:dyDescent="0.35">
      <c r="S9905" s="43"/>
      <c r="U9905" s="43"/>
    </row>
    <row r="9906" spans="19:21" x14ac:dyDescent="0.35">
      <c r="S9906" s="43"/>
      <c r="U9906" s="43"/>
    </row>
    <row r="9907" spans="19:21" x14ac:dyDescent="0.35">
      <c r="S9907" s="43"/>
      <c r="U9907" s="43"/>
    </row>
    <row r="9908" spans="19:21" x14ac:dyDescent="0.35">
      <c r="S9908" s="43"/>
      <c r="U9908" s="43"/>
    </row>
    <row r="9909" spans="19:21" x14ac:dyDescent="0.35">
      <c r="S9909" s="43"/>
      <c r="U9909" s="43"/>
    </row>
    <row r="9910" spans="19:21" x14ac:dyDescent="0.35">
      <c r="S9910" s="43"/>
      <c r="U9910" s="43"/>
    </row>
    <row r="9911" spans="19:21" x14ac:dyDescent="0.35">
      <c r="S9911" s="43"/>
      <c r="U9911" s="43"/>
    </row>
    <row r="9912" spans="19:21" x14ac:dyDescent="0.35">
      <c r="S9912" s="43"/>
      <c r="U9912" s="43"/>
    </row>
    <row r="9913" spans="19:21" x14ac:dyDescent="0.35">
      <c r="S9913" s="43"/>
      <c r="U9913" s="43"/>
    </row>
    <row r="9914" spans="19:21" x14ac:dyDescent="0.35">
      <c r="S9914" s="43"/>
      <c r="U9914" s="43"/>
    </row>
    <row r="9915" spans="19:21" x14ac:dyDescent="0.35">
      <c r="S9915" s="43"/>
      <c r="U9915" s="43"/>
    </row>
    <row r="9916" spans="19:21" x14ac:dyDescent="0.35">
      <c r="S9916" s="43"/>
      <c r="U9916" s="43"/>
    </row>
    <row r="9917" spans="19:21" x14ac:dyDescent="0.35">
      <c r="S9917" s="43"/>
      <c r="U9917" s="43"/>
    </row>
    <row r="9918" spans="19:21" x14ac:dyDescent="0.35">
      <c r="S9918" s="43"/>
      <c r="U9918" s="43"/>
    </row>
    <row r="9919" spans="19:21" x14ac:dyDescent="0.35">
      <c r="S9919" s="43"/>
      <c r="U9919" s="43"/>
    </row>
    <row r="9920" spans="19:21" x14ac:dyDescent="0.35">
      <c r="S9920" s="43"/>
      <c r="U9920" s="43"/>
    </row>
    <row r="9921" spans="19:21" x14ac:dyDescent="0.35">
      <c r="S9921" s="43"/>
      <c r="U9921" s="43"/>
    </row>
    <row r="9922" spans="19:21" x14ac:dyDescent="0.35">
      <c r="S9922" s="43"/>
      <c r="U9922" s="43"/>
    </row>
    <row r="9923" spans="19:21" x14ac:dyDescent="0.35">
      <c r="S9923" s="43"/>
      <c r="U9923" s="43"/>
    </row>
    <row r="9924" spans="19:21" x14ac:dyDescent="0.35">
      <c r="S9924" s="43"/>
      <c r="U9924" s="43"/>
    </row>
    <row r="9925" spans="19:21" x14ac:dyDescent="0.35">
      <c r="S9925" s="43"/>
      <c r="U9925" s="43"/>
    </row>
    <row r="9926" spans="19:21" x14ac:dyDescent="0.35">
      <c r="S9926" s="43"/>
      <c r="U9926" s="43"/>
    </row>
    <row r="9927" spans="19:21" x14ac:dyDescent="0.35">
      <c r="S9927" s="43"/>
      <c r="U9927" s="43"/>
    </row>
    <row r="9928" spans="19:21" x14ac:dyDescent="0.35">
      <c r="S9928" s="43"/>
      <c r="U9928" s="43"/>
    </row>
    <row r="9929" spans="19:21" x14ac:dyDescent="0.35">
      <c r="S9929" s="43"/>
      <c r="U9929" s="43"/>
    </row>
    <row r="9930" spans="19:21" x14ac:dyDescent="0.35">
      <c r="S9930" s="43"/>
      <c r="U9930" s="43"/>
    </row>
    <row r="9931" spans="19:21" x14ac:dyDescent="0.35">
      <c r="S9931" s="43"/>
      <c r="U9931" s="43"/>
    </row>
    <row r="9932" spans="19:21" x14ac:dyDescent="0.35">
      <c r="S9932" s="43"/>
      <c r="U9932" s="43"/>
    </row>
    <row r="9933" spans="19:21" x14ac:dyDescent="0.35">
      <c r="S9933" s="43"/>
      <c r="U9933" s="43"/>
    </row>
    <row r="9934" spans="19:21" x14ac:dyDescent="0.35">
      <c r="S9934" s="43"/>
      <c r="U9934" s="43"/>
    </row>
    <row r="9935" spans="19:21" x14ac:dyDescent="0.35">
      <c r="S9935" s="43"/>
      <c r="U9935" s="43"/>
    </row>
    <row r="9936" spans="19:21" x14ac:dyDescent="0.35">
      <c r="S9936" s="43"/>
      <c r="U9936" s="43"/>
    </row>
    <row r="9937" spans="19:21" x14ac:dyDescent="0.35">
      <c r="S9937" s="43"/>
      <c r="U9937" s="43"/>
    </row>
    <row r="9938" spans="19:21" x14ac:dyDescent="0.35">
      <c r="S9938" s="43"/>
      <c r="U9938" s="43"/>
    </row>
    <row r="9939" spans="19:21" x14ac:dyDescent="0.35">
      <c r="S9939" s="43"/>
      <c r="U9939" s="43"/>
    </row>
    <row r="9940" spans="19:21" x14ac:dyDescent="0.35">
      <c r="S9940" s="43"/>
      <c r="U9940" s="43"/>
    </row>
    <row r="9941" spans="19:21" x14ac:dyDescent="0.35">
      <c r="S9941" s="43"/>
      <c r="U9941" s="43"/>
    </row>
    <row r="9942" spans="19:21" x14ac:dyDescent="0.35">
      <c r="S9942" s="43"/>
      <c r="U9942" s="43"/>
    </row>
    <row r="9943" spans="19:21" x14ac:dyDescent="0.35">
      <c r="S9943" s="43"/>
      <c r="U9943" s="43"/>
    </row>
    <row r="9944" spans="19:21" x14ac:dyDescent="0.35">
      <c r="S9944" s="43"/>
      <c r="U9944" s="43"/>
    </row>
    <row r="9945" spans="19:21" x14ac:dyDescent="0.35">
      <c r="S9945" s="43"/>
      <c r="U9945" s="43"/>
    </row>
    <row r="9946" spans="19:21" x14ac:dyDescent="0.35">
      <c r="S9946" s="43"/>
      <c r="U9946" s="43"/>
    </row>
    <row r="9947" spans="19:21" x14ac:dyDescent="0.35">
      <c r="S9947" s="43"/>
      <c r="U9947" s="43"/>
    </row>
    <row r="9948" spans="19:21" x14ac:dyDescent="0.35">
      <c r="S9948" s="43"/>
      <c r="U9948" s="43"/>
    </row>
    <row r="9949" spans="19:21" x14ac:dyDescent="0.35">
      <c r="S9949" s="43"/>
      <c r="U9949" s="43"/>
    </row>
    <row r="9950" spans="19:21" x14ac:dyDescent="0.35">
      <c r="S9950" s="43"/>
      <c r="U9950" s="43"/>
    </row>
    <row r="9951" spans="19:21" x14ac:dyDescent="0.35">
      <c r="S9951" s="43"/>
      <c r="U9951" s="43"/>
    </row>
    <row r="9952" spans="19:21" x14ac:dyDescent="0.35">
      <c r="S9952" s="43"/>
      <c r="U9952" s="43"/>
    </row>
    <row r="9953" spans="19:21" x14ac:dyDescent="0.35">
      <c r="S9953" s="43"/>
      <c r="U9953" s="43"/>
    </row>
    <row r="9954" spans="19:21" x14ac:dyDescent="0.35">
      <c r="S9954" s="43"/>
      <c r="U9954" s="43"/>
    </row>
    <row r="9955" spans="19:21" x14ac:dyDescent="0.35">
      <c r="S9955" s="43"/>
      <c r="U9955" s="43"/>
    </row>
    <row r="9956" spans="19:21" x14ac:dyDescent="0.35">
      <c r="S9956" s="43"/>
      <c r="U9956" s="43"/>
    </row>
    <row r="9957" spans="19:21" x14ac:dyDescent="0.35">
      <c r="S9957" s="43"/>
      <c r="U9957" s="43"/>
    </row>
    <row r="9958" spans="19:21" x14ac:dyDescent="0.35">
      <c r="S9958" s="43"/>
      <c r="U9958" s="43"/>
    </row>
    <row r="9959" spans="19:21" x14ac:dyDescent="0.35">
      <c r="S9959" s="43"/>
      <c r="U9959" s="43"/>
    </row>
    <row r="9960" spans="19:21" x14ac:dyDescent="0.35">
      <c r="S9960" s="43"/>
      <c r="U9960" s="43"/>
    </row>
    <row r="9961" spans="19:21" x14ac:dyDescent="0.35">
      <c r="S9961" s="43"/>
      <c r="U9961" s="43"/>
    </row>
    <row r="9962" spans="19:21" x14ac:dyDescent="0.35">
      <c r="S9962" s="43"/>
      <c r="U9962" s="43"/>
    </row>
    <row r="9963" spans="19:21" x14ac:dyDescent="0.35">
      <c r="S9963" s="43"/>
      <c r="U9963" s="43"/>
    </row>
    <row r="9964" spans="19:21" x14ac:dyDescent="0.35">
      <c r="S9964" s="43"/>
      <c r="U9964" s="43"/>
    </row>
    <row r="9965" spans="19:21" x14ac:dyDescent="0.35">
      <c r="S9965" s="43"/>
      <c r="U9965" s="43"/>
    </row>
    <row r="9966" spans="19:21" x14ac:dyDescent="0.35">
      <c r="S9966" s="43"/>
      <c r="U9966" s="43"/>
    </row>
    <row r="9967" spans="19:21" x14ac:dyDescent="0.35">
      <c r="S9967" s="43"/>
      <c r="U9967" s="43"/>
    </row>
    <row r="9968" spans="19:21" x14ac:dyDescent="0.35">
      <c r="S9968" s="43"/>
      <c r="U9968" s="43"/>
    </row>
    <row r="9969" spans="19:21" x14ac:dyDescent="0.35">
      <c r="S9969" s="43"/>
      <c r="U9969" s="43"/>
    </row>
    <row r="9970" spans="19:21" x14ac:dyDescent="0.35">
      <c r="S9970" s="43"/>
      <c r="U9970" s="43"/>
    </row>
    <row r="9971" spans="19:21" x14ac:dyDescent="0.35">
      <c r="S9971" s="43"/>
      <c r="U9971" s="43"/>
    </row>
    <row r="9972" spans="19:21" x14ac:dyDescent="0.35">
      <c r="S9972" s="43"/>
      <c r="U9972" s="43"/>
    </row>
    <row r="9973" spans="19:21" x14ac:dyDescent="0.35">
      <c r="S9973" s="43"/>
      <c r="U9973" s="43"/>
    </row>
    <row r="9974" spans="19:21" x14ac:dyDescent="0.35">
      <c r="S9974" s="43"/>
      <c r="U9974" s="43"/>
    </row>
    <row r="9975" spans="19:21" x14ac:dyDescent="0.35">
      <c r="S9975" s="43"/>
      <c r="U9975" s="43"/>
    </row>
    <row r="9976" spans="19:21" x14ac:dyDescent="0.35">
      <c r="S9976" s="43"/>
      <c r="U9976" s="43"/>
    </row>
    <row r="9977" spans="19:21" x14ac:dyDescent="0.35">
      <c r="S9977" s="43"/>
      <c r="U9977" s="43"/>
    </row>
    <row r="9978" spans="19:21" x14ac:dyDescent="0.35">
      <c r="S9978" s="43"/>
      <c r="U9978" s="43"/>
    </row>
    <row r="9979" spans="19:21" x14ac:dyDescent="0.35">
      <c r="S9979" s="43"/>
      <c r="U9979" s="43"/>
    </row>
    <row r="9980" spans="19:21" x14ac:dyDescent="0.35">
      <c r="S9980" s="43"/>
      <c r="U9980" s="43"/>
    </row>
    <row r="9981" spans="19:21" x14ac:dyDescent="0.35">
      <c r="S9981" s="43"/>
      <c r="U9981" s="43"/>
    </row>
    <row r="9982" spans="19:21" x14ac:dyDescent="0.35">
      <c r="S9982" s="43"/>
      <c r="U9982" s="43"/>
    </row>
    <row r="9983" spans="19:21" x14ac:dyDescent="0.35">
      <c r="S9983" s="43"/>
      <c r="U9983" s="43"/>
    </row>
    <row r="9984" spans="19:21" x14ac:dyDescent="0.35">
      <c r="S9984" s="43"/>
      <c r="U9984" s="43"/>
    </row>
    <row r="9985" spans="19:21" x14ac:dyDescent="0.35">
      <c r="S9985" s="43"/>
      <c r="U9985" s="43"/>
    </row>
    <row r="9986" spans="19:21" x14ac:dyDescent="0.35">
      <c r="S9986" s="43"/>
      <c r="U9986" s="43"/>
    </row>
    <row r="9987" spans="19:21" x14ac:dyDescent="0.35">
      <c r="S9987" s="43"/>
      <c r="U9987" s="43"/>
    </row>
    <row r="9988" spans="19:21" x14ac:dyDescent="0.35">
      <c r="S9988" s="43"/>
      <c r="U9988" s="43"/>
    </row>
    <row r="9989" spans="19:21" x14ac:dyDescent="0.35">
      <c r="S9989" s="43"/>
      <c r="U9989" s="43"/>
    </row>
    <row r="9990" spans="19:21" x14ac:dyDescent="0.35">
      <c r="S9990" s="43"/>
      <c r="U9990" s="43"/>
    </row>
    <row r="9991" spans="19:21" x14ac:dyDescent="0.35">
      <c r="S9991" s="43"/>
      <c r="U9991" s="43"/>
    </row>
    <row r="9992" spans="19:21" x14ac:dyDescent="0.35">
      <c r="S9992" s="43"/>
      <c r="U9992" s="43"/>
    </row>
    <row r="9993" spans="19:21" x14ac:dyDescent="0.35">
      <c r="S9993" s="43"/>
      <c r="U9993" s="43"/>
    </row>
    <row r="9994" spans="19:21" x14ac:dyDescent="0.35">
      <c r="S9994" s="43"/>
      <c r="U9994" s="43"/>
    </row>
    <row r="9995" spans="19:21" x14ac:dyDescent="0.35">
      <c r="S9995" s="43"/>
      <c r="U9995" s="43"/>
    </row>
    <row r="9996" spans="19:21" x14ac:dyDescent="0.35">
      <c r="S9996" s="43"/>
      <c r="U9996" s="43"/>
    </row>
    <row r="9997" spans="19:21" x14ac:dyDescent="0.35">
      <c r="S9997" s="43"/>
      <c r="U9997" s="43"/>
    </row>
    <row r="9998" spans="19:21" x14ac:dyDescent="0.35">
      <c r="S9998" s="43"/>
      <c r="U9998" s="43"/>
    </row>
    <row r="9999" spans="19:21" x14ac:dyDescent="0.35">
      <c r="S9999" s="43"/>
      <c r="U9999" s="43"/>
    </row>
    <row r="10000" spans="19:21" x14ac:dyDescent="0.35">
      <c r="S10000" s="43"/>
      <c r="U10000" s="43"/>
    </row>
    <row r="10001" spans="19:21" x14ac:dyDescent="0.35">
      <c r="S10001" s="43"/>
      <c r="U10001" s="43"/>
    </row>
    <row r="10002" spans="19:21" x14ac:dyDescent="0.35">
      <c r="S10002" s="43"/>
      <c r="U10002" s="43"/>
    </row>
    <row r="10003" spans="19:21" x14ac:dyDescent="0.35">
      <c r="S10003" s="43"/>
      <c r="U10003" s="43"/>
    </row>
    <row r="10004" spans="19:21" x14ac:dyDescent="0.35">
      <c r="S10004" s="43"/>
      <c r="U10004" s="43"/>
    </row>
    <row r="10005" spans="19:21" x14ac:dyDescent="0.35">
      <c r="S10005" s="43"/>
      <c r="U10005" s="43"/>
    </row>
    <row r="10006" spans="19:21" x14ac:dyDescent="0.35">
      <c r="S10006" s="43"/>
      <c r="U10006" s="43"/>
    </row>
    <row r="10007" spans="19:21" x14ac:dyDescent="0.35">
      <c r="S10007" s="43"/>
      <c r="U10007" s="43"/>
    </row>
    <row r="10008" spans="19:21" x14ac:dyDescent="0.35">
      <c r="S10008" s="43"/>
      <c r="U10008" s="43"/>
    </row>
    <row r="10009" spans="19:21" x14ac:dyDescent="0.35">
      <c r="S10009" s="43"/>
      <c r="U10009" s="43"/>
    </row>
    <row r="10010" spans="19:21" x14ac:dyDescent="0.35">
      <c r="S10010" s="43"/>
      <c r="U10010" s="43"/>
    </row>
    <row r="10011" spans="19:21" x14ac:dyDescent="0.35">
      <c r="S10011" s="43"/>
      <c r="U10011" s="43"/>
    </row>
    <row r="10012" spans="19:21" x14ac:dyDescent="0.35">
      <c r="S10012" s="43"/>
      <c r="U10012" s="43"/>
    </row>
    <row r="10013" spans="19:21" x14ac:dyDescent="0.35">
      <c r="S10013" s="43"/>
      <c r="U10013" s="43"/>
    </row>
    <row r="10014" spans="19:21" x14ac:dyDescent="0.35">
      <c r="S10014" s="43"/>
      <c r="U10014" s="43"/>
    </row>
    <row r="10015" spans="19:21" x14ac:dyDescent="0.35">
      <c r="S10015" s="43"/>
      <c r="U10015" s="43"/>
    </row>
    <row r="10016" spans="19:21" x14ac:dyDescent="0.35">
      <c r="S10016" s="43"/>
      <c r="U10016" s="43"/>
    </row>
    <row r="10017" spans="19:21" x14ac:dyDescent="0.35">
      <c r="S10017" s="43"/>
      <c r="U10017" s="43"/>
    </row>
    <row r="10018" spans="19:21" x14ac:dyDescent="0.35">
      <c r="S10018" s="43"/>
      <c r="U10018" s="43"/>
    </row>
    <row r="10019" spans="19:21" x14ac:dyDescent="0.35">
      <c r="S10019" s="43"/>
      <c r="U10019" s="43"/>
    </row>
    <row r="10020" spans="19:21" x14ac:dyDescent="0.35">
      <c r="S10020" s="43"/>
      <c r="U10020" s="43"/>
    </row>
    <row r="10021" spans="19:21" x14ac:dyDescent="0.35">
      <c r="S10021" s="43"/>
      <c r="U10021" s="43"/>
    </row>
    <row r="10022" spans="19:21" x14ac:dyDescent="0.35">
      <c r="S10022" s="43"/>
      <c r="U10022" s="43"/>
    </row>
    <row r="10023" spans="19:21" x14ac:dyDescent="0.35">
      <c r="S10023" s="43"/>
      <c r="U10023" s="43"/>
    </row>
    <row r="10024" spans="19:21" x14ac:dyDescent="0.35">
      <c r="S10024" s="43"/>
      <c r="U10024" s="43"/>
    </row>
    <row r="10025" spans="19:21" x14ac:dyDescent="0.35">
      <c r="S10025" s="43"/>
      <c r="U10025" s="43"/>
    </row>
    <row r="10026" spans="19:21" x14ac:dyDescent="0.35">
      <c r="S10026" s="43"/>
      <c r="U10026" s="43"/>
    </row>
    <row r="10027" spans="19:21" x14ac:dyDescent="0.35">
      <c r="S10027" s="43"/>
      <c r="U10027" s="43"/>
    </row>
    <row r="10028" spans="19:21" x14ac:dyDescent="0.35">
      <c r="S10028" s="43"/>
      <c r="U10028" s="43"/>
    </row>
    <row r="10029" spans="19:21" x14ac:dyDescent="0.35">
      <c r="S10029" s="43"/>
      <c r="U10029" s="43"/>
    </row>
    <row r="10030" spans="19:21" x14ac:dyDescent="0.35">
      <c r="S10030" s="43"/>
      <c r="U10030" s="43"/>
    </row>
    <row r="10031" spans="19:21" x14ac:dyDescent="0.35">
      <c r="S10031" s="43"/>
      <c r="U10031" s="43"/>
    </row>
    <row r="10032" spans="19:21" x14ac:dyDescent="0.35">
      <c r="S10032" s="43"/>
      <c r="U10032" s="43"/>
    </row>
    <row r="10033" spans="19:21" x14ac:dyDescent="0.35">
      <c r="S10033" s="43"/>
      <c r="U10033" s="43"/>
    </row>
    <row r="10034" spans="19:21" x14ac:dyDescent="0.35">
      <c r="S10034" s="43"/>
      <c r="U10034" s="43"/>
    </row>
    <row r="10035" spans="19:21" x14ac:dyDescent="0.35">
      <c r="S10035" s="43"/>
      <c r="U10035" s="43"/>
    </row>
    <row r="10036" spans="19:21" x14ac:dyDescent="0.35">
      <c r="S10036" s="43"/>
      <c r="U10036" s="43"/>
    </row>
    <row r="10037" spans="19:21" x14ac:dyDescent="0.35">
      <c r="S10037" s="43"/>
      <c r="U10037" s="43"/>
    </row>
    <row r="10038" spans="19:21" x14ac:dyDescent="0.35">
      <c r="S10038" s="43"/>
      <c r="U10038" s="43"/>
    </row>
    <row r="10039" spans="19:21" x14ac:dyDescent="0.35">
      <c r="S10039" s="43"/>
      <c r="U10039" s="43"/>
    </row>
    <row r="10040" spans="19:21" x14ac:dyDescent="0.35">
      <c r="S10040" s="43"/>
      <c r="U10040" s="43"/>
    </row>
    <row r="10041" spans="19:21" x14ac:dyDescent="0.35">
      <c r="S10041" s="43"/>
      <c r="U10041" s="43"/>
    </row>
    <row r="10042" spans="19:21" x14ac:dyDescent="0.35">
      <c r="S10042" s="43"/>
      <c r="U10042" s="43"/>
    </row>
    <row r="10043" spans="19:21" x14ac:dyDescent="0.35">
      <c r="S10043" s="43"/>
      <c r="U10043" s="43"/>
    </row>
    <row r="10044" spans="19:21" x14ac:dyDescent="0.35">
      <c r="S10044" s="43"/>
      <c r="U10044" s="43"/>
    </row>
    <row r="10045" spans="19:21" x14ac:dyDescent="0.35">
      <c r="S10045" s="43"/>
      <c r="U10045" s="43"/>
    </row>
    <row r="10046" spans="19:21" x14ac:dyDescent="0.35">
      <c r="S10046" s="43"/>
      <c r="U10046" s="43"/>
    </row>
    <row r="10047" spans="19:21" x14ac:dyDescent="0.35">
      <c r="S10047" s="43"/>
      <c r="U10047" s="43"/>
    </row>
    <row r="10048" spans="19:21" x14ac:dyDescent="0.35">
      <c r="S10048" s="43"/>
      <c r="U10048" s="43"/>
    </row>
    <row r="10049" spans="19:21" x14ac:dyDescent="0.35">
      <c r="S10049" s="43"/>
      <c r="U10049" s="43"/>
    </row>
    <row r="10050" spans="19:21" x14ac:dyDescent="0.35">
      <c r="S10050" s="43"/>
      <c r="U10050" s="43"/>
    </row>
    <row r="10051" spans="19:21" x14ac:dyDescent="0.35">
      <c r="S10051" s="43"/>
      <c r="U10051" s="43"/>
    </row>
    <row r="10052" spans="19:21" x14ac:dyDescent="0.35">
      <c r="S10052" s="43"/>
      <c r="U10052" s="43"/>
    </row>
    <row r="10053" spans="19:21" x14ac:dyDescent="0.35">
      <c r="S10053" s="43"/>
      <c r="U10053" s="43"/>
    </row>
    <row r="10054" spans="19:21" x14ac:dyDescent="0.35">
      <c r="S10054" s="43"/>
      <c r="U10054" s="43"/>
    </row>
    <row r="10055" spans="19:21" x14ac:dyDescent="0.35">
      <c r="S10055" s="43"/>
      <c r="U10055" s="43"/>
    </row>
    <row r="10056" spans="19:21" x14ac:dyDescent="0.35">
      <c r="S10056" s="43"/>
      <c r="U10056" s="43"/>
    </row>
    <row r="10057" spans="19:21" x14ac:dyDescent="0.35">
      <c r="S10057" s="43"/>
      <c r="U10057" s="43"/>
    </row>
    <row r="10058" spans="19:21" x14ac:dyDescent="0.35">
      <c r="S10058" s="43"/>
      <c r="U10058" s="43"/>
    </row>
    <row r="10059" spans="19:21" x14ac:dyDescent="0.35">
      <c r="S10059" s="43"/>
      <c r="U10059" s="43"/>
    </row>
    <row r="10060" spans="19:21" x14ac:dyDescent="0.35">
      <c r="S10060" s="43"/>
      <c r="U10060" s="43"/>
    </row>
    <row r="10061" spans="19:21" x14ac:dyDescent="0.35">
      <c r="S10061" s="43"/>
      <c r="U10061" s="43"/>
    </row>
    <row r="10062" spans="19:21" x14ac:dyDescent="0.35">
      <c r="S10062" s="43"/>
      <c r="U10062" s="43"/>
    </row>
    <row r="10063" spans="19:21" x14ac:dyDescent="0.35">
      <c r="S10063" s="43"/>
      <c r="U10063" s="43"/>
    </row>
    <row r="10064" spans="19:21" x14ac:dyDescent="0.35">
      <c r="S10064" s="43"/>
      <c r="U10064" s="43"/>
    </row>
    <row r="10065" spans="19:21" x14ac:dyDescent="0.35">
      <c r="S10065" s="43"/>
      <c r="U10065" s="43"/>
    </row>
    <row r="10066" spans="19:21" x14ac:dyDescent="0.35">
      <c r="S10066" s="43"/>
      <c r="U10066" s="43"/>
    </row>
    <row r="10067" spans="19:21" x14ac:dyDescent="0.35">
      <c r="S10067" s="43"/>
      <c r="U10067" s="43"/>
    </row>
    <row r="10068" spans="19:21" x14ac:dyDescent="0.35">
      <c r="S10068" s="43"/>
      <c r="U10068" s="43"/>
    </row>
    <row r="10069" spans="19:21" x14ac:dyDescent="0.35">
      <c r="S10069" s="43"/>
      <c r="U10069" s="43"/>
    </row>
    <row r="10070" spans="19:21" x14ac:dyDescent="0.35">
      <c r="S10070" s="43"/>
      <c r="U10070" s="43"/>
    </row>
    <row r="10071" spans="19:21" x14ac:dyDescent="0.35">
      <c r="S10071" s="43"/>
      <c r="U10071" s="43"/>
    </row>
    <row r="10072" spans="19:21" x14ac:dyDescent="0.35">
      <c r="S10072" s="43"/>
      <c r="U10072" s="43"/>
    </row>
    <row r="10073" spans="19:21" x14ac:dyDescent="0.35">
      <c r="S10073" s="43"/>
      <c r="U10073" s="43"/>
    </row>
    <row r="10074" spans="19:21" x14ac:dyDescent="0.35">
      <c r="S10074" s="43"/>
      <c r="U10074" s="43"/>
    </row>
    <row r="10075" spans="19:21" x14ac:dyDescent="0.35">
      <c r="S10075" s="43"/>
      <c r="U10075" s="43"/>
    </row>
    <row r="10076" spans="19:21" x14ac:dyDescent="0.35">
      <c r="S10076" s="43"/>
      <c r="U10076" s="43"/>
    </row>
    <row r="10077" spans="19:21" x14ac:dyDescent="0.35">
      <c r="S10077" s="43"/>
      <c r="U10077" s="43"/>
    </row>
    <row r="10078" spans="19:21" x14ac:dyDescent="0.35">
      <c r="S10078" s="43"/>
      <c r="U10078" s="43"/>
    </row>
    <row r="10079" spans="19:21" x14ac:dyDescent="0.35">
      <c r="S10079" s="43"/>
      <c r="U10079" s="43"/>
    </row>
    <row r="10080" spans="19:21" x14ac:dyDescent="0.35">
      <c r="S10080" s="43"/>
      <c r="U10080" s="43"/>
    </row>
    <row r="10081" spans="19:21" x14ac:dyDescent="0.35">
      <c r="S10081" s="43"/>
      <c r="U10081" s="43"/>
    </row>
    <row r="10082" spans="19:21" x14ac:dyDescent="0.35">
      <c r="S10082" s="43"/>
      <c r="U10082" s="43"/>
    </row>
    <row r="10083" spans="19:21" x14ac:dyDescent="0.35">
      <c r="S10083" s="43"/>
      <c r="U10083" s="43"/>
    </row>
    <row r="10084" spans="19:21" x14ac:dyDescent="0.35">
      <c r="S10084" s="43"/>
      <c r="U10084" s="43"/>
    </row>
    <row r="10085" spans="19:21" x14ac:dyDescent="0.35">
      <c r="S10085" s="43"/>
      <c r="U10085" s="43"/>
    </row>
    <row r="10086" spans="19:21" x14ac:dyDescent="0.35">
      <c r="S10086" s="43"/>
      <c r="U10086" s="43"/>
    </row>
    <row r="10087" spans="19:21" x14ac:dyDescent="0.35">
      <c r="S10087" s="43"/>
      <c r="U10087" s="43"/>
    </row>
    <row r="10088" spans="19:21" x14ac:dyDescent="0.35">
      <c r="S10088" s="43"/>
      <c r="U10088" s="43"/>
    </row>
    <row r="10089" spans="19:21" x14ac:dyDescent="0.35">
      <c r="S10089" s="43"/>
      <c r="U10089" s="43"/>
    </row>
    <row r="10090" spans="19:21" x14ac:dyDescent="0.35">
      <c r="S10090" s="43"/>
      <c r="U10090" s="43"/>
    </row>
    <row r="10091" spans="19:21" x14ac:dyDescent="0.35">
      <c r="S10091" s="43"/>
      <c r="U10091" s="43"/>
    </row>
    <row r="10092" spans="19:21" x14ac:dyDescent="0.35">
      <c r="S10092" s="43"/>
      <c r="U10092" s="43"/>
    </row>
    <row r="10093" spans="19:21" x14ac:dyDescent="0.35">
      <c r="S10093" s="43"/>
      <c r="U10093" s="43"/>
    </row>
    <row r="10094" spans="19:21" x14ac:dyDescent="0.35">
      <c r="S10094" s="43"/>
      <c r="U10094" s="43"/>
    </row>
    <row r="10095" spans="19:21" x14ac:dyDescent="0.35">
      <c r="S10095" s="43"/>
      <c r="U10095" s="43"/>
    </row>
    <row r="10096" spans="19:21" x14ac:dyDescent="0.35">
      <c r="S10096" s="43"/>
      <c r="U10096" s="43"/>
    </row>
    <row r="10097" spans="19:21" x14ac:dyDescent="0.35">
      <c r="S10097" s="43"/>
      <c r="U10097" s="43"/>
    </row>
    <row r="10098" spans="19:21" x14ac:dyDescent="0.35">
      <c r="S10098" s="43"/>
      <c r="U10098" s="43"/>
    </row>
    <row r="10099" spans="19:21" x14ac:dyDescent="0.35">
      <c r="S10099" s="43"/>
      <c r="U10099" s="43"/>
    </row>
    <row r="10100" spans="19:21" x14ac:dyDescent="0.35">
      <c r="S10100" s="43"/>
      <c r="U10100" s="43"/>
    </row>
    <row r="10101" spans="19:21" x14ac:dyDescent="0.35">
      <c r="S10101" s="43"/>
      <c r="U10101" s="43"/>
    </row>
    <row r="10102" spans="19:21" x14ac:dyDescent="0.35">
      <c r="S10102" s="43"/>
      <c r="U10102" s="43"/>
    </row>
    <row r="10103" spans="19:21" x14ac:dyDescent="0.35">
      <c r="S10103" s="43"/>
      <c r="U10103" s="43"/>
    </row>
    <row r="10104" spans="19:21" x14ac:dyDescent="0.35">
      <c r="S10104" s="43"/>
      <c r="U10104" s="43"/>
    </row>
    <row r="10105" spans="19:21" x14ac:dyDescent="0.35">
      <c r="S10105" s="43"/>
      <c r="U10105" s="43"/>
    </row>
    <row r="10106" spans="19:21" x14ac:dyDescent="0.35">
      <c r="S10106" s="43"/>
      <c r="U10106" s="43"/>
    </row>
    <row r="10107" spans="19:21" x14ac:dyDescent="0.35">
      <c r="S10107" s="43"/>
      <c r="U10107" s="43"/>
    </row>
    <row r="10108" spans="19:21" x14ac:dyDescent="0.35">
      <c r="S10108" s="43"/>
      <c r="U10108" s="43"/>
    </row>
    <row r="10109" spans="19:21" x14ac:dyDescent="0.35">
      <c r="S10109" s="43"/>
      <c r="U10109" s="43"/>
    </row>
    <row r="10110" spans="19:21" x14ac:dyDescent="0.35">
      <c r="S10110" s="43"/>
      <c r="U10110" s="43"/>
    </row>
    <row r="10111" spans="19:21" x14ac:dyDescent="0.35">
      <c r="S10111" s="43"/>
      <c r="U10111" s="43"/>
    </row>
    <row r="10112" spans="19:21" x14ac:dyDescent="0.35">
      <c r="S10112" s="43"/>
      <c r="U10112" s="43"/>
    </row>
    <row r="10113" spans="19:21" x14ac:dyDescent="0.35">
      <c r="S10113" s="43"/>
      <c r="U10113" s="43"/>
    </row>
    <row r="10114" spans="19:21" x14ac:dyDescent="0.35">
      <c r="S10114" s="43"/>
      <c r="U10114" s="43"/>
    </row>
    <row r="10115" spans="19:21" x14ac:dyDescent="0.35">
      <c r="S10115" s="43"/>
      <c r="U10115" s="43"/>
    </row>
    <row r="10116" spans="19:21" x14ac:dyDescent="0.35">
      <c r="S10116" s="43"/>
      <c r="U10116" s="43"/>
    </row>
    <row r="10117" spans="19:21" x14ac:dyDescent="0.35">
      <c r="S10117" s="43"/>
      <c r="U10117" s="43"/>
    </row>
    <row r="10118" spans="19:21" x14ac:dyDescent="0.35">
      <c r="S10118" s="43"/>
      <c r="U10118" s="43"/>
    </row>
    <row r="10119" spans="19:21" x14ac:dyDescent="0.35">
      <c r="S10119" s="43"/>
      <c r="U10119" s="43"/>
    </row>
    <row r="10120" spans="19:21" x14ac:dyDescent="0.35">
      <c r="S10120" s="43"/>
      <c r="U10120" s="43"/>
    </row>
    <row r="10121" spans="19:21" x14ac:dyDescent="0.35">
      <c r="S10121" s="43"/>
      <c r="U10121" s="43"/>
    </row>
    <row r="10122" spans="19:21" x14ac:dyDescent="0.35">
      <c r="S10122" s="43"/>
      <c r="U10122" s="43"/>
    </row>
    <row r="10123" spans="19:21" x14ac:dyDescent="0.35">
      <c r="S10123" s="43"/>
      <c r="U10123" s="43"/>
    </row>
    <row r="10124" spans="19:21" x14ac:dyDescent="0.35">
      <c r="S10124" s="43"/>
      <c r="U10124" s="43"/>
    </row>
    <row r="10125" spans="19:21" x14ac:dyDescent="0.35">
      <c r="S10125" s="43"/>
      <c r="U10125" s="43"/>
    </row>
    <row r="10126" spans="19:21" x14ac:dyDescent="0.35">
      <c r="S10126" s="43"/>
      <c r="U10126" s="43"/>
    </row>
    <row r="10127" spans="19:21" x14ac:dyDescent="0.35">
      <c r="S10127" s="43"/>
      <c r="U10127" s="43"/>
    </row>
    <row r="10128" spans="19:21" x14ac:dyDescent="0.35">
      <c r="S10128" s="43"/>
      <c r="U10128" s="43"/>
    </row>
    <row r="10129" spans="19:21" x14ac:dyDescent="0.35">
      <c r="S10129" s="43"/>
      <c r="U10129" s="43"/>
    </row>
    <row r="10130" spans="19:21" x14ac:dyDescent="0.35">
      <c r="S10130" s="43"/>
      <c r="U10130" s="43"/>
    </row>
    <row r="10131" spans="19:21" x14ac:dyDescent="0.35">
      <c r="S10131" s="43"/>
      <c r="U10131" s="43"/>
    </row>
    <row r="10132" spans="19:21" x14ac:dyDescent="0.35">
      <c r="S10132" s="43"/>
      <c r="U10132" s="43"/>
    </row>
    <row r="10133" spans="19:21" x14ac:dyDescent="0.35">
      <c r="S10133" s="43"/>
      <c r="U10133" s="43"/>
    </row>
    <row r="10134" spans="19:21" x14ac:dyDescent="0.35">
      <c r="S10134" s="43"/>
      <c r="U10134" s="43"/>
    </row>
    <row r="10135" spans="19:21" x14ac:dyDescent="0.35">
      <c r="S10135" s="43"/>
      <c r="U10135" s="43"/>
    </row>
    <row r="10136" spans="19:21" x14ac:dyDescent="0.35">
      <c r="S10136" s="43"/>
      <c r="U10136" s="43"/>
    </row>
    <row r="10137" spans="19:21" x14ac:dyDescent="0.35">
      <c r="S10137" s="43"/>
      <c r="U10137" s="43"/>
    </row>
    <row r="10138" spans="19:21" x14ac:dyDescent="0.35">
      <c r="S10138" s="43"/>
      <c r="U10138" s="43"/>
    </row>
    <row r="10139" spans="19:21" x14ac:dyDescent="0.35">
      <c r="S10139" s="43"/>
      <c r="U10139" s="43"/>
    </row>
    <row r="10140" spans="19:21" x14ac:dyDescent="0.35">
      <c r="S10140" s="43"/>
      <c r="U10140" s="43"/>
    </row>
    <row r="10141" spans="19:21" x14ac:dyDescent="0.35">
      <c r="S10141" s="43"/>
      <c r="U10141" s="43"/>
    </row>
    <row r="10142" spans="19:21" x14ac:dyDescent="0.35">
      <c r="S10142" s="43"/>
      <c r="U10142" s="43"/>
    </row>
    <row r="10143" spans="19:21" x14ac:dyDescent="0.35">
      <c r="S10143" s="43"/>
      <c r="U10143" s="43"/>
    </row>
    <row r="10144" spans="19:21" x14ac:dyDescent="0.35">
      <c r="S10144" s="43"/>
      <c r="U10144" s="43"/>
    </row>
    <row r="10145" spans="19:21" x14ac:dyDescent="0.35">
      <c r="S10145" s="43"/>
      <c r="U10145" s="43"/>
    </row>
    <row r="10146" spans="19:21" x14ac:dyDescent="0.35">
      <c r="S10146" s="43"/>
      <c r="U10146" s="43"/>
    </row>
    <row r="10147" spans="19:21" x14ac:dyDescent="0.35">
      <c r="S10147" s="43"/>
      <c r="U10147" s="43"/>
    </row>
    <row r="10148" spans="19:21" x14ac:dyDescent="0.35">
      <c r="S10148" s="43"/>
      <c r="U10148" s="43"/>
    </row>
    <row r="10149" spans="19:21" x14ac:dyDescent="0.35">
      <c r="S10149" s="43"/>
      <c r="U10149" s="43"/>
    </row>
    <row r="10150" spans="19:21" x14ac:dyDescent="0.35">
      <c r="S10150" s="43"/>
      <c r="U10150" s="43"/>
    </row>
    <row r="10151" spans="19:21" x14ac:dyDescent="0.35">
      <c r="S10151" s="43"/>
      <c r="U10151" s="43"/>
    </row>
    <row r="10152" spans="19:21" x14ac:dyDescent="0.35">
      <c r="S10152" s="43"/>
      <c r="U10152" s="43"/>
    </row>
    <row r="10153" spans="19:21" x14ac:dyDescent="0.35">
      <c r="S10153" s="43"/>
      <c r="U10153" s="43"/>
    </row>
    <row r="10154" spans="19:21" x14ac:dyDescent="0.35">
      <c r="S10154" s="43"/>
      <c r="U10154" s="43"/>
    </row>
    <row r="10155" spans="19:21" x14ac:dyDescent="0.35">
      <c r="S10155" s="43"/>
      <c r="U10155" s="43"/>
    </row>
    <row r="10156" spans="19:21" x14ac:dyDescent="0.35">
      <c r="S10156" s="43"/>
      <c r="U10156" s="43"/>
    </row>
    <row r="10157" spans="19:21" x14ac:dyDescent="0.35">
      <c r="S10157" s="43"/>
      <c r="U10157" s="43"/>
    </row>
    <row r="10158" spans="19:21" x14ac:dyDescent="0.35">
      <c r="S10158" s="43"/>
      <c r="U10158" s="43"/>
    </row>
    <row r="10159" spans="19:21" x14ac:dyDescent="0.35">
      <c r="S10159" s="43"/>
      <c r="U10159" s="43"/>
    </row>
    <row r="10160" spans="19:21" x14ac:dyDescent="0.35">
      <c r="S10160" s="43"/>
      <c r="U10160" s="43"/>
    </row>
    <row r="10161" spans="19:21" x14ac:dyDescent="0.35">
      <c r="S10161" s="43"/>
      <c r="U10161" s="43"/>
    </row>
    <row r="10162" spans="19:21" x14ac:dyDescent="0.35">
      <c r="S10162" s="43"/>
      <c r="U10162" s="43"/>
    </row>
    <row r="10163" spans="19:21" x14ac:dyDescent="0.35">
      <c r="S10163" s="43"/>
      <c r="U10163" s="43"/>
    </row>
    <row r="10164" spans="19:21" x14ac:dyDescent="0.35">
      <c r="S10164" s="43"/>
      <c r="U10164" s="43"/>
    </row>
    <row r="10165" spans="19:21" x14ac:dyDescent="0.35">
      <c r="S10165" s="43"/>
      <c r="U10165" s="43"/>
    </row>
    <row r="10166" spans="19:21" x14ac:dyDescent="0.35">
      <c r="S10166" s="43"/>
      <c r="U10166" s="43"/>
    </row>
    <row r="10167" spans="19:21" x14ac:dyDescent="0.35">
      <c r="S10167" s="43"/>
      <c r="U10167" s="43"/>
    </row>
    <row r="10168" spans="19:21" x14ac:dyDescent="0.35">
      <c r="S10168" s="43"/>
      <c r="U10168" s="43"/>
    </row>
    <row r="10169" spans="19:21" x14ac:dyDescent="0.35">
      <c r="S10169" s="43"/>
      <c r="U10169" s="43"/>
    </row>
    <row r="10170" spans="19:21" x14ac:dyDescent="0.35">
      <c r="S10170" s="43"/>
      <c r="U10170" s="43"/>
    </row>
    <row r="10171" spans="19:21" x14ac:dyDescent="0.35">
      <c r="S10171" s="43"/>
      <c r="U10171" s="43"/>
    </row>
    <row r="10172" spans="19:21" x14ac:dyDescent="0.35">
      <c r="S10172" s="43"/>
      <c r="U10172" s="43"/>
    </row>
    <row r="10173" spans="19:21" x14ac:dyDescent="0.35">
      <c r="S10173" s="43"/>
      <c r="U10173" s="43"/>
    </row>
    <row r="10174" spans="19:21" x14ac:dyDescent="0.35">
      <c r="S10174" s="43"/>
      <c r="U10174" s="43"/>
    </row>
    <row r="10175" spans="19:21" x14ac:dyDescent="0.35">
      <c r="S10175" s="43"/>
      <c r="U10175" s="43"/>
    </row>
    <row r="10176" spans="19:21" x14ac:dyDescent="0.35">
      <c r="S10176" s="43"/>
      <c r="U10176" s="43"/>
    </row>
    <row r="10177" spans="19:21" x14ac:dyDescent="0.35">
      <c r="S10177" s="43"/>
      <c r="U10177" s="43"/>
    </row>
    <row r="10178" spans="19:21" x14ac:dyDescent="0.35">
      <c r="S10178" s="43"/>
      <c r="U10178" s="43"/>
    </row>
    <row r="10179" spans="19:21" x14ac:dyDescent="0.35">
      <c r="S10179" s="43"/>
      <c r="U10179" s="43"/>
    </row>
    <row r="10180" spans="19:21" x14ac:dyDescent="0.35">
      <c r="S10180" s="43"/>
      <c r="U10180" s="43"/>
    </row>
    <row r="10181" spans="19:21" x14ac:dyDescent="0.35">
      <c r="S10181" s="43"/>
      <c r="U10181" s="43"/>
    </row>
    <row r="10182" spans="19:21" x14ac:dyDescent="0.35">
      <c r="S10182" s="43"/>
      <c r="U10182" s="43"/>
    </row>
    <row r="10183" spans="19:21" x14ac:dyDescent="0.35">
      <c r="S10183" s="43"/>
      <c r="U10183" s="43"/>
    </row>
    <row r="10184" spans="19:21" x14ac:dyDescent="0.35">
      <c r="S10184" s="43"/>
      <c r="U10184" s="43"/>
    </row>
    <row r="10185" spans="19:21" x14ac:dyDescent="0.35">
      <c r="S10185" s="43"/>
      <c r="U10185" s="43"/>
    </row>
    <row r="10186" spans="19:21" x14ac:dyDescent="0.35">
      <c r="S10186" s="43"/>
      <c r="U10186" s="43"/>
    </row>
    <row r="10187" spans="19:21" x14ac:dyDescent="0.35">
      <c r="S10187" s="43"/>
      <c r="U10187" s="43"/>
    </row>
    <row r="10188" spans="19:21" x14ac:dyDescent="0.35">
      <c r="S10188" s="43"/>
      <c r="U10188" s="43"/>
    </row>
    <row r="10189" spans="19:21" x14ac:dyDescent="0.35">
      <c r="S10189" s="43"/>
      <c r="U10189" s="43"/>
    </row>
    <row r="10190" spans="19:21" x14ac:dyDescent="0.35">
      <c r="S10190" s="43"/>
      <c r="U10190" s="43"/>
    </row>
    <row r="10191" spans="19:21" x14ac:dyDescent="0.35">
      <c r="S10191" s="43"/>
      <c r="U10191" s="43"/>
    </row>
    <row r="10192" spans="19:21" x14ac:dyDescent="0.35">
      <c r="S10192" s="43"/>
      <c r="U10192" s="43"/>
    </row>
    <row r="10193" spans="19:21" x14ac:dyDescent="0.35">
      <c r="S10193" s="43"/>
      <c r="U10193" s="43"/>
    </row>
    <row r="10194" spans="19:21" x14ac:dyDescent="0.35">
      <c r="S10194" s="43"/>
      <c r="U10194" s="43"/>
    </row>
    <row r="10195" spans="19:21" x14ac:dyDescent="0.35">
      <c r="S10195" s="43"/>
      <c r="U10195" s="43"/>
    </row>
    <row r="10196" spans="19:21" x14ac:dyDescent="0.35">
      <c r="S10196" s="43"/>
      <c r="U10196" s="43"/>
    </row>
    <row r="10197" spans="19:21" x14ac:dyDescent="0.35">
      <c r="S10197" s="43"/>
      <c r="U10197" s="43"/>
    </row>
    <row r="10198" spans="19:21" x14ac:dyDescent="0.35">
      <c r="S10198" s="43"/>
      <c r="U10198" s="43"/>
    </row>
    <row r="10199" spans="19:21" x14ac:dyDescent="0.35">
      <c r="S10199" s="43"/>
      <c r="U10199" s="43"/>
    </row>
    <row r="10200" spans="19:21" x14ac:dyDescent="0.35">
      <c r="S10200" s="43"/>
      <c r="U10200" s="43"/>
    </row>
    <row r="10201" spans="19:21" x14ac:dyDescent="0.35">
      <c r="S10201" s="43"/>
      <c r="U10201" s="43"/>
    </row>
    <row r="10202" spans="19:21" x14ac:dyDescent="0.35">
      <c r="S10202" s="43"/>
      <c r="U10202" s="43"/>
    </row>
    <row r="10203" spans="19:21" x14ac:dyDescent="0.35">
      <c r="S10203" s="43"/>
      <c r="U10203" s="43"/>
    </row>
    <row r="10204" spans="19:21" x14ac:dyDescent="0.35">
      <c r="S10204" s="43"/>
      <c r="U10204" s="43"/>
    </row>
    <row r="10205" spans="19:21" x14ac:dyDescent="0.35">
      <c r="S10205" s="43"/>
      <c r="U10205" s="43"/>
    </row>
    <row r="10206" spans="19:21" x14ac:dyDescent="0.35">
      <c r="S10206" s="43"/>
      <c r="U10206" s="43"/>
    </row>
    <row r="10207" spans="19:21" x14ac:dyDescent="0.35">
      <c r="S10207" s="43"/>
      <c r="U10207" s="43"/>
    </row>
    <row r="10208" spans="19:21" x14ac:dyDescent="0.35">
      <c r="S10208" s="43"/>
      <c r="U10208" s="43"/>
    </row>
    <row r="10209" spans="19:21" x14ac:dyDescent="0.35">
      <c r="S10209" s="43"/>
      <c r="U10209" s="43"/>
    </row>
    <row r="10210" spans="19:21" x14ac:dyDescent="0.35">
      <c r="S10210" s="43"/>
      <c r="U10210" s="43"/>
    </row>
    <row r="10211" spans="19:21" x14ac:dyDescent="0.35">
      <c r="S10211" s="43"/>
      <c r="U10211" s="43"/>
    </row>
    <row r="10212" spans="19:21" x14ac:dyDescent="0.35">
      <c r="S10212" s="43"/>
      <c r="U10212" s="43"/>
    </row>
    <row r="10213" spans="19:21" x14ac:dyDescent="0.35">
      <c r="S10213" s="43"/>
      <c r="U10213" s="43"/>
    </row>
    <row r="10214" spans="19:21" x14ac:dyDescent="0.35">
      <c r="S10214" s="43"/>
      <c r="U10214" s="43"/>
    </row>
    <row r="10215" spans="19:21" x14ac:dyDescent="0.35">
      <c r="S10215" s="43"/>
      <c r="U10215" s="43"/>
    </row>
    <row r="10216" spans="19:21" x14ac:dyDescent="0.35">
      <c r="S10216" s="43"/>
      <c r="U10216" s="43"/>
    </row>
    <row r="10217" spans="19:21" x14ac:dyDescent="0.35">
      <c r="S10217" s="43"/>
      <c r="U10217" s="43"/>
    </row>
    <row r="10218" spans="19:21" x14ac:dyDescent="0.35">
      <c r="S10218" s="43"/>
      <c r="U10218" s="43"/>
    </row>
    <row r="10219" spans="19:21" x14ac:dyDescent="0.35">
      <c r="S10219" s="43"/>
      <c r="U10219" s="43"/>
    </row>
    <row r="10220" spans="19:21" x14ac:dyDescent="0.35">
      <c r="S10220" s="43"/>
      <c r="U10220" s="43"/>
    </row>
    <row r="10221" spans="19:21" x14ac:dyDescent="0.35">
      <c r="S10221" s="43"/>
      <c r="U10221" s="43"/>
    </row>
    <row r="10222" spans="19:21" x14ac:dyDescent="0.35">
      <c r="S10222" s="43"/>
      <c r="U10222" s="43"/>
    </row>
    <row r="10223" spans="19:21" x14ac:dyDescent="0.35">
      <c r="S10223" s="43"/>
      <c r="U10223" s="43"/>
    </row>
    <row r="10224" spans="19:21" x14ac:dyDescent="0.35">
      <c r="S10224" s="43"/>
      <c r="U10224" s="43"/>
    </row>
    <row r="10225" spans="19:21" x14ac:dyDescent="0.35">
      <c r="S10225" s="43"/>
      <c r="U10225" s="43"/>
    </row>
    <row r="10226" spans="19:21" x14ac:dyDescent="0.35">
      <c r="S10226" s="43"/>
      <c r="U10226" s="43"/>
    </row>
    <row r="10227" spans="19:21" x14ac:dyDescent="0.35">
      <c r="S10227" s="43"/>
      <c r="U10227" s="43"/>
    </row>
    <row r="10228" spans="19:21" x14ac:dyDescent="0.35">
      <c r="S10228" s="43"/>
      <c r="U10228" s="43"/>
    </row>
    <row r="10229" spans="19:21" x14ac:dyDescent="0.35">
      <c r="S10229" s="43"/>
      <c r="U10229" s="43"/>
    </row>
    <row r="10230" spans="19:21" x14ac:dyDescent="0.35">
      <c r="S10230" s="43"/>
      <c r="U10230" s="43"/>
    </row>
    <row r="10231" spans="19:21" x14ac:dyDescent="0.35">
      <c r="S10231" s="43"/>
      <c r="U10231" s="43"/>
    </row>
    <row r="10232" spans="19:21" x14ac:dyDescent="0.35">
      <c r="S10232" s="43"/>
      <c r="U10232" s="43"/>
    </row>
    <row r="10233" spans="19:21" x14ac:dyDescent="0.35">
      <c r="S10233" s="43"/>
      <c r="U10233" s="43"/>
    </row>
    <row r="10234" spans="19:21" x14ac:dyDescent="0.35">
      <c r="S10234" s="43"/>
      <c r="U10234" s="43"/>
    </row>
    <row r="10235" spans="19:21" x14ac:dyDescent="0.35">
      <c r="S10235" s="43"/>
      <c r="U10235" s="43"/>
    </row>
    <row r="10236" spans="19:21" x14ac:dyDescent="0.35">
      <c r="S10236" s="43"/>
      <c r="U10236" s="43"/>
    </row>
    <row r="10237" spans="19:21" x14ac:dyDescent="0.35">
      <c r="S10237" s="43"/>
      <c r="U10237" s="43"/>
    </row>
    <row r="10238" spans="19:21" x14ac:dyDescent="0.35">
      <c r="S10238" s="43"/>
      <c r="U10238" s="43"/>
    </row>
    <row r="10239" spans="19:21" x14ac:dyDescent="0.35">
      <c r="S10239" s="43"/>
      <c r="U10239" s="43"/>
    </row>
    <row r="10240" spans="19:21" x14ac:dyDescent="0.35">
      <c r="S10240" s="43"/>
      <c r="U10240" s="43"/>
    </row>
    <row r="10241" spans="19:21" x14ac:dyDescent="0.35">
      <c r="S10241" s="43"/>
      <c r="U10241" s="43"/>
    </row>
    <row r="10242" spans="19:21" x14ac:dyDescent="0.35">
      <c r="S10242" s="43"/>
      <c r="U10242" s="43"/>
    </row>
    <row r="10243" spans="19:21" x14ac:dyDescent="0.35">
      <c r="S10243" s="43"/>
      <c r="U10243" s="43"/>
    </row>
    <row r="10244" spans="19:21" x14ac:dyDescent="0.35">
      <c r="S10244" s="43"/>
      <c r="U10244" s="43"/>
    </row>
    <row r="10245" spans="19:21" x14ac:dyDescent="0.35">
      <c r="S10245" s="43"/>
      <c r="U10245" s="43"/>
    </row>
    <row r="10246" spans="19:21" x14ac:dyDescent="0.35">
      <c r="S10246" s="43"/>
      <c r="U10246" s="43"/>
    </row>
    <row r="10247" spans="19:21" x14ac:dyDescent="0.35">
      <c r="S10247" s="43"/>
      <c r="U10247" s="43"/>
    </row>
    <row r="10248" spans="19:21" x14ac:dyDescent="0.35">
      <c r="S10248" s="43"/>
      <c r="U10248" s="43"/>
    </row>
    <row r="10249" spans="19:21" x14ac:dyDescent="0.35">
      <c r="S10249" s="43"/>
      <c r="U10249" s="43"/>
    </row>
    <row r="10250" spans="19:21" x14ac:dyDescent="0.35">
      <c r="S10250" s="43"/>
      <c r="U10250" s="43"/>
    </row>
    <row r="10251" spans="19:21" x14ac:dyDescent="0.35">
      <c r="S10251" s="43"/>
      <c r="U10251" s="43"/>
    </row>
    <row r="10252" spans="19:21" x14ac:dyDescent="0.35">
      <c r="S10252" s="43"/>
      <c r="U10252" s="43"/>
    </row>
    <row r="10253" spans="19:21" x14ac:dyDescent="0.35">
      <c r="S10253" s="43"/>
      <c r="U10253" s="43"/>
    </row>
    <row r="10254" spans="19:21" x14ac:dyDescent="0.35">
      <c r="S10254" s="43"/>
      <c r="U10254" s="43"/>
    </row>
    <row r="10255" spans="19:21" x14ac:dyDescent="0.35">
      <c r="S10255" s="43"/>
      <c r="U10255" s="43"/>
    </row>
    <row r="10256" spans="19:21" x14ac:dyDescent="0.35">
      <c r="S10256" s="43"/>
      <c r="U10256" s="43"/>
    </row>
    <row r="10257" spans="19:21" x14ac:dyDescent="0.35">
      <c r="S10257" s="43"/>
      <c r="U10257" s="43"/>
    </row>
    <row r="10258" spans="19:21" x14ac:dyDescent="0.35">
      <c r="S10258" s="43"/>
      <c r="U10258" s="43"/>
    </row>
    <row r="10259" spans="19:21" x14ac:dyDescent="0.35">
      <c r="S10259" s="43"/>
      <c r="U10259" s="43"/>
    </row>
    <row r="10260" spans="19:21" x14ac:dyDescent="0.35">
      <c r="S10260" s="43"/>
      <c r="U10260" s="43"/>
    </row>
    <row r="10261" spans="19:21" x14ac:dyDescent="0.35">
      <c r="S10261" s="43"/>
      <c r="U10261" s="43"/>
    </row>
    <row r="10262" spans="19:21" x14ac:dyDescent="0.35">
      <c r="S10262" s="43"/>
      <c r="U10262" s="43"/>
    </row>
    <row r="10263" spans="19:21" x14ac:dyDescent="0.35">
      <c r="S10263" s="43"/>
      <c r="U10263" s="43"/>
    </row>
    <row r="10264" spans="19:21" x14ac:dyDescent="0.35">
      <c r="S10264" s="43"/>
      <c r="U10264" s="43"/>
    </row>
    <row r="10265" spans="19:21" x14ac:dyDescent="0.35">
      <c r="S10265" s="43"/>
      <c r="U10265" s="43"/>
    </row>
    <row r="10266" spans="19:21" x14ac:dyDescent="0.35">
      <c r="S10266" s="43"/>
      <c r="U10266" s="43"/>
    </row>
    <row r="10267" spans="19:21" x14ac:dyDescent="0.35">
      <c r="S10267" s="43"/>
      <c r="U10267" s="43"/>
    </row>
    <row r="10268" spans="19:21" x14ac:dyDescent="0.35">
      <c r="S10268" s="43"/>
      <c r="U10268" s="43"/>
    </row>
    <row r="10269" spans="19:21" x14ac:dyDescent="0.35">
      <c r="S10269" s="43"/>
      <c r="U10269" s="43"/>
    </row>
    <row r="10270" spans="19:21" x14ac:dyDescent="0.35">
      <c r="S10270" s="43"/>
      <c r="U10270" s="43"/>
    </row>
    <row r="10271" spans="19:21" x14ac:dyDescent="0.35">
      <c r="S10271" s="43"/>
      <c r="U10271" s="43"/>
    </row>
    <row r="10272" spans="19:21" x14ac:dyDescent="0.35">
      <c r="S10272" s="43"/>
      <c r="U10272" s="43"/>
    </row>
    <row r="10273" spans="19:21" x14ac:dyDescent="0.35">
      <c r="S10273" s="43"/>
      <c r="U10273" s="43"/>
    </row>
    <row r="10274" spans="19:21" x14ac:dyDescent="0.35">
      <c r="S10274" s="43"/>
      <c r="U10274" s="43"/>
    </row>
    <row r="10275" spans="19:21" x14ac:dyDescent="0.35">
      <c r="S10275" s="43"/>
      <c r="U10275" s="43"/>
    </row>
    <row r="10276" spans="19:21" x14ac:dyDescent="0.35">
      <c r="S10276" s="43"/>
      <c r="U10276" s="43"/>
    </row>
    <row r="10277" spans="19:21" x14ac:dyDescent="0.35">
      <c r="S10277" s="43"/>
      <c r="U10277" s="43"/>
    </row>
    <row r="10278" spans="19:21" x14ac:dyDescent="0.35">
      <c r="S10278" s="43"/>
      <c r="U10278" s="43"/>
    </row>
    <row r="10279" spans="19:21" x14ac:dyDescent="0.35">
      <c r="S10279" s="43"/>
      <c r="U10279" s="43"/>
    </row>
    <row r="10280" spans="19:21" x14ac:dyDescent="0.35">
      <c r="S10280" s="43"/>
      <c r="U10280" s="43"/>
    </row>
    <row r="10281" spans="19:21" x14ac:dyDescent="0.35">
      <c r="S10281" s="43"/>
      <c r="U10281" s="43"/>
    </row>
    <row r="10282" spans="19:21" x14ac:dyDescent="0.35">
      <c r="S10282" s="43"/>
      <c r="U10282" s="43"/>
    </row>
    <row r="10283" spans="19:21" x14ac:dyDescent="0.35">
      <c r="S10283" s="43"/>
      <c r="U10283" s="43"/>
    </row>
    <row r="10284" spans="19:21" x14ac:dyDescent="0.35">
      <c r="S10284" s="43"/>
      <c r="U10284" s="43"/>
    </row>
    <row r="10285" spans="19:21" x14ac:dyDescent="0.35">
      <c r="S10285" s="43"/>
      <c r="U10285" s="43"/>
    </row>
    <row r="10286" spans="19:21" x14ac:dyDescent="0.35">
      <c r="S10286" s="43"/>
      <c r="U10286" s="43"/>
    </row>
    <row r="10287" spans="19:21" x14ac:dyDescent="0.35">
      <c r="S10287" s="43"/>
      <c r="U10287" s="43"/>
    </row>
    <row r="10288" spans="19:21" x14ac:dyDescent="0.35">
      <c r="S10288" s="43"/>
      <c r="U10288" s="43"/>
    </row>
    <row r="10289" spans="19:21" x14ac:dyDescent="0.35">
      <c r="S10289" s="43"/>
      <c r="U10289" s="43"/>
    </row>
    <row r="10290" spans="19:21" x14ac:dyDescent="0.35">
      <c r="S10290" s="43"/>
      <c r="U10290" s="43"/>
    </row>
    <row r="10291" spans="19:21" x14ac:dyDescent="0.35">
      <c r="S10291" s="43"/>
      <c r="U10291" s="43"/>
    </row>
    <row r="10292" spans="19:21" x14ac:dyDescent="0.35">
      <c r="S10292" s="43"/>
      <c r="U10292" s="43"/>
    </row>
    <row r="10293" spans="19:21" x14ac:dyDescent="0.35">
      <c r="S10293" s="43"/>
      <c r="U10293" s="43"/>
    </row>
    <row r="10294" spans="19:21" x14ac:dyDescent="0.35">
      <c r="S10294" s="43"/>
      <c r="U10294" s="43"/>
    </row>
    <row r="10295" spans="19:21" x14ac:dyDescent="0.35">
      <c r="S10295" s="43"/>
      <c r="U10295" s="43"/>
    </row>
    <row r="10296" spans="19:21" x14ac:dyDescent="0.35">
      <c r="S10296" s="43"/>
      <c r="U10296" s="43"/>
    </row>
    <row r="10297" spans="19:21" x14ac:dyDescent="0.35">
      <c r="S10297" s="43"/>
      <c r="U10297" s="43"/>
    </row>
    <row r="10298" spans="19:21" x14ac:dyDescent="0.35">
      <c r="S10298" s="43"/>
      <c r="U10298" s="43"/>
    </row>
    <row r="10299" spans="19:21" x14ac:dyDescent="0.35">
      <c r="S10299" s="43"/>
      <c r="U10299" s="43"/>
    </row>
    <row r="10300" spans="19:21" x14ac:dyDescent="0.35">
      <c r="S10300" s="43"/>
      <c r="U10300" s="43"/>
    </row>
    <row r="10301" spans="19:21" x14ac:dyDescent="0.35">
      <c r="S10301" s="43"/>
      <c r="U10301" s="43"/>
    </row>
    <row r="10302" spans="19:21" x14ac:dyDescent="0.35">
      <c r="S10302" s="43"/>
      <c r="U10302" s="43"/>
    </row>
    <row r="10303" spans="19:21" x14ac:dyDescent="0.35">
      <c r="S10303" s="43"/>
      <c r="U10303" s="43"/>
    </row>
    <row r="10304" spans="19:21" x14ac:dyDescent="0.35">
      <c r="S10304" s="43"/>
      <c r="U10304" s="43"/>
    </row>
    <row r="10305" spans="19:21" x14ac:dyDescent="0.35">
      <c r="S10305" s="43"/>
      <c r="U10305" s="43"/>
    </row>
    <row r="10306" spans="19:21" x14ac:dyDescent="0.35">
      <c r="S10306" s="43"/>
      <c r="U10306" s="43"/>
    </row>
    <row r="10307" spans="19:21" x14ac:dyDescent="0.35">
      <c r="S10307" s="43"/>
      <c r="U10307" s="43"/>
    </row>
    <row r="10308" spans="19:21" x14ac:dyDescent="0.35">
      <c r="S10308" s="43"/>
      <c r="U10308" s="43"/>
    </row>
    <row r="10309" spans="19:21" x14ac:dyDescent="0.35">
      <c r="S10309" s="43"/>
      <c r="U10309" s="43"/>
    </row>
    <row r="10310" spans="19:21" x14ac:dyDescent="0.35">
      <c r="S10310" s="43"/>
      <c r="U10310" s="43"/>
    </row>
    <row r="10311" spans="19:21" x14ac:dyDescent="0.35">
      <c r="S10311" s="43"/>
      <c r="U10311" s="43"/>
    </row>
    <row r="10312" spans="19:21" x14ac:dyDescent="0.35">
      <c r="S10312" s="43"/>
      <c r="U10312" s="43"/>
    </row>
    <row r="10313" spans="19:21" x14ac:dyDescent="0.35">
      <c r="S10313" s="43"/>
      <c r="U10313" s="43"/>
    </row>
    <row r="10314" spans="19:21" x14ac:dyDescent="0.35">
      <c r="S10314" s="43"/>
      <c r="U10314" s="43"/>
    </row>
    <row r="10315" spans="19:21" x14ac:dyDescent="0.35">
      <c r="S10315" s="43"/>
      <c r="U10315" s="43"/>
    </row>
    <row r="10316" spans="19:21" x14ac:dyDescent="0.35">
      <c r="S10316" s="43"/>
      <c r="U10316" s="43"/>
    </row>
    <row r="10317" spans="19:21" x14ac:dyDescent="0.35">
      <c r="S10317" s="43"/>
      <c r="U10317" s="43"/>
    </row>
    <row r="10318" spans="19:21" x14ac:dyDescent="0.35">
      <c r="S10318" s="43"/>
      <c r="U10318" s="43"/>
    </row>
    <row r="10319" spans="19:21" x14ac:dyDescent="0.35">
      <c r="S10319" s="43"/>
      <c r="U10319" s="43"/>
    </row>
    <row r="10320" spans="19:21" x14ac:dyDescent="0.35">
      <c r="S10320" s="43"/>
      <c r="U10320" s="43"/>
    </row>
    <row r="10321" spans="19:21" x14ac:dyDescent="0.35">
      <c r="S10321" s="43"/>
      <c r="U10321" s="43"/>
    </row>
    <row r="10322" spans="19:21" x14ac:dyDescent="0.35">
      <c r="S10322" s="43"/>
      <c r="U10322" s="43"/>
    </row>
    <row r="10323" spans="19:21" x14ac:dyDescent="0.35">
      <c r="S10323" s="43"/>
      <c r="U10323" s="43"/>
    </row>
    <row r="10324" spans="19:21" x14ac:dyDescent="0.35">
      <c r="S10324" s="43"/>
      <c r="U10324" s="43"/>
    </row>
    <row r="10325" spans="19:21" x14ac:dyDescent="0.35">
      <c r="S10325" s="43"/>
      <c r="U10325" s="43"/>
    </row>
    <row r="10326" spans="19:21" x14ac:dyDescent="0.35">
      <c r="S10326" s="43"/>
      <c r="U10326" s="43"/>
    </row>
    <row r="10327" spans="19:21" x14ac:dyDescent="0.35">
      <c r="S10327" s="43"/>
      <c r="U10327" s="43"/>
    </row>
    <row r="10328" spans="19:21" x14ac:dyDescent="0.35">
      <c r="S10328" s="43"/>
      <c r="U10328" s="43"/>
    </row>
    <row r="10329" spans="19:21" x14ac:dyDescent="0.35">
      <c r="S10329" s="43"/>
      <c r="U10329" s="43"/>
    </row>
    <row r="10330" spans="19:21" x14ac:dyDescent="0.35">
      <c r="S10330" s="43"/>
      <c r="U10330" s="43"/>
    </row>
    <row r="10331" spans="19:21" x14ac:dyDescent="0.35">
      <c r="S10331" s="43"/>
      <c r="U10331" s="43"/>
    </row>
    <row r="10332" spans="19:21" x14ac:dyDescent="0.35">
      <c r="S10332" s="43"/>
      <c r="U10332" s="43"/>
    </row>
    <row r="10333" spans="19:21" x14ac:dyDescent="0.35">
      <c r="S10333" s="43"/>
      <c r="U10333" s="43"/>
    </row>
    <row r="10334" spans="19:21" x14ac:dyDescent="0.35">
      <c r="S10334" s="43"/>
      <c r="U10334" s="43"/>
    </row>
    <row r="10335" spans="19:21" x14ac:dyDescent="0.35">
      <c r="S10335" s="43"/>
      <c r="U10335" s="43"/>
    </row>
    <row r="10336" spans="19:21" x14ac:dyDescent="0.35">
      <c r="S10336" s="43"/>
      <c r="U10336" s="43"/>
    </row>
    <row r="10337" spans="19:21" x14ac:dyDescent="0.35">
      <c r="S10337" s="43"/>
      <c r="U10337" s="43"/>
    </row>
    <row r="10338" spans="19:21" x14ac:dyDescent="0.35">
      <c r="S10338" s="43"/>
      <c r="U10338" s="43"/>
    </row>
    <row r="10339" spans="19:21" x14ac:dyDescent="0.35">
      <c r="S10339" s="43"/>
      <c r="U10339" s="43"/>
    </row>
    <row r="10340" spans="19:21" x14ac:dyDescent="0.35">
      <c r="S10340" s="43"/>
      <c r="U10340" s="43"/>
    </row>
    <row r="10341" spans="19:21" x14ac:dyDescent="0.35">
      <c r="S10341" s="43"/>
      <c r="U10341" s="43"/>
    </row>
    <row r="10342" spans="19:21" x14ac:dyDescent="0.35">
      <c r="S10342" s="43"/>
      <c r="U10342" s="43"/>
    </row>
    <row r="10343" spans="19:21" x14ac:dyDescent="0.35">
      <c r="S10343" s="43"/>
      <c r="U10343" s="43"/>
    </row>
    <row r="10344" spans="19:21" x14ac:dyDescent="0.35">
      <c r="S10344" s="43"/>
      <c r="U10344" s="43"/>
    </row>
    <row r="10345" spans="19:21" x14ac:dyDescent="0.35">
      <c r="S10345" s="43"/>
      <c r="U10345" s="43"/>
    </row>
    <row r="10346" spans="19:21" x14ac:dyDescent="0.35">
      <c r="S10346" s="43"/>
      <c r="U10346" s="43"/>
    </row>
    <row r="10347" spans="19:21" x14ac:dyDescent="0.35">
      <c r="S10347" s="43"/>
      <c r="U10347" s="43"/>
    </row>
    <row r="10348" spans="19:21" x14ac:dyDescent="0.35">
      <c r="S10348" s="43"/>
      <c r="U10348" s="43"/>
    </row>
    <row r="10349" spans="19:21" x14ac:dyDescent="0.35">
      <c r="S10349" s="43"/>
      <c r="U10349" s="43"/>
    </row>
    <row r="10350" spans="19:21" x14ac:dyDescent="0.35">
      <c r="S10350" s="43"/>
      <c r="U10350" s="43"/>
    </row>
    <row r="10351" spans="19:21" x14ac:dyDescent="0.35">
      <c r="S10351" s="43"/>
      <c r="U10351" s="43"/>
    </row>
    <row r="10352" spans="19:21" x14ac:dyDescent="0.35">
      <c r="S10352" s="43"/>
      <c r="U10352" s="43"/>
    </row>
    <row r="10353" spans="19:21" x14ac:dyDescent="0.35">
      <c r="S10353" s="43"/>
      <c r="U10353" s="43"/>
    </row>
    <row r="10354" spans="19:21" x14ac:dyDescent="0.35">
      <c r="S10354" s="43"/>
      <c r="U10354" s="43"/>
    </row>
    <row r="10355" spans="19:21" x14ac:dyDescent="0.35">
      <c r="S10355" s="43"/>
      <c r="U10355" s="43"/>
    </row>
    <row r="10356" spans="19:21" x14ac:dyDescent="0.35">
      <c r="S10356" s="43"/>
      <c r="U10356" s="43"/>
    </row>
    <row r="10357" spans="19:21" x14ac:dyDescent="0.35">
      <c r="S10357" s="43"/>
      <c r="U10357" s="43"/>
    </row>
    <row r="10358" spans="19:21" x14ac:dyDescent="0.35">
      <c r="S10358" s="43"/>
      <c r="U10358" s="43"/>
    </row>
    <row r="10359" spans="19:21" x14ac:dyDescent="0.35">
      <c r="S10359" s="43"/>
      <c r="U10359" s="43"/>
    </row>
    <row r="10360" spans="19:21" x14ac:dyDescent="0.35">
      <c r="S10360" s="43"/>
      <c r="U10360" s="43"/>
    </row>
    <row r="10361" spans="19:21" x14ac:dyDescent="0.35">
      <c r="S10361" s="43"/>
      <c r="U10361" s="43"/>
    </row>
    <row r="10362" spans="19:21" x14ac:dyDescent="0.35">
      <c r="S10362" s="43"/>
      <c r="U10362" s="43"/>
    </row>
    <row r="10363" spans="19:21" x14ac:dyDescent="0.35">
      <c r="S10363" s="43"/>
      <c r="U10363" s="43"/>
    </row>
    <row r="10364" spans="19:21" x14ac:dyDescent="0.35">
      <c r="S10364" s="43"/>
      <c r="U10364" s="43"/>
    </row>
    <row r="10365" spans="19:21" x14ac:dyDescent="0.35">
      <c r="S10365" s="43"/>
      <c r="U10365" s="43"/>
    </row>
    <row r="10366" spans="19:21" x14ac:dyDescent="0.35">
      <c r="S10366" s="43"/>
      <c r="U10366" s="43"/>
    </row>
    <row r="10367" spans="19:21" x14ac:dyDescent="0.35">
      <c r="S10367" s="43"/>
      <c r="U10367" s="43"/>
    </row>
    <row r="10368" spans="19:21" x14ac:dyDescent="0.35">
      <c r="S10368" s="43"/>
      <c r="U10368" s="43"/>
    </row>
    <row r="10369" spans="19:21" x14ac:dyDescent="0.35">
      <c r="S10369" s="43"/>
      <c r="U10369" s="43"/>
    </row>
    <row r="10370" spans="19:21" x14ac:dyDescent="0.35">
      <c r="S10370" s="43"/>
      <c r="U10370" s="43"/>
    </row>
    <row r="10371" spans="19:21" x14ac:dyDescent="0.35">
      <c r="S10371" s="43"/>
      <c r="U10371" s="43"/>
    </row>
    <row r="10372" spans="19:21" x14ac:dyDescent="0.35">
      <c r="S10372" s="43"/>
      <c r="U10372" s="43"/>
    </row>
    <row r="10373" spans="19:21" x14ac:dyDescent="0.35">
      <c r="S10373" s="43"/>
      <c r="U10373" s="43"/>
    </row>
    <row r="10374" spans="19:21" x14ac:dyDescent="0.35">
      <c r="S10374" s="43"/>
      <c r="U10374" s="43"/>
    </row>
    <row r="10375" spans="19:21" x14ac:dyDescent="0.35">
      <c r="S10375" s="43"/>
      <c r="U10375" s="43"/>
    </row>
    <row r="10376" spans="19:21" x14ac:dyDescent="0.35">
      <c r="S10376" s="43"/>
      <c r="U10376" s="43"/>
    </row>
    <row r="10377" spans="19:21" x14ac:dyDescent="0.35">
      <c r="S10377" s="43"/>
      <c r="U10377" s="43"/>
    </row>
    <row r="10378" spans="19:21" x14ac:dyDescent="0.35">
      <c r="S10378" s="43"/>
      <c r="U10378" s="43"/>
    </row>
    <row r="10379" spans="19:21" x14ac:dyDescent="0.35">
      <c r="S10379" s="43"/>
      <c r="U10379" s="43"/>
    </row>
    <row r="10380" spans="19:21" x14ac:dyDescent="0.35">
      <c r="S10380" s="43"/>
      <c r="U10380" s="43"/>
    </row>
    <row r="10381" spans="19:21" x14ac:dyDescent="0.35">
      <c r="S10381" s="43"/>
      <c r="U10381" s="43"/>
    </row>
    <row r="10382" spans="19:21" x14ac:dyDescent="0.35">
      <c r="S10382" s="43"/>
      <c r="U10382" s="43"/>
    </row>
    <row r="10383" spans="19:21" x14ac:dyDescent="0.35">
      <c r="S10383" s="43"/>
      <c r="U10383" s="43"/>
    </row>
    <row r="10384" spans="19:21" x14ac:dyDescent="0.35">
      <c r="S10384" s="43"/>
      <c r="U10384" s="43"/>
    </row>
    <row r="10385" spans="19:21" x14ac:dyDescent="0.35">
      <c r="S10385" s="43"/>
      <c r="U10385" s="43"/>
    </row>
    <row r="10386" spans="19:21" x14ac:dyDescent="0.35">
      <c r="S10386" s="43"/>
      <c r="U10386" s="43"/>
    </row>
    <row r="10387" spans="19:21" x14ac:dyDescent="0.35">
      <c r="S10387" s="43"/>
      <c r="U10387" s="43"/>
    </row>
    <row r="10388" spans="19:21" x14ac:dyDescent="0.35">
      <c r="S10388" s="43"/>
      <c r="U10388" s="43"/>
    </row>
    <row r="10389" spans="19:21" x14ac:dyDescent="0.35">
      <c r="S10389" s="43"/>
      <c r="U10389" s="43"/>
    </row>
    <row r="10390" spans="19:21" x14ac:dyDescent="0.35">
      <c r="S10390" s="43"/>
      <c r="U10390" s="43"/>
    </row>
    <row r="10391" spans="19:21" x14ac:dyDescent="0.35">
      <c r="S10391" s="43"/>
      <c r="U10391" s="43"/>
    </row>
    <row r="10392" spans="19:21" x14ac:dyDescent="0.35">
      <c r="S10392" s="43"/>
      <c r="U10392" s="43"/>
    </row>
    <row r="10393" spans="19:21" x14ac:dyDescent="0.35">
      <c r="S10393" s="43"/>
      <c r="U10393" s="43"/>
    </row>
    <row r="10394" spans="19:21" x14ac:dyDescent="0.35">
      <c r="S10394" s="43"/>
      <c r="U10394" s="43"/>
    </row>
    <row r="10395" spans="19:21" x14ac:dyDescent="0.35">
      <c r="S10395" s="43"/>
      <c r="U10395" s="43"/>
    </row>
    <row r="10396" spans="19:21" x14ac:dyDescent="0.35">
      <c r="S10396" s="43"/>
      <c r="U10396" s="43"/>
    </row>
    <row r="10397" spans="19:21" x14ac:dyDescent="0.35">
      <c r="S10397" s="43"/>
      <c r="U10397" s="43"/>
    </row>
    <row r="10398" spans="19:21" x14ac:dyDescent="0.35">
      <c r="S10398" s="43"/>
      <c r="U10398" s="43"/>
    </row>
    <row r="10399" spans="19:21" x14ac:dyDescent="0.35">
      <c r="S10399" s="43"/>
      <c r="U10399" s="43"/>
    </row>
    <row r="10400" spans="19:21" x14ac:dyDescent="0.35">
      <c r="S10400" s="43"/>
      <c r="U10400" s="43"/>
    </row>
    <row r="10401" spans="19:21" x14ac:dyDescent="0.35">
      <c r="S10401" s="43"/>
      <c r="U10401" s="43"/>
    </row>
    <row r="10402" spans="19:21" x14ac:dyDescent="0.35">
      <c r="S10402" s="43"/>
      <c r="U10402" s="43"/>
    </row>
    <row r="10403" spans="19:21" x14ac:dyDescent="0.35">
      <c r="S10403" s="43"/>
      <c r="U10403" s="43"/>
    </row>
    <row r="10404" spans="19:21" x14ac:dyDescent="0.35">
      <c r="S10404" s="43"/>
      <c r="U10404" s="43"/>
    </row>
    <row r="10405" spans="19:21" x14ac:dyDescent="0.35">
      <c r="S10405" s="43"/>
      <c r="U10405" s="43"/>
    </row>
    <row r="10406" spans="19:21" x14ac:dyDescent="0.35">
      <c r="S10406" s="43"/>
      <c r="U10406" s="43"/>
    </row>
    <row r="10407" spans="19:21" x14ac:dyDescent="0.35">
      <c r="S10407" s="43"/>
      <c r="U10407" s="43"/>
    </row>
    <row r="10408" spans="19:21" x14ac:dyDescent="0.35">
      <c r="S10408" s="43"/>
      <c r="U10408" s="43"/>
    </row>
    <row r="10409" spans="19:21" x14ac:dyDescent="0.35">
      <c r="S10409" s="43"/>
      <c r="U10409" s="43"/>
    </row>
    <row r="10410" spans="19:21" x14ac:dyDescent="0.35">
      <c r="S10410" s="43"/>
      <c r="U10410" s="43"/>
    </row>
    <row r="10411" spans="19:21" x14ac:dyDescent="0.35">
      <c r="S10411" s="43"/>
      <c r="U10411" s="43"/>
    </row>
    <row r="10412" spans="19:21" x14ac:dyDescent="0.35">
      <c r="S10412" s="43"/>
      <c r="U10412" s="43"/>
    </row>
    <row r="10413" spans="19:21" x14ac:dyDescent="0.35">
      <c r="S10413" s="43"/>
      <c r="U10413" s="43"/>
    </row>
    <row r="10414" spans="19:21" x14ac:dyDescent="0.35">
      <c r="S10414" s="43"/>
      <c r="U10414" s="43"/>
    </row>
    <row r="10415" spans="19:21" x14ac:dyDescent="0.35">
      <c r="S10415" s="43"/>
      <c r="U10415" s="43"/>
    </row>
    <row r="10416" spans="19:21" x14ac:dyDescent="0.35">
      <c r="S10416" s="43"/>
      <c r="U10416" s="43"/>
    </row>
    <row r="10417" spans="19:21" x14ac:dyDescent="0.35">
      <c r="S10417" s="43"/>
      <c r="U10417" s="43"/>
    </row>
    <row r="10418" spans="19:21" x14ac:dyDescent="0.35">
      <c r="S10418" s="43"/>
      <c r="U10418" s="43"/>
    </row>
    <row r="10419" spans="19:21" x14ac:dyDescent="0.35">
      <c r="S10419" s="43"/>
      <c r="U10419" s="43"/>
    </row>
    <row r="10420" spans="19:21" x14ac:dyDescent="0.35">
      <c r="S10420" s="43"/>
      <c r="U10420" s="43"/>
    </row>
    <row r="10421" spans="19:21" x14ac:dyDescent="0.35">
      <c r="S10421" s="43"/>
      <c r="U10421" s="43"/>
    </row>
    <row r="10422" spans="19:21" x14ac:dyDescent="0.35">
      <c r="S10422" s="43"/>
      <c r="U10422" s="43"/>
    </row>
    <row r="10423" spans="19:21" x14ac:dyDescent="0.35">
      <c r="S10423" s="43"/>
      <c r="U10423" s="43"/>
    </row>
    <row r="10424" spans="19:21" x14ac:dyDescent="0.35">
      <c r="S10424" s="43"/>
      <c r="U10424" s="43"/>
    </row>
    <row r="10425" spans="19:21" x14ac:dyDescent="0.35">
      <c r="S10425" s="43"/>
      <c r="U10425" s="43"/>
    </row>
    <row r="10426" spans="19:21" x14ac:dyDescent="0.35">
      <c r="S10426" s="43"/>
      <c r="U10426" s="43"/>
    </row>
    <row r="10427" spans="19:21" x14ac:dyDescent="0.35">
      <c r="S10427" s="43"/>
      <c r="U10427" s="43"/>
    </row>
    <row r="10428" spans="19:21" x14ac:dyDescent="0.35">
      <c r="S10428" s="43"/>
      <c r="U10428" s="43"/>
    </row>
    <row r="10429" spans="19:21" x14ac:dyDescent="0.35">
      <c r="S10429" s="43"/>
      <c r="U10429" s="43"/>
    </row>
    <row r="10430" spans="19:21" x14ac:dyDescent="0.35">
      <c r="S10430" s="43"/>
      <c r="U10430" s="43"/>
    </row>
    <row r="10431" spans="19:21" x14ac:dyDescent="0.35">
      <c r="S10431" s="43"/>
      <c r="U10431" s="43"/>
    </row>
    <row r="10432" spans="19:21" x14ac:dyDescent="0.35">
      <c r="S10432" s="43"/>
      <c r="U10432" s="43"/>
    </row>
    <row r="10433" spans="19:21" x14ac:dyDescent="0.35">
      <c r="S10433" s="43"/>
      <c r="U10433" s="43"/>
    </row>
    <row r="10434" spans="19:21" x14ac:dyDescent="0.35">
      <c r="S10434" s="43"/>
      <c r="U10434" s="43"/>
    </row>
    <row r="10435" spans="19:21" x14ac:dyDescent="0.35">
      <c r="S10435" s="43"/>
      <c r="U10435" s="43"/>
    </row>
    <row r="10436" spans="19:21" x14ac:dyDescent="0.35">
      <c r="S10436" s="43"/>
      <c r="U10436" s="43"/>
    </row>
    <row r="10437" spans="19:21" x14ac:dyDescent="0.35">
      <c r="S10437" s="43"/>
      <c r="U10437" s="43"/>
    </row>
    <row r="10438" spans="19:21" x14ac:dyDescent="0.35">
      <c r="S10438" s="43"/>
      <c r="U10438" s="43"/>
    </row>
    <row r="10439" spans="19:21" x14ac:dyDescent="0.35">
      <c r="S10439" s="43"/>
      <c r="U10439" s="43"/>
    </row>
    <row r="10440" spans="19:21" x14ac:dyDescent="0.35">
      <c r="S10440" s="43"/>
      <c r="U10440" s="43"/>
    </row>
    <row r="10441" spans="19:21" x14ac:dyDescent="0.35">
      <c r="S10441" s="43"/>
      <c r="U10441" s="43"/>
    </row>
    <row r="10442" spans="19:21" x14ac:dyDescent="0.35">
      <c r="S10442" s="43"/>
      <c r="U10442" s="43"/>
    </row>
    <row r="10443" spans="19:21" x14ac:dyDescent="0.35">
      <c r="S10443" s="43"/>
      <c r="U10443" s="43"/>
    </row>
    <row r="10444" spans="19:21" x14ac:dyDescent="0.35">
      <c r="S10444" s="43"/>
      <c r="U10444" s="43"/>
    </row>
    <row r="10445" spans="19:21" x14ac:dyDescent="0.35">
      <c r="S10445" s="43"/>
      <c r="U10445" s="43"/>
    </row>
    <row r="10446" spans="19:21" x14ac:dyDescent="0.35">
      <c r="S10446" s="43"/>
      <c r="U10446" s="43"/>
    </row>
    <row r="10447" spans="19:21" x14ac:dyDescent="0.35">
      <c r="S10447" s="43"/>
      <c r="U10447" s="43"/>
    </row>
    <row r="10448" spans="19:21" x14ac:dyDescent="0.35">
      <c r="S10448" s="43"/>
      <c r="U10448" s="43"/>
    </row>
    <row r="10449" spans="19:21" x14ac:dyDescent="0.35">
      <c r="S10449" s="43"/>
      <c r="U10449" s="43"/>
    </row>
    <row r="10450" spans="19:21" x14ac:dyDescent="0.35">
      <c r="S10450" s="43"/>
      <c r="U10450" s="43"/>
    </row>
    <row r="10451" spans="19:21" x14ac:dyDescent="0.35">
      <c r="S10451" s="43"/>
      <c r="U10451" s="43"/>
    </row>
    <row r="10452" spans="19:21" x14ac:dyDescent="0.35">
      <c r="S10452" s="43"/>
      <c r="U10452" s="43"/>
    </row>
    <row r="10453" spans="19:21" x14ac:dyDescent="0.35">
      <c r="S10453" s="43"/>
      <c r="U10453" s="43"/>
    </row>
    <row r="10454" spans="19:21" x14ac:dyDescent="0.35">
      <c r="S10454" s="43"/>
      <c r="U10454" s="43"/>
    </row>
    <row r="10455" spans="19:21" x14ac:dyDescent="0.35">
      <c r="S10455" s="43"/>
      <c r="U10455" s="43"/>
    </row>
    <row r="10456" spans="19:21" x14ac:dyDescent="0.35">
      <c r="S10456" s="43"/>
      <c r="U10456" s="43"/>
    </row>
    <row r="10457" spans="19:21" x14ac:dyDescent="0.35">
      <c r="S10457" s="43"/>
      <c r="U10457" s="43"/>
    </row>
    <row r="10458" spans="19:21" x14ac:dyDescent="0.35">
      <c r="S10458" s="43"/>
      <c r="U10458" s="43"/>
    </row>
    <row r="10459" spans="19:21" x14ac:dyDescent="0.35">
      <c r="S10459" s="43"/>
      <c r="U10459" s="43"/>
    </row>
    <row r="10460" spans="19:21" x14ac:dyDescent="0.35">
      <c r="S10460" s="43"/>
      <c r="U10460" s="43"/>
    </row>
    <row r="10461" spans="19:21" x14ac:dyDescent="0.35">
      <c r="S10461" s="43"/>
      <c r="U10461" s="43"/>
    </row>
    <row r="10462" spans="19:21" x14ac:dyDescent="0.35">
      <c r="S10462" s="43"/>
      <c r="U10462" s="43"/>
    </row>
    <row r="10463" spans="19:21" x14ac:dyDescent="0.35">
      <c r="S10463" s="43"/>
      <c r="U10463" s="43"/>
    </row>
    <row r="10464" spans="19:21" x14ac:dyDescent="0.35">
      <c r="S10464" s="43"/>
      <c r="U10464" s="43"/>
    </row>
    <row r="10465" spans="19:21" x14ac:dyDescent="0.35">
      <c r="S10465" s="43"/>
      <c r="U10465" s="43"/>
    </row>
    <row r="10466" spans="19:21" x14ac:dyDescent="0.35">
      <c r="S10466" s="43"/>
      <c r="U10466" s="43"/>
    </row>
    <row r="10467" spans="19:21" x14ac:dyDescent="0.35">
      <c r="S10467" s="43"/>
      <c r="U10467" s="43"/>
    </row>
    <row r="10468" spans="19:21" x14ac:dyDescent="0.35">
      <c r="S10468" s="43"/>
      <c r="U10468" s="43"/>
    </row>
    <row r="10469" spans="19:21" x14ac:dyDescent="0.35">
      <c r="S10469" s="43"/>
      <c r="U10469" s="43"/>
    </row>
    <row r="10470" spans="19:21" x14ac:dyDescent="0.35">
      <c r="S10470" s="43"/>
      <c r="U10470" s="43"/>
    </row>
    <row r="10471" spans="19:21" x14ac:dyDescent="0.35">
      <c r="S10471" s="43"/>
      <c r="U10471" s="43"/>
    </row>
    <row r="10472" spans="19:21" x14ac:dyDescent="0.35">
      <c r="S10472" s="43"/>
      <c r="U10472" s="43"/>
    </row>
    <row r="10473" spans="19:21" x14ac:dyDescent="0.35">
      <c r="S10473" s="43"/>
      <c r="U10473" s="43"/>
    </row>
    <row r="10474" spans="19:21" x14ac:dyDescent="0.35">
      <c r="S10474" s="43"/>
      <c r="U10474" s="43"/>
    </row>
    <row r="10475" spans="19:21" x14ac:dyDescent="0.35">
      <c r="S10475" s="43"/>
      <c r="U10475" s="43"/>
    </row>
    <row r="10476" spans="19:21" x14ac:dyDescent="0.35">
      <c r="S10476" s="43"/>
      <c r="U10476" s="43"/>
    </row>
    <row r="10477" spans="19:21" x14ac:dyDescent="0.35">
      <c r="S10477" s="43"/>
      <c r="U10477" s="43"/>
    </row>
    <row r="10478" spans="19:21" x14ac:dyDescent="0.35">
      <c r="S10478" s="43"/>
      <c r="U10478" s="43"/>
    </row>
    <row r="10479" spans="19:21" x14ac:dyDescent="0.35">
      <c r="S10479" s="43"/>
      <c r="U10479" s="43"/>
    </row>
    <row r="10480" spans="19:21" x14ac:dyDescent="0.35">
      <c r="S10480" s="43"/>
      <c r="U10480" s="43"/>
    </row>
    <row r="10481" spans="19:21" x14ac:dyDescent="0.35">
      <c r="S10481" s="43"/>
      <c r="U10481" s="43"/>
    </row>
    <row r="10482" spans="19:21" x14ac:dyDescent="0.35">
      <c r="S10482" s="43"/>
      <c r="U10482" s="43"/>
    </row>
    <row r="10483" spans="19:21" x14ac:dyDescent="0.35">
      <c r="S10483" s="43"/>
      <c r="U10483" s="43"/>
    </row>
    <row r="10484" spans="19:21" x14ac:dyDescent="0.35">
      <c r="S10484" s="43"/>
      <c r="U10484" s="43"/>
    </row>
    <row r="10485" spans="19:21" x14ac:dyDescent="0.35">
      <c r="S10485" s="43"/>
      <c r="U10485" s="43"/>
    </row>
    <row r="10486" spans="19:21" x14ac:dyDescent="0.35">
      <c r="S10486" s="43"/>
      <c r="U10486" s="43"/>
    </row>
    <row r="10487" spans="19:21" x14ac:dyDescent="0.35">
      <c r="S10487" s="43"/>
      <c r="U10487" s="43"/>
    </row>
    <row r="10488" spans="19:21" x14ac:dyDescent="0.35">
      <c r="S10488" s="43"/>
      <c r="U10488" s="43"/>
    </row>
    <row r="10489" spans="19:21" x14ac:dyDescent="0.35">
      <c r="S10489" s="43"/>
      <c r="U10489" s="43"/>
    </row>
    <row r="10490" spans="19:21" x14ac:dyDescent="0.35">
      <c r="S10490" s="43"/>
      <c r="U10490" s="43"/>
    </row>
    <row r="10491" spans="19:21" x14ac:dyDescent="0.35">
      <c r="S10491" s="43"/>
      <c r="U10491" s="43"/>
    </row>
    <row r="10492" spans="19:21" x14ac:dyDescent="0.35">
      <c r="S10492" s="43"/>
      <c r="U10492" s="43"/>
    </row>
    <row r="10493" spans="19:21" x14ac:dyDescent="0.35">
      <c r="S10493" s="43"/>
      <c r="U10493" s="43"/>
    </row>
    <row r="10494" spans="19:21" x14ac:dyDescent="0.35">
      <c r="S10494" s="43"/>
      <c r="U10494" s="43"/>
    </row>
    <row r="10495" spans="19:21" x14ac:dyDescent="0.35">
      <c r="S10495" s="43"/>
      <c r="U10495" s="43"/>
    </row>
    <row r="10496" spans="19:21" x14ac:dyDescent="0.35">
      <c r="S10496" s="43"/>
      <c r="U10496" s="43"/>
    </row>
    <row r="10497" spans="19:21" x14ac:dyDescent="0.35">
      <c r="S10497" s="43"/>
      <c r="U10497" s="43"/>
    </row>
    <row r="10498" spans="19:21" x14ac:dyDescent="0.35">
      <c r="S10498" s="43"/>
      <c r="U10498" s="43"/>
    </row>
    <row r="10499" spans="19:21" x14ac:dyDescent="0.35">
      <c r="S10499" s="43"/>
      <c r="U10499" s="43"/>
    </row>
    <row r="10500" spans="19:21" x14ac:dyDescent="0.35">
      <c r="S10500" s="43"/>
      <c r="U10500" s="43"/>
    </row>
    <row r="10501" spans="19:21" x14ac:dyDescent="0.35">
      <c r="S10501" s="43"/>
      <c r="U10501" s="43"/>
    </row>
    <row r="10502" spans="19:21" x14ac:dyDescent="0.35">
      <c r="S10502" s="43"/>
      <c r="U10502" s="43"/>
    </row>
    <row r="10503" spans="19:21" x14ac:dyDescent="0.35">
      <c r="S10503" s="43"/>
      <c r="U10503" s="43"/>
    </row>
    <row r="10504" spans="19:21" x14ac:dyDescent="0.35">
      <c r="S10504" s="43"/>
      <c r="U10504" s="43"/>
    </row>
    <row r="10505" spans="19:21" x14ac:dyDescent="0.35">
      <c r="S10505" s="43"/>
      <c r="U10505" s="43"/>
    </row>
    <row r="10506" spans="19:21" x14ac:dyDescent="0.35">
      <c r="S10506" s="43"/>
      <c r="U10506" s="43"/>
    </row>
    <row r="10507" spans="19:21" x14ac:dyDescent="0.35">
      <c r="S10507" s="43"/>
      <c r="U10507" s="43"/>
    </row>
    <row r="10508" spans="19:21" x14ac:dyDescent="0.35">
      <c r="S10508" s="43"/>
      <c r="U10508" s="43"/>
    </row>
    <row r="10509" spans="19:21" x14ac:dyDescent="0.35">
      <c r="S10509" s="43"/>
      <c r="U10509" s="43"/>
    </row>
    <row r="10510" spans="19:21" x14ac:dyDescent="0.35">
      <c r="S10510" s="43"/>
      <c r="U10510" s="43"/>
    </row>
    <row r="10511" spans="19:21" x14ac:dyDescent="0.35">
      <c r="S10511" s="43"/>
      <c r="U10511" s="43"/>
    </row>
    <row r="10512" spans="19:21" x14ac:dyDescent="0.35">
      <c r="S10512" s="43"/>
      <c r="U10512" s="43"/>
    </row>
    <row r="10513" spans="19:21" x14ac:dyDescent="0.35">
      <c r="S10513" s="43"/>
      <c r="U10513" s="43"/>
    </row>
    <row r="10514" spans="19:21" x14ac:dyDescent="0.35">
      <c r="S10514" s="43"/>
      <c r="U10514" s="43"/>
    </row>
    <row r="10515" spans="19:21" x14ac:dyDescent="0.35">
      <c r="S10515" s="43"/>
      <c r="U10515" s="43"/>
    </row>
    <row r="10516" spans="19:21" x14ac:dyDescent="0.35">
      <c r="S10516" s="43"/>
      <c r="U10516" s="43"/>
    </row>
    <row r="10517" spans="19:21" x14ac:dyDescent="0.35">
      <c r="S10517" s="43"/>
      <c r="U10517" s="43"/>
    </row>
    <row r="10518" spans="19:21" x14ac:dyDescent="0.35">
      <c r="S10518" s="43"/>
      <c r="U10518" s="43"/>
    </row>
    <row r="10519" spans="19:21" x14ac:dyDescent="0.35">
      <c r="S10519" s="43"/>
      <c r="U10519" s="43"/>
    </row>
    <row r="10520" spans="19:21" x14ac:dyDescent="0.35">
      <c r="S10520" s="43"/>
      <c r="U10520" s="43"/>
    </row>
    <row r="10521" spans="19:21" x14ac:dyDescent="0.35">
      <c r="S10521" s="43"/>
      <c r="U10521" s="43"/>
    </row>
    <row r="10522" spans="19:21" x14ac:dyDescent="0.35">
      <c r="S10522" s="43"/>
      <c r="U10522" s="43"/>
    </row>
    <row r="10523" spans="19:21" x14ac:dyDescent="0.35">
      <c r="S10523" s="43"/>
      <c r="U10523" s="43"/>
    </row>
    <row r="10524" spans="19:21" x14ac:dyDescent="0.35">
      <c r="S10524" s="43"/>
      <c r="U10524" s="43"/>
    </row>
    <row r="10525" spans="19:21" x14ac:dyDescent="0.35">
      <c r="S10525" s="43"/>
      <c r="U10525" s="43"/>
    </row>
    <row r="10526" spans="19:21" x14ac:dyDescent="0.35">
      <c r="S10526" s="43"/>
      <c r="U10526" s="43"/>
    </row>
    <row r="10527" spans="19:21" x14ac:dyDescent="0.35">
      <c r="S10527" s="43"/>
      <c r="U10527" s="43"/>
    </row>
    <row r="10528" spans="19:21" x14ac:dyDescent="0.35">
      <c r="S10528" s="43"/>
      <c r="U10528" s="43"/>
    </row>
    <row r="10529" spans="19:21" x14ac:dyDescent="0.35">
      <c r="S10529" s="43"/>
      <c r="U10529" s="43"/>
    </row>
    <row r="10530" spans="19:21" x14ac:dyDescent="0.35">
      <c r="S10530" s="43"/>
      <c r="U10530" s="43"/>
    </row>
    <row r="10531" spans="19:21" x14ac:dyDescent="0.35">
      <c r="S10531" s="43"/>
      <c r="U10531" s="43"/>
    </row>
    <row r="10532" spans="19:21" x14ac:dyDescent="0.35">
      <c r="S10532" s="43"/>
      <c r="U10532" s="43"/>
    </row>
    <row r="10533" spans="19:21" x14ac:dyDescent="0.35">
      <c r="S10533" s="43"/>
      <c r="U10533" s="43"/>
    </row>
    <row r="10534" spans="19:21" x14ac:dyDescent="0.35">
      <c r="S10534" s="43"/>
      <c r="U10534" s="43"/>
    </row>
    <row r="10535" spans="19:21" x14ac:dyDescent="0.35">
      <c r="S10535" s="43"/>
      <c r="U10535" s="43"/>
    </row>
    <row r="10536" spans="19:21" x14ac:dyDescent="0.35">
      <c r="S10536" s="43"/>
      <c r="U10536" s="43"/>
    </row>
    <row r="10537" spans="19:21" x14ac:dyDescent="0.35">
      <c r="S10537" s="43"/>
      <c r="U10537" s="43"/>
    </row>
    <row r="10538" spans="19:21" x14ac:dyDescent="0.35">
      <c r="S10538" s="43"/>
      <c r="U10538" s="43"/>
    </row>
    <row r="10539" spans="19:21" x14ac:dyDescent="0.35">
      <c r="S10539" s="43"/>
      <c r="U10539" s="43"/>
    </row>
    <row r="10540" spans="19:21" x14ac:dyDescent="0.35">
      <c r="S10540" s="43"/>
      <c r="U10540" s="43"/>
    </row>
    <row r="10541" spans="19:21" x14ac:dyDescent="0.35">
      <c r="S10541" s="43"/>
      <c r="U10541" s="43"/>
    </row>
    <row r="10542" spans="19:21" x14ac:dyDescent="0.35">
      <c r="S10542" s="43"/>
      <c r="U10542" s="43"/>
    </row>
    <row r="10543" spans="19:21" x14ac:dyDescent="0.35">
      <c r="S10543" s="43"/>
      <c r="U10543" s="43"/>
    </row>
    <row r="10544" spans="19:21" x14ac:dyDescent="0.35">
      <c r="S10544" s="43"/>
      <c r="U10544" s="43"/>
    </row>
    <row r="10545" spans="19:21" x14ac:dyDescent="0.35">
      <c r="S10545" s="43"/>
      <c r="U10545" s="43"/>
    </row>
    <row r="10546" spans="19:21" x14ac:dyDescent="0.35">
      <c r="S10546" s="43"/>
      <c r="U10546" s="43"/>
    </row>
    <row r="10547" spans="19:21" x14ac:dyDescent="0.35">
      <c r="S10547" s="43"/>
      <c r="U10547" s="43"/>
    </row>
    <row r="10548" spans="19:21" x14ac:dyDescent="0.35">
      <c r="S10548" s="43"/>
      <c r="U10548" s="43"/>
    </row>
    <row r="10549" spans="19:21" x14ac:dyDescent="0.35">
      <c r="S10549" s="43"/>
      <c r="U10549" s="43"/>
    </row>
    <row r="10550" spans="19:21" x14ac:dyDescent="0.35">
      <c r="S10550" s="43"/>
      <c r="U10550" s="43"/>
    </row>
    <row r="10551" spans="19:21" x14ac:dyDescent="0.35">
      <c r="S10551" s="43"/>
      <c r="U10551" s="43"/>
    </row>
    <row r="10552" spans="19:21" x14ac:dyDescent="0.35">
      <c r="S10552" s="43"/>
      <c r="U10552" s="43"/>
    </row>
    <row r="10553" spans="19:21" x14ac:dyDescent="0.35">
      <c r="S10553" s="43"/>
      <c r="U10553" s="43"/>
    </row>
    <row r="10554" spans="19:21" x14ac:dyDescent="0.35">
      <c r="S10554" s="43"/>
      <c r="U10554" s="43"/>
    </row>
    <row r="10555" spans="19:21" x14ac:dyDescent="0.35">
      <c r="S10555" s="43"/>
      <c r="U10555" s="43"/>
    </row>
    <row r="10556" spans="19:21" x14ac:dyDescent="0.35">
      <c r="S10556" s="43"/>
      <c r="U10556" s="43"/>
    </row>
    <row r="10557" spans="19:21" x14ac:dyDescent="0.35">
      <c r="S10557" s="43"/>
      <c r="U10557" s="43"/>
    </row>
    <row r="10558" spans="19:21" x14ac:dyDescent="0.35">
      <c r="S10558" s="43"/>
      <c r="U10558" s="43"/>
    </row>
    <row r="10559" spans="19:21" x14ac:dyDescent="0.35">
      <c r="S10559" s="43"/>
      <c r="U10559" s="43"/>
    </row>
    <row r="10560" spans="19:21" x14ac:dyDescent="0.35">
      <c r="S10560" s="43"/>
      <c r="U10560" s="43"/>
    </row>
    <row r="10561" spans="19:21" x14ac:dyDescent="0.35">
      <c r="S10561" s="43"/>
      <c r="U10561" s="43"/>
    </row>
    <row r="10562" spans="19:21" x14ac:dyDescent="0.35">
      <c r="S10562" s="43"/>
      <c r="U10562" s="43"/>
    </row>
    <row r="10563" spans="19:21" x14ac:dyDescent="0.35">
      <c r="S10563" s="43"/>
      <c r="U10563" s="43"/>
    </row>
    <row r="10564" spans="19:21" x14ac:dyDescent="0.35">
      <c r="S10564" s="43"/>
      <c r="U10564" s="43"/>
    </row>
    <row r="10565" spans="19:21" x14ac:dyDescent="0.35">
      <c r="S10565" s="43"/>
      <c r="U10565" s="43"/>
    </row>
    <row r="10566" spans="19:21" x14ac:dyDescent="0.35">
      <c r="S10566" s="43"/>
      <c r="U10566" s="43"/>
    </row>
    <row r="10567" spans="19:21" x14ac:dyDescent="0.35">
      <c r="S10567" s="43"/>
      <c r="U10567" s="43"/>
    </row>
    <row r="10568" spans="19:21" x14ac:dyDescent="0.35">
      <c r="S10568" s="43"/>
      <c r="U10568" s="43"/>
    </row>
    <row r="10569" spans="19:21" x14ac:dyDescent="0.35">
      <c r="S10569" s="43"/>
      <c r="U10569" s="43"/>
    </row>
    <row r="10570" spans="19:21" x14ac:dyDescent="0.35">
      <c r="S10570" s="43"/>
      <c r="U10570" s="43"/>
    </row>
    <row r="10571" spans="19:21" x14ac:dyDescent="0.35">
      <c r="S10571" s="43"/>
      <c r="U10571" s="43"/>
    </row>
    <row r="10572" spans="19:21" x14ac:dyDescent="0.35">
      <c r="S10572" s="43"/>
      <c r="U10572" s="43"/>
    </row>
    <row r="10573" spans="19:21" x14ac:dyDescent="0.35">
      <c r="S10573" s="43"/>
      <c r="U10573" s="43"/>
    </row>
    <row r="10574" spans="19:21" x14ac:dyDescent="0.35">
      <c r="S10574" s="43"/>
      <c r="U10574" s="43"/>
    </row>
    <row r="10575" spans="19:21" x14ac:dyDescent="0.35">
      <c r="S10575" s="43"/>
      <c r="U10575" s="43"/>
    </row>
    <row r="10576" spans="19:21" x14ac:dyDescent="0.35">
      <c r="S10576" s="43"/>
      <c r="U10576" s="43"/>
    </row>
    <row r="10577" spans="19:21" x14ac:dyDescent="0.35">
      <c r="S10577" s="43"/>
      <c r="U10577" s="43"/>
    </row>
    <row r="10578" spans="19:21" x14ac:dyDescent="0.35">
      <c r="S10578" s="43"/>
      <c r="U10578" s="43"/>
    </row>
    <row r="10579" spans="19:21" x14ac:dyDescent="0.35">
      <c r="S10579" s="43"/>
      <c r="U10579" s="43"/>
    </row>
    <row r="10580" spans="19:21" x14ac:dyDescent="0.35">
      <c r="S10580" s="43"/>
      <c r="U10580" s="43"/>
    </row>
    <row r="10581" spans="19:21" x14ac:dyDescent="0.35">
      <c r="S10581" s="43"/>
      <c r="U10581" s="43"/>
    </row>
    <row r="10582" spans="19:21" x14ac:dyDescent="0.35">
      <c r="S10582" s="43"/>
      <c r="U10582" s="43"/>
    </row>
    <row r="10583" spans="19:21" x14ac:dyDescent="0.35">
      <c r="S10583" s="43"/>
      <c r="U10583" s="43"/>
    </row>
    <row r="10584" spans="19:21" x14ac:dyDescent="0.35">
      <c r="S10584" s="43"/>
      <c r="U10584" s="43"/>
    </row>
    <row r="10585" spans="19:21" x14ac:dyDescent="0.35">
      <c r="S10585" s="43"/>
      <c r="U10585" s="43"/>
    </row>
    <row r="10586" spans="19:21" x14ac:dyDescent="0.35">
      <c r="S10586" s="43"/>
      <c r="U10586" s="43"/>
    </row>
    <row r="10587" spans="19:21" x14ac:dyDescent="0.35">
      <c r="S10587" s="43"/>
      <c r="U10587" s="43"/>
    </row>
    <row r="10588" spans="19:21" x14ac:dyDescent="0.35">
      <c r="S10588" s="43"/>
      <c r="U10588" s="43"/>
    </row>
    <row r="10589" spans="19:21" x14ac:dyDescent="0.35">
      <c r="S10589" s="43"/>
      <c r="U10589" s="43"/>
    </row>
    <row r="10590" spans="19:21" x14ac:dyDescent="0.35">
      <c r="S10590" s="43"/>
      <c r="U10590" s="43"/>
    </row>
    <row r="10591" spans="19:21" x14ac:dyDescent="0.35">
      <c r="S10591" s="43"/>
      <c r="U10591" s="43"/>
    </row>
    <row r="10592" spans="19:21" x14ac:dyDescent="0.35">
      <c r="S10592" s="43"/>
      <c r="U10592" s="43"/>
    </row>
    <row r="10593" spans="19:21" x14ac:dyDescent="0.35">
      <c r="S10593" s="43"/>
      <c r="U10593" s="43"/>
    </row>
    <row r="10594" spans="19:21" x14ac:dyDescent="0.35">
      <c r="S10594" s="43"/>
      <c r="U10594" s="43"/>
    </row>
    <row r="10595" spans="19:21" x14ac:dyDescent="0.35">
      <c r="S10595" s="43"/>
      <c r="U10595" s="43"/>
    </row>
    <row r="10596" spans="19:21" x14ac:dyDescent="0.35">
      <c r="S10596" s="43"/>
      <c r="U10596" s="43"/>
    </row>
    <row r="10597" spans="19:21" x14ac:dyDescent="0.35">
      <c r="S10597" s="43"/>
      <c r="U10597" s="43"/>
    </row>
    <row r="10598" spans="19:21" x14ac:dyDescent="0.35">
      <c r="S10598" s="43"/>
      <c r="U10598" s="43"/>
    </row>
    <row r="10599" spans="19:21" x14ac:dyDescent="0.35">
      <c r="S10599" s="43"/>
      <c r="U10599" s="43"/>
    </row>
    <row r="10600" spans="19:21" x14ac:dyDescent="0.35">
      <c r="S10600" s="43"/>
      <c r="U10600" s="43"/>
    </row>
    <row r="10601" spans="19:21" x14ac:dyDescent="0.35">
      <c r="S10601" s="43"/>
      <c r="U10601" s="43"/>
    </row>
    <row r="10602" spans="19:21" x14ac:dyDescent="0.35">
      <c r="S10602" s="43"/>
      <c r="U10602" s="43"/>
    </row>
    <row r="10603" spans="19:21" x14ac:dyDescent="0.35">
      <c r="S10603" s="43"/>
      <c r="U10603" s="43"/>
    </row>
    <row r="10604" spans="19:21" x14ac:dyDescent="0.35">
      <c r="S10604" s="43"/>
      <c r="U10604" s="43"/>
    </row>
    <row r="10605" spans="19:21" x14ac:dyDescent="0.35">
      <c r="S10605" s="43"/>
      <c r="U10605" s="43"/>
    </row>
    <row r="10606" spans="19:21" x14ac:dyDescent="0.35">
      <c r="S10606" s="43"/>
      <c r="U10606" s="43"/>
    </row>
    <row r="10607" spans="19:21" x14ac:dyDescent="0.35">
      <c r="S10607" s="43"/>
      <c r="U10607" s="43"/>
    </row>
    <row r="10608" spans="19:21" x14ac:dyDescent="0.35">
      <c r="S10608" s="43"/>
      <c r="U10608" s="43"/>
    </row>
    <row r="10609" spans="19:21" x14ac:dyDescent="0.35">
      <c r="S10609" s="43"/>
      <c r="U10609" s="43"/>
    </row>
    <row r="10610" spans="19:21" x14ac:dyDescent="0.35">
      <c r="S10610" s="43"/>
      <c r="U10610" s="43"/>
    </row>
    <row r="10611" spans="19:21" x14ac:dyDescent="0.35">
      <c r="S10611" s="43"/>
      <c r="U10611" s="43"/>
    </row>
    <row r="10612" spans="19:21" x14ac:dyDescent="0.35">
      <c r="S10612" s="43"/>
      <c r="U10612" s="43"/>
    </row>
    <row r="10613" spans="19:21" x14ac:dyDescent="0.35">
      <c r="S10613" s="43"/>
      <c r="U10613" s="43"/>
    </row>
    <row r="10614" spans="19:21" x14ac:dyDescent="0.35">
      <c r="S10614" s="43"/>
      <c r="U10614" s="43"/>
    </row>
    <row r="10615" spans="19:21" x14ac:dyDescent="0.35">
      <c r="S10615" s="43"/>
      <c r="U10615" s="43"/>
    </row>
    <row r="10616" spans="19:21" x14ac:dyDescent="0.35">
      <c r="S10616" s="43"/>
      <c r="U10616" s="43"/>
    </row>
    <row r="10617" spans="19:21" x14ac:dyDescent="0.35">
      <c r="S10617" s="43"/>
      <c r="U10617" s="43"/>
    </row>
    <row r="10618" spans="19:21" x14ac:dyDescent="0.35">
      <c r="S10618" s="43"/>
      <c r="U10618" s="43"/>
    </row>
    <row r="10619" spans="19:21" x14ac:dyDescent="0.35">
      <c r="S10619" s="43"/>
      <c r="U10619" s="43"/>
    </row>
    <row r="10620" spans="19:21" x14ac:dyDescent="0.35">
      <c r="S10620" s="43"/>
      <c r="U10620" s="43"/>
    </row>
    <row r="10621" spans="19:21" x14ac:dyDescent="0.35">
      <c r="S10621" s="43"/>
      <c r="U10621" s="43"/>
    </row>
    <row r="10622" spans="19:21" x14ac:dyDescent="0.35">
      <c r="S10622" s="43"/>
      <c r="U10622" s="43"/>
    </row>
    <row r="10623" spans="19:21" x14ac:dyDescent="0.35">
      <c r="S10623" s="43"/>
      <c r="U10623" s="43"/>
    </row>
    <row r="10624" spans="19:21" x14ac:dyDescent="0.35">
      <c r="S10624" s="43"/>
      <c r="U10624" s="43"/>
    </row>
    <row r="10625" spans="19:21" x14ac:dyDescent="0.35">
      <c r="S10625" s="43"/>
      <c r="U10625" s="43"/>
    </row>
    <row r="10626" spans="19:21" x14ac:dyDescent="0.35">
      <c r="S10626" s="43"/>
      <c r="U10626" s="43"/>
    </row>
    <row r="10627" spans="19:21" x14ac:dyDescent="0.35">
      <c r="S10627" s="43"/>
      <c r="U10627" s="43"/>
    </row>
    <row r="10628" spans="19:21" x14ac:dyDescent="0.35">
      <c r="S10628" s="43"/>
      <c r="U10628" s="43"/>
    </row>
    <row r="10629" spans="19:21" x14ac:dyDescent="0.35">
      <c r="S10629" s="43"/>
      <c r="U10629" s="43"/>
    </row>
    <row r="10630" spans="19:21" x14ac:dyDescent="0.35">
      <c r="S10630" s="43"/>
      <c r="U10630" s="43"/>
    </row>
    <row r="10631" spans="19:21" x14ac:dyDescent="0.35">
      <c r="S10631" s="43"/>
      <c r="U10631" s="43"/>
    </row>
    <row r="10632" spans="19:21" x14ac:dyDescent="0.35">
      <c r="S10632" s="43"/>
      <c r="U10632" s="43"/>
    </row>
    <row r="10633" spans="19:21" x14ac:dyDescent="0.35">
      <c r="S10633" s="43"/>
      <c r="U10633" s="43"/>
    </row>
    <row r="10634" spans="19:21" x14ac:dyDescent="0.35">
      <c r="S10634" s="43"/>
      <c r="U10634" s="43"/>
    </row>
    <row r="10635" spans="19:21" x14ac:dyDescent="0.35">
      <c r="S10635" s="43"/>
      <c r="U10635" s="43"/>
    </row>
    <row r="10636" spans="19:21" x14ac:dyDescent="0.35">
      <c r="S10636" s="43"/>
      <c r="U10636" s="43"/>
    </row>
    <row r="10637" spans="19:21" x14ac:dyDescent="0.35">
      <c r="S10637" s="43"/>
      <c r="U10637" s="43"/>
    </row>
    <row r="10638" spans="19:21" x14ac:dyDescent="0.35">
      <c r="S10638" s="43"/>
      <c r="U10638" s="43"/>
    </row>
    <row r="10639" spans="19:21" x14ac:dyDescent="0.35">
      <c r="S10639" s="43"/>
      <c r="U10639" s="43"/>
    </row>
    <row r="10640" spans="19:21" x14ac:dyDescent="0.35">
      <c r="S10640" s="43"/>
      <c r="U10640" s="43"/>
    </row>
    <row r="10641" spans="19:21" x14ac:dyDescent="0.35">
      <c r="S10641" s="43"/>
      <c r="U10641" s="43"/>
    </row>
    <row r="10642" spans="19:21" x14ac:dyDescent="0.35">
      <c r="S10642" s="43"/>
      <c r="U10642" s="43"/>
    </row>
    <row r="10643" spans="19:21" x14ac:dyDescent="0.35">
      <c r="S10643" s="43"/>
      <c r="U10643" s="43"/>
    </row>
    <row r="10644" spans="19:21" x14ac:dyDescent="0.35">
      <c r="S10644" s="43"/>
      <c r="U10644" s="43"/>
    </row>
    <row r="10645" spans="19:21" x14ac:dyDescent="0.35">
      <c r="S10645" s="43"/>
      <c r="U10645" s="43"/>
    </row>
    <row r="10646" spans="19:21" x14ac:dyDescent="0.35">
      <c r="S10646" s="43"/>
      <c r="U10646" s="43"/>
    </row>
    <row r="10647" spans="19:21" x14ac:dyDescent="0.35">
      <c r="S10647" s="43"/>
      <c r="U10647" s="43"/>
    </row>
    <row r="10648" spans="19:21" x14ac:dyDescent="0.35">
      <c r="S10648" s="43"/>
      <c r="U10648" s="43"/>
    </row>
    <row r="10649" spans="19:21" x14ac:dyDescent="0.35">
      <c r="S10649" s="43"/>
      <c r="U10649" s="43"/>
    </row>
    <row r="10650" spans="19:21" x14ac:dyDescent="0.35">
      <c r="S10650" s="43"/>
      <c r="U10650" s="43"/>
    </row>
    <row r="10651" spans="19:21" x14ac:dyDescent="0.35">
      <c r="S10651" s="43"/>
      <c r="U10651" s="43"/>
    </row>
    <row r="10652" spans="19:21" x14ac:dyDescent="0.35">
      <c r="S10652" s="43"/>
      <c r="U10652" s="43"/>
    </row>
    <row r="10653" spans="19:21" x14ac:dyDescent="0.35">
      <c r="S10653" s="43"/>
      <c r="U10653" s="43"/>
    </row>
    <row r="10654" spans="19:21" x14ac:dyDescent="0.35">
      <c r="S10654" s="43"/>
      <c r="U10654" s="43"/>
    </row>
    <row r="10655" spans="19:21" x14ac:dyDescent="0.35">
      <c r="S10655" s="43"/>
      <c r="U10655" s="43"/>
    </row>
    <row r="10656" spans="19:21" x14ac:dyDescent="0.35">
      <c r="S10656" s="43"/>
      <c r="U10656" s="43"/>
    </row>
    <row r="10657" spans="19:21" x14ac:dyDescent="0.35">
      <c r="S10657" s="43"/>
      <c r="U10657" s="43"/>
    </row>
    <row r="10658" spans="19:21" x14ac:dyDescent="0.35">
      <c r="S10658" s="43"/>
      <c r="U10658" s="43"/>
    </row>
    <row r="10659" spans="19:21" x14ac:dyDescent="0.35">
      <c r="S10659" s="43"/>
      <c r="U10659" s="43"/>
    </row>
    <row r="10660" spans="19:21" x14ac:dyDescent="0.35">
      <c r="S10660" s="43"/>
      <c r="U10660" s="43"/>
    </row>
    <row r="10661" spans="19:21" x14ac:dyDescent="0.35">
      <c r="S10661" s="43"/>
      <c r="U10661" s="43"/>
    </row>
    <row r="10662" spans="19:21" x14ac:dyDescent="0.35">
      <c r="S10662" s="43"/>
      <c r="U10662" s="43"/>
    </row>
    <row r="10663" spans="19:21" x14ac:dyDescent="0.35">
      <c r="S10663" s="43"/>
      <c r="U10663" s="43"/>
    </row>
    <row r="10664" spans="19:21" x14ac:dyDescent="0.35">
      <c r="S10664" s="43"/>
      <c r="U10664" s="43"/>
    </row>
    <row r="10665" spans="19:21" x14ac:dyDescent="0.35">
      <c r="S10665" s="43"/>
      <c r="U10665" s="43"/>
    </row>
    <row r="10666" spans="19:21" x14ac:dyDescent="0.35">
      <c r="S10666" s="43"/>
      <c r="U10666" s="43"/>
    </row>
    <row r="10667" spans="19:21" x14ac:dyDescent="0.35">
      <c r="S10667" s="43"/>
      <c r="U10667" s="43"/>
    </row>
    <row r="10668" spans="19:21" x14ac:dyDescent="0.35">
      <c r="S10668" s="43"/>
      <c r="U10668" s="43"/>
    </row>
    <row r="10669" spans="19:21" x14ac:dyDescent="0.35">
      <c r="S10669" s="43"/>
      <c r="U10669" s="43"/>
    </row>
    <row r="10670" spans="19:21" x14ac:dyDescent="0.35">
      <c r="S10670" s="43"/>
      <c r="U10670" s="43"/>
    </row>
    <row r="10671" spans="19:21" x14ac:dyDescent="0.35">
      <c r="S10671" s="43"/>
      <c r="U10671" s="43"/>
    </row>
    <row r="10672" spans="19:21" x14ac:dyDescent="0.35">
      <c r="S10672" s="43"/>
      <c r="U10672" s="43"/>
    </row>
    <row r="10673" spans="19:21" x14ac:dyDescent="0.35">
      <c r="S10673" s="43"/>
      <c r="U10673" s="43"/>
    </row>
    <row r="10674" spans="19:21" x14ac:dyDescent="0.35">
      <c r="S10674" s="43"/>
      <c r="U10674" s="43"/>
    </row>
    <row r="10675" spans="19:21" x14ac:dyDescent="0.35">
      <c r="S10675" s="43"/>
      <c r="U10675" s="43"/>
    </row>
    <row r="10676" spans="19:21" x14ac:dyDescent="0.35">
      <c r="S10676" s="43"/>
      <c r="U10676" s="43"/>
    </row>
    <row r="10677" spans="19:21" x14ac:dyDescent="0.35">
      <c r="S10677" s="43"/>
      <c r="U10677" s="43"/>
    </row>
    <row r="10678" spans="19:21" x14ac:dyDescent="0.35">
      <c r="S10678" s="43"/>
      <c r="U10678" s="43"/>
    </row>
    <row r="10679" spans="19:21" x14ac:dyDescent="0.35">
      <c r="S10679" s="43"/>
      <c r="U10679" s="43"/>
    </row>
    <row r="10680" spans="19:21" x14ac:dyDescent="0.35">
      <c r="S10680" s="43"/>
      <c r="U10680" s="43"/>
    </row>
    <row r="10681" spans="19:21" x14ac:dyDescent="0.35">
      <c r="S10681" s="43"/>
      <c r="U10681" s="43"/>
    </row>
    <row r="10682" spans="19:21" x14ac:dyDescent="0.35">
      <c r="S10682" s="43"/>
      <c r="U10682" s="43"/>
    </row>
    <row r="10683" spans="19:21" x14ac:dyDescent="0.35">
      <c r="S10683" s="43"/>
      <c r="U10683" s="43"/>
    </row>
    <row r="10684" spans="19:21" x14ac:dyDescent="0.35">
      <c r="S10684" s="43"/>
      <c r="U10684" s="43"/>
    </row>
    <row r="10685" spans="19:21" x14ac:dyDescent="0.35">
      <c r="S10685" s="43"/>
      <c r="U10685" s="43"/>
    </row>
    <row r="10686" spans="19:21" x14ac:dyDescent="0.35">
      <c r="S10686" s="43"/>
      <c r="U10686" s="43"/>
    </row>
    <row r="10687" spans="19:21" x14ac:dyDescent="0.35">
      <c r="S10687" s="43"/>
      <c r="U10687" s="43"/>
    </row>
    <row r="10688" spans="19:21" x14ac:dyDescent="0.35">
      <c r="S10688" s="43"/>
      <c r="U10688" s="43"/>
    </row>
    <row r="10689" spans="19:21" x14ac:dyDescent="0.35">
      <c r="S10689" s="43"/>
      <c r="U10689" s="43"/>
    </row>
    <row r="10690" spans="19:21" x14ac:dyDescent="0.35">
      <c r="S10690" s="43"/>
      <c r="U10690" s="43"/>
    </row>
    <row r="10691" spans="19:21" x14ac:dyDescent="0.35">
      <c r="S10691" s="43"/>
      <c r="U10691" s="43"/>
    </row>
    <row r="10692" spans="19:21" x14ac:dyDescent="0.35">
      <c r="S10692" s="43"/>
      <c r="U10692" s="43"/>
    </row>
    <row r="10693" spans="19:21" x14ac:dyDescent="0.35">
      <c r="S10693" s="43"/>
      <c r="U10693" s="43"/>
    </row>
    <row r="10694" spans="19:21" x14ac:dyDescent="0.35">
      <c r="S10694" s="43"/>
      <c r="U10694" s="43"/>
    </row>
    <row r="10695" spans="19:21" x14ac:dyDescent="0.35">
      <c r="S10695" s="43"/>
      <c r="U10695" s="43"/>
    </row>
    <row r="10696" spans="19:21" x14ac:dyDescent="0.35">
      <c r="S10696" s="43"/>
      <c r="U10696" s="43"/>
    </row>
    <row r="10697" spans="19:21" x14ac:dyDescent="0.35">
      <c r="S10697" s="43"/>
      <c r="U10697" s="43"/>
    </row>
    <row r="10698" spans="19:21" x14ac:dyDescent="0.35">
      <c r="S10698" s="43"/>
      <c r="U10698" s="43"/>
    </row>
    <row r="10699" spans="19:21" x14ac:dyDescent="0.35">
      <c r="S10699" s="43"/>
      <c r="U10699" s="43"/>
    </row>
    <row r="10700" spans="19:21" x14ac:dyDescent="0.35">
      <c r="S10700" s="43"/>
      <c r="U10700" s="43"/>
    </row>
    <row r="10701" spans="19:21" x14ac:dyDescent="0.35">
      <c r="S10701" s="43"/>
      <c r="U10701" s="43"/>
    </row>
    <row r="10702" spans="19:21" x14ac:dyDescent="0.35">
      <c r="S10702" s="43"/>
      <c r="U10702" s="43"/>
    </row>
    <row r="10703" spans="19:21" x14ac:dyDescent="0.35">
      <c r="S10703" s="43"/>
      <c r="U10703" s="43"/>
    </row>
    <row r="10704" spans="19:21" x14ac:dyDescent="0.35">
      <c r="S10704" s="43"/>
      <c r="U10704" s="43"/>
    </row>
    <row r="10705" spans="19:21" x14ac:dyDescent="0.35">
      <c r="S10705" s="43"/>
      <c r="U10705" s="43"/>
    </row>
    <row r="10706" spans="19:21" x14ac:dyDescent="0.35">
      <c r="S10706" s="43"/>
      <c r="U10706" s="43"/>
    </row>
    <row r="10707" spans="19:21" x14ac:dyDescent="0.35">
      <c r="S10707" s="43"/>
      <c r="U10707" s="43"/>
    </row>
    <row r="10708" spans="19:21" x14ac:dyDescent="0.35">
      <c r="S10708" s="43"/>
      <c r="U10708" s="43"/>
    </row>
    <row r="10709" spans="19:21" x14ac:dyDescent="0.35">
      <c r="S10709" s="43"/>
      <c r="U10709" s="43"/>
    </row>
    <row r="10710" spans="19:21" x14ac:dyDescent="0.35">
      <c r="S10710" s="43"/>
      <c r="U10710" s="43"/>
    </row>
    <row r="10711" spans="19:21" x14ac:dyDescent="0.35">
      <c r="S10711" s="43"/>
      <c r="U10711" s="43"/>
    </row>
    <row r="10712" spans="19:21" x14ac:dyDescent="0.35">
      <c r="S10712" s="43"/>
      <c r="U10712" s="43"/>
    </row>
    <row r="10713" spans="19:21" x14ac:dyDescent="0.35">
      <c r="S10713" s="43"/>
      <c r="U10713" s="43"/>
    </row>
    <row r="10714" spans="19:21" x14ac:dyDescent="0.35">
      <c r="S10714" s="43"/>
      <c r="U10714" s="43"/>
    </row>
    <row r="10715" spans="19:21" x14ac:dyDescent="0.35">
      <c r="S10715" s="43"/>
      <c r="U10715" s="43"/>
    </row>
    <row r="10716" spans="19:21" x14ac:dyDescent="0.35">
      <c r="S10716" s="43"/>
      <c r="U10716" s="43"/>
    </row>
    <row r="10717" spans="19:21" x14ac:dyDescent="0.35">
      <c r="S10717" s="43"/>
      <c r="U10717" s="43"/>
    </row>
    <row r="10718" spans="19:21" x14ac:dyDescent="0.35">
      <c r="S10718" s="43"/>
      <c r="U10718" s="43"/>
    </row>
    <row r="10719" spans="19:21" x14ac:dyDescent="0.35">
      <c r="S10719" s="43"/>
      <c r="U10719" s="43"/>
    </row>
    <row r="10720" spans="19:21" x14ac:dyDescent="0.35">
      <c r="S10720" s="43"/>
      <c r="U10720" s="43"/>
    </row>
    <row r="10721" spans="19:21" x14ac:dyDescent="0.35">
      <c r="S10721" s="43"/>
      <c r="U10721" s="43"/>
    </row>
    <row r="10722" spans="19:21" x14ac:dyDescent="0.35">
      <c r="S10722" s="43"/>
      <c r="U10722" s="43"/>
    </row>
    <row r="10723" spans="19:21" x14ac:dyDescent="0.35">
      <c r="S10723" s="43"/>
      <c r="U10723" s="43"/>
    </row>
    <row r="10724" spans="19:21" x14ac:dyDescent="0.35">
      <c r="S10724" s="43"/>
      <c r="U10724" s="43"/>
    </row>
    <row r="10725" spans="19:21" x14ac:dyDescent="0.35">
      <c r="S10725" s="43"/>
      <c r="U10725" s="43"/>
    </row>
    <row r="10726" spans="19:21" x14ac:dyDescent="0.35">
      <c r="S10726" s="43"/>
      <c r="U10726" s="43"/>
    </row>
    <row r="10727" spans="19:21" x14ac:dyDescent="0.35">
      <c r="S10727" s="43"/>
      <c r="U10727" s="43"/>
    </row>
    <row r="10728" spans="19:21" x14ac:dyDescent="0.35">
      <c r="S10728" s="43"/>
      <c r="U10728" s="43"/>
    </row>
    <row r="10729" spans="19:21" x14ac:dyDescent="0.35">
      <c r="S10729" s="43"/>
      <c r="U10729" s="43"/>
    </row>
    <row r="10730" spans="19:21" x14ac:dyDescent="0.35">
      <c r="S10730" s="43"/>
      <c r="U10730" s="43"/>
    </row>
    <row r="10731" spans="19:21" x14ac:dyDescent="0.35">
      <c r="S10731" s="43"/>
      <c r="U10731" s="43"/>
    </row>
    <row r="10732" spans="19:21" x14ac:dyDescent="0.35">
      <c r="S10732" s="43"/>
      <c r="U10732" s="43"/>
    </row>
    <row r="10733" spans="19:21" x14ac:dyDescent="0.35">
      <c r="S10733" s="43"/>
      <c r="U10733" s="43"/>
    </row>
    <row r="10734" spans="19:21" x14ac:dyDescent="0.35">
      <c r="S10734" s="43"/>
      <c r="U10734" s="43"/>
    </row>
    <row r="10735" spans="19:21" x14ac:dyDescent="0.35">
      <c r="S10735" s="43"/>
      <c r="U10735" s="43"/>
    </row>
    <row r="10736" spans="19:21" x14ac:dyDescent="0.35">
      <c r="S10736" s="43"/>
      <c r="U10736" s="43"/>
    </row>
    <row r="10737" spans="19:21" x14ac:dyDescent="0.35">
      <c r="S10737" s="43"/>
      <c r="U10737" s="43"/>
    </row>
    <row r="10738" spans="19:21" x14ac:dyDescent="0.35">
      <c r="S10738" s="43"/>
      <c r="U10738" s="43"/>
    </row>
    <row r="10739" spans="19:21" x14ac:dyDescent="0.35">
      <c r="S10739" s="43"/>
      <c r="U10739" s="43"/>
    </row>
    <row r="10740" spans="19:21" x14ac:dyDescent="0.35">
      <c r="S10740" s="43"/>
      <c r="U10740" s="43"/>
    </row>
    <row r="10741" spans="19:21" x14ac:dyDescent="0.35">
      <c r="S10741" s="43"/>
      <c r="U10741" s="43"/>
    </row>
    <row r="10742" spans="19:21" x14ac:dyDescent="0.35">
      <c r="S10742" s="43"/>
      <c r="U10742" s="43"/>
    </row>
    <row r="10743" spans="19:21" x14ac:dyDescent="0.35">
      <c r="S10743" s="43"/>
      <c r="U10743" s="43"/>
    </row>
    <row r="10744" spans="19:21" x14ac:dyDescent="0.35">
      <c r="S10744" s="43"/>
      <c r="U10744" s="43"/>
    </row>
    <row r="10745" spans="19:21" x14ac:dyDescent="0.35">
      <c r="S10745" s="43"/>
      <c r="U10745" s="43"/>
    </row>
    <row r="10746" spans="19:21" x14ac:dyDescent="0.35">
      <c r="S10746" s="43"/>
      <c r="U10746" s="43"/>
    </row>
    <row r="10747" spans="19:21" x14ac:dyDescent="0.35">
      <c r="S10747" s="43"/>
      <c r="U10747" s="43"/>
    </row>
    <row r="10748" spans="19:21" x14ac:dyDescent="0.35">
      <c r="S10748" s="43"/>
      <c r="U10748" s="43"/>
    </row>
    <row r="10749" spans="19:21" x14ac:dyDescent="0.35">
      <c r="S10749" s="43"/>
      <c r="U10749" s="43"/>
    </row>
    <row r="10750" spans="19:21" x14ac:dyDescent="0.35">
      <c r="S10750" s="43"/>
      <c r="U10750" s="43"/>
    </row>
    <row r="10751" spans="19:21" x14ac:dyDescent="0.35">
      <c r="S10751" s="43"/>
      <c r="U10751" s="43"/>
    </row>
    <row r="10752" spans="19:21" x14ac:dyDescent="0.35">
      <c r="S10752" s="43"/>
      <c r="U10752" s="43"/>
    </row>
    <row r="10753" spans="19:21" x14ac:dyDescent="0.35">
      <c r="S10753" s="43"/>
      <c r="U10753" s="43"/>
    </row>
    <row r="10754" spans="19:21" x14ac:dyDescent="0.35">
      <c r="S10754" s="43"/>
      <c r="U10754" s="43"/>
    </row>
    <row r="10755" spans="19:21" x14ac:dyDescent="0.35">
      <c r="S10755" s="43"/>
      <c r="U10755" s="43"/>
    </row>
    <row r="10756" spans="19:21" x14ac:dyDescent="0.35">
      <c r="S10756" s="43"/>
      <c r="U10756" s="43"/>
    </row>
    <row r="10757" spans="19:21" x14ac:dyDescent="0.35">
      <c r="S10757" s="43"/>
      <c r="U10757" s="43"/>
    </row>
    <row r="10758" spans="19:21" x14ac:dyDescent="0.35">
      <c r="S10758" s="43"/>
      <c r="U10758" s="43"/>
    </row>
    <row r="10759" spans="19:21" x14ac:dyDescent="0.35">
      <c r="S10759" s="43"/>
      <c r="U10759" s="43"/>
    </row>
    <row r="10760" spans="19:21" x14ac:dyDescent="0.35">
      <c r="S10760" s="43"/>
      <c r="U10760" s="43"/>
    </row>
    <row r="10761" spans="19:21" x14ac:dyDescent="0.35">
      <c r="S10761" s="43"/>
      <c r="U10761" s="43"/>
    </row>
    <row r="10762" spans="19:21" x14ac:dyDescent="0.35">
      <c r="S10762" s="43"/>
      <c r="U10762" s="43"/>
    </row>
    <row r="10763" spans="19:21" x14ac:dyDescent="0.35">
      <c r="S10763" s="43"/>
      <c r="U10763" s="43"/>
    </row>
    <row r="10764" spans="19:21" x14ac:dyDescent="0.35">
      <c r="S10764" s="43"/>
      <c r="U10764" s="43"/>
    </row>
    <row r="10765" spans="19:21" x14ac:dyDescent="0.35">
      <c r="S10765" s="43"/>
      <c r="U10765" s="43"/>
    </row>
    <row r="10766" spans="19:21" x14ac:dyDescent="0.35">
      <c r="S10766" s="43"/>
      <c r="U10766" s="43"/>
    </row>
    <row r="10767" spans="19:21" x14ac:dyDescent="0.35">
      <c r="S10767" s="43"/>
      <c r="U10767" s="43"/>
    </row>
    <row r="10768" spans="19:21" x14ac:dyDescent="0.35">
      <c r="S10768" s="43"/>
      <c r="U10768" s="43"/>
    </row>
    <row r="10769" spans="19:21" x14ac:dyDescent="0.35">
      <c r="S10769" s="43"/>
      <c r="U10769" s="43"/>
    </row>
    <row r="10770" spans="19:21" x14ac:dyDescent="0.35">
      <c r="S10770" s="43"/>
      <c r="U10770" s="43"/>
    </row>
    <row r="10771" spans="19:21" x14ac:dyDescent="0.35">
      <c r="S10771" s="43"/>
      <c r="U10771" s="43"/>
    </row>
    <row r="10772" spans="19:21" x14ac:dyDescent="0.35">
      <c r="S10772" s="43"/>
      <c r="U10772" s="43"/>
    </row>
    <row r="10773" spans="19:21" x14ac:dyDescent="0.35">
      <c r="S10773" s="43"/>
      <c r="U10773" s="43"/>
    </row>
    <row r="10774" spans="19:21" x14ac:dyDescent="0.35">
      <c r="S10774" s="43"/>
      <c r="U10774" s="43"/>
    </row>
    <row r="10775" spans="19:21" x14ac:dyDescent="0.35">
      <c r="S10775" s="43"/>
      <c r="U10775" s="43"/>
    </row>
    <row r="10776" spans="19:21" x14ac:dyDescent="0.35">
      <c r="S10776" s="43"/>
      <c r="U10776" s="43"/>
    </row>
    <row r="10777" spans="19:21" x14ac:dyDescent="0.35">
      <c r="S10777" s="43"/>
      <c r="U10777" s="43"/>
    </row>
    <row r="10778" spans="19:21" x14ac:dyDescent="0.35">
      <c r="S10778" s="43"/>
      <c r="U10778" s="43"/>
    </row>
    <row r="10779" spans="19:21" x14ac:dyDescent="0.35">
      <c r="S10779" s="43"/>
      <c r="U10779" s="43"/>
    </row>
    <row r="10780" spans="19:21" x14ac:dyDescent="0.35">
      <c r="S10780" s="43"/>
      <c r="U10780" s="43"/>
    </row>
    <row r="10781" spans="19:21" x14ac:dyDescent="0.35">
      <c r="S10781" s="43"/>
      <c r="U10781" s="43"/>
    </row>
    <row r="10782" spans="19:21" x14ac:dyDescent="0.35">
      <c r="S10782" s="43"/>
      <c r="U10782" s="43"/>
    </row>
    <row r="10783" spans="19:21" x14ac:dyDescent="0.35">
      <c r="S10783" s="43"/>
      <c r="U10783" s="43"/>
    </row>
    <row r="10784" spans="19:21" x14ac:dyDescent="0.35">
      <c r="S10784" s="43"/>
      <c r="U10784" s="43"/>
    </row>
    <row r="10785" spans="19:21" x14ac:dyDescent="0.35">
      <c r="S10785" s="43"/>
      <c r="U10785" s="43"/>
    </row>
    <row r="10786" spans="19:21" x14ac:dyDescent="0.35">
      <c r="S10786" s="43"/>
      <c r="U10786" s="43"/>
    </row>
    <row r="10787" spans="19:21" x14ac:dyDescent="0.35">
      <c r="S10787" s="43"/>
      <c r="U10787" s="43"/>
    </row>
    <row r="10788" spans="19:21" x14ac:dyDescent="0.35">
      <c r="S10788" s="43"/>
      <c r="U10788" s="43"/>
    </row>
    <row r="10789" spans="19:21" x14ac:dyDescent="0.35">
      <c r="S10789" s="43"/>
      <c r="U10789" s="43"/>
    </row>
    <row r="10790" spans="19:21" x14ac:dyDescent="0.35">
      <c r="S10790" s="43"/>
      <c r="U10790" s="43"/>
    </row>
    <row r="10791" spans="19:21" x14ac:dyDescent="0.35">
      <c r="S10791" s="43"/>
      <c r="U10791" s="43"/>
    </row>
    <row r="10792" spans="19:21" x14ac:dyDescent="0.35">
      <c r="S10792" s="43"/>
      <c r="U10792" s="43"/>
    </row>
    <row r="10793" spans="19:21" x14ac:dyDescent="0.35">
      <c r="S10793" s="43"/>
      <c r="U10793" s="43"/>
    </row>
    <row r="10794" spans="19:21" x14ac:dyDescent="0.35">
      <c r="S10794" s="43"/>
      <c r="U10794" s="43"/>
    </row>
    <row r="10795" spans="19:21" x14ac:dyDescent="0.35">
      <c r="S10795" s="43"/>
      <c r="U10795" s="43"/>
    </row>
    <row r="10796" spans="19:21" x14ac:dyDescent="0.35">
      <c r="S10796" s="43"/>
      <c r="U10796" s="43"/>
    </row>
    <row r="10797" spans="19:21" x14ac:dyDescent="0.35">
      <c r="S10797" s="43"/>
      <c r="U10797" s="43"/>
    </row>
    <row r="10798" spans="19:21" x14ac:dyDescent="0.35">
      <c r="S10798" s="43"/>
      <c r="U10798" s="43"/>
    </row>
    <row r="10799" spans="19:21" x14ac:dyDescent="0.35">
      <c r="S10799" s="43"/>
      <c r="U10799" s="43"/>
    </row>
    <row r="10800" spans="19:21" x14ac:dyDescent="0.35">
      <c r="S10800" s="43"/>
      <c r="U10800" s="43"/>
    </row>
    <row r="10801" spans="19:21" x14ac:dyDescent="0.35">
      <c r="S10801" s="43"/>
      <c r="U10801" s="43"/>
    </row>
    <row r="10802" spans="19:21" x14ac:dyDescent="0.35">
      <c r="S10802" s="43"/>
      <c r="U10802" s="43"/>
    </row>
    <row r="10803" spans="19:21" x14ac:dyDescent="0.35">
      <c r="S10803" s="43"/>
      <c r="U10803" s="43"/>
    </row>
    <row r="10804" spans="19:21" x14ac:dyDescent="0.35">
      <c r="S10804" s="43"/>
      <c r="U10804" s="43"/>
    </row>
    <row r="10805" spans="19:21" x14ac:dyDescent="0.35">
      <c r="S10805" s="43"/>
      <c r="U10805" s="43"/>
    </row>
    <row r="10806" spans="19:21" x14ac:dyDescent="0.35">
      <c r="S10806" s="43"/>
      <c r="U10806" s="43"/>
    </row>
    <row r="10807" spans="19:21" x14ac:dyDescent="0.35">
      <c r="S10807" s="43"/>
      <c r="U10807" s="43"/>
    </row>
    <row r="10808" spans="19:21" x14ac:dyDescent="0.35">
      <c r="S10808" s="43"/>
      <c r="U10808" s="43"/>
    </row>
    <row r="10809" spans="19:21" x14ac:dyDescent="0.35">
      <c r="S10809" s="43"/>
      <c r="U10809" s="43"/>
    </row>
    <row r="10810" spans="19:21" x14ac:dyDescent="0.35">
      <c r="S10810" s="43"/>
      <c r="U10810" s="43"/>
    </row>
    <row r="10811" spans="19:21" x14ac:dyDescent="0.35">
      <c r="S10811" s="43"/>
      <c r="U10811" s="43"/>
    </row>
    <row r="10812" spans="19:21" x14ac:dyDescent="0.35">
      <c r="S10812" s="43"/>
      <c r="U10812" s="43"/>
    </row>
    <row r="10813" spans="19:21" x14ac:dyDescent="0.35">
      <c r="S10813" s="43"/>
      <c r="U10813" s="43"/>
    </row>
    <row r="10814" spans="19:21" x14ac:dyDescent="0.35">
      <c r="S10814" s="43"/>
      <c r="U10814" s="43"/>
    </row>
    <row r="10815" spans="19:21" x14ac:dyDescent="0.35">
      <c r="S10815" s="43"/>
      <c r="U10815" s="43"/>
    </row>
    <row r="10816" spans="19:21" x14ac:dyDescent="0.35">
      <c r="S10816" s="43"/>
      <c r="U10816" s="43"/>
    </row>
    <row r="10817" spans="19:21" x14ac:dyDescent="0.35">
      <c r="S10817" s="43"/>
      <c r="U10817" s="43"/>
    </row>
    <row r="10818" spans="19:21" x14ac:dyDescent="0.35">
      <c r="S10818" s="43"/>
      <c r="U10818" s="43"/>
    </row>
    <row r="10819" spans="19:21" x14ac:dyDescent="0.35">
      <c r="S10819" s="43"/>
      <c r="U10819" s="43"/>
    </row>
    <row r="10820" spans="19:21" x14ac:dyDescent="0.35">
      <c r="S10820" s="43"/>
      <c r="U10820" s="43"/>
    </row>
    <row r="10821" spans="19:21" x14ac:dyDescent="0.35">
      <c r="S10821" s="43"/>
      <c r="U10821" s="43"/>
    </row>
    <row r="10822" spans="19:21" x14ac:dyDescent="0.35">
      <c r="S10822" s="43"/>
      <c r="U10822" s="43"/>
    </row>
    <row r="10823" spans="19:21" x14ac:dyDescent="0.35">
      <c r="S10823" s="43"/>
      <c r="U10823" s="43"/>
    </row>
    <row r="10824" spans="19:21" x14ac:dyDescent="0.35">
      <c r="S10824" s="43"/>
      <c r="U10824" s="43"/>
    </row>
    <row r="10825" spans="19:21" x14ac:dyDescent="0.35">
      <c r="S10825" s="43"/>
      <c r="U10825" s="43"/>
    </row>
    <row r="10826" spans="19:21" x14ac:dyDescent="0.35">
      <c r="S10826" s="43"/>
      <c r="U10826" s="43"/>
    </row>
    <row r="10827" spans="19:21" x14ac:dyDescent="0.35">
      <c r="S10827" s="43"/>
      <c r="U10827" s="43"/>
    </row>
    <row r="10828" spans="19:21" x14ac:dyDescent="0.35">
      <c r="S10828" s="43"/>
      <c r="U10828" s="43"/>
    </row>
    <row r="10829" spans="19:21" x14ac:dyDescent="0.35">
      <c r="S10829" s="43"/>
      <c r="U10829" s="43"/>
    </row>
    <row r="10830" spans="19:21" x14ac:dyDescent="0.35">
      <c r="S10830" s="43"/>
      <c r="U10830" s="43"/>
    </row>
    <row r="10831" spans="19:21" x14ac:dyDescent="0.35">
      <c r="S10831" s="43"/>
      <c r="U10831" s="43"/>
    </row>
    <row r="10832" spans="19:21" x14ac:dyDescent="0.35">
      <c r="S10832" s="43"/>
      <c r="U10832" s="43"/>
    </row>
    <row r="10833" spans="19:21" x14ac:dyDescent="0.35">
      <c r="S10833" s="43"/>
      <c r="U10833" s="43"/>
    </row>
    <row r="10834" spans="19:21" x14ac:dyDescent="0.35">
      <c r="S10834" s="43"/>
      <c r="U10834" s="43"/>
    </row>
    <row r="10835" spans="19:21" x14ac:dyDescent="0.35">
      <c r="S10835" s="43"/>
      <c r="U10835" s="43"/>
    </row>
    <row r="10836" spans="19:21" x14ac:dyDescent="0.35">
      <c r="S10836" s="43"/>
      <c r="U10836" s="43"/>
    </row>
    <row r="10837" spans="19:21" x14ac:dyDescent="0.35">
      <c r="S10837" s="43"/>
      <c r="U10837" s="43"/>
    </row>
    <row r="10838" spans="19:21" x14ac:dyDescent="0.35">
      <c r="S10838" s="43"/>
      <c r="U10838" s="43"/>
    </row>
    <row r="10839" spans="19:21" x14ac:dyDescent="0.35">
      <c r="S10839" s="43"/>
      <c r="U10839" s="43"/>
    </row>
    <row r="10840" spans="19:21" x14ac:dyDescent="0.35">
      <c r="S10840" s="43"/>
      <c r="U10840" s="43"/>
    </row>
    <row r="10841" spans="19:21" x14ac:dyDescent="0.35">
      <c r="S10841" s="43"/>
      <c r="U10841" s="43"/>
    </row>
    <row r="10842" spans="19:21" x14ac:dyDescent="0.35">
      <c r="S10842" s="43"/>
      <c r="U10842" s="43"/>
    </row>
    <row r="10843" spans="19:21" x14ac:dyDescent="0.35">
      <c r="S10843" s="43"/>
      <c r="U10843" s="43"/>
    </row>
    <row r="10844" spans="19:21" x14ac:dyDescent="0.35">
      <c r="S10844" s="43"/>
      <c r="U10844" s="43"/>
    </row>
    <row r="10845" spans="19:21" x14ac:dyDescent="0.35">
      <c r="S10845" s="43"/>
      <c r="U10845" s="43"/>
    </row>
    <row r="10846" spans="19:21" x14ac:dyDescent="0.35">
      <c r="S10846" s="43"/>
      <c r="U10846" s="43"/>
    </row>
    <row r="10847" spans="19:21" x14ac:dyDescent="0.35">
      <c r="S10847" s="43"/>
      <c r="U10847" s="43"/>
    </row>
    <row r="10848" spans="19:21" x14ac:dyDescent="0.35">
      <c r="S10848" s="43"/>
      <c r="U10848" s="43"/>
    </row>
    <row r="10849" spans="19:21" x14ac:dyDescent="0.35">
      <c r="S10849" s="43"/>
      <c r="U10849" s="43"/>
    </row>
    <row r="10850" spans="19:21" x14ac:dyDescent="0.35">
      <c r="S10850" s="43"/>
      <c r="U10850" s="43"/>
    </row>
    <row r="10851" spans="19:21" x14ac:dyDescent="0.35">
      <c r="S10851" s="43"/>
      <c r="U10851" s="43"/>
    </row>
    <row r="10852" spans="19:21" x14ac:dyDescent="0.35">
      <c r="S10852" s="43"/>
      <c r="U10852" s="43"/>
    </row>
    <row r="10853" spans="19:21" x14ac:dyDescent="0.35">
      <c r="S10853" s="43"/>
      <c r="U10853" s="43"/>
    </row>
    <row r="10854" spans="19:21" x14ac:dyDescent="0.35">
      <c r="S10854" s="43"/>
      <c r="U10854" s="43"/>
    </row>
    <row r="10855" spans="19:21" x14ac:dyDescent="0.35">
      <c r="S10855" s="43"/>
      <c r="U10855" s="43"/>
    </row>
    <row r="10856" spans="19:21" x14ac:dyDescent="0.35">
      <c r="S10856" s="43"/>
      <c r="U10856" s="43"/>
    </row>
    <row r="10857" spans="19:21" x14ac:dyDescent="0.35">
      <c r="S10857" s="43"/>
      <c r="U10857" s="43"/>
    </row>
    <row r="10858" spans="19:21" x14ac:dyDescent="0.35">
      <c r="S10858" s="43"/>
      <c r="U10858" s="43"/>
    </row>
    <row r="10859" spans="19:21" x14ac:dyDescent="0.35">
      <c r="S10859" s="43"/>
      <c r="U10859" s="43"/>
    </row>
    <row r="10860" spans="19:21" x14ac:dyDescent="0.35">
      <c r="S10860" s="43"/>
      <c r="U10860" s="43"/>
    </row>
    <row r="10861" spans="19:21" x14ac:dyDescent="0.35">
      <c r="S10861" s="43"/>
      <c r="U10861" s="43"/>
    </row>
    <row r="10862" spans="19:21" x14ac:dyDescent="0.35">
      <c r="S10862" s="43"/>
      <c r="U10862" s="43"/>
    </row>
    <row r="10863" spans="19:21" x14ac:dyDescent="0.35">
      <c r="S10863" s="43"/>
      <c r="U10863" s="43"/>
    </row>
    <row r="10864" spans="19:21" x14ac:dyDescent="0.35">
      <c r="S10864" s="43"/>
      <c r="U10864" s="43"/>
    </row>
    <row r="10865" spans="19:21" x14ac:dyDescent="0.35">
      <c r="S10865" s="43"/>
      <c r="U10865" s="43"/>
    </row>
    <row r="10866" spans="19:21" x14ac:dyDescent="0.35">
      <c r="S10866" s="43"/>
      <c r="U10866" s="43"/>
    </row>
    <row r="10867" spans="19:21" x14ac:dyDescent="0.35">
      <c r="S10867" s="43"/>
      <c r="U10867" s="43"/>
    </row>
    <row r="10868" spans="19:21" x14ac:dyDescent="0.35">
      <c r="S10868" s="43"/>
      <c r="U10868" s="43"/>
    </row>
    <row r="10869" spans="19:21" x14ac:dyDescent="0.35">
      <c r="S10869" s="43"/>
      <c r="U10869" s="43"/>
    </row>
    <row r="10870" spans="19:21" x14ac:dyDescent="0.35">
      <c r="S10870" s="43"/>
      <c r="U10870" s="43"/>
    </row>
    <row r="10871" spans="19:21" x14ac:dyDescent="0.35">
      <c r="S10871" s="43"/>
      <c r="U10871" s="43"/>
    </row>
    <row r="10872" spans="19:21" x14ac:dyDescent="0.35">
      <c r="S10872" s="43"/>
      <c r="U10872" s="43"/>
    </row>
    <row r="10873" spans="19:21" x14ac:dyDescent="0.35">
      <c r="S10873" s="43"/>
      <c r="U10873" s="43"/>
    </row>
    <row r="10874" spans="19:21" x14ac:dyDescent="0.35">
      <c r="S10874" s="43"/>
      <c r="U10874" s="43"/>
    </row>
    <row r="10875" spans="19:21" x14ac:dyDescent="0.35">
      <c r="S10875" s="43"/>
      <c r="U10875" s="43"/>
    </row>
    <row r="10876" spans="19:21" x14ac:dyDescent="0.35">
      <c r="S10876" s="43"/>
      <c r="U10876" s="43"/>
    </row>
    <row r="10877" spans="19:21" x14ac:dyDescent="0.35">
      <c r="S10877" s="43"/>
      <c r="U10877" s="43"/>
    </row>
    <row r="10878" spans="19:21" x14ac:dyDescent="0.35">
      <c r="S10878" s="43"/>
      <c r="U10878" s="43"/>
    </row>
    <row r="10879" spans="19:21" x14ac:dyDescent="0.35">
      <c r="S10879" s="43"/>
      <c r="U10879" s="43"/>
    </row>
    <row r="10880" spans="19:21" x14ac:dyDescent="0.35">
      <c r="S10880" s="43"/>
      <c r="U10880" s="43"/>
    </row>
    <row r="10881" spans="19:21" x14ac:dyDescent="0.35">
      <c r="S10881" s="43"/>
      <c r="U10881" s="43"/>
    </row>
    <row r="10882" spans="19:21" x14ac:dyDescent="0.35">
      <c r="S10882" s="43"/>
      <c r="U10882" s="43"/>
    </row>
    <row r="10883" spans="19:21" x14ac:dyDescent="0.35">
      <c r="S10883" s="43"/>
      <c r="U10883" s="43"/>
    </row>
    <row r="10884" spans="19:21" x14ac:dyDescent="0.35">
      <c r="S10884" s="43"/>
      <c r="U10884" s="43"/>
    </row>
    <row r="10885" spans="19:21" x14ac:dyDescent="0.35">
      <c r="S10885" s="43"/>
      <c r="U10885" s="43"/>
    </row>
    <row r="10886" spans="19:21" x14ac:dyDescent="0.35">
      <c r="S10886" s="43"/>
      <c r="U10886" s="43"/>
    </row>
    <row r="10887" spans="19:21" x14ac:dyDescent="0.35">
      <c r="S10887" s="43"/>
      <c r="U10887" s="43"/>
    </row>
    <row r="10888" spans="19:21" x14ac:dyDescent="0.35">
      <c r="S10888" s="43"/>
      <c r="U10888" s="43"/>
    </row>
    <row r="10889" spans="19:21" x14ac:dyDescent="0.35">
      <c r="S10889" s="43"/>
      <c r="U10889" s="43"/>
    </row>
    <row r="10890" spans="19:21" x14ac:dyDescent="0.35">
      <c r="S10890" s="43"/>
      <c r="U10890" s="43"/>
    </row>
    <row r="10891" spans="19:21" x14ac:dyDescent="0.35">
      <c r="S10891" s="43"/>
      <c r="U10891" s="43"/>
    </row>
    <row r="10892" spans="19:21" x14ac:dyDescent="0.35">
      <c r="S10892" s="43"/>
      <c r="U10892" s="43"/>
    </row>
    <row r="10893" spans="19:21" x14ac:dyDescent="0.35">
      <c r="S10893" s="43"/>
      <c r="U10893" s="43"/>
    </row>
    <row r="10894" spans="19:21" x14ac:dyDescent="0.35">
      <c r="S10894" s="43"/>
      <c r="U10894" s="43"/>
    </row>
    <row r="10895" spans="19:21" x14ac:dyDescent="0.35">
      <c r="S10895" s="43"/>
      <c r="U10895" s="43"/>
    </row>
    <row r="10896" spans="19:21" x14ac:dyDescent="0.35">
      <c r="S10896" s="43"/>
      <c r="U10896" s="43"/>
    </row>
    <row r="10897" spans="19:21" x14ac:dyDescent="0.35">
      <c r="S10897" s="43"/>
      <c r="U10897" s="43"/>
    </row>
    <row r="10898" spans="19:21" x14ac:dyDescent="0.35">
      <c r="S10898" s="43"/>
      <c r="U10898" s="43"/>
    </row>
    <row r="10899" spans="19:21" x14ac:dyDescent="0.35">
      <c r="S10899" s="43"/>
      <c r="U10899" s="43"/>
    </row>
    <row r="10900" spans="19:21" x14ac:dyDescent="0.35">
      <c r="S10900" s="43"/>
      <c r="U10900" s="43"/>
    </row>
    <row r="10901" spans="19:21" x14ac:dyDescent="0.35">
      <c r="S10901" s="43"/>
      <c r="U10901" s="43"/>
    </row>
    <row r="10902" spans="19:21" x14ac:dyDescent="0.35">
      <c r="S10902" s="43"/>
      <c r="U10902" s="43"/>
    </row>
    <row r="10903" spans="19:21" x14ac:dyDescent="0.35">
      <c r="S10903" s="43"/>
      <c r="U10903" s="43"/>
    </row>
    <row r="10904" spans="19:21" x14ac:dyDescent="0.35">
      <c r="S10904" s="43"/>
      <c r="U10904" s="43"/>
    </row>
    <row r="10905" spans="19:21" x14ac:dyDescent="0.35">
      <c r="S10905" s="43"/>
      <c r="U10905" s="43"/>
    </row>
    <row r="10906" spans="19:21" x14ac:dyDescent="0.35">
      <c r="S10906" s="43"/>
      <c r="U10906" s="43"/>
    </row>
    <row r="10907" spans="19:21" x14ac:dyDescent="0.35">
      <c r="S10907" s="43"/>
      <c r="U10907" s="43"/>
    </row>
    <row r="10908" spans="19:21" x14ac:dyDescent="0.35">
      <c r="S10908" s="43"/>
      <c r="U10908" s="43"/>
    </row>
    <row r="10909" spans="19:21" x14ac:dyDescent="0.35">
      <c r="S10909" s="43"/>
      <c r="U10909" s="43"/>
    </row>
    <row r="10910" spans="19:21" x14ac:dyDescent="0.35">
      <c r="S10910" s="43"/>
      <c r="U10910" s="43"/>
    </row>
    <row r="10911" spans="19:21" x14ac:dyDescent="0.35">
      <c r="S10911" s="43"/>
      <c r="U10911" s="43"/>
    </row>
    <row r="10912" spans="19:21" x14ac:dyDescent="0.35">
      <c r="S10912" s="43"/>
      <c r="U10912" s="43"/>
    </row>
    <row r="10913" spans="19:21" x14ac:dyDescent="0.35">
      <c r="S10913" s="43"/>
      <c r="U10913" s="43"/>
    </row>
    <row r="10914" spans="19:21" x14ac:dyDescent="0.35">
      <c r="S10914" s="43"/>
      <c r="U10914" s="43"/>
    </row>
    <row r="10915" spans="19:21" x14ac:dyDescent="0.35">
      <c r="S10915" s="43"/>
      <c r="U10915" s="43"/>
    </row>
    <row r="10916" spans="19:21" x14ac:dyDescent="0.35">
      <c r="S10916" s="43"/>
      <c r="U10916" s="43"/>
    </row>
    <row r="10917" spans="19:21" x14ac:dyDescent="0.35">
      <c r="S10917" s="43"/>
      <c r="U10917" s="43"/>
    </row>
    <row r="10918" spans="19:21" x14ac:dyDescent="0.35">
      <c r="S10918" s="43"/>
      <c r="U10918" s="43"/>
    </row>
    <row r="10919" spans="19:21" x14ac:dyDescent="0.35">
      <c r="S10919" s="43"/>
      <c r="U10919" s="43"/>
    </row>
    <row r="10920" spans="19:21" x14ac:dyDescent="0.35">
      <c r="S10920" s="43"/>
      <c r="U10920" s="43"/>
    </row>
    <row r="10921" spans="19:21" x14ac:dyDescent="0.35">
      <c r="S10921" s="43"/>
      <c r="U10921" s="43"/>
    </row>
    <row r="10922" spans="19:21" x14ac:dyDescent="0.35">
      <c r="S10922" s="43"/>
      <c r="U10922" s="43"/>
    </row>
    <row r="10923" spans="19:21" x14ac:dyDescent="0.35">
      <c r="S10923" s="43"/>
      <c r="U10923" s="43"/>
    </row>
    <row r="10924" spans="19:21" x14ac:dyDescent="0.35">
      <c r="S10924" s="43"/>
      <c r="U10924" s="43"/>
    </row>
    <row r="10925" spans="19:21" x14ac:dyDescent="0.35">
      <c r="S10925" s="43"/>
      <c r="U10925" s="43"/>
    </row>
    <row r="10926" spans="19:21" x14ac:dyDescent="0.35">
      <c r="S10926" s="43"/>
      <c r="U10926" s="43"/>
    </row>
    <row r="10927" spans="19:21" x14ac:dyDescent="0.35">
      <c r="S10927" s="43"/>
      <c r="U10927" s="43"/>
    </row>
    <row r="10928" spans="19:21" x14ac:dyDescent="0.35">
      <c r="S10928" s="43"/>
      <c r="U10928" s="43"/>
    </row>
    <row r="10929" spans="19:21" x14ac:dyDescent="0.35">
      <c r="S10929" s="43"/>
      <c r="U10929" s="43"/>
    </row>
    <row r="10930" spans="19:21" x14ac:dyDescent="0.35">
      <c r="S10930" s="43"/>
      <c r="U10930" s="43"/>
    </row>
    <row r="10931" spans="19:21" x14ac:dyDescent="0.35">
      <c r="S10931" s="43"/>
      <c r="U10931" s="43"/>
    </row>
    <row r="10932" spans="19:21" x14ac:dyDescent="0.35">
      <c r="S10932" s="43"/>
      <c r="U10932" s="43"/>
    </row>
    <row r="10933" spans="19:21" x14ac:dyDescent="0.35">
      <c r="S10933" s="43"/>
      <c r="U10933" s="43"/>
    </row>
    <row r="10934" spans="19:21" x14ac:dyDescent="0.35">
      <c r="S10934" s="43"/>
      <c r="U10934" s="43"/>
    </row>
    <row r="10935" spans="19:21" x14ac:dyDescent="0.35">
      <c r="S10935" s="43"/>
      <c r="U10935" s="43"/>
    </row>
    <row r="10936" spans="19:21" x14ac:dyDescent="0.35">
      <c r="S10936" s="43"/>
      <c r="U10936" s="43"/>
    </row>
    <row r="10937" spans="19:21" x14ac:dyDescent="0.35">
      <c r="S10937" s="43"/>
      <c r="U10937" s="43"/>
    </row>
    <row r="10938" spans="19:21" x14ac:dyDescent="0.35">
      <c r="S10938" s="43"/>
      <c r="U10938" s="43"/>
    </row>
    <row r="10939" spans="19:21" x14ac:dyDescent="0.35">
      <c r="S10939" s="43"/>
      <c r="U10939" s="43"/>
    </row>
    <row r="10940" spans="19:21" x14ac:dyDescent="0.35">
      <c r="S10940" s="43"/>
      <c r="U10940" s="43"/>
    </row>
    <row r="10941" spans="19:21" x14ac:dyDescent="0.35">
      <c r="S10941" s="43"/>
      <c r="U10941" s="43"/>
    </row>
    <row r="10942" spans="19:21" x14ac:dyDescent="0.35">
      <c r="S10942" s="43"/>
      <c r="U10942" s="43"/>
    </row>
    <row r="10943" spans="19:21" x14ac:dyDescent="0.35">
      <c r="S10943" s="43"/>
      <c r="U10943" s="43"/>
    </row>
    <row r="10944" spans="19:21" x14ac:dyDescent="0.35">
      <c r="S10944" s="43"/>
      <c r="U10944" s="43"/>
    </row>
    <row r="10945" spans="19:21" x14ac:dyDescent="0.35">
      <c r="S10945" s="43"/>
      <c r="U10945" s="43"/>
    </row>
    <row r="10946" spans="19:21" x14ac:dyDescent="0.35">
      <c r="S10946" s="43"/>
      <c r="U10946" s="43"/>
    </row>
    <row r="10947" spans="19:21" x14ac:dyDescent="0.35">
      <c r="S10947" s="43"/>
      <c r="U10947" s="43"/>
    </row>
    <row r="10948" spans="19:21" x14ac:dyDescent="0.35">
      <c r="S10948" s="43"/>
      <c r="U10948" s="43"/>
    </row>
    <row r="10949" spans="19:21" x14ac:dyDescent="0.35">
      <c r="S10949" s="43"/>
      <c r="U10949" s="43"/>
    </row>
    <row r="10950" spans="19:21" x14ac:dyDescent="0.35">
      <c r="S10950" s="43"/>
      <c r="U10950" s="43"/>
    </row>
    <row r="10951" spans="19:21" x14ac:dyDescent="0.35">
      <c r="S10951" s="43"/>
      <c r="U10951" s="43"/>
    </row>
    <row r="10952" spans="19:21" x14ac:dyDescent="0.35">
      <c r="S10952" s="43"/>
      <c r="U10952" s="43"/>
    </row>
    <row r="10953" spans="19:21" x14ac:dyDescent="0.35">
      <c r="S10953" s="43"/>
      <c r="U10953" s="43"/>
    </row>
    <row r="10954" spans="19:21" x14ac:dyDescent="0.35">
      <c r="S10954" s="43"/>
      <c r="U10954" s="43"/>
    </row>
    <row r="10955" spans="19:21" x14ac:dyDescent="0.35">
      <c r="S10955" s="43"/>
      <c r="U10955" s="43"/>
    </row>
    <row r="10956" spans="19:21" x14ac:dyDescent="0.35">
      <c r="S10956" s="43"/>
      <c r="U10956" s="43"/>
    </row>
    <row r="10957" spans="19:21" x14ac:dyDescent="0.35">
      <c r="S10957" s="43"/>
      <c r="U10957" s="43"/>
    </row>
    <row r="10958" spans="19:21" x14ac:dyDescent="0.35">
      <c r="S10958" s="43"/>
      <c r="U10958" s="43"/>
    </row>
    <row r="10959" spans="19:21" x14ac:dyDescent="0.35">
      <c r="S10959" s="43"/>
      <c r="U10959" s="43"/>
    </row>
    <row r="10960" spans="19:21" x14ac:dyDescent="0.35">
      <c r="S10960" s="43"/>
      <c r="U10960" s="43"/>
    </row>
    <row r="10961" spans="19:21" x14ac:dyDescent="0.35">
      <c r="S10961" s="43"/>
      <c r="U10961" s="43"/>
    </row>
    <row r="10962" spans="19:21" x14ac:dyDescent="0.35">
      <c r="S10962" s="43"/>
      <c r="U10962" s="43"/>
    </row>
    <row r="10963" spans="19:21" x14ac:dyDescent="0.35">
      <c r="S10963" s="43"/>
      <c r="U10963" s="43"/>
    </row>
    <row r="10964" spans="19:21" x14ac:dyDescent="0.35">
      <c r="S10964" s="43"/>
      <c r="U10964" s="43"/>
    </row>
    <row r="10965" spans="19:21" x14ac:dyDescent="0.35">
      <c r="S10965" s="43"/>
      <c r="U10965" s="43"/>
    </row>
    <row r="10966" spans="19:21" x14ac:dyDescent="0.35">
      <c r="S10966" s="43"/>
      <c r="U10966" s="43"/>
    </row>
    <row r="10967" spans="19:21" x14ac:dyDescent="0.35">
      <c r="S10967" s="43"/>
      <c r="U10967" s="43"/>
    </row>
    <row r="10968" spans="19:21" x14ac:dyDescent="0.35">
      <c r="S10968" s="43"/>
      <c r="U10968" s="43"/>
    </row>
    <row r="10969" spans="19:21" x14ac:dyDescent="0.35">
      <c r="S10969" s="43"/>
      <c r="U10969" s="43"/>
    </row>
    <row r="10970" spans="19:21" x14ac:dyDescent="0.35">
      <c r="S10970" s="43"/>
      <c r="U10970" s="43"/>
    </row>
    <row r="10971" spans="19:21" x14ac:dyDescent="0.35">
      <c r="S10971" s="43"/>
      <c r="U10971" s="43"/>
    </row>
    <row r="10972" spans="19:21" x14ac:dyDescent="0.35">
      <c r="S10972" s="43"/>
      <c r="U10972" s="43"/>
    </row>
    <row r="10973" spans="19:21" x14ac:dyDescent="0.35">
      <c r="S10973" s="43"/>
      <c r="U10973" s="43"/>
    </row>
    <row r="10974" spans="19:21" x14ac:dyDescent="0.35">
      <c r="S10974" s="43"/>
      <c r="U10974" s="43"/>
    </row>
    <row r="10975" spans="19:21" x14ac:dyDescent="0.35">
      <c r="S10975" s="43"/>
      <c r="U10975" s="43"/>
    </row>
    <row r="10976" spans="19:21" x14ac:dyDescent="0.35">
      <c r="S10976" s="43"/>
      <c r="U10976" s="43"/>
    </row>
    <row r="10977" spans="19:21" x14ac:dyDescent="0.35">
      <c r="S10977" s="43"/>
      <c r="U10977" s="43"/>
    </row>
    <row r="10978" spans="19:21" x14ac:dyDescent="0.35">
      <c r="S10978" s="43"/>
      <c r="U10978" s="43"/>
    </row>
    <row r="10979" spans="19:21" x14ac:dyDescent="0.35">
      <c r="S10979" s="43"/>
      <c r="U10979" s="43"/>
    </row>
    <row r="10980" spans="19:21" x14ac:dyDescent="0.35">
      <c r="S10980" s="43"/>
      <c r="U10980" s="43"/>
    </row>
    <row r="10981" spans="19:21" x14ac:dyDescent="0.35">
      <c r="S10981" s="43"/>
      <c r="U10981" s="43"/>
    </row>
    <row r="10982" spans="19:21" x14ac:dyDescent="0.35">
      <c r="S10982" s="43"/>
      <c r="U10982" s="43"/>
    </row>
    <row r="10983" spans="19:21" x14ac:dyDescent="0.35">
      <c r="S10983" s="43"/>
      <c r="U10983" s="43"/>
    </row>
    <row r="10984" spans="19:21" x14ac:dyDescent="0.35">
      <c r="S10984" s="43"/>
      <c r="U10984" s="43"/>
    </row>
    <row r="10985" spans="19:21" x14ac:dyDescent="0.35">
      <c r="S10985" s="43"/>
      <c r="U10985" s="43"/>
    </row>
    <row r="10986" spans="19:21" x14ac:dyDescent="0.35">
      <c r="S10986" s="43"/>
      <c r="U10986" s="43"/>
    </row>
    <row r="10987" spans="19:21" x14ac:dyDescent="0.35">
      <c r="S10987" s="43"/>
      <c r="U10987" s="43"/>
    </row>
    <row r="10988" spans="19:21" x14ac:dyDescent="0.35">
      <c r="S10988" s="43"/>
      <c r="U10988" s="43"/>
    </row>
    <row r="10989" spans="19:21" x14ac:dyDescent="0.35">
      <c r="S10989" s="43"/>
      <c r="U10989" s="43"/>
    </row>
    <row r="10990" spans="19:21" x14ac:dyDescent="0.35">
      <c r="S10990" s="43"/>
      <c r="U10990" s="43"/>
    </row>
    <row r="10991" spans="19:21" x14ac:dyDescent="0.35">
      <c r="S10991" s="43"/>
      <c r="U10991" s="43"/>
    </row>
    <row r="10992" spans="19:21" x14ac:dyDescent="0.35">
      <c r="S10992" s="43"/>
      <c r="U10992" s="43"/>
    </row>
    <row r="10993" spans="19:21" x14ac:dyDescent="0.35">
      <c r="S10993" s="43"/>
      <c r="U10993" s="43"/>
    </row>
    <row r="10994" spans="19:21" x14ac:dyDescent="0.35">
      <c r="S10994" s="43"/>
      <c r="U10994" s="43"/>
    </row>
    <row r="10995" spans="19:21" x14ac:dyDescent="0.35">
      <c r="S10995" s="43"/>
      <c r="U10995" s="43"/>
    </row>
    <row r="10996" spans="19:21" x14ac:dyDescent="0.35">
      <c r="S10996" s="43"/>
      <c r="U10996" s="43"/>
    </row>
    <row r="10997" spans="19:21" x14ac:dyDescent="0.35">
      <c r="S10997" s="43"/>
      <c r="U10997" s="43"/>
    </row>
    <row r="10998" spans="19:21" x14ac:dyDescent="0.35">
      <c r="S10998" s="43"/>
      <c r="U10998" s="43"/>
    </row>
    <row r="10999" spans="19:21" x14ac:dyDescent="0.35">
      <c r="S10999" s="43"/>
      <c r="U10999" s="43"/>
    </row>
    <row r="11000" spans="19:21" x14ac:dyDescent="0.35">
      <c r="S11000" s="43"/>
      <c r="U11000" s="43"/>
    </row>
    <row r="11001" spans="19:21" x14ac:dyDescent="0.35">
      <c r="S11001" s="43"/>
      <c r="U11001" s="43"/>
    </row>
    <row r="11002" spans="19:21" x14ac:dyDescent="0.35">
      <c r="S11002" s="43"/>
      <c r="U11002" s="43"/>
    </row>
    <row r="11003" spans="19:21" x14ac:dyDescent="0.35">
      <c r="S11003" s="43"/>
      <c r="U11003" s="43"/>
    </row>
    <row r="11004" spans="19:21" x14ac:dyDescent="0.35">
      <c r="S11004" s="43"/>
      <c r="U11004" s="43"/>
    </row>
    <row r="11005" spans="19:21" x14ac:dyDescent="0.35">
      <c r="S11005" s="43"/>
      <c r="U11005" s="43"/>
    </row>
    <row r="11006" spans="19:21" x14ac:dyDescent="0.35">
      <c r="S11006" s="43"/>
      <c r="U11006" s="43"/>
    </row>
    <row r="11007" spans="19:21" x14ac:dyDescent="0.35">
      <c r="S11007" s="43"/>
      <c r="U11007" s="43"/>
    </row>
    <row r="11008" spans="19:21" x14ac:dyDescent="0.35">
      <c r="S11008" s="43"/>
      <c r="U11008" s="43"/>
    </row>
    <row r="11009" spans="19:21" x14ac:dyDescent="0.35">
      <c r="S11009" s="43"/>
      <c r="U11009" s="43"/>
    </row>
    <row r="11010" spans="19:21" x14ac:dyDescent="0.35">
      <c r="S11010" s="43"/>
      <c r="U11010" s="43"/>
    </row>
    <row r="11011" spans="19:21" x14ac:dyDescent="0.35">
      <c r="S11011" s="43"/>
      <c r="U11011" s="43"/>
    </row>
    <row r="11012" spans="19:21" x14ac:dyDescent="0.35">
      <c r="S11012" s="43"/>
      <c r="U11012" s="43"/>
    </row>
    <row r="11013" spans="19:21" x14ac:dyDescent="0.35">
      <c r="S11013" s="43"/>
      <c r="U11013" s="43"/>
    </row>
    <row r="11014" spans="19:21" x14ac:dyDescent="0.35">
      <c r="S11014" s="43"/>
      <c r="U11014" s="43"/>
    </row>
    <row r="11015" spans="19:21" x14ac:dyDescent="0.35">
      <c r="S11015" s="43"/>
      <c r="U11015" s="43"/>
    </row>
    <row r="11016" spans="19:21" x14ac:dyDescent="0.35">
      <c r="S11016" s="43"/>
      <c r="U11016" s="43"/>
    </row>
    <row r="11017" spans="19:21" x14ac:dyDescent="0.35">
      <c r="S11017" s="43"/>
      <c r="U11017" s="43"/>
    </row>
    <row r="11018" spans="19:21" x14ac:dyDescent="0.35">
      <c r="S11018" s="43"/>
      <c r="U11018" s="43"/>
    </row>
    <row r="11019" spans="19:21" x14ac:dyDescent="0.35">
      <c r="S11019" s="43"/>
      <c r="U11019" s="43"/>
    </row>
    <row r="11020" spans="19:21" x14ac:dyDescent="0.35">
      <c r="S11020" s="43"/>
      <c r="U11020" s="43"/>
    </row>
    <row r="11021" spans="19:21" x14ac:dyDescent="0.35">
      <c r="S11021" s="43"/>
      <c r="U11021" s="43"/>
    </row>
    <row r="11022" spans="19:21" x14ac:dyDescent="0.35">
      <c r="S11022" s="43"/>
      <c r="U11022" s="43"/>
    </row>
    <row r="11023" spans="19:21" x14ac:dyDescent="0.35">
      <c r="S11023" s="43"/>
      <c r="U11023" s="43"/>
    </row>
    <row r="11024" spans="19:21" x14ac:dyDescent="0.35">
      <c r="S11024" s="43"/>
      <c r="U11024" s="43"/>
    </row>
    <row r="11025" spans="19:21" x14ac:dyDescent="0.35">
      <c r="S11025" s="43"/>
      <c r="U11025" s="43"/>
    </row>
    <row r="11026" spans="19:21" x14ac:dyDescent="0.35">
      <c r="S11026" s="43"/>
      <c r="U11026" s="43"/>
    </row>
    <row r="11027" spans="19:21" x14ac:dyDescent="0.35">
      <c r="S11027" s="43"/>
      <c r="U11027" s="43"/>
    </row>
    <row r="11028" spans="19:21" x14ac:dyDescent="0.35">
      <c r="S11028" s="43"/>
      <c r="U11028" s="43"/>
    </row>
    <row r="11029" spans="19:21" x14ac:dyDescent="0.35">
      <c r="S11029" s="43"/>
      <c r="U11029" s="43"/>
    </row>
    <row r="11030" spans="19:21" x14ac:dyDescent="0.35">
      <c r="S11030" s="43"/>
      <c r="U11030" s="43"/>
    </row>
    <row r="11031" spans="19:21" x14ac:dyDescent="0.35">
      <c r="S11031" s="43"/>
      <c r="U11031" s="43"/>
    </row>
    <row r="11032" spans="19:21" x14ac:dyDescent="0.35">
      <c r="S11032" s="43"/>
      <c r="U11032" s="43"/>
    </row>
    <row r="11033" spans="19:21" x14ac:dyDescent="0.35">
      <c r="S11033" s="43"/>
      <c r="U11033" s="43"/>
    </row>
    <row r="11034" spans="19:21" x14ac:dyDescent="0.35">
      <c r="S11034" s="43"/>
      <c r="U11034" s="43"/>
    </row>
    <row r="11035" spans="19:21" x14ac:dyDescent="0.35">
      <c r="S11035" s="43"/>
      <c r="U11035" s="43"/>
    </row>
    <row r="11036" spans="19:21" x14ac:dyDescent="0.35">
      <c r="S11036" s="43"/>
      <c r="U11036" s="43"/>
    </row>
    <row r="11037" spans="19:21" x14ac:dyDescent="0.35">
      <c r="S11037" s="43"/>
      <c r="U11037" s="43"/>
    </row>
    <row r="11038" spans="19:21" x14ac:dyDescent="0.35">
      <c r="S11038" s="43"/>
      <c r="U11038" s="43"/>
    </row>
    <row r="11039" spans="19:21" x14ac:dyDescent="0.35">
      <c r="S11039" s="43"/>
      <c r="U11039" s="43"/>
    </row>
    <row r="11040" spans="19:21" x14ac:dyDescent="0.35">
      <c r="S11040" s="43"/>
      <c r="U11040" s="43"/>
    </row>
    <row r="11041" spans="19:21" x14ac:dyDescent="0.35">
      <c r="S11041" s="43"/>
      <c r="U11041" s="43"/>
    </row>
    <row r="11042" spans="19:21" x14ac:dyDescent="0.35">
      <c r="S11042" s="43"/>
      <c r="U11042" s="43"/>
    </row>
    <row r="11043" spans="19:21" x14ac:dyDescent="0.35">
      <c r="S11043" s="43"/>
      <c r="U11043" s="43"/>
    </row>
    <row r="11044" spans="19:21" x14ac:dyDescent="0.35">
      <c r="S11044" s="43"/>
      <c r="U11044" s="43"/>
    </row>
    <row r="11045" spans="19:21" x14ac:dyDescent="0.35">
      <c r="S11045" s="43"/>
      <c r="U11045" s="43"/>
    </row>
    <row r="11046" spans="19:21" x14ac:dyDescent="0.35">
      <c r="S11046" s="43"/>
      <c r="U11046" s="43"/>
    </row>
    <row r="11047" spans="19:21" x14ac:dyDescent="0.35">
      <c r="S11047" s="43"/>
      <c r="U11047" s="43"/>
    </row>
    <row r="11048" spans="19:21" x14ac:dyDescent="0.35">
      <c r="S11048" s="43"/>
      <c r="U11048" s="43"/>
    </row>
    <row r="11049" spans="19:21" x14ac:dyDescent="0.35">
      <c r="S11049" s="43"/>
      <c r="U11049" s="43"/>
    </row>
    <row r="11050" spans="19:21" x14ac:dyDescent="0.35">
      <c r="S11050" s="43"/>
      <c r="U11050" s="43"/>
    </row>
    <row r="11051" spans="19:21" x14ac:dyDescent="0.35">
      <c r="S11051" s="43"/>
      <c r="U11051" s="43"/>
    </row>
    <row r="11052" spans="19:21" x14ac:dyDescent="0.35">
      <c r="S11052" s="43"/>
      <c r="U11052" s="43"/>
    </row>
    <row r="11053" spans="19:21" x14ac:dyDescent="0.35">
      <c r="S11053" s="43"/>
      <c r="U11053" s="43"/>
    </row>
    <row r="11054" spans="19:21" x14ac:dyDescent="0.35">
      <c r="S11054" s="43"/>
      <c r="U11054" s="43"/>
    </row>
    <row r="11055" spans="19:21" x14ac:dyDescent="0.35">
      <c r="S11055" s="43"/>
      <c r="U11055" s="43"/>
    </row>
    <row r="11056" spans="19:21" x14ac:dyDescent="0.35">
      <c r="S11056" s="43"/>
      <c r="U11056" s="43"/>
    </row>
    <row r="11057" spans="19:21" x14ac:dyDescent="0.35">
      <c r="S11057" s="43"/>
      <c r="U11057" s="43"/>
    </row>
    <row r="11058" spans="19:21" x14ac:dyDescent="0.35">
      <c r="S11058" s="43"/>
      <c r="U11058" s="43"/>
    </row>
    <row r="11059" spans="19:21" x14ac:dyDescent="0.35">
      <c r="S11059" s="43"/>
      <c r="U11059" s="43"/>
    </row>
    <row r="11060" spans="19:21" x14ac:dyDescent="0.35">
      <c r="S11060" s="43"/>
      <c r="U11060" s="43"/>
    </row>
    <row r="11061" spans="19:21" x14ac:dyDescent="0.35">
      <c r="S11061" s="43"/>
      <c r="U11061" s="43"/>
    </row>
    <row r="11062" spans="19:21" x14ac:dyDescent="0.35">
      <c r="S11062" s="43"/>
      <c r="U11062" s="43"/>
    </row>
    <row r="11063" spans="19:21" x14ac:dyDescent="0.35">
      <c r="S11063" s="43"/>
      <c r="U11063" s="43"/>
    </row>
    <row r="11064" spans="19:21" x14ac:dyDescent="0.35">
      <c r="S11064" s="43"/>
      <c r="U11064" s="43"/>
    </row>
    <row r="11065" spans="19:21" x14ac:dyDescent="0.35">
      <c r="S11065" s="43"/>
      <c r="U11065" s="43"/>
    </row>
    <row r="11066" spans="19:21" x14ac:dyDescent="0.35">
      <c r="S11066" s="43"/>
      <c r="U11066" s="43"/>
    </row>
    <row r="11067" spans="19:21" x14ac:dyDescent="0.35">
      <c r="S11067" s="43"/>
      <c r="U11067" s="43"/>
    </row>
    <row r="11068" spans="19:21" x14ac:dyDescent="0.35">
      <c r="S11068" s="43"/>
      <c r="U11068" s="43"/>
    </row>
    <row r="11069" spans="19:21" x14ac:dyDescent="0.35">
      <c r="S11069" s="43"/>
      <c r="U11069" s="43"/>
    </row>
    <row r="11070" spans="19:21" x14ac:dyDescent="0.35">
      <c r="S11070" s="43"/>
      <c r="U11070" s="43"/>
    </row>
    <row r="11071" spans="19:21" x14ac:dyDescent="0.35">
      <c r="S11071" s="43"/>
      <c r="U11071" s="43"/>
    </row>
    <row r="11072" spans="19:21" x14ac:dyDescent="0.35">
      <c r="S11072" s="43"/>
      <c r="U11072" s="43"/>
    </row>
    <row r="11073" spans="19:21" x14ac:dyDescent="0.35">
      <c r="S11073" s="43"/>
      <c r="U11073" s="43"/>
    </row>
    <row r="11074" spans="19:21" x14ac:dyDescent="0.35">
      <c r="S11074" s="43"/>
      <c r="U11074" s="43"/>
    </row>
    <row r="11075" spans="19:21" x14ac:dyDescent="0.35">
      <c r="S11075" s="43"/>
      <c r="U11075" s="43"/>
    </row>
    <row r="11076" spans="19:21" x14ac:dyDescent="0.35">
      <c r="S11076" s="43"/>
      <c r="U11076" s="43"/>
    </row>
    <row r="11077" spans="19:21" x14ac:dyDescent="0.35">
      <c r="S11077" s="43"/>
      <c r="U11077" s="43"/>
    </row>
    <row r="11078" spans="19:21" x14ac:dyDescent="0.35">
      <c r="S11078" s="43"/>
      <c r="U11078" s="43"/>
    </row>
    <row r="11079" spans="19:21" x14ac:dyDescent="0.35">
      <c r="S11079" s="43"/>
      <c r="U11079" s="43"/>
    </row>
    <row r="11080" spans="19:21" x14ac:dyDescent="0.35">
      <c r="S11080" s="43"/>
      <c r="U11080" s="43"/>
    </row>
    <row r="11081" spans="19:21" x14ac:dyDescent="0.35">
      <c r="S11081" s="43"/>
      <c r="U11081" s="43"/>
    </row>
    <row r="11082" spans="19:21" x14ac:dyDescent="0.35">
      <c r="S11082" s="43"/>
      <c r="U11082" s="43"/>
    </row>
    <row r="11083" spans="19:21" x14ac:dyDescent="0.35">
      <c r="S11083" s="43"/>
      <c r="U11083" s="43"/>
    </row>
    <row r="11084" spans="19:21" x14ac:dyDescent="0.35">
      <c r="S11084" s="43"/>
      <c r="U11084" s="43"/>
    </row>
    <row r="11085" spans="19:21" x14ac:dyDescent="0.35">
      <c r="S11085" s="43"/>
      <c r="U11085" s="43"/>
    </row>
    <row r="11086" spans="19:21" x14ac:dyDescent="0.35">
      <c r="S11086" s="43"/>
      <c r="U11086" s="43"/>
    </row>
    <row r="11087" spans="19:21" x14ac:dyDescent="0.35">
      <c r="S11087" s="43"/>
      <c r="U11087" s="43"/>
    </row>
    <row r="11088" spans="19:21" x14ac:dyDescent="0.35">
      <c r="S11088" s="43"/>
      <c r="U11088" s="43"/>
    </row>
    <row r="11089" spans="19:21" x14ac:dyDescent="0.35">
      <c r="S11089" s="43"/>
      <c r="U11089" s="43"/>
    </row>
    <row r="11090" spans="19:21" x14ac:dyDescent="0.35">
      <c r="S11090" s="43"/>
      <c r="U11090" s="43"/>
    </row>
    <row r="11091" spans="19:21" x14ac:dyDescent="0.35">
      <c r="S11091" s="43"/>
      <c r="U11091" s="43"/>
    </row>
    <row r="11092" spans="19:21" x14ac:dyDescent="0.35">
      <c r="S11092" s="43"/>
      <c r="U11092" s="43"/>
    </row>
    <row r="11093" spans="19:21" x14ac:dyDescent="0.35">
      <c r="S11093" s="43"/>
      <c r="U11093" s="43"/>
    </row>
    <row r="11094" spans="19:21" x14ac:dyDescent="0.35">
      <c r="S11094" s="43"/>
      <c r="U11094" s="43"/>
    </row>
    <row r="11095" spans="19:21" x14ac:dyDescent="0.35">
      <c r="S11095" s="43"/>
      <c r="U11095" s="43"/>
    </row>
    <row r="11096" spans="19:21" x14ac:dyDescent="0.35">
      <c r="S11096" s="43"/>
      <c r="U11096" s="43"/>
    </row>
    <row r="11097" spans="19:21" x14ac:dyDescent="0.35">
      <c r="S11097" s="43"/>
      <c r="U11097" s="43"/>
    </row>
    <row r="11098" spans="19:21" x14ac:dyDescent="0.35">
      <c r="S11098" s="43"/>
      <c r="U11098" s="43"/>
    </row>
    <row r="11099" spans="19:21" x14ac:dyDescent="0.35">
      <c r="S11099" s="43"/>
      <c r="U11099" s="43"/>
    </row>
    <row r="11100" spans="19:21" x14ac:dyDescent="0.35">
      <c r="S11100" s="43"/>
      <c r="U11100" s="43"/>
    </row>
    <row r="11101" spans="19:21" x14ac:dyDescent="0.35">
      <c r="S11101" s="43"/>
      <c r="U11101" s="43"/>
    </row>
    <row r="11102" spans="19:21" x14ac:dyDescent="0.35">
      <c r="S11102" s="43"/>
      <c r="U11102" s="43"/>
    </row>
    <row r="11103" spans="19:21" x14ac:dyDescent="0.35">
      <c r="S11103" s="43"/>
      <c r="U11103" s="43"/>
    </row>
    <row r="11104" spans="19:21" x14ac:dyDescent="0.35">
      <c r="S11104" s="43"/>
      <c r="U11104" s="43"/>
    </row>
    <row r="11105" spans="19:21" x14ac:dyDescent="0.35">
      <c r="S11105" s="43"/>
      <c r="U11105" s="43"/>
    </row>
    <row r="11106" spans="19:21" x14ac:dyDescent="0.35">
      <c r="S11106" s="43"/>
      <c r="U11106" s="43"/>
    </row>
    <row r="11107" spans="19:21" x14ac:dyDescent="0.35">
      <c r="S11107" s="43"/>
      <c r="U11107" s="43"/>
    </row>
    <row r="11108" spans="19:21" x14ac:dyDescent="0.35">
      <c r="S11108" s="43"/>
      <c r="U11108" s="43"/>
    </row>
    <row r="11109" spans="19:21" x14ac:dyDescent="0.35">
      <c r="S11109" s="43"/>
      <c r="U11109" s="43"/>
    </row>
    <row r="11110" spans="19:21" x14ac:dyDescent="0.35">
      <c r="S11110" s="43"/>
      <c r="U11110" s="43"/>
    </row>
    <row r="11111" spans="19:21" x14ac:dyDescent="0.35">
      <c r="S11111" s="43"/>
      <c r="U11111" s="43"/>
    </row>
    <row r="11112" spans="19:21" x14ac:dyDescent="0.35">
      <c r="S11112" s="43"/>
      <c r="U11112" s="43"/>
    </row>
    <row r="11113" spans="19:21" x14ac:dyDescent="0.35">
      <c r="S11113" s="43"/>
      <c r="U11113" s="43"/>
    </row>
    <row r="11114" spans="19:21" x14ac:dyDescent="0.35">
      <c r="S11114" s="43"/>
      <c r="U11114" s="43"/>
    </row>
    <row r="11115" spans="19:21" x14ac:dyDescent="0.35">
      <c r="S11115" s="43"/>
      <c r="U11115" s="43"/>
    </row>
    <row r="11116" spans="19:21" x14ac:dyDescent="0.35">
      <c r="S11116" s="43"/>
      <c r="U11116" s="43"/>
    </row>
    <row r="11117" spans="19:21" x14ac:dyDescent="0.35">
      <c r="S11117" s="43"/>
      <c r="U11117" s="43"/>
    </row>
    <row r="11118" spans="19:21" x14ac:dyDescent="0.35">
      <c r="S11118" s="43"/>
      <c r="U11118" s="43"/>
    </row>
    <row r="11119" spans="19:21" x14ac:dyDescent="0.35">
      <c r="S11119" s="43"/>
      <c r="U11119" s="43"/>
    </row>
    <row r="11120" spans="19:21" x14ac:dyDescent="0.35">
      <c r="S11120" s="43"/>
      <c r="U11120" s="43"/>
    </row>
    <row r="11121" spans="19:21" x14ac:dyDescent="0.35">
      <c r="S11121" s="43"/>
      <c r="U11121" s="43"/>
    </row>
    <row r="11122" spans="19:21" x14ac:dyDescent="0.35">
      <c r="S11122" s="43"/>
      <c r="U11122" s="43"/>
    </row>
    <row r="11123" spans="19:21" x14ac:dyDescent="0.35">
      <c r="S11123" s="43"/>
      <c r="U11123" s="43"/>
    </row>
    <row r="11124" spans="19:21" x14ac:dyDescent="0.35">
      <c r="S11124" s="43"/>
      <c r="U11124" s="43"/>
    </row>
    <row r="11125" spans="19:21" x14ac:dyDescent="0.35">
      <c r="S11125" s="43"/>
      <c r="U11125" s="43"/>
    </row>
    <row r="11126" spans="19:21" x14ac:dyDescent="0.35">
      <c r="S11126" s="43"/>
      <c r="U11126" s="43"/>
    </row>
    <row r="11127" spans="19:21" x14ac:dyDescent="0.35">
      <c r="S11127" s="43"/>
      <c r="U11127" s="43"/>
    </row>
    <row r="11128" spans="19:21" x14ac:dyDescent="0.35">
      <c r="S11128" s="43"/>
      <c r="U11128" s="43"/>
    </row>
    <row r="11129" spans="19:21" x14ac:dyDescent="0.35">
      <c r="S11129" s="43"/>
      <c r="U11129" s="43"/>
    </row>
    <row r="11130" spans="19:21" x14ac:dyDescent="0.35">
      <c r="S11130" s="43"/>
      <c r="U11130" s="43"/>
    </row>
    <row r="11131" spans="19:21" x14ac:dyDescent="0.35">
      <c r="S11131" s="43"/>
      <c r="U11131" s="43"/>
    </row>
    <row r="11132" spans="19:21" x14ac:dyDescent="0.35">
      <c r="S11132" s="43"/>
      <c r="U11132" s="43"/>
    </row>
    <row r="11133" spans="19:21" x14ac:dyDescent="0.35">
      <c r="S11133" s="43"/>
      <c r="U11133" s="43"/>
    </row>
    <row r="11134" spans="19:21" x14ac:dyDescent="0.35">
      <c r="S11134" s="43"/>
      <c r="U11134" s="43"/>
    </row>
    <row r="11135" spans="19:21" x14ac:dyDescent="0.35">
      <c r="S11135" s="43"/>
      <c r="U11135" s="43"/>
    </row>
    <row r="11136" spans="19:21" x14ac:dyDescent="0.35">
      <c r="S11136" s="43"/>
      <c r="U11136" s="43"/>
    </row>
    <row r="11137" spans="19:21" x14ac:dyDescent="0.35">
      <c r="S11137" s="43"/>
      <c r="U11137" s="43"/>
    </row>
    <row r="11138" spans="19:21" x14ac:dyDescent="0.35">
      <c r="S11138" s="43"/>
      <c r="U11138" s="43"/>
    </row>
    <row r="11139" spans="19:21" x14ac:dyDescent="0.35">
      <c r="S11139" s="43"/>
      <c r="U11139" s="43"/>
    </row>
    <row r="11140" spans="19:21" x14ac:dyDescent="0.35">
      <c r="S11140" s="43"/>
      <c r="U11140" s="43"/>
    </row>
    <row r="11141" spans="19:21" x14ac:dyDescent="0.35">
      <c r="S11141" s="43"/>
      <c r="U11141" s="43"/>
    </row>
    <row r="11142" spans="19:21" x14ac:dyDescent="0.35">
      <c r="S11142" s="43"/>
      <c r="U11142" s="43"/>
    </row>
    <row r="11143" spans="19:21" x14ac:dyDescent="0.35">
      <c r="S11143" s="43"/>
      <c r="U11143" s="43"/>
    </row>
    <row r="11144" spans="19:21" x14ac:dyDescent="0.35">
      <c r="S11144" s="43"/>
      <c r="U11144" s="43"/>
    </row>
    <row r="11145" spans="19:21" x14ac:dyDescent="0.35">
      <c r="S11145" s="43"/>
      <c r="U11145" s="43"/>
    </row>
    <row r="11146" spans="19:21" x14ac:dyDescent="0.35">
      <c r="S11146" s="43"/>
      <c r="U11146" s="43"/>
    </row>
    <row r="11147" spans="19:21" x14ac:dyDescent="0.35">
      <c r="S11147" s="43"/>
      <c r="U11147" s="43"/>
    </row>
    <row r="11148" spans="19:21" x14ac:dyDescent="0.35">
      <c r="S11148" s="43"/>
      <c r="U11148" s="43"/>
    </row>
    <row r="11149" spans="19:21" x14ac:dyDescent="0.35">
      <c r="S11149" s="43"/>
      <c r="U11149" s="43"/>
    </row>
    <row r="11150" spans="19:21" x14ac:dyDescent="0.35">
      <c r="S11150" s="43"/>
      <c r="U11150" s="43"/>
    </row>
    <row r="11151" spans="19:21" x14ac:dyDescent="0.35">
      <c r="S11151" s="43"/>
      <c r="U11151" s="43"/>
    </row>
    <row r="11152" spans="19:21" x14ac:dyDescent="0.35">
      <c r="S11152" s="43"/>
      <c r="U11152" s="43"/>
    </row>
    <row r="11153" spans="19:21" x14ac:dyDescent="0.35">
      <c r="S11153" s="43"/>
      <c r="U11153" s="43"/>
    </row>
    <row r="11154" spans="19:21" x14ac:dyDescent="0.35">
      <c r="S11154" s="43"/>
      <c r="U11154" s="43"/>
    </row>
    <row r="11155" spans="19:21" x14ac:dyDescent="0.35">
      <c r="S11155" s="43"/>
      <c r="U11155" s="43"/>
    </row>
    <row r="11156" spans="19:21" x14ac:dyDescent="0.35">
      <c r="S11156" s="43"/>
      <c r="U11156" s="43"/>
    </row>
    <row r="11157" spans="19:21" x14ac:dyDescent="0.35">
      <c r="S11157" s="43"/>
      <c r="U11157" s="43"/>
    </row>
    <row r="11158" spans="19:21" x14ac:dyDescent="0.35">
      <c r="S11158" s="43"/>
      <c r="U11158" s="43"/>
    </row>
    <row r="11159" spans="19:21" x14ac:dyDescent="0.35">
      <c r="S11159" s="43"/>
      <c r="U11159" s="43"/>
    </row>
    <row r="11160" spans="19:21" x14ac:dyDescent="0.35">
      <c r="S11160" s="43"/>
      <c r="U11160" s="43"/>
    </row>
    <row r="11161" spans="19:21" x14ac:dyDescent="0.35">
      <c r="S11161" s="43"/>
      <c r="U11161" s="43"/>
    </row>
    <row r="11162" spans="19:21" x14ac:dyDescent="0.35">
      <c r="S11162" s="43"/>
      <c r="U11162" s="43"/>
    </row>
    <row r="11163" spans="19:21" x14ac:dyDescent="0.35">
      <c r="S11163" s="43"/>
      <c r="U11163" s="43"/>
    </row>
    <row r="11164" spans="19:21" x14ac:dyDescent="0.35">
      <c r="S11164" s="43"/>
      <c r="U11164" s="43"/>
    </row>
    <row r="11165" spans="19:21" x14ac:dyDescent="0.35">
      <c r="S11165" s="43"/>
      <c r="U11165" s="43"/>
    </row>
    <row r="11166" spans="19:21" x14ac:dyDescent="0.35">
      <c r="S11166" s="43"/>
      <c r="U11166" s="43"/>
    </row>
    <row r="11167" spans="19:21" x14ac:dyDescent="0.35">
      <c r="S11167" s="43"/>
      <c r="U11167" s="43"/>
    </row>
    <row r="11168" spans="19:21" x14ac:dyDescent="0.35">
      <c r="S11168" s="43"/>
      <c r="U11168" s="43"/>
    </row>
    <row r="11169" spans="19:21" x14ac:dyDescent="0.35">
      <c r="S11169" s="43"/>
      <c r="U11169" s="43"/>
    </row>
    <row r="11170" spans="19:21" x14ac:dyDescent="0.35">
      <c r="S11170" s="43"/>
      <c r="U11170" s="43"/>
    </row>
    <row r="11171" spans="19:21" x14ac:dyDescent="0.35">
      <c r="S11171" s="43"/>
      <c r="U11171" s="43"/>
    </row>
    <row r="11172" spans="19:21" x14ac:dyDescent="0.35">
      <c r="S11172" s="43"/>
      <c r="U11172" s="43"/>
    </row>
    <row r="11173" spans="19:21" x14ac:dyDescent="0.35">
      <c r="S11173" s="43"/>
      <c r="U11173" s="43"/>
    </row>
    <row r="11174" spans="19:21" x14ac:dyDescent="0.35">
      <c r="S11174" s="43"/>
      <c r="U11174" s="43"/>
    </row>
    <row r="11175" spans="19:21" x14ac:dyDescent="0.35">
      <c r="S11175" s="43"/>
      <c r="U11175" s="43"/>
    </row>
    <row r="11176" spans="19:21" x14ac:dyDescent="0.35">
      <c r="S11176" s="43"/>
      <c r="U11176" s="43"/>
    </row>
    <row r="11177" spans="19:21" x14ac:dyDescent="0.35">
      <c r="S11177" s="43"/>
      <c r="U11177" s="43"/>
    </row>
    <row r="11178" spans="19:21" x14ac:dyDescent="0.35">
      <c r="S11178" s="43"/>
      <c r="U11178" s="43"/>
    </row>
    <row r="11179" spans="19:21" x14ac:dyDescent="0.35">
      <c r="S11179" s="43"/>
      <c r="U11179" s="43"/>
    </row>
    <row r="11180" spans="19:21" x14ac:dyDescent="0.35">
      <c r="S11180" s="43"/>
      <c r="U11180" s="43"/>
    </row>
    <row r="11181" spans="19:21" x14ac:dyDescent="0.35">
      <c r="S11181" s="43"/>
      <c r="U11181" s="43"/>
    </row>
    <row r="11182" spans="19:21" x14ac:dyDescent="0.35">
      <c r="S11182" s="43"/>
      <c r="U11182" s="43"/>
    </row>
    <row r="11183" spans="19:21" x14ac:dyDescent="0.35">
      <c r="S11183" s="43"/>
      <c r="U11183" s="43"/>
    </row>
    <row r="11184" spans="19:21" x14ac:dyDescent="0.35">
      <c r="S11184" s="43"/>
      <c r="U11184" s="43"/>
    </row>
    <row r="11185" spans="19:21" x14ac:dyDescent="0.35">
      <c r="S11185" s="43"/>
      <c r="U11185" s="43"/>
    </row>
    <row r="11186" spans="19:21" x14ac:dyDescent="0.35">
      <c r="S11186" s="43"/>
      <c r="U11186" s="43"/>
    </row>
    <row r="11187" spans="19:21" x14ac:dyDescent="0.35">
      <c r="S11187" s="43"/>
      <c r="U11187" s="43"/>
    </row>
    <row r="11188" spans="19:21" x14ac:dyDescent="0.35">
      <c r="S11188" s="43"/>
      <c r="U11188" s="43"/>
    </row>
    <row r="11189" spans="19:21" x14ac:dyDescent="0.35">
      <c r="S11189" s="43"/>
      <c r="U11189" s="43"/>
    </row>
    <row r="11190" spans="19:21" x14ac:dyDescent="0.35">
      <c r="S11190" s="43"/>
      <c r="U11190" s="43"/>
    </row>
    <row r="11191" spans="19:21" x14ac:dyDescent="0.35">
      <c r="S11191" s="43"/>
      <c r="U11191" s="43"/>
    </row>
    <row r="11192" spans="19:21" x14ac:dyDescent="0.35">
      <c r="S11192" s="43"/>
      <c r="U11192" s="43"/>
    </row>
    <row r="11193" spans="19:21" x14ac:dyDescent="0.35">
      <c r="S11193" s="43"/>
      <c r="U11193" s="43"/>
    </row>
    <row r="11194" spans="19:21" x14ac:dyDescent="0.35">
      <c r="S11194" s="43"/>
      <c r="U11194" s="43"/>
    </row>
    <row r="11195" spans="19:21" x14ac:dyDescent="0.35">
      <c r="S11195" s="43"/>
      <c r="U11195" s="43"/>
    </row>
    <row r="11196" spans="19:21" x14ac:dyDescent="0.35">
      <c r="S11196" s="43"/>
      <c r="U11196" s="43"/>
    </row>
    <row r="11197" spans="19:21" x14ac:dyDescent="0.35">
      <c r="S11197" s="43"/>
      <c r="U11197" s="43"/>
    </row>
    <row r="11198" spans="19:21" x14ac:dyDescent="0.35">
      <c r="S11198" s="43"/>
      <c r="U11198" s="43"/>
    </row>
    <row r="11199" spans="19:21" x14ac:dyDescent="0.35">
      <c r="S11199" s="43"/>
      <c r="U11199" s="43"/>
    </row>
    <row r="11200" spans="19:21" x14ac:dyDescent="0.35">
      <c r="S11200" s="43"/>
      <c r="U11200" s="43"/>
    </row>
    <row r="11201" spans="19:21" x14ac:dyDescent="0.35">
      <c r="S11201" s="43"/>
      <c r="U11201" s="43"/>
    </row>
    <row r="11202" spans="19:21" x14ac:dyDescent="0.35">
      <c r="S11202" s="43"/>
      <c r="U11202" s="43"/>
    </row>
    <row r="11203" spans="19:21" x14ac:dyDescent="0.35">
      <c r="S11203" s="43"/>
      <c r="U11203" s="43"/>
    </row>
    <row r="11204" spans="19:21" x14ac:dyDescent="0.35">
      <c r="S11204" s="43"/>
      <c r="U11204" s="43"/>
    </row>
    <row r="11205" spans="19:21" x14ac:dyDescent="0.35">
      <c r="S11205" s="43"/>
      <c r="U11205" s="43"/>
    </row>
    <row r="11206" spans="19:21" x14ac:dyDescent="0.35">
      <c r="S11206" s="43"/>
      <c r="U11206" s="43"/>
    </row>
    <row r="11207" spans="19:21" x14ac:dyDescent="0.35">
      <c r="S11207" s="43"/>
      <c r="U11207" s="43"/>
    </row>
    <row r="11208" spans="19:21" x14ac:dyDescent="0.35">
      <c r="S11208" s="43"/>
      <c r="U11208" s="43"/>
    </row>
    <row r="11209" spans="19:21" x14ac:dyDescent="0.35">
      <c r="S11209" s="43"/>
      <c r="U11209" s="43"/>
    </row>
    <row r="11210" spans="19:21" x14ac:dyDescent="0.35">
      <c r="S11210" s="43"/>
      <c r="U11210" s="43"/>
    </row>
    <row r="11211" spans="19:21" x14ac:dyDescent="0.35">
      <c r="S11211" s="43"/>
      <c r="U11211" s="43"/>
    </row>
    <row r="11212" spans="19:21" x14ac:dyDescent="0.35">
      <c r="S11212" s="43"/>
      <c r="U11212" s="43"/>
    </row>
    <row r="11213" spans="19:21" x14ac:dyDescent="0.35">
      <c r="S11213" s="43"/>
      <c r="U11213" s="43"/>
    </row>
    <row r="11214" spans="19:21" x14ac:dyDescent="0.35">
      <c r="S11214" s="43"/>
      <c r="U11214" s="43"/>
    </row>
    <row r="11215" spans="19:21" x14ac:dyDescent="0.35">
      <c r="S11215" s="43"/>
      <c r="U11215" s="43"/>
    </row>
    <row r="11216" spans="19:21" x14ac:dyDescent="0.35">
      <c r="S11216" s="43"/>
      <c r="U11216" s="43"/>
    </row>
    <row r="11217" spans="19:21" x14ac:dyDescent="0.35">
      <c r="S11217" s="43"/>
      <c r="U11217" s="43"/>
    </row>
    <row r="11218" spans="19:21" x14ac:dyDescent="0.35">
      <c r="S11218" s="43"/>
      <c r="U11218" s="43"/>
    </row>
    <row r="11219" spans="19:21" x14ac:dyDescent="0.35">
      <c r="S11219" s="43"/>
      <c r="U11219" s="43"/>
    </row>
    <row r="11220" spans="19:21" x14ac:dyDescent="0.35">
      <c r="S11220" s="43"/>
      <c r="U11220" s="43"/>
    </row>
    <row r="11221" spans="19:21" x14ac:dyDescent="0.35">
      <c r="S11221" s="43"/>
      <c r="U11221" s="43"/>
    </row>
    <row r="11222" spans="19:21" x14ac:dyDescent="0.35">
      <c r="S11222" s="43"/>
      <c r="U11222" s="43"/>
    </row>
    <row r="11223" spans="19:21" x14ac:dyDescent="0.35">
      <c r="S11223" s="43"/>
      <c r="U11223" s="43"/>
    </row>
    <row r="11224" spans="19:21" x14ac:dyDescent="0.35">
      <c r="S11224" s="43"/>
      <c r="U11224" s="43"/>
    </row>
    <row r="11225" spans="19:21" x14ac:dyDescent="0.35">
      <c r="S11225" s="43"/>
      <c r="U11225" s="43"/>
    </row>
    <row r="11226" spans="19:21" x14ac:dyDescent="0.35">
      <c r="S11226" s="43"/>
      <c r="U11226" s="43"/>
    </row>
    <row r="11227" spans="19:21" x14ac:dyDescent="0.35">
      <c r="S11227" s="43"/>
      <c r="U11227" s="43"/>
    </row>
    <row r="11228" spans="19:21" x14ac:dyDescent="0.35">
      <c r="S11228" s="43"/>
      <c r="U11228" s="43"/>
    </row>
    <row r="11229" spans="19:21" x14ac:dyDescent="0.35">
      <c r="S11229" s="43"/>
      <c r="U11229" s="43"/>
    </row>
    <row r="11230" spans="19:21" x14ac:dyDescent="0.35">
      <c r="S11230" s="43"/>
      <c r="U11230" s="43"/>
    </row>
    <row r="11231" spans="19:21" x14ac:dyDescent="0.35">
      <c r="S11231" s="43"/>
      <c r="U11231" s="43"/>
    </row>
    <row r="11232" spans="19:21" x14ac:dyDescent="0.35">
      <c r="S11232" s="43"/>
      <c r="U11232" s="43"/>
    </row>
    <row r="11233" spans="19:21" x14ac:dyDescent="0.35">
      <c r="S11233" s="43"/>
      <c r="U11233" s="43"/>
    </row>
    <row r="11234" spans="19:21" x14ac:dyDescent="0.35">
      <c r="S11234" s="43"/>
      <c r="U11234" s="43"/>
    </row>
    <row r="11235" spans="19:21" x14ac:dyDescent="0.35">
      <c r="S11235" s="43"/>
      <c r="U11235" s="43"/>
    </row>
    <row r="11236" spans="19:21" x14ac:dyDescent="0.35">
      <c r="S11236" s="43"/>
      <c r="U11236" s="43"/>
    </row>
    <row r="11237" spans="19:21" x14ac:dyDescent="0.35">
      <c r="S11237" s="43"/>
      <c r="U11237" s="43"/>
    </row>
    <row r="11238" spans="19:21" x14ac:dyDescent="0.35">
      <c r="S11238" s="43"/>
      <c r="U11238" s="43"/>
    </row>
    <row r="11239" spans="19:21" x14ac:dyDescent="0.35">
      <c r="S11239" s="43"/>
      <c r="U11239" s="43"/>
    </row>
    <row r="11240" spans="19:21" x14ac:dyDescent="0.35">
      <c r="S11240" s="43"/>
      <c r="U11240" s="43"/>
    </row>
    <row r="11241" spans="19:21" x14ac:dyDescent="0.35">
      <c r="S11241" s="43"/>
      <c r="U11241" s="43"/>
    </row>
    <row r="11242" spans="19:21" x14ac:dyDescent="0.35">
      <c r="S11242" s="43"/>
      <c r="U11242" s="43"/>
    </row>
    <row r="11243" spans="19:21" x14ac:dyDescent="0.35">
      <c r="S11243" s="43"/>
      <c r="U11243" s="43"/>
    </row>
    <row r="11244" spans="19:21" x14ac:dyDescent="0.35">
      <c r="S11244" s="43"/>
      <c r="U11244" s="43"/>
    </row>
    <row r="11245" spans="19:21" x14ac:dyDescent="0.35">
      <c r="S11245" s="43"/>
      <c r="U11245" s="43"/>
    </row>
    <row r="11246" spans="19:21" x14ac:dyDescent="0.35">
      <c r="S11246" s="43"/>
      <c r="U11246" s="43"/>
    </row>
    <row r="11247" spans="19:21" x14ac:dyDescent="0.35">
      <c r="S11247" s="43"/>
      <c r="U11247" s="43"/>
    </row>
    <row r="11248" spans="19:21" x14ac:dyDescent="0.35">
      <c r="S11248" s="43"/>
      <c r="U11248" s="43"/>
    </row>
    <row r="11249" spans="19:21" x14ac:dyDescent="0.35">
      <c r="S11249" s="43"/>
      <c r="U11249" s="43"/>
    </row>
    <row r="11250" spans="19:21" x14ac:dyDescent="0.35">
      <c r="S11250" s="43"/>
      <c r="U11250" s="43"/>
    </row>
    <row r="11251" spans="19:21" x14ac:dyDescent="0.35">
      <c r="S11251" s="43"/>
      <c r="U11251" s="43"/>
    </row>
    <row r="11252" spans="19:21" x14ac:dyDescent="0.35">
      <c r="S11252" s="43"/>
      <c r="U11252" s="43"/>
    </row>
    <row r="11253" spans="19:21" x14ac:dyDescent="0.35">
      <c r="S11253" s="43"/>
      <c r="U11253" s="43"/>
    </row>
    <row r="11254" spans="19:21" x14ac:dyDescent="0.35">
      <c r="S11254" s="43"/>
      <c r="U11254" s="43"/>
    </row>
    <row r="11255" spans="19:21" x14ac:dyDescent="0.35">
      <c r="S11255" s="43"/>
      <c r="U11255" s="43"/>
    </row>
    <row r="11256" spans="19:21" x14ac:dyDescent="0.35">
      <c r="S11256" s="43"/>
      <c r="U11256" s="43"/>
    </row>
    <row r="11257" spans="19:21" x14ac:dyDescent="0.35">
      <c r="S11257" s="43"/>
      <c r="U11257" s="43"/>
    </row>
    <row r="11258" spans="19:21" x14ac:dyDescent="0.35">
      <c r="S11258" s="43"/>
      <c r="U11258" s="43"/>
    </row>
    <row r="11259" spans="19:21" x14ac:dyDescent="0.35">
      <c r="S11259" s="43"/>
      <c r="U11259" s="43"/>
    </row>
    <row r="11260" spans="19:21" x14ac:dyDescent="0.35">
      <c r="S11260" s="43"/>
      <c r="U11260" s="43"/>
    </row>
    <row r="11261" spans="19:21" x14ac:dyDescent="0.35">
      <c r="S11261" s="43"/>
      <c r="U11261" s="43"/>
    </row>
    <row r="11262" spans="19:21" x14ac:dyDescent="0.35">
      <c r="S11262" s="43"/>
      <c r="U11262" s="43"/>
    </row>
    <row r="11263" spans="19:21" x14ac:dyDescent="0.35">
      <c r="S11263" s="43"/>
      <c r="U11263" s="43"/>
    </row>
    <row r="11264" spans="19:21" x14ac:dyDescent="0.35">
      <c r="S11264" s="43"/>
      <c r="U11264" s="43"/>
    </row>
    <row r="11265" spans="19:21" x14ac:dyDescent="0.35">
      <c r="S11265" s="43"/>
      <c r="U11265" s="43"/>
    </row>
    <row r="11266" spans="19:21" x14ac:dyDescent="0.35">
      <c r="S11266" s="43"/>
      <c r="U11266" s="43"/>
    </row>
    <row r="11267" spans="19:21" x14ac:dyDescent="0.35">
      <c r="S11267" s="43"/>
      <c r="U11267" s="43"/>
    </row>
    <row r="11268" spans="19:21" x14ac:dyDescent="0.35">
      <c r="S11268" s="43"/>
      <c r="U11268" s="43"/>
    </row>
    <row r="11269" spans="19:21" x14ac:dyDescent="0.35">
      <c r="S11269" s="43"/>
      <c r="U11269" s="43"/>
    </row>
    <row r="11270" spans="19:21" x14ac:dyDescent="0.35">
      <c r="S11270" s="43"/>
      <c r="U11270" s="43"/>
    </row>
    <row r="11271" spans="19:21" x14ac:dyDescent="0.35">
      <c r="S11271" s="43"/>
      <c r="U11271" s="43"/>
    </row>
    <row r="11272" spans="19:21" x14ac:dyDescent="0.35">
      <c r="S11272" s="43"/>
      <c r="U11272" s="43"/>
    </row>
    <row r="11273" spans="19:21" x14ac:dyDescent="0.35">
      <c r="S11273" s="43"/>
      <c r="U11273" s="43"/>
    </row>
    <row r="11274" spans="19:21" x14ac:dyDescent="0.35">
      <c r="S11274" s="43"/>
      <c r="U11274" s="43"/>
    </row>
    <row r="11275" spans="19:21" x14ac:dyDescent="0.35">
      <c r="S11275" s="43"/>
      <c r="U11275" s="43"/>
    </row>
    <row r="11276" spans="19:21" x14ac:dyDescent="0.35">
      <c r="S11276" s="43"/>
      <c r="U11276" s="43"/>
    </row>
    <row r="11277" spans="19:21" x14ac:dyDescent="0.35">
      <c r="S11277" s="43"/>
      <c r="U11277" s="43"/>
    </row>
    <row r="11278" spans="19:21" x14ac:dyDescent="0.35">
      <c r="S11278" s="43"/>
      <c r="U11278" s="43"/>
    </row>
    <row r="11279" spans="19:21" x14ac:dyDescent="0.35">
      <c r="S11279" s="43"/>
      <c r="U11279" s="43"/>
    </row>
    <row r="11280" spans="19:21" x14ac:dyDescent="0.35">
      <c r="S11280" s="43"/>
      <c r="U11280" s="43"/>
    </row>
    <row r="11281" spans="19:21" x14ac:dyDescent="0.35">
      <c r="S11281" s="43"/>
      <c r="U11281" s="43"/>
    </row>
    <row r="11282" spans="19:21" x14ac:dyDescent="0.35">
      <c r="S11282" s="43"/>
      <c r="U11282" s="43"/>
    </row>
    <row r="11283" spans="19:21" x14ac:dyDescent="0.35">
      <c r="S11283" s="43"/>
      <c r="U11283" s="43"/>
    </row>
    <row r="11284" spans="19:21" x14ac:dyDescent="0.35">
      <c r="S11284" s="43"/>
      <c r="U11284" s="43"/>
    </row>
    <row r="11285" spans="19:21" x14ac:dyDescent="0.35">
      <c r="S11285" s="43"/>
      <c r="U11285" s="43"/>
    </row>
    <row r="11286" spans="19:21" x14ac:dyDescent="0.35">
      <c r="S11286" s="43"/>
      <c r="U11286" s="43"/>
    </row>
    <row r="11287" spans="19:21" x14ac:dyDescent="0.35">
      <c r="S11287" s="43"/>
      <c r="U11287" s="43"/>
    </row>
    <row r="11288" spans="19:21" x14ac:dyDescent="0.35">
      <c r="S11288" s="43"/>
      <c r="U11288" s="43"/>
    </row>
    <row r="11289" spans="19:21" x14ac:dyDescent="0.35">
      <c r="S11289" s="43"/>
      <c r="U11289" s="43"/>
    </row>
    <row r="11290" spans="19:21" x14ac:dyDescent="0.35">
      <c r="S11290" s="43"/>
      <c r="U11290" s="43"/>
    </row>
    <row r="11291" spans="19:21" x14ac:dyDescent="0.35">
      <c r="S11291" s="43"/>
      <c r="U11291" s="43"/>
    </row>
    <row r="11292" spans="19:21" x14ac:dyDescent="0.35">
      <c r="S11292" s="43"/>
      <c r="U11292" s="43"/>
    </row>
    <row r="11293" spans="19:21" x14ac:dyDescent="0.35">
      <c r="S11293" s="43"/>
      <c r="U11293" s="43"/>
    </row>
    <row r="11294" spans="19:21" x14ac:dyDescent="0.35">
      <c r="S11294" s="43"/>
      <c r="U11294" s="43"/>
    </row>
    <row r="11295" spans="19:21" x14ac:dyDescent="0.35">
      <c r="S11295" s="43"/>
      <c r="U11295" s="43"/>
    </row>
    <row r="11296" spans="19:21" x14ac:dyDescent="0.35">
      <c r="S11296" s="43"/>
      <c r="U11296" s="43"/>
    </row>
    <row r="11297" spans="19:21" x14ac:dyDescent="0.35">
      <c r="S11297" s="43"/>
      <c r="U11297" s="43"/>
    </row>
    <row r="11298" spans="19:21" x14ac:dyDescent="0.35">
      <c r="S11298" s="43"/>
      <c r="U11298" s="43"/>
    </row>
    <row r="11299" spans="19:21" x14ac:dyDescent="0.35">
      <c r="S11299" s="43"/>
      <c r="U11299" s="43"/>
    </row>
    <row r="11300" spans="19:21" x14ac:dyDescent="0.35">
      <c r="S11300" s="43"/>
      <c r="U11300" s="43"/>
    </row>
    <row r="11301" spans="19:21" x14ac:dyDescent="0.35">
      <c r="S11301" s="43"/>
      <c r="U11301" s="43"/>
    </row>
    <row r="11302" spans="19:21" x14ac:dyDescent="0.35">
      <c r="S11302" s="43"/>
      <c r="U11302" s="43"/>
    </row>
    <row r="11303" spans="19:21" x14ac:dyDescent="0.35">
      <c r="S11303" s="43"/>
      <c r="U11303" s="43"/>
    </row>
    <row r="11304" spans="19:21" x14ac:dyDescent="0.35">
      <c r="S11304" s="43"/>
      <c r="U11304" s="43"/>
    </row>
    <row r="11305" spans="19:21" x14ac:dyDescent="0.35">
      <c r="S11305" s="43"/>
      <c r="U11305" s="43"/>
    </row>
    <row r="11306" spans="19:21" x14ac:dyDescent="0.35">
      <c r="S11306" s="43"/>
      <c r="U11306" s="43"/>
    </row>
    <row r="11307" spans="19:21" x14ac:dyDescent="0.35">
      <c r="S11307" s="43"/>
      <c r="U11307" s="43"/>
    </row>
    <row r="11308" spans="19:21" x14ac:dyDescent="0.35">
      <c r="S11308" s="43"/>
      <c r="U11308" s="43"/>
    </row>
    <row r="11309" spans="19:21" x14ac:dyDescent="0.35">
      <c r="S11309" s="43"/>
      <c r="U11309" s="43"/>
    </row>
    <row r="11310" spans="19:21" x14ac:dyDescent="0.35">
      <c r="S11310" s="43"/>
      <c r="U11310" s="43"/>
    </row>
    <row r="11311" spans="19:21" x14ac:dyDescent="0.35">
      <c r="S11311" s="43"/>
      <c r="U11311" s="43"/>
    </row>
    <row r="11312" spans="19:21" x14ac:dyDescent="0.35">
      <c r="S11312" s="43"/>
      <c r="U11312" s="43"/>
    </row>
    <row r="11313" spans="19:21" x14ac:dyDescent="0.35">
      <c r="S11313" s="43"/>
      <c r="U11313" s="43"/>
    </row>
    <row r="11314" spans="19:21" x14ac:dyDescent="0.35">
      <c r="S11314" s="43"/>
      <c r="U11314" s="43"/>
    </row>
    <row r="11315" spans="19:21" x14ac:dyDescent="0.35">
      <c r="S11315" s="43"/>
      <c r="U11315" s="43"/>
    </row>
    <row r="11316" spans="19:21" x14ac:dyDescent="0.35">
      <c r="S11316" s="43"/>
      <c r="U11316" s="43"/>
    </row>
    <row r="11317" spans="19:21" x14ac:dyDescent="0.35">
      <c r="S11317" s="43"/>
      <c r="U11317" s="43"/>
    </row>
    <row r="11318" spans="19:21" x14ac:dyDescent="0.35">
      <c r="S11318" s="43"/>
      <c r="U11318" s="43"/>
    </row>
    <row r="11319" spans="19:21" x14ac:dyDescent="0.35">
      <c r="S11319" s="43"/>
      <c r="U11319" s="43"/>
    </row>
    <row r="11320" spans="19:21" x14ac:dyDescent="0.35">
      <c r="S11320" s="43"/>
      <c r="U11320" s="43"/>
    </row>
    <row r="11321" spans="19:21" x14ac:dyDescent="0.35">
      <c r="S11321" s="43"/>
      <c r="U11321" s="43"/>
    </row>
    <row r="11322" spans="19:21" x14ac:dyDescent="0.35">
      <c r="S11322" s="43"/>
      <c r="U11322" s="43"/>
    </row>
    <row r="11323" spans="19:21" x14ac:dyDescent="0.35">
      <c r="S11323" s="43"/>
      <c r="U11323" s="43"/>
    </row>
    <row r="11324" spans="19:21" x14ac:dyDescent="0.35">
      <c r="S11324" s="43"/>
      <c r="U11324" s="43"/>
    </row>
    <row r="11325" spans="19:21" x14ac:dyDescent="0.35">
      <c r="S11325" s="43"/>
      <c r="U11325" s="43"/>
    </row>
    <row r="11326" spans="19:21" x14ac:dyDescent="0.35">
      <c r="S11326" s="43"/>
      <c r="U11326" s="43"/>
    </row>
    <row r="11327" spans="19:21" x14ac:dyDescent="0.35">
      <c r="S11327" s="43"/>
      <c r="U11327" s="43"/>
    </row>
    <row r="11328" spans="19:21" x14ac:dyDescent="0.35">
      <c r="S11328" s="43"/>
      <c r="U11328" s="43"/>
    </row>
    <row r="11329" spans="19:21" x14ac:dyDescent="0.35">
      <c r="S11329" s="43"/>
      <c r="U11329" s="43"/>
    </row>
    <row r="11330" spans="19:21" x14ac:dyDescent="0.35">
      <c r="S11330" s="43"/>
      <c r="U11330" s="43"/>
    </row>
    <row r="11331" spans="19:21" x14ac:dyDescent="0.35">
      <c r="S11331" s="43"/>
      <c r="U11331" s="43"/>
    </row>
    <row r="11332" spans="19:21" x14ac:dyDescent="0.35">
      <c r="S11332" s="43"/>
      <c r="U11332" s="43"/>
    </row>
    <row r="11333" spans="19:21" x14ac:dyDescent="0.35">
      <c r="S11333" s="43"/>
      <c r="U11333" s="43"/>
    </row>
    <row r="11334" spans="19:21" x14ac:dyDescent="0.35">
      <c r="S11334" s="43"/>
      <c r="U11334" s="43"/>
    </row>
    <row r="11335" spans="19:21" x14ac:dyDescent="0.35">
      <c r="S11335" s="43"/>
      <c r="U11335" s="43"/>
    </row>
    <row r="11336" spans="19:21" x14ac:dyDescent="0.35">
      <c r="S11336" s="43"/>
      <c r="U11336" s="43"/>
    </row>
    <row r="11337" spans="19:21" x14ac:dyDescent="0.35">
      <c r="S11337" s="43"/>
      <c r="U11337" s="43"/>
    </row>
    <row r="11338" spans="19:21" x14ac:dyDescent="0.35">
      <c r="S11338" s="43"/>
      <c r="U11338" s="43"/>
    </row>
    <row r="11339" spans="19:21" x14ac:dyDescent="0.35">
      <c r="S11339" s="43"/>
      <c r="U11339" s="43"/>
    </row>
    <row r="11340" spans="19:21" x14ac:dyDescent="0.35">
      <c r="S11340" s="43"/>
      <c r="U11340" s="43"/>
    </row>
    <row r="11341" spans="19:21" x14ac:dyDescent="0.35">
      <c r="S11341" s="43"/>
      <c r="U11341" s="43"/>
    </row>
    <row r="11342" spans="19:21" x14ac:dyDescent="0.35">
      <c r="S11342" s="43"/>
      <c r="U11342" s="43"/>
    </row>
    <row r="11343" spans="19:21" x14ac:dyDescent="0.35">
      <c r="S11343" s="43"/>
      <c r="U11343" s="43"/>
    </row>
    <row r="11344" spans="19:21" x14ac:dyDescent="0.35">
      <c r="S11344" s="43"/>
      <c r="U11344" s="43"/>
    </row>
    <row r="11345" spans="19:21" x14ac:dyDescent="0.35">
      <c r="S11345" s="43"/>
      <c r="U11345" s="43"/>
    </row>
    <row r="11346" spans="19:21" x14ac:dyDescent="0.35">
      <c r="S11346" s="43"/>
      <c r="U11346" s="43"/>
    </row>
    <row r="11347" spans="19:21" x14ac:dyDescent="0.35">
      <c r="S11347" s="43"/>
      <c r="U11347" s="43"/>
    </row>
    <row r="11348" spans="19:21" x14ac:dyDescent="0.35">
      <c r="S11348" s="43"/>
      <c r="U11348" s="43"/>
    </row>
    <row r="11349" spans="19:21" x14ac:dyDescent="0.35">
      <c r="S11349" s="43"/>
      <c r="U11349" s="43"/>
    </row>
    <row r="11350" spans="19:21" x14ac:dyDescent="0.35">
      <c r="S11350" s="43"/>
      <c r="U11350" s="43"/>
    </row>
    <row r="11351" spans="19:21" x14ac:dyDescent="0.35">
      <c r="S11351" s="43"/>
      <c r="U11351" s="43"/>
    </row>
    <row r="11352" spans="19:21" x14ac:dyDescent="0.35">
      <c r="S11352" s="43"/>
      <c r="U11352" s="43"/>
    </row>
    <row r="11353" spans="19:21" x14ac:dyDescent="0.35">
      <c r="S11353" s="43"/>
      <c r="U11353" s="43"/>
    </row>
    <row r="11354" spans="19:21" x14ac:dyDescent="0.35">
      <c r="S11354" s="43"/>
      <c r="U11354" s="43"/>
    </row>
    <row r="11355" spans="19:21" x14ac:dyDescent="0.35">
      <c r="S11355" s="43"/>
      <c r="U11355" s="43"/>
    </row>
    <row r="11356" spans="19:21" x14ac:dyDescent="0.35">
      <c r="S11356" s="43"/>
      <c r="U11356" s="43"/>
    </row>
    <row r="11357" spans="19:21" x14ac:dyDescent="0.35">
      <c r="S11357" s="43"/>
      <c r="U11357" s="43"/>
    </row>
    <row r="11358" spans="19:21" x14ac:dyDescent="0.35">
      <c r="S11358" s="43"/>
      <c r="U11358" s="43"/>
    </row>
    <row r="11359" spans="19:21" x14ac:dyDescent="0.35">
      <c r="S11359" s="43"/>
      <c r="U11359" s="43"/>
    </row>
    <row r="11360" spans="19:21" x14ac:dyDescent="0.35">
      <c r="S11360" s="43"/>
      <c r="U11360" s="43"/>
    </row>
    <row r="11361" spans="19:21" x14ac:dyDescent="0.35">
      <c r="S11361" s="43"/>
      <c r="U11361" s="43"/>
    </row>
    <row r="11362" spans="19:21" x14ac:dyDescent="0.35">
      <c r="S11362" s="43"/>
      <c r="U11362" s="43"/>
    </row>
    <row r="11363" spans="19:21" x14ac:dyDescent="0.35">
      <c r="S11363" s="43"/>
      <c r="U11363" s="43"/>
    </row>
    <row r="11364" spans="19:21" x14ac:dyDescent="0.35">
      <c r="S11364" s="43"/>
      <c r="U11364" s="43"/>
    </row>
    <row r="11365" spans="19:21" x14ac:dyDescent="0.35">
      <c r="S11365" s="43"/>
      <c r="U11365" s="43"/>
    </row>
    <row r="11366" spans="19:21" x14ac:dyDescent="0.35">
      <c r="S11366" s="43"/>
      <c r="U11366" s="43"/>
    </row>
    <row r="11367" spans="19:21" x14ac:dyDescent="0.35">
      <c r="S11367" s="43"/>
      <c r="U11367" s="43"/>
    </row>
    <row r="11368" spans="19:21" x14ac:dyDescent="0.35">
      <c r="S11368" s="43"/>
      <c r="U11368" s="43"/>
    </row>
    <row r="11369" spans="19:21" x14ac:dyDescent="0.35">
      <c r="S11369" s="43"/>
      <c r="U11369" s="43"/>
    </row>
    <row r="11370" spans="19:21" x14ac:dyDescent="0.35">
      <c r="S11370" s="43"/>
      <c r="U11370" s="43"/>
    </row>
    <row r="11371" spans="19:21" x14ac:dyDescent="0.35">
      <c r="S11371" s="43"/>
      <c r="U11371" s="43"/>
    </row>
    <row r="11372" spans="19:21" x14ac:dyDescent="0.35">
      <c r="S11372" s="43"/>
      <c r="U11372" s="43"/>
    </row>
    <row r="11373" spans="19:21" x14ac:dyDescent="0.35">
      <c r="S11373" s="43"/>
      <c r="U11373" s="43"/>
    </row>
    <row r="11374" spans="19:21" x14ac:dyDescent="0.35">
      <c r="S11374" s="43"/>
      <c r="U11374" s="43"/>
    </row>
    <row r="11375" spans="19:21" x14ac:dyDescent="0.35">
      <c r="S11375" s="43"/>
      <c r="U11375" s="43"/>
    </row>
    <row r="11376" spans="19:21" x14ac:dyDescent="0.35">
      <c r="S11376" s="43"/>
      <c r="U11376" s="43"/>
    </row>
    <row r="11377" spans="19:21" x14ac:dyDescent="0.35">
      <c r="S11377" s="43"/>
      <c r="U11377" s="43"/>
    </row>
    <row r="11378" spans="19:21" x14ac:dyDescent="0.35">
      <c r="S11378" s="43"/>
      <c r="U11378" s="43"/>
    </row>
    <row r="11379" spans="19:21" x14ac:dyDescent="0.35">
      <c r="S11379" s="43"/>
      <c r="U11379" s="43"/>
    </row>
    <row r="11380" spans="19:21" x14ac:dyDescent="0.35">
      <c r="S11380" s="43"/>
      <c r="U11380" s="43"/>
    </row>
    <row r="11381" spans="19:21" x14ac:dyDescent="0.35">
      <c r="S11381" s="43"/>
      <c r="U11381" s="43"/>
    </row>
    <row r="11382" spans="19:21" x14ac:dyDescent="0.35">
      <c r="S11382" s="43"/>
      <c r="U11382" s="43"/>
    </row>
    <row r="11383" spans="19:21" x14ac:dyDescent="0.35">
      <c r="S11383" s="43"/>
      <c r="U11383" s="43"/>
    </row>
    <row r="11384" spans="19:21" x14ac:dyDescent="0.35">
      <c r="S11384" s="43"/>
      <c r="U11384" s="43"/>
    </row>
    <row r="11385" spans="19:21" x14ac:dyDescent="0.35">
      <c r="S11385" s="43"/>
      <c r="U11385" s="43"/>
    </row>
    <row r="11386" spans="19:21" x14ac:dyDescent="0.35">
      <c r="S11386" s="43"/>
      <c r="U11386" s="43"/>
    </row>
    <row r="11387" spans="19:21" x14ac:dyDescent="0.35">
      <c r="S11387" s="43"/>
      <c r="U11387" s="43"/>
    </row>
    <row r="11388" spans="19:21" x14ac:dyDescent="0.35">
      <c r="S11388" s="43"/>
      <c r="U11388" s="43"/>
    </row>
    <row r="11389" spans="19:21" x14ac:dyDescent="0.35">
      <c r="S11389" s="43"/>
      <c r="U11389" s="43"/>
    </row>
    <row r="11390" spans="19:21" x14ac:dyDescent="0.35">
      <c r="S11390" s="43"/>
      <c r="U11390" s="43"/>
    </row>
    <row r="11391" spans="19:21" x14ac:dyDescent="0.35">
      <c r="S11391" s="43"/>
      <c r="U11391" s="43"/>
    </row>
    <row r="11392" spans="19:21" x14ac:dyDescent="0.35">
      <c r="S11392" s="43"/>
      <c r="U11392" s="43"/>
    </row>
    <row r="11393" spans="19:21" x14ac:dyDescent="0.35">
      <c r="S11393" s="43"/>
      <c r="U11393" s="43"/>
    </row>
    <row r="11394" spans="19:21" x14ac:dyDescent="0.35">
      <c r="S11394" s="43"/>
      <c r="U11394" s="43"/>
    </row>
    <row r="11395" spans="19:21" x14ac:dyDescent="0.35">
      <c r="S11395" s="43"/>
      <c r="U11395" s="43"/>
    </row>
    <row r="11396" spans="19:21" x14ac:dyDescent="0.35">
      <c r="S11396" s="43"/>
      <c r="U11396" s="43"/>
    </row>
    <row r="11397" spans="19:21" x14ac:dyDescent="0.35">
      <c r="S11397" s="43"/>
      <c r="U11397" s="43"/>
    </row>
    <row r="11398" spans="19:21" x14ac:dyDescent="0.35">
      <c r="S11398" s="43"/>
      <c r="U11398" s="43"/>
    </row>
    <row r="11399" spans="19:21" x14ac:dyDescent="0.35">
      <c r="S11399" s="43"/>
      <c r="U11399" s="43"/>
    </row>
    <row r="11400" spans="19:21" x14ac:dyDescent="0.35">
      <c r="S11400" s="43"/>
      <c r="U11400" s="43"/>
    </row>
    <row r="11401" spans="19:21" x14ac:dyDescent="0.35">
      <c r="S11401" s="43"/>
      <c r="U11401" s="43"/>
    </row>
    <row r="11402" spans="19:21" x14ac:dyDescent="0.35">
      <c r="S11402" s="43"/>
      <c r="U11402" s="43"/>
    </row>
    <row r="11403" spans="19:21" x14ac:dyDescent="0.35">
      <c r="S11403" s="43"/>
      <c r="U11403" s="43"/>
    </row>
    <row r="11404" spans="19:21" x14ac:dyDescent="0.35">
      <c r="S11404" s="43"/>
      <c r="U11404" s="43"/>
    </row>
    <row r="11405" spans="19:21" x14ac:dyDescent="0.35">
      <c r="S11405" s="43"/>
      <c r="U11405" s="43"/>
    </row>
    <row r="11406" spans="19:21" x14ac:dyDescent="0.35">
      <c r="S11406" s="43"/>
      <c r="U11406" s="43"/>
    </row>
    <row r="11407" spans="19:21" x14ac:dyDescent="0.35">
      <c r="S11407" s="43"/>
      <c r="U11407" s="43"/>
    </row>
    <row r="11408" spans="19:21" x14ac:dyDescent="0.35">
      <c r="S11408" s="43"/>
      <c r="U11408" s="43"/>
    </row>
    <row r="11409" spans="19:21" x14ac:dyDescent="0.35">
      <c r="S11409" s="43"/>
      <c r="U11409" s="43"/>
    </row>
    <row r="11410" spans="19:21" x14ac:dyDescent="0.35">
      <c r="S11410" s="43"/>
      <c r="U11410" s="43"/>
    </row>
    <row r="11411" spans="19:21" x14ac:dyDescent="0.35">
      <c r="S11411" s="43"/>
      <c r="U11411" s="43"/>
    </row>
    <row r="11412" spans="19:21" x14ac:dyDescent="0.35">
      <c r="S11412" s="43"/>
      <c r="U11412" s="43"/>
    </row>
    <row r="11413" spans="19:21" x14ac:dyDescent="0.35">
      <c r="S11413" s="43"/>
      <c r="U11413" s="43"/>
    </row>
    <row r="11414" spans="19:21" x14ac:dyDescent="0.35">
      <c r="S11414" s="43"/>
      <c r="U11414" s="43"/>
    </row>
    <row r="11415" spans="19:21" x14ac:dyDescent="0.35">
      <c r="S11415" s="43"/>
      <c r="U11415" s="43"/>
    </row>
    <row r="11416" spans="19:21" x14ac:dyDescent="0.35">
      <c r="S11416" s="43"/>
      <c r="U11416" s="43"/>
    </row>
    <row r="11417" spans="19:21" x14ac:dyDescent="0.35">
      <c r="S11417" s="43"/>
      <c r="U11417" s="43"/>
    </row>
    <row r="11418" spans="19:21" x14ac:dyDescent="0.35">
      <c r="S11418" s="43"/>
      <c r="U11418" s="43"/>
    </row>
    <row r="11419" spans="19:21" x14ac:dyDescent="0.35">
      <c r="S11419" s="43"/>
      <c r="U11419" s="43"/>
    </row>
    <row r="11420" spans="19:21" x14ac:dyDescent="0.35">
      <c r="S11420" s="43"/>
      <c r="U11420" s="43"/>
    </row>
    <row r="11421" spans="19:21" x14ac:dyDescent="0.35">
      <c r="S11421" s="43"/>
      <c r="U11421" s="43"/>
    </row>
    <row r="11422" spans="19:21" x14ac:dyDescent="0.35">
      <c r="S11422" s="43"/>
      <c r="U11422" s="43"/>
    </row>
    <row r="11423" spans="19:21" x14ac:dyDescent="0.35">
      <c r="S11423" s="43"/>
      <c r="U11423" s="43"/>
    </row>
    <row r="11424" spans="19:21" x14ac:dyDescent="0.35">
      <c r="S11424" s="43"/>
      <c r="U11424" s="43"/>
    </row>
    <row r="11425" spans="19:21" x14ac:dyDescent="0.35">
      <c r="S11425" s="43"/>
      <c r="U11425" s="43"/>
    </row>
    <row r="11426" spans="19:21" x14ac:dyDescent="0.35">
      <c r="S11426" s="43"/>
      <c r="U11426" s="43"/>
    </row>
    <row r="11427" spans="19:21" x14ac:dyDescent="0.35">
      <c r="S11427" s="43"/>
      <c r="U11427" s="43"/>
    </row>
    <row r="11428" spans="19:21" x14ac:dyDescent="0.35">
      <c r="S11428" s="43"/>
      <c r="U11428" s="43"/>
    </row>
    <row r="11429" spans="19:21" x14ac:dyDescent="0.35">
      <c r="S11429" s="43"/>
      <c r="U11429" s="43"/>
    </row>
    <row r="11430" spans="19:21" x14ac:dyDescent="0.35">
      <c r="S11430" s="43"/>
      <c r="U11430" s="43"/>
    </row>
    <row r="11431" spans="19:21" x14ac:dyDescent="0.35">
      <c r="S11431" s="43"/>
      <c r="U11431" s="43"/>
    </row>
    <row r="11432" spans="19:21" x14ac:dyDescent="0.35">
      <c r="S11432" s="43"/>
      <c r="U11432" s="43"/>
    </row>
    <row r="11433" spans="19:21" x14ac:dyDescent="0.35">
      <c r="S11433" s="43"/>
      <c r="U11433" s="43"/>
    </row>
    <row r="11434" spans="19:21" x14ac:dyDescent="0.35">
      <c r="S11434" s="43"/>
      <c r="U11434" s="43"/>
    </row>
    <row r="11435" spans="19:21" x14ac:dyDescent="0.35">
      <c r="S11435" s="43"/>
      <c r="U11435" s="43"/>
    </row>
    <row r="11436" spans="19:21" x14ac:dyDescent="0.35">
      <c r="S11436" s="43"/>
      <c r="U11436" s="43"/>
    </row>
    <row r="11437" spans="19:21" x14ac:dyDescent="0.35">
      <c r="S11437" s="43"/>
      <c r="U11437" s="43"/>
    </row>
    <row r="11438" spans="19:21" x14ac:dyDescent="0.35">
      <c r="S11438" s="43"/>
      <c r="U11438" s="43"/>
    </row>
    <row r="11439" spans="19:21" x14ac:dyDescent="0.35">
      <c r="S11439" s="43"/>
      <c r="U11439" s="43"/>
    </row>
    <row r="11440" spans="19:21" x14ac:dyDescent="0.35">
      <c r="S11440" s="43"/>
      <c r="U11440" s="43"/>
    </row>
    <row r="11441" spans="19:21" x14ac:dyDescent="0.35">
      <c r="S11441" s="43"/>
      <c r="U11441" s="43"/>
    </row>
    <row r="11442" spans="19:21" x14ac:dyDescent="0.35">
      <c r="S11442" s="43"/>
      <c r="U11442" s="43"/>
    </row>
    <row r="11443" spans="19:21" x14ac:dyDescent="0.35">
      <c r="S11443" s="43"/>
      <c r="U11443" s="43"/>
    </row>
    <row r="11444" spans="19:21" x14ac:dyDescent="0.35">
      <c r="S11444" s="43"/>
      <c r="U11444" s="43"/>
    </row>
    <row r="11445" spans="19:21" x14ac:dyDescent="0.35">
      <c r="S11445" s="43"/>
      <c r="U11445" s="43"/>
    </row>
    <row r="11446" spans="19:21" x14ac:dyDescent="0.35">
      <c r="S11446" s="43"/>
      <c r="U11446" s="43"/>
    </row>
    <row r="11447" spans="19:21" x14ac:dyDescent="0.35">
      <c r="S11447" s="43"/>
      <c r="U11447" s="43"/>
    </row>
    <row r="11448" spans="19:21" x14ac:dyDescent="0.35">
      <c r="S11448" s="43"/>
      <c r="U11448" s="43"/>
    </row>
    <row r="11449" spans="19:21" x14ac:dyDescent="0.35">
      <c r="S11449" s="43"/>
      <c r="U11449" s="43"/>
    </row>
    <row r="11450" spans="19:21" x14ac:dyDescent="0.35">
      <c r="S11450" s="43"/>
      <c r="U11450" s="43"/>
    </row>
    <row r="11451" spans="19:21" x14ac:dyDescent="0.35">
      <c r="S11451" s="43"/>
      <c r="U11451" s="43"/>
    </row>
    <row r="11452" spans="19:21" x14ac:dyDescent="0.35">
      <c r="S11452" s="43"/>
      <c r="U11452" s="43"/>
    </row>
    <row r="11453" spans="19:21" x14ac:dyDescent="0.35">
      <c r="S11453" s="43"/>
      <c r="U11453" s="43"/>
    </row>
    <row r="11454" spans="19:21" x14ac:dyDescent="0.35">
      <c r="S11454" s="43"/>
      <c r="U11454" s="43"/>
    </row>
    <row r="11455" spans="19:21" x14ac:dyDescent="0.35">
      <c r="S11455" s="43"/>
      <c r="U11455" s="43"/>
    </row>
    <row r="11456" spans="19:21" x14ac:dyDescent="0.35">
      <c r="S11456" s="43"/>
      <c r="U11456" s="43"/>
    </row>
    <row r="11457" spans="19:21" x14ac:dyDescent="0.35">
      <c r="S11457" s="43"/>
      <c r="U11457" s="43"/>
    </row>
    <row r="11458" spans="19:21" x14ac:dyDescent="0.35">
      <c r="S11458" s="43"/>
      <c r="U11458" s="43"/>
    </row>
    <row r="11459" spans="19:21" x14ac:dyDescent="0.35">
      <c r="S11459" s="43"/>
      <c r="U11459" s="43"/>
    </row>
    <row r="11460" spans="19:21" x14ac:dyDescent="0.35">
      <c r="S11460" s="43"/>
      <c r="U11460" s="43"/>
    </row>
    <row r="11461" spans="19:21" x14ac:dyDescent="0.35">
      <c r="S11461" s="43"/>
      <c r="U11461" s="43"/>
    </row>
    <row r="11462" spans="19:21" x14ac:dyDescent="0.35">
      <c r="S11462" s="43"/>
      <c r="U11462" s="43"/>
    </row>
    <row r="11463" spans="19:21" x14ac:dyDescent="0.35">
      <c r="S11463" s="43"/>
      <c r="U11463" s="43"/>
    </row>
    <row r="11464" spans="19:21" x14ac:dyDescent="0.35">
      <c r="S11464" s="43"/>
      <c r="U11464" s="43"/>
    </row>
    <row r="11465" spans="19:21" x14ac:dyDescent="0.35">
      <c r="S11465" s="43"/>
      <c r="U11465" s="43"/>
    </row>
    <row r="11466" spans="19:21" x14ac:dyDescent="0.35">
      <c r="S11466" s="43"/>
      <c r="U11466" s="43"/>
    </row>
    <row r="11467" spans="19:21" x14ac:dyDescent="0.35">
      <c r="S11467" s="43"/>
      <c r="U11467" s="43"/>
    </row>
    <row r="11468" spans="19:21" x14ac:dyDescent="0.35">
      <c r="S11468" s="43"/>
      <c r="U11468" s="43"/>
    </row>
    <row r="11469" spans="19:21" x14ac:dyDescent="0.35">
      <c r="S11469" s="43"/>
      <c r="U11469" s="43"/>
    </row>
    <row r="11470" spans="19:21" x14ac:dyDescent="0.35">
      <c r="S11470" s="43"/>
      <c r="U11470" s="43"/>
    </row>
    <row r="11471" spans="19:21" x14ac:dyDescent="0.35">
      <c r="S11471" s="43"/>
      <c r="U11471" s="43"/>
    </row>
    <row r="11472" spans="19:21" x14ac:dyDescent="0.35">
      <c r="S11472" s="43"/>
      <c r="U11472" s="43"/>
    </row>
    <row r="11473" spans="19:21" x14ac:dyDescent="0.35">
      <c r="S11473" s="43"/>
      <c r="U11473" s="43"/>
    </row>
    <row r="11474" spans="19:21" x14ac:dyDescent="0.35">
      <c r="S11474" s="43"/>
      <c r="U11474" s="43"/>
    </row>
    <row r="11475" spans="19:21" x14ac:dyDescent="0.35">
      <c r="S11475" s="43"/>
      <c r="U11475" s="43"/>
    </row>
    <row r="11476" spans="19:21" x14ac:dyDescent="0.35">
      <c r="S11476" s="43"/>
      <c r="U11476" s="43"/>
    </row>
    <row r="11477" spans="19:21" x14ac:dyDescent="0.35">
      <c r="S11477" s="43"/>
      <c r="U11477" s="43"/>
    </row>
    <row r="11478" spans="19:21" x14ac:dyDescent="0.35">
      <c r="S11478" s="43"/>
      <c r="U11478" s="43"/>
    </row>
    <row r="11479" spans="19:21" x14ac:dyDescent="0.35">
      <c r="S11479" s="43"/>
      <c r="U11479" s="43"/>
    </row>
    <row r="11480" spans="19:21" x14ac:dyDescent="0.35">
      <c r="S11480" s="43"/>
      <c r="U11480" s="43"/>
    </row>
    <row r="11481" spans="19:21" x14ac:dyDescent="0.35">
      <c r="S11481" s="43"/>
      <c r="U11481" s="43"/>
    </row>
    <row r="11482" spans="19:21" x14ac:dyDescent="0.35">
      <c r="S11482" s="43"/>
      <c r="U11482" s="43"/>
    </row>
    <row r="11483" spans="19:21" x14ac:dyDescent="0.35">
      <c r="S11483" s="43"/>
      <c r="U11483" s="43"/>
    </row>
    <row r="11484" spans="19:21" x14ac:dyDescent="0.35">
      <c r="S11484" s="43"/>
      <c r="U11484" s="43"/>
    </row>
    <row r="11485" spans="19:21" x14ac:dyDescent="0.35">
      <c r="S11485" s="43"/>
      <c r="U11485" s="43"/>
    </row>
    <row r="11486" spans="19:21" x14ac:dyDescent="0.35">
      <c r="S11486" s="43"/>
      <c r="U11486" s="43"/>
    </row>
    <row r="11487" spans="19:21" x14ac:dyDescent="0.35">
      <c r="S11487" s="43"/>
      <c r="U11487" s="43"/>
    </row>
    <row r="11488" spans="19:21" x14ac:dyDescent="0.35">
      <c r="S11488" s="43"/>
      <c r="U11488" s="43"/>
    </row>
    <row r="11489" spans="19:21" x14ac:dyDescent="0.35">
      <c r="S11489" s="43"/>
      <c r="U11489" s="43"/>
    </row>
    <row r="11490" spans="19:21" x14ac:dyDescent="0.35">
      <c r="S11490" s="43"/>
      <c r="U11490" s="43"/>
    </row>
    <row r="11491" spans="19:21" x14ac:dyDescent="0.35">
      <c r="S11491" s="43"/>
      <c r="U11491" s="43"/>
    </row>
    <row r="11492" spans="19:21" x14ac:dyDescent="0.35">
      <c r="S11492" s="43"/>
      <c r="U11492" s="43"/>
    </row>
    <row r="11493" spans="19:21" x14ac:dyDescent="0.35">
      <c r="S11493" s="43"/>
      <c r="U11493" s="43"/>
    </row>
    <row r="11494" spans="19:21" x14ac:dyDescent="0.35">
      <c r="S11494" s="43"/>
      <c r="U11494" s="43"/>
    </row>
    <row r="11495" spans="19:21" x14ac:dyDescent="0.35">
      <c r="S11495" s="43"/>
      <c r="U11495" s="43"/>
    </row>
    <row r="11496" spans="19:21" x14ac:dyDescent="0.35">
      <c r="S11496" s="43"/>
      <c r="U11496" s="43"/>
    </row>
    <row r="11497" spans="19:21" x14ac:dyDescent="0.35">
      <c r="S11497" s="43"/>
      <c r="U11497" s="43"/>
    </row>
    <row r="11498" spans="19:21" x14ac:dyDescent="0.35">
      <c r="S11498" s="43"/>
      <c r="U11498" s="43"/>
    </row>
    <row r="11499" spans="19:21" x14ac:dyDescent="0.35">
      <c r="S11499" s="43"/>
      <c r="U11499" s="43"/>
    </row>
    <row r="11500" spans="19:21" x14ac:dyDescent="0.35">
      <c r="S11500" s="43"/>
      <c r="U11500" s="43"/>
    </row>
    <row r="11501" spans="19:21" x14ac:dyDescent="0.35">
      <c r="S11501" s="43"/>
      <c r="U11501" s="43"/>
    </row>
    <row r="11502" spans="19:21" x14ac:dyDescent="0.35">
      <c r="S11502" s="43"/>
      <c r="U11502" s="43"/>
    </row>
    <row r="11503" spans="19:21" x14ac:dyDescent="0.35">
      <c r="S11503" s="43"/>
      <c r="U11503" s="43"/>
    </row>
    <row r="11504" spans="19:21" x14ac:dyDescent="0.35">
      <c r="S11504" s="43"/>
      <c r="U11504" s="43"/>
    </row>
    <row r="11505" spans="19:21" x14ac:dyDescent="0.35">
      <c r="S11505" s="43"/>
      <c r="U11505" s="43"/>
    </row>
    <row r="11506" spans="19:21" x14ac:dyDescent="0.35">
      <c r="S11506" s="43"/>
      <c r="U11506" s="43"/>
    </row>
    <row r="11507" spans="19:21" x14ac:dyDescent="0.35">
      <c r="S11507" s="43"/>
      <c r="U11507" s="43"/>
    </row>
    <row r="11508" spans="19:21" x14ac:dyDescent="0.35">
      <c r="S11508" s="43"/>
      <c r="U11508" s="43"/>
    </row>
    <row r="11509" spans="19:21" x14ac:dyDescent="0.35">
      <c r="S11509" s="43"/>
      <c r="U11509" s="43"/>
    </row>
    <row r="11510" spans="19:21" x14ac:dyDescent="0.35">
      <c r="S11510" s="43"/>
      <c r="U11510" s="43"/>
    </row>
    <row r="11511" spans="19:21" x14ac:dyDescent="0.35">
      <c r="S11511" s="43"/>
      <c r="U11511" s="43"/>
    </row>
    <row r="11512" spans="19:21" x14ac:dyDescent="0.35">
      <c r="S11512" s="43"/>
      <c r="U11512" s="43"/>
    </row>
    <row r="11513" spans="19:21" x14ac:dyDescent="0.35">
      <c r="S11513" s="43"/>
      <c r="U11513" s="43"/>
    </row>
    <row r="11514" spans="19:21" x14ac:dyDescent="0.35">
      <c r="S11514" s="43"/>
      <c r="U11514" s="43"/>
    </row>
    <row r="11515" spans="19:21" x14ac:dyDescent="0.35">
      <c r="S11515" s="43"/>
      <c r="U11515" s="43"/>
    </row>
    <row r="11516" spans="19:21" x14ac:dyDescent="0.35">
      <c r="S11516" s="43"/>
      <c r="U11516" s="43"/>
    </row>
    <row r="11517" spans="19:21" x14ac:dyDescent="0.35">
      <c r="S11517" s="43"/>
      <c r="U11517" s="43"/>
    </row>
    <row r="11518" spans="19:21" x14ac:dyDescent="0.35">
      <c r="S11518" s="43"/>
      <c r="U11518" s="43"/>
    </row>
    <row r="11519" spans="19:21" x14ac:dyDescent="0.35">
      <c r="S11519" s="43"/>
      <c r="U11519" s="43"/>
    </row>
    <row r="11520" spans="19:21" x14ac:dyDescent="0.35">
      <c r="S11520" s="43"/>
      <c r="U11520" s="43"/>
    </row>
    <row r="11521" spans="19:21" x14ac:dyDescent="0.35">
      <c r="S11521" s="43"/>
      <c r="U11521" s="43"/>
    </row>
    <row r="11522" spans="19:21" x14ac:dyDescent="0.35">
      <c r="S11522" s="43"/>
      <c r="U11522" s="43"/>
    </row>
    <row r="11523" spans="19:21" x14ac:dyDescent="0.35">
      <c r="S11523" s="43"/>
      <c r="U11523" s="43"/>
    </row>
    <row r="11524" spans="19:21" x14ac:dyDescent="0.35">
      <c r="S11524" s="43"/>
      <c r="U11524" s="43"/>
    </row>
    <row r="11525" spans="19:21" x14ac:dyDescent="0.35">
      <c r="S11525" s="43"/>
      <c r="U11525" s="43"/>
    </row>
    <row r="11526" spans="19:21" x14ac:dyDescent="0.35">
      <c r="S11526" s="43"/>
      <c r="U11526" s="43"/>
    </row>
    <row r="11527" spans="19:21" x14ac:dyDescent="0.35">
      <c r="S11527" s="43"/>
      <c r="U11527" s="43"/>
    </row>
    <row r="11528" spans="19:21" x14ac:dyDescent="0.35">
      <c r="S11528" s="43"/>
      <c r="U11528" s="43"/>
    </row>
    <row r="11529" spans="19:21" x14ac:dyDescent="0.35">
      <c r="S11529" s="43"/>
      <c r="U11529" s="43"/>
    </row>
    <row r="11530" spans="19:21" x14ac:dyDescent="0.35">
      <c r="S11530" s="43"/>
      <c r="U11530" s="43"/>
    </row>
    <row r="11531" spans="19:21" x14ac:dyDescent="0.35">
      <c r="S11531" s="43"/>
      <c r="U11531" s="43"/>
    </row>
    <row r="11532" spans="19:21" x14ac:dyDescent="0.35">
      <c r="S11532" s="43"/>
      <c r="U11532" s="43"/>
    </row>
    <row r="11533" spans="19:21" x14ac:dyDescent="0.35">
      <c r="S11533" s="43"/>
      <c r="U11533" s="43"/>
    </row>
    <row r="11534" spans="19:21" x14ac:dyDescent="0.35">
      <c r="S11534" s="43"/>
      <c r="U11534" s="43"/>
    </row>
    <row r="11535" spans="19:21" x14ac:dyDescent="0.35">
      <c r="S11535" s="43"/>
      <c r="U11535" s="43"/>
    </row>
    <row r="11536" spans="19:21" x14ac:dyDescent="0.35">
      <c r="S11536" s="43"/>
      <c r="U11536" s="43"/>
    </row>
    <row r="11537" spans="19:21" x14ac:dyDescent="0.35">
      <c r="S11537" s="43"/>
      <c r="U11537" s="43"/>
    </row>
    <row r="11538" spans="19:21" x14ac:dyDescent="0.35">
      <c r="S11538" s="43"/>
      <c r="U11538" s="43"/>
    </row>
    <row r="11539" spans="19:21" x14ac:dyDescent="0.35">
      <c r="S11539" s="43"/>
      <c r="U11539" s="43"/>
    </row>
    <row r="11540" spans="19:21" x14ac:dyDescent="0.35">
      <c r="S11540" s="43"/>
      <c r="U11540" s="43"/>
    </row>
    <row r="11541" spans="19:21" x14ac:dyDescent="0.35">
      <c r="S11541" s="43"/>
      <c r="U11541" s="43"/>
    </row>
    <row r="11542" spans="19:21" x14ac:dyDescent="0.35">
      <c r="S11542" s="43"/>
      <c r="U11542" s="43"/>
    </row>
    <row r="11543" spans="19:21" x14ac:dyDescent="0.35">
      <c r="S11543" s="43"/>
      <c r="U11543" s="43"/>
    </row>
    <row r="11544" spans="19:21" x14ac:dyDescent="0.35">
      <c r="S11544" s="43"/>
      <c r="U11544" s="43"/>
    </row>
    <row r="11545" spans="19:21" x14ac:dyDescent="0.35">
      <c r="S11545" s="43"/>
      <c r="U11545" s="43"/>
    </row>
    <row r="11546" spans="19:21" x14ac:dyDescent="0.35">
      <c r="S11546" s="43"/>
      <c r="U11546" s="43"/>
    </row>
    <row r="11547" spans="19:21" x14ac:dyDescent="0.35">
      <c r="S11547" s="43"/>
      <c r="U11547" s="43"/>
    </row>
    <row r="11548" spans="19:21" x14ac:dyDescent="0.35">
      <c r="S11548" s="43"/>
      <c r="U11548" s="43"/>
    </row>
    <row r="11549" spans="19:21" x14ac:dyDescent="0.35">
      <c r="S11549" s="43"/>
      <c r="U11549" s="43"/>
    </row>
    <row r="11550" spans="19:21" x14ac:dyDescent="0.35">
      <c r="S11550" s="43"/>
      <c r="U11550" s="43"/>
    </row>
    <row r="11551" spans="19:21" x14ac:dyDescent="0.35">
      <c r="S11551" s="43"/>
      <c r="U11551" s="43"/>
    </row>
    <row r="11552" spans="19:21" x14ac:dyDescent="0.35">
      <c r="S11552" s="43"/>
      <c r="U11552" s="43"/>
    </row>
    <row r="11553" spans="19:21" x14ac:dyDescent="0.35">
      <c r="S11553" s="43"/>
      <c r="U11553" s="43"/>
    </row>
    <row r="11554" spans="19:21" x14ac:dyDescent="0.35">
      <c r="S11554" s="43"/>
      <c r="U11554" s="43"/>
    </row>
    <row r="11555" spans="19:21" x14ac:dyDescent="0.35">
      <c r="S11555" s="43"/>
      <c r="U11555" s="43"/>
    </row>
    <row r="11556" spans="19:21" x14ac:dyDescent="0.35">
      <c r="S11556" s="43"/>
      <c r="U11556" s="43"/>
    </row>
    <row r="11557" spans="19:21" x14ac:dyDescent="0.35">
      <c r="S11557" s="43"/>
      <c r="U11557" s="43"/>
    </row>
    <row r="11558" spans="19:21" x14ac:dyDescent="0.35">
      <c r="S11558" s="43"/>
      <c r="U11558" s="43"/>
    </row>
    <row r="11559" spans="19:21" x14ac:dyDescent="0.35">
      <c r="S11559" s="43"/>
      <c r="U11559" s="43"/>
    </row>
    <row r="11560" spans="19:21" x14ac:dyDescent="0.35">
      <c r="S11560" s="43"/>
      <c r="U11560" s="43"/>
    </row>
    <row r="11561" spans="19:21" x14ac:dyDescent="0.35">
      <c r="S11561" s="43"/>
      <c r="U11561" s="43"/>
    </row>
    <row r="11562" spans="19:21" x14ac:dyDescent="0.35">
      <c r="S11562" s="43"/>
      <c r="U11562" s="43"/>
    </row>
    <row r="11563" spans="19:21" x14ac:dyDescent="0.35">
      <c r="S11563" s="43"/>
      <c r="U11563" s="43"/>
    </row>
    <row r="11564" spans="19:21" x14ac:dyDescent="0.35">
      <c r="S11564" s="43"/>
      <c r="U11564" s="43"/>
    </row>
    <row r="11565" spans="19:21" x14ac:dyDescent="0.35">
      <c r="S11565" s="43"/>
      <c r="U11565" s="43"/>
    </row>
    <row r="11566" spans="19:21" x14ac:dyDescent="0.35">
      <c r="S11566" s="43"/>
      <c r="U11566" s="43"/>
    </row>
    <row r="11567" spans="19:21" x14ac:dyDescent="0.35">
      <c r="S11567" s="43"/>
      <c r="U11567" s="43"/>
    </row>
    <row r="11568" spans="19:21" x14ac:dyDescent="0.35">
      <c r="S11568" s="43"/>
      <c r="U11568" s="43"/>
    </row>
    <row r="11569" spans="19:21" x14ac:dyDescent="0.35">
      <c r="S11569" s="43"/>
      <c r="U11569" s="43"/>
    </row>
    <row r="11570" spans="19:21" x14ac:dyDescent="0.35">
      <c r="S11570" s="43"/>
      <c r="U11570" s="43"/>
    </row>
    <row r="11571" spans="19:21" x14ac:dyDescent="0.35">
      <c r="S11571" s="43"/>
      <c r="U11571" s="43"/>
    </row>
    <row r="11572" spans="19:21" x14ac:dyDescent="0.35">
      <c r="S11572" s="43"/>
      <c r="U11572" s="43"/>
    </row>
    <row r="11573" spans="19:21" x14ac:dyDescent="0.35">
      <c r="S11573" s="43"/>
      <c r="U11573" s="43"/>
    </row>
    <row r="11574" spans="19:21" x14ac:dyDescent="0.35">
      <c r="S11574" s="43"/>
      <c r="U11574" s="43"/>
    </row>
    <row r="11575" spans="19:21" x14ac:dyDescent="0.35">
      <c r="S11575" s="43"/>
      <c r="U11575" s="43"/>
    </row>
    <row r="11576" spans="19:21" x14ac:dyDescent="0.35">
      <c r="S11576" s="43"/>
      <c r="U11576" s="43"/>
    </row>
    <row r="11577" spans="19:21" x14ac:dyDescent="0.35">
      <c r="S11577" s="43"/>
      <c r="U11577" s="43"/>
    </row>
    <row r="11578" spans="19:21" x14ac:dyDescent="0.35">
      <c r="S11578" s="43"/>
      <c r="U11578" s="43"/>
    </row>
    <row r="11579" spans="19:21" x14ac:dyDescent="0.35">
      <c r="S11579" s="43"/>
      <c r="U11579" s="43"/>
    </row>
    <row r="11580" spans="19:21" x14ac:dyDescent="0.35">
      <c r="S11580" s="43"/>
      <c r="U11580" s="43"/>
    </row>
    <row r="11581" spans="19:21" x14ac:dyDescent="0.35">
      <c r="S11581" s="43"/>
      <c r="U11581" s="43"/>
    </row>
    <row r="11582" spans="19:21" x14ac:dyDescent="0.35">
      <c r="S11582" s="43"/>
      <c r="U11582" s="43"/>
    </row>
    <row r="11583" spans="19:21" x14ac:dyDescent="0.35">
      <c r="S11583" s="43"/>
      <c r="U11583" s="43"/>
    </row>
    <row r="11584" spans="19:21" x14ac:dyDescent="0.35">
      <c r="S11584" s="43"/>
      <c r="U11584" s="43"/>
    </row>
    <row r="11585" spans="19:21" x14ac:dyDescent="0.35">
      <c r="S11585" s="43"/>
      <c r="U11585" s="43"/>
    </row>
    <row r="11586" spans="19:21" x14ac:dyDescent="0.35">
      <c r="S11586" s="43"/>
      <c r="U11586" s="43"/>
    </row>
    <row r="11587" spans="19:21" x14ac:dyDescent="0.35">
      <c r="S11587" s="43"/>
      <c r="U11587" s="43"/>
    </row>
    <row r="11588" spans="19:21" x14ac:dyDescent="0.35">
      <c r="S11588" s="43"/>
      <c r="U11588" s="43"/>
    </row>
    <row r="11589" spans="19:21" x14ac:dyDescent="0.35">
      <c r="S11589" s="43"/>
      <c r="U11589" s="43"/>
    </row>
    <row r="11590" spans="19:21" x14ac:dyDescent="0.35">
      <c r="S11590" s="43"/>
      <c r="U11590" s="43"/>
    </row>
    <row r="11591" spans="19:21" x14ac:dyDescent="0.35">
      <c r="S11591" s="43"/>
      <c r="U11591" s="43"/>
    </row>
    <row r="11592" spans="19:21" x14ac:dyDescent="0.35">
      <c r="S11592" s="43"/>
      <c r="U11592" s="43"/>
    </row>
    <row r="11593" spans="19:21" x14ac:dyDescent="0.35">
      <c r="S11593" s="43"/>
      <c r="U11593" s="43"/>
    </row>
    <row r="11594" spans="19:21" x14ac:dyDescent="0.35">
      <c r="S11594" s="43"/>
      <c r="U11594" s="43"/>
    </row>
    <row r="11595" spans="19:21" x14ac:dyDescent="0.35">
      <c r="S11595" s="43"/>
      <c r="U11595" s="43"/>
    </row>
    <row r="11596" spans="19:21" x14ac:dyDescent="0.35">
      <c r="S11596" s="43"/>
      <c r="U11596" s="43"/>
    </row>
    <row r="11597" spans="19:21" x14ac:dyDescent="0.35">
      <c r="S11597" s="43"/>
      <c r="U11597" s="43"/>
    </row>
    <row r="11598" spans="19:21" x14ac:dyDescent="0.35">
      <c r="S11598" s="43"/>
      <c r="U11598" s="43"/>
    </row>
    <row r="11599" spans="19:21" x14ac:dyDescent="0.35">
      <c r="S11599" s="43"/>
      <c r="U11599" s="43"/>
    </row>
    <row r="11600" spans="19:21" x14ac:dyDescent="0.35">
      <c r="S11600" s="43"/>
      <c r="U11600" s="43"/>
    </row>
    <row r="11601" spans="19:21" x14ac:dyDescent="0.35">
      <c r="S11601" s="43"/>
      <c r="U11601" s="43"/>
    </row>
    <row r="11602" spans="19:21" x14ac:dyDescent="0.35">
      <c r="S11602" s="43"/>
      <c r="U11602" s="43"/>
    </row>
    <row r="11603" spans="19:21" x14ac:dyDescent="0.35">
      <c r="S11603" s="43"/>
      <c r="U11603" s="43"/>
    </row>
    <row r="11604" spans="19:21" x14ac:dyDescent="0.35">
      <c r="S11604" s="43"/>
      <c r="U11604" s="43"/>
    </row>
    <row r="11605" spans="19:21" x14ac:dyDescent="0.35">
      <c r="S11605" s="43"/>
      <c r="U11605" s="43"/>
    </row>
    <row r="11606" spans="19:21" x14ac:dyDescent="0.35">
      <c r="S11606" s="43"/>
      <c r="U11606" s="43"/>
    </row>
    <row r="11607" spans="19:21" x14ac:dyDescent="0.35">
      <c r="S11607" s="43"/>
      <c r="U11607" s="43"/>
    </row>
    <row r="11608" spans="19:21" x14ac:dyDescent="0.35">
      <c r="S11608" s="43"/>
      <c r="U11608" s="43"/>
    </row>
    <row r="11609" spans="19:21" x14ac:dyDescent="0.35">
      <c r="S11609" s="43"/>
      <c r="U11609" s="43"/>
    </row>
    <row r="11610" spans="19:21" x14ac:dyDescent="0.35">
      <c r="S11610" s="43"/>
      <c r="U11610" s="43"/>
    </row>
    <row r="11611" spans="19:21" x14ac:dyDescent="0.35">
      <c r="S11611" s="43"/>
      <c r="U11611" s="43"/>
    </row>
    <row r="11612" spans="19:21" x14ac:dyDescent="0.35">
      <c r="S11612" s="43"/>
      <c r="U11612" s="43"/>
    </row>
    <row r="11613" spans="19:21" x14ac:dyDescent="0.35">
      <c r="S11613" s="43"/>
      <c r="U11613" s="43"/>
    </row>
    <row r="11614" spans="19:21" x14ac:dyDescent="0.35">
      <c r="S11614" s="43"/>
      <c r="U11614" s="43"/>
    </row>
    <row r="11615" spans="19:21" x14ac:dyDescent="0.35">
      <c r="S11615" s="43"/>
      <c r="U11615" s="43"/>
    </row>
    <row r="11616" spans="19:21" x14ac:dyDescent="0.35">
      <c r="S11616" s="43"/>
      <c r="U11616" s="43"/>
    </row>
    <row r="11617" spans="19:21" x14ac:dyDescent="0.35">
      <c r="S11617" s="43"/>
      <c r="U11617" s="43"/>
    </row>
    <row r="11618" spans="19:21" x14ac:dyDescent="0.35">
      <c r="S11618" s="43"/>
      <c r="U11618" s="43"/>
    </row>
    <row r="11619" spans="19:21" x14ac:dyDescent="0.35">
      <c r="S11619" s="43"/>
      <c r="U11619" s="43"/>
    </row>
    <row r="11620" spans="19:21" x14ac:dyDescent="0.35">
      <c r="S11620" s="43"/>
      <c r="U11620" s="43"/>
    </row>
    <row r="11621" spans="19:21" x14ac:dyDescent="0.35">
      <c r="S11621" s="43"/>
      <c r="U11621" s="43"/>
    </row>
    <row r="11622" spans="19:21" x14ac:dyDescent="0.35">
      <c r="S11622" s="43"/>
      <c r="U11622" s="43"/>
    </row>
    <row r="11623" spans="19:21" x14ac:dyDescent="0.35">
      <c r="S11623" s="43"/>
      <c r="U11623" s="43"/>
    </row>
    <row r="11624" spans="19:21" x14ac:dyDescent="0.35">
      <c r="S11624" s="43"/>
      <c r="U11624" s="43"/>
    </row>
    <row r="11625" spans="19:21" x14ac:dyDescent="0.35">
      <c r="S11625" s="43"/>
      <c r="U11625" s="43"/>
    </row>
    <row r="11626" spans="19:21" x14ac:dyDescent="0.35">
      <c r="S11626" s="43"/>
      <c r="U11626" s="43"/>
    </row>
    <row r="11627" spans="19:21" x14ac:dyDescent="0.35">
      <c r="S11627" s="43"/>
      <c r="U11627" s="43"/>
    </row>
    <row r="11628" spans="19:21" x14ac:dyDescent="0.35">
      <c r="S11628" s="43"/>
      <c r="U11628" s="43"/>
    </row>
    <row r="11629" spans="19:21" x14ac:dyDescent="0.35">
      <c r="S11629" s="43"/>
      <c r="U11629" s="43"/>
    </row>
    <row r="11630" spans="19:21" x14ac:dyDescent="0.35">
      <c r="S11630" s="43"/>
      <c r="U11630" s="43"/>
    </row>
    <row r="11631" spans="19:21" x14ac:dyDescent="0.35">
      <c r="S11631" s="43"/>
      <c r="U11631" s="43"/>
    </row>
    <row r="11632" spans="19:21" x14ac:dyDescent="0.35">
      <c r="S11632" s="43"/>
      <c r="U11632" s="43"/>
    </row>
    <row r="11633" spans="19:21" x14ac:dyDescent="0.35">
      <c r="S11633" s="43"/>
      <c r="U11633" s="43"/>
    </row>
    <row r="11634" spans="19:21" x14ac:dyDescent="0.35">
      <c r="S11634" s="43"/>
      <c r="U11634" s="43"/>
    </row>
    <row r="11635" spans="19:21" x14ac:dyDescent="0.35">
      <c r="S11635" s="43"/>
      <c r="U11635" s="43"/>
    </row>
    <row r="11636" spans="19:21" x14ac:dyDescent="0.35">
      <c r="S11636" s="43"/>
      <c r="U11636" s="43"/>
    </row>
    <row r="11637" spans="19:21" x14ac:dyDescent="0.35">
      <c r="S11637" s="43"/>
      <c r="U11637" s="43"/>
    </row>
    <row r="11638" spans="19:21" x14ac:dyDescent="0.35">
      <c r="S11638" s="43"/>
      <c r="U11638" s="43"/>
    </row>
    <row r="11639" spans="19:21" x14ac:dyDescent="0.35">
      <c r="S11639" s="43"/>
      <c r="U11639" s="43"/>
    </row>
    <row r="11640" spans="19:21" x14ac:dyDescent="0.35">
      <c r="S11640" s="43"/>
      <c r="U11640" s="43"/>
    </row>
    <row r="11641" spans="19:21" x14ac:dyDescent="0.35">
      <c r="S11641" s="43"/>
      <c r="U11641" s="43"/>
    </row>
    <row r="11642" spans="19:21" x14ac:dyDescent="0.35">
      <c r="S11642" s="43"/>
      <c r="U11642" s="43"/>
    </row>
    <row r="11643" spans="19:21" x14ac:dyDescent="0.35">
      <c r="S11643" s="43"/>
      <c r="U11643" s="43"/>
    </row>
    <row r="11644" spans="19:21" x14ac:dyDescent="0.35">
      <c r="S11644" s="43"/>
      <c r="U11644" s="43"/>
    </row>
    <row r="11645" spans="19:21" x14ac:dyDescent="0.35">
      <c r="S11645" s="43"/>
      <c r="U11645" s="43"/>
    </row>
    <row r="11646" spans="19:21" x14ac:dyDescent="0.35">
      <c r="S11646" s="43"/>
      <c r="U11646" s="43"/>
    </row>
    <row r="11647" spans="19:21" x14ac:dyDescent="0.35">
      <c r="S11647" s="43"/>
      <c r="U11647" s="43"/>
    </row>
    <row r="11648" spans="19:21" x14ac:dyDescent="0.35">
      <c r="S11648" s="43"/>
      <c r="U11648" s="43"/>
    </row>
    <row r="11649" spans="19:21" x14ac:dyDescent="0.35">
      <c r="S11649" s="43"/>
      <c r="U11649" s="43"/>
    </row>
    <row r="11650" spans="19:21" x14ac:dyDescent="0.35">
      <c r="S11650" s="43"/>
      <c r="U11650" s="43"/>
    </row>
    <row r="11651" spans="19:21" x14ac:dyDescent="0.35">
      <c r="S11651" s="43"/>
      <c r="U11651" s="43"/>
    </row>
    <row r="11652" spans="19:21" x14ac:dyDescent="0.35">
      <c r="S11652" s="43"/>
      <c r="U11652" s="43"/>
    </row>
    <row r="11653" spans="19:21" x14ac:dyDescent="0.35">
      <c r="S11653" s="43"/>
      <c r="U11653" s="43"/>
    </row>
    <row r="11654" spans="19:21" x14ac:dyDescent="0.35">
      <c r="S11654" s="43"/>
      <c r="U11654" s="43"/>
    </row>
    <row r="11655" spans="19:21" x14ac:dyDescent="0.35">
      <c r="S11655" s="43"/>
      <c r="U11655" s="43"/>
    </row>
    <row r="11656" spans="19:21" x14ac:dyDescent="0.35">
      <c r="S11656" s="43"/>
      <c r="U11656" s="43"/>
    </row>
    <row r="11657" spans="19:21" x14ac:dyDescent="0.35">
      <c r="S11657" s="43"/>
      <c r="U11657" s="43"/>
    </row>
    <row r="11658" spans="19:21" x14ac:dyDescent="0.35">
      <c r="S11658" s="43"/>
      <c r="U11658" s="43"/>
    </row>
    <row r="11659" spans="19:21" x14ac:dyDescent="0.35">
      <c r="S11659" s="43"/>
      <c r="U11659" s="43"/>
    </row>
    <row r="11660" spans="19:21" x14ac:dyDescent="0.35">
      <c r="S11660" s="43"/>
      <c r="U11660" s="43"/>
    </row>
    <row r="11661" spans="19:21" x14ac:dyDescent="0.35">
      <c r="S11661" s="43"/>
      <c r="U11661" s="43"/>
    </row>
    <row r="11662" spans="19:21" x14ac:dyDescent="0.35">
      <c r="S11662" s="43"/>
      <c r="U11662" s="43"/>
    </row>
    <row r="11663" spans="19:21" x14ac:dyDescent="0.35">
      <c r="S11663" s="43"/>
      <c r="U11663" s="43"/>
    </row>
    <row r="11664" spans="19:21" x14ac:dyDescent="0.35">
      <c r="S11664" s="43"/>
      <c r="U11664" s="43"/>
    </row>
    <row r="11665" spans="19:21" x14ac:dyDescent="0.35">
      <c r="S11665" s="43"/>
      <c r="U11665" s="43"/>
    </row>
    <row r="11666" spans="19:21" x14ac:dyDescent="0.35">
      <c r="S11666" s="43"/>
      <c r="U11666" s="43"/>
    </row>
    <row r="11667" spans="19:21" x14ac:dyDescent="0.35">
      <c r="S11667" s="43"/>
      <c r="U11667" s="43"/>
    </row>
    <row r="11668" spans="19:21" x14ac:dyDescent="0.35">
      <c r="S11668" s="43"/>
      <c r="U11668" s="43"/>
    </row>
    <row r="11669" spans="19:21" x14ac:dyDescent="0.35">
      <c r="S11669" s="43"/>
      <c r="U11669" s="43"/>
    </row>
    <row r="11670" spans="19:21" x14ac:dyDescent="0.35">
      <c r="S11670" s="43"/>
      <c r="U11670" s="43"/>
    </row>
    <row r="11671" spans="19:21" x14ac:dyDescent="0.35">
      <c r="S11671" s="43"/>
      <c r="U11671" s="43"/>
    </row>
    <row r="11672" spans="19:21" x14ac:dyDescent="0.35">
      <c r="S11672" s="43"/>
      <c r="U11672" s="43"/>
    </row>
    <row r="11673" spans="19:21" x14ac:dyDescent="0.35">
      <c r="S11673" s="43"/>
      <c r="U11673" s="43"/>
    </row>
    <row r="11674" spans="19:21" x14ac:dyDescent="0.35">
      <c r="S11674" s="43"/>
      <c r="U11674" s="43"/>
    </row>
    <row r="11675" spans="19:21" x14ac:dyDescent="0.35">
      <c r="S11675" s="43"/>
      <c r="U11675" s="43"/>
    </row>
    <row r="11676" spans="19:21" x14ac:dyDescent="0.35">
      <c r="S11676" s="43"/>
      <c r="U11676" s="43"/>
    </row>
    <row r="11677" spans="19:21" x14ac:dyDescent="0.35">
      <c r="S11677" s="43"/>
      <c r="U11677" s="43"/>
    </row>
    <row r="11678" spans="19:21" x14ac:dyDescent="0.35">
      <c r="S11678" s="43"/>
      <c r="U11678" s="43"/>
    </row>
    <row r="11679" spans="19:21" x14ac:dyDescent="0.35">
      <c r="S11679" s="43"/>
      <c r="U11679" s="43"/>
    </row>
    <row r="11680" spans="19:21" x14ac:dyDescent="0.35">
      <c r="S11680" s="43"/>
      <c r="U11680" s="43"/>
    </row>
    <row r="11681" spans="19:21" x14ac:dyDescent="0.35">
      <c r="S11681" s="43"/>
      <c r="U11681" s="43"/>
    </row>
    <row r="11682" spans="19:21" x14ac:dyDescent="0.35">
      <c r="S11682" s="43"/>
      <c r="U11682" s="43"/>
    </row>
    <row r="11683" spans="19:21" x14ac:dyDescent="0.35">
      <c r="S11683" s="43"/>
      <c r="U11683" s="43"/>
    </row>
    <row r="11684" spans="19:21" x14ac:dyDescent="0.35">
      <c r="S11684" s="43"/>
      <c r="U11684" s="43"/>
    </row>
    <row r="11685" spans="19:21" x14ac:dyDescent="0.35">
      <c r="S11685" s="43"/>
      <c r="U11685" s="43"/>
    </row>
    <row r="11686" spans="19:21" x14ac:dyDescent="0.35">
      <c r="S11686" s="43"/>
      <c r="U11686" s="43"/>
    </row>
    <row r="11687" spans="19:21" x14ac:dyDescent="0.35">
      <c r="S11687" s="43"/>
      <c r="U11687" s="43"/>
    </row>
    <row r="11688" spans="19:21" x14ac:dyDescent="0.35">
      <c r="S11688" s="43"/>
      <c r="U11688" s="43"/>
    </row>
    <row r="11689" spans="19:21" x14ac:dyDescent="0.35">
      <c r="S11689" s="43"/>
      <c r="U11689" s="43"/>
    </row>
    <row r="11690" spans="19:21" x14ac:dyDescent="0.35">
      <c r="S11690" s="43"/>
      <c r="U11690" s="43"/>
    </row>
    <row r="11691" spans="19:21" x14ac:dyDescent="0.35">
      <c r="S11691" s="43"/>
      <c r="U11691" s="43"/>
    </row>
    <row r="11692" spans="19:21" x14ac:dyDescent="0.35">
      <c r="S11692" s="43"/>
      <c r="U11692" s="43"/>
    </row>
    <row r="11693" spans="19:21" x14ac:dyDescent="0.35">
      <c r="S11693" s="43"/>
      <c r="U11693" s="43"/>
    </row>
    <row r="11694" spans="19:21" x14ac:dyDescent="0.35">
      <c r="S11694" s="43"/>
      <c r="U11694" s="43"/>
    </row>
    <row r="11695" spans="19:21" x14ac:dyDescent="0.35">
      <c r="S11695" s="43"/>
      <c r="U11695" s="43"/>
    </row>
    <row r="11696" spans="19:21" x14ac:dyDescent="0.35">
      <c r="S11696" s="43"/>
      <c r="U11696" s="43"/>
    </row>
    <row r="11697" spans="19:21" x14ac:dyDescent="0.35">
      <c r="S11697" s="43"/>
      <c r="U11697" s="43"/>
    </row>
    <row r="11698" spans="19:21" x14ac:dyDescent="0.35">
      <c r="S11698" s="43"/>
      <c r="U11698" s="43"/>
    </row>
    <row r="11699" spans="19:21" x14ac:dyDescent="0.35">
      <c r="S11699" s="43"/>
      <c r="U11699" s="43"/>
    </row>
    <row r="11700" spans="19:21" x14ac:dyDescent="0.35">
      <c r="S11700" s="43"/>
      <c r="U11700" s="43"/>
    </row>
    <row r="11701" spans="19:21" x14ac:dyDescent="0.35">
      <c r="S11701" s="43"/>
      <c r="U11701" s="43"/>
    </row>
    <row r="11702" spans="19:21" x14ac:dyDescent="0.35">
      <c r="S11702" s="43"/>
      <c r="U11702" s="43"/>
    </row>
    <row r="11703" spans="19:21" x14ac:dyDescent="0.35">
      <c r="S11703" s="43"/>
      <c r="U11703" s="43"/>
    </row>
    <row r="11704" spans="19:21" x14ac:dyDescent="0.35">
      <c r="S11704" s="43"/>
      <c r="U11704" s="43"/>
    </row>
    <row r="11705" spans="19:21" x14ac:dyDescent="0.35">
      <c r="S11705" s="43"/>
      <c r="U11705" s="43"/>
    </row>
    <row r="11706" spans="19:21" x14ac:dyDescent="0.35">
      <c r="S11706" s="43"/>
      <c r="U11706" s="43"/>
    </row>
    <row r="11707" spans="19:21" x14ac:dyDescent="0.35">
      <c r="S11707" s="43"/>
      <c r="U11707" s="43"/>
    </row>
    <row r="11708" spans="19:21" x14ac:dyDescent="0.35">
      <c r="S11708" s="43"/>
      <c r="U11708" s="43"/>
    </row>
    <row r="11709" spans="19:21" x14ac:dyDescent="0.35">
      <c r="S11709" s="43"/>
      <c r="U11709" s="43"/>
    </row>
    <row r="11710" spans="19:21" x14ac:dyDescent="0.35">
      <c r="S11710" s="43"/>
      <c r="U11710" s="43"/>
    </row>
    <row r="11711" spans="19:21" x14ac:dyDescent="0.35">
      <c r="S11711" s="43"/>
      <c r="U11711" s="43"/>
    </row>
    <row r="11712" spans="19:21" x14ac:dyDescent="0.35">
      <c r="S11712" s="43"/>
      <c r="U11712" s="43"/>
    </row>
    <row r="11713" spans="19:21" x14ac:dyDescent="0.35">
      <c r="S11713" s="43"/>
      <c r="U11713" s="43"/>
    </row>
    <row r="11714" spans="19:21" x14ac:dyDescent="0.35">
      <c r="S11714" s="43"/>
      <c r="U11714" s="43"/>
    </row>
    <row r="11715" spans="19:21" x14ac:dyDescent="0.35">
      <c r="S11715" s="43"/>
      <c r="U11715" s="43"/>
    </row>
    <row r="11716" spans="19:21" x14ac:dyDescent="0.35">
      <c r="S11716" s="43"/>
      <c r="U11716" s="43"/>
    </row>
    <row r="11717" spans="19:21" x14ac:dyDescent="0.35">
      <c r="S11717" s="43"/>
      <c r="U11717" s="43"/>
    </row>
    <row r="11718" spans="19:21" x14ac:dyDescent="0.35">
      <c r="S11718" s="43"/>
      <c r="U11718" s="43"/>
    </row>
    <row r="11719" spans="19:21" x14ac:dyDescent="0.35">
      <c r="S11719" s="43"/>
      <c r="U11719" s="43"/>
    </row>
    <row r="11720" spans="19:21" x14ac:dyDescent="0.35">
      <c r="S11720" s="43"/>
      <c r="U11720" s="43"/>
    </row>
    <row r="11721" spans="19:21" x14ac:dyDescent="0.35">
      <c r="S11721" s="43"/>
      <c r="U11721" s="43"/>
    </row>
    <row r="11722" spans="19:21" x14ac:dyDescent="0.35">
      <c r="S11722" s="43"/>
      <c r="U11722" s="43"/>
    </row>
    <row r="11723" spans="19:21" x14ac:dyDescent="0.35">
      <c r="S11723" s="43"/>
      <c r="U11723" s="43"/>
    </row>
    <row r="11724" spans="19:21" x14ac:dyDescent="0.35">
      <c r="S11724" s="43"/>
      <c r="U11724" s="43"/>
    </row>
    <row r="11725" spans="19:21" x14ac:dyDescent="0.35">
      <c r="S11725" s="43"/>
      <c r="U11725" s="43"/>
    </row>
    <row r="11726" spans="19:21" x14ac:dyDescent="0.35">
      <c r="S11726" s="43"/>
      <c r="U11726" s="43"/>
    </row>
    <row r="11727" spans="19:21" x14ac:dyDescent="0.35">
      <c r="S11727" s="43"/>
      <c r="U11727" s="43"/>
    </row>
    <row r="11728" spans="19:21" x14ac:dyDescent="0.35">
      <c r="S11728" s="43"/>
      <c r="U11728" s="43"/>
    </row>
    <row r="11729" spans="19:21" x14ac:dyDescent="0.35">
      <c r="S11729" s="43"/>
      <c r="U11729" s="43"/>
    </row>
    <row r="11730" spans="19:21" x14ac:dyDescent="0.35">
      <c r="S11730" s="43"/>
      <c r="U11730" s="43"/>
    </row>
    <row r="11731" spans="19:21" x14ac:dyDescent="0.35">
      <c r="S11731" s="43"/>
      <c r="U11731" s="43"/>
    </row>
    <row r="11732" spans="19:21" x14ac:dyDescent="0.35">
      <c r="S11732" s="43"/>
      <c r="U11732" s="43"/>
    </row>
    <row r="11733" spans="19:21" x14ac:dyDescent="0.35">
      <c r="S11733" s="43"/>
      <c r="U11733" s="43"/>
    </row>
    <row r="11734" spans="19:21" x14ac:dyDescent="0.35">
      <c r="S11734" s="43"/>
      <c r="U11734" s="43"/>
    </row>
    <row r="11735" spans="19:21" x14ac:dyDescent="0.35">
      <c r="S11735" s="43"/>
      <c r="U11735" s="43"/>
    </row>
    <row r="11736" spans="19:21" x14ac:dyDescent="0.35">
      <c r="S11736" s="43"/>
      <c r="U11736" s="43"/>
    </row>
    <row r="11737" spans="19:21" x14ac:dyDescent="0.35">
      <c r="S11737" s="43"/>
      <c r="U11737" s="43"/>
    </row>
    <row r="11738" spans="19:21" x14ac:dyDescent="0.35">
      <c r="S11738" s="43"/>
      <c r="U11738" s="43"/>
    </row>
    <row r="11739" spans="19:21" x14ac:dyDescent="0.35">
      <c r="S11739" s="43"/>
      <c r="U11739" s="43"/>
    </row>
    <row r="11740" spans="19:21" x14ac:dyDescent="0.35">
      <c r="S11740" s="43"/>
      <c r="U11740" s="43"/>
    </row>
    <row r="11741" spans="19:21" x14ac:dyDescent="0.35">
      <c r="S11741" s="43"/>
      <c r="U11741" s="43"/>
    </row>
    <row r="11742" spans="19:21" x14ac:dyDescent="0.35">
      <c r="S11742" s="43"/>
      <c r="U11742" s="43"/>
    </row>
    <row r="11743" spans="19:21" x14ac:dyDescent="0.35">
      <c r="S11743" s="43"/>
      <c r="U11743" s="43"/>
    </row>
    <row r="11744" spans="19:21" x14ac:dyDescent="0.35">
      <c r="S11744" s="43"/>
      <c r="U11744" s="43"/>
    </row>
    <row r="11745" spans="19:21" x14ac:dyDescent="0.35">
      <c r="S11745" s="43"/>
      <c r="U11745" s="43"/>
    </row>
    <row r="11746" spans="19:21" x14ac:dyDescent="0.35">
      <c r="S11746" s="43"/>
      <c r="U11746" s="43"/>
    </row>
    <row r="11747" spans="19:21" x14ac:dyDescent="0.35">
      <c r="S11747" s="43"/>
      <c r="U11747" s="43"/>
    </row>
    <row r="11748" spans="19:21" x14ac:dyDescent="0.35">
      <c r="S11748" s="43"/>
      <c r="U11748" s="43"/>
    </row>
    <row r="11749" spans="19:21" x14ac:dyDescent="0.35">
      <c r="S11749" s="43"/>
      <c r="U11749" s="43"/>
    </row>
    <row r="11750" spans="19:21" x14ac:dyDescent="0.35">
      <c r="S11750" s="43"/>
      <c r="U11750" s="43"/>
    </row>
    <row r="11751" spans="19:21" x14ac:dyDescent="0.35">
      <c r="S11751" s="43"/>
      <c r="U11751" s="43"/>
    </row>
    <row r="11752" spans="19:21" x14ac:dyDescent="0.35">
      <c r="S11752" s="43"/>
      <c r="U11752" s="43"/>
    </row>
    <row r="11753" spans="19:21" x14ac:dyDescent="0.35">
      <c r="S11753" s="43"/>
      <c r="U11753" s="43"/>
    </row>
    <row r="11754" spans="19:21" x14ac:dyDescent="0.35">
      <c r="S11754" s="43"/>
      <c r="U11754" s="43"/>
    </row>
    <row r="11755" spans="19:21" x14ac:dyDescent="0.35">
      <c r="S11755" s="43"/>
      <c r="U11755" s="43"/>
    </row>
    <row r="11756" spans="19:21" x14ac:dyDescent="0.35">
      <c r="S11756" s="43"/>
      <c r="U11756" s="43"/>
    </row>
    <row r="11757" spans="19:21" x14ac:dyDescent="0.35">
      <c r="S11757" s="43"/>
      <c r="U11757" s="43"/>
    </row>
    <row r="11758" spans="19:21" x14ac:dyDescent="0.35">
      <c r="S11758" s="43"/>
      <c r="U11758" s="43"/>
    </row>
    <row r="11759" spans="19:21" x14ac:dyDescent="0.35">
      <c r="S11759" s="43"/>
      <c r="U11759" s="43"/>
    </row>
    <row r="11760" spans="19:21" x14ac:dyDescent="0.35">
      <c r="S11760" s="43"/>
      <c r="U11760" s="43"/>
    </row>
    <row r="11761" spans="19:21" x14ac:dyDescent="0.35">
      <c r="S11761" s="43"/>
      <c r="U11761" s="43"/>
    </row>
    <row r="11762" spans="19:21" x14ac:dyDescent="0.35">
      <c r="S11762" s="43"/>
      <c r="U11762" s="43"/>
    </row>
    <row r="11763" spans="19:21" x14ac:dyDescent="0.35">
      <c r="S11763" s="43"/>
      <c r="U11763" s="43"/>
    </row>
    <row r="11764" spans="19:21" x14ac:dyDescent="0.35">
      <c r="S11764" s="43"/>
      <c r="U11764" s="43"/>
    </row>
    <row r="11765" spans="19:21" x14ac:dyDescent="0.35">
      <c r="S11765" s="43"/>
      <c r="U11765" s="43"/>
    </row>
    <row r="11766" spans="19:21" x14ac:dyDescent="0.35">
      <c r="S11766" s="43"/>
      <c r="U11766" s="43"/>
    </row>
    <row r="11767" spans="19:21" x14ac:dyDescent="0.35">
      <c r="S11767" s="43"/>
      <c r="U11767" s="43"/>
    </row>
    <row r="11768" spans="19:21" x14ac:dyDescent="0.35">
      <c r="S11768" s="43"/>
      <c r="U11768" s="43"/>
    </row>
    <row r="11769" spans="19:21" x14ac:dyDescent="0.35">
      <c r="S11769" s="43"/>
      <c r="U11769" s="43"/>
    </row>
    <row r="11770" spans="19:21" x14ac:dyDescent="0.35">
      <c r="S11770" s="43"/>
      <c r="U11770" s="43"/>
    </row>
    <row r="11771" spans="19:21" x14ac:dyDescent="0.35">
      <c r="S11771" s="43"/>
      <c r="U11771" s="43"/>
    </row>
    <row r="11772" spans="19:21" x14ac:dyDescent="0.35">
      <c r="S11772" s="43"/>
      <c r="U11772" s="43"/>
    </row>
    <row r="11773" spans="19:21" x14ac:dyDescent="0.35">
      <c r="S11773" s="43"/>
      <c r="U11773" s="43"/>
    </row>
    <row r="11774" spans="19:21" x14ac:dyDescent="0.35">
      <c r="S11774" s="43"/>
      <c r="U11774" s="43"/>
    </row>
    <row r="11775" spans="19:21" x14ac:dyDescent="0.35">
      <c r="S11775" s="43"/>
      <c r="U11775" s="43"/>
    </row>
    <row r="11776" spans="19:21" x14ac:dyDescent="0.35">
      <c r="S11776" s="43"/>
      <c r="U11776" s="43"/>
    </row>
    <row r="11777" spans="19:21" x14ac:dyDescent="0.35">
      <c r="S11777" s="43"/>
      <c r="U11777" s="43"/>
    </row>
    <row r="11778" spans="19:21" x14ac:dyDescent="0.35">
      <c r="S11778" s="43"/>
      <c r="U11778" s="43"/>
    </row>
    <row r="11779" spans="19:21" x14ac:dyDescent="0.35">
      <c r="S11779" s="43"/>
      <c r="U11779" s="43"/>
    </row>
    <row r="11780" spans="19:21" x14ac:dyDescent="0.35">
      <c r="S11780" s="43"/>
      <c r="U11780" s="43"/>
    </row>
    <row r="11781" spans="19:21" x14ac:dyDescent="0.35">
      <c r="S11781" s="43"/>
      <c r="U11781" s="43"/>
    </row>
    <row r="11782" spans="19:21" x14ac:dyDescent="0.35">
      <c r="S11782" s="43"/>
      <c r="U11782" s="43"/>
    </row>
    <row r="11783" spans="19:21" x14ac:dyDescent="0.35">
      <c r="S11783" s="43"/>
      <c r="U11783" s="43"/>
    </row>
    <row r="11784" spans="19:21" x14ac:dyDescent="0.35">
      <c r="S11784" s="43"/>
      <c r="U11784" s="43"/>
    </row>
    <row r="11785" spans="19:21" x14ac:dyDescent="0.35">
      <c r="S11785" s="43"/>
      <c r="U11785" s="43"/>
    </row>
    <row r="11786" spans="19:21" x14ac:dyDescent="0.35">
      <c r="S11786" s="43"/>
      <c r="U11786" s="43"/>
    </row>
    <row r="11787" spans="19:21" x14ac:dyDescent="0.35">
      <c r="S11787" s="43"/>
      <c r="U11787" s="43"/>
    </row>
    <row r="11788" spans="19:21" x14ac:dyDescent="0.35">
      <c r="S11788" s="43"/>
      <c r="U11788" s="43"/>
    </row>
    <row r="11789" spans="19:21" x14ac:dyDescent="0.35">
      <c r="S11789" s="43"/>
      <c r="U11789" s="43"/>
    </row>
    <row r="11790" spans="19:21" x14ac:dyDescent="0.35">
      <c r="S11790" s="43"/>
      <c r="U11790" s="43"/>
    </row>
    <row r="11791" spans="19:21" x14ac:dyDescent="0.35">
      <c r="S11791" s="43"/>
      <c r="U11791" s="43"/>
    </row>
    <row r="11792" spans="19:21" x14ac:dyDescent="0.35">
      <c r="S11792" s="43"/>
      <c r="U11792" s="43"/>
    </row>
    <row r="11793" spans="19:21" x14ac:dyDescent="0.35">
      <c r="S11793" s="43"/>
      <c r="U11793" s="43"/>
    </row>
    <row r="11794" spans="19:21" x14ac:dyDescent="0.35">
      <c r="S11794" s="43"/>
      <c r="U11794" s="43"/>
    </row>
    <row r="11795" spans="19:21" x14ac:dyDescent="0.35">
      <c r="S11795" s="43"/>
      <c r="U11795" s="43"/>
    </row>
    <row r="11796" spans="19:21" x14ac:dyDescent="0.35">
      <c r="S11796" s="43"/>
      <c r="U11796" s="43"/>
    </row>
    <row r="11797" spans="19:21" x14ac:dyDescent="0.35">
      <c r="S11797" s="43"/>
      <c r="U11797" s="43"/>
    </row>
    <row r="11798" spans="19:21" x14ac:dyDescent="0.35">
      <c r="S11798" s="43"/>
      <c r="U11798" s="43"/>
    </row>
    <row r="11799" spans="19:21" x14ac:dyDescent="0.35">
      <c r="S11799" s="43"/>
      <c r="U11799" s="43"/>
    </row>
    <row r="11800" spans="19:21" x14ac:dyDescent="0.35">
      <c r="S11800" s="43"/>
      <c r="U11800" s="43"/>
    </row>
    <row r="11801" spans="19:21" x14ac:dyDescent="0.35">
      <c r="S11801" s="43"/>
      <c r="U11801" s="43"/>
    </row>
    <row r="11802" spans="19:21" x14ac:dyDescent="0.35">
      <c r="S11802" s="43"/>
      <c r="U11802" s="43"/>
    </row>
    <row r="11803" spans="19:21" x14ac:dyDescent="0.35">
      <c r="S11803" s="43"/>
      <c r="U11803" s="43"/>
    </row>
    <row r="11804" spans="19:21" x14ac:dyDescent="0.35">
      <c r="S11804" s="43"/>
      <c r="U11804" s="43"/>
    </row>
    <row r="11805" spans="19:21" x14ac:dyDescent="0.35">
      <c r="S11805" s="43"/>
      <c r="U11805" s="43"/>
    </row>
    <row r="11806" spans="19:21" x14ac:dyDescent="0.35">
      <c r="S11806" s="43"/>
      <c r="U11806" s="43"/>
    </row>
    <row r="11807" spans="19:21" x14ac:dyDescent="0.35">
      <c r="S11807" s="43"/>
      <c r="U11807" s="43"/>
    </row>
    <row r="11808" spans="19:21" x14ac:dyDescent="0.35">
      <c r="S11808" s="43"/>
      <c r="U11808" s="43"/>
    </row>
    <row r="11809" spans="19:21" x14ac:dyDescent="0.35">
      <c r="S11809" s="43"/>
      <c r="U11809" s="43"/>
    </row>
    <row r="11810" spans="19:21" x14ac:dyDescent="0.35">
      <c r="S11810" s="43"/>
      <c r="U11810" s="43"/>
    </row>
    <row r="11811" spans="19:21" x14ac:dyDescent="0.35">
      <c r="S11811" s="43"/>
      <c r="U11811" s="43"/>
    </row>
    <row r="11812" spans="19:21" x14ac:dyDescent="0.35">
      <c r="S11812" s="43"/>
      <c r="U11812" s="43"/>
    </row>
    <row r="11813" spans="19:21" x14ac:dyDescent="0.35">
      <c r="S11813" s="43"/>
      <c r="U11813" s="43"/>
    </row>
    <row r="11814" spans="19:21" x14ac:dyDescent="0.35">
      <c r="S11814" s="43"/>
      <c r="U11814" s="43"/>
    </row>
    <row r="11815" spans="19:21" x14ac:dyDescent="0.35">
      <c r="S11815" s="43"/>
      <c r="U11815" s="43"/>
    </row>
    <row r="11816" spans="19:21" x14ac:dyDescent="0.35">
      <c r="S11816" s="43"/>
      <c r="U11816" s="43"/>
    </row>
    <row r="11817" spans="19:21" x14ac:dyDescent="0.35">
      <c r="S11817" s="43"/>
      <c r="U11817" s="43"/>
    </row>
    <row r="11818" spans="19:21" x14ac:dyDescent="0.35">
      <c r="S11818" s="43"/>
      <c r="U11818" s="43"/>
    </row>
    <row r="11819" spans="19:21" x14ac:dyDescent="0.35">
      <c r="S11819" s="43"/>
      <c r="U11819" s="43"/>
    </row>
    <row r="11820" spans="19:21" x14ac:dyDescent="0.35">
      <c r="S11820" s="43"/>
      <c r="U11820" s="43"/>
    </row>
    <row r="11821" spans="19:21" x14ac:dyDescent="0.35">
      <c r="S11821" s="43"/>
      <c r="U11821" s="43"/>
    </row>
    <row r="11822" spans="19:21" x14ac:dyDescent="0.35">
      <c r="S11822" s="43"/>
      <c r="U11822" s="43"/>
    </row>
    <row r="11823" spans="19:21" x14ac:dyDescent="0.35">
      <c r="S11823" s="43"/>
      <c r="U11823" s="43"/>
    </row>
    <row r="11824" spans="19:21" x14ac:dyDescent="0.35">
      <c r="S11824" s="43"/>
      <c r="U11824" s="43"/>
    </row>
    <row r="11825" spans="19:21" x14ac:dyDescent="0.35">
      <c r="S11825" s="43"/>
      <c r="U11825" s="43"/>
    </row>
    <row r="11826" spans="19:21" x14ac:dyDescent="0.35">
      <c r="S11826" s="43"/>
      <c r="U11826" s="43"/>
    </row>
    <row r="11827" spans="19:21" x14ac:dyDescent="0.35">
      <c r="S11827" s="43"/>
      <c r="U11827" s="43"/>
    </row>
    <row r="11828" spans="19:21" x14ac:dyDescent="0.35">
      <c r="S11828" s="43"/>
      <c r="U11828" s="43"/>
    </row>
    <row r="11829" spans="19:21" x14ac:dyDescent="0.35">
      <c r="S11829" s="43"/>
      <c r="U11829" s="43"/>
    </row>
    <row r="11830" spans="19:21" x14ac:dyDescent="0.35">
      <c r="S11830" s="43"/>
      <c r="U11830" s="43"/>
    </row>
    <row r="11831" spans="19:21" x14ac:dyDescent="0.35">
      <c r="S11831" s="43"/>
      <c r="U11831" s="43"/>
    </row>
    <row r="11832" spans="19:21" x14ac:dyDescent="0.35">
      <c r="S11832" s="43"/>
      <c r="U11832" s="43"/>
    </row>
    <row r="11833" spans="19:21" x14ac:dyDescent="0.35">
      <c r="S11833" s="43"/>
      <c r="U11833" s="43"/>
    </row>
    <row r="11834" spans="19:21" x14ac:dyDescent="0.35">
      <c r="S11834" s="43"/>
      <c r="U11834" s="43"/>
    </row>
    <row r="11835" spans="19:21" x14ac:dyDescent="0.35">
      <c r="S11835" s="43"/>
      <c r="U11835" s="43"/>
    </row>
    <row r="11836" spans="19:21" x14ac:dyDescent="0.35">
      <c r="S11836" s="43"/>
      <c r="U11836" s="43"/>
    </row>
    <row r="11837" spans="19:21" x14ac:dyDescent="0.35">
      <c r="S11837" s="43"/>
      <c r="U11837" s="43"/>
    </row>
    <row r="11838" spans="19:21" x14ac:dyDescent="0.35">
      <c r="S11838" s="43"/>
      <c r="U11838" s="43"/>
    </row>
    <row r="11839" spans="19:21" x14ac:dyDescent="0.35">
      <c r="S11839" s="43"/>
      <c r="U11839" s="43"/>
    </row>
    <row r="11840" spans="19:21" x14ac:dyDescent="0.35">
      <c r="S11840" s="43"/>
      <c r="U11840" s="43"/>
    </row>
    <row r="11841" spans="19:21" x14ac:dyDescent="0.35">
      <c r="S11841" s="43"/>
      <c r="U11841" s="43"/>
    </row>
    <row r="11842" spans="19:21" x14ac:dyDescent="0.35">
      <c r="S11842" s="43"/>
      <c r="U11842" s="43"/>
    </row>
    <row r="11843" spans="19:21" x14ac:dyDescent="0.35">
      <c r="S11843" s="43"/>
      <c r="U11843" s="43"/>
    </row>
    <row r="11844" spans="19:21" x14ac:dyDescent="0.35">
      <c r="S11844" s="43"/>
      <c r="U11844" s="43"/>
    </row>
    <row r="11845" spans="19:21" x14ac:dyDescent="0.35">
      <c r="S11845" s="43"/>
      <c r="U11845" s="43"/>
    </row>
    <row r="11846" spans="19:21" x14ac:dyDescent="0.35">
      <c r="S11846" s="43"/>
      <c r="U11846" s="43"/>
    </row>
    <row r="11847" spans="19:21" x14ac:dyDescent="0.35">
      <c r="S11847" s="43"/>
      <c r="U11847" s="43"/>
    </row>
    <row r="11848" spans="19:21" x14ac:dyDescent="0.35">
      <c r="S11848" s="43"/>
      <c r="U11848" s="43"/>
    </row>
    <row r="11849" spans="19:21" x14ac:dyDescent="0.35">
      <c r="S11849" s="43"/>
      <c r="U11849" s="43"/>
    </row>
    <row r="11850" spans="19:21" x14ac:dyDescent="0.35">
      <c r="S11850" s="43"/>
      <c r="U11850" s="43"/>
    </row>
    <row r="11851" spans="19:21" x14ac:dyDescent="0.35">
      <c r="S11851" s="43"/>
      <c r="U11851" s="43"/>
    </row>
    <row r="11852" spans="19:21" x14ac:dyDescent="0.35">
      <c r="S11852" s="43"/>
      <c r="U11852" s="43"/>
    </row>
    <row r="11853" spans="19:21" x14ac:dyDescent="0.35">
      <c r="S11853" s="43"/>
      <c r="U11853" s="43"/>
    </row>
    <row r="11854" spans="19:21" x14ac:dyDescent="0.35">
      <c r="S11854" s="43"/>
      <c r="U11854" s="43"/>
    </row>
    <row r="11855" spans="19:21" x14ac:dyDescent="0.35">
      <c r="S11855" s="43"/>
      <c r="U11855" s="43"/>
    </row>
    <row r="11856" spans="19:21" x14ac:dyDescent="0.35">
      <c r="S11856" s="43"/>
      <c r="U11856" s="43"/>
    </row>
    <row r="11857" spans="19:21" x14ac:dyDescent="0.35">
      <c r="S11857" s="43"/>
      <c r="U11857" s="43"/>
    </row>
    <row r="11858" spans="19:21" x14ac:dyDescent="0.35">
      <c r="S11858" s="43"/>
      <c r="U11858" s="43"/>
    </row>
    <row r="11859" spans="19:21" x14ac:dyDescent="0.35">
      <c r="S11859" s="43"/>
      <c r="U11859" s="43"/>
    </row>
    <row r="11860" spans="19:21" x14ac:dyDescent="0.35">
      <c r="S11860" s="43"/>
      <c r="U11860" s="43"/>
    </row>
    <row r="11861" spans="19:21" x14ac:dyDescent="0.35">
      <c r="S11861" s="43"/>
      <c r="U11861" s="43"/>
    </row>
    <row r="11862" spans="19:21" x14ac:dyDescent="0.35">
      <c r="S11862" s="43"/>
      <c r="U11862" s="43"/>
    </row>
    <row r="11863" spans="19:21" x14ac:dyDescent="0.35">
      <c r="S11863" s="43"/>
      <c r="U11863" s="43"/>
    </row>
    <row r="11864" spans="19:21" x14ac:dyDescent="0.35">
      <c r="S11864" s="43"/>
      <c r="U11864" s="43"/>
    </row>
    <row r="11865" spans="19:21" x14ac:dyDescent="0.35">
      <c r="S11865" s="43"/>
      <c r="U11865" s="43"/>
    </row>
    <row r="11866" spans="19:21" x14ac:dyDescent="0.35">
      <c r="S11866" s="43"/>
      <c r="U11866" s="43"/>
    </row>
    <row r="11867" spans="19:21" x14ac:dyDescent="0.35">
      <c r="S11867" s="43"/>
      <c r="U11867" s="43"/>
    </row>
    <row r="11868" spans="19:21" x14ac:dyDescent="0.35">
      <c r="S11868" s="43"/>
      <c r="U11868" s="43"/>
    </row>
    <row r="11869" spans="19:21" x14ac:dyDescent="0.35">
      <c r="S11869" s="43"/>
      <c r="U11869" s="43"/>
    </row>
    <row r="11870" spans="19:21" x14ac:dyDescent="0.35">
      <c r="S11870" s="43"/>
      <c r="U11870" s="43"/>
    </row>
    <row r="11871" spans="19:21" x14ac:dyDescent="0.35">
      <c r="S11871" s="43"/>
      <c r="U11871" s="43"/>
    </row>
    <row r="11872" spans="19:21" x14ac:dyDescent="0.35">
      <c r="S11872" s="43"/>
      <c r="U11872" s="43"/>
    </row>
    <row r="11873" spans="19:21" x14ac:dyDescent="0.35">
      <c r="S11873" s="43"/>
      <c r="U11873" s="43"/>
    </row>
    <row r="11874" spans="19:21" x14ac:dyDescent="0.35">
      <c r="S11874" s="43"/>
      <c r="U11874" s="43"/>
    </row>
    <row r="11875" spans="19:21" x14ac:dyDescent="0.35">
      <c r="S11875" s="43"/>
      <c r="U11875" s="43"/>
    </row>
    <row r="11876" spans="19:21" x14ac:dyDescent="0.35">
      <c r="S11876" s="43"/>
      <c r="U11876" s="43"/>
    </row>
    <row r="11877" spans="19:21" x14ac:dyDescent="0.35">
      <c r="S11877" s="43"/>
      <c r="U11877" s="43"/>
    </row>
    <row r="11878" spans="19:21" x14ac:dyDescent="0.35">
      <c r="S11878" s="43"/>
      <c r="U11878" s="43"/>
    </row>
    <row r="11879" spans="19:21" x14ac:dyDescent="0.35">
      <c r="S11879" s="43"/>
      <c r="U11879" s="43"/>
    </row>
    <row r="11880" spans="19:21" x14ac:dyDescent="0.35">
      <c r="S11880" s="43"/>
      <c r="U11880" s="43"/>
    </row>
    <row r="11881" spans="19:21" x14ac:dyDescent="0.35">
      <c r="S11881" s="43"/>
      <c r="U11881" s="43"/>
    </row>
    <row r="11882" spans="19:21" x14ac:dyDescent="0.35">
      <c r="S11882" s="43"/>
      <c r="U11882" s="43"/>
    </row>
    <row r="11883" spans="19:21" x14ac:dyDescent="0.35">
      <c r="S11883" s="43"/>
      <c r="U11883" s="43"/>
    </row>
    <row r="11884" spans="19:21" x14ac:dyDescent="0.35">
      <c r="S11884" s="43"/>
      <c r="U11884" s="43"/>
    </row>
    <row r="11885" spans="19:21" x14ac:dyDescent="0.35">
      <c r="S11885" s="43"/>
      <c r="U11885" s="43"/>
    </row>
    <row r="11886" spans="19:21" x14ac:dyDescent="0.35">
      <c r="S11886" s="43"/>
      <c r="U11886" s="43"/>
    </row>
    <row r="11887" spans="19:21" x14ac:dyDescent="0.35">
      <c r="S11887" s="43"/>
      <c r="U11887" s="43"/>
    </row>
    <row r="11888" spans="19:21" x14ac:dyDescent="0.35">
      <c r="S11888" s="43"/>
      <c r="U11888" s="43"/>
    </row>
    <row r="11889" spans="19:21" x14ac:dyDescent="0.35">
      <c r="S11889" s="43"/>
      <c r="U11889" s="43"/>
    </row>
    <row r="11890" spans="19:21" x14ac:dyDescent="0.35">
      <c r="S11890" s="43"/>
      <c r="U11890" s="43"/>
    </row>
    <row r="11891" spans="19:21" x14ac:dyDescent="0.35">
      <c r="S11891" s="43"/>
      <c r="U11891" s="43"/>
    </row>
    <row r="11892" spans="19:21" x14ac:dyDescent="0.35">
      <c r="S11892" s="43"/>
      <c r="U11892" s="43"/>
    </row>
    <row r="11893" spans="19:21" x14ac:dyDescent="0.35">
      <c r="S11893" s="43"/>
      <c r="U11893" s="43"/>
    </row>
    <row r="11894" spans="19:21" x14ac:dyDescent="0.35">
      <c r="S11894" s="43"/>
      <c r="U11894" s="43"/>
    </row>
    <row r="11895" spans="19:21" x14ac:dyDescent="0.35">
      <c r="S11895" s="43"/>
      <c r="U11895" s="43"/>
    </row>
    <row r="11896" spans="19:21" x14ac:dyDescent="0.35">
      <c r="S11896" s="43"/>
      <c r="U11896" s="43"/>
    </row>
    <row r="11897" spans="19:21" x14ac:dyDescent="0.35">
      <c r="S11897" s="43"/>
      <c r="U11897" s="43"/>
    </row>
    <row r="11898" spans="19:21" x14ac:dyDescent="0.35">
      <c r="S11898" s="43"/>
      <c r="U11898" s="43"/>
    </row>
    <row r="11899" spans="19:21" x14ac:dyDescent="0.35">
      <c r="S11899" s="43"/>
      <c r="U11899" s="43"/>
    </row>
    <row r="11900" spans="19:21" x14ac:dyDescent="0.35">
      <c r="S11900" s="43"/>
      <c r="U11900" s="43"/>
    </row>
    <row r="11901" spans="19:21" x14ac:dyDescent="0.35">
      <c r="S11901" s="43"/>
      <c r="U11901" s="43"/>
    </row>
    <row r="11902" spans="19:21" x14ac:dyDescent="0.35">
      <c r="S11902" s="43"/>
      <c r="U11902" s="43"/>
    </row>
    <row r="11903" spans="19:21" x14ac:dyDescent="0.35">
      <c r="S11903" s="43"/>
      <c r="U11903" s="43"/>
    </row>
    <row r="11904" spans="19:21" x14ac:dyDescent="0.35">
      <c r="S11904" s="43"/>
      <c r="U11904" s="43"/>
    </row>
    <row r="11905" spans="19:21" x14ac:dyDescent="0.35">
      <c r="S11905" s="43"/>
      <c r="U11905" s="43"/>
    </row>
    <row r="11906" spans="19:21" x14ac:dyDescent="0.35">
      <c r="S11906" s="43"/>
      <c r="U11906" s="43"/>
    </row>
    <row r="11907" spans="19:21" x14ac:dyDescent="0.35">
      <c r="S11907" s="43"/>
      <c r="U11907" s="43"/>
    </row>
    <row r="11908" spans="19:21" x14ac:dyDescent="0.35">
      <c r="S11908" s="43"/>
      <c r="U11908" s="43"/>
    </row>
    <row r="11909" spans="19:21" x14ac:dyDescent="0.35">
      <c r="S11909" s="43"/>
      <c r="U11909" s="43"/>
    </row>
    <row r="11910" spans="19:21" x14ac:dyDescent="0.35">
      <c r="S11910" s="43"/>
      <c r="U11910" s="43"/>
    </row>
    <row r="11911" spans="19:21" x14ac:dyDescent="0.35">
      <c r="S11911" s="43"/>
      <c r="U11911" s="43"/>
    </row>
    <row r="11912" spans="19:21" x14ac:dyDescent="0.35">
      <c r="S11912" s="43"/>
      <c r="U11912" s="43"/>
    </row>
    <row r="11913" spans="19:21" x14ac:dyDescent="0.35">
      <c r="S11913" s="43"/>
      <c r="U11913" s="43"/>
    </row>
    <row r="11914" spans="19:21" x14ac:dyDescent="0.35">
      <c r="S11914" s="43"/>
      <c r="U11914" s="43"/>
    </row>
    <row r="11915" spans="19:21" x14ac:dyDescent="0.35">
      <c r="S11915" s="43"/>
      <c r="U11915" s="43"/>
    </row>
    <row r="11916" spans="19:21" x14ac:dyDescent="0.35">
      <c r="S11916" s="43"/>
      <c r="U11916" s="43"/>
    </row>
    <row r="11917" spans="19:21" x14ac:dyDescent="0.35">
      <c r="S11917" s="43"/>
      <c r="U11917" s="43"/>
    </row>
    <row r="11918" spans="19:21" x14ac:dyDescent="0.35">
      <c r="S11918" s="43"/>
      <c r="U11918" s="43"/>
    </row>
    <row r="11919" spans="19:21" x14ac:dyDescent="0.35">
      <c r="S11919" s="43"/>
      <c r="U11919" s="43"/>
    </row>
    <row r="11920" spans="19:21" x14ac:dyDescent="0.35">
      <c r="S11920" s="43"/>
      <c r="U11920" s="43"/>
    </row>
    <row r="11921" spans="19:21" x14ac:dyDescent="0.35">
      <c r="S11921" s="43"/>
      <c r="U11921" s="43"/>
    </row>
    <row r="11922" spans="19:21" x14ac:dyDescent="0.35">
      <c r="S11922" s="43"/>
      <c r="U11922" s="43"/>
    </row>
    <row r="11923" spans="19:21" x14ac:dyDescent="0.35">
      <c r="S11923" s="43"/>
      <c r="U11923" s="43"/>
    </row>
    <row r="11924" spans="19:21" x14ac:dyDescent="0.35">
      <c r="S11924" s="43"/>
      <c r="U11924" s="43"/>
    </row>
    <row r="11925" spans="19:21" x14ac:dyDescent="0.35">
      <c r="S11925" s="43"/>
      <c r="U11925" s="43"/>
    </row>
    <row r="11926" spans="19:21" x14ac:dyDescent="0.35">
      <c r="S11926" s="43"/>
      <c r="U11926" s="43"/>
    </row>
    <row r="11927" spans="19:21" x14ac:dyDescent="0.35">
      <c r="S11927" s="43"/>
      <c r="U11927" s="43"/>
    </row>
    <row r="11928" spans="19:21" x14ac:dyDescent="0.35">
      <c r="S11928" s="43"/>
      <c r="U11928" s="43"/>
    </row>
    <row r="11929" spans="19:21" x14ac:dyDescent="0.35">
      <c r="S11929" s="43"/>
      <c r="U11929" s="43"/>
    </row>
    <row r="11930" spans="19:21" x14ac:dyDescent="0.35">
      <c r="S11930" s="43"/>
      <c r="U11930" s="43"/>
    </row>
    <row r="11931" spans="19:21" x14ac:dyDescent="0.35">
      <c r="S11931" s="43"/>
      <c r="U11931" s="43"/>
    </row>
    <row r="11932" spans="19:21" x14ac:dyDescent="0.35">
      <c r="S11932" s="43"/>
      <c r="U11932" s="43"/>
    </row>
    <row r="11933" spans="19:21" x14ac:dyDescent="0.35">
      <c r="S11933" s="43"/>
      <c r="U11933" s="43"/>
    </row>
    <row r="11934" spans="19:21" x14ac:dyDescent="0.35">
      <c r="S11934" s="43"/>
      <c r="U11934" s="43"/>
    </row>
    <row r="11935" spans="19:21" x14ac:dyDescent="0.35">
      <c r="S11935" s="43"/>
      <c r="U11935" s="43"/>
    </row>
    <row r="11936" spans="19:21" x14ac:dyDescent="0.35">
      <c r="S11936" s="43"/>
      <c r="U11936" s="43"/>
    </row>
    <row r="11937" spans="19:21" x14ac:dyDescent="0.35">
      <c r="S11937" s="43"/>
      <c r="U11937" s="43"/>
    </row>
    <row r="11938" spans="19:21" x14ac:dyDescent="0.35">
      <c r="S11938" s="43"/>
      <c r="U11938" s="43"/>
    </row>
    <row r="11939" spans="19:21" x14ac:dyDescent="0.35">
      <c r="S11939" s="43"/>
      <c r="U11939" s="43"/>
    </row>
    <row r="11940" spans="19:21" x14ac:dyDescent="0.35">
      <c r="S11940" s="43"/>
      <c r="U11940" s="43"/>
    </row>
    <row r="11941" spans="19:21" x14ac:dyDescent="0.35">
      <c r="S11941" s="43"/>
      <c r="U11941" s="43"/>
    </row>
    <row r="11942" spans="19:21" x14ac:dyDescent="0.35">
      <c r="S11942" s="43"/>
      <c r="U11942" s="43"/>
    </row>
    <row r="11943" spans="19:21" x14ac:dyDescent="0.35">
      <c r="S11943" s="43"/>
      <c r="U11943" s="43"/>
    </row>
    <row r="11944" spans="19:21" x14ac:dyDescent="0.35">
      <c r="S11944" s="43"/>
      <c r="U11944" s="43"/>
    </row>
    <row r="11945" spans="19:21" x14ac:dyDescent="0.35">
      <c r="S11945" s="43"/>
      <c r="U11945" s="43"/>
    </row>
    <row r="11946" spans="19:21" x14ac:dyDescent="0.35">
      <c r="S11946" s="43"/>
      <c r="U11946" s="43"/>
    </row>
    <row r="11947" spans="19:21" x14ac:dyDescent="0.35">
      <c r="S11947" s="43"/>
      <c r="U11947" s="43"/>
    </row>
    <row r="11948" spans="19:21" x14ac:dyDescent="0.35">
      <c r="S11948" s="43"/>
      <c r="U11948" s="43"/>
    </row>
    <row r="11949" spans="19:21" x14ac:dyDescent="0.35">
      <c r="S11949" s="43"/>
      <c r="U11949" s="43"/>
    </row>
    <row r="11950" spans="19:21" x14ac:dyDescent="0.35">
      <c r="S11950" s="43"/>
      <c r="U11950" s="43"/>
    </row>
    <row r="11951" spans="19:21" x14ac:dyDescent="0.35">
      <c r="S11951" s="43"/>
      <c r="U11951" s="43"/>
    </row>
    <row r="11952" spans="19:21" x14ac:dyDescent="0.35">
      <c r="S11952" s="43"/>
      <c r="U11952" s="43"/>
    </row>
    <row r="11953" spans="19:21" x14ac:dyDescent="0.35">
      <c r="S11953" s="43"/>
      <c r="U11953" s="43"/>
    </row>
    <row r="11954" spans="19:21" x14ac:dyDescent="0.35">
      <c r="S11954" s="43"/>
      <c r="U11954" s="43"/>
    </row>
    <row r="11955" spans="19:21" x14ac:dyDescent="0.35">
      <c r="S11955" s="43"/>
      <c r="U11955" s="43"/>
    </row>
    <row r="11956" spans="19:21" x14ac:dyDescent="0.35">
      <c r="S11956" s="43"/>
      <c r="U11956" s="43"/>
    </row>
    <row r="11957" spans="19:21" x14ac:dyDescent="0.35">
      <c r="S11957" s="43"/>
      <c r="U11957" s="43"/>
    </row>
    <row r="11958" spans="19:21" x14ac:dyDescent="0.35">
      <c r="S11958" s="43"/>
      <c r="U11958" s="43"/>
    </row>
    <row r="11959" spans="19:21" x14ac:dyDescent="0.35">
      <c r="S11959" s="43"/>
      <c r="U11959" s="43"/>
    </row>
    <row r="11960" spans="19:21" x14ac:dyDescent="0.35">
      <c r="S11960" s="43"/>
      <c r="U11960" s="43"/>
    </row>
    <row r="11961" spans="19:21" x14ac:dyDescent="0.35">
      <c r="S11961" s="43"/>
      <c r="U11961" s="43"/>
    </row>
    <row r="11962" spans="19:21" x14ac:dyDescent="0.35">
      <c r="S11962" s="43"/>
      <c r="U11962" s="43"/>
    </row>
    <row r="11963" spans="19:21" x14ac:dyDescent="0.35">
      <c r="S11963" s="43"/>
      <c r="U11963" s="43"/>
    </row>
    <row r="11964" spans="19:21" x14ac:dyDescent="0.35">
      <c r="S11964" s="43"/>
      <c r="U11964" s="43"/>
    </row>
    <row r="11965" spans="19:21" x14ac:dyDescent="0.35">
      <c r="S11965" s="43"/>
      <c r="U11965" s="43"/>
    </row>
    <row r="11966" spans="19:21" x14ac:dyDescent="0.35">
      <c r="S11966" s="43"/>
      <c r="U11966" s="43"/>
    </row>
    <row r="11967" spans="19:21" x14ac:dyDescent="0.35">
      <c r="S11967" s="43"/>
      <c r="U11967" s="43"/>
    </row>
    <row r="11968" spans="19:21" x14ac:dyDescent="0.35">
      <c r="S11968" s="43"/>
      <c r="U11968" s="43"/>
    </row>
    <row r="11969" spans="19:21" x14ac:dyDescent="0.35">
      <c r="S11969" s="43"/>
      <c r="U11969" s="43"/>
    </row>
    <row r="11970" spans="19:21" x14ac:dyDescent="0.35">
      <c r="S11970" s="43"/>
      <c r="U11970" s="43"/>
    </row>
    <row r="11971" spans="19:21" x14ac:dyDescent="0.35">
      <c r="S11971" s="43"/>
      <c r="U11971" s="43"/>
    </row>
    <row r="11972" spans="19:21" x14ac:dyDescent="0.35">
      <c r="S11972" s="43"/>
      <c r="U11972" s="43"/>
    </row>
    <row r="11973" spans="19:21" x14ac:dyDescent="0.35">
      <c r="S11973" s="43"/>
      <c r="U11973" s="43"/>
    </row>
    <row r="11974" spans="19:21" x14ac:dyDescent="0.35">
      <c r="S11974" s="43"/>
      <c r="U11974" s="43"/>
    </row>
    <row r="11975" spans="19:21" x14ac:dyDescent="0.35">
      <c r="S11975" s="43"/>
      <c r="U11975" s="43"/>
    </row>
    <row r="11976" spans="19:21" x14ac:dyDescent="0.35">
      <c r="S11976" s="43"/>
      <c r="U11976" s="43"/>
    </row>
    <row r="11977" spans="19:21" x14ac:dyDescent="0.35">
      <c r="S11977" s="43"/>
      <c r="U11977" s="43"/>
    </row>
    <row r="11978" spans="19:21" x14ac:dyDescent="0.35">
      <c r="S11978" s="43"/>
      <c r="U11978" s="43"/>
    </row>
    <row r="11979" spans="19:21" x14ac:dyDescent="0.35">
      <c r="S11979" s="43"/>
      <c r="U11979" s="43"/>
    </row>
    <row r="11980" spans="19:21" x14ac:dyDescent="0.35">
      <c r="S11980" s="43"/>
      <c r="U11980" s="43"/>
    </row>
    <row r="11981" spans="19:21" x14ac:dyDescent="0.35">
      <c r="S11981" s="43"/>
      <c r="U11981" s="43"/>
    </row>
    <row r="11982" spans="19:21" x14ac:dyDescent="0.35">
      <c r="S11982" s="43"/>
      <c r="U11982" s="43"/>
    </row>
    <row r="11983" spans="19:21" x14ac:dyDescent="0.35">
      <c r="S11983" s="43"/>
      <c r="U11983" s="43"/>
    </row>
    <row r="11984" spans="19:21" x14ac:dyDescent="0.35">
      <c r="S11984" s="43"/>
      <c r="U11984" s="43"/>
    </row>
    <row r="11985" spans="19:21" x14ac:dyDescent="0.35">
      <c r="S11985" s="43"/>
      <c r="U11985" s="43"/>
    </row>
    <row r="11986" spans="19:21" x14ac:dyDescent="0.35">
      <c r="S11986" s="43"/>
      <c r="U11986" s="43"/>
    </row>
    <row r="11987" spans="19:21" x14ac:dyDescent="0.35">
      <c r="S11987" s="43"/>
      <c r="U11987" s="43"/>
    </row>
    <row r="11988" spans="19:21" x14ac:dyDescent="0.35">
      <c r="S11988" s="43"/>
      <c r="U11988" s="43"/>
    </row>
    <row r="11989" spans="19:21" x14ac:dyDescent="0.35">
      <c r="S11989" s="43"/>
      <c r="U11989" s="43"/>
    </row>
    <row r="11990" spans="19:21" x14ac:dyDescent="0.35">
      <c r="S11990" s="43"/>
      <c r="U11990" s="43"/>
    </row>
    <row r="11991" spans="19:21" x14ac:dyDescent="0.35">
      <c r="S11991" s="43"/>
      <c r="U11991" s="43"/>
    </row>
    <row r="11992" spans="19:21" x14ac:dyDescent="0.35">
      <c r="S11992" s="43"/>
      <c r="U11992" s="43"/>
    </row>
    <row r="11993" spans="19:21" x14ac:dyDescent="0.35">
      <c r="S11993" s="43"/>
      <c r="U11993" s="43"/>
    </row>
    <row r="11994" spans="19:21" x14ac:dyDescent="0.35">
      <c r="S11994" s="43"/>
      <c r="U11994" s="43"/>
    </row>
    <row r="11995" spans="19:21" x14ac:dyDescent="0.35">
      <c r="S11995" s="43"/>
      <c r="U11995" s="43"/>
    </row>
    <row r="11996" spans="19:21" x14ac:dyDescent="0.35">
      <c r="S11996" s="43"/>
      <c r="U11996" s="43"/>
    </row>
    <row r="11997" spans="19:21" x14ac:dyDescent="0.35">
      <c r="S11997" s="43"/>
      <c r="U11997" s="43"/>
    </row>
    <row r="11998" spans="19:21" x14ac:dyDescent="0.35">
      <c r="S11998" s="43"/>
      <c r="U11998" s="43"/>
    </row>
    <row r="11999" spans="19:21" x14ac:dyDescent="0.35">
      <c r="S11999" s="43"/>
      <c r="U11999" s="43"/>
    </row>
    <row r="12000" spans="19:21" x14ac:dyDescent="0.35">
      <c r="S12000" s="43"/>
      <c r="U12000" s="43"/>
    </row>
    <row r="12001" spans="19:21" x14ac:dyDescent="0.35">
      <c r="S12001" s="43"/>
      <c r="U12001" s="43"/>
    </row>
    <row r="12002" spans="19:21" x14ac:dyDescent="0.35">
      <c r="S12002" s="43"/>
      <c r="U12002" s="43"/>
    </row>
    <row r="12003" spans="19:21" x14ac:dyDescent="0.35">
      <c r="S12003" s="43"/>
      <c r="U12003" s="43"/>
    </row>
    <row r="12004" spans="19:21" x14ac:dyDescent="0.35">
      <c r="S12004" s="43"/>
      <c r="U12004" s="43"/>
    </row>
    <row r="12005" spans="19:21" x14ac:dyDescent="0.35">
      <c r="S12005" s="43"/>
      <c r="U12005" s="43"/>
    </row>
    <row r="12006" spans="19:21" x14ac:dyDescent="0.35">
      <c r="S12006" s="43"/>
      <c r="U12006" s="43"/>
    </row>
    <row r="12007" spans="19:21" x14ac:dyDescent="0.35">
      <c r="S12007" s="43"/>
      <c r="U12007" s="43"/>
    </row>
    <row r="12008" spans="19:21" x14ac:dyDescent="0.35">
      <c r="S12008" s="43"/>
      <c r="U12008" s="43"/>
    </row>
    <row r="12009" spans="19:21" x14ac:dyDescent="0.35">
      <c r="S12009" s="43"/>
      <c r="U12009" s="43"/>
    </row>
    <row r="12010" spans="19:21" x14ac:dyDescent="0.35">
      <c r="S12010" s="43"/>
      <c r="U12010" s="43"/>
    </row>
    <row r="12011" spans="19:21" x14ac:dyDescent="0.35">
      <c r="S12011" s="43"/>
      <c r="U12011" s="43"/>
    </row>
    <row r="12012" spans="19:21" x14ac:dyDescent="0.35">
      <c r="S12012" s="43"/>
      <c r="U12012" s="43"/>
    </row>
    <row r="12013" spans="19:21" x14ac:dyDescent="0.35">
      <c r="S12013" s="43"/>
      <c r="U12013" s="43"/>
    </row>
    <row r="12014" spans="19:21" x14ac:dyDescent="0.35">
      <c r="S12014" s="43"/>
      <c r="U12014" s="43"/>
    </row>
    <row r="12015" spans="19:21" x14ac:dyDescent="0.35">
      <c r="S12015" s="43"/>
      <c r="U12015" s="43"/>
    </row>
    <row r="12016" spans="19:21" x14ac:dyDescent="0.35">
      <c r="S12016" s="43"/>
      <c r="U12016" s="43"/>
    </row>
    <row r="12017" spans="19:21" x14ac:dyDescent="0.35">
      <c r="S12017" s="43"/>
      <c r="U12017" s="43"/>
    </row>
    <row r="12018" spans="19:21" x14ac:dyDescent="0.35">
      <c r="S12018" s="43"/>
      <c r="U12018" s="43"/>
    </row>
    <row r="12019" spans="19:21" x14ac:dyDescent="0.35">
      <c r="S12019" s="43"/>
      <c r="U12019" s="43"/>
    </row>
    <row r="12020" spans="19:21" x14ac:dyDescent="0.35">
      <c r="S12020" s="43"/>
      <c r="U12020" s="43"/>
    </row>
    <row r="12021" spans="19:21" x14ac:dyDescent="0.35">
      <c r="S12021" s="43"/>
      <c r="U12021" s="43"/>
    </row>
    <row r="12022" spans="19:21" x14ac:dyDescent="0.35">
      <c r="S12022" s="43"/>
      <c r="U12022" s="43"/>
    </row>
    <row r="12023" spans="19:21" x14ac:dyDescent="0.35">
      <c r="S12023" s="43"/>
      <c r="U12023" s="43"/>
    </row>
    <row r="12024" spans="19:21" x14ac:dyDescent="0.35">
      <c r="S12024" s="43"/>
      <c r="U12024" s="43"/>
    </row>
    <row r="12025" spans="19:21" x14ac:dyDescent="0.35">
      <c r="S12025" s="43"/>
      <c r="U12025" s="43"/>
    </row>
    <row r="12026" spans="19:21" x14ac:dyDescent="0.35">
      <c r="S12026" s="43"/>
      <c r="U12026" s="43"/>
    </row>
    <row r="12027" spans="19:21" x14ac:dyDescent="0.35">
      <c r="S12027" s="43"/>
      <c r="U12027" s="43"/>
    </row>
    <row r="12028" spans="19:21" x14ac:dyDescent="0.35">
      <c r="S12028" s="43"/>
      <c r="U12028" s="43"/>
    </row>
    <row r="12029" spans="19:21" x14ac:dyDescent="0.35">
      <c r="S12029" s="43"/>
      <c r="U12029" s="43"/>
    </row>
    <row r="12030" spans="19:21" x14ac:dyDescent="0.35">
      <c r="S12030" s="43"/>
      <c r="U12030" s="43"/>
    </row>
    <row r="12031" spans="19:21" x14ac:dyDescent="0.35">
      <c r="S12031" s="43"/>
      <c r="U12031" s="43"/>
    </row>
    <row r="12032" spans="19:21" x14ac:dyDescent="0.35">
      <c r="S12032" s="43"/>
      <c r="U12032" s="43"/>
    </row>
    <row r="12033" spans="19:21" x14ac:dyDescent="0.35">
      <c r="S12033" s="43"/>
      <c r="U12033" s="43"/>
    </row>
    <row r="12034" spans="19:21" x14ac:dyDescent="0.35">
      <c r="S12034" s="43"/>
      <c r="U12034" s="43"/>
    </row>
    <row r="12035" spans="19:21" x14ac:dyDescent="0.35">
      <c r="S12035" s="43"/>
      <c r="U12035" s="43"/>
    </row>
    <row r="12036" spans="19:21" x14ac:dyDescent="0.35">
      <c r="S12036" s="43"/>
      <c r="U12036" s="43"/>
    </row>
    <row r="12037" spans="19:21" x14ac:dyDescent="0.35">
      <c r="S12037" s="43"/>
      <c r="U12037" s="43"/>
    </row>
    <row r="12038" spans="19:21" x14ac:dyDescent="0.35">
      <c r="S12038" s="43"/>
      <c r="U12038" s="43"/>
    </row>
    <row r="12039" spans="19:21" x14ac:dyDescent="0.35">
      <c r="S12039" s="43"/>
      <c r="U12039" s="43"/>
    </row>
    <row r="12040" spans="19:21" x14ac:dyDescent="0.35">
      <c r="S12040" s="43"/>
      <c r="U12040" s="43"/>
    </row>
    <row r="12041" spans="19:21" x14ac:dyDescent="0.35">
      <c r="S12041" s="43"/>
      <c r="U12041" s="43"/>
    </row>
    <row r="12042" spans="19:21" x14ac:dyDescent="0.35">
      <c r="S12042" s="43"/>
      <c r="U12042" s="43"/>
    </row>
    <row r="12043" spans="19:21" x14ac:dyDescent="0.35">
      <c r="S12043" s="43"/>
      <c r="U12043" s="43"/>
    </row>
    <row r="12044" spans="19:21" x14ac:dyDescent="0.35">
      <c r="S12044" s="43"/>
      <c r="U12044" s="43"/>
    </row>
    <row r="12045" spans="19:21" x14ac:dyDescent="0.35">
      <c r="S12045" s="43"/>
      <c r="U12045" s="43"/>
    </row>
    <row r="12046" spans="19:21" x14ac:dyDescent="0.35">
      <c r="S12046" s="43"/>
      <c r="U12046" s="43"/>
    </row>
    <row r="12047" spans="19:21" x14ac:dyDescent="0.35">
      <c r="S12047" s="43"/>
      <c r="U12047" s="43"/>
    </row>
    <row r="12048" spans="19:21" x14ac:dyDescent="0.35">
      <c r="S12048" s="43"/>
      <c r="U12048" s="43"/>
    </row>
    <row r="12049" spans="19:21" x14ac:dyDescent="0.35">
      <c r="S12049" s="43"/>
      <c r="U12049" s="43"/>
    </row>
    <row r="12050" spans="19:21" x14ac:dyDescent="0.35">
      <c r="S12050" s="43"/>
      <c r="U12050" s="43"/>
    </row>
    <row r="12051" spans="19:21" x14ac:dyDescent="0.35">
      <c r="S12051" s="43"/>
      <c r="U12051" s="43"/>
    </row>
    <row r="12052" spans="19:21" x14ac:dyDescent="0.35">
      <c r="S12052" s="43"/>
      <c r="U12052" s="43"/>
    </row>
    <row r="12053" spans="19:21" x14ac:dyDescent="0.35">
      <c r="S12053" s="43"/>
      <c r="U12053" s="43"/>
    </row>
    <row r="12054" spans="19:21" x14ac:dyDescent="0.35">
      <c r="S12054" s="43"/>
      <c r="U12054" s="43"/>
    </row>
    <row r="12055" spans="19:21" x14ac:dyDescent="0.35">
      <c r="S12055" s="43"/>
      <c r="U12055" s="43"/>
    </row>
    <row r="12056" spans="19:21" x14ac:dyDescent="0.35">
      <c r="S12056" s="43"/>
      <c r="U12056" s="43"/>
    </row>
    <row r="12057" spans="19:21" x14ac:dyDescent="0.35">
      <c r="S12057" s="43"/>
      <c r="U12057" s="43"/>
    </row>
    <row r="12058" spans="19:21" x14ac:dyDescent="0.35">
      <c r="S12058" s="43"/>
      <c r="U12058" s="43"/>
    </row>
    <row r="12059" spans="19:21" x14ac:dyDescent="0.35">
      <c r="S12059" s="43"/>
      <c r="U12059" s="43"/>
    </row>
    <row r="12060" spans="19:21" x14ac:dyDescent="0.35">
      <c r="S12060" s="43"/>
      <c r="U12060" s="43"/>
    </row>
    <row r="12061" spans="19:21" x14ac:dyDescent="0.35">
      <c r="S12061" s="43"/>
      <c r="U12061" s="43"/>
    </row>
    <row r="12062" spans="19:21" x14ac:dyDescent="0.35">
      <c r="S12062" s="43"/>
      <c r="U12062" s="43"/>
    </row>
    <row r="12063" spans="19:21" x14ac:dyDescent="0.35">
      <c r="S12063" s="43"/>
      <c r="U12063" s="43"/>
    </row>
    <row r="12064" spans="19:21" x14ac:dyDescent="0.35">
      <c r="S12064" s="43"/>
      <c r="U12064" s="43"/>
    </row>
    <row r="12065" spans="19:21" x14ac:dyDescent="0.35">
      <c r="S12065" s="43"/>
      <c r="U12065" s="43"/>
    </row>
    <row r="12066" spans="19:21" x14ac:dyDescent="0.35">
      <c r="S12066" s="43"/>
      <c r="U12066" s="43"/>
    </row>
    <row r="12067" spans="19:21" x14ac:dyDescent="0.35">
      <c r="S12067" s="43"/>
      <c r="U12067" s="43"/>
    </row>
    <row r="12068" spans="19:21" x14ac:dyDescent="0.35">
      <c r="S12068" s="43"/>
      <c r="U12068" s="43"/>
    </row>
    <row r="12069" spans="19:21" x14ac:dyDescent="0.35">
      <c r="S12069" s="43"/>
      <c r="U12069" s="43"/>
    </row>
    <row r="12070" spans="19:21" x14ac:dyDescent="0.35">
      <c r="S12070" s="43"/>
      <c r="U12070" s="43"/>
    </row>
    <row r="12071" spans="19:21" x14ac:dyDescent="0.35">
      <c r="S12071" s="43"/>
      <c r="U12071" s="43"/>
    </row>
    <row r="12072" spans="19:21" x14ac:dyDescent="0.35">
      <c r="S12072" s="43"/>
      <c r="U12072" s="43"/>
    </row>
    <row r="12073" spans="19:21" x14ac:dyDescent="0.35">
      <c r="S12073" s="43"/>
      <c r="U12073" s="43"/>
    </row>
    <row r="12074" spans="19:21" x14ac:dyDescent="0.35">
      <c r="S12074" s="43"/>
      <c r="U12074" s="43"/>
    </row>
    <row r="12075" spans="19:21" x14ac:dyDescent="0.35">
      <c r="S12075" s="43"/>
      <c r="U12075" s="43"/>
    </row>
    <row r="12076" spans="19:21" x14ac:dyDescent="0.35">
      <c r="S12076" s="43"/>
      <c r="U12076" s="43"/>
    </row>
    <row r="12077" spans="19:21" x14ac:dyDescent="0.35">
      <c r="S12077" s="43"/>
      <c r="U12077" s="43"/>
    </row>
    <row r="12078" spans="19:21" x14ac:dyDescent="0.35">
      <c r="S12078" s="43"/>
      <c r="U12078" s="43"/>
    </row>
    <row r="12079" spans="19:21" x14ac:dyDescent="0.35">
      <c r="S12079" s="43"/>
      <c r="U12079" s="43"/>
    </row>
    <row r="12080" spans="19:21" x14ac:dyDescent="0.35">
      <c r="S12080" s="43"/>
      <c r="U12080" s="43"/>
    </row>
    <row r="12081" spans="19:21" x14ac:dyDescent="0.35">
      <c r="S12081" s="43"/>
      <c r="U12081" s="43"/>
    </row>
    <row r="12082" spans="19:21" x14ac:dyDescent="0.35">
      <c r="S12082" s="43"/>
      <c r="U12082" s="43"/>
    </row>
    <row r="12083" spans="19:21" x14ac:dyDescent="0.35">
      <c r="S12083" s="43"/>
      <c r="U12083" s="43"/>
    </row>
    <row r="12084" spans="19:21" x14ac:dyDescent="0.35">
      <c r="S12084" s="43"/>
      <c r="U12084" s="43"/>
    </row>
    <row r="12085" spans="19:21" x14ac:dyDescent="0.35">
      <c r="S12085" s="43"/>
      <c r="U12085" s="43"/>
    </row>
    <row r="12086" spans="19:21" x14ac:dyDescent="0.35">
      <c r="S12086" s="43"/>
      <c r="U12086" s="43"/>
    </row>
    <row r="12087" spans="19:21" x14ac:dyDescent="0.35">
      <c r="S12087" s="43"/>
      <c r="U12087" s="43"/>
    </row>
    <row r="12088" spans="19:21" x14ac:dyDescent="0.35">
      <c r="S12088" s="43"/>
      <c r="U12088" s="43"/>
    </row>
    <row r="12089" spans="19:21" x14ac:dyDescent="0.35">
      <c r="S12089" s="43"/>
      <c r="U12089" s="43"/>
    </row>
    <row r="12090" spans="19:21" x14ac:dyDescent="0.35">
      <c r="S12090" s="43"/>
      <c r="U12090" s="43"/>
    </row>
    <row r="12091" spans="19:21" x14ac:dyDescent="0.35">
      <c r="S12091" s="43"/>
      <c r="U12091" s="43"/>
    </row>
    <row r="12092" spans="19:21" x14ac:dyDescent="0.35">
      <c r="S12092" s="43"/>
      <c r="U12092" s="43"/>
    </row>
    <row r="12093" spans="19:21" x14ac:dyDescent="0.35">
      <c r="S12093" s="43"/>
      <c r="U12093" s="43"/>
    </row>
    <row r="12094" spans="19:21" x14ac:dyDescent="0.35">
      <c r="S12094" s="43"/>
      <c r="U12094" s="43"/>
    </row>
    <row r="12095" spans="19:21" x14ac:dyDescent="0.35">
      <c r="S12095" s="43"/>
      <c r="U12095" s="43"/>
    </row>
    <row r="12096" spans="19:21" x14ac:dyDescent="0.35">
      <c r="S12096" s="43"/>
      <c r="U12096" s="43"/>
    </row>
    <row r="12097" spans="19:21" x14ac:dyDescent="0.35">
      <c r="S12097" s="43"/>
      <c r="U12097" s="43"/>
    </row>
    <row r="12098" spans="19:21" x14ac:dyDescent="0.35">
      <c r="S12098" s="43"/>
      <c r="U12098" s="43"/>
    </row>
    <row r="12099" spans="19:21" x14ac:dyDescent="0.35">
      <c r="S12099" s="43"/>
      <c r="U12099" s="43"/>
    </row>
    <row r="12100" spans="19:21" x14ac:dyDescent="0.35">
      <c r="S12100" s="43"/>
      <c r="U12100" s="43"/>
    </row>
    <row r="12101" spans="19:21" x14ac:dyDescent="0.35">
      <c r="S12101" s="43"/>
      <c r="U12101" s="43"/>
    </row>
    <row r="12102" spans="19:21" x14ac:dyDescent="0.35">
      <c r="S12102" s="43"/>
      <c r="U12102" s="43"/>
    </row>
    <row r="12103" spans="19:21" x14ac:dyDescent="0.35">
      <c r="S12103" s="43"/>
      <c r="U12103" s="43"/>
    </row>
    <row r="12104" spans="19:21" x14ac:dyDescent="0.35">
      <c r="S12104" s="43"/>
      <c r="U12104" s="43"/>
    </row>
    <row r="12105" spans="19:21" x14ac:dyDescent="0.35">
      <c r="S12105" s="43"/>
      <c r="U12105" s="43"/>
    </row>
    <row r="12106" spans="19:21" x14ac:dyDescent="0.35">
      <c r="S12106" s="43"/>
      <c r="U12106" s="43"/>
    </row>
    <row r="12107" spans="19:21" x14ac:dyDescent="0.35">
      <c r="S12107" s="43"/>
      <c r="U12107" s="43"/>
    </row>
    <row r="12108" spans="19:21" x14ac:dyDescent="0.35">
      <c r="S12108" s="43"/>
      <c r="U12108" s="43"/>
    </row>
    <row r="12109" spans="19:21" x14ac:dyDescent="0.35">
      <c r="S12109" s="43"/>
      <c r="U12109" s="43"/>
    </row>
    <row r="12110" spans="19:21" x14ac:dyDescent="0.35">
      <c r="S12110" s="43"/>
      <c r="U12110" s="43"/>
    </row>
    <row r="12111" spans="19:21" x14ac:dyDescent="0.35">
      <c r="S12111" s="43"/>
      <c r="U12111" s="43"/>
    </row>
    <row r="12112" spans="19:21" x14ac:dyDescent="0.35">
      <c r="S12112" s="43"/>
      <c r="U12112" s="43"/>
    </row>
    <row r="12113" spans="19:21" x14ac:dyDescent="0.35">
      <c r="S12113" s="43"/>
      <c r="U12113" s="43"/>
    </row>
    <row r="12114" spans="19:21" x14ac:dyDescent="0.35">
      <c r="S12114" s="43"/>
      <c r="U12114" s="43"/>
    </row>
    <row r="12115" spans="19:21" x14ac:dyDescent="0.35">
      <c r="S12115" s="43"/>
      <c r="U12115" s="43"/>
    </row>
    <row r="12116" spans="19:21" x14ac:dyDescent="0.35">
      <c r="S12116" s="43"/>
      <c r="U12116" s="43"/>
    </row>
    <row r="12117" spans="19:21" x14ac:dyDescent="0.35">
      <c r="S12117" s="43"/>
      <c r="U12117" s="43"/>
    </row>
    <row r="12118" spans="19:21" x14ac:dyDescent="0.35">
      <c r="S12118" s="43"/>
      <c r="U12118" s="43"/>
    </row>
    <row r="12119" spans="19:21" x14ac:dyDescent="0.35">
      <c r="S12119" s="43"/>
      <c r="U12119" s="43"/>
    </row>
    <row r="12120" spans="19:21" x14ac:dyDescent="0.35">
      <c r="S12120" s="43"/>
      <c r="U12120" s="43"/>
    </row>
    <row r="12121" spans="19:21" x14ac:dyDescent="0.35">
      <c r="S12121" s="43"/>
      <c r="U12121" s="43"/>
    </row>
    <row r="12122" spans="19:21" x14ac:dyDescent="0.35">
      <c r="S12122" s="43"/>
      <c r="U12122" s="43"/>
    </row>
    <row r="12123" spans="19:21" x14ac:dyDescent="0.35">
      <c r="S12123" s="43"/>
      <c r="U12123" s="43"/>
    </row>
    <row r="12124" spans="19:21" x14ac:dyDescent="0.35">
      <c r="S12124" s="43"/>
      <c r="U12124" s="43"/>
    </row>
    <row r="12125" spans="19:21" x14ac:dyDescent="0.35">
      <c r="S12125" s="43"/>
      <c r="U12125" s="43"/>
    </row>
    <row r="12126" spans="19:21" x14ac:dyDescent="0.35">
      <c r="S12126" s="43"/>
      <c r="U12126" s="43"/>
    </row>
    <row r="12127" spans="19:21" x14ac:dyDescent="0.35">
      <c r="S12127" s="43"/>
      <c r="U12127" s="43"/>
    </row>
    <row r="12128" spans="19:21" x14ac:dyDescent="0.35">
      <c r="S12128" s="43"/>
      <c r="U12128" s="43"/>
    </row>
    <row r="12129" spans="19:21" x14ac:dyDescent="0.35">
      <c r="S12129" s="43"/>
      <c r="U12129" s="43"/>
    </row>
    <row r="12130" spans="19:21" x14ac:dyDescent="0.35">
      <c r="S12130" s="43"/>
      <c r="U12130" s="43"/>
    </row>
    <row r="12131" spans="19:21" x14ac:dyDescent="0.35">
      <c r="S12131" s="43"/>
      <c r="U12131" s="43"/>
    </row>
    <row r="12132" spans="19:21" x14ac:dyDescent="0.35">
      <c r="S12132" s="43"/>
      <c r="U12132" s="43"/>
    </row>
    <row r="12133" spans="19:21" x14ac:dyDescent="0.35">
      <c r="S12133" s="43"/>
      <c r="U12133" s="43"/>
    </row>
    <row r="12134" spans="19:21" x14ac:dyDescent="0.35">
      <c r="S12134" s="43"/>
      <c r="U12134" s="43"/>
    </row>
    <row r="12135" spans="19:21" x14ac:dyDescent="0.35">
      <c r="S12135" s="43"/>
      <c r="U12135" s="43"/>
    </row>
    <row r="12136" spans="19:21" x14ac:dyDescent="0.35">
      <c r="S12136" s="43"/>
      <c r="U12136" s="43"/>
    </row>
    <row r="12137" spans="19:21" x14ac:dyDescent="0.35">
      <c r="S12137" s="43"/>
      <c r="U12137" s="43"/>
    </row>
    <row r="12138" spans="19:21" x14ac:dyDescent="0.35">
      <c r="S12138" s="43"/>
      <c r="U12138" s="43"/>
    </row>
    <row r="12139" spans="19:21" x14ac:dyDescent="0.35">
      <c r="S12139" s="43"/>
      <c r="U12139" s="43"/>
    </row>
    <row r="12140" spans="19:21" x14ac:dyDescent="0.35">
      <c r="S12140" s="43"/>
      <c r="U12140" s="43"/>
    </row>
    <row r="12141" spans="19:21" x14ac:dyDescent="0.35">
      <c r="S12141" s="43"/>
      <c r="U12141" s="43"/>
    </row>
    <row r="12142" spans="19:21" x14ac:dyDescent="0.35">
      <c r="S12142" s="43"/>
      <c r="U12142" s="43"/>
    </row>
    <row r="12143" spans="19:21" x14ac:dyDescent="0.35">
      <c r="S12143" s="43"/>
      <c r="U12143" s="43"/>
    </row>
    <row r="12144" spans="19:21" x14ac:dyDescent="0.35">
      <c r="S12144" s="43"/>
      <c r="U12144" s="43"/>
    </row>
    <row r="12145" spans="19:21" x14ac:dyDescent="0.35">
      <c r="S12145" s="43"/>
      <c r="U12145" s="43"/>
    </row>
    <row r="12146" spans="19:21" x14ac:dyDescent="0.35">
      <c r="S12146" s="43"/>
      <c r="U12146" s="43"/>
    </row>
    <row r="12147" spans="19:21" x14ac:dyDescent="0.35">
      <c r="S12147" s="43"/>
      <c r="U12147" s="43"/>
    </row>
    <row r="12148" spans="19:21" x14ac:dyDescent="0.35">
      <c r="S12148" s="43"/>
      <c r="U12148" s="43"/>
    </row>
    <row r="12149" spans="19:21" x14ac:dyDescent="0.35">
      <c r="S12149" s="43"/>
      <c r="U12149" s="43"/>
    </row>
    <row r="12150" spans="19:21" x14ac:dyDescent="0.35">
      <c r="S12150" s="43"/>
      <c r="U12150" s="43"/>
    </row>
    <row r="12151" spans="19:21" x14ac:dyDescent="0.35">
      <c r="S12151" s="43"/>
      <c r="U12151" s="43"/>
    </row>
    <row r="12152" spans="19:21" x14ac:dyDescent="0.35">
      <c r="S12152" s="43"/>
      <c r="U12152" s="43"/>
    </row>
    <row r="12153" spans="19:21" x14ac:dyDescent="0.35">
      <c r="S12153" s="43"/>
      <c r="U12153" s="43"/>
    </row>
    <row r="12154" spans="19:21" x14ac:dyDescent="0.35">
      <c r="S12154" s="43"/>
      <c r="U12154" s="43"/>
    </row>
    <row r="12155" spans="19:21" x14ac:dyDescent="0.35">
      <c r="S12155" s="43"/>
      <c r="U12155" s="43"/>
    </row>
    <row r="12156" spans="19:21" x14ac:dyDescent="0.35">
      <c r="S12156" s="43"/>
      <c r="U12156" s="43"/>
    </row>
    <row r="12157" spans="19:21" x14ac:dyDescent="0.35">
      <c r="S12157" s="43"/>
      <c r="U12157" s="43"/>
    </row>
    <row r="12158" spans="19:21" x14ac:dyDescent="0.35">
      <c r="S12158" s="43"/>
      <c r="U12158" s="43"/>
    </row>
    <row r="12159" spans="19:21" x14ac:dyDescent="0.35">
      <c r="S12159" s="43"/>
      <c r="U12159" s="43"/>
    </row>
    <row r="12160" spans="19:21" x14ac:dyDescent="0.35">
      <c r="S12160" s="43"/>
      <c r="U12160" s="43"/>
    </row>
    <row r="12161" spans="19:21" x14ac:dyDescent="0.35">
      <c r="S12161" s="43"/>
      <c r="U12161" s="43"/>
    </row>
    <row r="12162" spans="19:21" x14ac:dyDescent="0.35">
      <c r="S12162" s="43"/>
      <c r="U12162" s="43"/>
    </row>
    <row r="12163" spans="19:21" x14ac:dyDescent="0.35">
      <c r="S12163" s="43"/>
      <c r="U12163" s="43"/>
    </row>
    <row r="12164" spans="19:21" x14ac:dyDescent="0.35">
      <c r="S12164" s="43"/>
      <c r="U12164" s="43"/>
    </row>
    <row r="12165" spans="19:21" x14ac:dyDescent="0.35">
      <c r="S12165" s="43"/>
      <c r="U12165" s="43"/>
    </row>
    <row r="12166" spans="19:21" x14ac:dyDescent="0.35">
      <c r="S12166" s="43"/>
      <c r="U12166" s="43"/>
    </row>
    <row r="12167" spans="19:21" x14ac:dyDescent="0.35">
      <c r="S12167" s="43"/>
      <c r="U12167" s="43"/>
    </row>
    <row r="12168" spans="19:21" x14ac:dyDescent="0.35">
      <c r="S12168" s="43"/>
      <c r="U12168" s="43"/>
    </row>
    <row r="12169" spans="19:21" x14ac:dyDescent="0.35">
      <c r="S12169" s="43"/>
      <c r="U12169" s="43"/>
    </row>
    <row r="12170" spans="19:21" x14ac:dyDescent="0.35">
      <c r="S12170" s="43"/>
      <c r="U12170" s="43"/>
    </row>
    <row r="12171" spans="19:21" x14ac:dyDescent="0.35">
      <c r="S12171" s="43"/>
      <c r="U12171" s="43"/>
    </row>
    <row r="12172" spans="19:21" x14ac:dyDescent="0.35">
      <c r="S12172" s="43"/>
      <c r="U12172" s="43"/>
    </row>
    <row r="12173" spans="19:21" x14ac:dyDescent="0.35">
      <c r="S12173" s="43"/>
      <c r="U12173" s="43"/>
    </row>
    <row r="12174" spans="19:21" x14ac:dyDescent="0.35">
      <c r="S12174" s="43"/>
      <c r="U12174" s="43"/>
    </row>
    <row r="12175" spans="19:21" x14ac:dyDescent="0.35">
      <c r="S12175" s="43"/>
      <c r="U12175" s="43"/>
    </row>
    <row r="12176" spans="19:21" x14ac:dyDescent="0.35">
      <c r="S12176" s="43"/>
      <c r="U12176" s="43"/>
    </row>
    <row r="12177" spans="19:21" x14ac:dyDescent="0.35">
      <c r="S12177" s="43"/>
      <c r="U12177" s="43"/>
    </row>
    <row r="12178" spans="19:21" x14ac:dyDescent="0.35">
      <c r="S12178" s="43"/>
      <c r="U12178" s="43"/>
    </row>
    <row r="12179" spans="19:21" x14ac:dyDescent="0.35">
      <c r="S12179" s="43"/>
      <c r="U12179" s="43"/>
    </row>
    <row r="12180" spans="19:21" x14ac:dyDescent="0.35">
      <c r="S12180" s="43"/>
      <c r="U12180" s="43"/>
    </row>
    <row r="12181" spans="19:21" x14ac:dyDescent="0.35">
      <c r="S12181" s="43"/>
      <c r="U12181" s="43"/>
    </row>
    <row r="12182" spans="19:21" x14ac:dyDescent="0.35">
      <c r="S12182" s="43"/>
      <c r="U12182" s="43"/>
    </row>
    <row r="12183" spans="19:21" x14ac:dyDescent="0.35">
      <c r="S12183" s="43"/>
      <c r="U12183" s="43"/>
    </row>
    <row r="12184" spans="19:21" x14ac:dyDescent="0.35">
      <c r="S12184" s="43"/>
      <c r="U12184" s="43"/>
    </row>
    <row r="12185" spans="19:21" x14ac:dyDescent="0.35">
      <c r="S12185" s="43"/>
      <c r="U12185" s="43"/>
    </row>
    <row r="12186" spans="19:21" x14ac:dyDescent="0.35">
      <c r="S12186" s="43"/>
      <c r="U12186" s="43"/>
    </row>
    <row r="12187" spans="19:21" x14ac:dyDescent="0.35">
      <c r="S12187" s="43"/>
      <c r="U12187" s="43"/>
    </row>
    <row r="12188" spans="19:21" x14ac:dyDescent="0.35">
      <c r="S12188" s="43"/>
      <c r="U12188" s="43"/>
    </row>
    <row r="12189" spans="19:21" x14ac:dyDescent="0.35">
      <c r="S12189" s="43"/>
      <c r="U12189" s="43"/>
    </row>
    <row r="12190" spans="19:21" x14ac:dyDescent="0.35">
      <c r="S12190" s="43"/>
      <c r="U12190" s="43"/>
    </row>
    <row r="12191" spans="19:21" x14ac:dyDescent="0.35">
      <c r="S12191" s="43"/>
      <c r="U12191" s="43"/>
    </row>
    <row r="12192" spans="19:21" x14ac:dyDescent="0.35">
      <c r="S12192" s="43"/>
      <c r="U12192" s="43"/>
    </row>
    <row r="12193" spans="19:21" x14ac:dyDescent="0.35">
      <c r="S12193" s="43"/>
      <c r="U12193" s="43"/>
    </row>
    <row r="12194" spans="19:21" x14ac:dyDescent="0.35">
      <c r="S12194" s="43"/>
      <c r="U12194" s="43"/>
    </row>
    <row r="12195" spans="19:21" x14ac:dyDescent="0.35">
      <c r="S12195" s="43"/>
      <c r="U12195" s="43"/>
    </row>
    <row r="12196" spans="19:21" x14ac:dyDescent="0.35">
      <c r="S12196" s="43"/>
      <c r="U12196" s="43"/>
    </row>
    <row r="12197" spans="19:21" x14ac:dyDescent="0.35">
      <c r="S12197" s="43"/>
      <c r="U12197" s="43"/>
    </row>
    <row r="12198" spans="19:21" x14ac:dyDescent="0.35">
      <c r="S12198" s="43"/>
      <c r="U12198" s="43"/>
    </row>
    <row r="12199" spans="19:21" x14ac:dyDescent="0.35">
      <c r="S12199" s="43"/>
      <c r="U12199" s="43"/>
    </row>
    <row r="12200" spans="19:21" x14ac:dyDescent="0.35">
      <c r="S12200" s="43"/>
      <c r="U12200" s="43"/>
    </row>
    <row r="12201" spans="19:21" x14ac:dyDescent="0.35">
      <c r="S12201" s="43"/>
      <c r="U12201" s="43"/>
    </row>
    <row r="12202" spans="19:21" x14ac:dyDescent="0.35">
      <c r="S12202" s="43"/>
      <c r="U12202" s="43"/>
    </row>
    <row r="12203" spans="19:21" x14ac:dyDescent="0.35">
      <c r="S12203" s="43"/>
      <c r="U12203" s="43"/>
    </row>
    <row r="12204" spans="19:21" x14ac:dyDescent="0.35">
      <c r="S12204" s="43"/>
      <c r="U12204" s="43"/>
    </row>
    <row r="12205" spans="19:21" x14ac:dyDescent="0.35">
      <c r="S12205" s="43"/>
      <c r="U12205" s="43"/>
    </row>
    <row r="12206" spans="19:21" x14ac:dyDescent="0.35">
      <c r="S12206" s="43"/>
      <c r="U12206" s="43"/>
    </row>
    <row r="12207" spans="19:21" x14ac:dyDescent="0.35">
      <c r="S12207" s="43"/>
      <c r="U12207" s="43"/>
    </row>
    <row r="12208" spans="19:21" x14ac:dyDescent="0.35">
      <c r="S12208" s="43"/>
      <c r="U12208" s="43"/>
    </row>
    <row r="12209" spans="19:21" x14ac:dyDescent="0.35">
      <c r="S12209" s="43"/>
      <c r="U12209" s="43"/>
    </row>
    <row r="12210" spans="19:21" x14ac:dyDescent="0.35">
      <c r="S12210" s="43"/>
      <c r="U12210" s="43"/>
    </row>
    <row r="12211" spans="19:21" x14ac:dyDescent="0.35">
      <c r="S12211" s="43"/>
      <c r="U12211" s="43"/>
    </row>
    <row r="12212" spans="19:21" x14ac:dyDescent="0.35">
      <c r="S12212" s="43"/>
      <c r="U12212" s="43"/>
    </row>
    <row r="12213" spans="19:21" x14ac:dyDescent="0.35">
      <c r="S12213" s="43"/>
      <c r="U12213" s="43"/>
    </row>
    <row r="12214" spans="19:21" x14ac:dyDescent="0.35">
      <c r="S12214" s="43"/>
      <c r="U12214" s="43"/>
    </row>
    <row r="12215" spans="19:21" x14ac:dyDescent="0.35">
      <c r="S12215" s="43"/>
      <c r="U12215" s="43"/>
    </row>
    <row r="12216" spans="19:21" x14ac:dyDescent="0.35">
      <c r="S12216" s="43"/>
      <c r="U12216" s="43"/>
    </row>
    <row r="12217" spans="19:21" x14ac:dyDescent="0.35">
      <c r="S12217" s="43"/>
      <c r="U12217" s="43"/>
    </row>
    <row r="12218" spans="19:21" x14ac:dyDescent="0.35">
      <c r="S12218" s="43"/>
      <c r="U12218" s="43"/>
    </row>
    <row r="12219" spans="19:21" x14ac:dyDescent="0.35">
      <c r="S12219" s="43"/>
      <c r="U12219" s="43"/>
    </row>
    <row r="12220" spans="19:21" x14ac:dyDescent="0.35">
      <c r="S12220" s="43"/>
      <c r="U12220" s="43"/>
    </row>
    <row r="12221" spans="19:21" x14ac:dyDescent="0.35">
      <c r="S12221" s="43"/>
      <c r="U12221" s="43"/>
    </row>
    <row r="12222" spans="19:21" x14ac:dyDescent="0.35">
      <c r="S12222" s="43"/>
      <c r="U12222" s="43"/>
    </row>
    <row r="12223" spans="19:21" x14ac:dyDescent="0.35">
      <c r="S12223" s="43"/>
      <c r="U12223" s="43"/>
    </row>
    <row r="12224" spans="19:21" x14ac:dyDescent="0.35">
      <c r="S12224" s="43"/>
      <c r="U12224" s="43"/>
    </row>
    <row r="12225" spans="19:21" x14ac:dyDescent="0.35">
      <c r="S12225" s="43"/>
      <c r="U12225" s="43"/>
    </row>
    <row r="12226" spans="19:21" x14ac:dyDescent="0.35">
      <c r="S12226" s="43"/>
      <c r="U12226" s="43"/>
    </row>
    <row r="12227" spans="19:21" x14ac:dyDescent="0.35">
      <c r="S12227" s="43"/>
      <c r="U12227" s="43"/>
    </row>
    <row r="12228" spans="19:21" x14ac:dyDescent="0.35">
      <c r="S12228" s="43"/>
      <c r="U12228" s="43"/>
    </row>
    <row r="12229" spans="19:21" x14ac:dyDescent="0.35">
      <c r="S12229" s="43"/>
      <c r="U12229" s="43"/>
    </row>
    <row r="12230" spans="19:21" x14ac:dyDescent="0.35">
      <c r="S12230" s="43"/>
      <c r="U12230" s="43"/>
    </row>
    <row r="12231" spans="19:21" x14ac:dyDescent="0.35">
      <c r="S12231" s="43"/>
      <c r="U12231" s="43"/>
    </row>
    <row r="12232" spans="19:21" x14ac:dyDescent="0.35">
      <c r="S12232" s="43"/>
      <c r="U12232" s="43"/>
    </row>
    <row r="12233" spans="19:21" x14ac:dyDescent="0.35">
      <c r="S12233" s="43"/>
      <c r="U12233" s="43"/>
    </row>
    <row r="12234" spans="19:21" x14ac:dyDescent="0.35">
      <c r="S12234" s="43"/>
      <c r="U12234" s="43"/>
    </row>
    <row r="12235" spans="19:21" x14ac:dyDescent="0.35">
      <c r="S12235" s="43"/>
      <c r="U12235" s="43"/>
    </row>
    <row r="12236" spans="19:21" x14ac:dyDescent="0.35">
      <c r="S12236" s="43"/>
      <c r="U12236" s="43"/>
    </row>
    <row r="12237" spans="19:21" x14ac:dyDescent="0.35">
      <c r="S12237" s="43"/>
      <c r="U12237" s="43"/>
    </row>
    <row r="12238" spans="19:21" x14ac:dyDescent="0.35">
      <c r="S12238" s="43"/>
      <c r="U12238" s="43"/>
    </row>
    <row r="12239" spans="19:21" x14ac:dyDescent="0.35">
      <c r="S12239" s="43"/>
      <c r="U12239" s="43"/>
    </row>
    <row r="12240" spans="19:21" x14ac:dyDescent="0.35">
      <c r="S12240" s="43"/>
      <c r="U12240" s="43"/>
    </row>
    <row r="12241" spans="19:21" x14ac:dyDescent="0.35">
      <c r="S12241" s="43"/>
      <c r="U12241" s="43"/>
    </row>
    <row r="12242" spans="19:21" x14ac:dyDescent="0.35">
      <c r="S12242" s="43"/>
      <c r="U12242" s="43"/>
    </row>
    <row r="12243" spans="19:21" x14ac:dyDescent="0.35">
      <c r="S12243" s="43"/>
      <c r="U12243" s="43"/>
    </row>
    <row r="12244" spans="19:21" x14ac:dyDescent="0.35">
      <c r="S12244" s="43"/>
      <c r="U12244" s="43"/>
    </row>
    <row r="12245" spans="19:21" x14ac:dyDescent="0.35">
      <c r="S12245" s="43"/>
      <c r="U12245" s="43"/>
    </row>
    <row r="12246" spans="19:21" x14ac:dyDescent="0.35">
      <c r="S12246" s="43"/>
      <c r="U12246" s="43"/>
    </row>
    <row r="12247" spans="19:21" x14ac:dyDescent="0.35">
      <c r="S12247" s="43"/>
      <c r="U12247" s="43"/>
    </row>
    <row r="12248" spans="19:21" x14ac:dyDescent="0.35">
      <c r="S12248" s="43"/>
      <c r="U12248" s="43"/>
    </row>
    <row r="12249" spans="19:21" x14ac:dyDescent="0.35">
      <c r="S12249" s="43"/>
      <c r="U12249" s="43"/>
    </row>
    <row r="12250" spans="19:21" x14ac:dyDescent="0.35">
      <c r="S12250" s="43"/>
      <c r="U12250" s="43"/>
    </row>
    <row r="12251" spans="19:21" x14ac:dyDescent="0.35">
      <c r="S12251" s="43"/>
      <c r="U12251" s="43"/>
    </row>
    <row r="12252" spans="19:21" x14ac:dyDescent="0.35">
      <c r="S12252" s="43"/>
      <c r="U12252" s="43"/>
    </row>
    <row r="12253" spans="19:21" x14ac:dyDescent="0.35">
      <c r="S12253" s="43"/>
      <c r="U12253" s="43"/>
    </row>
    <row r="12254" spans="19:21" x14ac:dyDescent="0.35">
      <c r="S12254" s="43"/>
      <c r="U12254" s="43"/>
    </row>
    <row r="12255" spans="19:21" x14ac:dyDescent="0.35">
      <c r="S12255" s="43"/>
      <c r="U12255" s="43"/>
    </row>
    <row r="12256" spans="19:21" x14ac:dyDescent="0.35">
      <c r="S12256" s="43"/>
      <c r="U12256" s="43"/>
    </row>
    <row r="12257" spans="19:21" x14ac:dyDescent="0.35">
      <c r="S12257" s="43"/>
      <c r="U12257" s="43"/>
    </row>
    <row r="12258" spans="19:21" x14ac:dyDescent="0.35">
      <c r="S12258" s="43"/>
      <c r="U12258" s="43"/>
    </row>
    <row r="12259" spans="19:21" x14ac:dyDescent="0.35">
      <c r="S12259" s="43"/>
      <c r="U12259" s="43"/>
    </row>
    <row r="12260" spans="19:21" x14ac:dyDescent="0.35">
      <c r="S12260" s="43"/>
      <c r="U12260" s="43"/>
    </row>
    <row r="12261" spans="19:21" x14ac:dyDescent="0.35">
      <c r="S12261" s="43"/>
      <c r="U12261" s="43"/>
    </row>
    <row r="12262" spans="19:21" x14ac:dyDescent="0.35">
      <c r="S12262" s="43"/>
      <c r="U12262" s="43"/>
    </row>
    <row r="12263" spans="19:21" x14ac:dyDescent="0.35">
      <c r="S12263" s="43"/>
      <c r="U12263" s="43"/>
    </row>
    <row r="12264" spans="19:21" x14ac:dyDescent="0.35">
      <c r="S12264" s="43"/>
      <c r="U12264" s="43"/>
    </row>
    <row r="12265" spans="19:21" x14ac:dyDescent="0.35">
      <c r="S12265" s="43"/>
      <c r="U12265" s="43"/>
    </row>
    <row r="12266" spans="19:21" x14ac:dyDescent="0.35">
      <c r="S12266" s="43"/>
      <c r="U12266" s="43"/>
    </row>
    <row r="12267" spans="19:21" x14ac:dyDescent="0.35">
      <c r="S12267" s="43"/>
      <c r="U12267" s="43"/>
    </row>
    <row r="12268" spans="19:21" x14ac:dyDescent="0.35">
      <c r="S12268" s="43"/>
      <c r="U12268" s="43"/>
    </row>
    <row r="12269" spans="19:21" x14ac:dyDescent="0.35">
      <c r="S12269" s="43"/>
      <c r="U12269" s="43"/>
    </row>
    <row r="12270" spans="19:21" x14ac:dyDescent="0.35">
      <c r="S12270" s="43"/>
      <c r="U12270" s="43"/>
    </row>
    <row r="12271" spans="19:21" x14ac:dyDescent="0.35">
      <c r="S12271" s="43"/>
      <c r="U12271" s="43"/>
    </row>
    <row r="12272" spans="19:21" x14ac:dyDescent="0.35">
      <c r="S12272" s="43"/>
      <c r="U12272" s="43"/>
    </row>
    <row r="12273" spans="19:21" x14ac:dyDescent="0.35">
      <c r="S12273" s="43"/>
      <c r="U12273" s="43"/>
    </row>
    <row r="12274" spans="19:21" x14ac:dyDescent="0.35">
      <c r="S12274" s="43"/>
      <c r="U12274" s="43"/>
    </row>
    <row r="12275" spans="19:21" x14ac:dyDescent="0.35">
      <c r="S12275" s="43"/>
      <c r="U12275" s="43"/>
    </row>
    <row r="12276" spans="19:21" x14ac:dyDescent="0.35">
      <c r="S12276" s="43"/>
      <c r="U12276" s="43"/>
    </row>
    <row r="12277" spans="19:21" x14ac:dyDescent="0.35">
      <c r="S12277" s="43"/>
      <c r="U12277" s="43"/>
    </row>
    <row r="12278" spans="19:21" x14ac:dyDescent="0.35">
      <c r="S12278" s="43"/>
      <c r="U12278" s="43"/>
    </row>
    <row r="12279" spans="19:21" x14ac:dyDescent="0.35">
      <c r="S12279" s="43"/>
      <c r="U12279" s="43"/>
    </row>
    <row r="12280" spans="19:21" x14ac:dyDescent="0.35">
      <c r="S12280" s="43"/>
      <c r="U12280" s="43"/>
    </row>
    <row r="12281" spans="19:21" x14ac:dyDescent="0.35">
      <c r="S12281" s="43"/>
      <c r="U12281" s="43"/>
    </row>
    <row r="12282" spans="19:21" x14ac:dyDescent="0.35">
      <c r="S12282" s="43"/>
      <c r="U12282" s="43"/>
    </row>
    <row r="12283" spans="19:21" x14ac:dyDescent="0.35">
      <c r="S12283" s="43"/>
      <c r="U12283" s="43"/>
    </row>
    <row r="12284" spans="19:21" x14ac:dyDescent="0.35">
      <c r="S12284" s="43"/>
      <c r="U12284" s="43"/>
    </row>
    <row r="12285" spans="19:21" x14ac:dyDescent="0.35">
      <c r="S12285" s="43"/>
      <c r="U12285" s="43"/>
    </row>
    <row r="12286" spans="19:21" x14ac:dyDescent="0.35">
      <c r="S12286" s="43"/>
      <c r="U12286" s="43"/>
    </row>
    <row r="12287" spans="19:21" x14ac:dyDescent="0.35">
      <c r="S12287" s="43"/>
      <c r="U12287" s="43"/>
    </row>
    <row r="12288" spans="19:21" x14ac:dyDescent="0.35">
      <c r="S12288" s="43"/>
      <c r="U12288" s="43"/>
    </row>
    <row r="12289" spans="19:21" x14ac:dyDescent="0.35">
      <c r="S12289" s="43"/>
      <c r="U12289" s="43"/>
    </row>
    <row r="12290" spans="19:21" x14ac:dyDescent="0.35">
      <c r="S12290" s="43"/>
      <c r="U12290" s="43"/>
    </row>
    <row r="12291" spans="19:21" x14ac:dyDescent="0.35">
      <c r="S12291" s="43"/>
      <c r="U12291" s="43"/>
    </row>
    <row r="12292" spans="19:21" x14ac:dyDescent="0.35">
      <c r="S12292" s="43"/>
      <c r="U12292" s="43"/>
    </row>
    <row r="12293" spans="19:21" x14ac:dyDescent="0.35">
      <c r="S12293" s="43"/>
      <c r="U12293" s="43"/>
    </row>
    <row r="12294" spans="19:21" x14ac:dyDescent="0.35">
      <c r="S12294" s="43"/>
      <c r="U12294" s="43"/>
    </row>
    <row r="12295" spans="19:21" x14ac:dyDescent="0.35">
      <c r="S12295" s="43"/>
      <c r="U12295" s="43"/>
    </row>
    <row r="12296" spans="19:21" x14ac:dyDescent="0.35">
      <c r="S12296" s="43"/>
      <c r="U12296" s="43"/>
    </row>
    <row r="12297" spans="19:21" x14ac:dyDescent="0.35">
      <c r="S12297" s="43"/>
      <c r="U12297" s="43"/>
    </row>
    <row r="12298" spans="19:21" x14ac:dyDescent="0.35">
      <c r="S12298" s="43"/>
      <c r="U12298" s="43"/>
    </row>
    <row r="12299" spans="19:21" x14ac:dyDescent="0.35">
      <c r="S12299" s="43"/>
      <c r="U12299" s="43"/>
    </row>
    <row r="12300" spans="19:21" x14ac:dyDescent="0.35">
      <c r="S12300" s="43"/>
      <c r="U12300" s="43"/>
    </row>
    <row r="12301" spans="19:21" x14ac:dyDescent="0.35">
      <c r="S12301" s="43"/>
      <c r="U12301" s="43"/>
    </row>
    <row r="12302" spans="19:21" x14ac:dyDescent="0.35">
      <c r="S12302" s="43"/>
      <c r="U12302" s="43"/>
    </row>
    <row r="12303" spans="19:21" x14ac:dyDescent="0.35">
      <c r="S12303" s="43"/>
      <c r="U12303" s="43"/>
    </row>
    <row r="12304" spans="19:21" x14ac:dyDescent="0.35">
      <c r="S12304" s="43"/>
      <c r="U12304" s="43"/>
    </row>
    <row r="12305" spans="19:21" x14ac:dyDescent="0.35">
      <c r="S12305" s="43"/>
      <c r="U12305" s="43"/>
    </row>
    <row r="12306" spans="19:21" x14ac:dyDescent="0.35">
      <c r="S12306" s="43"/>
      <c r="U12306" s="43"/>
    </row>
    <row r="12307" spans="19:21" x14ac:dyDescent="0.35">
      <c r="S12307" s="43"/>
      <c r="U12307" s="43"/>
    </row>
    <row r="12308" spans="19:21" x14ac:dyDescent="0.35">
      <c r="S12308" s="43"/>
      <c r="U12308" s="43"/>
    </row>
    <row r="12309" spans="19:21" x14ac:dyDescent="0.35">
      <c r="S12309" s="43"/>
      <c r="U12309" s="43"/>
    </row>
    <row r="12310" spans="19:21" x14ac:dyDescent="0.35">
      <c r="S12310" s="43"/>
      <c r="U12310" s="43"/>
    </row>
    <row r="12311" spans="19:21" x14ac:dyDescent="0.35">
      <c r="S12311" s="43"/>
      <c r="U12311" s="43"/>
    </row>
    <row r="12312" spans="19:21" x14ac:dyDescent="0.35">
      <c r="S12312" s="43"/>
      <c r="U12312" s="43"/>
    </row>
    <row r="12313" spans="19:21" x14ac:dyDescent="0.35">
      <c r="S12313" s="43"/>
      <c r="U12313" s="43"/>
    </row>
    <row r="12314" spans="19:21" x14ac:dyDescent="0.35">
      <c r="S12314" s="43"/>
      <c r="U12314" s="43"/>
    </row>
    <row r="12315" spans="19:21" x14ac:dyDescent="0.35">
      <c r="S12315" s="43"/>
      <c r="U12315" s="43"/>
    </row>
    <row r="12316" spans="19:21" x14ac:dyDescent="0.35">
      <c r="S12316" s="43"/>
      <c r="U12316" s="43"/>
    </row>
    <row r="12317" spans="19:21" x14ac:dyDescent="0.35">
      <c r="S12317" s="43"/>
      <c r="U12317" s="43"/>
    </row>
    <row r="12318" spans="19:21" x14ac:dyDescent="0.35">
      <c r="S12318" s="43"/>
      <c r="U12318" s="43"/>
    </row>
    <row r="12319" spans="19:21" x14ac:dyDescent="0.35">
      <c r="S12319" s="43"/>
      <c r="U12319" s="43"/>
    </row>
    <row r="12320" spans="19:21" x14ac:dyDescent="0.35">
      <c r="S12320" s="43"/>
      <c r="U12320" s="43"/>
    </row>
    <row r="12321" spans="19:21" x14ac:dyDescent="0.35">
      <c r="S12321" s="43"/>
      <c r="U12321" s="43"/>
    </row>
    <row r="12322" spans="19:21" x14ac:dyDescent="0.35">
      <c r="S12322" s="43"/>
      <c r="U12322" s="43"/>
    </row>
    <row r="12323" spans="19:21" x14ac:dyDescent="0.35">
      <c r="S12323" s="43"/>
      <c r="U12323" s="43"/>
    </row>
    <row r="12324" spans="19:21" x14ac:dyDescent="0.35">
      <c r="S12324" s="43"/>
      <c r="U12324" s="43"/>
    </row>
    <row r="12325" spans="19:21" x14ac:dyDescent="0.35">
      <c r="S12325" s="43"/>
      <c r="U12325" s="43"/>
    </row>
    <row r="12326" spans="19:21" x14ac:dyDescent="0.35">
      <c r="S12326" s="43"/>
      <c r="U12326" s="43"/>
    </row>
    <row r="12327" spans="19:21" x14ac:dyDescent="0.35">
      <c r="S12327" s="43"/>
      <c r="U12327" s="43"/>
    </row>
    <row r="12328" spans="19:21" x14ac:dyDescent="0.35">
      <c r="S12328" s="43"/>
      <c r="U12328" s="43"/>
    </row>
    <row r="12329" spans="19:21" x14ac:dyDescent="0.35">
      <c r="S12329" s="43"/>
      <c r="U12329" s="43"/>
    </row>
    <row r="12330" spans="19:21" x14ac:dyDescent="0.35">
      <c r="S12330" s="43"/>
      <c r="U12330" s="43"/>
    </row>
    <row r="12331" spans="19:21" x14ac:dyDescent="0.35">
      <c r="S12331" s="43"/>
      <c r="U12331" s="43"/>
    </row>
    <row r="12332" spans="19:21" x14ac:dyDescent="0.35">
      <c r="S12332" s="43"/>
      <c r="U12332" s="43"/>
    </row>
    <row r="12333" spans="19:21" x14ac:dyDescent="0.35">
      <c r="S12333" s="43"/>
      <c r="U12333" s="43"/>
    </row>
    <row r="12334" spans="19:21" x14ac:dyDescent="0.35">
      <c r="S12334" s="43"/>
      <c r="U12334" s="43"/>
    </row>
    <row r="12335" spans="19:21" x14ac:dyDescent="0.35">
      <c r="S12335" s="43"/>
      <c r="U12335" s="43"/>
    </row>
    <row r="12336" spans="19:21" x14ac:dyDescent="0.35">
      <c r="S12336" s="43"/>
      <c r="U12336" s="43"/>
    </row>
    <row r="12337" spans="19:21" x14ac:dyDescent="0.35">
      <c r="S12337" s="43"/>
      <c r="U12337" s="43"/>
    </row>
    <row r="12338" spans="19:21" x14ac:dyDescent="0.35">
      <c r="S12338" s="43"/>
      <c r="U12338" s="43"/>
    </row>
    <row r="12339" spans="19:21" x14ac:dyDescent="0.35">
      <c r="S12339" s="43"/>
      <c r="U12339" s="43"/>
    </row>
    <row r="12340" spans="19:21" x14ac:dyDescent="0.35">
      <c r="S12340" s="43"/>
      <c r="U12340" s="43"/>
    </row>
    <row r="12341" spans="19:21" x14ac:dyDescent="0.35">
      <c r="S12341" s="43"/>
      <c r="U12341" s="43"/>
    </row>
    <row r="12342" spans="19:21" x14ac:dyDescent="0.35">
      <c r="S12342" s="43"/>
      <c r="U12342" s="43"/>
    </row>
    <row r="12343" spans="19:21" x14ac:dyDescent="0.35">
      <c r="S12343" s="43"/>
      <c r="U12343" s="43"/>
    </row>
    <row r="12344" spans="19:21" x14ac:dyDescent="0.35">
      <c r="S12344" s="43"/>
      <c r="U12344" s="43"/>
    </row>
    <row r="12345" spans="19:21" x14ac:dyDescent="0.35">
      <c r="S12345" s="43"/>
      <c r="U12345" s="43"/>
    </row>
    <row r="12346" spans="19:21" x14ac:dyDescent="0.35">
      <c r="S12346" s="43"/>
      <c r="U12346" s="43"/>
    </row>
    <row r="12347" spans="19:21" x14ac:dyDescent="0.35">
      <c r="S12347" s="43"/>
      <c r="U12347" s="43"/>
    </row>
    <row r="12348" spans="19:21" x14ac:dyDescent="0.35">
      <c r="S12348" s="43"/>
      <c r="U12348" s="43"/>
    </row>
    <row r="12349" spans="19:21" x14ac:dyDescent="0.35">
      <c r="S12349" s="43"/>
      <c r="U12349" s="43"/>
    </row>
    <row r="12350" spans="19:21" x14ac:dyDescent="0.35">
      <c r="S12350" s="43"/>
      <c r="U12350" s="43"/>
    </row>
    <row r="12351" spans="19:21" x14ac:dyDescent="0.35">
      <c r="S12351" s="43"/>
      <c r="U12351" s="43"/>
    </row>
    <row r="12352" spans="19:21" x14ac:dyDescent="0.35">
      <c r="S12352" s="43"/>
      <c r="U12352" s="43"/>
    </row>
    <row r="12353" spans="19:21" x14ac:dyDescent="0.35">
      <c r="S12353" s="43"/>
      <c r="U12353" s="43"/>
    </row>
    <row r="12354" spans="19:21" x14ac:dyDescent="0.35">
      <c r="S12354" s="43"/>
      <c r="U12354" s="43"/>
    </row>
    <row r="12355" spans="19:21" x14ac:dyDescent="0.35">
      <c r="S12355" s="43"/>
      <c r="U12355" s="43"/>
    </row>
    <row r="12356" spans="19:21" x14ac:dyDescent="0.35">
      <c r="S12356" s="43"/>
      <c r="U12356" s="43"/>
    </row>
    <row r="12357" spans="19:21" x14ac:dyDescent="0.35">
      <c r="S12357" s="43"/>
      <c r="U12357" s="43"/>
    </row>
    <row r="12358" spans="19:21" x14ac:dyDescent="0.35">
      <c r="S12358" s="43"/>
      <c r="U12358" s="43"/>
    </row>
    <row r="12359" spans="19:21" x14ac:dyDescent="0.35">
      <c r="S12359" s="43"/>
      <c r="U12359" s="43"/>
    </row>
    <row r="12360" spans="19:21" x14ac:dyDescent="0.35">
      <c r="S12360" s="43"/>
      <c r="U12360" s="43"/>
    </row>
    <row r="12361" spans="19:21" x14ac:dyDescent="0.35">
      <c r="S12361" s="43"/>
      <c r="U12361" s="43"/>
    </row>
    <row r="12362" spans="19:21" x14ac:dyDescent="0.35">
      <c r="S12362" s="43"/>
      <c r="U12362" s="43"/>
    </row>
    <row r="12363" spans="19:21" x14ac:dyDescent="0.35">
      <c r="S12363" s="43"/>
      <c r="U12363" s="43"/>
    </row>
    <row r="12364" spans="19:21" x14ac:dyDescent="0.35">
      <c r="S12364" s="43"/>
      <c r="U12364" s="43"/>
    </row>
    <row r="12365" spans="19:21" x14ac:dyDescent="0.35">
      <c r="S12365" s="43"/>
      <c r="U12365" s="43"/>
    </row>
    <row r="12366" spans="19:21" x14ac:dyDescent="0.35">
      <c r="S12366" s="43"/>
      <c r="U12366" s="43"/>
    </row>
    <row r="12367" spans="19:21" x14ac:dyDescent="0.35">
      <c r="S12367" s="43"/>
      <c r="U12367" s="43"/>
    </row>
    <row r="12368" spans="19:21" x14ac:dyDescent="0.35">
      <c r="S12368" s="43"/>
      <c r="U12368" s="43"/>
    </row>
    <row r="12369" spans="19:21" x14ac:dyDescent="0.35">
      <c r="S12369" s="43"/>
      <c r="U12369" s="43"/>
    </row>
    <row r="12370" spans="19:21" x14ac:dyDescent="0.35">
      <c r="S12370" s="43"/>
      <c r="U12370" s="43"/>
    </row>
    <row r="12371" spans="19:21" x14ac:dyDescent="0.35">
      <c r="S12371" s="43"/>
      <c r="U12371" s="43"/>
    </row>
    <row r="12372" spans="19:21" x14ac:dyDescent="0.35">
      <c r="S12372" s="43"/>
      <c r="U12372" s="43"/>
    </row>
    <row r="12373" spans="19:21" x14ac:dyDescent="0.35">
      <c r="S12373" s="43"/>
      <c r="U12373" s="43"/>
    </row>
    <row r="12374" spans="19:21" x14ac:dyDescent="0.35">
      <c r="S12374" s="43"/>
      <c r="U12374" s="43"/>
    </row>
    <row r="12375" spans="19:21" x14ac:dyDescent="0.35">
      <c r="S12375" s="43"/>
      <c r="U12375" s="43"/>
    </row>
    <row r="12376" spans="19:21" x14ac:dyDescent="0.35">
      <c r="S12376" s="43"/>
      <c r="U12376" s="43"/>
    </row>
    <row r="12377" spans="19:21" x14ac:dyDescent="0.35">
      <c r="S12377" s="43"/>
      <c r="U12377" s="43"/>
    </row>
    <row r="12378" spans="19:21" x14ac:dyDescent="0.35">
      <c r="S12378" s="43"/>
      <c r="U12378" s="43"/>
    </row>
    <row r="12379" spans="19:21" x14ac:dyDescent="0.35">
      <c r="S12379" s="43"/>
      <c r="U12379" s="43"/>
    </row>
    <row r="12380" spans="19:21" x14ac:dyDescent="0.35">
      <c r="S12380" s="43"/>
      <c r="U12380" s="43"/>
    </row>
    <row r="12381" spans="19:21" x14ac:dyDescent="0.35">
      <c r="S12381" s="43"/>
      <c r="U12381" s="43"/>
    </row>
    <row r="12382" spans="19:21" x14ac:dyDescent="0.35">
      <c r="S12382" s="43"/>
      <c r="U12382" s="43"/>
    </row>
    <row r="12383" spans="19:21" x14ac:dyDescent="0.35">
      <c r="S12383" s="43"/>
      <c r="U12383" s="43"/>
    </row>
    <row r="12384" spans="19:21" x14ac:dyDescent="0.35">
      <c r="S12384" s="43"/>
      <c r="U12384" s="43"/>
    </row>
    <row r="12385" spans="19:21" x14ac:dyDescent="0.35">
      <c r="S12385" s="43"/>
      <c r="U12385" s="43"/>
    </row>
    <row r="12386" spans="19:21" x14ac:dyDescent="0.35">
      <c r="S12386" s="43"/>
      <c r="U12386" s="43"/>
    </row>
    <row r="12387" spans="19:21" x14ac:dyDescent="0.35">
      <c r="S12387" s="43"/>
      <c r="U12387" s="43"/>
    </row>
    <row r="12388" spans="19:21" x14ac:dyDescent="0.35">
      <c r="S12388" s="43"/>
      <c r="U12388" s="43"/>
    </row>
    <row r="12389" spans="19:21" x14ac:dyDescent="0.35">
      <c r="S12389" s="43"/>
      <c r="U12389" s="43"/>
    </row>
    <row r="12390" spans="19:21" x14ac:dyDescent="0.35">
      <c r="S12390" s="43"/>
      <c r="U12390" s="43"/>
    </row>
    <row r="12391" spans="19:21" x14ac:dyDescent="0.35">
      <c r="S12391" s="43"/>
      <c r="U12391" s="43"/>
    </row>
    <row r="12392" spans="19:21" x14ac:dyDescent="0.35">
      <c r="S12392" s="43"/>
      <c r="U12392" s="43"/>
    </row>
    <row r="12393" spans="19:21" x14ac:dyDescent="0.35">
      <c r="S12393" s="43"/>
      <c r="U12393" s="43"/>
    </row>
    <row r="12394" spans="19:21" x14ac:dyDescent="0.35">
      <c r="S12394" s="43"/>
      <c r="U12394" s="43"/>
    </row>
    <row r="12395" spans="19:21" x14ac:dyDescent="0.35">
      <c r="S12395" s="43"/>
      <c r="U12395" s="43"/>
    </row>
    <row r="12396" spans="19:21" x14ac:dyDescent="0.35">
      <c r="S12396" s="43"/>
      <c r="U12396" s="43"/>
    </row>
    <row r="12397" spans="19:21" x14ac:dyDescent="0.35">
      <c r="S12397" s="43"/>
      <c r="U12397" s="43"/>
    </row>
    <row r="12398" spans="19:21" x14ac:dyDescent="0.35">
      <c r="S12398" s="43"/>
      <c r="U12398" s="43"/>
    </row>
    <row r="12399" spans="19:21" x14ac:dyDescent="0.35">
      <c r="S12399" s="43"/>
      <c r="U12399" s="43"/>
    </row>
    <row r="12400" spans="19:21" x14ac:dyDescent="0.35">
      <c r="S12400" s="43"/>
      <c r="U12400" s="43"/>
    </row>
    <row r="12401" spans="19:21" x14ac:dyDescent="0.35">
      <c r="S12401" s="43"/>
      <c r="U12401" s="43"/>
    </row>
    <row r="12402" spans="19:21" x14ac:dyDescent="0.35">
      <c r="S12402" s="43"/>
      <c r="U12402" s="43"/>
    </row>
    <row r="12403" spans="19:21" x14ac:dyDescent="0.35">
      <c r="S12403" s="43"/>
      <c r="U12403" s="43"/>
    </row>
    <row r="12404" spans="19:21" x14ac:dyDescent="0.35">
      <c r="S12404" s="43"/>
      <c r="U12404" s="43"/>
    </row>
    <row r="12405" spans="19:21" x14ac:dyDescent="0.35">
      <c r="S12405" s="43"/>
      <c r="U12405" s="43"/>
    </row>
    <row r="12406" spans="19:21" x14ac:dyDescent="0.35">
      <c r="S12406" s="43"/>
      <c r="U12406" s="43"/>
    </row>
    <row r="12407" spans="19:21" x14ac:dyDescent="0.35">
      <c r="S12407" s="43"/>
      <c r="U12407" s="43"/>
    </row>
    <row r="12408" spans="19:21" x14ac:dyDescent="0.35">
      <c r="S12408" s="43"/>
      <c r="U12408" s="43"/>
    </row>
    <row r="12409" spans="19:21" x14ac:dyDescent="0.35">
      <c r="S12409" s="43"/>
      <c r="U12409" s="43"/>
    </row>
    <row r="12410" spans="19:21" x14ac:dyDescent="0.35">
      <c r="S12410" s="43"/>
      <c r="U12410" s="43"/>
    </row>
    <row r="12411" spans="19:21" x14ac:dyDescent="0.35">
      <c r="S12411" s="43"/>
      <c r="U12411" s="43"/>
    </row>
    <row r="12412" spans="19:21" x14ac:dyDescent="0.35">
      <c r="S12412" s="43"/>
      <c r="U12412" s="43"/>
    </row>
    <row r="12413" spans="19:21" x14ac:dyDescent="0.35">
      <c r="S12413" s="43"/>
      <c r="U12413" s="43"/>
    </row>
    <row r="12414" spans="19:21" x14ac:dyDescent="0.35">
      <c r="S12414" s="43"/>
      <c r="U12414" s="43"/>
    </row>
    <row r="12415" spans="19:21" x14ac:dyDescent="0.35">
      <c r="S12415" s="43"/>
      <c r="U12415" s="43"/>
    </row>
    <row r="12416" spans="19:21" x14ac:dyDescent="0.35">
      <c r="S12416" s="43"/>
      <c r="U12416" s="43"/>
    </row>
    <row r="12417" spans="19:21" x14ac:dyDescent="0.35">
      <c r="S12417" s="43"/>
      <c r="U12417" s="43"/>
    </row>
    <row r="12418" spans="19:21" x14ac:dyDescent="0.35">
      <c r="S12418" s="43"/>
      <c r="U12418" s="43"/>
    </row>
    <row r="12419" spans="19:21" x14ac:dyDescent="0.35">
      <c r="S12419" s="43"/>
      <c r="U12419" s="43"/>
    </row>
    <row r="12420" spans="19:21" x14ac:dyDescent="0.35">
      <c r="S12420" s="43"/>
      <c r="U12420" s="43"/>
    </row>
    <row r="12421" spans="19:21" x14ac:dyDescent="0.35">
      <c r="S12421" s="43"/>
      <c r="U12421" s="43"/>
    </row>
    <row r="12422" spans="19:21" x14ac:dyDescent="0.35">
      <c r="S12422" s="43"/>
      <c r="U12422" s="43"/>
    </row>
    <row r="12423" spans="19:21" x14ac:dyDescent="0.35">
      <c r="S12423" s="43"/>
      <c r="U12423" s="43"/>
    </row>
    <row r="12424" spans="19:21" x14ac:dyDescent="0.35">
      <c r="S12424" s="43"/>
      <c r="U12424" s="43"/>
    </row>
    <row r="12425" spans="19:21" x14ac:dyDescent="0.35">
      <c r="S12425" s="43"/>
      <c r="U12425" s="43"/>
    </row>
    <row r="12426" spans="19:21" x14ac:dyDescent="0.35">
      <c r="S12426" s="43"/>
      <c r="U12426" s="43"/>
    </row>
    <row r="12427" spans="19:21" x14ac:dyDescent="0.35">
      <c r="S12427" s="43"/>
      <c r="U12427" s="43"/>
    </row>
    <row r="12428" spans="19:21" x14ac:dyDescent="0.35">
      <c r="S12428" s="43"/>
      <c r="U12428" s="43"/>
    </row>
    <row r="12429" spans="19:21" x14ac:dyDescent="0.35">
      <c r="S12429" s="43"/>
      <c r="U12429" s="43"/>
    </row>
    <row r="12430" spans="19:21" x14ac:dyDescent="0.35">
      <c r="S12430" s="43"/>
      <c r="U12430" s="43"/>
    </row>
    <row r="12431" spans="19:21" x14ac:dyDescent="0.35">
      <c r="S12431" s="43"/>
      <c r="U12431" s="43"/>
    </row>
    <row r="12432" spans="19:21" x14ac:dyDescent="0.35">
      <c r="S12432" s="43"/>
      <c r="U12432" s="43"/>
    </row>
    <row r="12433" spans="19:21" x14ac:dyDescent="0.35">
      <c r="S12433" s="43"/>
      <c r="U12433" s="43"/>
    </row>
    <row r="12434" spans="19:21" x14ac:dyDescent="0.35">
      <c r="S12434" s="43"/>
      <c r="U12434" s="43"/>
    </row>
    <row r="12435" spans="19:21" x14ac:dyDescent="0.35">
      <c r="S12435" s="43"/>
      <c r="U12435" s="43"/>
    </row>
    <row r="12436" spans="19:21" x14ac:dyDescent="0.35">
      <c r="S12436" s="43"/>
      <c r="U12436" s="43"/>
    </row>
    <row r="12437" spans="19:21" x14ac:dyDescent="0.35">
      <c r="S12437" s="43"/>
      <c r="U12437" s="43"/>
    </row>
    <row r="12438" spans="19:21" x14ac:dyDescent="0.35">
      <c r="S12438" s="43"/>
      <c r="U12438" s="43"/>
    </row>
    <row r="12439" spans="19:21" x14ac:dyDescent="0.35">
      <c r="S12439" s="43"/>
      <c r="U12439" s="43"/>
    </row>
    <row r="12440" spans="19:21" x14ac:dyDescent="0.35">
      <c r="S12440" s="43"/>
      <c r="U12440" s="43"/>
    </row>
    <row r="12441" spans="19:21" x14ac:dyDescent="0.35">
      <c r="S12441" s="43"/>
      <c r="U12441" s="43"/>
    </row>
    <row r="12442" spans="19:21" x14ac:dyDescent="0.35">
      <c r="S12442" s="43"/>
      <c r="U12442" s="43"/>
    </row>
    <row r="12443" spans="19:21" x14ac:dyDescent="0.35">
      <c r="S12443" s="43"/>
      <c r="U12443" s="43"/>
    </row>
    <row r="12444" spans="19:21" x14ac:dyDescent="0.35">
      <c r="S12444" s="43"/>
      <c r="U12444" s="43"/>
    </row>
    <row r="12445" spans="19:21" x14ac:dyDescent="0.35">
      <c r="S12445" s="43"/>
      <c r="U12445" s="43"/>
    </row>
    <row r="12446" spans="19:21" x14ac:dyDescent="0.35">
      <c r="S12446" s="43"/>
      <c r="U12446" s="43"/>
    </row>
    <row r="12447" spans="19:21" x14ac:dyDescent="0.35">
      <c r="S12447" s="43"/>
      <c r="U12447" s="43"/>
    </row>
    <row r="12448" spans="19:21" x14ac:dyDescent="0.35">
      <c r="S12448" s="43"/>
      <c r="U12448" s="43"/>
    </row>
    <row r="12449" spans="19:21" x14ac:dyDescent="0.35">
      <c r="S12449" s="43"/>
      <c r="U12449" s="43"/>
    </row>
    <row r="12450" spans="19:21" x14ac:dyDescent="0.35">
      <c r="S12450" s="43"/>
      <c r="U12450" s="43"/>
    </row>
    <row r="12451" spans="19:21" x14ac:dyDescent="0.35">
      <c r="S12451" s="43"/>
      <c r="U12451" s="43"/>
    </row>
    <row r="12452" spans="19:21" x14ac:dyDescent="0.35">
      <c r="S12452" s="43"/>
      <c r="U12452" s="43"/>
    </row>
    <row r="12453" spans="19:21" x14ac:dyDescent="0.35">
      <c r="S12453" s="43"/>
      <c r="U12453" s="43"/>
    </row>
    <row r="12454" spans="19:21" x14ac:dyDescent="0.35">
      <c r="S12454" s="43"/>
      <c r="U12454" s="43"/>
    </row>
    <row r="12455" spans="19:21" x14ac:dyDescent="0.35">
      <c r="S12455" s="43"/>
      <c r="U12455" s="43"/>
    </row>
    <row r="12456" spans="19:21" x14ac:dyDescent="0.35">
      <c r="S12456" s="43"/>
      <c r="U12456" s="43"/>
    </row>
    <row r="12457" spans="19:21" x14ac:dyDescent="0.35">
      <c r="S12457" s="43"/>
      <c r="U12457" s="43"/>
    </row>
    <row r="12458" spans="19:21" x14ac:dyDescent="0.35">
      <c r="S12458" s="43"/>
      <c r="U12458" s="43"/>
    </row>
    <row r="12459" spans="19:21" x14ac:dyDescent="0.35">
      <c r="S12459" s="43"/>
      <c r="U12459" s="43"/>
    </row>
    <row r="12460" spans="19:21" x14ac:dyDescent="0.35">
      <c r="S12460" s="43"/>
      <c r="U12460" s="43"/>
    </row>
    <row r="12461" spans="19:21" x14ac:dyDescent="0.35">
      <c r="S12461" s="43"/>
      <c r="U12461" s="43"/>
    </row>
    <row r="12462" spans="19:21" x14ac:dyDescent="0.35">
      <c r="S12462" s="43"/>
      <c r="U12462" s="43"/>
    </row>
    <row r="12463" spans="19:21" x14ac:dyDescent="0.35">
      <c r="S12463" s="43"/>
      <c r="U12463" s="43"/>
    </row>
    <row r="12464" spans="19:21" x14ac:dyDescent="0.35">
      <c r="S12464" s="43"/>
      <c r="U12464" s="43"/>
    </row>
    <row r="12465" spans="19:21" x14ac:dyDescent="0.35">
      <c r="S12465" s="43"/>
      <c r="U12465" s="43"/>
    </row>
    <row r="12466" spans="19:21" x14ac:dyDescent="0.35">
      <c r="S12466" s="43"/>
      <c r="U12466" s="43"/>
    </row>
    <row r="12467" spans="19:21" x14ac:dyDescent="0.35">
      <c r="S12467" s="43"/>
      <c r="U12467" s="43"/>
    </row>
    <row r="12468" spans="19:21" x14ac:dyDescent="0.35">
      <c r="S12468" s="43"/>
      <c r="U12468" s="43"/>
    </row>
    <row r="12469" spans="19:21" x14ac:dyDescent="0.35">
      <c r="S12469" s="43"/>
      <c r="U12469" s="43"/>
    </row>
    <row r="12470" spans="19:21" x14ac:dyDescent="0.35">
      <c r="S12470" s="43"/>
      <c r="U12470" s="43"/>
    </row>
    <row r="12471" spans="19:21" x14ac:dyDescent="0.35">
      <c r="S12471" s="43"/>
      <c r="U12471" s="43"/>
    </row>
    <row r="12472" spans="19:21" x14ac:dyDescent="0.35">
      <c r="S12472" s="43"/>
      <c r="U12472" s="43"/>
    </row>
    <row r="12473" spans="19:21" x14ac:dyDescent="0.35">
      <c r="S12473" s="43"/>
      <c r="U12473" s="43"/>
    </row>
    <row r="12474" spans="19:21" x14ac:dyDescent="0.35">
      <c r="S12474" s="43"/>
      <c r="U12474" s="43"/>
    </row>
    <row r="12475" spans="19:21" x14ac:dyDescent="0.35">
      <c r="S12475" s="43"/>
      <c r="U12475" s="43"/>
    </row>
    <row r="12476" spans="19:21" x14ac:dyDescent="0.35">
      <c r="S12476" s="43"/>
      <c r="U12476" s="43"/>
    </row>
    <row r="12477" spans="19:21" x14ac:dyDescent="0.35">
      <c r="S12477" s="43"/>
      <c r="U12477" s="43"/>
    </row>
    <row r="12478" spans="19:21" x14ac:dyDescent="0.35">
      <c r="S12478" s="43"/>
      <c r="U12478" s="43"/>
    </row>
    <row r="12479" spans="19:21" x14ac:dyDescent="0.35">
      <c r="S12479" s="43"/>
      <c r="U12479" s="43"/>
    </row>
    <row r="12480" spans="19:21" x14ac:dyDescent="0.35">
      <c r="S12480" s="43"/>
      <c r="U12480" s="43"/>
    </row>
    <row r="12481" spans="19:21" x14ac:dyDescent="0.35">
      <c r="S12481" s="43"/>
      <c r="U12481" s="43"/>
    </row>
    <row r="12482" spans="19:21" x14ac:dyDescent="0.35">
      <c r="S12482" s="43"/>
      <c r="U12482" s="43"/>
    </row>
    <row r="12483" spans="19:21" x14ac:dyDescent="0.35">
      <c r="S12483" s="43"/>
      <c r="U12483" s="43"/>
    </row>
    <row r="12484" spans="19:21" x14ac:dyDescent="0.35">
      <c r="S12484" s="43"/>
      <c r="U12484" s="43"/>
    </row>
    <row r="12485" spans="19:21" x14ac:dyDescent="0.35">
      <c r="S12485" s="43"/>
      <c r="U12485" s="43"/>
    </row>
    <row r="12486" spans="19:21" x14ac:dyDescent="0.35">
      <c r="S12486" s="43"/>
      <c r="U12486" s="43"/>
    </row>
    <row r="12487" spans="19:21" x14ac:dyDescent="0.35">
      <c r="S12487" s="43"/>
      <c r="U12487" s="43"/>
    </row>
    <row r="12488" spans="19:21" x14ac:dyDescent="0.35">
      <c r="S12488" s="43"/>
      <c r="U12488" s="43"/>
    </row>
    <row r="12489" spans="19:21" x14ac:dyDescent="0.35">
      <c r="S12489" s="43"/>
      <c r="U12489" s="43"/>
    </row>
    <row r="12490" spans="19:21" x14ac:dyDescent="0.35">
      <c r="S12490" s="43"/>
      <c r="U12490" s="43"/>
    </row>
    <row r="12491" spans="19:21" x14ac:dyDescent="0.35">
      <c r="S12491" s="43"/>
      <c r="U12491" s="43"/>
    </row>
    <row r="12492" spans="19:21" x14ac:dyDescent="0.35">
      <c r="S12492" s="43"/>
      <c r="U12492" s="43"/>
    </row>
    <row r="12493" spans="19:21" x14ac:dyDescent="0.35">
      <c r="S12493" s="43"/>
      <c r="U12493" s="43"/>
    </row>
    <row r="12494" spans="19:21" x14ac:dyDescent="0.35">
      <c r="S12494" s="43"/>
      <c r="U12494" s="43"/>
    </row>
    <row r="12495" spans="19:21" x14ac:dyDescent="0.35">
      <c r="S12495" s="43"/>
      <c r="U12495" s="43"/>
    </row>
    <row r="12496" spans="19:21" x14ac:dyDescent="0.35">
      <c r="S12496" s="43"/>
      <c r="U12496" s="43"/>
    </row>
    <row r="12497" spans="19:21" x14ac:dyDescent="0.35">
      <c r="S12497" s="43"/>
      <c r="U12497" s="43"/>
    </row>
    <row r="12498" spans="19:21" x14ac:dyDescent="0.35">
      <c r="S12498" s="43"/>
      <c r="U12498" s="43"/>
    </row>
    <row r="12499" spans="19:21" x14ac:dyDescent="0.35">
      <c r="S12499" s="43"/>
      <c r="U12499" s="43"/>
    </row>
    <row r="12500" spans="19:21" x14ac:dyDescent="0.35">
      <c r="S12500" s="43"/>
      <c r="U12500" s="43"/>
    </row>
    <row r="12501" spans="19:21" x14ac:dyDescent="0.35">
      <c r="S12501" s="43"/>
      <c r="U12501" s="43"/>
    </row>
    <row r="12502" spans="19:21" x14ac:dyDescent="0.35">
      <c r="S12502" s="43"/>
      <c r="U12502" s="43"/>
    </row>
    <row r="12503" spans="19:21" x14ac:dyDescent="0.35">
      <c r="S12503" s="43"/>
      <c r="U12503" s="43"/>
    </row>
    <row r="12504" spans="19:21" x14ac:dyDescent="0.35">
      <c r="S12504" s="43"/>
      <c r="U12504" s="43"/>
    </row>
    <row r="12505" spans="19:21" x14ac:dyDescent="0.35">
      <c r="S12505" s="43"/>
      <c r="U12505" s="43"/>
    </row>
    <row r="12506" spans="19:21" x14ac:dyDescent="0.35">
      <c r="S12506" s="43"/>
      <c r="U12506" s="43"/>
    </row>
    <row r="12507" spans="19:21" x14ac:dyDescent="0.35">
      <c r="S12507" s="43"/>
      <c r="U12507" s="43"/>
    </row>
    <row r="12508" spans="19:21" x14ac:dyDescent="0.35">
      <c r="S12508" s="43"/>
      <c r="U12508" s="43"/>
    </row>
    <row r="12509" spans="19:21" x14ac:dyDescent="0.35">
      <c r="S12509" s="43"/>
      <c r="U12509" s="43"/>
    </row>
    <row r="12510" spans="19:21" x14ac:dyDescent="0.35">
      <c r="S12510" s="43"/>
      <c r="U12510" s="43"/>
    </row>
    <row r="12511" spans="19:21" x14ac:dyDescent="0.35">
      <c r="S12511" s="43"/>
      <c r="U12511" s="43"/>
    </row>
    <row r="12512" spans="19:21" x14ac:dyDescent="0.35">
      <c r="S12512" s="43"/>
      <c r="U12512" s="43"/>
    </row>
    <row r="12513" spans="19:21" x14ac:dyDescent="0.35">
      <c r="S12513" s="43"/>
      <c r="U12513" s="43"/>
    </row>
    <row r="12514" spans="19:21" x14ac:dyDescent="0.35">
      <c r="S12514" s="43"/>
      <c r="U12514" s="43"/>
    </row>
    <row r="12515" spans="19:21" x14ac:dyDescent="0.35">
      <c r="S12515" s="43"/>
      <c r="U12515" s="43"/>
    </row>
    <row r="12516" spans="19:21" x14ac:dyDescent="0.35">
      <c r="S12516" s="43"/>
      <c r="U12516" s="43"/>
    </row>
    <row r="12517" spans="19:21" x14ac:dyDescent="0.35">
      <c r="S12517" s="43"/>
      <c r="U12517" s="43"/>
    </row>
    <row r="12518" spans="19:21" x14ac:dyDescent="0.35">
      <c r="S12518" s="43"/>
      <c r="U12518" s="43"/>
    </row>
    <row r="12519" spans="19:21" x14ac:dyDescent="0.35">
      <c r="S12519" s="43"/>
      <c r="U12519" s="43"/>
    </row>
    <row r="12520" spans="19:21" x14ac:dyDescent="0.35">
      <c r="S12520" s="43"/>
      <c r="U12520" s="43"/>
    </row>
    <row r="12521" spans="19:21" x14ac:dyDescent="0.35">
      <c r="S12521" s="43"/>
      <c r="U12521" s="43"/>
    </row>
    <row r="12522" spans="19:21" x14ac:dyDescent="0.35">
      <c r="S12522" s="43"/>
      <c r="U12522" s="43"/>
    </row>
    <row r="12523" spans="19:21" x14ac:dyDescent="0.35">
      <c r="S12523" s="43"/>
      <c r="U12523" s="43"/>
    </row>
    <row r="12524" spans="19:21" x14ac:dyDescent="0.35">
      <c r="S12524" s="43"/>
      <c r="U12524" s="43"/>
    </row>
    <row r="12525" spans="19:21" x14ac:dyDescent="0.35">
      <c r="S12525" s="43"/>
      <c r="U12525" s="43"/>
    </row>
    <row r="12526" spans="19:21" x14ac:dyDescent="0.35">
      <c r="S12526" s="43"/>
      <c r="U12526" s="43"/>
    </row>
    <row r="12527" spans="19:21" x14ac:dyDescent="0.35">
      <c r="S12527" s="43"/>
      <c r="U12527" s="43"/>
    </row>
    <row r="12528" spans="19:21" x14ac:dyDescent="0.35">
      <c r="S12528" s="43"/>
      <c r="U12528" s="43"/>
    </row>
    <row r="12529" spans="19:21" x14ac:dyDescent="0.35">
      <c r="S12529" s="43"/>
      <c r="U12529" s="43"/>
    </row>
    <row r="12530" spans="19:21" x14ac:dyDescent="0.35">
      <c r="S12530" s="43"/>
      <c r="U12530" s="43"/>
    </row>
    <row r="12531" spans="19:21" x14ac:dyDescent="0.35">
      <c r="S12531" s="43"/>
      <c r="U12531" s="43"/>
    </row>
    <row r="12532" spans="19:21" x14ac:dyDescent="0.35">
      <c r="S12532" s="43"/>
      <c r="U12532" s="43"/>
    </row>
    <row r="12533" spans="19:21" x14ac:dyDescent="0.35">
      <c r="S12533" s="43"/>
      <c r="U12533" s="43"/>
    </row>
    <row r="12534" spans="19:21" x14ac:dyDescent="0.35">
      <c r="S12534" s="43"/>
      <c r="U12534" s="43"/>
    </row>
    <row r="12535" spans="19:21" x14ac:dyDescent="0.35">
      <c r="S12535" s="43"/>
      <c r="U12535" s="43"/>
    </row>
    <row r="12536" spans="19:21" x14ac:dyDescent="0.35">
      <c r="S12536" s="43"/>
      <c r="U12536" s="43"/>
    </row>
    <row r="12537" spans="19:21" x14ac:dyDescent="0.35">
      <c r="S12537" s="43"/>
      <c r="U12537" s="43"/>
    </row>
    <row r="12538" spans="19:21" x14ac:dyDescent="0.35">
      <c r="S12538" s="43"/>
      <c r="U12538" s="43"/>
    </row>
    <row r="12539" spans="19:21" x14ac:dyDescent="0.35">
      <c r="S12539" s="43"/>
      <c r="U12539" s="43"/>
    </row>
    <row r="12540" spans="19:21" x14ac:dyDescent="0.35">
      <c r="S12540" s="43"/>
      <c r="U12540" s="43"/>
    </row>
    <row r="12541" spans="19:21" x14ac:dyDescent="0.35">
      <c r="S12541" s="43"/>
      <c r="U12541" s="43"/>
    </row>
    <row r="12542" spans="19:21" x14ac:dyDescent="0.35">
      <c r="S12542" s="43"/>
      <c r="U12542" s="43"/>
    </row>
    <row r="12543" spans="19:21" x14ac:dyDescent="0.35">
      <c r="S12543" s="43"/>
      <c r="U12543" s="43"/>
    </row>
    <row r="12544" spans="19:21" x14ac:dyDescent="0.35">
      <c r="S12544" s="43"/>
      <c r="U12544" s="43"/>
    </row>
    <row r="12545" spans="19:21" x14ac:dyDescent="0.35">
      <c r="S12545" s="43"/>
      <c r="U12545" s="43"/>
    </row>
    <row r="12546" spans="19:21" x14ac:dyDescent="0.35">
      <c r="S12546" s="43"/>
      <c r="U12546" s="43"/>
    </row>
    <row r="12547" spans="19:21" x14ac:dyDescent="0.35">
      <c r="S12547" s="43"/>
      <c r="U12547" s="43"/>
    </row>
    <row r="12548" spans="19:21" x14ac:dyDescent="0.35">
      <c r="S12548" s="43"/>
      <c r="U12548" s="43"/>
    </row>
    <row r="12549" spans="19:21" x14ac:dyDescent="0.35">
      <c r="S12549" s="43"/>
      <c r="U12549" s="43"/>
    </row>
    <row r="12550" spans="19:21" x14ac:dyDescent="0.35">
      <c r="S12550" s="43"/>
      <c r="U12550" s="43"/>
    </row>
    <row r="12551" spans="19:21" x14ac:dyDescent="0.35">
      <c r="S12551" s="43"/>
      <c r="U12551" s="43"/>
    </row>
    <row r="12552" spans="19:21" x14ac:dyDescent="0.35">
      <c r="S12552" s="43"/>
      <c r="U12552" s="43"/>
    </row>
    <row r="12553" spans="19:21" x14ac:dyDescent="0.35">
      <c r="S12553" s="43"/>
      <c r="U12553" s="43"/>
    </row>
    <row r="12554" spans="19:21" x14ac:dyDescent="0.35">
      <c r="S12554" s="43"/>
      <c r="U12554" s="43"/>
    </row>
    <row r="12555" spans="19:21" x14ac:dyDescent="0.35">
      <c r="S12555" s="43"/>
      <c r="U12555" s="43"/>
    </row>
    <row r="12556" spans="19:21" x14ac:dyDescent="0.35">
      <c r="S12556" s="43"/>
      <c r="U12556" s="43"/>
    </row>
    <row r="12557" spans="19:21" x14ac:dyDescent="0.35">
      <c r="S12557" s="43"/>
      <c r="U12557" s="43"/>
    </row>
    <row r="12558" spans="19:21" x14ac:dyDescent="0.35">
      <c r="S12558" s="43"/>
      <c r="U12558" s="43"/>
    </row>
    <row r="12559" spans="19:21" x14ac:dyDescent="0.35">
      <c r="S12559" s="43"/>
      <c r="U12559" s="43"/>
    </row>
    <row r="12560" spans="19:21" x14ac:dyDescent="0.35">
      <c r="S12560" s="43"/>
      <c r="U12560" s="43"/>
    </row>
    <row r="12561" spans="19:21" x14ac:dyDescent="0.35">
      <c r="S12561" s="43"/>
      <c r="U12561" s="43"/>
    </row>
    <row r="12562" spans="19:21" x14ac:dyDescent="0.35">
      <c r="S12562" s="43"/>
      <c r="U12562" s="43"/>
    </row>
    <row r="12563" spans="19:21" x14ac:dyDescent="0.35">
      <c r="S12563" s="43"/>
      <c r="U12563" s="43"/>
    </row>
    <row r="12564" spans="19:21" x14ac:dyDescent="0.35">
      <c r="S12564" s="43"/>
      <c r="U12564" s="43"/>
    </row>
    <row r="12565" spans="19:21" x14ac:dyDescent="0.35">
      <c r="S12565" s="43"/>
      <c r="U12565" s="43"/>
    </row>
    <row r="12566" spans="19:21" x14ac:dyDescent="0.35">
      <c r="S12566" s="43"/>
      <c r="U12566" s="43"/>
    </row>
    <row r="12567" spans="19:21" x14ac:dyDescent="0.35">
      <c r="S12567" s="43"/>
      <c r="U12567" s="43"/>
    </row>
    <row r="12568" spans="19:21" x14ac:dyDescent="0.35">
      <c r="S12568" s="43"/>
      <c r="U12568" s="43"/>
    </row>
    <row r="12569" spans="19:21" x14ac:dyDescent="0.35">
      <c r="S12569" s="43"/>
      <c r="U12569" s="43"/>
    </row>
    <row r="12570" spans="19:21" x14ac:dyDescent="0.35">
      <c r="S12570" s="43"/>
      <c r="U12570" s="43"/>
    </row>
    <row r="12571" spans="19:21" x14ac:dyDescent="0.35">
      <c r="S12571" s="43"/>
      <c r="U12571" s="43"/>
    </row>
    <row r="12572" spans="19:21" x14ac:dyDescent="0.35">
      <c r="S12572" s="43"/>
      <c r="U12572" s="43"/>
    </row>
    <row r="12573" spans="19:21" x14ac:dyDescent="0.35">
      <c r="S12573" s="43"/>
      <c r="U12573" s="43"/>
    </row>
    <row r="12574" spans="19:21" x14ac:dyDescent="0.35">
      <c r="S12574" s="43"/>
      <c r="U12574" s="43"/>
    </row>
    <row r="12575" spans="19:21" x14ac:dyDescent="0.35">
      <c r="S12575" s="43"/>
      <c r="U12575" s="43"/>
    </row>
    <row r="12576" spans="19:21" x14ac:dyDescent="0.35">
      <c r="S12576" s="43"/>
      <c r="U12576" s="43"/>
    </row>
    <row r="12577" spans="19:21" x14ac:dyDescent="0.35">
      <c r="S12577" s="43"/>
      <c r="U12577" s="43"/>
    </row>
    <row r="12578" spans="19:21" x14ac:dyDescent="0.35">
      <c r="S12578" s="43"/>
      <c r="U12578" s="43"/>
    </row>
    <row r="12579" spans="19:21" x14ac:dyDescent="0.35">
      <c r="S12579" s="43"/>
      <c r="U12579" s="43"/>
    </row>
    <row r="12580" spans="19:21" x14ac:dyDescent="0.35">
      <c r="S12580" s="43"/>
      <c r="U12580" s="43"/>
    </row>
    <row r="12581" spans="19:21" x14ac:dyDescent="0.35">
      <c r="S12581" s="43"/>
      <c r="U12581" s="43"/>
    </row>
    <row r="12582" spans="19:21" x14ac:dyDescent="0.35">
      <c r="S12582" s="43"/>
      <c r="U12582" s="43"/>
    </row>
    <row r="12583" spans="19:21" x14ac:dyDescent="0.35">
      <c r="S12583" s="43"/>
      <c r="U12583" s="43"/>
    </row>
    <row r="12584" spans="19:21" x14ac:dyDescent="0.35">
      <c r="S12584" s="43"/>
      <c r="U12584" s="43"/>
    </row>
    <row r="12585" spans="19:21" x14ac:dyDescent="0.35">
      <c r="S12585" s="43"/>
      <c r="U12585" s="43"/>
    </row>
    <row r="12586" spans="19:21" x14ac:dyDescent="0.35">
      <c r="S12586" s="43"/>
      <c r="U12586" s="43"/>
    </row>
    <row r="12587" spans="19:21" x14ac:dyDescent="0.35">
      <c r="S12587" s="43"/>
      <c r="U12587" s="43"/>
    </row>
    <row r="12588" spans="19:21" x14ac:dyDescent="0.35">
      <c r="S12588" s="43"/>
      <c r="U12588" s="43"/>
    </row>
    <row r="12589" spans="19:21" x14ac:dyDescent="0.35">
      <c r="S12589" s="43"/>
      <c r="U12589" s="43"/>
    </row>
    <row r="12590" spans="19:21" x14ac:dyDescent="0.35">
      <c r="S12590" s="43"/>
      <c r="U12590" s="43"/>
    </row>
    <row r="12591" spans="19:21" x14ac:dyDescent="0.35">
      <c r="S12591" s="43"/>
      <c r="U12591" s="43"/>
    </row>
    <row r="12592" spans="19:21" x14ac:dyDescent="0.35">
      <c r="S12592" s="43"/>
      <c r="U12592" s="43"/>
    </row>
    <row r="12593" spans="19:21" x14ac:dyDescent="0.35">
      <c r="S12593" s="43"/>
      <c r="U12593" s="43"/>
    </row>
    <row r="12594" spans="19:21" x14ac:dyDescent="0.35">
      <c r="S12594" s="43"/>
      <c r="U12594" s="43"/>
    </row>
    <row r="12595" spans="19:21" x14ac:dyDescent="0.35">
      <c r="S12595" s="43"/>
      <c r="U12595" s="43"/>
    </row>
    <row r="12596" spans="19:21" x14ac:dyDescent="0.35">
      <c r="S12596" s="43"/>
      <c r="U12596" s="43"/>
    </row>
    <row r="12597" spans="19:21" x14ac:dyDescent="0.35">
      <c r="S12597" s="43"/>
      <c r="U12597" s="43"/>
    </row>
    <row r="12598" spans="19:21" x14ac:dyDescent="0.35">
      <c r="S12598" s="43"/>
      <c r="U12598" s="43"/>
    </row>
    <row r="12599" spans="19:21" x14ac:dyDescent="0.35">
      <c r="S12599" s="43"/>
      <c r="U12599" s="43"/>
    </row>
    <row r="12600" spans="19:21" x14ac:dyDescent="0.35">
      <c r="S12600" s="43"/>
      <c r="U12600" s="43"/>
    </row>
    <row r="12601" spans="19:21" x14ac:dyDescent="0.35">
      <c r="S12601" s="43"/>
      <c r="U12601" s="43"/>
    </row>
    <row r="12602" spans="19:21" x14ac:dyDescent="0.35">
      <c r="S12602" s="43"/>
      <c r="U12602" s="43"/>
    </row>
    <row r="12603" spans="19:21" x14ac:dyDescent="0.35">
      <c r="S12603" s="43"/>
      <c r="U12603" s="43"/>
    </row>
    <row r="12604" spans="19:21" x14ac:dyDescent="0.35">
      <c r="S12604" s="43"/>
      <c r="U12604" s="43"/>
    </row>
    <row r="12605" spans="19:21" x14ac:dyDescent="0.35">
      <c r="S12605" s="43"/>
      <c r="U12605" s="43"/>
    </row>
    <row r="12606" spans="19:21" x14ac:dyDescent="0.35">
      <c r="S12606" s="43"/>
      <c r="U12606" s="43"/>
    </row>
    <row r="12607" spans="19:21" x14ac:dyDescent="0.35">
      <c r="S12607" s="43"/>
      <c r="U12607" s="43"/>
    </row>
    <row r="12608" spans="19:21" x14ac:dyDescent="0.35">
      <c r="S12608" s="43"/>
      <c r="U12608" s="43"/>
    </row>
    <row r="12609" spans="19:21" x14ac:dyDescent="0.35">
      <c r="S12609" s="43"/>
      <c r="U12609" s="43"/>
    </row>
    <row r="12610" spans="19:21" x14ac:dyDescent="0.35">
      <c r="S12610" s="43"/>
      <c r="U12610" s="43"/>
    </row>
    <row r="12611" spans="19:21" x14ac:dyDescent="0.35">
      <c r="S12611" s="43"/>
      <c r="U12611" s="43"/>
    </row>
    <row r="12612" spans="19:21" x14ac:dyDescent="0.35">
      <c r="S12612" s="43"/>
      <c r="U12612" s="43"/>
    </row>
    <row r="12613" spans="19:21" x14ac:dyDescent="0.35">
      <c r="S12613" s="43"/>
      <c r="U12613" s="43"/>
    </row>
    <row r="12614" spans="19:21" x14ac:dyDescent="0.35">
      <c r="S12614" s="43"/>
      <c r="U12614" s="43"/>
    </row>
    <row r="12615" spans="19:21" x14ac:dyDescent="0.35">
      <c r="S12615" s="43"/>
      <c r="U12615" s="43"/>
    </row>
    <row r="12616" spans="19:21" x14ac:dyDescent="0.35">
      <c r="S12616" s="43"/>
      <c r="U12616" s="43"/>
    </row>
    <row r="12617" spans="19:21" x14ac:dyDescent="0.35">
      <c r="S12617" s="43"/>
      <c r="U12617" s="43"/>
    </row>
    <row r="12618" spans="19:21" x14ac:dyDescent="0.35">
      <c r="S12618" s="43"/>
      <c r="U12618" s="43"/>
    </row>
    <row r="12619" spans="19:21" x14ac:dyDescent="0.35">
      <c r="S12619" s="43"/>
      <c r="U12619" s="43"/>
    </row>
    <row r="12620" spans="19:21" x14ac:dyDescent="0.35">
      <c r="S12620" s="43"/>
      <c r="U12620" s="43"/>
    </row>
    <row r="12621" spans="19:21" x14ac:dyDescent="0.35">
      <c r="S12621" s="43"/>
      <c r="U12621" s="43"/>
    </row>
    <row r="12622" spans="19:21" x14ac:dyDescent="0.35">
      <c r="S12622" s="43"/>
      <c r="U12622" s="43"/>
    </row>
    <row r="12623" spans="19:21" x14ac:dyDescent="0.35">
      <c r="S12623" s="43"/>
      <c r="U12623" s="43"/>
    </row>
    <row r="12624" spans="19:21" x14ac:dyDescent="0.35">
      <c r="S12624" s="43"/>
      <c r="U12624" s="43"/>
    </row>
    <row r="12625" spans="19:21" x14ac:dyDescent="0.35">
      <c r="S12625" s="43"/>
      <c r="U12625" s="43"/>
    </row>
    <row r="12626" spans="19:21" x14ac:dyDescent="0.35">
      <c r="S12626" s="43"/>
      <c r="U12626" s="43"/>
    </row>
    <row r="12627" spans="19:21" x14ac:dyDescent="0.35">
      <c r="S12627" s="43"/>
      <c r="U12627" s="43"/>
    </row>
    <row r="12628" spans="19:21" x14ac:dyDescent="0.35">
      <c r="S12628" s="43"/>
      <c r="U12628" s="43"/>
    </row>
    <row r="12629" spans="19:21" x14ac:dyDescent="0.35">
      <c r="S12629" s="43"/>
      <c r="U12629" s="43"/>
    </row>
    <row r="12630" spans="19:21" x14ac:dyDescent="0.35">
      <c r="S12630" s="43"/>
      <c r="U12630" s="43"/>
    </row>
    <row r="12631" spans="19:21" x14ac:dyDescent="0.35">
      <c r="S12631" s="43"/>
      <c r="U12631" s="43"/>
    </row>
    <row r="12632" spans="19:21" x14ac:dyDescent="0.35">
      <c r="S12632" s="43"/>
      <c r="U12632" s="43"/>
    </row>
    <row r="12633" spans="19:21" x14ac:dyDescent="0.35">
      <c r="S12633" s="43"/>
      <c r="U12633" s="43"/>
    </row>
    <row r="12634" spans="19:21" x14ac:dyDescent="0.35">
      <c r="S12634" s="43"/>
      <c r="U12634" s="43"/>
    </row>
    <row r="12635" spans="19:21" x14ac:dyDescent="0.35">
      <c r="S12635" s="43"/>
      <c r="U12635" s="43"/>
    </row>
    <row r="12636" spans="19:21" x14ac:dyDescent="0.35">
      <c r="S12636" s="43"/>
      <c r="U12636" s="43"/>
    </row>
    <row r="12637" spans="19:21" x14ac:dyDescent="0.35">
      <c r="S12637" s="43"/>
      <c r="U12637" s="43"/>
    </row>
    <row r="12638" spans="19:21" x14ac:dyDescent="0.35">
      <c r="S12638" s="43"/>
      <c r="U12638" s="43"/>
    </row>
    <row r="12639" spans="19:21" x14ac:dyDescent="0.35">
      <c r="S12639" s="43"/>
      <c r="U12639" s="43"/>
    </row>
    <row r="12640" spans="19:21" x14ac:dyDescent="0.35">
      <c r="S12640" s="43"/>
      <c r="U12640" s="43"/>
    </row>
    <row r="12641" spans="19:21" x14ac:dyDescent="0.35">
      <c r="S12641" s="43"/>
      <c r="U12641" s="43"/>
    </row>
    <row r="12642" spans="19:21" x14ac:dyDescent="0.35">
      <c r="S12642" s="43"/>
      <c r="U12642" s="43"/>
    </row>
    <row r="12643" spans="19:21" x14ac:dyDescent="0.35">
      <c r="S12643" s="43"/>
      <c r="U12643" s="43"/>
    </row>
    <row r="12644" spans="19:21" x14ac:dyDescent="0.35">
      <c r="S12644" s="43"/>
      <c r="U12644" s="43"/>
    </row>
    <row r="12645" spans="19:21" x14ac:dyDescent="0.35">
      <c r="S12645" s="43"/>
      <c r="U12645" s="43"/>
    </row>
    <row r="12646" spans="19:21" x14ac:dyDescent="0.35">
      <c r="S12646" s="43"/>
      <c r="U12646" s="43"/>
    </row>
    <row r="12647" spans="19:21" x14ac:dyDescent="0.35">
      <c r="S12647" s="43"/>
      <c r="U12647" s="43"/>
    </row>
    <row r="12648" spans="19:21" x14ac:dyDescent="0.35">
      <c r="S12648" s="43"/>
      <c r="U12648" s="43"/>
    </row>
    <row r="12649" spans="19:21" x14ac:dyDescent="0.35">
      <c r="S12649" s="43"/>
      <c r="U12649" s="43"/>
    </row>
    <row r="12650" spans="19:21" x14ac:dyDescent="0.35">
      <c r="S12650" s="43"/>
      <c r="U12650" s="43"/>
    </row>
    <row r="12651" spans="19:21" x14ac:dyDescent="0.35">
      <c r="S12651" s="43"/>
      <c r="U12651" s="43"/>
    </row>
    <row r="12652" spans="19:21" x14ac:dyDescent="0.35">
      <c r="S12652" s="43"/>
      <c r="U12652" s="43"/>
    </row>
    <row r="12653" spans="19:21" x14ac:dyDescent="0.35">
      <c r="S12653" s="43"/>
      <c r="U12653" s="43"/>
    </row>
    <row r="12654" spans="19:21" x14ac:dyDescent="0.35">
      <c r="S12654" s="43"/>
      <c r="U12654" s="43"/>
    </row>
    <row r="12655" spans="19:21" x14ac:dyDescent="0.35">
      <c r="S12655" s="43"/>
      <c r="U12655" s="43"/>
    </row>
    <row r="12656" spans="19:21" x14ac:dyDescent="0.35">
      <c r="S12656" s="43"/>
      <c r="U12656" s="43"/>
    </row>
    <row r="12657" spans="19:21" x14ac:dyDescent="0.35">
      <c r="S12657" s="43"/>
      <c r="U12657" s="43"/>
    </row>
    <row r="12658" spans="19:21" x14ac:dyDescent="0.35">
      <c r="S12658" s="43"/>
      <c r="U12658" s="43"/>
    </row>
    <row r="12659" spans="19:21" x14ac:dyDescent="0.35">
      <c r="S12659" s="43"/>
      <c r="U12659" s="43"/>
    </row>
    <row r="12660" spans="19:21" x14ac:dyDescent="0.35">
      <c r="S12660" s="43"/>
      <c r="U12660" s="43"/>
    </row>
    <row r="12661" spans="19:21" x14ac:dyDescent="0.35">
      <c r="S12661" s="43"/>
      <c r="U12661" s="43"/>
    </row>
    <row r="12662" spans="19:21" x14ac:dyDescent="0.35">
      <c r="S12662" s="43"/>
      <c r="U12662" s="43"/>
    </row>
    <row r="12663" spans="19:21" x14ac:dyDescent="0.35">
      <c r="S12663" s="43"/>
      <c r="U12663" s="43"/>
    </row>
    <row r="12664" spans="19:21" x14ac:dyDescent="0.35">
      <c r="S12664" s="43"/>
      <c r="U12664" s="43"/>
    </row>
    <row r="12665" spans="19:21" x14ac:dyDescent="0.35">
      <c r="S12665" s="43"/>
      <c r="U12665" s="43"/>
    </row>
    <row r="12666" spans="19:21" x14ac:dyDescent="0.35">
      <c r="S12666" s="43"/>
      <c r="U12666" s="43"/>
    </row>
    <row r="12667" spans="19:21" x14ac:dyDescent="0.35">
      <c r="S12667" s="43"/>
      <c r="U12667" s="43"/>
    </row>
    <row r="12668" spans="19:21" x14ac:dyDescent="0.35">
      <c r="S12668" s="43"/>
      <c r="U12668" s="43"/>
    </row>
    <row r="12669" spans="19:21" x14ac:dyDescent="0.35">
      <c r="S12669" s="43"/>
      <c r="U12669" s="43"/>
    </row>
    <row r="12670" spans="19:21" x14ac:dyDescent="0.35">
      <c r="S12670" s="43"/>
      <c r="U12670" s="43"/>
    </row>
    <row r="12671" spans="19:21" x14ac:dyDescent="0.35">
      <c r="S12671" s="43"/>
      <c r="U12671" s="43"/>
    </row>
    <row r="12672" spans="19:21" x14ac:dyDescent="0.35">
      <c r="S12672" s="43"/>
      <c r="U12672" s="43"/>
    </row>
    <row r="12673" spans="19:21" x14ac:dyDescent="0.35">
      <c r="S12673" s="43"/>
      <c r="U12673" s="43"/>
    </row>
    <row r="12674" spans="19:21" x14ac:dyDescent="0.35">
      <c r="S12674" s="43"/>
      <c r="U12674" s="43"/>
    </row>
    <row r="12675" spans="19:21" x14ac:dyDescent="0.35">
      <c r="S12675" s="43"/>
      <c r="U12675" s="43"/>
    </row>
    <row r="12676" spans="19:21" x14ac:dyDescent="0.35">
      <c r="S12676" s="43"/>
      <c r="U12676" s="43"/>
    </row>
    <row r="12677" spans="19:21" x14ac:dyDescent="0.35">
      <c r="S12677" s="43"/>
      <c r="U12677" s="43"/>
    </row>
    <row r="12678" spans="19:21" x14ac:dyDescent="0.35">
      <c r="S12678" s="43"/>
      <c r="U12678" s="43"/>
    </row>
    <row r="12679" spans="19:21" x14ac:dyDescent="0.35">
      <c r="S12679" s="43"/>
      <c r="U12679" s="43"/>
    </row>
    <row r="12680" spans="19:21" x14ac:dyDescent="0.35">
      <c r="S12680" s="43"/>
      <c r="U12680" s="43"/>
    </row>
    <row r="12681" spans="19:21" x14ac:dyDescent="0.35">
      <c r="S12681" s="43"/>
      <c r="U12681" s="43"/>
    </row>
    <row r="12682" spans="19:21" x14ac:dyDescent="0.35">
      <c r="S12682" s="43"/>
      <c r="U12682" s="43"/>
    </row>
    <row r="12683" spans="19:21" x14ac:dyDescent="0.35">
      <c r="S12683" s="43"/>
      <c r="U12683" s="43"/>
    </row>
    <row r="12684" spans="19:21" x14ac:dyDescent="0.35">
      <c r="S12684" s="43"/>
      <c r="U12684" s="43"/>
    </row>
    <row r="12685" spans="19:21" x14ac:dyDescent="0.35">
      <c r="S12685" s="43"/>
      <c r="U12685" s="43"/>
    </row>
    <row r="12686" spans="19:21" x14ac:dyDescent="0.35">
      <c r="S12686" s="43"/>
      <c r="U12686" s="43"/>
    </row>
    <row r="12687" spans="19:21" x14ac:dyDescent="0.35">
      <c r="S12687" s="43"/>
      <c r="U12687" s="43"/>
    </row>
    <row r="12688" spans="19:21" x14ac:dyDescent="0.35">
      <c r="S12688" s="43"/>
      <c r="U12688" s="43"/>
    </row>
    <row r="12689" spans="19:21" x14ac:dyDescent="0.35">
      <c r="S12689" s="43"/>
      <c r="U12689" s="43"/>
    </row>
    <row r="12690" spans="19:21" x14ac:dyDescent="0.35">
      <c r="S12690" s="43"/>
      <c r="U12690" s="43"/>
    </row>
    <row r="12691" spans="19:21" x14ac:dyDescent="0.35">
      <c r="S12691" s="43"/>
      <c r="U12691" s="43"/>
    </row>
    <row r="12692" spans="19:21" x14ac:dyDescent="0.35">
      <c r="S12692" s="43"/>
      <c r="U12692" s="43"/>
    </row>
    <row r="12693" spans="19:21" x14ac:dyDescent="0.35">
      <c r="S12693" s="43"/>
      <c r="U12693" s="43"/>
    </row>
    <row r="12694" spans="19:21" x14ac:dyDescent="0.35">
      <c r="S12694" s="43"/>
      <c r="U12694" s="43"/>
    </row>
    <row r="12695" spans="19:21" x14ac:dyDescent="0.35">
      <c r="S12695" s="43"/>
      <c r="U12695" s="43"/>
    </row>
    <row r="12696" spans="19:21" x14ac:dyDescent="0.35">
      <c r="S12696" s="43"/>
      <c r="U12696" s="43"/>
    </row>
    <row r="12697" spans="19:21" x14ac:dyDescent="0.35">
      <c r="S12697" s="43"/>
      <c r="U12697" s="43"/>
    </row>
    <row r="12698" spans="19:21" x14ac:dyDescent="0.35">
      <c r="S12698" s="43"/>
      <c r="U12698" s="43"/>
    </row>
    <row r="12699" spans="19:21" x14ac:dyDescent="0.35">
      <c r="S12699" s="43"/>
      <c r="U12699" s="43"/>
    </row>
    <row r="12700" spans="19:21" x14ac:dyDescent="0.35">
      <c r="S12700" s="43"/>
      <c r="U12700" s="43"/>
    </row>
    <row r="12701" spans="19:21" x14ac:dyDescent="0.35">
      <c r="S12701" s="43"/>
      <c r="U12701" s="43"/>
    </row>
    <row r="12702" spans="19:21" x14ac:dyDescent="0.35">
      <c r="S12702" s="43"/>
      <c r="U12702" s="43"/>
    </row>
    <row r="12703" spans="19:21" x14ac:dyDescent="0.35">
      <c r="S12703" s="43"/>
      <c r="U12703" s="43"/>
    </row>
    <row r="12704" spans="19:21" x14ac:dyDescent="0.35">
      <c r="S12704" s="43"/>
      <c r="U12704" s="43"/>
    </row>
    <row r="12705" spans="19:21" x14ac:dyDescent="0.35">
      <c r="S12705" s="43"/>
      <c r="U12705" s="43"/>
    </row>
    <row r="12706" spans="19:21" x14ac:dyDescent="0.35">
      <c r="S12706" s="43"/>
      <c r="U12706" s="43"/>
    </row>
    <row r="12707" spans="19:21" x14ac:dyDescent="0.35">
      <c r="S12707" s="43"/>
      <c r="U12707" s="43"/>
    </row>
    <row r="12708" spans="19:21" x14ac:dyDescent="0.35">
      <c r="S12708" s="43"/>
      <c r="U12708" s="43"/>
    </row>
    <row r="12709" spans="19:21" x14ac:dyDescent="0.35">
      <c r="S12709" s="43"/>
      <c r="U12709" s="43"/>
    </row>
    <row r="12710" spans="19:21" x14ac:dyDescent="0.35">
      <c r="S12710" s="43"/>
      <c r="U12710" s="43"/>
    </row>
    <row r="12711" spans="19:21" x14ac:dyDescent="0.35">
      <c r="S12711" s="43"/>
      <c r="U12711" s="43"/>
    </row>
    <row r="12712" spans="19:21" x14ac:dyDescent="0.35">
      <c r="S12712" s="43"/>
      <c r="U12712" s="43"/>
    </row>
    <row r="12713" spans="19:21" x14ac:dyDescent="0.35">
      <c r="S12713" s="43"/>
      <c r="U12713" s="43"/>
    </row>
    <row r="12714" spans="19:21" x14ac:dyDescent="0.35">
      <c r="S12714" s="43"/>
      <c r="U12714" s="43"/>
    </row>
    <row r="12715" spans="19:21" x14ac:dyDescent="0.35">
      <c r="S12715" s="43"/>
      <c r="U12715" s="43"/>
    </row>
    <row r="12716" spans="19:21" x14ac:dyDescent="0.35">
      <c r="S12716" s="43"/>
      <c r="U12716" s="43"/>
    </row>
    <row r="12717" spans="19:21" x14ac:dyDescent="0.35">
      <c r="S12717" s="43"/>
      <c r="U12717" s="43"/>
    </row>
    <row r="12718" spans="19:21" x14ac:dyDescent="0.35">
      <c r="S12718" s="43"/>
      <c r="U12718" s="43"/>
    </row>
    <row r="12719" spans="19:21" x14ac:dyDescent="0.35">
      <c r="S12719" s="43"/>
      <c r="U12719" s="43"/>
    </row>
    <row r="12720" spans="19:21" x14ac:dyDescent="0.35">
      <c r="S12720" s="43"/>
      <c r="U12720" s="43"/>
    </row>
    <row r="12721" spans="19:21" x14ac:dyDescent="0.35">
      <c r="S12721" s="43"/>
      <c r="U12721" s="43"/>
    </row>
    <row r="12722" spans="19:21" x14ac:dyDescent="0.35">
      <c r="S12722" s="43"/>
      <c r="U12722" s="43"/>
    </row>
    <row r="12723" spans="19:21" x14ac:dyDescent="0.35">
      <c r="S12723" s="43"/>
      <c r="U12723" s="43"/>
    </row>
    <row r="12724" spans="19:21" x14ac:dyDescent="0.35">
      <c r="S12724" s="43"/>
      <c r="U12724" s="43"/>
    </row>
    <row r="12725" spans="19:21" x14ac:dyDescent="0.35">
      <c r="S12725" s="43"/>
      <c r="U12725" s="43"/>
    </row>
    <row r="12726" spans="19:21" x14ac:dyDescent="0.35">
      <c r="S12726" s="43"/>
      <c r="U12726" s="43"/>
    </row>
    <row r="12727" spans="19:21" x14ac:dyDescent="0.35">
      <c r="S12727" s="43"/>
      <c r="U12727" s="43"/>
    </row>
    <row r="12728" spans="19:21" x14ac:dyDescent="0.35">
      <c r="S12728" s="43"/>
      <c r="U12728" s="43"/>
    </row>
    <row r="12729" spans="19:21" x14ac:dyDescent="0.35">
      <c r="S12729" s="43"/>
      <c r="U12729" s="43"/>
    </row>
    <row r="12730" spans="19:21" x14ac:dyDescent="0.35">
      <c r="S12730" s="43"/>
      <c r="U12730" s="43"/>
    </row>
    <row r="12731" spans="19:21" x14ac:dyDescent="0.35">
      <c r="S12731" s="43"/>
      <c r="U12731" s="43"/>
    </row>
    <row r="12732" spans="19:21" x14ac:dyDescent="0.35">
      <c r="S12732" s="43"/>
      <c r="U12732" s="43"/>
    </row>
    <row r="12733" spans="19:21" x14ac:dyDescent="0.35">
      <c r="S12733" s="43"/>
      <c r="U12733" s="43"/>
    </row>
    <row r="12734" spans="19:21" x14ac:dyDescent="0.35">
      <c r="S12734" s="43"/>
      <c r="U12734" s="43"/>
    </row>
    <row r="12735" spans="19:21" x14ac:dyDescent="0.35">
      <c r="S12735" s="43"/>
      <c r="U12735" s="43"/>
    </row>
    <row r="12736" spans="19:21" x14ac:dyDescent="0.35">
      <c r="S12736" s="43"/>
      <c r="U12736" s="43"/>
    </row>
    <row r="12737" spans="19:21" x14ac:dyDescent="0.35">
      <c r="S12737" s="43"/>
      <c r="U12737" s="43"/>
    </row>
    <row r="12738" spans="19:21" x14ac:dyDescent="0.35">
      <c r="S12738" s="43"/>
      <c r="U12738" s="43"/>
    </row>
    <row r="12739" spans="19:21" x14ac:dyDescent="0.35">
      <c r="S12739" s="43"/>
      <c r="U12739" s="43"/>
    </row>
    <row r="12740" spans="19:21" x14ac:dyDescent="0.35">
      <c r="S12740" s="43"/>
      <c r="U12740" s="43"/>
    </row>
    <row r="12741" spans="19:21" x14ac:dyDescent="0.35">
      <c r="S12741" s="43"/>
      <c r="U12741" s="43"/>
    </row>
    <row r="12742" spans="19:21" x14ac:dyDescent="0.35">
      <c r="S12742" s="43"/>
      <c r="U12742" s="43"/>
    </row>
    <row r="12743" spans="19:21" x14ac:dyDescent="0.35">
      <c r="S12743" s="43"/>
      <c r="U12743" s="43"/>
    </row>
    <row r="12744" spans="19:21" x14ac:dyDescent="0.35">
      <c r="S12744" s="43"/>
      <c r="U12744" s="43"/>
    </row>
    <row r="12745" spans="19:21" x14ac:dyDescent="0.35">
      <c r="S12745" s="43"/>
      <c r="U12745" s="43"/>
    </row>
    <row r="12746" spans="19:21" x14ac:dyDescent="0.35">
      <c r="S12746" s="43"/>
      <c r="U12746" s="43"/>
    </row>
    <row r="12747" spans="19:21" x14ac:dyDescent="0.35">
      <c r="S12747" s="43"/>
      <c r="U12747" s="43"/>
    </row>
    <row r="12748" spans="19:21" x14ac:dyDescent="0.35">
      <c r="S12748" s="43"/>
      <c r="U12748" s="43"/>
    </row>
    <row r="12749" spans="19:21" x14ac:dyDescent="0.35">
      <c r="S12749" s="43"/>
      <c r="U12749" s="43"/>
    </row>
    <row r="12750" spans="19:21" x14ac:dyDescent="0.35">
      <c r="S12750" s="43"/>
      <c r="U12750" s="43"/>
    </row>
    <row r="12751" spans="19:21" x14ac:dyDescent="0.35">
      <c r="S12751" s="43"/>
      <c r="U12751" s="43"/>
    </row>
    <row r="12752" spans="19:21" x14ac:dyDescent="0.35">
      <c r="S12752" s="43"/>
      <c r="U12752" s="43"/>
    </row>
    <row r="12753" spans="19:21" x14ac:dyDescent="0.35">
      <c r="S12753" s="43"/>
      <c r="U12753" s="43"/>
    </row>
    <row r="12754" spans="19:21" x14ac:dyDescent="0.35">
      <c r="S12754" s="43"/>
      <c r="U12754" s="43"/>
    </row>
    <row r="12755" spans="19:21" x14ac:dyDescent="0.35">
      <c r="S12755" s="43"/>
      <c r="U12755" s="43"/>
    </row>
    <row r="12756" spans="19:21" x14ac:dyDescent="0.35">
      <c r="S12756" s="43"/>
      <c r="U12756" s="43"/>
    </row>
    <row r="12757" spans="19:21" x14ac:dyDescent="0.35">
      <c r="S12757" s="43"/>
      <c r="U12757" s="43"/>
    </row>
    <row r="12758" spans="19:21" x14ac:dyDescent="0.35">
      <c r="S12758" s="43"/>
      <c r="U12758" s="43"/>
    </row>
    <row r="12759" spans="19:21" x14ac:dyDescent="0.35">
      <c r="S12759" s="43"/>
      <c r="U12759" s="43"/>
    </row>
    <row r="12760" spans="19:21" x14ac:dyDescent="0.35">
      <c r="S12760" s="43"/>
      <c r="U12760" s="43"/>
    </row>
    <row r="12761" spans="19:21" x14ac:dyDescent="0.35">
      <c r="S12761" s="43"/>
      <c r="U12761" s="43"/>
    </row>
    <row r="12762" spans="19:21" x14ac:dyDescent="0.35">
      <c r="S12762" s="43"/>
      <c r="U12762" s="43"/>
    </row>
    <row r="12763" spans="19:21" x14ac:dyDescent="0.35">
      <c r="S12763" s="43"/>
      <c r="U12763" s="43"/>
    </row>
    <row r="12764" spans="19:21" x14ac:dyDescent="0.35">
      <c r="S12764" s="43"/>
      <c r="U12764" s="43"/>
    </row>
    <row r="12765" spans="19:21" x14ac:dyDescent="0.35">
      <c r="S12765" s="43"/>
      <c r="U12765" s="43"/>
    </row>
    <row r="12766" spans="19:21" x14ac:dyDescent="0.35">
      <c r="S12766" s="43"/>
      <c r="U12766" s="43"/>
    </row>
    <row r="12767" spans="19:21" x14ac:dyDescent="0.35">
      <c r="S12767" s="43"/>
      <c r="U12767" s="43"/>
    </row>
    <row r="12768" spans="19:21" x14ac:dyDescent="0.35">
      <c r="S12768" s="43"/>
      <c r="U12768" s="43"/>
    </row>
    <row r="12769" spans="19:21" x14ac:dyDescent="0.35">
      <c r="S12769" s="43"/>
      <c r="U12769" s="43"/>
    </row>
    <row r="12770" spans="19:21" x14ac:dyDescent="0.35">
      <c r="S12770" s="43"/>
      <c r="U12770" s="43"/>
    </row>
    <row r="12771" spans="19:21" x14ac:dyDescent="0.35">
      <c r="S12771" s="43"/>
      <c r="U12771" s="43"/>
    </row>
    <row r="12772" spans="19:21" x14ac:dyDescent="0.35">
      <c r="S12772" s="43"/>
      <c r="U12772" s="43"/>
    </row>
    <row r="12773" spans="19:21" x14ac:dyDescent="0.35">
      <c r="S12773" s="43"/>
      <c r="U12773" s="43"/>
    </row>
    <row r="12774" spans="19:21" x14ac:dyDescent="0.35">
      <c r="S12774" s="43"/>
      <c r="U12774" s="43"/>
    </row>
    <row r="12775" spans="19:21" x14ac:dyDescent="0.35">
      <c r="S12775" s="43"/>
      <c r="U12775" s="43"/>
    </row>
    <row r="12776" spans="19:21" x14ac:dyDescent="0.35">
      <c r="S12776" s="43"/>
      <c r="U12776" s="43"/>
    </row>
    <row r="12777" spans="19:21" x14ac:dyDescent="0.35">
      <c r="S12777" s="43"/>
      <c r="U12777" s="43"/>
    </row>
    <row r="12778" spans="19:21" x14ac:dyDescent="0.35">
      <c r="S12778" s="43"/>
      <c r="U12778" s="43"/>
    </row>
    <row r="12779" spans="19:21" x14ac:dyDescent="0.35">
      <c r="S12779" s="43"/>
      <c r="U12779" s="43"/>
    </row>
    <row r="12780" spans="19:21" x14ac:dyDescent="0.35">
      <c r="S12780" s="43"/>
      <c r="U12780" s="43"/>
    </row>
    <row r="12781" spans="19:21" x14ac:dyDescent="0.35">
      <c r="S12781" s="43"/>
      <c r="U12781" s="43"/>
    </row>
    <row r="12782" spans="19:21" x14ac:dyDescent="0.35">
      <c r="S12782" s="43"/>
      <c r="U12782" s="43"/>
    </row>
    <row r="12783" spans="19:21" x14ac:dyDescent="0.35">
      <c r="S12783" s="43"/>
      <c r="U12783" s="43"/>
    </row>
    <row r="12784" spans="19:21" x14ac:dyDescent="0.35">
      <c r="S12784" s="43"/>
      <c r="U12784" s="43"/>
    </row>
    <row r="12785" spans="19:21" x14ac:dyDescent="0.35">
      <c r="S12785" s="43"/>
      <c r="U12785" s="43"/>
    </row>
    <row r="12786" spans="19:21" x14ac:dyDescent="0.35">
      <c r="S12786" s="43"/>
      <c r="U12786" s="43"/>
    </row>
    <row r="12787" spans="19:21" x14ac:dyDescent="0.35">
      <c r="S12787" s="43"/>
      <c r="U12787" s="43"/>
    </row>
    <row r="12788" spans="19:21" x14ac:dyDescent="0.35">
      <c r="S12788" s="43"/>
      <c r="U12788" s="43"/>
    </row>
    <row r="12789" spans="19:21" x14ac:dyDescent="0.35">
      <c r="S12789" s="43"/>
      <c r="U12789" s="43"/>
    </row>
    <row r="12790" spans="19:21" x14ac:dyDescent="0.35">
      <c r="S12790" s="43"/>
      <c r="U12790" s="43"/>
    </row>
    <row r="12791" spans="19:21" x14ac:dyDescent="0.35">
      <c r="S12791" s="43"/>
      <c r="U12791" s="43"/>
    </row>
    <row r="12792" spans="19:21" x14ac:dyDescent="0.35">
      <c r="S12792" s="43"/>
      <c r="U12792" s="43"/>
    </row>
    <row r="12793" spans="19:21" x14ac:dyDescent="0.35">
      <c r="S12793" s="43"/>
      <c r="U12793" s="43"/>
    </row>
    <row r="12794" spans="19:21" x14ac:dyDescent="0.35">
      <c r="S12794" s="43"/>
      <c r="U12794" s="43"/>
    </row>
    <row r="12795" spans="19:21" x14ac:dyDescent="0.35">
      <c r="S12795" s="43"/>
      <c r="U12795" s="43"/>
    </row>
    <row r="12796" spans="19:21" x14ac:dyDescent="0.35">
      <c r="S12796" s="43"/>
      <c r="U12796" s="43"/>
    </row>
    <row r="12797" spans="19:21" x14ac:dyDescent="0.35">
      <c r="S12797" s="43"/>
      <c r="U12797" s="43"/>
    </row>
    <row r="12798" spans="19:21" x14ac:dyDescent="0.35">
      <c r="S12798" s="43"/>
      <c r="U12798" s="43"/>
    </row>
    <row r="12799" spans="19:21" x14ac:dyDescent="0.35">
      <c r="S12799" s="43"/>
      <c r="U12799" s="43"/>
    </row>
    <row r="12800" spans="19:21" x14ac:dyDescent="0.35">
      <c r="S12800" s="43"/>
      <c r="U12800" s="43"/>
    </row>
    <row r="12801" spans="19:21" x14ac:dyDescent="0.35">
      <c r="S12801" s="43"/>
      <c r="U12801" s="43"/>
    </row>
    <row r="12802" spans="19:21" x14ac:dyDescent="0.35">
      <c r="S12802" s="43"/>
      <c r="U12802" s="43"/>
    </row>
    <row r="12803" spans="19:21" x14ac:dyDescent="0.35">
      <c r="S12803" s="43"/>
      <c r="U12803" s="43"/>
    </row>
    <row r="12804" spans="19:21" x14ac:dyDescent="0.35">
      <c r="S12804" s="43"/>
      <c r="U12804" s="43"/>
    </row>
    <row r="12805" spans="19:21" x14ac:dyDescent="0.35">
      <c r="S12805" s="43"/>
      <c r="U12805" s="43"/>
    </row>
    <row r="12806" spans="19:21" x14ac:dyDescent="0.35">
      <c r="S12806" s="43"/>
      <c r="U12806" s="43"/>
    </row>
    <row r="12807" spans="19:21" x14ac:dyDescent="0.35">
      <c r="S12807" s="43"/>
      <c r="U12807" s="43"/>
    </row>
    <row r="12808" spans="19:21" x14ac:dyDescent="0.35">
      <c r="S12808" s="43"/>
      <c r="U12808" s="43"/>
    </row>
    <row r="12809" spans="19:21" x14ac:dyDescent="0.35">
      <c r="S12809" s="43"/>
      <c r="U12809" s="43"/>
    </row>
    <row r="12810" spans="19:21" x14ac:dyDescent="0.35">
      <c r="S12810" s="43"/>
      <c r="U12810" s="43"/>
    </row>
    <row r="12811" spans="19:21" x14ac:dyDescent="0.35">
      <c r="S12811" s="43"/>
      <c r="U12811" s="43"/>
    </row>
    <row r="12812" spans="19:21" x14ac:dyDescent="0.35">
      <c r="S12812" s="43"/>
      <c r="U12812" s="43"/>
    </row>
    <row r="12813" spans="19:21" x14ac:dyDescent="0.35">
      <c r="S12813" s="43"/>
      <c r="U12813" s="43"/>
    </row>
    <row r="12814" spans="19:21" x14ac:dyDescent="0.35">
      <c r="S12814" s="43"/>
      <c r="U12814" s="43"/>
    </row>
    <row r="12815" spans="19:21" x14ac:dyDescent="0.35">
      <c r="S12815" s="43"/>
      <c r="U12815" s="43"/>
    </row>
    <row r="12816" spans="19:21" x14ac:dyDescent="0.35">
      <c r="S12816" s="43"/>
      <c r="U12816" s="43"/>
    </row>
    <row r="12817" spans="19:21" x14ac:dyDescent="0.35">
      <c r="S12817" s="43"/>
      <c r="U12817" s="43"/>
    </row>
    <row r="12818" spans="19:21" x14ac:dyDescent="0.35">
      <c r="S12818" s="43"/>
      <c r="U12818" s="43"/>
    </row>
    <row r="12819" spans="19:21" x14ac:dyDescent="0.35">
      <c r="S12819" s="43"/>
      <c r="U12819" s="43"/>
    </row>
    <row r="12820" spans="19:21" x14ac:dyDescent="0.35">
      <c r="S12820" s="43"/>
      <c r="U12820" s="43"/>
    </row>
    <row r="12821" spans="19:21" x14ac:dyDescent="0.35">
      <c r="S12821" s="43"/>
      <c r="U12821" s="43"/>
    </row>
    <row r="12822" spans="19:21" x14ac:dyDescent="0.35">
      <c r="S12822" s="43"/>
      <c r="U12822" s="43"/>
    </row>
    <row r="12823" spans="19:21" x14ac:dyDescent="0.35">
      <c r="S12823" s="43"/>
      <c r="U12823" s="43"/>
    </row>
    <row r="12824" spans="19:21" x14ac:dyDescent="0.35">
      <c r="S12824" s="43"/>
      <c r="U12824" s="43"/>
    </row>
    <row r="12825" spans="19:21" x14ac:dyDescent="0.35">
      <c r="S12825" s="43"/>
      <c r="U12825" s="43"/>
    </row>
    <row r="12826" spans="19:21" x14ac:dyDescent="0.35">
      <c r="S12826" s="43"/>
      <c r="U12826" s="43"/>
    </row>
    <row r="12827" spans="19:21" x14ac:dyDescent="0.35">
      <c r="S12827" s="43"/>
      <c r="U12827" s="43"/>
    </row>
    <row r="12828" spans="19:21" x14ac:dyDescent="0.35">
      <c r="S12828" s="43"/>
      <c r="U12828" s="43"/>
    </row>
    <row r="12829" spans="19:21" x14ac:dyDescent="0.35">
      <c r="S12829" s="43"/>
      <c r="U12829" s="43"/>
    </row>
    <row r="12830" spans="19:21" x14ac:dyDescent="0.35">
      <c r="S12830" s="43"/>
      <c r="U12830" s="43"/>
    </row>
    <row r="12831" spans="19:21" x14ac:dyDescent="0.35">
      <c r="S12831" s="43"/>
      <c r="U12831" s="43"/>
    </row>
    <row r="12832" spans="19:21" x14ac:dyDescent="0.35">
      <c r="S12832" s="43"/>
      <c r="U12832" s="43"/>
    </row>
    <row r="12833" spans="19:21" x14ac:dyDescent="0.35">
      <c r="S12833" s="43"/>
      <c r="U12833" s="43"/>
    </row>
    <row r="12834" spans="19:21" x14ac:dyDescent="0.35">
      <c r="S12834" s="43"/>
      <c r="U12834" s="43"/>
    </row>
    <row r="12835" spans="19:21" x14ac:dyDescent="0.35">
      <c r="S12835" s="43"/>
      <c r="U12835" s="43"/>
    </row>
    <row r="12836" spans="19:21" x14ac:dyDescent="0.35">
      <c r="S12836" s="43"/>
      <c r="U12836" s="43"/>
    </row>
    <row r="12837" spans="19:21" x14ac:dyDescent="0.35">
      <c r="S12837" s="43"/>
      <c r="U12837" s="43"/>
    </row>
    <row r="12838" spans="19:21" x14ac:dyDescent="0.35">
      <c r="S12838" s="43"/>
      <c r="U12838" s="43"/>
    </row>
    <row r="12839" spans="19:21" x14ac:dyDescent="0.35">
      <c r="S12839" s="43"/>
      <c r="U12839" s="43"/>
    </row>
    <row r="12840" spans="19:21" x14ac:dyDescent="0.35">
      <c r="S12840" s="43"/>
      <c r="U12840" s="43"/>
    </row>
    <row r="12841" spans="19:21" x14ac:dyDescent="0.35">
      <c r="S12841" s="43"/>
      <c r="U12841" s="43"/>
    </row>
    <row r="12842" spans="19:21" x14ac:dyDescent="0.35">
      <c r="S12842" s="43"/>
      <c r="U12842" s="43"/>
    </row>
    <row r="12843" spans="19:21" x14ac:dyDescent="0.35">
      <c r="S12843" s="43"/>
      <c r="U12843" s="43"/>
    </row>
    <row r="12844" spans="19:21" x14ac:dyDescent="0.35">
      <c r="S12844" s="43"/>
      <c r="U12844" s="43"/>
    </row>
    <row r="12845" spans="19:21" x14ac:dyDescent="0.35">
      <c r="S12845" s="43"/>
      <c r="U12845" s="43"/>
    </row>
    <row r="12846" spans="19:21" x14ac:dyDescent="0.35">
      <c r="S12846" s="43"/>
      <c r="U12846" s="43"/>
    </row>
    <row r="12847" spans="19:21" x14ac:dyDescent="0.35">
      <c r="S12847" s="43"/>
      <c r="U12847" s="43"/>
    </row>
    <row r="12848" spans="19:21" x14ac:dyDescent="0.35">
      <c r="S12848" s="43"/>
      <c r="U12848" s="43"/>
    </row>
    <row r="12849" spans="19:21" x14ac:dyDescent="0.35">
      <c r="S12849" s="43"/>
      <c r="U12849" s="43"/>
    </row>
    <row r="12850" spans="19:21" x14ac:dyDescent="0.35">
      <c r="S12850" s="43"/>
      <c r="U12850" s="43"/>
    </row>
    <row r="12851" spans="19:21" x14ac:dyDescent="0.35">
      <c r="S12851" s="43"/>
      <c r="U12851" s="43"/>
    </row>
    <row r="12852" spans="19:21" x14ac:dyDescent="0.35">
      <c r="S12852" s="43"/>
      <c r="U12852" s="43"/>
    </row>
    <row r="12853" spans="19:21" x14ac:dyDescent="0.35">
      <c r="S12853" s="43"/>
      <c r="U12853" s="43"/>
    </row>
    <row r="12854" spans="19:21" x14ac:dyDescent="0.35">
      <c r="S12854" s="43"/>
      <c r="U12854" s="43"/>
    </row>
    <row r="12855" spans="19:21" x14ac:dyDescent="0.35">
      <c r="S12855" s="43"/>
      <c r="U12855" s="43"/>
    </row>
    <row r="12856" spans="19:21" x14ac:dyDescent="0.35">
      <c r="S12856" s="43"/>
      <c r="U12856" s="43"/>
    </row>
    <row r="12857" spans="19:21" x14ac:dyDescent="0.35">
      <c r="S12857" s="43"/>
      <c r="U12857" s="43"/>
    </row>
    <row r="12858" spans="19:21" x14ac:dyDescent="0.35">
      <c r="S12858" s="43"/>
      <c r="U12858" s="43"/>
    </row>
    <row r="12859" spans="19:21" x14ac:dyDescent="0.35">
      <c r="S12859" s="43"/>
      <c r="U12859" s="43"/>
    </row>
    <row r="12860" spans="19:21" x14ac:dyDescent="0.35">
      <c r="S12860" s="43"/>
      <c r="U12860" s="43"/>
    </row>
    <row r="12861" spans="19:21" x14ac:dyDescent="0.35">
      <c r="S12861" s="43"/>
      <c r="U12861" s="43"/>
    </row>
    <row r="12862" spans="19:21" x14ac:dyDescent="0.35">
      <c r="S12862" s="43"/>
      <c r="U12862" s="43"/>
    </row>
    <row r="12863" spans="19:21" x14ac:dyDescent="0.35">
      <c r="S12863" s="43"/>
      <c r="U12863" s="43"/>
    </row>
    <row r="12864" spans="19:21" x14ac:dyDescent="0.35">
      <c r="S12864" s="43"/>
      <c r="U12864" s="43"/>
    </row>
    <row r="12865" spans="19:21" x14ac:dyDescent="0.35">
      <c r="S12865" s="43"/>
      <c r="U12865" s="43"/>
    </row>
    <row r="12866" spans="19:21" x14ac:dyDescent="0.35">
      <c r="S12866" s="43"/>
      <c r="U12866" s="43"/>
    </row>
    <row r="12867" spans="19:21" x14ac:dyDescent="0.35">
      <c r="S12867" s="43"/>
      <c r="U12867" s="43"/>
    </row>
    <row r="12868" spans="19:21" x14ac:dyDescent="0.35">
      <c r="S12868" s="43"/>
      <c r="U12868" s="43"/>
    </row>
    <row r="12869" spans="19:21" x14ac:dyDescent="0.35">
      <c r="S12869" s="43"/>
      <c r="U12869" s="43"/>
    </row>
    <row r="12870" spans="19:21" x14ac:dyDescent="0.35">
      <c r="S12870" s="43"/>
      <c r="U12870" s="43"/>
    </row>
    <row r="12871" spans="19:21" x14ac:dyDescent="0.35">
      <c r="S12871" s="43"/>
      <c r="U12871" s="43"/>
    </row>
    <row r="12872" spans="19:21" x14ac:dyDescent="0.35">
      <c r="S12872" s="43"/>
      <c r="U12872" s="43"/>
    </row>
    <row r="12873" spans="19:21" x14ac:dyDescent="0.35">
      <c r="S12873" s="43"/>
      <c r="U12873" s="43"/>
    </row>
    <row r="12874" spans="19:21" x14ac:dyDescent="0.35">
      <c r="S12874" s="43"/>
      <c r="U12874" s="43"/>
    </row>
    <row r="12875" spans="19:21" x14ac:dyDescent="0.35">
      <c r="S12875" s="43"/>
      <c r="U12875" s="43"/>
    </row>
    <row r="12876" spans="19:21" x14ac:dyDescent="0.35">
      <c r="S12876" s="43"/>
      <c r="U12876" s="43"/>
    </row>
    <row r="12877" spans="19:21" x14ac:dyDescent="0.35">
      <c r="S12877" s="43"/>
      <c r="U12877" s="43"/>
    </row>
    <row r="12878" spans="19:21" x14ac:dyDescent="0.35">
      <c r="S12878" s="43"/>
      <c r="U12878" s="43"/>
    </row>
    <row r="12879" spans="19:21" x14ac:dyDescent="0.35">
      <c r="S12879" s="43"/>
      <c r="U12879" s="43"/>
    </row>
    <row r="12880" spans="19:21" x14ac:dyDescent="0.35">
      <c r="S12880" s="43"/>
      <c r="U12880" s="43"/>
    </row>
    <row r="12881" spans="19:21" x14ac:dyDescent="0.35">
      <c r="S12881" s="43"/>
      <c r="U12881" s="43"/>
    </row>
    <row r="12882" spans="19:21" x14ac:dyDescent="0.35">
      <c r="S12882" s="43"/>
      <c r="U12882" s="43"/>
    </row>
    <row r="12883" spans="19:21" x14ac:dyDescent="0.35">
      <c r="S12883" s="43"/>
      <c r="U12883" s="43"/>
    </row>
    <row r="12884" spans="19:21" x14ac:dyDescent="0.35">
      <c r="S12884" s="43"/>
      <c r="U12884" s="43"/>
    </row>
    <row r="12885" spans="19:21" x14ac:dyDescent="0.35">
      <c r="S12885" s="43"/>
      <c r="U12885" s="43"/>
    </row>
    <row r="12886" spans="19:21" x14ac:dyDescent="0.35">
      <c r="S12886" s="43"/>
      <c r="U12886" s="43"/>
    </row>
    <row r="12887" spans="19:21" x14ac:dyDescent="0.35">
      <c r="S12887" s="43"/>
      <c r="U12887" s="43"/>
    </row>
    <row r="12888" spans="19:21" x14ac:dyDescent="0.35">
      <c r="S12888" s="43"/>
      <c r="U12888" s="43"/>
    </row>
    <row r="12889" spans="19:21" x14ac:dyDescent="0.35">
      <c r="S12889" s="43"/>
      <c r="U12889" s="43"/>
    </row>
    <row r="12890" spans="19:21" x14ac:dyDescent="0.35">
      <c r="S12890" s="43"/>
      <c r="U12890" s="43"/>
    </row>
    <row r="12891" spans="19:21" x14ac:dyDescent="0.35">
      <c r="S12891" s="43"/>
      <c r="U12891" s="43"/>
    </row>
    <row r="12892" spans="19:21" x14ac:dyDescent="0.35">
      <c r="S12892" s="43"/>
      <c r="U12892" s="43"/>
    </row>
    <row r="12893" spans="19:21" x14ac:dyDescent="0.35">
      <c r="S12893" s="43"/>
      <c r="U12893" s="43"/>
    </row>
    <row r="12894" spans="19:21" x14ac:dyDescent="0.35">
      <c r="S12894" s="43"/>
      <c r="U12894" s="43"/>
    </row>
    <row r="12895" spans="19:21" x14ac:dyDescent="0.35">
      <c r="S12895" s="43"/>
      <c r="U12895" s="43"/>
    </row>
    <row r="12896" spans="19:21" x14ac:dyDescent="0.35">
      <c r="S12896" s="43"/>
      <c r="U12896" s="43"/>
    </row>
    <row r="12897" spans="19:21" x14ac:dyDescent="0.35">
      <c r="S12897" s="43"/>
      <c r="U12897" s="43"/>
    </row>
    <row r="12898" spans="19:21" x14ac:dyDescent="0.35">
      <c r="S12898" s="43"/>
      <c r="U12898" s="43"/>
    </row>
    <row r="12899" spans="19:21" x14ac:dyDescent="0.35">
      <c r="S12899" s="43"/>
      <c r="U12899" s="43"/>
    </row>
    <row r="12900" spans="19:21" x14ac:dyDescent="0.35">
      <c r="S12900" s="43"/>
      <c r="U12900" s="43"/>
    </row>
    <row r="12901" spans="19:21" x14ac:dyDescent="0.35">
      <c r="S12901" s="43"/>
      <c r="U12901" s="43"/>
    </row>
    <row r="12902" spans="19:21" x14ac:dyDescent="0.35">
      <c r="S12902" s="43"/>
      <c r="U12902" s="43"/>
    </row>
    <row r="12903" spans="19:21" x14ac:dyDescent="0.35">
      <c r="S12903" s="43"/>
      <c r="U12903" s="43"/>
    </row>
    <row r="12904" spans="19:21" x14ac:dyDescent="0.35">
      <c r="S12904" s="43"/>
      <c r="U12904" s="43"/>
    </row>
    <row r="12905" spans="19:21" x14ac:dyDescent="0.35">
      <c r="S12905" s="43"/>
      <c r="U12905" s="43"/>
    </row>
    <row r="12906" spans="19:21" x14ac:dyDescent="0.35">
      <c r="S12906" s="43"/>
      <c r="U12906" s="43"/>
    </row>
    <row r="12907" spans="19:21" x14ac:dyDescent="0.35">
      <c r="S12907" s="43"/>
      <c r="U12907" s="43"/>
    </row>
    <row r="12908" spans="19:21" x14ac:dyDescent="0.35">
      <c r="S12908" s="43"/>
      <c r="U12908" s="43"/>
    </row>
    <row r="12909" spans="19:21" x14ac:dyDescent="0.35">
      <c r="S12909" s="43"/>
      <c r="U12909" s="43"/>
    </row>
    <row r="12910" spans="19:21" x14ac:dyDescent="0.35">
      <c r="S12910" s="43"/>
      <c r="U12910" s="43"/>
    </row>
    <row r="12911" spans="19:21" x14ac:dyDescent="0.35">
      <c r="S12911" s="43"/>
      <c r="U12911" s="43"/>
    </row>
    <row r="12912" spans="19:21" x14ac:dyDescent="0.35">
      <c r="S12912" s="43"/>
      <c r="U12912" s="43"/>
    </row>
    <row r="12913" spans="19:21" x14ac:dyDescent="0.35">
      <c r="S12913" s="43"/>
      <c r="U12913" s="43"/>
    </row>
    <row r="12914" spans="19:21" x14ac:dyDescent="0.35">
      <c r="S12914" s="43"/>
      <c r="U12914" s="43"/>
    </row>
    <row r="12915" spans="19:21" x14ac:dyDescent="0.35">
      <c r="S12915" s="43"/>
      <c r="U12915" s="43"/>
    </row>
    <row r="12916" spans="19:21" x14ac:dyDescent="0.35">
      <c r="S12916" s="43"/>
      <c r="U12916" s="43"/>
    </row>
    <row r="12917" spans="19:21" x14ac:dyDescent="0.35">
      <c r="S12917" s="43"/>
      <c r="U12917" s="43"/>
    </row>
    <row r="12918" spans="19:21" x14ac:dyDescent="0.35">
      <c r="S12918" s="43"/>
      <c r="U12918" s="43"/>
    </row>
    <row r="12919" spans="19:21" x14ac:dyDescent="0.35">
      <c r="S12919" s="43"/>
      <c r="U12919" s="43"/>
    </row>
    <row r="12920" spans="19:21" x14ac:dyDescent="0.35">
      <c r="S12920" s="43"/>
      <c r="U12920" s="43"/>
    </row>
    <row r="12921" spans="19:21" x14ac:dyDescent="0.35">
      <c r="S12921" s="43"/>
      <c r="U12921" s="43"/>
    </row>
    <row r="12922" spans="19:21" x14ac:dyDescent="0.35">
      <c r="S12922" s="43"/>
      <c r="U12922" s="43"/>
    </row>
    <row r="12923" spans="19:21" x14ac:dyDescent="0.35">
      <c r="S12923" s="43"/>
      <c r="U12923" s="43"/>
    </row>
    <row r="12924" spans="19:21" x14ac:dyDescent="0.35">
      <c r="S12924" s="43"/>
      <c r="U12924" s="43"/>
    </row>
    <row r="12925" spans="19:21" x14ac:dyDescent="0.35">
      <c r="S12925" s="43"/>
      <c r="U12925" s="43"/>
    </row>
    <row r="12926" spans="19:21" x14ac:dyDescent="0.35">
      <c r="S12926" s="43"/>
      <c r="U12926" s="43"/>
    </row>
    <row r="12927" spans="19:21" x14ac:dyDescent="0.35">
      <c r="S12927" s="43"/>
      <c r="U12927" s="43"/>
    </row>
    <row r="12928" spans="19:21" x14ac:dyDescent="0.35">
      <c r="S12928" s="43"/>
      <c r="U12928" s="43"/>
    </row>
    <row r="12929" spans="19:21" x14ac:dyDescent="0.35">
      <c r="S12929" s="43"/>
      <c r="U12929" s="43"/>
    </row>
    <row r="12930" spans="19:21" x14ac:dyDescent="0.35">
      <c r="S12930" s="43"/>
      <c r="U12930" s="43"/>
    </row>
    <row r="12931" spans="19:21" x14ac:dyDescent="0.35">
      <c r="S12931" s="43"/>
      <c r="U12931" s="43"/>
    </row>
    <row r="12932" spans="19:21" x14ac:dyDescent="0.35">
      <c r="S12932" s="43"/>
      <c r="U12932" s="43"/>
    </row>
    <row r="12933" spans="19:21" x14ac:dyDescent="0.35">
      <c r="S12933" s="43"/>
      <c r="U12933" s="43"/>
    </row>
    <row r="12934" spans="19:21" x14ac:dyDescent="0.35">
      <c r="S12934" s="43"/>
      <c r="U12934" s="43"/>
    </row>
    <row r="12935" spans="19:21" x14ac:dyDescent="0.35">
      <c r="S12935" s="43"/>
      <c r="U12935" s="43"/>
    </row>
    <row r="12936" spans="19:21" x14ac:dyDescent="0.35">
      <c r="S12936" s="43"/>
      <c r="U12936" s="43"/>
    </row>
    <row r="12937" spans="19:21" x14ac:dyDescent="0.35">
      <c r="S12937" s="43"/>
      <c r="U12937" s="43"/>
    </row>
    <row r="12938" spans="19:21" x14ac:dyDescent="0.35">
      <c r="S12938" s="43"/>
      <c r="U12938" s="43"/>
    </row>
    <row r="12939" spans="19:21" x14ac:dyDescent="0.35">
      <c r="S12939" s="43"/>
      <c r="U12939" s="43"/>
    </row>
    <row r="12940" spans="19:21" x14ac:dyDescent="0.35">
      <c r="S12940" s="43"/>
      <c r="U12940" s="43"/>
    </row>
    <row r="12941" spans="19:21" x14ac:dyDescent="0.35">
      <c r="S12941" s="43"/>
      <c r="U12941" s="43"/>
    </row>
    <row r="12942" spans="19:21" x14ac:dyDescent="0.35">
      <c r="S12942" s="43"/>
      <c r="U12942" s="43"/>
    </row>
    <row r="12943" spans="19:21" x14ac:dyDescent="0.35">
      <c r="S12943" s="43"/>
      <c r="U12943" s="43"/>
    </row>
    <row r="12944" spans="19:21" x14ac:dyDescent="0.35">
      <c r="S12944" s="43"/>
      <c r="U12944" s="43"/>
    </row>
    <row r="12945" spans="19:21" x14ac:dyDescent="0.35">
      <c r="S12945" s="43"/>
      <c r="U12945" s="43"/>
    </row>
    <row r="12946" spans="19:21" x14ac:dyDescent="0.35">
      <c r="S12946" s="43"/>
      <c r="U12946" s="43"/>
    </row>
    <row r="12947" spans="19:21" x14ac:dyDescent="0.35">
      <c r="S12947" s="43"/>
      <c r="U12947" s="43"/>
    </row>
    <row r="12948" spans="19:21" x14ac:dyDescent="0.35">
      <c r="S12948" s="43"/>
      <c r="U12948" s="43"/>
    </row>
    <row r="12949" spans="19:21" x14ac:dyDescent="0.35">
      <c r="S12949" s="43"/>
      <c r="U12949" s="43"/>
    </row>
    <row r="12950" spans="19:21" x14ac:dyDescent="0.35">
      <c r="S12950" s="43"/>
      <c r="U12950" s="43"/>
    </row>
    <row r="12951" spans="19:21" x14ac:dyDescent="0.35">
      <c r="S12951" s="43"/>
      <c r="U12951" s="43"/>
    </row>
    <row r="12952" spans="19:21" x14ac:dyDescent="0.35">
      <c r="S12952" s="43"/>
      <c r="U12952" s="43"/>
    </row>
    <row r="12953" spans="19:21" x14ac:dyDescent="0.35">
      <c r="S12953" s="43"/>
      <c r="U12953" s="43"/>
    </row>
    <row r="12954" spans="19:21" x14ac:dyDescent="0.35">
      <c r="S12954" s="43"/>
      <c r="U12954" s="43"/>
    </row>
    <row r="12955" spans="19:21" x14ac:dyDescent="0.35">
      <c r="S12955" s="43"/>
      <c r="U12955" s="43"/>
    </row>
    <row r="12956" spans="19:21" x14ac:dyDescent="0.35">
      <c r="S12956" s="43"/>
      <c r="U12956" s="43"/>
    </row>
    <row r="12957" spans="19:21" x14ac:dyDescent="0.35">
      <c r="S12957" s="43"/>
      <c r="U12957" s="43"/>
    </row>
    <row r="12958" spans="19:21" x14ac:dyDescent="0.35">
      <c r="S12958" s="43"/>
      <c r="U12958" s="43"/>
    </row>
    <row r="12959" spans="19:21" x14ac:dyDescent="0.35">
      <c r="S12959" s="43"/>
      <c r="U12959" s="43"/>
    </row>
    <row r="12960" spans="19:21" x14ac:dyDescent="0.35">
      <c r="S12960" s="43"/>
      <c r="U12960" s="43"/>
    </row>
    <row r="12961" spans="19:21" x14ac:dyDescent="0.35">
      <c r="S12961" s="43"/>
      <c r="U12961" s="43"/>
    </row>
    <row r="12962" spans="19:21" x14ac:dyDescent="0.35">
      <c r="S12962" s="43"/>
      <c r="U12962" s="43"/>
    </row>
    <row r="12963" spans="19:21" x14ac:dyDescent="0.35">
      <c r="S12963" s="43"/>
      <c r="U12963" s="43"/>
    </row>
    <row r="12964" spans="19:21" x14ac:dyDescent="0.35">
      <c r="S12964" s="43"/>
      <c r="U12964" s="43"/>
    </row>
    <row r="12965" spans="19:21" x14ac:dyDescent="0.35">
      <c r="S12965" s="43"/>
      <c r="U12965" s="43"/>
    </row>
    <row r="12966" spans="19:21" x14ac:dyDescent="0.35">
      <c r="S12966" s="43"/>
      <c r="U12966" s="43"/>
    </row>
    <row r="12967" spans="19:21" x14ac:dyDescent="0.35">
      <c r="S12967" s="43"/>
      <c r="U12967" s="43"/>
    </row>
    <row r="12968" spans="19:21" x14ac:dyDescent="0.35">
      <c r="S12968" s="43"/>
      <c r="U12968" s="43"/>
    </row>
    <row r="12969" spans="19:21" x14ac:dyDescent="0.35">
      <c r="S12969" s="43"/>
      <c r="U12969" s="43"/>
    </row>
    <row r="12970" spans="19:21" x14ac:dyDescent="0.35">
      <c r="S12970" s="43"/>
      <c r="U12970" s="43"/>
    </row>
    <row r="12971" spans="19:21" x14ac:dyDescent="0.35">
      <c r="S12971" s="43"/>
      <c r="U12971" s="43"/>
    </row>
    <row r="12972" spans="19:21" x14ac:dyDescent="0.35">
      <c r="S12972" s="43"/>
      <c r="U12972" s="43"/>
    </row>
    <row r="12973" spans="19:21" x14ac:dyDescent="0.35">
      <c r="S12973" s="43"/>
      <c r="U12973" s="43"/>
    </row>
    <row r="12974" spans="19:21" x14ac:dyDescent="0.35">
      <c r="S12974" s="43"/>
      <c r="U12974" s="43"/>
    </row>
    <row r="12975" spans="19:21" x14ac:dyDescent="0.35">
      <c r="S12975" s="43"/>
      <c r="U12975" s="43"/>
    </row>
    <row r="12976" spans="19:21" x14ac:dyDescent="0.35">
      <c r="S12976" s="43"/>
      <c r="U12976" s="43"/>
    </row>
    <row r="12977" spans="19:21" x14ac:dyDescent="0.35">
      <c r="S12977" s="43"/>
      <c r="U12977" s="43"/>
    </row>
    <row r="12978" spans="19:21" x14ac:dyDescent="0.35">
      <c r="S12978" s="43"/>
      <c r="U12978" s="43"/>
    </row>
    <row r="12979" spans="19:21" x14ac:dyDescent="0.35">
      <c r="S12979" s="43"/>
      <c r="U12979" s="43"/>
    </row>
    <row r="12980" spans="19:21" x14ac:dyDescent="0.35">
      <c r="S12980" s="43"/>
      <c r="U12980" s="43"/>
    </row>
    <row r="12981" spans="19:21" x14ac:dyDescent="0.35">
      <c r="S12981" s="43"/>
      <c r="U12981" s="43"/>
    </row>
    <row r="12982" spans="19:21" x14ac:dyDescent="0.35">
      <c r="S12982" s="43"/>
      <c r="U12982" s="43"/>
    </row>
    <row r="12983" spans="19:21" x14ac:dyDescent="0.35">
      <c r="S12983" s="43"/>
      <c r="U12983" s="43"/>
    </row>
    <row r="12984" spans="19:21" x14ac:dyDescent="0.35">
      <c r="S12984" s="43"/>
      <c r="U12984" s="43"/>
    </row>
    <row r="12985" spans="19:21" x14ac:dyDescent="0.35">
      <c r="S12985" s="43"/>
      <c r="U12985" s="43"/>
    </row>
    <row r="12986" spans="19:21" x14ac:dyDescent="0.35">
      <c r="S12986" s="43"/>
      <c r="U12986" s="43"/>
    </row>
    <row r="12987" spans="19:21" x14ac:dyDescent="0.35">
      <c r="S12987" s="43"/>
      <c r="U12987" s="43"/>
    </row>
    <row r="12988" spans="19:21" x14ac:dyDescent="0.35">
      <c r="S12988" s="43"/>
      <c r="U12988" s="43"/>
    </row>
    <row r="12989" spans="19:21" x14ac:dyDescent="0.35">
      <c r="S12989" s="43"/>
      <c r="U12989" s="43"/>
    </row>
    <row r="12990" spans="19:21" x14ac:dyDescent="0.35">
      <c r="S12990" s="43"/>
      <c r="U12990" s="43"/>
    </row>
    <row r="12991" spans="19:21" x14ac:dyDescent="0.35">
      <c r="S12991" s="43"/>
      <c r="U12991" s="43"/>
    </row>
    <row r="12992" spans="19:21" x14ac:dyDescent="0.35">
      <c r="S12992" s="43"/>
      <c r="U12992" s="43"/>
    </row>
    <row r="12993" spans="19:21" x14ac:dyDescent="0.35">
      <c r="S12993" s="43"/>
      <c r="U12993" s="43"/>
    </row>
    <row r="12994" spans="19:21" x14ac:dyDescent="0.35">
      <c r="S12994" s="43"/>
      <c r="U12994" s="43"/>
    </row>
    <row r="12995" spans="19:21" x14ac:dyDescent="0.35">
      <c r="S12995" s="43"/>
      <c r="U12995" s="43"/>
    </row>
    <row r="12996" spans="19:21" x14ac:dyDescent="0.35">
      <c r="S12996" s="43"/>
      <c r="U12996" s="43"/>
    </row>
    <row r="12997" spans="19:21" x14ac:dyDescent="0.35">
      <c r="S12997" s="43"/>
      <c r="U12997" s="43"/>
    </row>
    <row r="12998" spans="19:21" x14ac:dyDescent="0.35">
      <c r="S12998" s="43"/>
      <c r="U12998" s="43"/>
    </row>
    <row r="12999" spans="19:21" x14ac:dyDescent="0.35">
      <c r="S12999" s="43"/>
      <c r="U12999" s="43"/>
    </row>
    <row r="13000" spans="19:21" x14ac:dyDescent="0.35">
      <c r="S13000" s="43"/>
      <c r="U13000" s="43"/>
    </row>
    <row r="13001" spans="19:21" x14ac:dyDescent="0.35">
      <c r="S13001" s="43"/>
      <c r="U13001" s="43"/>
    </row>
    <row r="13002" spans="19:21" x14ac:dyDescent="0.35">
      <c r="S13002" s="43"/>
      <c r="U13002" s="43"/>
    </row>
    <row r="13003" spans="19:21" x14ac:dyDescent="0.35">
      <c r="S13003" s="43"/>
      <c r="U13003" s="43"/>
    </row>
    <row r="13004" spans="19:21" x14ac:dyDescent="0.35">
      <c r="S13004" s="43"/>
      <c r="U13004" s="43"/>
    </row>
    <row r="13005" spans="19:21" x14ac:dyDescent="0.35">
      <c r="S13005" s="43"/>
      <c r="U13005" s="43"/>
    </row>
    <row r="13006" spans="19:21" x14ac:dyDescent="0.35">
      <c r="S13006" s="43"/>
      <c r="U13006" s="43"/>
    </row>
    <row r="13007" spans="19:21" x14ac:dyDescent="0.35">
      <c r="S13007" s="43"/>
      <c r="U13007" s="43"/>
    </row>
    <row r="13008" spans="19:21" x14ac:dyDescent="0.35">
      <c r="S13008" s="43"/>
      <c r="U13008" s="43"/>
    </row>
    <row r="13009" spans="19:21" x14ac:dyDescent="0.35">
      <c r="S13009" s="43"/>
      <c r="U13009" s="43"/>
    </row>
    <row r="13010" spans="19:21" x14ac:dyDescent="0.35">
      <c r="S13010" s="43"/>
      <c r="U13010" s="43"/>
    </row>
    <row r="13011" spans="19:21" x14ac:dyDescent="0.35">
      <c r="S13011" s="43"/>
      <c r="U13011" s="43"/>
    </row>
    <row r="13012" spans="19:21" x14ac:dyDescent="0.35">
      <c r="S13012" s="43"/>
      <c r="U13012" s="43"/>
    </row>
    <row r="13013" spans="19:21" x14ac:dyDescent="0.35">
      <c r="S13013" s="43"/>
      <c r="U13013" s="43"/>
    </row>
    <row r="13014" spans="19:21" x14ac:dyDescent="0.35">
      <c r="S13014" s="43"/>
      <c r="U13014" s="43"/>
    </row>
    <row r="13015" spans="19:21" x14ac:dyDescent="0.35">
      <c r="S13015" s="43"/>
      <c r="U13015" s="43"/>
    </row>
    <row r="13016" spans="19:21" x14ac:dyDescent="0.35">
      <c r="S13016" s="43"/>
      <c r="U13016" s="43"/>
    </row>
    <row r="13017" spans="19:21" x14ac:dyDescent="0.35">
      <c r="S13017" s="43"/>
      <c r="U13017" s="43"/>
    </row>
    <row r="13018" spans="19:21" x14ac:dyDescent="0.35">
      <c r="S13018" s="43"/>
      <c r="U13018" s="43"/>
    </row>
    <row r="13019" spans="19:21" x14ac:dyDescent="0.35">
      <c r="S13019" s="43"/>
      <c r="U13019" s="43"/>
    </row>
    <row r="13020" spans="19:21" x14ac:dyDescent="0.35">
      <c r="S13020" s="43"/>
      <c r="U13020" s="43"/>
    </row>
    <row r="13021" spans="19:21" x14ac:dyDescent="0.35">
      <c r="S13021" s="43"/>
      <c r="U13021" s="43"/>
    </row>
    <row r="13022" spans="19:21" x14ac:dyDescent="0.35">
      <c r="S13022" s="43"/>
      <c r="U13022" s="43"/>
    </row>
    <row r="13023" spans="19:21" x14ac:dyDescent="0.35">
      <c r="S13023" s="43"/>
      <c r="U13023" s="43"/>
    </row>
    <row r="13024" spans="19:21" x14ac:dyDescent="0.35">
      <c r="S13024" s="43"/>
      <c r="U13024" s="43"/>
    </row>
    <row r="13025" spans="19:21" x14ac:dyDescent="0.35">
      <c r="S13025" s="43"/>
      <c r="U13025" s="43"/>
    </row>
    <row r="13026" spans="19:21" x14ac:dyDescent="0.35">
      <c r="S13026" s="43"/>
      <c r="U13026" s="43"/>
    </row>
    <row r="13027" spans="19:21" x14ac:dyDescent="0.35">
      <c r="S13027" s="43"/>
      <c r="U13027" s="43"/>
    </row>
    <row r="13028" spans="19:21" x14ac:dyDescent="0.35">
      <c r="S13028" s="43"/>
      <c r="U13028" s="43"/>
    </row>
    <row r="13029" spans="19:21" x14ac:dyDescent="0.35">
      <c r="S13029" s="43"/>
      <c r="U13029" s="43"/>
    </row>
    <row r="13030" spans="19:21" x14ac:dyDescent="0.35">
      <c r="S13030" s="43"/>
      <c r="U13030" s="43"/>
    </row>
    <row r="13031" spans="19:21" x14ac:dyDescent="0.35">
      <c r="S13031" s="43"/>
      <c r="U13031" s="43"/>
    </row>
    <row r="13032" spans="19:21" x14ac:dyDescent="0.35">
      <c r="S13032" s="43"/>
      <c r="U13032" s="43"/>
    </row>
    <row r="13033" spans="19:21" x14ac:dyDescent="0.35">
      <c r="S13033" s="43"/>
      <c r="U13033" s="43"/>
    </row>
    <row r="13034" spans="19:21" x14ac:dyDescent="0.35">
      <c r="S13034" s="43"/>
      <c r="U13034" s="43"/>
    </row>
    <row r="13035" spans="19:21" x14ac:dyDescent="0.35">
      <c r="S13035" s="43"/>
      <c r="U13035" s="43"/>
    </row>
    <row r="13036" spans="19:21" x14ac:dyDescent="0.35">
      <c r="S13036" s="43"/>
      <c r="U13036" s="43"/>
    </row>
    <row r="13037" spans="19:21" x14ac:dyDescent="0.35">
      <c r="S13037" s="43"/>
      <c r="U13037" s="43"/>
    </row>
    <row r="13038" spans="19:21" x14ac:dyDescent="0.35">
      <c r="S13038" s="43"/>
      <c r="U13038" s="43"/>
    </row>
    <row r="13039" spans="19:21" x14ac:dyDescent="0.35">
      <c r="S13039" s="43"/>
      <c r="U13039" s="43"/>
    </row>
    <row r="13040" spans="19:21" x14ac:dyDescent="0.35">
      <c r="S13040" s="43"/>
      <c r="U13040" s="43"/>
    </row>
    <row r="13041" spans="19:21" x14ac:dyDescent="0.35">
      <c r="S13041" s="43"/>
      <c r="U13041" s="43"/>
    </row>
    <row r="13042" spans="19:21" x14ac:dyDescent="0.35">
      <c r="S13042" s="43"/>
      <c r="U13042" s="43"/>
    </row>
    <row r="13043" spans="19:21" x14ac:dyDescent="0.35">
      <c r="S13043" s="43"/>
      <c r="U13043" s="43"/>
    </row>
    <row r="13044" spans="19:21" x14ac:dyDescent="0.35">
      <c r="S13044" s="43"/>
      <c r="U13044" s="43"/>
    </row>
    <row r="13045" spans="19:21" x14ac:dyDescent="0.35">
      <c r="S13045" s="43"/>
      <c r="U13045" s="43"/>
    </row>
    <row r="13046" spans="19:21" x14ac:dyDescent="0.35">
      <c r="S13046" s="43"/>
      <c r="U13046" s="43"/>
    </row>
    <row r="13047" spans="19:21" x14ac:dyDescent="0.35">
      <c r="S13047" s="43"/>
      <c r="U13047" s="43"/>
    </row>
    <row r="13048" spans="19:21" x14ac:dyDescent="0.35">
      <c r="S13048" s="43"/>
      <c r="U13048" s="43"/>
    </row>
    <row r="13049" spans="19:21" x14ac:dyDescent="0.35">
      <c r="S13049" s="43"/>
      <c r="U13049" s="43"/>
    </row>
    <row r="13050" spans="19:21" x14ac:dyDescent="0.35">
      <c r="S13050" s="43"/>
      <c r="U13050" s="43"/>
    </row>
    <row r="13051" spans="19:21" x14ac:dyDescent="0.35">
      <c r="S13051" s="43"/>
      <c r="U13051" s="43"/>
    </row>
    <row r="13052" spans="19:21" x14ac:dyDescent="0.35">
      <c r="S13052" s="43"/>
      <c r="U13052" s="43"/>
    </row>
    <row r="13053" spans="19:21" x14ac:dyDescent="0.35">
      <c r="S13053" s="43"/>
      <c r="U13053" s="43"/>
    </row>
    <row r="13054" spans="19:21" x14ac:dyDescent="0.35">
      <c r="S13054" s="43"/>
      <c r="U13054" s="43"/>
    </row>
    <row r="13055" spans="19:21" x14ac:dyDescent="0.35">
      <c r="S13055" s="43"/>
      <c r="U13055" s="43"/>
    </row>
    <row r="13056" spans="19:21" x14ac:dyDescent="0.35">
      <c r="S13056" s="43"/>
      <c r="U13056" s="43"/>
    </row>
    <row r="13057" spans="19:21" x14ac:dyDescent="0.35">
      <c r="S13057" s="43"/>
      <c r="U13057" s="43"/>
    </row>
    <row r="13058" spans="19:21" x14ac:dyDescent="0.35">
      <c r="S13058" s="43"/>
      <c r="U13058" s="43"/>
    </row>
    <row r="13059" spans="19:21" x14ac:dyDescent="0.35">
      <c r="S13059" s="43"/>
      <c r="U13059" s="43"/>
    </row>
    <row r="13060" spans="19:21" x14ac:dyDescent="0.35">
      <c r="S13060" s="43"/>
      <c r="U13060" s="43"/>
    </row>
    <row r="13061" spans="19:21" x14ac:dyDescent="0.35">
      <c r="S13061" s="43"/>
      <c r="U13061" s="43"/>
    </row>
    <row r="13062" spans="19:21" x14ac:dyDescent="0.35">
      <c r="S13062" s="43"/>
      <c r="U13062" s="43"/>
    </row>
    <row r="13063" spans="19:21" x14ac:dyDescent="0.35">
      <c r="S13063" s="43"/>
      <c r="U13063" s="43"/>
    </row>
    <row r="13064" spans="19:21" x14ac:dyDescent="0.35">
      <c r="S13064" s="43"/>
      <c r="U13064" s="43"/>
    </row>
    <row r="13065" spans="19:21" x14ac:dyDescent="0.35">
      <c r="S13065" s="43"/>
      <c r="U13065" s="43"/>
    </row>
    <row r="13066" spans="19:21" x14ac:dyDescent="0.35">
      <c r="S13066" s="43"/>
      <c r="U13066" s="43"/>
    </row>
    <row r="13067" spans="19:21" x14ac:dyDescent="0.35">
      <c r="S13067" s="43"/>
      <c r="U13067" s="43"/>
    </row>
    <row r="13068" spans="19:21" x14ac:dyDescent="0.35">
      <c r="S13068" s="43"/>
      <c r="U13068" s="43"/>
    </row>
    <row r="13069" spans="19:21" x14ac:dyDescent="0.35">
      <c r="S13069" s="43"/>
      <c r="U13069" s="43"/>
    </row>
    <row r="13070" spans="19:21" x14ac:dyDescent="0.35">
      <c r="S13070" s="43"/>
      <c r="U13070" s="43"/>
    </row>
    <row r="13071" spans="19:21" x14ac:dyDescent="0.35">
      <c r="S13071" s="43"/>
      <c r="U13071" s="43"/>
    </row>
    <row r="13072" spans="19:21" x14ac:dyDescent="0.35">
      <c r="S13072" s="43"/>
      <c r="U13072" s="43"/>
    </row>
    <row r="13073" spans="19:21" x14ac:dyDescent="0.35">
      <c r="S13073" s="43"/>
      <c r="U13073" s="43"/>
    </row>
    <row r="13074" spans="19:21" x14ac:dyDescent="0.35">
      <c r="S13074" s="43"/>
      <c r="U13074" s="43"/>
    </row>
    <row r="13075" spans="19:21" x14ac:dyDescent="0.35">
      <c r="S13075" s="43"/>
      <c r="U13075" s="43"/>
    </row>
    <row r="13076" spans="19:21" x14ac:dyDescent="0.35">
      <c r="S13076" s="43"/>
      <c r="U13076" s="43"/>
    </row>
    <row r="13077" spans="19:21" x14ac:dyDescent="0.35">
      <c r="S13077" s="43"/>
      <c r="U13077" s="43"/>
    </row>
    <row r="13078" spans="19:21" x14ac:dyDescent="0.35">
      <c r="S13078" s="43"/>
      <c r="U13078" s="43"/>
    </row>
    <row r="13079" spans="19:21" x14ac:dyDescent="0.35">
      <c r="S13079" s="43"/>
      <c r="U13079" s="43"/>
    </row>
    <row r="13080" spans="19:21" x14ac:dyDescent="0.35">
      <c r="S13080" s="43"/>
      <c r="U13080" s="43"/>
    </row>
    <row r="13081" spans="19:21" x14ac:dyDescent="0.35">
      <c r="S13081" s="43"/>
      <c r="U13081" s="43"/>
    </row>
    <row r="13082" spans="19:21" x14ac:dyDescent="0.35">
      <c r="S13082" s="43"/>
      <c r="U13082" s="43"/>
    </row>
    <row r="13083" spans="19:21" x14ac:dyDescent="0.35">
      <c r="S13083" s="43"/>
      <c r="U13083" s="43"/>
    </row>
    <row r="13084" spans="19:21" x14ac:dyDescent="0.35">
      <c r="S13084" s="43"/>
      <c r="U13084" s="43"/>
    </row>
    <row r="13085" spans="19:21" x14ac:dyDescent="0.35">
      <c r="S13085" s="43"/>
      <c r="U13085" s="43"/>
    </row>
    <row r="13086" spans="19:21" x14ac:dyDescent="0.35">
      <c r="S13086" s="43"/>
      <c r="U13086" s="43"/>
    </row>
    <row r="13087" spans="19:21" x14ac:dyDescent="0.35">
      <c r="S13087" s="43"/>
      <c r="U13087" s="43"/>
    </row>
    <row r="13088" spans="19:21" x14ac:dyDescent="0.35">
      <c r="S13088" s="43"/>
      <c r="U13088" s="43"/>
    </row>
    <row r="13089" spans="19:21" x14ac:dyDescent="0.35">
      <c r="S13089" s="43"/>
      <c r="U13089" s="43"/>
    </row>
    <row r="13090" spans="19:21" x14ac:dyDescent="0.35">
      <c r="S13090" s="43"/>
      <c r="U13090" s="43"/>
    </row>
    <row r="13091" spans="19:21" x14ac:dyDescent="0.35">
      <c r="S13091" s="43"/>
      <c r="U13091" s="43"/>
    </row>
    <row r="13092" spans="19:21" x14ac:dyDescent="0.35">
      <c r="S13092" s="43"/>
      <c r="U13092" s="43"/>
    </row>
    <row r="13093" spans="19:21" x14ac:dyDescent="0.35">
      <c r="S13093" s="43"/>
      <c r="U13093" s="43"/>
    </row>
    <row r="13094" spans="19:21" x14ac:dyDescent="0.35">
      <c r="S13094" s="43"/>
      <c r="U13094" s="43"/>
    </row>
    <row r="13095" spans="19:21" x14ac:dyDescent="0.35">
      <c r="S13095" s="43"/>
      <c r="U13095" s="43"/>
    </row>
    <row r="13096" spans="19:21" x14ac:dyDescent="0.35">
      <c r="S13096" s="43"/>
      <c r="U13096" s="43"/>
    </row>
    <row r="13097" spans="19:21" x14ac:dyDescent="0.35">
      <c r="S13097" s="43"/>
      <c r="U13097" s="43"/>
    </row>
    <row r="13098" spans="19:21" x14ac:dyDescent="0.35">
      <c r="S13098" s="43"/>
      <c r="U13098" s="43"/>
    </row>
    <row r="13099" spans="19:21" x14ac:dyDescent="0.35">
      <c r="S13099" s="43"/>
      <c r="U13099" s="43"/>
    </row>
    <row r="13100" spans="19:21" x14ac:dyDescent="0.35">
      <c r="S13100" s="43"/>
      <c r="U13100" s="43"/>
    </row>
    <row r="13101" spans="19:21" x14ac:dyDescent="0.35">
      <c r="S13101" s="43"/>
      <c r="U13101" s="43"/>
    </row>
    <row r="13102" spans="19:21" x14ac:dyDescent="0.35">
      <c r="S13102" s="43"/>
      <c r="U13102" s="43"/>
    </row>
    <row r="13103" spans="19:21" x14ac:dyDescent="0.35">
      <c r="S13103" s="43"/>
      <c r="U13103" s="43"/>
    </row>
    <row r="13104" spans="19:21" x14ac:dyDescent="0.35">
      <c r="S13104" s="43"/>
      <c r="U13104" s="43"/>
    </row>
    <row r="13105" spans="19:21" x14ac:dyDescent="0.35">
      <c r="S13105" s="43"/>
      <c r="U13105" s="43"/>
    </row>
    <row r="13106" spans="19:21" x14ac:dyDescent="0.35">
      <c r="S13106" s="43"/>
      <c r="U13106" s="43"/>
    </row>
    <row r="13107" spans="19:21" x14ac:dyDescent="0.35">
      <c r="S13107" s="43"/>
      <c r="U13107" s="43"/>
    </row>
    <row r="13108" spans="19:21" x14ac:dyDescent="0.35">
      <c r="S13108" s="43"/>
      <c r="U13108" s="43"/>
    </row>
    <row r="13109" spans="19:21" x14ac:dyDescent="0.35">
      <c r="S13109" s="43"/>
      <c r="U13109" s="43"/>
    </row>
    <row r="13110" spans="19:21" x14ac:dyDescent="0.35">
      <c r="S13110" s="43"/>
      <c r="U13110" s="43"/>
    </row>
    <row r="13111" spans="19:21" x14ac:dyDescent="0.35">
      <c r="S13111" s="43"/>
      <c r="U13111" s="43"/>
    </row>
    <row r="13112" spans="19:21" x14ac:dyDescent="0.35">
      <c r="S13112" s="43"/>
      <c r="U13112" s="43"/>
    </row>
    <row r="13113" spans="19:21" x14ac:dyDescent="0.35">
      <c r="S13113" s="43"/>
      <c r="U13113" s="43"/>
    </row>
    <row r="13114" spans="19:21" x14ac:dyDescent="0.35">
      <c r="S13114" s="43"/>
      <c r="U13114" s="43"/>
    </row>
    <row r="13115" spans="19:21" x14ac:dyDescent="0.35">
      <c r="S13115" s="43"/>
      <c r="U13115" s="43"/>
    </row>
    <row r="13116" spans="19:21" x14ac:dyDescent="0.35">
      <c r="S13116" s="43"/>
      <c r="U13116" s="43"/>
    </row>
    <row r="13117" spans="19:21" x14ac:dyDescent="0.35">
      <c r="S13117" s="43"/>
      <c r="U13117" s="43"/>
    </row>
    <row r="13118" spans="19:21" x14ac:dyDescent="0.35">
      <c r="S13118" s="43"/>
      <c r="U13118" s="43"/>
    </row>
    <row r="13119" spans="19:21" x14ac:dyDescent="0.35">
      <c r="S13119" s="43"/>
      <c r="U13119" s="43"/>
    </row>
    <row r="13120" spans="19:21" x14ac:dyDescent="0.35">
      <c r="S13120" s="43"/>
      <c r="U13120" s="43"/>
    </row>
    <row r="13121" spans="19:21" x14ac:dyDescent="0.35">
      <c r="S13121" s="43"/>
      <c r="U13121" s="43"/>
    </row>
    <row r="13122" spans="19:21" x14ac:dyDescent="0.35">
      <c r="S13122" s="43"/>
      <c r="U13122" s="43"/>
    </row>
    <row r="13123" spans="19:21" x14ac:dyDescent="0.35">
      <c r="S13123" s="43"/>
      <c r="U13123" s="43"/>
    </row>
    <row r="13124" spans="19:21" x14ac:dyDescent="0.35">
      <c r="S13124" s="43"/>
      <c r="U13124" s="43"/>
    </row>
    <row r="13125" spans="19:21" x14ac:dyDescent="0.35">
      <c r="S13125" s="43"/>
      <c r="U13125" s="43"/>
    </row>
    <row r="13126" spans="19:21" x14ac:dyDescent="0.35">
      <c r="S13126" s="43"/>
      <c r="U13126" s="43"/>
    </row>
    <row r="13127" spans="19:21" x14ac:dyDescent="0.35">
      <c r="S13127" s="43"/>
      <c r="U13127" s="43"/>
    </row>
    <row r="13128" spans="19:21" x14ac:dyDescent="0.35">
      <c r="S13128" s="43"/>
      <c r="U13128" s="43"/>
    </row>
    <row r="13129" spans="19:21" x14ac:dyDescent="0.35">
      <c r="S13129" s="43"/>
      <c r="U13129" s="43"/>
    </row>
    <row r="13130" spans="19:21" x14ac:dyDescent="0.35">
      <c r="S13130" s="43"/>
      <c r="U13130" s="43"/>
    </row>
    <row r="13131" spans="19:21" x14ac:dyDescent="0.35">
      <c r="S13131" s="43"/>
      <c r="U13131" s="43"/>
    </row>
    <row r="13132" spans="19:21" x14ac:dyDescent="0.35">
      <c r="S13132" s="43"/>
      <c r="U13132" s="43"/>
    </row>
    <row r="13133" spans="19:21" x14ac:dyDescent="0.35">
      <c r="S13133" s="43"/>
      <c r="U13133" s="43"/>
    </row>
    <row r="13134" spans="19:21" x14ac:dyDescent="0.35">
      <c r="S13134" s="43"/>
      <c r="U13134" s="43"/>
    </row>
    <row r="13135" spans="19:21" x14ac:dyDescent="0.35">
      <c r="S13135" s="43"/>
      <c r="U13135" s="43"/>
    </row>
    <row r="13136" spans="19:21" x14ac:dyDescent="0.35">
      <c r="S13136" s="43"/>
      <c r="U13136" s="43"/>
    </row>
    <row r="13137" spans="19:21" x14ac:dyDescent="0.35">
      <c r="S13137" s="43"/>
      <c r="U13137" s="43"/>
    </row>
    <row r="13138" spans="19:21" x14ac:dyDescent="0.35">
      <c r="S13138" s="43"/>
      <c r="U13138" s="43"/>
    </row>
    <row r="13139" spans="19:21" x14ac:dyDescent="0.35">
      <c r="S13139" s="43"/>
      <c r="U13139" s="43"/>
    </row>
    <row r="13140" spans="19:21" x14ac:dyDescent="0.35">
      <c r="S13140" s="43"/>
      <c r="U13140" s="43"/>
    </row>
    <row r="13141" spans="19:21" x14ac:dyDescent="0.35">
      <c r="S13141" s="43"/>
      <c r="U13141" s="43"/>
    </row>
    <row r="13142" spans="19:21" x14ac:dyDescent="0.35">
      <c r="S13142" s="43"/>
      <c r="U13142" s="43"/>
    </row>
    <row r="13143" spans="19:21" x14ac:dyDescent="0.35">
      <c r="S13143" s="43"/>
      <c r="U13143" s="43"/>
    </row>
    <row r="13144" spans="19:21" x14ac:dyDescent="0.35">
      <c r="S13144" s="43"/>
      <c r="U13144" s="43"/>
    </row>
    <row r="13145" spans="19:21" x14ac:dyDescent="0.35">
      <c r="S13145" s="43"/>
      <c r="U13145" s="43"/>
    </row>
    <row r="13146" spans="19:21" x14ac:dyDescent="0.35">
      <c r="S13146" s="43"/>
      <c r="U13146" s="43"/>
    </row>
    <row r="13147" spans="19:21" x14ac:dyDescent="0.35">
      <c r="S13147" s="43"/>
      <c r="U13147" s="43"/>
    </row>
    <row r="13148" spans="19:21" x14ac:dyDescent="0.35">
      <c r="S13148" s="43"/>
      <c r="U13148" s="43"/>
    </row>
    <row r="13149" spans="19:21" x14ac:dyDescent="0.35">
      <c r="S13149" s="43"/>
      <c r="U13149" s="43"/>
    </row>
    <row r="13150" spans="19:21" x14ac:dyDescent="0.35">
      <c r="S13150" s="43"/>
      <c r="U13150" s="43"/>
    </row>
    <row r="13151" spans="19:21" x14ac:dyDescent="0.35">
      <c r="S13151" s="43"/>
      <c r="U13151" s="43"/>
    </row>
    <row r="13152" spans="19:21" x14ac:dyDescent="0.35">
      <c r="S13152" s="43"/>
      <c r="U13152" s="43"/>
    </row>
    <row r="13153" spans="19:21" x14ac:dyDescent="0.35">
      <c r="S13153" s="43"/>
      <c r="U13153" s="43"/>
    </row>
    <row r="13154" spans="19:21" x14ac:dyDescent="0.35">
      <c r="S13154" s="43"/>
      <c r="U13154" s="43"/>
    </row>
    <row r="13155" spans="19:21" x14ac:dyDescent="0.35">
      <c r="S13155" s="43"/>
      <c r="U13155" s="43"/>
    </row>
    <row r="13156" spans="19:21" x14ac:dyDescent="0.35">
      <c r="S13156" s="43"/>
      <c r="U13156" s="43"/>
    </row>
    <row r="13157" spans="19:21" x14ac:dyDescent="0.35">
      <c r="S13157" s="43"/>
      <c r="U13157" s="43"/>
    </row>
    <row r="13158" spans="19:21" x14ac:dyDescent="0.35">
      <c r="S13158" s="43"/>
      <c r="U13158" s="43"/>
    </row>
    <row r="13159" spans="19:21" x14ac:dyDescent="0.35">
      <c r="S13159" s="43"/>
      <c r="U13159" s="43"/>
    </row>
    <row r="13160" spans="19:21" x14ac:dyDescent="0.35">
      <c r="S13160" s="43"/>
      <c r="U13160" s="43"/>
    </row>
    <row r="13161" spans="19:21" x14ac:dyDescent="0.35">
      <c r="S13161" s="43"/>
      <c r="U13161" s="43"/>
    </row>
    <row r="13162" spans="19:21" x14ac:dyDescent="0.35">
      <c r="S13162" s="43"/>
      <c r="U13162" s="43"/>
    </row>
    <row r="13163" spans="19:21" x14ac:dyDescent="0.35">
      <c r="S13163" s="43"/>
      <c r="U13163" s="43"/>
    </row>
    <row r="13164" spans="19:21" x14ac:dyDescent="0.35">
      <c r="S13164" s="43"/>
      <c r="U13164" s="43"/>
    </row>
    <row r="13165" spans="19:21" x14ac:dyDescent="0.35">
      <c r="S13165" s="43"/>
      <c r="U13165" s="43"/>
    </row>
    <row r="13166" spans="19:21" x14ac:dyDescent="0.35">
      <c r="S13166" s="43"/>
      <c r="U13166" s="43"/>
    </row>
    <row r="13167" spans="19:21" x14ac:dyDescent="0.35">
      <c r="S13167" s="43"/>
      <c r="U13167" s="43"/>
    </row>
    <row r="13168" spans="19:21" x14ac:dyDescent="0.35">
      <c r="S13168" s="43"/>
      <c r="U13168" s="43"/>
    </row>
    <row r="13169" spans="19:21" x14ac:dyDescent="0.35">
      <c r="S13169" s="43"/>
      <c r="U13169" s="43"/>
    </row>
    <row r="13170" spans="19:21" x14ac:dyDescent="0.35">
      <c r="S13170" s="43"/>
      <c r="U13170" s="43"/>
    </row>
    <row r="13171" spans="19:21" x14ac:dyDescent="0.35">
      <c r="S13171" s="43"/>
      <c r="U13171" s="43"/>
    </row>
    <row r="13172" spans="19:21" x14ac:dyDescent="0.35">
      <c r="S13172" s="43"/>
      <c r="U13172" s="43"/>
    </row>
    <row r="13173" spans="19:21" x14ac:dyDescent="0.35">
      <c r="S13173" s="43"/>
      <c r="U13173" s="43"/>
    </row>
    <row r="13174" spans="19:21" x14ac:dyDescent="0.35">
      <c r="S13174" s="43"/>
      <c r="U13174" s="43"/>
    </row>
    <row r="13175" spans="19:21" x14ac:dyDescent="0.35">
      <c r="S13175" s="43"/>
      <c r="U13175" s="43"/>
    </row>
    <row r="13176" spans="19:21" x14ac:dyDescent="0.35">
      <c r="S13176" s="43"/>
      <c r="U13176" s="43"/>
    </row>
    <row r="13177" spans="19:21" x14ac:dyDescent="0.35">
      <c r="S13177" s="43"/>
      <c r="U13177" s="43"/>
    </row>
    <row r="13178" spans="19:21" x14ac:dyDescent="0.35">
      <c r="S13178" s="43"/>
      <c r="U13178" s="43"/>
    </row>
    <row r="13179" spans="19:21" x14ac:dyDescent="0.35">
      <c r="S13179" s="43"/>
      <c r="U13179" s="43"/>
    </row>
    <row r="13180" spans="19:21" x14ac:dyDescent="0.35">
      <c r="S13180" s="43"/>
      <c r="U13180" s="43"/>
    </row>
    <row r="13181" spans="19:21" x14ac:dyDescent="0.35">
      <c r="S13181" s="43"/>
      <c r="U13181" s="43"/>
    </row>
    <row r="13182" spans="19:21" x14ac:dyDescent="0.35">
      <c r="S13182" s="43"/>
      <c r="U13182" s="43"/>
    </row>
    <row r="13183" spans="19:21" x14ac:dyDescent="0.35">
      <c r="S13183" s="43"/>
      <c r="U13183" s="43"/>
    </row>
    <row r="13184" spans="19:21" x14ac:dyDescent="0.35">
      <c r="S13184" s="43"/>
      <c r="U13184" s="43"/>
    </row>
    <row r="13185" spans="19:21" x14ac:dyDescent="0.35">
      <c r="S13185" s="43"/>
      <c r="U13185" s="43"/>
    </row>
    <row r="13186" spans="19:21" x14ac:dyDescent="0.35">
      <c r="S13186" s="43"/>
      <c r="U13186" s="43"/>
    </row>
    <row r="13187" spans="19:21" x14ac:dyDescent="0.35">
      <c r="S13187" s="43"/>
      <c r="U13187" s="43"/>
    </row>
    <row r="13188" spans="19:21" x14ac:dyDescent="0.35">
      <c r="S13188" s="43"/>
      <c r="U13188" s="43"/>
    </row>
    <row r="13189" spans="19:21" x14ac:dyDescent="0.35">
      <c r="S13189" s="43"/>
      <c r="U13189" s="43"/>
    </row>
    <row r="13190" spans="19:21" x14ac:dyDescent="0.35">
      <c r="S13190" s="43"/>
      <c r="U13190" s="43"/>
    </row>
    <row r="13191" spans="19:21" x14ac:dyDescent="0.35">
      <c r="S13191" s="43"/>
      <c r="U13191" s="43"/>
    </row>
    <row r="13192" spans="19:21" x14ac:dyDescent="0.35">
      <c r="S13192" s="43"/>
      <c r="U13192" s="43"/>
    </row>
    <row r="13193" spans="19:21" x14ac:dyDescent="0.35">
      <c r="S13193" s="43"/>
      <c r="U13193" s="43"/>
    </row>
    <row r="13194" spans="19:21" x14ac:dyDescent="0.35">
      <c r="S13194" s="43"/>
      <c r="U13194" s="43"/>
    </row>
    <row r="13195" spans="19:21" x14ac:dyDescent="0.35">
      <c r="S13195" s="43"/>
      <c r="U13195" s="43"/>
    </row>
    <row r="13196" spans="19:21" x14ac:dyDescent="0.35">
      <c r="S13196" s="43"/>
      <c r="U13196" s="43"/>
    </row>
    <row r="13197" spans="19:21" x14ac:dyDescent="0.35">
      <c r="S13197" s="43"/>
      <c r="U13197" s="43"/>
    </row>
    <row r="13198" spans="19:21" x14ac:dyDescent="0.35">
      <c r="S13198" s="43"/>
      <c r="U13198" s="43"/>
    </row>
    <row r="13199" spans="19:21" x14ac:dyDescent="0.35">
      <c r="S13199" s="43"/>
      <c r="U13199" s="43"/>
    </row>
    <row r="13200" spans="19:21" x14ac:dyDescent="0.35">
      <c r="S13200" s="43"/>
      <c r="U13200" s="43"/>
    </row>
    <row r="13201" spans="19:21" x14ac:dyDescent="0.35">
      <c r="S13201" s="43"/>
      <c r="U13201" s="43"/>
    </row>
    <row r="13202" spans="19:21" x14ac:dyDescent="0.35">
      <c r="S13202" s="43"/>
      <c r="U13202" s="43"/>
    </row>
    <row r="13203" spans="19:21" x14ac:dyDescent="0.35">
      <c r="S13203" s="43"/>
      <c r="U13203" s="43"/>
    </row>
    <row r="13204" spans="19:21" x14ac:dyDescent="0.35">
      <c r="S13204" s="43"/>
      <c r="U13204" s="43"/>
    </row>
    <row r="13205" spans="19:21" x14ac:dyDescent="0.35">
      <c r="S13205" s="43"/>
      <c r="U13205" s="43"/>
    </row>
    <row r="13206" spans="19:21" x14ac:dyDescent="0.35">
      <c r="S13206" s="43"/>
      <c r="U13206" s="43"/>
    </row>
    <row r="13207" spans="19:21" x14ac:dyDescent="0.35">
      <c r="S13207" s="43"/>
      <c r="U13207" s="43"/>
    </row>
    <row r="13208" spans="19:21" x14ac:dyDescent="0.35">
      <c r="S13208" s="43"/>
      <c r="U13208" s="43"/>
    </row>
    <row r="13209" spans="19:21" x14ac:dyDescent="0.35">
      <c r="S13209" s="43"/>
      <c r="U13209" s="43"/>
    </row>
    <row r="13210" spans="19:21" x14ac:dyDescent="0.35">
      <c r="S13210" s="43"/>
      <c r="U13210" s="43"/>
    </row>
    <row r="13211" spans="19:21" x14ac:dyDescent="0.35">
      <c r="S13211" s="43"/>
      <c r="U13211" s="43"/>
    </row>
    <row r="13212" spans="19:21" x14ac:dyDescent="0.35">
      <c r="S13212" s="43"/>
      <c r="U13212" s="43"/>
    </row>
    <row r="13213" spans="19:21" x14ac:dyDescent="0.35">
      <c r="S13213" s="43"/>
      <c r="U13213" s="43"/>
    </row>
    <row r="13214" spans="19:21" x14ac:dyDescent="0.35">
      <c r="S13214" s="43"/>
      <c r="U13214" s="43"/>
    </row>
    <row r="13215" spans="19:21" x14ac:dyDescent="0.35">
      <c r="S13215" s="43"/>
      <c r="U13215" s="43"/>
    </row>
    <row r="13216" spans="19:21" x14ac:dyDescent="0.35">
      <c r="S13216" s="43"/>
      <c r="U13216" s="43"/>
    </row>
    <row r="13217" spans="19:21" x14ac:dyDescent="0.35">
      <c r="S13217" s="43"/>
      <c r="U13217" s="43"/>
    </row>
    <row r="13218" spans="19:21" x14ac:dyDescent="0.35">
      <c r="S13218" s="43"/>
      <c r="U13218" s="43"/>
    </row>
    <row r="13219" spans="19:21" x14ac:dyDescent="0.35">
      <c r="S13219" s="43"/>
      <c r="U13219" s="43"/>
    </row>
    <row r="13220" spans="19:21" x14ac:dyDescent="0.35">
      <c r="S13220" s="43"/>
      <c r="U13220" s="43"/>
    </row>
    <row r="13221" spans="19:21" x14ac:dyDescent="0.35">
      <c r="S13221" s="43"/>
      <c r="U13221" s="43"/>
    </row>
    <row r="13222" spans="19:21" x14ac:dyDescent="0.35">
      <c r="S13222" s="43"/>
      <c r="U13222" s="43"/>
    </row>
    <row r="13223" spans="19:21" x14ac:dyDescent="0.35">
      <c r="S13223" s="43"/>
      <c r="U13223" s="43"/>
    </row>
    <row r="13224" spans="19:21" x14ac:dyDescent="0.35">
      <c r="S13224" s="43"/>
      <c r="U13224" s="43"/>
    </row>
    <row r="13225" spans="19:21" x14ac:dyDescent="0.35">
      <c r="S13225" s="43"/>
      <c r="U13225" s="43"/>
    </row>
    <row r="13226" spans="19:21" x14ac:dyDescent="0.35">
      <c r="S13226" s="43"/>
      <c r="U13226" s="43"/>
    </row>
    <row r="13227" spans="19:21" x14ac:dyDescent="0.35">
      <c r="S13227" s="43"/>
      <c r="U13227" s="43"/>
    </row>
    <row r="13228" spans="19:21" x14ac:dyDescent="0.35">
      <c r="S13228" s="43"/>
      <c r="U13228" s="43"/>
    </row>
    <row r="13229" spans="19:21" x14ac:dyDescent="0.35">
      <c r="S13229" s="43"/>
      <c r="U13229" s="43"/>
    </row>
    <row r="13230" spans="19:21" x14ac:dyDescent="0.35">
      <c r="S13230" s="43"/>
      <c r="U13230" s="43"/>
    </row>
    <row r="13231" spans="19:21" x14ac:dyDescent="0.35">
      <c r="S13231" s="43"/>
      <c r="U13231" s="43"/>
    </row>
    <row r="13232" spans="19:21" x14ac:dyDescent="0.35">
      <c r="S13232" s="43"/>
      <c r="U13232" s="43"/>
    </row>
    <row r="13233" spans="19:21" x14ac:dyDescent="0.35">
      <c r="S13233" s="43"/>
      <c r="U13233" s="43"/>
    </row>
    <row r="13234" spans="19:21" x14ac:dyDescent="0.35">
      <c r="S13234" s="43"/>
      <c r="U13234" s="43"/>
    </row>
    <row r="13235" spans="19:21" x14ac:dyDescent="0.35">
      <c r="S13235" s="43"/>
      <c r="U13235" s="43"/>
    </row>
    <row r="13236" spans="19:21" x14ac:dyDescent="0.35">
      <c r="S13236" s="43"/>
      <c r="U13236" s="43"/>
    </row>
    <row r="13237" spans="19:21" x14ac:dyDescent="0.35">
      <c r="S13237" s="43"/>
      <c r="U13237" s="43"/>
    </row>
    <row r="13238" spans="19:21" x14ac:dyDescent="0.35">
      <c r="S13238" s="43"/>
      <c r="U13238" s="43"/>
    </row>
    <row r="13239" spans="19:21" x14ac:dyDescent="0.35">
      <c r="S13239" s="43"/>
      <c r="U13239" s="43"/>
    </row>
    <row r="13240" spans="19:21" x14ac:dyDescent="0.35">
      <c r="S13240" s="43"/>
      <c r="U13240" s="43"/>
    </row>
    <row r="13241" spans="19:21" x14ac:dyDescent="0.35">
      <c r="S13241" s="43"/>
      <c r="U13241" s="43"/>
    </row>
    <row r="13242" spans="19:21" x14ac:dyDescent="0.35">
      <c r="S13242" s="43"/>
      <c r="U13242" s="43"/>
    </row>
    <row r="13243" spans="19:21" x14ac:dyDescent="0.35">
      <c r="S13243" s="43"/>
      <c r="U13243" s="43"/>
    </row>
    <row r="13244" spans="19:21" x14ac:dyDescent="0.35">
      <c r="S13244" s="43"/>
      <c r="U13244" s="43"/>
    </row>
    <row r="13245" spans="19:21" x14ac:dyDescent="0.35">
      <c r="S13245" s="43"/>
      <c r="U13245" s="43"/>
    </row>
    <row r="13246" spans="19:21" x14ac:dyDescent="0.35">
      <c r="S13246" s="43"/>
      <c r="U13246" s="43"/>
    </row>
    <row r="13247" spans="19:21" x14ac:dyDescent="0.35">
      <c r="S13247" s="43"/>
      <c r="U13247" s="43"/>
    </row>
    <row r="13248" spans="19:21" x14ac:dyDescent="0.35">
      <c r="S13248" s="43"/>
      <c r="U13248" s="43"/>
    </row>
    <row r="13249" spans="19:21" x14ac:dyDescent="0.35">
      <c r="S13249" s="43"/>
      <c r="U13249" s="43"/>
    </row>
    <row r="13250" spans="19:21" x14ac:dyDescent="0.35">
      <c r="S13250" s="43"/>
      <c r="U13250" s="43"/>
    </row>
    <row r="13251" spans="19:21" x14ac:dyDescent="0.35">
      <c r="S13251" s="43"/>
      <c r="U13251" s="43"/>
    </row>
    <row r="13252" spans="19:21" x14ac:dyDescent="0.35">
      <c r="S13252" s="43"/>
      <c r="U13252" s="43"/>
    </row>
    <row r="13253" spans="19:21" x14ac:dyDescent="0.35">
      <c r="S13253" s="43"/>
      <c r="U13253" s="43"/>
    </row>
    <row r="13254" spans="19:21" x14ac:dyDescent="0.35">
      <c r="S13254" s="43"/>
      <c r="U13254" s="43"/>
    </row>
    <row r="13255" spans="19:21" x14ac:dyDescent="0.35">
      <c r="S13255" s="43"/>
      <c r="U13255" s="43"/>
    </row>
    <row r="13256" spans="19:21" x14ac:dyDescent="0.35">
      <c r="S13256" s="43"/>
      <c r="U13256" s="43"/>
    </row>
    <row r="13257" spans="19:21" x14ac:dyDescent="0.35">
      <c r="S13257" s="43"/>
      <c r="U13257" s="43"/>
    </row>
    <row r="13258" spans="19:21" x14ac:dyDescent="0.35">
      <c r="S13258" s="43"/>
      <c r="U13258" s="43"/>
    </row>
    <row r="13259" spans="19:21" x14ac:dyDescent="0.35">
      <c r="S13259" s="43"/>
      <c r="U13259" s="43"/>
    </row>
    <row r="13260" spans="19:21" x14ac:dyDescent="0.35">
      <c r="S13260" s="43"/>
      <c r="U13260" s="43"/>
    </row>
    <row r="13261" spans="19:21" x14ac:dyDescent="0.35">
      <c r="S13261" s="43"/>
      <c r="U13261" s="43"/>
    </row>
    <row r="13262" spans="19:21" x14ac:dyDescent="0.35">
      <c r="S13262" s="43"/>
      <c r="U13262" s="43"/>
    </row>
    <row r="13263" spans="19:21" x14ac:dyDescent="0.35">
      <c r="S13263" s="43"/>
      <c r="U13263" s="43"/>
    </row>
    <row r="13264" spans="19:21" x14ac:dyDescent="0.35">
      <c r="S13264" s="43"/>
      <c r="U13264" s="43"/>
    </row>
    <row r="13265" spans="19:21" x14ac:dyDescent="0.35">
      <c r="S13265" s="43"/>
      <c r="U13265" s="43"/>
    </row>
    <row r="13266" spans="19:21" x14ac:dyDescent="0.35">
      <c r="S13266" s="43"/>
      <c r="U13266" s="43"/>
    </row>
    <row r="13267" spans="19:21" x14ac:dyDescent="0.35">
      <c r="S13267" s="43"/>
      <c r="U13267" s="43"/>
    </row>
    <row r="13268" spans="19:21" x14ac:dyDescent="0.35">
      <c r="S13268" s="43"/>
      <c r="U13268" s="43"/>
    </row>
    <row r="13269" spans="19:21" x14ac:dyDescent="0.35">
      <c r="S13269" s="43"/>
      <c r="U13269" s="43"/>
    </row>
    <row r="13270" spans="19:21" x14ac:dyDescent="0.35">
      <c r="S13270" s="43"/>
      <c r="U13270" s="43"/>
    </row>
    <row r="13271" spans="19:21" x14ac:dyDescent="0.35">
      <c r="S13271" s="43"/>
      <c r="U13271" s="43"/>
    </row>
    <row r="13272" spans="19:21" x14ac:dyDescent="0.35">
      <c r="S13272" s="43"/>
      <c r="U13272" s="43"/>
    </row>
    <row r="13273" spans="19:21" x14ac:dyDescent="0.35">
      <c r="S13273" s="43"/>
      <c r="U13273" s="43"/>
    </row>
    <row r="13274" spans="19:21" x14ac:dyDescent="0.35">
      <c r="S13274" s="43"/>
      <c r="U13274" s="43"/>
    </row>
    <row r="13275" spans="19:21" x14ac:dyDescent="0.35">
      <c r="S13275" s="43"/>
      <c r="U13275" s="43"/>
    </row>
    <row r="13276" spans="19:21" x14ac:dyDescent="0.35">
      <c r="S13276" s="43"/>
      <c r="U13276" s="43"/>
    </row>
    <row r="13277" spans="19:21" x14ac:dyDescent="0.35">
      <c r="S13277" s="43"/>
      <c r="U13277" s="43"/>
    </row>
    <row r="13278" spans="19:21" x14ac:dyDescent="0.35">
      <c r="S13278" s="43"/>
      <c r="U13278" s="43"/>
    </row>
    <row r="13279" spans="19:21" x14ac:dyDescent="0.35">
      <c r="S13279" s="43"/>
      <c r="U13279" s="43"/>
    </row>
    <row r="13280" spans="19:21" x14ac:dyDescent="0.35">
      <c r="S13280" s="43"/>
      <c r="U13280" s="43"/>
    </row>
    <row r="13281" spans="19:21" x14ac:dyDescent="0.35">
      <c r="S13281" s="43"/>
      <c r="U13281" s="43"/>
    </row>
    <row r="13282" spans="19:21" x14ac:dyDescent="0.35">
      <c r="S13282" s="43"/>
      <c r="U13282" s="43"/>
    </row>
    <row r="13283" spans="19:21" x14ac:dyDescent="0.35">
      <c r="S13283" s="43"/>
      <c r="U13283" s="43"/>
    </row>
    <row r="13284" spans="19:21" x14ac:dyDescent="0.35">
      <c r="S13284" s="43"/>
      <c r="U13284" s="43"/>
    </row>
    <row r="13285" spans="19:21" x14ac:dyDescent="0.35">
      <c r="S13285" s="43"/>
      <c r="U13285" s="43"/>
    </row>
    <row r="13286" spans="19:21" x14ac:dyDescent="0.35">
      <c r="S13286" s="43"/>
      <c r="U13286" s="43"/>
    </row>
    <row r="13287" spans="19:21" x14ac:dyDescent="0.35">
      <c r="S13287" s="43"/>
      <c r="U13287" s="43"/>
    </row>
    <row r="13288" spans="19:21" x14ac:dyDescent="0.35">
      <c r="S13288" s="43"/>
      <c r="U13288" s="43"/>
    </row>
    <row r="13289" spans="19:21" x14ac:dyDescent="0.35">
      <c r="S13289" s="43"/>
      <c r="U13289" s="43"/>
    </row>
    <row r="13290" spans="19:21" x14ac:dyDescent="0.35">
      <c r="S13290" s="43"/>
      <c r="U13290" s="43"/>
    </row>
    <row r="13291" spans="19:21" x14ac:dyDescent="0.35">
      <c r="S13291" s="43"/>
      <c r="U13291" s="43"/>
    </row>
    <row r="13292" spans="19:21" x14ac:dyDescent="0.35">
      <c r="S13292" s="43"/>
      <c r="U13292" s="43"/>
    </row>
    <row r="13293" spans="19:21" x14ac:dyDescent="0.35">
      <c r="S13293" s="43"/>
      <c r="U13293" s="43"/>
    </row>
    <row r="13294" spans="19:21" x14ac:dyDescent="0.35">
      <c r="S13294" s="43"/>
      <c r="U13294" s="43"/>
    </row>
    <row r="13295" spans="19:21" x14ac:dyDescent="0.35">
      <c r="S13295" s="43"/>
      <c r="U13295" s="43"/>
    </row>
    <row r="13296" spans="19:21" x14ac:dyDescent="0.35">
      <c r="S13296" s="43"/>
      <c r="U13296" s="43"/>
    </row>
    <row r="13297" spans="19:21" x14ac:dyDescent="0.35">
      <c r="S13297" s="43"/>
      <c r="U13297" s="43"/>
    </row>
    <row r="13298" spans="19:21" x14ac:dyDescent="0.35">
      <c r="S13298" s="43"/>
      <c r="U13298" s="43"/>
    </row>
    <row r="13299" spans="19:21" x14ac:dyDescent="0.35">
      <c r="S13299" s="43"/>
      <c r="U13299" s="43"/>
    </row>
    <row r="13300" spans="19:21" x14ac:dyDescent="0.35">
      <c r="S13300" s="43"/>
      <c r="U13300" s="43"/>
    </row>
    <row r="13301" spans="19:21" x14ac:dyDescent="0.35">
      <c r="S13301" s="43"/>
      <c r="U13301" s="43"/>
    </row>
    <row r="13302" spans="19:21" x14ac:dyDescent="0.35">
      <c r="S13302" s="43"/>
      <c r="U13302" s="43"/>
    </row>
    <row r="13303" spans="19:21" x14ac:dyDescent="0.35">
      <c r="S13303" s="43"/>
      <c r="U13303" s="43"/>
    </row>
    <row r="13304" spans="19:21" x14ac:dyDescent="0.35">
      <c r="S13304" s="43"/>
      <c r="U13304" s="43"/>
    </row>
    <row r="13305" spans="19:21" x14ac:dyDescent="0.35">
      <c r="S13305" s="43"/>
      <c r="U13305" s="43"/>
    </row>
    <row r="13306" spans="19:21" x14ac:dyDescent="0.35">
      <c r="S13306" s="43"/>
      <c r="U13306" s="43"/>
    </row>
    <row r="13307" spans="19:21" x14ac:dyDescent="0.35">
      <c r="S13307" s="43"/>
      <c r="U13307" s="43"/>
    </row>
    <row r="13308" spans="19:21" x14ac:dyDescent="0.35">
      <c r="S13308" s="43"/>
      <c r="U13308" s="43"/>
    </row>
    <row r="13309" spans="19:21" x14ac:dyDescent="0.35">
      <c r="S13309" s="43"/>
      <c r="U13309" s="43"/>
    </row>
    <row r="13310" spans="19:21" x14ac:dyDescent="0.35">
      <c r="S13310" s="43"/>
      <c r="U13310" s="43"/>
    </row>
    <row r="13311" spans="19:21" x14ac:dyDescent="0.35">
      <c r="S13311" s="43"/>
      <c r="U13311" s="43"/>
    </row>
    <row r="13312" spans="19:21" x14ac:dyDescent="0.35">
      <c r="S13312" s="43"/>
      <c r="U13312" s="43"/>
    </row>
    <row r="13313" spans="19:21" x14ac:dyDescent="0.35">
      <c r="S13313" s="43"/>
      <c r="U13313" s="43"/>
    </row>
    <row r="13314" spans="19:21" x14ac:dyDescent="0.35">
      <c r="S13314" s="43"/>
      <c r="U13314" s="43"/>
    </row>
    <row r="13315" spans="19:21" x14ac:dyDescent="0.35">
      <c r="S13315" s="43"/>
      <c r="U13315" s="43"/>
    </row>
    <row r="13316" spans="19:21" x14ac:dyDescent="0.35">
      <c r="S13316" s="43"/>
      <c r="U13316" s="43"/>
    </row>
    <row r="13317" spans="19:21" x14ac:dyDescent="0.35">
      <c r="S13317" s="43"/>
      <c r="U13317" s="43"/>
    </row>
    <row r="13318" spans="19:21" x14ac:dyDescent="0.35">
      <c r="S13318" s="43"/>
      <c r="U13318" s="43"/>
    </row>
    <row r="13319" spans="19:21" x14ac:dyDescent="0.35">
      <c r="S13319" s="43"/>
      <c r="U13319" s="43"/>
    </row>
    <row r="13320" spans="19:21" x14ac:dyDescent="0.35">
      <c r="S13320" s="43"/>
      <c r="U13320" s="43"/>
    </row>
    <row r="13321" spans="19:21" x14ac:dyDescent="0.35">
      <c r="S13321" s="43"/>
      <c r="U13321" s="43"/>
    </row>
    <row r="13322" spans="19:21" x14ac:dyDescent="0.35">
      <c r="S13322" s="43"/>
      <c r="U13322" s="43"/>
    </row>
    <row r="13323" spans="19:21" x14ac:dyDescent="0.35">
      <c r="S13323" s="43"/>
      <c r="U13323" s="43"/>
    </row>
    <row r="13324" spans="19:21" x14ac:dyDescent="0.35">
      <c r="S13324" s="43"/>
      <c r="U13324" s="43"/>
    </row>
    <row r="13325" spans="19:21" x14ac:dyDescent="0.35">
      <c r="S13325" s="43"/>
      <c r="U13325" s="43"/>
    </row>
    <row r="13326" spans="19:21" x14ac:dyDescent="0.35">
      <c r="S13326" s="43"/>
      <c r="U13326" s="43"/>
    </row>
    <row r="13327" spans="19:21" x14ac:dyDescent="0.35">
      <c r="S13327" s="43"/>
      <c r="U13327" s="43"/>
    </row>
    <row r="13328" spans="19:21" x14ac:dyDescent="0.35">
      <c r="S13328" s="43"/>
      <c r="U13328" s="43"/>
    </row>
    <row r="13329" spans="19:21" x14ac:dyDescent="0.35">
      <c r="S13329" s="43"/>
      <c r="U13329" s="43"/>
    </row>
    <row r="13330" spans="19:21" x14ac:dyDescent="0.35">
      <c r="S13330" s="43"/>
      <c r="U13330" s="43"/>
    </row>
    <row r="13331" spans="19:21" x14ac:dyDescent="0.35">
      <c r="S13331" s="43"/>
      <c r="U13331" s="43"/>
    </row>
    <row r="13332" spans="19:21" x14ac:dyDescent="0.35">
      <c r="S13332" s="43"/>
      <c r="U13332" s="43"/>
    </row>
    <row r="13333" spans="19:21" x14ac:dyDescent="0.35">
      <c r="S13333" s="43"/>
      <c r="U13333" s="43"/>
    </row>
    <row r="13334" spans="19:21" x14ac:dyDescent="0.35">
      <c r="S13334" s="43"/>
      <c r="U13334" s="43"/>
    </row>
    <row r="13335" spans="19:21" x14ac:dyDescent="0.35">
      <c r="S13335" s="43"/>
      <c r="U13335" s="43"/>
    </row>
    <row r="13336" spans="19:21" x14ac:dyDescent="0.35">
      <c r="S13336" s="43"/>
      <c r="U13336" s="43"/>
    </row>
    <row r="13337" spans="19:21" x14ac:dyDescent="0.35">
      <c r="S13337" s="43"/>
      <c r="U13337" s="43"/>
    </row>
    <row r="13338" spans="19:21" x14ac:dyDescent="0.35">
      <c r="S13338" s="43"/>
      <c r="U13338" s="43"/>
    </row>
    <row r="13339" spans="19:21" x14ac:dyDescent="0.35">
      <c r="S13339" s="43"/>
      <c r="U13339" s="43"/>
    </row>
    <row r="13340" spans="19:21" x14ac:dyDescent="0.35">
      <c r="S13340" s="43"/>
      <c r="U13340" s="43"/>
    </row>
    <row r="13341" spans="19:21" x14ac:dyDescent="0.35">
      <c r="S13341" s="43"/>
      <c r="U13341" s="43"/>
    </row>
    <row r="13342" spans="19:21" x14ac:dyDescent="0.35">
      <c r="S13342" s="43"/>
      <c r="U13342" s="43"/>
    </row>
    <row r="13343" spans="19:21" x14ac:dyDescent="0.35">
      <c r="S13343" s="43"/>
      <c r="U13343" s="43"/>
    </row>
    <row r="13344" spans="19:21" x14ac:dyDescent="0.35">
      <c r="S13344" s="43"/>
      <c r="U13344" s="43"/>
    </row>
    <row r="13345" spans="19:21" x14ac:dyDescent="0.35">
      <c r="S13345" s="43"/>
      <c r="U13345" s="43"/>
    </row>
    <row r="13346" spans="19:21" x14ac:dyDescent="0.35">
      <c r="S13346" s="43"/>
      <c r="U13346" s="43"/>
    </row>
    <row r="13347" spans="19:21" x14ac:dyDescent="0.35">
      <c r="S13347" s="43"/>
      <c r="U13347" s="43"/>
    </row>
    <row r="13348" spans="19:21" x14ac:dyDescent="0.35">
      <c r="S13348" s="43"/>
      <c r="U13348" s="43"/>
    </row>
    <row r="13349" spans="19:21" x14ac:dyDescent="0.35">
      <c r="S13349" s="43"/>
      <c r="U13349" s="43"/>
    </row>
    <row r="13350" spans="19:21" x14ac:dyDescent="0.35">
      <c r="S13350" s="43"/>
      <c r="U13350" s="43"/>
    </row>
    <row r="13351" spans="19:21" x14ac:dyDescent="0.35">
      <c r="S13351" s="43"/>
      <c r="U13351" s="43"/>
    </row>
    <row r="13352" spans="19:21" x14ac:dyDescent="0.35">
      <c r="S13352" s="43"/>
      <c r="U13352" s="43"/>
    </row>
    <row r="13353" spans="19:21" x14ac:dyDescent="0.35">
      <c r="S13353" s="43"/>
      <c r="U13353" s="43"/>
    </row>
    <row r="13354" spans="19:21" x14ac:dyDescent="0.35">
      <c r="S13354" s="43"/>
      <c r="U13354" s="43"/>
    </row>
    <row r="13355" spans="19:21" x14ac:dyDescent="0.35">
      <c r="S13355" s="43"/>
      <c r="U13355" s="43"/>
    </row>
    <row r="13356" spans="19:21" x14ac:dyDescent="0.35">
      <c r="S13356" s="43"/>
      <c r="U13356" s="43"/>
    </row>
    <row r="13357" spans="19:21" x14ac:dyDescent="0.35">
      <c r="S13357" s="43"/>
      <c r="U13357" s="43"/>
    </row>
    <row r="13358" spans="19:21" x14ac:dyDescent="0.35">
      <c r="S13358" s="43"/>
      <c r="U13358" s="43"/>
    </row>
    <row r="13359" spans="19:21" x14ac:dyDescent="0.35">
      <c r="S13359" s="43"/>
      <c r="U13359" s="43"/>
    </row>
    <row r="13360" spans="19:21" x14ac:dyDescent="0.35">
      <c r="S13360" s="43"/>
      <c r="U13360" s="43"/>
    </row>
    <row r="13361" spans="19:21" x14ac:dyDescent="0.35">
      <c r="S13361" s="43"/>
      <c r="U13361" s="43"/>
    </row>
    <row r="13362" spans="19:21" x14ac:dyDescent="0.35">
      <c r="S13362" s="43"/>
      <c r="U13362" s="43"/>
    </row>
    <row r="13363" spans="19:21" x14ac:dyDescent="0.35">
      <c r="S13363" s="43"/>
      <c r="U13363" s="43"/>
    </row>
    <row r="13364" spans="19:21" x14ac:dyDescent="0.35">
      <c r="S13364" s="43"/>
      <c r="U13364" s="43"/>
    </row>
    <row r="13365" spans="19:21" x14ac:dyDescent="0.35">
      <c r="S13365" s="43"/>
      <c r="U13365" s="43"/>
    </row>
    <row r="13366" spans="19:21" x14ac:dyDescent="0.35">
      <c r="S13366" s="43"/>
      <c r="U13366" s="43"/>
    </row>
    <row r="13367" spans="19:21" x14ac:dyDescent="0.35">
      <c r="S13367" s="43"/>
      <c r="U13367" s="43"/>
    </row>
    <row r="13368" spans="19:21" x14ac:dyDescent="0.35">
      <c r="S13368" s="43"/>
      <c r="U13368" s="43"/>
    </row>
    <row r="13369" spans="19:21" x14ac:dyDescent="0.35">
      <c r="S13369" s="43"/>
      <c r="U13369" s="43"/>
    </row>
    <row r="13370" spans="19:21" x14ac:dyDescent="0.35">
      <c r="S13370" s="43"/>
      <c r="U13370" s="43"/>
    </row>
    <row r="13371" spans="19:21" x14ac:dyDescent="0.35">
      <c r="S13371" s="43"/>
      <c r="U13371" s="43"/>
    </row>
    <row r="13372" spans="19:21" x14ac:dyDescent="0.35">
      <c r="S13372" s="43"/>
      <c r="U13372" s="43"/>
    </row>
    <row r="13373" spans="19:21" x14ac:dyDescent="0.35">
      <c r="S13373" s="43"/>
      <c r="U13373" s="43"/>
    </row>
    <row r="13374" spans="19:21" x14ac:dyDescent="0.35">
      <c r="S13374" s="43"/>
      <c r="U13374" s="43"/>
    </row>
    <row r="13375" spans="19:21" x14ac:dyDescent="0.35">
      <c r="S13375" s="43"/>
      <c r="U13375" s="43"/>
    </row>
    <row r="13376" spans="19:21" x14ac:dyDescent="0.35">
      <c r="S13376" s="43"/>
      <c r="U13376" s="43"/>
    </row>
    <row r="13377" spans="19:21" x14ac:dyDescent="0.35">
      <c r="S13377" s="43"/>
      <c r="U13377" s="43"/>
    </row>
    <row r="13378" spans="19:21" x14ac:dyDescent="0.35">
      <c r="S13378" s="43"/>
      <c r="U13378" s="43"/>
    </row>
    <row r="13379" spans="19:21" x14ac:dyDescent="0.35">
      <c r="S13379" s="43"/>
      <c r="U13379" s="43"/>
    </row>
    <row r="13380" spans="19:21" x14ac:dyDescent="0.35">
      <c r="S13380" s="43"/>
      <c r="U13380" s="43"/>
    </row>
    <row r="13381" spans="19:21" x14ac:dyDescent="0.35">
      <c r="S13381" s="43"/>
      <c r="U13381" s="43"/>
    </row>
    <row r="13382" spans="19:21" x14ac:dyDescent="0.35">
      <c r="S13382" s="43"/>
      <c r="U13382" s="43"/>
    </row>
    <row r="13383" spans="19:21" x14ac:dyDescent="0.35">
      <c r="S13383" s="43"/>
      <c r="U13383" s="43"/>
    </row>
    <row r="13384" spans="19:21" x14ac:dyDescent="0.35">
      <c r="S13384" s="43"/>
      <c r="U13384" s="43"/>
    </row>
    <row r="13385" spans="19:21" x14ac:dyDescent="0.35">
      <c r="S13385" s="43"/>
      <c r="U13385" s="43"/>
    </row>
    <row r="13386" spans="19:21" x14ac:dyDescent="0.35">
      <c r="S13386" s="43"/>
      <c r="U13386" s="43"/>
    </row>
    <row r="13387" spans="19:21" x14ac:dyDescent="0.35">
      <c r="S13387" s="43"/>
      <c r="U13387" s="43"/>
    </row>
    <row r="13388" spans="19:21" x14ac:dyDescent="0.35">
      <c r="S13388" s="43"/>
      <c r="U13388" s="43"/>
    </row>
    <row r="13389" spans="19:21" x14ac:dyDescent="0.35">
      <c r="S13389" s="43"/>
      <c r="U13389" s="43"/>
    </row>
    <row r="13390" spans="19:21" x14ac:dyDescent="0.35">
      <c r="S13390" s="43"/>
      <c r="U13390" s="43"/>
    </row>
    <row r="13391" spans="19:21" x14ac:dyDescent="0.35">
      <c r="S13391" s="43"/>
      <c r="U13391" s="43"/>
    </row>
    <row r="13392" spans="19:21" x14ac:dyDescent="0.35">
      <c r="S13392" s="43"/>
      <c r="U13392" s="43"/>
    </row>
    <row r="13393" spans="19:21" x14ac:dyDescent="0.35">
      <c r="S13393" s="43"/>
      <c r="U13393" s="43"/>
    </row>
    <row r="13394" spans="19:21" x14ac:dyDescent="0.35">
      <c r="S13394" s="43"/>
      <c r="U13394" s="43"/>
    </row>
    <row r="13395" spans="19:21" x14ac:dyDescent="0.35">
      <c r="S13395" s="43"/>
      <c r="U13395" s="43"/>
    </row>
    <row r="13396" spans="19:21" x14ac:dyDescent="0.35">
      <c r="S13396" s="43"/>
      <c r="U13396" s="43"/>
    </row>
    <row r="13397" spans="19:21" x14ac:dyDescent="0.35">
      <c r="S13397" s="43"/>
      <c r="U13397" s="43"/>
    </row>
    <row r="13398" spans="19:21" x14ac:dyDescent="0.35">
      <c r="S13398" s="43"/>
      <c r="U13398" s="43"/>
    </row>
    <row r="13399" spans="19:21" x14ac:dyDescent="0.35">
      <c r="S13399" s="43"/>
      <c r="U13399" s="43"/>
    </row>
    <row r="13400" spans="19:21" x14ac:dyDescent="0.35">
      <c r="S13400" s="43"/>
      <c r="U13400" s="43"/>
    </row>
    <row r="13401" spans="19:21" x14ac:dyDescent="0.35">
      <c r="S13401" s="43"/>
      <c r="U13401" s="43"/>
    </row>
    <row r="13402" spans="19:21" x14ac:dyDescent="0.35">
      <c r="S13402" s="43"/>
      <c r="U13402" s="43"/>
    </row>
    <row r="13403" spans="19:21" x14ac:dyDescent="0.35">
      <c r="S13403" s="43"/>
      <c r="U13403" s="43"/>
    </row>
    <row r="13404" spans="19:21" x14ac:dyDescent="0.35">
      <c r="S13404" s="43"/>
      <c r="U13404" s="43"/>
    </row>
    <row r="13405" spans="19:21" x14ac:dyDescent="0.35">
      <c r="S13405" s="43"/>
      <c r="U13405" s="43"/>
    </row>
    <row r="13406" spans="19:21" x14ac:dyDescent="0.35">
      <c r="S13406" s="43"/>
      <c r="U13406" s="43"/>
    </row>
    <row r="13407" spans="19:21" x14ac:dyDescent="0.35">
      <c r="S13407" s="43"/>
      <c r="U13407" s="43"/>
    </row>
    <row r="13408" spans="19:21" x14ac:dyDescent="0.35">
      <c r="S13408" s="43"/>
      <c r="U13408" s="43"/>
    </row>
    <row r="13409" spans="19:21" x14ac:dyDescent="0.35">
      <c r="S13409" s="43"/>
      <c r="U13409" s="43"/>
    </row>
    <row r="13410" spans="19:21" x14ac:dyDescent="0.35">
      <c r="S13410" s="43"/>
      <c r="U13410" s="43"/>
    </row>
    <row r="13411" spans="19:21" x14ac:dyDescent="0.35">
      <c r="S13411" s="43"/>
      <c r="U13411" s="43"/>
    </row>
    <row r="13412" spans="19:21" x14ac:dyDescent="0.35">
      <c r="S13412" s="43"/>
      <c r="U13412" s="43"/>
    </row>
    <row r="13413" spans="19:21" x14ac:dyDescent="0.35">
      <c r="S13413" s="43"/>
      <c r="U13413" s="43"/>
    </row>
    <row r="13414" spans="19:21" x14ac:dyDescent="0.35">
      <c r="S13414" s="43"/>
      <c r="U13414" s="43"/>
    </row>
    <row r="13415" spans="19:21" x14ac:dyDescent="0.35">
      <c r="S13415" s="43"/>
      <c r="U13415" s="43"/>
    </row>
    <row r="13416" spans="19:21" x14ac:dyDescent="0.35">
      <c r="S13416" s="43"/>
      <c r="U13416" s="43"/>
    </row>
    <row r="13417" spans="19:21" x14ac:dyDescent="0.35">
      <c r="S13417" s="43"/>
      <c r="U13417" s="43"/>
    </row>
    <row r="13418" spans="19:21" x14ac:dyDescent="0.35">
      <c r="S13418" s="43"/>
      <c r="U13418" s="43"/>
    </row>
    <row r="13419" spans="19:21" x14ac:dyDescent="0.35">
      <c r="S13419" s="43"/>
      <c r="U13419" s="43"/>
    </row>
    <row r="13420" spans="19:21" x14ac:dyDescent="0.35">
      <c r="S13420" s="43"/>
      <c r="U13420" s="43"/>
    </row>
    <row r="13421" spans="19:21" x14ac:dyDescent="0.35">
      <c r="S13421" s="43"/>
      <c r="U13421" s="43"/>
    </row>
    <row r="13422" spans="19:21" x14ac:dyDescent="0.35">
      <c r="S13422" s="43"/>
      <c r="U13422" s="43"/>
    </row>
    <row r="13423" spans="19:21" x14ac:dyDescent="0.35">
      <c r="S13423" s="43"/>
      <c r="U13423" s="43"/>
    </row>
    <row r="13424" spans="19:21" x14ac:dyDescent="0.35">
      <c r="S13424" s="43"/>
      <c r="U13424" s="43"/>
    </row>
    <row r="13425" spans="19:21" x14ac:dyDescent="0.35">
      <c r="S13425" s="43"/>
      <c r="U13425" s="43"/>
    </row>
    <row r="13426" spans="19:21" x14ac:dyDescent="0.35">
      <c r="S13426" s="43"/>
      <c r="U13426" s="43"/>
    </row>
    <row r="13427" spans="19:21" x14ac:dyDescent="0.35">
      <c r="S13427" s="43"/>
      <c r="U13427" s="43"/>
    </row>
    <row r="13428" spans="19:21" x14ac:dyDescent="0.35">
      <c r="S13428" s="43"/>
      <c r="U13428" s="43"/>
    </row>
    <row r="13429" spans="19:21" x14ac:dyDescent="0.35">
      <c r="S13429" s="43"/>
      <c r="U13429" s="43"/>
    </row>
    <row r="13430" spans="19:21" x14ac:dyDescent="0.35">
      <c r="S13430" s="43"/>
      <c r="U13430" s="43"/>
    </row>
    <row r="13431" spans="19:21" x14ac:dyDescent="0.35">
      <c r="S13431" s="43"/>
      <c r="U13431" s="43"/>
    </row>
    <row r="13432" spans="19:21" x14ac:dyDescent="0.35">
      <c r="S13432" s="43"/>
      <c r="U13432" s="43"/>
    </row>
    <row r="13433" spans="19:21" x14ac:dyDescent="0.35">
      <c r="S13433" s="43"/>
      <c r="U13433" s="43"/>
    </row>
    <row r="13434" spans="19:21" x14ac:dyDescent="0.35">
      <c r="S13434" s="43"/>
      <c r="U13434" s="43"/>
    </row>
    <row r="13435" spans="19:21" x14ac:dyDescent="0.35">
      <c r="S13435" s="43"/>
      <c r="U13435" s="43"/>
    </row>
    <row r="13436" spans="19:21" x14ac:dyDescent="0.35">
      <c r="S13436" s="43"/>
      <c r="U13436" s="43"/>
    </row>
    <row r="13437" spans="19:21" x14ac:dyDescent="0.35">
      <c r="S13437" s="43"/>
      <c r="U13437" s="43"/>
    </row>
    <row r="13438" spans="19:21" x14ac:dyDescent="0.35">
      <c r="S13438" s="43"/>
      <c r="U13438" s="43"/>
    </row>
    <row r="13439" spans="19:21" x14ac:dyDescent="0.35">
      <c r="S13439" s="43"/>
      <c r="U13439" s="43"/>
    </row>
    <row r="13440" spans="19:21" x14ac:dyDescent="0.35">
      <c r="S13440" s="43"/>
      <c r="U13440" s="43"/>
    </row>
    <row r="13441" spans="19:21" x14ac:dyDescent="0.35">
      <c r="S13441" s="43"/>
      <c r="U13441" s="43"/>
    </row>
    <row r="13442" spans="19:21" x14ac:dyDescent="0.35">
      <c r="S13442" s="43"/>
      <c r="U13442" s="43"/>
    </row>
    <row r="13443" spans="19:21" x14ac:dyDescent="0.35">
      <c r="S13443" s="43"/>
      <c r="U13443" s="43"/>
    </row>
    <row r="13444" spans="19:21" x14ac:dyDescent="0.35">
      <c r="S13444" s="43"/>
      <c r="U13444" s="43"/>
    </row>
    <row r="13445" spans="19:21" x14ac:dyDescent="0.35">
      <c r="S13445" s="43"/>
      <c r="U13445" s="43"/>
    </row>
    <row r="13446" spans="19:21" x14ac:dyDescent="0.35">
      <c r="S13446" s="43"/>
      <c r="U13446" s="43"/>
    </row>
    <row r="13447" spans="19:21" x14ac:dyDescent="0.35">
      <c r="S13447" s="43"/>
      <c r="U13447" s="43"/>
    </row>
    <row r="13448" spans="19:21" x14ac:dyDescent="0.35">
      <c r="S13448" s="43"/>
      <c r="U13448" s="43"/>
    </row>
    <row r="13449" spans="19:21" x14ac:dyDescent="0.35">
      <c r="S13449" s="43"/>
      <c r="U13449" s="43"/>
    </row>
    <row r="13450" spans="19:21" x14ac:dyDescent="0.35">
      <c r="S13450" s="43"/>
      <c r="U13450" s="43"/>
    </row>
    <row r="13451" spans="19:21" x14ac:dyDescent="0.35">
      <c r="S13451" s="43"/>
      <c r="U13451" s="43"/>
    </row>
    <row r="13452" spans="19:21" x14ac:dyDescent="0.35">
      <c r="S13452" s="43"/>
      <c r="U13452" s="43"/>
    </row>
    <row r="13453" spans="19:21" x14ac:dyDescent="0.35">
      <c r="S13453" s="43"/>
      <c r="U13453" s="43"/>
    </row>
    <row r="13454" spans="19:21" x14ac:dyDescent="0.35">
      <c r="S13454" s="43"/>
      <c r="U13454" s="43"/>
    </row>
    <row r="13455" spans="19:21" x14ac:dyDescent="0.35">
      <c r="S13455" s="43"/>
      <c r="U13455" s="43"/>
    </row>
    <row r="13456" spans="19:21" x14ac:dyDescent="0.35">
      <c r="S13456" s="43"/>
      <c r="U13456" s="43"/>
    </row>
    <row r="13457" spans="19:21" x14ac:dyDescent="0.35">
      <c r="S13457" s="43"/>
      <c r="U13457" s="43"/>
    </row>
    <row r="13458" spans="19:21" x14ac:dyDescent="0.35">
      <c r="S13458" s="43"/>
      <c r="U13458" s="43"/>
    </row>
    <row r="13459" spans="19:21" x14ac:dyDescent="0.35">
      <c r="S13459" s="43"/>
      <c r="U13459" s="43"/>
    </row>
    <row r="13460" spans="19:21" x14ac:dyDescent="0.35">
      <c r="S13460" s="43"/>
      <c r="U13460" s="43"/>
    </row>
    <row r="13461" spans="19:21" x14ac:dyDescent="0.35">
      <c r="S13461" s="43"/>
      <c r="U13461" s="43"/>
    </row>
    <row r="13462" spans="19:21" x14ac:dyDescent="0.35">
      <c r="S13462" s="43"/>
      <c r="U13462" s="43"/>
    </row>
    <row r="13463" spans="19:21" x14ac:dyDescent="0.35">
      <c r="S13463" s="43"/>
      <c r="U13463" s="43"/>
    </row>
    <row r="13464" spans="19:21" x14ac:dyDescent="0.35">
      <c r="S13464" s="43"/>
      <c r="U13464" s="43"/>
    </row>
    <row r="13465" spans="19:21" x14ac:dyDescent="0.35">
      <c r="S13465" s="43"/>
      <c r="U13465" s="43"/>
    </row>
    <row r="13466" spans="19:21" x14ac:dyDescent="0.35">
      <c r="S13466" s="43"/>
      <c r="U13466" s="43"/>
    </row>
    <row r="13467" spans="19:21" x14ac:dyDescent="0.35">
      <c r="S13467" s="43"/>
      <c r="U13467" s="43"/>
    </row>
    <row r="13468" spans="19:21" x14ac:dyDescent="0.35">
      <c r="S13468" s="43"/>
      <c r="U13468" s="43"/>
    </row>
    <row r="13469" spans="19:21" x14ac:dyDescent="0.35">
      <c r="S13469" s="43"/>
      <c r="U13469" s="43"/>
    </row>
    <row r="13470" spans="19:21" x14ac:dyDescent="0.35">
      <c r="S13470" s="43"/>
      <c r="U13470" s="43"/>
    </row>
    <row r="13471" spans="19:21" x14ac:dyDescent="0.35">
      <c r="S13471" s="43"/>
      <c r="U13471" s="43"/>
    </row>
    <row r="13472" spans="19:21" x14ac:dyDescent="0.35">
      <c r="S13472" s="43"/>
      <c r="U13472" s="43"/>
    </row>
    <row r="13473" spans="19:21" x14ac:dyDescent="0.35">
      <c r="S13473" s="43"/>
      <c r="U13473" s="43"/>
    </row>
    <row r="13474" spans="19:21" x14ac:dyDescent="0.35">
      <c r="S13474" s="43"/>
      <c r="U13474" s="43"/>
    </row>
    <row r="13475" spans="19:21" x14ac:dyDescent="0.35">
      <c r="S13475" s="43"/>
      <c r="U13475" s="43"/>
    </row>
    <row r="13476" spans="19:21" x14ac:dyDescent="0.35">
      <c r="S13476" s="43"/>
      <c r="U13476" s="43"/>
    </row>
    <row r="13477" spans="19:21" x14ac:dyDescent="0.35">
      <c r="S13477" s="43"/>
      <c r="U13477" s="43"/>
    </row>
    <row r="13478" spans="19:21" x14ac:dyDescent="0.35">
      <c r="S13478" s="43"/>
      <c r="U13478" s="43"/>
    </row>
    <row r="13479" spans="19:21" x14ac:dyDescent="0.35">
      <c r="S13479" s="43"/>
      <c r="U13479" s="43"/>
    </row>
    <row r="13480" spans="19:21" x14ac:dyDescent="0.35">
      <c r="S13480" s="43"/>
      <c r="U13480" s="43"/>
    </row>
    <row r="13481" spans="19:21" x14ac:dyDescent="0.35">
      <c r="S13481" s="43"/>
      <c r="U13481" s="43"/>
    </row>
    <row r="13482" spans="19:21" x14ac:dyDescent="0.35">
      <c r="S13482" s="43"/>
      <c r="U13482" s="43"/>
    </row>
    <row r="13483" spans="19:21" x14ac:dyDescent="0.35">
      <c r="S13483" s="43"/>
      <c r="U13483" s="43"/>
    </row>
    <row r="13484" spans="19:21" x14ac:dyDescent="0.35">
      <c r="S13484" s="43"/>
      <c r="U13484" s="43"/>
    </row>
    <row r="13485" spans="19:21" x14ac:dyDescent="0.35">
      <c r="S13485" s="43"/>
      <c r="U13485" s="43"/>
    </row>
    <row r="13486" spans="19:21" x14ac:dyDescent="0.35">
      <c r="S13486" s="43"/>
      <c r="U13486" s="43"/>
    </row>
    <row r="13487" spans="19:21" x14ac:dyDescent="0.35">
      <c r="S13487" s="43"/>
      <c r="U13487" s="43"/>
    </row>
    <row r="13488" spans="19:21" x14ac:dyDescent="0.35">
      <c r="S13488" s="43"/>
      <c r="U13488" s="43"/>
    </row>
    <row r="13489" spans="19:21" x14ac:dyDescent="0.35">
      <c r="S13489" s="43"/>
      <c r="U13489" s="43"/>
    </row>
    <row r="13490" spans="19:21" x14ac:dyDescent="0.35">
      <c r="S13490" s="43"/>
      <c r="U13490" s="43"/>
    </row>
    <row r="13491" spans="19:21" x14ac:dyDescent="0.35">
      <c r="S13491" s="43"/>
      <c r="U13491" s="43"/>
    </row>
    <row r="13492" spans="19:21" x14ac:dyDescent="0.35">
      <c r="S13492" s="43"/>
      <c r="U13492" s="43"/>
    </row>
    <row r="13493" spans="19:21" x14ac:dyDescent="0.35">
      <c r="S13493" s="43"/>
      <c r="U13493" s="43"/>
    </row>
    <row r="13494" spans="19:21" x14ac:dyDescent="0.35">
      <c r="S13494" s="43"/>
      <c r="U13494" s="43"/>
    </row>
    <row r="13495" spans="19:21" x14ac:dyDescent="0.35">
      <c r="S13495" s="43"/>
      <c r="U13495" s="43"/>
    </row>
    <row r="13496" spans="19:21" x14ac:dyDescent="0.35">
      <c r="S13496" s="43"/>
      <c r="U13496" s="43"/>
    </row>
    <row r="13497" spans="19:21" x14ac:dyDescent="0.35">
      <c r="S13497" s="43"/>
      <c r="U13497" s="43"/>
    </row>
    <row r="13498" spans="19:21" x14ac:dyDescent="0.35">
      <c r="S13498" s="43"/>
      <c r="U13498" s="43"/>
    </row>
    <row r="13499" spans="19:21" x14ac:dyDescent="0.35">
      <c r="S13499" s="43"/>
      <c r="U13499" s="43"/>
    </row>
    <row r="13500" spans="19:21" x14ac:dyDescent="0.35">
      <c r="S13500" s="43"/>
      <c r="U13500" s="43"/>
    </row>
    <row r="13501" spans="19:21" x14ac:dyDescent="0.35">
      <c r="S13501" s="43"/>
      <c r="U13501" s="43"/>
    </row>
    <row r="13502" spans="19:21" x14ac:dyDescent="0.35">
      <c r="S13502" s="43"/>
      <c r="U13502" s="43"/>
    </row>
    <row r="13503" spans="19:21" x14ac:dyDescent="0.35">
      <c r="S13503" s="43"/>
      <c r="U13503" s="43"/>
    </row>
    <row r="13504" spans="19:21" x14ac:dyDescent="0.35">
      <c r="S13504" s="43"/>
      <c r="U13504" s="43"/>
    </row>
    <row r="13505" spans="19:21" x14ac:dyDescent="0.35">
      <c r="S13505" s="43"/>
      <c r="U13505" s="43"/>
    </row>
    <row r="13506" spans="19:21" x14ac:dyDescent="0.35">
      <c r="S13506" s="43"/>
      <c r="U13506" s="43"/>
    </row>
    <row r="13507" spans="19:21" x14ac:dyDescent="0.35">
      <c r="S13507" s="43"/>
      <c r="U13507" s="43"/>
    </row>
    <row r="13508" spans="19:21" x14ac:dyDescent="0.35">
      <c r="S13508" s="43"/>
      <c r="U13508" s="43"/>
    </row>
    <row r="13509" spans="19:21" x14ac:dyDescent="0.35">
      <c r="S13509" s="43"/>
      <c r="U13509" s="43"/>
    </row>
    <row r="13510" spans="19:21" x14ac:dyDescent="0.35">
      <c r="S13510" s="43"/>
      <c r="U13510" s="43"/>
    </row>
    <row r="13511" spans="19:21" x14ac:dyDescent="0.35">
      <c r="S13511" s="43"/>
      <c r="U13511" s="43"/>
    </row>
    <row r="13512" spans="19:21" x14ac:dyDescent="0.35">
      <c r="S13512" s="43"/>
      <c r="U13512" s="43"/>
    </row>
    <row r="13513" spans="19:21" x14ac:dyDescent="0.35">
      <c r="S13513" s="43"/>
      <c r="U13513" s="43"/>
    </row>
    <row r="13514" spans="19:21" x14ac:dyDescent="0.35">
      <c r="S13514" s="43"/>
      <c r="U13514" s="43"/>
    </row>
    <row r="13515" spans="19:21" x14ac:dyDescent="0.35">
      <c r="S13515" s="43"/>
      <c r="U13515" s="43"/>
    </row>
    <row r="13516" spans="19:21" x14ac:dyDescent="0.35">
      <c r="S13516" s="43"/>
      <c r="U13516" s="43"/>
    </row>
    <row r="13517" spans="19:21" x14ac:dyDescent="0.35">
      <c r="S13517" s="43"/>
      <c r="U13517" s="43"/>
    </row>
    <row r="13518" spans="19:21" x14ac:dyDescent="0.35">
      <c r="S13518" s="43"/>
      <c r="U13518" s="43"/>
    </row>
    <row r="13519" spans="19:21" x14ac:dyDescent="0.35">
      <c r="S13519" s="43"/>
      <c r="U13519" s="43"/>
    </row>
    <row r="13520" spans="19:21" x14ac:dyDescent="0.35">
      <c r="S13520" s="43"/>
      <c r="U13520" s="43"/>
    </row>
    <row r="13521" spans="19:21" x14ac:dyDescent="0.35">
      <c r="S13521" s="43"/>
      <c r="U13521" s="43"/>
    </row>
    <row r="13522" spans="19:21" x14ac:dyDescent="0.35">
      <c r="S13522" s="43"/>
      <c r="U13522" s="43"/>
    </row>
    <row r="13523" spans="19:21" x14ac:dyDescent="0.35">
      <c r="S13523" s="43"/>
      <c r="U13523" s="43"/>
    </row>
    <row r="13524" spans="19:21" x14ac:dyDescent="0.35">
      <c r="S13524" s="43"/>
      <c r="U13524" s="43"/>
    </row>
    <row r="13525" spans="19:21" x14ac:dyDescent="0.35">
      <c r="S13525" s="43"/>
      <c r="U13525" s="43"/>
    </row>
    <row r="13526" spans="19:21" x14ac:dyDescent="0.35">
      <c r="S13526" s="43"/>
      <c r="U13526" s="43"/>
    </row>
    <row r="13527" spans="19:21" x14ac:dyDescent="0.35">
      <c r="S13527" s="43"/>
      <c r="U13527" s="43"/>
    </row>
    <row r="13528" spans="19:21" x14ac:dyDescent="0.35">
      <c r="S13528" s="43"/>
      <c r="U13528" s="43"/>
    </row>
    <row r="13529" spans="19:21" x14ac:dyDescent="0.35">
      <c r="S13529" s="43"/>
      <c r="U13529" s="43"/>
    </row>
    <row r="13530" spans="19:21" x14ac:dyDescent="0.35">
      <c r="S13530" s="43"/>
      <c r="U13530" s="43"/>
    </row>
    <row r="13531" spans="19:21" x14ac:dyDescent="0.35">
      <c r="S13531" s="43"/>
      <c r="U13531" s="43"/>
    </row>
    <row r="13532" spans="19:21" x14ac:dyDescent="0.35">
      <c r="S13532" s="43"/>
      <c r="U13532" s="43"/>
    </row>
    <row r="13533" spans="19:21" x14ac:dyDescent="0.35">
      <c r="S13533" s="43"/>
      <c r="U13533" s="43"/>
    </row>
    <row r="13534" spans="19:21" x14ac:dyDescent="0.35">
      <c r="S13534" s="43"/>
      <c r="U13534" s="43"/>
    </row>
    <row r="13535" spans="19:21" x14ac:dyDescent="0.35">
      <c r="S13535" s="43"/>
      <c r="U13535" s="43"/>
    </row>
    <row r="13536" spans="19:21" x14ac:dyDescent="0.35">
      <c r="S13536" s="43"/>
      <c r="U13536" s="43"/>
    </row>
    <row r="13537" spans="19:21" x14ac:dyDescent="0.35">
      <c r="S13537" s="43"/>
      <c r="U13537" s="43"/>
    </row>
    <row r="13538" spans="19:21" x14ac:dyDescent="0.35">
      <c r="S13538" s="43"/>
      <c r="U13538" s="43"/>
    </row>
    <row r="13539" spans="19:21" x14ac:dyDescent="0.35">
      <c r="S13539" s="43"/>
      <c r="U13539" s="43"/>
    </row>
    <row r="13540" spans="19:21" x14ac:dyDescent="0.35">
      <c r="S13540" s="43"/>
      <c r="U13540" s="43"/>
    </row>
    <row r="13541" spans="19:21" x14ac:dyDescent="0.35">
      <c r="S13541" s="43"/>
      <c r="U13541" s="43"/>
    </row>
    <row r="13542" spans="19:21" x14ac:dyDescent="0.35">
      <c r="S13542" s="43"/>
      <c r="U13542" s="43"/>
    </row>
    <row r="13543" spans="19:21" x14ac:dyDescent="0.35">
      <c r="S13543" s="43"/>
      <c r="U13543" s="43"/>
    </row>
    <row r="13544" spans="19:21" x14ac:dyDescent="0.35">
      <c r="S13544" s="43"/>
      <c r="U13544" s="43"/>
    </row>
    <row r="13545" spans="19:21" x14ac:dyDescent="0.35">
      <c r="S13545" s="43"/>
      <c r="U13545" s="43"/>
    </row>
    <row r="13546" spans="19:21" x14ac:dyDescent="0.35">
      <c r="S13546" s="43"/>
      <c r="U13546" s="43"/>
    </row>
    <row r="13547" spans="19:21" x14ac:dyDescent="0.35">
      <c r="S13547" s="43"/>
      <c r="U13547" s="43"/>
    </row>
    <row r="13548" spans="19:21" x14ac:dyDescent="0.35">
      <c r="S13548" s="43"/>
      <c r="U13548" s="43"/>
    </row>
    <row r="13549" spans="19:21" x14ac:dyDescent="0.35">
      <c r="S13549" s="43"/>
      <c r="U13549" s="43"/>
    </row>
    <row r="13550" spans="19:21" x14ac:dyDescent="0.35">
      <c r="S13550" s="43"/>
      <c r="U13550" s="43"/>
    </row>
    <row r="13551" spans="19:21" x14ac:dyDescent="0.35">
      <c r="S13551" s="43"/>
      <c r="U13551" s="43"/>
    </row>
    <row r="13552" spans="19:21" x14ac:dyDescent="0.35">
      <c r="S13552" s="43"/>
      <c r="U13552" s="43"/>
    </row>
    <row r="13553" spans="19:21" x14ac:dyDescent="0.35">
      <c r="S13553" s="43"/>
      <c r="U13553" s="43"/>
    </row>
    <row r="13554" spans="19:21" x14ac:dyDescent="0.35">
      <c r="S13554" s="43"/>
      <c r="U13554" s="43"/>
    </row>
    <row r="13555" spans="19:21" x14ac:dyDescent="0.35">
      <c r="S13555" s="43"/>
      <c r="U13555" s="43"/>
    </row>
    <row r="13556" spans="19:21" x14ac:dyDescent="0.35">
      <c r="S13556" s="43"/>
      <c r="U13556" s="43"/>
    </row>
    <row r="13557" spans="19:21" x14ac:dyDescent="0.35">
      <c r="S13557" s="43"/>
      <c r="U13557" s="43"/>
    </row>
    <row r="13558" spans="19:21" x14ac:dyDescent="0.35">
      <c r="S13558" s="43"/>
      <c r="U13558" s="43"/>
    </row>
    <row r="13559" spans="19:21" x14ac:dyDescent="0.35">
      <c r="S13559" s="43"/>
      <c r="U13559" s="43"/>
    </row>
    <row r="13560" spans="19:21" x14ac:dyDescent="0.35">
      <c r="S13560" s="43"/>
      <c r="U13560" s="43"/>
    </row>
    <row r="13561" spans="19:21" x14ac:dyDescent="0.35">
      <c r="S13561" s="43"/>
      <c r="U13561" s="43"/>
    </row>
    <row r="13562" spans="19:21" x14ac:dyDescent="0.35">
      <c r="S13562" s="43"/>
      <c r="U13562" s="43"/>
    </row>
    <row r="13563" spans="19:21" x14ac:dyDescent="0.35">
      <c r="S13563" s="43"/>
      <c r="U13563" s="43"/>
    </row>
    <row r="13564" spans="19:21" x14ac:dyDescent="0.35">
      <c r="S13564" s="43"/>
      <c r="U13564" s="43"/>
    </row>
    <row r="13565" spans="19:21" x14ac:dyDescent="0.35">
      <c r="S13565" s="43"/>
      <c r="U13565" s="43"/>
    </row>
    <row r="13566" spans="19:21" x14ac:dyDescent="0.35">
      <c r="S13566" s="43"/>
      <c r="U13566" s="43"/>
    </row>
    <row r="13567" spans="19:21" x14ac:dyDescent="0.35">
      <c r="S13567" s="43"/>
      <c r="U13567" s="43"/>
    </row>
    <row r="13568" spans="19:21" x14ac:dyDescent="0.35">
      <c r="S13568" s="43"/>
      <c r="U13568" s="43"/>
    </row>
    <row r="13569" spans="19:21" x14ac:dyDescent="0.35">
      <c r="S13569" s="43"/>
      <c r="U13569" s="43"/>
    </row>
    <row r="13570" spans="19:21" x14ac:dyDescent="0.35">
      <c r="S13570" s="43"/>
      <c r="U13570" s="43"/>
    </row>
    <row r="13571" spans="19:21" x14ac:dyDescent="0.35">
      <c r="S13571" s="43"/>
      <c r="U13571" s="43"/>
    </row>
    <row r="13572" spans="19:21" x14ac:dyDescent="0.35">
      <c r="S13572" s="43"/>
      <c r="U13572" s="43"/>
    </row>
    <row r="13573" spans="19:21" x14ac:dyDescent="0.35">
      <c r="S13573" s="43"/>
      <c r="U13573" s="43"/>
    </row>
    <row r="13574" spans="19:21" x14ac:dyDescent="0.35">
      <c r="S13574" s="43"/>
      <c r="U13574" s="43"/>
    </row>
    <row r="13575" spans="19:21" x14ac:dyDescent="0.35">
      <c r="S13575" s="43"/>
      <c r="U13575" s="43"/>
    </row>
    <row r="13576" spans="19:21" x14ac:dyDescent="0.35">
      <c r="S13576" s="43"/>
      <c r="U13576" s="43"/>
    </row>
    <row r="13577" spans="19:21" x14ac:dyDescent="0.35">
      <c r="S13577" s="43"/>
      <c r="U13577" s="43"/>
    </row>
    <row r="13578" spans="19:21" x14ac:dyDescent="0.35">
      <c r="S13578" s="43"/>
      <c r="U13578" s="43"/>
    </row>
    <row r="13579" spans="19:21" x14ac:dyDescent="0.35">
      <c r="S13579" s="43"/>
      <c r="U13579" s="43"/>
    </row>
    <row r="13580" spans="19:21" x14ac:dyDescent="0.35">
      <c r="S13580" s="43"/>
      <c r="U13580" s="43"/>
    </row>
    <row r="13581" spans="19:21" x14ac:dyDescent="0.35">
      <c r="S13581" s="43"/>
      <c r="U13581" s="43"/>
    </row>
    <row r="13582" spans="19:21" x14ac:dyDescent="0.35">
      <c r="S13582" s="43"/>
      <c r="U13582" s="43"/>
    </row>
    <row r="13583" spans="19:21" x14ac:dyDescent="0.35">
      <c r="S13583" s="43"/>
      <c r="U13583" s="43"/>
    </row>
    <row r="13584" spans="19:21" x14ac:dyDescent="0.35">
      <c r="S13584" s="43"/>
      <c r="U13584" s="43"/>
    </row>
    <row r="13585" spans="19:21" x14ac:dyDescent="0.35">
      <c r="S13585" s="43"/>
      <c r="U13585" s="43"/>
    </row>
    <row r="13586" spans="19:21" x14ac:dyDescent="0.35">
      <c r="S13586" s="43"/>
      <c r="U13586" s="43"/>
    </row>
    <row r="13587" spans="19:21" x14ac:dyDescent="0.35">
      <c r="S13587" s="43"/>
      <c r="U13587" s="43"/>
    </row>
    <row r="13588" spans="19:21" x14ac:dyDescent="0.35">
      <c r="S13588" s="43"/>
      <c r="U13588" s="43"/>
    </row>
    <row r="13589" spans="19:21" x14ac:dyDescent="0.35">
      <c r="S13589" s="43"/>
      <c r="U13589" s="43"/>
    </row>
    <row r="13590" spans="19:21" x14ac:dyDescent="0.35">
      <c r="S13590" s="43"/>
      <c r="U13590" s="43"/>
    </row>
    <row r="13591" spans="19:21" x14ac:dyDescent="0.35">
      <c r="S13591" s="43"/>
      <c r="U13591" s="43"/>
    </row>
    <row r="13592" spans="19:21" x14ac:dyDescent="0.35">
      <c r="S13592" s="43"/>
      <c r="U13592" s="43"/>
    </row>
    <row r="13593" spans="19:21" x14ac:dyDescent="0.35">
      <c r="S13593" s="43"/>
      <c r="U13593" s="43"/>
    </row>
    <row r="13594" spans="19:21" x14ac:dyDescent="0.35">
      <c r="S13594" s="43"/>
      <c r="U13594" s="43"/>
    </row>
    <row r="13595" spans="19:21" x14ac:dyDescent="0.35">
      <c r="S13595" s="43"/>
      <c r="U13595" s="43"/>
    </row>
    <row r="13596" spans="19:21" x14ac:dyDescent="0.35">
      <c r="S13596" s="43"/>
      <c r="U13596" s="43"/>
    </row>
    <row r="13597" spans="19:21" x14ac:dyDescent="0.35">
      <c r="S13597" s="43"/>
      <c r="U13597" s="43"/>
    </row>
    <row r="13598" spans="19:21" x14ac:dyDescent="0.35">
      <c r="S13598" s="43"/>
      <c r="U13598" s="43"/>
    </row>
    <row r="13599" spans="19:21" x14ac:dyDescent="0.35">
      <c r="S13599" s="43"/>
      <c r="U13599" s="43"/>
    </row>
    <row r="13600" spans="19:21" x14ac:dyDescent="0.35">
      <c r="S13600" s="43"/>
      <c r="U13600" s="43"/>
    </row>
    <row r="13601" spans="19:21" x14ac:dyDescent="0.35">
      <c r="S13601" s="43"/>
      <c r="U13601" s="43"/>
    </row>
    <row r="13602" spans="19:21" x14ac:dyDescent="0.35">
      <c r="S13602" s="43"/>
      <c r="U13602" s="43"/>
    </row>
    <row r="13603" spans="19:21" x14ac:dyDescent="0.35">
      <c r="S13603" s="43"/>
      <c r="U13603" s="43"/>
    </row>
    <row r="13604" spans="19:21" x14ac:dyDescent="0.35">
      <c r="S13604" s="43"/>
      <c r="U13604" s="43"/>
    </row>
    <row r="13605" spans="19:21" x14ac:dyDescent="0.35">
      <c r="S13605" s="43"/>
      <c r="U13605" s="43"/>
    </row>
    <row r="13606" spans="19:21" x14ac:dyDescent="0.35">
      <c r="S13606" s="43"/>
      <c r="U13606" s="43"/>
    </row>
    <row r="13607" spans="19:21" x14ac:dyDescent="0.35">
      <c r="S13607" s="43"/>
      <c r="U13607" s="43"/>
    </row>
    <row r="13608" spans="19:21" x14ac:dyDescent="0.35">
      <c r="S13608" s="43"/>
      <c r="U13608" s="43"/>
    </row>
    <row r="13609" spans="19:21" x14ac:dyDescent="0.35">
      <c r="S13609" s="43"/>
      <c r="U13609" s="43"/>
    </row>
    <row r="13610" spans="19:21" x14ac:dyDescent="0.35">
      <c r="S13610" s="43"/>
      <c r="U13610" s="43"/>
    </row>
    <row r="13611" spans="19:21" x14ac:dyDescent="0.35">
      <c r="S13611" s="43"/>
      <c r="U13611" s="43"/>
    </row>
    <row r="13612" spans="19:21" x14ac:dyDescent="0.35">
      <c r="S13612" s="43"/>
      <c r="U13612" s="43"/>
    </row>
    <row r="13613" spans="19:21" x14ac:dyDescent="0.35">
      <c r="S13613" s="43"/>
      <c r="U13613" s="43"/>
    </row>
    <row r="13614" spans="19:21" x14ac:dyDescent="0.35">
      <c r="S13614" s="43"/>
      <c r="U13614" s="43"/>
    </row>
    <row r="13615" spans="19:21" x14ac:dyDescent="0.35">
      <c r="S13615" s="43"/>
      <c r="U13615" s="43"/>
    </row>
    <row r="13616" spans="19:21" x14ac:dyDescent="0.35">
      <c r="S13616" s="43"/>
      <c r="U13616" s="43"/>
    </row>
    <row r="13617" spans="19:21" x14ac:dyDescent="0.35">
      <c r="S13617" s="43"/>
      <c r="U13617" s="43"/>
    </row>
    <row r="13618" spans="19:21" x14ac:dyDescent="0.35">
      <c r="S13618" s="43"/>
      <c r="U13618" s="43"/>
    </row>
    <row r="13619" spans="19:21" x14ac:dyDescent="0.35">
      <c r="S13619" s="43"/>
      <c r="U13619" s="43"/>
    </row>
    <row r="13620" spans="19:21" x14ac:dyDescent="0.35">
      <c r="S13620" s="43"/>
      <c r="U13620" s="43"/>
    </row>
    <row r="13621" spans="19:21" x14ac:dyDescent="0.35">
      <c r="S13621" s="43"/>
      <c r="U13621" s="43"/>
    </row>
    <row r="13622" spans="19:21" x14ac:dyDescent="0.35">
      <c r="S13622" s="43"/>
      <c r="U13622" s="43"/>
    </row>
    <row r="13623" spans="19:21" x14ac:dyDescent="0.35">
      <c r="S13623" s="43"/>
      <c r="U13623" s="43"/>
    </row>
    <row r="13624" spans="19:21" x14ac:dyDescent="0.35">
      <c r="S13624" s="43"/>
      <c r="U13624" s="43"/>
    </row>
    <row r="13625" spans="19:21" x14ac:dyDescent="0.35">
      <c r="S13625" s="43"/>
      <c r="U13625" s="43"/>
    </row>
    <row r="13626" spans="19:21" x14ac:dyDescent="0.35">
      <c r="S13626" s="43"/>
      <c r="U13626" s="43"/>
    </row>
    <row r="13627" spans="19:21" x14ac:dyDescent="0.35">
      <c r="S13627" s="43"/>
      <c r="U13627" s="43"/>
    </row>
    <row r="13628" spans="19:21" x14ac:dyDescent="0.35">
      <c r="S13628" s="43"/>
      <c r="U13628" s="43"/>
    </row>
    <row r="13629" spans="19:21" x14ac:dyDescent="0.35">
      <c r="S13629" s="43"/>
      <c r="U13629" s="43"/>
    </row>
    <row r="13630" spans="19:21" x14ac:dyDescent="0.35">
      <c r="S13630" s="43"/>
      <c r="U13630" s="43"/>
    </row>
    <row r="13631" spans="19:21" x14ac:dyDescent="0.35">
      <c r="S13631" s="43"/>
      <c r="U13631" s="43"/>
    </row>
    <row r="13632" spans="19:21" x14ac:dyDescent="0.35">
      <c r="S13632" s="43"/>
      <c r="U13632" s="43"/>
    </row>
    <row r="13633" spans="19:21" x14ac:dyDescent="0.35">
      <c r="S13633" s="43"/>
      <c r="U13633" s="43"/>
    </row>
    <row r="13634" spans="19:21" x14ac:dyDescent="0.35">
      <c r="S13634" s="43"/>
      <c r="U13634" s="43"/>
    </row>
    <row r="13635" spans="19:21" x14ac:dyDescent="0.35">
      <c r="S13635" s="43"/>
      <c r="U13635" s="43"/>
    </row>
    <row r="13636" spans="19:21" x14ac:dyDescent="0.35">
      <c r="S13636" s="43"/>
      <c r="U13636" s="43"/>
    </row>
    <row r="13637" spans="19:21" x14ac:dyDescent="0.35">
      <c r="S13637" s="43"/>
      <c r="U13637" s="43"/>
    </row>
    <row r="13638" spans="19:21" x14ac:dyDescent="0.35">
      <c r="S13638" s="43"/>
      <c r="U13638" s="43"/>
    </row>
    <row r="13639" spans="19:21" x14ac:dyDescent="0.35">
      <c r="S13639" s="43"/>
      <c r="U13639" s="43"/>
    </row>
    <row r="13640" spans="19:21" x14ac:dyDescent="0.35">
      <c r="S13640" s="43"/>
      <c r="U13640" s="43"/>
    </row>
    <row r="13641" spans="19:21" x14ac:dyDescent="0.35">
      <c r="S13641" s="43"/>
      <c r="U13641" s="43"/>
    </row>
    <row r="13642" spans="19:21" x14ac:dyDescent="0.35">
      <c r="S13642" s="43"/>
      <c r="U13642" s="43"/>
    </row>
    <row r="13643" spans="19:21" x14ac:dyDescent="0.35">
      <c r="S13643" s="43"/>
      <c r="U13643" s="43"/>
    </row>
    <row r="13644" spans="19:21" x14ac:dyDescent="0.35">
      <c r="S13644" s="43"/>
      <c r="U13644" s="43"/>
    </row>
    <row r="13645" spans="19:21" x14ac:dyDescent="0.35">
      <c r="S13645" s="43"/>
      <c r="U13645" s="43"/>
    </row>
    <row r="13646" spans="19:21" x14ac:dyDescent="0.35">
      <c r="S13646" s="43"/>
      <c r="U13646" s="43"/>
    </row>
    <row r="13647" spans="19:21" x14ac:dyDescent="0.35">
      <c r="S13647" s="43"/>
      <c r="U13647" s="43"/>
    </row>
    <row r="13648" spans="19:21" x14ac:dyDescent="0.35">
      <c r="S13648" s="43"/>
      <c r="U13648" s="43"/>
    </row>
    <row r="13649" spans="19:21" x14ac:dyDescent="0.35">
      <c r="S13649" s="43"/>
      <c r="U13649" s="43"/>
    </row>
    <row r="13650" spans="19:21" x14ac:dyDescent="0.35">
      <c r="S13650" s="43"/>
      <c r="U13650" s="43"/>
    </row>
    <row r="13651" spans="19:21" x14ac:dyDescent="0.35">
      <c r="S13651" s="43"/>
      <c r="U13651" s="43"/>
    </row>
    <row r="13652" spans="19:21" x14ac:dyDescent="0.35">
      <c r="S13652" s="43"/>
      <c r="U13652" s="43"/>
    </row>
    <row r="13653" spans="19:21" x14ac:dyDescent="0.35">
      <c r="S13653" s="43"/>
      <c r="U13653" s="43"/>
    </row>
    <row r="13654" spans="19:21" x14ac:dyDescent="0.35">
      <c r="S13654" s="43"/>
      <c r="U13654" s="43"/>
    </row>
    <row r="13655" spans="19:21" x14ac:dyDescent="0.35">
      <c r="S13655" s="43"/>
      <c r="U13655" s="43"/>
    </row>
    <row r="13656" spans="19:21" x14ac:dyDescent="0.35">
      <c r="S13656" s="43"/>
      <c r="U13656" s="43"/>
    </row>
    <row r="13657" spans="19:21" x14ac:dyDescent="0.35">
      <c r="S13657" s="43"/>
      <c r="U13657" s="43"/>
    </row>
    <row r="13658" spans="19:21" x14ac:dyDescent="0.35">
      <c r="S13658" s="43"/>
      <c r="U13658" s="43"/>
    </row>
    <row r="13659" spans="19:21" x14ac:dyDescent="0.35">
      <c r="S13659" s="43"/>
      <c r="U13659" s="43"/>
    </row>
    <row r="13660" spans="19:21" x14ac:dyDescent="0.35">
      <c r="S13660" s="43"/>
      <c r="U13660" s="43"/>
    </row>
    <row r="13661" spans="19:21" x14ac:dyDescent="0.35">
      <c r="S13661" s="43"/>
      <c r="U13661" s="43"/>
    </row>
    <row r="13662" spans="19:21" x14ac:dyDescent="0.35">
      <c r="S13662" s="43"/>
      <c r="U13662" s="43"/>
    </row>
    <row r="13663" spans="19:21" x14ac:dyDescent="0.35">
      <c r="S13663" s="43"/>
      <c r="U13663" s="43"/>
    </row>
    <row r="13664" spans="19:21" x14ac:dyDescent="0.35">
      <c r="S13664" s="43"/>
      <c r="U13664" s="43"/>
    </row>
    <row r="13665" spans="19:21" x14ac:dyDescent="0.35">
      <c r="S13665" s="43"/>
      <c r="U13665" s="43"/>
    </row>
    <row r="13666" spans="19:21" x14ac:dyDescent="0.35">
      <c r="S13666" s="43"/>
      <c r="U13666" s="43"/>
    </row>
    <row r="13667" spans="19:21" x14ac:dyDescent="0.35">
      <c r="S13667" s="43"/>
      <c r="U13667" s="43"/>
    </row>
    <row r="13668" spans="19:21" x14ac:dyDescent="0.35">
      <c r="S13668" s="43"/>
      <c r="U13668" s="43"/>
    </row>
    <row r="13669" spans="19:21" x14ac:dyDescent="0.35">
      <c r="S13669" s="43"/>
      <c r="U13669" s="43"/>
    </row>
    <row r="13670" spans="19:21" x14ac:dyDescent="0.35">
      <c r="S13670" s="43"/>
      <c r="U13670" s="43"/>
    </row>
    <row r="13671" spans="19:21" x14ac:dyDescent="0.35">
      <c r="S13671" s="43"/>
      <c r="U13671" s="43"/>
    </row>
    <row r="13672" spans="19:21" x14ac:dyDescent="0.35">
      <c r="S13672" s="43"/>
      <c r="U13672" s="43"/>
    </row>
    <row r="13673" spans="19:21" x14ac:dyDescent="0.35">
      <c r="S13673" s="43"/>
      <c r="U13673" s="43"/>
    </row>
    <row r="13674" spans="19:21" x14ac:dyDescent="0.35">
      <c r="S13674" s="43"/>
      <c r="U13674" s="43"/>
    </row>
    <row r="13675" spans="19:21" x14ac:dyDescent="0.35">
      <c r="S13675" s="43"/>
      <c r="U13675" s="43"/>
    </row>
    <row r="13676" spans="19:21" x14ac:dyDescent="0.35">
      <c r="S13676" s="43"/>
      <c r="U13676" s="43"/>
    </row>
    <row r="13677" spans="19:21" x14ac:dyDescent="0.35">
      <c r="S13677" s="43"/>
      <c r="U13677" s="43"/>
    </row>
    <row r="13678" spans="19:21" x14ac:dyDescent="0.35">
      <c r="S13678" s="43"/>
      <c r="U13678" s="43"/>
    </row>
    <row r="13679" spans="19:21" x14ac:dyDescent="0.35">
      <c r="S13679" s="43"/>
      <c r="U13679" s="43"/>
    </row>
    <row r="13680" spans="19:21" x14ac:dyDescent="0.35">
      <c r="S13680" s="43"/>
      <c r="U13680" s="43"/>
    </row>
    <row r="13681" spans="19:21" x14ac:dyDescent="0.35">
      <c r="S13681" s="43"/>
      <c r="U13681" s="43"/>
    </row>
    <row r="13682" spans="19:21" x14ac:dyDescent="0.35">
      <c r="S13682" s="43"/>
      <c r="U13682" s="43"/>
    </row>
    <row r="13683" spans="19:21" x14ac:dyDescent="0.35">
      <c r="S13683" s="43"/>
      <c r="U13683" s="43"/>
    </row>
    <row r="13684" spans="19:21" x14ac:dyDescent="0.35">
      <c r="S13684" s="43"/>
      <c r="U13684" s="43"/>
    </row>
    <row r="13685" spans="19:21" x14ac:dyDescent="0.35">
      <c r="S13685" s="43"/>
      <c r="U13685" s="43"/>
    </row>
    <row r="13686" spans="19:21" x14ac:dyDescent="0.35">
      <c r="S13686" s="43"/>
      <c r="U13686" s="43"/>
    </row>
    <row r="13687" spans="19:21" x14ac:dyDescent="0.35">
      <c r="S13687" s="43"/>
      <c r="U13687" s="43"/>
    </row>
    <row r="13688" spans="19:21" x14ac:dyDescent="0.35">
      <c r="S13688" s="43"/>
      <c r="U13688" s="43"/>
    </row>
    <row r="13689" spans="19:21" x14ac:dyDescent="0.35">
      <c r="S13689" s="43"/>
      <c r="U13689" s="43"/>
    </row>
    <row r="13690" spans="19:21" x14ac:dyDescent="0.35">
      <c r="S13690" s="43"/>
      <c r="U13690" s="43"/>
    </row>
    <row r="13691" spans="19:21" x14ac:dyDescent="0.35">
      <c r="S13691" s="43"/>
      <c r="U13691" s="43"/>
    </row>
    <row r="13692" spans="19:21" x14ac:dyDescent="0.35">
      <c r="S13692" s="43"/>
      <c r="U13692" s="43"/>
    </row>
    <row r="13693" spans="19:21" x14ac:dyDescent="0.35">
      <c r="S13693" s="43"/>
      <c r="U13693" s="43"/>
    </row>
    <row r="13694" spans="19:21" x14ac:dyDescent="0.35">
      <c r="S13694" s="43"/>
      <c r="U13694" s="43"/>
    </row>
    <row r="13695" spans="19:21" x14ac:dyDescent="0.35">
      <c r="S13695" s="43"/>
      <c r="U13695" s="43"/>
    </row>
    <row r="13696" spans="19:21" x14ac:dyDescent="0.35">
      <c r="S13696" s="43"/>
      <c r="U13696" s="43"/>
    </row>
    <row r="13697" spans="19:21" x14ac:dyDescent="0.35">
      <c r="S13697" s="43"/>
      <c r="U13697" s="43"/>
    </row>
    <row r="13698" spans="19:21" x14ac:dyDescent="0.35">
      <c r="S13698" s="43"/>
      <c r="U13698" s="43"/>
    </row>
    <row r="13699" spans="19:21" x14ac:dyDescent="0.35">
      <c r="S13699" s="43"/>
      <c r="U13699" s="43"/>
    </row>
    <row r="13700" spans="19:21" x14ac:dyDescent="0.35">
      <c r="S13700" s="43"/>
      <c r="U13700" s="43"/>
    </row>
    <row r="13701" spans="19:21" x14ac:dyDescent="0.35">
      <c r="S13701" s="43"/>
      <c r="U13701" s="43"/>
    </row>
    <row r="13702" spans="19:21" x14ac:dyDescent="0.35">
      <c r="S13702" s="43"/>
      <c r="U13702" s="43"/>
    </row>
    <row r="13703" spans="19:21" x14ac:dyDescent="0.35">
      <c r="S13703" s="43"/>
      <c r="U13703" s="43"/>
    </row>
    <row r="13704" spans="19:21" x14ac:dyDescent="0.35">
      <c r="S13704" s="43"/>
      <c r="U13704" s="43"/>
    </row>
    <row r="13705" spans="19:21" x14ac:dyDescent="0.35">
      <c r="S13705" s="43"/>
      <c r="U13705" s="43"/>
    </row>
    <row r="13706" spans="19:21" x14ac:dyDescent="0.35">
      <c r="S13706" s="43"/>
      <c r="U13706" s="43"/>
    </row>
    <row r="13707" spans="19:21" x14ac:dyDescent="0.35">
      <c r="S13707" s="43"/>
      <c r="U13707" s="43"/>
    </row>
    <row r="13708" spans="19:21" x14ac:dyDescent="0.35">
      <c r="S13708" s="43"/>
      <c r="U13708" s="43"/>
    </row>
    <row r="13709" spans="19:21" x14ac:dyDescent="0.35">
      <c r="S13709" s="43"/>
      <c r="U13709" s="43"/>
    </row>
    <row r="13710" spans="19:21" x14ac:dyDescent="0.35">
      <c r="S13710" s="43"/>
      <c r="U13710" s="43"/>
    </row>
    <row r="13711" spans="19:21" x14ac:dyDescent="0.35">
      <c r="S13711" s="43"/>
      <c r="U13711" s="43"/>
    </row>
    <row r="13712" spans="19:21" x14ac:dyDescent="0.35">
      <c r="S13712" s="43"/>
      <c r="U13712" s="43"/>
    </row>
    <row r="13713" spans="19:21" x14ac:dyDescent="0.35">
      <c r="S13713" s="43"/>
      <c r="U13713" s="43"/>
    </row>
    <row r="13714" spans="19:21" x14ac:dyDescent="0.35">
      <c r="S13714" s="43"/>
      <c r="U13714" s="43"/>
    </row>
    <row r="13715" spans="19:21" x14ac:dyDescent="0.35">
      <c r="S13715" s="43"/>
      <c r="U13715" s="43"/>
    </row>
    <row r="13716" spans="19:21" x14ac:dyDescent="0.35">
      <c r="S13716" s="43"/>
      <c r="U13716" s="43"/>
    </row>
    <row r="13717" spans="19:21" x14ac:dyDescent="0.35">
      <c r="S13717" s="43"/>
      <c r="U13717" s="43"/>
    </row>
    <row r="13718" spans="19:21" x14ac:dyDescent="0.35">
      <c r="S13718" s="43"/>
      <c r="U13718" s="43"/>
    </row>
    <row r="13719" spans="19:21" x14ac:dyDescent="0.35">
      <c r="S13719" s="43"/>
      <c r="U13719" s="43"/>
    </row>
    <row r="13720" spans="19:21" x14ac:dyDescent="0.35">
      <c r="S13720" s="43"/>
      <c r="U13720" s="43"/>
    </row>
    <row r="13721" spans="19:21" x14ac:dyDescent="0.35">
      <c r="S13721" s="43"/>
      <c r="U13721" s="43"/>
    </row>
    <row r="13722" spans="19:21" x14ac:dyDescent="0.35">
      <c r="S13722" s="43"/>
      <c r="U13722" s="43"/>
    </row>
    <row r="13723" spans="19:21" x14ac:dyDescent="0.35">
      <c r="S13723" s="43"/>
      <c r="U13723" s="43"/>
    </row>
    <row r="13724" spans="19:21" x14ac:dyDescent="0.35">
      <c r="S13724" s="43"/>
      <c r="U13724" s="43"/>
    </row>
    <row r="13725" spans="19:21" x14ac:dyDescent="0.35">
      <c r="S13725" s="43"/>
      <c r="U13725" s="43"/>
    </row>
    <row r="13726" spans="19:21" x14ac:dyDescent="0.35">
      <c r="S13726" s="43"/>
      <c r="U13726" s="43"/>
    </row>
    <row r="13727" spans="19:21" x14ac:dyDescent="0.35">
      <c r="S13727" s="43"/>
      <c r="U13727" s="43"/>
    </row>
    <row r="13728" spans="19:21" x14ac:dyDescent="0.35">
      <c r="S13728" s="43"/>
      <c r="U13728" s="43"/>
    </row>
    <row r="13729" spans="19:21" x14ac:dyDescent="0.35">
      <c r="S13729" s="43"/>
      <c r="U13729" s="43"/>
    </row>
    <row r="13730" spans="19:21" x14ac:dyDescent="0.35">
      <c r="S13730" s="43"/>
      <c r="U13730" s="43"/>
    </row>
    <row r="13731" spans="19:21" x14ac:dyDescent="0.35">
      <c r="S13731" s="43"/>
      <c r="U13731" s="43"/>
    </row>
    <row r="13732" spans="19:21" x14ac:dyDescent="0.35">
      <c r="S13732" s="43"/>
      <c r="U13732" s="43"/>
    </row>
    <row r="13733" spans="19:21" x14ac:dyDescent="0.35">
      <c r="S13733" s="43"/>
      <c r="U13733" s="43"/>
    </row>
    <row r="13734" spans="19:21" x14ac:dyDescent="0.35">
      <c r="S13734" s="43"/>
      <c r="U13734" s="43"/>
    </row>
    <row r="13735" spans="19:21" x14ac:dyDescent="0.35">
      <c r="S13735" s="43"/>
      <c r="U13735" s="43"/>
    </row>
    <row r="13736" spans="19:21" x14ac:dyDescent="0.35">
      <c r="S13736" s="43"/>
      <c r="U13736" s="43"/>
    </row>
    <row r="13737" spans="19:21" x14ac:dyDescent="0.35">
      <c r="S13737" s="43"/>
      <c r="U13737" s="43"/>
    </row>
    <row r="13738" spans="19:21" x14ac:dyDescent="0.35">
      <c r="S13738" s="43"/>
      <c r="U13738" s="43"/>
    </row>
    <row r="13739" spans="19:21" x14ac:dyDescent="0.35">
      <c r="S13739" s="43"/>
      <c r="U13739" s="43"/>
    </row>
    <row r="13740" spans="19:21" x14ac:dyDescent="0.35">
      <c r="S13740" s="43"/>
      <c r="U13740" s="43"/>
    </row>
    <row r="13741" spans="19:21" x14ac:dyDescent="0.35">
      <c r="S13741" s="43"/>
      <c r="U13741" s="43"/>
    </row>
    <row r="13742" spans="19:21" x14ac:dyDescent="0.35">
      <c r="S13742" s="43"/>
      <c r="U13742" s="43"/>
    </row>
    <row r="13743" spans="19:21" x14ac:dyDescent="0.35">
      <c r="S13743" s="43"/>
      <c r="U13743" s="43"/>
    </row>
    <row r="13744" spans="19:21" x14ac:dyDescent="0.35">
      <c r="S13744" s="43"/>
      <c r="U13744" s="43"/>
    </row>
    <row r="13745" spans="19:21" x14ac:dyDescent="0.35">
      <c r="S13745" s="43"/>
      <c r="U13745" s="43"/>
    </row>
    <row r="13746" spans="19:21" x14ac:dyDescent="0.35">
      <c r="S13746" s="43"/>
      <c r="U13746" s="43"/>
    </row>
    <row r="13747" spans="19:21" x14ac:dyDescent="0.35">
      <c r="S13747" s="43"/>
      <c r="U13747" s="43"/>
    </row>
    <row r="13748" spans="19:21" x14ac:dyDescent="0.35">
      <c r="S13748" s="43"/>
      <c r="U13748" s="43"/>
    </row>
    <row r="13749" spans="19:21" x14ac:dyDescent="0.35">
      <c r="S13749" s="43"/>
      <c r="U13749" s="43"/>
    </row>
    <row r="13750" spans="19:21" x14ac:dyDescent="0.35">
      <c r="S13750" s="43"/>
      <c r="U13750" s="43"/>
    </row>
    <row r="13751" spans="19:21" x14ac:dyDescent="0.35">
      <c r="S13751" s="43"/>
      <c r="U13751" s="43"/>
    </row>
    <row r="13752" spans="19:21" x14ac:dyDescent="0.35">
      <c r="S13752" s="43"/>
      <c r="U13752" s="43"/>
    </row>
    <row r="13753" spans="19:21" x14ac:dyDescent="0.35">
      <c r="S13753" s="43"/>
      <c r="U13753" s="43"/>
    </row>
    <row r="13754" spans="19:21" x14ac:dyDescent="0.35">
      <c r="S13754" s="43"/>
      <c r="U13754" s="43"/>
    </row>
    <row r="13755" spans="19:21" x14ac:dyDescent="0.35">
      <c r="S13755" s="43"/>
      <c r="U13755" s="43"/>
    </row>
    <row r="13756" spans="19:21" x14ac:dyDescent="0.35">
      <c r="S13756" s="43"/>
      <c r="U13756" s="43"/>
    </row>
    <row r="13757" spans="19:21" x14ac:dyDescent="0.35">
      <c r="S13757" s="43"/>
      <c r="U13757" s="43"/>
    </row>
    <row r="13758" spans="19:21" x14ac:dyDescent="0.35">
      <c r="S13758" s="43"/>
      <c r="U13758" s="43"/>
    </row>
    <row r="13759" spans="19:21" x14ac:dyDescent="0.35">
      <c r="S13759" s="43"/>
      <c r="U13759" s="43"/>
    </row>
    <row r="13760" spans="19:21" x14ac:dyDescent="0.35">
      <c r="S13760" s="43"/>
      <c r="U13760" s="43"/>
    </row>
    <row r="13761" spans="19:21" x14ac:dyDescent="0.35">
      <c r="S13761" s="43"/>
      <c r="U13761" s="43"/>
    </row>
    <row r="13762" spans="19:21" x14ac:dyDescent="0.35">
      <c r="S13762" s="43"/>
      <c r="U13762" s="43"/>
    </row>
    <row r="13763" spans="19:21" x14ac:dyDescent="0.35">
      <c r="S13763" s="43"/>
      <c r="U13763" s="43"/>
    </row>
    <row r="13764" spans="19:21" x14ac:dyDescent="0.35">
      <c r="S13764" s="43"/>
      <c r="U13764" s="43"/>
    </row>
    <row r="13765" spans="19:21" x14ac:dyDescent="0.35">
      <c r="S13765" s="43"/>
      <c r="U13765" s="43"/>
    </row>
    <row r="13766" spans="19:21" x14ac:dyDescent="0.35">
      <c r="S13766" s="43"/>
      <c r="U13766" s="43"/>
    </row>
    <row r="13767" spans="19:21" x14ac:dyDescent="0.35">
      <c r="S13767" s="43"/>
      <c r="U13767" s="43"/>
    </row>
    <row r="13768" spans="19:21" x14ac:dyDescent="0.35">
      <c r="S13768" s="43"/>
      <c r="U13768" s="43"/>
    </row>
    <row r="13769" spans="19:21" x14ac:dyDescent="0.35">
      <c r="S13769" s="43"/>
      <c r="U13769" s="43"/>
    </row>
    <row r="13770" spans="19:21" x14ac:dyDescent="0.35">
      <c r="S13770" s="43"/>
      <c r="U13770" s="43"/>
    </row>
    <row r="13771" spans="19:21" x14ac:dyDescent="0.35">
      <c r="S13771" s="43"/>
      <c r="U13771" s="43"/>
    </row>
    <row r="13772" spans="19:21" x14ac:dyDescent="0.35">
      <c r="S13772" s="43"/>
      <c r="U13772" s="43"/>
    </row>
    <row r="13773" spans="19:21" x14ac:dyDescent="0.35">
      <c r="S13773" s="43"/>
      <c r="U13773" s="43"/>
    </row>
    <row r="13774" spans="19:21" x14ac:dyDescent="0.35">
      <c r="S13774" s="43"/>
      <c r="U13774" s="43"/>
    </row>
    <row r="13775" spans="19:21" x14ac:dyDescent="0.35">
      <c r="S13775" s="43"/>
      <c r="U13775" s="43"/>
    </row>
    <row r="13776" spans="19:21" x14ac:dyDescent="0.35">
      <c r="S13776" s="43"/>
      <c r="U13776" s="43"/>
    </row>
    <row r="13777" spans="19:21" x14ac:dyDescent="0.35">
      <c r="S13777" s="43"/>
      <c r="U13777" s="43"/>
    </row>
    <row r="13778" spans="19:21" x14ac:dyDescent="0.35">
      <c r="S13778" s="43"/>
      <c r="U13778" s="43"/>
    </row>
    <row r="13779" spans="19:21" x14ac:dyDescent="0.35">
      <c r="S13779" s="43"/>
      <c r="U13779" s="43"/>
    </row>
    <row r="13780" spans="19:21" x14ac:dyDescent="0.35">
      <c r="S13780" s="43"/>
      <c r="U13780" s="43"/>
    </row>
    <row r="13781" spans="19:21" x14ac:dyDescent="0.35">
      <c r="S13781" s="43"/>
      <c r="U13781" s="43"/>
    </row>
    <row r="13782" spans="19:21" x14ac:dyDescent="0.35">
      <c r="S13782" s="43"/>
      <c r="U13782" s="43"/>
    </row>
    <row r="13783" spans="19:21" x14ac:dyDescent="0.35">
      <c r="S13783" s="43"/>
      <c r="U13783" s="43"/>
    </row>
    <row r="13784" spans="19:21" x14ac:dyDescent="0.35">
      <c r="S13784" s="43"/>
      <c r="U13784" s="43"/>
    </row>
    <row r="13785" spans="19:21" x14ac:dyDescent="0.35">
      <c r="S13785" s="43"/>
      <c r="U13785" s="43"/>
    </row>
    <row r="13786" spans="19:21" x14ac:dyDescent="0.35">
      <c r="S13786" s="43"/>
      <c r="U13786" s="43"/>
    </row>
    <row r="13787" spans="19:21" x14ac:dyDescent="0.35">
      <c r="S13787" s="43"/>
      <c r="U13787" s="43"/>
    </row>
    <row r="13788" spans="19:21" x14ac:dyDescent="0.35">
      <c r="S13788" s="43"/>
      <c r="U13788" s="43"/>
    </row>
    <row r="13789" spans="19:21" x14ac:dyDescent="0.35">
      <c r="S13789" s="43"/>
      <c r="U13789" s="43"/>
    </row>
    <row r="13790" spans="19:21" x14ac:dyDescent="0.35">
      <c r="S13790" s="43"/>
      <c r="U13790" s="43"/>
    </row>
    <row r="13791" spans="19:21" x14ac:dyDescent="0.35">
      <c r="S13791" s="43"/>
      <c r="U13791" s="43"/>
    </row>
    <row r="13792" spans="19:21" x14ac:dyDescent="0.35">
      <c r="S13792" s="43"/>
      <c r="U13792" s="43"/>
    </row>
    <row r="13793" spans="19:21" x14ac:dyDescent="0.35">
      <c r="S13793" s="43"/>
      <c r="U13793" s="43"/>
    </row>
    <row r="13794" spans="19:21" x14ac:dyDescent="0.35">
      <c r="S13794" s="43"/>
      <c r="U13794" s="43"/>
    </row>
    <row r="13795" spans="19:21" x14ac:dyDescent="0.35">
      <c r="S13795" s="43"/>
      <c r="U13795" s="43"/>
    </row>
    <row r="13796" spans="19:21" x14ac:dyDescent="0.35">
      <c r="S13796" s="43"/>
      <c r="U13796" s="43"/>
    </row>
    <row r="13797" spans="19:21" x14ac:dyDescent="0.35">
      <c r="S13797" s="43"/>
      <c r="U13797" s="43"/>
    </row>
    <row r="13798" spans="19:21" x14ac:dyDescent="0.35">
      <c r="S13798" s="43"/>
      <c r="U13798" s="43"/>
    </row>
    <row r="13799" spans="19:21" x14ac:dyDescent="0.35">
      <c r="S13799" s="43"/>
      <c r="U13799" s="43"/>
    </row>
    <row r="13800" spans="19:21" x14ac:dyDescent="0.35">
      <c r="S13800" s="43"/>
      <c r="U13800" s="43"/>
    </row>
    <row r="13801" spans="19:21" x14ac:dyDescent="0.35">
      <c r="S13801" s="43"/>
      <c r="U13801" s="43"/>
    </row>
    <row r="13802" spans="19:21" x14ac:dyDescent="0.35">
      <c r="S13802" s="43"/>
      <c r="U13802" s="43"/>
    </row>
    <row r="13803" spans="19:21" x14ac:dyDescent="0.35">
      <c r="S13803" s="43"/>
      <c r="U13803" s="43"/>
    </row>
    <row r="13804" spans="19:21" x14ac:dyDescent="0.35">
      <c r="S13804" s="43"/>
      <c r="U13804" s="43"/>
    </row>
    <row r="13805" spans="19:21" x14ac:dyDescent="0.35">
      <c r="S13805" s="43"/>
      <c r="U13805" s="43"/>
    </row>
    <row r="13806" spans="19:21" x14ac:dyDescent="0.35">
      <c r="S13806" s="43"/>
      <c r="U13806" s="43"/>
    </row>
    <row r="13807" spans="19:21" x14ac:dyDescent="0.35">
      <c r="S13807" s="43"/>
      <c r="U13807" s="43"/>
    </row>
    <row r="13808" spans="19:21" x14ac:dyDescent="0.35">
      <c r="S13808" s="43"/>
      <c r="U13808" s="43"/>
    </row>
    <row r="13809" spans="19:21" x14ac:dyDescent="0.35">
      <c r="S13809" s="43"/>
      <c r="U13809" s="43"/>
    </row>
    <row r="13810" spans="19:21" x14ac:dyDescent="0.35">
      <c r="S13810" s="43"/>
      <c r="U13810" s="43"/>
    </row>
    <row r="13811" spans="19:21" x14ac:dyDescent="0.35">
      <c r="S13811" s="43"/>
      <c r="U13811" s="43"/>
    </row>
    <row r="13812" spans="19:21" x14ac:dyDescent="0.35">
      <c r="S13812" s="43"/>
      <c r="U13812" s="43"/>
    </row>
    <row r="13813" spans="19:21" x14ac:dyDescent="0.35">
      <c r="S13813" s="43"/>
      <c r="U13813" s="43"/>
    </row>
    <row r="13814" spans="19:21" x14ac:dyDescent="0.35">
      <c r="S13814" s="43"/>
      <c r="U13814" s="43"/>
    </row>
    <row r="13815" spans="19:21" x14ac:dyDescent="0.35">
      <c r="S13815" s="43"/>
      <c r="U13815" s="43"/>
    </row>
    <row r="13816" spans="19:21" x14ac:dyDescent="0.35">
      <c r="S13816" s="43"/>
      <c r="U13816" s="43"/>
    </row>
    <row r="13817" spans="19:21" x14ac:dyDescent="0.35">
      <c r="S13817" s="43"/>
      <c r="U13817" s="43"/>
    </row>
    <row r="13818" spans="19:21" x14ac:dyDescent="0.35">
      <c r="S13818" s="43"/>
      <c r="U13818" s="43"/>
    </row>
    <row r="13819" spans="19:21" x14ac:dyDescent="0.35">
      <c r="S13819" s="43"/>
      <c r="U13819" s="43"/>
    </row>
    <row r="13820" spans="19:21" x14ac:dyDescent="0.35">
      <c r="S13820" s="43"/>
      <c r="U13820" s="43"/>
    </row>
    <row r="13821" spans="19:21" x14ac:dyDescent="0.35">
      <c r="S13821" s="43"/>
      <c r="U13821" s="43"/>
    </row>
    <row r="13822" spans="19:21" x14ac:dyDescent="0.35">
      <c r="S13822" s="43"/>
      <c r="U13822" s="43"/>
    </row>
    <row r="13823" spans="19:21" x14ac:dyDescent="0.35">
      <c r="S13823" s="43"/>
      <c r="U13823" s="43"/>
    </row>
    <row r="13824" spans="19:21" x14ac:dyDescent="0.35">
      <c r="S13824" s="43"/>
      <c r="U13824" s="43"/>
    </row>
    <row r="13825" spans="19:21" x14ac:dyDescent="0.35">
      <c r="S13825" s="43"/>
      <c r="U13825" s="43"/>
    </row>
    <row r="13826" spans="19:21" x14ac:dyDescent="0.35">
      <c r="S13826" s="43"/>
      <c r="U13826" s="43"/>
    </row>
    <row r="13827" spans="19:21" x14ac:dyDescent="0.35">
      <c r="S13827" s="43"/>
      <c r="U13827" s="43"/>
    </row>
    <row r="13828" spans="19:21" x14ac:dyDescent="0.35">
      <c r="S13828" s="43"/>
      <c r="U13828" s="43"/>
    </row>
    <row r="13829" spans="19:21" x14ac:dyDescent="0.35">
      <c r="S13829" s="43"/>
      <c r="U13829" s="43"/>
    </row>
    <row r="13830" spans="19:21" x14ac:dyDescent="0.35">
      <c r="S13830" s="43"/>
      <c r="U13830" s="43"/>
    </row>
    <row r="13831" spans="19:21" x14ac:dyDescent="0.35">
      <c r="S13831" s="43"/>
      <c r="U13831" s="43"/>
    </row>
    <row r="13832" spans="19:21" x14ac:dyDescent="0.35">
      <c r="S13832" s="43"/>
      <c r="U13832" s="43"/>
    </row>
    <row r="13833" spans="19:21" x14ac:dyDescent="0.35">
      <c r="S13833" s="43"/>
      <c r="U13833" s="43"/>
    </row>
    <row r="13834" spans="19:21" x14ac:dyDescent="0.35">
      <c r="S13834" s="43"/>
      <c r="U13834" s="43"/>
    </row>
    <row r="13835" spans="19:21" x14ac:dyDescent="0.35">
      <c r="S13835" s="43"/>
      <c r="U13835" s="43"/>
    </row>
    <row r="13836" spans="19:21" x14ac:dyDescent="0.35">
      <c r="S13836" s="43"/>
      <c r="U13836" s="43"/>
    </row>
    <row r="13837" spans="19:21" x14ac:dyDescent="0.35">
      <c r="S13837" s="43"/>
      <c r="U13837" s="43"/>
    </row>
    <row r="13838" spans="19:21" x14ac:dyDescent="0.35">
      <c r="S13838" s="43"/>
      <c r="U13838" s="43"/>
    </row>
    <row r="13839" spans="19:21" x14ac:dyDescent="0.35">
      <c r="S13839" s="43"/>
      <c r="U13839" s="43"/>
    </row>
    <row r="13840" spans="19:21" x14ac:dyDescent="0.35">
      <c r="S13840" s="43"/>
      <c r="U13840" s="43"/>
    </row>
    <row r="13841" spans="19:21" x14ac:dyDescent="0.35">
      <c r="S13841" s="43"/>
      <c r="U13841" s="43"/>
    </row>
    <row r="13842" spans="19:21" x14ac:dyDescent="0.35">
      <c r="S13842" s="43"/>
      <c r="U13842" s="43"/>
    </row>
    <row r="13843" spans="19:21" x14ac:dyDescent="0.35">
      <c r="S13843" s="43"/>
      <c r="U13843" s="43"/>
    </row>
    <row r="13844" spans="19:21" x14ac:dyDescent="0.35">
      <c r="S13844" s="43"/>
      <c r="U13844" s="43"/>
    </row>
    <row r="13845" spans="19:21" x14ac:dyDescent="0.35">
      <c r="S13845" s="43"/>
      <c r="U13845" s="43"/>
    </row>
    <row r="13846" spans="19:21" x14ac:dyDescent="0.35">
      <c r="S13846" s="43"/>
      <c r="U13846" s="43"/>
    </row>
    <row r="13847" spans="19:21" x14ac:dyDescent="0.35">
      <c r="S13847" s="43"/>
      <c r="U13847" s="43"/>
    </row>
    <row r="13848" spans="19:21" x14ac:dyDescent="0.35">
      <c r="S13848" s="43"/>
      <c r="U13848" s="43"/>
    </row>
    <row r="13849" spans="19:21" x14ac:dyDescent="0.35">
      <c r="S13849" s="43"/>
      <c r="U13849" s="43"/>
    </row>
    <row r="13850" spans="19:21" x14ac:dyDescent="0.35">
      <c r="S13850" s="43"/>
      <c r="U13850" s="43"/>
    </row>
    <row r="13851" spans="19:21" x14ac:dyDescent="0.35">
      <c r="S13851" s="43"/>
      <c r="U13851" s="43"/>
    </row>
    <row r="13852" spans="19:21" x14ac:dyDescent="0.35">
      <c r="S13852" s="43"/>
      <c r="U13852" s="43"/>
    </row>
    <row r="13853" spans="19:21" x14ac:dyDescent="0.35">
      <c r="S13853" s="43"/>
      <c r="U13853" s="43"/>
    </row>
    <row r="13854" spans="19:21" x14ac:dyDescent="0.35">
      <c r="S13854" s="43"/>
      <c r="U13854" s="43"/>
    </row>
    <row r="13855" spans="19:21" x14ac:dyDescent="0.35">
      <c r="S13855" s="43"/>
      <c r="U13855" s="43"/>
    </row>
    <row r="13856" spans="19:21" x14ac:dyDescent="0.35">
      <c r="S13856" s="43"/>
      <c r="U13856" s="43"/>
    </row>
    <row r="13857" spans="19:21" x14ac:dyDescent="0.35">
      <c r="S13857" s="43"/>
      <c r="U13857" s="43"/>
    </row>
    <row r="13858" spans="19:21" x14ac:dyDescent="0.35">
      <c r="S13858" s="43"/>
      <c r="U13858" s="43"/>
    </row>
    <row r="13859" spans="19:21" x14ac:dyDescent="0.35">
      <c r="S13859" s="43"/>
      <c r="U13859" s="43"/>
    </row>
    <row r="13860" spans="19:21" x14ac:dyDescent="0.35">
      <c r="S13860" s="43"/>
      <c r="U13860" s="43"/>
    </row>
    <row r="13861" spans="19:21" x14ac:dyDescent="0.35">
      <c r="S13861" s="43"/>
      <c r="U13861" s="43"/>
    </row>
    <row r="13862" spans="19:21" x14ac:dyDescent="0.35">
      <c r="S13862" s="43"/>
      <c r="U13862" s="43"/>
    </row>
    <row r="13863" spans="19:21" x14ac:dyDescent="0.35">
      <c r="S13863" s="43"/>
      <c r="U13863" s="43"/>
    </row>
    <row r="13864" spans="19:21" x14ac:dyDescent="0.35">
      <c r="S13864" s="43"/>
      <c r="U13864" s="43"/>
    </row>
    <row r="13865" spans="19:21" x14ac:dyDescent="0.35">
      <c r="S13865" s="43"/>
      <c r="U13865" s="43"/>
    </row>
    <row r="13866" spans="19:21" x14ac:dyDescent="0.35">
      <c r="S13866" s="43"/>
      <c r="U13866" s="43"/>
    </row>
    <row r="13867" spans="19:21" x14ac:dyDescent="0.35">
      <c r="S13867" s="43"/>
      <c r="U13867" s="43"/>
    </row>
    <row r="13868" spans="19:21" x14ac:dyDescent="0.35">
      <c r="S13868" s="43"/>
      <c r="U13868" s="43"/>
    </row>
    <row r="13869" spans="19:21" x14ac:dyDescent="0.35">
      <c r="S13869" s="43"/>
      <c r="U13869" s="43"/>
    </row>
    <row r="13870" spans="19:21" x14ac:dyDescent="0.35">
      <c r="S13870" s="43"/>
      <c r="U13870" s="43"/>
    </row>
    <row r="13871" spans="19:21" x14ac:dyDescent="0.35">
      <c r="S13871" s="43"/>
      <c r="U13871" s="43"/>
    </row>
    <row r="13872" spans="19:21" x14ac:dyDescent="0.35">
      <c r="S13872" s="43"/>
      <c r="U13872" s="43"/>
    </row>
    <row r="13873" spans="19:21" x14ac:dyDescent="0.35">
      <c r="S13873" s="43"/>
      <c r="U13873" s="43"/>
    </row>
    <row r="13874" spans="19:21" x14ac:dyDescent="0.35">
      <c r="S13874" s="43"/>
      <c r="U13874" s="43"/>
    </row>
    <row r="13875" spans="19:21" x14ac:dyDescent="0.35">
      <c r="S13875" s="43"/>
      <c r="U13875" s="43"/>
    </row>
    <row r="13876" spans="19:21" x14ac:dyDescent="0.35">
      <c r="S13876" s="43"/>
      <c r="U13876" s="43"/>
    </row>
    <row r="13877" spans="19:21" x14ac:dyDescent="0.35">
      <c r="S13877" s="43"/>
      <c r="U13877" s="43"/>
    </row>
    <row r="13878" spans="19:21" x14ac:dyDescent="0.35">
      <c r="S13878" s="43"/>
      <c r="U13878" s="43"/>
    </row>
    <row r="13879" spans="19:21" x14ac:dyDescent="0.35">
      <c r="S13879" s="43"/>
      <c r="U13879" s="43"/>
    </row>
    <row r="13880" spans="19:21" x14ac:dyDescent="0.35">
      <c r="S13880" s="43"/>
      <c r="U13880" s="43"/>
    </row>
    <row r="13881" spans="19:21" x14ac:dyDescent="0.35">
      <c r="S13881" s="43"/>
      <c r="U13881" s="43"/>
    </row>
    <row r="13882" spans="19:21" x14ac:dyDescent="0.35">
      <c r="S13882" s="43"/>
      <c r="U13882" s="43"/>
    </row>
    <row r="13883" spans="19:21" x14ac:dyDescent="0.35">
      <c r="S13883" s="43"/>
      <c r="U13883" s="43"/>
    </row>
    <row r="13884" spans="19:21" x14ac:dyDescent="0.35">
      <c r="S13884" s="43"/>
      <c r="U13884" s="43"/>
    </row>
    <row r="13885" spans="19:21" x14ac:dyDescent="0.35">
      <c r="S13885" s="43"/>
      <c r="U13885" s="43"/>
    </row>
    <row r="13886" spans="19:21" x14ac:dyDescent="0.35">
      <c r="S13886" s="43"/>
      <c r="U13886" s="43"/>
    </row>
    <row r="13887" spans="19:21" x14ac:dyDescent="0.35">
      <c r="S13887" s="43"/>
      <c r="U13887" s="43"/>
    </row>
    <row r="13888" spans="19:21" x14ac:dyDescent="0.35">
      <c r="S13888" s="43"/>
      <c r="U13888" s="43"/>
    </row>
    <row r="13889" spans="19:21" x14ac:dyDescent="0.35">
      <c r="S13889" s="43"/>
      <c r="U13889" s="43"/>
    </row>
    <row r="13890" spans="19:21" x14ac:dyDescent="0.35">
      <c r="S13890" s="43"/>
      <c r="U13890" s="43"/>
    </row>
    <row r="13891" spans="19:21" x14ac:dyDescent="0.35">
      <c r="S13891" s="43"/>
      <c r="U13891" s="43"/>
    </row>
    <row r="13892" spans="19:21" x14ac:dyDescent="0.35">
      <c r="S13892" s="43"/>
      <c r="U13892" s="43"/>
    </row>
    <row r="13893" spans="19:21" x14ac:dyDescent="0.35">
      <c r="S13893" s="43"/>
      <c r="U13893" s="43"/>
    </row>
    <row r="13894" spans="19:21" x14ac:dyDescent="0.35">
      <c r="S13894" s="43"/>
      <c r="U13894" s="43"/>
    </row>
    <row r="13895" spans="19:21" x14ac:dyDescent="0.35">
      <c r="S13895" s="43"/>
      <c r="U13895" s="43"/>
    </row>
    <row r="13896" spans="19:21" x14ac:dyDescent="0.35">
      <c r="S13896" s="43"/>
      <c r="U13896" s="43"/>
    </row>
    <row r="13897" spans="19:21" x14ac:dyDescent="0.35">
      <c r="S13897" s="43"/>
      <c r="U13897" s="43"/>
    </row>
    <row r="13898" spans="19:21" x14ac:dyDescent="0.35">
      <c r="S13898" s="43"/>
      <c r="U13898" s="43"/>
    </row>
    <row r="13899" spans="19:21" x14ac:dyDescent="0.35">
      <c r="S13899" s="43"/>
      <c r="U13899" s="43"/>
    </row>
    <row r="13900" spans="19:21" x14ac:dyDescent="0.35">
      <c r="S13900" s="43"/>
      <c r="U13900" s="43"/>
    </row>
    <row r="13901" spans="19:21" x14ac:dyDescent="0.35">
      <c r="S13901" s="43"/>
      <c r="U13901" s="43"/>
    </row>
    <row r="13902" spans="19:21" x14ac:dyDescent="0.35">
      <c r="S13902" s="43"/>
      <c r="U13902" s="43"/>
    </row>
    <row r="13903" spans="19:21" x14ac:dyDescent="0.35">
      <c r="S13903" s="43"/>
      <c r="U13903" s="43"/>
    </row>
    <row r="13904" spans="19:21" x14ac:dyDescent="0.35">
      <c r="S13904" s="43"/>
      <c r="U13904" s="43"/>
    </row>
    <row r="13905" spans="19:21" x14ac:dyDescent="0.35">
      <c r="S13905" s="43"/>
      <c r="U13905" s="43"/>
    </row>
    <row r="13906" spans="19:21" x14ac:dyDescent="0.35">
      <c r="S13906" s="43"/>
      <c r="U13906" s="43"/>
    </row>
    <row r="13907" spans="19:21" x14ac:dyDescent="0.35">
      <c r="S13907" s="43"/>
      <c r="U13907" s="43"/>
    </row>
    <row r="13908" spans="19:21" x14ac:dyDescent="0.35">
      <c r="S13908" s="43"/>
      <c r="U13908" s="43"/>
    </row>
    <row r="13909" spans="19:21" x14ac:dyDescent="0.35">
      <c r="S13909" s="43"/>
      <c r="U13909" s="43"/>
    </row>
    <row r="13910" spans="19:21" x14ac:dyDescent="0.35">
      <c r="S13910" s="43"/>
      <c r="U13910" s="43"/>
    </row>
    <row r="13911" spans="19:21" x14ac:dyDescent="0.35">
      <c r="S13911" s="43"/>
      <c r="U13911" s="43"/>
    </row>
    <row r="13912" spans="19:21" x14ac:dyDescent="0.35">
      <c r="S13912" s="43"/>
      <c r="U13912" s="43"/>
    </row>
    <row r="13913" spans="19:21" x14ac:dyDescent="0.35">
      <c r="S13913" s="43"/>
      <c r="U13913" s="43"/>
    </row>
    <row r="13914" spans="19:21" x14ac:dyDescent="0.35">
      <c r="S13914" s="43"/>
      <c r="U13914" s="43"/>
    </row>
    <row r="13915" spans="19:21" x14ac:dyDescent="0.35">
      <c r="S13915" s="43"/>
      <c r="U13915" s="43"/>
    </row>
    <row r="13916" spans="19:21" x14ac:dyDescent="0.35">
      <c r="S13916" s="43"/>
      <c r="U13916" s="43"/>
    </row>
    <row r="13917" spans="19:21" x14ac:dyDescent="0.35">
      <c r="S13917" s="43"/>
      <c r="U13917" s="43"/>
    </row>
    <row r="13918" spans="19:21" x14ac:dyDescent="0.35">
      <c r="S13918" s="43"/>
      <c r="U13918" s="43"/>
    </row>
    <row r="13919" spans="19:21" x14ac:dyDescent="0.35">
      <c r="S13919" s="43"/>
      <c r="U13919" s="43"/>
    </row>
    <row r="13920" spans="19:21" x14ac:dyDescent="0.35">
      <c r="S13920" s="43"/>
      <c r="U13920" s="43"/>
    </row>
    <row r="13921" spans="19:21" x14ac:dyDescent="0.35">
      <c r="S13921" s="43"/>
      <c r="U13921" s="43"/>
    </row>
    <row r="13922" spans="19:21" x14ac:dyDescent="0.35">
      <c r="S13922" s="43"/>
      <c r="U13922" s="43"/>
    </row>
    <row r="13923" spans="19:21" x14ac:dyDescent="0.35">
      <c r="S13923" s="43"/>
      <c r="U13923" s="43"/>
    </row>
    <row r="13924" spans="19:21" x14ac:dyDescent="0.35">
      <c r="S13924" s="43"/>
      <c r="U13924" s="43"/>
    </row>
    <row r="13925" spans="19:21" x14ac:dyDescent="0.35">
      <c r="S13925" s="43"/>
      <c r="U13925" s="43"/>
    </row>
    <row r="13926" spans="19:21" x14ac:dyDescent="0.35">
      <c r="S13926" s="43"/>
      <c r="U13926" s="43"/>
    </row>
    <row r="13927" spans="19:21" x14ac:dyDescent="0.35">
      <c r="S13927" s="43"/>
      <c r="U13927" s="43"/>
    </row>
    <row r="13928" spans="19:21" x14ac:dyDescent="0.35">
      <c r="S13928" s="43"/>
      <c r="U13928" s="43"/>
    </row>
    <row r="13929" spans="19:21" x14ac:dyDescent="0.35">
      <c r="S13929" s="43"/>
      <c r="U13929" s="43"/>
    </row>
    <row r="13930" spans="19:21" x14ac:dyDescent="0.35">
      <c r="S13930" s="43"/>
      <c r="U13930" s="43"/>
    </row>
    <row r="13931" spans="19:21" x14ac:dyDescent="0.35">
      <c r="S13931" s="43"/>
      <c r="U13931" s="43"/>
    </row>
    <row r="13932" spans="19:21" x14ac:dyDescent="0.35">
      <c r="S13932" s="43"/>
      <c r="U13932" s="43"/>
    </row>
    <row r="13933" spans="19:21" x14ac:dyDescent="0.35">
      <c r="S13933" s="43"/>
      <c r="U13933" s="43"/>
    </row>
    <row r="13934" spans="19:21" x14ac:dyDescent="0.35">
      <c r="S13934" s="43"/>
      <c r="U13934" s="43"/>
    </row>
    <row r="13935" spans="19:21" x14ac:dyDescent="0.35">
      <c r="S13935" s="43"/>
      <c r="U13935" s="43"/>
    </row>
    <row r="13936" spans="19:21" x14ac:dyDescent="0.35">
      <c r="S13936" s="43"/>
      <c r="U13936" s="43"/>
    </row>
    <row r="13937" spans="19:21" x14ac:dyDescent="0.35">
      <c r="S13937" s="43"/>
      <c r="U13937" s="43"/>
    </row>
    <row r="13938" spans="19:21" x14ac:dyDescent="0.35">
      <c r="S13938" s="43"/>
      <c r="U13938" s="43"/>
    </row>
    <row r="13939" spans="19:21" x14ac:dyDescent="0.35">
      <c r="S13939" s="43"/>
      <c r="U13939" s="43"/>
    </row>
    <row r="13940" spans="19:21" x14ac:dyDescent="0.35">
      <c r="S13940" s="43"/>
      <c r="U13940" s="43"/>
    </row>
    <row r="13941" spans="19:21" x14ac:dyDescent="0.35">
      <c r="S13941" s="43"/>
      <c r="U13941" s="43"/>
    </row>
    <row r="13942" spans="19:21" x14ac:dyDescent="0.35">
      <c r="S13942" s="43"/>
      <c r="U13942" s="43"/>
    </row>
    <row r="13943" spans="19:21" x14ac:dyDescent="0.35">
      <c r="S13943" s="43"/>
      <c r="U13943" s="43"/>
    </row>
    <row r="13944" spans="19:21" x14ac:dyDescent="0.35">
      <c r="S13944" s="43"/>
      <c r="U13944" s="43"/>
    </row>
    <row r="13945" spans="19:21" x14ac:dyDescent="0.35">
      <c r="S13945" s="43"/>
      <c r="U13945" s="43"/>
    </row>
    <row r="13946" spans="19:21" x14ac:dyDescent="0.35">
      <c r="S13946" s="43"/>
      <c r="U13946" s="43"/>
    </row>
    <row r="13947" spans="19:21" x14ac:dyDescent="0.35">
      <c r="S13947" s="43"/>
      <c r="U13947" s="43"/>
    </row>
    <row r="13948" spans="19:21" x14ac:dyDescent="0.35">
      <c r="S13948" s="43"/>
      <c r="U13948" s="43"/>
    </row>
    <row r="13949" spans="19:21" x14ac:dyDescent="0.35">
      <c r="S13949" s="43"/>
      <c r="U13949" s="43"/>
    </row>
    <row r="13950" spans="19:21" x14ac:dyDescent="0.35">
      <c r="S13950" s="43"/>
      <c r="U13950" s="43"/>
    </row>
    <row r="13951" spans="19:21" x14ac:dyDescent="0.35">
      <c r="S13951" s="43"/>
      <c r="U13951" s="43"/>
    </row>
    <row r="13952" spans="19:21" x14ac:dyDescent="0.35">
      <c r="S13952" s="43"/>
      <c r="U13952" s="43"/>
    </row>
    <row r="13953" spans="19:21" x14ac:dyDescent="0.35">
      <c r="S13953" s="43"/>
      <c r="U13953" s="43"/>
    </row>
    <row r="13954" spans="19:21" x14ac:dyDescent="0.35">
      <c r="S13954" s="43"/>
      <c r="U13954" s="43"/>
    </row>
    <row r="13955" spans="19:21" x14ac:dyDescent="0.35">
      <c r="S13955" s="43"/>
      <c r="U13955" s="43"/>
    </row>
    <row r="13956" spans="19:21" x14ac:dyDescent="0.35">
      <c r="S13956" s="43"/>
      <c r="U13956" s="43"/>
    </row>
    <row r="13957" spans="19:21" x14ac:dyDescent="0.35">
      <c r="S13957" s="43"/>
      <c r="U13957" s="43"/>
    </row>
    <row r="13958" spans="19:21" x14ac:dyDescent="0.35">
      <c r="S13958" s="43"/>
      <c r="U13958" s="43"/>
    </row>
    <row r="13959" spans="19:21" x14ac:dyDescent="0.35">
      <c r="S13959" s="43"/>
      <c r="U13959" s="43"/>
    </row>
    <row r="13960" spans="19:21" x14ac:dyDescent="0.35">
      <c r="S13960" s="43"/>
      <c r="U13960" s="43"/>
    </row>
    <row r="13961" spans="19:21" x14ac:dyDescent="0.35">
      <c r="S13961" s="43"/>
      <c r="U13961" s="43"/>
    </row>
    <row r="13962" spans="19:21" x14ac:dyDescent="0.35">
      <c r="S13962" s="43"/>
      <c r="U13962" s="43"/>
    </row>
    <row r="13963" spans="19:21" x14ac:dyDescent="0.35">
      <c r="S13963" s="43"/>
      <c r="U13963" s="43"/>
    </row>
    <row r="13964" spans="19:21" x14ac:dyDescent="0.35">
      <c r="S13964" s="43"/>
      <c r="U13964" s="43"/>
    </row>
    <row r="13965" spans="19:21" x14ac:dyDescent="0.35">
      <c r="S13965" s="43"/>
      <c r="U13965" s="43"/>
    </row>
    <row r="13966" spans="19:21" x14ac:dyDescent="0.35">
      <c r="S13966" s="43"/>
      <c r="U13966" s="43"/>
    </row>
    <row r="13967" spans="19:21" x14ac:dyDescent="0.35">
      <c r="S13967" s="43"/>
      <c r="U13967" s="43"/>
    </row>
    <row r="13968" spans="19:21" x14ac:dyDescent="0.35">
      <c r="S13968" s="43"/>
      <c r="U13968" s="43"/>
    </row>
    <row r="13969" spans="19:21" x14ac:dyDescent="0.35">
      <c r="S13969" s="43"/>
      <c r="U13969" s="43"/>
    </row>
    <row r="13970" spans="19:21" x14ac:dyDescent="0.35">
      <c r="S13970" s="43"/>
      <c r="U13970" s="43"/>
    </row>
    <row r="13971" spans="19:21" x14ac:dyDescent="0.35">
      <c r="S13971" s="43"/>
      <c r="U13971" s="43"/>
    </row>
    <row r="13972" spans="19:21" x14ac:dyDescent="0.35">
      <c r="S13972" s="43"/>
      <c r="U13972" s="43"/>
    </row>
    <row r="13973" spans="19:21" x14ac:dyDescent="0.35">
      <c r="S13973" s="43"/>
      <c r="U13973" s="43"/>
    </row>
    <row r="13974" spans="19:21" x14ac:dyDescent="0.35">
      <c r="S13974" s="43"/>
      <c r="U13974" s="43"/>
    </row>
    <row r="13975" spans="19:21" x14ac:dyDescent="0.35">
      <c r="S13975" s="43"/>
      <c r="U13975" s="43"/>
    </row>
    <row r="13976" spans="19:21" x14ac:dyDescent="0.35">
      <c r="S13976" s="43"/>
      <c r="U13976" s="43"/>
    </row>
    <row r="13977" spans="19:21" x14ac:dyDescent="0.35">
      <c r="S13977" s="43"/>
      <c r="U13977" s="43"/>
    </row>
    <row r="13978" spans="19:21" x14ac:dyDescent="0.35">
      <c r="S13978" s="43"/>
      <c r="U13978" s="43"/>
    </row>
    <row r="13979" spans="19:21" x14ac:dyDescent="0.35">
      <c r="S13979" s="43"/>
      <c r="U13979" s="43"/>
    </row>
    <row r="13980" spans="19:21" x14ac:dyDescent="0.35">
      <c r="S13980" s="43"/>
      <c r="U13980" s="43"/>
    </row>
    <row r="13981" spans="19:21" x14ac:dyDescent="0.35">
      <c r="S13981" s="43"/>
      <c r="U13981" s="43"/>
    </row>
    <row r="13982" spans="19:21" x14ac:dyDescent="0.35">
      <c r="S13982" s="43"/>
      <c r="U13982" s="43"/>
    </row>
    <row r="13983" spans="19:21" x14ac:dyDescent="0.35">
      <c r="S13983" s="43"/>
      <c r="U13983" s="43"/>
    </row>
    <row r="13984" spans="19:21" x14ac:dyDescent="0.35">
      <c r="S13984" s="43"/>
      <c r="U13984" s="43"/>
    </row>
    <row r="13985" spans="19:21" x14ac:dyDescent="0.35">
      <c r="S13985" s="43"/>
      <c r="U13985" s="43"/>
    </row>
    <row r="13986" spans="19:21" x14ac:dyDescent="0.35">
      <c r="S13986" s="43"/>
      <c r="U13986" s="43"/>
    </row>
    <row r="13987" spans="19:21" x14ac:dyDescent="0.35">
      <c r="S13987" s="43"/>
      <c r="U13987" s="43"/>
    </row>
    <row r="13988" spans="19:21" x14ac:dyDescent="0.35">
      <c r="S13988" s="43"/>
      <c r="U13988" s="43"/>
    </row>
    <row r="13989" spans="19:21" x14ac:dyDescent="0.35">
      <c r="S13989" s="43"/>
      <c r="U13989" s="43"/>
    </row>
    <row r="13990" spans="19:21" x14ac:dyDescent="0.35">
      <c r="S13990" s="43"/>
      <c r="U13990" s="43"/>
    </row>
    <row r="13991" spans="19:21" x14ac:dyDescent="0.35">
      <c r="S13991" s="43"/>
      <c r="U13991" s="43"/>
    </row>
    <row r="13992" spans="19:21" x14ac:dyDescent="0.35">
      <c r="S13992" s="43"/>
      <c r="U13992" s="43"/>
    </row>
    <row r="13993" spans="19:21" x14ac:dyDescent="0.35">
      <c r="S13993" s="43"/>
      <c r="U13993" s="43"/>
    </row>
    <row r="13994" spans="19:21" x14ac:dyDescent="0.35">
      <c r="S13994" s="43"/>
      <c r="U13994" s="43"/>
    </row>
    <row r="13995" spans="19:21" x14ac:dyDescent="0.35">
      <c r="S13995" s="43"/>
      <c r="U13995" s="43"/>
    </row>
    <row r="13996" spans="19:21" x14ac:dyDescent="0.35">
      <c r="S13996" s="43"/>
      <c r="U13996" s="43"/>
    </row>
    <row r="13997" spans="19:21" x14ac:dyDescent="0.35">
      <c r="S13997" s="43"/>
      <c r="U13997" s="43"/>
    </row>
    <row r="13998" spans="19:21" x14ac:dyDescent="0.35">
      <c r="S13998" s="43"/>
      <c r="U13998" s="43"/>
    </row>
    <row r="13999" spans="19:21" x14ac:dyDescent="0.35">
      <c r="S13999" s="43"/>
      <c r="U13999" s="43"/>
    </row>
    <row r="14000" spans="19:21" x14ac:dyDescent="0.35">
      <c r="S14000" s="43"/>
      <c r="U14000" s="43"/>
    </row>
    <row r="14001" spans="19:21" x14ac:dyDescent="0.35">
      <c r="S14001" s="43"/>
      <c r="U14001" s="43"/>
    </row>
    <row r="14002" spans="19:21" x14ac:dyDescent="0.35">
      <c r="S14002" s="43"/>
      <c r="U14002" s="43"/>
    </row>
    <row r="14003" spans="19:21" x14ac:dyDescent="0.35">
      <c r="S14003" s="43"/>
      <c r="U14003" s="43"/>
    </row>
    <row r="14004" spans="19:21" x14ac:dyDescent="0.35">
      <c r="S14004" s="43"/>
      <c r="U14004" s="43"/>
    </row>
    <row r="14005" spans="19:21" x14ac:dyDescent="0.35">
      <c r="S14005" s="43"/>
      <c r="U14005" s="43"/>
    </row>
    <row r="14006" spans="19:21" x14ac:dyDescent="0.35">
      <c r="S14006" s="43"/>
      <c r="U14006" s="43"/>
    </row>
    <row r="14007" spans="19:21" x14ac:dyDescent="0.35">
      <c r="S14007" s="43"/>
      <c r="U14007" s="43"/>
    </row>
    <row r="14008" spans="19:21" x14ac:dyDescent="0.35">
      <c r="S14008" s="43"/>
      <c r="U14008" s="43"/>
    </row>
    <row r="14009" spans="19:21" x14ac:dyDescent="0.35">
      <c r="S14009" s="43"/>
      <c r="U14009" s="43"/>
    </row>
    <row r="14010" spans="19:21" x14ac:dyDescent="0.35">
      <c r="S14010" s="43"/>
      <c r="U14010" s="43"/>
    </row>
    <row r="14011" spans="19:21" x14ac:dyDescent="0.35">
      <c r="S14011" s="43"/>
      <c r="U14011" s="43"/>
    </row>
    <row r="14012" spans="19:21" x14ac:dyDescent="0.35">
      <c r="S14012" s="43"/>
      <c r="U14012" s="43"/>
    </row>
    <row r="14013" spans="19:21" x14ac:dyDescent="0.35">
      <c r="S14013" s="43"/>
      <c r="U14013" s="43"/>
    </row>
    <row r="14014" spans="19:21" x14ac:dyDescent="0.35">
      <c r="S14014" s="43"/>
      <c r="U14014" s="43"/>
    </row>
    <row r="14015" spans="19:21" x14ac:dyDescent="0.35">
      <c r="S14015" s="43"/>
      <c r="U14015" s="43"/>
    </row>
    <row r="14016" spans="19:21" x14ac:dyDescent="0.35">
      <c r="S14016" s="43"/>
      <c r="U14016" s="43"/>
    </row>
    <row r="14017" spans="19:21" x14ac:dyDescent="0.35">
      <c r="S14017" s="43"/>
      <c r="U14017" s="43"/>
    </row>
    <row r="14018" spans="19:21" x14ac:dyDescent="0.35">
      <c r="S14018" s="43"/>
      <c r="U14018" s="43"/>
    </row>
    <row r="14019" spans="19:21" x14ac:dyDescent="0.35">
      <c r="S14019" s="43"/>
      <c r="U14019" s="43"/>
    </row>
    <row r="14020" spans="19:21" x14ac:dyDescent="0.35">
      <c r="S14020" s="43"/>
      <c r="U14020" s="43"/>
    </row>
    <row r="14021" spans="19:21" x14ac:dyDescent="0.35">
      <c r="S14021" s="43"/>
      <c r="U14021" s="43"/>
    </row>
    <row r="14022" spans="19:21" x14ac:dyDescent="0.35">
      <c r="S14022" s="43"/>
      <c r="U14022" s="43"/>
    </row>
    <row r="14023" spans="19:21" x14ac:dyDescent="0.35">
      <c r="S14023" s="43"/>
      <c r="U14023" s="43"/>
    </row>
    <row r="14024" spans="19:21" x14ac:dyDescent="0.35">
      <c r="S14024" s="43"/>
      <c r="U14024" s="43"/>
    </row>
    <row r="14025" spans="19:21" x14ac:dyDescent="0.35">
      <c r="S14025" s="43"/>
      <c r="U14025" s="43"/>
    </row>
    <row r="14026" spans="19:21" x14ac:dyDescent="0.35">
      <c r="S14026" s="43"/>
      <c r="U14026" s="43"/>
    </row>
    <row r="14027" spans="19:21" x14ac:dyDescent="0.35">
      <c r="S14027" s="43"/>
      <c r="U14027" s="43"/>
    </row>
    <row r="14028" spans="19:21" x14ac:dyDescent="0.35">
      <c r="S14028" s="43"/>
      <c r="U14028" s="43"/>
    </row>
    <row r="14029" spans="19:21" x14ac:dyDescent="0.35">
      <c r="S14029" s="43"/>
      <c r="U14029" s="43"/>
    </row>
    <row r="14030" spans="19:21" x14ac:dyDescent="0.35">
      <c r="S14030" s="43"/>
      <c r="U14030" s="43"/>
    </row>
    <row r="14031" spans="19:21" x14ac:dyDescent="0.35">
      <c r="S14031" s="43"/>
      <c r="U14031" s="43"/>
    </row>
    <row r="14032" spans="19:21" x14ac:dyDescent="0.35">
      <c r="S14032" s="43"/>
      <c r="U14032" s="43"/>
    </row>
    <row r="14033" spans="19:21" x14ac:dyDescent="0.35">
      <c r="S14033" s="43"/>
      <c r="U14033" s="43"/>
    </row>
    <row r="14034" spans="19:21" x14ac:dyDescent="0.35">
      <c r="S14034" s="43"/>
      <c r="U14034" s="43"/>
    </row>
    <row r="14035" spans="19:21" x14ac:dyDescent="0.35">
      <c r="S14035" s="43"/>
      <c r="U14035" s="43"/>
    </row>
    <row r="14036" spans="19:21" x14ac:dyDescent="0.35">
      <c r="S14036" s="43"/>
      <c r="U14036" s="43"/>
    </row>
    <row r="14037" spans="19:21" x14ac:dyDescent="0.35">
      <c r="S14037" s="43"/>
      <c r="U14037" s="43"/>
    </row>
    <row r="14038" spans="19:21" x14ac:dyDescent="0.35">
      <c r="S14038" s="43"/>
      <c r="U14038" s="43"/>
    </row>
    <row r="14039" spans="19:21" x14ac:dyDescent="0.35">
      <c r="S14039" s="43"/>
      <c r="U14039" s="43"/>
    </row>
    <row r="14040" spans="19:21" x14ac:dyDescent="0.35">
      <c r="S14040" s="43"/>
      <c r="U14040" s="43"/>
    </row>
    <row r="14041" spans="19:21" x14ac:dyDescent="0.35">
      <c r="S14041" s="43"/>
      <c r="U14041" s="43"/>
    </row>
    <row r="14042" spans="19:21" x14ac:dyDescent="0.35">
      <c r="S14042" s="43"/>
      <c r="U14042" s="43"/>
    </row>
    <row r="14043" spans="19:21" x14ac:dyDescent="0.35">
      <c r="S14043" s="43"/>
      <c r="U14043" s="43"/>
    </row>
    <row r="14044" spans="19:21" x14ac:dyDescent="0.35">
      <c r="S14044" s="43"/>
      <c r="U14044" s="43"/>
    </row>
    <row r="14045" spans="19:21" x14ac:dyDescent="0.35">
      <c r="S14045" s="43"/>
      <c r="U14045" s="43"/>
    </row>
    <row r="14046" spans="19:21" x14ac:dyDescent="0.35">
      <c r="S14046" s="43"/>
      <c r="U14046" s="43"/>
    </row>
    <row r="14047" spans="19:21" x14ac:dyDescent="0.35">
      <c r="S14047" s="43"/>
      <c r="U14047" s="43"/>
    </row>
    <row r="14048" spans="19:21" x14ac:dyDescent="0.35">
      <c r="S14048" s="43"/>
      <c r="U14048" s="43"/>
    </row>
    <row r="14049" spans="19:21" x14ac:dyDescent="0.35">
      <c r="S14049" s="43"/>
      <c r="U14049" s="43"/>
    </row>
    <row r="14050" spans="19:21" x14ac:dyDescent="0.35">
      <c r="S14050" s="43"/>
      <c r="U14050" s="43"/>
    </row>
    <row r="14051" spans="19:21" x14ac:dyDescent="0.35">
      <c r="S14051" s="43"/>
      <c r="U14051" s="43"/>
    </row>
    <row r="14052" spans="19:21" x14ac:dyDescent="0.35">
      <c r="S14052" s="43"/>
      <c r="U14052" s="43"/>
    </row>
    <row r="14053" spans="19:21" x14ac:dyDescent="0.35">
      <c r="S14053" s="43"/>
      <c r="U14053" s="43"/>
    </row>
    <row r="14054" spans="19:21" x14ac:dyDescent="0.35">
      <c r="S14054" s="43"/>
      <c r="U14054" s="43"/>
    </row>
    <row r="14055" spans="19:21" x14ac:dyDescent="0.35">
      <c r="S14055" s="43"/>
      <c r="U14055" s="43"/>
    </row>
    <row r="14056" spans="19:21" x14ac:dyDescent="0.35">
      <c r="S14056" s="43"/>
      <c r="U14056" s="43"/>
    </row>
    <row r="14057" spans="19:21" x14ac:dyDescent="0.35">
      <c r="S14057" s="43"/>
      <c r="U14057" s="43"/>
    </row>
    <row r="14058" spans="19:21" x14ac:dyDescent="0.35">
      <c r="S14058" s="43"/>
      <c r="U14058" s="43"/>
    </row>
    <row r="14059" spans="19:21" x14ac:dyDescent="0.35">
      <c r="S14059" s="43"/>
      <c r="U14059" s="43"/>
    </row>
    <row r="14060" spans="19:21" x14ac:dyDescent="0.35">
      <c r="S14060" s="43"/>
      <c r="U14060" s="43"/>
    </row>
    <row r="14061" spans="19:21" x14ac:dyDescent="0.35">
      <c r="S14061" s="43"/>
      <c r="U14061" s="43"/>
    </row>
    <row r="14062" spans="19:21" x14ac:dyDescent="0.35">
      <c r="S14062" s="43"/>
      <c r="U14062" s="43"/>
    </row>
    <row r="14063" spans="19:21" x14ac:dyDescent="0.35">
      <c r="S14063" s="43"/>
      <c r="U14063" s="43"/>
    </row>
    <row r="14064" spans="19:21" x14ac:dyDescent="0.35">
      <c r="S14064" s="43"/>
      <c r="U14064" s="43"/>
    </row>
    <row r="14065" spans="19:21" x14ac:dyDescent="0.35">
      <c r="S14065" s="43"/>
      <c r="U14065" s="43"/>
    </row>
    <row r="14066" spans="19:21" x14ac:dyDescent="0.35">
      <c r="S14066" s="43"/>
      <c r="U14066" s="43"/>
    </row>
    <row r="14067" spans="19:21" x14ac:dyDescent="0.35">
      <c r="S14067" s="43"/>
      <c r="U14067" s="43"/>
    </row>
    <row r="14068" spans="19:21" x14ac:dyDescent="0.35">
      <c r="S14068" s="43"/>
      <c r="U14068" s="43"/>
    </row>
    <row r="14069" spans="19:21" x14ac:dyDescent="0.35">
      <c r="S14069" s="43"/>
      <c r="U14069" s="43"/>
    </row>
    <row r="14070" spans="19:21" x14ac:dyDescent="0.35">
      <c r="S14070" s="43"/>
      <c r="U14070" s="43"/>
    </row>
    <row r="14071" spans="19:21" x14ac:dyDescent="0.35">
      <c r="S14071" s="43"/>
      <c r="U14071" s="43"/>
    </row>
    <row r="14072" spans="19:21" x14ac:dyDescent="0.35">
      <c r="S14072" s="43"/>
      <c r="U14072" s="43"/>
    </row>
    <row r="14073" spans="19:21" x14ac:dyDescent="0.35">
      <c r="S14073" s="43"/>
      <c r="U14073" s="43"/>
    </row>
    <row r="14074" spans="19:21" x14ac:dyDescent="0.35">
      <c r="S14074" s="43"/>
      <c r="U14074" s="43"/>
    </row>
    <row r="14075" spans="19:21" x14ac:dyDescent="0.35">
      <c r="S14075" s="43"/>
      <c r="U14075" s="43"/>
    </row>
    <row r="14076" spans="19:21" x14ac:dyDescent="0.35">
      <c r="S14076" s="43"/>
      <c r="U14076" s="43"/>
    </row>
    <row r="14077" spans="19:21" x14ac:dyDescent="0.35">
      <c r="S14077" s="43"/>
      <c r="U14077" s="43"/>
    </row>
    <row r="14078" spans="19:21" x14ac:dyDescent="0.35">
      <c r="S14078" s="43"/>
      <c r="U14078" s="43"/>
    </row>
    <row r="14079" spans="19:21" x14ac:dyDescent="0.35">
      <c r="S14079" s="43"/>
      <c r="U14079" s="43"/>
    </row>
    <row r="14080" spans="19:21" x14ac:dyDescent="0.35">
      <c r="S14080" s="43"/>
      <c r="U14080" s="43"/>
    </row>
    <row r="14081" spans="19:21" x14ac:dyDescent="0.35">
      <c r="S14081" s="43"/>
      <c r="U14081" s="43"/>
    </row>
    <row r="14082" spans="19:21" x14ac:dyDescent="0.35">
      <c r="S14082" s="43"/>
      <c r="U14082" s="43"/>
    </row>
    <row r="14083" spans="19:21" x14ac:dyDescent="0.35">
      <c r="S14083" s="43"/>
      <c r="U14083" s="43"/>
    </row>
    <row r="14084" spans="19:21" x14ac:dyDescent="0.35">
      <c r="S14084" s="43"/>
      <c r="U14084" s="43"/>
    </row>
    <row r="14085" spans="19:21" x14ac:dyDescent="0.35">
      <c r="S14085" s="43"/>
      <c r="U14085" s="43"/>
    </row>
    <row r="14086" spans="19:21" x14ac:dyDescent="0.35">
      <c r="S14086" s="43"/>
      <c r="U14086" s="43"/>
    </row>
    <row r="14087" spans="19:21" x14ac:dyDescent="0.35">
      <c r="S14087" s="43"/>
      <c r="U14087" s="43"/>
    </row>
    <row r="14088" spans="19:21" x14ac:dyDescent="0.35">
      <c r="S14088" s="43"/>
      <c r="U14088" s="43"/>
    </row>
    <row r="14089" spans="19:21" x14ac:dyDescent="0.35">
      <c r="S14089" s="43"/>
      <c r="U14089" s="43"/>
    </row>
    <row r="14090" spans="19:21" x14ac:dyDescent="0.35">
      <c r="S14090" s="43"/>
      <c r="U14090" s="43"/>
    </row>
    <row r="14091" spans="19:21" x14ac:dyDescent="0.35">
      <c r="S14091" s="43"/>
      <c r="U14091" s="43"/>
    </row>
    <row r="14092" spans="19:21" x14ac:dyDescent="0.35">
      <c r="S14092" s="43"/>
      <c r="U14092" s="43"/>
    </row>
    <row r="14093" spans="19:21" x14ac:dyDescent="0.35">
      <c r="S14093" s="43"/>
      <c r="U14093" s="43"/>
    </row>
    <row r="14094" spans="19:21" x14ac:dyDescent="0.35">
      <c r="S14094" s="43"/>
      <c r="U14094" s="43"/>
    </row>
    <row r="14095" spans="19:21" x14ac:dyDescent="0.35">
      <c r="S14095" s="43"/>
      <c r="U14095" s="43"/>
    </row>
    <row r="14096" spans="19:21" x14ac:dyDescent="0.35">
      <c r="S14096" s="43"/>
      <c r="U14096" s="43"/>
    </row>
    <row r="14097" spans="19:21" x14ac:dyDescent="0.35">
      <c r="S14097" s="43"/>
      <c r="U14097" s="43"/>
    </row>
    <row r="14098" spans="19:21" x14ac:dyDescent="0.35">
      <c r="S14098" s="43"/>
      <c r="U14098" s="43"/>
    </row>
    <row r="14099" spans="19:21" x14ac:dyDescent="0.35">
      <c r="S14099" s="43"/>
      <c r="U14099" s="43"/>
    </row>
    <row r="14100" spans="19:21" x14ac:dyDescent="0.35">
      <c r="S14100" s="43"/>
      <c r="U14100" s="43"/>
    </row>
    <row r="14101" spans="19:21" x14ac:dyDescent="0.35">
      <c r="S14101" s="43"/>
      <c r="U14101" s="43"/>
    </row>
    <row r="14102" spans="19:21" x14ac:dyDescent="0.35">
      <c r="S14102" s="43"/>
      <c r="U14102" s="43"/>
    </row>
    <row r="14103" spans="19:21" x14ac:dyDescent="0.35">
      <c r="S14103" s="43"/>
      <c r="U14103" s="43"/>
    </row>
    <row r="14104" spans="19:21" x14ac:dyDescent="0.35">
      <c r="S14104" s="43"/>
      <c r="U14104" s="43"/>
    </row>
    <row r="14105" spans="19:21" x14ac:dyDescent="0.35">
      <c r="S14105" s="43"/>
      <c r="U14105" s="43"/>
    </row>
    <row r="14106" spans="19:21" x14ac:dyDescent="0.35">
      <c r="S14106" s="43"/>
      <c r="U14106" s="43"/>
    </row>
    <row r="14107" spans="19:21" x14ac:dyDescent="0.35">
      <c r="S14107" s="43"/>
      <c r="U14107" s="43"/>
    </row>
    <row r="14108" spans="19:21" x14ac:dyDescent="0.35">
      <c r="S14108" s="43"/>
      <c r="U14108" s="43"/>
    </row>
    <row r="14109" spans="19:21" x14ac:dyDescent="0.35">
      <c r="S14109" s="43"/>
      <c r="U14109" s="43"/>
    </row>
    <row r="14110" spans="19:21" x14ac:dyDescent="0.35">
      <c r="S14110" s="43"/>
      <c r="U14110" s="43"/>
    </row>
    <row r="14111" spans="19:21" x14ac:dyDescent="0.35">
      <c r="S14111" s="43"/>
      <c r="U14111" s="43"/>
    </row>
    <row r="14112" spans="19:21" x14ac:dyDescent="0.35">
      <c r="S14112" s="43"/>
      <c r="U14112" s="43"/>
    </row>
    <row r="14113" spans="19:21" x14ac:dyDescent="0.35">
      <c r="S14113" s="43"/>
      <c r="U14113" s="43"/>
    </row>
    <row r="14114" spans="19:21" x14ac:dyDescent="0.35">
      <c r="S14114" s="43"/>
      <c r="U14114" s="43"/>
    </row>
    <row r="14115" spans="19:21" x14ac:dyDescent="0.35">
      <c r="S14115" s="43"/>
      <c r="U14115" s="43"/>
    </row>
    <row r="14116" spans="19:21" x14ac:dyDescent="0.35">
      <c r="S14116" s="43"/>
      <c r="U14116" s="43"/>
    </row>
    <row r="14117" spans="19:21" x14ac:dyDescent="0.35">
      <c r="S14117" s="43"/>
      <c r="U14117" s="43"/>
    </row>
    <row r="14118" spans="19:21" x14ac:dyDescent="0.35">
      <c r="S14118" s="43"/>
      <c r="U14118" s="43"/>
    </row>
    <row r="14119" spans="19:21" x14ac:dyDescent="0.35">
      <c r="S14119" s="43"/>
      <c r="U14119" s="43"/>
    </row>
    <row r="14120" spans="19:21" x14ac:dyDescent="0.35">
      <c r="S14120" s="43"/>
      <c r="U14120" s="43"/>
    </row>
    <row r="14121" spans="19:21" x14ac:dyDescent="0.35">
      <c r="S14121" s="43"/>
      <c r="U14121" s="43"/>
    </row>
    <row r="14122" spans="19:21" x14ac:dyDescent="0.35">
      <c r="S14122" s="43"/>
      <c r="U14122" s="43"/>
    </row>
    <row r="14123" spans="19:21" x14ac:dyDescent="0.35">
      <c r="S14123" s="43"/>
      <c r="U14123" s="43"/>
    </row>
    <row r="14124" spans="19:21" x14ac:dyDescent="0.35">
      <c r="S14124" s="43"/>
      <c r="U14124" s="43"/>
    </row>
    <row r="14125" spans="19:21" x14ac:dyDescent="0.35">
      <c r="S14125" s="43"/>
      <c r="U14125" s="43"/>
    </row>
    <row r="14126" spans="19:21" x14ac:dyDescent="0.35">
      <c r="S14126" s="43"/>
      <c r="U14126" s="43"/>
    </row>
    <row r="14127" spans="19:21" x14ac:dyDescent="0.35">
      <c r="S14127" s="43"/>
      <c r="U14127" s="43"/>
    </row>
    <row r="14128" spans="19:21" x14ac:dyDescent="0.35">
      <c r="S14128" s="43"/>
      <c r="U14128" s="43"/>
    </row>
    <row r="14129" spans="19:21" x14ac:dyDescent="0.35">
      <c r="S14129" s="43"/>
      <c r="U14129" s="43"/>
    </row>
    <row r="14130" spans="19:21" x14ac:dyDescent="0.35">
      <c r="S14130" s="43"/>
      <c r="U14130" s="43"/>
    </row>
    <row r="14131" spans="19:21" x14ac:dyDescent="0.35">
      <c r="S14131" s="43"/>
      <c r="U14131" s="43"/>
    </row>
    <row r="14132" spans="19:21" x14ac:dyDescent="0.35">
      <c r="S14132" s="43"/>
      <c r="U14132" s="43"/>
    </row>
    <row r="14133" spans="19:21" x14ac:dyDescent="0.35">
      <c r="S14133" s="43"/>
      <c r="U14133" s="43"/>
    </row>
    <row r="14134" spans="19:21" x14ac:dyDescent="0.35">
      <c r="S14134" s="43"/>
      <c r="U14134" s="43"/>
    </row>
    <row r="14135" spans="19:21" x14ac:dyDescent="0.35">
      <c r="S14135" s="43"/>
      <c r="U14135" s="43"/>
    </row>
    <row r="14136" spans="19:21" x14ac:dyDescent="0.35">
      <c r="S14136" s="43"/>
      <c r="U14136" s="43"/>
    </row>
    <row r="14137" spans="19:21" x14ac:dyDescent="0.35">
      <c r="S14137" s="43"/>
      <c r="U14137" s="43"/>
    </row>
    <row r="14138" spans="19:21" x14ac:dyDescent="0.35">
      <c r="S14138" s="43"/>
      <c r="U14138" s="43"/>
    </row>
    <row r="14139" spans="19:21" x14ac:dyDescent="0.35">
      <c r="S14139" s="43"/>
      <c r="U14139" s="43"/>
    </row>
    <row r="14140" spans="19:21" x14ac:dyDescent="0.35">
      <c r="S14140" s="43"/>
      <c r="U14140" s="43"/>
    </row>
    <row r="14141" spans="19:21" x14ac:dyDescent="0.35">
      <c r="S14141" s="43"/>
      <c r="U14141" s="43"/>
    </row>
    <row r="14142" spans="19:21" x14ac:dyDescent="0.35">
      <c r="S14142" s="43"/>
      <c r="U14142" s="43"/>
    </row>
    <row r="14143" spans="19:21" x14ac:dyDescent="0.35">
      <c r="S14143" s="43"/>
      <c r="U14143" s="43"/>
    </row>
    <row r="14144" spans="19:21" x14ac:dyDescent="0.35">
      <c r="S14144" s="43"/>
      <c r="U14144" s="43"/>
    </row>
    <row r="14145" spans="19:21" x14ac:dyDescent="0.35">
      <c r="S14145" s="43"/>
      <c r="U14145" s="43"/>
    </row>
    <row r="14146" spans="19:21" x14ac:dyDescent="0.35">
      <c r="S14146" s="43"/>
      <c r="U14146" s="43"/>
    </row>
    <row r="14147" spans="19:21" x14ac:dyDescent="0.35">
      <c r="S14147" s="43"/>
      <c r="U14147" s="43"/>
    </row>
    <row r="14148" spans="19:21" x14ac:dyDescent="0.35">
      <c r="S14148" s="43"/>
      <c r="U14148" s="43"/>
    </row>
    <row r="14149" spans="19:21" x14ac:dyDescent="0.35">
      <c r="S14149" s="43"/>
      <c r="U14149" s="43"/>
    </row>
    <row r="14150" spans="19:21" x14ac:dyDescent="0.35">
      <c r="S14150" s="43"/>
      <c r="U14150" s="43"/>
    </row>
    <row r="14151" spans="19:21" x14ac:dyDescent="0.35">
      <c r="S14151" s="43"/>
      <c r="U14151" s="43"/>
    </row>
    <row r="14152" spans="19:21" x14ac:dyDescent="0.35">
      <c r="S14152" s="43"/>
      <c r="U14152" s="43"/>
    </row>
    <row r="14153" spans="19:21" x14ac:dyDescent="0.35">
      <c r="S14153" s="43"/>
      <c r="U14153" s="43"/>
    </row>
    <row r="14154" spans="19:21" x14ac:dyDescent="0.35">
      <c r="S14154" s="43"/>
      <c r="U14154" s="43"/>
    </row>
    <row r="14155" spans="19:21" x14ac:dyDescent="0.35">
      <c r="S14155" s="43"/>
      <c r="U14155" s="43"/>
    </row>
    <row r="14156" spans="19:21" x14ac:dyDescent="0.35">
      <c r="S14156" s="43"/>
      <c r="U14156" s="43"/>
    </row>
    <row r="14157" spans="19:21" x14ac:dyDescent="0.35">
      <c r="S14157" s="43"/>
      <c r="U14157" s="43"/>
    </row>
    <row r="14158" spans="19:21" x14ac:dyDescent="0.35">
      <c r="S14158" s="43"/>
      <c r="U14158" s="43"/>
    </row>
    <row r="14159" spans="19:21" x14ac:dyDescent="0.35">
      <c r="S14159" s="43"/>
      <c r="U14159" s="43"/>
    </row>
    <row r="14160" spans="19:21" x14ac:dyDescent="0.35">
      <c r="S14160" s="43"/>
      <c r="U14160" s="43"/>
    </row>
    <row r="14161" spans="19:21" x14ac:dyDescent="0.35">
      <c r="S14161" s="43"/>
      <c r="U14161" s="43"/>
    </row>
    <row r="14162" spans="19:21" x14ac:dyDescent="0.35">
      <c r="S14162" s="43"/>
      <c r="U14162" s="43"/>
    </row>
    <row r="14163" spans="19:21" x14ac:dyDescent="0.35">
      <c r="S14163" s="43"/>
      <c r="U14163" s="43"/>
    </row>
    <row r="14164" spans="19:21" x14ac:dyDescent="0.35">
      <c r="S14164" s="43"/>
      <c r="U14164" s="43"/>
    </row>
    <row r="14165" spans="19:21" x14ac:dyDescent="0.35">
      <c r="S14165" s="43"/>
      <c r="U14165" s="43"/>
    </row>
    <row r="14166" spans="19:21" x14ac:dyDescent="0.35">
      <c r="S14166" s="43"/>
      <c r="U14166" s="43"/>
    </row>
    <row r="14167" spans="19:21" x14ac:dyDescent="0.35">
      <c r="S14167" s="43"/>
      <c r="U14167" s="43"/>
    </row>
    <row r="14168" spans="19:21" x14ac:dyDescent="0.35">
      <c r="S14168" s="43"/>
      <c r="U14168" s="43"/>
    </row>
    <row r="14169" spans="19:21" x14ac:dyDescent="0.35">
      <c r="S14169" s="43"/>
      <c r="U14169" s="43"/>
    </row>
    <row r="14170" spans="19:21" x14ac:dyDescent="0.35">
      <c r="S14170" s="43"/>
      <c r="U14170" s="43"/>
    </row>
    <row r="14171" spans="19:21" x14ac:dyDescent="0.35">
      <c r="S14171" s="43"/>
      <c r="U14171" s="43"/>
    </row>
    <row r="14172" spans="19:21" x14ac:dyDescent="0.35">
      <c r="S14172" s="43"/>
      <c r="U14172" s="43"/>
    </row>
    <row r="14173" spans="19:21" x14ac:dyDescent="0.35">
      <c r="S14173" s="43"/>
      <c r="U14173" s="43"/>
    </row>
    <row r="14174" spans="19:21" x14ac:dyDescent="0.35">
      <c r="S14174" s="43"/>
      <c r="U14174" s="43"/>
    </row>
    <row r="14175" spans="19:21" x14ac:dyDescent="0.35">
      <c r="S14175" s="43"/>
      <c r="U14175" s="43"/>
    </row>
    <row r="14176" spans="19:21" x14ac:dyDescent="0.35">
      <c r="S14176" s="43"/>
      <c r="U14176" s="43"/>
    </row>
    <row r="14177" spans="19:21" x14ac:dyDescent="0.35">
      <c r="S14177" s="43"/>
      <c r="U14177" s="43"/>
    </row>
    <row r="14178" spans="19:21" x14ac:dyDescent="0.35">
      <c r="S14178" s="43"/>
      <c r="U14178" s="43"/>
    </row>
    <row r="14179" spans="19:21" x14ac:dyDescent="0.35">
      <c r="S14179" s="43"/>
      <c r="U14179" s="43"/>
    </row>
    <row r="14180" spans="19:21" x14ac:dyDescent="0.35">
      <c r="S14180" s="43"/>
      <c r="U14180" s="43"/>
    </row>
    <row r="14181" spans="19:21" x14ac:dyDescent="0.35">
      <c r="S14181" s="43"/>
      <c r="U14181" s="43"/>
    </row>
    <row r="14182" spans="19:21" x14ac:dyDescent="0.35">
      <c r="S14182" s="43"/>
      <c r="U14182" s="43"/>
    </row>
    <row r="14183" spans="19:21" x14ac:dyDescent="0.35">
      <c r="S14183" s="43"/>
      <c r="U14183" s="43"/>
    </row>
    <row r="14184" spans="19:21" x14ac:dyDescent="0.35">
      <c r="S14184" s="43"/>
      <c r="U14184" s="43"/>
    </row>
    <row r="14185" spans="19:21" x14ac:dyDescent="0.35">
      <c r="S14185" s="43"/>
      <c r="U14185" s="43"/>
    </row>
    <row r="14186" spans="19:21" x14ac:dyDescent="0.35">
      <c r="S14186" s="43"/>
      <c r="U14186" s="43"/>
    </row>
    <row r="14187" spans="19:21" x14ac:dyDescent="0.35">
      <c r="S14187" s="43"/>
      <c r="U14187" s="43"/>
    </row>
    <row r="14188" spans="19:21" x14ac:dyDescent="0.35">
      <c r="S14188" s="43"/>
      <c r="U14188" s="43"/>
    </row>
    <row r="14189" spans="19:21" x14ac:dyDescent="0.35">
      <c r="S14189" s="43"/>
      <c r="U14189" s="43"/>
    </row>
    <row r="14190" spans="19:21" x14ac:dyDescent="0.35">
      <c r="S14190" s="43"/>
      <c r="U14190" s="43"/>
    </row>
    <row r="14191" spans="19:21" x14ac:dyDescent="0.35">
      <c r="S14191" s="43"/>
      <c r="U14191" s="43"/>
    </row>
    <row r="14192" spans="19:21" x14ac:dyDescent="0.35">
      <c r="S14192" s="43"/>
      <c r="U14192" s="43"/>
    </row>
    <row r="14193" spans="19:21" x14ac:dyDescent="0.35">
      <c r="S14193" s="43"/>
      <c r="U14193" s="43"/>
    </row>
    <row r="14194" spans="19:21" x14ac:dyDescent="0.35">
      <c r="S14194" s="43"/>
      <c r="U14194" s="43"/>
    </row>
    <row r="14195" spans="19:21" x14ac:dyDescent="0.35">
      <c r="S14195" s="43"/>
      <c r="U14195" s="43"/>
    </row>
    <row r="14196" spans="19:21" x14ac:dyDescent="0.35">
      <c r="S14196" s="43"/>
      <c r="U14196" s="43"/>
    </row>
    <row r="14197" spans="19:21" x14ac:dyDescent="0.35">
      <c r="S14197" s="43"/>
      <c r="U14197" s="43"/>
    </row>
    <row r="14198" spans="19:21" x14ac:dyDescent="0.35">
      <c r="S14198" s="43"/>
      <c r="U14198" s="43"/>
    </row>
    <row r="14199" spans="19:21" x14ac:dyDescent="0.35">
      <c r="S14199" s="43"/>
      <c r="U14199" s="43"/>
    </row>
    <row r="14200" spans="19:21" x14ac:dyDescent="0.35">
      <c r="S14200" s="43"/>
      <c r="U14200" s="43"/>
    </row>
    <row r="14201" spans="19:21" x14ac:dyDescent="0.35">
      <c r="S14201" s="43"/>
      <c r="U14201" s="43"/>
    </row>
    <row r="14202" spans="19:21" x14ac:dyDescent="0.35">
      <c r="S14202" s="43"/>
      <c r="U14202" s="43"/>
    </row>
    <row r="14203" spans="19:21" x14ac:dyDescent="0.35">
      <c r="S14203" s="43"/>
      <c r="U14203" s="43"/>
    </row>
    <row r="14204" spans="19:21" x14ac:dyDescent="0.35">
      <c r="S14204" s="43"/>
      <c r="U14204" s="43"/>
    </row>
    <row r="14205" spans="19:21" x14ac:dyDescent="0.35">
      <c r="S14205" s="43"/>
      <c r="U14205" s="43"/>
    </row>
    <row r="14206" spans="19:21" x14ac:dyDescent="0.35">
      <c r="S14206" s="43"/>
      <c r="U14206" s="43"/>
    </row>
    <row r="14207" spans="19:21" x14ac:dyDescent="0.35">
      <c r="S14207" s="43"/>
      <c r="U14207" s="43"/>
    </row>
    <row r="14208" spans="19:21" x14ac:dyDescent="0.35">
      <c r="S14208" s="43"/>
      <c r="U14208" s="43"/>
    </row>
    <row r="14209" spans="19:21" x14ac:dyDescent="0.35">
      <c r="S14209" s="43"/>
      <c r="U14209" s="43"/>
    </row>
    <row r="14210" spans="19:21" x14ac:dyDescent="0.35">
      <c r="S14210" s="43"/>
      <c r="U14210" s="43"/>
    </row>
    <row r="14211" spans="19:21" x14ac:dyDescent="0.35">
      <c r="S14211" s="43"/>
      <c r="U14211" s="43"/>
    </row>
    <row r="14212" spans="19:21" x14ac:dyDescent="0.35">
      <c r="S14212" s="43"/>
      <c r="U14212" s="43"/>
    </row>
    <row r="14213" spans="19:21" x14ac:dyDescent="0.35">
      <c r="S14213" s="43"/>
      <c r="U14213" s="43"/>
    </row>
    <row r="14214" spans="19:21" x14ac:dyDescent="0.35">
      <c r="S14214" s="43"/>
      <c r="U14214" s="43"/>
    </row>
    <row r="14215" spans="19:21" x14ac:dyDescent="0.35">
      <c r="S14215" s="43"/>
      <c r="U14215" s="43"/>
    </row>
    <row r="14216" spans="19:21" x14ac:dyDescent="0.35">
      <c r="S14216" s="43"/>
      <c r="U14216" s="43"/>
    </row>
    <row r="14217" spans="19:21" x14ac:dyDescent="0.35">
      <c r="S14217" s="43"/>
      <c r="U14217" s="43"/>
    </row>
    <row r="14218" spans="19:21" x14ac:dyDescent="0.35">
      <c r="S14218" s="43"/>
      <c r="U14218" s="43"/>
    </row>
    <row r="14219" spans="19:21" x14ac:dyDescent="0.35">
      <c r="S14219" s="43"/>
      <c r="U14219" s="43"/>
    </row>
    <row r="14220" spans="19:21" x14ac:dyDescent="0.35">
      <c r="S14220" s="43"/>
      <c r="U14220" s="43"/>
    </row>
    <row r="14221" spans="19:21" x14ac:dyDescent="0.35">
      <c r="S14221" s="43"/>
      <c r="U14221" s="43"/>
    </row>
    <row r="14222" spans="19:21" x14ac:dyDescent="0.35">
      <c r="S14222" s="43"/>
      <c r="U14222" s="43"/>
    </row>
    <row r="14223" spans="19:21" x14ac:dyDescent="0.35">
      <c r="S14223" s="43"/>
      <c r="U14223" s="43"/>
    </row>
    <row r="14224" spans="19:21" x14ac:dyDescent="0.35">
      <c r="S14224" s="43"/>
      <c r="U14224" s="43"/>
    </row>
    <row r="14225" spans="19:21" x14ac:dyDescent="0.35">
      <c r="S14225" s="43"/>
      <c r="U14225" s="43"/>
    </row>
    <row r="14226" spans="19:21" x14ac:dyDescent="0.35">
      <c r="S14226" s="43"/>
      <c r="U14226" s="43"/>
    </row>
    <row r="14227" spans="19:21" x14ac:dyDescent="0.35">
      <c r="S14227" s="43"/>
      <c r="U14227" s="43"/>
    </row>
    <row r="14228" spans="19:21" x14ac:dyDescent="0.35">
      <c r="S14228" s="43"/>
      <c r="U14228" s="43"/>
    </row>
    <row r="14229" spans="19:21" x14ac:dyDescent="0.35">
      <c r="S14229" s="43"/>
      <c r="U14229" s="43"/>
    </row>
    <row r="14230" spans="19:21" x14ac:dyDescent="0.35">
      <c r="S14230" s="43"/>
      <c r="U14230" s="43"/>
    </row>
    <row r="14231" spans="19:21" x14ac:dyDescent="0.35">
      <c r="S14231" s="43"/>
      <c r="U14231" s="43"/>
    </row>
    <row r="14232" spans="19:21" x14ac:dyDescent="0.35">
      <c r="S14232" s="43"/>
      <c r="U14232" s="43"/>
    </row>
    <row r="14233" spans="19:21" x14ac:dyDescent="0.35">
      <c r="S14233" s="43"/>
      <c r="U14233" s="43"/>
    </row>
    <row r="14234" spans="19:21" x14ac:dyDescent="0.35">
      <c r="S14234" s="43"/>
      <c r="U14234" s="43"/>
    </row>
    <row r="14235" spans="19:21" x14ac:dyDescent="0.35">
      <c r="S14235" s="43"/>
      <c r="U14235" s="43"/>
    </row>
    <row r="14236" spans="19:21" x14ac:dyDescent="0.35">
      <c r="S14236" s="43"/>
      <c r="U14236" s="43"/>
    </row>
    <row r="14237" spans="19:21" x14ac:dyDescent="0.35">
      <c r="S14237" s="43"/>
      <c r="U14237" s="43"/>
    </row>
    <row r="14238" spans="19:21" x14ac:dyDescent="0.35">
      <c r="S14238" s="43"/>
      <c r="U14238" s="43"/>
    </row>
    <row r="14239" spans="19:21" x14ac:dyDescent="0.35">
      <c r="S14239" s="43"/>
      <c r="U14239" s="43"/>
    </row>
    <row r="14240" spans="19:21" x14ac:dyDescent="0.35">
      <c r="S14240" s="43"/>
      <c r="U14240" s="43"/>
    </row>
    <row r="14241" spans="19:21" x14ac:dyDescent="0.35">
      <c r="S14241" s="43"/>
      <c r="U14241" s="43"/>
    </row>
    <row r="14242" spans="19:21" x14ac:dyDescent="0.35">
      <c r="S14242" s="43"/>
      <c r="U14242" s="43"/>
    </row>
    <row r="14243" spans="19:21" x14ac:dyDescent="0.35">
      <c r="S14243" s="43"/>
      <c r="U14243" s="43"/>
    </row>
    <row r="14244" spans="19:21" x14ac:dyDescent="0.35">
      <c r="S14244" s="43"/>
      <c r="U14244" s="43"/>
    </row>
    <row r="14245" spans="19:21" x14ac:dyDescent="0.35">
      <c r="S14245" s="43"/>
      <c r="U14245" s="43"/>
    </row>
    <row r="14246" spans="19:21" x14ac:dyDescent="0.35">
      <c r="S14246" s="43"/>
      <c r="U14246" s="43"/>
    </row>
    <row r="14247" spans="19:21" x14ac:dyDescent="0.35">
      <c r="S14247" s="43"/>
      <c r="U14247" s="43"/>
    </row>
    <row r="14248" spans="19:21" x14ac:dyDescent="0.35">
      <c r="S14248" s="43"/>
      <c r="U14248" s="43"/>
    </row>
    <row r="14249" spans="19:21" x14ac:dyDescent="0.35">
      <c r="S14249" s="43"/>
      <c r="U14249" s="43"/>
    </row>
    <row r="14250" spans="19:21" x14ac:dyDescent="0.35">
      <c r="S14250" s="43"/>
      <c r="U14250" s="43"/>
    </row>
    <row r="14251" spans="19:21" x14ac:dyDescent="0.35">
      <c r="S14251" s="43"/>
      <c r="U14251" s="43"/>
    </row>
    <row r="14252" spans="19:21" x14ac:dyDescent="0.35">
      <c r="S14252" s="43"/>
      <c r="U14252" s="43"/>
    </row>
    <row r="14253" spans="19:21" x14ac:dyDescent="0.35">
      <c r="S14253" s="43"/>
      <c r="U14253" s="43"/>
    </row>
    <row r="14254" spans="19:21" x14ac:dyDescent="0.35">
      <c r="S14254" s="43"/>
      <c r="U14254" s="43"/>
    </row>
    <row r="14255" spans="19:21" x14ac:dyDescent="0.35">
      <c r="S14255" s="43"/>
      <c r="U14255" s="43"/>
    </row>
    <row r="14256" spans="19:21" x14ac:dyDescent="0.35">
      <c r="S14256" s="43"/>
      <c r="U14256" s="43"/>
    </row>
    <row r="14257" spans="19:21" x14ac:dyDescent="0.35">
      <c r="S14257" s="43"/>
      <c r="U14257" s="43"/>
    </row>
    <row r="14258" spans="19:21" x14ac:dyDescent="0.35">
      <c r="S14258" s="43"/>
      <c r="U14258" s="43"/>
    </row>
    <row r="14259" spans="19:21" x14ac:dyDescent="0.35">
      <c r="S14259" s="43"/>
      <c r="U14259" s="43"/>
    </row>
    <row r="14260" spans="19:21" x14ac:dyDescent="0.35">
      <c r="S14260" s="43"/>
      <c r="U14260" s="43"/>
    </row>
    <row r="14261" spans="19:21" x14ac:dyDescent="0.35">
      <c r="S14261" s="43"/>
      <c r="U14261" s="43"/>
    </row>
    <row r="14262" spans="19:21" x14ac:dyDescent="0.35">
      <c r="S14262" s="43"/>
      <c r="U14262" s="43"/>
    </row>
    <row r="14263" spans="19:21" x14ac:dyDescent="0.35">
      <c r="S14263" s="43"/>
      <c r="U14263" s="43"/>
    </row>
    <row r="14264" spans="19:21" x14ac:dyDescent="0.35">
      <c r="S14264" s="43"/>
      <c r="U14264" s="43"/>
    </row>
    <row r="14265" spans="19:21" x14ac:dyDescent="0.35">
      <c r="S14265" s="43"/>
      <c r="U14265" s="43"/>
    </row>
    <row r="14266" spans="19:21" x14ac:dyDescent="0.35">
      <c r="S14266" s="43"/>
      <c r="U14266" s="43"/>
    </row>
    <row r="14267" spans="19:21" x14ac:dyDescent="0.35">
      <c r="S14267" s="43"/>
      <c r="U14267" s="43"/>
    </row>
    <row r="14268" spans="19:21" x14ac:dyDescent="0.35">
      <c r="S14268" s="43"/>
      <c r="U14268" s="43"/>
    </row>
    <row r="14269" spans="19:21" x14ac:dyDescent="0.35">
      <c r="S14269" s="43"/>
      <c r="U14269" s="43"/>
    </row>
    <row r="14270" spans="19:21" x14ac:dyDescent="0.35">
      <c r="S14270" s="43"/>
      <c r="U14270" s="43"/>
    </row>
    <row r="14271" spans="19:21" x14ac:dyDescent="0.35">
      <c r="S14271" s="43"/>
      <c r="U14271" s="43"/>
    </row>
    <row r="14272" spans="19:21" x14ac:dyDescent="0.35">
      <c r="S14272" s="43"/>
      <c r="U14272" s="43"/>
    </row>
    <row r="14273" spans="19:21" x14ac:dyDescent="0.35">
      <c r="S14273" s="43"/>
      <c r="U14273" s="43"/>
    </row>
    <row r="14274" spans="19:21" x14ac:dyDescent="0.35">
      <c r="S14274" s="43"/>
      <c r="U14274" s="43"/>
    </row>
    <row r="14275" spans="19:21" x14ac:dyDescent="0.35">
      <c r="S14275" s="43"/>
      <c r="U14275" s="43"/>
    </row>
    <row r="14276" spans="19:21" x14ac:dyDescent="0.35">
      <c r="S14276" s="43"/>
      <c r="U14276" s="43"/>
    </row>
    <row r="14277" spans="19:21" x14ac:dyDescent="0.35">
      <c r="S14277" s="43"/>
      <c r="U14277" s="43"/>
    </row>
    <row r="14278" spans="19:21" x14ac:dyDescent="0.35">
      <c r="S14278" s="43"/>
      <c r="U14278" s="43"/>
    </row>
    <row r="14279" spans="19:21" x14ac:dyDescent="0.35">
      <c r="S14279" s="43"/>
      <c r="U14279" s="43"/>
    </row>
    <row r="14280" spans="19:21" x14ac:dyDescent="0.35">
      <c r="S14280" s="43"/>
      <c r="U14280" s="43"/>
    </row>
    <row r="14281" spans="19:21" x14ac:dyDescent="0.35">
      <c r="S14281" s="43"/>
      <c r="U14281" s="43"/>
    </row>
    <row r="14282" spans="19:21" x14ac:dyDescent="0.35">
      <c r="S14282" s="43"/>
      <c r="U14282" s="43"/>
    </row>
    <row r="14283" spans="19:21" x14ac:dyDescent="0.35">
      <c r="S14283" s="43"/>
      <c r="U14283" s="43"/>
    </row>
    <row r="14284" spans="19:21" x14ac:dyDescent="0.35">
      <c r="S14284" s="43"/>
      <c r="U14284" s="43"/>
    </row>
    <row r="14285" spans="19:21" x14ac:dyDescent="0.35">
      <c r="S14285" s="43"/>
      <c r="U14285" s="43"/>
    </row>
    <row r="14286" spans="19:21" x14ac:dyDescent="0.35">
      <c r="S14286" s="43"/>
      <c r="U14286" s="43"/>
    </row>
    <row r="14287" spans="19:21" x14ac:dyDescent="0.35">
      <c r="S14287" s="43"/>
      <c r="U14287" s="43"/>
    </row>
    <row r="14288" spans="19:21" x14ac:dyDescent="0.35">
      <c r="S14288" s="43"/>
      <c r="U14288" s="43"/>
    </row>
    <row r="14289" spans="19:21" x14ac:dyDescent="0.35">
      <c r="S14289" s="43"/>
      <c r="U14289" s="43"/>
    </row>
    <row r="14290" spans="19:21" x14ac:dyDescent="0.35">
      <c r="S14290" s="43"/>
      <c r="U14290" s="43"/>
    </row>
    <row r="14291" spans="19:21" x14ac:dyDescent="0.35">
      <c r="S14291" s="43"/>
      <c r="U14291" s="43"/>
    </row>
    <row r="14292" spans="19:21" x14ac:dyDescent="0.35">
      <c r="S14292" s="43"/>
      <c r="U14292" s="43"/>
    </row>
    <row r="14293" spans="19:21" x14ac:dyDescent="0.35">
      <c r="S14293" s="43"/>
      <c r="U14293" s="43"/>
    </row>
    <row r="14294" spans="19:21" x14ac:dyDescent="0.35">
      <c r="S14294" s="43"/>
      <c r="U14294" s="43"/>
    </row>
    <row r="14295" spans="19:21" x14ac:dyDescent="0.35">
      <c r="S14295" s="43"/>
      <c r="U14295" s="43"/>
    </row>
    <row r="14296" spans="19:21" x14ac:dyDescent="0.35">
      <c r="S14296" s="43"/>
      <c r="U14296" s="43"/>
    </row>
    <row r="14297" spans="19:21" x14ac:dyDescent="0.35">
      <c r="S14297" s="43"/>
      <c r="U14297" s="43"/>
    </row>
    <row r="14298" spans="19:21" x14ac:dyDescent="0.35">
      <c r="S14298" s="43"/>
      <c r="U14298" s="43"/>
    </row>
    <row r="14299" spans="19:21" x14ac:dyDescent="0.35">
      <c r="S14299" s="43"/>
      <c r="U14299" s="43"/>
    </row>
    <row r="14300" spans="19:21" x14ac:dyDescent="0.35">
      <c r="S14300" s="43"/>
      <c r="U14300" s="43"/>
    </row>
    <row r="14301" spans="19:21" x14ac:dyDescent="0.35">
      <c r="S14301" s="43"/>
      <c r="U14301" s="43"/>
    </row>
    <row r="14302" spans="19:21" x14ac:dyDescent="0.35">
      <c r="S14302" s="43"/>
      <c r="U14302" s="43"/>
    </row>
    <row r="14303" spans="19:21" x14ac:dyDescent="0.35">
      <c r="S14303" s="43"/>
      <c r="U14303" s="43"/>
    </row>
    <row r="14304" spans="19:21" x14ac:dyDescent="0.35">
      <c r="S14304" s="43"/>
      <c r="U14304" s="43"/>
    </row>
    <row r="14305" spans="19:21" x14ac:dyDescent="0.35">
      <c r="S14305" s="43"/>
      <c r="U14305" s="43"/>
    </row>
    <row r="14306" spans="19:21" x14ac:dyDescent="0.35">
      <c r="S14306" s="43"/>
      <c r="U14306" s="43"/>
    </row>
    <row r="14307" spans="19:21" x14ac:dyDescent="0.35">
      <c r="S14307" s="43"/>
      <c r="U14307" s="43"/>
    </row>
    <row r="14308" spans="19:21" x14ac:dyDescent="0.35">
      <c r="S14308" s="43"/>
      <c r="U14308" s="43"/>
    </row>
    <row r="14309" spans="19:21" x14ac:dyDescent="0.35">
      <c r="S14309" s="43"/>
      <c r="U14309" s="43"/>
    </row>
    <row r="14310" spans="19:21" x14ac:dyDescent="0.35">
      <c r="S14310" s="43"/>
      <c r="U14310" s="43"/>
    </row>
    <row r="14311" spans="19:21" x14ac:dyDescent="0.35">
      <c r="S14311" s="43"/>
      <c r="U14311" s="43"/>
    </row>
    <row r="14312" spans="19:21" x14ac:dyDescent="0.35">
      <c r="S14312" s="43"/>
      <c r="U14312" s="43"/>
    </row>
    <row r="14313" spans="19:21" x14ac:dyDescent="0.35">
      <c r="S14313" s="43"/>
      <c r="U14313" s="43"/>
    </row>
    <row r="14314" spans="19:21" x14ac:dyDescent="0.35">
      <c r="S14314" s="43"/>
      <c r="U14314" s="43"/>
    </row>
    <row r="14315" spans="19:21" x14ac:dyDescent="0.35">
      <c r="S14315" s="43"/>
      <c r="U14315" s="43"/>
    </row>
    <row r="14316" spans="19:21" x14ac:dyDescent="0.35">
      <c r="S14316" s="43"/>
      <c r="U14316" s="43"/>
    </row>
    <row r="14317" spans="19:21" x14ac:dyDescent="0.35">
      <c r="S14317" s="43"/>
      <c r="U14317" s="43"/>
    </row>
    <row r="14318" spans="19:21" x14ac:dyDescent="0.35">
      <c r="S14318" s="43"/>
      <c r="U14318" s="43"/>
    </row>
    <row r="14319" spans="19:21" x14ac:dyDescent="0.35">
      <c r="S14319" s="43"/>
      <c r="U14319" s="43"/>
    </row>
    <row r="14320" spans="19:21" x14ac:dyDescent="0.35">
      <c r="S14320" s="43"/>
      <c r="U14320" s="43"/>
    </row>
    <row r="14321" spans="19:21" x14ac:dyDescent="0.35">
      <c r="S14321" s="43"/>
      <c r="U14321" s="43"/>
    </row>
    <row r="14322" spans="19:21" x14ac:dyDescent="0.35">
      <c r="S14322" s="43"/>
      <c r="U14322" s="43"/>
    </row>
    <row r="14323" spans="19:21" x14ac:dyDescent="0.35">
      <c r="S14323" s="43"/>
      <c r="U14323" s="43"/>
    </row>
    <row r="14324" spans="19:21" x14ac:dyDescent="0.35">
      <c r="S14324" s="43"/>
      <c r="U14324" s="43"/>
    </row>
    <row r="14325" spans="19:21" x14ac:dyDescent="0.35">
      <c r="S14325" s="43"/>
      <c r="U14325" s="43"/>
    </row>
    <row r="14326" spans="19:21" x14ac:dyDescent="0.35">
      <c r="S14326" s="43"/>
      <c r="U14326" s="43"/>
    </row>
    <row r="14327" spans="19:21" x14ac:dyDescent="0.35">
      <c r="S14327" s="43"/>
      <c r="U14327" s="43"/>
    </row>
    <row r="14328" spans="19:21" x14ac:dyDescent="0.35">
      <c r="S14328" s="43"/>
      <c r="U14328" s="43"/>
    </row>
    <row r="14329" spans="19:21" x14ac:dyDescent="0.35">
      <c r="S14329" s="43"/>
      <c r="U14329" s="43"/>
    </row>
    <row r="14330" spans="19:21" x14ac:dyDescent="0.35">
      <c r="S14330" s="43"/>
      <c r="U14330" s="43"/>
    </row>
    <row r="14331" spans="19:21" x14ac:dyDescent="0.35">
      <c r="S14331" s="43"/>
      <c r="U14331" s="43"/>
    </row>
    <row r="14332" spans="19:21" x14ac:dyDescent="0.35">
      <c r="S14332" s="43"/>
      <c r="U14332" s="43"/>
    </row>
    <row r="14333" spans="19:21" x14ac:dyDescent="0.35">
      <c r="S14333" s="43"/>
      <c r="U14333" s="43"/>
    </row>
    <row r="14334" spans="19:21" x14ac:dyDescent="0.35">
      <c r="S14334" s="43"/>
      <c r="U14334" s="43"/>
    </row>
    <row r="14335" spans="19:21" x14ac:dyDescent="0.35">
      <c r="S14335" s="43"/>
      <c r="U14335" s="43"/>
    </row>
    <row r="14336" spans="19:21" x14ac:dyDescent="0.35">
      <c r="S14336" s="43"/>
      <c r="U14336" s="43"/>
    </row>
    <row r="14337" spans="19:21" x14ac:dyDescent="0.35">
      <c r="S14337" s="43"/>
      <c r="U14337" s="43"/>
    </row>
    <row r="14338" spans="19:21" x14ac:dyDescent="0.35">
      <c r="S14338" s="43"/>
      <c r="U14338" s="43"/>
    </row>
    <row r="14339" spans="19:21" x14ac:dyDescent="0.35">
      <c r="S14339" s="43"/>
      <c r="U14339" s="43"/>
    </row>
    <row r="14340" spans="19:21" x14ac:dyDescent="0.35">
      <c r="S14340" s="43"/>
      <c r="U14340" s="43"/>
    </row>
    <row r="14341" spans="19:21" x14ac:dyDescent="0.35">
      <c r="S14341" s="43"/>
      <c r="U14341" s="43"/>
    </row>
    <row r="14342" spans="19:21" x14ac:dyDescent="0.35">
      <c r="S14342" s="43"/>
      <c r="U14342" s="43"/>
    </row>
    <row r="14343" spans="19:21" x14ac:dyDescent="0.35">
      <c r="S14343" s="43"/>
      <c r="U14343" s="43"/>
    </row>
    <row r="14344" spans="19:21" x14ac:dyDescent="0.35">
      <c r="S14344" s="43"/>
      <c r="U14344" s="43"/>
    </row>
    <row r="14345" spans="19:21" x14ac:dyDescent="0.35">
      <c r="S14345" s="43"/>
      <c r="U14345" s="43"/>
    </row>
    <row r="14346" spans="19:21" x14ac:dyDescent="0.35">
      <c r="S14346" s="43"/>
      <c r="U14346" s="43"/>
    </row>
    <row r="14347" spans="19:21" x14ac:dyDescent="0.35">
      <c r="S14347" s="43"/>
      <c r="U14347" s="43"/>
    </row>
    <row r="14348" spans="19:21" x14ac:dyDescent="0.35">
      <c r="S14348" s="43"/>
      <c r="U14348" s="43"/>
    </row>
    <row r="14349" spans="19:21" x14ac:dyDescent="0.35">
      <c r="S14349" s="43"/>
      <c r="U14349" s="43"/>
    </row>
    <row r="14350" spans="19:21" x14ac:dyDescent="0.35">
      <c r="S14350" s="43"/>
      <c r="U14350" s="43"/>
    </row>
    <row r="14351" spans="19:21" x14ac:dyDescent="0.35">
      <c r="S14351" s="43"/>
      <c r="U14351" s="43"/>
    </row>
    <row r="14352" spans="19:21" x14ac:dyDescent="0.35">
      <c r="S14352" s="43"/>
      <c r="U14352" s="43"/>
    </row>
    <row r="14353" spans="19:21" x14ac:dyDescent="0.35">
      <c r="S14353" s="43"/>
      <c r="U14353" s="43"/>
    </row>
    <row r="14354" spans="19:21" x14ac:dyDescent="0.35">
      <c r="S14354" s="43"/>
      <c r="U14354" s="43"/>
    </row>
    <row r="14355" spans="19:21" x14ac:dyDescent="0.35">
      <c r="S14355" s="43"/>
      <c r="U14355" s="43"/>
    </row>
    <row r="14356" spans="19:21" x14ac:dyDescent="0.35">
      <c r="S14356" s="43"/>
      <c r="U14356" s="43"/>
    </row>
    <row r="14357" spans="19:21" x14ac:dyDescent="0.35">
      <c r="S14357" s="43"/>
      <c r="U14357" s="43"/>
    </row>
    <row r="14358" spans="19:21" x14ac:dyDescent="0.35">
      <c r="S14358" s="43"/>
      <c r="U14358" s="43"/>
    </row>
    <row r="14359" spans="19:21" x14ac:dyDescent="0.35">
      <c r="S14359" s="43"/>
      <c r="U14359" s="43"/>
    </row>
    <row r="14360" spans="19:21" x14ac:dyDescent="0.35">
      <c r="S14360" s="43"/>
      <c r="U14360" s="43"/>
    </row>
    <row r="14361" spans="19:21" x14ac:dyDescent="0.35">
      <c r="S14361" s="43"/>
      <c r="U14361" s="43"/>
    </row>
    <row r="14362" spans="19:21" x14ac:dyDescent="0.35">
      <c r="S14362" s="43"/>
      <c r="U14362" s="43"/>
    </row>
    <row r="14363" spans="19:21" x14ac:dyDescent="0.35">
      <c r="S14363" s="43"/>
      <c r="U14363" s="43"/>
    </row>
    <row r="14364" spans="19:21" x14ac:dyDescent="0.35">
      <c r="S14364" s="43"/>
      <c r="U14364" s="43"/>
    </row>
    <row r="14365" spans="19:21" x14ac:dyDescent="0.35">
      <c r="S14365" s="43"/>
      <c r="U14365" s="43"/>
    </row>
    <row r="14366" spans="19:21" x14ac:dyDescent="0.35">
      <c r="S14366" s="43"/>
      <c r="U14366" s="43"/>
    </row>
    <row r="14367" spans="19:21" x14ac:dyDescent="0.35">
      <c r="S14367" s="43"/>
      <c r="U14367" s="43"/>
    </row>
    <row r="14368" spans="19:21" x14ac:dyDescent="0.35">
      <c r="S14368" s="43"/>
      <c r="U14368" s="43"/>
    </row>
    <row r="14369" spans="19:21" x14ac:dyDescent="0.35">
      <c r="S14369" s="43"/>
      <c r="U14369" s="43"/>
    </row>
    <row r="14370" spans="19:21" x14ac:dyDescent="0.35">
      <c r="S14370" s="43"/>
      <c r="U14370" s="43"/>
    </row>
    <row r="14371" spans="19:21" x14ac:dyDescent="0.35">
      <c r="S14371" s="43"/>
      <c r="U14371" s="43"/>
    </row>
    <row r="14372" spans="19:21" x14ac:dyDescent="0.35">
      <c r="S14372" s="43"/>
      <c r="U14372" s="43"/>
    </row>
    <row r="14373" spans="19:21" x14ac:dyDescent="0.35">
      <c r="S14373" s="43"/>
      <c r="U14373" s="43"/>
    </row>
    <row r="14374" spans="19:21" x14ac:dyDescent="0.35">
      <c r="S14374" s="43"/>
      <c r="U14374" s="43"/>
    </row>
    <row r="14375" spans="19:21" x14ac:dyDescent="0.35">
      <c r="S14375" s="43"/>
      <c r="U14375" s="43"/>
    </row>
    <row r="14376" spans="19:21" x14ac:dyDescent="0.35">
      <c r="S14376" s="43"/>
      <c r="U14376" s="43"/>
    </row>
    <row r="14377" spans="19:21" x14ac:dyDescent="0.35">
      <c r="S14377" s="43"/>
      <c r="U14377" s="43"/>
    </row>
    <row r="14378" spans="19:21" x14ac:dyDescent="0.35">
      <c r="S14378" s="43"/>
      <c r="U14378" s="43"/>
    </row>
    <row r="14379" spans="19:21" x14ac:dyDescent="0.35">
      <c r="S14379" s="43"/>
      <c r="U14379" s="43"/>
    </row>
    <row r="14380" spans="19:21" x14ac:dyDescent="0.35">
      <c r="S14380" s="43"/>
      <c r="U14380" s="43"/>
    </row>
    <row r="14381" spans="19:21" x14ac:dyDescent="0.35">
      <c r="S14381" s="43"/>
      <c r="U14381" s="43"/>
    </row>
    <row r="14382" spans="19:21" x14ac:dyDescent="0.35">
      <c r="S14382" s="43"/>
      <c r="U14382" s="43"/>
    </row>
    <row r="14383" spans="19:21" x14ac:dyDescent="0.35">
      <c r="S14383" s="43"/>
      <c r="U14383" s="43"/>
    </row>
    <row r="14384" spans="19:21" x14ac:dyDescent="0.35">
      <c r="S14384" s="43"/>
      <c r="U14384" s="43"/>
    </row>
    <row r="14385" spans="19:21" x14ac:dyDescent="0.35">
      <c r="S14385" s="43"/>
      <c r="U14385" s="43"/>
    </row>
    <row r="14386" spans="19:21" x14ac:dyDescent="0.35">
      <c r="S14386" s="43"/>
      <c r="U14386" s="43"/>
    </row>
    <row r="14387" spans="19:21" x14ac:dyDescent="0.35">
      <c r="S14387" s="43"/>
      <c r="U14387" s="43"/>
    </row>
    <row r="14388" spans="19:21" x14ac:dyDescent="0.35">
      <c r="S14388" s="43"/>
      <c r="U14388" s="43"/>
    </row>
    <row r="14389" spans="19:21" x14ac:dyDescent="0.35">
      <c r="S14389" s="43"/>
      <c r="U14389" s="43"/>
    </row>
    <row r="14390" spans="19:21" x14ac:dyDescent="0.35">
      <c r="S14390" s="43"/>
      <c r="U14390" s="43"/>
    </row>
    <row r="14391" spans="19:21" x14ac:dyDescent="0.35">
      <c r="S14391" s="43"/>
      <c r="U14391" s="43"/>
    </row>
    <row r="14392" spans="19:21" x14ac:dyDescent="0.35">
      <c r="S14392" s="43"/>
      <c r="U14392" s="43"/>
    </row>
    <row r="14393" spans="19:21" x14ac:dyDescent="0.35">
      <c r="S14393" s="43"/>
      <c r="U14393" s="43"/>
    </row>
    <row r="14394" spans="19:21" x14ac:dyDescent="0.35">
      <c r="S14394" s="43"/>
      <c r="U14394" s="43"/>
    </row>
    <row r="14395" spans="19:21" x14ac:dyDescent="0.35">
      <c r="S14395" s="43"/>
      <c r="U14395" s="43"/>
    </row>
    <row r="14396" spans="19:21" x14ac:dyDescent="0.35">
      <c r="S14396" s="43"/>
      <c r="U14396" s="43"/>
    </row>
    <row r="14397" spans="19:21" x14ac:dyDescent="0.35">
      <c r="S14397" s="43"/>
      <c r="U14397" s="43"/>
    </row>
    <row r="14398" spans="19:21" x14ac:dyDescent="0.35">
      <c r="S14398" s="43"/>
      <c r="U14398" s="43"/>
    </row>
    <row r="14399" spans="19:21" x14ac:dyDescent="0.35">
      <c r="S14399" s="43"/>
      <c r="U14399" s="43"/>
    </row>
    <row r="14400" spans="19:21" x14ac:dyDescent="0.35">
      <c r="S14400" s="43"/>
      <c r="U14400" s="43"/>
    </row>
    <row r="14401" spans="19:21" x14ac:dyDescent="0.35">
      <c r="S14401" s="43"/>
      <c r="U14401" s="43"/>
    </row>
    <row r="14402" spans="19:21" x14ac:dyDescent="0.35">
      <c r="S14402" s="43"/>
      <c r="U14402" s="43"/>
    </row>
    <row r="14403" spans="19:21" x14ac:dyDescent="0.35">
      <c r="S14403" s="43"/>
      <c r="U14403" s="43"/>
    </row>
    <row r="14404" spans="19:21" x14ac:dyDescent="0.35">
      <c r="S14404" s="43"/>
      <c r="U14404" s="43"/>
    </row>
    <row r="14405" spans="19:21" x14ac:dyDescent="0.35">
      <c r="S14405" s="43"/>
      <c r="U14405" s="43"/>
    </row>
    <row r="14406" spans="19:21" x14ac:dyDescent="0.35">
      <c r="S14406" s="43"/>
      <c r="U14406" s="43"/>
    </row>
    <row r="14407" spans="19:21" x14ac:dyDescent="0.35">
      <c r="S14407" s="43"/>
      <c r="U14407" s="43"/>
    </row>
    <row r="14408" spans="19:21" x14ac:dyDescent="0.35">
      <c r="S14408" s="43"/>
      <c r="U14408" s="43"/>
    </row>
    <row r="14409" spans="19:21" x14ac:dyDescent="0.35">
      <c r="S14409" s="43"/>
      <c r="U14409" s="43"/>
    </row>
    <row r="14410" spans="19:21" x14ac:dyDescent="0.35">
      <c r="S14410" s="43"/>
      <c r="U14410" s="43"/>
    </row>
    <row r="14411" spans="19:21" x14ac:dyDescent="0.35">
      <c r="S14411" s="43"/>
      <c r="U14411" s="43"/>
    </row>
    <row r="14412" spans="19:21" x14ac:dyDescent="0.35">
      <c r="S14412" s="43"/>
      <c r="U14412" s="43"/>
    </row>
    <row r="14413" spans="19:21" x14ac:dyDescent="0.35">
      <c r="S14413" s="43"/>
      <c r="U14413" s="43"/>
    </row>
    <row r="14414" spans="19:21" x14ac:dyDescent="0.35">
      <c r="S14414" s="43"/>
      <c r="U14414" s="43"/>
    </row>
    <row r="14415" spans="19:21" x14ac:dyDescent="0.35">
      <c r="S14415" s="43"/>
      <c r="U14415" s="43"/>
    </row>
    <row r="14416" spans="19:21" x14ac:dyDescent="0.35">
      <c r="S14416" s="43"/>
      <c r="U14416" s="43"/>
    </row>
    <row r="14417" spans="19:21" x14ac:dyDescent="0.35">
      <c r="S14417" s="43"/>
      <c r="U14417" s="43"/>
    </row>
    <row r="14418" spans="19:21" x14ac:dyDescent="0.35">
      <c r="S14418" s="43"/>
      <c r="U14418" s="43"/>
    </row>
    <row r="14419" spans="19:21" x14ac:dyDescent="0.35">
      <c r="S14419" s="43"/>
      <c r="U14419" s="43"/>
    </row>
    <row r="14420" spans="19:21" x14ac:dyDescent="0.35">
      <c r="S14420" s="43"/>
      <c r="U14420" s="43"/>
    </row>
    <row r="14421" spans="19:21" x14ac:dyDescent="0.35">
      <c r="S14421" s="43"/>
      <c r="U14421" s="43"/>
    </row>
    <row r="14422" spans="19:21" x14ac:dyDescent="0.35">
      <c r="S14422" s="43"/>
      <c r="U14422" s="43"/>
    </row>
    <row r="14423" spans="19:21" x14ac:dyDescent="0.35">
      <c r="S14423" s="43"/>
      <c r="U14423" s="43"/>
    </row>
    <row r="14424" spans="19:21" x14ac:dyDescent="0.35">
      <c r="S14424" s="43"/>
      <c r="U14424" s="43"/>
    </row>
    <row r="14425" spans="19:21" x14ac:dyDescent="0.35">
      <c r="S14425" s="43"/>
      <c r="U14425" s="43"/>
    </row>
    <row r="14426" spans="19:21" x14ac:dyDescent="0.35">
      <c r="S14426" s="43"/>
      <c r="U14426" s="43"/>
    </row>
    <row r="14427" spans="19:21" x14ac:dyDescent="0.35">
      <c r="S14427" s="43"/>
      <c r="U14427" s="43"/>
    </row>
    <row r="14428" spans="19:21" x14ac:dyDescent="0.35">
      <c r="S14428" s="43"/>
      <c r="U14428" s="43"/>
    </row>
    <row r="14429" spans="19:21" x14ac:dyDescent="0.35">
      <c r="S14429" s="43"/>
      <c r="U14429" s="43"/>
    </row>
    <row r="14430" spans="19:21" x14ac:dyDescent="0.35">
      <c r="S14430" s="43"/>
      <c r="U14430" s="43"/>
    </row>
    <row r="14431" spans="19:21" x14ac:dyDescent="0.35">
      <c r="S14431" s="43"/>
      <c r="U14431" s="43"/>
    </row>
    <row r="14432" spans="19:21" x14ac:dyDescent="0.35">
      <c r="S14432" s="43"/>
      <c r="U14432" s="43"/>
    </row>
    <row r="14433" spans="19:21" x14ac:dyDescent="0.35">
      <c r="S14433" s="43"/>
      <c r="U14433" s="43"/>
    </row>
    <row r="14434" spans="19:21" x14ac:dyDescent="0.35">
      <c r="S14434" s="43"/>
      <c r="U14434" s="43"/>
    </row>
    <row r="14435" spans="19:21" x14ac:dyDescent="0.35">
      <c r="S14435" s="43"/>
      <c r="U14435" s="43"/>
    </row>
    <row r="14436" spans="19:21" x14ac:dyDescent="0.35">
      <c r="S14436" s="43"/>
      <c r="U14436" s="43"/>
    </row>
    <row r="14437" spans="19:21" x14ac:dyDescent="0.35">
      <c r="S14437" s="43"/>
      <c r="U14437" s="43"/>
    </row>
    <row r="14438" spans="19:21" x14ac:dyDescent="0.35">
      <c r="S14438" s="43"/>
      <c r="U14438" s="43"/>
    </row>
    <row r="14439" spans="19:21" x14ac:dyDescent="0.35">
      <c r="S14439" s="43"/>
      <c r="U14439" s="43"/>
    </row>
    <row r="14440" spans="19:21" x14ac:dyDescent="0.35">
      <c r="S14440" s="43"/>
      <c r="U14440" s="43"/>
    </row>
    <row r="14441" spans="19:21" x14ac:dyDescent="0.35">
      <c r="S14441" s="43"/>
      <c r="U14441" s="43"/>
    </row>
    <row r="14442" spans="19:21" x14ac:dyDescent="0.35">
      <c r="S14442" s="43"/>
      <c r="U14442" s="43"/>
    </row>
    <row r="14443" spans="19:21" x14ac:dyDescent="0.35">
      <c r="S14443" s="43"/>
      <c r="U14443" s="43"/>
    </row>
    <row r="14444" spans="19:21" x14ac:dyDescent="0.35">
      <c r="S14444" s="43"/>
      <c r="U14444" s="43"/>
    </row>
    <row r="14445" spans="19:21" x14ac:dyDescent="0.35">
      <c r="S14445" s="43"/>
      <c r="U14445" s="43"/>
    </row>
    <row r="14446" spans="19:21" x14ac:dyDescent="0.35">
      <c r="S14446" s="43"/>
      <c r="U14446" s="43"/>
    </row>
    <row r="14447" spans="19:21" x14ac:dyDescent="0.35">
      <c r="S14447" s="43"/>
      <c r="U14447" s="43"/>
    </row>
    <row r="14448" spans="19:21" x14ac:dyDescent="0.35">
      <c r="S14448" s="43"/>
      <c r="U14448" s="43"/>
    </row>
    <row r="14449" spans="19:21" x14ac:dyDescent="0.35">
      <c r="S14449" s="43"/>
      <c r="U14449" s="43"/>
    </row>
    <row r="14450" spans="19:21" x14ac:dyDescent="0.35">
      <c r="S14450" s="43"/>
      <c r="U14450" s="43"/>
    </row>
    <row r="14451" spans="19:21" x14ac:dyDescent="0.35">
      <c r="S14451" s="43"/>
      <c r="U14451" s="43"/>
    </row>
    <row r="14452" spans="19:21" x14ac:dyDescent="0.35">
      <c r="S14452" s="43"/>
      <c r="U14452" s="43"/>
    </row>
    <row r="14453" spans="19:21" x14ac:dyDescent="0.35">
      <c r="S14453" s="43"/>
      <c r="U14453" s="43"/>
    </row>
    <row r="14454" spans="19:21" x14ac:dyDescent="0.35">
      <c r="S14454" s="43"/>
      <c r="U14454" s="43"/>
    </row>
    <row r="14455" spans="19:21" x14ac:dyDescent="0.35">
      <c r="S14455" s="43"/>
      <c r="U14455" s="43"/>
    </row>
    <row r="14456" spans="19:21" x14ac:dyDescent="0.35">
      <c r="S14456" s="43"/>
      <c r="U14456" s="43"/>
    </row>
    <row r="14457" spans="19:21" x14ac:dyDescent="0.35">
      <c r="S14457" s="43"/>
      <c r="U14457" s="43"/>
    </row>
    <row r="14458" spans="19:21" x14ac:dyDescent="0.35">
      <c r="S14458" s="43"/>
      <c r="U14458" s="43"/>
    </row>
    <row r="14459" spans="19:21" x14ac:dyDescent="0.35">
      <c r="S14459" s="43"/>
      <c r="U14459" s="43"/>
    </row>
    <row r="14460" spans="19:21" x14ac:dyDescent="0.35">
      <c r="S14460" s="43"/>
      <c r="U14460" s="43"/>
    </row>
    <row r="14461" spans="19:21" x14ac:dyDescent="0.35">
      <c r="S14461" s="43"/>
      <c r="U14461" s="43"/>
    </row>
    <row r="14462" spans="19:21" x14ac:dyDescent="0.35">
      <c r="S14462" s="43"/>
      <c r="U14462" s="43"/>
    </row>
    <row r="14463" spans="19:21" x14ac:dyDescent="0.35">
      <c r="S14463" s="43"/>
      <c r="U14463" s="43"/>
    </row>
    <row r="14464" spans="19:21" x14ac:dyDescent="0.35">
      <c r="S14464" s="43"/>
      <c r="U14464" s="43"/>
    </row>
    <row r="14465" spans="19:21" x14ac:dyDescent="0.35">
      <c r="S14465" s="43"/>
      <c r="U14465" s="43"/>
    </row>
    <row r="14466" spans="19:21" x14ac:dyDescent="0.35">
      <c r="S14466" s="43"/>
      <c r="U14466" s="43"/>
    </row>
    <row r="14467" spans="19:21" x14ac:dyDescent="0.35">
      <c r="S14467" s="43"/>
      <c r="U14467" s="43"/>
    </row>
    <row r="14468" spans="19:21" x14ac:dyDescent="0.35">
      <c r="S14468" s="43"/>
      <c r="U14468" s="43"/>
    </row>
    <row r="14469" spans="19:21" x14ac:dyDescent="0.35">
      <c r="S14469" s="43"/>
      <c r="U14469" s="43"/>
    </row>
    <row r="14470" spans="19:21" x14ac:dyDescent="0.35">
      <c r="S14470" s="43"/>
      <c r="U14470" s="43"/>
    </row>
    <row r="14471" spans="19:21" x14ac:dyDescent="0.35">
      <c r="S14471" s="43"/>
      <c r="U14471" s="43"/>
    </row>
    <row r="14472" spans="19:21" x14ac:dyDescent="0.35">
      <c r="S14472" s="43"/>
      <c r="U14472" s="43"/>
    </row>
    <row r="14473" spans="19:21" x14ac:dyDescent="0.35">
      <c r="S14473" s="43"/>
      <c r="U14473" s="43"/>
    </row>
    <row r="14474" spans="19:21" x14ac:dyDescent="0.35">
      <c r="S14474" s="43"/>
      <c r="U14474" s="43"/>
    </row>
    <row r="14475" spans="19:21" x14ac:dyDescent="0.35">
      <c r="S14475" s="43"/>
      <c r="U14475" s="43"/>
    </row>
    <row r="14476" spans="19:21" x14ac:dyDescent="0.35">
      <c r="S14476" s="43"/>
      <c r="U14476" s="43"/>
    </row>
    <row r="14477" spans="19:21" x14ac:dyDescent="0.35">
      <c r="S14477" s="43"/>
      <c r="U14477" s="43"/>
    </row>
    <row r="14478" spans="19:21" x14ac:dyDescent="0.35">
      <c r="S14478" s="43"/>
      <c r="U14478" s="43"/>
    </row>
    <row r="14479" spans="19:21" x14ac:dyDescent="0.35">
      <c r="S14479" s="43"/>
      <c r="U14479" s="43"/>
    </row>
    <row r="14480" spans="19:21" x14ac:dyDescent="0.35">
      <c r="S14480" s="43"/>
      <c r="U14480" s="43"/>
    </row>
    <row r="14481" spans="19:21" x14ac:dyDescent="0.35">
      <c r="S14481" s="43"/>
      <c r="U14481" s="43"/>
    </row>
    <row r="14482" spans="19:21" x14ac:dyDescent="0.35">
      <c r="S14482" s="43"/>
      <c r="U14482" s="43"/>
    </row>
    <row r="14483" spans="19:21" x14ac:dyDescent="0.35">
      <c r="S14483" s="43"/>
      <c r="U14483" s="43"/>
    </row>
    <row r="14484" spans="19:21" x14ac:dyDescent="0.35">
      <c r="S14484" s="43"/>
      <c r="U14484" s="43"/>
    </row>
    <row r="14485" spans="19:21" x14ac:dyDescent="0.35">
      <c r="S14485" s="43"/>
      <c r="U14485" s="43"/>
    </row>
    <row r="14486" spans="19:21" x14ac:dyDescent="0.35">
      <c r="S14486" s="43"/>
      <c r="U14486" s="43"/>
    </row>
    <row r="14487" spans="19:21" x14ac:dyDescent="0.35">
      <c r="S14487" s="43"/>
      <c r="U14487" s="43"/>
    </row>
    <row r="14488" spans="19:21" x14ac:dyDescent="0.35">
      <c r="S14488" s="43"/>
      <c r="U14488" s="43"/>
    </row>
    <row r="14489" spans="19:21" x14ac:dyDescent="0.35">
      <c r="S14489" s="43"/>
      <c r="U14489" s="43"/>
    </row>
    <row r="14490" spans="19:21" x14ac:dyDescent="0.35">
      <c r="S14490" s="43"/>
      <c r="U14490" s="43"/>
    </row>
    <row r="14491" spans="19:21" x14ac:dyDescent="0.35">
      <c r="S14491" s="43"/>
      <c r="U14491" s="43"/>
    </row>
    <row r="14492" spans="19:21" x14ac:dyDescent="0.35">
      <c r="S14492" s="43"/>
      <c r="U14492" s="43"/>
    </row>
    <row r="14493" spans="19:21" x14ac:dyDescent="0.35">
      <c r="S14493" s="43"/>
      <c r="U14493" s="43"/>
    </row>
    <row r="14494" spans="19:21" x14ac:dyDescent="0.35">
      <c r="S14494" s="43"/>
      <c r="U14494" s="43"/>
    </row>
    <row r="14495" spans="19:21" x14ac:dyDescent="0.35">
      <c r="S14495" s="43"/>
      <c r="U14495" s="43"/>
    </row>
    <row r="14496" spans="19:21" x14ac:dyDescent="0.35">
      <c r="S14496" s="43"/>
      <c r="U14496" s="43"/>
    </row>
    <row r="14497" spans="19:21" x14ac:dyDescent="0.35">
      <c r="S14497" s="43"/>
      <c r="U14497" s="43"/>
    </row>
    <row r="14498" spans="19:21" x14ac:dyDescent="0.35">
      <c r="S14498" s="43"/>
      <c r="U14498" s="43"/>
    </row>
    <row r="14499" spans="19:21" x14ac:dyDescent="0.35">
      <c r="S14499" s="43"/>
      <c r="U14499" s="43"/>
    </row>
    <row r="14500" spans="19:21" x14ac:dyDescent="0.35">
      <c r="S14500" s="43"/>
      <c r="U14500" s="43"/>
    </row>
    <row r="14501" spans="19:21" x14ac:dyDescent="0.35">
      <c r="S14501" s="43"/>
      <c r="U14501" s="43"/>
    </row>
    <row r="14502" spans="19:21" x14ac:dyDescent="0.35">
      <c r="S14502" s="43"/>
      <c r="U14502" s="43"/>
    </row>
    <row r="14503" spans="19:21" x14ac:dyDescent="0.35">
      <c r="S14503" s="43"/>
      <c r="U14503" s="43"/>
    </row>
    <row r="14504" spans="19:21" x14ac:dyDescent="0.35">
      <c r="S14504" s="43"/>
      <c r="U14504" s="43"/>
    </row>
    <row r="14505" spans="19:21" x14ac:dyDescent="0.35">
      <c r="S14505" s="43"/>
      <c r="U14505" s="43"/>
    </row>
    <row r="14506" spans="19:21" x14ac:dyDescent="0.35">
      <c r="S14506" s="43"/>
      <c r="U14506" s="43"/>
    </row>
    <row r="14507" spans="19:21" x14ac:dyDescent="0.35">
      <c r="S14507" s="43"/>
      <c r="U14507" s="43"/>
    </row>
    <row r="14508" spans="19:21" x14ac:dyDescent="0.35">
      <c r="S14508" s="43"/>
      <c r="U14508" s="43"/>
    </row>
    <row r="14509" spans="19:21" x14ac:dyDescent="0.35">
      <c r="S14509" s="43"/>
      <c r="U14509" s="43"/>
    </row>
    <row r="14510" spans="19:21" x14ac:dyDescent="0.35">
      <c r="S14510" s="43"/>
      <c r="U14510" s="43"/>
    </row>
    <row r="14511" spans="19:21" x14ac:dyDescent="0.35">
      <c r="S14511" s="43"/>
      <c r="U14511" s="43"/>
    </row>
    <row r="14512" spans="19:21" x14ac:dyDescent="0.35">
      <c r="S14512" s="43"/>
      <c r="U14512" s="43"/>
    </row>
    <row r="14513" spans="19:21" x14ac:dyDescent="0.35">
      <c r="S14513" s="43"/>
      <c r="U14513" s="43"/>
    </row>
    <row r="14514" spans="19:21" x14ac:dyDescent="0.35">
      <c r="S14514" s="43"/>
      <c r="U14514" s="43"/>
    </row>
    <row r="14515" spans="19:21" x14ac:dyDescent="0.35">
      <c r="S14515" s="43"/>
      <c r="U14515" s="43"/>
    </row>
    <row r="14516" spans="19:21" x14ac:dyDescent="0.35">
      <c r="S14516" s="43"/>
      <c r="U14516" s="43"/>
    </row>
    <row r="14517" spans="19:21" x14ac:dyDescent="0.35">
      <c r="S14517" s="43"/>
      <c r="U14517" s="43"/>
    </row>
    <row r="14518" spans="19:21" x14ac:dyDescent="0.35">
      <c r="S14518" s="43"/>
      <c r="U14518" s="43"/>
    </row>
    <row r="14519" spans="19:21" x14ac:dyDescent="0.35">
      <c r="S14519" s="43"/>
      <c r="U14519" s="43"/>
    </row>
    <row r="14520" spans="19:21" x14ac:dyDescent="0.35">
      <c r="S14520" s="43"/>
      <c r="U14520" s="43"/>
    </row>
    <row r="14521" spans="19:21" x14ac:dyDescent="0.35">
      <c r="S14521" s="43"/>
      <c r="U14521" s="43"/>
    </row>
    <row r="14522" spans="19:21" x14ac:dyDescent="0.35">
      <c r="S14522" s="43"/>
      <c r="U14522" s="43"/>
    </row>
    <row r="14523" spans="19:21" x14ac:dyDescent="0.35">
      <c r="S14523" s="43"/>
      <c r="U14523" s="43"/>
    </row>
    <row r="14524" spans="19:21" x14ac:dyDescent="0.35">
      <c r="S14524" s="43"/>
      <c r="U14524" s="43"/>
    </row>
    <row r="14525" spans="19:21" x14ac:dyDescent="0.35">
      <c r="S14525" s="43"/>
      <c r="U14525" s="43"/>
    </row>
    <row r="14526" spans="19:21" x14ac:dyDescent="0.35">
      <c r="S14526" s="43"/>
      <c r="U14526" s="43"/>
    </row>
    <row r="14527" spans="19:21" x14ac:dyDescent="0.35">
      <c r="S14527" s="43"/>
      <c r="U14527" s="43"/>
    </row>
    <row r="14528" spans="19:21" x14ac:dyDescent="0.35">
      <c r="S14528" s="43"/>
      <c r="U14528" s="43"/>
    </row>
    <row r="14529" spans="19:21" x14ac:dyDescent="0.35">
      <c r="S14529" s="43"/>
      <c r="U14529" s="43"/>
    </row>
    <row r="14530" spans="19:21" x14ac:dyDescent="0.35">
      <c r="S14530" s="43"/>
      <c r="U14530" s="43"/>
    </row>
    <row r="14531" spans="19:21" x14ac:dyDescent="0.35">
      <c r="S14531" s="43"/>
      <c r="U14531" s="43"/>
    </row>
    <row r="14532" spans="19:21" x14ac:dyDescent="0.35">
      <c r="S14532" s="43"/>
      <c r="U14532" s="43"/>
    </row>
    <row r="14533" spans="19:21" x14ac:dyDescent="0.35">
      <c r="S14533" s="43"/>
      <c r="U14533" s="43"/>
    </row>
    <row r="14534" spans="19:21" x14ac:dyDescent="0.35">
      <c r="S14534" s="43"/>
      <c r="U14534" s="43"/>
    </row>
    <row r="14535" spans="19:21" x14ac:dyDescent="0.35">
      <c r="S14535" s="43"/>
      <c r="U14535" s="43"/>
    </row>
    <row r="14536" spans="19:21" x14ac:dyDescent="0.35">
      <c r="S14536" s="43"/>
      <c r="U14536" s="43"/>
    </row>
    <row r="14537" spans="19:21" x14ac:dyDescent="0.35">
      <c r="S14537" s="43"/>
      <c r="U14537" s="43"/>
    </row>
    <row r="14538" spans="19:21" x14ac:dyDescent="0.35">
      <c r="S14538" s="43"/>
      <c r="U14538" s="43"/>
    </row>
    <row r="14539" spans="19:21" x14ac:dyDescent="0.35">
      <c r="S14539" s="43"/>
      <c r="U14539" s="43"/>
    </row>
    <row r="14540" spans="19:21" x14ac:dyDescent="0.35">
      <c r="S14540" s="43"/>
      <c r="U14540" s="43"/>
    </row>
    <row r="14541" spans="19:21" x14ac:dyDescent="0.35">
      <c r="S14541" s="43"/>
      <c r="U14541" s="43"/>
    </row>
    <row r="14542" spans="19:21" x14ac:dyDescent="0.35">
      <c r="S14542" s="43"/>
      <c r="U14542" s="43"/>
    </row>
    <row r="14543" spans="19:21" x14ac:dyDescent="0.35">
      <c r="S14543" s="43"/>
      <c r="U14543" s="43"/>
    </row>
    <row r="14544" spans="19:21" x14ac:dyDescent="0.35">
      <c r="S14544" s="43"/>
      <c r="U14544" s="43"/>
    </row>
    <row r="14545" spans="19:21" x14ac:dyDescent="0.35">
      <c r="S14545" s="43"/>
      <c r="U14545" s="43"/>
    </row>
    <row r="14546" spans="19:21" x14ac:dyDescent="0.35">
      <c r="S14546" s="43"/>
      <c r="U14546" s="43"/>
    </row>
    <row r="14547" spans="19:21" x14ac:dyDescent="0.35">
      <c r="S14547" s="43"/>
      <c r="U14547" s="43"/>
    </row>
    <row r="14548" spans="19:21" x14ac:dyDescent="0.35">
      <c r="S14548" s="43"/>
      <c r="U14548" s="43"/>
    </row>
    <row r="14549" spans="19:21" x14ac:dyDescent="0.35">
      <c r="S14549" s="43"/>
      <c r="U14549" s="43"/>
    </row>
    <row r="14550" spans="19:21" x14ac:dyDescent="0.35">
      <c r="S14550" s="43"/>
      <c r="U14550" s="43"/>
    </row>
    <row r="14551" spans="19:21" x14ac:dyDescent="0.35">
      <c r="S14551" s="43"/>
      <c r="U14551" s="43"/>
    </row>
    <row r="14552" spans="19:21" x14ac:dyDescent="0.35">
      <c r="S14552" s="43"/>
      <c r="U14552" s="43"/>
    </row>
    <row r="14553" spans="19:21" x14ac:dyDescent="0.35">
      <c r="S14553" s="43"/>
      <c r="U14553" s="43"/>
    </row>
    <row r="14554" spans="19:21" x14ac:dyDescent="0.35">
      <c r="S14554" s="43"/>
      <c r="U14554" s="43"/>
    </row>
    <row r="14555" spans="19:21" x14ac:dyDescent="0.35">
      <c r="S14555" s="43"/>
      <c r="U14555" s="43"/>
    </row>
    <row r="14556" spans="19:21" x14ac:dyDescent="0.35">
      <c r="S14556" s="43"/>
      <c r="U14556" s="43"/>
    </row>
    <row r="14557" spans="19:21" x14ac:dyDescent="0.35">
      <c r="S14557" s="43"/>
      <c r="U14557" s="43"/>
    </row>
    <row r="14558" spans="19:21" x14ac:dyDescent="0.35">
      <c r="S14558" s="43"/>
      <c r="U14558" s="43"/>
    </row>
    <row r="14559" spans="19:21" x14ac:dyDescent="0.35">
      <c r="S14559" s="43"/>
      <c r="U14559" s="43"/>
    </row>
    <row r="14560" spans="19:21" x14ac:dyDescent="0.35">
      <c r="S14560" s="43"/>
      <c r="U14560" s="43"/>
    </row>
    <row r="14561" spans="19:21" x14ac:dyDescent="0.35">
      <c r="S14561" s="43"/>
      <c r="U14561" s="43"/>
    </row>
    <row r="14562" spans="19:21" x14ac:dyDescent="0.35">
      <c r="S14562" s="43"/>
      <c r="U14562" s="43"/>
    </row>
    <row r="14563" spans="19:21" x14ac:dyDescent="0.35">
      <c r="S14563" s="43"/>
      <c r="U14563" s="43"/>
    </row>
    <row r="14564" spans="19:21" x14ac:dyDescent="0.35">
      <c r="S14564" s="43"/>
      <c r="U14564" s="43"/>
    </row>
    <row r="14565" spans="19:21" x14ac:dyDescent="0.35">
      <c r="S14565" s="43"/>
      <c r="U14565" s="43"/>
    </row>
    <row r="14566" spans="19:21" x14ac:dyDescent="0.35">
      <c r="S14566" s="43"/>
      <c r="U14566" s="43"/>
    </row>
    <row r="14567" spans="19:21" x14ac:dyDescent="0.35">
      <c r="S14567" s="43"/>
      <c r="U14567" s="43"/>
    </row>
    <row r="14568" spans="19:21" x14ac:dyDescent="0.35">
      <c r="S14568" s="43"/>
      <c r="U14568" s="43"/>
    </row>
    <row r="14569" spans="19:21" x14ac:dyDescent="0.35">
      <c r="S14569" s="43"/>
      <c r="U14569" s="43"/>
    </row>
    <row r="14570" spans="19:21" x14ac:dyDescent="0.35">
      <c r="S14570" s="43"/>
      <c r="U14570" s="43"/>
    </row>
    <row r="14571" spans="19:21" x14ac:dyDescent="0.35">
      <c r="S14571" s="43"/>
      <c r="U14571" s="43"/>
    </row>
    <row r="14572" spans="19:21" x14ac:dyDescent="0.35">
      <c r="S14572" s="43"/>
      <c r="U14572" s="43"/>
    </row>
    <row r="14573" spans="19:21" x14ac:dyDescent="0.35">
      <c r="S14573" s="43"/>
      <c r="U14573" s="43"/>
    </row>
    <row r="14574" spans="19:21" x14ac:dyDescent="0.35">
      <c r="S14574" s="43"/>
      <c r="U14574" s="43"/>
    </row>
    <row r="14575" spans="19:21" x14ac:dyDescent="0.35">
      <c r="S14575" s="43"/>
      <c r="U14575" s="43"/>
    </row>
    <row r="14576" spans="19:21" x14ac:dyDescent="0.35">
      <c r="S14576" s="43"/>
      <c r="U14576" s="43"/>
    </row>
    <row r="14577" spans="19:21" x14ac:dyDescent="0.35">
      <c r="S14577" s="43"/>
      <c r="U14577" s="43"/>
    </row>
    <row r="14578" spans="19:21" x14ac:dyDescent="0.35">
      <c r="S14578" s="43"/>
      <c r="U14578" s="43"/>
    </row>
    <row r="14579" spans="19:21" x14ac:dyDescent="0.35">
      <c r="S14579" s="43"/>
      <c r="U14579" s="43"/>
    </row>
    <row r="14580" spans="19:21" x14ac:dyDescent="0.35">
      <c r="S14580" s="43"/>
      <c r="U14580" s="43"/>
    </row>
    <row r="14581" spans="19:21" x14ac:dyDescent="0.35">
      <c r="S14581" s="43"/>
      <c r="U14581" s="43"/>
    </row>
    <row r="14582" spans="19:21" x14ac:dyDescent="0.35">
      <c r="S14582" s="43"/>
      <c r="U14582" s="43"/>
    </row>
    <row r="14583" spans="19:21" x14ac:dyDescent="0.35">
      <c r="S14583" s="43"/>
      <c r="U14583" s="43"/>
    </row>
    <row r="14584" spans="19:21" x14ac:dyDescent="0.35">
      <c r="S14584" s="43"/>
      <c r="U14584" s="43"/>
    </row>
    <row r="14585" spans="19:21" x14ac:dyDescent="0.35">
      <c r="S14585" s="43"/>
      <c r="U14585" s="43"/>
    </row>
    <row r="14586" spans="19:21" x14ac:dyDescent="0.35">
      <c r="S14586" s="43"/>
      <c r="U14586" s="43"/>
    </row>
    <row r="14587" spans="19:21" x14ac:dyDescent="0.35">
      <c r="S14587" s="43"/>
      <c r="U14587" s="43"/>
    </row>
    <row r="14588" spans="19:21" x14ac:dyDescent="0.35">
      <c r="S14588" s="43"/>
      <c r="U14588" s="43"/>
    </row>
    <row r="14589" spans="19:21" x14ac:dyDescent="0.35">
      <c r="S14589" s="43"/>
      <c r="U14589" s="43"/>
    </row>
    <row r="14590" spans="19:21" x14ac:dyDescent="0.35">
      <c r="S14590" s="43"/>
      <c r="U14590" s="43"/>
    </row>
    <row r="14591" spans="19:21" x14ac:dyDescent="0.35">
      <c r="S14591" s="43"/>
      <c r="U14591" s="43"/>
    </row>
    <row r="14592" spans="19:21" x14ac:dyDescent="0.35">
      <c r="S14592" s="43"/>
      <c r="U14592" s="43"/>
    </row>
    <row r="14593" spans="19:21" x14ac:dyDescent="0.35">
      <c r="S14593" s="43"/>
      <c r="U14593" s="43"/>
    </row>
    <row r="14594" spans="19:21" x14ac:dyDescent="0.35">
      <c r="S14594" s="43"/>
      <c r="U14594" s="43"/>
    </row>
    <row r="14595" spans="19:21" x14ac:dyDescent="0.35">
      <c r="S14595" s="43"/>
      <c r="U14595" s="43"/>
    </row>
    <row r="14596" spans="19:21" x14ac:dyDescent="0.35">
      <c r="S14596" s="43"/>
      <c r="U14596" s="43"/>
    </row>
    <row r="14597" spans="19:21" x14ac:dyDescent="0.35">
      <c r="S14597" s="43"/>
      <c r="U14597" s="43"/>
    </row>
    <row r="14598" spans="19:21" x14ac:dyDescent="0.35">
      <c r="S14598" s="43"/>
      <c r="U14598" s="43"/>
    </row>
    <row r="14599" spans="19:21" x14ac:dyDescent="0.35">
      <c r="S14599" s="43"/>
      <c r="U14599" s="43"/>
    </row>
    <row r="14600" spans="19:21" x14ac:dyDescent="0.35">
      <c r="S14600" s="43"/>
      <c r="U14600" s="43"/>
    </row>
    <row r="14601" spans="19:21" x14ac:dyDescent="0.35">
      <c r="S14601" s="43"/>
      <c r="U14601" s="43"/>
    </row>
    <row r="14602" spans="19:21" x14ac:dyDescent="0.35">
      <c r="S14602" s="43"/>
      <c r="U14602" s="43"/>
    </row>
    <row r="14603" spans="19:21" x14ac:dyDescent="0.35">
      <c r="S14603" s="43"/>
      <c r="U14603" s="43"/>
    </row>
    <row r="14604" spans="19:21" x14ac:dyDescent="0.35">
      <c r="S14604" s="43"/>
      <c r="U14604" s="43"/>
    </row>
    <row r="14605" spans="19:21" x14ac:dyDescent="0.35">
      <c r="S14605" s="43"/>
      <c r="U14605" s="43"/>
    </row>
    <row r="14606" spans="19:21" x14ac:dyDescent="0.35">
      <c r="S14606" s="43"/>
      <c r="U14606" s="43"/>
    </row>
    <row r="14607" spans="19:21" x14ac:dyDescent="0.35">
      <c r="S14607" s="43"/>
      <c r="U14607" s="43"/>
    </row>
    <row r="14608" spans="19:21" x14ac:dyDescent="0.35">
      <c r="S14608" s="43"/>
      <c r="U14608" s="43"/>
    </row>
    <row r="14609" spans="19:21" x14ac:dyDescent="0.35">
      <c r="S14609" s="43"/>
      <c r="U14609" s="43"/>
    </row>
    <row r="14610" spans="19:21" x14ac:dyDescent="0.35">
      <c r="S14610" s="43"/>
      <c r="U14610" s="43"/>
    </row>
    <row r="14611" spans="19:21" x14ac:dyDescent="0.35">
      <c r="S14611" s="43"/>
      <c r="U14611" s="43"/>
    </row>
    <row r="14612" spans="19:21" x14ac:dyDescent="0.35">
      <c r="S14612" s="43"/>
      <c r="U14612" s="43"/>
    </row>
    <row r="14613" spans="19:21" x14ac:dyDescent="0.35">
      <c r="S14613" s="43"/>
      <c r="U14613" s="43"/>
    </row>
    <row r="14614" spans="19:21" x14ac:dyDescent="0.35">
      <c r="S14614" s="43"/>
      <c r="U14614" s="43"/>
    </row>
    <row r="14615" spans="19:21" x14ac:dyDescent="0.35">
      <c r="S14615" s="43"/>
      <c r="U14615" s="43"/>
    </row>
    <row r="14616" spans="19:21" x14ac:dyDescent="0.35">
      <c r="S14616" s="43"/>
      <c r="U14616" s="43"/>
    </row>
    <row r="14617" spans="19:21" x14ac:dyDescent="0.35">
      <c r="S14617" s="43"/>
      <c r="U14617" s="43"/>
    </row>
    <row r="14618" spans="19:21" x14ac:dyDescent="0.35">
      <c r="S14618" s="43"/>
      <c r="U14618" s="43"/>
    </row>
    <row r="14619" spans="19:21" x14ac:dyDescent="0.35">
      <c r="S14619" s="43"/>
      <c r="U14619" s="43"/>
    </row>
    <row r="14620" spans="19:21" x14ac:dyDescent="0.35">
      <c r="S14620" s="43"/>
      <c r="U14620" s="43"/>
    </row>
    <row r="14621" spans="19:21" x14ac:dyDescent="0.35">
      <c r="S14621" s="43"/>
      <c r="U14621" s="43"/>
    </row>
    <row r="14622" spans="19:21" x14ac:dyDescent="0.35">
      <c r="S14622" s="43"/>
      <c r="U14622" s="43"/>
    </row>
    <row r="14623" spans="19:21" x14ac:dyDescent="0.35">
      <c r="S14623" s="43"/>
      <c r="U14623" s="43"/>
    </row>
    <row r="14624" spans="19:21" x14ac:dyDescent="0.35">
      <c r="S14624" s="43"/>
      <c r="U14624" s="43"/>
    </row>
    <row r="14625" spans="19:21" x14ac:dyDescent="0.35">
      <c r="S14625" s="43"/>
      <c r="U14625" s="43"/>
    </row>
    <row r="14626" spans="19:21" x14ac:dyDescent="0.35">
      <c r="S14626" s="43"/>
      <c r="U14626" s="43"/>
    </row>
    <row r="14627" spans="19:21" x14ac:dyDescent="0.35">
      <c r="S14627" s="43"/>
      <c r="U14627" s="43"/>
    </row>
    <row r="14628" spans="19:21" x14ac:dyDescent="0.35">
      <c r="S14628" s="43"/>
      <c r="U14628" s="43"/>
    </row>
    <row r="14629" spans="19:21" x14ac:dyDescent="0.35">
      <c r="S14629" s="43"/>
      <c r="U14629" s="43"/>
    </row>
    <row r="14630" spans="19:21" x14ac:dyDescent="0.35">
      <c r="S14630" s="43"/>
      <c r="U14630" s="43"/>
    </row>
    <row r="14631" spans="19:21" x14ac:dyDescent="0.35">
      <c r="S14631" s="43"/>
      <c r="U14631" s="43"/>
    </row>
    <row r="14632" spans="19:21" x14ac:dyDescent="0.35">
      <c r="S14632" s="43"/>
      <c r="U14632" s="43"/>
    </row>
    <row r="14633" spans="19:21" x14ac:dyDescent="0.35">
      <c r="S14633" s="43"/>
      <c r="U14633" s="43"/>
    </row>
    <row r="14634" spans="19:21" x14ac:dyDescent="0.35">
      <c r="S14634" s="43"/>
      <c r="U14634" s="43"/>
    </row>
    <row r="14635" spans="19:21" x14ac:dyDescent="0.35">
      <c r="S14635" s="43"/>
      <c r="U14635" s="43"/>
    </row>
    <row r="14636" spans="19:21" x14ac:dyDescent="0.35">
      <c r="S14636" s="43"/>
      <c r="U14636" s="43"/>
    </row>
    <row r="14637" spans="19:21" x14ac:dyDescent="0.35">
      <c r="S14637" s="43"/>
      <c r="U14637" s="43"/>
    </row>
    <row r="14638" spans="19:21" x14ac:dyDescent="0.35">
      <c r="S14638" s="43"/>
      <c r="U14638" s="43"/>
    </row>
    <row r="14639" spans="19:21" x14ac:dyDescent="0.35">
      <c r="S14639" s="43"/>
      <c r="U14639" s="43"/>
    </row>
    <row r="14640" spans="19:21" x14ac:dyDescent="0.35">
      <c r="S14640" s="43"/>
      <c r="U14640" s="43"/>
    </row>
    <row r="14641" spans="19:21" x14ac:dyDescent="0.35">
      <c r="S14641" s="43"/>
      <c r="U14641" s="43"/>
    </row>
    <row r="14642" spans="19:21" x14ac:dyDescent="0.35">
      <c r="S14642" s="43"/>
      <c r="U14642" s="43"/>
    </row>
    <row r="14643" spans="19:21" x14ac:dyDescent="0.35">
      <c r="S14643" s="43"/>
      <c r="U14643" s="43"/>
    </row>
    <row r="14644" spans="19:21" x14ac:dyDescent="0.35">
      <c r="S14644" s="43"/>
      <c r="U14644" s="43"/>
    </row>
    <row r="14645" spans="19:21" x14ac:dyDescent="0.35">
      <c r="S14645" s="43"/>
      <c r="U14645" s="43"/>
    </row>
    <row r="14646" spans="19:21" x14ac:dyDescent="0.35">
      <c r="S14646" s="43"/>
      <c r="U14646" s="43"/>
    </row>
    <row r="14647" spans="19:21" x14ac:dyDescent="0.35">
      <c r="S14647" s="43"/>
      <c r="U14647" s="43"/>
    </row>
    <row r="14648" spans="19:21" x14ac:dyDescent="0.35">
      <c r="S14648" s="43"/>
      <c r="U14648" s="43"/>
    </row>
    <row r="14649" spans="19:21" x14ac:dyDescent="0.35">
      <c r="S14649" s="43"/>
      <c r="U14649" s="43"/>
    </row>
    <row r="14650" spans="19:21" x14ac:dyDescent="0.35">
      <c r="S14650" s="43"/>
      <c r="U14650" s="43"/>
    </row>
    <row r="14651" spans="19:21" x14ac:dyDescent="0.35">
      <c r="S14651" s="43"/>
      <c r="U14651" s="43"/>
    </row>
    <row r="14652" spans="19:21" x14ac:dyDescent="0.35">
      <c r="S14652" s="43"/>
      <c r="U14652" s="43"/>
    </row>
    <row r="14653" spans="19:21" x14ac:dyDescent="0.35">
      <c r="S14653" s="43"/>
      <c r="U14653" s="43"/>
    </row>
    <row r="14654" spans="19:21" x14ac:dyDescent="0.35">
      <c r="S14654" s="43"/>
      <c r="U14654" s="43"/>
    </row>
    <row r="14655" spans="19:21" x14ac:dyDescent="0.35">
      <c r="S14655" s="43"/>
      <c r="U14655" s="43"/>
    </row>
    <row r="14656" spans="19:21" x14ac:dyDescent="0.35">
      <c r="S14656" s="43"/>
      <c r="U14656" s="43"/>
    </row>
    <row r="14657" spans="19:21" x14ac:dyDescent="0.35">
      <c r="S14657" s="43"/>
      <c r="U14657" s="43"/>
    </row>
    <row r="14658" spans="19:21" x14ac:dyDescent="0.35">
      <c r="S14658" s="43"/>
      <c r="U14658" s="43"/>
    </row>
    <row r="14659" spans="19:21" x14ac:dyDescent="0.35">
      <c r="S14659" s="43"/>
      <c r="U14659" s="43"/>
    </row>
    <row r="14660" spans="19:21" x14ac:dyDescent="0.35">
      <c r="S14660" s="43"/>
      <c r="U14660" s="43"/>
    </row>
    <row r="14661" spans="19:21" x14ac:dyDescent="0.35">
      <c r="S14661" s="43"/>
      <c r="U14661" s="43"/>
    </row>
    <row r="14662" spans="19:21" x14ac:dyDescent="0.35">
      <c r="S14662" s="43"/>
      <c r="U14662" s="43"/>
    </row>
    <row r="14663" spans="19:21" x14ac:dyDescent="0.35">
      <c r="S14663" s="43"/>
      <c r="U14663" s="43"/>
    </row>
    <row r="14664" spans="19:21" x14ac:dyDescent="0.35">
      <c r="S14664" s="43"/>
      <c r="U14664" s="43"/>
    </row>
    <row r="14665" spans="19:21" x14ac:dyDescent="0.35">
      <c r="S14665" s="43"/>
      <c r="U14665" s="43"/>
    </row>
    <row r="14666" spans="19:21" x14ac:dyDescent="0.35">
      <c r="S14666" s="43"/>
      <c r="U14666" s="43"/>
    </row>
    <row r="14667" spans="19:21" x14ac:dyDescent="0.35">
      <c r="S14667" s="43"/>
      <c r="U14667" s="43"/>
    </row>
    <row r="14668" spans="19:21" x14ac:dyDescent="0.35">
      <c r="S14668" s="43"/>
      <c r="U14668" s="43"/>
    </row>
    <row r="14669" spans="19:21" x14ac:dyDescent="0.35">
      <c r="S14669" s="43"/>
      <c r="U14669" s="43"/>
    </row>
    <row r="14670" spans="19:21" x14ac:dyDescent="0.35">
      <c r="S14670" s="43"/>
      <c r="U14670" s="43"/>
    </row>
    <row r="14671" spans="19:21" x14ac:dyDescent="0.35">
      <c r="S14671" s="43"/>
      <c r="U14671" s="43"/>
    </row>
    <row r="14672" spans="19:21" x14ac:dyDescent="0.35">
      <c r="S14672" s="43"/>
      <c r="U14672" s="43"/>
    </row>
    <row r="14673" spans="19:21" x14ac:dyDescent="0.35">
      <c r="S14673" s="43"/>
      <c r="U14673" s="43"/>
    </row>
    <row r="14674" spans="19:21" x14ac:dyDescent="0.35">
      <c r="S14674" s="43"/>
      <c r="U14674" s="43"/>
    </row>
    <row r="14675" spans="19:21" x14ac:dyDescent="0.35">
      <c r="S14675" s="43"/>
      <c r="U14675" s="43"/>
    </row>
    <row r="14676" spans="19:21" x14ac:dyDescent="0.35">
      <c r="S14676" s="43"/>
      <c r="U14676" s="43"/>
    </row>
    <row r="14677" spans="19:21" x14ac:dyDescent="0.35">
      <c r="S14677" s="43"/>
      <c r="U14677" s="43"/>
    </row>
    <row r="14678" spans="19:21" x14ac:dyDescent="0.35">
      <c r="S14678" s="43"/>
      <c r="U14678" s="43"/>
    </row>
    <row r="14679" spans="19:21" x14ac:dyDescent="0.35">
      <c r="S14679" s="43"/>
      <c r="U14679" s="43"/>
    </row>
    <row r="14680" spans="19:21" x14ac:dyDescent="0.35">
      <c r="S14680" s="43"/>
      <c r="U14680" s="43"/>
    </row>
    <row r="14681" spans="19:21" x14ac:dyDescent="0.35">
      <c r="S14681" s="43"/>
      <c r="U14681" s="43"/>
    </row>
    <row r="14682" spans="19:21" x14ac:dyDescent="0.35">
      <c r="S14682" s="43"/>
      <c r="U14682" s="43"/>
    </row>
    <row r="14683" spans="19:21" x14ac:dyDescent="0.35">
      <c r="S14683" s="43"/>
      <c r="U14683" s="43"/>
    </row>
    <row r="14684" spans="19:21" x14ac:dyDescent="0.35">
      <c r="S14684" s="43"/>
      <c r="U14684" s="43"/>
    </row>
    <row r="14685" spans="19:21" x14ac:dyDescent="0.35">
      <c r="S14685" s="43"/>
      <c r="U14685" s="43"/>
    </row>
    <row r="14686" spans="19:21" x14ac:dyDescent="0.35">
      <c r="S14686" s="43"/>
      <c r="U14686" s="43"/>
    </row>
    <row r="14687" spans="19:21" x14ac:dyDescent="0.35">
      <c r="S14687" s="43"/>
      <c r="U14687" s="43"/>
    </row>
    <row r="14688" spans="19:21" x14ac:dyDescent="0.35">
      <c r="S14688" s="43"/>
      <c r="U14688" s="43"/>
    </row>
    <row r="14689" spans="19:21" x14ac:dyDescent="0.35">
      <c r="S14689" s="43"/>
      <c r="U14689" s="43"/>
    </row>
    <row r="14690" spans="19:21" x14ac:dyDescent="0.35">
      <c r="S14690" s="43"/>
      <c r="U14690" s="43"/>
    </row>
    <row r="14691" spans="19:21" x14ac:dyDescent="0.35">
      <c r="S14691" s="43"/>
      <c r="U14691" s="43"/>
    </row>
    <row r="14692" spans="19:21" x14ac:dyDescent="0.35">
      <c r="S14692" s="43"/>
      <c r="U14692" s="43"/>
    </row>
    <row r="14693" spans="19:21" x14ac:dyDescent="0.35">
      <c r="S14693" s="43"/>
      <c r="U14693" s="43"/>
    </row>
    <row r="14694" spans="19:21" x14ac:dyDescent="0.35">
      <c r="S14694" s="43"/>
      <c r="U14694" s="43"/>
    </row>
    <row r="14695" spans="19:21" x14ac:dyDescent="0.35">
      <c r="S14695" s="43"/>
      <c r="U14695" s="43"/>
    </row>
    <row r="14696" spans="19:21" x14ac:dyDescent="0.35">
      <c r="S14696" s="43"/>
      <c r="U14696" s="43"/>
    </row>
    <row r="14697" spans="19:21" x14ac:dyDescent="0.35">
      <c r="S14697" s="43"/>
      <c r="U14697" s="43"/>
    </row>
    <row r="14698" spans="19:21" x14ac:dyDescent="0.35">
      <c r="S14698" s="43"/>
      <c r="U14698" s="43"/>
    </row>
    <row r="14699" spans="19:21" x14ac:dyDescent="0.35">
      <c r="S14699" s="43"/>
      <c r="U14699" s="43"/>
    </row>
    <row r="14700" spans="19:21" x14ac:dyDescent="0.35">
      <c r="S14700" s="43"/>
      <c r="U14700" s="43"/>
    </row>
    <row r="14701" spans="19:21" x14ac:dyDescent="0.35">
      <c r="S14701" s="43"/>
      <c r="U14701" s="43"/>
    </row>
    <row r="14702" spans="19:21" x14ac:dyDescent="0.35">
      <c r="S14702" s="43"/>
      <c r="U14702" s="43"/>
    </row>
    <row r="14703" spans="19:21" x14ac:dyDescent="0.35">
      <c r="S14703" s="43"/>
      <c r="U14703" s="43"/>
    </row>
    <row r="14704" spans="19:21" x14ac:dyDescent="0.35">
      <c r="S14704" s="43"/>
      <c r="U14704" s="43"/>
    </row>
    <row r="14705" spans="19:21" x14ac:dyDescent="0.35">
      <c r="S14705" s="43"/>
      <c r="U14705" s="43"/>
    </row>
    <row r="14706" spans="19:21" x14ac:dyDescent="0.35">
      <c r="S14706" s="43"/>
      <c r="U14706" s="43"/>
    </row>
    <row r="14707" spans="19:21" x14ac:dyDescent="0.35">
      <c r="S14707" s="43"/>
      <c r="U14707" s="43"/>
    </row>
    <row r="14708" spans="19:21" x14ac:dyDescent="0.35">
      <c r="S14708" s="43"/>
      <c r="U14708" s="43"/>
    </row>
    <row r="14709" spans="19:21" x14ac:dyDescent="0.35">
      <c r="S14709" s="43"/>
      <c r="U14709" s="43"/>
    </row>
    <row r="14710" spans="19:21" x14ac:dyDescent="0.35">
      <c r="S14710" s="43"/>
      <c r="U14710" s="43"/>
    </row>
    <row r="14711" spans="19:21" x14ac:dyDescent="0.35">
      <c r="S14711" s="43"/>
      <c r="U14711" s="43"/>
    </row>
    <row r="14712" spans="19:21" x14ac:dyDescent="0.35">
      <c r="S14712" s="43"/>
      <c r="U14712" s="43"/>
    </row>
    <row r="14713" spans="19:21" x14ac:dyDescent="0.35">
      <c r="S14713" s="43"/>
      <c r="U14713" s="43"/>
    </row>
    <row r="14714" spans="19:21" x14ac:dyDescent="0.35">
      <c r="S14714" s="43"/>
      <c r="U14714" s="43"/>
    </row>
    <row r="14715" spans="19:21" x14ac:dyDescent="0.35">
      <c r="S14715" s="43"/>
      <c r="U14715" s="43"/>
    </row>
    <row r="14716" spans="19:21" x14ac:dyDescent="0.35">
      <c r="S14716" s="43"/>
      <c r="U14716" s="43"/>
    </row>
    <row r="14717" spans="19:21" x14ac:dyDescent="0.35">
      <c r="S14717" s="43"/>
      <c r="U14717" s="43"/>
    </row>
    <row r="14718" spans="19:21" x14ac:dyDescent="0.35">
      <c r="S14718" s="43"/>
      <c r="U14718" s="43"/>
    </row>
    <row r="14719" spans="19:21" x14ac:dyDescent="0.35">
      <c r="S14719" s="43"/>
      <c r="U14719" s="43"/>
    </row>
    <row r="14720" spans="19:21" x14ac:dyDescent="0.35">
      <c r="S14720" s="43"/>
      <c r="U14720" s="43"/>
    </row>
    <row r="14721" spans="19:21" x14ac:dyDescent="0.35">
      <c r="S14721" s="43"/>
      <c r="U14721" s="43"/>
    </row>
    <row r="14722" spans="19:21" x14ac:dyDescent="0.35">
      <c r="S14722" s="43"/>
      <c r="U14722" s="43"/>
    </row>
    <row r="14723" spans="19:21" x14ac:dyDescent="0.35">
      <c r="S14723" s="43"/>
      <c r="U14723" s="43"/>
    </row>
    <row r="14724" spans="19:21" x14ac:dyDescent="0.35">
      <c r="S14724" s="43"/>
      <c r="U14724" s="43"/>
    </row>
    <row r="14725" spans="19:21" x14ac:dyDescent="0.35">
      <c r="S14725" s="43"/>
      <c r="U14725" s="43"/>
    </row>
    <row r="14726" spans="19:21" x14ac:dyDescent="0.35">
      <c r="S14726" s="43"/>
      <c r="U14726" s="43"/>
    </row>
    <row r="14727" spans="19:21" x14ac:dyDescent="0.35">
      <c r="S14727" s="43"/>
      <c r="U14727" s="43"/>
    </row>
    <row r="14728" spans="19:21" x14ac:dyDescent="0.35">
      <c r="S14728" s="43"/>
      <c r="U14728" s="43"/>
    </row>
    <row r="14729" spans="19:21" x14ac:dyDescent="0.35">
      <c r="S14729" s="43"/>
      <c r="U14729" s="43"/>
    </row>
    <row r="14730" spans="19:21" x14ac:dyDescent="0.35">
      <c r="S14730" s="43"/>
      <c r="U14730" s="43"/>
    </row>
    <row r="14731" spans="19:21" x14ac:dyDescent="0.35">
      <c r="S14731" s="43"/>
      <c r="U14731" s="43"/>
    </row>
    <row r="14732" spans="19:21" x14ac:dyDescent="0.35">
      <c r="S14732" s="43"/>
      <c r="U14732" s="43"/>
    </row>
    <row r="14733" spans="19:21" x14ac:dyDescent="0.35">
      <c r="S14733" s="43"/>
      <c r="U14733" s="43"/>
    </row>
    <row r="14734" spans="19:21" x14ac:dyDescent="0.35">
      <c r="S14734" s="43"/>
      <c r="U14734" s="43"/>
    </row>
    <row r="14735" spans="19:21" x14ac:dyDescent="0.35">
      <c r="S14735" s="43"/>
      <c r="U14735" s="43"/>
    </row>
    <row r="14736" spans="19:21" x14ac:dyDescent="0.35">
      <c r="S14736" s="43"/>
      <c r="U14736" s="43"/>
    </row>
    <row r="14737" spans="19:21" x14ac:dyDescent="0.35">
      <c r="S14737" s="43"/>
      <c r="U14737" s="43"/>
    </row>
    <row r="14738" spans="19:21" x14ac:dyDescent="0.35">
      <c r="S14738" s="43"/>
      <c r="U14738" s="43"/>
    </row>
    <row r="14739" spans="19:21" x14ac:dyDescent="0.35">
      <c r="S14739" s="43"/>
      <c r="U14739" s="43"/>
    </row>
    <row r="14740" spans="19:21" x14ac:dyDescent="0.35">
      <c r="S14740" s="43"/>
      <c r="U14740" s="43"/>
    </row>
    <row r="14741" spans="19:21" x14ac:dyDescent="0.35">
      <c r="S14741" s="43"/>
      <c r="U14741" s="43"/>
    </row>
    <row r="14742" spans="19:21" x14ac:dyDescent="0.35">
      <c r="S14742" s="43"/>
      <c r="U14742" s="43"/>
    </row>
    <row r="14743" spans="19:21" x14ac:dyDescent="0.35">
      <c r="S14743" s="43"/>
      <c r="U14743" s="43"/>
    </row>
    <row r="14744" spans="19:21" x14ac:dyDescent="0.35">
      <c r="S14744" s="43"/>
      <c r="U14744" s="43"/>
    </row>
    <row r="14745" spans="19:21" x14ac:dyDescent="0.35">
      <c r="S14745" s="43"/>
      <c r="U14745" s="43"/>
    </row>
    <row r="14746" spans="19:21" x14ac:dyDescent="0.35">
      <c r="S14746" s="43"/>
      <c r="U14746" s="43"/>
    </row>
    <row r="14747" spans="19:21" x14ac:dyDescent="0.35">
      <c r="S14747" s="43"/>
      <c r="U14747" s="43"/>
    </row>
    <row r="14748" spans="19:21" x14ac:dyDescent="0.35">
      <c r="S14748" s="43"/>
      <c r="U14748" s="43"/>
    </row>
    <row r="14749" spans="19:21" x14ac:dyDescent="0.35">
      <c r="S14749" s="43"/>
      <c r="U14749" s="43"/>
    </row>
    <row r="14750" spans="19:21" x14ac:dyDescent="0.35">
      <c r="S14750" s="43"/>
      <c r="U14750" s="43"/>
    </row>
    <row r="14751" spans="19:21" x14ac:dyDescent="0.35">
      <c r="S14751" s="43"/>
      <c r="U14751" s="43"/>
    </row>
    <row r="14752" spans="19:21" x14ac:dyDescent="0.35">
      <c r="S14752" s="43"/>
      <c r="U14752" s="43"/>
    </row>
    <row r="14753" spans="19:21" x14ac:dyDescent="0.35">
      <c r="S14753" s="43"/>
      <c r="U14753" s="43"/>
    </row>
    <row r="14754" spans="19:21" x14ac:dyDescent="0.35">
      <c r="S14754" s="43"/>
      <c r="U14754" s="43"/>
    </row>
    <row r="14755" spans="19:21" x14ac:dyDescent="0.35">
      <c r="S14755" s="43"/>
      <c r="U14755" s="43"/>
    </row>
    <row r="14756" spans="19:21" x14ac:dyDescent="0.35">
      <c r="S14756" s="43"/>
      <c r="U14756" s="43"/>
    </row>
    <row r="14757" spans="19:21" x14ac:dyDescent="0.35">
      <c r="S14757" s="43"/>
      <c r="U14757" s="43"/>
    </row>
    <row r="14758" spans="19:21" x14ac:dyDescent="0.35">
      <c r="S14758" s="43"/>
      <c r="U14758" s="43"/>
    </row>
    <row r="14759" spans="19:21" x14ac:dyDescent="0.35">
      <c r="S14759" s="43"/>
      <c r="U14759" s="43"/>
    </row>
    <row r="14760" spans="19:21" x14ac:dyDescent="0.35">
      <c r="S14760" s="43"/>
      <c r="U14760" s="43"/>
    </row>
    <row r="14761" spans="19:21" x14ac:dyDescent="0.35">
      <c r="S14761" s="43"/>
      <c r="U14761" s="43"/>
    </row>
    <row r="14762" spans="19:21" x14ac:dyDescent="0.35">
      <c r="S14762" s="43"/>
      <c r="U14762" s="43"/>
    </row>
    <row r="14763" spans="19:21" x14ac:dyDescent="0.35">
      <c r="S14763" s="43"/>
      <c r="U14763" s="43"/>
    </row>
    <row r="14764" spans="19:21" x14ac:dyDescent="0.35">
      <c r="S14764" s="43"/>
      <c r="U14764" s="43"/>
    </row>
    <row r="14765" spans="19:21" x14ac:dyDescent="0.35">
      <c r="S14765" s="43"/>
      <c r="U14765" s="43"/>
    </row>
    <row r="14766" spans="19:21" x14ac:dyDescent="0.35">
      <c r="S14766" s="43"/>
      <c r="U14766" s="43"/>
    </row>
    <row r="14767" spans="19:21" x14ac:dyDescent="0.35">
      <c r="S14767" s="43"/>
      <c r="U14767" s="43"/>
    </row>
    <row r="14768" spans="19:21" x14ac:dyDescent="0.35">
      <c r="S14768" s="43"/>
      <c r="U14768" s="43"/>
    </row>
    <row r="14769" spans="19:21" x14ac:dyDescent="0.35">
      <c r="S14769" s="43"/>
      <c r="U14769" s="43"/>
    </row>
    <row r="14770" spans="19:21" x14ac:dyDescent="0.35">
      <c r="S14770" s="43"/>
      <c r="U14770" s="43"/>
    </row>
    <row r="14771" spans="19:21" x14ac:dyDescent="0.35">
      <c r="S14771" s="43"/>
      <c r="U14771" s="43"/>
    </row>
    <row r="14772" spans="19:21" x14ac:dyDescent="0.35">
      <c r="S14772" s="43"/>
      <c r="U14772" s="43"/>
    </row>
    <row r="14773" spans="19:21" x14ac:dyDescent="0.35">
      <c r="S14773" s="43"/>
      <c r="U14773" s="43"/>
    </row>
    <row r="14774" spans="19:21" x14ac:dyDescent="0.35">
      <c r="S14774" s="43"/>
      <c r="U14774" s="43"/>
    </row>
    <row r="14775" spans="19:21" x14ac:dyDescent="0.35">
      <c r="S14775" s="43"/>
      <c r="U14775" s="43"/>
    </row>
    <row r="14776" spans="19:21" x14ac:dyDescent="0.35">
      <c r="S14776" s="43"/>
      <c r="U14776" s="43"/>
    </row>
    <row r="14777" spans="19:21" x14ac:dyDescent="0.35">
      <c r="S14777" s="43"/>
      <c r="U14777" s="43"/>
    </row>
    <row r="14778" spans="19:21" x14ac:dyDescent="0.35">
      <c r="S14778" s="43"/>
      <c r="U14778" s="43"/>
    </row>
    <row r="14779" spans="19:21" x14ac:dyDescent="0.35">
      <c r="S14779" s="43"/>
      <c r="U14779" s="43"/>
    </row>
    <row r="14780" spans="19:21" x14ac:dyDescent="0.35">
      <c r="S14780" s="43"/>
      <c r="U14780" s="43"/>
    </row>
    <row r="14781" spans="19:21" x14ac:dyDescent="0.35">
      <c r="S14781" s="43"/>
      <c r="U14781" s="43"/>
    </row>
    <row r="14782" spans="19:21" x14ac:dyDescent="0.35">
      <c r="S14782" s="43"/>
      <c r="U14782" s="43"/>
    </row>
    <row r="14783" spans="19:21" x14ac:dyDescent="0.35">
      <c r="S14783" s="43"/>
      <c r="U14783" s="43"/>
    </row>
    <row r="14784" spans="19:21" x14ac:dyDescent="0.35">
      <c r="S14784" s="43"/>
      <c r="U14784" s="43"/>
    </row>
    <row r="14785" spans="19:21" x14ac:dyDescent="0.35">
      <c r="S14785" s="43"/>
      <c r="U14785" s="43"/>
    </row>
    <row r="14786" spans="19:21" x14ac:dyDescent="0.35">
      <c r="S14786" s="43"/>
      <c r="U14786" s="43"/>
    </row>
    <row r="14787" spans="19:21" x14ac:dyDescent="0.35">
      <c r="S14787" s="43"/>
      <c r="U14787" s="43"/>
    </row>
    <row r="14788" spans="19:21" x14ac:dyDescent="0.35">
      <c r="S14788" s="43"/>
      <c r="U14788" s="43"/>
    </row>
    <row r="14789" spans="19:21" x14ac:dyDescent="0.35">
      <c r="S14789" s="43"/>
      <c r="U14789" s="43"/>
    </row>
    <row r="14790" spans="19:21" x14ac:dyDescent="0.35">
      <c r="S14790" s="43"/>
      <c r="U14790" s="43"/>
    </row>
    <row r="14791" spans="19:21" x14ac:dyDescent="0.35">
      <c r="S14791" s="43"/>
      <c r="U14791" s="43"/>
    </row>
    <row r="14792" spans="19:21" x14ac:dyDescent="0.35">
      <c r="S14792" s="43"/>
      <c r="U14792" s="43"/>
    </row>
    <row r="14793" spans="19:21" x14ac:dyDescent="0.35">
      <c r="S14793" s="43"/>
      <c r="U14793" s="43"/>
    </row>
    <row r="14794" spans="19:21" x14ac:dyDescent="0.35">
      <c r="S14794" s="43"/>
      <c r="U14794" s="43"/>
    </row>
    <row r="14795" spans="19:21" x14ac:dyDescent="0.35">
      <c r="S14795" s="43"/>
      <c r="U14795" s="43"/>
    </row>
    <row r="14796" spans="19:21" x14ac:dyDescent="0.35">
      <c r="S14796" s="43"/>
      <c r="U14796" s="43"/>
    </row>
    <row r="14797" spans="19:21" x14ac:dyDescent="0.35">
      <c r="S14797" s="43"/>
      <c r="U14797" s="43"/>
    </row>
    <row r="14798" spans="19:21" x14ac:dyDescent="0.35">
      <c r="S14798" s="43"/>
      <c r="U14798" s="43"/>
    </row>
    <row r="14799" spans="19:21" x14ac:dyDescent="0.35">
      <c r="S14799" s="43"/>
      <c r="U14799" s="43"/>
    </row>
    <row r="14800" spans="19:21" x14ac:dyDescent="0.35">
      <c r="S14800" s="43"/>
      <c r="U14800" s="43"/>
    </row>
    <row r="14801" spans="19:21" x14ac:dyDescent="0.35">
      <c r="S14801" s="43"/>
      <c r="U14801" s="43"/>
    </row>
    <row r="14802" spans="19:21" x14ac:dyDescent="0.35">
      <c r="S14802" s="43"/>
      <c r="U14802" s="43"/>
    </row>
    <row r="14803" spans="19:21" x14ac:dyDescent="0.35">
      <c r="S14803" s="43"/>
      <c r="U14803" s="43"/>
    </row>
    <row r="14804" spans="19:21" x14ac:dyDescent="0.35">
      <c r="S14804" s="43"/>
      <c r="U14804" s="43"/>
    </row>
    <row r="14805" spans="19:21" x14ac:dyDescent="0.35">
      <c r="S14805" s="43"/>
      <c r="U14805" s="43"/>
    </row>
    <row r="14806" spans="19:21" x14ac:dyDescent="0.35">
      <c r="S14806" s="43"/>
      <c r="U14806" s="43"/>
    </row>
    <row r="14807" spans="19:21" x14ac:dyDescent="0.35">
      <c r="S14807" s="43"/>
      <c r="U14807" s="43"/>
    </row>
    <row r="14808" spans="19:21" x14ac:dyDescent="0.35">
      <c r="S14808" s="43"/>
      <c r="U14808" s="43"/>
    </row>
    <row r="14809" spans="19:21" x14ac:dyDescent="0.35">
      <c r="S14809" s="43"/>
      <c r="U14809" s="43"/>
    </row>
    <row r="14810" spans="19:21" x14ac:dyDescent="0.35">
      <c r="S14810" s="43"/>
      <c r="U14810" s="43"/>
    </row>
    <row r="14811" spans="19:21" x14ac:dyDescent="0.35">
      <c r="S14811" s="43"/>
      <c r="U14811" s="43"/>
    </row>
    <row r="14812" spans="19:21" x14ac:dyDescent="0.35">
      <c r="S14812" s="43"/>
      <c r="U14812" s="43"/>
    </row>
    <row r="14813" spans="19:21" x14ac:dyDescent="0.35">
      <c r="S14813" s="43"/>
      <c r="U14813" s="43"/>
    </row>
    <row r="14814" spans="19:21" x14ac:dyDescent="0.35">
      <c r="S14814" s="43"/>
      <c r="U14814" s="43"/>
    </row>
    <row r="14815" spans="19:21" x14ac:dyDescent="0.35">
      <c r="S14815" s="43"/>
      <c r="U14815" s="43"/>
    </row>
    <row r="14816" spans="19:21" x14ac:dyDescent="0.35">
      <c r="S14816" s="43"/>
      <c r="U14816" s="43"/>
    </row>
    <row r="14817" spans="19:21" x14ac:dyDescent="0.35">
      <c r="S14817" s="43"/>
      <c r="U14817" s="43"/>
    </row>
    <row r="14818" spans="19:21" x14ac:dyDescent="0.35">
      <c r="S14818" s="43"/>
      <c r="U14818" s="43"/>
    </row>
    <row r="14819" spans="19:21" x14ac:dyDescent="0.35">
      <c r="S14819" s="43"/>
      <c r="U14819" s="43"/>
    </row>
    <row r="14820" spans="19:21" x14ac:dyDescent="0.35">
      <c r="S14820" s="43"/>
      <c r="U14820" s="43"/>
    </row>
    <row r="14821" spans="19:21" x14ac:dyDescent="0.35">
      <c r="S14821" s="43"/>
      <c r="U14821" s="43"/>
    </row>
    <row r="14822" spans="19:21" x14ac:dyDescent="0.35">
      <c r="S14822" s="43"/>
      <c r="U14822" s="43"/>
    </row>
    <row r="14823" spans="19:21" x14ac:dyDescent="0.35">
      <c r="S14823" s="43"/>
      <c r="U14823" s="43"/>
    </row>
    <row r="14824" spans="19:21" x14ac:dyDescent="0.35">
      <c r="S14824" s="43"/>
      <c r="U14824" s="43"/>
    </row>
    <row r="14825" spans="19:21" x14ac:dyDescent="0.35">
      <c r="S14825" s="43"/>
      <c r="U14825" s="43"/>
    </row>
    <row r="14826" spans="19:21" x14ac:dyDescent="0.35">
      <c r="S14826" s="43"/>
      <c r="U14826" s="43"/>
    </row>
    <row r="14827" spans="19:21" x14ac:dyDescent="0.35">
      <c r="S14827" s="43"/>
      <c r="U14827" s="43"/>
    </row>
    <row r="14828" spans="19:21" x14ac:dyDescent="0.35">
      <c r="S14828" s="43"/>
      <c r="U14828" s="43"/>
    </row>
    <row r="14829" spans="19:21" x14ac:dyDescent="0.35">
      <c r="S14829" s="43"/>
      <c r="U14829" s="43"/>
    </row>
    <row r="14830" spans="19:21" x14ac:dyDescent="0.35">
      <c r="S14830" s="43"/>
      <c r="U14830" s="43"/>
    </row>
    <row r="14831" spans="19:21" x14ac:dyDescent="0.35">
      <c r="S14831" s="43"/>
      <c r="U14831" s="43"/>
    </row>
    <row r="14832" spans="19:21" x14ac:dyDescent="0.35">
      <c r="S14832" s="43"/>
      <c r="U14832" s="43"/>
    </row>
    <row r="14833" spans="19:21" x14ac:dyDescent="0.35">
      <c r="S14833" s="43"/>
      <c r="U14833" s="43"/>
    </row>
    <row r="14834" spans="19:21" x14ac:dyDescent="0.35">
      <c r="S14834" s="43"/>
      <c r="U14834" s="43"/>
    </row>
    <row r="14835" spans="19:21" x14ac:dyDescent="0.35">
      <c r="S14835" s="43"/>
      <c r="U14835" s="43"/>
    </row>
    <row r="14836" spans="19:21" x14ac:dyDescent="0.35">
      <c r="S14836" s="43"/>
      <c r="U14836" s="43"/>
    </row>
    <row r="14837" spans="19:21" x14ac:dyDescent="0.35">
      <c r="S14837" s="43"/>
      <c r="U14837" s="43"/>
    </row>
    <row r="14838" spans="19:21" x14ac:dyDescent="0.35">
      <c r="S14838" s="43"/>
      <c r="U14838" s="43"/>
    </row>
    <row r="14839" spans="19:21" x14ac:dyDescent="0.35">
      <c r="S14839" s="43"/>
      <c r="U14839" s="43"/>
    </row>
    <row r="14840" spans="19:21" x14ac:dyDescent="0.35">
      <c r="S14840" s="43"/>
      <c r="U14840" s="43"/>
    </row>
    <row r="14841" spans="19:21" x14ac:dyDescent="0.35">
      <c r="S14841" s="43"/>
      <c r="U14841" s="43"/>
    </row>
    <row r="14842" spans="19:21" x14ac:dyDescent="0.35">
      <c r="S14842" s="43"/>
      <c r="U14842" s="43"/>
    </row>
    <row r="14843" spans="19:21" x14ac:dyDescent="0.35">
      <c r="S14843" s="43"/>
      <c r="U14843" s="43"/>
    </row>
    <row r="14844" spans="19:21" x14ac:dyDescent="0.35">
      <c r="S14844" s="43"/>
      <c r="U14844" s="43"/>
    </row>
    <row r="14845" spans="19:21" x14ac:dyDescent="0.35">
      <c r="S14845" s="43"/>
      <c r="U14845" s="43"/>
    </row>
    <row r="14846" spans="19:21" x14ac:dyDescent="0.35">
      <c r="S14846" s="43"/>
      <c r="U14846" s="43"/>
    </row>
    <row r="14847" spans="19:21" x14ac:dyDescent="0.35">
      <c r="S14847" s="43"/>
      <c r="U14847" s="43"/>
    </row>
    <row r="14848" spans="19:21" x14ac:dyDescent="0.35">
      <c r="S14848" s="43"/>
      <c r="U14848" s="43"/>
    </row>
    <row r="14849" spans="19:21" x14ac:dyDescent="0.35">
      <c r="S14849" s="43"/>
      <c r="U14849" s="43"/>
    </row>
    <row r="14850" spans="19:21" x14ac:dyDescent="0.35">
      <c r="S14850" s="43"/>
      <c r="U14850" s="43"/>
    </row>
    <row r="14851" spans="19:21" x14ac:dyDescent="0.35">
      <c r="S14851" s="43"/>
      <c r="U14851" s="43"/>
    </row>
    <row r="14852" spans="19:21" x14ac:dyDescent="0.35">
      <c r="S14852" s="43"/>
      <c r="U14852" s="43"/>
    </row>
    <row r="14853" spans="19:21" x14ac:dyDescent="0.35">
      <c r="S14853" s="43"/>
      <c r="U14853" s="43"/>
    </row>
    <row r="14854" spans="19:21" x14ac:dyDescent="0.35">
      <c r="S14854" s="43"/>
      <c r="U14854" s="43"/>
    </row>
    <row r="14855" spans="19:21" x14ac:dyDescent="0.35">
      <c r="S14855" s="43"/>
      <c r="U14855" s="43"/>
    </row>
    <row r="14856" spans="19:21" x14ac:dyDescent="0.35">
      <c r="S14856" s="43"/>
      <c r="U14856" s="43"/>
    </row>
    <row r="14857" spans="19:21" x14ac:dyDescent="0.35">
      <c r="S14857" s="43"/>
      <c r="U14857" s="43"/>
    </row>
    <row r="14858" spans="19:21" x14ac:dyDescent="0.35">
      <c r="S14858" s="43"/>
      <c r="U14858" s="43"/>
    </row>
    <row r="14859" spans="19:21" x14ac:dyDescent="0.35">
      <c r="S14859" s="43"/>
      <c r="U14859" s="43"/>
    </row>
    <row r="14860" spans="19:21" x14ac:dyDescent="0.35">
      <c r="S14860" s="43"/>
      <c r="U14860" s="43"/>
    </row>
    <row r="14861" spans="19:21" x14ac:dyDescent="0.35">
      <c r="S14861" s="43"/>
      <c r="U14861" s="43"/>
    </row>
    <row r="14862" spans="19:21" x14ac:dyDescent="0.35">
      <c r="S14862" s="43"/>
      <c r="U14862" s="43"/>
    </row>
    <row r="14863" spans="19:21" x14ac:dyDescent="0.35">
      <c r="S14863" s="43"/>
      <c r="U14863" s="43"/>
    </row>
    <row r="14864" spans="19:21" x14ac:dyDescent="0.35">
      <c r="S14864" s="43"/>
      <c r="U14864" s="43"/>
    </row>
    <row r="14865" spans="19:21" x14ac:dyDescent="0.35">
      <c r="S14865" s="43"/>
      <c r="U14865" s="43"/>
    </row>
    <row r="14866" spans="19:21" x14ac:dyDescent="0.35">
      <c r="S14866" s="43"/>
      <c r="U14866" s="43"/>
    </row>
    <row r="14867" spans="19:21" x14ac:dyDescent="0.35">
      <c r="S14867" s="43"/>
      <c r="U14867" s="43"/>
    </row>
    <row r="14868" spans="19:21" x14ac:dyDescent="0.35">
      <c r="S14868" s="43"/>
      <c r="U14868" s="43"/>
    </row>
    <row r="14869" spans="19:21" x14ac:dyDescent="0.35">
      <c r="S14869" s="43"/>
      <c r="U14869" s="43"/>
    </row>
    <row r="14870" spans="19:21" x14ac:dyDescent="0.35">
      <c r="S14870" s="43"/>
      <c r="U14870" s="43"/>
    </row>
    <row r="14871" spans="19:21" x14ac:dyDescent="0.35">
      <c r="S14871" s="43"/>
      <c r="U14871" s="43"/>
    </row>
    <row r="14872" spans="19:21" x14ac:dyDescent="0.35">
      <c r="S14872" s="43"/>
      <c r="U14872" s="43"/>
    </row>
    <row r="14873" spans="19:21" x14ac:dyDescent="0.35">
      <c r="S14873" s="43"/>
      <c r="U14873" s="43"/>
    </row>
    <row r="14874" spans="19:21" x14ac:dyDescent="0.35">
      <c r="S14874" s="43"/>
      <c r="U14874" s="43"/>
    </row>
    <row r="14875" spans="19:21" x14ac:dyDescent="0.35">
      <c r="S14875" s="43"/>
      <c r="U14875" s="43"/>
    </row>
    <row r="14876" spans="19:21" x14ac:dyDescent="0.35">
      <c r="S14876" s="43"/>
      <c r="U14876" s="43"/>
    </row>
    <row r="14877" spans="19:21" x14ac:dyDescent="0.35">
      <c r="S14877" s="43"/>
      <c r="U14877" s="43"/>
    </row>
    <row r="14878" spans="19:21" x14ac:dyDescent="0.35">
      <c r="S14878" s="43"/>
      <c r="U14878" s="43"/>
    </row>
    <row r="14879" spans="19:21" x14ac:dyDescent="0.35">
      <c r="S14879" s="43"/>
      <c r="U14879" s="43"/>
    </row>
    <row r="14880" spans="19:21" x14ac:dyDescent="0.35">
      <c r="S14880" s="43"/>
      <c r="U14880" s="43"/>
    </row>
    <row r="14881" spans="19:21" x14ac:dyDescent="0.35">
      <c r="S14881" s="43"/>
      <c r="U14881" s="43"/>
    </row>
    <row r="14882" spans="19:21" x14ac:dyDescent="0.35">
      <c r="S14882" s="43"/>
      <c r="U14882" s="43"/>
    </row>
    <row r="14883" spans="19:21" x14ac:dyDescent="0.35">
      <c r="S14883" s="43"/>
      <c r="U14883" s="43"/>
    </row>
    <row r="14884" spans="19:21" x14ac:dyDescent="0.35">
      <c r="S14884" s="43"/>
      <c r="U14884" s="43"/>
    </row>
    <row r="14885" spans="19:21" x14ac:dyDescent="0.35">
      <c r="S14885" s="43"/>
      <c r="U14885" s="43"/>
    </row>
    <row r="14886" spans="19:21" x14ac:dyDescent="0.35">
      <c r="S14886" s="43"/>
      <c r="U14886" s="43"/>
    </row>
    <row r="14887" spans="19:21" x14ac:dyDescent="0.35">
      <c r="S14887" s="43"/>
      <c r="U14887" s="43"/>
    </row>
    <row r="14888" spans="19:21" x14ac:dyDescent="0.35">
      <c r="S14888" s="43"/>
      <c r="U14888" s="43"/>
    </row>
    <row r="14889" spans="19:21" x14ac:dyDescent="0.35">
      <c r="S14889" s="43"/>
      <c r="U14889" s="43"/>
    </row>
    <row r="14890" spans="19:21" x14ac:dyDescent="0.35">
      <c r="S14890" s="43"/>
      <c r="U14890" s="43"/>
    </row>
    <row r="14891" spans="19:21" x14ac:dyDescent="0.35">
      <c r="S14891" s="43"/>
      <c r="U14891" s="43"/>
    </row>
    <row r="14892" spans="19:21" x14ac:dyDescent="0.35">
      <c r="S14892" s="43"/>
      <c r="U14892" s="43"/>
    </row>
    <row r="14893" spans="19:21" x14ac:dyDescent="0.35">
      <c r="S14893" s="43"/>
      <c r="U14893" s="43"/>
    </row>
    <row r="14894" spans="19:21" x14ac:dyDescent="0.35">
      <c r="S14894" s="43"/>
      <c r="U14894" s="43"/>
    </row>
    <row r="14895" spans="19:21" x14ac:dyDescent="0.35">
      <c r="S14895" s="43"/>
      <c r="U14895" s="43"/>
    </row>
    <row r="14896" spans="19:21" x14ac:dyDescent="0.35">
      <c r="S14896" s="43"/>
      <c r="U14896" s="43"/>
    </row>
    <row r="14897" spans="19:21" x14ac:dyDescent="0.35">
      <c r="S14897" s="43"/>
      <c r="U14897" s="43"/>
    </row>
    <row r="14898" spans="19:21" x14ac:dyDescent="0.35">
      <c r="S14898" s="43"/>
      <c r="U14898" s="43"/>
    </row>
    <row r="14899" spans="19:21" x14ac:dyDescent="0.35">
      <c r="S14899" s="43"/>
      <c r="U14899" s="43"/>
    </row>
    <row r="14900" spans="19:21" x14ac:dyDescent="0.35">
      <c r="S14900" s="43"/>
      <c r="U14900" s="43"/>
    </row>
    <row r="14901" spans="19:21" x14ac:dyDescent="0.35">
      <c r="S14901" s="43"/>
      <c r="U14901" s="43"/>
    </row>
    <row r="14902" spans="19:21" x14ac:dyDescent="0.35">
      <c r="S14902" s="43"/>
      <c r="U14902" s="43"/>
    </row>
    <row r="14903" spans="19:21" x14ac:dyDescent="0.35">
      <c r="S14903" s="43"/>
      <c r="U14903" s="43"/>
    </row>
    <row r="14904" spans="19:21" x14ac:dyDescent="0.35">
      <c r="S14904" s="43"/>
      <c r="U14904" s="43"/>
    </row>
    <row r="14905" spans="19:21" x14ac:dyDescent="0.35">
      <c r="S14905" s="43"/>
      <c r="U14905" s="43"/>
    </row>
    <row r="14906" spans="19:21" x14ac:dyDescent="0.35">
      <c r="S14906" s="43"/>
      <c r="U14906" s="43"/>
    </row>
    <row r="14907" spans="19:21" x14ac:dyDescent="0.35">
      <c r="S14907" s="43"/>
      <c r="U14907" s="43"/>
    </row>
    <row r="14908" spans="19:21" x14ac:dyDescent="0.35">
      <c r="S14908" s="43"/>
      <c r="U14908" s="43"/>
    </row>
    <row r="14909" spans="19:21" x14ac:dyDescent="0.35">
      <c r="S14909" s="43"/>
      <c r="U14909" s="43"/>
    </row>
    <row r="14910" spans="19:21" x14ac:dyDescent="0.35">
      <c r="S14910" s="43"/>
      <c r="U14910" s="43"/>
    </row>
    <row r="14911" spans="19:21" x14ac:dyDescent="0.35">
      <c r="S14911" s="43"/>
      <c r="U14911" s="43"/>
    </row>
    <row r="14912" spans="19:21" x14ac:dyDescent="0.35">
      <c r="S14912" s="43"/>
      <c r="U14912" s="43"/>
    </row>
    <row r="14913" spans="19:21" x14ac:dyDescent="0.35">
      <c r="S14913" s="43"/>
      <c r="U14913" s="43"/>
    </row>
    <row r="14914" spans="19:21" x14ac:dyDescent="0.35">
      <c r="S14914" s="43"/>
      <c r="U14914" s="43"/>
    </row>
    <row r="14915" spans="19:21" x14ac:dyDescent="0.35">
      <c r="S14915" s="43"/>
      <c r="U14915" s="43"/>
    </row>
    <row r="14916" spans="19:21" x14ac:dyDescent="0.35">
      <c r="S14916" s="43"/>
      <c r="U14916" s="43"/>
    </row>
    <row r="14917" spans="19:21" x14ac:dyDescent="0.35">
      <c r="S14917" s="43"/>
      <c r="U14917" s="43"/>
    </row>
    <row r="14918" spans="19:21" x14ac:dyDescent="0.35">
      <c r="S14918" s="43"/>
      <c r="U14918" s="43"/>
    </row>
    <row r="14919" spans="19:21" x14ac:dyDescent="0.35">
      <c r="S14919" s="43"/>
      <c r="U14919" s="43"/>
    </row>
    <row r="14920" spans="19:21" x14ac:dyDescent="0.35">
      <c r="S14920" s="43"/>
      <c r="U14920" s="43"/>
    </row>
    <row r="14921" spans="19:21" x14ac:dyDescent="0.35">
      <c r="S14921" s="43"/>
      <c r="U14921" s="43"/>
    </row>
    <row r="14922" spans="19:21" x14ac:dyDescent="0.35">
      <c r="S14922" s="43"/>
      <c r="U14922" s="43"/>
    </row>
    <row r="14923" spans="19:21" x14ac:dyDescent="0.35">
      <c r="S14923" s="43"/>
      <c r="U14923" s="43"/>
    </row>
    <row r="14924" spans="19:21" x14ac:dyDescent="0.35">
      <c r="S14924" s="43"/>
      <c r="U14924" s="43"/>
    </row>
    <row r="14925" spans="19:21" x14ac:dyDescent="0.35">
      <c r="S14925" s="43"/>
      <c r="U14925" s="43"/>
    </row>
    <row r="14926" spans="19:21" x14ac:dyDescent="0.35">
      <c r="S14926" s="43"/>
      <c r="U14926" s="43"/>
    </row>
    <row r="14927" spans="19:21" x14ac:dyDescent="0.35">
      <c r="S14927" s="43"/>
      <c r="U14927" s="43"/>
    </row>
    <row r="14928" spans="19:21" x14ac:dyDescent="0.35">
      <c r="S14928" s="43"/>
      <c r="U14928" s="43"/>
    </row>
    <row r="14929" spans="19:21" x14ac:dyDescent="0.35">
      <c r="S14929" s="43"/>
      <c r="U14929" s="43"/>
    </row>
    <row r="14930" spans="19:21" x14ac:dyDescent="0.35">
      <c r="S14930" s="43"/>
      <c r="U14930" s="43"/>
    </row>
    <row r="14931" spans="19:21" x14ac:dyDescent="0.35">
      <c r="S14931" s="43"/>
      <c r="U14931" s="43"/>
    </row>
    <row r="14932" spans="19:21" x14ac:dyDescent="0.35">
      <c r="S14932" s="43"/>
      <c r="U14932" s="43"/>
    </row>
    <row r="14933" spans="19:21" x14ac:dyDescent="0.35">
      <c r="S14933" s="43"/>
      <c r="U14933" s="43"/>
    </row>
    <row r="14934" spans="19:21" x14ac:dyDescent="0.35">
      <c r="S14934" s="43"/>
      <c r="U14934" s="43"/>
    </row>
    <row r="14935" spans="19:21" x14ac:dyDescent="0.35">
      <c r="S14935" s="43"/>
      <c r="U14935" s="43"/>
    </row>
    <row r="14936" spans="19:21" x14ac:dyDescent="0.35">
      <c r="S14936" s="43"/>
      <c r="U14936" s="43"/>
    </row>
    <row r="14937" spans="19:21" x14ac:dyDescent="0.35">
      <c r="S14937" s="43"/>
      <c r="U14937" s="43"/>
    </row>
    <row r="14938" spans="19:21" x14ac:dyDescent="0.35">
      <c r="S14938" s="43"/>
      <c r="U14938" s="43"/>
    </row>
    <row r="14939" spans="19:21" x14ac:dyDescent="0.35">
      <c r="S14939" s="43"/>
      <c r="U14939" s="43"/>
    </row>
    <row r="14940" spans="19:21" x14ac:dyDescent="0.35">
      <c r="S14940" s="43"/>
      <c r="U14940" s="43"/>
    </row>
    <row r="14941" spans="19:21" x14ac:dyDescent="0.35">
      <c r="S14941" s="43"/>
      <c r="U14941" s="43"/>
    </row>
    <row r="14942" spans="19:21" x14ac:dyDescent="0.35">
      <c r="S14942" s="43"/>
      <c r="U14942" s="43"/>
    </row>
    <row r="14943" spans="19:21" x14ac:dyDescent="0.35">
      <c r="S14943" s="43"/>
      <c r="U14943" s="43"/>
    </row>
    <row r="14944" spans="19:21" x14ac:dyDescent="0.35">
      <c r="S14944" s="43"/>
      <c r="U14944" s="43"/>
    </row>
    <row r="14945" spans="19:21" x14ac:dyDescent="0.35">
      <c r="S14945" s="43"/>
      <c r="U14945" s="43"/>
    </row>
    <row r="14946" spans="19:21" x14ac:dyDescent="0.35">
      <c r="S14946" s="43"/>
      <c r="U14946" s="43"/>
    </row>
    <row r="14947" spans="19:21" x14ac:dyDescent="0.35">
      <c r="S14947" s="43"/>
      <c r="U14947" s="43"/>
    </row>
    <row r="14948" spans="19:21" x14ac:dyDescent="0.35">
      <c r="S14948" s="43"/>
      <c r="U14948" s="43"/>
    </row>
    <row r="14949" spans="19:21" x14ac:dyDescent="0.35">
      <c r="S14949" s="43"/>
      <c r="U14949" s="43"/>
    </row>
    <row r="14950" spans="19:21" x14ac:dyDescent="0.35">
      <c r="S14950" s="43"/>
      <c r="U14950" s="43"/>
    </row>
    <row r="14951" spans="19:21" x14ac:dyDescent="0.35">
      <c r="S14951" s="43"/>
      <c r="U14951" s="43"/>
    </row>
    <row r="14952" spans="19:21" x14ac:dyDescent="0.35">
      <c r="S14952" s="43"/>
      <c r="U14952" s="43"/>
    </row>
    <row r="14953" spans="19:21" x14ac:dyDescent="0.35">
      <c r="S14953" s="43"/>
      <c r="U14953" s="43"/>
    </row>
    <row r="14954" spans="19:21" x14ac:dyDescent="0.35">
      <c r="S14954" s="43"/>
      <c r="U14954" s="43"/>
    </row>
    <row r="14955" spans="19:21" x14ac:dyDescent="0.35">
      <c r="S14955" s="43"/>
      <c r="U14955" s="43"/>
    </row>
    <row r="14956" spans="19:21" x14ac:dyDescent="0.35">
      <c r="S14956" s="43"/>
      <c r="U14956" s="43"/>
    </row>
    <row r="14957" spans="19:21" x14ac:dyDescent="0.35">
      <c r="S14957" s="43"/>
      <c r="U14957" s="43"/>
    </row>
    <row r="14958" spans="19:21" x14ac:dyDescent="0.35">
      <c r="S14958" s="43"/>
      <c r="U14958" s="43"/>
    </row>
    <row r="14959" spans="19:21" x14ac:dyDescent="0.35">
      <c r="S14959" s="43"/>
      <c r="U14959" s="43"/>
    </row>
    <row r="14960" spans="19:21" x14ac:dyDescent="0.35">
      <c r="S14960" s="43"/>
      <c r="U14960" s="43"/>
    </row>
    <row r="14961" spans="19:21" x14ac:dyDescent="0.35">
      <c r="S14961" s="43"/>
      <c r="U14961" s="43"/>
    </row>
    <row r="14962" spans="19:21" x14ac:dyDescent="0.35">
      <c r="S14962" s="43"/>
      <c r="U14962" s="43"/>
    </row>
    <row r="14963" spans="19:21" x14ac:dyDescent="0.35">
      <c r="S14963" s="43"/>
      <c r="U14963" s="43"/>
    </row>
    <row r="14964" spans="19:21" x14ac:dyDescent="0.35">
      <c r="S14964" s="43"/>
      <c r="U14964" s="43"/>
    </row>
    <row r="14965" spans="19:21" x14ac:dyDescent="0.35">
      <c r="S14965" s="43"/>
      <c r="U14965" s="43"/>
    </row>
    <row r="14966" spans="19:21" x14ac:dyDescent="0.35">
      <c r="S14966" s="43"/>
      <c r="U14966" s="43"/>
    </row>
    <row r="14967" spans="19:21" x14ac:dyDescent="0.35">
      <c r="S14967" s="43"/>
      <c r="U14967" s="43"/>
    </row>
    <row r="14968" spans="19:21" x14ac:dyDescent="0.35">
      <c r="S14968" s="43"/>
      <c r="U14968" s="43"/>
    </row>
    <row r="14969" spans="19:21" x14ac:dyDescent="0.35">
      <c r="S14969" s="43"/>
      <c r="U14969" s="43"/>
    </row>
    <row r="14970" spans="19:21" x14ac:dyDescent="0.35">
      <c r="S14970" s="43"/>
      <c r="U14970" s="43"/>
    </row>
    <row r="14971" spans="19:21" x14ac:dyDescent="0.35">
      <c r="S14971" s="43"/>
      <c r="U14971" s="43"/>
    </row>
    <row r="14972" spans="19:21" x14ac:dyDescent="0.35">
      <c r="S14972" s="43"/>
      <c r="U14972" s="43"/>
    </row>
    <row r="14973" spans="19:21" x14ac:dyDescent="0.35">
      <c r="S14973" s="43"/>
      <c r="U14973" s="43"/>
    </row>
    <row r="14974" spans="19:21" x14ac:dyDescent="0.35">
      <c r="S14974" s="43"/>
      <c r="U14974" s="43"/>
    </row>
    <row r="14975" spans="19:21" x14ac:dyDescent="0.35">
      <c r="S14975" s="43"/>
      <c r="U14975" s="43"/>
    </row>
    <row r="14976" spans="19:21" x14ac:dyDescent="0.35">
      <c r="S14976" s="43"/>
      <c r="U14976" s="43"/>
    </row>
    <row r="14977" spans="19:21" x14ac:dyDescent="0.35">
      <c r="S14977" s="43"/>
      <c r="U14977" s="43"/>
    </row>
    <row r="14978" spans="19:21" x14ac:dyDescent="0.35">
      <c r="S14978" s="43"/>
      <c r="U14978" s="43"/>
    </row>
    <row r="14979" spans="19:21" x14ac:dyDescent="0.35">
      <c r="S14979" s="43"/>
      <c r="U14979" s="43"/>
    </row>
    <row r="14980" spans="19:21" x14ac:dyDescent="0.35">
      <c r="S14980" s="43"/>
      <c r="U14980" s="43"/>
    </row>
    <row r="14981" spans="19:21" x14ac:dyDescent="0.35">
      <c r="S14981" s="43"/>
      <c r="U14981" s="43"/>
    </row>
    <row r="14982" spans="19:21" x14ac:dyDescent="0.35">
      <c r="S14982" s="43"/>
      <c r="U14982" s="43"/>
    </row>
    <row r="14983" spans="19:21" x14ac:dyDescent="0.35">
      <c r="S14983" s="43"/>
      <c r="U14983" s="43"/>
    </row>
    <row r="14984" spans="19:21" x14ac:dyDescent="0.35">
      <c r="S14984" s="43"/>
      <c r="U14984" s="43"/>
    </row>
    <row r="14985" spans="19:21" x14ac:dyDescent="0.35">
      <c r="S14985" s="43"/>
      <c r="U14985" s="43"/>
    </row>
    <row r="14986" spans="19:21" x14ac:dyDescent="0.35">
      <c r="S14986" s="43"/>
      <c r="U14986" s="43"/>
    </row>
    <row r="14987" spans="19:21" x14ac:dyDescent="0.35">
      <c r="S14987" s="43"/>
      <c r="U14987" s="43"/>
    </row>
    <row r="14988" spans="19:21" x14ac:dyDescent="0.35">
      <c r="S14988" s="43"/>
      <c r="U14988" s="43"/>
    </row>
    <row r="14989" spans="19:21" x14ac:dyDescent="0.35">
      <c r="S14989" s="43"/>
      <c r="U14989" s="43"/>
    </row>
    <row r="14990" spans="19:21" x14ac:dyDescent="0.35">
      <c r="S14990" s="43"/>
      <c r="U14990" s="43"/>
    </row>
    <row r="14991" spans="19:21" x14ac:dyDescent="0.35">
      <c r="S14991" s="43"/>
      <c r="U14991" s="43"/>
    </row>
    <row r="14992" spans="19:21" x14ac:dyDescent="0.35">
      <c r="S14992" s="43"/>
      <c r="U14992" s="43"/>
    </row>
    <row r="14993" spans="19:21" x14ac:dyDescent="0.35">
      <c r="S14993" s="43"/>
      <c r="U14993" s="43"/>
    </row>
    <row r="14994" spans="19:21" x14ac:dyDescent="0.35">
      <c r="S14994" s="43"/>
      <c r="U14994" s="43"/>
    </row>
    <row r="14995" spans="19:21" x14ac:dyDescent="0.35">
      <c r="S14995" s="43"/>
      <c r="U14995" s="43"/>
    </row>
    <row r="14996" spans="19:21" x14ac:dyDescent="0.35">
      <c r="S14996" s="43"/>
      <c r="U14996" s="43"/>
    </row>
    <row r="14997" spans="19:21" x14ac:dyDescent="0.35">
      <c r="S14997" s="43"/>
      <c r="U14997" s="43"/>
    </row>
    <row r="14998" spans="19:21" x14ac:dyDescent="0.35">
      <c r="S14998" s="43"/>
      <c r="U14998" s="43"/>
    </row>
    <row r="14999" spans="19:21" x14ac:dyDescent="0.35">
      <c r="S14999" s="43"/>
      <c r="U14999" s="43"/>
    </row>
    <row r="15000" spans="19:21" x14ac:dyDescent="0.35">
      <c r="S15000" s="43"/>
      <c r="U15000" s="43"/>
    </row>
    <row r="15001" spans="19:21" x14ac:dyDescent="0.35">
      <c r="S15001" s="43"/>
      <c r="U15001" s="43"/>
    </row>
    <row r="15002" spans="19:21" x14ac:dyDescent="0.35">
      <c r="S15002" s="43"/>
      <c r="U15002" s="43"/>
    </row>
    <row r="15003" spans="19:21" x14ac:dyDescent="0.35">
      <c r="S15003" s="43"/>
      <c r="U15003" s="43"/>
    </row>
    <row r="15004" spans="19:21" x14ac:dyDescent="0.35">
      <c r="S15004" s="43"/>
      <c r="U15004" s="43"/>
    </row>
    <row r="15005" spans="19:21" x14ac:dyDescent="0.35">
      <c r="S15005" s="43"/>
      <c r="U15005" s="43"/>
    </row>
    <row r="15006" spans="19:21" x14ac:dyDescent="0.35">
      <c r="S15006" s="43"/>
      <c r="U15006" s="43"/>
    </row>
    <row r="15007" spans="19:21" x14ac:dyDescent="0.35">
      <c r="S15007" s="43"/>
      <c r="U15007" s="43"/>
    </row>
    <row r="15008" spans="19:21" x14ac:dyDescent="0.35">
      <c r="S15008" s="43"/>
      <c r="U15008" s="43"/>
    </row>
    <row r="15009" spans="19:21" x14ac:dyDescent="0.35">
      <c r="S15009" s="43"/>
      <c r="U15009" s="43"/>
    </row>
    <row r="15010" spans="19:21" x14ac:dyDescent="0.35">
      <c r="S15010" s="43"/>
      <c r="U15010" s="43"/>
    </row>
    <row r="15011" spans="19:21" x14ac:dyDescent="0.35">
      <c r="S15011" s="43"/>
      <c r="U15011" s="43"/>
    </row>
    <row r="15012" spans="19:21" x14ac:dyDescent="0.35">
      <c r="S15012" s="43"/>
      <c r="U15012" s="43"/>
    </row>
    <row r="15013" spans="19:21" x14ac:dyDescent="0.35">
      <c r="S15013" s="43"/>
      <c r="U15013" s="43"/>
    </row>
    <row r="15014" spans="19:21" x14ac:dyDescent="0.35">
      <c r="S15014" s="43"/>
      <c r="U15014" s="43"/>
    </row>
    <row r="15015" spans="19:21" x14ac:dyDescent="0.35">
      <c r="S15015" s="43"/>
      <c r="U15015" s="43"/>
    </row>
    <row r="15016" spans="19:21" x14ac:dyDescent="0.35">
      <c r="S15016" s="43"/>
      <c r="U15016" s="43"/>
    </row>
    <row r="15017" spans="19:21" x14ac:dyDescent="0.35">
      <c r="S15017" s="43"/>
      <c r="U15017" s="43"/>
    </row>
    <row r="15018" spans="19:21" x14ac:dyDescent="0.35">
      <c r="S15018" s="43"/>
      <c r="U15018" s="43"/>
    </row>
    <row r="15019" spans="19:21" x14ac:dyDescent="0.35">
      <c r="S15019" s="43"/>
      <c r="U15019" s="43"/>
    </row>
    <row r="15020" spans="19:21" x14ac:dyDescent="0.35">
      <c r="S15020" s="43"/>
      <c r="U15020" s="43"/>
    </row>
    <row r="15021" spans="19:21" x14ac:dyDescent="0.35">
      <c r="S15021" s="43"/>
      <c r="U15021" s="43"/>
    </row>
    <row r="15022" spans="19:21" x14ac:dyDescent="0.35">
      <c r="S15022" s="43"/>
      <c r="U15022" s="43"/>
    </row>
    <row r="15023" spans="19:21" x14ac:dyDescent="0.35">
      <c r="S15023" s="43"/>
      <c r="U15023" s="43"/>
    </row>
    <row r="15024" spans="19:21" x14ac:dyDescent="0.35">
      <c r="S15024" s="43"/>
      <c r="U15024" s="43"/>
    </row>
    <row r="15025" spans="19:21" x14ac:dyDescent="0.35">
      <c r="S15025" s="43"/>
      <c r="U15025" s="43"/>
    </row>
    <row r="15026" spans="19:21" x14ac:dyDescent="0.35">
      <c r="S15026" s="43"/>
      <c r="U15026" s="43"/>
    </row>
    <row r="15027" spans="19:21" x14ac:dyDescent="0.35">
      <c r="S15027" s="43"/>
      <c r="U15027" s="43"/>
    </row>
    <row r="15028" spans="19:21" x14ac:dyDescent="0.35">
      <c r="S15028" s="43"/>
      <c r="U15028" s="43"/>
    </row>
    <row r="15029" spans="19:21" x14ac:dyDescent="0.35">
      <c r="S15029" s="43"/>
      <c r="U15029" s="43"/>
    </row>
    <row r="15030" spans="19:21" x14ac:dyDescent="0.35">
      <c r="S15030" s="43"/>
      <c r="U15030" s="43"/>
    </row>
    <row r="15031" spans="19:21" x14ac:dyDescent="0.35">
      <c r="S15031" s="43"/>
      <c r="U15031" s="43"/>
    </row>
    <row r="15032" spans="19:21" x14ac:dyDescent="0.35">
      <c r="S15032" s="43"/>
      <c r="U15032" s="43"/>
    </row>
    <row r="15033" spans="19:21" x14ac:dyDescent="0.35">
      <c r="S15033" s="43"/>
      <c r="U15033" s="43"/>
    </row>
    <row r="15034" spans="19:21" x14ac:dyDescent="0.35">
      <c r="S15034" s="43"/>
      <c r="U15034" s="43"/>
    </row>
    <row r="15035" spans="19:21" x14ac:dyDescent="0.35">
      <c r="S15035" s="43"/>
      <c r="U15035" s="43"/>
    </row>
    <row r="15036" spans="19:21" x14ac:dyDescent="0.35">
      <c r="S15036" s="43"/>
      <c r="U15036" s="43"/>
    </row>
    <row r="15037" spans="19:21" x14ac:dyDescent="0.35">
      <c r="S15037" s="43"/>
      <c r="U15037" s="43"/>
    </row>
    <row r="15038" spans="19:21" x14ac:dyDescent="0.35">
      <c r="S15038" s="43"/>
      <c r="U15038" s="43"/>
    </row>
    <row r="15039" spans="19:21" x14ac:dyDescent="0.35">
      <c r="S15039" s="43"/>
      <c r="U15039" s="43"/>
    </row>
    <row r="15040" spans="19:21" x14ac:dyDescent="0.35">
      <c r="S15040" s="43"/>
      <c r="U15040" s="43"/>
    </row>
    <row r="15041" spans="19:21" x14ac:dyDescent="0.35">
      <c r="S15041" s="43"/>
      <c r="U15041" s="43"/>
    </row>
    <row r="15042" spans="19:21" x14ac:dyDescent="0.35">
      <c r="S15042" s="43"/>
      <c r="U15042" s="43"/>
    </row>
    <row r="15043" spans="19:21" x14ac:dyDescent="0.35">
      <c r="S15043" s="43"/>
      <c r="U15043" s="43"/>
    </row>
    <row r="15044" spans="19:21" x14ac:dyDescent="0.35">
      <c r="S15044" s="43"/>
      <c r="U15044" s="43"/>
    </row>
    <row r="15045" spans="19:21" x14ac:dyDescent="0.35">
      <c r="S15045" s="43"/>
      <c r="U15045" s="43"/>
    </row>
    <row r="15046" spans="19:21" x14ac:dyDescent="0.35">
      <c r="S15046" s="43"/>
      <c r="U15046" s="43"/>
    </row>
    <row r="15047" spans="19:21" x14ac:dyDescent="0.35">
      <c r="S15047" s="43"/>
      <c r="U15047" s="43"/>
    </row>
    <row r="15048" spans="19:21" x14ac:dyDescent="0.35">
      <c r="S15048" s="43"/>
      <c r="U15048" s="43"/>
    </row>
    <row r="15049" spans="19:21" x14ac:dyDescent="0.35">
      <c r="S15049" s="43"/>
      <c r="U15049" s="43"/>
    </row>
    <row r="15050" spans="19:21" x14ac:dyDescent="0.35">
      <c r="S15050" s="43"/>
      <c r="U15050" s="43"/>
    </row>
    <row r="15051" spans="19:21" x14ac:dyDescent="0.35">
      <c r="S15051" s="43"/>
      <c r="U15051" s="43"/>
    </row>
    <row r="15052" spans="19:21" x14ac:dyDescent="0.35">
      <c r="S15052" s="43"/>
      <c r="U15052" s="43"/>
    </row>
    <row r="15053" spans="19:21" x14ac:dyDescent="0.35">
      <c r="S15053" s="43"/>
      <c r="U15053" s="43"/>
    </row>
    <row r="15054" spans="19:21" x14ac:dyDescent="0.35">
      <c r="S15054" s="43"/>
      <c r="U15054" s="43"/>
    </row>
    <row r="15055" spans="19:21" x14ac:dyDescent="0.35">
      <c r="S15055" s="43"/>
      <c r="U15055" s="43"/>
    </row>
    <row r="15056" spans="19:21" x14ac:dyDescent="0.35">
      <c r="S15056" s="43"/>
      <c r="U15056" s="43"/>
    </row>
    <row r="15057" spans="19:21" x14ac:dyDescent="0.35">
      <c r="S15057" s="43"/>
      <c r="U15057" s="43"/>
    </row>
    <row r="15058" spans="19:21" x14ac:dyDescent="0.35">
      <c r="S15058" s="43"/>
      <c r="U15058" s="43"/>
    </row>
    <row r="15059" spans="19:21" x14ac:dyDescent="0.35">
      <c r="S15059" s="43"/>
      <c r="U15059" s="43"/>
    </row>
    <row r="15060" spans="19:21" x14ac:dyDescent="0.35">
      <c r="S15060" s="43"/>
      <c r="U15060" s="43"/>
    </row>
    <row r="15061" spans="19:21" x14ac:dyDescent="0.35">
      <c r="S15061" s="43"/>
      <c r="U15061" s="43"/>
    </row>
    <row r="15062" spans="19:21" x14ac:dyDescent="0.35">
      <c r="S15062" s="43"/>
      <c r="U15062" s="43"/>
    </row>
    <row r="15063" spans="19:21" x14ac:dyDescent="0.35">
      <c r="S15063" s="43"/>
      <c r="U15063" s="43"/>
    </row>
    <row r="15064" spans="19:21" x14ac:dyDescent="0.35">
      <c r="S15064" s="43"/>
      <c r="U15064" s="43"/>
    </row>
    <row r="15065" spans="19:21" x14ac:dyDescent="0.35">
      <c r="S15065" s="43"/>
      <c r="U15065" s="43"/>
    </row>
    <row r="15066" spans="19:21" x14ac:dyDescent="0.35">
      <c r="S15066" s="43"/>
      <c r="U15066" s="43"/>
    </row>
    <row r="15067" spans="19:21" x14ac:dyDescent="0.35">
      <c r="S15067" s="43"/>
      <c r="U15067" s="43"/>
    </row>
    <row r="15068" spans="19:21" x14ac:dyDescent="0.35">
      <c r="S15068" s="43"/>
      <c r="U15068" s="43"/>
    </row>
    <row r="15069" spans="19:21" x14ac:dyDescent="0.35">
      <c r="S15069" s="43"/>
      <c r="U15069" s="43"/>
    </row>
    <row r="15070" spans="19:21" x14ac:dyDescent="0.35">
      <c r="S15070" s="43"/>
      <c r="U15070" s="43"/>
    </row>
    <row r="15071" spans="19:21" x14ac:dyDescent="0.35">
      <c r="S15071" s="43"/>
      <c r="U15071" s="43"/>
    </row>
    <row r="15072" spans="19:21" x14ac:dyDescent="0.35">
      <c r="S15072" s="43"/>
      <c r="U15072" s="43"/>
    </row>
    <row r="15073" spans="19:21" x14ac:dyDescent="0.35">
      <c r="S15073" s="43"/>
      <c r="U15073" s="43"/>
    </row>
    <row r="15074" spans="19:21" x14ac:dyDescent="0.35">
      <c r="S15074" s="43"/>
      <c r="U15074" s="43"/>
    </row>
    <row r="15075" spans="19:21" x14ac:dyDescent="0.35">
      <c r="S15075" s="43"/>
      <c r="U15075" s="43"/>
    </row>
    <row r="15076" spans="19:21" x14ac:dyDescent="0.35">
      <c r="S15076" s="43"/>
      <c r="U15076" s="43"/>
    </row>
    <row r="15077" spans="19:21" x14ac:dyDescent="0.35">
      <c r="S15077" s="43"/>
      <c r="U15077" s="43"/>
    </row>
    <row r="15078" spans="19:21" x14ac:dyDescent="0.35">
      <c r="S15078" s="43"/>
      <c r="U15078" s="43"/>
    </row>
    <row r="15079" spans="19:21" x14ac:dyDescent="0.35">
      <c r="S15079" s="43"/>
      <c r="U15079" s="43"/>
    </row>
    <row r="15080" spans="19:21" x14ac:dyDescent="0.35">
      <c r="S15080" s="43"/>
      <c r="U15080" s="43"/>
    </row>
    <row r="15081" spans="19:21" x14ac:dyDescent="0.35">
      <c r="S15081" s="43"/>
      <c r="U15081" s="43"/>
    </row>
    <row r="15082" spans="19:21" x14ac:dyDescent="0.35">
      <c r="S15082" s="43"/>
      <c r="U15082" s="43"/>
    </row>
    <row r="15083" spans="19:21" x14ac:dyDescent="0.35">
      <c r="S15083" s="43"/>
      <c r="U15083" s="43"/>
    </row>
    <row r="15084" spans="19:21" x14ac:dyDescent="0.35">
      <c r="S15084" s="43"/>
      <c r="U15084" s="43"/>
    </row>
    <row r="15085" spans="19:21" x14ac:dyDescent="0.35">
      <c r="S15085" s="43"/>
      <c r="U15085" s="43"/>
    </row>
    <row r="15086" spans="19:21" x14ac:dyDescent="0.35">
      <c r="S15086" s="43"/>
      <c r="U15086" s="43"/>
    </row>
    <row r="15087" spans="19:21" x14ac:dyDescent="0.35">
      <c r="S15087" s="43"/>
      <c r="U15087" s="43"/>
    </row>
    <row r="15088" spans="19:21" x14ac:dyDescent="0.35">
      <c r="S15088" s="43"/>
      <c r="U15088" s="43"/>
    </row>
    <row r="15089" spans="19:21" x14ac:dyDescent="0.35">
      <c r="S15089" s="43"/>
      <c r="U15089" s="43"/>
    </row>
    <row r="15090" spans="19:21" x14ac:dyDescent="0.35">
      <c r="S15090" s="43"/>
      <c r="U15090" s="43"/>
    </row>
    <row r="15091" spans="19:21" x14ac:dyDescent="0.35">
      <c r="S15091" s="43"/>
      <c r="U15091" s="43"/>
    </row>
    <row r="15092" spans="19:21" x14ac:dyDescent="0.35">
      <c r="S15092" s="43"/>
      <c r="U15092" s="43"/>
    </row>
    <row r="15093" spans="19:21" x14ac:dyDescent="0.35">
      <c r="S15093" s="43"/>
      <c r="U15093" s="43"/>
    </row>
    <row r="15094" spans="19:21" x14ac:dyDescent="0.35">
      <c r="S15094" s="43"/>
      <c r="U15094" s="43"/>
    </row>
    <row r="15095" spans="19:21" x14ac:dyDescent="0.35">
      <c r="S15095" s="43"/>
      <c r="U15095" s="43"/>
    </row>
    <row r="15096" spans="19:21" x14ac:dyDescent="0.35">
      <c r="S15096" s="43"/>
      <c r="U15096" s="43"/>
    </row>
    <row r="15097" spans="19:21" x14ac:dyDescent="0.35">
      <c r="S15097" s="43"/>
      <c r="U15097" s="43"/>
    </row>
    <row r="15098" spans="19:21" x14ac:dyDescent="0.35">
      <c r="S15098" s="43"/>
      <c r="U15098" s="43"/>
    </row>
    <row r="15099" spans="19:21" x14ac:dyDescent="0.35">
      <c r="S15099" s="43"/>
      <c r="U15099" s="43"/>
    </row>
    <row r="15100" spans="19:21" x14ac:dyDescent="0.35">
      <c r="S15100" s="43"/>
      <c r="U15100" s="43"/>
    </row>
    <row r="15101" spans="19:21" x14ac:dyDescent="0.35">
      <c r="S15101" s="43"/>
      <c r="U15101" s="43"/>
    </row>
    <row r="15102" spans="19:21" x14ac:dyDescent="0.35">
      <c r="S15102" s="43"/>
      <c r="U15102" s="43"/>
    </row>
    <row r="15103" spans="19:21" x14ac:dyDescent="0.35">
      <c r="S15103" s="43"/>
      <c r="U15103" s="43"/>
    </row>
    <row r="15104" spans="19:21" x14ac:dyDescent="0.35">
      <c r="S15104" s="43"/>
      <c r="U15104" s="43"/>
    </row>
    <row r="15105" spans="19:21" x14ac:dyDescent="0.35">
      <c r="S15105" s="43"/>
      <c r="U15105" s="43"/>
    </row>
    <row r="15106" spans="19:21" x14ac:dyDescent="0.35">
      <c r="S15106" s="43"/>
      <c r="U15106" s="43"/>
    </row>
    <row r="15107" spans="19:21" x14ac:dyDescent="0.35">
      <c r="S15107" s="43"/>
      <c r="U15107" s="43"/>
    </row>
    <row r="15108" spans="19:21" x14ac:dyDescent="0.35">
      <c r="S15108" s="43"/>
      <c r="U15108" s="43"/>
    </row>
    <row r="15109" spans="19:21" x14ac:dyDescent="0.35">
      <c r="S15109" s="43"/>
      <c r="U15109" s="43"/>
    </row>
    <row r="15110" spans="19:21" x14ac:dyDescent="0.35">
      <c r="S15110" s="43"/>
      <c r="U15110" s="43"/>
    </row>
    <row r="15111" spans="19:21" x14ac:dyDescent="0.35">
      <c r="S15111" s="43"/>
      <c r="U15111" s="43"/>
    </row>
    <row r="15112" spans="19:21" x14ac:dyDescent="0.35">
      <c r="S15112" s="43"/>
      <c r="U15112" s="43"/>
    </row>
    <row r="15113" spans="19:21" x14ac:dyDescent="0.35">
      <c r="S15113" s="43"/>
      <c r="U15113" s="43"/>
    </row>
    <row r="15114" spans="19:21" x14ac:dyDescent="0.35">
      <c r="S15114" s="43"/>
      <c r="U15114" s="43"/>
    </row>
    <row r="15115" spans="19:21" x14ac:dyDescent="0.35">
      <c r="S15115" s="43"/>
      <c r="U15115" s="43"/>
    </row>
    <row r="15116" spans="19:21" x14ac:dyDescent="0.35">
      <c r="S15116" s="43"/>
      <c r="U15116" s="43"/>
    </row>
    <row r="15117" spans="19:21" x14ac:dyDescent="0.35">
      <c r="S15117" s="43"/>
      <c r="U15117" s="43"/>
    </row>
    <row r="15118" spans="19:21" x14ac:dyDescent="0.35">
      <c r="S15118" s="43"/>
      <c r="U15118" s="43"/>
    </row>
    <row r="15119" spans="19:21" x14ac:dyDescent="0.35">
      <c r="S15119" s="43"/>
      <c r="U15119" s="43"/>
    </row>
    <row r="15120" spans="19:21" x14ac:dyDescent="0.35">
      <c r="S15120" s="43"/>
      <c r="U15120" s="43"/>
    </row>
    <row r="15121" spans="19:21" x14ac:dyDescent="0.35">
      <c r="S15121" s="43"/>
      <c r="U15121" s="43"/>
    </row>
    <row r="15122" spans="19:21" x14ac:dyDescent="0.35">
      <c r="S15122" s="43"/>
      <c r="U15122" s="43"/>
    </row>
    <row r="15123" spans="19:21" x14ac:dyDescent="0.35">
      <c r="S15123" s="43"/>
      <c r="U15123" s="43"/>
    </row>
    <row r="15124" spans="19:21" x14ac:dyDescent="0.35">
      <c r="S15124" s="43"/>
      <c r="U15124" s="43"/>
    </row>
    <row r="15125" spans="19:21" x14ac:dyDescent="0.35">
      <c r="S15125" s="43"/>
      <c r="U15125" s="43"/>
    </row>
    <row r="15126" spans="19:21" x14ac:dyDescent="0.35">
      <c r="S15126" s="43"/>
      <c r="U15126" s="43"/>
    </row>
    <row r="15127" spans="19:21" x14ac:dyDescent="0.35">
      <c r="S15127" s="43"/>
      <c r="U15127" s="43"/>
    </row>
    <row r="15128" spans="19:21" x14ac:dyDescent="0.35">
      <c r="S15128" s="43"/>
      <c r="U15128" s="43"/>
    </row>
    <row r="15129" spans="19:21" x14ac:dyDescent="0.35">
      <c r="S15129" s="43"/>
      <c r="U15129" s="43"/>
    </row>
    <row r="15130" spans="19:21" x14ac:dyDescent="0.35">
      <c r="S15130" s="43"/>
      <c r="U15130" s="43"/>
    </row>
    <row r="15131" spans="19:21" x14ac:dyDescent="0.35">
      <c r="S15131" s="43"/>
      <c r="U15131" s="43"/>
    </row>
    <row r="15132" spans="19:21" x14ac:dyDescent="0.35">
      <c r="S15132" s="43"/>
      <c r="U15132" s="43"/>
    </row>
    <row r="15133" spans="19:21" x14ac:dyDescent="0.35">
      <c r="S15133" s="43"/>
      <c r="U15133" s="43"/>
    </row>
    <row r="15134" spans="19:21" x14ac:dyDescent="0.35">
      <c r="S15134" s="43"/>
      <c r="U15134" s="43"/>
    </row>
    <row r="15135" spans="19:21" x14ac:dyDescent="0.35">
      <c r="S15135" s="43"/>
      <c r="U15135" s="43"/>
    </row>
    <row r="15136" spans="19:21" x14ac:dyDescent="0.35">
      <c r="S15136" s="43"/>
      <c r="U15136" s="43"/>
    </row>
    <row r="15137" spans="19:21" x14ac:dyDescent="0.35">
      <c r="S15137" s="43"/>
      <c r="U15137" s="43"/>
    </row>
    <row r="15138" spans="19:21" x14ac:dyDescent="0.35">
      <c r="S15138" s="43"/>
      <c r="U15138" s="43"/>
    </row>
    <row r="15139" spans="19:21" x14ac:dyDescent="0.35">
      <c r="S15139" s="43"/>
      <c r="U15139" s="43"/>
    </row>
    <row r="15140" spans="19:21" x14ac:dyDescent="0.35">
      <c r="S15140" s="43"/>
      <c r="U15140" s="43"/>
    </row>
    <row r="15141" spans="19:21" x14ac:dyDescent="0.35">
      <c r="S15141" s="43"/>
      <c r="U15141" s="43"/>
    </row>
    <row r="15142" spans="19:21" x14ac:dyDescent="0.35">
      <c r="S15142" s="43"/>
      <c r="U15142" s="43"/>
    </row>
    <row r="15143" spans="19:21" x14ac:dyDescent="0.35">
      <c r="S15143" s="43"/>
      <c r="U15143" s="43"/>
    </row>
    <row r="15144" spans="19:21" x14ac:dyDescent="0.35">
      <c r="S15144" s="43"/>
      <c r="U15144" s="43"/>
    </row>
    <row r="15145" spans="19:21" x14ac:dyDescent="0.35">
      <c r="S15145" s="43"/>
      <c r="U15145" s="43"/>
    </row>
    <row r="15146" spans="19:21" x14ac:dyDescent="0.35">
      <c r="S15146" s="43"/>
      <c r="U15146" s="43"/>
    </row>
    <row r="15147" spans="19:21" x14ac:dyDescent="0.35">
      <c r="S15147" s="43"/>
      <c r="U15147" s="43"/>
    </row>
    <row r="15148" spans="19:21" x14ac:dyDescent="0.35">
      <c r="S15148" s="43"/>
      <c r="U15148" s="43"/>
    </row>
    <row r="15149" spans="19:21" x14ac:dyDescent="0.35">
      <c r="S15149" s="43"/>
      <c r="U15149" s="43"/>
    </row>
    <row r="15150" spans="19:21" x14ac:dyDescent="0.35">
      <c r="S15150" s="43"/>
      <c r="U15150" s="43"/>
    </row>
    <row r="15151" spans="19:21" x14ac:dyDescent="0.35">
      <c r="S15151" s="43"/>
      <c r="U15151" s="43"/>
    </row>
    <row r="15152" spans="19:21" x14ac:dyDescent="0.35">
      <c r="S15152" s="43"/>
      <c r="U15152" s="43"/>
    </row>
    <row r="15153" spans="19:21" x14ac:dyDescent="0.35">
      <c r="S15153" s="43"/>
      <c r="U15153" s="43"/>
    </row>
    <row r="15154" spans="19:21" x14ac:dyDescent="0.35">
      <c r="S15154" s="43"/>
      <c r="U15154" s="43"/>
    </row>
    <row r="15155" spans="19:21" x14ac:dyDescent="0.35">
      <c r="S15155" s="43"/>
      <c r="U15155" s="43"/>
    </row>
    <row r="15156" spans="19:21" x14ac:dyDescent="0.35">
      <c r="S15156" s="43"/>
      <c r="U15156" s="43"/>
    </row>
    <row r="15157" spans="19:21" x14ac:dyDescent="0.35">
      <c r="S15157" s="43"/>
      <c r="U15157" s="43"/>
    </row>
    <row r="15158" spans="19:21" x14ac:dyDescent="0.35">
      <c r="S15158" s="43"/>
      <c r="U15158" s="43"/>
    </row>
    <row r="15159" spans="19:21" x14ac:dyDescent="0.35">
      <c r="S15159" s="43"/>
      <c r="U15159" s="43"/>
    </row>
    <row r="15160" spans="19:21" x14ac:dyDescent="0.35">
      <c r="S15160" s="43"/>
      <c r="U15160" s="43"/>
    </row>
    <row r="15161" spans="19:21" x14ac:dyDescent="0.35">
      <c r="S15161" s="43"/>
      <c r="U15161" s="43"/>
    </row>
    <row r="15162" spans="19:21" x14ac:dyDescent="0.35">
      <c r="S15162" s="43"/>
      <c r="U15162" s="43"/>
    </row>
    <row r="15163" spans="19:21" x14ac:dyDescent="0.35">
      <c r="S15163" s="43"/>
      <c r="U15163" s="43"/>
    </row>
    <row r="15164" spans="19:21" x14ac:dyDescent="0.35">
      <c r="S15164" s="43"/>
      <c r="U15164" s="43"/>
    </row>
    <row r="15165" spans="19:21" x14ac:dyDescent="0.35">
      <c r="S15165" s="43"/>
      <c r="U15165" s="43"/>
    </row>
    <row r="15166" spans="19:21" x14ac:dyDescent="0.35">
      <c r="S15166" s="43"/>
      <c r="U15166" s="43"/>
    </row>
    <row r="15167" spans="19:21" x14ac:dyDescent="0.35">
      <c r="S15167" s="43"/>
      <c r="U15167" s="43"/>
    </row>
    <row r="15168" spans="19:21" x14ac:dyDescent="0.35">
      <c r="S15168" s="43"/>
      <c r="U15168" s="43"/>
    </row>
    <row r="15169" spans="19:21" x14ac:dyDescent="0.35">
      <c r="S15169" s="43"/>
      <c r="U15169" s="43"/>
    </row>
    <row r="15170" spans="19:21" x14ac:dyDescent="0.35">
      <c r="S15170" s="43"/>
      <c r="U15170" s="43"/>
    </row>
    <row r="15171" spans="19:21" x14ac:dyDescent="0.35">
      <c r="S15171" s="43"/>
      <c r="U15171" s="43"/>
    </row>
    <row r="15172" spans="19:21" x14ac:dyDescent="0.35">
      <c r="S15172" s="43"/>
      <c r="U15172" s="43"/>
    </row>
    <row r="15173" spans="19:21" x14ac:dyDescent="0.35">
      <c r="S15173" s="43"/>
      <c r="U15173" s="43"/>
    </row>
    <row r="15174" spans="19:21" x14ac:dyDescent="0.35">
      <c r="S15174" s="43"/>
      <c r="U15174" s="43"/>
    </row>
    <row r="15175" spans="19:21" x14ac:dyDescent="0.35">
      <c r="S15175" s="43"/>
      <c r="U15175" s="43"/>
    </row>
    <row r="15176" spans="19:21" x14ac:dyDescent="0.35">
      <c r="S15176" s="43"/>
      <c r="U15176" s="43"/>
    </row>
    <row r="15177" spans="19:21" x14ac:dyDescent="0.35">
      <c r="S15177" s="43"/>
      <c r="U15177" s="43"/>
    </row>
    <row r="15178" spans="19:21" x14ac:dyDescent="0.35">
      <c r="S15178" s="43"/>
      <c r="U15178" s="43"/>
    </row>
    <row r="15179" spans="19:21" x14ac:dyDescent="0.35">
      <c r="S15179" s="43"/>
      <c r="U15179" s="43"/>
    </row>
    <row r="15180" spans="19:21" x14ac:dyDescent="0.35">
      <c r="S15180" s="43"/>
      <c r="U15180" s="43"/>
    </row>
    <row r="15181" spans="19:21" x14ac:dyDescent="0.35">
      <c r="S15181" s="43"/>
      <c r="U15181" s="43"/>
    </row>
    <row r="15182" spans="19:21" x14ac:dyDescent="0.35">
      <c r="S15182" s="43"/>
      <c r="U15182" s="43"/>
    </row>
    <row r="15183" spans="19:21" x14ac:dyDescent="0.35">
      <c r="S15183" s="43"/>
      <c r="U15183" s="43"/>
    </row>
    <row r="15184" spans="19:21" x14ac:dyDescent="0.35">
      <c r="S15184" s="43"/>
      <c r="U15184" s="43"/>
    </row>
    <row r="15185" spans="19:21" x14ac:dyDescent="0.35">
      <c r="S15185" s="43"/>
      <c r="U15185" s="43"/>
    </row>
    <row r="15186" spans="19:21" x14ac:dyDescent="0.35">
      <c r="S15186" s="43"/>
      <c r="U15186" s="43"/>
    </row>
    <row r="15187" spans="19:21" x14ac:dyDescent="0.35">
      <c r="S15187" s="43"/>
      <c r="U15187" s="43"/>
    </row>
    <row r="15188" spans="19:21" x14ac:dyDescent="0.35">
      <c r="S15188" s="43"/>
      <c r="U15188" s="43"/>
    </row>
    <row r="15189" spans="19:21" x14ac:dyDescent="0.35">
      <c r="S15189" s="43"/>
      <c r="U15189" s="43"/>
    </row>
    <row r="15190" spans="19:21" x14ac:dyDescent="0.35">
      <c r="S15190" s="43"/>
      <c r="U15190" s="43"/>
    </row>
    <row r="15191" spans="19:21" x14ac:dyDescent="0.35">
      <c r="S15191" s="43"/>
      <c r="U15191" s="43"/>
    </row>
    <row r="15192" spans="19:21" x14ac:dyDescent="0.35">
      <c r="S15192" s="43"/>
      <c r="U15192" s="43"/>
    </row>
    <row r="15193" spans="19:21" x14ac:dyDescent="0.35">
      <c r="S15193" s="43"/>
      <c r="U15193" s="43"/>
    </row>
    <row r="15194" spans="19:21" x14ac:dyDescent="0.35">
      <c r="S15194" s="43"/>
      <c r="U15194" s="43"/>
    </row>
    <row r="15195" spans="19:21" x14ac:dyDescent="0.35">
      <c r="S15195" s="43"/>
      <c r="U15195" s="43"/>
    </row>
    <row r="15196" spans="19:21" x14ac:dyDescent="0.35">
      <c r="S15196" s="43"/>
      <c r="U15196" s="43"/>
    </row>
    <row r="15197" spans="19:21" x14ac:dyDescent="0.35">
      <c r="S15197" s="43"/>
      <c r="U15197" s="43"/>
    </row>
    <row r="15198" spans="19:21" x14ac:dyDescent="0.35">
      <c r="S15198" s="43"/>
      <c r="U15198" s="43"/>
    </row>
    <row r="15199" spans="19:21" x14ac:dyDescent="0.35">
      <c r="S15199" s="43"/>
      <c r="U15199" s="43"/>
    </row>
    <row r="15200" spans="19:21" x14ac:dyDescent="0.35">
      <c r="S15200" s="43"/>
      <c r="U15200" s="43"/>
    </row>
    <row r="15201" spans="19:21" x14ac:dyDescent="0.35">
      <c r="S15201" s="43"/>
      <c r="U15201" s="43"/>
    </row>
    <row r="15202" spans="19:21" x14ac:dyDescent="0.35">
      <c r="S15202" s="43"/>
      <c r="U15202" s="43"/>
    </row>
    <row r="15203" spans="19:21" x14ac:dyDescent="0.35">
      <c r="S15203" s="43"/>
      <c r="U15203" s="43"/>
    </row>
    <row r="15204" spans="19:21" x14ac:dyDescent="0.35">
      <c r="S15204" s="43"/>
      <c r="U15204" s="43"/>
    </row>
    <row r="15205" spans="19:21" x14ac:dyDescent="0.35">
      <c r="S15205" s="43"/>
      <c r="U15205" s="43"/>
    </row>
    <row r="15206" spans="19:21" x14ac:dyDescent="0.35">
      <c r="S15206" s="43"/>
      <c r="U15206" s="43"/>
    </row>
    <row r="15207" spans="19:21" x14ac:dyDescent="0.35">
      <c r="S15207" s="43"/>
      <c r="U15207" s="43"/>
    </row>
    <row r="15208" spans="19:21" x14ac:dyDescent="0.35">
      <c r="S15208" s="43"/>
      <c r="U15208" s="43"/>
    </row>
    <row r="15209" spans="19:21" x14ac:dyDescent="0.35">
      <c r="S15209" s="43"/>
      <c r="U15209" s="43"/>
    </row>
    <row r="15210" spans="19:21" x14ac:dyDescent="0.35">
      <c r="S15210" s="43"/>
      <c r="U15210" s="43"/>
    </row>
    <row r="15211" spans="19:21" x14ac:dyDescent="0.35">
      <c r="S15211" s="43"/>
      <c r="U15211" s="43"/>
    </row>
    <row r="15212" spans="19:21" x14ac:dyDescent="0.35">
      <c r="S15212" s="43"/>
      <c r="U15212" s="43"/>
    </row>
    <row r="15213" spans="19:21" x14ac:dyDescent="0.35">
      <c r="S15213" s="43"/>
      <c r="U15213" s="43"/>
    </row>
    <row r="15214" spans="19:21" x14ac:dyDescent="0.35">
      <c r="S15214" s="43"/>
      <c r="U15214" s="43"/>
    </row>
    <row r="15215" spans="19:21" x14ac:dyDescent="0.35">
      <c r="S15215" s="43"/>
      <c r="U15215" s="43"/>
    </row>
    <row r="15216" spans="19:21" x14ac:dyDescent="0.35">
      <c r="S15216" s="43"/>
      <c r="U15216" s="43"/>
    </row>
    <row r="15217" spans="19:21" x14ac:dyDescent="0.35">
      <c r="S15217" s="43"/>
      <c r="U15217" s="43"/>
    </row>
    <row r="15218" spans="19:21" x14ac:dyDescent="0.35">
      <c r="S15218" s="43"/>
      <c r="U15218" s="43"/>
    </row>
    <row r="15219" spans="19:21" x14ac:dyDescent="0.35">
      <c r="S15219" s="43"/>
      <c r="U15219" s="43"/>
    </row>
    <row r="15220" spans="19:21" x14ac:dyDescent="0.35">
      <c r="S15220" s="43"/>
      <c r="U15220" s="43"/>
    </row>
    <row r="15221" spans="19:21" x14ac:dyDescent="0.35">
      <c r="S15221" s="43"/>
      <c r="U15221" s="43"/>
    </row>
    <row r="15222" spans="19:21" x14ac:dyDescent="0.35">
      <c r="S15222" s="43"/>
      <c r="U15222" s="43"/>
    </row>
    <row r="15223" spans="19:21" x14ac:dyDescent="0.35">
      <c r="S15223" s="43"/>
      <c r="U15223" s="43"/>
    </row>
    <row r="15224" spans="19:21" x14ac:dyDescent="0.35">
      <c r="S15224" s="43"/>
      <c r="U15224" s="43"/>
    </row>
    <row r="15225" spans="19:21" x14ac:dyDescent="0.35">
      <c r="S15225" s="43"/>
      <c r="U15225" s="43"/>
    </row>
    <row r="15226" spans="19:21" x14ac:dyDescent="0.35">
      <c r="S15226" s="43"/>
      <c r="U15226" s="43"/>
    </row>
    <row r="15227" spans="19:21" x14ac:dyDescent="0.35">
      <c r="S15227" s="43"/>
      <c r="U15227" s="43"/>
    </row>
    <row r="15228" spans="19:21" x14ac:dyDescent="0.35">
      <c r="S15228" s="43"/>
      <c r="U15228" s="43"/>
    </row>
    <row r="15229" spans="19:21" x14ac:dyDescent="0.35">
      <c r="S15229" s="43"/>
      <c r="U15229" s="43"/>
    </row>
    <row r="15230" spans="19:21" x14ac:dyDescent="0.35">
      <c r="S15230" s="43"/>
      <c r="U15230" s="43"/>
    </row>
    <row r="15231" spans="19:21" x14ac:dyDescent="0.35">
      <c r="S15231" s="43"/>
      <c r="U15231" s="43"/>
    </row>
    <row r="15232" spans="19:21" x14ac:dyDescent="0.35">
      <c r="S15232" s="43"/>
      <c r="U15232" s="43"/>
    </row>
    <row r="15233" spans="19:21" x14ac:dyDescent="0.35">
      <c r="S15233" s="43"/>
      <c r="U15233" s="43"/>
    </row>
    <row r="15234" spans="19:21" x14ac:dyDescent="0.35">
      <c r="S15234" s="43"/>
      <c r="U15234" s="43"/>
    </row>
    <row r="15235" spans="19:21" x14ac:dyDescent="0.35">
      <c r="S15235" s="43"/>
      <c r="U15235" s="43"/>
    </row>
    <row r="15236" spans="19:21" x14ac:dyDescent="0.35">
      <c r="S15236" s="43"/>
      <c r="U15236" s="43"/>
    </row>
    <row r="15237" spans="19:21" x14ac:dyDescent="0.35">
      <c r="S15237" s="43"/>
      <c r="U15237" s="43"/>
    </row>
    <row r="15238" spans="19:21" x14ac:dyDescent="0.35">
      <c r="S15238" s="43"/>
      <c r="U15238" s="43"/>
    </row>
    <row r="15239" spans="19:21" x14ac:dyDescent="0.35">
      <c r="S15239" s="43"/>
      <c r="U15239" s="43"/>
    </row>
    <row r="15240" spans="19:21" x14ac:dyDescent="0.35">
      <c r="S15240" s="43"/>
      <c r="U15240" s="43"/>
    </row>
    <row r="15241" spans="19:21" x14ac:dyDescent="0.35">
      <c r="S15241" s="43"/>
      <c r="U15241" s="43"/>
    </row>
    <row r="15242" spans="19:21" x14ac:dyDescent="0.35">
      <c r="S15242" s="43"/>
      <c r="U15242" s="43"/>
    </row>
    <row r="15243" spans="19:21" x14ac:dyDescent="0.35">
      <c r="S15243" s="43"/>
      <c r="U15243" s="43"/>
    </row>
    <row r="15244" spans="19:21" x14ac:dyDescent="0.35">
      <c r="S15244" s="43"/>
      <c r="U15244" s="43"/>
    </row>
    <row r="15245" spans="19:21" x14ac:dyDescent="0.35">
      <c r="S15245" s="43"/>
      <c r="U15245" s="43"/>
    </row>
    <row r="15246" spans="19:21" x14ac:dyDescent="0.35">
      <c r="S15246" s="43"/>
      <c r="U15246" s="43"/>
    </row>
    <row r="15247" spans="19:21" x14ac:dyDescent="0.35">
      <c r="S15247" s="43"/>
      <c r="U15247" s="43"/>
    </row>
    <row r="15248" spans="19:21" x14ac:dyDescent="0.35">
      <c r="S15248" s="43"/>
      <c r="U15248" s="43"/>
    </row>
    <row r="15249" spans="19:21" x14ac:dyDescent="0.35">
      <c r="S15249" s="43"/>
      <c r="U15249" s="43"/>
    </row>
    <row r="15250" spans="19:21" x14ac:dyDescent="0.35">
      <c r="S15250" s="43"/>
      <c r="U15250" s="43"/>
    </row>
    <row r="15251" spans="19:21" x14ac:dyDescent="0.35">
      <c r="S15251" s="43"/>
      <c r="U15251" s="43"/>
    </row>
    <row r="15252" spans="19:21" x14ac:dyDescent="0.35">
      <c r="S15252" s="43"/>
      <c r="U15252" s="43"/>
    </row>
    <row r="15253" spans="19:21" x14ac:dyDescent="0.35">
      <c r="S15253" s="43"/>
      <c r="U15253" s="43"/>
    </row>
    <row r="15254" spans="19:21" x14ac:dyDescent="0.35">
      <c r="S15254" s="43"/>
      <c r="U15254" s="43"/>
    </row>
    <row r="15255" spans="19:21" x14ac:dyDescent="0.35">
      <c r="S15255" s="43"/>
      <c r="U15255" s="43"/>
    </row>
    <row r="15256" spans="19:21" x14ac:dyDescent="0.35">
      <c r="S15256" s="43"/>
      <c r="U15256" s="43"/>
    </row>
    <row r="15257" spans="19:21" x14ac:dyDescent="0.35">
      <c r="S15257" s="43"/>
      <c r="U15257" s="43"/>
    </row>
    <row r="15258" spans="19:21" x14ac:dyDescent="0.35">
      <c r="S15258" s="43"/>
      <c r="U15258" s="43"/>
    </row>
    <row r="15259" spans="19:21" x14ac:dyDescent="0.35">
      <c r="S15259" s="43"/>
      <c r="U15259" s="43"/>
    </row>
    <row r="15260" spans="19:21" x14ac:dyDescent="0.35">
      <c r="S15260" s="43"/>
      <c r="U15260" s="43"/>
    </row>
    <row r="15261" spans="19:21" x14ac:dyDescent="0.35">
      <c r="S15261" s="43"/>
      <c r="U15261" s="43"/>
    </row>
    <row r="15262" spans="19:21" x14ac:dyDescent="0.35">
      <c r="S15262" s="43"/>
      <c r="U15262" s="43"/>
    </row>
    <row r="15263" spans="19:21" x14ac:dyDescent="0.35">
      <c r="S15263" s="43"/>
      <c r="U15263" s="43"/>
    </row>
    <row r="15264" spans="19:21" x14ac:dyDescent="0.35">
      <c r="S15264" s="43"/>
      <c r="U15264" s="43"/>
    </row>
    <row r="15265" spans="19:21" x14ac:dyDescent="0.35">
      <c r="S15265" s="43"/>
      <c r="U15265" s="43"/>
    </row>
    <row r="15266" spans="19:21" x14ac:dyDescent="0.35">
      <c r="S15266" s="43"/>
      <c r="U15266" s="43"/>
    </row>
    <row r="15267" spans="19:21" x14ac:dyDescent="0.35">
      <c r="S15267" s="43"/>
      <c r="U15267" s="43"/>
    </row>
    <row r="15268" spans="19:21" x14ac:dyDescent="0.35">
      <c r="S15268" s="43"/>
      <c r="U15268" s="43"/>
    </row>
    <row r="15269" spans="19:21" x14ac:dyDescent="0.35">
      <c r="S15269" s="43"/>
      <c r="U15269" s="43"/>
    </row>
    <row r="15270" spans="19:21" x14ac:dyDescent="0.35">
      <c r="S15270" s="43"/>
      <c r="U15270" s="43"/>
    </row>
    <row r="15271" spans="19:21" x14ac:dyDescent="0.35">
      <c r="S15271" s="43"/>
      <c r="U15271" s="43"/>
    </row>
    <row r="15272" spans="19:21" x14ac:dyDescent="0.35">
      <c r="S15272" s="43"/>
      <c r="U15272" s="43"/>
    </row>
    <row r="15273" spans="19:21" x14ac:dyDescent="0.35">
      <c r="S15273" s="43"/>
      <c r="U15273" s="43"/>
    </row>
    <row r="15274" spans="19:21" x14ac:dyDescent="0.35">
      <c r="S15274" s="43"/>
      <c r="U15274" s="43"/>
    </row>
    <row r="15275" spans="19:21" x14ac:dyDescent="0.35">
      <c r="S15275" s="43"/>
      <c r="U15275" s="43"/>
    </row>
    <row r="15276" spans="19:21" x14ac:dyDescent="0.35">
      <c r="S15276" s="43"/>
      <c r="U15276" s="43"/>
    </row>
    <row r="15277" spans="19:21" x14ac:dyDescent="0.35">
      <c r="S15277" s="43"/>
      <c r="U15277" s="43"/>
    </row>
    <row r="15278" spans="19:21" x14ac:dyDescent="0.35">
      <c r="S15278" s="43"/>
      <c r="U15278" s="43"/>
    </row>
    <row r="15279" spans="19:21" x14ac:dyDescent="0.35">
      <c r="S15279" s="43"/>
      <c r="U15279" s="43"/>
    </row>
    <row r="15280" spans="19:21" x14ac:dyDescent="0.35">
      <c r="S15280" s="43"/>
      <c r="U15280" s="43"/>
    </row>
    <row r="15281" spans="19:21" x14ac:dyDescent="0.35">
      <c r="S15281" s="43"/>
      <c r="U15281" s="43"/>
    </row>
    <row r="15282" spans="19:21" x14ac:dyDescent="0.35">
      <c r="S15282" s="43"/>
      <c r="U15282" s="43"/>
    </row>
    <row r="15283" spans="19:21" x14ac:dyDescent="0.35">
      <c r="S15283" s="43"/>
      <c r="U15283" s="43"/>
    </row>
    <row r="15284" spans="19:21" x14ac:dyDescent="0.35">
      <c r="S15284" s="43"/>
      <c r="U15284" s="43"/>
    </row>
    <row r="15285" spans="19:21" x14ac:dyDescent="0.35">
      <c r="S15285" s="43"/>
      <c r="U15285" s="43"/>
    </row>
    <row r="15286" spans="19:21" x14ac:dyDescent="0.35">
      <c r="S15286" s="43"/>
      <c r="U15286" s="43"/>
    </row>
    <row r="15287" spans="19:21" x14ac:dyDescent="0.35">
      <c r="S15287" s="43"/>
      <c r="U15287" s="43"/>
    </row>
    <row r="15288" spans="19:21" x14ac:dyDescent="0.35">
      <c r="S15288" s="43"/>
      <c r="U15288" s="43"/>
    </row>
    <row r="15289" spans="19:21" x14ac:dyDescent="0.35">
      <c r="S15289" s="43"/>
      <c r="U15289" s="43"/>
    </row>
    <row r="15290" spans="19:21" x14ac:dyDescent="0.35">
      <c r="S15290" s="43"/>
      <c r="U15290" s="43"/>
    </row>
    <row r="15291" spans="19:21" x14ac:dyDescent="0.35">
      <c r="S15291" s="43"/>
      <c r="U15291" s="43"/>
    </row>
    <row r="15292" spans="19:21" x14ac:dyDescent="0.35">
      <c r="S15292" s="43"/>
      <c r="U15292" s="43"/>
    </row>
    <row r="15293" spans="19:21" x14ac:dyDescent="0.35">
      <c r="S15293" s="43"/>
      <c r="U15293" s="43"/>
    </row>
    <row r="15294" spans="19:21" x14ac:dyDescent="0.35">
      <c r="S15294" s="43"/>
      <c r="U15294" s="43"/>
    </row>
    <row r="15295" spans="19:21" x14ac:dyDescent="0.35">
      <c r="S15295" s="43"/>
      <c r="U15295" s="43"/>
    </row>
    <row r="15296" spans="19:21" x14ac:dyDescent="0.35">
      <c r="S15296" s="43"/>
      <c r="U15296" s="43"/>
    </row>
    <row r="15297" spans="19:21" x14ac:dyDescent="0.35">
      <c r="S15297" s="43"/>
      <c r="U15297" s="43"/>
    </row>
    <row r="15298" spans="19:21" x14ac:dyDescent="0.35">
      <c r="S15298" s="43"/>
      <c r="U15298" s="43"/>
    </row>
    <row r="15299" spans="19:21" x14ac:dyDescent="0.35">
      <c r="S15299" s="43"/>
      <c r="U15299" s="43"/>
    </row>
    <row r="15300" spans="19:21" x14ac:dyDescent="0.35">
      <c r="S15300" s="43"/>
      <c r="U15300" s="43"/>
    </row>
    <row r="15301" spans="19:21" x14ac:dyDescent="0.35">
      <c r="S15301" s="43"/>
      <c r="U15301" s="43"/>
    </row>
    <row r="15302" spans="19:21" x14ac:dyDescent="0.35">
      <c r="S15302" s="43"/>
      <c r="U15302" s="43"/>
    </row>
    <row r="15303" spans="19:21" x14ac:dyDescent="0.35">
      <c r="S15303" s="43"/>
      <c r="U15303" s="43"/>
    </row>
    <row r="15304" spans="19:21" x14ac:dyDescent="0.35">
      <c r="S15304" s="43"/>
      <c r="U15304" s="43"/>
    </row>
    <row r="15305" spans="19:21" x14ac:dyDescent="0.35">
      <c r="S15305" s="43"/>
      <c r="U15305" s="43"/>
    </row>
    <row r="15306" spans="19:21" x14ac:dyDescent="0.35">
      <c r="S15306" s="43"/>
      <c r="U15306" s="43"/>
    </row>
    <row r="15307" spans="19:21" x14ac:dyDescent="0.35">
      <c r="S15307" s="43"/>
      <c r="U15307" s="43"/>
    </row>
    <row r="15308" spans="19:21" x14ac:dyDescent="0.35">
      <c r="S15308" s="43"/>
      <c r="U15308" s="43"/>
    </row>
    <row r="15309" spans="19:21" x14ac:dyDescent="0.35">
      <c r="S15309" s="43"/>
      <c r="U15309" s="43"/>
    </row>
    <row r="15310" spans="19:21" x14ac:dyDescent="0.35">
      <c r="S15310" s="43"/>
      <c r="U15310" s="43"/>
    </row>
    <row r="15311" spans="19:21" x14ac:dyDescent="0.35">
      <c r="S15311" s="43"/>
      <c r="U15311" s="43"/>
    </row>
    <row r="15312" spans="19:21" x14ac:dyDescent="0.35">
      <c r="S15312" s="43"/>
      <c r="U15312" s="43"/>
    </row>
    <row r="15313" spans="19:21" x14ac:dyDescent="0.35">
      <c r="S15313" s="43"/>
      <c r="U15313" s="43"/>
    </row>
    <row r="15314" spans="19:21" x14ac:dyDescent="0.35">
      <c r="S15314" s="43"/>
      <c r="U15314" s="43"/>
    </row>
    <row r="15315" spans="19:21" x14ac:dyDescent="0.35">
      <c r="S15315" s="43"/>
      <c r="U15315" s="43"/>
    </row>
    <row r="15316" spans="19:21" x14ac:dyDescent="0.35">
      <c r="S15316" s="43"/>
      <c r="U15316" s="43"/>
    </row>
    <row r="15317" spans="19:21" x14ac:dyDescent="0.35">
      <c r="S15317" s="43"/>
      <c r="U15317" s="43"/>
    </row>
    <row r="15318" spans="19:21" x14ac:dyDescent="0.35">
      <c r="S15318" s="43"/>
      <c r="U15318" s="43"/>
    </row>
    <row r="15319" spans="19:21" x14ac:dyDescent="0.35">
      <c r="S15319" s="43"/>
      <c r="U15319" s="43"/>
    </row>
    <row r="15320" spans="19:21" x14ac:dyDescent="0.35">
      <c r="S15320" s="43"/>
      <c r="U15320" s="43"/>
    </row>
    <row r="15321" spans="19:21" x14ac:dyDescent="0.35">
      <c r="S15321" s="43"/>
      <c r="U15321" s="43"/>
    </row>
    <row r="15322" spans="19:21" x14ac:dyDescent="0.35">
      <c r="S15322" s="43"/>
      <c r="U15322" s="43"/>
    </row>
    <row r="15323" spans="19:21" x14ac:dyDescent="0.35">
      <c r="S15323" s="43"/>
      <c r="U15323" s="43"/>
    </row>
    <row r="15324" spans="19:21" x14ac:dyDescent="0.35">
      <c r="S15324" s="43"/>
      <c r="U15324" s="43"/>
    </row>
    <row r="15325" spans="19:21" x14ac:dyDescent="0.35">
      <c r="S15325" s="43"/>
      <c r="U15325" s="43"/>
    </row>
    <row r="15326" spans="19:21" x14ac:dyDescent="0.35">
      <c r="S15326" s="43"/>
      <c r="U15326" s="43"/>
    </row>
    <row r="15327" spans="19:21" x14ac:dyDescent="0.35">
      <c r="S15327" s="43"/>
      <c r="U15327" s="43"/>
    </row>
    <row r="15328" spans="19:21" x14ac:dyDescent="0.35">
      <c r="S15328" s="43"/>
      <c r="U15328" s="43"/>
    </row>
    <row r="15329" spans="19:21" x14ac:dyDescent="0.35">
      <c r="S15329" s="43"/>
      <c r="U15329" s="43"/>
    </row>
    <row r="15330" spans="19:21" x14ac:dyDescent="0.35">
      <c r="S15330" s="43"/>
      <c r="U15330" s="43"/>
    </row>
    <row r="15331" spans="19:21" x14ac:dyDescent="0.35">
      <c r="S15331" s="43"/>
      <c r="U15331" s="43"/>
    </row>
    <row r="15332" spans="19:21" x14ac:dyDescent="0.35">
      <c r="S15332" s="43"/>
      <c r="U15332" s="43"/>
    </row>
    <row r="15333" spans="19:21" x14ac:dyDescent="0.35">
      <c r="S15333" s="43"/>
      <c r="U15333" s="43"/>
    </row>
    <row r="15334" spans="19:21" x14ac:dyDescent="0.35">
      <c r="S15334" s="43"/>
      <c r="U15334" s="43"/>
    </row>
    <row r="15335" spans="19:21" x14ac:dyDescent="0.35">
      <c r="S15335" s="43"/>
      <c r="U15335" s="43"/>
    </row>
    <row r="15336" spans="19:21" x14ac:dyDescent="0.35">
      <c r="S15336" s="43"/>
      <c r="U15336" s="43"/>
    </row>
    <row r="15337" spans="19:21" x14ac:dyDescent="0.35">
      <c r="S15337" s="43"/>
      <c r="U15337" s="43"/>
    </row>
    <row r="15338" spans="19:21" x14ac:dyDescent="0.35">
      <c r="S15338" s="43"/>
      <c r="U15338" s="43"/>
    </row>
    <row r="15339" spans="19:21" x14ac:dyDescent="0.35">
      <c r="S15339" s="43"/>
      <c r="U15339" s="43"/>
    </row>
    <row r="15340" spans="19:21" x14ac:dyDescent="0.35">
      <c r="S15340" s="43"/>
      <c r="U15340" s="43"/>
    </row>
    <row r="15341" spans="19:21" x14ac:dyDescent="0.35">
      <c r="S15341" s="43"/>
      <c r="U15341" s="43"/>
    </row>
    <row r="15342" spans="19:21" x14ac:dyDescent="0.35">
      <c r="S15342" s="43"/>
      <c r="U15342" s="43"/>
    </row>
    <row r="15343" spans="19:21" x14ac:dyDescent="0.35">
      <c r="S15343" s="43"/>
      <c r="U15343" s="43"/>
    </row>
    <row r="15344" spans="19:21" x14ac:dyDescent="0.35">
      <c r="S15344" s="43"/>
      <c r="U15344" s="43"/>
    </row>
    <row r="15345" spans="19:21" x14ac:dyDescent="0.35">
      <c r="S15345" s="43"/>
      <c r="U15345" s="43"/>
    </row>
    <row r="15346" spans="19:21" x14ac:dyDescent="0.35">
      <c r="S15346" s="43"/>
      <c r="U15346" s="43"/>
    </row>
    <row r="15347" spans="19:21" x14ac:dyDescent="0.35">
      <c r="S15347" s="43"/>
      <c r="U15347" s="43"/>
    </row>
    <row r="15348" spans="19:21" x14ac:dyDescent="0.35">
      <c r="S15348" s="43"/>
      <c r="U15348" s="43"/>
    </row>
    <row r="15349" spans="19:21" x14ac:dyDescent="0.35">
      <c r="S15349" s="43"/>
      <c r="U15349" s="43"/>
    </row>
    <row r="15350" spans="19:21" x14ac:dyDescent="0.35">
      <c r="S15350" s="43"/>
      <c r="U15350" s="43"/>
    </row>
    <row r="15351" spans="19:21" x14ac:dyDescent="0.35">
      <c r="S15351" s="43"/>
      <c r="U15351" s="43"/>
    </row>
    <row r="15352" spans="19:21" x14ac:dyDescent="0.35">
      <c r="S15352" s="43"/>
      <c r="U15352" s="43"/>
    </row>
    <row r="15353" spans="19:21" x14ac:dyDescent="0.35">
      <c r="S15353" s="43"/>
      <c r="U15353" s="43"/>
    </row>
    <row r="15354" spans="19:21" x14ac:dyDescent="0.35">
      <c r="S15354" s="43"/>
      <c r="U15354" s="43"/>
    </row>
    <row r="15355" spans="19:21" x14ac:dyDescent="0.35">
      <c r="S15355" s="43"/>
      <c r="U15355" s="43"/>
    </row>
    <row r="15356" spans="19:21" x14ac:dyDescent="0.35">
      <c r="S15356" s="43"/>
      <c r="U15356" s="43"/>
    </row>
    <row r="15357" spans="19:21" x14ac:dyDescent="0.35">
      <c r="S15357" s="43"/>
      <c r="U15357" s="43"/>
    </row>
    <row r="15358" spans="19:21" x14ac:dyDescent="0.35">
      <c r="S15358" s="43"/>
      <c r="U15358" s="43"/>
    </row>
    <row r="15359" spans="19:21" x14ac:dyDescent="0.35">
      <c r="S15359" s="43"/>
      <c r="U15359" s="43"/>
    </row>
    <row r="15360" spans="19:21" x14ac:dyDescent="0.35">
      <c r="S15360" s="43"/>
      <c r="U15360" s="43"/>
    </row>
    <row r="15361" spans="19:21" x14ac:dyDescent="0.35">
      <c r="S15361" s="43"/>
      <c r="U15361" s="43"/>
    </row>
    <row r="15362" spans="19:21" x14ac:dyDescent="0.35">
      <c r="S15362" s="43"/>
      <c r="U15362" s="43"/>
    </row>
    <row r="15363" spans="19:21" x14ac:dyDescent="0.35">
      <c r="S15363" s="43"/>
      <c r="U15363" s="43"/>
    </row>
    <row r="15364" spans="19:21" x14ac:dyDescent="0.35">
      <c r="S15364" s="43"/>
      <c r="U15364" s="43"/>
    </row>
    <row r="15365" spans="19:21" x14ac:dyDescent="0.35">
      <c r="S15365" s="43"/>
      <c r="U15365" s="43"/>
    </row>
    <row r="15366" spans="19:21" x14ac:dyDescent="0.35">
      <c r="S15366" s="43"/>
      <c r="U15366" s="43"/>
    </row>
    <row r="15367" spans="19:21" x14ac:dyDescent="0.35">
      <c r="S15367" s="43"/>
      <c r="U15367" s="43"/>
    </row>
    <row r="15368" spans="19:21" x14ac:dyDescent="0.35">
      <c r="S15368" s="43"/>
      <c r="U15368" s="43"/>
    </row>
    <row r="15369" spans="19:21" x14ac:dyDescent="0.35">
      <c r="S15369" s="43"/>
      <c r="U15369" s="43"/>
    </row>
    <row r="15370" spans="19:21" x14ac:dyDescent="0.35">
      <c r="S15370" s="43"/>
      <c r="U15370" s="43"/>
    </row>
    <row r="15371" spans="19:21" x14ac:dyDescent="0.35">
      <c r="S15371" s="43"/>
      <c r="U15371" s="43"/>
    </row>
    <row r="15372" spans="19:21" x14ac:dyDescent="0.35">
      <c r="S15372" s="43"/>
      <c r="U15372" s="43"/>
    </row>
    <row r="15373" spans="19:21" x14ac:dyDescent="0.35">
      <c r="S15373" s="43"/>
      <c r="U15373" s="43"/>
    </row>
    <row r="15374" spans="19:21" x14ac:dyDescent="0.35">
      <c r="S15374" s="43"/>
      <c r="U15374" s="43"/>
    </row>
    <row r="15375" spans="19:21" x14ac:dyDescent="0.35">
      <c r="S15375" s="43"/>
      <c r="U15375" s="43"/>
    </row>
    <row r="15376" spans="19:21" x14ac:dyDescent="0.35">
      <c r="S15376" s="43"/>
      <c r="U15376" s="43"/>
    </row>
    <row r="15377" spans="19:21" x14ac:dyDescent="0.35">
      <c r="S15377" s="43"/>
      <c r="U15377" s="43"/>
    </row>
    <row r="15378" spans="19:21" x14ac:dyDescent="0.35">
      <c r="S15378" s="43"/>
      <c r="U15378" s="43"/>
    </row>
    <row r="15379" spans="19:21" x14ac:dyDescent="0.35">
      <c r="S15379" s="43"/>
      <c r="U15379" s="43"/>
    </row>
    <row r="15380" spans="19:21" x14ac:dyDescent="0.35">
      <c r="S15380" s="43"/>
      <c r="U15380" s="43"/>
    </row>
    <row r="15381" spans="19:21" x14ac:dyDescent="0.35">
      <c r="S15381" s="43"/>
      <c r="U15381" s="43"/>
    </row>
    <row r="15382" spans="19:21" x14ac:dyDescent="0.35">
      <c r="S15382" s="43"/>
      <c r="U15382" s="43"/>
    </row>
    <row r="15383" spans="19:21" x14ac:dyDescent="0.35">
      <c r="S15383" s="43"/>
      <c r="U15383" s="43"/>
    </row>
    <row r="15384" spans="19:21" x14ac:dyDescent="0.35">
      <c r="S15384" s="43"/>
      <c r="U15384" s="43"/>
    </row>
    <row r="15385" spans="19:21" x14ac:dyDescent="0.35">
      <c r="S15385" s="43"/>
      <c r="U15385" s="43"/>
    </row>
    <row r="15386" spans="19:21" x14ac:dyDescent="0.35">
      <c r="S15386" s="43"/>
      <c r="U15386" s="43"/>
    </row>
    <row r="15387" spans="19:21" x14ac:dyDescent="0.35">
      <c r="S15387" s="43"/>
      <c r="U15387" s="43"/>
    </row>
    <row r="15388" spans="19:21" x14ac:dyDescent="0.35">
      <c r="S15388" s="43"/>
      <c r="U15388" s="43"/>
    </row>
    <row r="15389" spans="19:21" x14ac:dyDescent="0.35">
      <c r="S15389" s="43"/>
      <c r="U15389" s="43"/>
    </row>
    <row r="15390" spans="19:21" x14ac:dyDescent="0.35">
      <c r="S15390" s="43"/>
      <c r="U15390" s="43"/>
    </row>
    <row r="15391" spans="19:21" x14ac:dyDescent="0.35">
      <c r="S15391" s="43"/>
      <c r="U15391" s="43"/>
    </row>
    <row r="15392" spans="19:21" x14ac:dyDescent="0.35">
      <c r="S15392" s="43"/>
      <c r="U15392" s="43"/>
    </row>
    <row r="15393" spans="19:21" x14ac:dyDescent="0.35">
      <c r="S15393" s="43"/>
      <c r="U15393" s="43"/>
    </row>
    <row r="15394" spans="19:21" x14ac:dyDescent="0.35">
      <c r="S15394" s="43"/>
      <c r="U15394" s="43"/>
    </row>
    <row r="15395" spans="19:21" x14ac:dyDescent="0.35">
      <c r="S15395" s="43"/>
      <c r="U15395" s="43"/>
    </row>
    <row r="15396" spans="19:21" x14ac:dyDescent="0.35">
      <c r="S15396" s="43"/>
      <c r="U15396" s="43"/>
    </row>
    <row r="15397" spans="19:21" x14ac:dyDescent="0.35">
      <c r="S15397" s="43"/>
      <c r="U15397" s="43"/>
    </row>
    <row r="15398" spans="19:21" x14ac:dyDescent="0.35">
      <c r="S15398" s="43"/>
      <c r="U15398" s="43"/>
    </row>
    <row r="15399" spans="19:21" x14ac:dyDescent="0.35">
      <c r="S15399" s="43"/>
      <c r="U15399" s="43"/>
    </row>
    <row r="15400" spans="19:21" x14ac:dyDescent="0.35">
      <c r="S15400" s="43"/>
      <c r="U15400" s="43"/>
    </row>
    <row r="15401" spans="19:21" x14ac:dyDescent="0.35">
      <c r="S15401" s="43"/>
      <c r="U15401" s="43"/>
    </row>
    <row r="15402" spans="19:21" x14ac:dyDescent="0.35">
      <c r="S15402" s="43"/>
      <c r="U15402" s="43"/>
    </row>
    <row r="15403" spans="19:21" x14ac:dyDescent="0.35">
      <c r="S15403" s="43"/>
      <c r="U15403" s="43"/>
    </row>
    <row r="15404" spans="19:21" x14ac:dyDescent="0.35">
      <c r="S15404" s="43"/>
      <c r="U15404" s="43"/>
    </row>
    <row r="15405" spans="19:21" x14ac:dyDescent="0.35">
      <c r="S15405" s="43"/>
      <c r="U15405" s="43"/>
    </row>
    <row r="15406" spans="19:21" x14ac:dyDescent="0.35">
      <c r="S15406" s="43"/>
      <c r="U15406" s="43"/>
    </row>
    <row r="15407" spans="19:21" x14ac:dyDescent="0.35">
      <c r="S15407" s="43"/>
      <c r="U15407" s="43"/>
    </row>
    <row r="15408" spans="19:21" x14ac:dyDescent="0.35">
      <c r="S15408" s="43"/>
      <c r="U15408" s="43"/>
    </row>
    <row r="15409" spans="19:21" x14ac:dyDescent="0.35">
      <c r="S15409" s="43"/>
      <c r="U15409" s="43"/>
    </row>
    <row r="15410" spans="19:21" x14ac:dyDescent="0.35">
      <c r="S15410" s="43"/>
      <c r="U15410" s="43"/>
    </row>
    <row r="15411" spans="19:21" x14ac:dyDescent="0.35">
      <c r="S15411" s="43"/>
      <c r="U15411" s="43"/>
    </row>
    <row r="15412" spans="19:21" x14ac:dyDescent="0.35">
      <c r="S15412" s="43"/>
      <c r="U15412" s="43"/>
    </row>
    <row r="15413" spans="19:21" x14ac:dyDescent="0.35">
      <c r="S15413" s="43"/>
      <c r="U15413" s="43"/>
    </row>
    <row r="15414" spans="19:21" x14ac:dyDescent="0.35">
      <c r="S15414" s="43"/>
      <c r="U15414" s="43"/>
    </row>
    <row r="15415" spans="19:21" x14ac:dyDescent="0.35">
      <c r="S15415" s="43"/>
      <c r="U15415" s="43"/>
    </row>
    <row r="15416" spans="19:21" x14ac:dyDescent="0.35">
      <c r="S15416" s="43"/>
      <c r="U15416" s="43"/>
    </row>
    <row r="15417" spans="19:21" x14ac:dyDescent="0.35">
      <c r="S15417" s="43"/>
      <c r="U15417" s="43"/>
    </row>
    <row r="15418" spans="19:21" x14ac:dyDescent="0.35">
      <c r="S15418" s="43"/>
      <c r="U15418" s="43"/>
    </row>
    <row r="15419" spans="19:21" x14ac:dyDescent="0.35">
      <c r="S15419" s="43"/>
      <c r="U15419" s="43"/>
    </row>
    <row r="15420" spans="19:21" x14ac:dyDescent="0.35">
      <c r="S15420" s="43"/>
      <c r="U15420" s="43"/>
    </row>
    <row r="15421" spans="19:21" x14ac:dyDescent="0.35">
      <c r="S15421" s="43"/>
      <c r="U15421" s="43"/>
    </row>
    <row r="15422" spans="19:21" x14ac:dyDescent="0.35">
      <c r="S15422" s="43"/>
      <c r="U15422" s="43"/>
    </row>
    <row r="15423" spans="19:21" x14ac:dyDescent="0.35">
      <c r="S15423" s="43"/>
      <c r="U15423" s="43"/>
    </row>
    <row r="15424" spans="19:21" x14ac:dyDescent="0.35">
      <c r="S15424" s="43"/>
      <c r="U15424" s="43"/>
    </row>
    <row r="15425" spans="19:21" x14ac:dyDescent="0.35">
      <c r="S15425" s="43"/>
      <c r="U15425" s="43"/>
    </row>
    <row r="15426" spans="19:21" x14ac:dyDescent="0.35">
      <c r="S15426" s="43"/>
      <c r="U15426" s="43"/>
    </row>
    <row r="15427" spans="19:21" x14ac:dyDescent="0.35">
      <c r="S15427" s="43"/>
      <c r="U15427" s="43"/>
    </row>
    <row r="15428" spans="19:21" x14ac:dyDescent="0.35">
      <c r="S15428" s="43"/>
      <c r="U15428" s="43"/>
    </row>
    <row r="15429" spans="19:21" x14ac:dyDescent="0.35">
      <c r="S15429" s="43"/>
      <c r="U15429" s="43"/>
    </row>
    <row r="15430" spans="19:21" x14ac:dyDescent="0.35">
      <c r="S15430" s="43"/>
      <c r="U15430" s="43"/>
    </row>
    <row r="15431" spans="19:21" x14ac:dyDescent="0.35">
      <c r="S15431" s="43"/>
      <c r="U15431" s="43"/>
    </row>
    <row r="15432" spans="19:21" x14ac:dyDescent="0.35">
      <c r="S15432" s="43"/>
      <c r="U15432" s="43"/>
    </row>
    <row r="15433" spans="19:21" x14ac:dyDescent="0.35">
      <c r="S15433" s="43"/>
      <c r="U15433" s="43"/>
    </row>
    <row r="15434" spans="19:21" x14ac:dyDescent="0.35">
      <c r="S15434" s="43"/>
      <c r="U15434" s="43"/>
    </row>
    <row r="15435" spans="19:21" x14ac:dyDescent="0.35">
      <c r="S15435" s="43"/>
      <c r="U15435" s="43"/>
    </row>
    <row r="15436" spans="19:21" x14ac:dyDescent="0.35">
      <c r="S15436" s="43"/>
      <c r="U15436" s="43"/>
    </row>
    <row r="15437" spans="19:21" x14ac:dyDescent="0.35">
      <c r="S15437" s="43"/>
      <c r="U15437" s="43"/>
    </row>
    <row r="15438" spans="19:21" x14ac:dyDescent="0.35">
      <c r="S15438" s="43"/>
      <c r="U15438" s="43"/>
    </row>
    <row r="15439" spans="19:21" x14ac:dyDescent="0.35">
      <c r="S15439" s="43"/>
      <c r="U15439" s="43"/>
    </row>
    <row r="15440" spans="19:21" x14ac:dyDescent="0.35">
      <c r="S15440" s="43"/>
      <c r="U15440" s="43"/>
    </row>
    <row r="15441" spans="19:21" x14ac:dyDescent="0.35">
      <c r="S15441" s="43"/>
      <c r="U15441" s="43"/>
    </row>
    <row r="15442" spans="19:21" x14ac:dyDescent="0.35">
      <c r="S15442" s="43"/>
      <c r="U15442" s="43"/>
    </row>
    <row r="15443" spans="19:21" x14ac:dyDescent="0.35">
      <c r="S15443" s="43"/>
      <c r="U15443" s="43"/>
    </row>
    <row r="15444" spans="19:21" x14ac:dyDescent="0.35">
      <c r="S15444" s="43"/>
      <c r="U15444" s="43"/>
    </row>
    <row r="15445" spans="19:21" x14ac:dyDescent="0.35">
      <c r="S15445" s="43"/>
      <c r="U15445" s="43"/>
    </row>
    <row r="15446" spans="19:21" x14ac:dyDescent="0.35">
      <c r="S15446" s="43"/>
      <c r="U15446" s="43"/>
    </row>
    <row r="15447" spans="19:21" x14ac:dyDescent="0.35">
      <c r="S15447" s="43"/>
      <c r="U15447" s="43"/>
    </row>
    <row r="15448" spans="19:21" x14ac:dyDescent="0.35">
      <c r="S15448" s="43"/>
      <c r="U15448" s="43"/>
    </row>
    <row r="15449" spans="19:21" x14ac:dyDescent="0.35">
      <c r="S15449" s="43"/>
      <c r="U15449" s="43"/>
    </row>
    <row r="15450" spans="19:21" x14ac:dyDescent="0.35">
      <c r="S15450" s="43"/>
      <c r="U15450" s="43"/>
    </row>
    <row r="15451" spans="19:21" x14ac:dyDescent="0.35">
      <c r="S15451" s="43"/>
      <c r="U15451" s="43"/>
    </row>
    <row r="15452" spans="19:21" x14ac:dyDescent="0.35">
      <c r="S15452" s="43"/>
      <c r="U15452" s="43"/>
    </row>
    <row r="15453" spans="19:21" x14ac:dyDescent="0.35">
      <c r="S15453" s="43"/>
      <c r="U15453" s="43"/>
    </row>
    <row r="15454" spans="19:21" x14ac:dyDescent="0.35">
      <c r="S15454" s="43"/>
      <c r="U15454" s="43"/>
    </row>
    <row r="15455" spans="19:21" x14ac:dyDescent="0.35">
      <c r="S15455" s="43"/>
      <c r="U15455" s="43"/>
    </row>
    <row r="15456" spans="19:21" x14ac:dyDescent="0.35">
      <c r="S15456" s="43"/>
      <c r="U15456" s="43"/>
    </row>
    <row r="15457" spans="19:21" x14ac:dyDescent="0.35">
      <c r="S15457" s="43"/>
      <c r="U15457" s="43"/>
    </row>
    <row r="15458" spans="19:21" x14ac:dyDescent="0.35">
      <c r="S15458" s="43"/>
      <c r="U15458" s="43"/>
    </row>
    <row r="15459" spans="19:21" x14ac:dyDescent="0.35">
      <c r="S15459" s="43"/>
      <c r="U15459" s="43"/>
    </row>
    <row r="15460" spans="19:21" x14ac:dyDescent="0.35">
      <c r="S15460" s="43"/>
      <c r="U15460" s="43"/>
    </row>
    <row r="15461" spans="19:21" x14ac:dyDescent="0.35">
      <c r="S15461" s="43"/>
      <c r="U15461" s="43"/>
    </row>
    <row r="15462" spans="19:21" x14ac:dyDescent="0.35">
      <c r="S15462" s="43"/>
      <c r="U15462" s="43"/>
    </row>
    <row r="15463" spans="19:21" x14ac:dyDescent="0.35">
      <c r="S15463" s="43"/>
      <c r="U15463" s="43"/>
    </row>
    <row r="15464" spans="19:21" x14ac:dyDescent="0.35">
      <c r="S15464" s="43"/>
      <c r="U15464" s="43"/>
    </row>
    <row r="15465" spans="19:21" x14ac:dyDescent="0.35">
      <c r="S15465" s="43"/>
      <c r="U15465" s="43"/>
    </row>
    <row r="15466" spans="19:21" x14ac:dyDescent="0.35">
      <c r="S15466" s="43"/>
      <c r="U15466" s="43"/>
    </row>
    <row r="15467" spans="19:21" x14ac:dyDescent="0.35">
      <c r="S15467" s="43"/>
      <c r="U15467" s="43"/>
    </row>
    <row r="15468" spans="19:21" x14ac:dyDescent="0.35">
      <c r="S15468" s="43"/>
      <c r="U15468" s="43"/>
    </row>
    <row r="15469" spans="19:21" x14ac:dyDescent="0.35">
      <c r="S15469" s="43"/>
      <c r="U15469" s="43"/>
    </row>
    <row r="15470" spans="19:21" x14ac:dyDescent="0.35">
      <c r="S15470" s="43"/>
      <c r="U15470" s="43"/>
    </row>
    <row r="15471" spans="19:21" x14ac:dyDescent="0.35">
      <c r="S15471" s="43"/>
      <c r="U15471" s="43"/>
    </row>
    <row r="15472" spans="19:21" x14ac:dyDescent="0.35">
      <c r="S15472" s="43"/>
      <c r="U15472" s="43"/>
    </row>
    <row r="15473" spans="19:21" x14ac:dyDescent="0.35">
      <c r="S15473" s="43"/>
      <c r="U15473" s="43"/>
    </row>
    <row r="15474" spans="19:21" x14ac:dyDescent="0.35">
      <c r="S15474" s="43"/>
      <c r="U15474" s="43"/>
    </row>
    <row r="15475" spans="19:21" x14ac:dyDescent="0.35">
      <c r="S15475" s="43"/>
      <c r="U15475" s="43"/>
    </row>
    <row r="15476" spans="19:21" x14ac:dyDescent="0.35">
      <c r="S15476" s="43"/>
      <c r="U15476" s="43"/>
    </row>
    <row r="15477" spans="19:21" x14ac:dyDescent="0.35">
      <c r="S15477" s="43"/>
      <c r="U15477" s="43"/>
    </row>
    <row r="15478" spans="19:21" x14ac:dyDescent="0.35">
      <c r="S15478" s="43"/>
      <c r="U15478" s="43"/>
    </row>
    <row r="15479" spans="19:21" x14ac:dyDescent="0.35">
      <c r="S15479" s="43"/>
      <c r="U15479" s="43"/>
    </row>
    <row r="15480" spans="19:21" x14ac:dyDescent="0.35">
      <c r="S15480" s="43"/>
      <c r="U15480" s="43"/>
    </row>
    <row r="15481" spans="19:21" x14ac:dyDescent="0.35">
      <c r="S15481" s="43"/>
      <c r="U15481" s="43"/>
    </row>
    <row r="15482" spans="19:21" x14ac:dyDescent="0.35">
      <c r="S15482" s="43"/>
      <c r="U15482" s="43"/>
    </row>
    <row r="15483" spans="19:21" x14ac:dyDescent="0.35">
      <c r="S15483" s="43"/>
      <c r="U15483" s="43"/>
    </row>
    <row r="15484" spans="19:21" x14ac:dyDescent="0.35">
      <c r="S15484" s="43"/>
      <c r="U15484" s="43"/>
    </row>
    <row r="15485" spans="19:21" x14ac:dyDescent="0.35">
      <c r="S15485" s="43"/>
      <c r="U15485" s="43"/>
    </row>
    <row r="15486" spans="19:21" x14ac:dyDescent="0.35">
      <c r="S15486" s="43"/>
      <c r="U15486" s="43"/>
    </row>
    <row r="15487" spans="19:21" x14ac:dyDescent="0.35">
      <c r="S15487" s="43"/>
      <c r="U15487" s="43"/>
    </row>
    <row r="15488" spans="19:21" x14ac:dyDescent="0.35">
      <c r="S15488" s="43"/>
      <c r="U15488" s="43"/>
    </row>
    <row r="15489" spans="19:21" x14ac:dyDescent="0.35">
      <c r="S15489" s="43"/>
      <c r="U15489" s="43"/>
    </row>
    <row r="15490" spans="19:21" x14ac:dyDescent="0.35">
      <c r="S15490" s="43"/>
      <c r="U15490" s="43"/>
    </row>
    <row r="15491" spans="19:21" x14ac:dyDescent="0.35">
      <c r="S15491" s="43"/>
      <c r="U15491" s="43"/>
    </row>
    <row r="15492" spans="19:21" x14ac:dyDescent="0.35">
      <c r="S15492" s="43"/>
      <c r="U15492" s="43"/>
    </row>
    <row r="15493" spans="19:21" x14ac:dyDescent="0.35">
      <c r="S15493" s="43"/>
      <c r="U15493" s="43"/>
    </row>
    <row r="15494" spans="19:21" x14ac:dyDescent="0.35">
      <c r="S15494" s="43"/>
      <c r="U15494" s="43"/>
    </row>
    <row r="15495" spans="19:21" x14ac:dyDescent="0.35">
      <c r="S15495" s="43"/>
      <c r="U15495" s="43"/>
    </row>
    <row r="15496" spans="19:21" x14ac:dyDescent="0.35">
      <c r="S15496" s="43"/>
      <c r="U15496" s="43"/>
    </row>
    <row r="15497" spans="19:21" x14ac:dyDescent="0.35">
      <c r="S15497" s="43"/>
      <c r="U15497" s="43"/>
    </row>
    <row r="15498" spans="19:21" x14ac:dyDescent="0.35">
      <c r="S15498" s="43"/>
      <c r="U15498" s="43"/>
    </row>
    <row r="15499" spans="19:21" x14ac:dyDescent="0.35">
      <c r="S15499" s="43"/>
      <c r="U15499" s="43"/>
    </row>
    <row r="15500" spans="19:21" x14ac:dyDescent="0.35">
      <c r="S15500" s="43"/>
      <c r="U15500" s="43"/>
    </row>
    <row r="15501" spans="19:21" x14ac:dyDescent="0.35">
      <c r="S15501" s="43"/>
      <c r="U15501" s="43"/>
    </row>
    <row r="15502" spans="19:21" x14ac:dyDescent="0.35">
      <c r="S15502" s="43"/>
      <c r="U15502" s="43"/>
    </row>
    <row r="15503" spans="19:21" x14ac:dyDescent="0.35">
      <c r="S15503" s="43"/>
      <c r="U15503" s="43"/>
    </row>
    <row r="15504" spans="19:21" x14ac:dyDescent="0.35">
      <c r="S15504" s="43"/>
      <c r="U15504" s="43"/>
    </row>
    <row r="15505" spans="19:21" x14ac:dyDescent="0.35">
      <c r="S15505" s="43"/>
      <c r="U15505" s="43"/>
    </row>
    <row r="15506" spans="19:21" x14ac:dyDescent="0.35">
      <c r="S15506" s="43"/>
      <c r="U15506" s="43"/>
    </row>
    <row r="15507" spans="19:21" x14ac:dyDescent="0.35">
      <c r="S15507" s="43"/>
      <c r="U15507" s="43"/>
    </row>
    <row r="15508" spans="19:21" x14ac:dyDescent="0.35">
      <c r="S15508" s="43"/>
      <c r="U15508" s="43"/>
    </row>
    <row r="15509" spans="19:21" x14ac:dyDescent="0.35">
      <c r="S15509" s="43"/>
      <c r="U15509" s="43"/>
    </row>
    <row r="15510" spans="19:21" x14ac:dyDescent="0.35">
      <c r="S15510" s="43"/>
      <c r="U15510" s="43"/>
    </row>
    <row r="15511" spans="19:21" x14ac:dyDescent="0.35">
      <c r="S15511" s="43"/>
      <c r="U15511" s="43"/>
    </row>
    <row r="15512" spans="19:21" x14ac:dyDescent="0.35">
      <c r="S15512" s="43"/>
      <c r="U15512" s="43"/>
    </row>
    <row r="15513" spans="19:21" x14ac:dyDescent="0.35">
      <c r="S15513" s="43"/>
      <c r="U15513" s="43"/>
    </row>
    <row r="15514" spans="19:21" x14ac:dyDescent="0.35">
      <c r="S15514" s="43"/>
      <c r="U15514" s="43"/>
    </row>
    <row r="15515" spans="19:21" x14ac:dyDescent="0.35">
      <c r="S15515" s="43"/>
      <c r="U15515" s="43"/>
    </row>
    <row r="15516" spans="19:21" x14ac:dyDescent="0.35">
      <c r="S15516" s="43"/>
      <c r="U15516" s="43"/>
    </row>
    <row r="15517" spans="19:21" x14ac:dyDescent="0.35">
      <c r="S15517" s="43"/>
      <c r="U15517" s="43"/>
    </row>
    <row r="15518" spans="19:21" x14ac:dyDescent="0.35">
      <c r="S15518" s="43"/>
      <c r="U15518" s="43"/>
    </row>
    <row r="15519" spans="19:21" x14ac:dyDescent="0.35">
      <c r="S15519" s="43"/>
      <c r="U15519" s="43"/>
    </row>
    <row r="15520" spans="19:21" x14ac:dyDescent="0.35">
      <c r="S15520" s="43"/>
      <c r="U15520" s="43"/>
    </row>
    <row r="15521" spans="19:21" x14ac:dyDescent="0.35">
      <c r="S15521" s="43"/>
      <c r="U15521" s="43"/>
    </row>
    <row r="15522" spans="19:21" x14ac:dyDescent="0.35">
      <c r="S15522" s="43"/>
      <c r="U15522" s="43"/>
    </row>
    <row r="15523" spans="19:21" x14ac:dyDescent="0.35">
      <c r="S15523" s="43"/>
      <c r="U15523" s="43"/>
    </row>
    <row r="15524" spans="19:21" x14ac:dyDescent="0.35">
      <c r="S15524" s="43"/>
      <c r="U15524" s="43"/>
    </row>
    <row r="15525" spans="19:21" x14ac:dyDescent="0.35">
      <c r="S15525" s="43"/>
      <c r="U15525" s="43"/>
    </row>
    <row r="15526" spans="19:21" x14ac:dyDescent="0.35">
      <c r="S15526" s="43"/>
      <c r="U15526" s="43"/>
    </row>
    <row r="15527" spans="19:21" x14ac:dyDescent="0.35">
      <c r="S15527" s="43"/>
      <c r="U15527" s="43"/>
    </row>
    <row r="15528" spans="19:21" x14ac:dyDescent="0.35">
      <c r="S15528" s="43"/>
      <c r="U15528" s="43"/>
    </row>
    <row r="15529" spans="19:21" x14ac:dyDescent="0.35">
      <c r="S15529" s="43"/>
      <c r="U15529" s="43"/>
    </row>
    <row r="15530" spans="19:21" x14ac:dyDescent="0.35">
      <c r="S15530" s="43"/>
      <c r="U15530" s="43"/>
    </row>
    <row r="15531" spans="19:21" x14ac:dyDescent="0.35">
      <c r="S15531" s="43"/>
      <c r="U15531" s="43"/>
    </row>
    <row r="15532" spans="19:21" x14ac:dyDescent="0.35">
      <c r="S15532" s="43"/>
      <c r="U15532" s="43"/>
    </row>
    <row r="15533" spans="19:21" x14ac:dyDescent="0.35">
      <c r="S15533" s="43"/>
      <c r="U15533" s="43"/>
    </row>
    <row r="15534" spans="19:21" x14ac:dyDescent="0.35">
      <c r="S15534" s="43"/>
      <c r="U15534" s="43"/>
    </row>
    <row r="15535" spans="19:21" x14ac:dyDescent="0.35">
      <c r="S15535" s="43"/>
      <c r="U15535" s="43"/>
    </row>
    <row r="15536" spans="19:21" x14ac:dyDescent="0.35">
      <c r="S15536" s="43"/>
      <c r="U15536" s="43"/>
    </row>
    <row r="15537" spans="19:21" x14ac:dyDescent="0.35">
      <c r="S15537" s="43"/>
      <c r="U15537" s="43"/>
    </row>
    <row r="15538" spans="19:21" x14ac:dyDescent="0.35">
      <c r="S15538" s="43"/>
      <c r="U15538" s="43"/>
    </row>
    <row r="15539" spans="19:21" x14ac:dyDescent="0.35">
      <c r="S15539" s="43"/>
      <c r="U15539" s="43"/>
    </row>
    <row r="15540" spans="19:21" x14ac:dyDescent="0.35">
      <c r="S15540" s="43"/>
      <c r="U15540" s="43"/>
    </row>
    <row r="15541" spans="19:21" x14ac:dyDescent="0.35">
      <c r="S15541" s="43"/>
      <c r="U15541" s="43"/>
    </row>
    <row r="15542" spans="19:21" x14ac:dyDescent="0.35">
      <c r="S15542" s="43"/>
      <c r="U15542" s="43"/>
    </row>
    <row r="15543" spans="19:21" x14ac:dyDescent="0.35">
      <c r="S15543" s="43"/>
      <c r="U15543" s="43"/>
    </row>
    <row r="15544" spans="19:21" x14ac:dyDescent="0.35">
      <c r="S15544" s="43"/>
      <c r="U15544" s="43"/>
    </row>
    <row r="15545" spans="19:21" x14ac:dyDescent="0.35">
      <c r="S15545" s="43"/>
      <c r="U15545" s="43"/>
    </row>
    <row r="15546" spans="19:21" x14ac:dyDescent="0.35">
      <c r="S15546" s="43"/>
      <c r="U15546" s="43"/>
    </row>
    <row r="15547" spans="19:21" x14ac:dyDescent="0.35">
      <c r="S15547" s="43"/>
      <c r="U15547" s="43"/>
    </row>
    <row r="15548" spans="19:21" x14ac:dyDescent="0.35">
      <c r="S15548" s="43"/>
      <c r="U15548" s="43"/>
    </row>
    <row r="15549" spans="19:21" x14ac:dyDescent="0.35">
      <c r="S15549" s="43"/>
      <c r="U15549" s="43"/>
    </row>
    <row r="15550" spans="19:21" x14ac:dyDescent="0.35">
      <c r="S15550" s="43"/>
      <c r="U15550" s="43"/>
    </row>
    <row r="15551" spans="19:21" x14ac:dyDescent="0.35">
      <c r="S15551" s="43"/>
      <c r="U15551" s="43"/>
    </row>
    <row r="15552" spans="19:21" x14ac:dyDescent="0.35">
      <c r="S15552" s="43"/>
      <c r="U15552" s="43"/>
    </row>
    <row r="15553" spans="19:21" x14ac:dyDescent="0.35">
      <c r="S15553" s="43"/>
      <c r="U15553" s="43"/>
    </row>
    <row r="15554" spans="19:21" x14ac:dyDescent="0.35">
      <c r="S15554" s="43"/>
      <c r="U15554" s="43"/>
    </row>
    <row r="15555" spans="19:21" x14ac:dyDescent="0.35">
      <c r="S15555" s="43"/>
      <c r="U15555" s="43"/>
    </row>
    <row r="15556" spans="19:21" x14ac:dyDescent="0.35">
      <c r="S15556" s="43"/>
      <c r="U15556" s="43"/>
    </row>
    <row r="15557" spans="19:21" x14ac:dyDescent="0.35">
      <c r="S15557" s="43"/>
      <c r="U15557" s="43"/>
    </row>
    <row r="15558" spans="19:21" x14ac:dyDescent="0.35">
      <c r="S15558" s="43"/>
      <c r="U15558" s="43"/>
    </row>
    <row r="15559" spans="19:21" x14ac:dyDescent="0.35">
      <c r="S15559" s="43"/>
      <c r="U15559" s="43"/>
    </row>
    <row r="15560" spans="19:21" x14ac:dyDescent="0.35">
      <c r="S15560" s="43"/>
      <c r="U15560" s="43"/>
    </row>
    <row r="15561" spans="19:21" x14ac:dyDescent="0.35">
      <c r="S15561" s="43"/>
      <c r="U15561" s="43"/>
    </row>
    <row r="15562" spans="19:21" x14ac:dyDescent="0.35">
      <c r="S15562" s="43"/>
      <c r="U15562" s="43"/>
    </row>
    <row r="15563" spans="19:21" x14ac:dyDescent="0.35">
      <c r="S15563" s="43"/>
      <c r="U15563" s="43"/>
    </row>
    <row r="15564" spans="19:21" x14ac:dyDescent="0.35">
      <c r="S15564" s="43"/>
      <c r="U15564" s="43"/>
    </row>
    <row r="15565" spans="19:21" x14ac:dyDescent="0.35">
      <c r="S15565" s="43"/>
      <c r="U15565" s="43"/>
    </row>
    <row r="15566" spans="19:21" x14ac:dyDescent="0.35">
      <c r="S15566" s="43"/>
      <c r="U15566" s="43"/>
    </row>
    <row r="15567" spans="19:21" x14ac:dyDescent="0.35">
      <c r="S15567" s="43"/>
      <c r="U15567" s="43"/>
    </row>
    <row r="15568" spans="19:21" x14ac:dyDescent="0.35">
      <c r="S15568" s="43"/>
      <c r="U15568" s="43"/>
    </row>
    <row r="15569" spans="19:21" x14ac:dyDescent="0.35">
      <c r="S15569" s="43"/>
      <c r="U15569" s="43"/>
    </row>
    <row r="15570" spans="19:21" x14ac:dyDescent="0.35">
      <c r="S15570" s="43"/>
      <c r="U15570" s="43"/>
    </row>
    <row r="15571" spans="19:21" x14ac:dyDescent="0.35">
      <c r="S15571" s="43"/>
      <c r="U15571" s="43"/>
    </row>
    <row r="15572" spans="19:21" x14ac:dyDescent="0.35">
      <c r="S15572" s="43"/>
      <c r="U15572" s="43"/>
    </row>
    <row r="15573" spans="19:21" x14ac:dyDescent="0.35">
      <c r="S15573" s="43"/>
      <c r="U15573" s="43"/>
    </row>
    <row r="15574" spans="19:21" x14ac:dyDescent="0.35">
      <c r="S15574" s="43"/>
      <c r="U15574" s="43"/>
    </row>
    <row r="15575" spans="19:21" x14ac:dyDescent="0.35">
      <c r="S15575" s="43"/>
      <c r="U15575" s="43"/>
    </row>
    <row r="15576" spans="19:21" x14ac:dyDescent="0.35">
      <c r="S15576" s="43"/>
      <c r="U15576" s="43"/>
    </row>
    <row r="15577" spans="19:21" x14ac:dyDescent="0.35">
      <c r="S15577" s="43"/>
      <c r="U15577" s="43"/>
    </row>
    <row r="15578" spans="19:21" x14ac:dyDescent="0.35">
      <c r="S15578" s="43"/>
      <c r="U15578" s="43"/>
    </row>
    <row r="15579" spans="19:21" x14ac:dyDescent="0.35">
      <c r="S15579" s="43"/>
      <c r="U15579" s="43"/>
    </row>
    <row r="15580" spans="19:21" x14ac:dyDescent="0.35">
      <c r="S15580" s="43"/>
      <c r="U15580" s="43"/>
    </row>
    <row r="15581" spans="19:21" x14ac:dyDescent="0.35">
      <c r="S15581" s="43"/>
      <c r="U15581" s="43"/>
    </row>
    <row r="15582" spans="19:21" x14ac:dyDescent="0.35">
      <c r="S15582" s="43"/>
      <c r="U15582" s="43"/>
    </row>
    <row r="15583" spans="19:21" x14ac:dyDescent="0.35">
      <c r="S15583" s="43"/>
      <c r="U15583" s="43"/>
    </row>
    <row r="15584" spans="19:21" x14ac:dyDescent="0.35">
      <c r="S15584" s="43"/>
      <c r="U15584" s="43"/>
    </row>
    <row r="15585" spans="19:21" x14ac:dyDescent="0.35">
      <c r="S15585" s="43"/>
      <c r="U15585" s="43"/>
    </row>
    <row r="15586" spans="19:21" x14ac:dyDescent="0.35">
      <c r="S15586" s="43"/>
      <c r="U15586" s="43"/>
    </row>
    <row r="15587" spans="19:21" x14ac:dyDescent="0.35">
      <c r="S15587" s="43"/>
      <c r="U15587" s="43"/>
    </row>
    <row r="15588" spans="19:21" x14ac:dyDescent="0.35">
      <c r="S15588" s="43"/>
      <c r="U15588" s="43"/>
    </row>
    <row r="15589" spans="19:21" x14ac:dyDescent="0.35">
      <c r="S15589" s="43"/>
      <c r="U15589" s="43"/>
    </row>
    <row r="15590" spans="19:21" x14ac:dyDescent="0.35">
      <c r="S15590" s="43"/>
      <c r="U15590" s="43"/>
    </row>
    <row r="15591" spans="19:21" x14ac:dyDescent="0.35">
      <c r="S15591" s="43"/>
      <c r="U15591" s="43"/>
    </row>
    <row r="15592" spans="19:21" x14ac:dyDescent="0.35">
      <c r="S15592" s="43"/>
      <c r="U15592" s="43"/>
    </row>
    <row r="15593" spans="19:21" x14ac:dyDescent="0.35">
      <c r="S15593" s="43"/>
      <c r="U15593" s="43"/>
    </row>
    <row r="15594" spans="19:21" x14ac:dyDescent="0.35">
      <c r="S15594" s="43"/>
      <c r="U15594" s="43"/>
    </row>
    <row r="15595" spans="19:21" x14ac:dyDescent="0.35">
      <c r="S15595" s="43"/>
      <c r="U15595" s="43"/>
    </row>
    <row r="15596" spans="19:21" x14ac:dyDescent="0.35">
      <c r="S15596" s="43"/>
      <c r="U15596" s="43"/>
    </row>
    <row r="15597" spans="19:21" x14ac:dyDescent="0.35">
      <c r="S15597" s="43"/>
      <c r="U15597" s="43"/>
    </row>
    <row r="15598" spans="19:21" x14ac:dyDescent="0.35">
      <c r="S15598" s="43"/>
      <c r="U15598" s="43"/>
    </row>
    <row r="15599" spans="19:21" x14ac:dyDescent="0.35">
      <c r="S15599" s="43"/>
      <c r="U15599" s="43"/>
    </row>
    <row r="15600" spans="19:21" x14ac:dyDescent="0.35">
      <c r="S15600" s="43"/>
      <c r="U15600" s="43"/>
    </row>
    <row r="15601" spans="19:21" x14ac:dyDescent="0.35">
      <c r="S15601" s="43"/>
      <c r="U15601" s="43"/>
    </row>
    <row r="15602" spans="19:21" x14ac:dyDescent="0.35">
      <c r="S15602" s="43"/>
      <c r="U15602" s="43"/>
    </row>
    <row r="15603" spans="19:21" x14ac:dyDescent="0.35">
      <c r="S15603" s="43"/>
      <c r="U15603" s="43"/>
    </row>
    <row r="15604" spans="19:21" x14ac:dyDescent="0.35">
      <c r="S15604" s="43"/>
      <c r="U15604" s="43"/>
    </row>
    <row r="15605" spans="19:21" x14ac:dyDescent="0.35">
      <c r="S15605" s="43"/>
      <c r="U15605" s="43"/>
    </row>
    <row r="15606" spans="19:21" x14ac:dyDescent="0.35">
      <c r="S15606" s="43"/>
      <c r="U15606" s="43"/>
    </row>
    <row r="15607" spans="19:21" x14ac:dyDescent="0.35">
      <c r="S15607" s="43"/>
      <c r="U15607" s="43"/>
    </row>
    <row r="15608" spans="19:21" x14ac:dyDescent="0.35">
      <c r="S15608" s="43"/>
      <c r="U15608" s="43"/>
    </row>
    <row r="15609" spans="19:21" x14ac:dyDescent="0.35">
      <c r="S15609" s="43"/>
      <c r="U15609" s="43"/>
    </row>
    <row r="15610" spans="19:21" x14ac:dyDescent="0.35">
      <c r="S15610" s="43"/>
      <c r="U15610" s="43"/>
    </row>
    <row r="15611" spans="19:21" x14ac:dyDescent="0.35">
      <c r="S15611" s="43"/>
      <c r="U15611" s="43"/>
    </row>
    <row r="15612" spans="19:21" x14ac:dyDescent="0.35">
      <c r="S15612" s="43"/>
      <c r="U15612" s="43"/>
    </row>
    <row r="15613" spans="19:21" x14ac:dyDescent="0.35">
      <c r="S15613" s="43"/>
      <c r="U15613" s="43"/>
    </row>
    <row r="15614" spans="19:21" x14ac:dyDescent="0.35">
      <c r="S15614" s="43"/>
      <c r="U15614" s="43"/>
    </row>
    <row r="15615" spans="19:21" x14ac:dyDescent="0.35">
      <c r="S15615" s="43"/>
      <c r="U15615" s="43"/>
    </row>
    <row r="15616" spans="19:21" x14ac:dyDescent="0.35">
      <c r="S15616" s="43"/>
      <c r="U15616" s="43"/>
    </row>
    <row r="15617" spans="19:21" x14ac:dyDescent="0.35">
      <c r="S15617" s="43"/>
      <c r="U15617" s="43"/>
    </row>
    <row r="15618" spans="19:21" x14ac:dyDescent="0.35">
      <c r="S15618" s="43"/>
      <c r="U15618" s="43"/>
    </row>
    <row r="15619" spans="19:21" x14ac:dyDescent="0.35">
      <c r="S15619" s="43"/>
      <c r="U15619" s="43"/>
    </row>
    <row r="15620" spans="19:21" x14ac:dyDescent="0.35">
      <c r="S15620" s="43"/>
      <c r="U15620" s="43"/>
    </row>
    <row r="15621" spans="19:21" x14ac:dyDescent="0.35">
      <c r="S15621" s="43"/>
      <c r="U15621" s="43"/>
    </row>
    <row r="15622" spans="19:21" x14ac:dyDescent="0.35">
      <c r="S15622" s="43"/>
      <c r="U15622" s="43"/>
    </row>
    <row r="15623" spans="19:21" x14ac:dyDescent="0.35">
      <c r="S15623" s="43"/>
      <c r="U15623" s="43"/>
    </row>
    <row r="15624" spans="19:21" x14ac:dyDescent="0.35">
      <c r="S15624" s="43"/>
      <c r="U15624" s="43"/>
    </row>
    <row r="15625" spans="19:21" x14ac:dyDescent="0.35">
      <c r="S15625" s="43"/>
      <c r="U15625" s="43"/>
    </row>
    <row r="15626" spans="19:21" x14ac:dyDescent="0.35">
      <c r="S15626" s="43"/>
      <c r="U15626" s="43"/>
    </row>
    <row r="15627" spans="19:21" x14ac:dyDescent="0.35">
      <c r="S15627" s="43"/>
      <c r="U15627" s="43"/>
    </row>
    <row r="15628" spans="19:21" x14ac:dyDescent="0.35">
      <c r="S15628" s="43"/>
      <c r="U15628" s="43"/>
    </row>
    <row r="15629" spans="19:21" x14ac:dyDescent="0.35">
      <c r="S15629" s="43"/>
      <c r="U15629" s="43"/>
    </row>
    <row r="15630" spans="19:21" x14ac:dyDescent="0.35">
      <c r="S15630" s="43"/>
      <c r="U15630" s="43"/>
    </row>
    <row r="15631" spans="19:21" x14ac:dyDescent="0.35">
      <c r="S15631" s="43"/>
      <c r="U15631" s="43"/>
    </row>
    <row r="15632" spans="19:21" x14ac:dyDescent="0.35">
      <c r="S15632" s="43"/>
      <c r="U15632" s="43"/>
    </row>
    <row r="15633" spans="19:21" x14ac:dyDescent="0.35">
      <c r="S15633" s="43"/>
      <c r="U15633" s="43"/>
    </row>
    <row r="15634" spans="19:21" x14ac:dyDescent="0.35">
      <c r="S15634" s="43"/>
      <c r="U15634" s="43"/>
    </row>
    <row r="15635" spans="19:21" x14ac:dyDescent="0.35">
      <c r="S15635" s="43"/>
      <c r="U15635" s="43"/>
    </row>
    <row r="15636" spans="19:21" x14ac:dyDescent="0.35">
      <c r="S15636" s="43"/>
      <c r="U15636" s="43"/>
    </row>
    <row r="15637" spans="19:21" x14ac:dyDescent="0.35">
      <c r="S15637" s="43"/>
      <c r="U15637" s="43"/>
    </row>
    <row r="15638" spans="19:21" x14ac:dyDescent="0.35">
      <c r="S15638" s="43"/>
      <c r="U15638" s="43"/>
    </row>
    <row r="15639" spans="19:21" x14ac:dyDescent="0.35">
      <c r="S15639" s="43"/>
      <c r="U15639" s="43"/>
    </row>
    <row r="15640" spans="19:21" x14ac:dyDescent="0.35">
      <c r="S15640" s="43"/>
      <c r="U15640" s="43"/>
    </row>
    <row r="15641" spans="19:21" x14ac:dyDescent="0.35">
      <c r="S15641" s="43"/>
      <c r="U15641" s="43"/>
    </row>
    <row r="15642" spans="19:21" x14ac:dyDescent="0.35">
      <c r="S15642" s="43"/>
      <c r="U15642" s="43"/>
    </row>
    <row r="15643" spans="19:21" x14ac:dyDescent="0.35">
      <c r="S15643" s="43"/>
      <c r="U15643" s="43"/>
    </row>
    <row r="15644" spans="19:21" x14ac:dyDescent="0.35">
      <c r="S15644" s="43"/>
      <c r="U15644" s="43"/>
    </row>
    <row r="15645" spans="19:21" x14ac:dyDescent="0.35">
      <c r="S15645" s="43"/>
      <c r="U15645" s="43"/>
    </row>
    <row r="15646" spans="19:21" x14ac:dyDescent="0.35">
      <c r="S15646" s="43"/>
      <c r="U15646" s="43"/>
    </row>
    <row r="15647" spans="19:21" x14ac:dyDescent="0.35">
      <c r="S15647" s="43"/>
      <c r="U15647" s="43"/>
    </row>
    <row r="15648" spans="19:21" x14ac:dyDescent="0.35">
      <c r="S15648" s="43"/>
      <c r="U15648" s="43"/>
    </row>
    <row r="15649" spans="19:21" x14ac:dyDescent="0.35">
      <c r="S15649" s="43"/>
      <c r="U15649" s="43"/>
    </row>
    <row r="15650" spans="19:21" x14ac:dyDescent="0.35">
      <c r="S15650" s="43"/>
      <c r="U15650" s="43"/>
    </row>
    <row r="15651" spans="19:21" x14ac:dyDescent="0.35">
      <c r="S15651" s="43"/>
      <c r="U15651" s="43"/>
    </row>
    <row r="15652" spans="19:21" x14ac:dyDescent="0.35">
      <c r="S15652" s="43"/>
      <c r="U15652" s="43"/>
    </row>
    <row r="15653" spans="19:21" x14ac:dyDescent="0.35">
      <c r="S15653" s="43"/>
      <c r="U15653" s="43"/>
    </row>
    <row r="15654" spans="19:21" x14ac:dyDescent="0.35">
      <c r="S15654" s="43"/>
      <c r="U15654" s="43"/>
    </row>
    <row r="15655" spans="19:21" x14ac:dyDescent="0.35">
      <c r="S15655" s="43"/>
      <c r="U15655" s="43"/>
    </row>
    <row r="15656" spans="19:21" x14ac:dyDescent="0.35">
      <c r="S15656" s="43"/>
      <c r="U15656" s="43"/>
    </row>
    <row r="15657" spans="19:21" x14ac:dyDescent="0.35">
      <c r="S15657" s="43"/>
      <c r="U15657" s="43"/>
    </row>
    <row r="15658" spans="19:21" x14ac:dyDescent="0.35">
      <c r="S15658" s="43"/>
      <c r="U15658" s="43"/>
    </row>
    <row r="15659" spans="19:21" x14ac:dyDescent="0.35">
      <c r="S15659" s="43"/>
      <c r="U15659" s="43"/>
    </row>
    <row r="15660" spans="19:21" x14ac:dyDescent="0.35">
      <c r="S15660" s="43"/>
      <c r="U15660" s="43"/>
    </row>
    <row r="15661" spans="19:21" x14ac:dyDescent="0.35">
      <c r="S15661" s="43"/>
      <c r="U15661" s="43"/>
    </row>
    <row r="15662" spans="19:21" x14ac:dyDescent="0.35">
      <c r="S15662" s="43"/>
      <c r="U15662" s="43"/>
    </row>
    <row r="15663" spans="19:21" x14ac:dyDescent="0.35">
      <c r="S15663" s="43"/>
      <c r="U15663" s="43"/>
    </row>
    <row r="15664" spans="19:21" x14ac:dyDescent="0.35">
      <c r="S15664" s="43"/>
      <c r="U15664" s="43"/>
    </row>
    <row r="15665" spans="19:21" x14ac:dyDescent="0.35">
      <c r="S15665" s="43"/>
      <c r="U15665" s="43"/>
    </row>
    <row r="15666" spans="19:21" x14ac:dyDescent="0.35">
      <c r="S15666" s="43"/>
      <c r="U15666" s="43"/>
    </row>
    <row r="15667" spans="19:21" x14ac:dyDescent="0.35">
      <c r="S15667" s="43"/>
      <c r="U15667" s="43"/>
    </row>
    <row r="15668" spans="19:21" x14ac:dyDescent="0.35">
      <c r="S15668" s="43"/>
      <c r="U15668" s="43"/>
    </row>
    <row r="15669" spans="19:21" x14ac:dyDescent="0.35">
      <c r="S15669" s="43"/>
      <c r="U15669" s="43"/>
    </row>
    <row r="15670" spans="19:21" x14ac:dyDescent="0.35">
      <c r="S15670" s="43"/>
      <c r="U15670" s="43"/>
    </row>
    <row r="15671" spans="19:21" x14ac:dyDescent="0.35">
      <c r="S15671" s="43"/>
      <c r="U15671" s="43"/>
    </row>
    <row r="15672" spans="19:21" x14ac:dyDescent="0.35">
      <c r="S15672" s="43"/>
      <c r="U15672" s="43"/>
    </row>
    <row r="15673" spans="19:21" x14ac:dyDescent="0.35">
      <c r="S15673" s="43"/>
      <c r="U15673" s="43"/>
    </row>
    <row r="15674" spans="19:21" x14ac:dyDescent="0.35">
      <c r="S15674" s="43"/>
      <c r="U15674" s="43"/>
    </row>
    <row r="15675" spans="19:21" x14ac:dyDescent="0.35">
      <c r="S15675" s="43"/>
      <c r="U15675" s="43"/>
    </row>
    <row r="15676" spans="19:21" x14ac:dyDescent="0.35">
      <c r="S15676" s="43"/>
      <c r="U15676" s="43"/>
    </row>
    <row r="15677" spans="19:21" x14ac:dyDescent="0.35">
      <c r="S15677" s="43"/>
      <c r="U15677" s="43"/>
    </row>
    <row r="15678" spans="19:21" x14ac:dyDescent="0.35">
      <c r="S15678" s="43"/>
      <c r="U15678" s="43"/>
    </row>
    <row r="15679" spans="19:21" x14ac:dyDescent="0.35">
      <c r="S15679" s="43"/>
      <c r="U15679" s="43"/>
    </row>
    <row r="15680" spans="19:21" x14ac:dyDescent="0.35">
      <c r="S15680" s="43"/>
      <c r="U15680" s="43"/>
    </row>
    <row r="15681" spans="19:21" x14ac:dyDescent="0.35">
      <c r="S15681" s="43"/>
      <c r="U15681" s="43"/>
    </row>
    <row r="15682" spans="19:21" x14ac:dyDescent="0.35">
      <c r="S15682" s="43"/>
      <c r="U15682" s="43"/>
    </row>
    <row r="15683" spans="19:21" x14ac:dyDescent="0.35">
      <c r="S15683" s="43"/>
      <c r="U15683" s="43"/>
    </row>
    <row r="15684" spans="19:21" x14ac:dyDescent="0.35">
      <c r="S15684" s="43"/>
      <c r="U15684" s="43"/>
    </row>
    <row r="15685" spans="19:21" x14ac:dyDescent="0.35">
      <c r="S15685" s="43"/>
      <c r="U15685" s="43"/>
    </row>
    <row r="15686" spans="19:21" x14ac:dyDescent="0.35">
      <c r="S15686" s="43"/>
      <c r="U15686" s="43"/>
    </row>
    <row r="15687" spans="19:21" x14ac:dyDescent="0.35">
      <c r="S15687" s="43"/>
      <c r="U15687" s="43"/>
    </row>
    <row r="15688" spans="19:21" x14ac:dyDescent="0.35">
      <c r="S15688" s="43"/>
      <c r="U15688" s="43"/>
    </row>
    <row r="15689" spans="19:21" x14ac:dyDescent="0.35">
      <c r="S15689" s="43"/>
      <c r="U15689" s="43"/>
    </row>
    <row r="15690" spans="19:21" x14ac:dyDescent="0.35">
      <c r="S15690" s="43"/>
      <c r="U15690" s="43"/>
    </row>
    <row r="15691" spans="19:21" x14ac:dyDescent="0.35">
      <c r="S15691" s="43"/>
      <c r="U15691" s="43"/>
    </row>
    <row r="15692" spans="19:21" x14ac:dyDescent="0.35">
      <c r="S15692" s="43"/>
      <c r="U15692" s="43"/>
    </row>
    <row r="15693" spans="19:21" x14ac:dyDescent="0.35">
      <c r="S15693" s="43"/>
      <c r="U15693" s="43"/>
    </row>
    <row r="15694" spans="19:21" x14ac:dyDescent="0.35">
      <c r="S15694" s="43"/>
      <c r="U15694" s="43"/>
    </row>
    <row r="15695" spans="19:21" x14ac:dyDescent="0.35">
      <c r="S15695" s="43"/>
      <c r="U15695" s="43"/>
    </row>
    <row r="15696" spans="19:21" x14ac:dyDescent="0.35">
      <c r="S15696" s="43"/>
      <c r="U15696" s="43"/>
    </row>
    <row r="15697" spans="19:21" x14ac:dyDescent="0.35">
      <c r="S15697" s="43"/>
      <c r="U15697" s="43"/>
    </row>
    <row r="15698" spans="19:21" x14ac:dyDescent="0.35">
      <c r="S15698" s="43"/>
      <c r="U15698" s="43"/>
    </row>
    <row r="15699" spans="19:21" x14ac:dyDescent="0.35">
      <c r="S15699" s="43"/>
      <c r="U15699" s="43"/>
    </row>
    <row r="15700" spans="19:21" x14ac:dyDescent="0.35">
      <c r="S15700" s="43"/>
      <c r="U15700" s="43"/>
    </row>
    <row r="15701" spans="19:21" x14ac:dyDescent="0.35">
      <c r="S15701" s="43"/>
      <c r="U15701" s="43"/>
    </row>
    <row r="15702" spans="19:21" x14ac:dyDescent="0.35">
      <c r="S15702" s="43"/>
      <c r="U15702" s="43"/>
    </row>
    <row r="15703" spans="19:21" x14ac:dyDescent="0.35">
      <c r="S15703" s="43"/>
      <c r="U15703" s="43"/>
    </row>
    <row r="15704" spans="19:21" x14ac:dyDescent="0.35">
      <c r="S15704" s="43"/>
      <c r="U15704" s="43"/>
    </row>
    <row r="15705" spans="19:21" x14ac:dyDescent="0.35">
      <c r="S15705" s="43"/>
      <c r="U15705" s="43"/>
    </row>
    <row r="15706" spans="19:21" x14ac:dyDescent="0.35">
      <c r="S15706" s="43"/>
      <c r="U15706" s="43"/>
    </row>
    <row r="15707" spans="19:21" x14ac:dyDescent="0.35">
      <c r="S15707" s="43"/>
      <c r="U15707" s="43"/>
    </row>
    <row r="15708" spans="19:21" x14ac:dyDescent="0.35">
      <c r="S15708" s="43"/>
      <c r="U15708" s="43"/>
    </row>
    <row r="15709" spans="19:21" x14ac:dyDescent="0.35">
      <c r="S15709" s="43"/>
      <c r="U15709" s="43"/>
    </row>
    <row r="15710" spans="19:21" x14ac:dyDescent="0.35">
      <c r="S15710" s="43"/>
      <c r="U15710" s="43"/>
    </row>
    <row r="15711" spans="19:21" x14ac:dyDescent="0.35">
      <c r="S15711" s="43"/>
      <c r="U15711" s="43"/>
    </row>
    <row r="15712" spans="19:21" x14ac:dyDescent="0.35">
      <c r="S15712" s="43"/>
      <c r="U15712" s="43"/>
    </row>
    <row r="15713" spans="19:21" x14ac:dyDescent="0.35">
      <c r="S15713" s="43"/>
      <c r="U15713" s="43"/>
    </row>
    <row r="15714" spans="19:21" x14ac:dyDescent="0.35">
      <c r="S15714" s="43"/>
      <c r="U15714" s="43"/>
    </row>
    <row r="15715" spans="19:21" x14ac:dyDescent="0.35">
      <c r="S15715" s="43"/>
      <c r="U15715" s="43"/>
    </row>
    <row r="15716" spans="19:21" x14ac:dyDescent="0.35">
      <c r="S15716" s="43"/>
      <c r="U15716" s="43"/>
    </row>
    <row r="15717" spans="19:21" x14ac:dyDescent="0.35">
      <c r="S15717" s="43"/>
      <c r="U15717" s="43"/>
    </row>
    <row r="15718" spans="19:21" x14ac:dyDescent="0.35">
      <c r="S15718" s="43"/>
      <c r="U15718" s="43"/>
    </row>
    <row r="15719" spans="19:21" x14ac:dyDescent="0.35">
      <c r="S15719" s="43"/>
      <c r="U15719" s="43"/>
    </row>
    <row r="15720" spans="19:21" x14ac:dyDescent="0.35">
      <c r="S15720" s="43"/>
      <c r="U15720" s="43"/>
    </row>
    <row r="15721" spans="19:21" x14ac:dyDescent="0.35">
      <c r="S15721" s="43"/>
      <c r="U15721" s="43"/>
    </row>
    <row r="15722" spans="19:21" x14ac:dyDescent="0.35">
      <c r="S15722" s="43"/>
      <c r="U15722" s="43"/>
    </row>
    <row r="15723" spans="19:21" x14ac:dyDescent="0.35">
      <c r="S15723" s="43"/>
      <c r="U15723" s="43"/>
    </row>
    <row r="15724" spans="19:21" x14ac:dyDescent="0.35">
      <c r="S15724" s="43"/>
      <c r="U15724" s="43"/>
    </row>
    <row r="15725" spans="19:21" x14ac:dyDescent="0.35">
      <c r="S15725" s="43"/>
      <c r="U15725" s="43"/>
    </row>
    <row r="15726" spans="19:21" x14ac:dyDescent="0.35">
      <c r="S15726" s="43"/>
      <c r="U15726" s="43"/>
    </row>
    <row r="15727" spans="19:21" x14ac:dyDescent="0.35">
      <c r="S15727" s="43"/>
      <c r="U15727" s="43"/>
    </row>
    <row r="15728" spans="19:21" x14ac:dyDescent="0.35">
      <c r="S15728" s="43"/>
      <c r="U15728" s="43"/>
    </row>
    <row r="15729" spans="19:21" x14ac:dyDescent="0.35">
      <c r="S15729" s="43"/>
      <c r="U15729" s="43"/>
    </row>
    <row r="15730" spans="19:21" x14ac:dyDescent="0.35">
      <c r="S15730" s="43"/>
      <c r="U15730" s="43"/>
    </row>
    <row r="15731" spans="19:21" x14ac:dyDescent="0.35">
      <c r="S15731" s="43"/>
      <c r="U15731" s="43"/>
    </row>
    <row r="15732" spans="19:21" x14ac:dyDescent="0.35">
      <c r="S15732" s="43"/>
      <c r="U15732" s="43"/>
    </row>
    <row r="15733" spans="19:21" x14ac:dyDescent="0.35">
      <c r="S15733" s="43"/>
      <c r="U15733" s="43"/>
    </row>
    <row r="15734" spans="19:21" x14ac:dyDescent="0.35">
      <c r="S15734" s="43"/>
      <c r="U15734" s="43"/>
    </row>
    <row r="15735" spans="19:21" x14ac:dyDescent="0.35">
      <c r="S15735" s="43"/>
      <c r="U15735" s="43"/>
    </row>
    <row r="15736" spans="19:21" x14ac:dyDescent="0.35">
      <c r="S15736" s="43"/>
      <c r="U15736" s="43"/>
    </row>
    <row r="15737" spans="19:21" x14ac:dyDescent="0.35">
      <c r="S15737" s="43"/>
      <c r="U15737" s="43"/>
    </row>
    <row r="15738" spans="19:21" x14ac:dyDescent="0.35">
      <c r="S15738" s="43"/>
      <c r="U15738" s="43"/>
    </row>
    <row r="15739" spans="19:21" x14ac:dyDescent="0.35">
      <c r="S15739" s="43"/>
      <c r="U15739" s="43"/>
    </row>
    <row r="15740" spans="19:21" x14ac:dyDescent="0.35">
      <c r="S15740" s="43"/>
      <c r="U15740" s="43"/>
    </row>
    <row r="15741" spans="19:21" x14ac:dyDescent="0.35">
      <c r="S15741" s="43"/>
      <c r="U15741" s="43"/>
    </row>
    <row r="15742" spans="19:21" x14ac:dyDescent="0.35">
      <c r="S15742" s="43"/>
      <c r="U15742" s="43"/>
    </row>
    <row r="15743" spans="19:21" x14ac:dyDescent="0.35">
      <c r="S15743" s="43"/>
      <c r="U15743" s="43"/>
    </row>
    <row r="15744" spans="19:21" x14ac:dyDescent="0.35">
      <c r="S15744" s="43"/>
      <c r="U15744" s="43"/>
    </row>
    <row r="15745" spans="19:21" x14ac:dyDescent="0.35">
      <c r="S15745" s="43"/>
      <c r="U15745" s="43"/>
    </row>
    <row r="15746" spans="19:21" x14ac:dyDescent="0.35">
      <c r="S15746" s="43"/>
      <c r="U15746" s="43"/>
    </row>
    <row r="15747" spans="19:21" x14ac:dyDescent="0.35">
      <c r="S15747" s="43"/>
      <c r="U15747" s="43"/>
    </row>
    <row r="15748" spans="19:21" x14ac:dyDescent="0.35">
      <c r="S15748" s="43"/>
      <c r="U15748" s="43"/>
    </row>
    <row r="15749" spans="19:21" x14ac:dyDescent="0.35">
      <c r="S15749" s="43"/>
      <c r="U15749" s="43"/>
    </row>
    <row r="15750" spans="19:21" x14ac:dyDescent="0.35">
      <c r="S15750" s="43"/>
      <c r="U15750" s="43"/>
    </row>
    <row r="15751" spans="19:21" x14ac:dyDescent="0.35">
      <c r="S15751" s="43"/>
      <c r="U15751" s="43"/>
    </row>
    <row r="15752" spans="19:21" x14ac:dyDescent="0.35">
      <c r="S15752" s="43"/>
      <c r="U15752" s="43"/>
    </row>
    <row r="15753" spans="19:21" x14ac:dyDescent="0.35">
      <c r="S15753" s="43"/>
      <c r="U15753" s="43"/>
    </row>
    <row r="15754" spans="19:21" x14ac:dyDescent="0.35">
      <c r="S15754" s="43"/>
      <c r="U15754" s="43"/>
    </row>
    <row r="15755" spans="19:21" x14ac:dyDescent="0.35">
      <c r="S15755" s="43"/>
      <c r="U15755" s="43"/>
    </row>
    <row r="15756" spans="19:21" x14ac:dyDescent="0.35">
      <c r="S15756" s="43"/>
      <c r="U15756" s="43"/>
    </row>
    <row r="15757" spans="19:21" x14ac:dyDescent="0.35">
      <c r="S15757" s="43"/>
      <c r="U15757" s="43"/>
    </row>
    <row r="15758" spans="19:21" x14ac:dyDescent="0.35">
      <c r="S15758" s="43"/>
      <c r="U15758" s="43"/>
    </row>
    <row r="15759" spans="19:21" x14ac:dyDescent="0.35">
      <c r="S15759" s="43"/>
      <c r="U15759" s="43"/>
    </row>
    <row r="15760" spans="19:21" x14ac:dyDescent="0.35">
      <c r="S15760" s="43"/>
      <c r="U15760" s="43"/>
    </row>
    <row r="15761" spans="19:21" x14ac:dyDescent="0.35">
      <c r="S15761" s="43"/>
      <c r="U15761" s="43"/>
    </row>
    <row r="15762" spans="19:21" x14ac:dyDescent="0.35">
      <c r="S15762" s="43"/>
      <c r="U15762" s="43"/>
    </row>
    <row r="15763" spans="19:21" x14ac:dyDescent="0.35">
      <c r="S15763" s="43"/>
      <c r="U15763" s="43"/>
    </row>
    <row r="15764" spans="19:21" x14ac:dyDescent="0.35">
      <c r="S15764" s="43"/>
      <c r="U15764" s="43"/>
    </row>
    <row r="15765" spans="19:21" x14ac:dyDescent="0.35">
      <c r="S15765" s="43"/>
      <c r="U15765" s="43"/>
    </row>
    <row r="15766" spans="19:21" x14ac:dyDescent="0.35">
      <c r="S15766" s="43"/>
      <c r="U15766" s="43"/>
    </row>
    <row r="15767" spans="19:21" x14ac:dyDescent="0.35">
      <c r="S15767" s="43"/>
      <c r="U15767" s="43"/>
    </row>
    <row r="15768" spans="19:21" x14ac:dyDescent="0.35">
      <c r="S15768" s="43"/>
      <c r="U15768" s="43"/>
    </row>
    <row r="15769" spans="19:21" x14ac:dyDescent="0.35">
      <c r="S15769" s="43"/>
      <c r="U15769" s="43"/>
    </row>
    <row r="15770" spans="19:21" x14ac:dyDescent="0.35">
      <c r="S15770" s="43"/>
      <c r="U15770" s="43"/>
    </row>
    <row r="15771" spans="19:21" x14ac:dyDescent="0.35">
      <c r="S15771" s="43"/>
      <c r="U15771" s="43"/>
    </row>
    <row r="15772" spans="19:21" x14ac:dyDescent="0.35">
      <c r="S15772" s="43"/>
      <c r="U15772" s="43"/>
    </row>
    <row r="15773" spans="19:21" x14ac:dyDescent="0.35">
      <c r="S15773" s="43"/>
      <c r="U15773" s="43"/>
    </row>
    <row r="15774" spans="19:21" x14ac:dyDescent="0.35">
      <c r="S15774" s="43"/>
      <c r="U15774" s="43"/>
    </row>
    <row r="15775" spans="19:21" x14ac:dyDescent="0.35">
      <c r="S15775" s="43"/>
      <c r="U15775" s="43"/>
    </row>
    <row r="15776" spans="19:21" x14ac:dyDescent="0.35">
      <c r="S15776" s="43"/>
      <c r="U15776" s="43"/>
    </row>
    <row r="15777" spans="19:21" x14ac:dyDescent="0.35">
      <c r="S15777" s="43"/>
      <c r="U15777" s="43"/>
    </row>
    <row r="15778" spans="19:21" x14ac:dyDescent="0.35">
      <c r="S15778" s="43"/>
      <c r="U15778" s="43"/>
    </row>
    <row r="15779" spans="19:21" x14ac:dyDescent="0.35">
      <c r="S15779" s="43"/>
      <c r="U15779" s="43"/>
    </row>
    <row r="15780" spans="19:21" x14ac:dyDescent="0.35">
      <c r="S15780" s="43"/>
      <c r="U15780" s="43"/>
    </row>
    <row r="15781" spans="19:21" x14ac:dyDescent="0.35">
      <c r="S15781" s="43"/>
      <c r="U15781" s="43"/>
    </row>
    <row r="15782" spans="19:21" x14ac:dyDescent="0.35">
      <c r="S15782" s="43"/>
      <c r="U15782" s="43"/>
    </row>
    <row r="15783" spans="19:21" x14ac:dyDescent="0.35">
      <c r="S15783" s="43"/>
      <c r="U15783" s="43"/>
    </row>
    <row r="15784" spans="19:21" x14ac:dyDescent="0.35">
      <c r="S15784" s="43"/>
      <c r="U15784" s="43"/>
    </row>
    <row r="15785" spans="19:21" x14ac:dyDescent="0.35">
      <c r="S15785" s="43"/>
      <c r="U15785" s="43"/>
    </row>
    <row r="15786" spans="19:21" x14ac:dyDescent="0.35">
      <c r="S15786" s="43"/>
      <c r="U15786" s="43"/>
    </row>
    <row r="15787" spans="19:21" x14ac:dyDescent="0.35">
      <c r="S15787" s="43"/>
      <c r="U15787" s="43"/>
    </row>
    <row r="15788" spans="19:21" x14ac:dyDescent="0.35">
      <c r="S15788" s="43"/>
      <c r="U15788" s="43"/>
    </row>
    <row r="15789" spans="19:21" x14ac:dyDescent="0.35">
      <c r="S15789" s="43"/>
      <c r="U15789" s="43"/>
    </row>
    <row r="15790" spans="19:21" x14ac:dyDescent="0.35">
      <c r="S15790" s="43"/>
      <c r="U15790" s="43"/>
    </row>
    <row r="15791" spans="19:21" x14ac:dyDescent="0.35">
      <c r="S15791" s="43"/>
      <c r="U15791" s="43"/>
    </row>
    <row r="15792" spans="19:21" x14ac:dyDescent="0.35">
      <c r="S15792" s="43"/>
      <c r="U15792" s="43"/>
    </row>
    <row r="15793" spans="19:21" x14ac:dyDescent="0.35">
      <c r="S15793" s="43"/>
      <c r="U15793" s="43"/>
    </row>
    <row r="15794" spans="19:21" x14ac:dyDescent="0.35">
      <c r="S15794" s="43"/>
      <c r="U15794" s="43"/>
    </row>
    <row r="15795" spans="19:21" x14ac:dyDescent="0.35">
      <c r="S15795" s="43"/>
      <c r="U15795" s="43"/>
    </row>
    <row r="15796" spans="19:21" x14ac:dyDescent="0.35">
      <c r="S15796" s="43"/>
      <c r="U15796" s="43"/>
    </row>
    <row r="15797" spans="19:21" x14ac:dyDescent="0.35">
      <c r="S15797" s="43"/>
      <c r="U15797" s="43"/>
    </row>
    <row r="15798" spans="19:21" x14ac:dyDescent="0.35">
      <c r="S15798" s="43"/>
      <c r="U15798" s="43"/>
    </row>
    <row r="15799" spans="19:21" x14ac:dyDescent="0.35">
      <c r="S15799" s="43"/>
      <c r="U15799" s="43"/>
    </row>
    <row r="15800" spans="19:21" x14ac:dyDescent="0.35">
      <c r="S15800" s="43"/>
      <c r="U15800" s="43"/>
    </row>
    <row r="15801" spans="19:21" x14ac:dyDescent="0.35">
      <c r="S15801" s="43"/>
      <c r="U15801" s="43"/>
    </row>
    <row r="15802" spans="19:21" x14ac:dyDescent="0.35">
      <c r="S15802" s="43"/>
      <c r="U15802" s="43"/>
    </row>
    <row r="15803" spans="19:21" x14ac:dyDescent="0.35">
      <c r="S15803" s="43"/>
      <c r="U15803" s="43"/>
    </row>
    <row r="15804" spans="19:21" x14ac:dyDescent="0.35">
      <c r="S15804" s="43"/>
      <c r="U15804" s="43"/>
    </row>
    <row r="15805" spans="19:21" x14ac:dyDescent="0.35">
      <c r="S15805" s="43"/>
      <c r="U15805" s="43"/>
    </row>
    <row r="15806" spans="19:21" x14ac:dyDescent="0.35">
      <c r="S15806" s="43"/>
      <c r="U15806" s="43"/>
    </row>
    <row r="15807" spans="19:21" x14ac:dyDescent="0.35">
      <c r="S15807" s="43"/>
      <c r="U15807" s="43"/>
    </row>
    <row r="15808" spans="19:21" x14ac:dyDescent="0.35">
      <c r="S15808" s="43"/>
      <c r="U15808" s="43"/>
    </row>
    <row r="15809" spans="19:21" x14ac:dyDescent="0.35">
      <c r="S15809" s="43"/>
      <c r="U15809" s="43"/>
    </row>
    <row r="15810" spans="19:21" x14ac:dyDescent="0.35">
      <c r="S15810" s="43"/>
      <c r="U15810" s="43"/>
    </row>
    <row r="15811" spans="19:21" x14ac:dyDescent="0.35">
      <c r="S15811" s="43"/>
      <c r="U15811" s="43"/>
    </row>
    <row r="15812" spans="19:21" x14ac:dyDescent="0.35">
      <c r="S15812" s="43"/>
      <c r="U15812" s="43"/>
    </row>
    <row r="15813" spans="19:21" x14ac:dyDescent="0.35">
      <c r="S15813" s="43"/>
      <c r="U15813" s="43"/>
    </row>
    <row r="15814" spans="19:21" x14ac:dyDescent="0.35">
      <c r="S15814" s="43"/>
      <c r="U15814" s="43"/>
    </row>
    <row r="15815" spans="19:21" x14ac:dyDescent="0.35">
      <c r="S15815" s="43"/>
      <c r="U15815" s="43"/>
    </row>
    <row r="15816" spans="19:21" x14ac:dyDescent="0.35">
      <c r="S15816" s="43"/>
      <c r="U15816" s="43"/>
    </row>
    <row r="15817" spans="19:21" x14ac:dyDescent="0.35">
      <c r="S15817" s="43"/>
      <c r="U15817" s="43"/>
    </row>
    <row r="15818" spans="19:21" x14ac:dyDescent="0.35">
      <c r="S15818" s="43"/>
      <c r="U15818" s="43"/>
    </row>
    <row r="15819" spans="19:21" x14ac:dyDescent="0.35">
      <c r="S15819" s="43"/>
      <c r="U15819" s="43"/>
    </row>
    <row r="15820" spans="19:21" x14ac:dyDescent="0.35">
      <c r="S15820" s="43"/>
      <c r="U15820" s="43"/>
    </row>
    <row r="15821" spans="19:21" x14ac:dyDescent="0.35">
      <c r="S15821" s="43"/>
      <c r="U15821" s="43"/>
    </row>
    <row r="15822" spans="19:21" x14ac:dyDescent="0.35">
      <c r="S15822" s="43"/>
      <c r="U15822" s="43"/>
    </row>
    <row r="15823" spans="19:21" x14ac:dyDescent="0.35">
      <c r="S15823" s="43"/>
      <c r="U15823" s="43"/>
    </row>
    <row r="15824" spans="19:21" x14ac:dyDescent="0.35">
      <c r="S15824" s="43"/>
      <c r="U15824" s="43"/>
    </row>
    <row r="15825" spans="19:21" x14ac:dyDescent="0.35">
      <c r="S15825" s="43"/>
      <c r="U15825" s="43"/>
    </row>
    <row r="15826" spans="19:21" x14ac:dyDescent="0.35">
      <c r="S15826" s="43"/>
      <c r="U15826" s="43"/>
    </row>
    <row r="15827" spans="19:21" x14ac:dyDescent="0.35">
      <c r="S15827" s="43"/>
      <c r="U15827" s="43"/>
    </row>
    <row r="15828" spans="19:21" x14ac:dyDescent="0.35">
      <c r="S15828" s="43"/>
      <c r="U15828" s="43"/>
    </row>
    <row r="15829" spans="19:21" x14ac:dyDescent="0.35">
      <c r="S15829" s="43"/>
      <c r="U15829" s="43"/>
    </row>
    <row r="15830" spans="19:21" x14ac:dyDescent="0.35">
      <c r="S15830" s="43"/>
      <c r="U15830" s="43"/>
    </row>
    <row r="15831" spans="19:21" x14ac:dyDescent="0.35">
      <c r="S15831" s="43"/>
      <c r="U15831" s="43"/>
    </row>
    <row r="15832" spans="19:21" x14ac:dyDescent="0.35">
      <c r="S15832" s="43"/>
      <c r="U15832" s="43"/>
    </row>
    <row r="15833" spans="19:21" x14ac:dyDescent="0.35">
      <c r="S15833" s="43"/>
      <c r="U15833" s="43"/>
    </row>
    <row r="15834" spans="19:21" x14ac:dyDescent="0.35">
      <c r="S15834" s="43"/>
      <c r="U15834" s="43"/>
    </row>
    <row r="15835" spans="19:21" x14ac:dyDescent="0.35">
      <c r="S15835" s="43"/>
      <c r="U15835" s="43"/>
    </row>
    <row r="15836" spans="19:21" x14ac:dyDescent="0.35">
      <c r="S15836" s="43"/>
      <c r="U15836" s="43"/>
    </row>
    <row r="15837" spans="19:21" x14ac:dyDescent="0.35">
      <c r="S15837" s="43"/>
      <c r="U15837" s="43"/>
    </row>
    <row r="15838" spans="19:21" x14ac:dyDescent="0.35">
      <c r="S15838" s="43"/>
      <c r="U15838" s="43"/>
    </row>
    <row r="15839" spans="19:21" x14ac:dyDescent="0.35">
      <c r="S15839" s="43"/>
      <c r="U15839" s="43"/>
    </row>
    <row r="15840" spans="19:21" x14ac:dyDescent="0.35">
      <c r="S15840" s="43"/>
      <c r="U15840" s="43"/>
    </row>
    <row r="15841" spans="19:21" x14ac:dyDescent="0.35">
      <c r="S15841" s="43"/>
      <c r="U15841" s="43"/>
    </row>
    <row r="15842" spans="19:21" x14ac:dyDescent="0.35">
      <c r="S15842" s="43"/>
      <c r="U15842" s="43"/>
    </row>
    <row r="15843" spans="19:21" x14ac:dyDescent="0.35">
      <c r="S15843" s="43"/>
      <c r="U15843" s="43"/>
    </row>
    <row r="15844" spans="19:21" x14ac:dyDescent="0.35">
      <c r="S15844" s="43"/>
      <c r="U15844" s="43"/>
    </row>
    <row r="15845" spans="19:21" x14ac:dyDescent="0.35">
      <c r="S15845" s="43"/>
      <c r="U15845" s="43"/>
    </row>
    <row r="15846" spans="19:21" x14ac:dyDescent="0.35">
      <c r="S15846" s="43"/>
      <c r="U15846" s="43"/>
    </row>
    <row r="15847" spans="19:21" x14ac:dyDescent="0.35">
      <c r="S15847" s="43"/>
      <c r="U15847" s="43"/>
    </row>
    <row r="15848" spans="19:21" x14ac:dyDescent="0.35">
      <c r="S15848" s="43"/>
      <c r="U15848" s="43"/>
    </row>
    <row r="15849" spans="19:21" x14ac:dyDescent="0.35">
      <c r="S15849" s="43"/>
      <c r="U15849" s="43"/>
    </row>
    <row r="15850" spans="19:21" x14ac:dyDescent="0.35">
      <c r="S15850" s="43"/>
      <c r="U15850" s="43"/>
    </row>
    <row r="15851" spans="19:21" x14ac:dyDescent="0.35">
      <c r="S15851" s="43"/>
      <c r="U15851" s="43"/>
    </row>
    <row r="15852" spans="19:21" x14ac:dyDescent="0.35">
      <c r="S15852" s="43"/>
      <c r="U15852" s="43"/>
    </row>
    <row r="15853" spans="19:21" x14ac:dyDescent="0.35">
      <c r="S15853" s="43"/>
      <c r="U15853" s="43"/>
    </row>
    <row r="15854" spans="19:21" x14ac:dyDescent="0.35">
      <c r="S15854" s="43"/>
      <c r="U15854" s="43"/>
    </row>
    <row r="15855" spans="19:21" x14ac:dyDescent="0.35">
      <c r="S15855" s="43"/>
      <c r="U15855" s="43"/>
    </row>
    <row r="15856" spans="19:21" x14ac:dyDescent="0.35">
      <c r="S15856" s="43"/>
      <c r="U15856" s="43"/>
    </row>
    <row r="15857" spans="19:21" x14ac:dyDescent="0.35">
      <c r="S15857" s="43"/>
      <c r="U15857" s="43"/>
    </row>
    <row r="15858" spans="19:21" x14ac:dyDescent="0.35">
      <c r="S15858" s="43"/>
      <c r="U15858" s="43"/>
    </row>
    <row r="15859" spans="19:21" x14ac:dyDescent="0.35">
      <c r="S15859" s="43"/>
      <c r="U15859" s="43"/>
    </row>
    <row r="15860" spans="19:21" x14ac:dyDescent="0.35">
      <c r="S15860" s="43"/>
      <c r="U15860" s="43"/>
    </row>
    <row r="15861" spans="19:21" x14ac:dyDescent="0.35">
      <c r="S15861" s="43"/>
      <c r="U15861" s="43"/>
    </row>
    <row r="15862" spans="19:21" x14ac:dyDescent="0.35">
      <c r="S15862" s="43"/>
      <c r="U15862" s="43"/>
    </row>
    <row r="15863" spans="19:21" x14ac:dyDescent="0.35">
      <c r="S15863" s="43"/>
      <c r="U15863" s="43"/>
    </row>
    <row r="15864" spans="19:21" x14ac:dyDescent="0.35">
      <c r="S15864" s="43"/>
      <c r="U15864" s="43"/>
    </row>
    <row r="15865" spans="19:21" x14ac:dyDescent="0.35">
      <c r="S15865" s="43"/>
      <c r="U15865" s="43"/>
    </row>
    <row r="15866" spans="19:21" x14ac:dyDescent="0.35">
      <c r="S15866" s="43"/>
      <c r="U15866" s="43"/>
    </row>
    <row r="15867" spans="19:21" x14ac:dyDescent="0.35">
      <c r="S15867" s="43"/>
      <c r="U15867" s="43"/>
    </row>
    <row r="15868" spans="19:21" x14ac:dyDescent="0.35">
      <c r="S15868" s="43"/>
      <c r="U15868" s="43"/>
    </row>
    <row r="15869" spans="19:21" x14ac:dyDescent="0.35">
      <c r="S15869" s="43"/>
      <c r="U15869" s="43"/>
    </row>
    <row r="15870" spans="19:21" x14ac:dyDescent="0.35">
      <c r="S15870" s="43"/>
      <c r="U15870" s="43"/>
    </row>
    <row r="15871" spans="19:21" x14ac:dyDescent="0.35">
      <c r="S15871" s="43"/>
      <c r="U15871" s="43"/>
    </row>
    <row r="15872" spans="19:21" x14ac:dyDescent="0.35">
      <c r="S15872" s="43"/>
      <c r="U15872" s="43"/>
    </row>
    <row r="15873" spans="19:21" x14ac:dyDescent="0.35">
      <c r="S15873" s="43"/>
      <c r="U15873" s="43"/>
    </row>
    <row r="15874" spans="19:21" x14ac:dyDescent="0.35">
      <c r="S15874" s="43"/>
      <c r="U15874" s="43"/>
    </row>
    <row r="15875" spans="19:21" x14ac:dyDescent="0.35">
      <c r="S15875" s="43"/>
      <c r="U15875" s="43"/>
    </row>
    <row r="15876" spans="19:21" x14ac:dyDescent="0.35">
      <c r="S15876" s="43"/>
      <c r="U15876" s="43"/>
    </row>
    <row r="15877" spans="19:21" x14ac:dyDescent="0.35">
      <c r="S15877" s="43"/>
      <c r="U15877" s="43"/>
    </row>
    <row r="15878" spans="19:21" x14ac:dyDescent="0.35">
      <c r="S15878" s="43"/>
      <c r="U15878" s="43"/>
    </row>
    <row r="15879" spans="19:21" x14ac:dyDescent="0.35">
      <c r="S15879" s="43"/>
      <c r="U15879" s="43"/>
    </row>
    <row r="15880" spans="19:21" x14ac:dyDescent="0.35">
      <c r="S15880" s="43"/>
      <c r="U15880" s="43"/>
    </row>
    <row r="15881" spans="19:21" x14ac:dyDescent="0.35">
      <c r="S15881" s="43"/>
      <c r="U15881" s="43"/>
    </row>
    <row r="15882" spans="19:21" x14ac:dyDescent="0.35">
      <c r="S15882" s="43"/>
      <c r="U15882" s="43"/>
    </row>
    <row r="15883" spans="19:21" x14ac:dyDescent="0.35">
      <c r="S15883" s="43"/>
      <c r="U15883" s="43"/>
    </row>
    <row r="15884" spans="19:21" x14ac:dyDescent="0.35">
      <c r="S15884" s="43"/>
      <c r="U15884" s="43"/>
    </row>
    <row r="15885" spans="19:21" x14ac:dyDescent="0.35">
      <c r="S15885" s="43"/>
      <c r="U15885" s="43"/>
    </row>
    <row r="15886" spans="19:21" x14ac:dyDescent="0.35">
      <c r="S15886" s="43"/>
      <c r="U15886" s="43"/>
    </row>
    <row r="15887" spans="19:21" x14ac:dyDescent="0.35">
      <c r="S15887" s="43"/>
      <c r="U15887" s="43"/>
    </row>
    <row r="15888" spans="19:21" x14ac:dyDescent="0.35">
      <c r="S15888" s="43"/>
      <c r="U15888" s="43"/>
    </row>
    <row r="15889" spans="19:21" x14ac:dyDescent="0.35">
      <c r="S15889" s="43"/>
      <c r="U15889" s="43"/>
    </row>
    <row r="15890" spans="19:21" x14ac:dyDescent="0.35">
      <c r="S15890" s="43"/>
      <c r="U15890" s="43"/>
    </row>
    <row r="15891" spans="19:21" x14ac:dyDescent="0.35">
      <c r="S15891" s="43"/>
      <c r="U15891" s="43"/>
    </row>
    <row r="15892" spans="19:21" x14ac:dyDescent="0.35">
      <c r="S15892" s="43"/>
      <c r="U15892" s="43"/>
    </row>
    <row r="15893" spans="19:21" x14ac:dyDescent="0.35">
      <c r="S15893" s="43"/>
      <c r="U15893" s="43"/>
    </row>
    <row r="15894" spans="19:21" x14ac:dyDescent="0.35">
      <c r="S15894" s="43"/>
      <c r="U15894" s="43"/>
    </row>
    <row r="15895" spans="19:21" x14ac:dyDescent="0.35">
      <c r="S15895" s="43"/>
      <c r="U15895" s="43"/>
    </row>
    <row r="15896" spans="19:21" x14ac:dyDescent="0.35">
      <c r="S15896" s="43"/>
      <c r="U15896" s="43"/>
    </row>
    <row r="15897" spans="19:21" x14ac:dyDescent="0.35">
      <c r="S15897" s="43"/>
      <c r="U15897" s="43"/>
    </row>
    <row r="15898" spans="19:21" x14ac:dyDescent="0.35">
      <c r="S15898" s="43"/>
      <c r="U15898" s="43"/>
    </row>
    <row r="15899" spans="19:21" x14ac:dyDescent="0.35">
      <c r="S15899" s="43"/>
      <c r="U15899" s="43"/>
    </row>
    <row r="15900" spans="19:21" x14ac:dyDescent="0.35">
      <c r="S15900" s="43"/>
      <c r="U15900" s="43"/>
    </row>
    <row r="15901" spans="19:21" x14ac:dyDescent="0.35">
      <c r="S15901" s="43"/>
      <c r="U15901" s="43"/>
    </row>
    <row r="15902" spans="19:21" x14ac:dyDescent="0.35">
      <c r="S15902" s="43"/>
      <c r="U15902" s="43"/>
    </row>
    <row r="15903" spans="19:21" x14ac:dyDescent="0.35">
      <c r="S15903" s="43"/>
      <c r="U15903" s="43"/>
    </row>
    <row r="15904" spans="19:21" x14ac:dyDescent="0.35">
      <c r="S15904" s="43"/>
      <c r="U15904" s="43"/>
    </row>
    <row r="15905" spans="19:21" x14ac:dyDescent="0.35">
      <c r="S15905" s="43"/>
      <c r="U15905" s="43"/>
    </row>
    <row r="15906" spans="19:21" x14ac:dyDescent="0.35">
      <c r="S15906" s="43"/>
      <c r="U15906" s="43"/>
    </row>
    <row r="15907" spans="19:21" x14ac:dyDescent="0.35">
      <c r="S15907" s="43"/>
      <c r="U15907" s="43"/>
    </row>
    <row r="15908" spans="19:21" x14ac:dyDescent="0.35">
      <c r="S15908" s="43"/>
      <c r="U15908" s="43"/>
    </row>
    <row r="15909" spans="19:21" x14ac:dyDescent="0.35">
      <c r="S15909" s="43"/>
      <c r="U15909" s="43"/>
    </row>
    <row r="15910" spans="19:21" x14ac:dyDescent="0.35">
      <c r="S15910" s="43"/>
      <c r="U15910" s="43"/>
    </row>
    <row r="15911" spans="19:21" x14ac:dyDescent="0.35">
      <c r="S15911" s="43"/>
      <c r="U15911" s="43"/>
    </row>
    <row r="15912" spans="19:21" x14ac:dyDescent="0.35">
      <c r="S15912" s="43"/>
      <c r="U15912" s="43"/>
    </row>
    <row r="15913" spans="19:21" x14ac:dyDescent="0.35">
      <c r="S15913" s="43"/>
      <c r="U15913" s="43"/>
    </row>
    <row r="15914" spans="19:21" x14ac:dyDescent="0.35">
      <c r="S15914" s="43"/>
      <c r="U15914" s="43"/>
    </row>
    <row r="15915" spans="19:21" x14ac:dyDescent="0.35">
      <c r="S15915" s="43"/>
      <c r="U15915" s="43"/>
    </row>
    <row r="15916" spans="19:21" x14ac:dyDescent="0.35">
      <c r="S15916" s="43"/>
      <c r="U15916" s="43"/>
    </row>
    <row r="15917" spans="19:21" x14ac:dyDescent="0.35">
      <c r="S15917" s="43"/>
      <c r="U15917" s="43"/>
    </row>
    <row r="15918" spans="19:21" x14ac:dyDescent="0.35">
      <c r="S15918" s="43"/>
      <c r="U15918" s="43"/>
    </row>
    <row r="15919" spans="19:21" x14ac:dyDescent="0.35">
      <c r="S15919" s="43"/>
      <c r="U15919" s="43"/>
    </row>
    <row r="15920" spans="19:21" x14ac:dyDescent="0.35">
      <c r="S15920" s="43"/>
      <c r="U15920" s="43"/>
    </row>
    <row r="15921" spans="19:21" x14ac:dyDescent="0.35">
      <c r="S15921" s="43"/>
      <c r="U15921" s="43"/>
    </row>
    <row r="15922" spans="19:21" x14ac:dyDescent="0.35">
      <c r="S15922" s="43"/>
      <c r="U15922" s="43"/>
    </row>
    <row r="15923" spans="19:21" x14ac:dyDescent="0.35">
      <c r="S15923" s="43"/>
      <c r="U15923" s="43"/>
    </row>
    <row r="15924" spans="19:21" x14ac:dyDescent="0.35">
      <c r="S15924" s="43"/>
      <c r="U15924" s="43"/>
    </row>
    <row r="15925" spans="19:21" x14ac:dyDescent="0.35">
      <c r="S15925" s="43"/>
      <c r="U15925" s="43"/>
    </row>
    <row r="15926" spans="19:21" x14ac:dyDescent="0.35">
      <c r="S15926" s="43"/>
      <c r="U15926" s="43"/>
    </row>
    <row r="15927" spans="19:21" x14ac:dyDescent="0.35">
      <c r="S15927" s="43"/>
      <c r="U15927" s="43"/>
    </row>
    <row r="15928" spans="19:21" x14ac:dyDescent="0.35">
      <c r="S15928" s="43"/>
      <c r="U15928" s="43"/>
    </row>
    <row r="15929" spans="19:21" x14ac:dyDescent="0.35">
      <c r="S15929" s="43"/>
      <c r="U15929" s="43"/>
    </row>
    <row r="15930" spans="19:21" x14ac:dyDescent="0.35">
      <c r="S15930" s="43"/>
      <c r="U15930" s="43"/>
    </row>
    <row r="15931" spans="19:21" x14ac:dyDescent="0.35">
      <c r="S15931" s="43"/>
      <c r="U15931" s="43"/>
    </row>
    <row r="15932" spans="19:21" x14ac:dyDescent="0.35">
      <c r="S15932" s="43"/>
      <c r="U15932" s="43"/>
    </row>
    <row r="15933" spans="19:21" x14ac:dyDescent="0.35">
      <c r="S15933" s="43"/>
      <c r="U15933" s="43"/>
    </row>
    <row r="15934" spans="19:21" x14ac:dyDescent="0.35">
      <c r="S15934" s="43"/>
      <c r="U15934" s="43"/>
    </row>
    <row r="15935" spans="19:21" x14ac:dyDescent="0.35">
      <c r="S15935" s="43"/>
      <c r="U15935" s="43"/>
    </row>
    <row r="15936" spans="19:21" x14ac:dyDescent="0.35">
      <c r="S15936" s="43"/>
      <c r="U15936" s="43"/>
    </row>
    <row r="15937" spans="19:21" x14ac:dyDescent="0.35">
      <c r="S15937" s="43"/>
      <c r="U15937" s="43"/>
    </row>
    <row r="15938" spans="19:21" x14ac:dyDescent="0.35">
      <c r="S15938" s="43"/>
      <c r="U15938" s="43"/>
    </row>
    <row r="15939" spans="19:21" x14ac:dyDescent="0.35">
      <c r="S15939" s="43"/>
      <c r="U15939" s="43"/>
    </row>
    <row r="15940" spans="19:21" x14ac:dyDescent="0.35">
      <c r="S15940" s="43"/>
      <c r="U15940" s="43"/>
    </row>
    <row r="15941" spans="19:21" x14ac:dyDescent="0.35">
      <c r="S15941" s="43"/>
      <c r="U15941" s="43"/>
    </row>
    <row r="15942" spans="19:21" x14ac:dyDescent="0.35">
      <c r="S15942" s="43"/>
      <c r="U15942" s="43"/>
    </row>
    <row r="15943" spans="19:21" x14ac:dyDescent="0.35">
      <c r="S15943" s="43"/>
      <c r="U15943" s="43"/>
    </row>
    <row r="15944" spans="19:21" x14ac:dyDescent="0.35">
      <c r="S15944" s="43"/>
      <c r="U15944" s="43"/>
    </row>
    <row r="15945" spans="19:21" x14ac:dyDescent="0.35">
      <c r="S15945" s="43"/>
      <c r="U15945" s="43"/>
    </row>
    <row r="15946" spans="19:21" x14ac:dyDescent="0.35">
      <c r="S15946" s="43"/>
      <c r="U15946" s="43"/>
    </row>
    <row r="15947" spans="19:21" x14ac:dyDescent="0.35">
      <c r="S15947" s="43"/>
      <c r="U15947" s="43"/>
    </row>
    <row r="15948" spans="19:21" x14ac:dyDescent="0.35">
      <c r="S15948" s="43"/>
      <c r="U15948" s="43"/>
    </row>
    <row r="15949" spans="19:21" x14ac:dyDescent="0.35">
      <c r="S15949" s="43"/>
      <c r="U15949" s="43"/>
    </row>
    <row r="15950" spans="19:21" x14ac:dyDescent="0.35">
      <c r="S15950" s="43"/>
      <c r="U15950" s="43"/>
    </row>
    <row r="15951" spans="19:21" x14ac:dyDescent="0.35">
      <c r="S15951" s="43"/>
      <c r="U15951" s="43"/>
    </row>
    <row r="15952" spans="19:21" x14ac:dyDescent="0.35">
      <c r="S15952" s="43"/>
      <c r="U15952" s="43"/>
    </row>
    <row r="15953" spans="19:21" x14ac:dyDescent="0.35">
      <c r="S15953" s="43"/>
      <c r="U15953" s="43"/>
    </row>
    <row r="15954" spans="19:21" x14ac:dyDescent="0.35">
      <c r="S15954" s="43"/>
      <c r="U15954" s="43"/>
    </row>
    <row r="15955" spans="19:21" x14ac:dyDescent="0.35">
      <c r="S15955" s="43"/>
      <c r="U15955" s="43"/>
    </row>
    <row r="15956" spans="19:21" x14ac:dyDescent="0.35">
      <c r="S15956" s="43"/>
      <c r="U15956" s="43"/>
    </row>
    <row r="15957" spans="19:21" x14ac:dyDescent="0.35">
      <c r="S15957" s="43"/>
      <c r="U15957" s="43"/>
    </row>
    <row r="15958" spans="19:21" x14ac:dyDescent="0.35">
      <c r="S15958" s="43"/>
      <c r="U15958" s="43"/>
    </row>
    <row r="15959" spans="19:21" x14ac:dyDescent="0.35">
      <c r="S15959" s="43"/>
      <c r="U15959" s="43"/>
    </row>
    <row r="15960" spans="19:21" x14ac:dyDescent="0.35">
      <c r="S15960" s="43"/>
      <c r="U15960" s="43"/>
    </row>
    <row r="15961" spans="19:21" x14ac:dyDescent="0.35">
      <c r="S15961" s="43"/>
      <c r="U15961" s="43"/>
    </row>
    <row r="15962" spans="19:21" x14ac:dyDescent="0.35">
      <c r="S15962" s="43"/>
      <c r="U15962" s="43"/>
    </row>
    <row r="15963" spans="19:21" x14ac:dyDescent="0.35">
      <c r="S15963" s="43"/>
      <c r="U15963" s="43"/>
    </row>
    <row r="15964" spans="19:21" x14ac:dyDescent="0.35">
      <c r="S15964" s="43"/>
      <c r="U15964" s="43"/>
    </row>
    <row r="15965" spans="19:21" x14ac:dyDescent="0.35">
      <c r="S15965" s="43"/>
      <c r="U15965" s="43"/>
    </row>
    <row r="15966" spans="19:21" x14ac:dyDescent="0.35">
      <c r="S15966" s="43"/>
      <c r="U15966" s="43"/>
    </row>
    <row r="15967" spans="19:21" x14ac:dyDescent="0.35">
      <c r="S15967" s="43"/>
      <c r="U15967" s="43"/>
    </row>
    <row r="15968" spans="19:21" x14ac:dyDescent="0.35">
      <c r="S15968" s="43"/>
      <c r="U15968" s="43"/>
    </row>
    <row r="15969" spans="19:21" x14ac:dyDescent="0.35">
      <c r="S15969" s="43"/>
      <c r="U15969" s="43"/>
    </row>
    <row r="15970" spans="19:21" x14ac:dyDescent="0.35">
      <c r="S15970" s="43"/>
      <c r="U15970" s="43"/>
    </row>
    <row r="15971" spans="19:21" x14ac:dyDescent="0.35">
      <c r="S15971" s="43"/>
      <c r="U15971" s="43"/>
    </row>
    <row r="15972" spans="19:21" x14ac:dyDescent="0.35">
      <c r="S15972" s="43"/>
      <c r="U15972" s="43"/>
    </row>
    <row r="15973" spans="19:21" x14ac:dyDescent="0.35">
      <c r="S15973" s="43"/>
      <c r="U15973" s="43"/>
    </row>
    <row r="15974" spans="19:21" x14ac:dyDescent="0.35">
      <c r="S15974" s="43"/>
      <c r="U15974" s="43"/>
    </row>
    <row r="15975" spans="19:21" x14ac:dyDescent="0.35">
      <c r="S15975" s="43"/>
      <c r="U15975" s="43"/>
    </row>
    <row r="15976" spans="19:21" x14ac:dyDescent="0.35">
      <c r="S15976" s="43"/>
      <c r="U15976" s="43"/>
    </row>
    <row r="15977" spans="19:21" x14ac:dyDescent="0.35">
      <c r="S15977" s="43"/>
      <c r="U15977" s="43"/>
    </row>
    <row r="15978" spans="19:21" x14ac:dyDescent="0.35">
      <c r="S15978" s="43"/>
      <c r="U15978" s="43"/>
    </row>
    <row r="15979" spans="19:21" x14ac:dyDescent="0.35">
      <c r="S15979" s="43"/>
      <c r="U15979" s="43"/>
    </row>
    <row r="15980" spans="19:21" x14ac:dyDescent="0.35">
      <c r="S15980" s="43"/>
      <c r="U15980" s="43"/>
    </row>
    <row r="15981" spans="19:21" x14ac:dyDescent="0.35">
      <c r="S15981" s="43"/>
      <c r="U15981" s="43"/>
    </row>
    <row r="15982" spans="19:21" x14ac:dyDescent="0.35">
      <c r="S15982" s="43"/>
      <c r="U15982" s="43"/>
    </row>
    <row r="15983" spans="19:21" x14ac:dyDescent="0.35">
      <c r="S15983" s="43"/>
      <c r="U15983" s="43"/>
    </row>
    <row r="15984" spans="19:21" x14ac:dyDescent="0.35">
      <c r="S15984" s="43"/>
      <c r="U15984" s="43"/>
    </row>
    <row r="15985" spans="19:21" x14ac:dyDescent="0.35">
      <c r="S15985" s="43"/>
      <c r="U15985" s="43"/>
    </row>
    <row r="15986" spans="19:21" x14ac:dyDescent="0.35">
      <c r="S15986" s="43"/>
      <c r="U15986" s="43"/>
    </row>
    <row r="15987" spans="19:21" x14ac:dyDescent="0.35">
      <c r="S15987" s="43"/>
      <c r="U15987" s="43"/>
    </row>
    <row r="15988" spans="19:21" x14ac:dyDescent="0.35">
      <c r="S15988" s="43"/>
      <c r="U15988" s="43"/>
    </row>
    <row r="15989" spans="19:21" x14ac:dyDescent="0.35">
      <c r="S15989" s="43"/>
      <c r="U15989" s="43"/>
    </row>
    <row r="15990" spans="19:21" x14ac:dyDescent="0.35">
      <c r="S15990" s="43"/>
      <c r="U15990" s="43"/>
    </row>
    <row r="15991" spans="19:21" x14ac:dyDescent="0.35">
      <c r="S15991" s="43"/>
      <c r="U15991" s="43"/>
    </row>
    <row r="15992" spans="19:21" x14ac:dyDescent="0.35">
      <c r="S15992" s="43"/>
      <c r="U15992" s="43"/>
    </row>
    <row r="15993" spans="19:21" x14ac:dyDescent="0.35">
      <c r="S15993" s="43"/>
      <c r="U15993" s="43"/>
    </row>
    <row r="15994" spans="19:21" x14ac:dyDescent="0.35">
      <c r="S15994" s="43"/>
      <c r="U15994" s="43"/>
    </row>
    <row r="15995" spans="19:21" x14ac:dyDescent="0.35">
      <c r="S15995" s="43"/>
      <c r="U15995" s="43"/>
    </row>
    <row r="15996" spans="19:21" x14ac:dyDescent="0.35">
      <c r="S15996" s="43"/>
      <c r="U15996" s="43"/>
    </row>
    <row r="15997" spans="19:21" x14ac:dyDescent="0.35">
      <c r="S15997" s="43"/>
      <c r="U15997" s="43"/>
    </row>
    <row r="15998" spans="19:21" x14ac:dyDescent="0.35">
      <c r="S15998" s="43"/>
      <c r="U15998" s="43"/>
    </row>
    <row r="15999" spans="19:21" x14ac:dyDescent="0.35">
      <c r="S15999" s="43"/>
      <c r="U15999" s="43"/>
    </row>
    <row r="16000" spans="19:21" x14ac:dyDescent="0.35">
      <c r="S16000" s="43"/>
      <c r="U16000" s="43"/>
    </row>
    <row r="16001" spans="19:21" x14ac:dyDescent="0.35">
      <c r="S16001" s="43"/>
      <c r="U16001" s="43"/>
    </row>
    <row r="16002" spans="19:21" x14ac:dyDescent="0.35">
      <c r="S16002" s="43"/>
      <c r="U16002" s="43"/>
    </row>
    <row r="16003" spans="19:21" x14ac:dyDescent="0.35">
      <c r="S16003" s="43"/>
      <c r="U16003" s="43"/>
    </row>
    <row r="16004" spans="19:21" x14ac:dyDescent="0.35">
      <c r="S16004" s="43"/>
      <c r="U16004" s="43"/>
    </row>
    <row r="16005" spans="19:21" x14ac:dyDescent="0.35">
      <c r="S16005" s="43"/>
      <c r="U16005" s="43"/>
    </row>
    <row r="16006" spans="19:21" x14ac:dyDescent="0.35">
      <c r="S16006" s="43"/>
      <c r="U16006" s="43"/>
    </row>
    <row r="16007" spans="19:21" x14ac:dyDescent="0.35">
      <c r="S16007" s="43"/>
      <c r="U16007" s="43"/>
    </row>
    <row r="16008" spans="19:21" x14ac:dyDescent="0.35">
      <c r="S16008" s="43"/>
      <c r="U16008" s="43"/>
    </row>
    <row r="16009" spans="19:21" x14ac:dyDescent="0.35">
      <c r="S16009" s="43"/>
      <c r="U16009" s="43"/>
    </row>
    <row r="16010" spans="19:21" x14ac:dyDescent="0.35">
      <c r="S16010" s="43"/>
      <c r="U16010" s="43"/>
    </row>
    <row r="16011" spans="19:21" x14ac:dyDescent="0.35">
      <c r="S16011" s="43"/>
      <c r="U16011" s="43"/>
    </row>
    <row r="16012" spans="19:21" x14ac:dyDescent="0.35">
      <c r="S16012" s="43"/>
      <c r="U16012" s="43"/>
    </row>
    <row r="16013" spans="19:21" x14ac:dyDescent="0.35">
      <c r="S16013" s="43"/>
      <c r="U16013" s="43"/>
    </row>
    <row r="16014" spans="19:21" x14ac:dyDescent="0.35">
      <c r="S16014" s="43"/>
      <c r="U16014" s="43"/>
    </row>
    <row r="16015" spans="19:21" x14ac:dyDescent="0.35">
      <c r="S16015" s="43"/>
      <c r="U16015" s="43"/>
    </row>
    <row r="16016" spans="19:21" x14ac:dyDescent="0.35">
      <c r="S16016" s="43"/>
      <c r="U16016" s="43"/>
    </row>
    <row r="16017" spans="19:21" x14ac:dyDescent="0.35">
      <c r="S16017" s="43"/>
      <c r="U16017" s="43"/>
    </row>
    <row r="16018" spans="19:21" x14ac:dyDescent="0.35">
      <c r="S16018" s="43"/>
      <c r="U16018" s="43"/>
    </row>
    <row r="16019" spans="19:21" x14ac:dyDescent="0.35">
      <c r="S16019" s="43"/>
      <c r="U16019" s="43"/>
    </row>
    <row r="16020" spans="19:21" x14ac:dyDescent="0.35">
      <c r="S16020" s="43"/>
      <c r="U16020" s="43"/>
    </row>
    <row r="16021" spans="19:21" x14ac:dyDescent="0.35">
      <c r="S16021" s="43"/>
      <c r="U16021" s="43"/>
    </row>
    <row r="16022" spans="19:21" x14ac:dyDescent="0.35">
      <c r="S16022" s="43"/>
      <c r="U16022" s="43"/>
    </row>
    <row r="16023" spans="19:21" x14ac:dyDescent="0.35">
      <c r="S16023" s="43"/>
      <c r="U16023" s="43"/>
    </row>
    <row r="16024" spans="19:21" x14ac:dyDescent="0.35">
      <c r="S16024" s="43"/>
      <c r="U16024" s="43"/>
    </row>
    <row r="16025" spans="19:21" x14ac:dyDescent="0.35">
      <c r="S16025" s="43"/>
      <c r="U16025" s="43"/>
    </row>
    <row r="16026" spans="19:21" x14ac:dyDescent="0.35">
      <c r="S16026" s="43"/>
      <c r="U16026" s="43"/>
    </row>
    <row r="16027" spans="19:21" x14ac:dyDescent="0.35">
      <c r="S16027" s="43"/>
      <c r="U16027" s="43"/>
    </row>
    <row r="16028" spans="19:21" x14ac:dyDescent="0.35">
      <c r="S16028" s="43"/>
      <c r="U16028" s="43"/>
    </row>
    <row r="16029" spans="19:21" x14ac:dyDescent="0.35">
      <c r="S16029" s="43"/>
      <c r="U16029" s="43"/>
    </row>
    <row r="16030" spans="19:21" x14ac:dyDescent="0.35">
      <c r="S16030" s="43"/>
      <c r="U16030" s="43"/>
    </row>
    <row r="16031" spans="19:21" x14ac:dyDescent="0.35">
      <c r="S16031" s="43"/>
      <c r="U16031" s="43"/>
    </row>
    <row r="16032" spans="19:21" x14ac:dyDescent="0.35">
      <c r="S16032" s="43"/>
      <c r="U16032" s="43"/>
    </row>
    <row r="16033" spans="19:21" x14ac:dyDescent="0.35">
      <c r="S16033" s="43"/>
      <c r="U16033" s="43"/>
    </row>
    <row r="16034" spans="19:21" x14ac:dyDescent="0.35">
      <c r="S16034" s="43"/>
      <c r="U16034" s="43"/>
    </row>
    <row r="16035" spans="19:21" x14ac:dyDescent="0.35">
      <c r="S16035" s="43"/>
      <c r="U16035" s="43"/>
    </row>
    <row r="16036" spans="19:21" x14ac:dyDescent="0.35">
      <c r="S16036" s="43"/>
      <c r="U16036" s="43"/>
    </row>
    <row r="16037" spans="19:21" x14ac:dyDescent="0.35">
      <c r="S16037" s="43"/>
      <c r="U16037" s="43"/>
    </row>
    <row r="16038" spans="19:21" x14ac:dyDescent="0.35">
      <c r="S16038" s="43"/>
      <c r="U16038" s="43"/>
    </row>
    <row r="16039" spans="19:21" x14ac:dyDescent="0.35">
      <c r="S16039" s="43"/>
      <c r="U16039" s="43"/>
    </row>
    <row r="16040" spans="19:21" x14ac:dyDescent="0.35">
      <c r="S16040" s="43"/>
      <c r="U16040" s="43"/>
    </row>
    <row r="16041" spans="19:21" x14ac:dyDescent="0.35">
      <c r="S16041" s="43"/>
      <c r="U16041" s="43"/>
    </row>
    <row r="16042" spans="19:21" x14ac:dyDescent="0.35">
      <c r="S16042" s="43"/>
      <c r="U16042" s="43"/>
    </row>
    <row r="16043" spans="19:21" x14ac:dyDescent="0.35">
      <c r="S16043" s="43"/>
      <c r="U16043" s="43"/>
    </row>
    <row r="16044" spans="19:21" x14ac:dyDescent="0.35">
      <c r="S16044" s="43"/>
      <c r="U16044" s="43"/>
    </row>
    <row r="16045" spans="19:21" x14ac:dyDescent="0.35">
      <c r="S16045" s="43"/>
      <c r="U16045" s="43"/>
    </row>
    <row r="16046" spans="19:21" x14ac:dyDescent="0.35">
      <c r="S16046" s="43"/>
      <c r="U16046" s="43"/>
    </row>
    <row r="16047" spans="19:21" x14ac:dyDescent="0.35">
      <c r="S16047" s="43"/>
      <c r="U16047" s="43"/>
    </row>
    <row r="16048" spans="19:21" x14ac:dyDescent="0.35">
      <c r="S16048" s="43"/>
      <c r="U16048" s="43"/>
    </row>
    <row r="16049" spans="19:21" x14ac:dyDescent="0.35">
      <c r="S16049" s="43"/>
      <c r="U16049" s="43"/>
    </row>
    <row r="16050" spans="19:21" x14ac:dyDescent="0.35">
      <c r="S16050" s="43"/>
      <c r="U16050" s="43"/>
    </row>
    <row r="16051" spans="19:21" x14ac:dyDescent="0.35">
      <c r="S16051" s="43"/>
      <c r="U16051" s="43"/>
    </row>
    <row r="16052" spans="19:21" x14ac:dyDescent="0.35">
      <c r="S16052" s="43"/>
      <c r="U16052" s="43"/>
    </row>
    <row r="16053" spans="19:21" x14ac:dyDescent="0.35">
      <c r="S16053" s="43"/>
      <c r="U16053" s="43"/>
    </row>
    <row r="16054" spans="19:21" x14ac:dyDescent="0.35">
      <c r="S16054" s="43"/>
      <c r="U16054" s="43"/>
    </row>
    <row r="16055" spans="19:21" x14ac:dyDescent="0.35">
      <c r="S16055" s="43"/>
      <c r="U16055" s="43"/>
    </row>
    <row r="16056" spans="19:21" x14ac:dyDescent="0.35">
      <c r="S16056" s="43"/>
      <c r="U16056" s="43"/>
    </row>
    <row r="16057" spans="19:21" x14ac:dyDescent="0.35">
      <c r="S16057" s="43"/>
      <c r="U16057" s="43"/>
    </row>
    <row r="16058" spans="19:21" x14ac:dyDescent="0.35">
      <c r="S16058" s="43"/>
      <c r="U16058" s="43"/>
    </row>
    <row r="16059" spans="19:21" x14ac:dyDescent="0.35">
      <c r="S16059" s="43"/>
      <c r="U16059" s="43"/>
    </row>
    <row r="16060" spans="19:21" x14ac:dyDescent="0.35">
      <c r="S16060" s="43"/>
      <c r="U16060" s="43"/>
    </row>
    <row r="16061" spans="19:21" x14ac:dyDescent="0.35">
      <c r="S16061" s="43"/>
      <c r="U16061" s="43"/>
    </row>
    <row r="16062" spans="19:21" x14ac:dyDescent="0.35">
      <c r="S16062" s="43"/>
      <c r="U16062" s="43"/>
    </row>
    <row r="16063" spans="19:21" x14ac:dyDescent="0.35">
      <c r="S16063" s="43"/>
      <c r="U16063" s="43"/>
    </row>
    <row r="16064" spans="19:21" x14ac:dyDescent="0.35">
      <c r="S16064" s="43"/>
      <c r="U16064" s="43"/>
    </row>
    <row r="16065" spans="19:21" x14ac:dyDescent="0.35">
      <c r="S16065" s="43"/>
      <c r="U16065" s="43"/>
    </row>
    <row r="16066" spans="19:21" x14ac:dyDescent="0.35">
      <c r="S16066" s="43"/>
      <c r="U16066" s="43"/>
    </row>
    <row r="16067" spans="19:21" x14ac:dyDescent="0.35">
      <c r="S16067" s="43"/>
      <c r="U16067" s="43"/>
    </row>
    <row r="16068" spans="19:21" x14ac:dyDescent="0.35">
      <c r="S16068" s="43"/>
      <c r="U16068" s="43"/>
    </row>
    <row r="16069" spans="19:21" x14ac:dyDescent="0.35">
      <c r="S16069" s="43"/>
      <c r="U16069" s="43"/>
    </row>
    <row r="16070" spans="19:21" x14ac:dyDescent="0.35">
      <c r="S16070" s="43"/>
      <c r="U16070" s="43"/>
    </row>
    <row r="16071" spans="19:21" x14ac:dyDescent="0.35">
      <c r="S16071" s="43"/>
      <c r="U16071" s="43"/>
    </row>
    <row r="16072" spans="19:21" x14ac:dyDescent="0.35">
      <c r="S16072" s="43"/>
      <c r="U16072" s="43"/>
    </row>
    <row r="16073" spans="19:21" x14ac:dyDescent="0.35">
      <c r="S16073" s="43"/>
      <c r="U16073" s="43"/>
    </row>
    <row r="16074" spans="19:21" x14ac:dyDescent="0.35">
      <c r="S16074" s="43"/>
      <c r="U16074" s="43"/>
    </row>
    <row r="16075" spans="19:21" x14ac:dyDescent="0.35">
      <c r="S16075" s="43"/>
      <c r="U16075" s="43"/>
    </row>
    <row r="16076" spans="19:21" x14ac:dyDescent="0.35">
      <c r="S16076" s="43"/>
      <c r="U16076" s="43"/>
    </row>
    <row r="16077" spans="19:21" x14ac:dyDescent="0.35">
      <c r="S16077" s="43"/>
      <c r="U16077" s="43"/>
    </row>
    <row r="16078" spans="19:21" x14ac:dyDescent="0.35">
      <c r="S16078" s="43"/>
      <c r="U16078" s="43"/>
    </row>
    <row r="16079" spans="19:21" x14ac:dyDescent="0.35">
      <c r="S16079" s="43"/>
      <c r="U16079" s="43"/>
    </row>
    <row r="16080" spans="19:21" x14ac:dyDescent="0.35">
      <c r="S16080" s="43"/>
      <c r="U16080" s="43"/>
    </row>
    <row r="16081" spans="19:21" x14ac:dyDescent="0.35">
      <c r="S16081" s="43"/>
      <c r="U16081" s="43"/>
    </row>
    <row r="16082" spans="19:21" x14ac:dyDescent="0.35">
      <c r="S16082" s="43"/>
      <c r="U16082" s="43"/>
    </row>
    <row r="16083" spans="19:21" x14ac:dyDescent="0.35">
      <c r="S16083" s="43"/>
      <c r="U16083" s="43"/>
    </row>
    <row r="16084" spans="19:21" x14ac:dyDescent="0.35">
      <c r="S16084" s="43"/>
      <c r="U16084" s="43"/>
    </row>
    <row r="16085" spans="19:21" x14ac:dyDescent="0.35">
      <c r="S16085" s="43"/>
      <c r="U16085" s="43"/>
    </row>
    <row r="16086" spans="19:21" x14ac:dyDescent="0.35">
      <c r="S16086" s="43"/>
      <c r="U16086" s="43"/>
    </row>
    <row r="16087" spans="19:21" x14ac:dyDescent="0.35">
      <c r="S16087" s="43"/>
      <c r="U16087" s="43"/>
    </row>
    <row r="16088" spans="19:21" x14ac:dyDescent="0.35">
      <c r="S16088" s="43"/>
      <c r="U16088" s="43"/>
    </row>
    <row r="16089" spans="19:21" x14ac:dyDescent="0.35">
      <c r="S16089" s="43"/>
      <c r="U16089" s="43"/>
    </row>
    <row r="16090" spans="19:21" x14ac:dyDescent="0.35">
      <c r="S16090" s="43"/>
      <c r="U16090" s="43"/>
    </row>
    <row r="16091" spans="19:21" x14ac:dyDescent="0.35">
      <c r="S16091" s="43"/>
      <c r="U16091" s="43"/>
    </row>
    <row r="16092" spans="19:21" x14ac:dyDescent="0.35">
      <c r="S16092" s="43"/>
      <c r="U16092" s="43"/>
    </row>
    <row r="16093" spans="19:21" x14ac:dyDescent="0.35">
      <c r="S16093" s="43"/>
      <c r="U16093" s="43"/>
    </row>
    <row r="16094" spans="19:21" x14ac:dyDescent="0.35">
      <c r="S16094" s="43"/>
      <c r="U16094" s="43"/>
    </row>
    <row r="16095" spans="19:21" x14ac:dyDescent="0.35">
      <c r="S16095" s="43"/>
      <c r="U16095" s="43"/>
    </row>
    <row r="16096" spans="19:21" x14ac:dyDescent="0.35">
      <c r="S16096" s="43"/>
      <c r="U16096" s="43"/>
    </row>
    <row r="16097" spans="19:21" x14ac:dyDescent="0.35">
      <c r="S16097" s="43"/>
      <c r="U16097" s="43"/>
    </row>
    <row r="16098" spans="19:21" x14ac:dyDescent="0.35">
      <c r="S16098" s="43"/>
      <c r="U16098" s="43"/>
    </row>
    <row r="16099" spans="19:21" x14ac:dyDescent="0.35">
      <c r="S16099" s="43"/>
      <c r="U16099" s="43"/>
    </row>
    <row r="16100" spans="19:21" x14ac:dyDescent="0.35">
      <c r="S16100" s="43"/>
      <c r="U16100" s="43"/>
    </row>
    <row r="16101" spans="19:21" x14ac:dyDescent="0.35">
      <c r="S16101" s="43"/>
      <c r="U16101" s="43"/>
    </row>
    <row r="16102" spans="19:21" x14ac:dyDescent="0.35">
      <c r="S16102" s="43"/>
      <c r="U16102" s="43"/>
    </row>
    <row r="16103" spans="19:21" x14ac:dyDescent="0.35">
      <c r="S16103" s="43"/>
      <c r="U16103" s="43"/>
    </row>
    <row r="16104" spans="19:21" x14ac:dyDescent="0.35">
      <c r="S16104" s="43"/>
      <c r="U16104" s="43"/>
    </row>
    <row r="16105" spans="19:21" x14ac:dyDescent="0.35">
      <c r="S16105" s="43"/>
      <c r="U16105" s="43"/>
    </row>
    <row r="16106" spans="19:21" x14ac:dyDescent="0.35">
      <c r="S16106" s="43"/>
      <c r="U16106" s="43"/>
    </row>
    <row r="16107" spans="19:21" x14ac:dyDescent="0.35">
      <c r="S16107" s="43"/>
      <c r="U16107" s="43"/>
    </row>
    <row r="16108" spans="19:21" x14ac:dyDescent="0.35">
      <c r="S16108" s="43"/>
      <c r="U16108" s="43"/>
    </row>
    <row r="16109" spans="19:21" x14ac:dyDescent="0.35">
      <c r="S16109" s="43"/>
      <c r="U16109" s="43"/>
    </row>
    <row r="16110" spans="19:21" x14ac:dyDescent="0.35">
      <c r="S16110" s="43"/>
      <c r="U16110" s="43"/>
    </row>
    <row r="16111" spans="19:21" x14ac:dyDescent="0.35">
      <c r="S16111" s="43"/>
      <c r="U16111" s="43"/>
    </row>
    <row r="16112" spans="19:21" x14ac:dyDescent="0.35">
      <c r="S16112" s="43"/>
      <c r="U16112" s="43"/>
    </row>
    <row r="16113" spans="19:21" x14ac:dyDescent="0.35">
      <c r="S16113" s="43"/>
      <c r="U16113" s="43"/>
    </row>
    <row r="16114" spans="19:21" x14ac:dyDescent="0.35">
      <c r="S16114" s="43"/>
      <c r="U16114" s="43"/>
    </row>
    <row r="16115" spans="19:21" x14ac:dyDescent="0.35">
      <c r="S16115" s="43"/>
      <c r="U16115" s="43"/>
    </row>
    <row r="16116" spans="19:21" x14ac:dyDescent="0.35">
      <c r="S16116" s="43"/>
      <c r="U16116" s="43"/>
    </row>
    <row r="16117" spans="19:21" x14ac:dyDescent="0.35">
      <c r="S16117" s="43"/>
      <c r="U16117" s="43"/>
    </row>
    <row r="16118" spans="19:21" x14ac:dyDescent="0.35">
      <c r="S16118" s="43"/>
      <c r="U16118" s="43"/>
    </row>
    <row r="16119" spans="19:21" x14ac:dyDescent="0.35">
      <c r="S16119" s="43"/>
      <c r="U16119" s="43"/>
    </row>
    <row r="16120" spans="19:21" x14ac:dyDescent="0.35">
      <c r="S16120" s="43"/>
      <c r="U16120" s="43"/>
    </row>
    <row r="16121" spans="19:21" x14ac:dyDescent="0.35">
      <c r="S16121" s="43"/>
      <c r="U16121" s="43"/>
    </row>
    <row r="16122" spans="19:21" x14ac:dyDescent="0.35">
      <c r="S16122" s="43"/>
      <c r="U16122" s="43"/>
    </row>
    <row r="16123" spans="19:21" x14ac:dyDescent="0.35">
      <c r="S16123" s="43"/>
      <c r="U16123" s="43"/>
    </row>
    <row r="16124" spans="19:21" x14ac:dyDescent="0.35">
      <c r="S16124" s="43"/>
      <c r="U16124" s="43"/>
    </row>
    <row r="16125" spans="19:21" x14ac:dyDescent="0.35">
      <c r="S16125" s="43"/>
      <c r="U16125" s="43"/>
    </row>
    <row r="16126" spans="19:21" x14ac:dyDescent="0.35">
      <c r="S16126" s="43"/>
      <c r="U16126" s="43"/>
    </row>
    <row r="16127" spans="19:21" x14ac:dyDescent="0.35">
      <c r="S16127" s="43"/>
      <c r="U16127" s="43"/>
    </row>
    <row r="16128" spans="19:21" x14ac:dyDescent="0.35">
      <c r="S16128" s="43"/>
      <c r="U16128" s="43"/>
    </row>
    <row r="16129" spans="19:21" x14ac:dyDescent="0.35">
      <c r="S16129" s="43"/>
      <c r="U16129" s="43"/>
    </row>
    <row r="16130" spans="19:21" x14ac:dyDescent="0.35">
      <c r="S16130" s="43"/>
      <c r="U16130" s="43"/>
    </row>
    <row r="16131" spans="19:21" x14ac:dyDescent="0.35">
      <c r="S16131" s="43"/>
      <c r="U16131" s="43"/>
    </row>
    <row r="16132" spans="19:21" x14ac:dyDescent="0.35">
      <c r="S16132" s="43"/>
      <c r="U16132" s="43"/>
    </row>
    <row r="16133" spans="19:21" x14ac:dyDescent="0.35">
      <c r="S16133" s="43"/>
      <c r="U16133" s="43"/>
    </row>
    <row r="16134" spans="19:21" x14ac:dyDescent="0.35">
      <c r="S16134" s="43"/>
      <c r="U16134" s="43"/>
    </row>
    <row r="16135" spans="19:21" x14ac:dyDescent="0.35">
      <c r="S16135" s="43"/>
      <c r="U16135" s="43"/>
    </row>
    <row r="16136" spans="19:21" x14ac:dyDescent="0.35">
      <c r="S16136" s="43"/>
      <c r="U16136" s="43"/>
    </row>
    <row r="16137" spans="19:21" x14ac:dyDescent="0.35">
      <c r="S16137" s="43"/>
      <c r="U16137" s="43"/>
    </row>
    <row r="16138" spans="19:21" x14ac:dyDescent="0.35">
      <c r="S16138" s="43"/>
      <c r="U16138" s="43"/>
    </row>
    <row r="16139" spans="19:21" x14ac:dyDescent="0.35">
      <c r="S16139" s="43"/>
      <c r="U16139" s="43"/>
    </row>
    <row r="16140" spans="19:21" x14ac:dyDescent="0.35">
      <c r="S16140" s="43"/>
      <c r="U16140" s="43"/>
    </row>
    <row r="16141" spans="19:21" x14ac:dyDescent="0.35">
      <c r="S16141" s="43"/>
      <c r="U16141" s="43"/>
    </row>
    <row r="16142" spans="19:21" x14ac:dyDescent="0.35">
      <c r="S16142" s="43"/>
      <c r="U16142" s="43"/>
    </row>
    <row r="16143" spans="19:21" x14ac:dyDescent="0.35">
      <c r="S16143" s="43"/>
      <c r="U16143" s="43"/>
    </row>
    <row r="16144" spans="19:21" x14ac:dyDescent="0.35">
      <c r="S16144" s="43"/>
      <c r="U16144" s="43"/>
    </row>
    <row r="16145" spans="19:21" x14ac:dyDescent="0.35">
      <c r="S16145" s="43"/>
      <c r="U16145" s="43"/>
    </row>
    <row r="16146" spans="19:21" x14ac:dyDescent="0.35">
      <c r="S16146" s="43"/>
      <c r="U16146" s="43"/>
    </row>
    <row r="16147" spans="19:21" x14ac:dyDescent="0.35">
      <c r="S16147" s="43"/>
      <c r="U16147" s="43"/>
    </row>
    <row r="16148" spans="19:21" x14ac:dyDescent="0.35">
      <c r="S16148" s="43"/>
      <c r="U16148" s="43"/>
    </row>
    <row r="16149" spans="19:21" x14ac:dyDescent="0.35">
      <c r="S16149" s="43"/>
      <c r="U16149" s="43"/>
    </row>
    <row r="16150" spans="19:21" x14ac:dyDescent="0.35">
      <c r="S16150" s="43"/>
      <c r="U16150" s="43"/>
    </row>
    <row r="16151" spans="19:21" x14ac:dyDescent="0.35">
      <c r="S16151" s="43"/>
      <c r="U16151" s="43"/>
    </row>
    <row r="16152" spans="19:21" x14ac:dyDescent="0.35">
      <c r="S16152" s="43"/>
      <c r="U16152" s="43"/>
    </row>
    <row r="16153" spans="19:21" x14ac:dyDescent="0.35">
      <c r="S16153" s="43"/>
      <c r="U16153" s="43"/>
    </row>
    <row r="16154" spans="19:21" x14ac:dyDescent="0.35">
      <c r="S16154" s="43"/>
      <c r="U16154" s="43"/>
    </row>
    <row r="16155" spans="19:21" x14ac:dyDescent="0.35">
      <c r="S16155" s="43"/>
      <c r="U16155" s="43"/>
    </row>
    <row r="16156" spans="19:21" x14ac:dyDescent="0.35">
      <c r="S16156" s="43"/>
      <c r="U16156" s="43"/>
    </row>
    <row r="16157" spans="19:21" x14ac:dyDescent="0.35">
      <c r="S16157" s="43"/>
      <c r="U16157" s="43"/>
    </row>
    <row r="16158" spans="19:21" x14ac:dyDescent="0.35">
      <c r="S16158" s="43"/>
      <c r="U16158" s="43"/>
    </row>
    <row r="16159" spans="19:21" x14ac:dyDescent="0.35">
      <c r="S16159" s="43"/>
      <c r="U16159" s="43"/>
    </row>
    <row r="16160" spans="19:21" x14ac:dyDescent="0.35">
      <c r="S16160" s="43"/>
      <c r="U16160" s="43"/>
    </row>
    <row r="16161" spans="19:21" x14ac:dyDescent="0.35">
      <c r="S16161" s="43"/>
      <c r="U16161" s="43"/>
    </row>
    <row r="16162" spans="19:21" x14ac:dyDescent="0.35">
      <c r="S16162" s="43"/>
      <c r="U16162" s="43"/>
    </row>
    <row r="16163" spans="19:21" x14ac:dyDescent="0.35">
      <c r="S16163" s="43"/>
      <c r="U16163" s="43"/>
    </row>
    <row r="16164" spans="19:21" x14ac:dyDescent="0.35">
      <c r="S16164" s="43"/>
      <c r="U16164" s="43"/>
    </row>
    <row r="16165" spans="19:21" x14ac:dyDescent="0.35">
      <c r="S16165" s="43"/>
      <c r="U16165" s="43"/>
    </row>
    <row r="16166" spans="19:21" x14ac:dyDescent="0.35">
      <c r="S16166" s="43"/>
      <c r="U16166" s="43"/>
    </row>
    <row r="16167" spans="19:21" x14ac:dyDescent="0.35">
      <c r="S16167" s="43"/>
      <c r="U16167" s="43"/>
    </row>
    <row r="16168" spans="19:21" x14ac:dyDescent="0.35">
      <c r="S16168" s="43"/>
      <c r="U16168" s="43"/>
    </row>
    <row r="16169" spans="19:21" x14ac:dyDescent="0.35">
      <c r="S16169" s="43"/>
      <c r="U16169" s="43"/>
    </row>
    <row r="16170" spans="19:21" x14ac:dyDescent="0.35">
      <c r="S16170" s="43"/>
      <c r="U16170" s="43"/>
    </row>
    <row r="16171" spans="19:21" x14ac:dyDescent="0.35">
      <c r="S16171" s="43"/>
      <c r="U16171" s="43"/>
    </row>
    <row r="16172" spans="19:21" x14ac:dyDescent="0.35">
      <c r="S16172" s="43"/>
      <c r="U16172" s="43"/>
    </row>
    <row r="16173" spans="19:21" x14ac:dyDescent="0.35">
      <c r="S16173" s="43"/>
      <c r="U16173" s="43"/>
    </row>
    <row r="16174" spans="19:21" x14ac:dyDescent="0.35">
      <c r="S16174" s="43"/>
      <c r="U16174" s="43"/>
    </row>
    <row r="16175" spans="19:21" x14ac:dyDescent="0.35">
      <c r="S16175" s="43"/>
      <c r="U16175" s="43"/>
    </row>
    <row r="16176" spans="19:21" x14ac:dyDescent="0.35">
      <c r="S16176" s="43"/>
      <c r="U16176" s="43"/>
    </row>
    <row r="16177" spans="19:21" x14ac:dyDescent="0.35">
      <c r="S16177" s="43"/>
      <c r="U16177" s="43"/>
    </row>
    <row r="16178" spans="19:21" x14ac:dyDescent="0.35">
      <c r="S16178" s="43"/>
      <c r="U16178" s="43"/>
    </row>
    <row r="16179" spans="19:21" x14ac:dyDescent="0.35">
      <c r="S16179" s="43"/>
      <c r="U16179" s="43"/>
    </row>
    <row r="16180" spans="19:21" x14ac:dyDescent="0.35">
      <c r="S16180" s="43"/>
      <c r="U16180" s="43"/>
    </row>
    <row r="16181" spans="19:21" x14ac:dyDescent="0.35">
      <c r="S16181" s="43"/>
      <c r="U16181" s="43"/>
    </row>
    <row r="16182" spans="19:21" x14ac:dyDescent="0.35">
      <c r="S16182" s="43"/>
      <c r="U16182" s="43"/>
    </row>
    <row r="16183" spans="19:21" x14ac:dyDescent="0.35">
      <c r="S16183" s="43"/>
      <c r="U16183" s="43"/>
    </row>
    <row r="16184" spans="19:21" x14ac:dyDescent="0.35">
      <c r="S16184" s="43"/>
      <c r="U16184" s="43"/>
    </row>
    <row r="16185" spans="19:21" x14ac:dyDescent="0.35">
      <c r="S16185" s="43"/>
      <c r="U16185" s="43"/>
    </row>
    <row r="16186" spans="19:21" x14ac:dyDescent="0.35">
      <c r="S16186" s="43"/>
      <c r="U16186" s="43"/>
    </row>
    <row r="16187" spans="19:21" x14ac:dyDescent="0.35">
      <c r="S16187" s="43"/>
      <c r="U16187" s="43"/>
    </row>
    <row r="16188" spans="19:21" x14ac:dyDescent="0.35">
      <c r="S16188" s="43"/>
      <c r="U16188" s="43"/>
    </row>
    <row r="16189" spans="19:21" x14ac:dyDescent="0.35">
      <c r="S16189" s="43"/>
      <c r="U16189" s="43"/>
    </row>
    <row r="16190" spans="19:21" x14ac:dyDescent="0.35">
      <c r="S16190" s="43"/>
      <c r="U16190" s="43"/>
    </row>
    <row r="16191" spans="19:21" x14ac:dyDescent="0.35">
      <c r="S16191" s="43"/>
      <c r="U16191" s="43"/>
    </row>
    <row r="16192" spans="19:21" x14ac:dyDescent="0.35">
      <c r="S16192" s="43"/>
      <c r="U16192" s="43"/>
    </row>
    <row r="16193" spans="19:21" x14ac:dyDescent="0.35">
      <c r="S16193" s="43"/>
      <c r="U16193" s="43"/>
    </row>
    <row r="16194" spans="19:21" x14ac:dyDescent="0.35">
      <c r="S16194" s="43"/>
      <c r="U16194" s="43"/>
    </row>
    <row r="16195" spans="19:21" x14ac:dyDescent="0.35">
      <c r="S16195" s="43"/>
      <c r="U16195" s="43"/>
    </row>
    <row r="16196" spans="19:21" x14ac:dyDescent="0.35">
      <c r="S16196" s="43"/>
      <c r="U16196" s="43"/>
    </row>
    <row r="16197" spans="19:21" x14ac:dyDescent="0.35">
      <c r="S16197" s="43"/>
      <c r="U16197" s="43"/>
    </row>
    <row r="16198" spans="19:21" x14ac:dyDescent="0.35">
      <c r="S16198" s="43"/>
      <c r="U16198" s="43"/>
    </row>
    <row r="16199" spans="19:21" x14ac:dyDescent="0.35">
      <c r="S16199" s="43"/>
      <c r="U16199" s="43"/>
    </row>
    <row r="16200" spans="19:21" x14ac:dyDescent="0.35">
      <c r="S16200" s="43"/>
      <c r="U16200" s="43"/>
    </row>
    <row r="16201" spans="19:21" x14ac:dyDescent="0.35">
      <c r="S16201" s="43"/>
      <c r="U16201" s="43"/>
    </row>
    <row r="16202" spans="19:21" x14ac:dyDescent="0.35">
      <c r="S16202" s="43"/>
      <c r="U16202" s="43"/>
    </row>
    <row r="16203" spans="19:21" x14ac:dyDescent="0.35">
      <c r="S16203" s="43"/>
      <c r="U16203" s="43"/>
    </row>
    <row r="16204" spans="19:21" x14ac:dyDescent="0.35">
      <c r="S16204" s="43"/>
      <c r="U16204" s="43"/>
    </row>
    <row r="16205" spans="19:21" x14ac:dyDescent="0.35">
      <c r="S16205" s="43"/>
      <c r="U16205" s="43"/>
    </row>
    <row r="16206" spans="19:21" x14ac:dyDescent="0.35">
      <c r="S16206" s="43"/>
      <c r="U16206" s="43"/>
    </row>
    <row r="16207" spans="19:21" x14ac:dyDescent="0.35">
      <c r="S16207" s="43"/>
      <c r="U16207" s="43"/>
    </row>
    <row r="16208" spans="19:21" x14ac:dyDescent="0.35">
      <c r="S16208" s="43"/>
      <c r="U16208" s="43"/>
    </row>
    <row r="16209" spans="19:21" x14ac:dyDescent="0.35">
      <c r="S16209" s="43"/>
      <c r="U16209" s="43"/>
    </row>
    <row r="16210" spans="19:21" x14ac:dyDescent="0.35">
      <c r="S16210" s="43"/>
      <c r="U16210" s="43"/>
    </row>
    <row r="16211" spans="19:21" x14ac:dyDescent="0.35">
      <c r="S16211" s="43"/>
      <c r="U16211" s="43"/>
    </row>
    <row r="16212" spans="19:21" x14ac:dyDescent="0.35">
      <c r="S16212" s="43"/>
      <c r="U16212" s="43"/>
    </row>
    <row r="16213" spans="19:21" x14ac:dyDescent="0.35">
      <c r="S16213" s="43"/>
      <c r="U16213" s="43"/>
    </row>
    <row r="16214" spans="19:21" x14ac:dyDescent="0.35">
      <c r="S16214" s="43"/>
      <c r="U16214" s="43"/>
    </row>
    <row r="16215" spans="19:21" x14ac:dyDescent="0.35">
      <c r="S16215" s="43"/>
      <c r="U16215" s="43"/>
    </row>
    <row r="16216" spans="19:21" x14ac:dyDescent="0.35">
      <c r="S16216" s="43"/>
      <c r="U16216" s="43"/>
    </row>
    <row r="16217" spans="19:21" x14ac:dyDescent="0.35">
      <c r="S16217" s="43"/>
      <c r="U16217" s="43"/>
    </row>
    <row r="16218" spans="19:21" x14ac:dyDescent="0.35">
      <c r="S16218" s="43"/>
      <c r="U16218" s="43"/>
    </row>
    <row r="16219" spans="19:21" x14ac:dyDescent="0.35">
      <c r="S16219" s="43"/>
      <c r="U16219" s="43"/>
    </row>
    <row r="16220" spans="19:21" x14ac:dyDescent="0.35">
      <c r="S16220" s="43"/>
      <c r="U16220" s="43"/>
    </row>
    <row r="16221" spans="19:21" x14ac:dyDescent="0.35">
      <c r="S16221" s="43"/>
      <c r="U16221" s="43"/>
    </row>
    <row r="16222" spans="19:21" x14ac:dyDescent="0.35">
      <c r="S16222" s="43"/>
      <c r="U16222" s="43"/>
    </row>
    <row r="16223" spans="19:21" x14ac:dyDescent="0.35">
      <c r="S16223" s="43"/>
      <c r="U16223" s="43"/>
    </row>
    <row r="16224" spans="19:21" x14ac:dyDescent="0.35">
      <c r="S16224" s="43"/>
      <c r="U16224" s="43"/>
    </row>
    <row r="16225" spans="19:21" x14ac:dyDescent="0.35">
      <c r="S16225" s="43"/>
      <c r="U16225" s="43"/>
    </row>
    <row r="16226" spans="19:21" x14ac:dyDescent="0.35">
      <c r="S16226" s="43"/>
      <c r="U16226" s="43"/>
    </row>
    <row r="16227" spans="19:21" x14ac:dyDescent="0.35">
      <c r="S16227" s="43"/>
      <c r="U16227" s="43"/>
    </row>
    <row r="16228" spans="19:21" x14ac:dyDescent="0.35">
      <c r="S16228" s="43"/>
      <c r="U16228" s="43"/>
    </row>
    <row r="16229" spans="19:21" x14ac:dyDescent="0.35">
      <c r="S16229" s="43"/>
      <c r="U16229" s="43"/>
    </row>
    <row r="16230" spans="19:21" x14ac:dyDescent="0.35">
      <c r="S16230" s="43"/>
      <c r="U16230" s="43"/>
    </row>
    <row r="16231" spans="19:21" x14ac:dyDescent="0.35">
      <c r="S16231" s="43"/>
      <c r="U16231" s="43"/>
    </row>
    <row r="16232" spans="19:21" x14ac:dyDescent="0.35">
      <c r="S16232" s="43"/>
      <c r="U16232" s="43"/>
    </row>
    <row r="16233" spans="19:21" x14ac:dyDescent="0.35">
      <c r="S16233" s="43"/>
      <c r="U16233" s="43"/>
    </row>
    <row r="16234" spans="19:21" x14ac:dyDescent="0.35">
      <c r="S16234" s="43"/>
      <c r="U16234" s="43"/>
    </row>
    <row r="16235" spans="19:21" x14ac:dyDescent="0.35">
      <c r="S16235" s="43"/>
      <c r="U16235" s="43"/>
    </row>
    <row r="16236" spans="19:21" x14ac:dyDescent="0.35">
      <c r="S16236" s="43"/>
      <c r="U16236" s="43"/>
    </row>
    <row r="16237" spans="19:21" x14ac:dyDescent="0.35">
      <c r="S16237" s="43"/>
      <c r="U16237" s="43"/>
    </row>
    <row r="16238" spans="19:21" x14ac:dyDescent="0.35">
      <c r="S16238" s="43"/>
      <c r="U16238" s="43"/>
    </row>
    <row r="16239" spans="19:21" x14ac:dyDescent="0.35">
      <c r="S16239" s="43"/>
      <c r="U16239" s="43"/>
    </row>
    <row r="16240" spans="19:21" x14ac:dyDescent="0.35">
      <c r="S16240" s="43"/>
      <c r="U16240" s="43"/>
    </row>
    <row r="16241" spans="19:21" x14ac:dyDescent="0.35">
      <c r="S16241" s="43"/>
      <c r="U16241" s="43"/>
    </row>
    <row r="16242" spans="19:21" x14ac:dyDescent="0.35">
      <c r="S16242" s="43"/>
      <c r="U16242" s="43"/>
    </row>
    <row r="16243" spans="19:21" x14ac:dyDescent="0.35">
      <c r="S16243" s="43"/>
      <c r="U16243" s="43"/>
    </row>
    <row r="16244" spans="19:21" x14ac:dyDescent="0.35">
      <c r="S16244" s="43"/>
      <c r="U16244" s="43"/>
    </row>
    <row r="16245" spans="19:21" x14ac:dyDescent="0.35">
      <c r="S16245" s="43"/>
      <c r="U16245" s="43"/>
    </row>
    <row r="16246" spans="19:21" x14ac:dyDescent="0.35">
      <c r="S16246" s="43"/>
      <c r="U16246" s="43"/>
    </row>
    <row r="16247" spans="19:21" x14ac:dyDescent="0.35">
      <c r="S16247" s="43"/>
      <c r="U16247" s="43"/>
    </row>
    <row r="16248" spans="19:21" x14ac:dyDescent="0.35">
      <c r="S16248" s="43"/>
      <c r="U16248" s="43"/>
    </row>
    <row r="16249" spans="19:21" x14ac:dyDescent="0.35">
      <c r="S16249" s="43"/>
      <c r="U16249" s="43"/>
    </row>
    <row r="16250" spans="19:21" x14ac:dyDescent="0.35">
      <c r="S16250" s="43"/>
      <c r="U16250" s="43"/>
    </row>
    <row r="16251" spans="19:21" x14ac:dyDescent="0.35">
      <c r="S16251" s="43"/>
      <c r="U16251" s="43"/>
    </row>
    <row r="16252" spans="19:21" x14ac:dyDescent="0.35">
      <c r="S16252" s="43"/>
      <c r="U16252" s="43"/>
    </row>
    <row r="16253" spans="19:21" x14ac:dyDescent="0.35">
      <c r="S16253" s="43"/>
      <c r="U16253" s="43"/>
    </row>
    <row r="16254" spans="19:21" x14ac:dyDescent="0.35">
      <c r="S16254" s="43"/>
      <c r="U16254" s="43"/>
    </row>
    <row r="16255" spans="19:21" x14ac:dyDescent="0.35">
      <c r="S16255" s="43"/>
      <c r="U16255" s="43"/>
    </row>
    <row r="16256" spans="19:21" x14ac:dyDescent="0.35">
      <c r="S16256" s="43"/>
      <c r="U16256" s="43"/>
    </row>
    <row r="16257" spans="19:21" x14ac:dyDescent="0.35">
      <c r="S16257" s="43"/>
      <c r="U16257" s="43"/>
    </row>
    <row r="16258" spans="19:21" x14ac:dyDescent="0.35">
      <c r="S16258" s="43"/>
      <c r="U16258" s="43"/>
    </row>
    <row r="16259" spans="19:21" x14ac:dyDescent="0.35">
      <c r="S16259" s="43"/>
      <c r="U16259" s="43"/>
    </row>
    <row r="16260" spans="19:21" x14ac:dyDescent="0.35">
      <c r="S16260" s="43"/>
      <c r="U16260" s="43"/>
    </row>
    <row r="16261" spans="19:21" x14ac:dyDescent="0.35">
      <c r="S16261" s="43"/>
      <c r="U16261" s="43"/>
    </row>
    <row r="16262" spans="19:21" x14ac:dyDescent="0.35">
      <c r="S16262" s="43"/>
      <c r="U16262" s="43"/>
    </row>
    <row r="16263" spans="19:21" x14ac:dyDescent="0.35">
      <c r="S16263" s="43"/>
      <c r="U16263" s="43"/>
    </row>
    <row r="16264" spans="19:21" x14ac:dyDescent="0.35">
      <c r="S16264" s="43"/>
      <c r="U16264" s="43"/>
    </row>
    <row r="16265" spans="19:21" x14ac:dyDescent="0.35">
      <c r="S16265" s="43"/>
      <c r="U16265" s="43"/>
    </row>
    <row r="16266" spans="19:21" x14ac:dyDescent="0.35">
      <c r="S16266" s="43"/>
      <c r="U16266" s="43"/>
    </row>
    <row r="16267" spans="19:21" x14ac:dyDescent="0.35">
      <c r="S16267" s="43"/>
      <c r="U16267" s="43"/>
    </row>
    <row r="16268" spans="19:21" x14ac:dyDescent="0.35">
      <c r="S16268" s="43"/>
      <c r="U16268" s="43"/>
    </row>
    <row r="16269" spans="19:21" x14ac:dyDescent="0.35">
      <c r="S16269" s="43"/>
      <c r="U16269" s="43"/>
    </row>
    <row r="16270" spans="19:21" x14ac:dyDescent="0.35">
      <c r="S16270" s="43"/>
      <c r="U16270" s="43"/>
    </row>
    <row r="16271" spans="19:21" x14ac:dyDescent="0.35">
      <c r="S16271" s="43"/>
      <c r="U16271" s="43"/>
    </row>
    <row r="16272" spans="19:21" x14ac:dyDescent="0.35">
      <c r="S16272" s="43"/>
      <c r="U16272" s="43"/>
    </row>
    <row r="16273" spans="19:21" x14ac:dyDescent="0.35">
      <c r="S16273" s="43"/>
      <c r="U16273" s="43"/>
    </row>
    <row r="16274" spans="19:21" x14ac:dyDescent="0.35">
      <c r="S16274" s="43"/>
      <c r="U16274" s="43"/>
    </row>
    <row r="16275" spans="19:21" x14ac:dyDescent="0.35">
      <c r="S16275" s="43"/>
      <c r="U16275" s="43"/>
    </row>
    <row r="16276" spans="19:21" x14ac:dyDescent="0.35">
      <c r="S16276" s="43"/>
      <c r="U16276" s="43"/>
    </row>
    <row r="16277" spans="19:21" x14ac:dyDescent="0.35">
      <c r="S16277" s="43"/>
      <c r="U16277" s="43"/>
    </row>
    <row r="16278" spans="19:21" x14ac:dyDescent="0.35">
      <c r="S16278" s="43"/>
      <c r="U16278" s="43"/>
    </row>
    <row r="16279" spans="19:21" x14ac:dyDescent="0.35">
      <c r="S16279" s="43"/>
      <c r="U16279" s="43"/>
    </row>
    <row r="16280" spans="19:21" x14ac:dyDescent="0.35">
      <c r="S16280" s="43"/>
      <c r="U16280" s="43"/>
    </row>
    <row r="16281" spans="19:21" x14ac:dyDescent="0.35">
      <c r="S16281" s="43"/>
      <c r="U16281" s="43"/>
    </row>
    <row r="16282" spans="19:21" x14ac:dyDescent="0.35">
      <c r="S16282" s="43"/>
      <c r="U16282" s="43"/>
    </row>
    <row r="16283" spans="19:21" x14ac:dyDescent="0.35">
      <c r="S16283" s="43"/>
      <c r="U16283" s="43"/>
    </row>
    <row r="16284" spans="19:21" x14ac:dyDescent="0.35">
      <c r="S16284" s="43"/>
      <c r="U16284" s="43"/>
    </row>
    <row r="16285" spans="19:21" x14ac:dyDescent="0.35">
      <c r="S16285" s="43"/>
      <c r="U16285" s="43"/>
    </row>
    <row r="16286" spans="19:21" x14ac:dyDescent="0.35">
      <c r="S16286" s="43"/>
      <c r="U16286" s="43"/>
    </row>
    <row r="16287" spans="19:21" x14ac:dyDescent="0.35">
      <c r="S16287" s="43"/>
      <c r="U16287" s="43"/>
    </row>
    <row r="16288" spans="19:21" x14ac:dyDescent="0.35">
      <c r="S16288" s="43"/>
      <c r="U16288" s="43"/>
    </row>
    <row r="16289" spans="19:21" x14ac:dyDescent="0.35">
      <c r="S16289" s="43"/>
      <c r="U16289" s="43"/>
    </row>
    <row r="16290" spans="19:21" x14ac:dyDescent="0.35">
      <c r="S16290" s="43"/>
      <c r="U16290" s="43"/>
    </row>
    <row r="16291" spans="19:21" x14ac:dyDescent="0.35">
      <c r="S16291" s="43"/>
      <c r="U16291" s="43"/>
    </row>
    <row r="16292" spans="19:21" x14ac:dyDescent="0.35">
      <c r="S16292" s="43"/>
      <c r="U16292" s="43"/>
    </row>
    <row r="16293" spans="19:21" x14ac:dyDescent="0.35">
      <c r="S16293" s="43"/>
      <c r="U16293" s="43"/>
    </row>
    <row r="16294" spans="19:21" x14ac:dyDescent="0.35">
      <c r="S16294" s="43"/>
      <c r="U16294" s="43"/>
    </row>
    <row r="16295" spans="19:21" x14ac:dyDescent="0.35">
      <c r="S16295" s="43"/>
      <c r="U16295" s="43"/>
    </row>
    <row r="16296" spans="19:21" x14ac:dyDescent="0.35">
      <c r="S16296" s="43"/>
      <c r="U16296" s="43"/>
    </row>
    <row r="16297" spans="19:21" x14ac:dyDescent="0.35">
      <c r="S16297" s="43"/>
      <c r="U16297" s="43"/>
    </row>
    <row r="16298" spans="19:21" x14ac:dyDescent="0.35">
      <c r="S16298" s="43"/>
      <c r="U16298" s="43"/>
    </row>
    <row r="16299" spans="19:21" x14ac:dyDescent="0.35">
      <c r="S16299" s="43"/>
      <c r="U16299" s="43"/>
    </row>
    <row r="16300" spans="19:21" x14ac:dyDescent="0.35">
      <c r="S16300" s="43"/>
      <c r="U16300" s="43"/>
    </row>
    <row r="16301" spans="19:21" x14ac:dyDescent="0.35">
      <c r="S16301" s="43"/>
      <c r="U16301" s="43"/>
    </row>
    <row r="16302" spans="19:21" x14ac:dyDescent="0.35">
      <c r="S16302" s="43"/>
      <c r="U16302" s="43"/>
    </row>
    <row r="16303" spans="19:21" x14ac:dyDescent="0.35">
      <c r="S16303" s="43"/>
      <c r="U16303" s="43"/>
    </row>
    <row r="16304" spans="19:21" x14ac:dyDescent="0.35">
      <c r="S16304" s="43"/>
      <c r="U16304" s="43"/>
    </row>
    <row r="16305" spans="19:21" x14ac:dyDescent="0.35">
      <c r="S16305" s="43"/>
      <c r="U16305" s="43"/>
    </row>
    <row r="16306" spans="19:21" x14ac:dyDescent="0.35">
      <c r="S16306" s="43"/>
      <c r="U16306" s="43"/>
    </row>
    <row r="16307" spans="19:21" x14ac:dyDescent="0.35">
      <c r="S16307" s="43"/>
      <c r="U16307" s="43"/>
    </row>
    <row r="16308" spans="19:21" x14ac:dyDescent="0.35">
      <c r="S16308" s="43"/>
      <c r="U16308" s="43"/>
    </row>
    <row r="16309" spans="19:21" x14ac:dyDescent="0.35">
      <c r="S16309" s="43"/>
      <c r="U16309" s="43"/>
    </row>
    <row r="16310" spans="19:21" x14ac:dyDescent="0.35">
      <c r="S16310" s="43"/>
      <c r="U16310" s="43"/>
    </row>
    <row r="16311" spans="19:21" x14ac:dyDescent="0.35">
      <c r="S16311" s="43"/>
      <c r="U16311" s="43"/>
    </row>
    <row r="16312" spans="19:21" x14ac:dyDescent="0.35">
      <c r="S16312" s="43"/>
      <c r="U16312" s="43"/>
    </row>
    <row r="16313" spans="19:21" x14ac:dyDescent="0.35">
      <c r="S16313" s="43"/>
      <c r="U16313" s="43"/>
    </row>
    <row r="16314" spans="19:21" x14ac:dyDescent="0.35">
      <c r="S16314" s="43"/>
      <c r="U16314" s="43"/>
    </row>
    <row r="16315" spans="19:21" x14ac:dyDescent="0.35">
      <c r="S16315" s="43"/>
      <c r="U16315" s="43"/>
    </row>
    <row r="16316" spans="19:21" x14ac:dyDescent="0.35">
      <c r="S16316" s="43"/>
      <c r="U16316" s="43"/>
    </row>
    <row r="16317" spans="19:21" x14ac:dyDescent="0.35">
      <c r="S16317" s="43"/>
      <c r="U16317" s="43"/>
    </row>
    <row r="16318" spans="19:21" x14ac:dyDescent="0.35">
      <c r="S16318" s="43"/>
      <c r="U16318" s="43"/>
    </row>
    <row r="16319" spans="19:21" x14ac:dyDescent="0.35">
      <c r="S16319" s="43"/>
      <c r="U16319" s="43"/>
    </row>
    <row r="16320" spans="19:21" x14ac:dyDescent="0.35">
      <c r="S16320" s="43"/>
      <c r="U16320" s="43"/>
    </row>
    <row r="16321" spans="19:21" x14ac:dyDescent="0.35">
      <c r="S16321" s="43"/>
      <c r="U16321" s="43"/>
    </row>
    <row r="16322" spans="19:21" x14ac:dyDescent="0.35">
      <c r="S16322" s="43"/>
      <c r="U16322" s="43"/>
    </row>
    <row r="16323" spans="19:21" x14ac:dyDescent="0.35">
      <c r="S16323" s="43"/>
      <c r="U16323" s="43"/>
    </row>
    <row r="16324" spans="19:21" x14ac:dyDescent="0.35">
      <c r="S16324" s="43"/>
      <c r="U16324" s="43"/>
    </row>
    <row r="16325" spans="19:21" x14ac:dyDescent="0.35">
      <c r="S16325" s="43"/>
      <c r="U16325" s="43"/>
    </row>
    <row r="16326" spans="19:21" x14ac:dyDescent="0.35">
      <c r="S16326" s="43"/>
      <c r="U16326" s="43"/>
    </row>
    <row r="16327" spans="19:21" x14ac:dyDescent="0.35">
      <c r="S16327" s="43"/>
      <c r="U16327" s="43"/>
    </row>
    <row r="16328" spans="19:21" x14ac:dyDescent="0.35">
      <c r="S16328" s="43"/>
      <c r="U16328" s="43"/>
    </row>
    <row r="16329" spans="19:21" x14ac:dyDescent="0.35">
      <c r="S16329" s="43"/>
      <c r="U16329" s="43"/>
    </row>
    <row r="16330" spans="19:21" x14ac:dyDescent="0.35">
      <c r="S16330" s="43"/>
      <c r="U16330" s="43"/>
    </row>
    <row r="16331" spans="19:21" x14ac:dyDescent="0.35">
      <c r="S16331" s="43"/>
      <c r="U16331" s="43"/>
    </row>
    <row r="16332" spans="19:21" x14ac:dyDescent="0.35">
      <c r="S16332" s="43"/>
      <c r="U16332" s="43"/>
    </row>
    <row r="16333" spans="19:21" x14ac:dyDescent="0.35">
      <c r="S16333" s="43"/>
      <c r="U16333" s="43"/>
    </row>
    <row r="16334" spans="19:21" x14ac:dyDescent="0.35">
      <c r="S16334" s="43"/>
      <c r="U16334" s="43"/>
    </row>
    <row r="16335" spans="19:21" x14ac:dyDescent="0.35">
      <c r="S16335" s="43"/>
      <c r="U16335" s="43"/>
    </row>
    <row r="16336" spans="19:21" x14ac:dyDescent="0.35">
      <c r="S16336" s="43"/>
      <c r="U16336" s="43"/>
    </row>
    <row r="16337" spans="19:21" x14ac:dyDescent="0.35">
      <c r="S16337" s="43"/>
      <c r="U16337" s="43"/>
    </row>
    <row r="16338" spans="19:21" x14ac:dyDescent="0.35">
      <c r="S16338" s="43"/>
      <c r="U16338" s="43"/>
    </row>
    <row r="16339" spans="19:21" x14ac:dyDescent="0.35">
      <c r="S16339" s="43"/>
      <c r="U16339" s="43"/>
    </row>
    <row r="16340" spans="19:21" x14ac:dyDescent="0.35">
      <c r="S16340" s="43"/>
      <c r="U16340" s="43"/>
    </row>
    <row r="16341" spans="19:21" x14ac:dyDescent="0.35">
      <c r="S16341" s="43"/>
      <c r="U16341" s="43"/>
    </row>
    <row r="16342" spans="19:21" x14ac:dyDescent="0.35">
      <c r="S16342" s="43"/>
      <c r="U16342" s="43"/>
    </row>
    <row r="16343" spans="19:21" x14ac:dyDescent="0.35">
      <c r="S16343" s="43"/>
      <c r="U16343" s="43"/>
    </row>
    <row r="16344" spans="19:21" x14ac:dyDescent="0.35">
      <c r="S16344" s="43"/>
      <c r="U16344" s="43"/>
    </row>
    <row r="16345" spans="19:21" x14ac:dyDescent="0.35">
      <c r="S16345" s="43"/>
      <c r="U16345" s="43"/>
    </row>
    <row r="16346" spans="19:21" x14ac:dyDescent="0.35">
      <c r="S16346" s="43"/>
      <c r="U16346" s="43"/>
    </row>
    <row r="16347" spans="19:21" x14ac:dyDescent="0.35">
      <c r="S16347" s="43"/>
      <c r="U16347" s="43"/>
    </row>
    <row r="16348" spans="19:21" x14ac:dyDescent="0.35">
      <c r="S16348" s="43"/>
      <c r="U16348" s="43"/>
    </row>
    <row r="16349" spans="19:21" x14ac:dyDescent="0.35">
      <c r="S16349" s="43"/>
      <c r="U16349" s="43"/>
    </row>
    <row r="16350" spans="19:21" x14ac:dyDescent="0.35">
      <c r="S16350" s="43"/>
      <c r="U16350" s="43"/>
    </row>
    <row r="16351" spans="19:21" x14ac:dyDescent="0.35">
      <c r="S16351" s="43"/>
      <c r="U16351" s="43"/>
    </row>
    <row r="16352" spans="19:21" x14ac:dyDescent="0.35">
      <c r="S16352" s="43"/>
      <c r="U16352" s="43"/>
    </row>
    <row r="16353" spans="19:21" x14ac:dyDescent="0.35">
      <c r="S16353" s="43"/>
      <c r="U16353" s="43"/>
    </row>
    <row r="16354" spans="19:21" x14ac:dyDescent="0.35">
      <c r="S16354" s="43"/>
      <c r="U16354" s="43"/>
    </row>
    <row r="16355" spans="19:21" x14ac:dyDescent="0.35">
      <c r="S16355" s="43"/>
      <c r="U16355" s="43"/>
    </row>
    <row r="16356" spans="19:21" x14ac:dyDescent="0.35">
      <c r="S16356" s="43"/>
      <c r="U16356" s="43"/>
    </row>
    <row r="16357" spans="19:21" x14ac:dyDescent="0.35">
      <c r="S16357" s="43"/>
      <c r="U16357" s="43"/>
    </row>
    <row r="16358" spans="19:21" x14ac:dyDescent="0.35">
      <c r="S16358" s="43"/>
      <c r="U16358" s="43"/>
    </row>
    <row r="16359" spans="19:21" x14ac:dyDescent="0.35">
      <c r="S16359" s="43"/>
      <c r="U16359" s="43"/>
    </row>
    <row r="16360" spans="19:21" x14ac:dyDescent="0.35">
      <c r="S16360" s="43"/>
      <c r="U16360" s="43"/>
    </row>
    <row r="16361" spans="19:21" x14ac:dyDescent="0.35">
      <c r="S16361" s="43"/>
      <c r="U16361" s="43"/>
    </row>
    <row r="16362" spans="19:21" x14ac:dyDescent="0.35">
      <c r="S16362" s="43"/>
      <c r="U16362" s="43"/>
    </row>
    <row r="16363" spans="19:21" x14ac:dyDescent="0.35">
      <c r="S16363" s="43"/>
      <c r="U16363" s="43"/>
    </row>
    <row r="16364" spans="19:21" x14ac:dyDescent="0.35">
      <c r="S16364" s="43"/>
      <c r="U16364" s="43"/>
    </row>
    <row r="16365" spans="19:21" x14ac:dyDescent="0.35">
      <c r="S16365" s="43"/>
      <c r="U16365" s="43"/>
    </row>
    <row r="16366" spans="19:21" x14ac:dyDescent="0.35">
      <c r="S16366" s="43"/>
      <c r="U16366" s="43"/>
    </row>
    <row r="16367" spans="19:21" x14ac:dyDescent="0.35">
      <c r="S16367" s="43"/>
      <c r="U16367" s="43"/>
    </row>
    <row r="16368" spans="19:21" x14ac:dyDescent="0.35">
      <c r="S16368" s="43"/>
      <c r="U16368" s="43"/>
    </row>
    <row r="16369" spans="19:21" x14ac:dyDescent="0.35">
      <c r="S16369" s="43"/>
      <c r="U16369" s="43"/>
    </row>
    <row r="16370" spans="19:21" x14ac:dyDescent="0.35">
      <c r="S16370" s="43"/>
      <c r="U16370" s="43"/>
    </row>
    <row r="16371" spans="19:21" x14ac:dyDescent="0.35">
      <c r="S16371" s="43"/>
      <c r="U16371" s="43"/>
    </row>
    <row r="16372" spans="19:21" x14ac:dyDescent="0.35">
      <c r="S16372" s="43"/>
      <c r="U16372" s="43"/>
    </row>
    <row r="16373" spans="19:21" x14ac:dyDescent="0.35">
      <c r="S16373" s="43"/>
      <c r="U16373" s="43"/>
    </row>
    <row r="16374" spans="19:21" x14ac:dyDescent="0.35">
      <c r="S16374" s="43"/>
      <c r="U16374" s="43"/>
    </row>
    <row r="16375" spans="19:21" x14ac:dyDescent="0.35">
      <c r="S16375" s="43"/>
      <c r="U16375" s="43"/>
    </row>
    <row r="16376" spans="19:21" x14ac:dyDescent="0.35">
      <c r="S16376" s="43"/>
      <c r="U16376" s="43"/>
    </row>
    <row r="16377" spans="19:21" x14ac:dyDescent="0.35">
      <c r="S16377" s="43"/>
      <c r="U16377" s="43"/>
    </row>
    <row r="16378" spans="19:21" x14ac:dyDescent="0.35">
      <c r="S16378" s="43"/>
      <c r="U16378" s="43"/>
    </row>
    <row r="16379" spans="19:21" x14ac:dyDescent="0.35">
      <c r="S16379" s="43"/>
      <c r="U16379" s="43"/>
    </row>
    <row r="16380" spans="19:21" x14ac:dyDescent="0.35">
      <c r="S16380" s="43"/>
      <c r="U16380" s="43"/>
    </row>
    <row r="16381" spans="19:21" x14ac:dyDescent="0.35">
      <c r="S16381" s="43"/>
      <c r="U16381" s="43"/>
    </row>
    <row r="16382" spans="19:21" x14ac:dyDescent="0.35">
      <c r="S16382" s="43"/>
      <c r="U16382" s="43"/>
    </row>
    <row r="16383" spans="19:21" x14ac:dyDescent="0.35">
      <c r="S16383" s="43"/>
      <c r="U16383" s="43"/>
    </row>
    <row r="16384" spans="19:21" x14ac:dyDescent="0.35">
      <c r="S16384" s="43"/>
      <c r="U16384" s="43"/>
    </row>
    <row r="16385" spans="19:21" x14ac:dyDescent="0.35">
      <c r="S16385" s="43"/>
      <c r="U16385" s="43"/>
    </row>
    <row r="16386" spans="19:21" x14ac:dyDescent="0.35">
      <c r="S16386" s="43"/>
      <c r="U16386" s="43"/>
    </row>
    <row r="16387" spans="19:21" x14ac:dyDescent="0.35">
      <c r="S16387" s="43"/>
      <c r="U16387" s="43"/>
    </row>
    <row r="16388" spans="19:21" x14ac:dyDescent="0.35">
      <c r="S16388" s="43"/>
      <c r="U16388" s="43"/>
    </row>
    <row r="16389" spans="19:21" x14ac:dyDescent="0.35">
      <c r="S16389" s="43"/>
      <c r="U16389" s="43"/>
    </row>
    <row r="16390" spans="19:21" x14ac:dyDescent="0.35">
      <c r="S16390" s="43"/>
      <c r="U16390" s="43"/>
    </row>
    <row r="16391" spans="19:21" x14ac:dyDescent="0.35">
      <c r="S16391" s="43"/>
      <c r="U16391" s="43"/>
    </row>
    <row r="16392" spans="19:21" x14ac:dyDescent="0.35">
      <c r="S16392" s="43"/>
      <c r="U16392" s="43"/>
    </row>
    <row r="16393" spans="19:21" x14ac:dyDescent="0.35">
      <c r="S16393" s="43"/>
      <c r="U16393" s="43"/>
    </row>
    <row r="16394" spans="19:21" x14ac:dyDescent="0.35">
      <c r="S16394" s="43"/>
      <c r="U16394" s="43"/>
    </row>
    <row r="16395" spans="19:21" x14ac:dyDescent="0.35">
      <c r="S16395" s="43"/>
      <c r="U16395" s="43"/>
    </row>
    <row r="16396" spans="19:21" x14ac:dyDescent="0.35">
      <c r="S16396" s="43"/>
      <c r="U16396" s="43"/>
    </row>
    <row r="16397" spans="19:21" x14ac:dyDescent="0.35">
      <c r="S16397" s="43"/>
      <c r="U16397" s="43"/>
    </row>
    <row r="16398" spans="19:21" x14ac:dyDescent="0.35">
      <c r="S16398" s="43"/>
      <c r="U16398" s="43"/>
    </row>
    <row r="16399" spans="19:21" x14ac:dyDescent="0.35">
      <c r="S16399" s="43"/>
      <c r="U16399" s="43"/>
    </row>
    <row r="16400" spans="19:21" x14ac:dyDescent="0.35">
      <c r="S16400" s="43"/>
      <c r="U16400" s="43"/>
    </row>
    <row r="16401" spans="19:21" x14ac:dyDescent="0.35">
      <c r="S16401" s="43"/>
      <c r="U16401" s="43"/>
    </row>
    <row r="16402" spans="19:21" x14ac:dyDescent="0.35">
      <c r="S16402" s="43"/>
      <c r="U16402" s="43"/>
    </row>
    <row r="16403" spans="19:21" x14ac:dyDescent="0.35">
      <c r="S16403" s="43"/>
      <c r="U16403" s="43"/>
    </row>
    <row r="16404" spans="19:21" x14ac:dyDescent="0.35">
      <c r="S16404" s="43"/>
      <c r="U16404" s="43"/>
    </row>
    <row r="16405" spans="19:21" x14ac:dyDescent="0.35">
      <c r="S16405" s="43"/>
      <c r="U16405" s="43"/>
    </row>
    <row r="16406" spans="19:21" x14ac:dyDescent="0.35">
      <c r="S16406" s="43"/>
      <c r="U16406" s="43"/>
    </row>
    <row r="16407" spans="19:21" x14ac:dyDescent="0.35">
      <c r="S16407" s="43"/>
      <c r="U16407" s="43"/>
    </row>
    <row r="16408" spans="19:21" x14ac:dyDescent="0.35">
      <c r="S16408" s="43"/>
      <c r="U16408" s="43"/>
    </row>
    <row r="16409" spans="19:21" x14ac:dyDescent="0.35">
      <c r="S16409" s="43"/>
      <c r="U16409" s="43"/>
    </row>
    <row r="16410" spans="19:21" x14ac:dyDescent="0.35">
      <c r="S16410" s="43"/>
      <c r="U16410" s="43"/>
    </row>
    <row r="16411" spans="19:21" x14ac:dyDescent="0.35">
      <c r="S16411" s="43"/>
      <c r="U16411" s="43"/>
    </row>
    <row r="16412" spans="19:21" x14ac:dyDescent="0.35">
      <c r="S16412" s="43"/>
      <c r="U16412" s="43"/>
    </row>
    <row r="16413" spans="19:21" x14ac:dyDescent="0.35">
      <c r="S16413" s="43"/>
      <c r="U16413" s="43"/>
    </row>
    <row r="16414" spans="19:21" x14ac:dyDescent="0.35">
      <c r="S16414" s="43"/>
      <c r="U16414" s="43"/>
    </row>
    <row r="16415" spans="19:21" x14ac:dyDescent="0.35">
      <c r="S16415" s="43"/>
      <c r="U16415" s="43"/>
    </row>
    <row r="16416" spans="19:21" x14ac:dyDescent="0.35">
      <c r="S16416" s="43"/>
      <c r="U16416" s="43"/>
    </row>
    <row r="16417" spans="19:21" x14ac:dyDescent="0.35">
      <c r="S16417" s="43"/>
      <c r="U16417" s="43"/>
    </row>
    <row r="16418" spans="19:21" x14ac:dyDescent="0.35">
      <c r="S16418" s="43"/>
      <c r="U16418" s="43"/>
    </row>
    <row r="16419" spans="19:21" x14ac:dyDescent="0.35">
      <c r="S16419" s="43"/>
      <c r="U16419" s="43"/>
    </row>
    <row r="16420" spans="19:21" x14ac:dyDescent="0.35">
      <c r="S16420" s="43"/>
      <c r="U16420" s="43"/>
    </row>
    <row r="16421" spans="19:21" x14ac:dyDescent="0.35">
      <c r="S16421" s="43"/>
      <c r="U16421" s="43"/>
    </row>
    <row r="16422" spans="19:21" x14ac:dyDescent="0.35">
      <c r="S16422" s="43"/>
      <c r="U16422" s="43"/>
    </row>
    <row r="16423" spans="19:21" x14ac:dyDescent="0.35">
      <c r="S16423" s="43"/>
      <c r="U16423" s="43"/>
    </row>
    <row r="16424" spans="19:21" x14ac:dyDescent="0.35">
      <c r="S16424" s="43"/>
      <c r="U16424" s="43"/>
    </row>
    <row r="16425" spans="19:21" x14ac:dyDescent="0.35">
      <c r="S16425" s="43"/>
      <c r="U16425" s="43"/>
    </row>
    <row r="16426" spans="19:21" x14ac:dyDescent="0.35">
      <c r="S16426" s="43"/>
      <c r="U16426" s="43"/>
    </row>
    <row r="16427" spans="19:21" x14ac:dyDescent="0.35">
      <c r="S16427" s="43"/>
      <c r="U16427" s="43"/>
    </row>
    <row r="16428" spans="19:21" x14ac:dyDescent="0.35">
      <c r="S16428" s="43"/>
      <c r="U16428" s="43"/>
    </row>
    <row r="16429" spans="19:21" x14ac:dyDescent="0.35">
      <c r="S16429" s="43"/>
      <c r="U16429" s="43"/>
    </row>
    <row r="16430" spans="19:21" x14ac:dyDescent="0.35">
      <c r="S16430" s="43"/>
      <c r="U16430" s="43"/>
    </row>
    <row r="16431" spans="19:21" x14ac:dyDescent="0.35">
      <c r="S16431" s="43"/>
      <c r="U16431" s="43"/>
    </row>
    <row r="16432" spans="19:21" x14ac:dyDescent="0.35">
      <c r="S16432" s="43"/>
      <c r="U16432" s="43"/>
    </row>
    <row r="16433" spans="19:21" x14ac:dyDescent="0.35">
      <c r="S16433" s="43"/>
      <c r="U16433" s="43"/>
    </row>
    <row r="16434" spans="19:21" x14ac:dyDescent="0.35">
      <c r="S16434" s="43"/>
      <c r="U16434" s="43"/>
    </row>
    <row r="16435" spans="19:21" x14ac:dyDescent="0.35">
      <c r="S16435" s="43"/>
      <c r="U16435" s="43"/>
    </row>
    <row r="16436" spans="19:21" x14ac:dyDescent="0.35">
      <c r="S16436" s="43"/>
      <c r="U16436" s="43"/>
    </row>
    <row r="16437" spans="19:21" x14ac:dyDescent="0.35">
      <c r="S16437" s="43"/>
      <c r="U16437" s="43"/>
    </row>
    <row r="16438" spans="19:21" x14ac:dyDescent="0.35">
      <c r="S16438" s="43"/>
      <c r="U16438" s="43"/>
    </row>
    <row r="16439" spans="19:21" x14ac:dyDescent="0.35">
      <c r="S16439" s="43"/>
      <c r="U16439" s="43"/>
    </row>
    <row r="16440" spans="19:21" x14ac:dyDescent="0.35">
      <c r="S16440" s="43"/>
      <c r="U16440" s="43"/>
    </row>
    <row r="16441" spans="19:21" x14ac:dyDescent="0.35">
      <c r="S16441" s="43"/>
      <c r="U16441" s="43"/>
    </row>
    <row r="16442" spans="19:21" x14ac:dyDescent="0.35">
      <c r="S16442" s="43"/>
      <c r="U16442" s="43"/>
    </row>
    <row r="16443" spans="19:21" x14ac:dyDescent="0.35">
      <c r="S16443" s="43"/>
      <c r="U16443" s="43"/>
    </row>
    <row r="16444" spans="19:21" x14ac:dyDescent="0.35">
      <c r="S16444" s="43"/>
      <c r="U16444" s="43"/>
    </row>
    <row r="16445" spans="19:21" x14ac:dyDescent="0.35">
      <c r="S16445" s="43"/>
      <c r="U16445" s="43"/>
    </row>
    <row r="16446" spans="19:21" x14ac:dyDescent="0.35">
      <c r="S16446" s="43"/>
      <c r="U16446" s="43"/>
    </row>
    <row r="16447" spans="19:21" x14ac:dyDescent="0.35">
      <c r="S16447" s="43"/>
      <c r="U16447" s="43"/>
    </row>
    <row r="16448" spans="19:21" x14ac:dyDescent="0.35">
      <c r="S16448" s="43"/>
      <c r="U16448" s="43"/>
    </row>
    <row r="16449" spans="19:21" x14ac:dyDescent="0.35">
      <c r="S16449" s="43"/>
      <c r="U16449" s="43"/>
    </row>
    <row r="16450" spans="19:21" x14ac:dyDescent="0.35">
      <c r="S16450" s="43"/>
      <c r="U16450" s="43"/>
    </row>
    <row r="16451" spans="19:21" x14ac:dyDescent="0.35">
      <c r="S16451" s="43"/>
      <c r="U16451" s="43"/>
    </row>
    <row r="16452" spans="19:21" x14ac:dyDescent="0.35">
      <c r="S16452" s="43"/>
      <c r="U16452" s="43"/>
    </row>
    <row r="16453" spans="19:21" x14ac:dyDescent="0.35">
      <c r="S16453" s="43"/>
      <c r="U16453" s="43"/>
    </row>
    <row r="16454" spans="19:21" x14ac:dyDescent="0.35">
      <c r="S16454" s="43"/>
      <c r="U16454" s="43"/>
    </row>
    <row r="16455" spans="19:21" x14ac:dyDescent="0.35">
      <c r="S16455" s="43"/>
      <c r="U16455" s="43"/>
    </row>
    <row r="16456" spans="19:21" x14ac:dyDescent="0.35">
      <c r="S16456" s="43"/>
      <c r="U16456" s="43"/>
    </row>
    <row r="16457" spans="19:21" x14ac:dyDescent="0.35">
      <c r="S16457" s="43"/>
      <c r="U16457" s="43"/>
    </row>
    <row r="16458" spans="19:21" x14ac:dyDescent="0.35">
      <c r="S16458" s="43"/>
      <c r="U16458" s="43"/>
    </row>
    <row r="16459" spans="19:21" x14ac:dyDescent="0.35">
      <c r="S16459" s="43"/>
      <c r="U16459" s="43"/>
    </row>
    <row r="16460" spans="19:21" x14ac:dyDescent="0.35">
      <c r="S16460" s="43"/>
      <c r="U16460" s="43"/>
    </row>
    <row r="16461" spans="19:21" x14ac:dyDescent="0.35">
      <c r="S16461" s="43"/>
      <c r="U16461" s="43"/>
    </row>
    <row r="16462" spans="19:21" x14ac:dyDescent="0.35">
      <c r="S16462" s="43"/>
      <c r="U16462" s="43"/>
    </row>
    <row r="16463" spans="19:21" x14ac:dyDescent="0.35">
      <c r="S16463" s="43"/>
      <c r="U16463" s="43"/>
    </row>
    <row r="16464" spans="19:21" x14ac:dyDescent="0.35">
      <c r="S16464" s="43"/>
      <c r="U16464" s="43"/>
    </row>
    <row r="16465" spans="19:21" x14ac:dyDescent="0.35">
      <c r="S16465" s="43"/>
      <c r="U16465" s="43"/>
    </row>
    <row r="16466" spans="19:21" x14ac:dyDescent="0.35">
      <c r="S16466" s="43"/>
      <c r="U16466" s="43"/>
    </row>
    <row r="16467" spans="19:21" x14ac:dyDescent="0.35">
      <c r="S16467" s="43"/>
      <c r="U16467" s="43"/>
    </row>
    <row r="16468" spans="19:21" x14ac:dyDescent="0.35">
      <c r="S16468" s="43"/>
      <c r="U16468" s="43"/>
    </row>
    <row r="16469" spans="19:21" x14ac:dyDescent="0.35">
      <c r="S16469" s="43"/>
      <c r="U16469" s="43"/>
    </row>
    <row r="16470" spans="19:21" x14ac:dyDescent="0.35">
      <c r="S16470" s="43"/>
      <c r="U16470" s="43"/>
    </row>
    <row r="16471" spans="19:21" x14ac:dyDescent="0.35">
      <c r="S16471" s="43"/>
      <c r="U16471" s="43"/>
    </row>
    <row r="16472" spans="19:21" x14ac:dyDescent="0.35">
      <c r="S16472" s="43"/>
      <c r="U16472" s="43"/>
    </row>
    <row r="16473" spans="19:21" x14ac:dyDescent="0.35">
      <c r="S16473" s="43"/>
      <c r="U16473" s="43"/>
    </row>
    <row r="16474" spans="19:21" x14ac:dyDescent="0.35">
      <c r="S16474" s="43"/>
      <c r="U16474" s="43"/>
    </row>
    <row r="16475" spans="19:21" x14ac:dyDescent="0.35">
      <c r="S16475" s="43"/>
      <c r="U16475" s="43"/>
    </row>
    <row r="16476" spans="19:21" x14ac:dyDescent="0.35">
      <c r="S16476" s="43"/>
      <c r="U16476" s="43"/>
    </row>
    <row r="16477" spans="19:21" x14ac:dyDescent="0.35">
      <c r="S16477" s="43"/>
      <c r="U16477" s="43"/>
    </row>
    <row r="16478" spans="19:21" x14ac:dyDescent="0.35">
      <c r="S16478" s="43"/>
      <c r="U16478" s="43"/>
    </row>
    <row r="16479" spans="19:21" x14ac:dyDescent="0.35">
      <c r="S16479" s="43"/>
      <c r="U16479" s="43"/>
    </row>
    <row r="16480" spans="19:21" x14ac:dyDescent="0.35">
      <c r="S16480" s="43"/>
      <c r="U16480" s="43"/>
    </row>
    <row r="16481" spans="19:21" x14ac:dyDescent="0.35">
      <c r="S16481" s="43"/>
      <c r="U16481" s="43"/>
    </row>
    <row r="16482" spans="19:21" x14ac:dyDescent="0.35">
      <c r="S16482" s="43"/>
      <c r="U16482" s="43"/>
    </row>
    <row r="16483" spans="19:21" x14ac:dyDescent="0.35">
      <c r="S16483" s="43"/>
      <c r="U16483" s="43"/>
    </row>
    <row r="16484" spans="19:21" x14ac:dyDescent="0.35">
      <c r="S16484" s="43"/>
      <c r="U16484" s="43"/>
    </row>
    <row r="16485" spans="19:21" x14ac:dyDescent="0.35">
      <c r="S16485" s="43"/>
      <c r="U16485" s="43"/>
    </row>
    <row r="16486" spans="19:21" x14ac:dyDescent="0.35">
      <c r="S16486" s="43"/>
      <c r="U16486" s="43"/>
    </row>
    <row r="16487" spans="19:21" x14ac:dyDescent="0.35">
      <c r="S16487" s="43"/>
      <c r="U16487" s="43"/>
    </row>
    <row r="16488" spans="19:21" x14ac:dyDescent="0.35">
      <c r="S16488" s="43"/>
      <c r="U16488" s="43"/>
    </row>
    <row r="16489" spans="19:21" x14ac:dyDescent="0.35">
      <c r="S16489" s="43"/>
      <c r="U16489" s="43"/>
    </row>
    <row r="16490" spans="19:21" x14ac:dyDescent="0.35">
      <c r="S16490" s="43"/>
      <c r="U16490" s="43"/>
    </row>
    <row r="16491" spans="19:21" x14ac:dyDescent="0.35">
      <c r="S16491" s="43"/>
      <c r="U16491" s="43"/>
    </row>
    <row r="16492" spans="19:21" x14ac:dyDescent="0.35">
      <c r="S16492" s="43"/>
      <c r="U16492" s="43"/>
    </row>
    <row r="16493" spans="19:21" x14ac:dyDescent="0.35">
      <c r="S16493" s="43"/>
      <c r="U16493" s="43"/>
    </row>
    <row r="16494" spans="19:21" x14ac:dyDescent="0.35">
      <c r="S16494" s="43"/>
      <c r="U16494" s="43"/>
    </row>
    <row r="16495" spans="19:21" x14ac:dyDescent="0.35">
      <c r="S16495" s="43"/>
      <c r="U16495" s="43"/>
    </row>
    <row r="16496" spans="19:21" x14ac:dyDescent="0.35">
      <c r="S16496" s="43"/>
      <c r="U16496" s="43"/>
    </row>
    <row r="16497" spans="19:21" x14ac:dyDescent="0.35">
      <c r="S16497" s="43"/>
      <c r="U16497" s="43"/>
    </row>
    <row r="16498" spans="19:21" x14ac:dyDescent="0.35">
      <c r="S16498" s="43"/>
      <c r="U16498" s="43"/>
    </row>
    <row r="16499" spans="19:21" x14ac:dyDescent="0.35">
      <c r="S16499" s="43"/>
      <c r="U16499" s="43"/>
    </row>
    <row r="16500" spans="19:21" x14ac:dyDescent="0.35">
      <c r="S16500" s="43"/>
      <c r="U16500" s="43"/>
    </row>
    <row r="16501" spans="19:21" x14ac:dyDescent="0.35">
      <c r="S16501" s="43"/>
      <c r="U16501" s="43"/>
    </row>
    <row r="16502" spans="19:21" x14ac:dyDescent="0.35">
      <c r="S16502" s="43"/>
      <c r="U16502" s="43"/>
    </row>
    <row r="16503" spans="19:21" x14ac:dyDescent="0.35">
      <c r="S16503" s="43"/>
      <c r="U16503" s="43"/>
    </row>
    <row r="16504" spans="19:21" x14ac:dyDescent="0.35">
      <c r="S16504" s="43"/>
      <c r="U16504" s="43"/>
    </row>
    <row r="16505" spans="19:21" x14ac:dyDescent="0.35">
      <c r="S16505" s="43"/>
      <c r="U16505" s="43"/>
    </row>
    <row r="16506" spans="19:21" x14ac:dyDescent="0.35">
      <c r="S16506" s="43"/>
      <c r="U16506" s="43"/>
    </row>
    <row r="16507" spans="19:21" x14ac:dyDescent="0.35">
      <c r="S16507" s="43"/>
      <c r="U16507" s="43"/>
    </row>
    <row r="16508" spans="19:21" x14ac:dyDescent="0.35">
      <c r="S16508" s="43"/>
      <c r="U16508" s="43"/>
    </row>
    <row r="16509" spans="19:21" x14ac:dyDescent="0.35">
      <c r="S16509" s="43"/>
      <c r="U16509" s="43"/>
    </row>
    <row r="16510" spans="19:21" x14ac:dyDescent="0.35">
      <c r="S16510" s="43"/>
      <c r="U16510" s="43"/>
    </row>
    <row r="16511" spans="19:21" x14ac:dyDescent="0.35">
      <c r="S16511" s="43"/>
      <c r="U16511" s="43"/>
    </row>
    <row r="16512" spans="19:21" x14ac:dyDescent="0.35">
      <c r="S16512" s="43"/>
      <c r="U16512" s="43"/>
    </row>
    <row r="16513" spans="19:21" x14ac:dyDescent="0.35">
      <c r="S16513" s="43"/>
      <c r="U16513" s="43"/>
    </row>
    <row r="16514" spans="19:21" x14ac:dyDescent="0.35">
      <c r="S16514" s="43"/>
      <c r="U16514" s="43"/>
    </row>
    <row r="16515" spans="19:21" x14ac:dyDescent="0.35">
      <c r="S16515" s="43"/>
      <c r="U16515" s="43"/>
    </row>
    <row r="16516" spans="19:21" x14ac:dyDescent="0.35">
      <c r="S16516" s="43"/>
      <c r="U16516" s="43"/>
    </row>
    <row r="16517" spans="19:21" x14ac:dyDescent="0.35">
      <c r="S16517" s="43"/>
      <c r="U16517" s="43"/>
    </row>
    <row r="16518" spans="19:21" x14ac:dyDescent="0.35">
      <c r="S16518" s="43"/>
      <c r="U16518" s="43"/>
    </row>
    <row r="16519" spans="19:21" x14ac:dyDescent="0.35">
      <c r="S16519" s="43"/>
      <c r="U16519" s="43"/>
    </row>
    <row r="16520" spans="19:21" x14ac:dyDescent="0.35">
      <c r="S16520" s="43"/>
      <c r="U16520" s="43"/>
    </row>
    <row r="16521" spans="19:21" x14ac:dyDescent="0.35">
      <c r="S16521" s="43"/>
      <c r="U16521" s="43"/>
    </row>
    <row r="16522" spans="19:21" x14ac:dyDescent="0.35">
      <c r="S16522" s="43"/>
      <c r="U16522" s="43"/>
    </row>
    <row r="16523" spans="19:21" x14ac:dyDescent="0.35">
      <c r="S16523" s="43"/>
      <c r="U16523" s="43"/>
    </row>
    <row r="16524" spans="19:21" x14ac:dyDescent="0.35">
      <c r="S16524" s="43"/>
      <c r="U16524" s="43"/>
    </row>
    <row r="16525" spans="19:21" x14ac:dyDescent="0.35">
      <c r="S16525" s="43"/>
      <c r="U16525" s="43"/>
    </row>
    <row r="16526" spans="19:21" x14ac:dyDescent="0.35">
      <c r="S16526" s="43"/>
      <c r="U16526" s="43"/>
    </row>
    <row r="16527" spans="19:21" x14ac:dyDescent="0.35">
      <c r="S16527" s="43"/>
      <c r="U16527" s="43"/>
    </row>
    <row r="16528" spans="19:21" x14ac:dyDescent="0.35">
      <c r="S16528" s="43"/>
      <c r="U16528" s="43"/>
    </row>
    <row r="16529" spans="19:21" x14ac:dyDescent="0.35">
      <c r="S16529" s="43"/>
      <c r="U16529" s="43"/>
    </row>
    <row r="16530" spans="19:21" x14ac:dyDescent="0.35">
      <c r="S16530" s="43"/>
      <c r="U16530" s="43"/>
    </row>
    <row r="16531" spans="19:21" x14ac:dyDescent="0.35">
      <c r="S16531" s="43"/>
      <c r="U16531" s="43"/>
    </row>
    <row r="16532" spans="19:21" x14ac:dyDescent="0.35">
      <c r="S16532" s="43"/>
      <c r="U16532" s="43"/>
    </row>
    <row r="16533" spans="19:21" x14ac:dyDescent="0.35">
      <c r="S16533" s="43"/>
      <c r="U16533" s="43"/>
    </row>
    <row r="16534" spans="19:21" x14ac:dyDescent="0.35">
      <c r="S16534" s="43"/>
      <c r="U16534" s="43"/>
    </row>
    <row r="16535" spans="19:21" x14ac:dyDescent="0.35">
      <c r="S16535" s="43"/>
      <c r="U16535" s="43"/>
    </row>
    <row r="16536" spans="19:21" x14ac:dyDescent="0.35">
      <c r="S16536" s="43"/>
      <c r="U16536" s="43"/>
    </row>
    <row r="16537" spans="19:21" x14ac:dyDescent="0.35">
      <c r="S16537" s="43"/>
      <c r="U16537" s="43"/>
    </row>
    <row r="16538" spans="19:21" x14ac:dyDescent="0.35">
      <c r="S16538" s="43"/>
      <c r="U16538" s="43"/>
    </row>
    <row r="16539" spans="19:21" x14ac:dyDescent="0.35">
      <c r="S16539" s="43"/>
      <c r="U16539" s="43"/>
    </row>
    <row r="16540" spans="19:21" x14ac:dyDescent="0.35">
      <c r="S16540" s="43"/>
      <c r="U16540" s="43"/>
    </row>
    <row r="16541" spans="19:21" x14ac:dyDescent="0.35">
      <c r="S16541" s="43"/>
      <c r="U16541" s="43"/>
    </row>
    <row r="16542" spans="19:21" x14ac:dyDescent="0.35">
      <c r="S16542" s="43"/>
      <c r="U16542" s="43"/>
    </row>
    <row r="16543" spans="19:21" x14ac:dyDescent="0.35">
      <c r="S16543" s="43"/>
      <c r="U16543" s="43"/>
    </row>
    <row r="16544" spans="19:21" x14ac:dyDescent="0.35">
      <c r="S16544" s="43"/>
      <c r="U16544" s="43"/>
    </row>
    <row r="16545" spans="19:21" x14ac:dyDescent="0.35">
      <c r="S16545" s="43"/>
      <c r="U16545" s="43"/>
    </row>
    <row r="16546" spans="19:21" x14ac:dyDescent="0.35">
      <c r="S16546" s="43"/>
      <c r="U16546" s="43"/>
    </row>
    <row r="16547" spans="19:21" x14ac:dyDescent="0.35">
      <c r="S16547" s="43"/>
      <c r="U16547" s="43"/>
    </row>
    <row r="16548" spans="19:21" x14ac:dyDescent="0.35">
      <c r="S16548" s="43"/>
      <c r="U16548" s="43"/>
    </row>
    <row r="16549" spans="19:21" x14ac:dyDescent="0.35">
      <c r="S16549" s="43"/>
      <c r="U16549" s="43"/>
    </row>
    <row r="16550" spans="19:21" x14ac:dyDescent="0.35">
      <c r="S16550" s="43"/>
      <c r="U16550" s="43"/>
    </row>
    <row r="16551" spans="19:21" x14ac:dyDescent="0.35">
      <c r="S16551" s="43"/>
      <c r="U16551" s="43"/>
    </row>
    <row r="16552" spans="19:21" x14ac:dyDescent="0.35">
      <c r="S16552" s="43"/>
      <c r="U16552" s="43"/>
    </row>
    <row r="16553" spans="19:21" x14ac:dyDescent="0.35">
      <c r="S16553" s="43"/>
      <c r="U16553" s="43"/>
    </row>
    <row r="16554" spans="19:21" x14ac:dyDescent="0.35">
      <c r="S16554" s="43"/>
      <c r="U16554" s="43"/>
    </row>
    <row r="16555" spans="19:21" x14ac:dyDescent="0.35">
      <c r="S16555" s="43"/>
      <c r="U16555" s="43"/>
    </row>
    <row r="16556" spans="19:21" x14ac:dyDescent="0.35">
      <c r="S16556" s="43"/>
      <c r="U16556" s="43"/>
    </row>
    <row r="16557" spans="19:21" x14ac:dyDescent="0.35">
      <c r="S16557" s="43"/>
      <c r="U16557" s="43"/>
    </row>
    <row r="16558" spans="19:21" x14ac:dyDescent="0.35">
      <c r="S16558" s="43"/>
      <c r="U16558" s="43"/>
    </row>
    <row r="16559" spans="19:21" x14ac:dyDescent="0.35">
      <c r="S16559" s="43"/>
      <c r="U16559" s="43"/>
    </row>
    <row r="16560" spans="19:21" x14ac:dyDescent="0.35">
      <c r="S16560" s="43"/>
      <c r="U16560" s="43"/>
    </row>
    <row r="16561" spans="19:21" x14ac:dyDescent="0.35">
      <c r="S16561" s="43"/>
      <c r="U16561" s="43"/>
    </row>
    <row r="16562" spans="19:21" x14ac:dyDescent="0.35">
      <c r="S16562" s="43"/>
      <c r="U16562" s="43"/>
    </row>
    <row r="16563" spans="19:21" x14ac:dyDescent="0.35">
      <c r="S16563" s="43"/>
      <c r="U16563" s="43"/>
    </row>
    <row r="16564" spans="19:21" x14ac:dyDescent="0.35">
      <c r="S16564" s="43"/>
      <c r="U16564" s="43"/>
    </row>
    <row r="16565" spans="19:21" x14ac:dyDescent="0.35">
      <c r="S16565" s="43"/>
      <c r="U16565" s="43"/>
    </row>
    <row r="16566" spans="19:21" x14ac:dyDescent="0.35">
      <c r="S16566" s="43"/>
      <c r="U16566" s="43"/>
    </row>
    <row r="16567" spans="19:21" x14ac:dyDescent="0.35">
      <c r="S16567" s="43"/>
      <c r="U16567" s="43"/>
    </row>
    <row r="16568" spans="19:21" x14ac:dyDescent="0.35">
      <c r="S16568" s="43"/>
      <c r="U16568" s="43"/>
    </row>
    <row r="16569" spans="19:21" x14ac:dyDescent="0.35">
      <c r="S16569" s="43"/>
      <c r="U16569" s="43"/>
    </row>
    <row r="16570" spans="19:21" x14ac:dyDescent="0.35">
      <c r="S16570" s="43"/>
      <c r="U16570" s="43"/>
    </row>
    <row r="16571" spans="19:21" x14ac:dyDescent="0.35">
      <c r="S16571" s="43"/>
      <c r="U16571" s="43"/>
    </row>
    <row r="16572" spans="19:21" x14ac:dyDescent="0.35">
      <c r="S16572" s="43"/>
      <c r="U16572" s="43"/>
    </row>
    <row r="16573" spans="19:21" x14ac:dyDescent="0.35">
      <c r="S16573" s="43"/>
      <c r="U16573" s="43"/>
    </row>
    <row r="16574" spans="19:21" x14ac:dyDescent="0.35">
      <c r="S16574" s="43"/>
      <c r="U16574" s="43"/>
    </row>
    <row r="16575" spans="19:21" x14ac:dyDescent="0.35">
      <c r="S16575" s="43"/>
      <c r="U16575" s="43"/>
    </row>
    <row r="16576" spans="19:21" x14ac:dyDescent="0.35">
      <c r="S16576" s="43"/>
      <c r="U16576" s="43"/>
    </row>
    <row r="16577" spans="19:21" x14ac:dyDescent="0.35">
      <c r="S16577" s="43"/>
      <c r="U16577" s="43"/>
    </row>
    <row r="16578" spans="19:21" x14ac:dyDescent="0.35">
      <c r="S16578" s="43"/>
      <c r="U16578" s="43"/>
    </row>
    <row r="16579" spans="19:21" x14ac:dyDescent="0.35">
      <c r="S16579" s="43"/>
      <c r="U16579" s="43"/>
    </row>
    <row r="16580" spans="19:21" x14ac:dyDescent="0.35">
      <c r="S16580" s="43"/>
      <c r="U16580" s="43"/>
    </row>
    <row r="16581" spans="19:21" x14ac:dyDescent="0.35">
      <c r="S16581" s="43"/>
      <c r="U16581" s="43"/>
    </row>
    <row r="16582" spans="19:21" x14ac:dyDescent="0.35">
      <c r="S16582" s="43"/>
      <c r="U16582" s="43"/>
    </row>
    <row r="16583" spans="19:21" x14ac:dyDescent="0.35">
      <c r="S16583" s="43"/>
      <c r="U16583" s="43"/>
    </row>
    <row r="16584" spans="19:21" x14ac:dyDescent="0.35">
      <c r="S16584" s="43"/>
      <c r="U16584" s="43"/>
    </row>
    <row r="16585" spans="19:21" x14ac:dyDescent="0.35">
      <c r="S16585" s="43"/>
      <c r="U16585" s="43"/>
    </row>
    <row r="16586" spans="19:21" x14ac:dyDescent="0.35">
      <c r="S16586" s="43"/>
      <c r="U16586" s="43"/>
    </row>
    <row r="16587" spans="19:21" x14ac:dyDescent="0.35">
      <c r="S16587" s="43"/>
      <c r="U16587" s="43"/>
    </row>
    <row r="16588" spans="19:21" x14ac:dyDescent="0.35">
      <c r="S16588" s="43"/>
      <c r="U16588" s="43"/>
    </row>
    <row r="16589" spans="19:21" x14ac:dyDescent="0.35">
      <c r="S16589" s="43"/>
      <c r="U16589" s="43"/>
    </row>
    <row r="16590" spans="19:21" x14ac:dyDescent="0.35">
      <c r="S16590" s="43"/>
      <c r="U16590" s="43"/>
    </row>
    <row r="16591" spans="19:21" x14ac:dyDescent="0.35">
      <c r="S16591" s="43"/>
      <c r="U16591" s="43"/>
    </row>
    <row r="16592" spans="19:21" x14ac:dyDescent="0.35">
      <c r="S16592" s="43"/>
      <c r="U16592" s="43"/>
    </row>
    <row r="16593" spans="19:21" x14ac:dyDescent="0.35">
      <c r="S16593" s="43"/>
      <c r="U16593" s="43"/>
    </row>
    <row r="16594" spans="19:21" x14ac:dyDescent="0.35">
      <c r="S16594" s="43"/>
      <c r="U16594" s="43"/>
    </row>
    <row r="16595" spans="19:21" x14ac:dyDescent="0.35">
      <c r="S16595" s="43"/>
      <c r="U16595" s="43"/>
    </row>
    <row r="16596" spans="19:21" x14ac:dyDescent="0.35">
      <c r="S16596" s="43"/>
      <c r="U16596" s="43"/>
    </row>
    <row r="16597" spans="19:21" x14ac:dyDescent="0.35">
      <c r="S16597" s="43"/>
      <c r="U16597" s="43"/>
    </row>
    <row r="16598" spans="19:21" x14ac:dyDescent="0.35">
      <c r="S16598" s="43"/>
      <c r="U16598" s="43"/>
    </row>
    <row r="16599" spans="19:21" x14ac:dyDescent="0.35">
      <c r="S16599" s="43"/>
      <c r="U16599" s="43"/>
    </row>
    <row r="16600" spans="19:21" x14ac:dyDescent="0.35">
      <c r="S16600" s="43"/>
      <c r="U16600" s="43"/>
    </row>
    <row r="16601" spans="19:21" x14ac:dyDescent="0.35">
      <c r="S16601" s="43"/>
      <c r="U16601" s="43"/>
    </row>
    <row r="16602" spans="19:21" x14ac:dyDescent="0.35">
      <c r="S16602" s="43"/>
      <c r="U16602" s="43"/>
    </row>
    <row r="16603" spans="19:21" x14ac:dyDescent="0.35">
      <c r="S16603" s="43"/>
      <c r="U16603" s="43"/>
    </row>
    <row r="16604" spans="19:21" x14ac:dyDescent="0.35">
      <c r="S16604" s="43"/>
      <c r="U16604" s="43"/>
    </row>
    <row r="16605" spans="19:21" x14ac:dyDescent="0.35">
      <c r="S16605" s="43"/>
      <c r="U16605" s="43"/>
    </row>
    <row r="16606" spans="19:21" x14ac:dyDescent="0.35">
      <c r="S16606" s="43"/>
      <c r="U16606" s="43"/>
    </row>
    <row r="16607" spans="19:21" x14ac:dyDescent="0.35">
      <c r="S16607" s="43"/>
      <c r="U16607" s="43"/>
    </row>
    <row r="16608" spans="19:21" x14ac:dyDescent="0.35">
      <c r="S16608" s="43"/>
      <c r="U16608" s="43"/>
    </row>
    <row r="16609" spans="19:21" x14ac:dyDescent="0.35">
      <c r="S16609" s="43"/>
      <c r="U16609" s="43"/>
    </row>
    <row r="16610" spans="19:21" x14ac:dyDescent="0.35">
      <c r="S16610" s="43"/>
      <c r="U16610" s="43"/>
    </row>
    <row r="16611" spans="19:21" x14ac:dyDescent="0.35">
      <c r="S16611" s="43"/>
      <c r="U16611" s="43"/>
    </row>
    <row r="16612" spans="19:21" x14ac:dyDescent="0.35">
      <c r="S16612" s="43"/>
      <c r="U16612" s="43"/>
    </row>
    <row r="16613" spans="19:21" x14ac:dyDescent="0.35">
      <c r="S16613" s="43"/>
      <c r="U16613" s="43"/>
    </row>
    <row r="16614" spans="19:21" x14ac:dyDescent="0.35">
      <c r="S16614" s="43"/>
      <c r="U16614" s="43"/>
    </row>
    <row r="16615" spans="19:21" x14ac:dyDescent="0.35">
      <c r="S16615" s="43"/>
      <c r="U16615" s="43"/>
    </row>
    <row r="16616" spans="19:21" x14ac:dyDescent="0.35">
      <c r="S16616" s="43"/>
      <c r="U16616" s="43"/>
    </row>
    <row r="16617" spans="19:21" x14ac:dyDescent="0.35">
      <c r="S16617" s="43"/>
      <c r="U16617" s="43"/>
    </row>
    <row r="16618" spans="19:21" x14ac:dyDescent="0.35">
      <c r="S16618" s="43"/>
      <c r="U16618" s="43"/>
    </row>
    <row r="16619" spans="19:21" x14ac:dyDescent="0.35">
      <c r="S16619" s="43"/>
      <c r="U16619" s="43"/>
    </row>
    <row r="16620" spans="19:21" x14ac:dyDescent="0.35">
      <c r="S16620" s="43"/>
      <c r="U16620" s="43"/>
    </row>
    <row r="16621" spans="19:21" x14ac:dyDescent="0.35">
      <c r="S16621" s="43"/>
      <c r="U16621" s="43"/>
    </row>
    <row r="16622" spans="19:21" x14ac:dyDescent="0.35">
      <c r="S16622" s="43"/>
      <c r="U16622" s="43"/>
    </row>
    <row r="16623" spans="19:21" x14ac:dyDescent="0.35">
      <c r="S16623" s="43"/>
      <c r="U16623" s="43"/>
    </row>
    <row r="16624" spans="19:21" x14ac:dyDescent="0.35">
      <c r="S16624" s="43"/>
      <c r="U16624" s="43"/>
    </row>
    <row r="16625" spans="19:21" x14ac:dyDescent="0.35">
      <c r="S16625" s="43"/>
      <c r="U16625" s="43"/>
    </row>
    <row r="16626" spans="19:21" x14ac:dyDescent="0.35">
      <c r="S16626" s="43"/>
      <c r="U16626" s="43"/>
    </row>
    <row r="16627" spans="19:21" x14ac:dyDescent="0.35">
      <c r="S16627" s="43"/>
      <c r="U16627" s="43"/>
    </row>
    <row r="16628" spans="19:21" x14ac:dyDescent="0.35">
      <c r="S16628" s="43"/>
      <c r="U16628" s="43"/>
    </row>
    <row r="16629" spans="19:21" x14ac:dyDescent="0.35">
      <c r="S16629" s="43"/>
      <c r="U16629" s="43"/>
    </row>
    <row r="16630" spans="19:21" x14ac:dyDescent="0.35">
      <c r="S16630" s="43"/>
      <c r="U16630" s="43"/>
    </row>
    <row r="16631" spans="19:21" x14ac:dyDescent="0.35">
      <c r="S16631" s="43"/>
      <c r="U16631" s="43"/>
    </row>
    <row r="16632" spans="19:21" x14ac:dyDescent="0.35">
      <c r="S16632" s="43"/>
      <c r="U16632" s="43"/>
    </row>
    <row r="16633" spans="19:21" x14ac:dyDescent="0.35">
      <c r="S16633" s="43"/>
      <c r="U16633" s="43"/>
    </row>
    <row r="16634" spans="19:21" x14ac:dyDescent="0.35">
      <c r="S16634" s="43"/>
      <c r="U16634" s="43"/>
    </row>
    <row r="16635" spans="19:21" x14ac:dyDescent="0.35">
      <c r="S16635" s="43"/>
      <c r="U16635" s="43"/>
    </row>
    <row r="16636" spans="19:21" x14ac:dyDescent="0.35">
      <c r="S16636" s="43"/>
      <c r="U16636" s="43"/>
    </row>
    <row r="16637" spans="19:21" x14ac:dyDescent="0.35">
      <c r="S16637" s="43"/>
      <c r="U16637" s="43"/>
    </row>
    <row r="16638" spans="19:21" x14ac:dyDescent="0.35">
      <c r="S16638" s="43"/>
      <c r="U16638" s="43"/>
    </row>
    <row r="16639" spans="19:21" x14ac:dyDescent="0.35">
      <c r="S16639" s="43"/>
      <c r="U16639" s="43"/>
    </row>
    <row r="16640" spans="19:21" x14ac:dyDescent="0.35">
      <c r="S16640" s="43"/>
      <c r="U16640" s="43"/>
    </row>
    <row r="16641" spans="19:21" x14ac:dyDescent="0.35">
      <c r="S16641" s="43"/>
      <c r="U16641" s="43"/>
    </row>
    <row r="16642" spans="19:21" x14ac:dyDescent="0.35">
      <c r="S16642" s="43"/>
      <c r="U16642" s="43"/>
    </row>
    <row r="16643" spans="19:21" x14ac:dyDescent="0.35">
      <c r="S16643" s="43"/>
      <c r="U16643" s="43"/>
    </row>
    <row r="16644" spans="19:21" x14ac:dyDescent="0.35">
      <c r="S16644" s="43"/>
      <c r="U16644" s="43"/>
    </row>
    <row r="16645" spans="19:21" x14ac:dyDescent="0.35">
      <c r="S16645" s="43"/>
      <c r="U16645" s="43"/>
    </row>
    <row r="16646" spans="19:21" x14ac:dyDescent="0.35">
      <c r="S16646" s="43"/>
      <c r="U16646" s="43"/>
    </row>
    <row r="16647" spans="19:21" x14ac:dyDescent="0.35">
      <c r="S16647" s="43"/>
      <c r="U16647" s="43"/>
    </row>
    <row r="16648" spans="19:21" x14ac:dyDescent="0.35">
      <c r="S16648" s="43"/>
      <c r="U16648" s="43"/>
    </row>
    <row r="16649" spans="19:21" x14ac:dyDescent="0.35">
      <c r="S16649" s="43"/>
      <c r="U16649" s="43"/>
    </row>
    <row r="16650" spans="19:21" x14ac:dyDescent="0.35">
      <c r="S16650" s="43"/>
      <c r="U16650" s="43"/>
    </row>
    <row r="16651" spans="19:21" x14ac:dyDescent="0.35">
      <c r="S16651" s="43"/>
      <c r="U16651" s="43"/>
    </row>
    <row r="16652" spans="19:21" x14ac:dyDescent="0.35">
      <c r="S16652" s="43"/>
      <c r="U16652" s="43"/>
    </row>
    <row r="16653" spans="19:21" x14ac:dyDescent="0.35">
      <c r="S16653" s="43"/>
      <c r="U16653" s="43"/>
    </row>
    <row r="16654" spans="19:21" x14ac:dyDescent="0.35">
      <c r="S16654" s="43"/>
      <c r="U16654" s="43"/>
    </row>
    <row r="16655" spans="19:21" x14ac:dyDescent="0.35">
      <c r="S16655" s="43"/>
      <c r="U16655" s="43"/>
    </row>
    <row r="16656" spans="19:21" x14ac:dyDescent="0.35">
      <c r="S16656" s="43"/>
      <c r="U16656" s="43"/>
    </row>
    <row r="16657" spans="19:21" x14ac:dyDescent="0.35">
      <c r="S16657" s="43"/>
      <c r="U16657" s="43"/>
    </row>
    <row r="16658" spans="19:21" x14ac:dyDescent="0.35">
      <c r="S16658" s="43"/>
      <c r="U16658" s="43"/>
    </row>
    <row r="16659" spans="19:21" x14ac:dyDescent="0.35">
      <c r="S16659" s="43"/>
      <c r="U16659" s="43"/>
    </row>
    <row r="16660" spans="19:21" x14ac:dyDescent="0.35">
      <c r="S16660" s="43"/>
      <c r="U16660" s="43"/>
    </row>
    <row r="16661" spans="19:21" x14ac:dyDescent="0.35">
      <c r="S16661" s="43"/>
      <c r="U16661" s="43"/>
    </row>
    <row r="16662" spans="19:21" x14ac:dyDescent="0.35">
      <c r="S16662" s="43"/>
      <c r="U16662" s="43"/>
    </row>
    <row r="16663" spans="19:21" x14ac:dyDescent="0.35">
      <c r="S16663" s="43"/>
      <c r="U16663" s="43"/>
    </row>
    <row r="16664" spans="19:21" x14ac:dyDescent="0.35">
      <c r="S16664" s="43"/>
      <c r="U16664" s="43"/>
    </row>
    <row r="16665" spans="19:21" x14ac:dyDescent="0.35">
      <c r="S16665" s="43"/>
      <c r="U16665" s="43"/>
    </row>
    <row r="16666" spans="19:21" x14ac:dyDescent="0.35">
      <c r="S16666" s="43"/>
      <c r="U16666" s="43"/>
    </row>
    <row r="16667" spans="19:21" x14ac:dyDescent="0.35">
      <c r="S16667" s="43"/>
      <c r="U16667" s="43"/>
    </row>
    <row r="16668" spans="19:21" x14ac:dyDescent="0.35">
      <c r="S16668" s="43"/>
      <c r="U16668" s="43"/>
    </row>
    <row r="16669" spans="19:21" x14ac:dyDescent="0.35">
      <c r="S16669" s="43"/>
      <c r="U16669" s="43"/>
    </row>
    <row r="16670" spans="19:21" x14ac:dyDescent="0.35">
      <c r="S16670" s="43"/>
      <c r="U16670" s="43"/>
    </row>
    <row r="16671" spans="19:21" x14ac:dyDescent="0.35">
      <c r="S16671" s="43"/>
      <c r="U16671" s="43"/>
    </row>
    <row r="16672" spans="19:21" x14ac:dyDescent="0.35">
      <c r="S16672" s="43"/>
      <c r="U16672" s="43"/>
    </row>
    <row r="16673" spans="19:21" x14ac:dyDescent="0.35">
      <c r="S16673" s="43"/>
      <c r="U16673" s="43"/>
    </row>
    <row r="16674" spans="19:21" x14ac:dyDescent="0.35">
      <c r="S16674" s="43"/>
      <c r="U16674" s="43"/>
    </row>
    <row r="16675" spans="19:21" x14ac:dyDescent="0.35">
      <c r="S16675" s="43"/>
      <c r="U16675" s="43"/>
    </row>
    <row r="16676" spans="19:21" x14ac:dyDescent="0.35">
      <c r="S16676" s="43"/>
      <c r="U16676" s="43"/>
    </row>
    <row r="16677" spans="19:21" x14ac:dyDescent="0.35">
      <c r="S16677" s="43"/>
      <c r="U16677" s="43"/>
    </row>
    <row r="16678" spans="19:21" x14ac:dyDescent="0.35">
      <c r="S16678" s="43"/>
      <c r="U16678" s="43"/>
    </row>
    <row r="16679" spans="19:21" x14ac:dyDescent="0.35">
      <c r="S16679" s="43"/>
      <c r="U16679" s="43"/>
    </row>
    <row r="16680" spans="19:21" x14ac:dyDescent="0.35">
      <c r="S16680" s="43"/>
      <c r="U16680" s="43"/>
    </row>
    <row r="16681" spans="19:21" x14ac:dyDescent="0.35">
      <c r="S16681" s="43"/>
      <c r="U16681" s="43"/>
    </row>
    <row r="16682" spans="19:21" x14ac:dyDescent="0.35">
      <c r="S16682" s="43"/>
      <c r="U16682" s="43"/>
    </row>
    <row r="16683" spans="19:21" x14ac:dyDescent="0.35">
      <c r="S16683" s="43"/>
      <c r="U16683" s="43"/>
    </row>
    <row r="16684" spans="19:21" x14ac:dyDescent="0.35">
      <c r="S16684" s="43"/>
      <c r="U16684" s="43"/>
    </row>
    <row r="16685" spans="19:21" x14ac:dyDescent="0.35">
      <c r="S16685" s="43"/>
      <c r="U16685" s="43"/>
    </row>
    <row r="16686" spans="19:21" x14ac:dyDescent="0.35">
      <c r="S16686" s="43"/>
      <c r="U16686" s="43"/>
    </row>
    <row r="16687" spans="19:21" x14ac:dyDescent="0.35">
      <c r="S16687" s="43"/>
      <c r="U16687" s="43"/>
    </row>
    <row r="16688" spans="19:21" x14ac:dyDescent="0.35">
      <c r="S16688" s="43"/>
      <c r="U16688" s="43"/>
    </row>
    <row r="16689" spans="19:21" x14ac:dyDescent="0.35">
      <c r="S16689" s="43"/>
      <c r="U16689" s="43"/>
    </row>
    <row r="16690" spans="19:21" x14ac:dyDescent="0.35">
      <c r="S16690" s="43"/>
      <c r="U16690" s="43"/>
    </row>
    <row r="16691" spans="19:21" x14ac:dyDescent="0.35">
      <c r="S16691" s="43"/>
      <c r="U16691" s="43"/>
    </row>
    <row r="16692" spans="19:21" x14ac:dyDescent="0.35">
      <c r="S16692" s="43"/>
      <c r="U16692" s="43"/>
    </row>
    <row r="16693" spans="19:21" x14ac:dyDescent="0.35">
      <c r="S16693" s="43"/>
      <c r="U16693" s="43"/>
    </row>
    <row r="16694" spans="19:21" x14ac:dyDescent="0.35">
      <c r="S16694" s="43"/>
      <c r="U16694" s="43"/>
    </row>
    <row r="16695" spans="19:21" x14ac:dyDescent="0.35">
      <c r="S16695" s="43"/>
      <c r="U16695" s="43"/>
    </row>
    <row r="16696" spans="19:21" x14ac:dyDescent="0.35">
      <c r="S16696" s="43"/>
      <c r="U16696" s="43"/>
    </row>
    <row r="16697" spans="19:21" x14ac:dyDescent="0.35">
      <c r="S16697" s="43"/>
      <c r="U16697" s="43"/>
    </row>
    <row r="16698" spans="19:21" x14ac:dyDescent="0.35">
      <c r="S16698" s="43"/>
      <c r="U16698" s="43"/>
    </row>
    <row r="16699" spans="19:21" x14ac:dyDescent="0.35">
      <c r="S16699" s="43"/>
      <c r="U16699" s="43"/>
    </row>
    <row r="16700" spans="19:21" x14ac:dyDescent="0.35">
      <c r="S16700" s="43"/>
      <c r="U16700" s="43"/>
    </row>
    <row r="16701" spans="19:21" x14ac:dyDescent="0.35">
      <c r="S16701" s="43"/>
      <c r="U16701" s="43"/>
    </row>
    <row r="16702" spans="19:21" x14ac:dyDescent="0.35">
      <c r="S16702" s="43"/>
      <c r="U16702" s="43"/>
    </row>
    <row r="16703" spans="19:21" x14ac:dyDescent="0.35">
      <c r="S16703" s="43"/>
      <c r="U16703" s="43"/>
    </row>
    <row r="16704" spans="19:21" x14ac:dyDescent="0.35">
      <c r="S16704" s="43"/>
      <c r="U16704" s="43"/>
    </row>
    <row r="16705" spans="19:21" x14ac:dyDescent="0.35">
      <c r="S16705" s="43"/>
      <c r="U16705" s="43"/>
    </row>
    <row r="16706" spans="19:21" x14ac:dyDescent="0.35">
      <c r="S16706" s="43"/>
      <c r="U16706" s="43"/>
    </row>
    <row r="16707" spans="19:21" x14ac:dyDescent="0.35">
      <c r="S16707" s="43"/>
      <c r="U16707" s="43"/>
    </row>
    <row r="16708" spans="19:21" x14ac:dyDescent="0.35">
      <c r="S16708" s="43"/>
      <c r="U16708" s="43"/>
    </row>
    <row r="16709" spans="19:21" x14ac:dyDescent="0.35">
      <c r="S16709" s="43"/>
      <c r="U16709" s="43"/>
    </row>
    <row r="16710" spans="19:21" x14ac:dyDescent="0.35">
      <c r="S16710" s="43"/>
      <c r="U16710" s="43"/>
    </row>
    <row r="16711" spans="19:21" x14ac:dyDescent="0.35">
      <c r="S16711" s="43"/>
      <c r="U16711" s="43"/>
    </row>
    <row r="16712" spans="19:21" x14ac:dyDescent="0.35">
      <c r="S16712" s="43"/>
      <c r="U16712" s="43"/>
    </row>
    <row r="16713" spans="19:21" x14ac:dyDescent="0.35">
      <c r="S16713" s="43"/>
      <c r="U16713" s="43"/>
    </row>
    <row r="16714" spans="19:21" x14ac:dyDescent="0.35">
      <c r="S16714" s="43"/>
      <c r="U16714" s="43"/>
    </row>
    <row r="16715" spans="19:21" x14ac:dyDescent="0.35">
      <c r="S16715" s="43"/>
      <c r="U16715" s="43"/>
    </row>
    <row r="16716" spans="19:21" x14ac:dyDescent="0.35">
      <c r="S16716" s="43"/>
      <c r="U16716" s="43"/>
    </row>
    <row r="16717" spans="19:21" x14ac:dyDescent="0.35">
      <c r="S16717" s="43"/>
      <c r="U16717" s="43"/>
    </row>
    <row r="16718" spans="19:21" x14ac:dyDescent="0.35">
      <c r="S16718" s="43"/>
      <c r="U16718" s="43"/>
    </row>
    <row r="16719" spans="19:21" x14ac:dyDescent="0.35">
      <c r="S16719" s="43"/>
      <c r="U16719" s="43"/>
    </row>
    <row r="16720" spans="19:21" x14ac:dyDescent="0.35">
      <c r="S16720" s="43"/>
      <c r="U16720" s="43"/>
    </row>
    <row r="16721" spans="19:21" x14ac:dyDescent="0.35">
      <c r="S16721" s="43"/>
      <c r="U16721" s="43"/>
    </row>
    <row r="16722" spans="19:21" x14ac:dyDescent="0.35">
      <c r="S16722" s="43"/>
      <c r="U16722" s="43"/>
    </row>
    <row r="16723" spans="19:21" x14ac:dyDescent="0.35">
      <c r="S16723" s="43"/>
      <c r="U16723" s="43"/>
    </row>
    <row r="16724" spans="19:21" x14ac:dyDescent="0.35">
      <c r="S16724" s="43"/>
      <c r="U16724" s="43"/>
    </row>
    <row r="16725" spans="19:21" x14ac:dyDescent="0.35">
      <c r="S16725" s="43"/>
      <c r="U16725" s="43"/>
    </row>
    <row r="16726" spans="19:21" x14ac:dyDescent="0.35">
      <c r="S16726" s="43"/>
      <c r="U16726" s="43"/>
    </row>
    <row r="16727" spans="19:21" x14ac:dyDescent="0.35">
      <c r="S16727" s="43"/>
      <c r="U16727" s="43"/>
    </row>
    <row r="16728" spans="19:21" x14ac:dyDescent="0.35">
      <c r="S16728" s="43"/>
      <c r="U16728" s="43"/>
    </row>
    <row r="16729" spans="19:21" x14ac:dyDescent="0.35">
      <c r="S16729" s="43"/>
      <c r="U16729" s="43"/>
    </row>
    <row r="16730" spans="19:21" x14ac:dyDescent="0.35">
      <c r="S16730" s="43"/>
      <c r="U16730" s="43"/>
    </row>
    <row r="16731" spans="19:21" x14ac:dyDescent="0.35">
      <c r="S16731" s="43"/>
      <c r="U16731" s="43"/>
    </row>
    <row r="16732" spans="19:21" x14ac:dyDescent="0.35">
      <c r="S16732" s="43"/>
      <c r="U16732" s="43"/>
    </row>
    <row r="16733" spans="19:21" x14ac:dyDescent="0.35">
      <c r="S16733" s="43"/>
      <c r="U16733" s="43"/>
    </row>
    <row r="16734" spans="19:21" x14ac:dyDescent="0.35">
      <c r="S16734" s="43"/>
      <c r="U16734" s="43"/>
    </row>
    <row r="16735" spans="19:21" x14ac:dyDescent="0.35">
      <c r="S16735" s="43"/>
      <c r="U16735" s="43"/>
    </row>
    <row r="16736" spans="19:21" x14ac:dyDescent="0.35">
      <c r="S16736" s="43"/>
      <c r="U16736" s="43"/>
    </row>
    <row r="16737" spans="19:21" x14ac:dyDescent="0.35">
      <c r="S16737" s="43"/>
      <c r="U16737" s="43"/>
    </row>
    <row r="16738" spans="19:21" x14ac:dyDescent="0.35">
      <c r="S16738" s="43"/>
      <c r="U16738" s="43"/>
    </row>
    <row r="16739" spans="19:21" x14ac:dyDescent="0.35">
      <c r="S16739" s="43"/>
      <c r="U16739" s="43"/>
    </row>
    <row r="16740" spans="19:21" x14ac:dyDescent="0.35">
      <c r="S16740" s="43"/>
      <c r="U16740" s="43"/>
    </row>
    <row r="16741" spans="19:21" x14ac:dyDescent="0.35">
      <c r="S16741" s="43"/>
      <c r="U16741" s="43"/>
    </row>
    <row r="16742" spans="19:21" x14ac:dyDescent="0.35">
      <c r="S16742" s="43"/>
      <c r="U16742" s="43"/>
    </row>
    <row r="16743" spans="19:21" x14ac:dyDescent="0.35">
      <c r="S16743" s="43"/>
      <c r="U16743" s="43"/>
    </row>
    <row r="16744" spans="19:21" x14ac:dyDescent="0.35">
      <c r="S16744" s="43"/>
      <c r="U16744" s="43"/>
    </row>
    <row r="16745" spans="19:21" x14ac:dyDescent="0.35">
      <c r="S16745" s="43"/>
      <c r="U16745" s="43"/>
    </row>
    <row r="16746" spans="19:21" x14ac:dyDescent="0.35">
      <c r="S16746" s="43"/>
      <c r="U16746" s="43"/>
    </row>
    <row r="16747" spans="19:21" x14ac:dyDescent="0.35">
      <c r="S16747" s="43"/>
      <c r="U16747" s="43"/>
    </row>
    <row r="16748" spans="19:21" x14ac:dyDescent="0.35">
      <c r="S16748" s="43"/>
      <c r="U16748" s="43"/>
    </row>
    <row r="16749" spans="19:21" x14ac:dyDescent="0.35">
      <c r="S16749" s="43"/>
      <c r="U16749" s="43"/>
    </row>
    <row r="16750" spans="19:21" x14ac:dyDescent="0.35">
      <c r="S16750" s="43"/>
      <c r="U16750" s="43"/>
    </row>
    <row r="16751" spans="19:21" x14ac:dyDescent="0.35">
      <c r="S16751" s="43"/>
      <c r="U16751" s="43"/>
    </row>
    <row r="16752" spans="19:21" x14ac:dyDescent="0.35">
      <c r="S16752" s="43"/>
      <c r="U16752" s="43"/>
    </row>
    <row r="16753" spans="19:21" x14ac:dyDescent="0.35">
      <c r="S16753" s="43"/>
      <c r="U16753" s="43"/>
    </row>
    <row r="16754" spans="19:21" x14ac:dyDescent="0.35">
      <c r="S16754" s="43"/>
      <c r="U16754" s="43"/>
    </row>
    <row r="16755" spans="19:21" x14ac:dyDescent="0.35">
      <c r="S16755" s="43"/>
      <c r="U16755" s="43"/>
    </row>
    <row r="16756" spans="19:21" x14ac:dyDescent="0.35">
      <c r="S16756" s="43"/>
      <c r="U16756" s="43"/>
    </row>
    <row r="16757" spans="19:21" x14ac:dyDescent="0.35">
      <c r="S16757" s="43"/>
      <c r="U16757" s="43"/>
    </row>
    <row r="16758" spans="19:21" x14ac:dyDescent="0.35">
      <c r="S16758" s="43"/>
      <c r="U16758" s="43"/>
    </row>
    <row r="16759" spans="19:21" x14ac:dyDescent="0.35">
      <c r="S16759" s="43"/>
      <c r="U16759" s="43"/>
    </row>
    <row r="16760" spans="19:21" x14ac:dyDescent="0.35">
      <c r="S16760" s="43"/>
      <c r="U16760" s="43"/>
    </row>
    <row r="16761" spans="19:21" x14ac:dyDescent="0.35">
      <c r="S16761" s="43"/>
      <c r="U16761" s="43"/>
    </row>
    <row r="16762" spans="19:21" x14ac:dyDescent="0.35">
      <c r="S16762" s="43"/>
      <c r="U16762" s="43"/>
    </row>
    <row r="16763" spans="19:21" x14ac:dyDescent="0.35">
      <c r="S16763" s="43"/>
      <c r="U16763" s="43"/>
    </row>
    <row r="16764" spans="19:21" x14ac:dyDescent="0.35">
      <c r="S16764" s="43"/>
      <c r="U16764" s="43"/>
    </row>
    <row r="16765" spans="19:21" x14ac:dyDescent="0.35">
      <c r="S16765" s="43"/>
      <c r="U16765" s="43"/>
    </row>
    <row r="16766" spans="19:21" x14ac:dyDescent="0.35">
      <c r="S16766" s="43"/>
      <c r="U16766" s="43"/>
    </row>
    <row r="16767" spans="19:21" x14ac:dyDescent="0.35">
      <c r="S16767" s="43"/>
      <c r="U16767" s="43"/>
    </row>
    <row r="16768" spans="19:21" x14ac:dyDescent="0.35">
      <c r="S16768" s="43"/>
      <c r="U16768" s="43"/>
    </row>
    <row r="16769" spans="19:21" x14ac:dyDescent="0.35">
      <c r="S16769" s="43"/>
      <c r="U16769" s="43"/>
    </row>
    <row r="16770" spans="19:21" x14ac:dyDescent="0.35">
      <c r="S16770" s="43"/>
      <c r="U16770" s="43"/>
    </row>
    <row r="16771" spans="19:21" x14ac:dyDescent="0.35">
      <c r="S16771" s="43"/>
      <c r="U16771" s="43"/>
    </row>
    <row r="16772" spans="19:21" x14ac:dyDescent="0.35">
      <c r="S16772" s="43"/>
      <c r="U16772" s="43"/>
    </row>
    <row r="16773" spans="19:21" x14ac:dyDescent="0.35">
      <c r="S16773" s="43"/>
      <c r="U16773" s="43"/>
    </row>
    <row r="16774" spans="19:21" x14ac:dyDescent="0.35">
      <c r="S16774" s="43"/>
      <c r="U16774" s="43"/>
    </row>
    <row r="16775" spans="19:21" x14ac:dyDescent="0.35">
      <c r="S16775" s="43"/>
      <c r="U16775" s="43"/>
    </row>
    <row r="16776" spans="19:21" x14ac:dyDescent="0.35">
      <c r="S16776" s="43"/>
      <c r="U16776" s="43"/>
    </row>
    <row r="16777" spans="19:21" x14ac:dyDescent="0.35">
      <c r="S16777" s="43"/>
      <c r="U16777" s="43"/>
    </row>
    <row r="16778" spans="19:21" x14ac:dyDescent="0.35">
      <c r="S16778" s="43"/>
      <c r="U16778" s="43"/>
    </row>
    <row r="16779" spans="19:21" x14ac:dyDescent="0.35">
      <c r="S16779" s="43"/>
      <c r="U16779" s="43"/>
    </row>
    <row r="16780" spans="19:21" x14ac:dyDescent="0.35">
      <c r="S16780" s="43"/>
      <c r="U16780" s="43"/>
    </row>
    <row r="16781" spans="19:21" x14ac:dyDescent="0.35">
      <c r="S16781" s="43"/>
      <c r="U16781" s="43"/>
    </row>
    <row r="16782" spans="19:21" x14ac:dyDescent="0.35">
      <c r="S16782" s="43"/>
      <c r="U16782" s="43"/>
    </row>
    <row r="16783" spans="19:21" x14ac:dyDescent="0.35">
      <c r="S16783" s="43"/>
      <c r="U16783" s="43"/>
    </row>
    <row r="16784" spans="19:21" x14ac:dyDescent="0.35">
      <c r="S16784" s="43"/>
      <c r="U16784" s="43"/>
    </row>
    <row r="16785" spans="19:21" x14ac:dyDescent="0.35">
      <c r="S16785" s="43"/>
      <c r="U16785" s="43"/>
    </row>
    <row r="16786" spans="19:21" x14ac:dyDescent="0.35">
      <c r="S16786" s="43"/>
      <c r="U16786" s="43"/>
    </row>
    <row r="16787" spans="19:21" x14ac:dyDescent="0.35">
      <c r="S16787" s="43"/>
      <c r="U16787" s="43"/>
    </row>
    <row r="16788" spans="19:21" x14ac:dyDescent="0.35">
      <c r="S16788" s="43"/>
      <c r="U16788" s="43"/>
    </row>
    <row r="16789" spans="19:21" x14ac:dyDescent="0.35">
      <c r="S16789" s="43"/>
      <c r="U16789" s="43"/>
    </row>
    <row r="16790" spans="19:21" x14ac:dyDescent="0.35">
      <c r="S16790" s="43"/>
      <c r="U16790" s="43"/>
    </row>
    <row r="16791" spans="19:21" x14ac:dyDescent="0.35">
      <c r="S16791" s="43"/>
      <c r="U16791" s="43"/>
    </row>
    <row r="16792" spans="19:21" x14ac:dyDescent="0.35">
      <c r="S16792" s="43"/>
      <c r="U16792" s="43"/>
    </row>
    <row r="16793" spans="19:21" x14ac:dyDescent="0.35">
      <c r="S16793" s="43"/>
      <c r="U16793" s="43"/>
    </row>
    <row r="16794" spans="19:21" x14ac:dyDescent="0.35">
      <c r="S16794" s="43"/>
      <c r="U16794" s="43"/>
    </row>
    <row r="16795" spans="19:21" x14ac:dyDescent="0.35">
      <c r="S16795" s="43"/>
      <c r="U16795" s="43"/>
    </row>
    <row r="16796" spans="19:21" x14ac:dyDescent="0.35">
      <c r="S16796" s="43"/>
      <c r="U16796" s="43"/>
    </row>
    <row r="16797" spans="19:21" x14ac:dyDescent="0.35">
      <c r="S16797" s="43"/>
      <c r="U16797" s="43"/>
    </row>
    <row r="16798" spans="19:21" x14ac:dyDescent="0.35">
      <c r="S16798" s="43"/>
      <c r="U16798" s="43"/>
    </row>
    <row r="16799" spans="19:21" x14ac:dyDescent="0.35">
      <c r="S16799" s="43"/>
      <c r="U16799" s="43"/>
    </row>
    <row r="16800" spans="19:21" x14ac:dyDescent="0.35">
      <c r="S16800" s="43"/>
      <c r="U16800" s="43"/>
    </row>
    <row r="16801" spans="19:21" x14ac:dyDescent="0.35">
      <c r="S16801" s="43"/>
      <c r="U16801" s="43"/>
    </row>
    <row r="16802" spans="19:21" x14ac:dyDescent="0.35">
      <c r="S16802" s="43"/>
      <c r="U16802" s="43"/>
    </row>
    <row r="16803" spans="19:21" x14ac:dyDescent="0.35">
      <c r="S16803" s="43"/>
      <c r="U16803" s="43"/>
    </row>
    <row r="16804" spans="19:21" x14ac:dyDescent="0.35">
      <c r="S16804" s="43"/>
      <c r="U16804" s="43"/>
    </row>
    <row r="16805" spans="19:21" x14ac:dyDescent="0.35">
      <c r="S16805" s="43"/>
      <c r="U16805" s="43"/>
    </row>
    <row r="16806" spans="19:21" x14ac:dyDescent="0.35">
      <c r="S16806" s="43"/>
      <c r="U16806" s="43"/>
    </row>
    <row r="16807" spans="19:21" x14ac:dyDescent="0.35">
      <c r="S16807" s="43"/>
      <c r="U16807" s="43"/>
    </row>
    <row r="16808" spans="19:21" x14ac:dyDescent="0.35">
      <c r="S16808" s="43"/>
      <c r="U16808" s="43"/>
    </row>
    <row r="16809" spans="19:21" x14ac:dyDescent="0.35">
      <c r="S16809" s="43"/>
      <c r="U16809" s="43"/>
    </row>
    <row r="16810" spans="19:21" x14ac:dyDescent="0.35">
      <c r="S16810" s="43"/>
      <c r="U16810" s="43"/>
    </row>
    <row r="16811" spans="19:21" x14ac:dyDescent="0.35">
      <c r="S16811" s="43"/>
      <c r="U16811" s="43"/>
    </row>
    <row r="16812" spans="19:21" x14ac:dyDescent="0.35">
      <c r="S16812" s="43"/>
      <c r="U16812" s="43"/>
    </row>
    <row r="16813" spans="19:21" x14ac:dyDescent="0.35">
      <c r="S16813" s="43"/>
      <c r="U16813" s="43"/>
    </row>
    <row r="16814" spans="19:21" x14ac:dyDescent="0.35">
      <c r="S16814" s="43"/>
      <c r="U16814" s="43"/>
    </row>
    <row r="16815" spans="19:21" x14ac:dyDescent="0.35">
      <c r="S16815" s="43"/>
      <c r="U16815" s="43"/>
    </row>
    <row r="16816" spans="19:21" x14ac:dyDescent="0.35">
      <c r="S16816" s="43"/>
      <c r="U16816" s="43"/>
    </row>
    <row r="16817" spans="19:21" x14ac:dyDescent="0.35">
      <c r="S16817" s="43"/>
      <c r="U16817" s="43"/>
    </row>
    <row r="16818" spans="19:21" x14ac:dyDescent="0.35">
      <c r="S16818" s="43"/>
      <c r="U16818" s="43"/>
    </row>
    <row r="16819" spans="19:21" x14ac:dyDescent="0.35">
      <c r="S16819" s="43"/>
      <c r="U16819" s="43"/>
    </row>
    <row r="16820" spans="19:21" x14ac:dyDescent="0.35">
      <c r="S16820" s="43"/>
      <c r="U16820" s="43"/>
    </row>
    <row r="16821" spans="19:21" x14ac:dyDescent="0.35">
      <c r="S16821" s="43"/>
      <c r="U16821" s="43"/>
    </row>
    <row r="16822" spans="19:21" x14ac:dyDescent="0.35">
      <c r="S16822" s="43"/>
      <c r="U16822" s="43"/>
    </row>
    <row r="16823" spans="19:21" x14ac:dyDescent="0.35">
      <c r="S16823" s="43"/>
      <c r="U16823" s="43"/>
    </row>
    <row r="16824" spans="19:21" x14ac:dyDescent="0.35">
      <c r="S16824" s="43"/>
      <c r="U16824" s="43"/>
    </row>
    <row r="16825" spans="19:21" x14ac:dyDescent="0.35">
      <c r="S16825" s="43"/>
      <c r="U16825" s="43"/>
    </row>
    <row r="16826" spans="19:21" x14ac:dyDescent="0.35">
      <c r="S16826" s="43"/>
      <c r="U16826" s="43"/>
    </row>
    <row r="16827" spans="19:21" x14ac:dyDescent="0.35">
      <c r="S16827" s="43"/>
      <c r="U16827" s="43"/>
    </row>
    <row r="16828" spans="19:21" x14ac:dyDescent="0.35">
      <c r="S16828" s="43"/>
      <c r="U16828" s="43"/>
    </row>
    <row r="16829" spans="19:21" x14ac:dyDescent="0.35">
      <c r="S16829" s="43"/>
      <c r="U16829" s="43"/>
    </row>
    <row r="16830" spans="19:21" x14ac:dyDescent="0.35">
      <c r="S16830" s="43"/>
      <c r="U16830" s="43"/>
    </row>
    <row r="16831" spans="19:21" x14ac:dyDescent="0.35">
      <c r="S16831" s="43"/>
      <c r="U16831" s="43"/>
    </row>
    <row r="16832" spans="19:21" x14ac:dyDescent="0.35">
      <c r="S16832" s="43"/>
      <c r="U16832" s="43"/>
    </row>
    <row r="16833" spans="19:21" x14ac:dyDescent="0.35">
      <c r="S16833" s="43"/>
      <c r="U16833" s="43"/>
    </row>
    <row r="16834" spans="19:21" x14ac:dyDescent="0.35">
      <c r="S16834" s="43"/>
      <c r="U16834" s="43"/>
    </row>
    <row r="16835" spans="19:21" x14ac:dyDescent="0.35">
      <c r="S16835" s="43"/>
      <c r="U16835" s="43"/>
    </row>
    <row r="16836" spans="19:21" x14ac:dyDescent="0.35">
      <c r="S16836" s="43"/>
      <c r="U16836" s="43"/>
    </row>
    <row r="16837" spans="19:21" x14ac:dyDescent="0.35">
      <c r="S16837" s="43"/>
      <c r="U16837" s="43"/>
    </row>
    <row r="16838" spans="19:21" x14ac:dyDescent="0.35">
      <c r="S16838" s="43"/>
      <c r="U16838" s="43"/>
    </row>
    <row r="16839" spans="19:21" x14ac:dyDescent="0.35">
      <c r="S16839" s="43"/>
      <c r="U16839" s="43"/>
    </row>
    <row r="16840" spans="19:21" x14ac:dyDescent="0.35">
      <c r="S16840" s="43"/>
      <c r="U16840" s="43"/>
    </row>
    <row r="16841" spans="19:21" x14ac:dyDescent="0.35">
      <c r="S16841" s="43"/>
      <c r="U16841" s="43"/>
    </row>
    <row r="16842" spans="19:21" x14ac:dyDescent="0.35">
      <c r="S16842" s="43"/>
      <c r="U16842" s="43"/>
    </row>
    <row r="16843" spans="19:21" x14ac:dyDescent="0.35">
      <c r="S16843" s="43"/>
      <c r="U16843" s="43"/>
    </row>
    <row r="16844" spans="19:21" x14ac:dyDescent="0.35">
      <c r="S16844" s="43"/>
      <c r="U16844" s="43"/>
    </row>
    <row r="16845" spans="19:21" x14ac:dyDescent="0.35">
      <c r="S16845" s="43"/>
      <c r="U16845" s="43"/>
    </row>
    <row r="16846" spans="19:21" x14ac:dyDescent="0.35">
      <c r="S16846" s="43"/>
      <c r="U16846" s="43"/>
    </row>
    <row r="16847" spans="19:21" x14ac:dyDescent="0.35">
      <c r="S16847" s="43"/>
      <c r="U16847" s="43"/>
    </row>
    <row r="16848" spans="19:21" x14ac:dyDescent="0.35">
      <c r="S16848" s="43"/>
      <c r="U16848" s="43"/>
    </row>
    <row r="16849" spans="19:21" x14ac:dyDescent="0.35">
      <c r="S16849" s="43"/>
      <c r="U16849" s="43"/>
    </row>
    <row r="16850" spans="19:21" x14ac:dyDescent="0.35">
      <c r="S16850" s="43"/>
      <c r="U16850" s="43"/>
    </row>
    <row r="16851" spans="19:21" x14ac:dyDescent="0.35">
      <c r="S16851" s="43"/>
      <c r="U16851" s="43"/>
    </row>
    <row r="16852" spans="19:21" x14ac:dyDescent="0.35">
      <c r="S16852" s="43"/>
      <c r="U16852" s="43"/>
    </row>
    <row r="16853" spans="19:21" x14ac:dyDescent="0.35">
      <c r="S16853" s="43"/>
      <c r="U16853" s="43"/>
    </row>
    <row r="16854" spans="19:21" x14ac:dyDescent="0.35">
      <c r="S16854" s="43"/>
      <c r="U16854" s="43"/>
    </row>
    <row r="16855" spans="19:21" x14ac:dyDescent="0.35">
      <c r="S16855" s="43"/>
      <c r="U16855" s="43"/>
    </row>
    <row r="16856" spans="19:21" x14ac:dyDescent="0.35">
      <c r="S16856" s="43"/>
      <c r="U16856" s="43"/>
    </row>
    <row r="16857" spans="19:21" x14ac:dyDescent="0.35">
      <c r="S16857" s="43"/>
      <c r="U16857" s="43"/>
    </row>
    <row r="16858" spans="19:21" x14ac:dyDescent="0.35">
      <c r="S16858" s="43"/>
      <c r="U16858" s="43"/>
    </row>
    <row r="16859" spans="19:21" x14ac:dyDescent="0.35">
      <c r="S16859" s="43"/>
      <c r="U16859" s="43"/>
    </row>
    <row r="16860" spans="19:21" x14ac:dyDescent="0.35">
      <c r="S16860" s="43"/>
      <c r="U16860" s="43"/>
    </row>
    <row r="16861" spans="19:21" x14ac:dyDescent="0.35">
      <c r="S16861" s="43"/>
      <c r="U16861" s="43"/>
    </row>
    <row r="16862" spans="19:21" x14ac:dyDescent="0.35">
      <c r="S16862" s="43"/>
      <c r="U16862" s="43"/>
    </row>
    <row r="16863" spans="19:21" x14ac:dyDescent="0.35">
      <c r="S16863" s="43"/>
      <c r="U16863" s="43"/>
    </row>
    <row r="16864" spans="19:21" x14ac:dyDescent="0.35">
      <c r="S16864" s="43"/>
      <c r="U16864" s="43"/>
    </row>
    <row r="16865" spans="19:21" x14ac:dyDescent="0.35">
      <c r="S16865" s="43"/>
      <c r="U16865" s="43"/>
    </row>
    <row r="16866" spans="19:21" x14ac:dyDescent="0.35">
      <c r="S16866" s="43"/>
      <c r="U16866" s="43"/>
    </row>
    <row r="16867" spans="19:21" x14ac:dyDescent="0.35">
      <c r="S16867" s="43"/>
      <c r="U16867" s="43"/>
    </row>
    <row r="16868" spans="19:21" x14ac:dyDescent="0.35">
      <c r="S16868" s="43"/>
      <c r="U16868" s="43"/>
    </row>
    <row r="16869" spans="19:21" x14ac:dyDescent="0.35">
      <c r="S16869" s="43"/>
      <c r="U16869" s="43"/>
    </row>
    <row r="16870" spans="19:21" x14ac:dyDescent="0.35">
      <c r="S16870" s="43"/>
      <c r="U16870" s="43"/>
    </row>
    <row r="16871" spans="19:21" x14ac:dyDescent="0.35">
      <c r="S16871" s="43"/>
      <c r="U16871" s="43"/>
    </row>
    <row r="16872" spans="19:21" x14ac:dyDescent="0.35">
      <c r="S16872" s="43"/>
      <c r="U16872" s="43"/>
    </row>
    <row r="16873" spans="19:21" x14ac:dyDescent="0.35">
      <c r="S16873" s="43"/>
      <c r="U16873" s="43"/>
    </row>
    <row r="16874" spans="19:21" x14ac:dyDescent="0.35">
      <c r="S16874" s="43"/>
      <c r="U16874" s="43"/>
    </row>
    <row r="16875" spans="19:21" x14ac:dyDescent="0.35">
      <c r="S16875" s="43"/>
      <c r="U16875" s="43"/>
    </row>
    <row r="16876" spans="19:21" x14ac:dyDescent="0.35">
      <c r="S16876" s="43"/>
      <c r="U16876" s="43"/>
    </row>
    <row r="16877" spans="19:21" x14ac:dyDescent="0.35">
      <c r="S16877" s="43"/>
      <c r="U16877" s="43"/>
    </row>
    <row r="16878" spans="19:21" x14ac:dyDescent="0.35">
      <c r="S16878" s="43"/>
      <c r="U16878" s="43"/>
    </row>
    <row r="16879" spans="19:21" x14ac:dyDescent="0.35">
      <c r="S16879" s="43"/>
      <c r="U16879" s="43"/>
    </row>
    <row r="16880" spans="19:21" x14ac:dyDescent="0.35">
      <c r="S16880" s="43"/>
      <c r="U16880" s="43"/>
    </row>
    <row r="16881" spans="19:21" x14ac:dyDescent="0.35">
      <c r="S16881" s="43"/>
      <c r="U16881" s="43"/>
    </row>
    <row r="16882" spans="19:21" x14ac:dyDescent="0.35">
      <c r="S16882" s="43"/>
      <c r="U16882" s="43"/>
    </row>
    <row r="16883" spans="19:21" x14ac:dyDescent="0.35">
      <c r="S16883" s="43"/>
      <c r="U16883" s="43"/>
    </row>
    <row r="16884" spans="19:21" x14ac:dyDescent="0.35">
      <c r="S16884" s="43"/>
      <c r="U16884" s="43"/>
    </row>
    <row r="16885" spans="19:21" x14ac:dyDescent="0.35">
      <c r="S16885" s="43"/>
      <c r="U16885" s="43"/>
    </row>
    <row r="16886" spans="19:21" x14ac:dyDescent="0.35">
      <c r="S16886" s="43"/>
      <c r="U16886" s="43"/>
    </row>
    <row r="16887" spans="19:21" x14ac:dyDescent="0.35">
      <c r="S16887" s="43"/>
      <c r="U16887" s="43"/>
    </row>
    <row r="16888" spans="19:21" x14ac:dyDescent="0.35">
      <c r="S16888" s="43"/>
      <c r="U16888" s="43"/>
    </row>
    <row r="16889" spans="19:21" x14ac:dyDescent="0.35">
      <c r="S16889" s="43"/>
      <c r="U16889" s="43"/>
    </row>
    <row r="16890" spans="19:21" x14ac:dyDescent="0.35">
      <c r="S16890" s="43"/>
      <c r="U16890" s="43"/>
    </row>
    <row r="16891" spans="19:21" x14ac:dyDescent="0.35">
      <c r="S16891" s="43"/>
      <c r="U16891" s="43"/>
    </row>
    <row r="16892" spans="19:21" x14ac:dyDescent="0.35">
      <c r="S16892" s="43"/>
      <c r="U16892" s="43"/>
    </row>
    <row r="16893" spans="19:21" x14ac:dyDescent="0.35">
      <c r="S16893" s="43"/>
      <c r="U16893" s="43"/>
    </row>
    <row r="16894" spans="19:21" x14ac:dyDescent="0.35">
      <c r="S16894" s="43"/>
      <c r="U16894" s="43"/>
    </row>
    <row r="16895" spans="19:21" x14ac:dyDescent="0.35">
      <c r="S16895" s="43"/>
      <c r="U16895" s="43"/>
    </row>
    <row r="16896" spans="19:21" x14ac:dyDescent="0.35">
      <c r="S16896" s="43"/>
      <c r="U16896" s="43"/>
    </row>
    <row r="16897" spans="19:21" x14ac:dyDescent="0.35">
      <c r="S16897" s="43"/>
      <c r="U16897" s="43"/>
    </row>
    <row r="16898" spans="19:21" x14ac:dyDescent="0.35">
      <c r="S16898" s="43"/>
      <c r="U16898" s="43"/>
    </row>
    <row r="16899" spans="19:21" x14ac:dyDescent="0.35">
      <c r="S16899" s="43"/>
      <c r="U16899" s="43"/>
    </row>
    <row r="16900" spans="19:21" x14ac:dyDescent="0.35">
      <c r="S16900" s="43"/>
      <c r="U16900" s="43"/>
    </row>
    <row r="16901" spans="19:21" x14ac:dyDescent="0.35">
      <c r="S16901" s="43"/>
      <c r="U16901" s="43"/>
    </row>
    <row r="16902" spans="19:21" x14ac:dyDescent="0.35">
      <c r="S16902" s="43"/>
      <c r="U16902" s="43"/>
    </row>
    <row r="16903" spans="19:21" x14ac:dyDescent="0.35">
      <c r="S16903" s="43"/>
      <c r="U16903" s="43"/>
    </row>
    <row r="16904" spans="19:21" x14ac:dyDescent="0.35">
      <c r="S16904" s="43"/>
      <c r="U16904" s="43"/>
    </row>
    <row r="16905" spans="19:21" x14ac:dyDescent="0.35">
      <c r="S16905" s="43"/>
      <c r="U16905" s="43"/>
    </row>
    <row r="16906" spans="19:21" x14ac:dyDescent="0.35">
      <c r="S16906" s="43"/>
      <c r="U16906" s="43"/>
    </row>
    <row r="16907" spans="19:21" x14ac:dyDescent="0.35">
      <c r="S16907" s="43"/>
      <c r="U16907" s="43"/>
    </row>
    <row r="16908" spans="19:21" x14ac:dyDescent="0.35">
      <c r="S16908" s="43"/>
      <c r="U16908" s="43"/>
    </row>
    <row r="16909" spans="19:21" x14ac:dyDescent="0.35">
      <c r="S16909" s="43"/>
      <c r="U16909" s="43"/>
    </row>
    <row r="16910" spans="19:21" x14ac:dyDescent="0.35">
      <c r="S16910" s="43"/>
      <c r="U16910" s="43"/>
    </row>
    <row r="16911" spans="19:21" x14ac:dyDescent="0.35">
      <c r="S16911" s="43"/>
      <c r="U16911" s="43"/>
    </row>
    <row r="16912" spans="19:21" x14ac:dyDescent="0.35">
      <c r="S16912" s="43"/>
      <c r="U16912" s="43"/>
    </row>
    <row r="16913" spans="19:21" x14ac:dyDescent="0.35">
      <c r="S16913" s="43"/>
      <c r="U16913" s="43"/>
    </row>
    <row r="16914" spans="19:21" x14ac:dyDescent="0.35">
      <c r="S16914" s="43"/>
      <c r="U16914" s="43"/>
    </row>
    <row r="16915" spans="19:21" x14ac:dyDescent="0.35">
      <c r="S16915" s="43"/>
      <c r="U16915" s="43"/>
    </row>
    <row r="16916" spans="19:21" x14ac:dyDescent="0.35">
      <c r="S16916" s="43"/>
      <c r="U16916" s="43"/>
    </row>
    <row r="16917" spans="19:21" x14ac:dyDescent="0.35">
      <c r="S16917" s="43"/>
      <c r="U16917" s="43"/>
    </row>
    <row r="16918" spans="19:21" x14ac:dyDescent="0.35">
      <c r="S16918" s="43"/>
      <c r="U16918" s="43"/>
    </row>
    <row r="16919" spans="19:21" x14ac:dyDescent="0.35">
      <c r="S16919" s="43"/>
      <c r="U16919" s="43"/>
    </row>
    <row r="16920" spans="19:21" x14ac:dyDescent="0.35">
      <c r="S16920" s="43"/>
      <c r="U16920" s="43"/>
    </row>
    <row r="16921" spans="19:21" x14ac:dyDescent="0.35">
      <c r="S16921" s="43"/>
      <c r="U16921" s="43"/>
    </row>
    <row r="16922" spans="19:21" x14ac:dyDescent="0.35">
      <c r="S16922" s="43"/>
      <c r="U16922" s="43"/>
    </row>
    <row r="16923" spans="19:21" x14ac:dyDescent="0.35">
      <c r="S16923" s="43"/>
      <c r="U16923" s="43"/>
    </row>
    <row r="16924" spans="19:21" x14ac:dyDescent="0.35">
      <c r="S16924" s="43"/>
      <c r="U16924" s="43"/>
    </row>
    <row r="16925" spans="19:21" x14ac:dyDescent="0.35">
      <c r="S16925" s="43"/>
      <c r="U16925" s="43"/>
    </row>
    <row r="16926" spans="19:21" x14ac:dyDescent="0.35">
      <c r="S16926" s="43"/>
      <c r="U16926" s="43"/>
    </row>
    <row r="16927" spans="19:21" x14ac:dyDescent="0.35">
      <c r="S16927" s="43"/>
      <c r="U16927" s="43"/>
    </row>
    <row r="16928" spans="19:21" x14ac:dyDescent="0.35">
      <c r="S16928" s="43"/>
      <c r="U16928" s="43"/>
    </row>
    <row r="16929" spans="19:21" x14ac:dyDescent="0.35">
      <c r="S16929" s="43"/>
      <c r="U16929" s="43"/>
    </row>
    <row r="16930" spans="19:21" x14ac:dyDescent="0.35">
      <c r="S16930" s="43"/>
      <c r="U16930" s="43"/>
    </row>
    <row r="16931" spans="19:21" x14ac:dyDescent="0.35">
      <c r="S16931" s="43"/>
      <c r="U16931" s="43"/>
    </row>
    <row r="16932" spans="19:21" x14ac:dyDescent="0.35">
      <c r="S16932" s="43"/>
      <c r="U16932" s="43"/>
    </row>
    <row r="16933" spans="19:21" x14ac:dyDescent="0.35">
      <c r="S16933" s="43"/>
      <c r="U16933" s="43"/>
    </row>
    <row r="16934" spans="19:21" x14ac:dyDescent="0.35">
      <c r="S16934" s="43"/>
      <c r="U16934" s="43"/>
    </row>
    <row r="16935" spans="19:21" x14ac:dyDescent="0.35">
      <c r="S16935" s="43"/>
      <c r="U16935" s="43"/>
    </row>
    <row r="16936" spans="19:21" x14ac:dyDescent="0.35">
      <c r="S16936" s="43"/>
      <c r="U16936" s="43"/>
    </row>
    <row r="16937" spans="19:21" x14ac:dyDescent="0.35">
      <c r="S16937" s="43"/>
      <c r="U16937" s="43"/>
    </row>
    <row r="16938" spans="19:21" x14ac:dyDescent="0.35">
      <c r="S16938" s="43"/>
      <c r="U16938" s="43"/>
    </row>
    <row r="16939" spans="19:21" x14ac:dyDescent="0.35">
      <c r="S16939" s="43"/>
      <c r="U16939" s="43"/>
    </row>
    <row r="16940" spans="19:21" x14ac:dyDescent="0.35">
      <c r="S16940" s="43"/>
      <c r="U16940" s="43"/>
    </row>
    <row r="16941" spans="19:21" x14ac:dyDescent="0.35">
      <c r="S16941" s="43"/>
      <c r="U16941" s="43"/>
    </row>
    <row r="16942" spans="19:21" x14ac:dyDescent="0.35">
      <c r="S16942" s="43"/>
      <c r="U16942" s="43"/>
    </row>
    <row r="16943" spans="19:21" x14ac:dyDescent="0.35">
      <c r="S16943" s="43"/>
      <c r="U16943" s="43"/>
    </row>
    <row r="16944" spans="19:21" x14ac:dyDescent="0.35">
      <c r="S16944" s="43"/>
      <c r="U16944" s="43"/>
    </row>
    <row r="16945" spans="19:21" x14ac:dyDescent="0.35">
      <c r="S16945" s="43"/>
      <c r="U16945" s="43"/>
    </row>
    <row r="16946" spans="19:21" x14ac:dyDescent="0.35">
      <c r="S16946" s="43"/>
      <c r="U16946" s="43"/>
    </row>
    <row r="16947" spans="19:21" x14ac:dyDescent="0.35">
      <c r="S16947" s="43"/>
      <c r="U16947" s="43"/>
    </row>
    <row r="16948" spans="19:21" x14ac:dyDescent="0.35">
      <c r="S16948" s="43"/>
      <c r="U16948" s="43"/>
    </row>
    <row r="16949" spans="19:21" x14ac:dyDescent="0.35">
      <c r="S16949" s="43"/>
      <c r="U16949" s="43"/>
    </row>
    <row r="16950" spans="19:21" x14ac:dyDescent="0.35">
      <c r="S16950" s="43"/>
      <c r="U16950" s="43"/>
    </row>
    <row r="16951" spans="19:21" x14ac:dyDescent="0.35">
      <c r="S16951" s="43"/>
      <c r="U16951" s="43"/>
    </row>
    <row r="16952" spans="19:21" x14ac:dyDescent="0.35">
      <c r="S16952" s="43"/>
      <c r="U16952" s="43"/>
    </row>
    <row r="16953" spans="19:21" x14ac:dyDescent="0.35">
      <c r="S16953" s="43"/>
      <c r="U16953" s="43"/>
    </row>
    <row r="16954" spans="19:21" x14ac:dyDescent="0.35">
      <c r="S16954" s="43"/>
      <c r="U16954" s="43"/>
    </row>
    <row r="16955" spans="19:21" x14ac:dyDescent="0.35">
      <c r="S16955" s="43"/>
      <c r="U16955" s="43"/>
    </row>
    <row r="16956" spans="19:21" x14ac:dyDescent="0.35">
      <c r="S16956" s="43"/>
      <c r="U16956" s="43"/>
    </row>
    <row r="16957" spans="19:21" x14ac:dyDescent="0.35">
      <c r="S16957" s="43"/>
      <c r="U16957" s="43"/>
    </row>
    <row r="16958" spans="19:21" x14ac:dyDescent="0.35">
      <c r="S16958" s="43"/>
      <c r="U16958" s="43"/>
    </row>
    <row r="16959" spans="19:21" x14ac:dyDescent="0.35">
      <c r="S16959" s="43"/>
      <c r="U16959" s="43"/>
    </row>
    <row r="16960" spans="19:21" x14ac:dyDescent="0.35">
      <c r="S16960" s="43"/>
      <c r="U16960" s="43"/>
    </row>
    <row r="16961" spans="19:21" x14ac:dyDescent="0.35">
      <c r="S16961" s="43"/>
      <c r="U16961" s="43"/>
    </row>
    <row r="16962" spans="19:21" x14ac:dyDescent="0.35">
      <c r="S16962" s="43"/>
      <c r="U16962" s="43"/>
    </row>
    <row r="16963" spans="19:21" x14ac:dyDescent="0.35">
      <c r="S16963" s="43"/>
      <c r="U16963" s="43"/>
    </row>
    <row r="16964" spans="19:21" x14ac:dyDescent="0.35">
      <c r="S16964" s="43"/>
      <c r="U16964" s="43"/>
    </row>
    <row r="16965" spans="19:21" x14ac:dyDescent="0.35">
      <c r="S16965" s="43"/>
      <c r="U16965" s="43"/>
    </row>
    <row r="16966" spans="19:21" x14ac:dyDescent="0.35">
      <c r="S16966" s="43"/>
      <c r="U16966" s="43"/>
    </row>
    <row r="16967" spans="19:21" x14ac:dyDescent="0.35">
      <c r="S16967" s="43"/>
      <c r="U16967" s="43"/>
    </row>
    <row r="16968" spans="19:21" x14ac:dyDescent="0.35">
      <c r="S16968" s="43"/>
      <c r="U16968" s="43"/>
    </row>
    <row r="16969" spans="19:21" x14ac:dyDescent="0.35">
      <c r="S16969" s="43"/>
      <c r="U16969" s="43"/>
    </row>
    <row r="16970" spans="19:21" x14ac:dyDescent="0.35">
      <c r="S16970" s="43"/>
      <c r="U16970" s="43"/>
    </row>
    <row r="16971" spans="19:21" x14ac:dyDescent="0.35">
      <c r="S16971" s="43"/>
      <c r="U16971" s="43"/>
    </row>
    <row r="16972" spans="19:21" x14ac:dyDescent="0.35">
      <c r="S16972" s="43"/>
      <c r="U16972" s="43"/>
    </row>
    <row r="16973" spans="19:21" x14ac:dyDescent="0.35">
      <c r="S16973" s="43"/>
      <c r="U16973" s="43"/>
    </row>
    <row r="16974" spans="19:21" x14ac:dyDescent="0.35">
      <c r="S16974" s="43"/>
      <c r="U16974" s="43"/>
    </row>
    <row r="16975" spans="19:21" x14ac:dyDescent="0.35">
      <c r="S16975" s="43"/>
      <c r="U16975" s="43"/>
    </row>
    <row r="16976" spans="19:21" x14ac:dyDescent="0.35">
      <c r="S16976" s="43"/>
      <c r="U16976" s="43"/>
    </row>
    <row r="16977" spans="19:21" x14ac:dyDescent="0.35">
      <c r="S16977" s="43"/>
      <c r="U16977" s="43"/>
    </row>
    <row r="16978" spans="19:21" x14ac:dyDescent="0.35">
      <c r="S16978" s="43"/>
      <c r="U16978" s="43"/>
    </row>
    <row r="16979" spans="19:21" x14ac:dyDescent="0.35">
      <c r="S16979" s="43"/>
      <c r="U16979" s="43"/>
    </row>
    <row r="16980" spans="19:21" x14ac:dyDescent="0.35">
      <c r="S16980" s="43"/>
      <c r="U16980" s="43"/>
    </row>
    <row r="16981" spans="19:21" x14ac:dyDescent="0.35">
      <c r="S16981" s="43"/>
      <c r="U16981" s="43"/>
    </row>
    <row r="16982" spans="19:21" x14ac:dyDescent="0.35">
      <c r="S16982" s="43"/>
      <c r="U16982" s="43"/>
    </row>
    <row r="16983" spans="19:21" x14ac:dyDescent="0.35">
      <c r="S16983" s="43"/>
      <c r="U16983" s="43"/>
    </row>
    <row r="16984" spans="19:21" x14ac:dyDescent="0.35">
      <c r="S16984" s="43"/>
      <c r="U16984" s="43"/>
    </row>
    <row r="16985" spans="19:21" x14ac:dyDescent="0.35">
      <c r="S16985" s="43"/>
      <c r="U16985" s="43"/>
    </row>
    <row r="16986" spans="19:21" x14ac:dyDescent="0.35">
      <c r="S16986" s="43"/>
      <c r="U16986" s="43"/>
    </row>
    <row r="16987" spans="19:21" x14ac:dyDescent="0.35">
      <c r="S16987" s="43"/>
      <c r="U16987" s="43"/>
    </row>
    <row r="16988" spans="19:21" x14ac:dyDescent="0.35">
      <c r="S16988" s="43"/>
      <c r="U16988" s="43"/>
    </row>
    <row r="16989" spans="19:21" x14ac:dyDescent="0.35">
      <c r="S16989" s="43"/>
      <c r="U16989" s="43"/>
    </row>
    <row r="16990" spans="19:21" x14ac:dyDescent="0.35">
      <c r="S16990" s="43"/>
      <c r="U16990" s="43"/>
    </row>
    <row r="16991" spans="19:21" x14ac:dyDescent="0.35">
      <c r="S16991" s="43"/>
      <c r="U16991" s="43"/>
    </row>
    <row r="16992" spans="19:21" x14ac:dyDescent="0.35">
      <c r="S16992" s="43"/>
      <c r="U16992" s="43"/>
    </row>
    <row r="16993" spans="19:21" x14ac:dyDescent="0.35">
      <c r="S16993" s="43"/>
      <c r="U16993" s="43"/>
    </row>
    <row r="16994" spans="19:21" x14ac:dyDescent="0.35">
      <c r="S16994" s="43"/>
      <c r="U16994" s="43"/>
    </row>
    <row r="16995" spans="19:21" x14ac:dyDescent="0.35">
      <c r="S16995" s="43"/>
      <c r="U16995" s="43"/>
    </row>
    <row r="16996" spans="19:21" x14ac:dyDescent="0.35">
      <c r="S16996" s="43"/>
      <c r="U16996" s="43"/>
    </row>
    <row r="16997" spans="19:21" x14ac:dyDescent="0.35">
      <c r="S16997" s="43"/>
      <c r="U16997" s="43"/>
    </row>
    <row r="16998" spans="19:21" x14ac:dyDescent="0.35">
      <c r="S16998" s="43"/>
      <c r="U16998" s="43"/>
    </row>
    <row r="16999" spans="19:21" x14ac:dyDescent="0.35">
      <c r="S16999" s="43"/>
      <c r="U16999" s="43"/>
    </row>
    <row r="17000" spans="19:21" x14ac:dyDescent="0.35">
      <c r="S17000" s="43"/>
      <c r="U17000" s="43"/>
    </row>
    <row r="17001" spans="19:21" x14ac:dyDescent="0.35">
      <c r="S17001" s="43"/>
      <c r="U17001" s="43"/>
    </row>
    <row r="17002" spans="19:21" x14ac:dyDescent="0.35">
      <c r="S17002" s="43"/>
      <c r="U17002" s="43"/>
    </row>
    <row r="17003" spans="19:21" x14ac:dyDescent="0.35">
      <c r="S17003" s="43"/>
      <c r="U17003" s="43"/>
    </row>
    <row r="17004" spans="19:21" x14ac:dyDescent="0.35">
      <c r="S17004" s="43"/>
      <c r="U17004" s="43"/>
    </row>
    <row r="17005" spans="19:21" x14ac:dyDescent="0.35">
      <c r="S17005" s="43"/>
      <c r="U17005" s="43"/>
    </row>
    <row r="17006" spans="19:21" x14ac:dyDescent="0.35">
      <c r="S17006" s="43"/>
      <c r="U17006" s="43"/>
    </row>
    <row r="17007" spans="19:21" x14ac:dyDescent="0.35">
      <c r="S17007" s="43"/>
      <c r="U17007" s="43"/>
    </row>
    <row r="17008" spans="19:21" x14ac:dyDescent="0.35">
      <c r="S17008" s="43"/>
      <c r="U17008" s="43"/>
    </row>
    <row r="17009" spans="19:21" x14ac:dyDescent="0.35">
      <c r="S17009" s="43"/>
      <c r="U17009" s="43"/>
    </row>
    <row r="17010" spans="19:21" x14ac:dyDescent="0.35">
      <c r="S17010" s="43"/>
      <c r="U17010" s="43"/>
    </row>
    <row r="17011" spans="19:21" x14ac:dyDescent="0.35">
      <c r="S17011" s="43"/>
      <c r="U17011" s="43"/>
    </row>
    <row r="17012" spans="19:21" x14ac:dyDescent="0.35">
      <c r="S17012" s="43"/>
      <c r="U17012" s="43"/>
    </row>
    <row r="17013" spans="19:21" x14ac:dyDescent="0.35">
      <c r="S17013" s="43"/>
      <c r="U17013" s="43"/>
    </row>
    <row r="17014" spans="19:21" x14ac:dyDescent="0.35">
      <c r="S17014" s="43"/>
      <c r="U17014" s="43"/>
    </row>
    <row r="17015" spans="19:21" x14ac:dyDescent="0.35">
      <c r="S17015" s="43"/>
      <c r="U17015" s="43"/>
    </row>
    <row r="17016" spans="19:21" x14ac:dyDescent="0.35">
      <c r="S17016" s="43"/>
      <c r="U17016" s="43"/>
    </row>
    <row r="17017" spans="19:21" x14ac:dyDescent="0.35">
      <c r="S17017" s="43"/>
      <c r="U17017" s="43"/>
    </row>
    <row r="17018" spans="19:21" x14ac:dyDescent="0.35">
      <c r="S17018" s="43"/>
      <c r="U17018" s="43"/>
    </row>
    <row r="17019" spans="19:21" x14ac:dyDescent="0.35">
      <c r="S17019" s="43"/>
      <c r="U17019" s="43"/>
    </row>
    <row r="17020" spans="19:21" x14ac:dyDescent="0.35">
      <c r="S17020" s="43"/>
      <c r="U17020" s="43"/>
    </row>
    <row r="17021" spans="19:21" x14ac:dyDescent="0.35">
      <c r="S17021" s="43"/>
      <c r="U17021" s="43"/>
    </row>
    <row r="17022" spans="19:21" x14ac:dyDescent="0.35">
      <c r="S17022" s="43"/>
      <c r="U17022" s="43"/>
    </row>
    <row r="17023" spans="19:21" x14ac:dyDescent="0.35">
      <c r="S17023" s="43"/>
      <c r="U17023" s="43"/>
    </row>
    <row r="17024" spans="19:21" x14ac:dyDescent="0.35">
      <c r="S17024" s="43"/>
      <c r="U17024" s="43"/>
    </row>
    <row r="17025" spans="19:21" x14ac:dyDescent="0.35">
      <c r="S17025" s="43"/>
      <c r="U17025" s="43"/>
    </row>
    <row r="17026" spans="19:21" x14ac:dyDescent="0.35">
      <c r="S17026" s="43"/>
      <c r="U17026" s="43"/>
    </row>
    <row r="17027" spans="19:21" x14ac:dyDescent="0.35">
      <c r="S17027" s="43"/>
      <c r="U17027" s="43"/>
    </row>
    <row r="17028" spans="19:21" x14ac:dyDescent="0.35">
      <c r="S17028" s="43"/>
      <c r="U17028" s="43"/>
    </row>
    <row r="17029" spans="19:21" x14ac:dyDescent="0.35">
      <c r="S17029" s="43"/>
      <c r="U17029" s="43"/>
    </row>
    <row r="17030" spans="19:21" x14ac:dyDescent="0.35">
      <c r="S17030" s="43"/>
      <c r="U17030" s="43"/>
    </row>
    <row r="17031" spans="19:21" x14ac:dyDescent="0.35">
      <c r="S17031" s="43"/>
      <c r="U17031" s="43"/>
    </row>
    <row r="17032" spans="19:21" x14ac:dyDescent="0.35">
      <c r="S17032" s="43"/>
      <c r="U17032" s="43"/>
    </row>
    <row r="17033" spans="19:21" x14ac:dyDescent="0.35">
      <c r="S17033" s="43"/>
      <c r="U17033" s="43"/>
    </row>
    <row r="17034" spans="19:21" x14ac:dyDescent="0.35">
      <c r="S17034" s="43"/>
      <c r="U17034" s="43"/>
    </row>
    <row r="17035" spans="19:21" x14ac:dyDescent="0.35">
      <c r="S17035" s="43"/>
      <c r="U17035" s="43"/>
    </row>
    <row r="17036" spans="19:21" x14ac:dyDescent="0.35">
      <c r="S17036" s="43"/>
      <c r="U17036" s="43"/>
    </row>
    <row r="17037" spans="19:21" x14ac:dyDescent="0.35">
      <c r="S17037" s="43"/>
      <c r="U17037" s="43"/>
    </row>
    <row r="17038" spans="19:21" x14ac:dyDescent="0.35">
      <c r="S17038" s="43"/>
      <c r="U17038" s="43"/>
    </row>
    <row r="17039" spans="19:21" x14ac:dyDescent="0.35">
      <c r="S17039" s="43"/>
      <c r="U17039" s="43"/>
    </row>
    <row r="17040" spans="19:21" x14ac:dyDescent="0.35">
      <c r="S17040" s="43"/>
      <c r="U17040" s="43"/>
    </row>
    <row r="17041" spans="19:21" x14ac:dyDescent="0.35">
      <c r="S17041" s="43"/>
      <c r="U17041" s="43"/>
    </row>
    <row r="17042" spans="19:21" x14ac:dyDescent="0.35">
      <c r="S17042" s="43"/>
      <c r="U17042" s="43"/>
    </row>
    <row r="17043" spans="19:21" x14ac:dyDescent="0.35">
      <c r="S17043" s="43"/>
      <c r="U17043" s="43"/>
    </row>
    <row r="17044" spans="19:21" x14ac:dyDescent="0.35">
      <c r="S17044" s="43"/>
      <c r="U17044" s="43"/>
    </row>
    <row r="17045" spans="19:21" x14ac:dyDescent="0.35">
      <c r="S17045" s="43"/>
      <c r="U17045" s="43"/>
    </row>
    <row r="17046" spans="19:21" x14ac:dyDescent="0.35">
      <c r="S17046" s="43"/>
      <c r="U17046" s="43"/>
    </row>
    <row r="17047" spans="19:21" x14ac:dyDescent="0.35">
      <c r="S17047" s="43"/>
      <c r="U17047" s="43"/>
    </row>
    <row r="17048" spans="19:21" x14ac:dyDescent="0.35">
      <c r="S17048" s="43"/>
      <c r="U17048" s="43"/>
    </row>
    <row r="17049" spans="19:21" x14ac:dyDescent="0.35">
      <c r="S17049" s="43"/>
      <c r="U17049" s="43"/>
    </row>
    <row r="17050" spans="19:21" x14ac:dyDescent="0.35">
      <c r="S17050" s="43"/>
      <c r="U17050" s="43"/>
    </row>
    <row r="17051" spans="19:21" x14ac:dyDescent="0.35">
      <c r="S17051" s="43"/>
      <c r="U17051" s="43"/>
    </row>
    <row r="17052" spans="19:21" x14ac:dyDescent="0.35">
      <c r="S17052" s="43"/>
      <c r="U17052" s="43"/>
    </row>
    <row r="17053" spans="19:21" x14ac:dyDescent="0.35">
      <c r="S17053" s="43"/>
      <c r="U17053" s="43"/>
    </row>
    <row r="17054" spans="19:21" x14ac:dyDescent="0.35">
      <c r="S17054" s="43"/>
      <c r="U17054" s="43"/>
    </row>
    <row r="17055" spans="19:21" x14ac:dyDescent="0.35">
      <c r="S17055" s="43"/>
      <c r="U17055" s="43"/>
    </row>
    <row r="17056" spans="19:21" x14ac:dyDescent="0.35">
      <c r="S17056" s="43"/>
      <c r="U17056" s="43"/>
    </row>
    <row r="17057" spans="19:21" x14ac:dyDescent="0.35">
      <c r="S17057" s="43"/>
      <c r="U17057" s="43"/>
    </row>
    <row r="17058" spans="19:21" x14ac:dyDescent="0.35">
      <c r="S17058" s="43"/>
      <c r="U17058" s="43"/>
    </row>
    <row r="17059" spans="19:21" x14ac:dyDescent="0.35">
      <c r="S17059" s="43"/>
      <c r="U17059" s="43"/>
    </row>
    <row r="17060" spans="19:21" x14ac:dyDescent="0.35">
      <c r="S17060" s="43"/>
      <c r="U17060" s="43"/>
    </row>
    <row r="17061" spans="19:21" x14ac:dyDescent="0.35">
      <c r="S17061" s="43"/>
      <c r="U17061" s="43"/>
    </row>
    <row r="17062" spans="19:21" x14ac:dyDescent="0.35">
      <c r="S17062" s="43"/>
      <c r="U17062" s="43"/>
    </row>
    <row r="17063" spans="19:21" x14ac:dyDescent="0.35">
      <c r="S17063" s="43"/>
      <c r="U17063" s="43"/>
    </row>
    <row r="17064" spans="19:21" x14ac:dyDescent="0.35">
      <c r="S17064" s="43"/>
      <c r="U17064" s="43"/>
    </row>
    <row r="17065" spans="19:21" x14ac:dyDescent="0.35">
      <c r="S17065" s="43"/>
      <c r="U17065" s="43"/>
    </row>
    <row r="17066" spans="19:21" x14ac:dyDescent="0.35">
      <c r="S17066" s="43"/>
      <c r="U17066" s="43"/>
    </row>
    <row r="17067" spans="19:21" x14ac:dyDescent="0.35">
      <c r="S17067" s="43"/>
      <c r="U17067" s="43"/>
    </row>
    <row r="17068" spans="19:21" x14ac:dyDescent="0.35">
      <c r="S17068" s="43"/>
      <c r="U17068" s="43"/>
    </row>
    <row r="17069" spans="19:21" x14ac:dyDescent="0.35">
      <c r="S17069" s="43"/>
      <c r="U17069" s="43"/>
    </row>
    <row r="17070" spans="19:21" x14ac:dyDescent="0.35">
      <c r="S17070" s="43"/>
      <c r="U17070" s="43"/>
    </row>
    <row r="17071" spans="19:21" x14ac:dyDescent="0.35">
      <c r="S17071" s="43"/>
      <c r="U17071" s="43"/>
    </row>
    <row r="17072" spans="19:21" x14ac:dyDescent="0.35">
      <c r="S17072" s="43"/>
      <c r="U17072" s="43"/>
    </row>
    <row r="17073" spans="19:21" x14ac:dyDescent="0.35">
      <c r="S17073" s="43"/>
      <c r="U17073" s="43"/>
    </row>
    <row r="17074" spans="19:21" x14ac:dyDescent="0.35">
      <c r="S17074" s="43"/>
      <c r="U17074" s="43"/>
    </row>
    <row r="17075" spans="19:21" x14ac:dyDescent="0.35">
      <c r="S17075" s="43"/>
      <c r="U17075" s="43"/>
    </row>
    <row r="17076" spans="19:21" x14ac:dyDescent="0.35">
      <c r="S17076" s="43"/>
      <c r="U17076" s="43"/>
    </row>
    <row r="17077" spans="19:21" x14ac:dyDescent="0.35">
      <c r="S17077" s="43"/>
      <c r="U17077" s="43"/>
    </row>
    <row r="17078" spans="19:21" x14ac:dyDescent="0.35">
      <c r="S17078" s="43"/>
      <c r="U17078" s="43"/>
    </row>
    <row r="17079" spans="19:21" x14ac:dyDescent="0.35">
      <c r="S17079" s="43"/>
      <c r="U17079" s="43"/>
    </row>
    <row r="17080" spans="19:21" x14ac:dyDescent="0.35">
      <c r="S17080" s="43"/>
      <c r="U17080" s="43"/>
    </row>
    <row r="17081" spans="19:21" x14ac:dyDescent="0.35">
      <c r="S17081" s="43"/>
      <c r="U17081" s="43"/>
    </row>
    <row r="17082" spans="19:21" x14ac:dyDescent="0.35">
      <c r="S17082" s="43"/>
      <c r="U17082" s="43"/>
    </row>
    <row r="17083" spans="19:21" x14ac:dyDescent="0.35">
      <c r="S17083" s="43"/>
      <c r="U17083" s="43"/>
    </row>
    <row r="17084" spans="19:21" x14ac:dyDescent="0.35">
      <c r="S17084" s="43"/>
      <c r="U17084" s="43"/>
    </row>
    <row r="17085" spans="19:21" x14ac:dyDescent="0.35">
      <c r="S17085" s="43"/>
      <c r="U17085" s="43"/>
    </row>
    <row r="17086" spans="19:21" x14ac:dyDescent="0.35">
      <c r="S17086" s="43"/>
      <c r="U17086" s="43"/>
    </row>
    <row r="17087" spans="19:21" x14ac:dyDescent="0.35">
      <c r="S17087" s="43"/>
      <c r="U17087" s="43"/>
    </row>
    <row r="17088" spans="19:21" x14ac:dyDescent="0.35">
      <c r="S17088" s="43"/>
      <c r="U17088" s="43"/>
    </row>
    <row r="17089" spans="19:21" x14ac:dyDescent="0.35">
      <c r="S17089" s="43"/>
      <c r="U17089" s="43"/>
    </row>
    <row r="17090" spans="19:21" x14ac:dyDescent="0.35">
      <c r="S17090" s="43"/>
      <c r="U17090" s="43"/>
    </row>
    <row r="17091" spans="19:21" x14ac:dyDescent="0.35">
      <c r="S17091" s="43"/>
      <c r="U17091" s="43"/>
    </row>
    <row r="17092" spans="19:21" x14ac:dyDescent="0.35">
      <c r="S17092" s="43"/>
      <c r="U17092" s="43"/>
    </row>
    <row r="17093" spans="19:21" x14ac:dyDescent="0.35">
      <c r="S17093" s="43"/>
      <c r="U17093" s="43"/>
    </row>
    <row r="17094" spans="19:21" x14ac:dyDescent="0.35">
      <c r="S17094" s="43"/>
      <c r="U17094" s="43"/>
    </row>
    <row r="17095" spans="19:21" x14ac:dyDescent="0.35">
      <c r="S17095" s="43"/>
      <c r="U17095" s="43"/>
    </row>
    <row r="17096" spans="19:21" x14ac:dyDescent="0.35">
      <c r="S17096" s="43"/>
      <c r="U17096" s="43"/>
    </row>
    <row r="17097" spans="19:21" x14ac:dyDescent="0.35">
      <c r="S17097" s="43"/>
      <c r="U17097" s="43"/>
    </row>
    <row r="17098" spans="19:21" x14ac:dyDescent="0.35">
      <c r="S17098" s="43"/>
      <c r="U17098" s="43"/>
    </row>
    <row r="17099" spans="19:21" x14ac:dyDescent="0.35">
      <c r="S17099" s="43"/>
      <c r="U17099" s="43"/>
    </row>
    <row r="17100" spans="19:21" x14ac:dyDescent="0.35">
      <c r="S17100" s="43"/>
      <c r="U17100" s="43"/>
    </row>
    <row r="17101" spans="19:21" x14ac:dyDescent="0.35">
      <c r="S17101" s="43"/>
      <c r="U17101" s="43"/>
    </row>
    <row r="17102" spans="19:21" x14ac:dyDescent="0.35">
      <c r="S17102" s="43"/>
      <c r="U17102" s="43"/>
    </row>
    <row r="17103" spans="19:21" x14ac:dyDescent="0.35">
      <c r="S17103" s="43"/>
      <c r="U17103" s="43"/>
    </row>
    <row r="17104" spans="19:21" x14ac:dyDescent="0.35">
      <c r="S17104" s="43"/>
      <c r="U17104" s="43"/>
    </row>
    <row r="17105" spans="19:21" x14ac:dyDescent="0.35">
      <c r="S17105" s="43"/>
      <c r="U17105" s="43"/>
    </row>
    <row r="17106" spans="19:21" x14ac:dyDescent="0.35">
      <c r="S17106" s="43"/>
      <c r="U17106" s="43"/>
    </row>
    <row r="17107" spans="19:21" x14ac:dyDescent="0.35">
      <c r="S17107" s="43"/>
      <c r="U17107" s="43"/>
    </row>
    <row r="17108" spans="19:21" x14ac:dyDescent="0.35">
      <c r="S17108" s="43"/>
      <c r="U17108" s="43"/>
    </row>
    <row r="17109" spans="19:21" x14ac:dyDescent="0.35">
      <c r="S17109" s="43"/>
      <c r="U17109" s="43"/>
    </row>
    <row r="17110" spans="19:21" x14ac:dyDescent="0.35">
      <c r="S17110" s="43"/>
      <c r="U17110" s="43"/>
    </row>
    <row r="17111" spans="19:21" x14ac:dyDescent="0.35">
      <c r="S17111" s="43"/>
      <c r="U17111" s="43"/>
    </row>
    <row r="17112" spans="19:21" x14ac:dyDescent="0.35">
      <c r="S17112" s="43"/>
      <c r="U17112" s="43"/>
    </row>
    <row r="17113" spans="19:21" x14ac:dyDescent="0.35">
      <c r="S17113" s="43"/>
      <c r="U17113" s="43"/>
    </row>
    <row r="17114" spans="19:21" x14ac:dyDescent="0.35">
      <c r="S17114" s="43"/>
      <c r="U17114" s="43"/>
    </row>
    <row r="17115" spans="19:21" x14ac:dyDescent="0.35">
      <c r="S17115" s="43"/>
      <c r="U17115" s="43"/>
    </row>
    <row r="17116" spans="19:21" x14ac:dyDescent="0.35">
      <c r="S17116" s="43"/>
      <c r="U17116" s="43"/>
    </row>
    <row r="17117" spans="19:21" x14ac:dyDescent="0.35">
      <c r="S17117" s="43"/>
      <c r="U17117" s="43"/>
    </row>
    <row r="17118" spans="19:21" x14ac:dyDescent="0.35">
      <c r="S17118" s="43"/>
      <c r="U17118" s="43"/>
    </row>
    <row r="17119" spans="19:21" x14ac:dyDescent="0.35">
      <c r="S17119" s="43"/>
      <c r="U17119" s="43"/>
    </row>
    <row r="17120" spans="19:21" x14ac:dyDescent="0.35">
      <c r="S17120" s="43"/>
      <c r="U17120" s="43"/>
    </row>
    <row r="17121" spans="19:21" x14ac:dyDescent="0.35">
      <c r="S17121" s="43"/>
      <c r="U17121" s="43"/>
    </row>
    <row r="17122" spans="19:21" x14ac:dyDescent="0.35">
      <c r="S17122" s="43"/>
      <c r="U17122" s="43"/>
    </row>
    <row r="17123" spans="19:21" x14ac:dyDescent="0.35">
      <c r="S17123" s="43"/>
      <c r="U17123" s="43"/>
    </row>
    <row r="17124" spans="19:21" x14ac:dyDescent="0.35">
      <c r="S17124" s="43"/>
      <c r="U17124" s="43"/>
    </row>
    <row r="17125" spans="19:21" x14ac:dyDescent="0.35">
      <c r="S17125" s="43"/>
      <c r="U17125" s="43"/>
    </row>
    <row r="17126" spans="19:21" x14ac:dyDescent="0.35">
      <c r="S17126" s="43"/>
      <c r="U17126" s="43"/>
    </row>
    <row r="17127" spans="19:21" x14ac:dyDescent="0.35">
      <c r="S17127" s="43"/>
      <c r="U17127" s="43"/>
    </row>
    <row r="17128" spans="19:21" x14ac:dyDescent="0.35">
      <c r="S17128" s="43"/>
      <c r="U17128" s="43"/>
    </row>
    <row r="17129" spans="19:21" x14ac:dyDescent="0.35">
      <c r="S17129" s="43"/>
      <c r="U17129" s="43"/>
    </row>
    <row r="17130" spans="19:21" x14ac:dyDescent="0.35">
      <c r="S17130" s="43"/>
      <c r="U17130" s="43"/>
    </row>
    <row r="17131" spans="19:21" x14ac:dyDescent="0.35">
      <c r="S17131" s="43"/>
      <c r="U17131" s="43"/>
    </row>
    <row r="17132" spans="19:21" x14ac:dyDescent="0.35">
      <c r="S17132" s="43"/>
      <c r="U17132" s="43"/>
    </row>
    <row r="17133" spans="19:21" x14ac:dyDescent="0.35">
      <c r="S17133" s="43"/>
      <c r="U17133" s="43"/>
    </row>
    <row r="17134" spans="19:21" x14ac:dyDescent="0.35">
      <c r="S17134" s="43"/>
      <c r="U17134" s="43"/>
    </row>
    <row r="17135" spans="19:21" x14ac:dyDescent="0.35">
      <c r="S17135" s="43"/>
      <c r="U17135" s="43"/>
    </row>
    <row r="17136" spans="19:21" x14ac:dyDescent="0.35">
      <c r="S17136" s="43"/>
      <c r="U17136" s="43"/>
    </row>
    <row r="17137" spans="19:21" x14ac:dyDescent="0.35">
      <c r="S17137" s="43"/>
      <c r="U17137" s="43"/>
    </row>
    <row r="17138" spans="19:21" x14ac:dyDescent="0.35">
      <c r="S17138" s="43"/>
      <c r="U17138" s="43"/>
    </row>
    <row r="17139" spans="19:21" x14ac:dyDescent="0.35">
      <c r="S17139" s="43"/>
      <c r="U17139" s="43"/>
    </row>
    <row r="17140" spans="19:21" x14ac:dyDescent="0.35">
      <c r="S17140" s="43"/>
      <c r="U17140" s="43"/>
    </row>
    <row r="17141" spans="19:21" x14ac:dyDescent="0.35">
      <c r="S17141" s="43"/>
      <c r="U17141" s="43"/>
    </row>
    <row r="17142" spans="19:21" x14ac:dyDescent="0.35">
      <c r="S17142" s="43"/>
      <c r="U17142" s="43"/>
    </row>
    <row r="17143" spans="19:21" x14ac:dyDescent="0.35">
      <c r="S17143" s="43"/>
      <c r="U17143" s="43"/>
    </row>
    <row r="17144" spans="19:21" x14ac:dyDescent="0.35">
      <c r="S17144" s="43"/>
      <c r="U17144" s="43"/>
    </row>
    <row r="17145" spans="19:21" x14ac:dyDescent="0.35">
      <c r="S17145" s="43"/>
      <c r="U17145" s="43"/>
    </row>
    <row r="17146" spans="19:21" x14ac:dyDescent="0.35">
      <c r="S17146" s="43"/>
      <c r="U17146" s="43"/>
    </row>
    <row r="17147" spans="19:21" x14ac:dyDescent="0.35">
      <c r="S17147" s="43"/>
      <c r="U17147" s="43"/>
    </row>
    <row r="17148" spans="19:21" x14ac:dyDescent="0.35">
      <c r="S17148" s="43"/>
      <c r="U17148" s="43"/>
    </row>
    <row r="17149" spans="19:21" x14ac:dyDescent="0.35">
      <c r="S17149" s="43"/>
      <c r="U17149" s="43"/>
    </row>
    <row r="17150" spans="19:21" x14ac:dyDescent="0.35">
      <c r="S17150" s="43"/>
      <c r="U17150" s="43"/>
    </row>
    <row r="17151" spans="19:21" x14ac:dyDescent="0.35">
      <c r="S17151" s="43"/>
      <c r="U17151" s="43"/>
    </row>
    <row r="17152" spans="19:21" x14ac:dyDescent="0.35">
      <c r="S17152" s="43"/>
      <c r="U17152" s="43"/>
    </row>
    <row r="17153" spans="19:21" x14ac:dyDescent="0.35">
      <c r="S17153" s="43"/>
      <c r="U17153" s="43"/>
    </row>
    <row r="17154" spans="19:21" x14ac:dyDescent="0.35">
      <c r="S17154" s="43"/>
      <c r="U17154" s="43"/>
    </row>
    <row r="17155" spans="19:21" x14ac:dyDescent="0.35">
      <c r="S17155" s="43"/>
      <c r="U17155" s="43"/>
    </row>
    <row r="17156" spans="19:21" x14ac:dyDescent="0.35">
      <c r="S17156" s="43"/>
      <c r="U17156" s="43"/>
    </row>
    <row r="17157" spans="19:21" x14ac:dyDescent="0.35">
      <c r="S17157" s="43"/>
      <c r="U17157" s="43"/>
    </row>
    <row r="17158" spans="19:21" x14ac:dyDescent="0.35">
      <c r="S17158" s="43"/>
      <c r="U17158" s="43"/>
    </row>
    <row r="17159" spans="19:21" x14ac:dyDescent="0.35">
      <c r="S17159" s="43"/>
      <c r="U17159" s="43"/>
    </row>
    <row r="17160" spans="19:21" x14ac:dyDescent="0.35">
      <c r="S17160" s="43"/>
      <c r="U17160" s="43"/>
    </row>
    <row r="17161" spans="19:21" x14ac:dyDescent="0.35">
      <c r="S17161" s="43"/>
      <c r="U17161" s="43"/>
    </row>
    <row r="17162" spans="19:21" x14ac:dyDescent="0.35">
      <c r="S17162" s="43"/>
      <c r="U17162" s="43"/>
    </row>
    <row r="17163" spans="19:21" x14ac:dyDescent="0.35">
      <c r="S17163" s="43"/>
      <c r="U17163" s="43"/>
    </row>
    <row r="17164" spans="19:21" x14ac:dyDescent="0.35">
      <c r="S17164" s="43"/>
      <c r="U17164" s="43"/>
    </row>
    <row r="17165" spans="19:21" x14ac:dyDescent="0.35">
      <c r="S17165" s="43"/>
      <c r="U17165" s="43"/>
    </row>
    <row r="17166" spans="19:21" x14ac:dyDescent="0.35">
      <c r="S17166" s="43"/>
      <c r="U17166" s="43"/>
    </row>
    <row r="17167" spans="19:21" x14ac:dyDescent="0.35">
      <c r="S17167" s="43"/>
      <c r="U17167" s="43"/>
    </row>
    <row r="17168" spans="19:21" x14ac:dyDescent="0.35">
      <c r="S17168" s="43"/>
      <c r="U17168" s="43"/>
    </row>
    <row r="17169" spans="19:21" x14ac:dyDescent="0.35">
      <c r="S17169" s="43"/>
      <c r="U17169" s="43"/>
    </row>
    <row r="17170" spans="19:21" x14ac:dyDescent="0.35">
      <c r="S17170" s="43"/>
      <c r="U17170" s="43"/>
    </row>
    <row r="17171" spans="19:21" x14ac:dyDescent="0.35">
      <c r="S17171" s="43"/>
      <c r="U17171" s="43"/>
    </row>
    <row r="17172" spans="19:21" x14ac:dyDescent="0.35">
      <c r="S17172" s="43"/>
      <c r="U17172" s="43"/>
    </row>
    <row r="17173" spans="19:21" x14ac:dyDescent="0.35">
      <c r="S17173" s="43"/>
      <c r="U17173" s="43"/>
    </row>
    <row r="17174" spans="19:21" x14ac:dyDescent="0.35">
      <c r="S17174" s="43"/>
      <c r="U17174" s="43"/>
    </row>
    <row r="17175" spans="19:21" x14ac:dyDescent="0.35">
      <c r="S17175" s="43"/>
      <c r="U17175" s="43"/>
    </row>
    <row r="17176" spans="19:21" x14ac:dyDescent="0.35">
      <c r="S17176" s="43"/>
      <c r="U17176" s="43"/>
    </row>
    <row r="17177" spans="19:21" x14ac:dyDescent="0.35">
      <c r="S17177" s="43"/>
      <c r="U17177" s="43"/>
    </row>
    <row r="17178" spans="19:21" x14ac:dyDescent="0.35">
      <c r="S17178" s="43"/>
      <c r="U17178" s="43"/>
    </row>
    <row r="17179" spans="19:21" x14ac:dyDescent="0.35">
      <c r="S17179" s="43"/>
      <c r="U17179" s="43"/>
    </row>
    <row r="17180" spans="19:21" x14ac:dyDescent="0.35">
      <c r="S17180" s="43"/>
      <c r="U17180" s="43"/>
    </row>
    <row r="17181" spans="19:21" x14ac:dyDescent="0.35">
      <c r="S17181" s="43"/>
      <c r="U17181" s="43"/>
    </row>
    <row r="17182" spans="19:21" x14ac:dyDescent="0.35">
      <c r="S17182" s="43"/>
      <c r="U17182" s="43"/>
    </row>
    <row r="17183" spans="19:21" x14ac:dyDescent="0.35">
      <c r="S17183" s="43"/>
      <c r="U17183" s="43"/>
    </row>
    <row r="17184" spans="19:21" x14ac:dyDescent="0.35">
      <c r="S17184" s="43"/>
      <c r="U17184" s="43"/>
    </row>
    <row r="17185" spans="19:21" x14ac:dyDescent="0.35">
      <c r="S17185" s="43"/>
      <c r="U17185" s="43"/>
    </row>
    <row r="17186" spans="19:21" x14ac:dyDescent="0.35">
      <c r="S17186" s="43"/>
      <c r="U17186" s="43"/>
    </row>
    <row r="17187" spans="19:21" x14ac:dyDescent="0.35">
      <c r="S17187" s="43"/>
      <c r="U17187" s="43"/>
    </row>
    <row r="17188" spans="19:21" x14ac:dyDescent="0.35">
      <c r="S17188" s="43"/>
      <c r="U17188" s="43"/>
    </row>
    <row r="17189" spans="19:21" x14ac:dyDescent="0.35">
      <c r="S17189" s="43"/>
      <c r="U17189" s="43"/>
    </row>
    <row r="17190" spans="19:21" x14ac:dyDescent="0.35">
      <c r="S17190" s="43"/>
      <c r="U17190" s="43"/>
    </row>
    <row r="17191" spans="19:21" x14ac:dyDescent="0.35">
      <c r="S17191" s="43"/>
      <c r="U17191" s="43"/>
    </row>
    <row r="17192" spans="19:21" x14ac:dyDescent="0.35">
      <c r="S17192" s="43"/>
      <c r="U17192" s="43"/>
    </row>
    <row r="17193" spans="19:21" x14ac:dyDescent="0.35">
      <c r="S17193" s="43"/>
      <c r="U17193" s="43"/>
    </row>
    <row r="17194" spans="19:21" x14ac:dyDescent="0.35">
      <c r="S17194" s="43"/>
      <c r="U17194" s="43"/>
    </row>
    <row r="17195" spans="19:21" x14ac:dyDescent="0.35">
      <c r="S17195" s="43"/>
      <c r="U17195" s="43"/>
    </row>
    <row r="17196" spans="19:21" x14ac:dyDescent="0.35">
      <c r="S17196" s="43"/>
      <c r="U17196" s="43"/>
    </row>
    <row r="17197" spans="19:21" x14ac:dyDescent="0.35">
      <c r="S17197" s="43"/>
      <c r="U17197" s="43"/>
    </row>
    <row r="17198" spans="19:21" x14ac:dyDescent="0.35">
      <c r="S17198" s="43"/>
      <c r="U17198" s="43"/>
    </row>
    <row r="17199" spans="19:21" x14ac:dyDescent="0.35">
      <c r="S17199" s="43"/>
      <c r="U17199" s="43"/>
    </row>
    <row r="17200" spans="19:21" x14ac:dyDescent="0.35">
      <c r="S17200" s="43"/>
      <c r="U17200" s="43"/>
    </row>
    <row r="17201" spans="19:21" x14ac:dyDescent="0.35">
      <c r="S17201" s="43"/>
      <c r="U17201" s="43"/>
    </row>
    <row r="17202" spans="19:21" x14ac:dyDescent="0.35">
      <c r="S17202" s="43"/>
      <c r="U17202" s="43"/>
    </row>
    <row r="17203" spans="19:21" x14ac:dyDescent="0.35">
      <c r="S17203" s="43"/>
      <c r="U17203" s="43"/>
    </row>
    <row r="17204" spans="19:21" x14ac:dyDescent="0.35">
      <c r="S17204" s="43"/>
      <c r="U17204" s="43"/>
    </row>
    <row r="17205" spans="19:21" x14ac:dyDescent="0.35">
      <c r="S17205" s="43"/>
      <c r="U17205" s="43"/>
    </row>
    <row r="17206" spans="19:21" x14ac:dyDescent="0.35">
      <c r="S17206" s="43"/>
      <c r="U17206" s="43"/>
    </row>
    <row r="17207" spans="19:21" x14ac:dyDescent="0.35">
      <c r="S17207" s="43"/>
      <c r="U17207" s="43"/>
    </row>
    <row r="17208" spans="19:21" x14ac:dyDescent="0.35">
      <c r="S17208" s="43"/>
      <c r="U17208" s="43"/>
    </row>
    <row r="17209" spans="19:21" x14ac:dyDescent="0.35">
      <c r="S17209" s="43"/>
      <c r="U17209" s="43"/>
    </row>
    <row r="17210" spans="19:21" x14ac:dyDescent="0.35">
      <c r="S17210" s="43"/>
      <c r="U17210" s="43"/>
    </row>
    <row r="17211" spans="19:21" x14ac:dyDescent="0.35">
      <c r="S17211" s="43"/>
      <c r="U17211" s="43"/>
    </row>
    <row r="17212" spans="19:21" x14ac:dyDescent="0.35">
      <c r="S17212" s="43"/>
      <c r="U17212" s="43"/>
    </row>
    <row r="17213" spans="19:21" x14ac:dyDescent="0.35">
      <c r="S17213" s="43"/>
      <c r="U17213" s="43"/>
    </row>
    <row r="17214" spans="19:21" x14ac:dyDescent="0.35">
      <c r="S17214" s="43"/>
      <c r="U17214" s="43"/>
    </row>
    <row r="17215" spans="19:21" x14ac:dyDescent="0.35">
      <c r="S17215" s="43"/>
      <c r="U17215" s="43"/>
    </row>
    <row r="17216" spans="19:21" x14ac:dyDescent="0.35">
      <c r="S17216" s="43"/>
      <c r="U17216" s="43"/>
    </row>
    <row r="17217" spans="19:21" x14ac:dyDescent="0.35">
      <c r="S17217" s="43"/>
      <c r="U17217" s="43"/>
    </row>
    <row r="17218" spans="19:21" x14ac:dyDescent="0.35">
      <c r="S17218" s="43"/>
      <c r="U17218" s="43"/>
    </row>
    <row r="17219" spans="19:21" x14ac:dyDescent="0.35">
      <c r="S17219" s="43"/>
      <c r="U17219" s="43"/>
    </row>
    <row r="17220" spans="19:21" x14ac:dyDescent="0.35">
      <c r="S17220" s="43"/>
      <c r="U17220" s="43"/>
    </row>
    <row r="17221" spans="19:21" x14ac:dyDescent="0.35">
      <c r="S17221" s="43"/>
      <c r="U17221" s="43"/>
    </row>
    <row r="17222" spans="19:21" x14ac:dyDescent="0.35">
      <c r="S17222" s="43"/>
      <c r="U17222" s="43"/>
    </row>
    <row r="17223" spans="19:21" x14ac:dyDescent="0.35">
      <c r="S17223" s="43"/>
      <c r="U17223" s="43"/>
    </row>
    <row r="17224" spans="19:21" x14ac:dyDescent="0.35">
      <c r="S17224" s="43"/>
      <c r="U17224" s="43"/>
    </row>
    <row r="17225" spans="19:21" x14ac:dyDescent="0.35">
      <c r="S17225" s="43"/>
      <c r="U17225" s="43"/>
    </row>
    <row r="17226" spans="19:21" x14ac:dyDescent="0.35">
      <c r="S17226" s="43"/>
      <c r="U17226" s="43"/>
    </row>
    <row r="17227" spans="19:21" x14ac:dyDescent="0.35">
      <c r="S17227" s="43"/>
      <c r="U17227" s="43"/>
    </row>
    <row r="17228" spans="19:21" x14ac:dyDescent="0.35">
      <c r="S17228" s="43"/>
      <c r="U17228" s="43"/>
    </row>
    <row r="17229" spans="19:21" x14ac:dyDescent="0.35">
      <c r="S17229" s="43"/>
      <c r="U17229" s="43"/>
    </row>
    <row r="17230" spans="19:21" x14ac:dyDescent="0.35">
      <c r="S17230" s="43"/>
      <c r="U17230" s="43"/>
    </row>
    <row r="17231" spans="19:21" x14ac:dyDescent="0.35">
      <c r="S17231" s="43"/>
      <c r="U17231" s="43"/>
    </row>
    <row r="17232" spans="19:21" x14ac:dyDescent="0.35">
      <c r="S17232" s="43"/>
      <c r="U17232" s="43"/>
    </row>
    <row r="17233" spans="19:21" x14ac:dyDescent="0.35">
      <c r="S17233" s="43"/>
      <c r="U17233" s="43"/>
    </row>
    <row r="17234" spans="19:21" x14ac:dyDescent="0.35">
      <c r="S17234" s="43"/>
      <c r="U17234" s="43"/>
    </row>
    <row r="17235" spans="19:21" x14ac:dyDescent="0.35">
      <c r="S17235" s="43"/>
      <c r="U17235" s="43"/>
    </row>
    <row r="17236" spans="19:21" x14ac:dyDescent="0.35">
      <c r="S17236" s="43"/>
      <c r="U17236" s="43"/>
    </row>
    <row r="17237" spans="19:21" x14ac:dyDescent="0.35">
      <c r="S17237" s="43"/>
      <c r="U17237" s="43"/>
    </row>
    <row r="17238" spans="19:21" x14ac:dyDescent="0.35">
      <c r="S17238" s="43"/>
      <c r="U17238" s="43"/>
    </row>
    <row r="17239" spans="19:21" x14ac:dyDescent="0.35">
      <c r="S17239" s="43"/>
      <c r="U17239" s="43"/>
    </row>
    <row r="17240" spans="19:21" x14ac:dyDescent="0.35">
      <c r="S17240" s="43"/>
      <c r="U17240" s="43"/>
    </row>
    <row r="17241" spans="19:21" x14ac:dyDescent="0.35">
      <c r="S17241" s="43"/>
      <c r="U17241" s="43"/>
    </row>
    <row r="17242" spans="19:21" x14ac:dyDescent="0.35">
      <c r="S17242" s="43"/>
      <c r="U17242" s="43"/>
    </row>
    <row r="17243" spans="19:21" x14ac:dyDescent="0.35">
      <c r="S17243" s="43"/>
      <c r="U17243" s="43"/>
    </row>
    <row r="17244" spans="19:21" x14ac:dyDescent="0.35">
      <c r="S17244" s="43"/>
      <c r="U17244" s="43"/>
    </row>
    <row r="17245" spans="19:21" x14ac:dyDescent="0.35">
      <c r="S17245" s="43"/>
      <c r="U17245" s="43"/>
    </row>
    <row r="17246" spans="19:21" x14ac:dyDescent="0.35">
      <c r="S17246" s="43"/>
      <c r="U17246" s="43"/>
    </row>
    <row r="17247" spans="19:21" x14ac:dyDescent="0.35">
      <c r="S17247" s="43"/>
      <c r="U17247" s="43"/>
    </row>
    <row r="17248" spans="19:21" x14ac:dyDescent="0.35">
      <c r="S17248" s="43"/>
      <c r="U17248" s="43"/>
    </row>
    <row r="17249" spans="19:21" x14ac:dyDescent="0.35">
      <c r="S17249" s="43"/>
      <c r="U17249" s="43"/>
    </row>
    <row r="17250" spans="19:21" x14ac:dyDescent="0.35">
      <c r="S17250" s="43"/>
      <c r="U17250" s="43"/>
    </row>
    <row r="17251" spans="19:21" x14ac:dyDescent="0.35">
      <c r="S17251" s="43"/>
      <c r="U17251" s="43"/>
    </row>
    <row r="17252" spans="19:21" x14ac:dyDescent="0.35">
      <c r="S17252" s="43"/>
      <c r="U17252" s="43"/>
    </row>
    <row r="17253" spans="19:21" x14ac:dyDescent="0.35">
      <c r="S17253" s="43"/>
      <c r="U17253" s="43"/>
    </row>
    <row r="17254" spans="19:21" x14ac:dyDescent="0.35">
      <c r="S17254" s="43"/>
      <c r="U17254" s="43"/>
    </row>
    <row r="17255" spans="19:21" x14ac:dyDescent="0.35">
      <c r="S17255" s="43"/>
      <c r="U17255" s="43"/>
    </row>
    <row r="17256" spans="19:21" x14ac:dyDescent="0.35">
      <c r="S17256" s="43"/>
      <c r="U17256" s="43"/>
    </row>
    <row r="17257" spans="19:21" x14ac:dyDescent="0.35">
      <c r="S17257" s="43"/>
      <c r="U17257" s="43"/>
    </row>
    <row r="17258" spans="19:21" x14ac:dyDescent="0.35">
      <c r="S17258" s="43"/>
      <c r="U17258" s="43"/>
    </row>
    <row r="17259" spans="19:21" x14ac:dyDescent="0.35">
      <c r="S17259" s="43"/>
      <c r="U17259" s="43"/>
    </row>
    <row r="17260" spans="19:21" x14ac:dyDescent="0.35">
      <c r="S17260" s="43"/>
      <c r="U17260" s="43"/>
    </row>
    <row r="17261" spans="19:21" x14ac:dyDescent="0.35">
      <c r="S17261" s="43"/>
      <c r="U17261" s="43"/>
    </row>
    <row r="17262" spans="19:21" x14ac:dyDescent="0.35">
      <c r="S17262" s="43"/>
      <c r="U17262" s="43"/>
    </row>
    <row r="17263" spans="19:21" x14ac:dyDescent="0.35">
      <c r="S17263" s="43"/>
      <c r="U17263" s="43"/>
    </row>
    <row r="17264" spans="19:21" x14ac:dyDescent="0.35">
      <c r="S17264" s="43"/>
      <c r="U17264" s="43"/>
    </row>
    <row r="17265" spans="19:21" x14ac:dyDescent="0.35">
      <c r="S17265" s="43"/>
      <c r="U17265" s="43"/>
    </row>
    <row r="17266" spans="19:21" x14ac:dyDescent="0.35">
      <c r="S17266" s="43"/>
      <c r="U17266" s="43"/>
    </row>
    <row r="17267" spans="19:21" x14ac:dyDescent="0.35">
      <c r="S17267" s="43"/>
      <c r="U17267" s="43"/>
    </row>
    <row r="17268" spans="19:21" x14ac:dyDescent="0.35">
      <c r="S17268" s="43"/>
      <c r="U17268" s="43"/>
    </row>
    <row r="17269" spans="19:21" x14ac:dyDescent="0.35">
      <c r="S17269" s="43"/>
      <c r="U17269" s="43"/>
    </row>
    <row r="17270" spans="19:21" x14ac:dyDescent="0.35">
      <c r="S17270" s="43"/>
      <c r="U17270" s="43"/>
    </row>
    <row r="17271" spans="19:21" x14ac:dyDescent="0.35">
      <c r="S17271" s="43"/>
      <c r="U17271" s="43"/>
    </row>
    <row r="17272" spans="19:21" x14ac:dyDescent="0.35">
      <c r="S17272" s="43"/>
      <c r="U17272" s="43"/>
    </row>
    <row r="17273" spans="19:21" x14ac:dyDescent="0.35">
      <c r="S17273" s="43"/>
      <c r="U17273" s="43"/>
    </row>
    <row r="17274" spans="19:21" x14ac:dyDescent="0.35">
      <c r="S17274" s="43"/>
      <c r="U17274" s="43"/>
    </row>
    <row r="17275" spans="19:21" x14ac:dyDescent="0.35">
      <c r="S17275" s="43"/>
      <c r="U17275" s="43"/>
    </row>
    <row r="17276" spans="19:21" x14ac:dyDescent="0.35">
      <c r="S17276" s="43"/>
      <c r="U17276" s="43"/>
    </row>
    <row r="17277" spans="19:21" x14ac:dyDescent="0.35">
      <c r="S17277" s="43"/>
      <c r="U17277" s="43"/>
    </row>
    <row r="17278" spans="19:21" x14ac:dyDescent="0.35">
      <c r="S17278" s="43"/>
      <c r="U17278" s="43"/>
    </row>
    <row r="17279" spans="19:21" x14ac:dyDescent="0.35">
      <c r="S17279" s="43"/>
      <c r="U17279" s="43"/>
    </row>
    <row r="17280" spans="19:21" x14ac:dyDescent="0.35">
      <c r="S17280" s="43"/>
      <c r="U17280" s="43"/>
    </row>
    <row r="17281" spans="19:21" x14ac:dyDescent="0.35">
      <c r="S17281" s="43"/>
      <c r="U17281" s="43"/>
    </row>
    <row r="17282" spans="19:21" x14ac:dyDescent="0.35">
      <c r="S17282" s="43"/>
      <c r="U17282" s="43"/>
    </row>
    <row r="17283" spans="19:21" x14ac:dyDescent="0.35">
      <c r="S17283" s="43"/>
      <c r="U17283" s="43"/>
    </row>
    <row r="17284" spans="19:21" x14ac:dyDescent="0.35">
      <c r="S17284" s="43"/>
      <c r="U17284" s="43"/>
    </row>
    <row r="17285" spans="19:21" x14ac:dyDescent="0.35">
      <c r="S17285" s="43"/>
      <c r="U17285" s="43"/>
    </row>
    <row r="17286" spans="19:21" x14ac:dyDescent="0.35">
      <c r="S17286" s="43"/>
      <c r="U17286" s="43"/>
    </row>
    <row r="17287" spans="19:21" x14ac:dyDescent="0.35">
      <c r="S17287" s="43"/>
      <c r="U17287" s="43"/>
    </row>
    <row r="17288" spans="19:21" x14ac:dyDescent="0.35">
      <c r="S17288" s="43"/>
      <c r="U17288" s="43"/>
    </row>
    <row r="17289" spans="19:21" x14ac:dyDescent="0.35">
      <c r="S17289" s="43"/>
      <c r="U17289" s="43"/>
    </row>
    <row r="17290" spans="19:21" x14ac:dyDescent="0.35">
      <c r="S17290" s="43"/>
      <c r="U17290" s="43"/>
    </row>
    <row r="17291" spans="19:21" x14ac:dyDescent="0.35">
      <c r="S17291" s="43"/>
      <c r="U17291" s="43"/>
    </row>
    <row r="17292" spans="19:21" x14ac:dyDescent="0.35">
      <c r="S17292" s="43"/>
      <c r="U17292" s="43"/>
    </row>
    <row r="17293" spans="19:21" x14ac:dyDescent="0.35">
      <c r="S17293" s="43"/>
      <c r="U17293" s="43"/>
    </row>
    <row r="17294" spans="19:21" x14ac:dyDescent="0.35">
      <c r="S17294" s="43"/>
      <c r="U17294" s="43"/>
    </row>
    <row r="17295" spans="19:21" x14ac:dyDescent="0.35">
      <c r="S17295" s="43"/>
      <c r="U17295" s="43"/>
    </row>
    <row r="17296" spans="19:21" x14ac:dyDescent="0.35">
      <c r="S17296" s="43"/>
      <c r="U17296" s="43"/>
    </row>
    <row r="17297" spans="19:21" x14ac:dyDescent="0.35">
      <c r="S17297" s="43"/>
      <c r="U17297" s="43"/>
    </row>
    <row r="17298" spans="19:21" x14ac:dyDescent="0.35">
      <c r="S17298" s="43"/>
      <c r="U17298" s="43"/>
    </row>
    <row r="17299" spans="19:21" x14ac:dyDescent="0.35">
      <c r="S17299" s="43"/>
      <c r="U17299" s="43"/>
    </row>
    <row r="17300" spans="19:21" x14ac:dyDescent="0.35">
      <c r="S17300" s="43"/>
      <c r="U17300" s="43"/>
    </row>
    <row r="17301" spans="19:21" x14ac:dyDescent="0.35">
      <c r="S17301" s="43"/>
      <c r="U17301" s="43"/>
    </row>
    <row r="17302" spans="19:21" x14ac:dyDescent="0.35">
      <c r="S17302" s="43"/>
      <c r="U17302" s="43"/>
    </row>
    <row r="17303" spans="19:21" x14ac:dyDescent="0.35">
      <c r="S17303" s="43"/>
      <c r="U17303" s="43"/>
    </row>
    <row r="17304" spans="19:21" x14ac:dyDescent="0.35">
      <c r="S17304" s="43"/>
      <c r="U17304" s="43"/>
    </row>
    <row r="17305" spans="19:21" x14ac:dyDescent="0.35">
      <c r="S17305" s="43"/>
      <c r="U17305" s="43"/>
    </row>
    <row r="17306" spans="19:21" x14ac:dyDescent="0.35">
      <c r="S17306" s="43"/>
      <c r="U17306" s="43"/>
    </row>
    <row r="17307" spans="19:21" x14ac:dyDescent="0.35">
      <c r="S17307" s="43"/>
      <c r="U17307" s="43"/>
    </row>
    <row r="17308" spans="19:21" x14ac:dyDescent="0.35">
      <c r="S17308" s="43"/>
      <c r="U17308" s="43"/>
    </row>
    <row r="17309" spans="19:21" x14ac:dyDescent="0.35">
      <c r="S17309" s="43"/>
      <c r="U17309" s="43"/>
    </row>
    <row r="17310" spans="19:21" x14ac:dyDescent="0.35">
      <c r="S17310" s="43"/>
      <c r="U17310" s="43"/>
    </row>
    <row r="17311" spans="19:21" x14ac:dyDescent="0.35">
      <c r="S17311" s="43"/>
      <c r="U17311" s="43"/>
    </row>
    <row r="17312" spans="19:21" x14ac:dyDescent="0.35">
      <c r="S17312" s="43"/>
      <c r="U17312" s="43"/>
    </row>
    <row r="17313" spans="19:21" x14ac:dyDescent="0.35">
      <c r="S17313" s="43"/>
      <c r="U17313" s="43"/>
    </row>
    <row r="17314" spans="19:21" x14ac:dyDescent="0.35">
      <c r="S17314" s="43"/>
      <c r="U17314" s="43"/>
    </row>
    <row r="17315" spans="19:21" x14ac:dyDescent="0.35">
      <c r="S17315" s="43"/>
      <c r="U17315" s="43"/>
    </row>
    <row r="17316" spans="19:21" x14ac:dyDescent="0.35">
      <c r="S17316" s="43"/>
      <c r="U17316" s="43"/>
    </row>
    <row r="17317" spans="19:21" x14ac:dyDescent="0.35">
      <c r="S17317" s="43"/>
      <c r="U17317" s="43"/>
    </row>
    <row r="17318" spans="19:21" x14ac:dyDescent="0.35">
      <c r="S17318" s="43"/>
      <c r="U17318" s="43"/>
    </row>
    <row r="17319" spans="19:21" x14ac:dyDescent="0.35">
      <c r="S17319" s="43"/>
      <c r="U17319" s="43"/>
    </row>
    <row r="17320" spans="19:21" x14ac:dyDescent="0.35">
      <c r="S17320" s="43"/>
      <c r="U17320" s="43"/>
    </row>
    <row r="17321" spans="19:21" x14ac:dyDescent="0.35">
      <c r="S17321" s="43"/>
      <c r="U17321" s="43"/>
    </row>
    <row r="17322" spans="19:21" x14ac:dyDescent="0.35">
      <c r="S17322" s="43"/>
      <c r="U17322" s="43"/>
    </row>
    <row r="17323" spans="19:21" x14ac:dyDescent="0.35">
      <c r="S17323" s="43"/>
      <c r="U17323" s="43"/>
    </row>
    <row r="17324" spans="19:21" x14ac:dyDescent="0.35">
      <c r="S17324" s="43"/>
      <c r="U17324" s="43"/>
    </row>
    <row r="17325" spans="19:21" x14ac:dyDescent="0.35">
      <c r="S17325" s="43"/>
      <c r="U17325" s="43"/>
    </row>
    <row r="17326" spans="19:21" x14ac:dyDescent="0.35">
      <c r="S17326" s="43"/>
      <c r="U17326" s="43"/>
    </row>
    <row r="17327" spans="19:21" x14ac:dyDescent="0.35">
      <c r="S17327" s="43"/>
      <c r="U17327" s="43"/>
    </row>
    <row r="17328" spans="19:21" x14ac:dyDescent="0.35">
      <c r="S17328" s="43"/>
      <c r="U17328" s="43"/>
    </row>
    <row r="17329" spans="19:21" x14ac:dyDescent="0.35">
      <c r="S17329" s="43"/>
      <c r="U17329" s="43"/>
    </row>
    <row r="17330" spans="19:21" x14ac:dyDescent="0.35">
      <c r="S17330" s="43"/>
      <c r="U17330" s="43"/>
    </row>
    <row r="17331" spans="19:21" x14ac:dyDescent="0.35">
      <c r="S17331" s="43"/>
      <c r="U17331" s="43"/>
    </row>
    <row r="17332" spans="19:21" x14ac:dyDescent="0.35">
      <c r="S17332" s="43"/>
      <c r="U17332" s="43"/>
    </row>
    <row r="17333" spans="19:21" x14ac:dyDescent="0.35">
      <c r="S17333" s="43"/>
      <c r="U17333" s="43"/>
    </row>
    <row r="17334" spans="19:21" x14ac:dyDescent="0.35">
      <c r="S17334" s="43"/>
      <c r="U17334" s="43"/>
    </row>
    <row r="17335" spans="19:21" x14ac:dyDescent="0.35">
      <c r="S17335" s="43"/>
      <c r="U17335" s="43"/>
    </row>
    <row r="17336" spans="19:21" x14ac:dyDescent="0.35">
      <c r="S17336" s="43"/>
      <c r="U17336" s="43"/>
    </row>
    <row r="17337" spans="19:21" x14ac:dyDescent="0.35">
      <c r="S17337" s="43"/>
      <c r="U17337" s="43"/>
    </row>
    <row r="17338" spans="19:21" x14ac:dyDescent="0.35">
      <c r="S17338" s="43"/>
      <c r="U17338" s="43"/>
    </row>
    <row r="17339" spans="19:21" x14ac:dyDescent="0.35">
      <c r="S17339" s="43"/>
      <c r="U17339" s="43"/>
    </row>
    <row r="17340" spans="19:21" x14ac:dyDescent="0.35">
      <c r="S17340" s="43"/>
      <c r="U17340" s="43"/>
    </row>
    <row r="17341" spans="19:21" x14ac:dyDescent="0.35">
      <c r="S17341" s="43"/>
      <c r="U17341" s="43"/>
    </row>
    <row r="17342" spans="19:21" x14ac:dyDescent="0.35">
      <c r="S17342" s="43"/>
      <c r="U17342" s="43"/>
    </row>
    <row r="17343" spans="19:21" x14ac:dyDescent="0.35">
      <c r="S17343" s="43"/>
      <c r="U17343" s="43"/>
    </row>
    <row r="17344" spans="19:21" x14ac:dyDescent="0.35">
      <c r="S17344" s="43"/>
      <c r="U17344" s="43"/>
    </row>
    <row r="17345" spans="19:21" x14ac:dyDescent="0.35">
      <c r="S17345" s="43"/>
      <c r="U17345" s="43"/>
    </row>
    <row r="17346" spans="19:21" x14ac:dyDescent="0.35">
      <c r="S17346" s="43"/>
      <c r="U17346" s="43"/>
    </row>
    <row r="17347" spans="19:21" x14ac:dyDescent="0.35">
      <c r="S17347" s="43"/>
      <c r="U17347" s="43"/>
    </row>
    <row r="17348" spans="19:21" x14ac:dyDescent="0.35">
      <c r="S17348" s="43"/>
      <c r="U17348" s="43"/>
    </row>
    <row r="17349" spans="19:21" x14ac:dyDescent="0.35">
      <c r="S17349" s="43"/>
      <c r="U17349" s="43"/>
    </row>
    <row r="17350" spans="19:21" x14ac:dyDescent="0.35">
      <c r="S17350" s="43"/>
      <c r="U17350" s="43"/>
    </row>
    <row r="17351" spans="19:21" x14ac:dyDescent="0.35">
      <c r="S17351" s="43"/>
      <c r="U17351" s="43"/>
    </row>
    <row r="17352" spans="19:21" x14ac:dyDescent="0.35">
      <c r="S17352" s="43"/>
      <c r="U17352" s="43"/>
    </row>
    <row r="17353" spans="19:21" x14ac:dyDescent="0.35">
      <c r="S17353" s="43"/>
      <c r="U17353" s="43"/>
    </row>
    <row r="17354" spans="19:21" x14ac:dyDescent="0.35">
      <c r="S17354" s="43"/>
      <c r="U17354" s="43"/>
    </row>
    <row r="17355" spans="19:21" x14ac:dyDescent="0.35">
      <c r="S17355" s="43"/>
      <c r="U17355" s="43"/>
    </row>
    <row r="17356" spans="19:21" x14ac:dyDescent="0.35">
      <c r="S17356" s="43"/>
      <c r="U17356" s="43"/>
    </row>
    <row r="17357" spans="19:21" x14ac:dyDescent="0.35">
      <c r="S17357" s="43"/>
      <c r="U17357" s="43"/>
    </row>
    <row r="17358" spans="19:21" x14ac:dyDescent="0.35">
      <c r="S17358" s="43"/>
      <c r="U17358" s="43"/>
    </row>
    <row r="17359" spans="19:21" x14ac:dyDescent="0.35">
      <c r="S17359" s="43"/>
      <c r="U17359" s="43"/>
    </row>
    <row r="17360" spans="19:21" x14ac:dyDescent="0.35">
      <c r="S17360" s="43"/>
      <c r="U17360" s="43"/>
    </row>
    <row r="17361" spans="19:21" x14ac:dyDescent="0.35">
      <c r="S17361" s="43"/>
      <c r="U17361" s="43"/>
    </row>
    <row r="17362" spans="19:21" x14ac:dyDescent="0.35">
      <c r="S17362" s="43"/>
      <c r="U17362" s="43"/>
    </row>
    <row r="17363" spans="19:21" x14ac:dyDescent="0.35">
      <c r="S17363" s="43"/>
      <c r="U17363" s="43"/>
    </row>
    <row r="17364" spans="19:21" x14ac:dyDescent="0.35">
      <c r="S17364" s="43"/>
      <c r="U17364" s="43"/>
    </row>
    <row r="17365" spans="19:21" x14ac:dyDescent="0.35">
      <c r="S17365" s="43"/>
      <c r="U17365" s="43"/>
    </row>
    <row r="17366" spans="19:21" x14ac:dyDescent="0.35">
      <c r="S17366" s="43"/>
      <c r="U17366" s="43"/>
    </row>
    <row r="17367" spans="19:21" x14ac:dyDescent="0.35">
      <c r="S17367" s="43"/>
      <c r="U17367" s="43"/>
    </row>
    <row r="17368" spans="19:21" x14ac:dyDescent="0.35">
      <c r="S17368" s="43"/>
      <c r="U17368" s="43"/>
    </row>
    <row r="17369" spans="19:21" x14ac:dyDescent="0.35">
      <c r="S17369" s="43"/>
      <c r="U17369" s="43"/>
    </row>
    <row r="17370" spans="19:21" x14ac:dyDescent="0.35">
      <c r="S17370" s="43"/>
      <c r="U17370" s="43"/>
    </row>
    <row r="17371" spans="19:21" x14ac:dyDescent="0.35">
      <c r="S17371" s="43"/>
      <c r="U17371" s="43"/>
    </row>
    <row r="17372" spans="19:21" x14ac:dyDescent="0.35">
      <c r="S17372" s="43"/>
      <c r="U17372" s="43"/>
    </row>
    <row r="17373" spans="19:21" x14ac:dyDescent="0.35">
      <c r="S17373" s="43"/>
      <c r="U17373" s="43"/>
    </row>
    <row r="17374" spans="19:21" x14ac:dyDescent="0.35">
      <c r="S17374" s="43"/>
      <c r="U17374" s="43"/>
    </row>
    <row r="17375" spans="19:21" x14ac:dyDescent="0.35">
      <c r="S17375" s="43"/>
      <c r="U17375" s="43"/>
    </row>
    <row r="17376" spans="19:21" x14ac:dyDescent="0.35">
      <c r="S17376" s="43"/>
      <c r="U17376" s="43"/>
    </row>
    <row r="17377" spans="19:21" x14ac:dyDescent="0.35">
      <c r="S17377" s="43"/>
      <c r="U17377" s="43"/>
    </row>
    <row r="17378" spans="19:21" x14ac:dyDescent="0.35">
      <c r="S17378" s="43"/>
      <c r="U17378" s="43"/>
    </row>
    <row r="17379" spans="19:21" x14ac:dyDescent="0.35">
      <c r="S17379" s="43"/>
      <c r="U17379" s="43"/>
    </row>
    <row r="17380" spans="19:21" x14ac:dyDescent="0.35">
      <c r="S17380" s="43"/>
      <c r="U17380" s="43"/>
    </row>
    <row r="17381" spans="19:21" x14ac:dyDescent="0.35">
      <c r="S17381" s="43"/>
      <c r="U17381" s="43"/>
    </row>
    <row r="17382" spans="19:21" x14ac:dyDescent="0.35">
      <c r="S17382" s="43"/>
      <c r="U17382" s="43"/>
    </row>
    <row r="17383" spans="19:21" x14ac:dyDescent="0.35">
      <c r="S17383" s="43"/>
      <c r="U17383" s="43"/>
    </row>
    <row r="17384" spans="19:21" x14ac:dyDescent="0.35">
      <c r="S17384" s="43"/>
      <c r="U17384" s="43"/>
    </row>
    <row r="17385" spans="19:21" x14ac:dyDescent="0.35">
      <c r="S17385" s="43"/>
      <c r="U17385" s="43"/>
    </row>
    <row r="17386" spans="19:21" x14ac:dyDescent="0.35">
      <c r="S17386" s="43"/>
      <c r="U17386" s="43"/>
    </row>
    <row r="17387" spans="19:21" x14ac:dyDescent="0.35">
      <c r="S17387" s="43"/>
      <c r="U17387" s="43"/>
    </row>
    <row r="17388" spans="19:21" x14ac:dyDescent="0.35">
      <c r="S17388" s="43"/>
      <c r="U17388" s="43"/>
    </row>
    <row r="17389" spans="19:21" x14ac:dyDescent="0.35">
      <c r="S17389" s="43"/>
      <c r="U17389" s="43"/>
    </row>
    <row r="17390" spans="19:21" x14ac:dyDescent="0.35">
      <c r="S17390" s="43"/>
      <c r="U17390" s="43"/>
    </row>
    <row r="17391" spans="19:21" x14ac:dyDescent="0.35">
      <c r="S17391" s="43"/>
      <c r="U17391" s="43"/>
    </row>
    <row r="17392" spans="19:21" x14ac:dyDescent="0.35">
      <c r="S17392" s="43"/>
      <c r="U17392" s="43"/>
    </row>
    <row r="17393" spans="19:21" x14ac:dyDescent="0.35">
      <c r="S17393" s="43"/>
      <c r="U17393" s="43"/>
    </row>
    <row r="17394" spans="19:21" x14ac:dyDescent="0.35">
      <c r="S17394" s="43"/>
      <c r="U17394" s="43"/>
    </row>
    <row r="17395" spans="19:21" x14ac:dyDescent="0.35">
      <c r="S17395" s="43"/>
      <c r="U17395" s="43"/>
    </row>
    <row r="17396" spans="19:21" x14ac:dyDescent="0.35">
      <c r="S17396" s="43"/>
      <c r="U17396" s="43"/>
    </row>
    <row r="17397" spans="19:21" x14ac:dyDescent="0.35">
      <c r="S17397" s="43"/>
      <c r="U17397" s="43"/>
    </row>
    <row r="17398" spans="19:21" x14ac:dyDescent="0.35">
      <c r="S17398" s="43"/>
      <c r="U17398" s="43"/>
    </row>
    <row r="17399" spans="19:21" x14ac:dyDescent="0.35">
      <c r="S17399" s="43"/>
      <c r="U17399" s="43"/>
    </row>
    <row r="17400" spans="19:21" x14ac:dyDescent="0.35">
      <c r="S17400" s="43"/>
      <c r="U17400" s="43"/>
    </row>
    <row r="17401" spans="19:21" x14ac:dyDescent="0.35">
      <c r="S17401" s="43"/>
      <c r="U17401" s="43"/>
    </row>
    <row r="17402" spans="19:21" x14ac:dyDescent="0.35">
      <c r="S17402" s="43"/>
      <c r="U17402" s="43"/>
    </row>
    <row r="17403" spans="19:21" x14ac:dyDescent="0.35">
      <c r="S17403" s="43"/>
      <c r="U17403" s="43"/>
    </row>
    <row r="17404" spans="19:21" x14ac:dyDescent="0.35">
      <c r="S17404" s="43"/>
      <c r="U17404" s="43"/>
    </row>
    <row r="17405" spans="19:21" x14ac:dyDescent="0.35">
      <c r="S17405" s="43"/>
      <c r="U17405" s="43"/>
    </row>
    <row r="17406" spans="19:21" x14ac:dyDescent="0.35">
      <c r="S17406" s="43"/>
      <c r="U17406" s="43"/>
    </row>
    <row r="17407" spans="19:21" x14ac:dyDescent="0.35">
      <c r="S17407" s="43"/>
      <c r="U17407" s="43"/>
    </row>
    <row r="17408" spans="19:21" x14ac:dyDescent="0.35">
      <c r="S17408" s="43"/>
      <c r="U17408" s="43"/>
    </row>
    <row r="17409" spans="19:21" x14ac:dyDescent="0.35">
      <c r="S17409" s="43"/>
      <c r="U17409" s="43"/>
    </row>
    <row r="17410" spans="19:21" x14ac:dyDescent="0.35">
      <c r="S17410" s="43"/>
      <c r="U17410" s="43"/>
    </row>
    <row r="17411" spans="19:21" x14ac:dyDescent="0.35">
      <c r="S17411" s="43"/>
      <c r="U17411" s="43"/>
    </row>
    <row r="17412" spans="19:21" x14ac:dyDescent="0.35">
      <c r="S17412" s="43"/>
      <c r="U17412" s="43"/>
    </row>
    <row r="17413" spans="19:21" x14ac:dyDescent="0.35">
      <c r="S17413" s="43"/>
      <c r="U17413" s="43"/>
    </row>
    <row r="17414" spans="19:21" x14ac:dyDescent="0.35">
      <c r="S17414" s="43"/>
      <c r="U17414" s="43"/>
    </row>
    <row r="17415" spans="19:21" x14ac:dyDescent="0.35">
      <c r="S17415" s="43"/>
      <c r="U17415" s="43"/>
    </row>
    <row r="17416" spans="19:21" x14ac:dyDescent="0.35">
      <c r="S17416" s="43"/>
      <c r="U17416" s="43"/>
    </row>
    <row r="17417" spans="19:21" x14ac:dyDescent="0.35">
      <c r="S17417" s="43"/>
      <c r="U17417" s="43"/>
    </row>
    <row r="17418" spans="19:21" x14ac:dyDescent="0.35">
      <c r="S17418" s="43"/>
      <c r="U17418" s="43"/>
    </row>
    <row r="17419" spans="19:21" x14ac:dyDescent="0.35">
      <c r="S17419" s="43"/>
      <c r="U17419" s="43"/>
    </row>
    <row r="17420" spans="19:21" x14ac:dyDescent="0.35">
      <c r="S17420" s="43"/>
      <c r="U17420" s="43"/>
    </row>
    <row r="17421" spans="19:21" x14ac:dyDescent="0.35">
      <c r="S17421" s="43"/>
      <c r="U17421" s="43"/>
    </row>
    <row r="17422" spans="19:21" x14ac:dyDescent="0.35">
      <c r="S17422" s="43"/>
      <c r="U17422" s="43"/>
    </row>
    <row r="17423" spans="19:21" x14ac:dyDescent="0.35">
      <c r="S17423" s="43"/>
      <c r="U17423" s="43"/>
    </row>
    <row r="17424" spans="19:21" x14ac:dyDescent="0.35">
      <c r="S17424" s="43"/>
      <c r="U17424" s="43"/>
    </row>
    <row r="17425" spans="19:21" x14ac:dyDescent="0.35">
      <c r="S17425" s="43"/>
      <c r="U17425" s="43"/>
    </row>
    <row r="17426" spans="19:21" x14ac:dyDescent="0.35">
      <c r="S17426" s="43"/>
      <c r="U17426" s="43"/>
    </row>
    <row r="17427" spans="19:21" x14ac:dyDescent="0.35">
      <c r="S17427" s="43"/>
      <c r="U17427" s="43"/>
    </row>
    <row r="17428" spans="19:21" x14ac:dyDescent="0.35">
      <c r="S17428" s="43"/>
      <c r="U17428" s="43"/>
    </row>
    <row r="17429" spans="19:21" x14ac:dyDescent="0.35">
      <c r="S17429" s="43"/>
      <c r="U17429" s="43"/>
    </row>
    <row r="17430" spans="19:21" x14ac:dyDescent="0.35">
      <c r="S17430" s="43"/>
      <c r="U17430" s="43"/>
    </row>
    <row r="17431" spans="19:21" x14ac:dyDescent="0.35">
      <c r="S17431" s="43"/>
      <c r="U17431" s="43"/>
    </row>
    <row r="17432" spans="19:21" x14ac:dyDescent="0.35">
      <c r="S17432" s="43"/>
      <c r="U17432" s="43"/>
    </row>
    <row r="17433" spans="19:21" x14ac:dyDescent="0.35">
      <c r="S17433" s="43"/>
      <c r="U17433" s="43"/>
    </row>
    <row r="17434" spans="19:21" x14ac:dyDescent="0.35">
      <c r="S17434" s="43"/>
      <c r="U17434" s="43"/>
    </row>
    <row r="17435" spans="19:21" x14ac:dyDescent="0.35">
      <c r="S17435" s="43"/>
      <c r="U17435" s="43"/>
    </row>
    <row r="17436" spans="19:21" x14ac:dyDescent="0.35">
      <c r="S17436" s="43"/>
      <c r="U17436" s="43"/>
    </row>
    <row r="17437" spans="19:21" x14ac:dyDescent="0.35">
      <c r="S17437" s="43"/>
      <c r="U17437" s="43"/>
    </row>
    <row r="17438" spans="19:21" x14ac:dyDescent="0.35">
      <c r="S17438" s="43"/>
      <c r="U17438" s="43"/>
    </row>
    <row r="17439" spans="19:21" x14ac:dyDescent="0.35">
      <c r="S17439" s="43"/>
      <c r="U17439" s="43"/>
    </row>
    <row r="17440" spans="19:21" x14ac:dyDescent="0.35">
      <c r="S17440" s="43"/>
      <c r="U17440" s="43"/>
    </row>
    <row r="17441" spans="19:21" x14ac:dyDescent="0.35">
      <c r="S17441" s="43"/>
      <c r="U17441" s="43"/>
    </row>
    <row r="17442" spans="19:21" x14ac:dyDescent="0.35">
      <c r="S17442" s="43"/>
      <c r="U17442" s="43"/>
    </row>
    <row r="17443" spans="19:21" x14ac:dyDescent="0.35">
      <c r="S17443" s="43"/>
      <c r="U17443" s="43"/>
    </row>
    <row r="17444" spans="19:21" x14ac:dyDescent="0.35">
      <c r="S17444" s="43"/>
      <c r="U17444" s="43"/>
    </row>
    <row r="17445" spans="19:21" x14ac:dyDescent="0.35">
      <c r="S17445" s="43"/>
      <c r="U17445" s="43"/>
    </row>
    <row r="17446" spans="19:21" x14ac:dyDescent="0.35">
      <c r="S17446" s="43"/>
      <c r="U17446" s="43"/>
    </row>
    <row r="17447" spans="19:21" x14ac:dyDescent="0.35">
      <c r="S17447" s="43"/>
      <c r="U17447" s="43"/>
    </row>
    <row r="17448" spans="19:21" x14ac:dyDescent="0.35">
      <c r="S17448" s="43"/>
      <c r="U17448" s="43"/>
    </row>
    <row r="17449" spans="19:21" x14ac:dyDescent="0.35">
      <c r="S17449" s="43"/>
      <c r="U17449" s="43"/>
    </row>
    <row r="17450" spans="19:21" x14ac:dyDescent="0.35">
      <c r="S17450" s="43"/>
      <c r="U17450" s="43"/>
    </row>
    <row r="17451" spans="19:21" x14ac:dyDescent="0.35">
      <c r="S17451" s="43"/>
      <c r="U17451" s="43"/>
    </row>
    <row r="17452" spans="19:21" x14ac:dyDescent="0.35">
      <c r="S17452" s="43"/>
      <c r="U17452" s="43"/>
    </row>
    <row r="17453" spans="19:21" x14ac:dyDescent="0.35">
      <c r="S17453" s="43"/>
      <c r="U17453" s="43"/>
    </row>
    <row r="17454" spans="19:21" x14ac:dyDescent="0.35">
      <c r="S17454" s="43"/>
      <c r="U17454" s="43"/>
    </row>
    <row r="17455" spans="19:21" x14ac:dyDescent="0.35">
      <c r="S17455" s="43"/>
      <c r="U17455" s="43"/>
    </row>
    <row r="17456" spans="19:21" x14ac:dyDescent="0.35">
      <c r="S17456" s="43"/>
      <c r="U17456" s="43"/>
    </row>
    <row r="17457" spans="19:21" x14ac:dyDescent="0.35">
      <c r="S17457" s="43"/>
      <c r="U17457" s="43"/>
    </row>
    <row r="17458" spans="19:21" x14ac:dyDescent="0.35">
      <c r="S17458" s="43"/>
      <c r="U17458" s="43"/>
    </row>
    <row r="17459" spans="19:21" x14ac:dyDescent="0.35">
      <c r="S17459" s="43"/>
      <c r="U17459" s="43"/>
    </row>
    <row r="17460" spans="19:21" x14ac:dyDescent="0.35">
      <c r="S17460" s="43"/>
      <c r="U17460" s="43"/>
    </row>
    <row r="17461" spans="19:21" x14ac:dyDescent="0.35">
      <c r="S17461" s="43"/>
      <c r="U17461" s="43"/>
    </row>
    <row r="17462" spans="19:21" x14ac:dyDescent="0.35">
      <c r="S17462" s="43"/>
      <c r="U17462" s="43"/>
    </row>
    <row r="17463" spans="19:21" x14ac:dyDescent="0.35">
      <c r="S17463" s="43"/>
      <c r="U17463" s="43"/>
    </row>
    <row r="17464" spans="19:21" x14ac:dyDescent="0.35">
      <c r="S17464" s="43"/>
      <c r="U17464" s="43"/>
    </row>
    <row r="17465" spans="19:21" x14ac:dyDescent="0.35">
      <c r="S17465" s="43"/>
      <c r="U17465" s="43"/>
    </row>
    <row r="17466" spans="19:21" x14ac:dyDescent="0.35">
      <c r="S17466" s="43"/>
      <c r="U17466" s="43"/>
    </row>
    <row r="17467" spans="19:21" x14ac:dyDescent="0.35">
      <c r="S17467" s="43"/>
      <c r="U17467" s="43"/>
    </row>
    <row r="17468" spans="19:21" x14ac:dyDescent="0.35">
      <c r="S17468" s="43"/>
      <c r="U17468" s="43"/>
    </row>
    <row r="17469" spans="19:21" x14ac:dyDescent="0.35">
      <c r="S17469" s="43"/>
      <c r="U17469" s="43"/>
    </row>
    <row r="17470" spans="19:21" x14ac:dyDescent="0.35">
      <c r="S17470" s="43"/>
      <c r="U17470" s="43"/>
    </row>
    <row r="17471" spans="19:21" x14ac:dyDescent="0.35">
      <c r="S17471" s="43"/>
      <c r="U17471" s="43"/>
    </row>
    <row r="17472" spans="19:21" x14ac:dyDescent="0.35">
      <c r="S17472" s="43"/>
      <c r="U17472" s="43"/>
    </row>
    <row r="17473" spans="19:21" x14ac:dyDescent="0.35">
      <c r="S17473" s="43"/>
      <c r="U17473" s="43"/>
    </row>
    <row r="17474" spans="19:21" x14ac:dyDescent="0.35">
      <c r="S17474" s="43"/>
      <c r="U17474" s="43"/>
    </row>
    <row r="17475" spans="19:21" x14ac:dyDescent="0.35">
      <c r="S17475" s="43"/>
      <c r="U17475" s="43"/>
    </row>
    <row r="17476" spans="19:21" x14ac:dyDescent="0.35">
      <c r="S17476" s="43"/>
      <c r="U17476" s="43"/>
    </row>
    <row r="17477" spans="19:21" x14ac:dyDescent="0.35">
      <c r="S17477" s="43"/>
      <c r="U17477" s="43"/>
    </row>
    <row r="17478" spans="19:21" x14ac:dyDescent="0.35">
      <c r="S17478" s="43"/>
      <c r="U17478" s="43"/>
    </row>
    <row r="17479" spans="19:21" x14ac:dyDescent="0.35">
      <c r="S17479" s="43"/>
      <c r="U17479" s="43"/>
    </row>
    <row r="17480" spans="19:21" x14ac:dyDescent="0.35">
      <c r="S17480" s="43"/>
      <c r="U17480" s="43"/>
    </row>
    <row r="17481" spans="19:21" x14ac:dyDescent="0.35">
      <c r="S17481" s="43"/>
      <c r="U17481" s="43"/>
    </row>
    <row r="17482" spans="19:21" x14ac:dyDescent="0.35">
      <c r="S17482" s="43"/>
      <c r="U17482" s="43"/>
    </row>
    <row r="17483" spans="19:21" x14ac:dyDescent="0.35">
      <c r="S17483" s="43"/>
      <c r="U17483" s="43"/>
    </row>
    <row r="17484" spans="19:21" x14ac:dyDescent="0.35">
      <c r="S17484" s="43"/>
      <c r="U17484" s="43"/>
    </row>
    <row r="17485" spans="19:21" x14ac:dyDescent="0.35">
      <c r="S17485" s="43"/>
      <c r="U17485" s="43"/>
    </row>
    <row r="17486" spans="19:21" x14ac:dyDescent="0.35">
      <c r="S17486" s="43"/>
      <c r="U17486" s="43"/>
    </row>
    <row r="17487" spans="19:21" x14ac:dyDescent="0.35">
      <c r="S17487" s="43"/>
      <c r="U17487" s="43"/>
    </row>
    <row r="17488" spans="19:21" x14ac:dyDescent="0.35">
      <c r="S17488" s="43"/>
      <c r="U17488" s="43"/>
    </row>
    <row r="17489" spans="19:21" x14ac:dyDescent="0.35">
      <c r="S17489" s="43"/>
      <c r="U17489" s="43"/>
    </row>
    <row r="17490" spans="19:21" x14ac:dyDescent="0.35">
      <c r="S17490" s="43"/>
      <c r="U17490" s="43"/>
    </row>
    <row r="17491" spans="19:21" x14ac:dyDescent="0.35">
      <c r="S17491" s="43"/>
      <c r="U17491" s="43"/>
    </row>
    <row r="17492" spans="19:21" x14ac:dyDescent="0.35">
      <c r="S17492" s="43"/>
      <c r="U17492" s="43"/>
    </row>
    <row r="17493" spans="19:21" x14ac:dyDescent="0.35">
      <c r="S17493" s="43"/>
      <c r="U17493" s="43"/>
    </row>
    <row r="17494" spans="19:21" x14ac:dyDescent="0.35">
      <c r="S17494" s="43"/>
      <c r="U17494" s="43"/>
    </row>
    <row r="17495" spans="19:21" x14ac:dyDescent="0.35">
      <c r="S17495" s="43"/>
      <c r="U17495" s="43"/>
    </row>
    <row r="17496" spans="19:21" x14ac:dyDescent="0.35">
      <c r="S17496" s="43"/>
      <c r="U17496" s="43"/>
    </row>
    <row r="17497" spans="19:21" x14ac:dyDescent="0.35">
      <c r="S17497" s="43"/>
      <c r="U17497" s="43"/>
    </row>
    <row r="17498" spans="19:21" x14ac:dyDescent="0.35">
      <c r="S17498" s="43"/>
      <c r="U17498" s="43"/>
    </row>
    <row r="17499" spans="19:21" x14ac:dyDescent="0.35">
      <c r="S17499" s="43"/>
      <c r="U17499" s="43"/>
    </row>
    <row r="17500" spans="19:21" x14ac:dyDescent="0.35">
      <c r="S17500" s="43"/>
      <c r="U17500" s="43"/>
    </row>
    <row r="17501" spans="19:21" x14ac:dyDescent="0.35">
      <c r="S17501" s="43"/>
      <c r="U17501" s="43"/>
    </row>
    <row r="17502" spans="19:21" x14ac:dyDescent="0.35">
      <c r="S17502" s="43"/>
      <c r="U17502" s="43"/>
    </row>
    <row r="17503" spans="19:21" x14ac:dyDescent="0.35">
      <c r="S17503" s="43"/>
      <c r="U17503" s="43"/>
    </row>
    <row r="17504" spans="19:21" x14ac:dyDescent="0.35">
      <c r="S17504" s="43"/>
      <c r="U17504" s="43"/>
    </row>
    <row r="17505" spans="19:21" x14ac:dyDescent="0.35">
      <c r="S17505" s="43"/>
      <c r="U17505" s="43"/>
    </row>
    <row r="17506" spans="19:21" x14ac:dyDescent="0.35">
      <c r="S17506" s="43"/>
      <c r="U17506" s="43"/>
    </row>
    <row r="17507" spans="19:21" x14ac:dyDescent="0.35">
      <c r="S17507" s="43"/>
      <c r="U17507" s="43"/>
    </row>
    <row r="17508" spans="19:21" x14ac:dyDescent="0.35">
      <c r="S17508" s="43"/>
      <c r="U17508" s="43"/>
    </row>
    <row r="17509" spans="19:21" x14ac:dyDescent="0.35">
      <c r="S17509" s="43"/>
      <c r="U17509" s="43"/>
    </row>
    <row r="17510" spans="19:21" x14ac:dyDescent="0.35">
      <c r="S17510" s="43"/>
      <c r="U17510" s="43"/>
    </row>
    <row r="17511" spans="19:21" x14ac:dyDescent="0.35">
      <c r="S17511" s="43"/>
      <c r="U17511" s="43"/>
    </row>
    <row r="17512" spans="19:21" x14ac:dyDescent="0.35">
      <c r="S17512" s="43"/>
      <c r="U17512" s="43"/>
    </row>
    <row r="17513" spans="19:21" x14ac:dyDescent="0.35">
      <c r="S17513" s="43"/>
      <c r="U17513" s="43"/>
    </row>
    <row r="17514" spans="19:21" x14ac:dyDescent="0.35">
      <c r="S17514" s="43"/>
      <c r="U17514" s="43"/>
    </row>
    <row r="17515" spans="19:21" x14ac:dyDescent="0.35">
      <c r="S17515" s="43"/>
      <c r="U17515" s="43"/>
    </row>
    <row r="17516" spans="19:21" x14ac:dyDescent="0.35">
      <c r="S17516" s="43"/>
      <c r="U17516" s="43"/>
    </row>
    <row r="17517" spans="19:21" x14ac:dyDescent="0.35">
      <c r="S17517" s="43"/>
      <c r="U17517" s="43"/>
    </row>
    <row r="17518" spans="19:21" x14ac:dyDescent="0.35">
      <c r="S17518" s="43"/>
      <c r="U17518" s="43"/>
    </row>
    <row r="17519" spans="19:21" x14ac:dyDescent="0.35">
      <c r="S17519" s="43"/>
      <c r="U17519" s="43"/>
    </row>
    <row r="17520" spans="19:21" x14ac:dyDescent="0.35">
      <c r="S17520" s="43"/>
      <c r="U17520" s="43"/>
    </row>
    <row r="17521" spans="19:21" x14ac:dyDescent="0.35">
      <c r="S17521" s="43"/>
      <c r="U17521" s="43"/>
    </row>
    <row r="17522" spans="19:21" x14ac:dyDescent="0.35">
      <c r="S17522" s="43"/>
      <c r="U17522" s="43"/>
    </row>
    <row r="17523" spans="19:21" x14ac:dyDescent="0.35">
      <c r="S17523" s="43"/>
      <c r="U17523" s="43"/>
    </row>
    <row r="17524" spans="19:21" x14ac:dyDescent="0.35">
      <c r="S17524" s="43"/>
      <c r="U17524" s="43"/>
    </row>
    <row r="17525" spans="19:21" x14ac:dyDescent="0.35">
      <c r="S17525" s="43"/>
      <c r="U17525" s="43"/>
    </row>
    <row r="17526" spans="19:21" x14ac:dyDescent="0.35">
      <c r="S17526" s="43"/>
      <c r="U17526" s="43"/>
    </row>
    <row r="17527" spans="19:21" x14ac:dyDescent="0.35">
      <c r="S17527" s="43"/>
      <c r="U17527" s="43"/>
    </row>
    <row r="17528" spans="19:21" x14ac:dyDescent="0.35">
      <c r="S17528" s="43"/>
      <c r="U17528" s="43"/>
    </row>
    <row r="17529" spans="19:21" x14ac:dyDescent="0.35">
      <c r="S17529" s="43"/>
      <c r="U17529" s="43"/>
    </row>
    <row r="17530" spans="19:21" x14ac:dyDescent="0.35">
      <c r="S17530" s="43"/>
      <c r="U17530" s="43"/>
    </row>
    <row r="17531" spans="19:21" x14ac:dyDescent="0.35">
      <c r="S17531" s="43"/>
      <c r="U17531" s="43"/>
    </row>
    <row r="17532" spans="19:21" x14ac:dyDescent="0.35">
      <c r="S17532" s="43"/>
      <c r="U17532" s="43"/>
    </row>
    <row r="17533" spans="19:21" x14ac:dyDescent="0.35">
      <c r="S17533" s="43"/>
      <c r="U17533" s="43"/>
    </row>
    <row r="17534" spans="19:21" x14ac:dyDescent="0.35">
      <c r="S17534" s="43"/>
      <c r="U17534" s="43"/>
    </row>
    <row r="17535" spans="19:21" x14ac:dyDescent="0.35">
      <c r="S17535" s="43"/>
      <c r="U17535" s="43"/>
    </row>
    <row r="17536" spans="19:21" x14ac:dyDescent="0.35">
      <c r="S17536" s="43"/>
      <c r="U17536" s="43"/>
    </row>
    <row r="17537" spans="19:21" x14ac:dyDescent="0.35">
      <c r="S17537" s="43"/>
      <c r="U17537" s="43"/>
    </row>
    <row r="17538" spans="19:21" x14ac:dyDescent="0.35">
      <c r="S17538" s="43"/>
      <c r="U17538" s="43"/>
    </row>
    <row r="17539" spans="19:21" x14ac:dyDescent="0.35">
      <c r="S17539" s="43"/>
      <c r="U17539" s="43"/>
    </row>
    <row r="17540" spans="19:21" x14ac:dyDescent="0.35">
      <c r="S17540" s="43"/>
      <c r="U17540" s="43"/>
    </row>
    <row r="17541" spans="19:21" x14ac:dyDescent="0.35">
      <c r="S17541" s="43"/>
      <c r="U17541" s="43"/>
    </row>
    <row r="17542" spans="19:21" x14ac:dyDescent="0.35">
      <c r="S17542" s="43"/>
      <c r="U17542" s="43"/>
    </row>
    <row r="17543" spans="19:21" x14ac:dyDescent="0.35">
      <c r="S17543" s="43"/>
      <c r="U17543" s="43"/>
    </row>
    <row r="17544" spans="19:21" x14ac:dyDescent="0.35">
      <c r="S17544" s="43"/>
      <c r="U17544" s="43"/>
    </row>
    <row r="17545" spans="19:21" x14ac:dyDescent="0.35">
      <c r="S17545" s="43"/>
      <c r="U17545" s="43"/>
    </row>
    <row r="17546" spans="19:21" x14ac:dyDescent="0.35">
      <c r="S17546" s="43"/>
      <c r="U17546" s="43"/>
    </row>
    <row r="17547" spans="19:21" x14ac:dyDescent="0.35">
      <c r="S17547" s="43"/>
      <c r="U17547" s="43"/>
    </row>
    <row r="17548" spans="19:21" x14ac:dyDescent="0.35">
      <c r="S17548" s="43"/>
      <c r="U17548" s="43"/>
    </row>
    <row r="17549" spans="19:21" x14ac:dyDescent="0.35">
      <c r="S17549" s="43"/>
      <c r="U17549" s="43"/>
    </row>
    <row r="17550" spans="19:21" x14ac:dyDescent="0.35">
      <c r="S17550" s="43"/>
      <c r="U17550" s="43"/>
    </row>
    <row r="17551" spans="19:21" x14ac:dyDescent="0.35">
      <c r="S17551" s="43"/>
      <c r="U17551" s="43"/>
    </row>
    <row r="17552" spans="19:21" x14ac:dyDescent="0.35">
      <c r="S17552" s="43"/>
      <c r="U17552" s="43"/>
    </row>
    <row r="17553" spans="19:21" x14ac:dyDescent="0.35">
      <c r="S17553" s="43"/>
      <c r="U17553" s="43"/>
    </row>
    <row r="17554" spans="19:21" x14ac:dyDescent="0.35">
      <c r="S17554" s="43"/>
      <c r="U17554" s="43"/>
    </row>
    <row r="17555" spans="19:21" x14ac:dyDescent="0.35">
      <c r="S17555" s="43"/>
      <c r="U17555" s="43"/>
    </row>
    <row r="17556" spans="19:21" x14ac:dyDescent="0.35">
      <c r="S17556" s="43"/>
      <c r="U17556" s="43"/>
    </row>
    <row r="17557" spans="19:21" x14ac:dyDescent="0.35">
      <c r="S17557" s="43"/>
      <c r="U17557" s="43"/>
    </row>
    <row r="17558" spans="19:21" x14ac:dyDescent="0.35">
      <c r="S17558" s="43"/>
      <c r="U17558" s="43"/>
    </row>
    <row r="17559" spans="19:21" x14ac:dyDescent="0.35">
      <c r="S17559" s="43"/>
      <c r="U17559" s="43"/>
    </row>
    <row r="17560" spans="19:21" x14ac:dyDescent="0.35">
      <c r="S17560" s="43"/>
      <c r="U17560" s="43"/>
    </row>
    <row r="17561" spans="19:21" x14ac:dyDescent="0.35">
      <c r="S17561" s="43"/>
      <c r="U17561" s="43"/>
    </row>
    <row r="17562" spans="19:21" x14ac:dyDescent="0.35">
      <c r="S17562" s="43"/>
      <c r="U17562" s="43"/>
    </row>
    <row r="17563" spans="19:21" x14ac:dyDescent="0.35">
      <c r="S17563" s="43"/>
      <c r="U17563" s="43"/>
    </row>
    <row r="17564" spans="19:21" x14ac:dyDescent="0.35">
      <c r="S17564" s="43"/>
      <c r="U17564" s="43"/>
    </row>
    <row r="17565" spans="19:21" x14ac:dyDescent="0.35">
      <c r="S17565" s="43"/>
      <c r="U17565" s="43"/>
    </row>
    <row r="17566" spans="19:21" x14ac:dyDescent="0.35">
      <c r="S17566" s="43"/>
      <c r="U17566" s="43"/>
    </row>
    <row r="17567" spans="19:21" x14ac:dyDescent="0.35">
      <c r="S17567" s="43"/>
      <c r="U17567" s="43"/>
    </row>
    <row r="17568" spans="19:21" x14ac:dyDescent="0.35">
      <c r="S17568" s="43"/>
      <c r="U17568" s="43"/>
    </row>
    <row r="17569" spans="19:21" x14ac:dyDescent="0.35">
      <c r="S17569" s="43"/>
      <c r="U17569" s="43"/>
    </row>
    <row r="17570" spans="19:21" x14ac:dyDescent="0.35">
      <c r="S17570" s="43"/>
      <c r="U17570" s="43"/>
    </row>
    <row r="17571" spans="19:21" x14ac:dyDescent="0.35">
      <c r="S17571" s="43"/>
      <c r="U17571" s="43"/>
    </row>
    <row r="17572" spans="19:21" x14ac:dyDescent="0.35">
      <c r="S17572" s="43"/>
      <c r="U17572" s="43"/>
    </row>
    <row r="17573" spans="19:21" x14ac:dyDescent="0.35">
      <c r="S17573" s="43"/>
      <c r="U17573" s="43"/>
    </row>
    <row r="17574" spans="19:21" x14ac:dyDescent="0.35">
      <c r="S17574" s="43"/>
      <c r="U17574" s="43"/>
    </row>
    <row r="17575" spans="19:21" x14ac:dyDescent="0.35">
      <c r="S17575" s="43"/>
      <c r="U17575" s="43"/>
    </row>
    <row r="17576" spans="19:21" x14ac:dyDescent="0.35">
      <c r="S17576" s="43"/>
      <c r="U17576" s="43"/>
    </row>
    <row r="17577" spans="19:21" x14ac:dyDescent="0.35">
      <c r="S17577" s="43"/>
      <c r="U17577" s="43"/>
    </row>
    <row r="17578" spans="19:21" x14ac:dyDescent="0.35">
      <c r="S17578" s="43"/>
      <c r="U17578" s="43"/>
    </row>
    <row r="17579" spans="19:21" x14ac:dyDescent="0.35">
      <c r="S17579" s="43"/>
      <c r="U17579" s="43"/>
    </row>
    <row r="17580" spans="19:21" x14ac:dyDescent="0.35">
      <c r="S17580" s="43"/>
      <c r="U17580" s="43"/>
    </row>
    <row r="17581" spans="19:21" x14ac:dyDescent="0.35">
      <c r="S17581" s="43"/>
      <c r="U17581" s="43"/>
    </row>
    <row r="17582" spans="19:21" x14ac:dyDescent="0.35">
      <c r="S17582" s="43"/>
      <c r="U17582" s="43"/>
    </row>
    <row r="17583" spans="19:21" x14ac:dyDescent="0.35">
      <c r="S17583" s="43"/>
      <c r="U17583" s="43"/>
    </row>
    <row r="17584" spans="19:21" x14ac:dyDescent="0.35">
      <c r="S17584" s="43"/>
      <c r="U17584" s="43"/>
    </row>
    <row r="17585" spans="19:21" x14ac:dyDescent="0.35">
      <c r="S17585" s="43"/>
      <c r="U17585" s="43"/>
    </row>
    <row r="17586" spans="19:21" x14ac:dyDescent="0.35">
      <c r="S17586" s="43"/>
      <c r="U17586" s="43"/>
    </row>
    <row r="17587" spans="19:21" x14ac:dyDescent="0.35">
      <c r="S17587" s="43"/>
      <c r="U17587" s="43"/>
    </row>
    <row r="17588" spans="19:21" x14ac:dyDescent="0.35">
      <c r="S17588" s="43"/>
      <c r="U17588" s="43"/>
    </row>
    <row r="17589" spans="19:21" x14ac:dyDescent="0.35">
      <c r="S17589" s="43"/>
      <c r="U17589" s="43"/>
    </row>
    <row r="17590" spans="19:21" x14ac:dyDescent="0.35">
      <c r="S17590" s="43"/>
      <c r="U17590" s="43"/>
    </row>
    <row r="17591" spans="19:21" x14ac:dyDescent="0.35">
      <c r="S17591" s="43"/>
      <c r="U17591" s="43"/>
    </row>
    <row r="17592" spans="19:21" x14ac:dyDescent="0.35">
      <c r="S17592" s="43"/>
      <c r="U17592" s="43"/>
    </row>
    <row r="17593" spans="19:21" x14ac:dyDescent="0.35">
      <c r="S17593" s="43"/>
      <c r="U17593" s="43"/>
    </row>
    <row r="17594" spans="19:21" x14ac:dyDescent="0.35">
      <c r="S17594" s="43"/>
      <c r="U17594" s="43"/>
    </row>
    <row r="17595" spans="19:21" x14ac:dyDescent="0.35">
      <c r="S17595" s="43"/>
      <c r="U17595" s="43"/>
    </row>
    <row r="17596" spans="19:21" x14ac:dyDescent="0.35">
      <c r="S17596" s="43"/>
      <c r="U17596" s="43"/>
    </row>
    <row r="17597" spans="19:21" x14ac:dyDescent="0.35">
      <c r="S17597" s="43"/>
      <c r="U17597" s="43"/>
    </row>
    <row r="17598" spans="19:21" x14ac:dyDescent="0.35">
      <c r="S17598" s="43"/>
      <c r="U17598" s="43"/>
    </row>
    <row r="17599" spans="19:21" x14ac:dyDescent="0.35">
      <c r="S17599" s="43"/>
      <c r="U17599" s="43"/>
    </row>
    <row r="17600" spans="19:21" x14ac:dyDescent="0.35">
      <c r="S17600" s="43"/>
      <c r="U17600" s="43"/>
    </row>
    <row r="17601" spans="19:21" x14ac:dyDescent="0.35">
      <c r="S17601" s="43"/>
      <c r="U17601" s="43"/>
    </row>
    <row r="17602" spans="19:21" x14ac:dyDescent="0.35">
      <c r="S17602" s="43"/>
      <c r="U17602" s="43"/>
    </row>
    <row r="17603" spans="19:21" x14ac:dyDescent="0.35">
      <c r="S17603" s="43"/>
      <c r="U17603" s="43"/>
    </row>
    <row r="17604" spans="19:21" x14ac:dyDescent="0.35">
      <c r="S17604" s="43"/>
      <c r="U17604" s="43"/>
    </row>
    <row r="17605" spans="19:21" x14ac:dyDescent="0.35">
      <c r="S17605" s="43"/>
      <c r="U17605" s="43"/>
    </row>
    <row r="17606" spans="19:21" x14ac:dyDescent="0.35">
      <c r="S17606" s="43"/>
      <c r="U17606" s="43"/>
    </row>
    <row r="17607" spans="19:21" x14ac:dyDescent="0.35">
      <c r="S17607" s="43"/>
      <c r="U17607" s="43"/>
    </row>
    <row r="17608" spans="19:21" x14ac:dyDescent="0.35">
      <c r="S17608" s="43"/>
      <c r="U17608" s="43"/>
    </row>
    <row r="17609" spans="19:21" x14ac:dyDescent="0.35">
      <c r="S17609" s="43"/>
      <c r="U17609" s="43"/>
    </row>
    <row r="17610" spans="19:21" x14ac:dyDescent="0.35">
      <c r="S17610" s="43"/>
      <c r="U17610" s="43"/>
    </row>
    <row r="17611" spans="19:21" x14ac:dyDescent="0.35">
      <c r="S17611" s="43"/>
      <c r="U17611" s="43"/>
    </row>
    <row r="17612" spans="19:21" x14ac:dyDescent="0.35">
      <c r="S17612" s="43"/>
      <c r="U17612" s="43"/>
    </row>
    <row r="17613" spans="19:21" x14ac:dyDescent="0.35">
      <c r="S17613" s="43"/>
      <c r="U17613" s="43"/>
    </row>
    <row r="17614" spans="19:21" x14ac:dyDescent="0.35">
      <c r="S17614" s="43"/>
      <c r="U17614" s="43"/>
    </row>
    <row r="17615" spans="19:21" x14ac:dyDescent="0.35">
      <c r="S17615" s="43"/>
      <c r="U17615" s="43"/>
    </row>
    <row r="17616" spans="19:21" x14ac:dyDescent="0.35">
      <c r="S17616" s="43"/>
      <c r="U17616" s="43"/>
    </row>
    <row r="17617" spans="19:21" x14ac:dyDescent="0.35">
      <c r="S17617" s="43"/>
      <c r="U17617" s="43"/>
    </row>
    <row r="17618" spans="19:21" x14ac:dyDescent="0.35">
      <c r="S17618" s="43"/>
      <c r="U17618" s="43"/>
    </row>
    <row r="17619" spans="19:21" x14ac:dyDescent="0.35">
      <c r="S17619" s="43"/>
      <c r="U17619" s="43"/>
    </row>
    <row r="17620" spans="19:21" x14ac:dyDescent="0.35">
      <c r="S17620" s="43"/>
      <c r="U17620" s="43"/>
    </row>
    <row r="17621" spans="19:21" x14ac:dyDescent="0.35">
      <c r="S17621" s="43"/>
      <c r="U17621" s="43"/>
    </row>
    <row r="17622" spans="19:21" x14ac:dyDescent="0.35">
      <c r="S17622" s="43"/>
      <c r="U17622" s="43"/>
    </row>
    <row r="17623" spans="19:21" x14ac:dyDescent="0.35">
      <c r="S17623" s="43"/>
      <c r="U17623" s="43"/>
    </row>
    <row r="17624" spans="19:21" x14ac:dyDescent="0.35">
      <c r="S17624" s="43"/>
      <c r="U17624" s="43"/>
    </row>
    <row r="17625" spans="19:21" x14ac:dyDescent="0.35">
      <c r="S17625" s="43"/>
      <c r="U17625" s="43"/>
    </row>
    <row r="17626" spans="19:21" x14ac:dyDescent="0.35">
      <c r="S17626" s="43"/>
      <c r="U17626" s="43"/>
    </row>
    <row r="17627" spans="19:21" x14ac:dyDescent="0.35">
      <c r="S17627" s="43"/>
      <c r="U17627" s="43"/>
    </row>
    <row r="17628" spans="19:21" x14ac:dyDescent="0.35">
      <c r="S17628" s="43"/>
      <c r="U17628" s="43"/>
    </row>
    <row r="17629" spans="19:21" x14ac:dyDescent="0.35">
      <c r="S17629" s="43"/>
      <c r="U17629" s="43"/>
    </row>
    <row r="17630" spans="19:21" x14ac:dyDescent="0.35">
      <c r="S17630" s="43"/>
      <c r="U17630" s="43"/>
    </row>
    <row r="17631" spans="19:21" x14ac:dyDescent="0.35">
      <c r="S17631" s="43"/>
      <c r="U17631" s="43"/>
    </row>
    <row r="17632" spans="19:21" x14ac:dyDescent="0.35">
      <c r="S17632" s="43"/>
      <c r="U17632" s="43"/>
    </row>
    <row r="17633" spans="19:21" x14ac:dyDescent="0.35">
      <c r="S17633" s="43"/>
      <c r="U17633" s="43"/>
    </row>
    <row r="17634" spans="19:21" x14ac:dyDescent="0.35">
      <c r="S17634" s="43"/>
      <c r="U17634" s="43"/>
    </row>
    <row r="17635" spans="19:21" x14ac:dyDescent="0.35">
      <c r="S17635" s="43"/>
      <c r="U17635" s="43"/>
    </row>
    <row r="17636" spans="19:21" x14ac:dyDescent="0.35">
      <c r="S17636" s="43"/>
      <c r="U17636" s="43"/>
    </row>
    <row r="17637" spans="19:21" x14ac:dyDescent="0.35">
      <c r="S17637" s="43"/>
      <c r="U17637" s="43"/>
    </row>
    <row r="17638" spans="19:21" x14ac:dyDescent="0.35">
      <c r="S17638" s="43"/>
      <c r="U17638" s="43"/>
    </row>
    <row r="17639" spans="19:21" x14ac:dyDescent="0.35">
      <c r="S17639" s="43"/>
      <c r="U17639" s="43"/>
    </row>
    <row r="17640" spans="19:21" x14ac:dyDescent="0.35">
      <c r="S17640" s="43"/>
      <c r="U17640" s="43"/>
    </row>
    <row r="17641" spans="19:21" x14ac:dyDescent="0.35">
      <c r="S17641" s="43"/>
      <c r="U17641" s="43"/>
    </row>
    <row r="17642" spans="19:21" x14ac:dyDescent="0.35">
      <c r="S17642" s="43"/>
      <c r="U17642" s="43"/>
    </row>
    <row r="17643" spans="19:21" x14ac:dyDescent="0.35">
      <c r="S17643" s="43"/>
      <c r="U17643" s="43"/>
    </row>
    <row r="17644" spans="19:21" x14ac:dyDescent="0.35">
      <c r="S17644" s="43"/>
      <c r="U17644" s="43"/>
    </row>
    <row r="17645" spans="19:21" x14ac:dyDescent="0.35">
      <c r="S17645" s="43"/>
      <c r="U17645" s="43"/>
    </row>
    <row r="17646" spans="19:21" x14ac:dyDescent="0.35">
      <c r="S17646" s="43"/>
      <c r="U17646" s="43"/>
    </row>
    <row r="17647" spans="19:21" x14ac:dyDescent="0.35">
      <c r="S17647" s="43"/>
      <c r="U17647" s="43"/>
    </row>
    <row r="17648" spans="19:21" x14ac:dyDescent="0.35">
      <c r="S17648" s="43"/>
      <c r="U17648" s="43"/>
    </row>
    <row r="17649" spans="19:21" x14ac:dyDescent="0.35">
      <c r="S17649" s="43"/>
      <c r="U17649" s="43"/>
    </row>
    <row r="17650" spans="19:21" x14ac:dyDescent="0.35">
      <c r="S17650" s="43"/>
      <c r="U17650" s="43"/>
    </row>
    <row r="17651" spans="19:21" x14ac:dyDescent="0.35">
      <c r="S17651" s="43"/>
      <c r="U17651" s="43"/>
    </row>
    <row r="17652" spans="19:21" x14ac:dyDescent="0.35">
      <c r="S17652" s="43"/>
      <c r="U17652" s="43"/>
    </row>
    <row r="17653" spans="19:21" x14ac:dyDescent="0.35">
      <c r="S17653" s="43"/>
      <c r="U17653" s="43"/>
    </row>
    <row r="17654" spans="19:21" x14ac:dyDescent="0.35">
      <c r="S17654" s="43"/>
      <c r="U17654" s="43"/>
    </row>
    <row r="17655" spans="19:21" x14ac:dyDescent="0.35">
      <c r="S17655" s="43"/>
      <c r="U17655" s="43"/>
    </row>
    <row r="17656" spans="19:21" x14ac:dyDescent="0.35">
      <c r="S17656" s="43"/>
      <c r="U17656" s="43"/>
    </row>
    <row r="17657" spans="19:21" x14ac:dyDescent="0.35">
      <c r="S17657" s="43"/>
      <c r="U17657" s="43"/>
    </row>
    <row r="17658" spans="19:21" x14ac:dyDescent="0.35">
      <c r="S17658" s="43"/>
      <c r="U17658" s="43"/>
    </row>
    <row r="17659" spans="19:21" x14ac:dyDescent="0.35">
      <c r="S17659" s="43"/>
      <c r="U17659" s="43"/>
    </row>
    <row r="17660" spans="19:21" x14ac:dyDescent="0.35">
      <c r="S17660" s="43"/>
      <c r="U17660" s="43"/>
    </row>
    <row r="17661" spans="19:21" x14ac:dyDescent="0.35">
      <c r="S17661" s="43"/>
      <c r="U17661" s="43"/>
    </row>
    <row r="17662" spans="19:21" x14ac:dyDescent="0.35">
      <c r="S17662" s="43"/>
      <c r="U17662" s="43"/>
    </row>
    <row r="17663" spans="19:21" x14ac:dyDescent="0.35">
      <c r="S17663" s="43"/>
      <c r="U17663" s="43"/>
    </row>
    <row r="17664" spans="19:21" x14ac:dyDescent="0.35">
      <c r="S17664" s="43"/>
      <c r="U17664" s="43"/>
    </row>
    <row r="17665" spans="19:21" x14ac:dyDescent="0.35">
      <c r="S17665" s="43"/>
      <c r="U17665" s="43"/>
    </row>
    <row r="17666" spans="19:21" x14ac:dyDescent="0.35">
      <c r="S17666" s="43"/>
      <c r="U17666" s="43"/>
    </row>
    <row r="17667" spans="19:21" x14ac:dyDescent="0.35">
      <c r="S17667" s="43"/>
      <c r="U17667" s="43"/>
    </row>
    <row r="17668" spans="19:21" x14ac:dyDescent="0.35">
      <c r="S17668" s="43"/>
      <c r="U17668" s="43"/>
    </row>
    <row r="17669" spans="19:21" x14ac:dyDescent="0.35">
      <c r="S17669" s="43"/>
      <c r="U17669" s="43"/>
    </row>
    <row r="17670" spans="19:21" x14ac:dyDescent="0.35">
      <c r="S17670" s="43"/>
      <c r="U17670" s="43"/>
    </row>
    <row r="17671" spans="19:21" x14ac:dyDescent="0.35">
      <c r="S17671" s="43"/>
      <c r="U17671" s="43"/>
    </row>
    <row r="17672" spans="19:21" x14ac:dyDescent="0.35">
      <c r="S17672" s="43"/>
      <c r="U17672" s="43"/>
    </row>
    <row r="17673" spans="19:21" x14ac:dyDescent="0.35">
      <c r="S17673" s="43"/>
      <c r="U17673" s="43"/>
    </row>
    <row r="17674" spans="19:21" x14ac:dyDescent="0.35">
      <c r="S17674" s="43"/>
      <c r="U17674" s="43"/>
    </row>
    <row r="17675" spans="19:21" x14ac:dyDescent="0.35">
      <c r="S17675" s="43"/>
      <c r="U17675" s="43"/>
    </row>
    <row r="17676" spans="19:21" x14ac:dyDescent="0.35">
      <c r="S17676" s="43"/>
      <c r="U17676" s="43"/>
    </row>
    <row r="17677" spans="19:21" x14ac:dyDescent="0.35">
      <c r="S17677" s="43"/>
      <c r="U17677" s="43"/>
    </row>
    <row r="17678" spans="19:21" x14ac:dyDescent="0.35">
      <c r="S17678" s="43"/>
      <c r="U17678" s="43"/>
    </row>
    <row r="17679" spans="19:21" x14ac:dyDescent="0.35">
      <c r="S17679" s="43"/>
      <c r="U17679" s="43"/>
    </row>
    <row r="17680" spans="19:21" x14ac:dyDescent="0.35">
      <c r="S17680" s="43"/>
      <c r="U17680" s="43"/>
    </row>
    <row r="17681" spans="19:21" x14ac:dyDescent="0.35">
      <c r="S17681" s="43"/>
      <c r="U17681" s="43"/>
    </row>
    <row r="17682" spans="19:21" x14ac:dyDescent="0.35">
      <c r="S17682" s="43"/>
      <c r="U17682" s="43"/>
    </row>
    <row r="17683" spans="19:21" x14ac:dyDescent="0.35">
      <c r="S17683" s="43"/>
      <c r="U17683" s="43"/>
    </row>
    <row r="17684" spans="19:21" x14ac:dyDescent="0.35">
      <c r="S17684" s="43"/>
      <c r="U17684" s="43"/>
    </row>
    <row r="17685" spans="19:21" x14ac:dyDescent="0.35">
      <c r="S17685" s="43"/>
      <c r="U17685" s="43"/>
    </row>
    <row r="17686" spans="19:21" x14ac:dyDescent="0.35">
      <c r="S17686" s="43"/>
      <c r="U17686" s="43"/>
    </row>
    <row r="17687" spans="19:21" x14ac:dyDescent="0.35">
      <c r="S17687" s="43"/>
      <c r="U17687" s="43"/>
    </row>
    <row r="17688" spans="19:21" x14ac:dyDescent="0.35">
      <c r="S17688" s="43"/>
      <c r="U17688" s="43"/>
    </row>
    <row r="17689" spans="19:21" x14ac:dyDescent="0.35">
      <c r="S17689" s="43"/>
      <c r="U17689" s="43"/>
    </row>
    <row r="17690" spans="19:21" x14ac:dyDescent="0.35">
      <c r="S17690" s="43"/>
      <c r="U17690" s="43"/>
    </row>
    <row r="17691" spans="19:21" x14ac:dyDescent="0.35">
      <c r="S17691" s="43"/>
      <c r="U17691" s="43"/>
    </row>
    <row r="17692" spans="19:21" x14ac:dyDescent="0.35">
      <c r="S17692" s="43"/>
      <c r="U17692" s="43"/>
    </row>
    <row r="17693" spans="19:21" x14ac:dyDescent="0.35">
      <c r="S17693" s="43"/>
      <c r="U17693" s="43"/>
    </row>
    <row r="17694" spans="19:21" x14ac:dyDescent="0.35">
      <c r="S17694" s="43"/>
      <c r="U17694" s="43"/>
    </row>
    <row r="17695" spans="19:21" x14ac:dyDescent="0.35">
      <c r="S17695" s="43"/>
      <c r="U17695" s="43"/>
    </row>
    <row r="17696" spans="19:21" x14ac:dyDescent="0.35">
      <c r="S17696" s="43"/>
      <c r="U17696" s="43"/>
    </row>
    <row r="17697" spans="19:21" x14ac:dyDescent="0.35">
      <c r="S17697" s="43"/>
      <c r="U17697" s="43"/>
    </row>
    <row r="17698" spans="19:21" x14ac:dyDescent="0.35">
      <c r="S17698" s="43"/>
      <c r="U17698" s="43"/>
    </row>
    <row r="17699" spans="19:21" x14ac:dyDescent="0.35">
      <c r="S17699" s="43"/>
      <c r="U17699" s="43"/>
    </row>
    <row r="17700" spans="19:21" x14ac:dyDescent="0.35">
      <c r="S17700" s="43"/>
      <c r="U17700" s="43"/>
    </row>
    <row r="17701" spans="19:21" x14ac:dyDescent="0.35">
      <c r="S17701" s="43"/>
      <c r="U17701" s="43"/>
    </row>
    <row r="17702" spans="19:21" x14ac:dyDescent="0.35">
      <c r="S17702" s="43"/>
      <c r="U17702" s="43"/>
    </row>
    <row r="17703" spans="19:21" x14ac:dyDescent="0.35">
      <c r="S17703" s="43"/>
      <c r="U17703" s="43"/>
    </row>
    <row r="17704" spans="19:21" x14ac:dyDescent="0.35">
      <c r="S17704" s="43"/>
      <c r="U17704" s="43"/>
    </row>
    <row r="17705" spans="19:21" x14ac:dyDescent="0.35">
      <c r="S17705" s="43"/>
      <c r="U17705" s="43"/>
    </row>
    <row r="17706" spans="19:21" x14ac:dyDescent="0.35">
      <c r="S17706" s="43"/>
      <c r="U17706" s="43"/>
    </row>
    <row r="17707" spans="19:21" x14ac:dyDescent="0.35">
      <c r="S17707" s="43"/>
      <c r="U17707" s="43"/>
    </row>
    <row r="17708" spans="19:21" x14ac:dyDescent="0.35">
      <c r="S17708" s="43"/>
      <c r="U17708" s="43"/>
    </row>
    <row r="17709" spans="19:21" x14ac:dyDescent="0.35">
      <c r="S17709" s="43"/>
      <c r="U17709" s="43"/>
    </row>
    <row r="17710" spans="19:21" x14ac:dyDescent="0.35">
      <c r="S17710" s="43"/>
      <c r="U17710" s="43"/>
    </row>
    <row r="17711" spans="19:21" x14ac:dyDescent="0.35">
      <c r="S17711" s="43"/>
      <c r="U17711" s="43"/>
    </row>
    <row r="17712" spans="19:21" x14ac:dyDescent="0.35">
      <c r="S17712" s="43"/>
      <c r="U17712" s="43"/>
    </row>
    <row r="17713" spans="19:21" x14ac:dyDescent="0.35">
      <c r="S17713" s="43"/>
      <c r="U17713" s="43"/>
    </row>
    <row r="17714" spans="19:21" x14ac:dyDescent="0.35">
      <c r="S17714" s="43"/>
      <c r="U17714" s="43"/>
    </row>
    <row r="17715" spans="19:21" x14ac:dyDescent="0.35">
      <c r="S17715" s="43"/>
      <c r="U17715" s="43"/>
    </row>
    <row r="17716" spans="19:21" x14ac:dyDescent="0.35">
      <c r="S17716" s="43"/>
      <c r="U17716" s="43"/>
    </row>
    <row r="17717" spans="19:21" x14ac:dyDescent="0.35">
      <c r="S17717" s="43"/>
      <c r="U17717" s="43"/>
    </row>
    <row r="17718" spans="19:21" x14ac:dyDescent="0.35">
      <c r="S17718" s="43"/>
      <c r="U17718" s="43"/>
    </row>
    <row r="17719" spans="19:21" x14ac:dyDescent="0.35">
      <c r="S17719" s="43"/>
      <c r="U17719" s="43"/>
    </row>
    <row r="17720" spans="19:21" x14ac:dyDescent="0.35">
      <c r="S17720" s="43"/>
      <c r="U17720" s="43"/>
    </row>
    <row r="17721" spans="19:21" x14ac:dyDescent="0.35">
      <c r="S17721" s="43"/>
      <c r="U17721" s="43"/>
    </row>
    <row r="17722" spans="19:21" x14ac:dyDescent="0.35">
      <c r="S17722" s="43"/>
      <c r="U17722" s="43"/>
    </row>
    <row r="17723" spans="19:21" x14ac:dyDescent="0.35">
      <c r="S17723" s="43"/>
      <c r="U17723" s="43"/>
    </row>
    <row r="17724" spans="19:21" x14ac:dyDescent="0.35">
      <c r="S17724" s="43"/>
      <c r="U17724" s="43"/>
    </row>
    <row r="17725" spans="19:21" x14ac:dyDescent="0.35">
      <c r="S17725" s="43"/>
      <c r="U17725" s="43"/>
    </row>
    <row r="17726" spans="19:21" x14ac:dyDescent="0.35">
      <c r="S17726" s="43"/>
      <c r="U17726" s="43"/>
    </row>
    <row r="17727" spans="19:21" x14ac:dyDescent="0.35">
      <c r="S17727" s="43"/>
      <c r="U17727" s="43"/>
    </row>
    <row r="17728" spans="19:21" x14ac:dyDescent="0.35">
      <c r="S17728" s="43"/>
      <c r="U17728" s="43"/>
    </row>
    <row r="17729" spans="19:21" x14ac:dyDescent="0.35">
      <c r="S17729" s="43"/>
      <c r="U17729" s="43"/>
    </row>
    <row r="17730" spans="19:21" x14ac:dyDescent="0.35">
      <c r="S17730" s="43"/>
      <c r="U17730" s="43"/>
    </row>
    <row r="17731" spans="19:21" x14ac:dyDescent="0.35">
      <c r="S17731" s="43"/>
      <c r="U17731" s="43"/>
    </row>
    <row r="17732" spans="19:21" x14ac:dyDescent="0.35">
      <c r="S17732" s="43"/>
      <c r="U17732" s="43"/>
    </row>
    <row r="17733" spans="19:21" x14ac:dyDescent="0.35">
      <c r="S17733" s="43"/>
      <c r="U17733" s="43"/>
    </row>
    <row r="17734" spans="19:21" x14ac:dyDescent="0.35">
      <c r="S17734" s="43"/>
      <c r="U17734" s="43"/>
    </row>
    <row r="17735" spans="19:21" x14ac:dyDescent="0.35">
      <c r="S17735" s="43"/>
      <c r="U17735" s="43"/>
    </row>
    <row r="17736" spans="19:21" x14ac:dyDescent="0.35">
      <c r="S17736" s="43"/>
      <c r="U17736" s="43"/>
    </row>
    <row r="17737" spans="19:21" x14ac:dyDescent="0.35">
      <c r="S17737" s="43"/>
      <c r="U17737" s="43"/>
    </row>
    <row r="17738" spans="19:21" x14ac:dyDescent="0.35">
      <c r="S17738" s="43"/>
      <c r="U17738" s="43"/>
    </row>
    <row r="17739" spans="19:21" x14ac:dyDescent="0.35">
      <c r="S17739" s="43"/>
      <c r="U17739" s="43"/>
    </row>
    <row r="17740" spans="19:21" x14ac:dyDescent="0.35">
      <c r="S17740" s="43"/>
      <c r="U17740" s="43"/>
    </row>
    <row r="17741" spans="19:21" x14ac:dyDescent="0.35">
      <c r="S17741" s="43"/>
      <c r="U17741" s="43"/>
    </row>
    <row r="17742" spans="19:21" x14ac:dyDescent="0.35">
      <c r="S17742" s="43"/>
      <c r="U17742" s="43"/>
    </row>
    <row r="17743" spans="19:21" x14ac:dyDescent="0.35">
      <c r="S17743" s="43"/>
      <c r="U17743" s="43"/>
    </row>
    <row r="17744" spans="19:21" x14ac:dyDescent="0.35">
      <c r="S17744" s="43"/>
      <c r="U17744" s="43"/>
    </row>
    <row r="17745" spans="19:21" x14ac:dyDescent="0.35">
      <c r="S17745" s="43"/>
      <c r="U17745" s="43"/>
    </row>
    <row r="17746" spans="19:21" x14ac:dyDescent="0.35">
      <c r="S17746" s="43"/>
      <c r="U17746" s="43"/>
    </row>
    <row r="17747" spans="19:21" x14ac:dyDescent="0.35">
      <c r="S17747" s="43"/>
      <c r="U17747" s="43"/>
    </row>
    <row r="17748" spans="19:21" x14ac:dyDescent="0.35">
      <c r="S17748" s="43"/>
      <c r="U17748" s="43"/>
    </row>
    <row r="17749" spans="19:21" x14ac:dyDescent="0.35">
      <c r="S17749" s="43"/>
      <c r="U17749" s="43"/>
    </row>
    <row r="17750" spans="19:21" x14ac:dyDescent="0.35">
      <c r="S17750" s="43"/>
      <c r="U17750" s="43"/>
    </row>
    <row r="17751" spans="19:21" x14ac:dyDescent="0.35">
      <c r="S17751" s="43"/>
      <c r="U17751" s="43"/>
    </row>
    <row r="17752" spans="19:21" x14ac:dyDescent="0.35">
      <c r="S17752" s="43"/>
      <c r="U17752" s="43"/>
    </row>
    <row r="17753" spans="19:21" x14ac:dyDescent="0.35">
      <c r="S17753" s="43"/>
      <c r="U17753" s="43"/>
    </row>
    <row r="17754" spans="19:21" x14ac:dyDescent="0.35">
      <c r="S17754" s="43"/>
      <c r="U17754" s="43"/>
    </row>
    <row r="17755" spans="19:21" x14ac:dyDescent="0.35">
      <c r="S17755" s="43"/>
      <c r="U17755" s="43"/>
    </row>
    <row r="17756" spans="19:21" x14ac:dyDescent="0.35">
      <c r="S17756" s="43"/>
      <c r="U17756" s="43"/>
    </row>
    <row r="17757" spans="19:21" x14ac:dyDescent="0.35">
      <c r="S17757" s="43"/>
      <c r="U17757" s="43"/>
    </row>
    <row r="17758" spans="19:21" x14ac:dyDescent="0.35">
      <c r="S17758" s="43"/>
      <c r="U17758" s="43"/>
    </row>
    <row r="17759" spans="19:21" x14ac:dyDescent="0.35">
      <c r="S17759" s="43"/>
      <c r="U17759" s="43"/>
    </row>
    <row r="17760" spans="19:21" x14ac:dyDescent="0.35">
      <c r="S17760" s="43"/>
      <c r="U17760" s="43"/>
    </row>
    <row r="17761" spans="19:21" x14ac:dyDescent="0.35">
      <c r="S17761" s="43"/>
      <c r="U17761" s="43"/>
    </row>
    <row r="17762" spans="19:21" x14ac:dyDescent="0.35">
      <c r="S17762" s="43"/>
      <c r="U17762" s="43"/>
    </row>
    <row r="17763" spans="19:21" x14ac:dyDescent="0.35">
      <c r="S17763" s="43"/>
      <c r="U17763" s="43"/>
    </row>
    <row r="17764" spans="19:21" x14ac:dyDescent="0.35">
      <c r="S17764" s="43"/>
      <c r="U17764" s="43"/>
    </row>
    <row r="17765" spans="19:21" x14ac:dyDescent="0.35">
      <c r="S17765" s="43"/>
      <c r="U17765" s="43"/>
    </row>
    <row r="17766" spans="19:21" x14ac:dyDescent="0.35">
      <c r="S17766" s="43"/>
      <c r="U17766" s="43"/>
    </row>
    <row r="17767" spans="19:21" x14ac:dyDescent="0.35">
      <c r="S17767" s="43"/>
      <c r="U17767" s="43"/>
    </row>
    <row r="17768" spans="19:21" x14ac:dyDescent="0.35">
      <c r="S17768" s="43"/>
      <c r="U17768" s="43"/>
    </row>
    <row r="17769" spans="19:21" x14ac:dyDescent="0.35">
      <c r="S17769" s="43"/>
      <c r="U17769" s="43"/>
    </row>
    <row r="17770" spans="19:21" x14ac:dyDescent="0.35">
      <c r="S17770" s="43"/>
      <c r="U17770" s="43"/>
    </row>
    <row r="17771" spans="19:21" x14ac:dyDescent="0.35">
      <c r="S17771" s="43"/>
      <c r="U17771" s="43"/>
    </row>
    <row r="17772" spans="19:21" x14ac:dyDescent="0.35">
      <c r="S17772" s="43"/>
      <c r="U17772" s="43"/>
    </row>
    <row r="17773" spans="19:21" x14ac:dyDescent="0.35">
      <c r="S17773" s="43"/>
      <c r="U17773" s="43"/>
    </row>
    <row r="17774" spans="19:21" x14ac:dyDescent="0.35">
      <c r="S17774" s="43"/>
      <c r="U17774" s="43"/>
    </row>
    <row r="17775" spans="19:21" x14ac:dyDescent="0.35">
      <c r="S17775" s="43"/>
      <c r="U17775" s="43"/>
    </row>
    <row r="17776" spans="19:21" x14ac:dyDescent="0.35">
      <c r="S17776" s="43"/>
      <c r="U17776" s="43"/>
    </row>
    <row r="17777" spans="19:21" x14ac:dyDescent="0.35">
      <c r="S17777" s="43"/>
      <c r="U17777" s="43"/>
    </row>
    <row r="17778" spans="19:21" x14ac:dyDescent="0.35">
      <c r="S17778" s="43"/>
      <c r="U17778" s="43"/>
    </row>
    <row r="17779" spans="19:21" x14ac:dyDescent="0.35">
      <c r="S17779" s="43"/>
      <c r="U17779" s="43"/>
    </row>
    <row r="17780" spans="19:21" x14ac:dyDescent="0.35">
      <c r="S17780" s="43"/>
      <c r="U17780" s="43"/>
    </row>
    <row r="17781" spans="19:21" x14ac:dyDescent="0.35">
      <c r="S17781" s="43"/>
      <c r="U17781" s="43"/>
    </row>
    <row r="17782" spans="19:21" x14ac:dyDescent="0.35">
      <c r="S17782" s="43"/>
      <c r="U17782" s="43"/>
    </row>
    <row r="17783" spans="19:21" x14ac:dyDescent="0.35">
      <c r="S17783" s="43"/>
      <c r="U17783" s="43"/>
    </row>
    <row r="17784" spans="19:21" x14ac:dyDescent="0.35">
      <c r="S17784" s="43"/>
      <c r="U17784" s="43"/>
    </row>
    <row r="17785" spans="19:21" x14ac:dyDescent="0.35">
      <c r="S17785" s="43"/>
      <c r="U17785" s="43"/>
    </row>
    <row r="17786" spans="19:21" x14ac:dyDescent="0.35">
      <c r="S17786" s="43"/>
      <c r="U17786" s="43"/>
    </row>
    <row r="17787" spans="19:21" x14ac:dyDescent="0.35">
      <c r="S17787" s="43"/>
      <c r="U17787" s="43"/>
    </row>
    <row r="17788" spans="19:21" x14ac:dyDescent="0.35">
      <c r="S17788" s="43"/>
      <c r="U17788" s="43"/>
    </row>
    <row r="17789" spans="19:21" x14ac:dyDescent="0.35">
      <c r="S17789" s="43"/>
      <c r="U17789" s="43"/>
    </row>
    <row r="17790" spans="19:21" x14ac:dyDescent="0.35">
      <c r="S17790" s="43"/>
      <c r="U17790" s="43"/>
    </row>
    <row r="17791" spans="19:21" x14ac:dyDescent="0.35">
      <c r="S17791" s="43"/>
      <c r="U17791" s="43"/>
    </row>
    <row r="17792" spans="19:21" x14ac:dyDescent="0.35">
      <c r="S17792" s="43"/>
      <c r="U17792" s="43"/>
    </row>
    <row r="17793" spans="19:21" x14ac:dyDescent="0.35">
      <c r="S17793" s="43"/>
      <c r="U17793" s="43"/>
    </row>
    <row r="17794" spans="19:21" x14ac:dyDescent="0.35">
      <c r="S17794" s="43"/>
      <c r="U17794" s="43"/>
    </row>
    <row r="17795" spans="19:21" x14ac:dyDescent="0.35">
      <c r="S17795" s="43"/>
      <c r="U17795" s="43"/>
    </row>
    <row r="17796" spans="19:21" x14ac:dyDescent="0.35">
      <c r="S17796" s="43"/>
      <c r="U17796" s="43"/>
    </row>
    <row r="17797" spans="19:21" x14ac:dyDescent="0.35">
      <c r="S17797" s="43"/>
      <c r="U17797" s="43"/>
    </row>
    <row r="17798" spans="19:21" x14ac:dyDescent="0.35">
      <c r="S17798" s="43"/>
      <c r="U17798" s="43"/>
    </row>
    <row r="17799" spans="19:21" x14ac:dyDescent="0.35">
      <c r="S17799" s="43"/>
      <c r="U17799" s="43"/>
    </row>
    <row r="17800" spans="19:21" x14ac:dyDescent="0.35">
      <c r="S17800" s="43"/>
      <c r="U17800" s="43"/>
    </row>
    <row r="17801" spans="19:21" x14ac:dyDescent="0.35">
      <c r="S17801" s="43"/>
      <c r="U17801" s="43"/>
    </row>
    <row r="17802" spans="19:21" x14ac:dyDescent="0.35">
      <c r="S17802" s="43"/>
      <c r="U17802" s="43"/>
    </row>
    <row r="17803" spans="19:21" x14ac:dyDescent="0.35">
      <c r="S17803" s="43"/>
      <c r="U17803" s="43"/>
    </row>
    <row r="17804" spans="19:21" x14ac:dyDescent="0.35">
      <c r="S17804" s="43"/>
      <c r="U17804" s="43"/>
    </row>
    <row r="17805" spans="19:21" x14ac:dyDescent="0.35">
      <c r="S17805" s="43"/>
      <c r="U17805" s="43"/>
    </row>
    <row r="17806" spans="19:21" x14ac:dyDescent="0.35">
      <c r="S17806" s="43"/>
      <c r="U17806" s="43"/>
    </row>
    <row r="17807" spans="19:21" x14ac:dyDescent="0.35">
      <c r="S17807" s="43"/>
      <c r="U17807" s="43"/>
    </row>
    <row r="17808" spans="19:21" x14ac:dyDescent="0.35">
      <c r="S17808" s="43"/>
      <c r="U17808" s="43"/>
    </row>
    <row r="17809" spans="19:21" x14ac:dyDescent="0.35">
      <c r="S17809" s="43"/>
      <c r="U17809" s="43"/>
    </row>
    <row r="17810" spans="19:21" x14ac:dyDescent="0.35">
      <c r="S17810" s="43"/>
      <c r="U17810" s="43"/>
    </row>
    <row r="17811" spans="19:21" x14ac:dyDescent="0.35">
      <c r="S17811" s="43"/>
      <c r="U17811" s="43"/>
    </row>
    <row r="17812" spans="19:21" x14ac:dyDescent="0.35">
      <c r="S17812" s="43"/>
      <c r="U17812" s="43"/>
    </row>
    <row r="17813" spans="19:21" x14ac:dyDescent="0.35">
      <c r="S17813" s="43"/>
      <c r="U17813" s="43"/>
    </row>
    <row r="17814" spans="19:21" x14ac:dyDescent="0.35">
      <c r="S17814" s="43"/>
      <c r="U17814" s="43"/>
    </row>
    <row r="17815" spans="19:21" x14ac:dyDescent="0.35">
      <c r="S17815" s="43"/>
      <c r="U17815" s="43"/>
    </row>
    <row r="17816" spans="19:21" x14ac:dyDescent="0.35">
      <c r="S17816" s="43"/>
      <c r="U17816" s="43"/>
    </row>
    <row r="17817" spans="19:21" x14ac:dyDescent="0.35">
      <c r="S17817" s="43"/>
      <c r="U17817" s="43"/>
    </row>
    <row r="17818" spans="19:21" x14ac:dyDescent="0.35">
      <c r="S17818" s="43"/>
      <c r="U17818" s="43"/>
    </row>
    <row r="17819" spans="19:21" x14ac:dyDescent="0.35">
      <c r="S17819" s="43"/>
      <c r="U17819" s="43"/>
    </row>
    <row r="17820" spans="19:21" x14ac:dyDescent="0.35">
      <c r="S17820" s="43"/>
      <c r="U17820" s="43"/>
    </row>
    <row r="17821" spans="19:21" x14ac:dyDescent="0.35">
      <c r="S17821" s="43"/>
      <c r="U17821" s="43"/>
    </row>
    <row r="17822" spans="19:21" x14ac:dyDescent="0.35">
      <c r="S17822" s="43"/>
      <c r="U17822" s="43"/>
    </row>
    <row r="17823" spans="19:21" x14ac:dyDescent="0.35">
      <c r="S17823" s="43"/>
      <c r="U17823" s="43"/>
    </row>
    <row r="17824" spans="19:21" x14ac:dyDescent="0.35">
      <c r="S17824" s="43"/>
      <c r="U17824" s="43"/>
    </row>
    <row r="17825" spans="19:21" x14ac:dyDescent="0.35">
      <c r="S17825" s="43"/>
      <c r="U17825" s="43"/>
    </row>
    <row r="17826" spans="19:21" x14ac:dyDescent="0.35">
      <c r="S17826" s="43"/>
      <c r="U17826" s="43"/>
    </row>
    <row r="17827" spans="19:21" x14ac:dyDescent="0.35">
      <c r="S17827" s="43"/>
      <c r="U17827" s="43"/>
    </row>
    <row r="17828" spans="19:21" x14ac:dyDescent="0.35">
      <c r="S17828" s="43"/>
      <c r="U17828" s="43"/>
    </row>
    <row r="17829" spans="19:21" x14ac:dyDescent="0.35">
      <c r="S17829" s="43"/>
      <c r="U17829" s="43"/>
    </row>
    <row r="17830" spans="19:21" x14ac:dyDescent="0.35">
      <c r="S17830" s="43"/>
      <c r="U17830" s="43"/>
    </row>
    <row r="17831" spans="19:21" x14ac:dyDescent="0.35">
      <c r="S17831" s="43"/>
      <c r="U17831" s="43"/>
    </row>
    <row r="17832" spans="19:21" x14ac:dyDescent="0.35">
      <c r="S17832" s="43"/>
      <c r="U17832" s="43"/>
    </row>
    <row r="17833" spans="19:21" x14ac:dyDescent="0.35">
      <c r="S17833" s="43"/>
      <c r="U17833" s="43"/>
    </row>
    <row r="17834" spans="19:21" x14ac:dyDescent="0.35">
      <c r="S17834" s="43"/>
      <c r="U17834" s="43"/>
    </row>
    <row r="17835" spans="19:21" x14ac:dyDescent="0.35">
      <c r="S17835" s="43"/>
      <c r="U17835" s="43"/>
    </row>
    <row r="17836" spans="19:21" x14ac:dyDescent="0.35">
      <c r="S17836" s="43"/>
      <c r="U17836" s="43"/>
    </row>
    <row r="17837" spans="19:21" x14ac:dyDescent="0.35">
      <c r="S17837" s="43"/>
      <c r="U17837" s="43"/>
    </row>
    <row r="17838" spans="19:21" x14ac:dyDescent="0.35">
      <c r="S17838" s="43"/>
      <c r="U17838" s="43"/>
    </row>
    <row r="17839" spans="19:21" x14ac:dyDescent="0.35">
      <c r="S17839" s="43"/>
      <c r="U17839" s="43"/>
    </row>
    <row r="17840" spans="19:21" x14ac:dyDescent="0.35">
      <c r="S17840" s="43"/>
      <c r="U17840" s="43"/>
    </row>
    <row r="17841" spans="19:21" x14ac:dyDescent="0.35">
      <c r="S17841" s="43"/>
      <c r="U17841" s="43"/>
    </row>
    <row r="17842" spans="19:21" x14ac:dyDescent="0.35">
      <c r="S17842" s="43"/>
      <c r="U17842" s="43"/>
    </row>
    <row r="17843" spans="19:21" x14ac:dyDescent="0.35">
      <c r="S17843" s="43"/>
      <c r="U17843" s="43"/>
    </row>
    <row r="17844" spans="19:21" x14ac:dyDescent="0.35">
      <c r="S17844" s="43"/>
      <c r="U17844" s="43"/>
    </row>
    <row r="17845" spans="19:21" x14ac:dyDescent="0.35">
      <c r="S17845" s="43"/>
      <c r="U17845" s="43"/>
    </row>
    <row r="17846" spans="19:21" x14ac:dyDescent="0.35">
      <c r="S17846" s="43"/>
      <c r="U17846" s="43"/>
    </row>
    <row r="17847" spans="19:21" x14ac:dyDescent="0.35">
      <c r="S17847" s="43"/>
      <c r="U17847" s="43"/>
    </row>
    <row r="17848" spans="19:21" x14ac:dyDescent="0.35">
      <c r="S17848" s="43"/>
      <c r="U17848" s="43"/>
    </row>
    <row r="17849" spans="19:21" x14ac:dyDescent="0.35">
      <c r="S17849" s="43"/>
      <c r="U17849" s="43"/>
    </row>
    <row r="17850" spans="19:21" x14ac:dyDescent="0.35">
      <c r="S17850" s="43"/>
      <c r="U17850" s="43"/>
    </row>
    <row r="17851" spans="19:21" x14ac:dyDescent="0.35">
      <c r="S17851" s="43"/>
      <c r="U17851" s="43"/>
    </row>
    <row r="17852" spans="19:21" x14ac:dyDescent="0.35">
      <c r="S17852" s="43"/>
      <c r="U17852" s="43"/>
    </row>
    <row r="17853" spans="19:21" x14ac:dyDescent="0.35">
      <c r="S17853" s="43"/>
      <c r="U17853" s="43"/>
    </row>
    <row r="17854" spans="19:21" x14ac:dyDescent="0.35">
      <c r="S17854" s="43"/>
      <c r="U17854" s="43"/>
    </row>
    <row r="17855" spans="19:21" x14ac:dyDescent="0.35">
      <c r="S17855" s="43"/>
      <c r="U17855" s="43"/>
    </row>
    <row r="17856" spans="19:21" x14ac:dyDescent="0.35">
      <c r="S17856" s="43"/>
      <c r="U17856" s="43"/>
    </row>
    <row r="17857" spans="19:21" x14ac:dyDescent="0.35">
      <c r="S17857" s="43"/>
      <c r="U17857" s="43"/>
    </row>
    <row r="17858" spans="19:21" x14ac:dyDescent="0.35">
      <c r="S17858" s="43"/>
      <c r="U17858" s="43"/>
    </row>
    <row r="17859" spans="19:21" x14ac:dyDescent="0.35">
      <c r="S17859" s="43"/>
      <c r="U17859" s="43"/>
    </row>
    <row r="17860" spans="19:21" x14ac:dyDescent="0.35">
      <c r="S17860" s="43"/>
      <c r="U17860" s="43"/>
    </row>
    <row r="17861" spans="19:21" x14ac:dyDescent="0.35">
      <c r="S17861" s="43"/>
      <c r="U17861" s="43"/>
    </row>
    <row r="17862" spans="19:21" x14ac:dyDescent="0.35">
      <c r="S17862" s="43"/>
      <c r="U17862" s="43"/>
    </row>
    <row r="17863" spans="19:21" x14ac:dyDescent="0.35">
      <c r="S17863" s="43"/>
      <c r="U17863" s="43"/>
    </row>
    <row r="17864" spans="19:21" x14ac:dyDescent="0.35">
      <c r="S17864" s="43"/>
      <c r="U17864" s="43"/>
    </row>
    <row r="17865" spans="19:21" x14ac:dyDescent="0.35">
      <c r="S17865" s="43"/>
      <c r="U17865" s="43"/>
    </row>
    <row r="17866" spans="19:21" x14ac:dyDescent="0.35">
      <c r="S17866" s="43"/>
      <c r="U17866" s="43"/>
    </row>
    <row r="17867" spans="19:21" x14ac:dyDescent="0.35">
      <c r="S17867" s="43"/>
      <c r="U17867" s="43"/>
    </row>
    <row r="17868" spans="19:21" x14ac:dyDescent="0.35">
      <c r="S17868" s="43"/>
      <c r="U17868" s="43"/>
    </row>
    <row r="17869" spans="19:21" x14ac:dyDescent="0.35">
      <c r="S17869" s="43"/>
      <c r="U17869" s="43"/>
    </row>
    <row r="17870" spans="19:21" x14ac:dyDescent="0.35">
      <c r="S17870" s="43"/>
      <c r="U17870" s="43"/>
    </row>
    <row r="17871" spans="19:21" x14ac:dyDescent="0.35">
      <c r="S17871" s="43"/>
      <c r="U17871" s="43"/>
    </row>
    <row r="17872" spans="19:21" x14ac:dyDescent="0.35">
      <c r="S17872" s="43"/>
      <c r="U17872" s="43"/>
    </row>
    <row r="17873" spans="19:21" x14ac:dyDescent="0.35">
      <c r="S17873" s="43"/>
      <c r="U17873" s="43"/>
    </row>
    <row r="17874" spans="19:21" x14ac:dyDescent="0.35">
      <c r="S17874" s="43"/>
      <c r="U17874" s="43"/>
    </row>
    <row r="17875" spans="19:21" x14ac:dyDescent="0.35">
      <c r="S17875" s="43"/>
      <c r="U17875" s="43"/>
    </row>
    <row r="17876" spans="19:21" x14ac:dyDescent="0.35">
      <c r="S17876" s="43"/>
      <c r="U17876" s="43"/>
    </row>
    <row r="17877" spans="19:21" x14ac:dyDescent="0.35">
      <c r="S17877" s="43"/>
      <c r="U17877" s="43"/>
    </row>
    <row r="17878" spans="19:21" x14ac:dyDescent="0.35">
      <c r="S17878" s="43"/>
      <c r="U17878" s="43"/>
    </row>
    <row r="17879" spans="19:21" x14ac:dyDescent="0.35">
      <c r="S17879" s="43"/>
      <c r="U17879" s="43"/>
    </row>
    <row r="17880" spans="19:21" x14ac:dyDescent="0.35">
      <c r="S17880" s="43"/>
      <c r="U17880" s="43"/>
    </row>
    <row r="17881" spans="19:21" x14ac:dyDescent="0.35">
      <c r="S17881" s="43"/>
      <c r="U17881" s="43"/>
    </row>
    <row r="17882" spans="19:21" x14ac:dyDescent="0.35">
      <c r="S17882" s="43"/>
      <c r="U17882" s="43"/>
    </row>
    <row r="17883" spans="19:21" x14ac:dyDescent="0.35">
      <c r="S17883" s="43"/>
      <c r="U17883" s="43"/>
    </row>
    <row r="17884" spans="19:21" x14ac:dyDescent="0.35">
      <c r="S17884" s="43"/>
      <c r="U17884" s="43"/>
    </row>
    <row r="17885" spans="19:21" x14ac:dyDescent="0.35">
      <c r="S17885" s="43"/>
      <c r="U17885" s="43"/>
    </row>
    <row r="17886" spans="19:21" x14ac:dyDescent="0.35">
      <c r="S17886" s="43"/>
      <c r="U17886" s="43"/>
    </row>
    <row r="17887" spans="19:21" x14ac:dyDescent="0.35">
      <c r="S17887" s="43"/>
      <c r="U17887" s="43"/>
    </row>
    <row r="17888" spans="19:21" x14ac:dyDescent="0.35">
      <c r="S17888" s="43"/>
      <c r="U17888" s="43"/>
    </row>
    <row r="17889" spans="19:21" x14ac:dyDescent="0.35">
      <c r="S17889" s="43"/>
      <c r="U17889" s="43"/>
    </row>
    <row r="17890" spans="19:21" x14ac:dyDescent="0.35">
      <c r="S17890" s="43"/>
      <c r="U17890" s="43"/>
    </row>
    <row r="17891" spans="19:21" x14ac:dyDescent="0.35">
      <c r="S17891" s="43"/>
      <c r="U17891" s="43"/>
    </row>
    <row r="17892" spans="19:21" x14ac:dyDescent="0.35">
      <c r="S17892" s="43"/>
      <c r="U17892" s="43"/>
    </row>
    <row r="17893" spans="19:21" x14ac:dyDescent="0.35">
      <c r="S17893" s="43"/>
      <c r="U17893" s="43"/>
    </row>
    <row r="17894" spans="19:21" x14ac:dyDescent="0.35">
      <c r="S17894" s="43"/>
      <c r="U17894" s="43"/>
    </row>
    <row r="17895" spans="19:21" x14ac:dyDescent="0.35">
      <c r="S17895" s="43"/>
      <c r="U17895" s="43"/>
    </row>
    <row r="17896" spans="19:21" x14ac:dyDescent="0.35">
      <c r="S17896" s="43"/>
      <c r="U17896" s="43"/>
    </row>
    <row r="17897" spans="19:21" x14ac:dyDescent="0.35">
      <c r="S17897" s="43"/>
      <c r="U17897" s="43"/>
    </row>
    <row r="17898" spans="19:21" x14ac:dyDescent="0.35">
      <c r="S17898" s="43"/>
      <c r="U17898" s="43"/>
    </row>
    <row r="17899" spans="19:21" x14ac:dyDescent="0.35">
      <c r="S17899" s="43"/>
      <c r="U17899" s="43"/>
    </row>
    <row r="17900" spans="19:21" x14ac:dyDescent="0.35">
      <c r="S17900" s="43"/>
      <c r="U17900" s="43"/>
    </row>
    <row r="17901" spans="19:21" x14ac:dyDescent="0.35">
      <c r="S17901" s="43"/>
      <c r="U17901" s="43"/>
    </row>
    <row r="17902" spans="19:21" x14ac:dyDescent="0.35">
      <c r="S17902" s="43"/>
      <c r="U17902" s="43"/>
    </row>
    <row r="17903" spans="19:21" x14ac:dyDescent="0.35">
      <c r="S17903" s="43"/>
      <c r="U17903" s="43"/>
    </row>
    <row r="17904" spans="19:21" x14ac:dyDescent="0.35">
      <c r="S17904" s="43"/>
      <c r="U17904" s="43"/>
    </row>
    <row r="17905" spans="19:21" x14ac:dyDescent="0.35">
      <c r="S17905" s="43"/>
      <c r="U17905" s="43"/>
    </row>
    <row r="17906" spans="19:21" x14ac:dyDescent="0.35">
      <c r="S17906" s="43"/>
      <c r="U17906" s="43"/>
    </row>
    <row r="17907" spans="19:21" x14ac:dyDescent="0.35">
      <c r="S17907" s="43"/>
      <c r="U17907" s="43"/>
    </row>
    <row r="17908" spans="19:21" x14ac:dyDescent="0.35">
      <c r="S17908" s="43"/>
      <c r="U17908" s="43"/>
    </row>
    <row r="17909" spans="19:21" x14ac:dyDescent="0.35">
      <c r="S17909" s="43"/>
      <c r="U17909" s="43"/>
    </row>
    <row r="17910" spans="19:21" x14ac:dyDescent="0.35">
      <c r="S17910" s="43"/>
      <c r="U17910" s="43"/>
    </row>
    <row r="17911" spans="19:21" x14ac:dyDescent="0.35">
      <c r="S17911" s="43"/>
      <c r="U17911" s="43"/>
    </row>
    <row r="17912" spans="19:21" x14ac:dyDescent="0.35">
      <c r="S17912" s="43"/>
      <c r="U17912" s="43"/>
    </row>
    <row r="17913" spans="19:21" x14ac:dyDescent="0.35">
      <c r="S17913" s="43"/>
      <c r="U17913" s="43"/>
    </row>
    <row r="17914" spans="19:21" x14ac:dyDescent="0.35">
      <c r="S17914" s="43"/>
      <c r="U17914" s="43"/>
    </row>
    <row r="17915" spans="19:21" x14ac:dyDescent="0.35">
      <c r="S17915" s="43"/>
      <c r="U17915" s="43"/>
    </row>
    <row r="17916" spans="19:21" x14ac:dyDescent="0.35">
      <c r="S17916" s="43"/>
      <c r="U17916" s="43"/>
    </row>
    <row r="17917" spans="19:21" x14ac:dyDescent="0.35">
      <c r="S17917" s="43"/>
      <c r="U17917" s="43"/>
    </row>
    <row r="17918" spans="19:21" x14ac:dyDescent="0.35">
      <c r="S17918" s="43"/>
      <c r="U17918" s="43"/>
    </row>
    <row r="17919" spans="19:21" x14ac:dyDescent="0.35">
      <c r="S17919" s="43"/>
      <c r="U17919" s="43"/>
    </row>
    <row r="17920" spans="19:21" x14ac:dyDescent="0.35">
      <c r="S17920" s="43"/>
      <c r="U17920" s="43"/>
    </row>
    <row r="17921" spans="19:21" x14ac:dyDescent="0.35">
      <c r="S17921" s="43"/>
      <c r="U17921" s="43"/>
    </row>
    <row r="17922" spans="19:21" x14ac:dyDescent="0.35">
      <c r="S17922" s="43"/>
      <c r="U17922" s="43"/>
    </row>
    <row r="17923" spans="19:21" x14ac:dyDescent="0.35">
      <c r="S17923" s="43"/>
      <c r="U17923" s="43"/>
    </row>
    <row r="17924" spans="19:21" x14ac:dyDescent="0.35">
      <c r="S17924" s="43"/>
      <c r="U17924" s="43"/>
    </row>
    <row r="17925" spans="19:21" x14ac:dyDescent="0.35">
      <c r="S17925" s="43"/>
      <c r="U17925" s="43"/>
    </row>
    <row r="17926" spans="19:21" x14ac:dyDescent="0.35">
      <c r="S17926" s="43"/>
      <c r="U17926" s="43"/>
    </row>
    <row r="17927" spans="19:21" x14ac:dyDescent="0.35">
      <c r="S17927" s="43"/>
      <c r="U17927" s="43"/>
    </row>
    <row r="17928" spans="19:21" x14ac:dyDescent="0.35">
      <c r="S17928" s="43"/>
      <c r="U17928" s="43"/>
    </row>
    <row r="17929" spans="19:21" x14ac:dyDescent="0.35">
      <c r="S17929" s="43"/>
      <c r="U17929" s="43"/>
    </row>
    <row r="17930" spans="19:21" x14ac:dyDescent="0.35">
      <c r="S17930" s="43"/>
      <c r="U17930" s="43"/>
    </row>
    <row r="17931" spans="19:21" x14ac:dyDescent="0.35">
      <c r="S17931" s="43"/>
      <c r="U17931" s="43"/>
    </row>
    <row r="17932" spans="19:21" x14ac:dyDescent="0.35">
      <c r="S17932" s="43"/>
      <c r="U17932" s="43"/>
    </row>
    <row r="17933" spans="19:21" x14ac:dyDescent="0.35">
      <c r="S17933" s="43"/>
      <c r="U17933" s="43"/>
    </row>
    <row r="17934" spans="19:21" x14ac:dyDescent="0.35">
      <c r="S17934" s="43"/>
      <c r="U17934" s="43"/>
    </row>
    <row r="17935" spans="19:21" x14ac:dyDescent="0.35">
      <c r="S17935" s="43"/>
      <c r="U17935" s="43"/>
    </row>
    <row r="17936" spans="19:21" x14ac:dyDescent="0.35">
      <c r="S17936" s="43"/>
      <c r="U17936" s="43"/>
    </row>
    <row r="17937" spans="19:21" x14ac:dyDescent="0.35">
      <c r="S17937" s="43"/>
      <c r="U17937" s="43"/>
    </row>
    <row r="17938" spans="19:21" x14ac:dyDescent="0.35">
      <c r="S17938" s="43"/>
      <c r="U17938" s="43"/>
    </row>
    <row r="17939" spans="19:21" x14ac:dyDescent="0.35">
      <c r="S17939" s="43"/>
      <c r="U17939" s="43"/>
    </row>
    <row r="17940" spans="19:21" x14ac:dyDescent="0.35">
      <c r="S17940" s="43"/>
      <c r="U17940" s="43"/>
    </row>
    <row r="17941" spans="19:21" x14ac:dyDescent="0.35">
      <c r="S17941" s="43"/>
      <c r="U17941" s="43"/>
    </row>
    <row r="17942" spans="19:21" x14ac:dyDescent="0.35">
      <c r="S17942" s="43"/>
      <c r="U17942" s="43"/>
    </row>
    <row r="17943" spans="19:21" x14ac:dyDescent="0.35">
      <c r="S17943" s="43"/>
      <c r="U17943" s="43"/>
    </row>
    <row r="17944" spans="19:21" x14ac:dyDescent="0.35">
      <c r="S17944" s="43"/>
      <c r="U17944" s="43"/>
    </row>
    <row r="17945" spans="19:21" x14ac:dyDescent="0.35">
      <c r="S17945" s="43"/>
      <c r="U17945" s="43"/>
    </row>
    <row r="17946" spans="19:21" x14ac:dyDescent="0.35">
      <c r="S17946" s="43"/>
      <c r="U17946" s="43"/>
    </row>
    <row r="17947" spans="19:21" x14ac:dyDescent="0.35">
      <c r="S17947" s="43"/>
      <c r="U17947" s="43"/>
    </row>
    <row r="17948" spans="19:21" x14ac:dyDescent="0.35">
      <c r="S17948" s="43"/>
      <c r="U17948" s="43"/>
    </row>
    <row r="17949" spans="19:21" x14ac:dyDescent="0.35">
      <c r="S17949" s="43"/>
      <c r="U17949" s="43"/>
    </row>
    <row r="17950" spans="19:21" x14ac:dyDescent="0.35">
      <c r="S17950" s="43"/>
      <c r="U17950" s="43"/>
    </row>
    <row r="17951" spans="19:21" x14ac:dyDescent="0.35">
      <c r="S17951" s="43"/>
      <c r="U17951" s="43"/>
    </row>
    <row r="17952" spans="19:21" x14ac:dyDescent="0.35">
      <c r="S17952" s="43"/>
      <c r="U17952" s="43"/>
    </row>
    <row r="17953" spans="19:21" x14ac:dyDescent="0.35">
      <c r="S17953" s="43"/>
      <c r="U17953" s="43"/>
    </row>
    <row r="17954" spans="19:21" x14ac:dyDescent="0.35">
      <c r="S17954" s="43"/>
      <c r="U17954" s="43"/>
    </row>
    <row r="17955" spans="19:21" x14ac:dyDescent="0.35">
      <c r="S17955" s="43"/>
      <c r="U17955" s="43"/>
    </row>
    <row r="17956" spans="19:21" x14ac:dyDescent="0.35">
      <c r="S17956" s="43"/>
      <c r="U17956" s="43"/>
    </row>
    <row r="17957" spans="19:21" x14ac:dyDescent="0.35">
      <c r="S17957" s="43"/>
      <c r="U17957" s="43"/>
    </row>
    <row r="17958" spans="19:21" x14ac:dyDescent="0.35">
      <c r="S17958" s="43"/>
      <c r="U17958" s="43"/>
    </row>
    <row r="17959" spans="19:21" x14ac:dyDescent="0.35">
      <c r="S17959" s="43"/>
      <c r="U17959" s="43"/>
    </row>
    <row r="17960" spans="19:21" x14ac:dyDescent="0.35">
      <c r="S17960" s="43"/>
      <c r="U17960" s="43"/>
    </row>
    <row r="17961" spans="19:21" x14ac:dyDescent="0.35">
      <c r="S17961" s="43"/>
      <c r="U17961" s="43"/>
    </row>
    <row r="17962" spans="19:21" x14ac:dyDescent="0.35">
      <c r="S17962" s="43"/>
      <c r="U17962" s="43"/>
    </row>
    <row r="17963" spans="19:21" x14ac:dyDescent="0.35">
      <c r="S17963" s="43"/>
      <c r="U17963" s="43"/>
    </row>
    <row r="17964" spans="19:21" x14ac:dyDescent="0.35">
      <c r="S17964" s="43"/>
      <c r="U17964" s="43"/>
    </row>
    <row r="17965" spans="19:21" x14ac:dyDescent="0.35">
      <c r="S17965" s="43"/>
      <c r="U17965" s="43"/>
    </row>
    <row r="17966" spans="19:21" x14ac:dyDescent="0.35">
      <c r="S17966" s="43"/>
      <c r="U17966" s="43"/>
    </row>
    <row r="17967" spans="19:21" x14ac:dyDescent="0.35">
      <c r="S17967" s="43"/>
      <c r="U17967" s="43"/>
    </row>
    <row r="17968" spans="19:21" x14ac:dyDescent="0.35">
      <c r="S17968" s="43"/>
      <c r="U17968" s="43"/>
    </row>
    <row r="17969" spans="19:21" x14ac:dyDescent="0.35">
      <c r="S17969" s="43"/>
      <c r="U17969" s="43"/>
    </row>
    <row r="17970" spans="19:21" x14ac:dyDescent="0.35">
      <c r="S17970" s="43"/>
      <c r="U17970" s="43"/>
    </row>
    <row r="17971" spans="19:21" x14ac:dyDescent="0.35">
      <c r="S17971" s="43"/>
      <c r="U17971" s="43"/>
    </row>
    <row r="17972" spans="19:21" x14ac:dyDescent="0.35">
      <c r="S17972" s="43"/>
      <c r="U17972" s="43"/>
    </row>
    <row r="17973" spans="19:21" x14ac:dyDescent="0.35">
      <c r="S17973" s="43"/>
      <c r="U17973" s="43"/>
    </row>
    <row r="17974" spans="19:21" x14ac:dyDescent="0.35">
      <c r="S17974" s="43"/>
      <c r="U17974" s="43"/>
    </row>
    <row r="17975" spans="19:21" x14ac:dyDescent="0.35">
      <c r="S17975" s="43"/>
      <c r="U17975" s="43"/>
    </row>
    <row r="17976" spans="19:21" x14ac:dyDescent="0.35">
      <c r="S17976" s="43"/>
      <c r="U17976" s="43"/>
    </row>
    <row r="17977" spans="19:21" x14ac:dyDescent="0.35">
      <c r="S17977" s="43"/>
      <c r="U17977" s="43"/>
    </row>
    <row r="17978" spans="19:21" x14ac:dyDescent="0.35">
      <c r="S17978" s="43"/>
      <c r="U17978" s="43"/>
    </row>
    <row r="17979" spans="19:21" x14ac:dyDescent="0.35">
      <c r="S17979" s="43"/>
      <c r="U17979" s="43"/>
    </row>
    <row r="17980" spans="19:21" x14ac:dyDescent="0.35">
      <c r="S17980" s="43"/>
      <c r="U17980" s="43"/>
    </row>
    <row r="17981" spans="19:21" x14ac:dyDescent="0.35">
      <c r="S17981" s="43"/>
      <c r="U17981" s="43"/>
    </row>
    <row r="17982" spans="19:21" x14ac:dyDescent="0.35">
      <c r="S17982" s="43"/>
      <c r="U17982" s="43"/>
    </row>
    <row r="17983" spans="19:21" x14ac:dyDescent="0.35">
      <c r="S17983" s="43"/>
      <c r="U17983" s="43"/>
    </row>
    <row r="17984" spans="19:21" x14ac:dyDescent="0.35">
      <c r="S17984" s="43"/>
      <c r="U17984" s="43"/>
    </row>
    <row r="17985" spans="19:21" x14ac:dyDescent="0.35">
      <c r="S17985" s="43"/>
      <c r="U17985" s="43"/>
    </row>
    <row r="17986" spans="19:21" x14ac:dyDescent="0.35">
      <c r="S17986" s="43"/>
      <c r="U17986" s="43"/>
    </row>
    <row r="17987" spans="19:21" x14ac:dyDescent="0.35">
      <c r="S17987" s="43"/>
      <c r="U17987" s="43"/>
    </row>
    <row r="17988" spans="19:21" x14ac:dyDescent="0.35">
      <c r="S17988" s="43"/>
      <c r="U17988" s="43"/>
    </row>
    <row r="17989" spans="19:21" x14ac:dyDescent="0.35">
      <c r="S17989" s="43"/>
      <c r="U17989" s="43"/>
    </row>
    <row r="17990" spans="19:21" x14ac:dyDescent="0.35">
      <c r="S17990" s="43"/>
      <c r="U17990" s="43"/>
    </row>
    <row r="17991" spans="19:21" x14ac:dyDescent="0.35">
      <c r="S17991" s="43"/>
      <c r="U17991" s="43"/>
    </row>
    <row r="17992" spans="19:21" x14ac:dyDescent="0.35">
      <c r="S17992" s="43"/>
      <c r="U17992" s="43"/>
    </row>
    <row r="17993" spans="19:21" x14ac:dyDescent="0.35">
      <c r="S17993" s="43"/>
      <c r="U17993" s="43"/>
    </row>
    <row r="17994" spans="19:21" x14ac:dyDescent="0.35">
      <c r="S17994" s="43"/>
      <c r="U17994" s="43"/>
    </row>
    <row r="17995" spans="19:21" x14ac:dyDescent="0.35">
      <c r="S17995" s="43"/>
      <c r="U17995" s="43"/>
    </row>
    <row r="17996" spans="19:21" x14ac:dyDescent="0.35">
      <c r="S17996" s="43"/>
      <c r="U17996" s="43"/>
    </row>
    <row r="17997" spans="19:21" x14ac:dyDescent="0.35">
      <c r="S17997" s="43"/>
      <c r="U17997" s="43"/>
    </row>
    <row r="17998" spans="19:21" x14ac:dyDescent="0.35">
      <c r="S17998" s="43"/>
      <c r="U17998" s="43"/>
    </row>
    <row r="17999" spans="19:21" x14ac:dyDescent="0.35">
      <c r="S17999" s="43"/>
      <c r="U17999" s="43"/>
    </row>
    <row r="18000" spans="19:21" x14ac:dyDescent="0.35">
      <c r="S18000" s="43"/>
      <c r="U18000" s="43"/>
    </row>
    <row r="18001" spans="19:21" x14ac:dyDescent="0.35">
      <c r="S18001" s="43"/>
      <c r="U18001" s="43"/>
    </row>
    <row r="18002" spans="19:21" x14ac:dyDescent="0.35">
      <c r="S18002" s="43"/>
      <c r="U18002" s="43"/>
    </row>
    <row r="18003" spans="19:21" x14ac:dyDescent="0.35">
      <c r="S18003" s="43"/>
      <c r="U18003" s="43"/>
    </row>
    <row r="18004" spans="19:21" x14ac:dyDescent="0.35">
      <c r="S18004" s="43"/>
      <c r="U18004" s="43"/>
    </row>
    <row r="18005" spans="19:21" x14ac:dyDescent="0.35">
      <c r="S18005" s="43"/>
      <c r="U18005" s="43"/>
    </row>
    <row r="18006" spans="19:21" x14ac:dyDescent="0.35">
      <c r="S18006" s="43"/>
      <c r="U18006" s="43"/>
    </row>
    <row r="18007" spans="19:21" x14ac:dyDescent="0.35">
      <c r="S18007" s="43"/>
      <c r="U18007" s="43"/>
    </row>
    <row r="18008" spans="19:21" x14ac:dyDescent="0.35">
      <c r="S18008" s="43"/>
      <c r="U18008" s="43"/>
    </row>
    <row r="18009" spans="19:21" x14ac:dyDescent="0.35">
      <c r="S18009" s="43"/>
      <c r="U18009" s="43"/>
    </row>
    <row r="18010" spans="19:21" x14ac:dyDescent="0.35">
      <c r="S18010" s="43"/>
      <c r="U18010" s="43"/>
    </row>
    <row r="18011" spans="19:21" x14ac:dyDescent="0.35">
      <c r="S18011" s="43"/>
      <c r="U18011" s="43"/>
    </row>
    <row r="18012" spans="19:21" x14ac:dyDescent="0.35">
      <c r="S18012" s="43"/>
      <c r="U18012" s="43"/>
    </row>
    <row r="18013" spans="19:21" x14ac:dyDescent="0.35">
      <c r="S18013" s="43"/>
      <c r="U18013" s="43"/>
    </row>
    <row r="18014" spans="19:21" x14ac:dyDescent="0.35">
      <c r="S18014" s="43"/>
      <c r="U18014" s="43"/>
    </row>
    <row r="18015" spans="19:21" x14ac:dyDescent="0.35">
      <c r="S18015" s="43"/>
      <c r="U18015" s="43"/>
    </row>
    <row r="18016" spans="19:21" x14ac:dyDescent="0.35">
      <c r="S18016" s="43"/>
      <c r="U18016" s="43"/>
    </row>
    <row r="18017" spans="19:21" x14ac:dyDescent="0.35">
      <c r="S18017" s="43"/>
      <c r="U18017" s="43"/>
    </row>
    <row r="18018" spans="19:21" x14ac:dyDescent="0.35">
      <c r="S18018" s="43"/>
      <c r="U18018" s="43"/>
    </row>
    <row r="18019" spans="19:21" x14ac:dyDescent="0.35">
      <c r="S18019" s="43"/>
      <c r="U18019" s="43"/>
    </row>
    <row r="18020" spans="19:21" x14ac:dyDescent="0.35">
      <c r="S18020" s="43"/>
      <c r="U18020" s="43"/>
    </row>
    <row r="18021" spans="19:21" x14ac:dyDescent="0.35">
      <c r="S18021" s="43"/>
      <c r="U18021" s="43"/>
    </row>
    <row r="18022" spans="19:21" x14ac:dyDescent="0.35">
      <c r="S18022" s="43"/>
      <c r="U18022" s="43"/>
    </row>
    <row r="18023" spans="19:21" x14ac:dyDescent="0.35">
      <c r="S18023" s="43"/>
      <c r="U18023" s="43"/>
    </row>
    <row r="18024" spans="19:21" x14ac:dyDescent="0.35">
      <c r="S18024" s="43"/>
      <c r="U18024" s="43"/>
    </row>
    <row r="18025" spans="19:21" x14ac:dyDescent="0.35">
      <c r="S18025" s="43"/>
      <c r="U18025" s="43"/>
    </row>
    <row r="18026" spans="19:21" x14ac:dyDescent="0.35">
      <c r="S18026" s="43"/>
      <c r="U18026" s="43"/>
    </row>
    <row r="18027" spans="19:21" x14ac:dyDescent="0.35">
      <c r="S18027" s="43"/>
      <c r="U18027" s="43"/>
    </row>
    <row r="18028" spans="19:21" x14ac:dyDescent="0.35">
      <c r="S18028" s="43"/>
      <c r="U18028" s="43"/>
    </row>
    <row r="18029" spans="19:21" x14ac:dyDescent="0.35">
      <c r="S18029" s="43"/>
      <c r="U18029" s="43"/>
    </row>
    <row r="18030" spans="19:21" x14ac:dyDescent="0.35">
      <c r="S18030" s="43"/>
      <c r="U18030" s="43"/>
    </row>
    <row r="18031" spans="19:21" x14ac:dyDescent="0.35">
      <c r="S18031" s="43"/>
      <c r="U18031" s="43"/>
    </row>
    <row r="18032" spans="19:21" x14ac:dyDescent="0.35">
      <c r="S18032" s="43"/>
      <c r="U18032" s="43"/>
    </row>
    <row r="18033" spans="19:21" x14ac:dyDescent="0.35">
      <c r="S18033" s="43"/>
      <c r="U18033" s="43"/>
    </row>
    <row r="18034" spans="19:21" x14ac:dyDescent="0.35">
      <c r="S18034" s="43"/>
      <c r="U18034" s="43"/>
    </row>
    <row r="18035" spans="19:21" x14ac:dyDescent="0.35">
      <c r="S18035" s="43"/>
      <c r="U18035" s="43"/>
    </row>
    <row r="18036" spans="19:21" x14ac:dyDescent="0.35">
      <c r="S18036" s="43"/>
      <c r="U18036" s="43"/>
    </row>
    <row r="18037" spans="19:21" x14ac:dyDescent="0.35">
      <c r="S18037" s="43"/>
      <c r="U18037" s="43"/>
    </row>
    <row r="18038" spans="19:21" x14ac:dyDescent="0.35">
      <c r="S18038" s="43"/>
      <c r="U18038" s="43"/>
    </row>
    <row r="18039" spans="19:21" x14ac:dyDescent="0.35">
      <c r="S18039" s="43"/>
      <c r="U18039" s="43"/>
    </row>
    <row r="18040" spans="19:21" x14ac:dyDescent="0.35">
      <c r="S18040" s="43"/>
      <c r="U18040" s="43"/>
    </row>
    <row r="18041" spans="19:21" x14ac:dyDescent="0.35">
      <c r="S18041" s="43"/>
      <c r="U18041" s="43"/>
    </row>
    <row r="18042" spans="19:21" x14ac:dyDescent="0.35">
      <c r="S18042" s="43"/>
      <c r="U18042" s="43"/>
    </row>
    <row r="18043" spans="19:21" x14ac:dyDescent="0.35">
      <c r="S18043" s="43"/>
      <c r="U18043" s="43"/>
    </row>
    <row r="18044" spans="19:21" x14ac:dyDescent="0.35">
      <c r="S18044" s="43"/>
      <c r="U18044" s="43"/>
    </row>
    <row r="18045" spans="19:21" x14ac:dyDescent="0.35">
      <c r="S18045" s="43"/>
      <c r="U18045" s="43"/>
    </row>
    <row r="18046" spans="19:21" x14ac:dyDescent="0.35">
      <c r="S18046" s="43"/>
      <c r="U18046" s="43"/>
    </row>
    <row r="18047" spans="19:21" x14ac:dyDescent="0.35">
      <c r="S18047" s="43"/>
      <c r="U18047" s="43"/>
    </row>
    <row r="18048" spans="19:21" x14ac:dyDescent="0.35">
      <c r="S18048" s="43"/>
      <c r="U18048" s="43"/>
    </row>
    <row r="18049" spans="19:21" x14ac:dyDescent="0.35">
      <c r="S18049" s="43"/>
      <c r="U18049" s="43"/>
    </row>
    <row r="18050" spans="19:21" x14ac:dyDescent="0.35">
      <c r="S18050" s="43"/>
      <c r="U18050" s="43"/>
    </row>
    <row r="18051" spans="19:21" x14ac:dyDescent="0.35">
      <c r="S18051" s="43"/>
      <c r="U18051" s="43"/>
    </row>
    <row r="18052" spans="19:21" x14ac:dyDescent="0.35">
      <c r="S18052" s="43"/>
      <c r="U18052" s="43"/>
    </row>
    <row r="18053" spans="19:21" x14ac:dyDescent="0.35">
      <c r="S18053" s="43"/>
      <c r="U18053" s="43"/>
    </row>
    <row r="18054" spans="19:21" x14ac:dyDescent="0.35">
      <c r="S18054" s="43"/>
      <c r="U18054" s="43"/>
    </row>
    <row r="18055" spans="19:21" x14ac:dyDescent="0.35">
      <c r="S18055" s="43"/>
      <c r="U18055" s="43"/>
    </row>
    <row r="18056" spans="19:21" x14ac:dyDescent="0.35">
      <c r="S18056" s="43"/>
      <c r="U18056" s="43"/>
    </row>
    <row r="18057" spans="19:21" x14ac:dyDescent="0.35">
      <c r="S18057" s="43"/>
      <c r="U18057" s="43"/>
    </row>
    <row r="18058" spans="19:21" x14ac:dyDescent="0.35">
      <c r="S18058" s="43"/>
      <c r="U18058" s="43"/>
    </row>
    <row r="18059" spans="19:21" x14ac:dyDescent="0.35">
      <c r="S18059" s="43"/>
      <c r="U18059" s="43"/>
    </row>
    <row r="18060" spans="19:21" x14ac:dyDescent="0.35">
      <c r="S18060" s="43"/>
      <c r="U18060" s="43"/>
    </row>
    <row r="18061" spans="19:21" x14ac:dyDescent="0.35">
      <c r="S18061" s="43"/>
      <c r="U18061" s="43"/>
    </row>
    <row r="18062" spans="19:21" x14ac:dyDescent="0.35">
      <c r="S18062" s="43"/>
      <c r="U18062" s="43"/>
    </row>
    <row r="18063" spans="19:21" x14ac:dyDescent="0.35">
      <c r="S18063" s="43"/>
      <c r="U18063" s="43"/>
    </row>
    <row r="18064" spans="19:21" x14ac:dyDescent="0.35">
      <c r="S18064" s="43"/>
      <c r="U18064" s="43"/>
    </row>
    <row r="18065" spans="19:21" x14ac:dyDescent="0.35">
      <c r="S18065" s="43"/>
      <c r="U18065" s="43"/>
    </row>
    <row r="18066" spans="19:21" x14ac:dyDescent="0.35">
      <c r="S18066" s="43"/>
      <c r="U18066" s="43"/>
    </row>
    <row r="18067" spans="19:21" x14ac:dyDescent="0.35">
      <c r="S18067" s="43"/>
      <c r="U18067" s="43"/>
    </row>
    <row r="18068" spans="19:21" x14ac:dyDescent="0.35">
      <c r="S18068" s="43"/>
      <c r="U18068" s="43"/>
    </row>
    <row r="18069" spans="19:21" x14ac:dyDescent="0.35">
      <c r="S18069" s="43"/>
      <c r="U18069" s="43"/>
    </row>
    <row r="18070" spans="19:21" x14ac:dyDescent="0.35">
      <c r="S18070" s="43"/>
      <c r="U18070" s="43"/>
    </row>
    <row r="18071" spans="19:21" x14ac:dyDescent="0.35">
      <c r="S18071" s="43"/>
      <c r="U18071" s="43"/>
    </row>
    <row r="18072" spans="19:21" x14ac:dyDescent="0.35">
      <c r="S18072" s="43"/>
      <c r="U18072" s="43"/>
    </row>
    <row r="18073" spans="19:21" x14ac:dyDescent="0.35">
      <c r="S18073" s="43"/>
      <c r="U18073" s="43"/>
    </row>
    <row r="18074" spans="19:21" x14ac:dyDescent="0.35">
      <c r="S18074" s="43"/>
      <c r="U18074" s="43"/>
    </row>
    <row r="18075" spans="19:21" x14ac:dyDescent="0.35">
      <c r="S18075" s="43"/>
      <c r="U18075" s="43"/>
    </row>
    <row r="18076" spans="19:21" x14ac:dyDescent="0.35">
      <c r="S18076" s="43"/>
      <c r="U18076" s="43"/>
    </row>
    <row r="18077" spans="19:21" x14ac:dyDescent="0.35">
      <c r="S18077" s="43"/>
      <c r="U18077" s="43"/>
    </row>
    <row r="18078" spans="19:21" x14ac:dyDescent="0.35">
      <c r="S18078" s="43"/>
      <c r="U18078" s="43"/>
    </row>
    <row r="18079" spans="19:21" x14ac:dyDescent="0.35">
      <c r="S18079" s="43"/>
      <c r="U18079" s="43"/>
    </row>
    <row r="18080" spans="19:21" x14ac:dyDescent="0.35">
      <c r="S18080" s="43"/>
      <c r="U18080" s="43"/>
    </row>
    <row r="18081" spans="19:21" x14ac:dyDescent="0.35">
      <c r="S18081" s="43"/>
      <c r="U18081" s="43"/>
    </row>
    <row r="18082" spans="19:21" x14ac:dyDescent="0.35">
      <c r="S18082" s="43"/>
      <c r="U18082" s="43"/>
    </row>
    <row r="18083" spans="19:21" x14ac:dyDescent="0.35">
      <c r="S18083" s="43"/>
      <c r="U18083" s="43"/>
    </row>
    <row r="18084" spans="19:21" x14ac:dyDescent="0.35">
      <c r="S18084" s="43"/>
      <c r="U18084" s="43"/>
    </row>
    <row r="18085" spans="19:21" x14ac:dyDescent="0.35">
      <c r="S18085" s="43"/>
      <c r="U18085" s="43"/>
    </row>
    <row r="18086" spans="19:21" x14ac:dyDescent="0.35">
      <c r="S18086" s="43"/>
      <c r="U18086" s="43"/>
    </row>
    <row r="18087" spans="19:21" x14ac:dyDescent="0.35">
      <c r="S18087" s="43"/>
      <c r="U18087" s="43"/>
    </row>
    <row r="18088" spans="19:21" x14ac:dyDescent="0.35">
      <c r="S18088" s="43"/>
      <c r="U18088" s="43"/>
    </row>
    <row r="18089" spans="19:21" x14ac:dyDescent="0.35">
      <c r="S18089" s="43"/>
      <c r="U18089" s="43"/>
    </row>
    <row r="18090" spans="19:21" x14ac:dyDescent="0.35">
      <c r="S18090" s="43"/>
      <c r="U18090" s="43"/>
    </row>
    <row r="18091" spans="19:21" x14ac:dyDescent="0.35">
      <c r="S18091" s="43"/>
      <c r="U18091" s="43"/>
    </row>
    <row r="18092" spans="19:21" x14ac:dyDescent="0.35">
      <c r="S18092" s="43"/>
      <c r="U18092" s="43"/>
    </row>
    <row r="18093" spans="19:21" x14ac:dyDescent="0.35">
      <c r="S18093" s="43"/>
      <c r="U18093" s="43"/>
    </row>
    <row r="18094" spans="19:21" x14ac:dyDescent="0.35">
      <c r="S18094" s="43"/>
      <c r="U18094" s="43"/>
    </row>
    <row r="18095" spans="19:21" x14ac:dyDescent="0.35">
      <c r="S18095" s="43"/>
      <c r="U18095" s="43"/>
    </row>
    <row r="18096" spans="19:21" x14ac:dyDescent="0.35">
      <c r="S18096" s="43"/>
      <c r="U18096" s="43"/>
    </row>
    <row r="18097" spans="19:21" x14ac:dyDescent="0.35">
      <c r="S18097" s="43"/>
      <c r="U18097" s="43"/>
    </row>
    <row r="18098" spans="19:21" x14ac:dyDescent="0.35">
      <c r="S18098" s="43"/>
      <c r="U18098" s="43"/>
    </row>
    <row r="18099" spans="19:21" x14ac:dyDescent="0.35">
      <c r="S18099" s="43"/>
      <c r="U18099" s="43"/>
    </row>
    <row r="18100" spans="19:21" x14ac:dyDescent="0.35">
      <c r="S18100" s="43"/>
      <c r="U18100" s="43"/>
    </row>
    <row r="18101" spans="19:21" x14ac:dyDescent="0.35">
      <c r="S18101" s="43"/>
      <c r="U18101" s="43"/>
    </row>
    <row r="18102" spans="19:21" x14ac:dyDescent="0.35">
      <c r="S18102" s="43"/>
      <c r="U18102" s="43"/>
    </row>
    <row r="18103" spans="19:21" x14ac:dyDescent="0.35">
      <c r="S18103" s="43"/>
      <c r="U18103" s="43"/>
    </row>
    <row r="18104" spans="19:21" x14ac:dyDescent="0.35">
      <c r="S18104" s="43"/>
      <c r="U18104" s="43"/>
    </row>
    <row r="18105" spans="19:21" x14ac:dyDescent="0.35">
      <c r="S18105" s="43"/>
      <c r="U18105" s="43"/>
    </row>
    <row r="18106" spans="19:21" x14ac:dyDescent="0.35">
      <c r="S18106" s="43"/>
      <c r="U18106" s="43"/>
    </row>
    <row r="18107" spans="19:21" x14ac:dyDescent="0.35">
      <c r="S18107" s="43"/>
      <c r="U18107" s="43"/>
    </row>
    <row r="18108" spans="19:21" x14ac:dyDescent="0.35">
      <c r="S18108" s="43"/>
      <c r="U18108" s="43"/>
    </row>
    <row r="18109" spans="19:21" x14ac:dyDescent="0.35">
      <c r="S18109" s="43"/>
      <c r="U18109" s="43"/>
    </row>
    <row r="18110" spans="19:21" x14ac:dyDescent="0.35">
      <c r="S18110" s="43"/>
      <c r="U18110" s="43"/>
    </row>
    <row r="18111" spans="19:21" x14ac:dyDescent="0.35">
      <c r="S18111" s="43"/>
      <c r="U18111" s="43"/>
    </row>
    <row r="18112" spans="19:21" x14ac:dyDescent="0.35">
      <c r="S18112" s="43"/>
      <c r="U18112" s="43"/>
    </row>
    <row r="18113" spans="19:21" x14ac:dyDescent="0.35">
      <c r="S18113" s="43"/>
      <c r="U18113" s="43"/>
    </row>
    <row r="18114" spans="19:21" x14ac:dyDescent="0.35">
      <c r="S18114" s="43"/>
      <c r="U18114" s="43"/>
    </row>
    <row r="18115" spans="19:21" x14ac:dyDescent="0.35">
      <c r="S18115" s="43"/>
      <c r="U18115" s="43"/>
    </row>
    <row r="18116" spans="19:21" x14ac:dyDescent="0.35">
      <c r="S18116" s="43"/>
      <c r="U18116" s="43"/>
    </row>
    <row r="18117" spans="19:21" x14ac:dyDescent="0.35">
      <c r="S18117" s="43"/>
      <c r="U18117" s="43"/>
    </row>
    <row r="18118" spans="19:21" x14ac:dyDescent="0.35">
      <c r="S18118" s="43"/>
      <c r="U18118" s="43"/>
    </row>
    <row r="18119" spans="19:21" x14ac:dyDescent="0.35">
      <c r="S18119" s="43"/>
      <c r="U18119" s="43"/>
    </row>
    <row r="18120" spans="19:21" x14ac:dyDescent="0.35">
      <c r="S18120" s="43"/>
      <c r="U18120" s="43"/>
    </row>
    <row r="18121" spans="19:21" x14ac:dyDescent="0.35">
      <c r="S18121" s="43"/>
      <c r="U18121" s="43"/>
    </row>
    <row r="18122" spans="19:21" x14ac:dyDescent="0.35">
      <c r="S18122" s="43"/>
      <c r="U18122" s="43"/>
    </row>
    <row r="18123" spans="19:21" x14ac:dyDescent="0.35">
      <c r="S18123" s="43"/>
      <c r="U18123" s="43"/>
    </row>
    <row r="18124" spans="19:21" x14ac:dyDescent="0.35">
      <c r="S18124" s="43"/>
      <c r="U18124" s="43"/>
    </row>
    <row r="18125" spans="19:21" x14ac:dyDescent="0.35">
      <c r="S18125" s="43"/>
      <c r="U18125" s="43"/>
    </row>
    <row r="18126" spans="19:21" x14ac:dyDescent="0.35">
      <c r="S18126" s="43"/>
      <c r="U18126" s="43"/>
    </row>
    <row r="18127" spans="19:21" x14ac:dyDescent="0.35">
      <c r="S18127" s="43"/>
      <c r="U18127" s="43"/>
    </row>
    <row r="18128" spans="19:21" x14ac:dyDescent="0.35">
      <c r="S18128" s="43"/>
      <c r="U18128" s="43"/>
    </row>
    <row r="18129" spans="19:21" x14ac:dyDescent="0.35">
      <c r="S18129" s="43"/>
      <c r="U18129" s="43"/>
    </row>
    <row r="18130" spans="19:21" x14ac:dyDescent="0.35">
      <c r="S18130" s="43"/>
      <c r="U18130" s="43"/>
    </row>
    <row r="18131" spans="19:21" x14ac:dyDescent="0.35">
      <c r="S18131" s="43"/>
      <c r="U18131" s="43"/>
    </row>
    <row r="18132" spans="19:21" x14ac:dyDescent="0.35">
      <c r="S18132" s="43"/>
      <c r="U18132" s="43"/>
    </row>
    <row r="18133" spans="19:21" x14ac:dyDescent="0.35">
      <c r="S18133" s="43"/>
      <c r="U18133" s="43"/>
    </row>
    <row r="18134" spans="19:21" x14ac:dyDescent="0.35">
      <c r="S18134" s="43"/>
      <c r="U18134" s="43"/>
    </row>
    <row r="18135" spans="19:21" x14ac:dyDescent="0.35">
      <c r="S18135" s="43"/>
      <c r="U18135" s="43"/>
    </row>
    <row r="18136" spans="19:21" x14ac:dyDescent="0.35">
      <c r="S18136" s="43"/>
      <c r="U18136" s="43"/>
    </row>
    <row r="18137" spans="19:21" x14ac:dyDescent="0.35">
      <c r="S18137" s="43"/>
      <c r="U18137" s="43"/>
    </row>
    <row r="18138" spans="19:21" x14ac:dyDescent="0.35">
      <c r="S18138" s="43"/>
      <c r="U18138" s="43"/>
    </row>
    <row r="18139" spans="19:21" x14ac:dyDescent="0.35">
      <c r="S18139" s="43"/>
      <c r="U18139" s="43"/>
    </row>
    <row r="18140" spans="19:21" x14ac:dyDescent="0.35">
      <c r="S18140" s="43"/>
      <c r="U18140" s="43"/>
    </row>
    <row r="18141" spans="19:21" x14ac:dyDescent="0.35">
      <c r="S18141" s="43"/>
      <c r="U18141" s="43"/>
    </row>
    <row r="18142" spans="19:21" x14ac:dyDescent="0.35">
      <c r="S18142" s="43"/>
      <c r="U18142" s="43"/>
    </row>
    <row r="18143" spans="19:21" x14ac:dyDescent="0.35">
      <c r="S18143" s="43"/>
      <c r="U18143" s="43"/>
    </row>
    <row r="18144" spans="19:21" x14ac:dyDescent="0.35">
      <c r="S18144" s="43"/>
      <c r="U18144" s="43"/>
    </row>
    <row r="18145" spans="19:21" x14ac:dyDescent="0.35">
      <c r="S18145" s="43"/>
      <c r="U18145" s="43"/>
    </row>
    <row r="18146" spans="19:21" x14ac:dyDescent="0.35">
      <c r="S18146" s="43"/>
      <c r="U18146" s="43"/>
    </row>
    <row r="18147" spans="19:21" x14ac:dyDescent="0.35">
      <c r="S18147" s="43"/>
      <c r="U18147" s="43"/>
    </row>
    <row r="18148" spans="19:21" x14ac:dyDescent="0.35">
      <c r="S18148" s="43"/>
      <c r="U18148" s="43"/>
    </row>
    <row r="18149" spans="19:21" x14ac:dyDescent="0.35">
      <c r="S18149" s="43"/>
      <c r="U18149" s="43"/>
    </row>
    <row r="18150" spans="19:21" x14ac:dyDescent="0.35">
      <c r="S18150" s="43"/>
      <c r="U18150" s="43"/>
    </row>
    <row r="18151" spans="19:21" x14ac:dyDescent="0.35">
      <c r="S18151" s="43"/>
      <c r="U18151" s="43"/>
    </row>
    <row r="18152" spans="19:21" x14ac:dyDescent="0.35">
      <c r="S18152" s="43"/>
      <c r="U18152" s="43"/>
    </row>
    <row r="18153" spans="19:21" x14ac:dyDescent="0.35">
      <c r="S18153" s="43"/>
      <c r="U18153" s="43"/>
    </row>
    <row r="18154" spans="19:21" x14ac:dyDescent="0.35">
      <c r="S18154" s="43"/>
      <c r="U18154" s="43"/>
    </row>
    <row r="18155" spans="19:21" x14ac:dyDescent="0.35">
      <c r="S18155" s="43"/>
      <c r="U18155" s="43"/>
    </row>
    <row r="18156" spans="19:21" x14ac:dyDescent="0.35">
      <c r="S18156" s="43"/>
      <c r="U18156" s="43"/>
    </row>
    <row r="18157" spans="19:21" x14ac:dyDescent="0.35">
      <c r="S18157" s="43"/>
      <c r="U18157" s="43"/>
    </row>
    <row r="18158" spans="19:21" x14ac:dyDescent="0.35">
      <c r="S18158" s="43"/>
      <c r="U18158" s="43"/>
    </row>
    <row r="18159" spans="19:21" x14ac:dyDescent="0.35">
      <c r="S18159" s="43"/>
      <c r="U18159" s="43"/>
    </row>
    <row r="18160" spans="19:21" x14ac:dyDescent="0.35">
      <c r="S18160" s="43"/>
      <c r="U18160" s="43"/>
    </row>
    <row r="18161" spans="19:21" x14ac:dyDescent="0.35">
      <c r="S18161" s="43"/>
      <c r="U18161" s="43"/>
    </row>
    <row r="18162" spans="19:21" x14ac:dyDescent="0.35">
      <c r="S18162" s="43"/>
      <c r="U18162" s="43"/>
    </row>
    <row r="18163" spans="19:21" x14ac:dyDescent="0.35">
      <c r="S18163" s="43"/>
      <c r="U18163" s="43"/>
    </row>
    <row r="18164" spans="19:21" x14ac:dyDescent="0.35">
      <c r="S18164" s="43"/>
      <c r="U18164" s="43"/>
    </row>
    <row r="18165" spans="19:21" x14ac:dyDescent="0.35">
      <c r="S18165" s="43"/>
      <c r="U18165" s="43"/>
    </row>
    <row r="18166" spans="19:21" x14ac:dyDescent="0.35">
      <c r="S18166" s="43"/>
      <c r="U18166" s="43"/>
    </row>
    <row r="18167" spans="19:21" x14ac:dyDescent="0.35">
      <c r="S18167" s="43"/>
      <c r="U18167" s="43"/>
    </row>
    <row r="18168" spans="19:21" x14ac:dyDescent="0.35">
      <c r="S18168" s="43"/>
      <c r="U18168" s="43"/>
    </row>
    <row r="18169" spans="19:21" x14ac:dyDescent="0.35">
      <c r="S18169" s="43"/>
      <c r="U18169" s="43"/>
    </row>
    <row r="18170" spans="19:21" x14ac:dyDescent="0.35">
      <c r="S18170" s="43"/>
      <c r="U18170" s="43"/>
    </row>
    <row r="18171" spans="19:21" x14ac:dyDescent="0.35">
      <c r="S18171" s="43"/>
      <c r="U18171" s="43"/>
    </row>
    <row r="18172" spans="19:21" x14ac:dyDescent="0.35">
      <c r="S18172" s="43"/>
      <c r="U18172" s="43"/>
    </row>
    <row r="18173" spans="19:21" x14ac:dyDescent="0.35">
      <c r="S18173" s="43"/>
      <c r="U18173" s="43"/>
    </row>
    <row r="18174" spans="19:21" x14ac:dyDescent="0.35">
      <c r="S18174" s="43"/>
      <c r="U18174" s="43"/>
    </row>
    <row r="18175" spans="19:21" x14ac:dyDescent="0.35">
      <c r="S18175" s="43"/>
      <c r="U18175" s="43"/>
    </row>
    <row r="18176" spans="19:21" x14ac:dyDescent="0.35">
      <c r="S18176" s="43"/>
      <c r="U18176" s="43"/>
    </row>
    <row r="18177" spans="19:21" x14ac:dyDescent="0.35">
      <c r="S18177" s="43"/>
      <c r="U18177" s="43"/>
    </row>
    <row r="18178" spans="19:21" x14ac:dyDescent="0.35">
      <c r="S18178" s="43"/>
      <c r="U18178" s="43"/>
    </row>
    <row r="18179" spans="19:21" x14ac:dyDescent="0.35">
      <c r="S18179" s="43"/>
      <c r="U18179" s="43"/>
    </row>
    <row r="18180" spans="19:21" x14ac:dyDescent="0.35">
      <c r="S18180" s="43"/>
      <c r="U18180" s="43"/>
    </row>
    <row r="18181" spans="19:21" x14ac:dyDescent="0.35">
      <c r="S18181" s="43"/>
      <c r="U18181" s="43"/>
    </row>
    <row r="18182" spans="19:21" x14ac:dyDescent="0.35">
      <c r="S18182" s="43"/>
      <c r="U18182" s="43"/>
    </row>
    <row r="18183" spans="19:21" x14ac:dyDescent="0.35">
      <c r="S18183" s="43"/>
      <c r="U18183" s="43"/>
    </row>
    <row r="18184" spans="19:21" x14ac:dyDescent="0.35">
      <c r="S18184" s="43"/>
      <c r="U18184" s="43"/>
    </row>
    <row r="18185" spans="19:21" x14ac:dyDescent="0.35">
      <c r="S18185" s="43"/>
      <c r="U18185" s="43"/>
    </row>
    <row r="18186" spans="19:21" x14ac:dyDescent="0.35">
      <c r="S18186" s="43"/>
      <c r="U18186" s="43"/>
    </row>
    <row r="18187" spans="19:21" x14ac:dyDescent="0.35">
      <c r="S18187" s="43"/>
      <c r="U18187" s="43"/>
    </row>
    <row r="18188" spans="19:21" x14ac:dyDescent="0.35">
      <c r="S18188" s="43"/>
      <c r="U18188" s="43"/>
    </row>
    <row r="18189" spans="19:21" x14ac:dyDescent="0.35">
      <c r="S18189" s="43"/>
      <c r="U18189" s="43"/>
    </row>
    <row r="18190" spans="19:21" x14ac:dyDescent="0.35">
      <c r="S18190" s="43"/>
      <c r="U18190" s="43"/>
    </row>
    <row r="18191" spans="19:21" x14ac:dyDescent="0.35">
      <c r="S18191" s="43"/>
      <c r="U18191" s="43"/>
    </row>
    <row r="18192" spans="19:21" x14ac:dyDescent="0.35">
      <c r="S18192" s="43"/>
      <c r="U18192" s="43"/>
    </row>
    <row r="18193" spans="19:21" x14ac:dyDescent="0.35">
      <c r="S18193" s="43"/>
      <c r="U18193" s="43"/>
    </row>
    <row r="18194" spans="19:21" x14ac:dyDescent="0.35">
      <c r="S18194" s="43"/>
      <c r="U18194" s="43"/>
    </row>
    <row r="18195" spans="19:21" x14ac:dyDescent="0.35">
      <c r="S18195" s="43"/>
      <c r="U18195" s="43"/>
    </row>
    <row r="18196" spans="19:21" x14ac:dyDescent="0.35">
      <c r="S18196" s="43"/>
      <c r="U18196" s="43"/>
    </row>
    <row r="18197" spans="19:21" x14ac:dyDescent="0.35">
      <c r="S18197" s="43"/>
      <c r="U18197" s="43"/>
    </row>
    <row r="18198" spans="19:21" x14ac:dyDescent="0.35">
      <c r="S18198" s="43"/>
      <c r="U18198" s="43"/>
    </row>
    <row r="18199" spans="19:21" x14ac:dyDescent="0.35">
      <c r="S18199" s="43"/>
      <c r="U18199" s="43"/>
    </row>
    <row r="18200" spans="19:21" x14ac:dyDescent="0.35">
      <c r="S18200" s="43"/>
      <c r="U18200" s="43"/>
    </row>
    <row r="18201" spans="19:21" x14ac:dyDescent="0.35">
      <c r="S18201" s="43"/>
      <c r="U18201" s="43"/>
    </row>
    <row r="18202" spans="19:21" x14ac:dyDescent="0.35">
      <c r="S18202" s="43"/>
      <c r="U18202" s="43"/>
    </row>
    <row r="18203" spans="19:21" x14ac:dyDescent="0.35">
      <c r="S18203" s="43"/>
      <c r="U18203" s="43"/>
    </row>
    <row r="18204" spans="19:21" x14ac:dyDescent="0.35">
      <c r="S18204" s="43"/>
      <c r="U18204" s="43"/>
    </row>
    <row r="18205" spans="19:21" x14ac:dyDescent="0.35">
      <c r="S18205" s="43"/>
      <c r="U18205" s="43"/>
    </row>
    <row r="18206" spans="19:21" x14ac:dyDescent="0.35">
      <c r="S18206" s="43"/>
      <c r="U18206" s="43"/>
    </row>
    <row r="18207" spans="19:21" x14ac:dyDescent="0.35">
      <c r="S18207" s="43"/>
      <c r="U18207" s="43"/>
    </row>
    <row r="18208" spans="19:21" x14ac:dyDescent="0.35">
      <c r="S18208" s="43"/>
      <c r="U18208" s="43"/>
    </row>
    <row r="18209" spans="19:21" x14ac:dyDescent="0.35">
      <c r="S18209" s="43"/>
      <c r="U18209" s="43"/>
    </row>
    <row r="18210" spans="19:21" x14ac:dyDescent="0.35">
      <c r="S18210" s="43"/>
      <c r="U18210" s="43"/>
    </row>
    <row r="18211" spans="19:21" x14ac:dyDescent="0.35">
      <c r="S18211" s="43"/>
      <c r="U18211" s="43"/>
    </row>
    <row r="18212" spans="19:21" x14ac:dyDescent="0.35">
      <c r="S18212" s="43"/>
      <c r="U18212" s="43"/>
    </row>
    <row r="18213" spans="19:21" x14ac:dyDescent="0.35">
      <c r="S18213" s="43"/>
      <c r="U18213" s="43"/>
    </row>
    <row r="18214" spans="19:21" x14ac:dyDescent="0.35">
      <c r="S18214" s="43"/>
      <c r="U18214" s="43"/>
    </row>
    <row r="18215" spans="19:21" x14ac:dyDescent="0.35">
      <c r="S18215" s="43"/>
      <c r="U18215" s="43"/>
    </row>
    <row r="18216" spans="19:21" x14ac:dyDescent="0.35">
      <c r="S18216" s="43"/>
      <c r="U18216" s="43"/>
    </row>
    <row r="18217" spans="19:21" x14ac:dyDescent="0.35">
      <c r="S18217" s="43"/>
      <c r="U18217" s="43"/>
    </row>
    <row r="18218" spans="19:21" x14ac:dyDescent="0.35">
      <c r="S18218" s="43"/>
      <c r="U18218" s="43"/>
    </row>
    <row r="18219" spans="19:21" x14ac:dyDescent="0.35">
      <c r="S18219" s="43"/>
      <c r="U18219" s="43"/>
    </row>
    <row r="18220" spans="19:21" x14ac:dyDescent="0.35">
      <c r="S18220" s="43"/>
      <c r="U18220" s="43"/>
    </row>
    <row r="18221" spans="19:21" x14ac:dyDescent="0.35">
      <c r="S18221" s="43"/>
      <c r="U18221" s="43"/>
    </row>
    <row r="18222" spans="19:21" x14ac:dyDescent="0.35">
      <c r="S18222" s="43"/>
      <c r="U18222" s="43"/>
    </row>
    <row r="18223" spans="19:21" x14ac:dyDescent="0.35">
      <c r="S18223" s="43"/>
      <c r="U18223" s="43"/>
    </row>
    <row r="18224" spans="19:21" x14ac:dyDescent="0.35">
      <c r="S18224" s="43"/>
      <c r="U18224" s="43"/>
    </row>
    <row r="18225" spans="19:21" x14ac:dyDescent="0.35">
      <c r="S18225" s="43"/>
      <c r="U18225" s="43"/>
    </row>
    <row r="18226" spans="19:21" x14ac:dyDescent="0.35">
      <c r="S18226" s="43"/>
      <c r="U18226" s="43"/>
    </row>
    <row r="18227" spans="19:21" x14ac:dyDescent="0.35">
      <c r="S18227" s="43"/>
      <c r="U18227" s="43"/>
    </row>
    <row r="18228" spans="19:21" x14ac:dyDescent="0.35">
      <c r="S18228" s="43"/>
      <c r="U18228" s="43"/>
    </row>
    <row r="18229" spans="19:21" x14ac:dyDescent="0.35">
      <c r="S18229" s="43"/>
      <c r="U18229" s="43"/>
    </row>
    <row r="18230" spans="19:21" x14ac:dyDescent="0.35">
      <c r="S18230" s="43"/>
      <c r="U18230" s="43"/>
    </row>
    <row r="18231" spans="19:21" x14ac:dyDescent="0.35">
      <c r="S18231" s="43"/>
      <c r="U18231" s="43"/>
    </row>
    <row r="18232" spans="19:21" x14ac:dyDescent="0.35">
      <c r="S18232" s="43"/>
      <c r="U18232" s="43"/>
    </row>
    <row r="18233" spans="19:21" x14ac:dyDescent="0.35">
      <c r="S18233" s="43"/>
      <c r="U18233" s="43"/>
    </row>
    <row r="18234" spans="19:21" x14ac:dyDescent="0.35">
      <c r="S18234" s="43"/>
      <c r="U18234" s="43"/>
    </row>
    <row r="18235" spans="19:21" x14ac:dyDescent="0.35">
      <c r="S18235" s="43"/>
      <c r="U18235" s="43"/>
    </row>
    <row r="18236" spans="19:21" x14ac:dyDescent="0.35">
      <c r="S18236" s="43"/>
      <c r="U18236" s="43"/>
    </row>
    <row r="18237" spans="19:21" x14ac:dyDescent="0.35">
      <c r="S18237" s="43"/>
      <c r="U18237" s="43"/>
    </row>
    <row r="18238" spans="19:21" x14ac:dyDescent="0.35">
      <c r="S18238" s="43"/>
      <c r="U18238" s="43"/>
    </row>
    <row r="18239" spans="19:21" x14ac:dyDescent="0.35">
      <c r="S18239" s="43"/>
      <c r="U18239" s="43"/>
    </row>
    <row r="18240" spans="19:21" x14ac:dyDescent="0.35">
      <c r="S18240" s="43"/>
      <c r="U18240" s="43"/>
    </row>
    <row r="18241" spans="19:21" x14ac:dyDescent="0.35">
      <c r="S18241" s="43"/>
      <c r="U18241" s="43"/>
    </row>
    <row r="18242" spans="19:21" x14ac:dyDescent="0.35">
      <c r="S18242" s="43"/>
      <c r="U18242" s="43"/>
    </row>
    <row r="18243" spans="19:21" x14ac:dyDescent="0.35">
      <c r="S18243" s="43"/>
      <c r="U18243" s="43"/>
    </row>
    <row r="18244" spans="19:21" x14ac:dyDescent="0.35">
      <c r="S18244" s="43"/>
      <c r="U18244" s="43"/>
    </row>
    <row r="18245" spans="19:21" x14ac:dyDescent="0.35">
      <c r="S18245" s="43"/>
      <c r="U18245" s="43"/>
    </row>
    <row r="18246" spans="19:21" x14ac:dyDescent="0.35">
      <c r="S18246" s="43"/>
      <c r="U18246" s="43"/>
    </row>
    <row r="18247" spans="19:21" x14ac:dyDescent="0.35">
      <c r="S18247" s="43"/>
      <c r="U18247" s="43"/>
    </row>
    <row r="18248" spans="19:21" x14ac:dyDescent="0.35">
      <c r="S18248" s="43"/>
      <c r="U18248" s="43"/>
    </row>
    <row r="18249" spans="19:21" x14ac:dyDescent="0.35">
      <c r="S18249" s="43"/>
      <c r="U18249" s="43"/>
    </row>
    <row r="18250" spans="19:21" x14ac:dyDescent="0.35">
      <c r="S18250" s="43"/>
      <c r="U18250" s="43"/>
    </row>
    <row r="18251" spans="19:21" x14ac:dyDescent="0.35">
      <c r="S18251" s="43"/>
      <c r="U18251" s="43"/>
    </row>
    <row r="18252" spans="19:21" x14ac:dyDescent="0.35">
      <c r="S18252" s="43"/>
      <c r="U18252" s="43"/>
    </row>
    <row r="18253" spans="19:21" x14ac:dyDescent="0.35">
      <c r="S18253" s="43"/>
      <c r="U18253" s="43"/>
    </row>
    <row r="18254" spans="19:21" x14ac:dyDescent="0.35">
      <c r="S18254" s="43"/>
      <c r="U18254" s="43"/>
    </row>
    <row r="18255" spans="19:21" x14ac:dyDescent="0.35">
      <c r="S18255" s="43"/>
      <c r="U18255" s="43"/>
    </row>
    <row r="18256" spans="19:21" x14ac:dyDescent="0.35">
      <c r="S18256" s="43"/>
      <c r="U18256" s="43"/>
    </row>
    <row r="18257" spans="19:21" x14ac:dyDescent="0.35">
      <c r="S18257" s="43"/>
      <c r="U18257" s="43"/>
    </row>
    <row r="18258" spans="19:21" x14ac:dyDescent="0.35">
      <c r="S18258" s="43"/>
      <c r="U18258" s="43"/>
    </row>
    <row r="18259" spans="19:21" x14ac:dyDescent="0.35">
      <c r="S18259" s="43"/>
      <c r="U18259" s="43"/>
    </row>
    <row r="18260" spans="19:21" x14ac:dyDescent="0.35">
      <c r="S18260" s="43"/>
      <c r="U18260" s="43"/>
    </row>
    <row r="18261" spans="19:21" x14ac:dyDescent="0.35">
      <c r="S18261" s="43"/>
      <c r="U18261" s="43"/>
    </row>
    <row r="18262" spans="19:21" x14ac:dyDescent="0.35">
      <c r="S18262" s="43"/>
      <c r="U18262" s="43"/>
    </row>
    <row r="18263" spans="19:21" x14ac:dyDescent="0.35">
      <c r="S18263" s="43"/>
      <c r="U18263" s="43"/>
    </row>
    <row r="18264" spans="19:21" x14ac:dyDescent="0.35">
      <c r="S18264" s="43"/>
      <c r="U18264" s="43"/>
    </row>
    <row r="18265" spans="19:21" x14ac:dyDescent="0.35">
      <c r="S18265" s="43"/>
      <c r="U18265" s="43"/>
    </row>
    <row r="18266" spans="19:21" x14ac:dyDescent="0.35">
      <c r="S18266" s="43"/>
      <c r="U18266" s="43"/>
    </row>
    <row r="18267" spans="19:21" x14ac:dyDescent="0.35">
      <c r="S18267" s="43"/>
      <c r="U18267" s="43"/>
    </row>
    <row r="18268" spans="19:21" x14ac:dyDescent="0.35">
      <c r="S18268" s="43"/>
      <c r="U18268" s="43"/>
    </row>
    <row r="18269" spans="19:21" x14ac:dyDescent="0.35">
      <c r="S18269" s="43"/>
      <c r="U18269" s="43"/>
    </row>
    <row r="18270" spans="19:21" x14ac:dyDescent="0.35">
      <c r="S18270" s="43"/>
      <c r="U18270" s="43"/>
    </row>
    <row r="18271" spans="19:21" x14ac:dyDescent="0.35">
      <c r="S18271" s="43"/>
      <c r="U18271" s="43"/>
    </row>
    <row r="18272" spans="19:21" x14ac:dyDescent="0.35">
      <c r="S18272" s="43"/>
      <c r="U18272" s="43"/>
    </row>
    <row r="18273" spans="19:21" x14ac:dyDescent="0.35">
      <c r="S18273" s="43"/>
      <c r="U18273" s="43"/>
    </row>
    <row r="18274" spans="19:21" x14ac:dyDescent="0.35">
      <c r="S18274" s="43"/>
      <c r="U18274" s="43"/>
    </row>
    <row r="18275" spans="19:21" x14ac:dyDescent="0.35">
      <c r="S18275" s="43"/>
      <c r="U18275" s="43"/>
    </row>
    <row r="18276" spans="19:21" x14ac:dyDescent="0.35">
      <c r="S18276" s="43"/>
      <c r="U18276" s="43"/>
    </row>
    <row r="18277" spans="19:21" x14ac:dyDescent="0.35">
      <c r="S18277" s="43"/>
      <c r="U18277" s="43"/>
    </row>
    <row r="18278" spans="19:21" x14ac:dyDescent="0.35">
      <c r="S18278" s="43"/>
      <c r="U18278" s="43"/>
    </row>
    <row r="18279" spans="19:21" x14ac:dyDescent="0.35">
      <c r="S18279" s="43"/>
      <c r="U18279" s="43"/>
    </row>
    <row r="18280" spans="19:21" x14ac:dyDescent="0.35">
      <c r="S18280" s="43"/>
      <c r="U18280" s="43"/>
    </row>
    <row r="18281" spans="19:21" x14ac:dyDescent="0.35">
      <c r="S18281" s="43"/>
      <c r="U18281" s="43"/>
    </row>
    <row r="18282" spans="19:21" x14ac:dyDescent="0.35">
      <c r="S18282" s="43"/>
      <c r="U18282" s="43"/>
    </row>
    <row r="18283" spans="19:21" x14ac:dyDescent="0.35">
      <c r="S18283" s="43"/>
      <c r="U18283" s="43"/>
    </row>
    <row r="18284" spans="19:21" x14ac:dyDescent="0.35">
      <c r="S18284" s="43"/>
      <c r="U18284" s="43"/>
    </row>
    <row r="18285" spans="19:21" x14ac:dyDescent="0.35">
      <c r="S18285" s="43"/>
      <c r="U18285" s="43"/>
    </row>
    <row r="18286" spans="19:21" x14ac:dyDescent="0.35">
      <c r="S18286" s="43"/>
      <c r="U18286" s="43"/>
    </row>
    <row r="18287" spans="19:21" x14ac:dyDescent="0.35">
      <c r="S18287" s="43"/>
      <c r="U18287" s="43"/>
    </row>
    <row r="18288" spans="19:21" x14ac:dyDescent="0.35">
      <c r="S18288" s="43"/>
      <c r="U18288" s="43"/>
    </row>
    <row r="18289" spans="19:21" x14ac:dyDescent="0.35">
      <c r="S18289" s="43"/>
      <c r="U18289" s="43"/>
    </row>
    <row r="18290" spans="19:21" x14ac:dyDescent="0.35">
      <c r="S18290" s="43"/>
      <c r="U18290" s="43"/>
    </row>
    <row r="18291" spans="19:21" x14ac:dyDescent="0.35">
      <c r="S18291" s="43"/>
      <c r="U18291" s="43"/>
    </row>
    <row r="18292" spans="19:21" x14ac:dyDescent="0.35">
      <c r="S18292" s="43"/>
      <c r="U18292" s="43"/>
    </row>
    <row r="18293" spans="19:21" x14ac:dyDescent="0.35">
      <c r="S18293" s="43"/>
      <c r="U18293" s="43"/>
    </row>
    <row r="18294" spans="19:21" x14ac:dyDescent="0.35">
      <c r="S18294" s="43"/>
      <c r="U18294" s="43"/>
    </row>
    <row r="18295" spans="19:21" x14ac:dyDescent="0.35">
      <c r="S18295" s="43"/>
      <c r="U18295" s="43"/>
    </row>
    <row r="18296" spans="19:21" x14ac:dyDescent="0.35">
      <c r="S18296" s="43"/>
      <c r="U18296" s="43"/>
    </row>
    <row r="18297" spans="19:21" x14ac:dyDescent="0.35">
      <c r="S18297" s="43"/>
      <c r="U18297" s="43"/>
    </row>
    <row r="18298" spans="19:21" x14ac:dyDescent="0.35">
      <c r="S18298" s="43"/>
      <c r="U18298" s="43"/>
    </row>
    <row r="18299" spans="19:21" x14ac:dyDescent="0.35">
      <c r="S18299" s="43"/>
      <c r="U18299" s="43"/>
    </row>
    <row r="18300" spans="19:21" x14ac:dyDescent="0.35">
      <c r="S18300" s="43"/>
      <c r="U18300" s="43"/>
    </row>
    <row r="18301" spans="19:21" x14ac:dyDescent="0.35">
      <c r="S18301" s="43"/>
      <c r="U18301" s="43"/>
    </row>
    <row r="18302" spans="19:21" x14ac:dyDescent="0.35">
      <c r="S18302" s="43"/>
      <c r="U18302" s="43"/>
    </row>
    <row r="18303" spans="19:21" x14ac:dyDescent="0.35">
      <c r="S18303" s="43"/>
      <c r="U18303" s="43"/>
    </row>
    <row r="18304" spans="19:21" x14ac:dyDescent="0.35">
      <c r="S18304" s="43"/>
      <c r="U18304" s="43"/>
    </row>
    <row r="18305" spans="19:21" x14ac:dyDescent="0.35">
      <c r="S18305" s="43"/>
      <c r="U18305" s="43"/>
    </row>
    <row r="18306" spans="19:21" x14ac:dyDescent="0.35">
      <c r="S18306" s="43"/>
      <c r="U18306" s="43"/>
    </row>
    <row r="18307" spans="19:21" x14ac:dyDescent="0.35">
      <c r="S18307" s="43"/>
      <c r="U18307" s="43"/>
    </row>
    <row r="18308" spans="19:21" x14ac:dyDescent="0.35">
      <c r="S18308" s="43"/>
      <c r="U18308" s="43"/>
    </row>
    <row r="18309" spans="19:21" x14ac:dyDescent="0.35">
      <c r="S18309" s="43"/>
      <c r="U18309" s="43"/>
    </row>
    <row r="18310" spans="19:21" x14ac:dyDescent="0.35">
      <c r="S18310" s="43"/>
      <c r="U18310" s="43"/>
    </row>
    <row r="18311" spans="19:21" x14ac:dyDescent="0.35">
      <c r="S18311" s="43"/>
      <c r="U18311" s="43"/>
    </row>
    <row r="18312" spans="19:21" x14ac:dyDescent="0.35">
      <c r="S18312" s="43"/>
      <c r="U18312" s="43"/>
    </row>
    <row r="18313" spans="19:21" x14ac:dyDescent="0.35">
      <c r="S18313" s="43"/>
      <c r="U18313" s="43"/>
    </row>
    <row r="18314" spans="19:21" x14ac:dyDescent="0.35">
      <c r="S18314" s="43"/>
      <c r="U18314" s="43"/>
    </row>
    <row r="18315" spans="19:21" x14ac:dyDescent="0.35">
      <c r="S18315" s="43"/>
      <c r="U18315" s="43"/>
    </row>
    <row r="18316" spans="19:21" x14ac:dyDescent="0.35">
      <c r="S18316" s="43"/>
      <c r="U18316" s="43"/>
    </row>
    <row r="18317" spans="19:21" x14ac:dyDescent="0.35">
      <c r="S18317" s="43"/>
      <c r="U18317" s="43"/>
    </row>
    <row r="18318" spans="19:21" x14ac:dyDescent="0.35">
      <c r="S18318" s="43"/>
      <c r="U18318" s="43"/>
    </row>
    <row r="18319" spans="19:21" x14ac:dyDescent="0.35">
      <c r="S18319" s="43"/>
      <c r="U18319" s="43"/>
    </row>
    <row r="18320" spans="19:21" x14ac:dyDescent="0.35">
      <c r="S18320" s="43"/>
      <c r="U18320" s="43"/>
    </row>
    <row r="18321" spans="19:21" x14ac:dyDescent="0.35">
      <c r="S18321" s="43"/>
      <c r="U18321" s="43"/>
    </row>
    <row r="18322" spans="19:21" x14ac:dyDescent="0.35">
      <c r="S18322" s="43"/>
      <c r="U18322" s="43"/>
    </row>
    <row r="18323" spans="19:21" x14ac:dyDescent="0.35">
      <c r="S18323" s="43"/>
      <c r="U18323" s="43"/>
    </row>
    <row r="18324" spans="19:21" x14ac:dyDescent="0.35">
      <c r="S18324" s="43"/>
      <c r="U18324" s="43"/>
    </row>
    <row r="18325" spans="19:21" x14ac:dyDescent="0.35">
      <c r="S18325" s="43"/>
      <c r="U18325" s="43"/>
    </row>
    <row r="18326" spans="19:21" x14ac:dyDescent="0.35">
      <c r="S18326" s="43"/>
      <c r="U18326" s="43"/>
    </row>
    <row r="18327" spans="19:21" x14ac:dyDescent="0.35">
      <c r="S18327" s="43"/>
      <c r="U18327" s="43"/>
    </row>
    <row r="18328" spans="19:21" x14ac:dyDescent="0.35">
      <c r="S18328" s="43"/>
      <c r="U18328" s="43"/>
    </row>
    <row r="18329" spans="19:21" x14ac:dyDescent="0.35">
      <c r="S18329" s="43"/>
      <c r="U18329" s="43"/>
    </row>
    <row r="18330" spans="19:21" x14ac:dyDescent="0.35">
      <c r="S18330" s="43"/>
      <c r="U18330" s="43"/>
    </row>
    <row r="18331" spans="19:21" x14ac:dyDescent="0.35">
      <c r="S18331" s="43"/>
      <c r="U18331" s="43"/>
    </row>
    <row r="18332" spans="19:21" x14ac:dyDescent="0.35">
      <c r="S18332" s="43"/>
      <c r="U18332" s="43"/>
    </row>
    <row r="18333" spans="19:21" x14ac:dyDescent="0.35">
      <c r="S18333" s="43"/>
      <c r="U18333" s="43"/>
    </row>
    <row r="18334" spans="19:21" x14ac:dyDescent="0.35">
      <c r="S18334" s="43"/>
      <c r="U18334" s="43"/>
    </row>
    <row r="18335" spans="19:21" x14ac:dyDescent="0.35">
      <c r="S18335" s="43"/>
      <c r="U18335" s="43"/>
    </row>
    <row r="18336" spans="19:21" x14ac:dyDescent="0.35">
      <c r="S18336" s="43"/>
      <c r="U18336" s="43"/>
    </row>
    <row r="18337" spans="19:21" x14ac:dyDescent="0.35">
      <c r="S18337" s="43"/>
      <c r="U18337" s="43"/>
    </row>
    <row r="18338" spans="19:21" x14ac:dyDescent="0.35">
      <c r="S18338" s="43"/>
      <c r="U18338" s="43"/>
    </row>
    <row r="18339" spans="19:21" x14ac:dyDescent="0.35">
      <c r="S18339" s="43"/>
      <c r="U18339" s="43"/>
    </row>
    <row r="18340" spans="19:21" x14ac:dyDescent="0.35">
      <c r="S18340" s="43"/>
      <c r="U18340" s="43"/>
    </row>
    <row r="18341" spans="19:21" x14ac:dyDescent="0.35">
      <c r="S18341" s="43"/>
      <c r="U18341" s="43"/>
    </row>
    <row r="18342" spans="19:21" x14ac:dyDescent="0.35">
      <c r="S18342" s="43"/>
      <c r="U18342" s="43"/>
    </row>
    <row r="18343" spans="19:21" x14ac:dyDescent="0.35">
      <c r="S18343" s="43"/>
      <c r="U18343" s="43"/>
    </row>
    <row r="18344" spans="19:21" x14ac:dyDescent="0.35">
      <c r="S18344" s="43"/>
      <c r="U18344" s="43"/>
    </row>
    <row r="18345" spans="19:21" x14ac:dyDescent="0.35">
      <c r="S18345" s="43"/>
      <c r="U18345" s="43"/>
    </row>
    <row r="18346" spans="19:21" x14ac:dyDescent="0.35">
      <c r="S18346" s="43"/>
      <c r="U18346" s="43"/>
    </row>
    <row r="18347" spans="19:21" x14ac:dyDescent="0.35">
      <c r="S18347" s="43"/>
      <c r="U18347" s="43"/>
    </row>
    <row r="18348" spans="19:21" x14ac:dyDescent="0.35">
      <c r="S18348" s="43"/>
      <c r="U18348" s="43"/>
    </row>
    <row r="18349" spans="19:21" x14ac:dyDescent="0.35">
      <c r="S18349" s="43"/>
      <c r="U18349" s="43"/>
    </row>
    <row r="18350" spans="19:21" x14ac:dyDescent="0.35">
      <c r="S18350" s="43"/>
      <c r="U18350" s="43"/>
    </row>
    <row r="18351" spans="19:21" x14ac:dyDescent="0.35">
      <c r="S18351" s="43"/>
      <c r="U18351" s="43"/>
    </row>
    <row r="18352" spans="19:21" x14ac:dyDescent="0.35">
      <c r="S18352" s="43"/>
      <c r="U18352" s="43"/>
    </row>
    <row r="18353" spans="19:21" x14ac:dyDescent="0.35">
      <c r="S18353" s="43"/>
      <c r="U18353" s="43"/>
    </row>
    <row r="18354" spans="19:21" x14ac:dyDescent="0.35">
      <c r="S18354" s="43"/>
      <c r="U18354" s="43"/>
    </row>
    <row r="18355" spans="19:21" x14ac:dyDescent="0.35">
      <c r="S18355" s="43"/>
      <c r="U18355" s="43"/>
    </row>
    <row r="18356" spans="19:21" x14ac:dyDescent="0.35">
      <c r="S18356" s="43"/>
      <c r="U18356" s="43"/>
    </row>
    <row r="18357" spans="19:21" x14ac:dyDescent="0.35">
      <c r="S18357" s="43"/>
      <c r="U18357" s="43"/>
    </row>
    <row r="18358" spans="19:21" x14ac:dyDescent="0.35">
      <c r="S18358" s="43"/>
      <c r="U18358" s="43"/>
    </row>
    <row r="18359" spans="19:21" x14ac:dyDescent="0.35">
      <c r="S18359" s="43"/>
      <c r="U18359" s="43"/>
    </row>
    <row r="18360" spans="19:21" x14ac:dyDescent="0.35">
      <c r="S18360" s="43"/>
      <c r="U18360" s="43"/>
    </row>
    <row r="18361" spans="19:21" x14ac:dyDescent="0.35">
      <c r="S18361" s="43"/>
      <c r="U18361" s="43"/>
    </row>
    <row r="18362" spans="19:21" x14ac:dyDescent="0.35">
      <c r="S18362" s="43"/>
      <c r="U18362" s="43"/>
    </row>
    <row r="18363" spans="19:21" x14ac:dyDescent="0.35">
      <c r="S18363" s="43"/>
      <c r="U18363" s="43"/>
    </row>
    <row r="18364" spans="19:21" x14ac:dyDescent="0.35">
      <c r="S18364" s="43"/>
      <c r="U18364" s="43"/>
    </row>
    <row r="18365" spans="19:21" x14ac:dyDescent="0.35">
      <c r="S18365" s="43"/>
      <c r="U18365" s="43"/>
    </row>
    <row r="18366" spans="19:21" x14ac:dyDescent="0.35">
      <c r="S18366" s="43"/>
      <c r="U18366" s="43"/>
    </row>
    <row r="18367" spans="19:21" x14ac:dyDescent="0.35">
      <c r="S18367" s="43"/>
      <c r="U18367" s="43"/>
    </row>
    <row r="18368" spans="19:21" x14ac:dyDescent="0.35">
      <c r="S18368" s="43"/>
      <c r="U18368" s="43"/>
    </row>
    <row r="18369" spans="19:21" x14ac:dyDescent="0.35">
      <c r="S18369" s="43"/>
      <c r="U18369" s="43"/>
    </row>
    <row r="18370" spans="19:21" x14ac:dyDescent="0.35">
      <c r="S18370" s="43"/>
      <c r="U18370" s="43"/>
    </row>
    <row r="18371" spans="19:21" x14ac:dyDescent="0.35">
      <c r="S18371" s="43"/>
      <c r="U18371" s="43"/>
    </row>
    <row r="18372" spans="19:21" x14ac:dyDescent="0.35">
      <c r="S18372" s="43"/>
      <c r="U18372" s="43"/>
    </row>
    <row r="18373" spans="19:21" x14ac:dyDescent="0.35">
      <c r="S18373" s="43"/>
      <c r="U18373" s="43"/>
    </row>
    <row r="18374" spans="19:21" x14ac:dyDescent="0.35">
      <c r="S18374" s="43"/>
      <c r="U18374" s="43"/>
    </row>
    <row r="18375" spans="19:21" x14ac:dyDescent="0.35">
      <c r="S18375" s="43"/>
      <c r="U18375" s="43"/>
    </row>
    <row r="18376" spans="19:21" x14ac:dyDescent="0.35">
      <c r="S18376" s="43"/>
      <c r="U18376" s="43"/>
    </row>
    <row r="18377" spans="19:21" x14ac:dyDescent="0.35">
      <c r="S18377" s="43"/>
      <c r="U18377" s="43"/>
    </row>
    <row r="18378" spans="19:21" x14ac:dyDescent="0.35">
      <c r="S18378" s="43"/>
      <c r="U18378" s="43"/>
    </row>
    <row r="18379" spans="19:21" x14ac:dyDescent="0.35">
      <c r="S18379" s="43"/>
      <c r="U18379" s="43"/>
    </row>
    <row r="18380" spans="19:21" x14ac:dyDescent="0.35">
      <c r="S18380" s="43"/>
      <c r="U18380" s="43"/>
    </row>
    <row r="18381" spans="19:21" x14ac:dyDescent="0.35">
      <c r="S18381" s="43"/>
      <c r="U18381" s="43"/>
    </row>
    <row r="18382" spans="19:21" x14ac:dyDescent="0.35">
      <c r="S18382" s="43"/>
      <c r="U18382" s="43"/>
    </row>
    <row r="18383" spans="19:21" x14ac:dyDescent="0.35">
      <c r="S18383" s="43"/>
      <c r="U18383" s="43"/>
    </row>
    <row r="18384" spans="19:21" x14ac:dyDescent="0.35">
      <c r="S18384" s="43"/>
      <c r="U18384" s="43"/>
    </row>
    <row r="18385" spans="19:21" x14ac:dyDescent="0.35">
      <c r="S18385" s="43"/>
      <c r="U18385" s="43"/>
    </row>
    <row r="18386" spans="19:21" x14ac:dyDescent="0.35">
      <c r="S18386" s="43"/>
      <c r="U18386" s="43"/>
    </row>
    <row r="18387" spans="19:21" x14ac:dyDescent="0.35">
      <c r="S18387" s="43"/>
      <c r="U18387" s="43"/>
    </row>
    <row r="18388" spans="19:21" x14ac:dyDescent="0.35">
      <c r="S18388" s="43"/>
      <c r="U18388" s="43"/>
    </row>
    <row r="18389" spans="19:21" x14ac:dyDescent="0.35">
      <c r="S18389" s="43"/>
      <c r="U18389" s="43"/>
    </row>
    <row r="18390" spans="19:21" x14ac:dyDescent="0.35">
      <c r="S18390" s="43"/>
      <c r="U18390" s="43"/>
    </row>
    <row r="18391" spans="19:21" x14ac:dyDescent="0.35">
      <c r="S18391" s="43"/>
      <c r="U18391" s="43"/>
    </row>
    <row r="18392" spans="19:21" x14ac:dyDescent="0.35">
      <c r="S18392" s="43"/>
      <c r="U18392" s="43"/>
    </row>
    <row r="18393" spans="19:21" x14ac:dyDescent="0.35">
      <c r="S18393" s="43"/>
      <c r="U18393" s="43"/>
    </row>
    <row r="18394" spans="19:21" x14ac:dyDescent="0.35">
      <c r="S18394" s="43"/>
      <c r="U18394" s="43"/>
    </row>
    <row r="18395" spans="19:21" x14ac:dyDescent="0.35">
      <c r="S18395" s="43"/>
      <c r="U18395" s="43"/>
    </row>
    <row r="18396" spans="19:21" x14ac:dyDescent="0.35">
      <c r="S18396" s="43"/>
      <c r="U18396" s="43"/>
    </row>
    <row r="18397" spans="19:21" x14ac:dyDescent="0.35">
      <c r="S18397" s="43"/>
      <c r="U18397" s="43"/>
    </row>
    <row r="18398" spans="19:21" x14ac:dyDescent="0.35">
      <c r="S18398" s="43"/>
      <c r="U18398" s="43"/>
    </row>
    <row r="18399" spans="19:21" x14ac:dyDescent="0.35">
      <c r="S18399" s="43"/>
      <c r="U18399" s="43"/>
    </row>
    <row r="18400" spans="19:21" x14ac:dyDescent="0.35">
      <c r="S18400" s="43"/>
      <c r="U18400" s="43"/>
    </row>
    <row r="18401" spans="19:21" x14ac:dyDescent="0.35">
      <c r="S18401" s="43"/>
      <c r="U18401" s="43"/>
    </row>
    <row r="18402" spans="19:21" x14ac:dyDescent="0.35">
      <c r="S18402" s="43"/>
      <c r="U18402" s="43"/>
    </row>
    <row r="18403" spans="19:21" x14ac:dyDescent="0.35">
      <c r="S18403" s="43"/>
      <c r="U18403" s="43"/>
    </row>
    <row r="18404" spans="19:21" x14ac:dyDescent="0.35">
      <c r="S18404" s="43"/>
      <c r="U18404" s="43"/>
    </row>
    <row r="18405" spans="19:21" x14ac:dyDescent="0.35">
      <c r="S18405" s="43"/>
      <c r="U18405" s="43"/>
    </row>
    <row r="18406" spans="19:21" x14ac:dyDescent="0.35">
      <c r="S18406" s="43"/>
      <c r="U18406" s="43"/>
    </row>
    <row r="18407" spans="19:21" x14ac:dyDescent="0.35">
      <c r="S18407" s="43"/>
      <c r="U18407" s="43"/>
    </row>
    <row r="18408" spans="19:21" x14ac:dyDescent="0.35">
      <c r="S18408" s="43"/>
      <c r="U18408" s="43"/>
    </row>
    <row r="18409" spans="19:21" x14ac:dyDescent="0.35">
      <c r="S18409" s="43"/>
      <c r="U18409" s="43"/>
    </row>
    <row r="18410" spans="19:21" x14ac:dyDescent="0.35">
      <c r="S18410" s="43"/>
      <c r="U18410" s="43"/>
    </row>
    <row r="18411" spans="19:21" x14ac:dyDescent="0.35">
      <c r="S18411" s="43"/>
      <c r="U18411" s="43"/>
    </row>
    <row r="18412" spans="19:21" x14ac:dyDescent="0.35">
      <c r="S18412" s="43"/>
      <c r="U18412" s="43"/>
    </row>
    <row r="18413" spans="19:21" x14ac:dyDescent="0.35">
      <c r="S18413" s="43"/>
      <c r="U18413" s="43"/>
    </row>
    <row r="18414" spans="19:21" x14ac:dyDescent="0.35">
      <c r="S18414" s="43"/>
      <c r="U18414" s="43"/>
    </row>
    <row r="18415" spans="19:21" x14ac:dyDescent="0.35">
      <c r="S18415" s="43"/>
      <c r="U18415" s="43"/>
    </row>
    <row r="18416" spans="19:21" x14ac:dyDescent="0.35">
      <c r="S18416" s="43"/>
      <c r="U18416" s="43"/>
    </row>
    <row r="18417" spans="19:21" x14ac:dyDescent="0.35">
      <c r="S18417" s="43"/>
      <c r="U18417" s="43"/>
    </row>
    <row r="18418" spans="19:21" x14ac:dyDescent="0.35">
      <c r="S18418" s="43"/>
      <c r="U18418" s="43"/>
    </row>
    <row r="18419" spans="19:21" x14ac:dyDescent="0.35">
      <c r="S18419" s="43"/>
      <c r="U18419" s="43"/>
    </row>
    <row r="18420" spans="19:21" x14ac:dyDescent="0.35">
      <c r="S18420" s="43"/>
      <c r="U18420" s="43"/>
    </row>
    <row r="18421" spans="19:21" x14ac:dyDescent="0.35">
      <c r="S18421" s="43"/>
      <c r="U18421" s="43"/>
    </row>
    <row r="18422" spans="19:21" x14ac:dyDescent="0.35">
      <c r="S18422" s="43"/>
      <c r="U18422" s="43"/>
    </row>
    <row r="18423" spans="19:21" x14ac:dyDescent="0.35">
      <c r="S18423" s="43"/>
      <c r="U18423" s="43"/>
    </row>
    <row r="18424" spans="19:21" x14ac:dyDescent="0.35">
      <c r="S18424" s="43"/>
      <c r="U18424" s="43"/>
    </row>
    <row r="18425" spans="19:21" x14ac:dyDescent="0.35">
      <c r="S18425" s="43"/>
      <c r="U18425" s="43"/>
    </row>
    <row r="18426" spans="19:21" x14ac:dyDescent="0.35">
      <c r="S18426" s="43"/>
      <c r="U18426" s="43"/>
    </row>
    <row r="18427" spans="19:21" x14ac:dyDescent="0.35">
      <c r="S18427" s="43"/>
      <c r="U18427" s="43"/>
    </row>
    <row r="18428" spans="19:21" x14ac:dyDescent="0.35">
      <c r="S18428" s="43"/>
      <c r="U18428" s="43"/>
    </row>
    <row r="18429" spans="19:21" x14ac:dyDescent="0.35">
      <c r="S18429" s="43"/>
      <c r="U18429" s="43"/>
    </row>
    <row r="18430" spans="19:21" x14ac:dyDescent="0.35">
      <c r="S18430" s="43"/>
      <c r="U18430" s="43"/>
    </row>
    <row r="18431" spans="19:21" x14ac:dyDescent="0.35">
      <c r="S18431" s="43"/>
      <c r="U18431" s="43"/>
    </row>
    <row r="18432" spans="19:21" x14ac:dyDescent="0.35">
      <c r="S18432" s="43"/>
      <c r="U18432" s="43"/>
    </row>
    <row r="18433" spans="19:21" x14ac:dyDescent="0.35">
      <c r="S18433" s="43"/>
      <c r="U18433" s="43"/>
    </row>
    <row r="18434" spans="19:21" x14ac:dyDescent="0.35">
      <c r="S18434" s="43"/>
      <c r="U18434" s="43"/>
    </row>
    <row r="18435" spans="19:21" x14ac:dyDescent="0.35">
      <c r="S18435" s="43"/>
      <c r="U18435" s="43"/>
    </row>
    <row r="18436" spans="19:21" x14ac:dyDescent="0.35">
      <c r="S18436" s="43"/>
      <c r="U18436" s="43"/>
    </row>
    <row r="18437" spans="19:21" x14ac:dyDescent="0.35">
      <c r="S18437" s="43"/>
      <c r="U18437" s="43"/>
    </row>
    <row r="18438" spans="19:21" x14ac:dyDescent="0.35">
      <c r="S18438" s="43"/>
      <c r="U18438" s="43"/>
    </row>
    <row r="18439" spans="19:21" x14ac:dyDescent="0.35">
      <c r="S18439" s="43"/>
      <c r="U18439" s="43"/>
    </row>
    <row r="18440" spans="19:21" x14ac:dyDescent="0.35">
      <c r="S18440" s="43"/>
      <c r="U18440" s="43"/>
    </row>
    <row r="18441" spans="19:21" x14ac:dyDescent="0.35">
      <c r="S18441" s="43"/>
      <c r="U18441" s="43"/>
    </row>
    <row r="18442" spans="19:21" x14ac:dyDescent="0.35">
      <c r="S18442" s="43"/>
      <c r="U18442" s="43"/>
    </row>
    <row r="18443" spans="19:21" x14ac:dyDescent="0.35">
      <c r="S18443" s="43"/>
      <c r="U18443" s="43"/>
    </row>
    <row r="18444" spans="19:21" x14ac:dyDescent="0.35">
      <c r="S18444" s="43"/>
      <c r="U18444" s="43"/>
    </row>
    <row r="18445" spans="19:21" x14ac:dyDescent="0.35">
      <c r="S18445" s="43"/>
      <c r="U18445" s="43"/>
    </row>
    <row r="18446" spans="19:21" x14ac:dyDescent="0.35">
      <c r="S18446" s="43"/>
      <c r="U18446" s="43"/>
    </row>
    <row r="18447" spans="19:21" x14ac:dyDescent="0.35">
      <c r="S18447" s="43"/>
      <c r="U18447" s="43"/>
    </row>
    <row r="18448" spans="19:21" x14ac:dyDescent="0.35">
      <c r="S18448" s="43"/>
      <c r="U18448" s="43"/>
    </row>
    <row r="18449" spans="19:21" x14ac:dyDescent="0.35">
      <c r="S18449" s="43"/>
      <c r="U18449" s="43"/>
    </row>
    <row r="18450" spans="19:21" x14ac:dyDescent="0.35">
      <c r="S18450" s="43"/>
      <c r="U18450" s="43"/>
    </row>
    <row r="18451" spans="19:21" x14ac:dyDescent="0.35">
      <c r="S18451" s="43"/>
      <c r="U18451" s="43"/>
    </row>
    <row r="18452" spans="19:21" x14ac:dyDescent="0.35">
      <c r="S18452" s="43"/>
      <c r="U18452" s="43"/>
    </row>
    <row r="18453" spans="19:21" x14ac:dyDescent="0.35">
      <c r="S18453" s="43"/>
      <c r="U18453" s="43"/>
    </row>
    <row r="18454" spans="19:21" x14ac:dyDescent="0.35">
      <c r="S18454" s="43"/>
      <c r="U18454" s="43"/>
    </row>
    <row r="18455" spans="19:21" x14ac:dyDescent="0.35">
      <c r="S18455" s="43"/>
      <c r="U18455" s="43"/>
    </row>
    <row r="18456" spans="19:21" x14ac:dyDescent="0.35">
      <c r="S18456" s="43"/>
      <c r="U18456" s="43"/>
    </row>
    <row r="18457" spans="19:21" x14ac:dyDescent="0.35">
      <c r="S18457" s="43"/>
      <c r="U18457" s="43"/>
    </row>
    <row r="18458" spans="19:21" x14ac:dyDescent="0.35">
      <c r="S18458" s="43"/>
      <c r="U18458" s="43"/>
    </row>
    <row r="18459" spans="19:21" x14ac:dyDescent="0.35">
      <c r="S18459" s="43"/>
      <c r="U18459" s="43"/>
    </row>
    <row r="18460" spans="19:21" x14ac:dyDescent="0.35">
      <c r="S18460" s="43"/>
      <c r="U18460" s="43"/>
    </row>
    <row r="18461" spans="19:21" x14ac:dyDescent="0.35">
      <c r="S18461" s="43"/>
      <c r="U18461" s="43"/>
    </row>
    <row r="18462" spans="19:21" x14ac:dyDescent="0.35">
      <c r="S18462" s="43"/>
      <c r="U18462" s="43"/>
    </row>
    <row r="18463" spans="19:21" x14ac:dyDescent="0.35">
      <c r="S18463" s="43"/>
      <c r="U18463" s="43"/>
    </row>
    <row r="18464" spans="19:21" x14ac:dyDescent="0.35">
      <c r="S18464" s="43"/>
      <c r="U18464" s="43"/>
    </row>
    <row r="18465" spans="19:21" x14ac:dyDescent="0.35">
      <c r="S18465" s="43"/>
      <c r="U18465" s="43"/>
    </row>
    <row r="18466" spans="19:21" x14ac:dyDescent="0.35">
      <c r="S18466" s="43"/>
      <c r="U18466" s="43"/>
    </row>
    <row r="18467" spans="19:21" x14ac:dyDescent="0.35">
      <c r="S18467" s="43"/>
      <c r="U18467" s="43"/>
    </row>
    <row r="18468" spans="19:21" x14ac:dyDescent="0.35">
      <c r="S18468" s="43"/>
      <c r="U18468" s="43"/>
    </row>
    <row r="18469" spans="19:21" x14ac:dyDescent="0.35">
      <c r="S18469" s="43"/>
      <c r="U18469" s="43"/>
    </row>
    <row r="18470" spans="19:21" x14ac:dyDescent="0.35">
      <c r="S18470" s="43"/>
      <c r="U18470" s="43"/>
    </row>
    <row r="18471" spans="19:21" x14ac:dyDescent="0.35">
      <c r="S18471" s="43"/>
      <c r="U18471" s="43"/>
    </row>
    <row r="18472" spans="19:21" x14ac:dyDescent="0.35">
      <c r="S18472" s="43"/>
      <c r="U18472" s="43"/>
    </row>
    <row r="18473" spans="19:21" x14ac:dyDescent="0.35">
      <c r="S18473" s="43"/>
      <c r="U18473" s="43"/>
    </row>
    <row r="18474" spans="19:21" x14ac:dyDescent="0.35">
      <c r="S18474" s="43"/>
      <c r="U18474" s="43"/>
    </row>
    <row r="18475" spans="19:21" x14ac:dyDescent="0.35">
      <c r="S18475" s="43"/>
      <c r="U18475" s="43"/>
    </row>
    <row r="18476" spans="19:21" x14ac:dyDescent="0.35">
      <c r="S18476" s="43"/>
      <c r="U18476" s="43"/>
    </row>
    <row r="18477" spans="19:21" x14ac:dyDescent="0.35">
      <c r="S18477" s="43"/>
      <c r="U18477" s="43"/>
    </row>
    <row r="18478" spans="19:21" x14ac:dyDescent="0.35">
      <c r="S18478" s="43"/>
      <c r="U18478" s="43"/>
    </row>
    <row r="18479" spans="19:21" x14ac:dyDescent="0.35">
      <c r="S18479" s="43"/>
      <c r="U18479" s="43"/>
    </row>
    <row r="18480" spans="19:21" x14ac:dyDescent="0.35">
      <c r="S18480" s="43"/>
      <c r="U18480" s="43"/>
    </row>
    <row r="18481" spans="19:21" x14ac:dyDescent="0.35">
      <c r="S18481" s="43"/>
      <c r="U18481" s="43"/>
    </row>
    <row r="18482" spans="19:21" x14ac:dyDescent="0.35">
      <c r="S18482" s="43"/>
      <c r="U18482" s="43"/>
    </row>
    <row r="18483" spans="19:21" x14ac:dyDescent="0.35">
      <c r="S18483" s="43"/>
      <c r="U18483" s="43"/>
    </row>
    <row r="18484" spans="19:21" x14ac:dyDescent="0.35">
      <c r="S18484" s="43"/>
      <c r="U18484" s="43"/>
    </row>
    <row r="18485" spans="19:21" x14ac:dyDescent="0.35">
      <c r="S18485" s="43"/>
      <c r="U18485" s="43"/>
    </row>
    <row r="18486" spans="19:21" x14ac:dyDescent="0.35">
      <c r="S18486" s="43"/>
      <c r="U18486" s="43"/>
    </row>
    <row r="18487" spans="19:21" x14ac:dyDescent="0.35">
      <c r="S18487" s="43"/>
      <c r="U18487" s="43"/>
    </row>
    <row r="18488" spans="19:21" x14ac:dyDescent="0.35">
      <c r="S18488" s="43"/>
      <c r="U18488" s="43"/>
    </row>
    <row r="18489" spans="19:21" x14ac:dyDescent="0.35">
      <c r="S18489" s="43"/>
      <c r="U18489" s="43"/>
    </row>
    <row r="18490" spans="19:21" x14ac:dyDescent="0.35">
      <c r="S18490" s="43"/>
      <c r="U18490" s="43"/>
    </row>
    <row r="18491" spans="19:21" x14ac:dyDescent="0.35">
      <c r="S18491" s="43"/>
      <c r="U18491" s="43"/>
    </row>
    <row r="18492" spans="19:21" x14ac:dyDescent="0.35">
      <c r="S18492" s="43"/>
      <c r="U18492" s="43"/>
    </row>
    <row r="18493" spans="19:21" x14ac:dyDescent="0.35">
      <c r="S18493" s="43"/>
      <c r="U18493" s="43"/>
    </row>
    <row r="18494" spans="19:21" x14ac:dyDescent="0.35">
      <c r="S18494" s="43"/>
      <c r="U18494" s="43"/>
    </row>
    <row r="18495" spans="19:21" x14ac:dyDescent="0.35">
      <c r="S18495" s="43"/>
      <c r="U18495" s="43"/>
    </row>
    <row r="18496" spans="19:21" x14ac:dyDescent="0.35">
      <c r="S18496" s="43"/>
      <c r="U18496" s="43"/>
    </row>
    <row r="18497" spans="19:21" x14ac:dyDescent="0.35">
      <c r="S18497" s="43"/>
      <c r="U18497" s="43"/>
    </row>
    <row r="18498" spans="19:21" x14ac:dyDescent="0.35">
      <c r="S18498" s="43"/>
      <c r="U18498" s="43"/>
    </row>
    <row r="18499" spans="19:21" x14ac:dyDescent="0.35">
      <c r="S18499" s="43"/>
      <c r="U18499" s="43"/>
    </row>
    <row r="18500" spans="19:21" x14ac:dyDescent="0.35">
      <c r="S18500" s="43"/>
      <c r="U18500" s="43"/>
    </row>
    <row r="18501" spans="19:21" x14ac:dyDescent="0.35">
      <c r="S18501" s="43"/>
      <c r="U18501" s="43"/>
    </row>
    <row r="18502" spans="19:21" x14ac:dyDescent="0.35">
      <c r="S18502" s="43"/>
      <c r="U18502" s="43"/>
    </row>
    <row r="18503" spans="19:21" x14ac:dyDescent="0.35">
      <c r="S18503" s="43"/>
      <c r="U18503" s="43"/>
    </row>
    <row r="18504" spans="19:21" x14ac:dyDescent="0.35">
      <c r="S18504" s="43"/>
      <c r="U18504" s="43"/>
    </row>
    <row r="18505" spans="19:21" x14ac:dyDescent="0.35">
      <c r="S18505" s="43"/>
      <c r="U18505" s="43"/>
    </row>
    <row r="18506" spans="19:21" x14ac:dyDescent="0.35">
      <c r="S18506" s="43"/>
      <c r="U18506" s="43"/>
    </row>
    <row r="18507" spans="19:21" x14ac:dyDescent="0.35">
      <c r="S18507" s="43"/>
      <c r="U18507" s="43"/>
    </row>
    <row r="18508" spans="19:21" x14ac:dyDescent="0.35">
      <c r="S18508" s="43"/>
      <c r="U18508" s="43"/>
    </row>
    <row r="18509" spans="19:21" x14ac:dyDescent="0.35">
      <c r="S18509" s="43"/>
      <c r="U18509" s="43"/>
    </row>
    <row r="18510" spans="19:21" x14ac:dyDescent="0.35">
      <c r="S18510" s="43"/>
      <c r="U18510" s="43"/>
    </row>
    <row r="18511" spans="19:21" x14ac:dyDescent="0.35">
      <c r="S18511" s="43"/>
      <c r="U18511" s="43"/>
    </row>
    <row r="18512" spans="19:21" x14ac:dyDescent="0.35">
      <c r="S18512" s="43"/>
      <c r="U18512" s="43"/>
    </row>
    <row r="18513" spans="19:21" x14ac:dyDescent="0.35">
      <c r="S18513" s="43"/>
      <c r="U18513" s="43"/>
    </row>
    <row r="18514" spans="19:21" x14ac:dyDescent="0.35">
      <c r="S18514" s="43"/>
      <c r="U18514" s="43"/>
    </row>
    <row r="18515" spans="19:21" x14ac:dyDescent="0.35">
      <c r="S18515" s="43"/>
      <c r="U18515" s="43"/>
    </row>
    <row r="18516" spans="19:21" x14ac:dyDescent="0.35">
      <c r="S18516" s="43"/>
      <c r="U18516" s="43"/>
    </row>
    <row r="18517" spans="19:21" x14ac:dyDescent="0.35">
      <c r="S18517" s="43"/>
      <c r="U18517" s="43"/>
    </row>
    <row r="18518" spans="19:21" x14ac:dyDescent="0.35">
      <c r="S18518" s="43"/>
      <c r="U18518" s="43"/>
    </row>
    <row r="18519" spans="19:21" x14ac:dyDescent="0.35">
      <c r="S18519" s="43"/>
      <c r="U18519" s="43"/>
    </row>
    <row r="18520" spans="19:21" x14ac:dyDescent="0.35">
      <c r="S18520" s="43"/>
      <c r="U18520" s="43"/>
    </row>
    <row r="18521" spans="19:21" x14ac:dyDescent="0.35">
      <c r="S18521" s="43"/>
      <c r="U18521" s="43"/>
    </row>
    <row r="18522" spans="19:21" x14ac:dyDescent="0.35">
      <c r="S18522" s="43"/>
      <c r="U18522" s="43"/>
    </row>
    <row r="18523" spans="19:21" x14ac:dyDescent="0.35">
      <c r="S18523" s="43"/>
      <c r="U18523" s="43"/>
    </row>
    <row r="18524" spans="19:21" x14ac:dyDescent="0.35">
      <c r="S18524" s="43"/>
      <c r="U18524" s="43"/>
    </row>
    <row r="18525" spans="19:21" x14ac:dyDescent="0.35">
      <c r="S18525" s="43"/>
      <c r="U18525" s="43"/>
    </row>
    <row r="18526" spans="19:21" x14ac:dyDescent="0.35">
      <c r="S18526" s="43"/>
      <c r="U18526" s="43"/>
    </row>
    <row r="18527" spans="19:21" x14ac:dyDescent="0.35">
      <c r="S18527" s="43"/>
      <c r="U18527" s="43"/>
    </row>
    <row r="18528" spans="19:21" x14ac:dyDescent="0.35">
      <c r="S18528" s="43"/>
      <c r="U18528" s="43"/>
    </row>
    <row r="18529" spans="19:21" x14ac:dyDescent="0.35">
      <c r="S18529" s="43"/>
      <c r="U18529" s="43"/>
    </row>
    <row r="18530" spans="19:21" x14ac:dyDescent="0.35">
      <c r="S18530" s="43"/>
      <c r="U18530" s="43"/>
    </row>
    <row r="18531" spans="19:21" x14ac:dyDescent="0.35">
      <c r="S18531" s="43"/>
      <c r="U18531" s="43"/>
    </row>
    <row r="18532" spans="19:21" x14ac:dyDescent="0.35">
      <c r="S18532" s="43"/>
      <c r="U18532" s="43"/>
    </row>
    <row r="18533" spans="19:21" x14ac:dyDescent="0.35">
      <c r="S18533" s="43"/>
      <c r="U18533" s="43"/>
    </row>
    <row r="18534" spans="19:21" x14ac:dyDescent="0.35">
      <c r="S18534" s="43"/>
      <c r="U18534" s="43"/>
    </row>
    <row r="18535" spans="19:21" x14ac:dyDescent="0.35">
      <c r="S18535" s="43"/>
      <c r="U18535" s="43"/>
    </row>
    <row r="18536" spans="19:21" x14ac:dyDescent="0.35">
      <c r="S18536" s="43"/>
      <c r="U18536" s="43"/>
    </row>
    <row r="18537" spans="19:21" x14ac:dyDescent="0.35">
      <c r="S18537" s="43"/>
      <c r="U18537" s="43"/>
    </row>
    <row r="18538" spans="19:21" x14ac:dyDescent="0.35">
      <c r="S18538" s="43"/>
      <c r="U18538" s="43"/>
    </row>
    <row r="18539" spans="19:21" x14ac:dyDescent="0.35">
      <c r="S18539" s="43"/>
      <c r="U18539" s="43"/>
    </row>
    <row r="18540" spans="19:21" x14ac:dyDescent="0.35">
      <c r="S18540" s="43"/>
      <c r="U18540" s="43"/>
    </row>
    <row r="18541" spans="19:21" x14ac:dyDescent="0.35">
      <c r="S18541" s="43"/>
      <c r="U18541" s="43"/>
    </row>
    <row r="18542" spans="19:21" x14ac:dyDescent="0.35">
      <c r="S18542" s="43"/>
      <c r="U18542" s="43"/>
    </row>
    <row r="18543" spans="19:21" x14ac:dyDescent="0.35">
      <c r="S18543" s="43"/>
      <c r="U18543" s="43"/>
    </row>
    <row r="18544" spans="19:21" x14ac:dyDescent="0.35">
      <c r="S18544" s="43"/>
      <c r="U18544" s="43"/>
    </row>
    <row r="18545" spans="19:21" x14ac:dyDescent="0.35">
      <c r="S18545" s="43"/>
      <c r="U18545" s="43"/>
    </row>
    <row r="18546" spans="19:21" x14ac:dyDescent="0.35">
      <c r="S18546" s="43"/>
      <c r="U18546" s="43"/>
    </row>
    <row r="18547" spans="19:21" x14ac:dyDescent="0.35">
      <c r="S18547" s="43"/>
      <c r="U18547" s="43"/>
    </row>
    <row r="18548" spans="19:21" x14ac:dyDescent="0.35">
      <c r="S18548" s="43"/>
      <c r="U18548" s="43"/>
    </row>
    <row r="18549" spans="19:21" x14ac:dyDescent="0.35">
      <c r="S18549" s="43"/>
      <c r="U18549" s="43"/>
    </row>
    <row r="18550" spans="19:21" x14ac:dyDescent="0.35">
      <c r="S18550" s="43"/>
      <c r="U18550" s="43"/>
    </row>
    <row r="18551" spans="19:21" x14ac:dyDescent="0.35">
      <c r="S18551" s="43"/>
      <c r="U18551" s="43"/>
    </row>
    <row r="18552" spans="19:21" x14ac:dyDescent="0.35">
      <c r="S18552" s="43"/>
      <c r="U18552" s="43"/>
    </row>
    <row r="18553" spans="19:21" x14ac:dyDescent="0.35">
      <c r="S18553" s="43"/>
      <c r="U18553" s="43"/>
    </row>
    <row r="18554" spans="19:21" x14ac:dyDescent="0.35">
      <c r="S18554" s="43"/>
      <c r="U18554" s="43"/>
    </row>
    <row r="18555" spans="19:21" x14ac:dyDescent="0.35">
      <c r="S18555" s="43"/>
      <c r="U18555" s="43"/>
    </row>
    <row r="18556" spans="19:21" x14ac:dyDescent="0.35">
      <c r="S18556" s="43"/>
      <c r="U18556" s="43"/>
    </row>
    <row r="18557" spans="19:21" x14ac:dyDescent="0.35">
      <c r="S18557" s="43"/>
      <c r="U18557" s="43"/>
    </row>
    <row r="18558" spans="19:21" x14ac:dyDescent="0.35">
      <c r="S18558" s="43"/>
      <c r="U18558" s="43"/>
    </row>
    <row r="18559" spans="19:21" x14ac:dyDescent="0.35">
      <c r="S18559" s="43"/>
      <c r="U18559" s="43"/>
    </row>
    <row r="18560" spans="19:21" x14ac:dyDescent="0.35">
      <c r="S18560" s="43"/>
      <c r="U18560" s="43"/>
    </row>
    <row r="18561" spans="19:21" x14ac:dyDescent="0.35">
      <c r="S18561" s="43"/>
      <c r="U18561" s="43"/>
    </row>
    <row r="18562" spans="19:21" x14ac:dyDescent="0.35">
      <c r="S18562" s="43"/>
      <c r="U18562" s="43"/>
    </row>
    <row r="18563" spans="19:21" x14ac:dyDescent="0.35">
      <c r="S18563" s="43"/>
      <c r="U18563" s="43"/>
    </row>
    <row r="18564" spans="19:21" x14ac:dyDescent="0.35">
      <c r="S18564" s="43"/>
      <c r="U18564" s="43"/>
    </row>
    <row r="18565" spans="19:21" x14ac:dyDescent="0.35">
      <c r="S18565" s="43"/>
      <c r="U18565" s="43"/>
    </row>
    <row r="18566" spans="19:21" x14ac:dyDescent="0.35">
      <c r="S18566" s="43"/>
      <c r="U18566" s="43"/>
    </row>
    <row r="18567" spans="19:21" x14ac:dyDescent="0.35">
      <c r="S18567" s="43"/>
      <c r="U18567" s="43"/>
    </row>
    <row r="18568" spans="19:21" x14ac:dyDescent="0.35">
      <c r="S18568" s="43"/>
      <c r="U18568" s="43"/>
    </row>
    <row r="18569" spans="19:21" x14ac:dyDescent="0.35">
      <c r="S18569" s="43"/>
      <c r="U18569" s="43"/>
    </row>
    <row r="18570" spans="19:21" x14ac:dyDescent="0.35">
      <c r="S18570" s="43"/>
      <c r="U18570" s="43"/>
    </row>
    <row r="18571" spans="19:21" x14ac:dyDescent="0.35">
      <c r="S18571" s="43"/>
      <c r="U18571" s="43"/>
    </row>
    <row r="18572" spans="19:21" x14ac:dyDescent="0.35">
      <c r="S18572" s="43"/>
      <c r="U18572" s="43"/>
    </row>
    <row r="18573" spans="19:21" x14ac:dyDescent="0.35">
      <c r="S18573" s="43"/>
      <c r="U18573" s="43"/>
    </row>
    <row r="18574" spans="19:21" x14ac:dyDescent="0.35">
      <c r="S18574" s="43"/>
      <c r="U18574" s="43"/>
    </row>
    <row r="18575" spans="19:21" x14ac:dyDescent="0.35">
      <c r="S18575" s="43"/>
      <c r="U18575" s="43"/>
    </row>
    <row r="18576" spans="19:21" x14ac:dyDescent="0.35">
      <c r="S18576" s="43"/>
      <c r="U18576" s="43"/>
    </row>
    <row r="18577" spans="19:21" x14ac:dyDescent="0.35">
      <c r="S18577" s="43"/>
      <c r="U18577" s="43"/>
    </row>
    <row r="18578" spans="19:21" x14ac:dyDescent="0.35">
      <c r="S18578" s="43"/>
      <c r="U18578" s="43"/>
    </row>
    <row r="18579" spans="19:21" x14ac:dyDescent="0.35">
      <c r="S18579" s="43"/>
      <c r="U18579" s="43"/>
    </row>
    <row r="18580" spans="19:21" x14ac:dyDescent="0.35">
      <c r="S18580" s="43"/>
      <c r="U18580" s="43"/>
    </row>
    <row r="18581" spans="19:21" x14ac:dyDescent="0.35">
      <c r="S18581" s="43"/>
      <c r="U18581" s="43"/>
    </row>
    <row r="18582" spans="19:21" x14ac:dyDescent="0.35">
      <c r="S18582" s="43"/>
      <c r="U18582" s="43"/>
    </row>
    <row r="18583" spans="19:21" x14ac:dyDescent="0.35">
      <c r="S18583" s="43"/>
      <c r="U18583" s="43"/>
    </row>
    <row r="18584" spans="19:21" x14ac:dyDescent="0.35">
      <c r="S18584" s="43"/>
      <c r="U18584" s="43"/>
    </row>
    <row r="18585" spans="19:21" x14ac:dyDescent="0.35">
      <c r="S18585" s="43"/>
      <c r="U18585" s="43"/>
    </row>
    <row r="18586" spans="19:21" x14ac:dyDescent="0.35">
      <c r="S18586" s="43"/>
      <c r="U18586" s="43"/>
    </row>
    <row r="18587" spans="19:21" x14ac:dyDescent="0.35">
      <c r="S18587" s="43"/>
      <c r="U18587" s="43"/>
    </row>
    <row r="18588" spans="19:21" x14ac:dyDescent="0.35">
      <c r="S18588" s="43"/>
      <c r="U18588" s="43"/>
    </row>
    <row r="18589" spans="19:21" x14ac:dyDescent="0.35">
      <c r="S18589" s="43"/>
      <c r="U18589" s="43"/>
    </row>
    <row r="18590" spans="19:21" x14ac:dyDescent="0.35">
      <c r="S18590" s="43"/>
      <c r="U18590" s="43"/>
    </row>
    <row r="18591" spans="19:21" x14ac:dyDescent="0.35">
      <c r="S18591" s="43"/>
      <c r="U18591" s="43"/>
    </row>
    <row r="18592" spans="19:21" x14ac:dyDescent="0.35">
      <c r="S18592" s="43"/>
      <c r="U18592" s="43"/>
    </row>
    <row r="18593" spans="19:21" x14ac:dyDescent="0.35">
      <c r="S18593" s="43"/>
      <c r="U18593" s="43"/>
    </row>
    <row r="18594" spans="19:21" x14ac:dyDescent="0.35">
      <c r="S18594" s="43"/>
      <c r="U18594" s="43"/>
    </row>
    <row r="18595" spans="19:21" x14ac:dyDescent="0.35">
      <c r="S18595" s="43"/>
      <c r="U18595" s="43"/>
    </row>
    <row r="18596" spans="19:21" x14ac:dyDescent="0.35">
      <c r="S18596" s="43"/>
      <c r="U18596" s="43"/>
    </row>
    <row r="18597" spans="19:21" x14ac:dyDescent="0.35">
      <c r="S18597" s="43"/>
      <c r="U18597" s="43"/>
    </row>
    <row r="18598" spans="19:21" x14ac:dyDescent="0.35">
      <c r="S18598" s="43"/>
      <c r="U18598" s="43"/>
    </row>
    <row r="18599" spans="19:21" x14ac:dyDescent="0.35">
      <c r="S18599" s="43"/>
      <c r="U18599" s="43"/>
    </row>
    <row r="18600" spans="19:21" x14ac:dyDescent="0.35">
      <c r="S18600" s="43"/>
      <c r="U18600" s="43"/>
    </row>
    <row r="18601" spans="19:21" x14ac:dyDescent="0.35">
      <c r="S18601" s="43"/>
      <c r="U18601" s="43"/>
    </row>
    <row r="18602" spans="19:21" x14ac:dyDescent="0.35">
      <c r="S18602" s="43"/>
      <c r="U18602" s="43"/>
    </row>
    <row r="18603" spans="19:21" x14ac:dyDescent="0.35">
      <c r="S18603" s="43"/>
      <c r="U18603" s="43"/>
    </row>
    <row r="18604" spans="19:21" x14ac:dyDescent="0.35">
      <c r="S18604" s="43"/>
      <c r="U18604" s="43"/>
    </row>
    <row r="18605" spans="19:21" x14ac:dyDescent="0.35">
      <c r="S18605" s="43"/>
      <c r="U18605" s="43"/>
    </row>
    <row r="18606" spans="19:21" x14ac:dyDescent="0.35">
      <c r="S18606" s="43"/>
      <c r="U18606" s="43"/>
    </row>
    <row r="18607" spans="19:21" x14ac:dyDescent="0.35">
      <c r="S18607" s="43"/>
      <c r="U18607" s="43"/>
    </row>
    <row r="18608" spans="19:21" x14ac:dyDescent="0.35">
      <c r="S18608" s="43"/>
      <c r="U18608" s="43"/>
    </row>
    <row r="18609" spans="19:21" x14ac:dyDescent="0.35">
      <c r="S18609" s="43"/>
      <c r="U18609" s="43"/>
    </row>
    <row r="18610" spans="19:21" x14ac:dyDescent="0.35">
      <c r="S18610" s="43"/>
      <c r="U18610" s="43"/>
    </row>
    <row r="18611" spans="19:21" x14ac:dyDescent="0.35">
      <c r="S18611" s="43"/>
      <c r="U18611" s="43"/>
    </row>
    <row r="18612" spans="19:21" x14ac:dyDescent="0.35">
      <c r="S18612" s="43"/>
      <c r="U18612" s="43"/>
    </row>
    <row r="18613" spans="19:21" x14ac:dyDescent="0.35">
      <c r="S18613" s="43"/>
      <c r="U18613" s="43"/>
    </row>
    <row r="18614" spans="19:21" x14ac:dyDescent="0.35">
      <c r="S18614" s="43"/>
      <c r="U18614" s="43"/>
    </row>
    <row r="18615" spans="19:21" x14ac:dyDescent="0.35">
      <c r="S18615" s="43"/>
      <c r="U18615" s="43"/>
    </row>
    <row r="18616" spans="19:21" x14ac:dyDescent="0.35">
      <c r="S18616" s="43"/>
      <c r="U18616" s="43"/>
    </row>
    <row r="18617" spans="19:21" x14ac:dyDescent="0.35">
      <c r="S18617" s="43"/>
      <c r="U18617" s="43"/>
    </row>
    <row r="18618" spans="19:21" x14ac:dyDescent="0.35">
      <c r="S18618" s="43"/>
      <c r="U18618" s="43"/>
    </row>
    <row r="18619" spans="19:21" x14ac:dyDescent="0.35">
      <c r="S18619" s="43"/>
      <c r="U18619" s="43"/>
    </row>
    <row r="18620" spans="19:21" x14ac:dyDescent="0.35">
      <c r="S18620" s="43"/>
      <c r="U18620" s="43"/>
    </row>
    <row r="18621" spans="19:21" x14ac:dyDescent="0.35">
      <c r="S18621" s="43"/>
      <c r="U18621" s="43"/>
    </row>
    <row r="18622" spans="19:21" x14ac:dyDescent="0.35">
      <c r="S18622" s="43"/>
      <c r="U18622" s="43"/>
    </row>
    <row r="18623" spans="19:21" x14ac:dyDescent="0.35">
      <c r="S18623" s="43"/>
      <c r="U18623" s="43"/>
    </row>
    <row r="18624" spans="19:21" x14ac:dyDescent="0.35">
      <c r="S18624" s="43"/>
      <c r="U18624" s="43"/>
    </row>
    <row r="18625" spans="19:21" x14ac:dyDescent="0.35">
      <c r="S18625" s="43"/>
      <c r="U18625" s="43"/>
    </row>
    <row r="18626" spans="19:21" x14ac:dyDescent="0.35">
      <c r="S18626" s="43"/>
      <c r="U18626" s="43"/>
    </row>
    <row r="18627" spans="19:21" x14ac:dyDescent="0.35">
      <c r="S18627" s="43"/>
      <c r="U18627" s="43"/>
    </row>
    <row r="18628" spans="19:21" x14ac:dyDescent="0.35">
      <c r="S18628" s="43"/>
      <c r="U18628" s="43"/>
    </row>
    <row r="18629" spans="19:21" x14ac:dyDescent="0.35">
      <c r="S18629" s="43"/>
      <c r="U18629" s="43"/>
    </row>
    <row r="18630" spans="19:21" x14ac:dyDescent="0.35">
      <c r="S18630" s="43"/>
      <c r="U18630" s="43"/>
    </row>
    <row r="18631" spans="19:21" x14ac:dyDescent="0.35">
      <c r="S18631" s="43"/>
      <c r="U18631" s="43"/>
    </row>
    <row r="18632" spans="19:21" x14ac:dyDescent="0.35">
      <c r="S18632" s="43"/>
      <c r="U18632" s="43"/>
    </row>
    <row r="18633" spans="19:21" x14ac:dyDescent="0.35">
      <c r="S18633" s="43"/>
      <c r="U18633" s="43"/>
    </row>
    <row r="18634" spans="19:21" x14ac:dyDescent="0.35">
      <c r="S18634" s="43"/>
      <c r="U18634" s="43"/>
    </row>
    <row r="18635" spans="19:21" x14ac:dyDescent="0.35">
      <c r="S18635" s="43"/>
      <c r="U18635" s="43"/>
    </row>
    <row r="18636" spans="19:21" x14ac:dyDescent="0.35">
      <c r="S18636" s="43"/>
      <c r="U18636" s="43"/>
    </row>
    <row r="18637" spans="19:21" x14ac:dyDescent="0.35">
      <c r="S18637" s="43"/>
      <c r="U18637" s="43"/>
    </row>
    <row r="18638" spans="19:21" x14ac:dyDescent="0.35">
      <c r="S18638" s="43"/>
      <c r="U18638" s="43"/>
    </row>
    <row r="18639" spans="19:21" x14ac:dyDescent="0.35">
      <c r="S18639" s="43"/>
      <c r="U18639" s="43"/>
    </row>
    <row r="18640" spans="19:21" x14ac:dyDescent="0.35">
      <c r="S18640" s="43"/>
      <c r="U18640" s="43"/>
    </row>
    <row r="18641" spans="19:21" x14ac:dyDescent="0.35">
      <c r="S18641" s="43"/>
      <c r="U18641" s="43"/>
    </row>
    <row r="18642" spans="19:21" x14ac:dyDescent="0.35">
      <c r="S18642" s="43"/>
      <c r="U18642" s="43"/>
    </row>
    <row r="18643" spans="19:21" x14ac:dyDescent="0.35">
      <c r="S18643" s="43"/>
      <c r="U18643" s="43"/>
    </row>
    <row r="18644" spans="19:21" x14ac:dyDescent="0.35">
      <c r="S18644" s="43"/>
      <c r="U18644" s="43"/>
    </row>
    <row r="18645" spans="19:21" x14ac:dyDescent="0.35">
      <c r="S18645" s="43"/>
      <c r="U18645" s="43"/>
    </row>
    <row r="18646" spans="19:21" x14ac:dyDescent="0.35">
      <c r="S18646" s="43"/>
      <c r="U18646" s="43"/>
    </row>
    <row r="18647" spans="19:21" x14ac:dyDescent="0.35">
      <c r="S18647" s="43"/>
      <c r="U18647" s="43"/>
    </row>
    <row r="18648" spans="19:21" x14ac:dyDescent="0.35">
      <c r="S18648" s="43"/>
      <c r="U18648" s="43"/>
    </row>
    <row r="18649" spans="19:21" x14ac:dyDescent="0.35">
      <c r="S18649" s="43"/>
      <c r="U18649" s="43"/>
    </row>
    <row r="18650" spans="19:21" x14ac:dyDescent="0.35">
      <c r="S18650" s="43"/>
      <c r="U18650" s="43"/>
    </row>
    <row r="18651" spans="19:21" x14ac:dyDescent="0.35">
      <c r="S18651" s="43"/>
      <c r="U18651" s="43"/>
    </row>
    <row r="18652" spans="19:21" x14ac:dyDescent="0.35">
      <c r="S18652" s="43"/>
      <c r="U18652" s="43"/>
    </row>
    <row r="18653" spans="19:21" x14ac:dyDescent="0.35">
      <c r="S18653" s="43"/>
      <c r="U18653" s="43"/>
    </row>
    <row r="18654" spans="19:21" x14ac:dyDescent="0.35">
      <c r="S18654" s="43"/>
      <c r="U18654" s="43"/>
    </row>
    <row r="18655" spans="19:21" x14ac:dyDescent="0.35">
      <c r="S18655" s="43"/>
      <c r="U18655" s="43"/>
    </row>
    <row r="18656" spans="19:21" x14ac:dyDescent="0.35">
      <c r="S18656" s="43"/>
      <c r="U18656" s="43"/>
    </row>
    <row r="18657" spans="19:21" x14ac:dyDescent="0.35">
      <c r="S18657" s="43"/>
      <c r="U18657" s="43"/>
    </row>
    <row r="18658" spans="19:21" x14ac:dyDescent="0.35">
      <c r="S18658" s="43"/>
      <c r="U18658" s="43"/>
    </row>
    <row r="18659" spans="19:21" x14ac:dyDescent="0.35">
      <c r="S18659" s="43"/>
      <c r="U18659" s="43"/>
    </row>
    <row r="18660" spans="19:21" x14ac:dyDescent="0.35">
      <c r="S18660" s="43"/>
      <c r="U18660" s="43"/>
    </row>
    <row r="18661" spans="19:21" x14ac:dyDescent="0.35">
      <c r="S18661" s="43"/>
      <c r="U18661" s="43"/>
    </row>
    <row r="18662" spans="19:21" x14ac:dyDescent="0.35">
      <c r="S18662" s="43"/>
      <c r="U18662" s="43"/>
    </row>
    <row r="18663" spans="19:21" x14ac:dyDescent="0.35">
      <c r="S18663" s="43"/>
      <c r="U18663" s="43"/>
    </row>
    <row r="18664" spans="19:21" x14ac:dyDescent="0.35">
      <c r="S18664" s="43"/>
      <c r="U18664" s="43"/>
    </row>
    <row r="18665" spans="19:21" x14ac:dyDescent="0.35">
      <c r="S18665" s="43"/>
      <c r="U18665" s="43"/>
    </row>
    <row r="18666" spans="19:21" x14ac:dyDescent="0.35">
      <c r="S18666" s="43"/>
      <c r="U18666" s="43"/>
    </row>
    <row r="18667" spans="19:21" x14ac:dyDescent="0.35">
      <c r="S18667" s="43"/>
      <c r="U18667" s="43"/>
    </row>
    <row r="18668" spans="19:21" x14ac:dyDescent="0.35">
      <c r="S18668" s="43"/>
      <c r="U18668" s="43"/>
    </row>
    <row r="18669" spans="19:21" x14ac:dyDescent="0.35">
      <c r="S18669" s="43"/>
      <c r="U18669" s="43"/>
    </row>
    <row r="18670" spans="19:21" x14ac:dyDescent="0.35">
      <c r="S18670" s="43"/>
      <c r="U18670" s="43"/>
    </row>
    <row r="18671" spans="19:21" x14ac:dyDescent="0.35">
      <c r="S18671" s="43"/>
      <c r="U18671" s="43"/>
    </row>
    <row r="18672" spans="19:21" x14ac:dyDescent="0.35">
      <c r="S18672" s="43"/>
      <c r="U18672" s="43"/>
    </row>
    <row r="18673" spans="19:21" x14ac:dyDescent="0.35">
      <c r="S18673" s="43"/>
      <c r="U18673" s="43"/>
    </row>
    <row r="18674" spans="19:21" x14ac:dyDescent="0.35">
      <c r="S18674" s="43"/>
      <c r="U18674" s="43"/>
    </row>
    <row r="18675" spans="19:21" x14ac:dyDescent="0.35">
      <c r="S18675" s="43"/>
      <c r="U18675" s="43"/>
    </row>
    <row r="18676" spans="19:21" x14ac:dyDescent="0.35">
      <c r="S18676" s="43"/>
      <c r="U18676" s="43"/>
    </row>
    <row r="18677" spans="19:21" x14ac:dyDescent="0.35">
      <c r="S18677" s="43"/>
      <c r="U18677" s="43"/>
    </row>
    <row r="18678" spans="19:21" x14ac:dyDescent="0.35">
      <c r="S18678" s="43"/>
      <c r="U18678" s="43"/>
    </row>
    <row r="18679" spans="19:21" x14ac:dyDescent="0.35">
      <c r="S18679" s="43"/>
      <c r="U18679" s="43"/>
    </row>
    <row r="18680" spans="19:21" x14ac:dyDescent="0.35">
      <c r="S18680" s="43"/>
      <c r="U18680" s="43"/>
    </row>
    <row r="18681" spans="19:21" x14ac:dyDescent="0.35">
      <c r="S18681" s="43"/>
      <c r="U18681" s="43"/>
    </row>
    <row r="18682" spans="19:21" x14ac:dyDescent="0.35">
      <c r="S18682" s="43"/>
      <c r="U18682" s="43"/>
    </row>
    <row r="18683" spans="19:21" x14ac:dyDescent="0.35">
      <c r="S18683" s="43"/>
      <c r="U18683" s="43"/>
    </row>
    <row r="18684" spans="19:21" x14ac:dyDescent="0.35">
      <c r="S18684" s="43"/>
      <c r="U18684" s="43"/>
    </row>
    <row r="18685" spans="19:21" x14ac:dyDescent="0.35">
      <c r="S18685" s="43"/>
      <c r="U18685" s="43"/>
    </row>
    <row r="18686" spans="19:21" x14ac:dyDescent="0.35">
      <c r="S18686" s="43"/>
      <c r="U18686" s="43"/>
    </row>
    <row r="18687" spans="19:21" x14ac:dyDescent="0.35">
      <c r="S18687" s="43"/>
      <c r="U18687" s="43"/>
    </row>
    <row r="18688" spans="19:21" x14ac:dyDescent="0.35">
      <c r="S18688" s="43"/>
      <c r="U18688" s="43"/>
    </row>
    <row r="18689" spans="19:21" x14ac:dyDescent="0.35">
      <c r="S18689" s="43"/>
      <c r="U18689" s="43"/>
    </row>
    <row r="18690" spans="19:21" x14ac:dyDescent="0.35">
      <c r="S18690" s="43"/>
      <c r="U18690" s="43"/>
    </row>
    <row r="18691" spans="19:21" x14ac:dyDescent="0.35">
      <c r="S18691" s="43"/>
      <c r="U18691" s="43"/>
    </row>
    <row r="18692" spans="19:21" x14ac:dyDescent="0.35">
      <c r="S18692" s="43"/>
      <c r="U18692" s="43"/>
    </row>
    <row r="18693" spans="19:21" x14ac:dyDescent="0.35">
      <c r="S18693" s="43"/>
      <c r="U18693" s="43"/>
    </row>
    <row r="18694" spans="19:21" x14ac:dyDescent="0.35">
      <c r="S18694" s="43"/>
      <c r="U18694" s="43"/>
    </row>
    <row r="18695" spans="19:21" x14ac:dyDescent="0.35">
      <c r="S18695" s="43"/>
      <c r="U18695" s="43"/>
    </row>
    <row r="18696" spans="19:21" x14ac:dyDescent="0.35">
      <c r="S18696" s="43"/>
      <c r="U18696" s="43"/>
    </row>
    <row r="18697" spans="19:21" x14ac:dyDescent="0.35">
      <c r="S18697" s="43"/>
      <c r="U18697" s="43"/>
    </row>
    <row r="18698" spans="19:21" x14ac:dyDescent="0.35">
      <c r="S18698" s="43"/>
      <c r="U18698" s="43"/>
    </row>
    <row r="18699" spans="19:21" x14ac:dyDescent="0.35">
      <c r="S18699" s="43"/>
      <c r="U18699" s="43"/>
    </row>
    <row r="18700" spans="19:21" x14ac:dyDescent="0.35">
      <c r="S18700" s="43"/>
      <c r="U18700" s="43"/>
    </row>
    <row r="18701" spans="19:21" x14ac:dyDescent="0.35">
      <c r="S18701" s="43"/>
      <c r="U18701" s="43"/>
    </row>
    <row r="18702" spans="19:21" x14ac:dyDescent="0.35">
      <c r="S18702" s="43"/>
      <c r="U18702" s="43"/>
    </row>
    <row r="18703" spans="19:21" x14ac:dyDescent="0.35">
      <c r="S18703" s="43"/>
      <c r="U18703" s="43"/>
    </row>
    <row r="18704" spans="19:21" x14ac:dyDescent="0.35">
      <c r="S18704" s="43"/>
      <c r="U18704" s="43"/>
    </row>
    <row r="18705" spans="19:21" x14ac:dyDescent="0.35">
      <c r="S18705" s="43"/>
      <c r="U18705" s="43"/>
    </row>
    <row r="18706" spans="19:21" x14ac:dyDescent="0.35">
      <c r="S18706" s="43"/>
      <c r="U18706" s="43"/>
    </row>
    <row r="18707" spans="19:21" x14ac:dyDescent="0.35">
      <c r="S18707" s="43"/>
      <c r="U18707" s="43"/>
    </row>
    <row r="18708" spans="19:21" x14ac:dyDescent="0.35">
      <c r="S18708" s="43"/>
      <c r="U18708" s="43"/>
    </row>
    <row r="18709" spans="19:21" x14ac:dyDescent="0.35">
      <c r="S18709" s="43"/>
      <c r="U18709" s="43"/>
    </row>
    <row r="18710" spans="19:21" x14ac:dyDescent="0.35">
      <c r="S18710" s="43"/>
      <c r="U18710" s="43"/>
    </row>
    <row r="18711" spans="19:21" x14ac:dyDescent="0.35">
      <c r="S18711" s="43"/>
      <c r="U18711" s="43"/>
    </row>
    <row r="18712" spans="19:21" x14ac:dyDescent="0.35">
      <c r="S18712" s="43"/>
      <c r="U18712" s="43"/>
    </row>
    <row r="18713" spans="19:21" x14ac:dyDescent="0.35">
      <c r="S18713" s="43"/>
      <c r="U18713" s="43"/>
    </row>
    <row r="18714" spans="19:21" x14ac:dyDescent="0.35">
      <c r="S18714" s="43"/>
      <c r="U18714" s="43"/>
    </row>
    <row r="18715" spans="19:21" x14ac:dyDescent="0.35">
      <c r="S18715" s="43"/>
      <c r="U18715" s="43"/>
    </row>
    <row r="18716" spans="19:21" x14ac:dyDescent="0.35">
      <c r="S18716" s="43"/>
      <c r="U18716" s="43"/>
    </row>
    <row r="18717" spans="19:21" x14ac:dyDescent="0.35">
      <c r="S18717" s="43"/>
      <c r="U18717" s="43"/>
    </row>
    <row r="18718" spans="19:21" x14ac:dyDescent="0.35">
      <c r="S18718" s="43"/>
      <c r="U18718" s="43"/>
    </row>
    <row r="18719" spans="19:21" x14ac:dyDescent="0.35">
      <c r="S18719" s="43"/>
      <c r="U18719" s="43"/>
    </row>
    <row r="18720" spans="19:21" x14ac:dyDescent="0.35">
      <c r="S18720" s="43"/>
      <c r="U18720" s="43"/>
    </row>
    <row r="18721" spans="19:21" x14ac:dyDescent="0.35">
      <c r="S18721" s="43"/>
      <c r="U18721" s="43"/>
    </row>
    <row r="18722" spans="19:21" x14ac:dyDescent="0.35">
      <c r="S18722" s="43"/>
      <c r="U18722" s="43"/>
    </row>
    <row r="18723" spans="19:21" x14ac:dyDescent="0.35">
      <c r="S18723" s="43"/>
      <c r="U18723" s="43"/>
    </row>
    <row r="18724" spans="19:21" x14ac:dyDescent="0.35">
      <c r="S18724" s="43"/>
      <c r="U18724" s="43"/>
    </row>
    <row r="18725" spans="19:21" x14ac:dyDescent="0.35">
      <c r="S18725" s="43"/>
      <c r="U18725" s="43"/>
    </row>
    <row r="18726" spans="19:21" x14ac:dyDescent="0.35">
      <c r="S18726" s="43"/>
      <c r="U18726" s="43"/>
    </row>
    <row r="18727" spans="19:21" x14ac:dyDescent="0.35">
      <c r="S18727" s="43"/>
      <c r="U18727" s="43"/>
    </row>
    <row r="18728" spans="19:21" x14ac:dyDescent="0.35">
      <c r="S18728" s="43"/>
      <c r="U18728" s="43"/>
    </row>
    <row r="18729" spans="19:21" x14ac:dyDescent="0.35">
      <c r="S18729" s="43"/>
      <c r="U18729" s="43"/>
    </row>
    <row r="18730" spans="19:21" x14ac:dyDescent="0.35">
      <c r="S18730" s="43"/>
      <c r="U18730" s="43"/>
    </row>
    <row r="18731" spans="19:21" x14ac:dyDescent="0.35">
      <c r="S18731" s="43"/>
      <c r="U18731" s="43"/>
    </row>
    <row r="18732" spans="19:21" x14ac:dyDescent="0.35">
      <c r="S18732" s="43"/>
      <c r="U18732" s="43"/>
    </row>
    <row r="18733" spans="19:21" x14ac:dyDescent="0.35">
      <c r="S18733" s="43"/>
      <c r="U18733" s="43"/>
    </row>
    <row r="18734" spans="19:21" x14ac:dyDescent="0.35">
      <c r="S18734" s="43"/>
      <c r="U18734" s="43"/>
    </row>
    <row r="18735" spans="19:21" x14ac:dyDescent="0.35">
      <c r="S18735" s="43"/>
      <c r="U18735" s="43"/>
    </row>
    <row r="18736" spans="19:21" x14ac:dyDescent="0.35">
      <c r="S18736" s="43"/>
      <c r="U18736" s="43"/>
    </row>
    <row r="18737" spans="19:21" x14ac:dyDescent="0.35">
      <c r="S18737" s="43"/>
      <c r="U18737" s="43"/>
    </row>
    <row r="18738" spans="19:21" x14ac:dyDescent="0.35">
      <c r="S18738" s="43"/>
      <c r="U18738" s="43"/>
    </row>
    <row r="18739" spans="19:21" x14ac:dyDescent="0.35">
      <c r="S18739" s="43"/>
      <c r="U18739" s="43"/>
    </row>
    <row r="18740" spans="19:21" x14ac:dyDescent="0.35">
      <c r="S18740" s="43"/>
      <c r="U18740" s="43"/>
    </row>
    <row r="18741" spans="19:21" x14ac:dyDescent="0.35">
      <c r="S18741" s="43"/>
      <c r="U18741" s="43"/>
    </row>
    <row r="18742" spans="19:21" x14ac:dyDescent="0.35">
      <c r="S18742" s="43"/>
      <c r="U18742" s="43"/>
    </row>
    <row r="18743" spans="19:21" x14ac:dyDescent="0.35">
      <c r="S18743" s="43"/>
      <c r="U18743" s="43"/>
    </row>
    <row r="18744" spans="19:21" x14ac:dyDescent="0.35">
      <c r="S18744" s="43"/>
      <c r="U18744" s="43"/>
    </row>
    <row r="18745" spans="19:21" x14ac:dyDescent="0.35">
      <c r="S18745" s="43"/>
      <c r="U18745" s="43"/>
    </row>
    <row r="18746" spans="19:21" x14ac:dyDescent="0.35">
      <c r="S18746" s="43"/>
      <c r="U18746" s="43"/>
    </row>
    <row r="18747" spans="19:21" x14ac:dyDescent="0.35">
      <c r="S18747" s="43"/>
      <c r="U18747" s="43"/>
    </row>
    <row r="18748" spans="19:21" x14ac:dyDescent="0.35">
      <c r="S18748" s="43"/>
      <c r="U18748" s="43"/>
    </row>
    <row r="18749" spans="19:21" x14ac:dyDescent="0.35">
      <c r="S18749" s="43"/>
      <c r="U18749" s="43"/>
    </row>
    <row r="18750" spans="19:21" x14ac:dyDescent="0.35">
      <c r="S18750" s="43"/>
      <c r="U18750" s="43"/>
    </row>
    <row r="18751" spans="19:21" x14ac:dyDescent="0.35">
      <c r="S18751" s="43"/>
      <c r="U18751" s="43"/>
    </row>
    <row r="18752" spans="19:21" x14ac:dyDescent="0.35">
      <c r="S18752" s="43"/>
      <c r="U18752" s="43"/>
    </row>
    <row r="18753" spans="19:21" x14ac:dyDescent="0.35">
      <c r="S18753" s="43"/>
      <c r="U18753" s="43"/>
    </row>
    <row r="18754" spans="19:21" x14ac:dyDescent="0.35">
      <c r="S18754" s="43"/>
      <c r="U18754" s="43"/>
    </row>
    <row r="18755" spans="19:21" x14ac:dyDescent="0.35">
      <c r="S18755" s="43"/>
      <c r="U18755" s="43"/>
    </row>
    <row r="18756" spans="19:21" x14ac:dyDescent="0.35">
      <c r="S18756" s="43"/>
      <c r="U18756" s="43"/>
    </row>
    <row r="18757" spans="19:21" x14ac:dyDescent="0.35">
      <c r="S18757" s="43"/>
      <c r="U18757" s="43"/>
    </row>
    <row r="18758" spans="19:21" x14ac:dyDescent="0.35">
      <c r="S18758" s="43"/>
      <c r="U18758" s="43"/>
    </row>
    <row r="18759" spans="19:21" x14ac:dyDescent="0.35">
      <c r="S18759" s="43"/>
      <c r="U18759" s="43"/>
    </row>
    <row r="18760" spans="19:21" x14ac:dyDescent="0.35">
      <c r="S18760" s="43"/>
      <c r="U18760" s="43"/>
    </row>
    <row r="18761" spans="19:21" x14ac:dyDescent="0.35">
      <c r="S18761" s="43"/>
      <c r="U18761" s="43"/>
    </row>
    <row r="18762" spans="19:21" x14ac:dyDescent="0.35">
      <c r="S18762" s="43"/>
      <c r="U18762" s="43"/>
    </row>
    <row r="18763" spans="19:21" x14ac:dyDescent="0.35">
      <c r="S18763" s="43"/>
      <c r="U18763" s="43"/>
    </row>
    <row r="18764" spans="19:21" x14ac:dyDescent="0.35">
      <c r="S18764" s="43"/>
      <c r="U18764" s="43"/>
    </row>
    <row r="18765" spans="19:21" x14ac:dyDescent="0.35">
      <c r="S18765" s="43"/>
      <c r="U18765" s="43"/>
    </row>
    <row r="18766" spans="19:21" x14ac:dyDescent="0.35">
      <c r="S18766" s="43"/>
      <c r="U18766" s="43"/>
    </row>
    <row r="18767" spans="19:21" x14ac:dyDescent="0.35">
      <c r="S18767" s="43"/>
      <c r="U18767" s="43"/>
    </row>
    <row r="18768" spans="19:21" x14ac:dyDescent="0.35">
      <c r="S18768" s="43"/>
      <c r="U18768" s="43"/>
    </row>
    <row r="18769" spans="19:21" x14ac:dyDescent="0.35">
      <c r="S18769" s="43"/>
      <c r="U18769" s="43"/>
    </row>
    <row r="18770" spans="19:21" x14ac:dyDescent="0.35">
      <c r="S18770" s="43"/>
      <c r="U18770" s="43"/>
    </row>
    <row r="18771" spans="19:21" x14ac:dyDescent="0.35">
      <c r="S18771" s="43"/>
      <c r="U18771" s="43"/>
    </row>
    <row r="18772" spans="19:21" x14ac:dyDescent="0.35">
      <c r="S18772" s="43"/>
      <c r="U18772" s="43"/>
    </row>
    <row r="18773" spans="19:21" x14ac:dyDescent="0.35">
      <c r="S18773" s="43"/>
      <c r="U18773" s="43"/>
    </row>
    <row r="18774" spans="19:21" x14ac:dyDescent="0.35">
      <c r="S18774" s="43"/>
      <c r="U18774" s="43"/>
    </row>
    <row r="18775" spans="19:21" x14ac:dyDescent="0.35">
      <c r="S18775" s="43"/>
      <c r="U18775" s="43"/>
    </row>
    <row r="18776" spans="19:21" x14ac:dyDescent="0.35">
      <c r="S18776" s="43"/>
      <c r="U18776" s="43"/>
    </row>
    <row r="18777" spans="19:21" x14ac:dyDescent="0.35">
      <c r="S18777" s="43"/>
      <c r="U18777" s="43"/>
    </row>
    <row r="18778" spans="19:21" x14ac:dyDescent="0.35">
      <c r="S18778" s="43"/>
      <c r="U18778" s="43"/>
    </row>
    <row r="18779" spans="19:21" x14ac:dyDescent="0.35">
      <c r="S18779" s="43"/>
      <c r="U18779" s="43"/>
    </row>
    <row r="18780" spans="19:21" x14ac:dyDescent="0.35">
      <c r="S18780" s="43"/>
      <c r="U18780" s="43"/>
    </row>
    <row r="18781" spans="19:21" x14ac:dyDescent="0.35">
      <c r="S18781" s="43"/>
      <c r="U18781" s="43"/>
    </row>
    <row r="18782" spans="19:21" x14ac:dyDescent="0.35">
      <c r="S18782" s="43"/>
      <c r="U18782" s="43"/>
    </row>
    <row r="18783" spans="19:21" x14ac:dyDescent="0.35">
      <c r="S18783" s="43"/>
      <c r="U18783" s="43"/>
    </row>
    <row r="18784" spans="19:21" x14ac:dyDescent="0.35">
      <c r="S18784" s="43"/>
      <c r="U18784" s="43"/>
    </row>
    <row r="18785" spans="19:21" x14ac:dyDescent="0.35">
      <c r="S18785" s="43"/>
      <c r="U18785" s="43"/>
    </row>
    <row r="18786" spans="19:21" x14ac:dyDescent="0.35">
      <c r="S18786" s="43"/>
      <c r="U18786" s="43"/>
    </row>
    <row r="18787" spans="19:21" x14ac:dyDescent="0.35">
      <c r="S18787" s="43"/>
      <c r="U18787" s="43"/>
    </row>
    <row r="18788" spans="19:21" x14ac:dyDescent="0.35">
      <c r="S18788" s="43"/>
      <c r="U18788" s="43"/>
    </row>
    <row r="18789" spans="19:21" x14ac:dyDescent="0.35">
      <c r="S18789" s="43"/>
      <c r="U18789" s="43"/>
    </row>
    <row r="18790" spans="19:21" x14ac:dyDescent="0.35">
      <c r="S18790" s="43"/>
      <c r="U18790" s="43"/>
    </row>
    <row r="18791" spans="19:21" x14ac:dyDescent="0.35">
      <c r="S18791" s="43"/>
      <c r="U18791" s="43"/>
    </row>
    <row r="18792" spans="19:21" x14ac:dyDescent="0.35">
      <c r="S18792" s="43"/>
      <c r="U18792" s="43"/>
    </row>
    <row r="18793" spans="19:21" x14ac:dyDescent="0.35">
      <c r="S18793" s="43"/>
      <c r="U18793" s="43"/>
    </row>
    <row r="18794" spans="19:21" x14ac:dyDescent="0.35">
      <c r="S18794" s="43"/>
      <c r="U18794" s="43"/>
    </row>
    <row r="18795" spans="19:21" x14ac:dyDescent="0.35">
      <c r="S18795" s="43"/>
      <c r="U18795" s="43"/>
    </row>
    <row r="18796" spans="19:21" x14ac:dyDescent="0.35">
      <c r="S18796" s="43"/>
      <c r="U18796" s="43"/>
    </row>
    <row r="18797" spans="19:21" x14ac:dyDescent="0.35">
      <c r="S18797" s="43"/>
      <c r="U18797" s="43"/>
    </row>
    <row r="18798" spans="19:21" x14ac:dyDescent="0.35">
      <c r="S18798" s="43"/>
      <c r="U18798" s="43"/>
    </row>
    <row r="18799" spans="19:21" x14ac:dyDescent="0.35">
      <c r="S18799" s="43"/>
      <c r="U18799" s="43"/>
    </row>
    <row r="18800" spans="19:21" x14ac:dyDescent="0.35">
      <c r="S18800" s="43"/>
      <c r="U18800" s="43"/>
    </row>
    <row r="18801" spans="19:21" x14ac:dyDescent="0.35">
      <c r="S18801" s="43"/>
      <c r="U18801" s="43"/>
    </row>
    <row r="18802" spans="19:21" x14ac:dyDescent="0.35">
      <c r="S18802" s="43"/>
      <c r="U18802" s="43"/>
    </row>
    <row r="18803" spans="19:21" x14ac:dyDescent="0.35">
      <c r="S18803" s="43"/>
      <c r="U18803" s="43"/>
    </row>
    <row r="18804" spans="19:21" x14ac:dyDescent="0.35">
      <c r="S18804" s="43"/>
      <c r="U18804" s="43"/>
    </row>
    <row r="18805" spans="19:21" x14ac:dyDescent="0.35">
      <c r="S18805" s="43"/>
      <c r="U18805" s="43"/>
    </row>
    <row r="18806" spans="19:21" x14ac:dyDescent="0.35">
      <c r="S18806" s="43"/>
      <c r="U18806" s="43"/>
    </row>
    <row r="18807" spans="19:21" x14ac:dyDescent="0.35">
      <c r="S18807" s="43"/>
      <c r="U18807" s="43"/>
    </row>
    <row r="18808" spans="19:21" x14ac:dyDescent="0.35">
      <c r="S18808" s="43"/>
      <c r="U18808" s="43"/>
    </row>
    <row r="18809" spans="19:21" x14ac:dyDescent="0.35">
      <c r="S18809" s="43"/>
      <c r="U18809" s="43"/>
    </row>
    <row r="18810" spans="19:21" x14ac:dyDescent="0.35">
      <c r="S18810" s="43"/>
      <c r="U18810" s="43"/>
    </row>
    <row r="18811" spans="19:21" x14ac:dyDescent="0.35">
      <c r="S18811" s="43"/>
      <c r="U18811" s="43"/>
    </row>
    <row r="18812" spans="19:21" x14ac:dyDescent="0.35">
      <c r="S18812" s="43"/>
      <c r="U18812" s="43"/>
    </row>
    <row r="18813" spans="19:21" x14ac:dyDescent="0.35">
      <c r="S18813" s="43"/>
      <c r="U18813" s="43"/>
    </row>
    <row r="18814" spans="19:21" x14ac:dyDescent="0.35">
      <c r="S18814" s="43"/>
      <c r="U18814" s="43"/>
    </row>
    <row r="18815" spans="19:21" x14ac:dyDescent="0.35">
      <c r="S18815" s="43"/>
      <c r="U18815" s="43"/>
    </row>
    <row r="18816" spans="19:21" x14ac:dyDescent="0.35">
      <c r="S18816" s="43"/>
      <c r="U18816" s="43"/>
    </row>
    <row r="18817" spans="19:21" x14ac:dyDescent="0.35">
      <c r="S18817" s="43"/>
      <c r="U18817" s="43"/>
    </row>
    <row r="18818" spans="19:21" x14ac:dyDescent="0.35">
      <c r="S18818" s="43"/>
      <c r="U18818" s="43"/>
    </row>
    <row r="18819" spans="19:21" x14ac:dyDescent="0.35">
      <c r="S18819" s="43"/>
      <c r="U18819" s="43"/>
    </row>
    <row r="18820" spans="19:21" x14ac:dyDescent="0.35">
      <c r="S18820" s="43"/>
      <c r="U18820" s="43"/>
    </row>
    <row r="18821" spans="19:21" x14ac:dyDescent="0.35">
      <c r="S18821" s="43"/>
      <c r="U18821" s="43"/>
    </row>
    <row r="18822" spans="19:21" x14ac:dyDescent="0.35">
      <c r="S18822" s="43"/>
      <c r="U18822" s="43"/>
    </row>
    <row r="18823" spans="19:21" x14ac:dyDescent="0.35">
      <c r="S18823" s="43"/>
      <c r="U18823" s="43"/>
    </row>
    <row r="18824" spans="19:21" x14ac:dyDescent="0.35">
      <c r="S18824" s="43"/>
      <c r="U18824" s="43"/>
    </row>
    <row r="18825" spans="19:21" x14ac:dyDescent="0.35">
      <c r="S18825" s="43"/>
      <c r="U18825" s="43"/>
    </row>
    <row r="18826" spans="19:21" x14ac:dyDescent="0.35">
      <c r="S18826" s="43"/>
      <c r="U18826" s="43"/>
    </row>
    <row r="18827" spans="19:21" x14ac:dyDescent="0.35">
      <c r="S18827" s="43"/>
      <c r="U18827" s="43"/>
    </row>
    <row r="18828" spans="19:21" x14ac:dyDescent="0.35">
      <c r="S18828" s="43"/>
      <c r="U18828" s="43"/>
    </row>
    <row r="18829" spans="19:21" x14ac:dyDescent="0.35">
      <c r="S18829" s="43"/>
      <c r="U18829" s="43"/>
    </row>
    <row r="18830" spans="19:21" x14ac:dyDescent="0.35">
      <c r="S18830" s="43"/>
      <c r="U18830" s="43"/>
    </row>
    <row r="18831" spans="19:21" x14ac:dyDescent="0.35">
      <c r="S18831" s="43"/>
      <c r="U18831" s="43"/>
    </row>
    <row r="18832" spans="19:21" x14ac:dyDescent="0.35">
      <c r="S18832" s="43"/>
      <c r="U18832" s="43"/>
    </row>
    <row r="18833" spans="19:21" x14ac:dyDescent="0.35">
      <c r="S18833" s="43"/>
      <c r="U18833" s="43"/>
    </row>
    <row r="18834" spans="19:21" x14ac:dyDescent="0.35">
      <c r="S18834" s="43"/>
      <c r="U18834" s="43"/>
    </row>
    <row r="18835" spans="19:21" x14ac:dyDescent="0.35">
      <c r="S18835" s="43"/>
      <c r="U18835" s="43"/>
    </row>
    <row r="18836" spans="19:21" x14ac:dyDescent="0.35">
      <c r="S18836" s="43"/>
      <c r="U18836" s="43"/>
    </row>
    <row r="18837" spans="19:21" x14ac:dyDescent="0.35">
      <c r="S18837" s="43"/>
      <c r="U18837" s="43"/>
    </row>
    <row r="18838" spans="19:21" x14ac:dyDescent="0.35">
      <c r="S18838" s="43"/>
      <c r="U18838" s="43"/>
    </row>
    <row r="18839" spans="19:21" x14ac:dyDescent="0.35">
      <c r="S18839" s="43"/>
      <c r="U18839" s="43"/>
    </row>
    <row r="18840" spans="19:21" x14ac:dyDescent="0.35">
      <c r="S18840" s="43"/>
      <c r="U18840" s="43"/>
    </row>
    <row r="18841" spans="19:21" x14ac:dyDescent="0.35">
      <c r="S18841" s="43"/>
      <c r="U18841" s="43"/>
    </row>
    <row r="18842" spans="19:21" x14ac:dyDescent="0.35">
      <c r="S18842" s="43"/>
      <c r="U18842" s="43"/>
    </row>
    <row r="18843" spans="19:21" x14ac:dyDescent="0.35">
      <c r="S18843" s="43"/>
      <c r="U18843" s="43"/>
    </row>
    <row r="18844" spans="19:21" x14ac:dyDescent="0.35">
      <c r="S18844" s="43"/>
      <c r="U18844" s="43"/>
    </row>
    <row r="18845" spans="19:21" x14ac:dyDescent="0.35">
      <c r="S18845" s="43"/>
      <c r="U18845" s="43"/>
    </row>
    <row r="18846" spans="19:21" x14ac:dyDescent="0.35">
      <c r="S18846" s="43"/>
      <c r="U18846" s="43"/>
    </row>
    <row r="18847" spans="19:21" x14ac:dyDescent="0.35">
      <c r="S18847" s="43"/>
      <c r="U18847" s="43"/>
    </row>
    <row r="18848" spans="19:21" x14ac:dyDescent="0.35">
      <c r="S18848" s="43"/>
      <c r="U18848" s="43"/>
    </row>
    <row r="18849" spans="19:21" x14ac:dyDescent="0.35">
      <c r="S18849" s="43"/>
      <c r="U18849" s="43"/>
    </row>
    <row r="18850" spans="19:21" x14ac:dyDescent="0.35">
      <c r="S18850" s="43"/>
      <c r="U18850" s="43"/>
    </row>
    <row r="18851" spans="19:21" x14ac:dyDescent="0.35">
      <c r="S18851" s="43"/>
      <c r="U18851" s="43"/>
    </row>
    <row r="18852" spans="19:21" x14ac:dyDescent="0.35">
      <c r="S18852" s="43"/>
      <c r="U18852" s="43"/>
    </row>
    <row r="18853" spans="19:21" x14ac:dyDescent="0.35">
      <c r="S18853" s="43"/>
      <c r="U18853" s="43"/>
    </row>
    <row r="18854" spans="19:21" x14ac:dyDescent="0.35">
      <c r="S18854" s="43"/>
      <c r="U18854" s="43"/>
    </row>
    <row r="18855" spans="19:21" x14ac:dyDescent="0.35">
      <c r="S18855" s="43"/>
      <c r="U18855" s="43"/>
    </row>
    <row r="18856" spans="19:21" x14ac:dyDescent="0.35">
      <c r="S18856" s="43"/>
      <c r="U18856" s="43"/>
    </row>
    <row r="18857" spans="19:21" x14ac:dyDescent="0.35">
      <c r="S18857" s="43"/>
      <c r="U18857" s="43"/>
    </row>
    <row r="18858" spans="19:21" x14ac:dyDescent="0.35">
      <c r="S18858" s="43"/>
      <c r="U18858" s="43"/>
    </row>
    <row r="18859" spans="19:21" x14ac:dyDescent="0.35">
      <c r="S18859" s="43"/>
      <c r="U18859" s="43"/>
    </row>
    <row r="18860" spans="19:21" x14ac:dyDescent="0.35">
      <c r="S18860" s="43"/>
      <c r="U18860" s="43"/>
    </row>
    <row r="18861" spans="19:21" x14ac:dyDescent="0.35">
      <c r="S18861" s="43"/>
      <c r="U18861" s="43"/>
    </row>
    <row r="18862" spans="19:21" x14ac:dyDescent="0.35">
      <c r="S18862" s="43"/>
      <c r="U18862" s="43"/>
    </row>
    <row r="18863" spans="19:21" x14ac:dyDescent="0.35">
      <c r="S18863" s="43"/>
      <c r="U18863" s="43"/>
    </row>
    <row r="18864" spans="19:21" x14ac:dyDescent="0.35">
      <c r="S18864" s="43"/>
      <c r="U18864" s="43"/>
    </row>
    <row r="18865" spans="19:21" x14ac:dyDescent="0.35">
      <c r="S18865" s="43"/>
      <c r="U18865" s="43"/>
    </row>
    <row r="18866" spans="19:21" x14ac:dyDescent="0.35">
      <c r="S18866" s="43"/>
      <c r="U18866" s="43"/>
    </row>
    <row r="18867" spans="19:21" x14ac:dyDescent="0.35">
      <c r="S18867" s="43"/>
      <c r="U18867" s="43"/>
    </row>
    <row r="18868" spans="19:21" x14ac:dyDescent="0.35">
      <c r="S18868" s="43"/>
      <c r="U18868" s="43"/>
    </row>
    <row r="18869" spans="19:21" x14ac:dyDescent="0.35">
      <c r="S18869" s="43"/>
      <c r="U18869" s="43"/>
    </row>
    <row r="18870" spans="19:21" x14ac:dyDescent="0.35">
      <c r="S18870" s="43"/>
      <c r="U18870" s="43"/>
    </row>
    <row r="18871" spans="19:21" x14ac:dyDescent="0.35">
      <c r="S18871" s="43"/>
      <c r="U18871" s="43"/>
    </row>
    <row r="18872" spans="19:21" x14ac:dyDescent="0.35">
      <c r="S18872" s="43"/>
      <c r="U18872" s="43"/>
    </row>
    <row r="18873" spans="19:21" x14ac:dyDescent="0.35">
      <c r="S18873" s="43"/>
      <c r="U18873" s="43"/>
    </row>
    <row r="18874" spans="19:21" x14ac:dyDescent="0.35">
      <c r="S18874" s="43"/>
      <c r="U18874" s="43"/>
    </row>
    <row r="18875" spans="19:21" x14ac:dyDescent="0.35">
      <c r="S18875" s="43"/>
      <c r="U18875" s="43"/>
    </row>
    <row r="18876" spans="19:21" x14ac:dyDescent="0.35">
      <c r="S18876" s="43"/>
      <c r="U18876" s="43"/>
    </row>
    <row r="18877" spans="19:21" x14ac:dyDescent="0.35">
      <c r="S18877" s="43"/>
      <c r="U18877" s="43"/>
    </row>
    <row r="18878" spans="19:21" x14ac:dyDescent="0.35">
      <c r="S18878" s="43"/>
      <c r="U18878" s="43"/>
    </row>
    <row r="18879" spans="19:21" x14ac:dyDescent="0.35">
      <c r="S18879" s="43"/>
      <c r="U18879" s="43"/>
    </row>
    <row r="18880" spans="19:21" x14ac:dyDescent="0.35">
      <c r="S18880" s="43"/>
      <c r="U18880" s="43"/>
    </row>
    <row r="18881" spans="19:21" x14ac:dyDescent="0.35">
      <c r="S18881" s="43"/>
      <c r="U18881" s="43"/>
    </row>
    <row r="18882" spans="19:21" x14ac:dyDescent="0.35">
      <c r="S18882" s="43"/>
      <c r="U18882" s="43"/>
    </row>
    <row r="18883" spans="19:21" x14ac:dyDescent="0.35">
      <c r="S18883" s="43"/>
      <c r="U18883" s="43"/>
    </row>
    <row r="18884" spans="19:21" x14ac:dyDescent="0.35">
      <c r="S18884" s="43"/>
      <c r="U18884" s="43"/>
    </row>
    <row r="18885" spans="19:21" x14ac:dyDescent="0.35">
      <c r="S18885" s="43"/>
      <c r="U18885" s="43"/>
    </row>
    <row r="18886" spans="19:21" x14ac:dyDescent="0.35">
      <c r="S18886" s="43"/>
      <c r="U18886" s="43"/>
    </row>
    <row r="18887" spans="19:21" x14ac:dyDescent="0.35">
      <c r="S18887" s="43"/>
      <c r="U18887" s="43"/>
    </row>
    <row r="18888" spans="19:21" x14ac:dyDescent="0.35">
      <c r="S18888" s="43"/>
      <c r="U18888" s="43"/>
    </row>
    <row r="18889" spans="19:21" x14ac:dyDescent="0.35">
      <c r="S18889" s="43"/>
      <c r="U18889" s="43"/>
    </row>
    <row r="18890" spans="19:21" x14ac:dyDescent="0.35">
      <c r="S18890" s="43"/>
      <c r="U18890" s="43"/>
    </row>
    <row r="18891" spans="19:21" x14ac:dyDescent="0.35">
      <c r="S18891" s="43"/>
      <c r="U18891" s="43"/>
    </row>
    <row r="18892" spans="19:21" x14ac:dyDescent="0.35">
      <c r="S18892" s="43"/>
      <c r="U18892" s="43"/>
    </row>
    <row r="18893" spans="19:21" x14ac:dyDescent="0.35">
      <c r="S18893" s="43"/>
      <c r="U18893" s="43"/>
    </row>
    <row r="18894" spans="19:21" x14ac:dyDescent="0.35">
      <c r="S18894" s="43"/>
      <c r="U18894" s="43"/>
    </row>
    <row r="18895" spans="19:21" x14ac:dyDescent="0.35">
      <c r="S18895" s="43"/>
      <c r="U18895" s="43"/>
    </row>
    <row r="18896" spans="19:21" x14ac:dyDescent="0.35">
      <c r="S18896" s="43"/>
      <c r="U18896" s="43"/>
    </row>
    <row r="18897" spans="19:21" x14ac:dyDescent="0.35">
      <c r="S18897" s="43"/>
      <c r="U18897" s="43"/>
    </row>
    <row r="18898" spans="19:21" x14ac:dyDescent="0.35">
      <c r="S18898" s="43"/>
      <c r="U18898" s="43"/>
    </row>
    <row r="18899" spans="19:21" x14ac:dyDescent="0.35">
      <c r="S18899" s="43"/>
      <c r="U18899" s="43"/>
    </row>
    <row r="18900" spans="19:21" x14ac:dyDescent="0.35">
      <c r="S18900" s="43"/>
      <c r="U18900" s="43"/>
    </row>
    <row r="18901" spans="19:21" x14ac:dyDescent="0.35">
      <c r="S18901" s="43"/>
      <c r="U18901" s="43"/>
    </row>
    <row r="18902" spans="19:21" x14ac:dyDescent="0.35">
      <c r="S18902" s="43"/>
      <c r="U18902" s="43"/>
    </row>
    <row r="18903" spans="19:21" x14ac:dyDescent="0.35">
      <c r="S18903" s="43"/>
      <c r="U18903" s="43"/>
    </row>
    <row r="18904" spans="19:21" x14ac:dyDescent="0.35">
      <c r="S18904" s="43"/>
      <c r="U18904" s="43"/>
    </row>
    <row r="18905" spans="19:21" x14ac:dyDescent="0.35">
      <c r="S18905" s="43"/>
      <c r="U18905" s="43"/>
    </row>
    <row r="18906" spans="19:21" x14ac:dyDescent="0.35">
      <c r="S18906" s="43"/>
      <c r="U18906" s="43"/>
    </row>
    <row r="18907" spans="19:21" x14ac:dyDescent="0.35">
      <c r="S18907" s="43"/>
      <c r="U18907" s="43"/>
    </row>
    <row r="18908" spans="19:21" x14ac:dyDescent="0.35">
      <c r="S18908" s="43"/>
      <c r="U18908" s="43"/>
    </row>
    <row r="18909" spans="19:21" x14ac:dyDescent="0.35">
      <c r="S18909" s="43"/>
      <c r="U18909" s="43"/>
    </row>
    <row r="18910" spans="19:21" x14ac:dyDescent="0.35">
      <c r="S18910" s="43"/>
      <c r="U18910" s="43"/>
    </row>
    <row r="18911" spans="19:21" x14ac:dyDescent="0.35">
      <c r="S18911" s="43"/>
      <c r="U18911" s="43"/>
    </row>
    <row r="18912" spans="19:21" x14ac:dyDescent="0.35">
      <c r="S18912" s="43"/>
      <c r="U18912" s="43"/>
    </row>
    <row r="18913" spans="19:21" x14ac:dyDescent="0.35">
      <c r="S18913" s="43"/>
      <c r="U18913" s="43"/>
    </row>
    <row r="18914" spans="19:21" x14ac:dyDescent="0.35">
      <c r="S18914" s="43"/>
      <c r="U18914" s="43"/>
    </row>
    <row r="18915" spans="19:21" x14ac:dyDescent="0.35">
      <c r="S18915" s="43"/>
      <c r="U18915" s="43"/>
    </row>
    <row r="18916" spans="19:21" x14ac:dyDescent="0.35">
      <c r="S18916" s="43"/>
      <c r="U18916" s="43"/>
    </row>
    <row r="18917" spans="19:21" x14ac:dyDescent="0.35">
      <c r="S18917" s="43"/>
      <c r="U18917" s="43"/>
    </row>
    <row r="18918" spans="19:21" x14ac:dyDescent="0.35">
      <c r="S18918" s="43"/>
      <c r="U18918" s="43"/>
    </row>
    <row r="18919" spans="19:21" x14ac:dyDescent="0.35">
      <c r="S18919" s="43"/>
      <c r="U18919" s="43"/>
    </row>
    <row r="18920" spans="19:21" x14ac:dyDescent="0.35">
      <c r="S18920" s="43"/>
      <c r="U18920" s="43"/>
    </row>
    <row r="18921" spans="19:21" x14ac:dyDescent="0.35">
      <c r="S18921" s="43"/>
      <c r="U18921" s="43"/>
    </row>
    <row r="18922" spans="19:21" x14ac:dyDescent="0.35">
      <c r="S18922" s="43"/>
      <c r="U18922" s="43"/>
    </row>
    <row r="18923" spans="19:21" x14ac:dyDescent="0.35">
      <c r="S18923" s="43"/>
      <c r="U18923" s="43"/>
    </row>
    <row r="18924" spans="19:21" x14ac:dyDescent="0.35">
      <c r="S18924" s="43"/>
      <c r="U18924" s="43"/>
    </row>
    <row r="18925" spans="19:21" x14ac:dyDescent="0.35">
      <c r="S18925" s="43"/>
      <c r="U18925" s="43"/>
    </row>
    <row r="18926" spans="19:21" x14ac:dyDescent="0.35">
      <c r="S18926" s="43"/>
      <c r="U18926" s="43"/>
    </row>
    <row r="18927" spans="19:21" x14ac:dyDescent="0.35">
      <c r="S18927" s="43"/>
      <c r="U18927" s="43"/>
    </row>
    <row r="18928" spans="19:21" x14ac:dyDescent="0.35">
      <c r="S18928" s="43"/>
      <c r="U18928" s="43"/>
    </row>
    <row r="18929" spans="19:21" x14ac:dyDescent="0.35">
      <c r="S18929" s="43"/>
      <c r="U18929" s="43"/>
    </row>
    <row r="18930" spans="19:21" x14ac:dyDescent="0.35">
      <c r="S18930" s="43"/>
      <c r="U18930" s="43"/>
    </row>
    <row r="18931" spans="19:21" x14ac:dyDescent="0.35">
      <c r="S18931" s="43"/>
      <c r="U18931" s="43"/>
    </row>
    <row r="18932" spans="19:21" x14ac:dyDescent="0.35">
      <c r="S18932" s="43"/>
      <c r="U18932" s="43"/>
    </row>
    <row r="18933" spans="19:21" x14ac:dyDescent="0.35">
      <c r="S18933" s="43"/>
      <c r="U18933" s="43"/>
    </row>
    <row r="18934" spans="19:21" x14ac:dyDescent="0.35">
      <c r="S18934" s="43"/>
      <c r="U18934" s="43"/>
    </row>
    <row r="18935" spans="19:21" x14ac:dyDescent="0.35">
      <c r="S18935" s="43"/>
      <c r="U18935" s="43"/>
    </row>
    <row r="18936" spans="19:21" x14ac:dyDescent="0.35">
      <c r="S18936" s="43"/>
      <c r="U18936" s="43"/>
    </row>
    <row r="18937" spans="19:21" x14ac:dyDescent="0.35">
      <c r="S18937" s="43"/>
      <c r="U18937" s="43"/>
    </row>
    <row r="18938" spans="19:21" x14ac:dyDescent="0.35">
      <c r="S18938" s="43"/>
      <c r="U18938" s="43"/>
    </row>
    <row r="18939" spans="19:21" x14ac:dyDescent="0.35">
      <c r="S18939" s="43"/>
      <c r="U18939" s="43"/>
    </row>
    <row r="18940" spans="19:21" x14ac:dyDescent="0.35">
      <c r="S18940" s="43"/>
      <c r="U18940" s="43"/>
    </row>
    <row r="18941" spans="19:21" x14ac:dyDescent="0.35">
      <c r="S18941" s="43"/>
      <c r="U18941" s="43"/>
    </row>
    <row r="18942" spans="19:21" x14ac:dyDescent="0.35">
      <c r="S18942" s="43"/>
      <c r="U18942" s="43"/>
    </row>
    <row r="18943" spans="19:21" x14ac:dyDescent="0.35">
      <c r="S18943" s="43"/>
      <c r="U18943" s="43"/>
    </row>
    <row r="18944" spans="19:21" x14ac:dyDescent="0.35">
      <c r="S18944" s="43"/>
      <c r="U18944" s="43"/>
    </row>
    <row r="18945" spans="19:21" x14ac:dyDescent="0.35">
      <c r="S18945" s="43"/>
      <c r="U18945" s="43"/>
    </row>
    <row r="18946" spans="19:21" x14ac:dyDescent="0.35">
      <c r="S18946" s="43"/>
      <c r="U18946" s="43"/>
    </row>
    <row r="18947" spans="19:21" x14ac:dyDescent="0.35">
      <c r="S18947" s="43"/>
      <c r="U18947" s="43"/>
    </row>
    <row r="18948" spans="19:21" x14ac:dyDescent="0.35">
      <c r="S18948" s="43"/>
      <c r="U18948" s="43"/>
    </row>
    <row r="18949" spans="19:21" x14ac:dyDescent="0.35">
      <c r="S18949" s="43"/>
      <c r="U18949" s="43"/>
    </row>
    <row r="18950" spans="19:21" x14ac:dyDescent="0.35">
      <c r="S18950" s="43"/>
      <c r="U18950" s="43"/>
    </row>
    <row r="18951" spans="19:21" x14ac:dyDescent="0.35">
      <c r="S18951" s="43"/>
      <c r="U18951" s="43"/>
    </row>
    <row r="18952" spans="19:21" x14ac:dyDescent="0.35">
      <c r="S18952" s="43"/>
      <c r="U18952" s="43"/>
    </row>
    <row r="18953" spans="19:21" x14ac:dyDescent="0.35">
      <c r="S18953" s="43"/>
      <c r="U18953" s="43"/>
    </row>
    <row r="18954" spans="19:21" x14ac:dyDescent="0.35">
      <c r="S18954" s="43"/>
      <c r="U18954" s="43"/>
    </row>
    <row r="18955" spans="19:21" x14ac:dyDescent="0.35">
      <c r="S18955" s="43"/>
      <c r="U18955" s="43"/>
    </row>
    <row r="18956" spans="19:21" x14ac:dyDescent="0.35">
      <c r="S18956" s="43"/>
      <c r="U18956" s="43"/>
    </row>
    <row r="18957" spans="19:21" x14ac:dyDescent="0.35">
      <c r="S18957" s="43"/>
      <c r="U18957" s="43"/>
    </row>
    <row r="18958" spans="19:21" x14ac:dyDescent="0.35">
      <c r="S18958" s="43"/>
      <c r="U18958" s="43"/>
    </row>
    <row r="18959" spans="19:21" x14ac:dyDescent="0.35">
      <c r="S18959" s="43"/>
      <c r="U18959" s="43"/>
    </row>
    <row r="18960" spans="19:21" x14ac:dyDescent="0.35">
      <c r="S18960" s="43"/>
      <c r="U18960" s="43"/>
    </row>
    <row r="18961" spans="19:21" x14ac:dyDescent="0.35">
      <c r="S18961" s="43"/>
      <c r="U18961" s="43"/>
    </row>
    <row r="18962" spans="19:21" x14ac:dyDescent="0.35">
      <c r="S18962" s="43"/>
      <c r="U18962" s="43"/>
    </row>
    <row r="18963" spans="19:21" x14ac:dyDescent="0.35">
      <c r="S18963" s="43"/>
      <c r="U18963" s="43"/>
    </row>
    <row r="18964" spans="19:21" x14ac:dyDescent="0.35">
      <c r="S18964" s="43"/>
      <c r="U18964" s="43"/>
    </row>
    <row r="18965" spans="19:21" x14ac:dyDescent="0.35">
      <c r="S18965" s="43"/>
      <c r="U18965" s="43"/>
    </row>
    <row r="18966" spans="19:21" x14ac:dyDescent="0.35">
      <c r="S18966" s="43"/>
      <c r="U18966" s="43"/>
    </row>
    <row r="18967" spans="19:21" x14ac:dyDescent="0.35">
      <c r="S18967" s="43"/>
      <c r="U18967" s="43"/>
    </row>
    <row r="18968" spans="19:21" x14ac:dyDescent="0.35">
      <c r="S18968" s="43"/>
      <c r="U18968" s="43"/>
    </row>
    <row r="18969" spans="19:21" x14ac:dyDescent="0.35">
      <c r="S18969" s="43"/>
      <c r="U18969" s="43"/>
    </row>
    <row r="18970" spans="19:21" x14ac:dyDescent="0.35">
      <c r="S18970" s="43"/>
      <c r="U18970" s="43"/>
    </row>
    <row r="18971" spans="19:21" x14ac:dyDescent="0.35">
      <c r="S18971" s="43"/>
      <c r="U18971" s="43"/>
    </row>
    <row r="18972" spans="19:21" x14ac:dyDescent="0.35">
      <c r="S18972" s="43"/>
      <c r="U18972" s="43"/>
    </row>
    <row r="18973" spans="19:21" x14ac:dyDescent="0.35">
      <c r="S18973" s="43"/>
      <c r="U18973" s="43"/>
    </row>
    <row r="18974" spans="19:21" x14ac:dyDescent="0.35">
      <c r="S18974" s="43"/>
      <c r="U18974" s="43"/>
    </row>
    <row r="18975" spans="19:21" x14ac:dyDescent="0.35">
      <c r="S18975" s="43"/>
      <c r="U18975" s="43"/>
    </row>
    <row r="18976" spans="19:21" x14ac:dyDescent="0.35">
      <c r="S18976" s="43"/>
      <c r="U18976" s="43"/>
    </row>
    <row r="18977" spans="19:21" x14ac:dyDescent="0.35">
      <c r="S18977" s="43"/>
      <c r="U18977" s="43"/>
    </row>
    <row r="18978" spans="19:21" x14ac:dyDescent="0.35">
      <c r="S18978" s="43"/>
      <c r="U18978" s="43"/>
    </row>
    <row r="18979" spans="19:21" x14ac:dyDescent="0.35">
      <c r="S18979" s="43"/>
      <c r="U18979" s="43"/>
    </row>
    <row r="18980" spans="19:21" x14ac:dyDescent="0.35">
      <c r="S18980" s="43"/>
      <c r="U18980" s="43"/>
    </row>
    <row r="18981" spans="19:21" x14ac:dyDescent="0.35">
      <c r="S18981" s="43"/>
      <c r="U18981" s="43"/>
    </row>
    <row r="18982" spans="19:21" x14ac:dyDescent="0.35">
      <c r="S18982" s="43"/>
      <c r="U18982" s="43"/>
    </row>
    <row r="18983" spans="19:21" x14ac:dyDescent="0.35">
      <c r="S18983" s="43"/>
      <c r="U18983" s="43"/>
    </row>
    <row r="18984" spans="19:21" x14ac:dyDescent="0.35">
      <c r="S18984" s="43"/>
      <c r="U18984" s="43"/>
    </row>
    <row r="18985" spans="19:21" x14ac:dyDescent="0.35">
      <c r="S18985" s="43"/>
      <c r="U18985" s="43"/>
    </row>
    <row r="18986" spans="19:21" x14ac:dyDescent="0.35">
      <c r="S18986" s="43"/>
      <c r="U18986" s="43"/>
    </row>
    <row r="18987" spans="19:21" x14ac:dyDescent="0.35">
      <c r="S18987" s="43"/>
      <c r="U18987" s="43"/>
    </row>
    <row r="18988" spans="19:21" x14ac:dyDescent="0.35">
      <c r="S18988" s="43"/>
      <c r="U18988" s="43"/>
    </row>
    <row r="18989" spans="19:21" x14ac:dyDescent="0.35">
      <c r="S18989" s="43"/>
      <c r="U18989" s="43"/>
    </row>
    <row r="18990" spans="19:21" x14ac:dyDescent="0.35">
      <c r="S18990" s="43"/>
      <c r="U18990" s="43"/>
    </row>
    <row r="18991" spans="19:21" x14ac:dyDescent="0.35">
      <c r="S18991" s="43"/>
      <c r="U18991" s="43"/>
    </row>
    <row r="18992" spans="19:21" x14ac:dyDescent="0.35">
      <c r="S18992" s="43"/>
      <c r="U18992" s="43"/>
    </row>
    <row r="18993" spans="19:21" x14ac:dyDescent="0.35">
      <c r="S18993" s="43"/>
      <c r="U18993" s="43"/>
    </row>
    <row r="18994" spans="19:21" x14ac:dyDescent="0.35">
      <c r="S18994" s="43"/>
      <c r="U18994" s="43"/>
    </row>
    <row r="18995" spans="19:21" x14ac:dyDescent="0.35">
      <c r="S18995" s="43"/>
      <c r="U18995" s="43"/>
    </row>
    <row r="18996" spans="19:21" x14ac:dyDescent="0.35">
      <c r="S18996" s="43"/>
      <c r="U18996" s="43"/>
    </row>
    <row r="18997" spans="19:21" x14ac:dyDescent="0.35">
      <c r="S18997" s="43"/>
      <c r="U18997" s="43"/>
    </row>
    <row r="18998" spans="19:21" x14ac:dyDescent="0.35">
      <c r="S18998" s="43"/>
      <c r="U18998" s="43"/>
    </row>
    <row r="18999" spans="19:21" x14ac:dyDescent="0.35">
      <c r="S18999" s="43"/>
      <c r="U18999" s="43"/>
    </row>
    <row r="19000" spans="19:21" x14ac:dyDescent="0.35">
      <c r="S19000" s="43"/>
      <c r="U19000" s="43"/>
    </row>
    <row r="19001" spans="19:21" x14ac:dyDescent="0.35">
      <c r="S19001" s="43"/>
      <c r="U19001" s="43"/>
    </row>
    <row r="19002" spans="19:21" x14ac:dyDescent="0.35">
      <c r="S19002" s="43"/>
      <c r="U19002" s="43"/>
    </row>
    <row r="19003" spans="19:21" x14ac:dyDescent="0.35">
      <c r="S19003" s="43"/>
      <c r="U19003" s="43"/>
    </row>
    <row r="19004" spans="19:21" x14ac:dyDescent="0.35">
      <c r="S19004" s="43"/>
      <c r="U19004" s="43"/>
    </row>
    <row r="19005" spans="19:21" x14ac:dyDescent="0.35">
      <c r="S19005" s="43"/>
      <c r="U19005" s="43"/>
    </row>
    <row r="19006" spans="19:21" x14ac:dyDescent="0.35">
      <c r="S19006" s="43"/>
      <c r="U19006" s="43"/>
    </row>
    <row r="19007" spans="19:21" x14ac:dyDescent="0.35">
      <c r="S19007" s="43"/>
      <c r="U19007" s="43"/>
    </row>
    <row r="19008" spans="19:21" x14ac:dyDescent="0.35">
      <c r="S19008" s="43"/>
      <c r="U19008" s="43"/>
    </row>
    <row r="19009" spans="19:21" x14ac:dyDescent="0.35">
      <c r="S19009" s="43"/>
      <c r="U19009" s="43"/>
    </row>
    <row r="19010" spans="19:21" x14ac:dyDescent="0.35">
      <c r="S19010" s="43"/>
      <c r="U19010" s="43"/>
    </row>
    <row r="19011" spans="19:21" x14ac:dyDescent="0.35">
      <c r="S19011" s="43"/>
      <c r="U19011" s="43"/>
    </row>
    <row r="19012" spans="19:21" x14ac:dyDescent="0.35">
      <c r="S19012" s="43"/>
      <c r="U19012" s="43"/>
    </row>
    <row r="19013" spans="19:21" x14ac:dyDescent="0.35">
      <c r="S19013" s="43"/>
      <c r="U19013" s="43"/>
    </row>
    <row r="19014" spans="19:21" x14ac:dyDescent="0.35">
      <c r="S19014" s="43"/>
      <c r="U19014" s="43"/>
    </row>
    <row r="19015" spans="19:21" x14ac:dyDescent="0.35">
      <c r="S19015" s="43"/>
      <c r="U19015" s="43"/>
    </row>
    <row r="19016" spans="19:21" x14ac:dyDescent="0.35">
      <c r="S19016" s="43"/>
      <c r="U19016" s="43"/>
    </row>
    <row r="19017" spans="19:21" x14ac:dyDescent="0.35">
      <c r="S19017" s="43"/>
      <c r="U19017" s="43"/>
    </row>
    <row r="19018" spans="19:21" x14ac:dyDescent="0.35">
      <c r="S19018" s="43"/>
      <c r="U19018" s="43"/>
    </row>
    <row r="19019" spans="19:21" x14ac:dyDescent="0.35">
      <c r="S19019" s="43"/>
      <c r="U19019" s="43"/>
    </row>
    <row r="19020" spans="19:21" x14ac:dyDescent="0.35">
      <c r="S19020" s="43"/>
      <c r="U19020" s="43"/>
    </row>
    <row r="19021" spans="19:21" x14ac:dyDescent="0.35">
      <c r="S19021" s="43"/>
      <c r="U19021" s="43"/>
    </row>
    <row r="19022" spans="19:21" x14ac:dyDescent="0.35">
      <c r="S19022" s="43"/>
      <c r="U19022" s="43"/>
    </row>
    <row r="19023" spans="19:21" x14ac:dyDescent="0.35">
      <c r="S19023" s="43"/>
      <c r="U19023" s="43"/>
    </row>
    <row r="19024" spans="19:21" x14ac:dyDescent="0.35">
      <c r="S19024" s="43"/>
      <c r="U19024" s="43"/>
    </row>
    <row r="19025" spans="19:21" x14ac:dyDescent="0.35">
      <c r="S19025" s="43"/>
      <c r="U19025" s="43"/>
    </row>
    <row r="19026" spans="19:21" x14ac:dyDescent="0.35">
      <c r="S19026" s="43"/>
      <c r="U19026" s="43"/>
    </row>
    <row r="19027" spans="19:21" x14ac:dyDescent="0.35">
      <c r="S19027" s="43"/>
      <c r="U19027" s="43"/>
    </row>
    <row r="19028" spans="19:21" x14ac:dyDescent="0.35">
      <c r="S19028" s="43"/>
      <c r="U19028" s="43"/>
    </row>
    <row r="19029" spans="19:21" x14ac:dyDescent="0.35">
      <c r="S19029" s="43"/>
      <c r="U19029" s="43"/>
    </row>
    <row r="19030" spans="19:21" x14ac:dyDescent="0.35">
      <c r="S19030" s="43"/>
      <c r="U19030" s="43"/>
    </row>
    <row r="19031" spans="19:21" x14ac:dyDescent="0.35">
      <c r="S19031" s="43"/>
      <c r="U19031" s="43"/>
    </row>
    <row r="19032" spans="19:21" x14ac:dyDescent="0.35">
      <c r="S19032" s="43"/>
      <c r="U19032" s="43"/>
    </row>
    <row r="19033" spans="19:21" x14ac:dyDescent="0.35">
      <c r="S19033" s="43"/>
      <c r="U19033" s="43"/>
    </row>
    <row r="19034" spans="19:21" x14ac:dyDescent="0.35">
      <c r="S19034" s="43"/>
      <c r="U19034" s="43"/>
    </row>
    <row r="19035" spans="19:21" x14ac:dyDescent="0.35">
      <c r="S19035" s="43"/>
      <c r="U19035" s="43"/>
    </row>
    <row r="19036" spans="19:21" x14ac:dyDescent="0.35">
      <c r="S19036" s="43"/>
      <c r="U19036" s="43"/>
    </row>
    <row r="19037" spans="19:21" x14ac:dyDescent="0.35">
      <c r="S19037" s="43"/>
      <c r="U19037" s="43"/>
    </row>
    <row r="19038" spans="19:21" x14ac:dyDescent="0.35">
      <c r="S19038" s="43"/>
      <c r="U19038" s="43"/>
    </row>
    <row r="19039" spans="19:21" x14ac:dyDescent="0.35">
      <c r="S19039" s="43"/>
      <c r="U19039" s="43"/>
    </row>
    <row r="19040" spans="19:21" x14ac:dyDescent="0.35">
      <c r="S19040" s="43"/>
      <c r="U19040" s="43"/>
    </row>
    <row r="19041" spans="19:21" x14ac:dyDescent="0.35">
      <c r="S19041" s="43"/>
      <c r="U19041" s="43"/>
    </row>
    <row r="19042" spans="19:21" x14ac:dyDescent="0.35">
      <c r="S19042" s="43"/>
      <c r="U19042" s="43"/>
    </row>
    <row r="19043" spans="19:21" x14ac:dyDescent="0.35">
      <c r="S19043" s="43"/>
      <c r="U19043" s="43"/>
    </row>
    <row r="19044" spans="19:21" x14ac:dyDescent="0.35">
      <c r="S19044" s="43"/>
      <c r="U19044" s="43"/>
    </row>
    <row r="19045" spans="19:21" x14ac:dyDescent="0.35">
      <c r="S19045" s="43"/>
      <c r="U19045" s="43"/>
    </row>
    <row r="19046" spans="19:21" x14ac:dyDescent="0.35">
      <c r="S19046" s="43"/>
      <c r="U19046" s="43"/>
    </row>
    <row r="19047" spans="19:21" x14ac:dyDescent="0.35">
      <c r="S19047" s="43"/>
      <c r="U19047" s="43"/>
    </row>
    <row r="19048" spans="19:21" x14ac:dyDescent="0.35">
      <c r="S19048" s="43"/>
      <c r="U19048" s="43"/>
    </row>
    <row r="19049" spans="19:21" x14ac:dyDescent="0.35">
      <c r="S19049" s="43"/>
      <c r="U19049" s="43"/>
    </row>
    <row r="19050" spans="19:21" x14ac:dyDescent="0.35">
      <c r="S19050" s="43"/>
      <c r="U19050" s="43"/>
    </row>
    <row r="19051" spans="19:21" x14ac:dyDescent="0.35">
      <c r="S19051" s="43"/>
      <c r="U19051" s="43"/>
    </row>
    <row r="19052" spans="19:21" x14ac:dyDescent="0.35">
      <c r="S19052" s="43"/>
      <c r="U19052" s="43"/>
    </row>
    <row r="19053" spans="19:21" x14ac:dyDescent="0.35">
      <c r="S19053" s="43"/>
      <c r="U19053" s="43"/>
    </row>
    <row r="19054" spans="19:21" x14ac:dyDescent="0.35">
      <c r="S19054" s="43"/>
      <c r="U19054" s="43"/>
    </row>
    <row r="19055" spans="19:21" x14ac:dyDescent="0.35">
      <c r="S19055" s="43"/>
      <c r="U19055" s="43"/>
    </row>
    <row r="19056" spans="19:21" x14ac:dyDescent="0.35">
      <c r="S19056" s="43"/>
      <c r="U19056" s="43"/>
    </row>
    <row r="19057" spans="19:21" x14ac:dyDescent="0.35">
      <c r="S19057" s="43"/>
      <c r="U19057" s="43"/>
    </row>
    <row r="19058" spans="19:21" x14ac:dyDescent="0.35">
      <c r="S19058" s="43"/>
      <c r="U19058" s="43"/>
    </row>
    <row r="19059" spans="19:21" x14ac:dyDescent="0.35">
      <c r="S19059" s="43"/>
      <c r="U19059" s="43"/>
    </row>
    <row r="19060" spans="19:21" x14ac:dyDescent="0.35">
      <c r="S19060" s="43"/>
      <c r="U19060" s="43"/>
    </row>
    <row r="19061" spans="19:21" x14ac:dyDescent="0.35">
      <c r="S19061" s="43"/>
      <c r="U19061" s="43"/>
    </row>
    <row r="19062" spans="19:21" x14ac:dyDescent="0.35">
      <c r="S19062" s="43"/>
      <c r="U19062" s="43"/>
    </row>
    <row r="19063" spans="19:21" x14ac:dyDescent="0.35">
      <c r="S19063" s="43"/>
      <c r="U19063" s="43"/>
    </row>
    <row r="19064" spans="19:21" x14ac:dyDescent="0.35">
      <c r="S19064" s="43"/>
      <c r="U19064" s="43"/>
    </row>
    <row r="19065" spans="19:21" x14ac:dyDescent="0.35">
      <c r="S19065" s="43"/>
      <c r="U19065" s="43"/>
    </row>
    <row r="19066" spans="19:21" x14ac:dyDescent="0.35">
      <c r="S19066" s="43"/>
      <c r="U19066" s="43"/>
    </row>
    <row r="19067" spans="19:21" x14ac:dyDescent="0.35">
      <c r="S19067" s="43"/>
      <c r="U19067" s="43"/>
    </row>
    <row r="19068" spans="19:21" x14ac:dyDescent="0.35">
      <c r="S19068" s="43"/>
      <c r="U19068" s="43"/>
    </row>
    <row r="19069" spans="19:21" x14ac:dyDescent="0.35">
      <c r="S19069" s="43"/>
      <c r="U19069" s="43"/>
    </row>
    <row r="19070" spans="19:21" x14ac:dyDescent="0.35">
      <c r="S19070" s="43"/>
      <c r="U19070" s="43"/>
    </row>
    <row r="19071" spans="19:21" x14ac:dyDescent="0.35">
      <c r="S19071" s="43"/>
      <c r="U19071" s="43"/>
    </row>
    <row r="19072" spans="19:21" x14ac:dyDescent="0.35">
      <c r="S19072" s="43"/>
      <c r="U19072" s="43"/>
    </row>
    <row r="19073" spans="19:21" x14ac:dyDescent="0.35">
      <c r="S19073" s="43"/>
      <c r="U19073" s="43"/>
    </row>
    <row r="19074" spans="19:21" x14ac:dyDescent="0.35">
      <c r="S19074" s="43"/>
      <c r="U19074" s="43"/>
    </row>
    <row r="19075" spans="19:21" x14ac:dyDescent="0.35">
      <c r="S19075" s="43"/>
      <c r="U19075" s="43"/>
    </row>
    <row r="19076" spans="19:21" x14ac:dyDescent="0.35">
      <c r="S19076" s="43"/>
      <c r="U19076" s="43"/>
    </row>
    <row r="19077" spans="19:21" x14ac:dyDescent="0.35">
      <c r="S19077" s="43"/>
      <c r="U19077" s="43"/>
    </row>
    <row r="19078" spans="19:21" x14ac:dyDescent="0.35">
      <c r="S19078" s="43"/>
      <c r="U19078" s="43"/>
    </row>
    <row r="19079" spans="19:21" x14ac:dyDescent="0.35">
      <c r="S19079" s="43"/>
      <c r="U19079" s="43"/>
    </row>
    <row r="19080" spans="19:21" x14ac:dyDescent="0.35">
      <c r="S19080" s="43"/>
      <c r="U19080" s="43"/>
    </row>
    <row r="19081" spans="19:21" x14ac:dyDescent="0.35">
      <c r="S19081" s="43"/>
      <c r="U19081" s="43"/>
    </row>
    <row r="19082" spans="19:21" x14ac:dyDescent="0.35">
      <c r="S19082" s="43"/>
      <c r="U19082" s="43"/>
    </row>
    <row r="19083" spans="19:21" x14ac:dyDescent="0.35">
      <c r="S19083" s="43"/>
      <c r="U19083" s="43"/>
    </row>
    <row r="19084" spans="19:21" x14ac:dyDescent="0.35">
      <c r="S19084" s="43"/>
      <c r="U19084" s="43"/>
    </row>
    <row r="19085" spans="19:21" x14ac:dyDescent="0.35">
      <c r="S19085" s="43"/>
      <c r="U19085" s="43"/>
    </row>
    <row r="19086" spans="19:21" x14ac:dyDescent="0.35">
      <c r="S19086" s="43"/>
      <c r="U19086" s="43"/>
    </row>
    <row r="19087" spans="19:21" x14ac:dyDescent="0.35">
      <c r="S19087" s="43"/>
      <c r="U19087" s="43"/>
    </row>
    <row r="19088" spans="19:21" x14ac:dyDescent="0.35">
      <c r="S19088" s="43"/>
      <c r="U19088" s="43"/>
    </row>
    <row r="19089" spans="19:21" x14ac:dyDescent="0.35">
      <c r="S19089" s="43"/>
      <c r="U19089" s="43"/>
    </row>
    <row r="19090" spans="19:21" x14ac:dyDescent="0.35">
      <c r="S19090" s="43"/>
      <c r="U19090" s="43"/>
    </row>
    <row r="19091" spans="19:21" x14ac:dyDescent="0.35">
      <c r="S19091" s="43"/>
      <c r="U19091" s="43"/>
    </row>
    <row r="19092" spans="19:21" x14ac:dyDescent="0.35">
      <c r="S19092" s="43"/>
      <c r="U19092" s="43"/>
    </row>
    <row r="19093" spans="19:21" x14ac:dyDescent="0.35">
      <c r="S19093" s="43"/>
      <c r="U19093" s="43"/>
    </row>
    <row r="19094" spans="19:21" x14ac:dyDescent="0.35">
      <c r="S19094" s="43"/>
      <c r="U19094" s="43"/>
    </row>
    <row r="19095" spans="19:21" x14ac:dyDescent="0.35">
      <c r="S19095" s="43"/>
      <c r="U19095" s="43"/>
    </row>
    <row r="19096" spans="19:21" x14ac:dyDescent="0.35">
      <c r="S19096" s="43"/>
      <c r="U19096" s="43"/>
    </row>
    <row r="19097" spans="19:21" x14ac:dyDescent="0.35">
      <c r="S19097" s="43"/>
      <c r="U19097" s="43"/>
    </row>
    <row r="19098" spans="19:21" x14ac:dyDescent="0.35">
      <c r="S19098" s="43"/>
      <c r="U19098" s="43"/>
    </row>
    <row r="19099" spans="19:21" x14ac:dyDescent="0.35">
      <c r="S19099" s="43"/>
      <c r="U19099" s="43"/>
    </row>
    <row r="19100" spans="19:21" x14ac:dyDescent="0.35">
      <c r="S19100" s="43"/>
      <c r="U19100" s="43"/>
    </row>
    <row r="19101" spans="19:21" x14ac:dyDescent="0.35">
      <c r="S19101" s="43"/>
      <c r="U19101" s="43"/>
    </row>
    <row r="19102" spans="19:21" x14ac:dyDescent="0.35">
      <c r="S19102" s="43"/>
      <c r="U19102" s="43"/>
    </row>
    <row r="19103" spans="19:21" x14ac:dyDescent="0.35">
      <c r="S19103" s="43"/>
      <c r="U19103" s="43"/>
    </row>
    <row r="19104" spans="19:21" x14ac:dyDescent="0.35">
      <c r="S19104" s="43"/>
      <c r="U19104" s="43"/>
    </row>
    <row r="19105" spans="19:21" x14ac:dyDescent="0.35">
      <c r="S19105" s="43"/>
      <c r="U19105" s="43"/>
    </row>
    <row r="19106" spans="19:21" x14ac:dyDescent="0.35">
      <c r="S19106" s="43"/>
      <c r="U19106" s="43"/>
    </row>
    <row r="19107" spans="19:21" x14ac:dyDescent="0.35">
      <c r="S19107" s="43"/>
      <c r="U19107" s="43"/>
    </row>
    <row r="19108" spans="19:21" x14ac:dyDescent="0.35">
      <c r="S19108" s="43"/>
      <c r="U19108" s="43"/>
    </row>
    <row r="19109" spans="19:21" x14ac:dyDescent="0.35">
      <c r="S19109" s="43"/>
      <c r="U19109" s="43"/>
    </row>
    <row r="19110" spans="19:21" x14ac:dyDescent="0.35">
      <c r="S19110" s="43"/>
      <c r="U19110" s="43"/>
    </row>
    <row r="19111" spans="19:21" x14ac:dyDescent="0.35">
      <c r="S19111" s="43"/>
      <c r="U19111" s="43"/>
    </row>
    <row r="19112" spans="19:21" x14ac:dyDescent="0.35">
      <c r="S19112" s="43"/>
      <c r="U19112" s="43"/>
    </row>
    <row r="19113" spans="19:21" x14ac:dyDescent="0.35">
      <c r="S19113" s="43"/>
      <c r="U19113" s="43"/>
    </row>
    <row r="19114" spans="19:21" x14ac:dyDescent="0.35">
      <c r="S19114" s="43"/>
      <c r="U19114" s="43"/>
    </row>
    <row r="19115" spans="19:21" x14ac:dyDescent="0.35">
      <c r="S19115" s="43"/>
      <c r="U19115" s="43"/>
    </row>
    <row r="19116" spans="19:21" x14ac:dyDescent="0.35">
      <c r="S19116" s="43"/>
      <c r="U19116" s="43"/>
    </row>
    <row r="19117" spans="19:21" x14ac:dyDescent="0.35">
      <c r="S19117" s="43"/>
      <c r="U19117" s="43"/>
    </row>
    <row r="19118" spans="19:21" x14ac:dyDescent="0.35">
      <c r="S19118" s="43"/>
      <c r="U19118" s="43"/>
    </row>
    <row r="19119" spans="19:21" x14ac:dyDescent="0.35">
      <c r="S19119" s="43"/>
      <c r="U19119" s="43"/>
    </row>
    <row r="19120" spans="19:21" x14ac:dyDescent="0.35">
      <c r="S19120" s="43"/>
      <c r="U19120" s="43"/>
    </row>
    <row r="19121" spans="19:21" x14ac:dyDescent="0.35">
      <c r="S19121" s="43"/>
      <c r="U19121" s="43"/>
    </row>
    <row r="19122" spans="19:21" x14ac:dyDescent="0.35">
      <c r="S19122" s="43"/>
      <c r="U19122" s="43"/>
    </row>
    <row r="19123" spans="19:21" x14ac:dyDescent="0.35">
      <c r="S19123" s="43"/>
      <c r="U19123" s="43"/>
    </row>
    <row r="19124" spans="19:21" x14ac:dyDescent="0.35">
      <c r="S19124" s="43"/>
      <c r="U19124" s="43"/>
    </row>
    <row r="19125" spans="19:21" x14ac:dyDescent="0.35">
      <c r="S19125" s="43"/>
      <c r="U19125" s="43"/>
    </row>
    <row r="19126" spans="19:21" x14ac:dyDescent="0.35">
      <c r="S19126" s="43"/>
      <c r="U19126" s="43"/>
    </row>
    <row r="19127" spans="19:21" x14ac:dyDescent="0.35">
      <c r="S19127" s="43"/>
      <c r="U19127" s="43"/>
    </row>
    <row r="19128" spans="19:21" x14ac:dyDescent="0.35">
      <c r="S19128" s="43"/>
      <c r="U19128" s="43"/>
    </row>
    <row r="19129" spans="19:21" x14ac:dyDescent="0.35">
      <c r="S19129" s="43"/>
      <c r="U19129" s="43"/>
    </row>
    <row r="19130" spans="19:21" x14ac:dyDescent="0.35">
      <c r="S19130" s="43"/>
      <c r="U19130" s="43"/>
    </row>
    <row r="19131" spans="19:21" x14ac:dyDescent="0.35">
      <c r="S19131" s="43"/>
      <c r="U19131" s="43"/>
    </row>
    <row r="19132" spans="19:21" x14ac:dyDescent="0.35">
      <c r="S19132" s="43"/>
      <c r="U19132" s="43"/>
    </row>
    <row r="19133" spans="19:21" x14ac:dyDescent="0.35">
      <c r="S19133" s="43"/>
      <c r="U19133" s="43"/>
    </row>
    <row r="19134" spans="19:21" x14ac:dyDescent="0.35">
      <c r="S19134" s="43"/>
      <c r="U19134" s="43"/>
    </row>
    <row r="19135" spans="19:21" x14ac:dyDescent="0.35">
      <c r="S19135" s="43"/>
      <c r="U19135" s="43"/>
    </row>
    <row r="19136" spans="19:21" x14ac:dyDescent="0.35">
      <c r="S19136" s="43"/>
      <c r="U19136" s="43"/>
    </row>
    <row r="19137" spans="19:21" x14ac:dyDescent="0.35">
      <c r="S19137" s="43"/>
      <c r="U19137" s="43"/>
    </row>
    <row r="19138" spans="19:21" x14ac:dyDescent="0.35">
      <c r="S19138" s="43"/>
      <c r="U19138" s="43"/>
    </row>
    <row r="19139" spans="19:21" x14ac:dyDescent="0.35">
      <c r="S19139" s="43"/>
      <c r="U19139" s="43"/>
    </row>
    <row r="19140" spans="19:21" x14ac:dyDescent="0.35">
      <c r="S19140" s="43"/>
      <c r="U19140" s="43"/>
    </row>
    <row r="19141" spans="19:21" x14ac:dyDescent="0.35">
      <c r="S19141" s="43"/>
      <c r="U19141" s="43"/>
    </row>
    <row r="19142" spans="19:21" x14ac:dyDescent="0.35">
      <c r="S19142" s="43"/>
      <c r="U19142" s="43"/>
    </row>
    <row r="19143" spans="19:21" x14ac:dyDescent="0.35">
      <c r="S19143" s="43"/>
      <c r="U19143" s="43"/>
    </row>
    <row r="19144" spans="19:21" x14ac:dyDescent="0.35">
      <c r="S19144" s="43"/>
      <c r="U19144" s="43"/>
    </row>
    <row r="19145" spans="19:21" x14ac:dyDescent="0.35">
      <c r="S19145" s="43"/>
      <c r="U19145" s="43"/>
    </row>
    <row r="19146" spans="19:21" x14ac:dyDescent="0.35">
      <c r="S19146" s="43"/>
      <c r="U19146" s="43"/>
    </row>
    <row r="19147" spans="19:21" x14ac:dyDescent="0.35">
      <c r="S19147" s="43"/>
      <c r="U19147" s="43"/>
    </row>
    <row r="19148" spans="19:21" x14ac:dyDescent="0.35">
      <c r="S19148" s="43"/>
      <c r="U19148" s="43"/>
    </row>
    <row r="19149" spans="19:21" x14ac:dyDescent="0.35">
      <c r="S19149" s="43"/>
      <c r="U19149" s="43"/>
    </row>
    <row r="19150" spans="19:21" x14ac:dyDescent="0.35">
      <c r="S19150" s="43"/>
      <c r="U19150" s="43"/>
    </row>
    <row r="19151" spans="19:21" x14ac:dyDescent="0.35">
      <c r="S19151" s="43"/>
      <c r="U19151" s="43"/>
    </row>
    <row r="19152" spans="19:21" x14ac:dyDescent="0.35">
      <c r="S19152" s="43"/>
      <c r="U19152" s="43"/>
    </row>
    <row r="19153" spans="19:21" x14ac:dyDescent="0.35">
      <c r="S19153" s="43"/>
      <c r="U19153" s="43"/>
    </row>
    <row r="19154" spans="19:21" x14ac:dyDescent="0.35">
      <c r="S19154" s="43"/>
      <c r="U19154" s="43"/>
    </row>
    <row r="19155" spans="19:21" x14ac:dyDescent="0.35">
      <c r="S19155" s="43"/>
      <c r="U19155" s="43"/>
    </row>
    <row r="19156" spans="19:21" x14ac:dyDescent="0.35">
      <c r="S19156" s="43"/>
      <c r="U19156" s="43"/>
    </row>
    <row r="19157" spans="19:21" x14ac:dyDescent="0.35">
      <c r="S19157" s="43"/>
      <c r="U19157" s="43"/>
    </row>
    <row r="19158" spans="19:21" x14ac:dyDescent="0.35">
      <c r="S19158" s="43"/>
      <c r="U19158" s="43"/>
    </row>
    <row r="19159" spans="19:21" x14ac:dyDescent="0.35">
      <c r="S19159" s="43"/>
      <c r="U19159" s="43"/>
    </row>
    <row r="19160" spans="19:21" x14ac:dyDescent="0.35">
      <c r="S19160" s="43"/>
      <c r="U19160" s="43"/>
    </row>
    <row r="19161" spans="19:21" x14ac:dyDescent="0.35">
      <c r="S19161" s="43"/>
      <c r="U19161" s="43"/>
    </row>
    <row r="19162" spans="19:21" x14ac:dyDescent="0.35">
      <c r="S19162" s="43"/>
      <c r="U19162" s="43"/>
    </row>
    <row r="19163" spans="19:21" x14ac:dyDescent="0.35">
      <c r="S19163" s="43"/>
      <c r="U19163" s="43"/>
    </row>
    <row r="19164" spans="19:21" x14ac:dyDescent="0.35">
      <c r="S19164" s="43"/>
      <c r="U19164" s="43"/>
    </row>
    <row r="19165" spans="19:21" x14ac:dyDescent="0.35">
      <c r="S19165" s="43"/>
      <c r="U19165" s="43"/>
    </row>
    <row r="19166" spans="19:21" x14ac:dyDescent="0.35">
      <c r="S19166" s="43"/>
      <c r="U19166" s="43"/>
    </row>
    <row r="19167" spans="19:21" x14ac:dyDescent="0.35">
      <c r="S19167" s="43"/>
      <c r="U19167" s="43"/>
    </row>
    <row r="19168" spans="19:21" x14ac:dyDescent="0.35">
      <c r="S19168" s="43"/>
      <c r="U19168" s="43"/>
    </row>
    <row r="19169" spans="19:21" x14ac:dyDescent="0.35">
      <c r="S19169" s="43"/>
      <c r="U19169" s="43"/>
    </row>
    <row r="19170" spans="19:21" x14ac:dyDescent="0.35">
      <c r="S19170" s="43"/>
      <c r="U19170" s="43"/>
    </row>
    <row r="19171" spans="19:21" x14ac:dyDescent="0.35">
      <c r="S19171" s="43"/>
      <c r="U19171" s="43"/>
    </row>
    <row r="19172" spans="19:21" x14ac:dyDescent="0.35">
      <c r="S19172" s="43"/>
      <c r="U19172" s="43"/>
    </row>
    <row r="19173" spans="19:21" x14ac:dyDescent="0.35">
      <c r="S19173" s="43"/>
      <c r="U19173" s="43"/>
    </row>
    <row r="19174" spans="19:21" x14ac:dyDescent="0.35">
      <c r="S19174" s="43"/>
      <c r="U19174" s="43"/>
    </row>
    <row r="19175" spans="19:21" x14ac:dyDescent="0.35">
      <c r="S19175" s="43"/>
      <c r="U19175" s="43"/>
    </row>
    <row r="19176" spans="19:21" x14ac:dyDescent="0.35">
      <c r="S19176" s="43"/>
      <c r="U19176" s="43"/>
    </row>
    <row r="19177" spans="19:21" x14ac:dyDescent="0.35">
      <c r="S19177" s="43"/>
      <c r="U19177" s="43"/>
    </row>
    <row r="19178" spans="19:21" x14ac:dyDescent="0.35">
      <c r="S19178" s="43"/>
      <c r="U19178" s="43"/>
    </row>
    <row r="19179" spans="19:21" x14ac:dyDescent="0.35">
      <c r="S19179" s="43"/>
      <c r="U19179" s="43"/>
    </row>
    <row r="19180" spans="19:21" x14ac:dyDescent="0.35">
      <c r="S19180" s="43"/>
      <c r="U19180" s="43"/>
    </row>
    <row r="19181" spans="19:21" x14ac:dyDescent="0.35">
      <c r="S19181" s="43"/>
      <c r="U19181" s="43"/>
    </row>
    <row r="19182" spans="19:21" x14ac:dyDescent="0.35">
      <c r="S19182" s="43"/>
      <c r="U19182" s="43"/>
    </row>
    <row r="19183" spans="19:21" x14ac:dyDescent="0.35">
      <c r="S19183" s="43"/>
      <c r="U19183" s="43"/>
    </row>
    <row r="19184" spans="19:21" x14ac:dyDescent="0.35">
      <c r="S19184" s="43"/>
      <c r="U19184" s="43"/>
    </row>
    <row r="19185" spans="19:21" x14ac:dyDescent="0.35">
      <c r="S19185" s="43"/>
      <c r="U19185" s="43"/>
    </row>
    <row r="19186" spans="19:21" x14ac:dyDescent="0.35">
      <c r="S19186" s="43"/>
      <c r="U19186" s="43"/>
    </row>
    <row r="19187" spans="19:21" x14ac:dyDescent="0.35">
      <c r="S19187" s="43"/>
      <c r="U19187" s="43"/>
    </row>
    <row r="19188" spans="19:21" x14ac:dyDescent="0.35">
      <c r="S19188" s="43"/>
      <c r="U19188" s="43"/>
    </row>
    <row r="19189" spans="19:21" x14ac:dyDescent="0.35">
      <c r="S19189" s="43"/>
      <c r="U19189" s="43"/>
    </row>
    <row r="19190" spans="19:21" x14ac:dyDescent="0.35">
      <c r="S19190" s="43"/>
      <c r="U19190" s="43"/>
    </row>
    <row r="19191" spans="19:21" x14ac:dyDescent="0.35">
      <c r="S19191" s="43"/>
      <c r="U19191" s="43"/>
    </row>
    <row r="19192" spans="19:21" x14ac:dyDescent="0.35">
      <c r="S19192" s="43"/>
      <c r="U19192" s="43"/>
    </row>
    <row r="19193" spans="19:21" x14ac:dyDescent="0.35">
      <c r="S19193" s="43"/>
      <c r="U19193" s="43"/>
    </row>
    <row r="19194" spans="19:21" x14ac:dyDescent="0.35">
      <c r="S19194" s="43"/>
      <c r="U19194" s="43"/>
    </row>
    <row r="19195" spans="19:21" x14ac:dyDescent="0.35">
      <c r="S19195" s="43"/>
      <c r="U19195" s="43"/>
    </row>
    <row r="19196" spans="19:21" x14ac:dyDescent="0.35">
      <c r="S19196" s="43"/>
      <c r="U19196" s="43"/>
    </row>
    <row r="19197" spans="19:21" x14ac:dyDescent="0.35">
      <c r="S19197" s="43"/>
      <c r="U19197" s="43"/>
    </row>
    <row r="19198" spans="19:21" x14ac:dyDescent="0.35">
      <c r="S19198" s="43"/>
      <c r="U19198" s="43"/>
    </row>
    <row r="19199" spans="19:21" x14ac:dyDescent="0.35">
      <c r="S19199" s="43"/>
      <c r="U19199" s="43"/>
    </row>
    <row r="19200" spans="19:21" x14ac:dyDescent="0.35">
      <c r="S19200" s="43"/>
      <c r="U19200" s="43"/>
    </row>
    <row r="19201" spans="19:21" x14ac:dyDescent="0.35">
      <c r="S19201" s="43"/>
      <c r="U19201" s="43"/>
    </row>
    <row r="19202" spans="19:21" x14ac:dyDescent="0.35">
      <c r="S19202" s="43"/>
      <c r="U19202" s="43"/>
    </row>
    <row r="19203" spans="19:21" x14ac:dyDescent="0.35">
      <c r="S19203" s="43"/>
      <c r="U19203" s="43"/>
    </row>
    <row r="19204" spans="19:21" x14ac:dyDescent="0.35">
      <c r="S19204" s="43"/>
      <c r="U19204" s="43"/>
    </row>
    <row r="19205" spans="19:21" x14ac:dyDescent="0.35">
      <c r="S19205" s="43"/>
      <c r="U19205" s="43"/>
    </row>
    <row r="19206" spans="19:21" x14ac:dyDescent="0.35">
      <c r="S19206" s="43"/>
      <c r="U19206" s="43"/>
    </row>
    <row r="19207" spans="19:21" x14ac:dyDescent="0.35">
      <c r="S19207" s="43"/>
      <c r="U19207" s="43"/>
    </row>
    <row r="19208" spans="19:21" x14ac:dyDescent="0.35">
      <c r="S19208" s="43"/>
      <c r="U19208" s="43"/>
    </row>
    <row r="19209" spans="19:21" x14ac:dyDescent="0.35">
      <c r="S19209" s="43"/>
      <c r="U19209" s="43"/>
    </row>
    <row r="19210" spans="19:21" x14ac:dyDescent="0.35">
      <c r="S19210" s="43"/>
      <c r="U19210" s="43"/>
    </row>
    <row r="19211" spans="19:21" x14ac:dyDescent="0.35">
      <c r="S19211" s="43"/>
      <c r="U19211" s="43"/>
    </row>
    <row r="19212" spans="19:21" x14ac:dyDescent="0.35">
      <c r="S19212" s="43"/>
      <c r="U19212" s="43"/>
    </row>
    <row r="19213" spans="19:21" x14ac:dyDescent="0.35">
      <c r="S19213" s="43"/>
      <c r="U19213" s="43"/>
    </row>
    <row r="19214" spans="19:21" x14ac:dyDescent="0.35">
      <c r="S19214" s="43"/>
      <c r="U19214" s="43"/>
    </row>
    <row r="19215" spans="19:21" x14ac:dyDescent="0.35">
      <c r="S19215" s="43"/>
      <c r="U19215" s="43"/>
    </row>
    <row r="19216" spans="19:21" x14ac:dyDescent="0.35">
      <c r="S19216" s="43"/>
      <c r="U19216" s="43"/>
    </row>
    <row r="19217" spans="19:21" x14ac:dyDescent="0.35">
      <c r="S19217" s="43"/>
      <c r="U19217" s="43"/>
    </row>
    <row r="19218" spans="19:21" x14ac:dyDescent="0.35">
      <c r="S19218" s="43"/>
      <c r="U19218" s="43"/>
    </row>
    <row r="19219" spans="19:21" x14ac:dyDescent="0.35">
      <c r="S19219" s="43"/>
      <c r="U19219" s="43"/>
    </row>
    <row r="19220" spans="19:21" x14ac:dyDescent="0.35">
      <c r="S19220" s="43"/>
      <c r="U19220" s="43"/>
    </row>
    <row r="19221" spans="19:21" x14ac:dyDescent="0.35">
      <c r="S19221" s="43"/>
      <c r="U19221" s="43"/>
    </row>
    <row r="19222" spans="19:21" x14ac:dyDescent="0.35">
      <c r="S19222" s="43"/>
      <c r="U19222" s="43"/>
    </row>
    <row r="19223" spans="19:21" x14ac:dyDescent="0.35">
      <c r="S19223" s="43"/>
      <c r="U19223" s="43"/>
    </row>
    <row r="19224" spans="19:21" x14ac:dyDescent="0.35">
      <c r="S19224" s="43"/>
      <c r="U19224" s="43"/>
    </row>
    <row r="19225" spans="19:21" x14ac:dyDescent="0.35">
      <c r="S19225" s="43"/>
      <c r="U19225" s="43"/>
    </row>
    <row r="19226" spans="19:21" x14ac:dyDescent="0.35">
      <c r="S19226" s="43"/>
      <c r="U19226" s="43"/>
    </row>
    <row r="19227" spans="19:21" x14ac:dyDescent="0.35">
      <c r="S19227" s="43"/>
      <c r="U19227" s="43"/>
    </row>
    <row r="19228" spans="19:21" x14ac:dyDescent="0.35">
      <c r="S19228" s="43"/>
      <c r="U19228" s="43"/>
    </row>
    <row r="19229" spans="19:21" x14ac:dyDescent="0.35">
      <c r="S19229" s="43"/>
      <c r="U19229" s="43"/>
    </row>
    <row r="19230" spans="19:21" x14ac:dyDescent="0.35">
      <c r="S19230" s="43"/>
      <c r="U19230" s="43"/>
    </row>
    <row r="19231" spans="19:21" x14ac:dyDescent="0.35">
      <c r="S19231" s="43"/>
      <c r="U19231" s="43"/>
    </row>
    <row r="19232" spans="19:21" x14ac:dyDescent="0.35">
      <c r="S19232" s="43"/>
      <c r="U19232" s="43"/>
    </row>
    <row r="19233" spans="19:21" x14ac:dyDescent="0.35">
      <c r="S19233" s="43"/>
      <c r="U19233" s="43"/>
    </row>
    <row r="19234" spans="19:21" x14ac:dyDescent="0.35">
      <c r="S19234" s="43"/>
      <c r="U19234" s="43"/>
    </row>
    <row r="19235" spans="19:21" x14ac:dyDescent="0.35">
      <c r="S19235" s="43"/>
      <c r="U19235" s="43"/>
    </row>
    <row r="19236" spans="19:21" x14ac:dyDescent="0.35">
      <c r="S19236" s="43"/>
      <c r="U19236" s="43"/>
    </row>
    <row r="19237" spans="19:21" x14ac:dyDescent="0.35">
      <c r="S19237" s="43"/>
      <c r="U19237" s="43"/>
    </row>
    <row r="19238" spans="19:21" x14ac:dyDescent="0.35">
      <c r="S19238" s="43"/>
      <c r="U19238" s="43"/>
    </row>
    <row r="19239" spans="19:21" x14ac:dyDescent="0.35">
      <c r="S19239" s="43"/>
      <c r="U19239" s="43"/>
    </row>
    <row r="19240" spans="19:21" x14ac:dyDescent="0.35">
      <c r="S19240" s="43"/>
      <c r="U19240" s="43"/>
    </row>
    <row r="19241" spans="19:21" x14ac:dyDescent="0.35">
      <c r="S19241" s="43"/>
      <c r="U19241" s="43"/>
    </row>
    <row r="19242" spans="19:21" x14ac:dyDescent="0.35">
      <c r="S19242" s="43"/>
      <c r="U19242" s="43"/>
    </row>
    <row r="19243" spans="19:21" x14ac:dyDescent="0.35">
      <c r="S19243" s="43"/>
      <c r="U19243" s="43"/>
    </row>
    <row r="19244" spans="19:21" x14ac:dyDescent="0.35">
      <c r="S19244" s="43"/>
      <c r="U19244" s="43"/>
    </row>
    <row r="19245" spans="19:21" x14ac:dyDescent="0.35">
      <c r="S19245" s="43"/>
      <c r="U19245" s="43"/>
    </row>
    <row r="19246" spans="19:21" x14ac:dyDescent="0.35">
      <c r="S19246" s="43"/>
      <c r="U19246" s="43"/>
    </row>
    <row r="19247" spans="19:21" x14ac:dyDescent="0.35">
      <c r="S19247" s="43"/>
      <c r="U19247" s="43"/>
    </row>
    <row r="19248" spans="19:21" x14ac:dyDescent="0.35">
      <c r="S19248" s="43"/>
      <c r="U19248" s="43"/>
    </row>
    <row r="19249" spans="19:21" x14ac:dyDescent="0.35">
      <c r="S19249" s="43"/>
      <c r="U19249" s="43"/>
    </row>
    <row r="19250" spans="19:21" x14ac:dyDescent="0.35">
      <c r="S19250" s="43"/>
      <c r="U19250" s="43"/>
    </row>
    <row r="19251" spans="19:21" x14ac:dyDescent="0.35">
      <c r="S19251" s="43"/>
      <c r="U19251" s="43"/>
    </row>
    <row r="19252" spans="19:21" x14ac:dyDescent="0.35">
      <c r="S19252" s="43"/>
      <c r="U19252" s="43"/>
    </row>
    <row r="19253" spans="19:21" x14ac:dyDescent="0.35">
      <c r="S19253" s="43"/>
      <c r="U19253" s="43"/>
    </row>
    <row r="19254" spans="19:21" x14ac:dyDescent="0.35">
      <c r="S19254" s="43"/>
      <c r="U19254" s="43"/>
    </row>
    <row r="19255" spans="19:21" x14ac:dyDescent="0.35">
      <c r="S19255" s="43"/>
      <c r="U19255" s="43"/>
    </row>
    <row r="19256" spans="19:21" x14ac:dyDescent="0.35">
      <c r="S19256" s="43"/>
      <c r="U19256" s="43"/>
    </row>
    <row r="19257" spans="19:21" x14ac:dyDescent="0.35">
      <c r="S19257" s="43"/>
      <c r="U19257" s="43"/>
    </row>
    <row r="19258" spans="19:21" x14ac:dyDescent="0.35">
      <c r="S19258" s="43"/>
      <c r="U19258" s="43"/>
    </row>
    <row r="19259" spans="19:21" x14ac:dyDescent="0.35">
      <c r="S19259" s="43"/>
      <c r="U19259" s="43"/>
    </row>
    <row r="19260" spans="19:21" x14ac:dyDescent="0.35">
      <c r="S19260" s="43"/>
      <c r="U19260" s="43"/>
    </row>
    <row r="19261" spans="19:21" x14ac:dyDescent="0.35">
      <c r="S19261" s="43"/>
      <c r="U19261" s="43"/>
    </row>
    <row r="19262" spans="19:21" x14ac:dyDescent="0.35">
      <c r="S19262" s="43"/>
      <c r="U19262" s="43"/>
    </row>
    <row r="19263" spans="19:21" x14ac:dyDescent="0.35">
      <c r="S19263" s="43"/>
      <c r="U19263" s="43"/>
    </row>
    <row r="19264" spans="19:21" x14ac:dyDescent="0.35">
      <c r="S19264" s="43"/>
      <c r="U19264" s="43"/>
    </row>
    <row r="19265" spans="19:21" x14ac:dyDescent="0.35">
      <c r="S19265" s="43"/>
      <c r="U19265" s="43"/>
    </row>
    <row r="19266" spans="19:21" x14ac:dyDescent="0.35">
      <c r="S19266" s="43"/>
      <c r="U19266" s="43"/>
    </row>
    <row r="19267" spans="19:21" x14ac:dyDescent="0.35">
      <c r="S19267" s="43"/>
      <c r="U19267" s="43"/>
    </row>
    <row r="19268" spans="19:21" x14ac:dyDescent="0.35">
      <c r="S19268" s="43"/>
      <c r="U19268" s="43"/>
    </row>
    <row r="19269" spans="19:21" x14ac:dyDescent="0.35">
      <c r="S19269" s="43"/>
      <c r="U19269" s="43"/>
    </row>
    <row r="19270" spans="19:21" x14ac:dyDescent="0.35">
      <c r="S19270" s="43"/>
      <c r="U19270" s="43"/>
    </row>
    <row r="19271" spans="19:21" x14ac:dyDescent="0.35">
      <c r="S19271" s="43"/>
      <c r="U19271" s="43"/>
    </row>
    <row r="19272" spans="19:21" x14ac:dyDescent="0.35">
      <c r="S19272" s="43"/>
      <c r="U19272" s="43"/>
    </row>
    <row r="19273" spans="19:21" x14ac:dyDescent="0.35">
      <c r="S19273" s="43"/>
      <c r="U19273" s="43"/>
    </row>
    <row r="19274" spans="19:21" x14ac:dyDescent="0.35">
      <c r="S19274" s="43"/>
      <c r="U19274" s="43"/>
    </row>
    <row r="19275" spans="19:21" x14ac:dyDescent="0.35">
      <c r="S19275" s="43"/>
      <c r="U19275" s="43"/>
    </row>
    <row r="19276" spans="19:21" x14ac:dyDescent="0.35">
      <c r="S19276" s="43"/>
      <c r="U19276" s="43"/>
    </row>
    <row r="19277" spans="19:21" x14ac:dyDescent="0.35">
      <c r="S19277" s="43"/>
      <c r="U19277" s="43"/>
    </row>
    <row r="19278" spans="19:21" x14ac:dyDescent="0.35">
      <c r="S19278" s="43"/>
      <c r="U19278" s="43"/>
    </row>
    <row r="19279" spans="19:21" x14ac:dyDescent="0.35">
      <c r="S19279" s="43"/>
      <c r="U19279" s="43"/>
    </row>
    <row r="19280" spans="19:21" x14ac:dyDescent="0.35">
      <c r="S19280" s="43"/>
      <c r="U19280" s="43"/>
    </row>
    <row r="19281" spans="19:21" x14ac:dyDescent="0.35">
      <c r="S19281" s="43"/>
      <c r="U19281" s="43"/>
    </row>
    <row r="19282" spans="19:21" x14ac:dyDescent="0.35">
      <c r="S19282" s="43"/>
      <c r="U19282" s="43"/>
    </row>
    <row r="19283" spans="19:21" x14ac:dyDescent="0.35">
      <c r="S19283" s="43"/>
      <c r="U19283" s="43"/>
    </row>
    <row r="19284" spans="19:21" x14ac:dyDescent="0.35">
      <c r="S19284" s="43"/>
      <c r="U19284" s="43"/>
    </row>
    <row r="19285" spans="19:21" x14ac:dyDescent="0.35">
      <c r="S19285" s="43"/>
      <c r="U19285" s="43"/>
    </row>
    <row r="19286" spans="19:21" x14ac:dyDescent="0.35">
      <c r="S19286" s="43"/>
      <c r="U19286" s="43"/>
    </row>
    <row r="19287" spans="19:21" x14ac:dyDescent="0.35">
      <c r="S19287" s="43"/>
      <c r="U19287" s="43"/>
    </row>
    <row r="19288" spans="19:21" x14ac:dyDescent="0.35">
      <c r="S19288" s="43"/>
      <c r="U19288" s="43"/>
    </row>
    <row r="19289" spans="19:21" x14ac:dyDescent="0.35">
      <c r="S19289" s="43"/>
      <c r="U19289" s="43"/>
    </row>
    <row r="19290" spans="19:21" x14ac:dyDescent="0.35">
      <c r="S19290" s="43"/>
      <c r="U19290" s="43"/>
    </row>
    <row r="19291" spans="19:21" x14ac:dyDescent="0.35">
      <c r="S19291" s="43"/>
      <c r="U19291" s="43"/>
    </row>
    <row r="19292" spans="19:21" x14ac:dyDescent="0.35">
      <c r="S19292" s="43"/>
      <c r="U19292" s="43"/>
    </row>
    <row r="19293" spans="19:21" x14ac:dyDescent="0.35">
      <c r="S19293" s="43"/>
      <c r="U19293" s="43"/>
    </row>
    <row r="19294" spans="19:21" x14ac:dyDescent="0.35">
      <c r="S19294" s="43"/>
      <c r="U19294" s="43"/>
    </row>
    <row r="19295" spans="19:21" x14ac:dyDescent="0.35">
      <c r="S19295" s="43"/>
      <c r="U19295" s="43"/>
    </row>
    <row r="19296" spans="19:21" x14ac:dyDescent="0.35">
      <c r="S19296" s="43"/>
      <c r="U19296" s="43"/>
    </row>
    <row r="19297" spans="19:21" x14ac:dyDescent="0.35">
      <c r="S19297" s="43"/>
      <c r="U19297" s="43"/>
    </row>
    <row r="19298" spans="19:21" x14ac:dyDescent="0.35">
      <c r="S19298" s="43"/>
      <c r="U19298" s="43"/>
    </row>
    <row r="19299" spans="19:21" x14ac:dyDescent="0.35">
      <c r="S19299" s="43"/>
      <c r="U19299" s="43"/>
    </row>
    <row r="19300" spans="19:21" x14ac:dyDescent="0.35">
      <c r="S19300" s="43"/>
      <c r="U19300" s="43"/>
    </row>
    <row r="19301" spans="19:21" x14ac:dyDescent="0.35">
      <c r="S19301" s="43"/>
      <c r="U19301" s="43"/>
    </row>
    <row r="19302" spans="19:21" x14ac:dyDescent="0.35">
      <c r="S19302" s="43"/>
      <c r="U19302" s="43"/>
    </row>
    <row r="19303" spans="19:21" x14ac:dyDescent="0.35">
      <c r="S19303" s="43"/>
      <c r="U19303" s="43"/>
    </row>
    <row r="19304" spans="19:21" x14ac:dyDescent="0.35">
      <c r="S19304" s="43"/>
      <c r="U19304" s="43"/>
    </row>
    <row r="19305" spans="19:21" x14ac:dyDescent="0.35">
      <c r="S19305" s="43"/>
      <c r="U19305" s="43"/>
    </row>
    <row r="19306" spans="19:21" x14ac:dyDescent="0.35">
      <c r="S19306" s="43"/>
      <c r="U19306" s="43"/>
    </row>
    <row r="19307" spans="19:21" x14ac:dyDescent="0.35">
      <c r="S19307" s="43"/>
      <c r="U19307" s="43"/>
    </row>
    <row r="19308" spans="19:21" x14ac:dyDescent="0.35">
      <c r="S19308" s="43"/>
      <c r="U19308" s="43"/>
    </row>
    <row r="19309" spans="19:21" x14ac:dyDescent="0.35">
      <c r="S19309" s="43"/>
      <c r="U19309" s="43"/>
    </row>
    <row r="19310" spans="19:21" x14ac:dyDescent="0.35">
      <c r="S19310" s="43"/>
      <c r="U19310" s="43"/>
    </row>
    <row r="19311" spans="19:21" x14ac:dyDescent="0.35">
      <c r="S19311" s="43"/>
      <c r="U19311" s="43"/>
    </row>
    <row r="19312" spans="19:21" x14ac:dyDescent="0.35">
      <c r="S19312" s="43"/>
      <c r="U19312" s="43"/>
    </row>
    <row r="19313" spans="19:21" x14ac:dyDescent="0.35">
      <c r="S19313" s="43"/>
      <c r="U19313" s="43"/>
    </row>
    <row r="19314" spans="19:21" x14ac:dyDescent="0.35">
      <c r="S19314" s="43"/>
      <c r="U19314" s="43"/>
    </row>
    <row r="19315" spans="19:21" x14ac:dyDescent="0.35">
      <c r="S19315" s="43"/>
      <c r="U19315" s="43"/>
    </row>
    <row r="19316" spans="19:21" x14ac:dyDescent="0.35">
      <c r="S19316" s="43"/>
      <c r="U19316" s="43"/>
    </row>
    <row r="19317" spans="19:21" x14ac:dyDescent="0.35">
      <c r="S19317" s="43"/>
      <c r="U19317" s="43"/>
    </row>
    <row r="19318" spans="19:21" x14ac:dyDescent="0.35">
      <c r="S19318" s="43"/>
      <c r="U19318" s="43"/>
    </row>
    <row r="19319" spans="19:21" x14ac:dyDescent="0.35">
      <c r="S19319" s="43"/>
      <c r="U19319" s="43"/>
    </row>
    <row r="19320" spans="19:21" x14ac:dyDescent="0.35">
      <c r="S19320" s="43"/>
      <c r="U19320" s="43"/>
    </row>
    <row r="19321" spans="19:21" x14ac:dyDescent="0.35">
      <c r="S19321" s="43"/>
      <c r="U19321" s="43"/>
    </row>
    <row r="19322" spans="19:21" x14ac:dyDescent="0.35">
      <c r="S19322" s="43"/>
      <c r="U19322" s="43"/>
    </row>
    <row r="19323" spans="19:21" x14ac:dyDescent="0.35">
      <c r="S19323" s="43"/>
      <c r="U19323" s="43"/>
    </row>
    <row r="19324" spans="19:21" x14ac:dyDescent="0.35">
      <c r="S19324" s="43"/>
      <c r="U19324" s="43"/>
    </row>
    <row r="19325" spans="19:21" x14ac:dyDescent="0.35">
      <c r="S19325" s="43"/>
      <c r="U19325" s="43"/>
    </row>
    <row r="19326" spans="19:21" x14ac:dyDescent="0.35">
      <c r="S19326" s="43"/>
      <c r="U19326" s="43"/>
    </row>
    <row r="19327" spans="19:21" x14ac:dyDescent="0.35">
      <c r="S19327" s="43"/>
      <c r="U19327" s="43"/>
    </row>
    <row r="19328" spans="19:21" x14ac:dyDescent="0.35">
      <c r="S19328" s="43"/>
      <c r="U19328" s="43"/>
    </row>
    <row r="19329" spans="19:21" x14ac:dyDescent="0.35">
      <c r="S19329" s="43"/>
      <c r="U19329" s="43"/>
    </row>
    <row r="19330" spans="19:21" x14ac:dyDescent="0.35">
      <c r="S19330" s="43"/>
      <c r="U19330" s="43"/>
    </row>
    <row r="19331" spans="19:21" x14ac:dyDescent="0.35">
      <c r="S19331" s="43"/>
      <c r="U19331" s="43"/>
    </row>
    <row r="19332" spans="19:21" x14ac:dyDescent="0.35">
      <c r="S19332" s="43"/>
      <c r="U19332" s="43"/>
    </row>
    <row r="19333" spans="19:21" x14ac:dyDescent="0.35">
      <c r="S19333" s="43"/>
      <c r="U19333" s="43"/>
    </row>
    <row r="19334" spans="19:21" x14ac:dyDescent="0.35">
      <c r="S19334" s="43"/>
      <c r="U19334" s="43"/>
    </row>
    <row r="19335" spans="19:21" x14ac:dyDescent="0.35">
      <c r="S19335" s="43"/>
      <c r="U19335" s="43"/>
    </row>
    <row r="19336" spans="19:21" x14ac:dyDescent="0.35">
      <c r="S19336" s="43"/>
      <c r="U19336" s="43"/>
    </row>
    <row r="19337" spans="19:21" x14ac:dyDescent="0.35">
      <c r="S19337" s="43"/>
      <c r="U19337" s="43"/>
    </row>
    <row r="19338" spans="19:21" x14ac:dyDescent="0.35">
      <c r="S19338" s="43"/>
      <c r="U19338" s="43"/>
    </row>
    <row r="19339" spans="19:21" x14ac:dyDescent="0.35">
      <c r="S19339" s="43"/>
      <c r="U19339" s="43"/>
    </row>
    <row r="19340" spans="19:21" x14ac:dyDescent="0.35">
      <c r="S19340" s="43"/>
      <c r="U19340" s="43"/>
    </row>
    <row r="19341" spans="19:21" x14ac:dyDescent="0.35">
      <c r="S19341" s="43"/>
      <c r="U19341" s="43"/>
    </row>
    <row r="19342" spans="19:21" x14ac:dyDescent="0.35">
      <c r="S19342" s="43"/>
      <c r="U19342" s="43"/>
    </row>
    <row r="19343" spans="19:21" x14ac:dyDescent="0.35">
      <c r="S19343" s="43"/>
      <c r="U19343" s="43"/>
    </row>
    <row r="19344" spans="19:21" x14ac:dyDescent="0.35">
      <c r="S19344" s="43"/>
      <c r="U19344" s="43"/>
    </row>
    <row r="19345" spans="19:21" x14ac:dyDescent="0.35">
      <c r="S19345" s="43"/>
      <c r="U19345" s="43"/>
    </row>
    <row r="19346" spans="19:21" x14ac:dyDescent="0.35">
      <c r="S19346" s="43"/>
      <c r="U19346" s="43"/>
    </row>
    <row r="19347" spans="19:21" x14ac:dyDescent="0.35">
      <c r="S19347" s="43"/>
      <c r="U19347" s="43"/>
    </row>
    <row r="19348" spans="19:21" x14ac:dyDescent="0.35">
      <c r="S19348" s="43"/>
      <c r="U19348" s="43"/>
    </row>
    <row r="19349" spans="19:21" x14ac:dyDescent="0.35">
      <c r="S19349" s="43"/>
      <c r="U19349" s="43"/>
    </row>
    <row r="19350" spans="19:21" x14ac:dyDescent="0.35">
      <c r="S19350" s="43"/>
      <c r="U19350" s="43"/>
    </row>
    <row r="19351" spans="19:21" x14ac:dyDescent="0.35">
      <c r="S19351" s="43"/>
      <c r="U19351" s="43"/>
    </row>
    <row r="19352" spans="19:21" x14ac:dyDescent="0.35">
      <c r="S19352" s="43"/>
      <c r="U19352" s="43"/>
    </row>
    <row r="19353" spans="19:21" x14ac:dyDescent="0.35">
      <c r="S19353" s="43"/>
      <c r="U19353" s="43"/>
    </row>
    <row r="19354" spans="19:21" x14ac:dyDescent="0.35">
      <c r="S19354" s="43"/>
      <c r="U19354" s="43"/>
    </row>
    <row r="19355" spans="19:21" x14ac:dyDescent="0.35">
      <c r="S19355" s="43"/>
      <c r="U19355" s="43"/>
    </row>
    <row r="19356" spans="19:21" x14ac:dyDescent="0.35">
      <c r="S19356" s="43"/>
      <c r="U19356" s="43"/>
    </row>
    <row r="19357" spans="19:21" x14ac:dyDescent="0.35">
      <c r="S19357" s="43"/>
      <c r="U19357" s="43"/>
    </row>
    <row r="19358" spans="19:21" x14ac:dyDescent="0.35">
      <c r="S19358" s="43"/>
      <c r="U19358" s="43"/>
    </row>
    <row r="19359" spans="19:21" x14ac:dyDescent="0.35">
      <c r="S19359" s="43"/>
      <c r="U19359" s="43"/>
    </row>
    <row r="19360" spans="19:21" x14ac:dyDescent="0.35">
      <c r="S19360" s="43"/>
      <c r="U19360" s="43"/>
    </row>
    <row r="19361" spans="19:21" x14ac:dyDescent="0.35">
      <c r="S19361" s="43"/>
      <c r="U19361" s="43"/>
    </row>
    <row r="19362" spans="19:21" x14ac:dyDescent="0.35">
      <c r="S19362" s="43"/>
      <c r="U19362" s="43"/>
    </row>
    <row r="19363" spans="19:21" x14ac:dyDescent="0.35">
      <c r="S19363" s="43"/>
      <c r="U19363" s="43"/>
    </row>
    <row r="19364" spans="19:21" x14ac:dyDescent="0.35">
      <c r="S19364" s="43"/>
      <c r="U19364" s="43"/>
    </row>
    <row r="19365" spans="19:21" x14ac:dyDescent="0.35">
      <c r="S19365" s="43"/>
      <c r="U19365" s="43"/>
    </row>
    <row r="19366" spans="19:21" x14ac:dyDescent="0.35">
      <c r="S19366" s="43"/>
      <c r="U19366" s="43"/>
    </row>
    <row r="19367" spans="19:21" x14ac:dyDescent="0.35">
      <c r="S19367" s="43"/>
      <c r="U19367" s="43"/>
    </row>
    <row r="19368" spans="19:21" x14ac:dyDescent="0.35">
      <c r="S19368" s="43"/>
      <c r="U19368" s="43"/>
    </row>
    <row r="19369" spans="19:21" x14ac:dyDescent="0.35">
      <c r="S19369" s="43"/>
      <c r="U19369" s="43"/>
    </row>
    <row r="19370" spans="19:21" x14ac:dyDescent="0.35">
      <c r="S19370" s="43"/>
      <c r="U19370" s="43"/>
    </row>
    <row r="19371" spans="19:21" x14ac:dyDescent="0.35">
      <c r="S19371" s="43"/>
      <c r="U19371" s="43"/>
    </row>
    <row r="19372" spans="19:21" x14ac:dyDescent="0.35">
      <c r="S19372" s="43"/>
      <c r="U19372" s="43"/>
    </row>
    <row r="19373" spans="19:21" x14ac:dyDescent="0.35">
      <c r="S19373" s="43"/>
      <c r="U19373" s="43"/>
    </row>
    <row r="19374" spans="19:21" x14ac:dyDescent="0.35">
      <c r="S19374" s="43"/>
      <c r="U19374" s="43"/>
    </row>
    <row r="19375" spans="19:21" x14ac:dyDescent="0.35">
      <c r="S19375" s="43"/>
      <c r="U19375" s="43"/>
    </row>
    <row r="19376" spans="19:21" x14ac:dyDescent="0.35">
      <c r="S19376" s="43"/>
      <c r="U19376" s="43"/>
    </row>
    <row r="19377" spans="19:21" x14ac:dyDescent="0.35">
      <c r="S19377" s="43"/>
      <c r="U19377" s="43"/>
    </row>
    <row r="19378" spans="19:21" x14ac:dyDescent="0.35">
      <c r="S19378" s="43"/>
      <c r="U19378" s="43"/>
    </row>
    <row r="19379" spans="19:21" x14ac:dyDescent="0.35">
      <c r="S19379" s="43"/>
      <c r="U19379" s="43"/>
    </row>
    <row r="19380" spans="19:21" x14ac:dyDescent="0.35">
      <c r="S19380" s="43"/>
      <c r="U19380" s="43"/>
    </row>
    <row r="19381" spans="19:21" x14ac:dyDescent="0.35">
      <c r="S19381" s="43"/>
      <c r="U19381" s="43"/>
    </row>
    <row r="19382" spans="19:21" x14ac:dyDescent="0.35">
      <c r="S19382" s="43"/>
      <c r="U19382" s="43"/>
    </row>
    <row r="19383" spans="19:21" x14ac:dyDescent="0.35">
      <c r="S19383" s="43"/>
      <c r="U19383" s="43"/>
    </row>
    <row r="19384" spans="19:21" x14ac:dyDescent="0.35">
      <c r="S19384" s="43"/>
      <c r="U19384" s="43"/>
    </row>
    <row r="19385" spans="19:21" x14ac:dyDescent="0.35">
      <c r="S19385" s="43"/>
      <c r="U19385" s="43"/>
    </row>
    <row r="19386" spans="19:21" x14ac:dyDescent="0.35">
      <c r="S19386" s="43"/>
      <c r="U19386" s="43"/>
    </row>
    <row r="19387" spans="19:21" x14ac:dyDescent="0.35">
      <c r="S19387" s="43"/>
      <c r="U19387" s="43"/>
    </row>
    <row r="19388" spans="19:21" x14ac:dyDescent="0.35">
      <c r="S19388" s="43"/>
      <c r="U19388" s="43"/>
    </row>
    <row r="19389" spans="19:21" x14ac:dyDescent="0.35">
      <c r="S19389" s="43"/>
      <c r="U19389" s="43"/>
    </row>
    <row r="19390" spans="19:21" x14ac:dyDescent="0.35">
      <c r="S19390" s="43"/>
      <c r="U19390" s="43"/>
    </row>
    <row r="19391" spans="19:21" x14ac:dyDescent="0.35">
      <c r="S19391" s="43"/>
      <c r="U19391" s="43"/>
    </row>
    <row r="19392" spans="19:21" x14ac:dyDescent="0.35">
      <c r="S19392" s="43"/>
      <c r="U19392" s="43"/>
    </row>
    <row r="19393" spans="19:21" x14ac:dyDescent="0.35">
      <c r="S19393" s="43"/>
      <c r="U19393" s="43"/>
    </row>
    <row r="19394" spans="19:21" x14ac:dyDescent="0.35">
      <c r="S19394" s="43"/>
      <c r="U19394" s="43"/>
    </row>
    <row r="19395" spans="19:21" x14ac:dyDescent="0.35">
      <c r="S19395" s="43"/>
      <c r="U19395" s="43"/>
    </row>
    <row r="19396" spans="19:21" x14ac:dyDescent="0.35">
      <c r="S19396" s="43"/>
      <c r="U19396" s="43"/>
    </row>
    <row r="19397" spans="19:21" x14ac:dyDescent="0.35">
      <c r="S19397" s="43"/>
      <c r="U19397" s="43"/>
    </row>
    <row r="19398" spans="19:21" x14ac:dyDescent="0.35">
      <c r="S19398" s="43"/>
      <c r="U19398" s="43"/>
    </row>
    <row r="19399" spans="19:21" x14ac:dyDescent="0.35">
      <c r="S19399" s="43"/>
      <c r="U19399" s="43"/>
    </row>
    <row r="19400" spans="19:21" x14ac:dyDescent="0.35">
      <c r="S19400" s="43"/>
      <c r="U19400" s="43"/>
    </row>
    <row r="19401" spans="19:21" x14ac:dyDescent="0.35">
      <c r="S19401" s="43"/>
      <c r="U19401" s="43"/>
    </row>
    <row r="19402" spans="19:21" x14ac:dyDescent="0.35">
      <c r="S19402" s="43"/>
      <c r="U19402" s="43"/>
    </row>
    <row r="19403" spans="19:21" x14ac:dyDescent="0.35">
      <c r="S19403" s="43"/>
      <c r="U19403" s="43"/>
    </row>
    <row r="19404" spans="19:21" x14ac:dyDescent="0.35">
      <c r="S19404" s="43"/>
      <c r="U19404" s="43"/>
    </row>
    <row r="19405" spans="19:21" x14ac:dyDescent="0.35">
      <c r="S19405" s="43"/>
      <c r="U19405" s="43"/>
    </row>
    <row r="19406" spans="19:21" x14ac:dyDescent="0.35">
      <c r="S19406" s="43"/>
      <c r="U19406" s="43"/>
    </row>
    <row r="19407" spans="19:21" x14ac:dyDescent="0.35">
      <c r="S19407" s="43"/>
      <c r="U19407" s="43"/>
    </row>
    <row r="19408" spans="19:21" x14ac:dyDescent="0.35">
      <c r="S19408" s="43"/>
      <c r="U19408" s="43"/>
    </row>
    <row r="19409" spans="19:21" x14ac:dyDescent="0.35">
      <c r="S19409" s="43"/>
      <c r="U19409" s="43"/>
    </row>
    <row r="19410" spans="19:21" x14ac:dyDescent="0.35">
      <c r="S19410" s="43"/>
      <c r="U19410" s="43"/>
    </row>
    <row r="19411" spans="19:21" x14ac:dyDescent="0.35">
      <c r="S19411" s="43"/>
      <c r="U19411" s="43"/>
    </row>
    <row r="19412" spans="19:21" x14ac:dyDescent="0.35">
      <c r="S19412" s="43"/>
      <c r="U19412" s="43"/>
    </row>
    <row r="19413" spans="19:21" x14ac:dyDescent="0.35">
      <c r="S19413" s="43"/>
      <c r="U19413" s="43"/>
    </row>
    <row r="19414" spans="19:21" x14ac:dyDescent="0.35">
      <c r="S19414" s="43"/>
      <c r="U19414" s="43"/>
    </row>
    <row r="19415" spans="19:21" x14ac:dyDescent="0.35">
      <c r="S19415" s="43"/>
      <c r="U19415" s="43"/>
    </row>
    <row r="19416" spans="19:21" x14ac:dyDescent="0.35">
      <c r="S19416" s="43"/>
      <c r="U19416" s="43"/>
    </row>
    <row r="19417" spans="19:21" x14ac:dyDescent="0.35">
      <c r="S19417" s="43"/>
      <c r="U19417" s="43"/>
    </row>
    <row r="19418" spans="19:21" x14ac:dyDescent="0.35">
      <c r="S19418" s="43"/>
      <c r="U19418" s="43"/>
    </row>
    <row r="19419" spans="19:21" x14ac:dyDescent="0.35">
      <c r="S19419" s="43"/>
      <c r="U19419" s="43"/>
    </row>
    <row r="19420" spans="19:21" x14ac:dyDescent="0.35">
      <c r="S19420" s="43"/>
      <c r="U19420" s="43"/>
    </row>
    <row r="19421" spans="19:21" x14ac:dyDescent="0.35">
      <c r="S19421" s="43"/>
      <c r="U19421" s="43"/>
    </row>
    <row r="19422" spans="19:21" x14ac:dyDescent="0.35">
      <c r="S19422" s="43"/>
      <c r="U19422" s="43"/>
    </row>
    <row r="19423" spans="19:21" x14ac:dyDescent="0.35">
      <c r="S19423" s="43"/>
      <c r="U19423" s="43"/>
    </row>
    <row r="19424" spans="19:21" x14ac:dyDescent="0.35">
      <c r="S19424" s="43"/>
      <c r="U19424" s="43"/>
    </row>
    <row r="19425" spans="19:21" x14ac:dyDescent="0.35">
      <c r="S19425" s="43"/>
      <c r="U19425" s="43"/>
    </row>
    <row r="19426" spans="19:21" x14ac:dyDescent="0.35">
      <c r="S19426" s="43"/>
      <c r="U19426" s="43"/>
    </row>
    <row r="19427" spans="19:21" x14ac:dyDescent="0.35">
      <c r="S19427" s="43"/>
      <c r="U19427" s="43"/>
    </row>
    <row r="19428" spans="19:21" x14ac:dyDescent="0.35">
      <c r="S19428" s="43"/>
      <c r="U19428" s="43"/>
    </row>
    <row r="19429" spans="19:21" x14ac:dyDescent="0.35">
      <c r="S19429" s="43"/>
      <c r="U19429" s="43"/>
    </row>
    <row r="19430" spans="19:21" x14ac:dyDescent="0.35">
      <c r="S19430" s="43"/>
      <c r="U19430" s="43"/>
    </row>
    <row r="19431" spans="19:21" x14ac:dyDescent="0.35">
      <c r="S19431" s="43"/>
      <c r="U19431" s="43"/>
    </row>
    <row r="19432" spans="19:21" x14ac:dyDescent="0.35">
      <c r="S19432" s="43"/>
      <c r="U19432" s="43"/>
    </row>
    <row r="19433" spans="19:21" x14ac:dyDescent="0.35">
      <c r="S19433" s="43"/>
      <c r="U19433" s="43"/>
    </row>
    <row r="19434" spans="19:21" x14ac:dyDescent="0.35">
      <c r="S19434" s="43"/>
      <c r="U19434" s="43"/>
    </row>
    <row r="19435" spans="19:21" x14ac:dyDescent="0.35">
      <c r="S19435" s="43"/>
      <c r="U19435" s="43"/>
    </row>
    <row r="19436" spans="19:21" x14ac:dyDescent="0.35">
      <c r="S19436" s="43"/>
      <c r="U19436" s="43"/>
    </row>
    <row r="19437" spans="19:21" x14ac:dyDescent="0.35">
      <c r="S19437" s="43"/>
      <c r="U19437" s="43"/>
    </row>
    <row r="19438" spans="19:21" x14ac:dyDescent="0.35">
      <c r="S19438" s="43"/>
      <c r="U19438" s="43"/>
    </row>
    <row r="19439" spans="19:21" x14ac:dyDescent="0.35">
      <c r="S19439" s="43"/>
      <c r="U19439" s="43"/>
    </row>
    <row r="19440" spans="19:21" x14ac:dyDescent="0.35">
      <c r="S19440" s="43"/>
      <c r="U19440" s="43"/>
    </row>
    <row r="19441" spans="19:21" x14ac:dyDescent="0.35">
      <c r="S19441" s="43"/>
      <c r="U19441" s="43"/>
    </row>
    <row r="19442" spans="19:21" x14ac:dyDescent="0.35">
      <c r="S19442" s="43"/>
      <c r="U19442" s="43"/>
    </row>
    <row r="19443" spans="19:21" x14ac:dyDescent="0.35">
      <c r="S19443" s="43"/>
      <c r="U19443" s="43"/>
    </row>
    <row r="19444" spans="19:21" x14ac:dyDescent="0.35">
      <c r="S19444" s="43"/>
      <c r="U19444" s="43"/>
    </row>
    <row r="19445" spans="19:21" x14ac:dyDescent="0.35">
      <c r="S19445" s="43"/>
      <c r="U19445" s="43"/>
    </row>
    <row r="19446" spans="19:21" x14ac:dyDescent="0.35">
      <c r="S19446" s="43"/>
      <c r="U19446" s="43"/>
    </row>
    <row r="19447" spans="19:21" x14ac:dyDescent="0.35">
      <c r="S19447" s="43"/>
      <c r="U19447" s="43"/>
    </row>
    <row r="19448" spans="19:21" x14ac:dyDescent="0.35">
      <c r="S19448" s="43"/>
      <c r="U19448" s="43"/>
    </row>
    <row r="19449" spans="19:21" x14ac:dyDescent="0.35">
      <c r="S19449" s="43"/>
      <c r="U19449" s="43"/>
    </row>
    <row r="19450" spans="19:21" x14ac:dyDescent="0.35">
      <c r="S19450" s="43"/>
      <c r="U19450" s="43"/>
    </row>
    <row r="19451" spans="19:21" x14ac:dyDescent="0.35">
      <c r="S19451" s="43"/>
      <c r="U19451" s="43"/>
    </row>
    <row r="19452" spans="19:21" x14ac:dyDescent="0.35">
      <c r="S19452" s="43"/>
      <c r="U19452" s="43"/>
    </row>
    <row r="19453" spans="19:21" x14ac:dyDescent="0.35">
      <c r="S19453" s="43"/>
      <c r="U19453" s="43"/>
    </row>
    <row r="19454" spans="19:21" x14ac:dyDescent="0.35">
      <c r="S19454" s="43"/>
      <c r="U19454" s="43"/>
    </row>
    <row r="19455" spans="19:21" x14ac:dyDescent="0.35">
      <c r="S19455" s="43"/>
      <c r="U19455" s="43"/>
    </row>
    <row r="19456" spans="19:21" x14ac:dyDescent="0.35">
      <c r="S19456" s="43"/>
      <c r="U19456" s="43"/>
    </row>
    <row r="19457" spans="19:21" x14ac:dyDescent="0.35">
      <c r="S19457" s="43"/>
      <c r="U19457" s="43"/>
    </row>
    <row r="19458" spans="19:21" x14ac:dyDescent="0.35">
      <c r="S19458" s="43"/>
      <c r="U19458" s="43"/>
    </row>
    <row r="19459" spans="19:21" x14ac:dyDescent="0.35">
      <c r="S19459" s="43"/>
      <c r="U19459" s="43"/>
    </row>
    <row r="19460" spans="19:21" x14ac:dyDescent="0.35">
      <c r="S19460" s="43"/>
      <c r="U19460" s="43"/>
    </row>
    <row r="19461" spans="19:21" x14ac:dyDescent="0.35">
      <c r="S19461" s="43"/>
      <c r="U19461" s="43"/>
    </row>
    <row r="19462" spans="19:21" x14ac:dyDescent="0.35">
      <c r="S19462" s="43"/>
      <c r="U19462" s="43"/>
    </row>
    <row r="19463" spans="19:21" x14ac:dyDescent="0.35">
      <c r="S19463" s="43"/>
      <c r="U19463" s="43"/>
    </row>
    <row r="19464" spans="19:21" x14ac:dyDescent="0.35">
      <c r="S19464" s="43"/>
      <c r="U19464" s="43"/>
    </row>
    <row r="19465" spans="19:21" x14ac:dyDescent="0.35">
      <c r="S19465" s="43"/>
      <c r="U19465" s="43"/>
    </row>
    <row r="19466" spans="19:21" x14ac:dyDescent="0.35">
      <c r="S19466" s="43"/>
      <c r="U19466" s="43"/>
    </row>
    <row r="19467" spans="19:21" x14ac:dyDescent="0.35">
      <c r="S19467" s="43"/>
      <c r="U19467" s="43"/>
    </row>
    <row r="19468" spans="19:21" x14ac:dyDescent="0.35">
      <c r="S19468" s="43"/>
      <c r="U19468" s="43"/>
    </row>
    <row r="19469" spans="19:21" x14ac:dyDescent="0.35">
      <c r="S19469" s="43"/>
      <c r="U19469" s="43"/>
    </row>
    <row r="19470" spans="19:21" x14ac:dyDescent="0.35">
      <c r="S19470" s="43"/>
      <c r="U19470" s="43"/>
    </row>
    <row r="19471" spans="19:21" x14ac:dyDescent="0.35">
      <c r="S19471" s="43"/>
      <c r="U19471" s="43"/>
    </row>
    <row r="19472" spans="19:21" x14ac:dyDescent="0.35">
      <c r="S19472" s="43"/>
      <c r="U19472" s="43"/>
    </row>
    <row r="19473" spans="19:21" x14ac:dyDescent="0.35">
      <c r="S19473" s="43"/>
      <c r="U19473" s="43"/>
    </row>
    <row r="19474" spans="19:21" x14ac:dyDescent="0.35">
      <c r="S19474" s="43"/>
      <c r="U19474" s="43"/>
    </row>
    <row r="19475" spans="19:21" x14ac:dyDescent="0.35">
      <c r="S19475" s="43"/>
      <c r="U19475" s="43"/>
    </row>
    <row r="19476" spans="19:21" x14ac:dyDescent="0.35">
      <c r="S19476" s="43"/>
      <c r="U19476" s="43"/>
    </row>
    <row r="19477" spans="19:21" x14ac:dyDescent="0.35">
      <c r="S19477" s="43"/>
      <c r="U19477" s="43"/>
    </row>
    <row r="19478" spans="19:21" x14ac:dyDescent="0.35">
      <c r="S19478" s="43"/>
      <c r="U19478" s="43"/>
    </row>
    <row r="19479" spans="19:21" x14ac:dyDescent="0.35">
      <c r="S19479" s="43"/>
      <c r="U19479" s="43"/>
    </row>
    <row r="19480" spans="19:21" x14ac:dyDescent="0.35">
      <c r="S19480" s="43"/>
      <c r="U19480" s="43"/>
    </row>
    <row r="19481" spans="19:21" x14ac:dyDescent="0.35">
      <c r="S19481" s="43"/>
      <c r="U19481" s="43"/>
    </row>
    <row r="19482" spans="19:21" x14ac:dyDescent="0.35">
      <c r="S19482" s="43"/>
      <c r="U19482" s="43"/>
    </row>
    <row r="19483" spans="19:21" x14ac:dyDescent="0.35">
      <c r="S19483" s="43"/>
      <c r="U19483" s="43"/>
    </row>
    <row r="19484" spans="19:21" x14ac:dyDescent="0.35">
      <c r="S19484" s="43"/>
      <c r="U19484" s="43"/>
    </row>
    <row r="19485" spans="19:21" x14ac:dyDescent="0.35">
      <c r="S19485" s="43"/>
      <c r="U19485" s="43"/>
    </row>
    <row r="19486" spans="19:21" x14ac:dyDescent="0.35">
      <c r="S19486" s="43"/>
      <c r="U19486" s="43"/>
    </row>
    <row r="19487" spans="19:21" x14ac:dyDescent="0.35">
      <c r="S19487" s="43"/>
      <c r="U19487" s="43"/>
    </row>
    <row r="19488" spans="19:21" x14ac:dyDescent="0.35">
      <c r="S19488" s="43"/>
      <c r="U19488" s="43"/>
    </row>
    <row r="19489" spans="19:21" x14ac:dyDescent="0.35">
      <c r="S19489" s="43"/>
      <c r="U19489" s="43"/>
    </row>
    <row r="19490" spans="19:21" x14ac:dyDescent="0.35">
      <c r="S19490" s="43"/>
      <c r="U19490" s="43"/>
    </row>
    <row r="19491" spans="19:21" x14ac:dyDescent="0.35">
      <c r="S19491" s="43"/>
      <c r="U19491" s="43"/>
    </row>
    <row r="19492" spans="19:21" x14ac:dyDescent="0.35">
      <c r="S19492" s="43"/>
      <c r="U19492" s="43"/>
    </row>
    <row r="19493" spans="19:21" x14ac:dyDescent="0.35">
      <c r="S19493" s="43"/>
      <c r="U19493" s="43"/>
    </row>
    <row r="19494" spans="19:21" x14ac:dyDescent="0.35">
      <c r="S19494" s="43"/>
      <c r="U19494" s="43"/>
    </row>
    <row r="19495" spans="19:21" x14ac:dyDescent="0.35">
      <c r="S19495" s="43"/>
      <c r="U19495" s="43"/>
    </row>
    <row r="19496" spans="19:21" x14ac:dyDescent="0.35">
      <c r="S19496" s="43"/>
      <c r="U19496" s="43"/>
    </row>
    <row r="19497" spans="19:21" x14ac:dyDescent="0.35">
      <c r="S19497" s="43"/>
      <c r="U19497" s="43"/>
    </row>
    <row r="19498" spans="19:21" x14ac:dyDescent="0.35">
      <c r="S19498" s="43"/>
      <c r="U19498" s="43"/>
    </row>
    <row r="19499" spans="19:21" x14ac:dyDescent="0.35">
      <c r="S19499" s="43"/>
      <c r="U19499" s="43"/>
    </row>
    <row r="19500" spans="19:21" x14ac:dyDescent="0.35">
      <c r="S19500" s="43"/>
      <c r="U19500" s="43"/>
    </row>
    <row r="19501" spans="19:21" x14ac:dyDescent="0.35">
      <c r="S19501" s="43"/>
      <c r="U19501" s="43"/>
    </row>
    <row r="19502" spans="19:21" x14ac:dyDescent="0.35">
      <c r="S19502" s="43"/>
      <c r="U19502" s="43"/>
    </row>
    <row r="19503" spans="19:21" x14ac:dyDescent="0.35">
      <c r="S19503" s="43"/>
      <c r="U19503" s="43"/>
    </row>
    <row r="19504" spans="19:21" x14ac:dyDescent="0.35">
      <c r="S19504" s="43"/>
      <c r="U19504" s="43"/>
    </row>
    <row r="19505" spans="19:21" x14ac:dyDescent="0.35">
      <c r="S19505" s="43"/>
      <c r="U19505" s="43"/>
    </row>
    <row r="19506" spans="19:21" x14ac:dyDescent="0.35">
      <c r="S19506" s="43"/>
      <c r="U19506" s="43"/>
    </row>
    <row r="19507" spans="19:21" x14ac:dyDescent="0.35">
      <c r="S19507" s="43"/>
      <c r="U19507" s="43"/>
    </row>
    <row r="19508" spans="19:21" x14ac:dyDescent="0.35">
      <c r="S19508" s="43"/>
      <c r="U19508" s="43"/>
    </row>
    <row r="19509" spans="19:21" x14ac:dyDescent="0.35">
      <c r="S19509" s="43"/>
      <c r="U19509" s="43"/>
    </row>
    <row r="19510" spans="19:21" x14ac:dyDescent="0.35">
      <c r="S19510" s="43"/>
      <c r="U19510" s="43"/>
    </row>
    <row r="19511" spans="19:21" x14ac:dyDescent="0.35">
      <c r="S19511" s="43"/>
      <c r="U19511" s="43"/>
    </row>
    <row r="19512" spans="19:21" x14ac:dyDescent="0.35">
      <c r="S19512" s="43"/>
      <c r="U19512" s="43"/>
    </row>
    <row r="19513" spans="19:21" x14ac:dyDescent="0.35">
      <c r="S19513" s="43"/>
      <c r="U19513" s="43"/>
    </row>
    <row r="19514" spans="19:21" x14ac:dyDescent="0.35">
      <c r="S19514" s="43"/>
      <c r="U19514" s="43"/>
    </row>
    <row r="19515" spans="19:21" x14ac:dyDescent="0.35">
      <c r="S19515" s="43"/>
      <c r="U19515" s="43"/>
    </row>
    <row r="19516" spans="19:21" x14ac:dyDescent="0.35">
      <c r="S19516" s="43"/>
      <c r="U19516" s="43"/>
    </row>
    <row r="19517" spans="19:21" x14ac:dyDescent="0.35">
      <c r="S19517" s="43"/>
      <c r="U19517" s="43"/>
    </row>
    <row r="19518" spans="19:21" x14ac:dyDescent="0.35">
      <c r="S19518" s="43"/>
      <c r="U19518" s="43"/>
    </row>
    <row r="19519" spans="19:21" x14ac:dyDescent="0.35">
      <c r="S19519" s="43"/>
      <c r="U19519" s="43"/>
    </row>
    <row r="19520" spans="19:21" x14ac:dyDescent="0.35">
      <c r="S19520" s="43"/>
      <c r="U19520" s="43"/>
    </row>
    <row r="19521" spans="19:21" x14ac:dyDescent="0.35">
      <c r="S19521" s="43"/>
      <c r="U19521" s="43"/>
    </row>
    <row r="19522" spans="19:21" x14ac:dyDescent="0.35">
      <c r="S19522" s="43"/>
      <c r="U19522" s="43"/>
    </row>
    <row r="19523" spans="19:21" x14ac:dyDescent="0.35">
      <c r="S19523" s="43"/>
      <c r="U19523" s="43"/>
    </row>
    <row r="19524" spans="19:21" x14ac:dyDescent="0.35">
      <c r="S19524" s="43"/>
      <c r="U19524" s="43"/>
    </row>
    <row r="19525" spans="19:21" x14ac:dyDescent="0.35">
      <c r="S19525" s="43"/>
      <c r="U19525" s="43"/>
    </row>
    <row r="19526" spans="19:21" x14ac:dyDescent="0.35">
      <c r="S19526" s="43"/>
      <c r="U19526" s="43"/>
    </row>
    <row r="19527" spans="19:21" x14ac:dyDescent="0.35">
      <c r="S19527" s="43"/>
      <c r="U19527" s="43"/>
    </row>
    <row r="19528" spans="19:21" x14ac:dyDescent="0.35">
      <c r="S19528" s="43"/>
      <c r="U19528" s="43"/>
    </row>
    <row r="19529" spans="19:21" x14ac:dyDescent="0.35">
      <c r="S19529" s="43"/>
      <c r="U19529" s="43"/>
    </row>
    <row r="19530" spans="19:21" x14ac:dyDescent="0.35">
      <c r="S19530" s="43"/>
      <c r="U19530" s="43"/>
    </row>
    <row r="19531" spans="19:21" x14ac:dyDescent="0.35">
      <c r="S19531" s="43"/>
      <c r="U19531" s="43"/>
    </row>
    <row r="19532" spans="19:21" x14ac:dyDescent="0.35">
      <c r="S19532" s="43"/>
      <c r="U19532" s="43"/>
    </row>
    <row r="19533" spans="19:21" x14ac:dyDescent="0.35">
      <c r="S19533" s="43"/>
      <c r="U19533" s="43"/>
    </row>
    <row r="19534" spans="19:21" x14ac:dyDescent="0.35">
      <c r="S19534" s="43"/>
      <c r="U19534" s="43"/>
    </row>
    <row r="19535" spans="19:21" x14ac:dyDescent="0.35">
      <c r="S19535" s="43"/>
      <c r="U19535" s="43"/>
    </row>
    <row r="19536" spans="19:21" x14ac:dyDescent="0.35">
      <c r="S19536" s="43"/>
      <c r="U19536" s="43"/>
    </row>
    <row r="19537" spans="19:21" x14ac:dyDescent="0.35">
      <c r="S19537" s="43"/>
      <c r="U19537" s="43"/>
    </row>
    <row r="19538" spans="19:21" x14ac:dyDescent="0.35">
      <c r="S19538" s="43"/>
      <c r="U19538" s="43"/>
    </row>
    <row r="19539" spans="19:21" x14ac:dyDescent="0.35">
      <c r="S19539" s="43"/>
      <c r="U19539" s="43"/>
    </row>
    <row r="19540" spans="19:21" x14ac:dyDescent="0.35">
      <c r="S19540" s="43"/>
      <c r="U19540" s="43"/>
    </row>
    <row r="19541" spans="19:21" x14ac:dyDescent="0.35">
      <c r="S19541" s="43"/>
      <c r="U19541" s="43"/>
    </row>
    <row r="19542" spans="19:21" x14ac:dyDescent="0.35">
      <c r="S19542" s="43"/>
      <c r="U19542" s="43"/>
    </row>
    <row r="19543" spans="19:21" x14ac:dyDescent="0.35">
      <c r="S19543" s="43"/>
      <c r="U19543" s="43"/>
    </row>
    <row r="19544" spans="19:21" x14ac:dyDescent="0.35">
      <c r="S19544" s="43"/>
      <c r="U19544" s="43"/>
    </row>
    <row r="19545" spans="19:21" x14ac:dyDescent="0.35">
      <c r="S19545" s="43"/>
      <c r="U19545" s="43"/>
    </row>
    <row r="19546" spans="19:21" x14ac:dyDescent="0.35">
      <c r="S19546" s="43"/>
      <c r="U19546" s="43"/>
    </row>
    <row r="19547" spans="19:21" x14ac:dyDescent="0.35">
      <c r="S19547" s="43"/>
      <c r="U19547" s="43"/>
    </row>
    <row r="19548" spans="19:21" x14ac:dyDescent="0.35">
      <c r="S19548" s="43"/>
      <c r="U19548" s="43"/>
    </row>
    <row r="19549" spans="19:21" x14ac:dyDescent="0.35">
      <c r="S19549" s="43"/>
      <c r="U19549" s="43"/>
    </row>
    <row r="19550" spans="19:21" x14ac:dyDescent="0.35">
      <c r="S19550" s="43"/>
      <c r="U19550" s="43"/>
    </row>
    <row r="19551" spans="19:21" x14ac:dyDescent="0.35">
      <c r="S19551" s="43"/>
      <c r="U19551" s="43"/>
    </row>
    <row r="19552" spans="19:21" x14ac:dyDescent="0.35">
      <c r="S19552" s="43"/>
      <c r="U19552" s="43"/>
    </row>
    <row r="19553" spans="19:21" x14ac:dyDescent="0.35">
      <c r="S19553" s="43"/>
      <c r="U19553" s="43"/>
    </row>
    <row r="19554" spans="19:21" x14ac:dyDescent="0.35">
      <c r="S19554" s="43"/>
      <c r="U19554" s="43"/>
    </row>
    <row r="19555" spans="19:21" x14ac:dyDescent="0.35">
      <c r="S19555" s="43"/>
      <c r="U19555" s="43"/>
    </row>
    <row r="19556" spans="19:21" x14ac:dyDescent="0.35">
      <c r="S19556" s="43"/>
      <c r="U19556" s="43"/>
    </row>
    <row r="19557" spans="19:21" x14ac:dyDescent="0.35">
      <c r="S19557" s="43"/>
      <c r="U19557" s="43"/>
    </row>
    <row r="19558" spans="19:21" x14ac:dyDescent="0.35">
      <c r="S19558" s="43"/>
      <c r="U19558" s="43"/>
    </row>
    <row r="19559" spans="19:21" x14ac:dyDescent="0.35">
      <c r="S19559" s="43"/>
      <c r="U19559" s="43"/>
    </row>
    <row r="19560" spans="19:21" x14ac:dyDescent="0.35">
      <c r="S19560" s="43"/>
      <c r="U19560" s="43"/>
    </row>
    <row r="19561" spans="19:21" x14ac:dyDescent="0.35">
      <c r="S19561" s="43"/>
      <c r="U19561" s="43"/>
    </row>
    <row r="19562" spans="19:21" x14ac:dyDescent="0.35">
      <c r="S19562" s="43"/>
      <c r="U19562" s="43"/>
    </row>
    <row r="19563" spans="19:21" x14ac:dyDescent="0.35">
      <c r="S19563" s="43"/>
      <c r="U19563" s="43"/>
    </row>
    <row r="19564" spans="19:21" x14ac:dyDescent="0.35">
      <c r="S19564" s="43"/>
      <c r="U19564" s="43"/>
    </row>
    <row r="19565" spans="19:21" x14ac:dyDescent="0.35">
      <c r="S19565" s="43"/>
      <c r="U19565" s="43"/>
    </row>
    <row r="19566" spans="19:21" x14ac:dyDescent="0.35">
      <c r="S19566" s="43"/>
      <c r="U19566" s="43"/>
    </row>
    <row r="19567" spans="19:21" x14ac:dyDescent="0.35">
      <c r="S19567" s="43"/>
      <c r="U19567" s="43"/>
    </row>
    <row r="19568" spans="19:21" x14ac:dyDescent="0.35">
      <c r="S19568" s="43"/>
      <c r="U19568" s="43"/>
    </row>
    <row r="19569" spans="19:21" x14ac:dyDescent="0.35">
      <c r="S19569" s="43"/>
      <c r="U19569" s="43"/>
    </row>
    <row r="19570" spans="19:21" x14ac:dyDescent="0.35">
      <c r="S19570" s="43"/>
      <c r="U19570" s="43"/>
    </row>
    <row r="19571" spans="19:21" x14ac:dyDescent="0.35">
      <c r="S19571" s="43"/>
      <c r="U19571" s="43"/>
    </row>
    <row r="19572" spans="19:21" x14ac:dyDescent="0.35">
      <c r="S19572" s="43"/>
      <c r="U19572" s="43"/>
    </row>
    <row r="19573" spans="19:21" x14ac:dyDescent="0.35">
      <c r="S19573" s="43"/>
      <c r="U19573" s="43"/>
    </row>
    <row r="19574" spans="19:21" x14ac:dyDescent="0.35">
      <c r="S19574" s="43"/>
      <c r="U19574" s="43"/>
    </row>
    <row r="19575" spans="19:21" x14ac:dyDescent="0.35">
      <c r="S19575" s="43"/>
      <c r="U19575" s="43"/>
    </row>
    <row r="19576" spans="19:21" x14ac:dyDescent="0.35">
      <c r="S19576" s="43"/>
      <c r="U19576" s="43"/>
    </row>
    <row r="19577" spans="19:21" x14ac:dyDescent="0.35">
      <c r="S19577" s="43"/>
      <c r="U19577" s="43"/>
    </row>
    <row r="19578" spans="19:21" x14ac:dyDescent="0.35">
      <c r="S19578" s="43"/>
      <c r="U19578" s="43"/>
    </row>
    <row r="19579" spans="19:21" x14ac:dyDescent="0.35">
      <c r="S19579" s="43"/>
      <c r="U19579" s="43"/>
    </row>
    <row r="19580" spans="19:21" x14ac:dyDescent="0.35">
      <c r="S19580" s="43"/>
      <c r="U19580" s="43"/>
    </row>
    <row r="19581" spans="19:21" x14ac:dyDescent="0.35">
      <c r="S19581" s="43"/>
      <c r="U19581" s="43"/>
    </row>
    <row r="19582" spans="19:21" x14ac:dyDescent="0.35">
      <c r="S19582" s="43"/>
      <c r="U19582" s="43"/>
    </row>
    <row r="19583" spans="19:21" x14ac:dyDescent="0.35">
      <c r="S19583" s="43"/>
      <c r="U19583" s="43"/>
    </row>
    <row r="19584" spans="19:21" x14ac:dyDescent="0.35">
      <c r="S19584" s="43"/>
      <c r="U19584" s="43"/>
    </row>
    <row r="19585" spans="19:21" x14ac:dyDescent="0.35">
      <c r="S19585" s="43"/>
      <c r="U19585" s="43"/>
    </row>
    <row r="19586" spans="19:21" x14ac:dyDescent="0.35">
      <c r="S19586" s="43"/>
      <c r="U19586" s="43"/>
    </row>
    <row r="19587" spans="19:21" x14ac:dyDescent="0.35">
      <c r="S19587" s="43"/>
      <c r="U19587" s="43"/>
    </row>
    <row r="19588" spans="19:21" x14ac:dyDescent="0.35">
      <c r="S19588" s="43"/>
      <c r="U19588" s="43"/>
    </row>
    <row r="19589" spans="19:21" x14ac:dyDescent="0.35">
      <c r="S19589" s="43"/>
      <c r="U19589" s="43"/>
    </row>
    <row r="19590" spans="19:21" x14ac:dyDescent="0.35">
      <c r="S19590" s="43"/>
      <c r="U19590" s="43"/>
    </row>
    <row r="19591" spans="19:21" x14ac:dyDescent="0.35">
      <c r="S19591" s="43"/>
      <c r="U19591" s="43"/>
    </row>
    <row r="19592" spans="19:21" x14ac:dyDescent="0.35">
      <c r="S19592" s="43"/>
      <c r="U19592" s="43"/>
    </row>
    <row r="19593" spans="19:21" x14ac:dyDescent="0.35">
      <c r="S19593" s="43"/>
      <c r="U19593" s="43"/>
    </row>
    <row r="19594" spans="19:21" x14ac:dyDescent="0.35">
      <c r="S19594" s="43"/>
      <c r="U19594" s="43"/>
    </row>
    <row r="19595" spans="19:21" x14ac:dyDescent="0.35">
      <c r="S19595" s="43"/>
      <c r="U19595" s="43"/>
    </row>
    <row r="19596" spans="19:21" x14ac:dyDescent="0.35">
      <c r="S19596" s="43"/>
      <c r="U19596" s="43"/>
    </row>
    <row r="19597" spans="19:21" x14ac:dyDescent="0.35">
      <c r="S19597" s="43"/>
      <c r="U19597" s="43"/>
    </row>
    <row r="19598" spans="19:21" x14ac:dyDescent="0.35">
      <c r="S19598" s="43"/>
      <c r="U19598" s="43"/>
    </row>
    <row r="19599" spans="19:21" x14ac:dyDescent="0.35">
      <c r="S19599" s="43"/>
      <c r="U19599" s="43"/>
    </row>
    <row r="19600" spans="19:21" x14ac:dyDescent="0.35">
      <c r="S19600" s="43"/>
      <c r="U19600" s="43"/>
    </row>
    <row r="19601" spans="19:21" x14ac:dyDescent="0.35">
      <c r="S19601" s="43"/>
      <c r="U19601" s="43"/>
    </row>
    <row r="19602" spans="19:21" x14ac:dyDescent="0.35">
      <c r="S19602" s="43"/>
      <c r="U19602" s="43"/>
    </row>
    <row r="19603" spans="19:21" x14ac:dyDescent="0.35">
      <c r="S19603" s="43"/>
      <c r="U19603" s="43"/>
    </row>
    <row r="19604" spans="19:21" x14ac:dyDescent="0.35">
      <c r="S19604" s="43"/>
      <c r="U19604" s="43"/>
    </row>
    <row r="19605" spans="19:21" x14ac:dyDescent="0.35">
      <c r="S19605" s="43"/>
      <c r="U19605" s="43"/>
    </row>
    <row r="19606" spans="19:21" x14ac:dyDescent="0.35">
      <c r="S19606" s="43"/>
      <c r="U19606" s="43"/>
    </row>
    <row r="19607" spans="19:21" x14ac:dyDescent="0.35">
      <c r="S19607" s="43"/>
      <c r="U19607" s="43"/>
    </row>
    <row r="19608" spans="19:21" x14ac:dyDescent="0.35">
      <c r="S19608" s="43"/>
      <c r="U19608" s="43"/>
    </row>
    <row r="19609" spans="19:21" x14ac:dyDescent="0.35">
      <c r="S19609" s="43"/>
      <c r="U19609" s="43"/>
    </row>
    <row r="19610" spans="19:21" x14ac:dyDescent="0.35">
      <c r="S19610" s="43"/>
      <c r="U19610" s="43"/>
    </row>
    <row r="19611" spans="19:21" x14ac:dyDescent="0.35">
      <c r="S19611" s="43"/>
      <c r="U19611" s="43"/>
    </row>
    <row r="19612" spans="19:21" x14ac:dyDescent="0.35">
      <c r="S19612" s="43"/>
      <c r="U19612" s="43"/>
    </row>
    <row r="19613" spans="19:21" x14ac:dyDescent="0.35">
      <c r="S19613" s="43"/>
      <c r="U19613" s="43"/>
    </row>
    <row r="19614" spans="19:21" x14ac:dyDescent="0.35">
      <c r="S19614" s="43"/>
      <c r="U19614" s="43"/>
    </row>
    <row r="19615" spans="19:21" x14ac:dyDescent="0.35">
      <c r="S19615" s="43"/>
      <c r="U19615" s="43"/>
    </row>
    <row r="19616" spans="19:21" x14ac:dyDescent="0.35">
      <c r="S19616" s="43"/>
      <c r="U19616" s="43"/>
    </row>
    <row r="19617" spans="19:21" x14ac:dyDescent="0.35">
      <c r="S19617" s="43"/>
      <c r="U19617" s="43"/>
    </row>
    <row r="19618" spans="19:21" x14ac:dyDescent="0.35">
      <c r="S19618" s="43"/>
      <c r="U19618" s="43"/>
    </row>
    <row r="19619" spans="19:21" x14ac:dyDescent="0.35">
      <c r="S19619" s="43"/>
      <c r="U19619" s="43"/>
    </row>
    <row r="19620" spans="19:21" x14ac:dyDescent="0.35">
      <c r="S19620" s="43"/>
      <c r="U19620" s="43"/>
    </row>
    <row r="19621" spans="19:21" x14ac:dyDescent="0.35">
      <c r="S19621" s="43"/>
      <c r="U19621" s="43"/>
    </row>
    <row r="19622" spans="19:21" x14ac:dyDescent="0.35">
      <c r="S19622" s="43"/>
      <c r="U19622" s="43"/>
    </row>
    <row r="19623" spans="19:21" x14ac:dyDescent="0.35">
      <c r="S19623" s="43"/>
      <c r="U19623" s="43"/>
    </row>
    <row r="19624" spans="19:21" x14ac:dyDescent="0.35">
      <c r="S19624" s="43"/>
      <c r="U19624" s="43"/>
    </row>
    <row r="19625" spans="19:21" x14ac:dyDescent="0.35">
      <c r="S19625" s="43"/>
      <c r="U19625" s="43"/>
    </row>
    <row r="19626" spans="19:21" x14ac:dyDescent="0.35">
      <c r="S19626" s="43"/>
      <c r="U19626" s="43"/>
    </row>
    <row r="19627" spans="19:21" x14ac:dyDescent="0.35">
      <c r="S19627" s="43"/>
      <c r="U19627" s="43"/>
    </row>
    <row r="19628" spans="19:21" x14ac:dyDescent="0.35">
      <c r="S19628" s="43"/>
      <c r="U19628" s="43"/>
    </row>
    <row r="19629" spans="19:21" x14ac:dyDescent="0.35">
      <c r="S19629" s="43"/>
      <c r="U19629" s="43"/>
    </row>
    <row r="19630" spans="19:21" x14ac:dyDescent="0.35">
      <c r="S19630" s="43"/>
      <c r="U19630" s="43"/>
    </row>
    <row r="19631" spans="19:21" x14ac:dyDescent="0.35">
      <c r="S19631" s="43"/>
      <c r="U19631" s="43"/>
    </row>
    <row r="19632" spans="19:21" x14ac:dyDescent="0.35">
      <c r="S19632" s="43"/>
      <c r="U19632" s="43"/>
    </row>
    <row r="19633" spans="19:21" x14ac:dyDescent="0.35">
      <c r="S19633" s="43"/>
      <c r="U19633" s="43"/>
    </row>
    <row r="19634" spans="19:21" x14ac:dyDescent="0.35">
      <c r="S19634" s="43"/>
      <c r="U19634" s="43"/>
    </row>
    <row r="19635" spans="19:21" x14ac:dyDescent="0.35">
      <c r="S19635" s="43"/>
      <c r="U19635" s="43"/>
    </row>
    <row r="19636" spans="19:21" x14ac:dyDescent="0.35">
      <c r="S19636" s="43"/>
      <c r="U19636" s="43"/>
    </row>
    <row r="19637" spans="19:21" x14ac:dyDescent="0.35">
      <c r="S19637" s="43"/>
      <c r="U19637" s="43"/>
    </row>
    <row r="19638" spans="19:21" x14ac:dyDescent="0.35">
      <c r="S19638" s="43"/>
      <c r="U19638" s="43"/>
    </row>
    <row r="19639" spans="19:21" x14ac:dyDescent="0.35">
      <c r="S19639" s="43"/>
      <c r="U19639" s="43"/>
    </row>
    <row r="19640" spans="19:21" x14ac:dyDescent="0.35">
      <c r="S19640" s="43"/>
      <c r="U19640" s="43"/>
    </row>
    <row r="19641" spans="19:21" x14ac:dyDescent="0.35">
      <c r="S19641" s="43"/>
      <c r="U19641" s="43"/>
    </row>
    <row r="19642" spans="19:21" x14ac:dyDescent="0.35">
      <c r="S19642" s="43"/>
      <c r="U19642" s="43"/>
    </row>
    <row r="19643" spans="19:21" x14ac:dyDescent="0.35">
      <c r="S19643" s="43"/>
      <c r="U19643" s="43"/>
    </row>
    <row r="19644" spans="19:21" x14ac:dyDescent="0.35">
      <c r="S19644" s="43"/>
      <c r="U19644" s="43"/>
    </row>
    <row r="19645" spans="19:21" x14ac:dyDescent="0.35">
      <c r="S19645" s="43"/>
      <c r="U19645" s="43"/>
    </row>
    <row r="19646" spans="19:21" x14ac:dyDescent="0.35">
      <c r="S19646" s="43"/>
      <c r="U19646" s="43"/>
    </row>
    <row r="19647" spans="19:21" x14ac:dyDescent="0.35">
      <c r="S19647" s="43"/>
      <c r="U19647" s="43"/>
    </row>
    <row r="19648" spans="19:21" x14ac:dyDescent="0.35">
      <c r="S19648" s="43"/>
      <c r="U19648" s="43"/>
    </row>
    <row r="19649" spans="19:21" x14ac:dyDescent="0.35">
      <c r="S19649" s="43"/>
      <c r="U19649" s="43"/>
    </row>
    <row r="19650" spans="19:21" x14ac:dyDescent="0.35">
      <c r="S19650" s="43"/>
      <c r="U19650" s="43"/>
    </row>
    <row r="19651" spans="19:21" x14ac:dyDescent="0.35">
      <c r="S19651" s="43"/>
      <c r="U19651" s="43"/>
    </row>
    <row r="19652" spans="19:21" x14ac:dyDescent="0.35">
      <c r="S19652" s="43"/>
      <c r="U19652" s="43"/>
    </row>
    <row r="19653" spans="19:21" x14ac:dyDescent="0.35">
      <c r="S19653" s="43"/>
      <c r="U19653" s="43"/>
    </row>
    <row r="19654" spans="19:21" x14ac:dyDescent="0.35">
      <c r="S19654" s="43"/>
      <c r="U19654" s="43"/>
    </row>
    <row r="19655" spans="19:21" x14ac:dyDescent="0.35">
      <c r="S19655" s="43"/>
      <c r="U19655" s="43"/>
    </row>
    <row r="19656" spans="19:21" x14ac:dyDescent="0.35">
      <c r="S19656" s="43"/>
      <c r="U19656" s="43"/>
    </row>
    <row r="19657" spans="19:21" x14ac:dyDescent="0.35">
      <c r="S19657" s="43"/>
      <c r="U19657" s="43"/>
    </row>
    <row r="19658" spans="19:21" x14ac:dyDescent="0.35">
      <c r="S19658" s="43"/>
      <c r="U19658" s="43"/>
    </row>
    <row r="19659" spans="19:21" x14ac:dyDescent="0.35">
      <c r="S19659" s="43"/>
      <c r="U19659" s="43"/>
    </row>
    <row r="19660" spans="19:21" x14ac:dyDescent="0.35">
      <c r="S19660" s="43"/>
      <c r="U19660" s="43"/>
    </row>
    <row r="19661" spans="19:21" x14ac:dyDescent="0.35">
      <c r="S19661" s="43"/>
      <c r="U19661" s="43"/>
    </row>
    <row r="19662" spans="19:21" x14ac:dyDescent="0.35">
      <c r="S19662" s="43"/>
      <c r="U19662" s="43"/>
    </row>
    <row r="19663" spans="19:21" x14ac:dyDescent="0.35">
      <c r="S19663" s="43"/>
      <c r="U19663" s="43"/>
    </row>
    <row r="19664" spans="19:21" x14ac:dyDescent="0.35">
      <c r="S19664" s="43"/>
      <c r="U19664" s="43"/>
    </row>
    <row r="19665" spans="19:21" x14ac:dyDescent="0.35">
      <c r="S19665" s="43"/>
      <c r="U19665" s="43"/>
    </row>
    <row r="19666" spans="19:21" x14ac:dyDescent="0.35">
      <c r="S19666" s="43"/>
      <c r="U19666" s="43"/>
    </row>
    <row r="19667" spans="19:21" x14ac:dyDescent="0.35">
      <c r="S19667" s="43"/>
      <c r="U19667" s="43"/>
    </row>
    <row r="19668" spans="19:21" x14ac:dyDescent="0.35">
      <c r="S19668" s="43"/>
      <c r="U19668" s="43"/>
    </row>
    <row r="19669" spans="19:21" x14ac:dyDescent="0.35">
      <c r="S19669" s="43"/>
      <c r="U19669" s="43"/>
    </row>
    <row r="19670" spans="19:21" x14ac:dyDescent="0.35">
      <c r="S19670" s="43"/>
      <c r="U19670" s="43"/>
    </row>
    <row r="19671" spans="19:21" x14ac:dyDescent="0.35">
      <c r="S19671" s="43"/>
      <c r="U19671" s="43"/>
    </row>
    <row r="19672" spans="19:21" x14ac:dyDescent="0.35">
      <c r="S19672" s="43"/>
      <c r="U19672" s="43"/>
    </row>
    <row r="19673" spans="19:21" x14ac:dyDescent="0.35">
      <c r="S19673" s="43"/>
      <c r="U19673" s="43"/>
    </row>
    <row r="19674" spans="19:21" x14ac:dyDescent="0.35">
      <c r="S19674" s="43"/>
      <c r="U19674" s="43"/>
    </row>
    <row r="19675" spans="19:21" x14ac:dyDescent="0.35">
      <c r="S19675" s="43"/>
      <c r="U19675" s="43"/>
    </row>
    <row r="19676" spans="19:21" x14ac:dyDescent="0.35">
      <c r="S19676" s="43"/>
      <c r="U19676" s="43"/>
    </row>
    <row r="19677" spans="19:21" x14ac:dyDescent="0.35">
      <c r="S19677" s="43"/>
      <c r="U19677" s="43"/>
    </row>
    <row r="19678" spans="19:21" x14ac:dyDescent="0.35">
      <c r="S19678" s="43"/>
      <c r="U19678" s="43"/>
    </row>
    <row r="19679" spans="19:21" x14ac:dyDescent="0.35">
      <c r="S19679" s="43"/>
      <c r="U19679" s="43"/>
    </row>
    <row r="19680" spans="19:21" x14ac:dyDescent="0.35">
      <c r="S19680" s="43"/>
      <c r="U19680" s="43"/>
    </row>
    <row r="19681" spans="19:21" x14ac:dyDescent="0.35">
      <c r="S19681" s="43"/>
      <c r="U19681" s="43"/>
    </row>
    <row r="19682" spans="19:21" x14ac:dyDescent="0.35">
      <c r="S19682" s="43"/>
      <c r="U19682" s="43"/>
    </row>
    <row r="19683" spans="19:21" x14ac:dyDescent="0.35">
      <c r="S19683" s="43"/>
      <c r="U19683" s="43"/>
    </row>
    <row r="19684" spans="19:21" x14ac:dyDescent="0.35">
      <c r="S19684" s="43"/>
      <c r="U19684" s="43"/>
    </row>
    <row r="19685" spans="19:21" x14ac:dyDescent="0.35">
      <c r="S19685" s="43"/>
      <c r="U19685" s="43"/>
    </row>
    <row r="19686" spans="19:21" x14ac:dyDescent="0.35">
      <c r="S19686" s="43"/>
      <c r="U19686" s="43"/>
    </row>
    <row r="19687" spans="19:21" x14ac:dyDescent="0.35">
      <c r="S19687" s="43"/>
      <c r="U19687" s="43"/>
    </row>
    <row r="19688" spans="19:21" x14ac:dyDescent="0.35">
      <c r="S19688" s="43"/>
      <c r="U19688" s="43"/>
    </row>
    <row r="19689" spans="19:21" x14ac:dyDescent="0.35">
      <c r="S19689" s="43"/>
      <c r="U19689" s="43"/>
    </row>
    <row r="19690" spans="19:21" x14ac:dyDescent="0.35">
      <c r="S19690" s="43"/>
      <c r="U19690" s="43"/>
    </row>
    <row r="19691" spans="19:21" x14ac:dyDescent="0.35">
      <c r="S19691" s="43"/>
      <c r="U19691" s="43"/>
    </row>
    <row r="19692" spans="19:21" x14ac:dyDescent="0.35">
      <c r="S19692" s="43"/>
      <c r="U19692" s="43"/>
    </row>
    <row r="19693" spans="19:21" x14ac:dyDescent="0.35">
      <c r="S19693" s="43"/>
      <c r="U19693" s="43"/>
    </row>
    <row r="19694" spans="19:21" x14ac:dyDescent="0.35">
      <c r="S19694" s="43"/>
      <c r="U19694" s="43"/>
    </row>
    <row r="19695" spans="19:21" x14ac:dyDescent="0.35">
      <c r="S19695" s="43"/>
      <c r="U19695" s="43"/>
    </row>
    <row r="19696" spans="19:21" x14ac:dyDescent="0.35">
      <c r="S19696" s="43"/>
      <c r="U19696" s="43"/>
    </row>
    <row r="19697" spans="19:21" x14ac:dyDescent="0.35">
      <c r="S19697" s="43"/>
      <c r="U19697" s="43"/>
    </row>
    <row r="19698" spans="19:21" x14ac:dyDescent="0.35">
      <c r="S19698" s="43"/>
      <c r="U19698" s="43"/>
    </row>
    <row r="19699" spans="19:21" x14ac:dyDescent="0.35">
      <c r="S19699" s="43"/>
      <c r="U19699" s="43"/>
    </row>
    <row r="19700" spans="19:21" x14ac:dyDescent="0.35">
      <c r="S19700" s="43"/>
      <c r="U19700" s="43"/>
    </row>
    <row r="19701" spans="19:21" x14ac:dyDescent="0.35">
      <c r="S19701" s="43"/>
      <c r="U19701" s="43"/>
    </row>
    <row r="19702" spans="19:21" x14ac:dyDescent="0.35">
      <c r="S19702" s="43"/>
      <c r="U19702" s="43"/>
    </row>
    <row r="19703" spans="19:21" x14ac:dyDescent="0.35">
      <c r="S19703" s="43"/>
      <c r="U19703" s="43"/>
    </row>
    <row r="19704" spans="19:21" x14ac:dyDescent="0.35">
      <c r="S19704" s="43"/>
      <c r="U19704" s="43"/>
    </row>
    <row r="19705" spans="19:21" x14ac:dyDescent="0.35">
      <c r="S19705" s="43"/>
      <c r="U19705" s="43"/>
    </row>
    <row r="19706" spans="19:21" x14ac:dyDescent="0.35">
      <c r="S19706" s="43"/>
      <c r="U19706" s="43"/>
    </row>
    <row r="19707" spans="19:21" x14ac:dyDescent="0.35">
      <c r="S19707" s="43"/>
      <c r="U19707" s="43"/>
    </row>
    <row r="19708" spans="19:21" x14ac:dyDescent="0.35">
      <c r="S19708" s="43"/>
      <c r="U19708" s="43"/>
    </row>
    <row r="19709" spans="19:21" x14ac:dyDescent="0.35">
      <c r="S19709" s="43"/>
      <c r="U19709" s="43"/>
    </row>
    <row r="19710" spans="19:21" x14ac:dyDescent="0.35">
      <c r="S19710" s="43"/>
      <c r="U19710" s="43"/>
    </row>
    <row r="19711" spans="19:21" x14ac:dyDescent="0.35">
      <c r="S19711" s="43"/>
      <c r="U19711" s="43"/>
    </row>
    <row r="19712" spans="19:21" x14ac:dyDescent="0.35">
      <c r="S19712" s="43"/>
      <c r="U19712" s="43"/>
    </row>
    <row r="19713" spans="19:21" x14ac:dyDescent="0.35">
      <c r="S19713" s="43"/>
      <c r="U19713" s="43"/>
    </row>
    <row r="19714" spans="19:21" x14ac:dyDescent="0.35">
      <c r="S19714" s="43"/>
      <c r="U19714" s="43"/>
    </row>
    <row r="19715" spans="19:21" x14ac:dyDescent="0.35">
      <c r="S19715" s="43"/>
      <c r="U19715" s="43"/>
    </row>
    <row r="19716" spans="19:21" x14ac:dyDescent="0.35">
      <c r="S19716" s="43"/>
      <c r="U19716" s="43"/>
    </row>
    <row r="19717" spans="19:21" x14ac:dyDescent="0.35">
      <c r="S19717" s="43"/>
      <c r="U19717" s="43"/>
    </row>
    <row r="19718" spans="19:21" x14ac:dyDescent="0.35">
      <c r="S19718" s="43"/>
      <c r="U19718" s="43"/>
    </row>
    <row r="19719" spans="19:21" x14ac:dyDescent="0.35">
      <c r="S19719" s="43"/>
      <c r="U19719" s="43"/>
    </row>
    <row r="19720" spans="19:21" x14ac:dyDescent="0.35">
      <c r="S19720" s="43"/>
      <c r="U19720" s="43"/>
    </row>
    <row r="19721" spans="19:21" x14ac:dyDescent="0.35">
      <c r="S19721" s="43"/>
      <c r="U19721" s="43"/>
    </row>
    <row r="19722" spans="19:21" x14ac:dyDescent="0.35">
      <c r="S19722" s="43"/>
      <c r="U19722" s="43"/>
    </row>
    <row r="19723" spans="19:21" x14ac:dyDescent="0.35">
      <c r="S19723" s="43"/>
      <c r="U19723" s="43"/>
    </row>
    <row r="19724" spans="19:21" x14ac:dyDescent="0.35">
      <c r="S19724" s="43"/>
      <c r="U19724" s="43"/>
    </row>
    <row r="19725" spans="19:21" x14ac:dyDescent="0.35">
      <c r="S19725" s="43"/>
      <c r="U19725" s="43"/>
    </row>
    <row r="19726" spans="19:21" x14ac:dyDescent="0.35">
      <c r="S19726" s="43"/>
      <c r="U19726" s="43"/>
    </row>
    <row r="19727" spans="19:21" x14ac:dyDescent="0.35">
      <c r="S19727" s="43"/>
      <c r="U19727" s="43"/>
    </row>
    <row r="19728" spans="19:21" x14ac:dyDescent="0.35">
      <c r="S19728" s="43"/>
      <c r="U19728" s="43"/>
    </row>
    <row r="19729" spans="19:21" x14ac:dyDescent="0.35">
      <c r="S19729" s="43"/>
      <c r="U19729" s="43"/>
    </row>
    <row r="19730" spans="19:21" x14ac:dyDescent="0.35">
      <c r="S19730" s="43"/>
      <c r="U19730" s="43"/>
    </row>
    <row r="19731" spans="19:21" x14ac:dyDescent="0.35">
      <c r="S19731" s="43"/>
      <c r="U19731" s="43"/>
    </row>
    <row r="19732" spans="19:21" x14ac:dyDescent="0.35">
      <c r="S19732" s="43"/>
      <c r="U19732" s="43"/>
    </row>
    <row r="19733" spans="19:21" x14ac:dyDescent="0.35">
      <c r="S19733" s="43"/>
      <c r="U19733" s="43"/>
    </row>
    <row r="19734" spans="19:21" x14ac:dyDescent="0.35">
      <c r="S19734" s="43"/>
      <c r="U19734" s="43"/>
    </row>
    <row r="19735" spans="19:21" x14ac:dyDescent="0.35">
      <c r="S19735" s="43"/>
      <c r="U19735" s="43"/>
    </row>
    <row r="19736" spans="19:21" x14ac:dyDescent="0.35">
      <c r="S19736" s="43"/>
      <c r="U19736" s="43"/>
    </row>
    <row r="19737" spans="19:21" x14ac:dyDescent="0.35">
      <c r="S19737" s="43"/>
      <c r="U19737" s="43"/>
    </row>
    <row r="19738" spans="19:21" x14ac:dyDescent="0.35">
      <c r="S19738" s="43"/>
      <c r="U19738" s="43"/>
    </row>
    <row r="19739" spans="19:21" x14ac:dyDescent="0.35">
      <c r="S19739" s="43"/>
      <c r="U19739" s="43"/>
    </row>
    <row r="19740" spans="19:21" x14ac:dyDescent="0.35">
      <c r="S19740" s="43"/>
      <c r="U19740" s="43"/>
    </row>
    <row r="19741" spans="19:21" x14ac:dyDescent="0.35">
      <c r="S19741" s="43"/>
      <c r="U19741" s="43"/>
    </row>
    <row r="19742" spans="19:21" x14ac:dyDescent="0.35">
      <c r="S19742" s="43"/>
      <c r="U19742" s="43"/>
    </row>
    <row r="19743" spans="19:21" x14ac:dyDescent="0.35">
      <c r="S19743" s="43"/>
      <c r="U19743" s="43"/>
    </row>
    <row r="19744" spans="19:21" x14ac:dyDescent="0.35">
      <c r="S19744" s="43"/>
      <c r="U19744" s="43"/>
    </row>
    <row r="19745" spans="19:21" x14ac:dyDescent="0.35">
      <c r="S19745" s="43"/>
      <c r="U19745" s="43"/>
    </row>
    <row r="19746" spans="19:21" x14ac:dyDescent="0.35">
      <c r="S19746" s="43"/>
      <c r="U19746" s="43"/>
    </row>
    <row r="19747" spans="19:21" x14ac:dyDescent="0.35">
      <c r="S19747" s="43"/>
      <c r="U19747" s="43"/>
    </row>
    <row r="19748" spans="19:21" x14ac:dyDescent="0.35">
      <c r="S19748" s="43"/>
      <c r="U19748" s="43"/>
    </row>
    <row r="19749" spans="19:21" x14ac:dyDescent="0.35">
      <c r="S19749" s="43"/>
      <c r="U19749" s="43"/>
    </row>
    <row r="19750" spans="19:21" x14ac:dyDescent="0.35">
      <c r="S19750" s="43"/>
      <c r="U19750" s="43"/>
    </row>
    <row r="19751" spans="19:21" x14ac:dyDescent="0.35">
      <c r="S19751" s="43"/>
      <c r="U19751" s="43"/>
    </row>
    <row r="19752" spans="19:21" x14ac:dyDescent="0.35">
      <c r="S19752" s="43"/>
      <c r="U19752" s="43"/>
    </row>
    <row r="19753" spans="19:21" x14ac:dyDescent="0.35">
      <c r="S19753" s="43"/>
      <c r="U19753" s="43"/>
    </row>
    <row r="19754" spans="19:21" x14ac:dyDescent="0.35">
      <c r="S19754" s="43"/>
      <c r="U19754" s="43"/>
    </row>
    <row r="19755" spans="19:21" x14ac:dyDescent="0.35">
      <c r="S19755" s="43"/>
      <c r="U19755" s="43"/>
    </row>
    <row r="19756" spans="19:21" x14ac:dyDescent="0.35">
      <c r="S19756" s="43"/>
      <c r="U19756" s="43"/>
    </row>
    <row r="19757" spans="19:21" x14ac:dyDescent="0.35">
      <c r="S19757" s="43"/>
      <c r="U19757" s="43"/>
    </row>
    <row r="19758" spans="19:21" x14ac:dyDescent="0.35">
      <c r="S19758" s="43"/>
      <c r="U19758" s="43"/>
    </row>
    <row r="19759" spans="19:21" x14ac:dyDescent="0.35">
      <c r="S19759" s="43"/>
      <c r="U19759" s="43"/>
    </row>
    <row r="19760" spans="19:21" x14ac:dyDescent="0.35">
      <c r="S19760" s="43"/>
      <c r="U19760" s="43"/>
    </row>
    <row r="19761" spans="19:21" x14ac:dyDescent="0.35">
      <c r="S19761" s="43"/>
      <c r="U19761" s="43"/>
    </row>
    <row r="19762" spans="19:21" x14ac:dyDescent="0.35">
      <c r="S19762" s="43"/>
      <c r="U19762" s="43"/>
    </row>
    <row r="19763" spans="19:21" x14ac:dyDescent="0.35">
      <c r="S19763" s="43"/>
      <c r="U19763" s="43"/>
    </row>
    <row r="19764" spans="19:21" x14ac:dyDescent="0.35">
      <c r="S19764" s="43"/>
      <c r="U19764" s="43"/>
    </row>
    <row r="19765" spans="19:21" x14ac:dyDescent="0.35">
      <c r="S19765" s="43"/>
      <c r="U19765" s="43"/>
    </row>
    <row r="19766" spans="19:21" x14ac:dyDescent="0.35">
      <c r="S19766" s="43"/>
      <c r="U19766" s="43"/>
    </row>
    <row r="19767" spans="19:21" x14ac:dyDescent="0.35">
      <c r="S19767" s="43"/>
      <c r="U19767" s="43"/>
    </row>
    <row r="19768" spans="19:21" x14ac:dyDescent="0.35">
      <c r="S19768" s="43"/>
      <c r="U19768" s="43"/>
    </row>
    <row r="19769" spans="19:21" x14ac:dyDescent="0.35">
      <c r="S19769" s="43"/>
      <c r="U19769" s="43"/>
    </row>
    <row r="19770" spans="19:21" x14ac:dyDescent="0.35">
      <c r="S19770" s="43"/>
      <c r="U19770" s="43"/>
    </row>
    <row r="19771" spans="19:21" x14ac:dyDescent="0.35">
      <c r="S19771" s="43"/>
      <c r="U19771" s="43"/>
    </row>
    <row r="19772" spans="19:21" x14ac:dyDescent="0.35">
      <c r="S19772" s="43"/>
      <c r="U19772" s="43"/>
    </row>
    <row r="19773" spans="19:21" x14ac:dyDescent="0.35">
      <c r="S19773" s="43"/>
      <c r="U19773" s="43"/>
    </row>
    <row r="19774" spans="19:21" x14ac:dyDescent="0.35">
      <c r="S19774" s="43"/>
      <c r="U19774" s="43"/>
    </row>
    <row r="19775" spans="19:21" x14ac:dyDescent="0.35">
      <c r="S19775" s="43"/>
      <c r="U19775" s="43"/>
    </row>
    <row r="19776" spans="19:21" x14ac:dyDescent="0.35">
      <c r="S19776" s="43"/>
      <c r="U19776" s="43"/>
    </row>
    <row r="19777" spans="19:21" x14ac:dyDescent="0.35">
      <c r="S19777" s="43"/>
      <c r="U19777" s="43"/>
    </row>
    <row r="19778" spans="19:21" x14ac:dyDescent="0.35">
      <c r="S19778" s="43"/>
      <c r="U19778" s="43"/>
    </row>
    <row r="19779" spans="19:21" x14ac:dyDescent="0.35">
      <c r="S19779" s="43"/>
      <c r="U19779" s="43"/>
    </row>
    <row r="19780" spans="19:21" x14ac:dyDescent="0.35">
      <c r="S19780" s="43"/>
      <c r="U19780" s="43"/>
    </row>
    <row r="19781" spans="19:21" x14ac:dyDescent="0.35">
      <c r="S19781" s="43"/>
      <c r="U19781" s="43"/>
    </row>
    <row r="19782" spans="19:21" x14ac:dyDescent="0.35">
      <c r="S19782" s="43"/>
      <c r="U19782" s="43"/>
    </row>
    <row r="19783" spans="19:21" x14ac:dyDescent="0.35">
      <c r="S19783" s="43"/>
      <c r="U19783" s="43"/>
    </row>
    <row r="19784" spans="19:21" x14ac:dyDescent="0.35">
      <c r="S19784" s="43"/>
      <c r="U19784" s="43"/>
    </row>
    <row r="19785" spans="19:21" x14ac:dyDescent="0.35">
      <c r="S19785" s="43"/>
      <c r="U19785" s="43"/>
    </row>
    <row r="19786" spans="19:21" x14ac:dyDescent="0.35">
      <c r="S19786" s="43"/>
      <c r="U19786" s="43"/>
    </row>
    <row r="19787" spans="19:21" x14ac:dyDescent="0.35">
      <c r="S19787" s="43"/>
      <c r="U19787" s="43"/>
    </row>
    <row r="19788" spans="19:21" x14ac:dyDescent="0.35">
      <c r="S19788" s="43"/>
      <c r="U19788" s="43"/>
    </row>
    <row r="19789" spans="19:21" x14ac:dyDescent="0.35">
      <c r="S19789" s="43"/>
      <c r="U19789" s="43"/>
    </row>
    <row r="19790" spans="19:21" x14ac:dyDescent="0.35">
      <c r="S19790" s="43"/>
      <c r="U19790" s="43"/>
    </row>
    <row r="19791" spans="19:21" x14ac:dyDescent="0.35">
      <c r="S19791" s="43"/>
      <c r="U19791" s="43"/>
    </row>
    <row r="19792" spans="19:21" x14ac:dyDescent="0.35">
      <c r="S19792" s="43"/>
      <c r="U19792" s="43"/>
    </row>
    <row r="19793" spans="19:21" x14ac:dyDescent="0.35">
      <c r="S19793" s="43"/>
      <c r="U19793" s="43"/>
    </row>
    <row r="19794" spans="19:21" x14ac:dyDescent="0.35">
      <c r="S19794" s="43"/>
      <c r="U19794" s="43"/>
    </row>
    <row r="19795" spans="19:21" x14ac:dyDescent="0.35">
      <c r="S19795" s="43"/>
      <c r="U19795" s="43"/>
    </row>
    <row r="19796" spans="19:21" x14ac:dyDescent="0.35">
      <c r="S19796" s="43"/>
      <c r="U19796" s="43"/>
    </row>
    <row r="19797" spans="19:21" x14ac:dyDescent="0.35">
      <c r="S19797" s="43"/>
      <c r="U19797" s="43"/>
    </row>
    <row r="19798" spans="19:21" x14ac:dyDescent="0.35">
      <c r="S19798" s="43"/>
      <c r="U19798" s="43"/>
    </row>
    <row r="19799" spans="19:21" x14ac:dyDescent="0.35">
      <c r="S19799" s="43"/>
      <c r="U19799" s="43"/>
    </row>
    <row r="19800" spans="19:21" x14ac:dyDescent="0.35">
      <c r="S19800" s="43"/>
      <c r="U19800" s="43"/>
    </row>
    <row r="19801" spans="19:21" x14ac:dyDescent="0.35">
      <c r="S19801" s="43"/>
      <c r="U19801" s="43"/>
    </row>
    <row r="19802" spans="19:21" x14ac:dyDescent="0.35">
      <c r="S19802" s="43"/>
      <c r="U19802" s="43"/>
    </row>
    <row r="19803" spans="19:21" x14ac:dyDescent="0.35">
      <c r="S19803" s="43"/>
      <c r="U19803" s="43"/>
    </row>
    <row r="19804" spans="19:21" x14ac:dyDescent="0.35">
      <c r="S19804" s="43"/>
      <c r="U19804" s="43"/>
    </row>
    <row r="19805" spans="19:21" x14ac:dyDescent="0.35">
      <c r="S19805" s="43"/>
      <c r="U19805" s="43"/>
    </row>
    <row r="19806" spans="19:21" x14ac:dyDescent="0.35">
      <c r="S19806" s="43"/>
      <c r="U19806" s="43"/>
    </row>
    <row r="19807" spans="19:21" x14ac:dyDescent="0.35">
      <c r="S19807" s="43"/>
      <c r="U19807" s="43"/>
    </row>
    <row r="19808" spans="19:21" x14ac:dyDescent="0.35">
      <c r="S19808" s="43"/>
      <c r="U19808" s="43"/>
    </row>
    <row r="19809" spans="19:21" x14ac:dyDescent="0.35">
      <c r="S19809" s="43"/>
      <c r="U19809" s="43"/>
    </row>
    <row r="19810" spans="19:21" x14ac:dyDescent="0.35">
      <c r="S19810" s="43"/>
      <c r="U19810" s="43"/>
    </row>
    <row r="19811" spans="19:21" x14ac:dyDescent="0.35">
      <c r="S19811" s="43"/>
      <c r="U19811" s="43"/>
    </row>
    <row r="19812" spans="19:21" x14ac:dyDescent="0.35">
      <c r="S19812" s="43"/>
      <c r="U19812" s="43"/>
    </row>
    <row r="19813" spans="19:21" x14ac:dyDescent="0.35">
      <c r="S19813" s="43"/>
      <c r="U19813" s="43"/>
    </row>
    <row r="19814" spans="19:21" x14ac:dyDescent="0.35">
      <c r="S19814" s="43"/>
      <c r="U19814" s="43"/>
    </row>
    <row r="19815" spans="19:21" x14ac:dyDescent="0.35">
      <c r="S19815" s="43"/>
      <c r="U19815" s="43"/>
    </row>
    <row r="19816" spans="19:21" x14ac:dyDescent="0.35">
      <c r="S19816" s="43"/>
      <c r="U19816" s="43"/>
    </row>
    <row r="19817" spans="19:21" x14ac:dyDescent="0.35">
      <c r="S19817" s="43"/>
      <c r="U19817" s="43"/>
    </row>
    <row r="19818" spans="19:21" x14ac:dyDescent="0.35">
      <c r="S19818" s="43"/>
      <c r="U19818" s="43"/>
    </row>
    <row r="19819" spans="19:21" x14ac:dyDescent="0.35">
      <c r="S19819" s="43"/>
      <c r="U19819" s="43"/>
    </row>
    <row r="19820" spans="19:21" x14ac:dyDescent="0.35">
      <c r="S19820" s="43"/>
      <c r="U19820" s="43"/>
    </row>
    <row r="19821" spans="19:21" x14ac:dyDescent="0.35">
      <c r="S19821" s="43"/>
      <c r="U19821" s="43"/>
    </row>
    <row r="19822" spans="19:21" x14ac:dyDescent="0.35">
      <c r="S19822" s="43"/>
      <c r="U19822" s="43"/>
    </row>
    <row r="19823" spans="19:21" x14ac:dyDescent="0.35">
      <c r="S19823" s="43"/>
      <c r="U19823" s="43"/>
    </row>
    <row r="19824" spans="19:21" x14ac:dyDescent="0.35">
      <c r="S19824" s="43"/>
      <c r="U19824" s="43"/>
    </row>
    <row r="19825" spans="19:21" x14ac:dyDescent="0.35">
      <c r="S19825" s="43"/>
      <c r="U19825" s="43"/>
    </row>
    <row r="19826" spans="19:21" x14ac:dyDescent="0.35">
      <c r="S19826" s="43"/>
      <c r="U19826" s="43"/>
    </row>
    <row r="19827" spans="19:21" x14ac:dyDescent="0.35">
      <c r="S19827" s="43"/>
      <c r="U19827" s="43"/>
    </row>
    <row r="19828" spans="19:21" x14ac:dyDescent="0.35">
      <c r="S19828" s="43"/>
      <c r="U19828" s="43"/>
    </row>
    <row r="19829" spans="19:21" x14ac:dyDescent="0.35">
      <c r="S19829" s="43"/>
      <c r="U19829" s="43"/>
    </row>
    <row r="19830" spans="19:21" x14ac:dyDescent="0.35">
      <c r="S19830" s="43"/>
      <c r="U19830" s="43"/>
    </row>
    <row r="19831" spans="19:21" x14ac:dyDescent="0.35">
      <c r="S19831" s="43"/>
      <c r="U19831" s="43"/>
    </row>
    <row r="19832" spans="19:21" x14ac:dyDescent="0.35">
      <c r="S19832" s="43"/>
      <c r="U19832" s="43"/>
    </row>
    <row r="19833" spans="19:21" x14ac:dyDescent="0.35">
      <c r="S19833" s="43"/>
      <c r="U19833" s="43"/>
    </row>
    <row r="19834" spans="19:21" x14ac:dyDescent="0.35">
      <c r="S19834" s="43"/>
      <c r="U19834" s="43"/>
    </row>
    <row r="19835" spans="19:21" x14ac:dyDescent="0.35">
      <c r="S19835" s="43"/>
      <c r="U19835" s="43"/>
    </row>
    <row r="19836" spans="19:21" x14ac:dyDescent="0.35">
      <c r="S19836" s="43"/>
      <c r="U19836" s="43"/>
    </row>
    <row r="19837" spans="19:21" x14ac:dyDescent="0.35">
      <c r="S19837" s="43"/>
      <c r="U19837" s="43"/>
    </row>
    <row r="19838" spans="19:21" x14ac:dyDescent="0.35">
      <c r="S19838" s="43"/>
      <c r="U19838" s="43"/>
    </row>
    <row r="19839" spans="19:21" x14ac:dyDescent="0.35">
      <c r="S19839" s="43"/>
      <c r="U19839" s="43"/>
    </row>
    <row r="19840" spans="19:21" x14ac:dyDescent="0.35">
      <c r="S19840" s="43"/>
      <c r="U19840" s="43"/>
    </row>
    <row r="19841" spans="19:21" x14ac:dyDescent="0.35">
      <c r="S19841" s="43"/>
      <c r="U19841" s="43"/>
    </row>
    <row r="19842" spans="19:21" x14ac:dyDescent="0.35">
      <c r="S19842" s="43"/>
      <c r="U19842" s="43"/>
    </row>
    <row r="19843" spans="19:21" x14ac:dyDescent="0.35">
      <c r="S19843" s="43"/>
      <c r="U19843" s="43"/>
    </row>
    <row r="19844" spans="19:21" x14ac:dyDescent="0.35">
      <c r="S19844" s="43"/>
      <c r="U19844" s="43"/>
    </row>
    <row r="19845" spans="19:21" x14ac:dyDescent="0.35">
      <c r="S19845" s="43"/>
      <c r="U19845" s="43"/>
    </row>
    <row r="19846" spans="19:21" x14ac:dyDescent="0.35">
      <c r="S19846" s="43"/>
      <c r="U19846" s="43"/>
    </row>
    <row r="19847" spans="19:21" x14ac:dyDescent="0.35">
      <c r="S19847" s="43"/>
      <c r="U19847" s="43"/>
    </row>
    <row r="19848" spans="19:21" x14ac:dyDescent="0.35">
      <c r="S19848" s="43"/>
      <c r="U19848" s="43"/>
    </row>
    <row r="19849" spans="19:21" x14ac:dyDescent="0.35">
      <c r="S19849" s="43"/>
      <c r="U19849" s="43"/>
    </row>
    <row r="19850" spans="19:21" x14ac:dyDescent="0.35">
      <c r="S19850" s="43"/>
      <c r="U19850" s="43"/>
    </row>
    <row r="19851" spans="19:21" x14ac:dyDescent="0.35">
      <c r="S19851" s="43"/>
      <c r="U19851" s="43"/>
    </row>
    <row r="19852" spans="19:21" x14ac:dyDescent="0.35">
      <c r="S19852" s="43"/>
      <c r="U19852" s="43"/>
    </row>
    <row r="19853" spans="19:21" x14ac:dyDescent="0.35">
      <c r="S19853" s="43"/>
      <c r="U19853" s="43"/>
    </row>
    <row r="19854" spans="19:21" x14ac:dyDescent="0.35">
      <c r="S19854" s="43"/>
      <c r="U19854" s="43"/>
    </row>
    <row r="19855" spans="19:21" x14ac:dyDescent="0.35">
      <c r="S19855" s="43"/>
      <c r="U19855" s="43"/>
    </row>
    <row r="19856" spans="19:21" x14ac:dyDescent="0.35">
      <c r="S19856" s="43"/>
      <c r="U19856" s="43"/>
    </row>
    <row r="19857" spans="19:21" x14ac:dyDescent="0.35">
      <c r="S19857" s="43"/>
      <c r="U19857" s="43"/>
    </row>
    <row r="19858" spans="19:21" x14ac:dyDescent="0.35">
      <c r="S19858" s="43"/>
      <c r="U19858" s="43"/>
    </row>
    <row r="19859" spans="19:21" x14ac:dyDescent="0.35">
      <c r="S19859" s="43"/>
      <c r="U19859" s="43"/>
    </row>
    <row r="19860" spans="19:21" x14ac:dyDescent="0.35">
      <c r="S19860" s="43"/>
      <c r="U19860" s="43"/>
    </row>
    <row r="19861" spans="19:21" x14ac:dyDescent="0.35">
      <c r="S19861" s="43"/>
      <c r="U19861" s="43"/>
    </row>
    <row r="19862" spans="19:21" x14ac:dyDescent="0.35">
      <c r="S19862" s="43"/>
      <c r="U19862" s="43"/>
    </row>
    <row r="19863" spans="19:21" x14ac:dyDescent="0.35">
      <c r="S19863" s="43"/>
      <c r="U19863" s="43"/>
    </row>
    <row r="19864" spans="19:21" x14ac:dyDescent="0.35">
      <c r="S19864" s="43"/>
      <c r="U19864" s="43"/>
    </row>
    <row r="19865" spans="19:21" x14ac:dyDescent="0.35">
      <c r="S19865" s="43"/>
      <c r="U19865" s="43"/>
    </row>
    <row r="19866" spans="19:21" x14ac:dyDescent="0.35">
      <c r="S19866" s="43"/>
      <c r="U19866" s="43"/>
    </row>
    <row r="19867" spans="19:21" x14ac:dyDescent="0.35">
      <c r="S19867" s="43"/>
      <c r="U19867" s="43"/>
    </row>
    <row r="19868" spans="19:21" x14ac:dyDescent="0.35">
      <c r="S19868" s="43"/>
      <c r="U19868" s="43"/>
    </row>
    <row r="19869" spans="19:21" x14ac:dyDescent="0.35">
      <c r="S19869" s="43"/>
      <c r="U19869" s="43"/>
    </row>
    <row r="19870" spans="19:21" x14ac:dyDescent="0.35">
      <c r="S19870" s="43"/>
      <c r="U19870" s="43"/>
    </row>
    <row r="19871" spans="19:21" x14ac:dyDescent="0.35">
      <c r="S19871" s="43"/>
      <c r="U19871" s="43"/>
    </row>
    <row r="19872" spans="19:21" x14ac:dyDescent="0.35">
      <c r="S19872" s="43"/>
      <c r="U19872" s="43"/>
    </row>
    <row r="19873" spans="19:21" x14ac:dyDescent="0.35">
      <c r="S19873" s="43"/>
      <c r="U19873" s="43"/>
    </row>
    <row r="19874" spans="19:21" x14ac:dyDescent="0.35">
      <c r="S19874" s="43"/>
      <c r="U19874" s="43"/>
    </row>
    <row r="19875" spans="19:21" x14ac:dyDescent="0.35">
      <c r="S19875" s="43"/>
      <c r="U19875" s="43"/>
    </row>
    <row r="19876" spans="19:21" x14ac:dyDescent="0.35">
      <c r="S19876" s="43"/>
      <c r="U19876" s="43"/>
    </row>
    <row r="19877" spans="19:21" x14ac:dyDescent="0.35">
      <c r="S19877" s="43"/>
      <c r="U19877" s="43"/>
    </row>
    <row r="19878" spans="19:21" x14ac:dyDescent="0.35">
      <c r="S19878" s="43"/>
      <c r="U19878" s="43"/>
    </row>
    <row r="19879" spans="19:21" x14ac:dyDescent="0.35">
      <c r="S19879" s="43"/>
      <c r="U19879" s="43"/>
    </row>
    <row r="19880" spans="19:21" x14ac:dyDescent="0.35">
      <c r="S19880" s="43"/>
      <c r="U19880" s="43"/>
    </row>
    <row r="19881" spans="19:21" x14ac:dyDescent="0.35">
      <c r="S19881" s="43"/>
      <c r="U19881" s="43"/>
    </row>
    <row r="19882" spans="19:21" x14ac:dyDescent="0.35">
      <c r="S19882" s="43"/>
      <c r="U19882" s="43"/>
    </row>
    <row r="19883" spans="19:21" x14ac:dyDescent="0.35">
      <c r="S19883" s="43"/>
      <c r="U19883" s="43"/>
    </row>
    <row r="19884" spans="19:21" x14ac:dyDescent="0.35">
      <c r="S19884" s="43"/>
      <c r="U19884" s="43"/>
    </row>
    <row r="19885" spans="19:21" x14ac:dyDescent="0.35">
      <c r="S19885" s="43"/>
      <c r="U19885" s="43"/>
    </row>
    <row r="19886" spans="19:21" x14ac:dyDescent="0.35">
      <c r="S19886" s="43"/>
      <c r="U19886" s="43"/>
    </row>
    <row r="19887" spans="19:21" x14ac:dyDescent="0.35">
      <c r="S19887" s="43"/>
      <c r="U19887" s="43"/>
    </row>
    <row r="19888" spans="19:21" x14ac:dyDescent="0.35">
      <c r="S19888" s="43"/>
      <c r="U19888" s="43"/>
    </row>
    <row r="19889" spans="19:21" x14ac:dyDescent="0.35">
      <c r="S19889" s="43"/>
      <c r="U19889" s="43"/>
    </row>
    <row r="19890" spans="19:21" x14ac:dyDescent="0.35">
      <c r="S19890" s="43"/>
      <c r="U19890" s="43"/>
    </row>
    <row r="19891" spans="19:21" x14ac:dyDescent="0.35">
      <c r="S19891" s="43"/>
      <c r="U19891" s="43"/>
    </row>
    <row r="19892" spans="19:21" x14ac:dyDescent="0.35">
      <c r="S19892" s="43"/>
      <c r="U19892" s="43"/>
    </row>
    <row r="19893" spans="19:21" x14ac:dyDescent="0.35">
      <c r="S19893" s="43"/>
      <c r="U19893" s="43"/>
    </row>
    <row r="19894" spans="19:21" x14ac:dyDescent="0.35">
      <c r="S19894" s="43"/>
      <c r="U19894" s="43"/>
    </row>
    <row r="19895" spans="19:21" x14ac:dyDescent="0.35">
      <c r="S19895" s="43"/>
      <c r="U19895" s="43"/>
    </row>
    <row r="19896" spans="19:21" x14ac:dyDescent="0.35">
      <c r="S19896" s="43"/>
      <c r="U19896" s="43"/>
    </row>
    <row r="19897" spans="19:21" x14ac:dyDescent="0.35">
      <c r="S19897" s="43"/>
      <c r="U19897" s="43"/>
    </row>
    <row r="19898" spans="19:21" x14ac:dyDescent="0.35">
      <c r="S19898" s="43"/>
      <c r="U19898" s="43"/>
    </row>
    <row r="19899" spans="19:21" x14ac:dyDescent="0.35">
      <c r="S19899" s="43"/>
      <c r="U19899" s="43"/>
    </row>
    <row r="19900" spans="19:21" x14ac:dyDescent="0.35">
      <c r="S19900" s="43"/>
      <c r="U19900" s="43"/>
    </row>
    <row r="19901" spans="19:21" x14ac:dyDescent="0.35">
      <c r="S19901" s="43"/>
      <c r="U19901" s="43"/>
    </row>
    <row r="19902" spans="19:21" x14ac:dyDescent="0.35">
      <c r="S19902" s="43"/>
      <c r="U19902" s="43"/>
    </row>
    <row r="19903" spans="19:21" x14ac:dyDescent="0.35">
      <c r="S19903" s="43"/>
      <c r="U19903" s="43"/>
    </row>
    <row r="19904" spans="19:21" x14ac:dyDescent="0.35">
      <c r="S19904" s="43"/>
      <c r="U19904" s="43"/>
    </row>
    <row r="19905" spans="19:21" x14ac:dyDescent="0.35">
      <c r="S19905" s="43"/>
      <c r="U19905" s="43"/>
    </row>
    <row r="19906" spans="19:21" x14ac:dyDescent="0.35">
      <c r="S19906" s="43"/>
      <c r="U19906" s="43"/>
    </row>
    <row r="19907" spans="19:21" x14ac:dyDescent="0.35">
      <c r="S19907" s="43"/>
      <c r="U19907" s="43"/>
    </row>
    <row r="19908" spans="19:21" x14ac:dyDescent="0.35">
      <c r="S19908" s="43"/>
      <c r="U19908" s="43"/>
    </row>
    <row r="19909" spans="19:21" x14ac:dyDescent="0.35">
      <c r="S19909" s="43"/>
      <c r="U19909" s="43"/>
    </row>
    <row r="19910" spans="19:21" x14ac:dyDescent="0.35">
      <c r="S19910" s="43"/>
      <c r="U19910" s="43"/>
    </row>
    <row r="19911" spans="19:21" x14ac:dyDescent="0.35">
      <c r="S19911" s="43"/>
      <c r="U19911" s="43"/>
    </row>
    <row r="19912" spans="19:21" x14ac:dyDescent="0.35">
      <c r="S19912" s="43"/>
      <c r="U19912" s="43"/>
    </row>
    <row r="19913" spans="19:21" x14ac:dyDescent="0.35">
      <c r="S19913" s="43"/>
      <c r="U19913" s="43"/>
    </row>
    <row r="19914" spans="19:21" x14ac:dyDescent="0.35">
      <c r="S19914" s="43"/>
      <c r="U19914" s="43"/>
    </row>
    <row r="19915" spans="19:21" x14ac:dyDescent="0.35">
      <c r="S19915" s="43"/>
      <c r="U19915" s="43"/>
    </row>
    <row r="19916" spans="19:21" x14ac:dyDescent="0.35">
      <c r="S19916" s="43"/>
      <c r="U19916" s="43"/>
    </row>
    <row r="19917" spans="19:21" x14ac:dyDescent="0.35">
      <c r="S19917" s="43"/>
      <c r="U19917" s="43"/>
    </row>
    <row r="19918" spans="19:21" x14ac:dyDescent="0.35">
      <c r="S19918" s="43"/>
      <c r="U19918" s="43"/>
    </row>
    <row r="19919" spans="19:21" x14ac:dyDescent="0.35">
      <c r="S19919" s="43"/>
      <c r="U19919" s="43"/>
    </row>
    <row r="19920" spans="19:21" x14ac:dyDescent="0.35">
      <c r="S19920" s="43"/>
      <c r="U19920" s="43"/>
    </row>
    <row r="19921" spans="19:21" x14ac:dyDescent="0.35">
      <c r="S19921" s="43"/>
      <c r="U19921" s="43"/>
    </row>
    <row r="19922" spans="19:21" x14ac:dyDescent="0.35">
      <c r="S19922" s="43"/>
      <c r="U19922" s="43"/>
    </row>
    <row r="19923" spans="19:21" x14ac:dyDescent="0.35">
      <c r="S19923" s="43"/>
      <c r="U19923" s="43"/>
    </row>
    <row r="19924" spans="19:21" x14ac:dyDescent="0.35">
      <c r="S19924" s="43"/>
      <c r="U19924" s="43"/>
    </row>
    <row r="19925" spans="19:21" x14ac:dyDescent="0.35">
      <c r="S19925" s="43"/>
      <c r="U19925" s="43"/>
    </row>
    <row r="19926" spans="19:21" x14ac:dyDescent="0.35">
      <c r="S19926" s="43"/>
      <c r="U19926" s="43"/>
    </row>
    <row r="19927" spans="19:21" x14ac:dyDescent="0.35">
      <c r="S19927" s="43"/>
      <c r="U19927" s="43"/>
    </row>
    <row r="19928" spans="19:21" x14ac:dyDescent="0.35">
      <c r="S19928" s="43"/>
      <c r="U19928" s="43"/>
    </row>
    <row r="19929" spans="19:21" x14ac:dyDescent="0.35">
      <c r="S19929" s="43"/>
      <c r="U19929" s="43"/>
    </row>
    <row r="19930" spans="19:21" x14ac:dyDescent="0.35">
      <c r="S19930" s="43"/>
      <c r="U19930" s="43"/>
    </row>
    <row r="19931" spans="19:21" x14ac:dyDescent="0.35">
      <c r="S19931" s="43"/>
      <c r="U19931" s="43"/>
    </row>
    <row r="19932" spans="19:21" x14ac:dyDescent="0.35">
      <c r="S19932" s="43"/>
      <c r="U19932" s="43"/>
    </row>
    <row r="19933" spans="19:21" x14ac:dyDescent="0.35">
      <c r="S19933" s="43"/>
      <c r="U19933" s="43"/>
    </row>
    <row r="19934" spans="19:21" x14ac:dyDescent="0.35">
      <c r="S19934" s="43"/>
      <c r="U19934" s="43"/>
    </row>
    <row r="19935" spans="19:21" x14ac:dyDescent="0.35">
      <c r="S19935" s="43"/>
      <c r="U19935" s="43"/>
    </row>
    <row r="19936" spans="19:21" x14ac:dyDescent="0.35">
      <c r="S19936" s="43"/>
      <c r="U19936" s="43"/>
    </row>
    <row r="19937" spans="19:21" x14ac:dyDescent="0.35">
      <c r="S19937" s="43"/>
      <c r="U19937" s="43"/>
    </row>
    <row r="19938" spans="19:21" x14ac:dyDescent="0.35">
      <c r="S19938" s="43"/>
      <c r="U19938" s="43"/>
    </row>
    <row r="19939" spans="19:21" x14ac:dyDescent="0.35">
      <c r="S19939" s="43"/>
      <c r="U19939" s="43"/>
    </row>
    <row r="19940" spans="19:21" x14ac:dyDescent="0.35">
      <c r="S19940" s="43"/>
      <c r="U19940" s="43"/>
    </row>
    <row r="19941" spans="19:21" x14ac:dyDescent="0.35">
      <c r="S19941" s="43"/>
      <c r="U19941" s="43"/>
    </row>
    <row r="19942" spans="19:21" x14ac:dyDescent="0.35">
      <c r="S19942" s="43"/>
      <c r="U19942" s="43"/>
    </row>
    <row r="19943" spans="19:21" x14ac:dyDescent="0.35">
      <c r="S19943" s="43"/>
      <c r="U19943" s="43"/>
    </row>
    <row r="19944" spans="19:21" x14ac:dyDescent="0.35">
      <c r="S19944" s="43"/>
      <c r="U19944" s="43"/>
    </row>
    <row r="19945" spans="19:21" x14ac:dyDescent="0.35">
      <c r="S19945" s="43"/>
      <c r="U19945" s="43"/>
    </row>
    <row r="19946" spans="19:21" x14ac:dyDescent="0.35">
      <c r="S19946" s="43"/>
      <c r="U19946" s="43"/>
    </row>
    <row r="19947" spans="19:21" x14ac:dyDescent="0.35">
      <c r="S19947" s="43"/>
      <c r="U19947" s="43"/>
    </row>
    <row r="19948" spans="19:21" x14ac:dyDescent="0.35">
      <c r="S19948" s="43"/>
      <c r="U19948" s="43"/>
    </row>
    <row r="19949" spans="19:21" x14ac:dyDescent="0.35">
      <c r="S19949" s="43"/>
      <c r="U19949" s="43"/>
    </row>
    <row r="19950" spans="19:21" x14ac:dyDescent="0.35">
      <c r="S19950" s="43"/>
      <c r="U19950" s="43"/>
    </row>
    <row r="19951" spans="19:21" x14ac:dyDescent="0.35">
      <c r="S19951" s="43"/>
      <c r="U19951" s="43"/>
    </row>
    <row r="19952" spans="19:21" x14ac:dyDescent="0.35">
      <c r="S19952" s="43"/>
      <c r="U19952" s="43"/>
    </row>
    <row r="19953" spans="19:21" x14ac:dyDescent="0.35">
      <c r="S19953" s="43"/>
      <c r="U19953" s="43"/>
    </row>
    <row r="19954" spans="19:21" x14ac:dyDescent="0.35">
      <c r="S19954" s="43"/>
      <c r="U19954" s="43"/>
    </row>
    <row r="19955" spans="19:21" x14ac:dyDescent="0.35">
      <c r="S19955" s="43"/>
      <c r="U19955" s="43"/>
    </row>
    <row r="19956" spans="19:21" x14ac:dyDescent="0.35">
      <c r="S19956" s="43"/>
      <c r="U19956" s="43"/>
    </row>
    <row r="19957" spans="19:21" x14ac:dyDescent="0.35">
      <c r="S19957" s="43"/>
      <c r="U19957" s="43"/>
    </row>
    <row r="19958" spans="19:21" x14ac:dyDescent="0.35">
      <c r="S19958" s="43"/>
      <c r="U19958" s="43"/>
    </row>
    <row r="19959" spans="19:21" x14ac:dyDescent="0.35">
      <c r="S19959" s="43"/>
      <c r="U19959" s="43"/>
    </row>
    <row r="19960" spans="19:21" x14ac:dyDescent="0.35">
      <c r="S19960" s="43"/>
      <c r="U19960" s="43"/>
    </row>
    <row r="19961" spans="19:21" x14ac:dyDescent="0.35">
      <c r="S19961" s="43"/>
      <c r="U19961" s="43"/>
    </row>
    <row r="19962" spans="19:21" x14ac:dyDescent="0.35">
      <c r="S19962" s="43"/>
      <c r="U19962" s="43"/>
    </row>
    <row r="19963" spans="19:21" x14ac:dyDescent="0.35">
      <c r="S19963" s="43"/>
      <c r="U19963" s="43"/>
    </row>
    <row r="19964" spans="19:21" x14ac:dyDescent="0.35">
      <c r="S19964" s="43"/>
      <c r="U19964" s="43"/>
    </row>
    <row r="19965" spans="19:21" x14ac:dyDescent="0.35">
      <c r="S19965" s="43"/>
      <c r="U19965" s="43"/>
    </row>
    <row r="19966" spans="19:21" x14ac:dyDescent="0.35">
      <c r="S19966" s="43"/>
      <c r="U19966" s="43"/>
    </row>
    <row r="19967" spans="19:21" x14ac:dyDescent="0.35">
      <c r="S19967" s="43"/>
      <c r="U19967" s="43"/>
    </row>
    <row r="19968" spans="19:21" x14ac:dyDescent="0.35">
      <c r="S19968" s="43"/>
      <c r="U19968" s="43"/>
    </row>
    <row r="19969" spans="19:21" x14ac:dyDescent="0.35">
      <c r="S19969" s="43"/>
      <c r="U19969" s="43"/>
    </row>
    <row r="19970" spans="19:21" x14ac:dyDescent="0.35">
      <c r="S19970" s="43"/>
      <c r="U19970" s="43"/>
    </row>
    <row r="19971" spans="19:21" x14ac:dyDescent="0.35">
      <c r="S19971" s="43"/>
      <c r="U19971" s="43"/>
    </row>
    <row r="19972" spans="19:21" x14ac:dyDescent="0.35">
      <c r="S19972" s="43"/>
      <c r="U19972" s="43"/>
    </row>
    <row r="19973" spans="19:21" x14ac:dyDescent="0.35">
      <c r="S19973" s="43"/>
      <c r="U19973" s="43"/>
    </row>
    <row r="19974" spans="19:21" x14ac:dyDescent="0.35">
      <c r="S19974" s="43"/>
      <c r="U19974" s="43"/>
    </row>
    <row r="19975" spans="19:21" x14ac:dyDescent="0.35">
      <c r="S19975" s="43"/>
      <c r="U19975" s="43"/>
    </row>
    <row r="19976" spans="19:21" x14ac:dyDescent="0.35">
      <c r="S19976" s="43"/>
      <c r="U19976" s="43"/>
    </row>
    <row r="19977" spans="19:21" x14ac:dyDescent="0.35">
      <c r="S19977" s="43"/>
      <c r="U19977" s="43"/>
    </row>
    <row r="19978" spans="19:21" x14ac:dyDescent="0.35">
      <c r="S19978" s="43"/>
      <c r="U19978" s="43"/>
    </row>
    <row r="19979" spans="19:21" x14ac:dyDescent="0.35">
      <c r="S19979" s="43"/>
      <c r="U19979" s="43"/>
    </row>
    <row r="19980" spans="19:21" x14ac:dyDescent="0.35">
      <c r="S19980" s="43"/>
      <c r="U19980" s="43"/>
    </row>
    <row r="19981" spans="19:21" x14ac:dyDescent="0.35">
      <c r="S19981" s="43"/>
      <c r="U19981" s="43"/>
    </row>
    <row r="19982" spans="19:21" x14ac:dyDescent="0.35">
      <c r="S19982" s="43"/>
      <c r="U19982" s="43"/>
    </row>
    <row r="19983" spans="19:21" x14ac:dyDescent="0.35">
      <c r="S19983" s="43"/>
      <c r="U19983" s="43"/>
    </row>
    <row r="19984" spans="19:21" x14ac:dyDescent="0.35">
      <c r="S19984" s="43"/>
      <c r="U19984" s="43"/>
    </row>
    <row r="19985" spans="19:21" x14ac:dyDescent="0.35">
      <c r="S19985" s="43"/>
      <c r="U19985" s="43"/>
    </row>
    <row r="19986" spans="19:21" x14ac:dyDescent="0.35">
      <c r="S19986" s="43"/>
      <c r="U19986" s="43"/>
    </row>
    <row r="19987" spans="19:21" x14ac:dyDescent="0.35">
      <c r="S19987" s="43"/>
      <c r="U19987" s="43"/>
    </row>
    <row r="19988" spans="19:21" x14ac:dyDescent="0.35">
      <c r="S19988" s="43"/>
      <c r="U19988" s="43"/>
    </row>
    <row r="19989" spans="19:21" x14ac:dyDescent="0.35">
      <c r="S19989" s="43"/>
      <c r="U19989" s="43"/>
    </row>
    <row r="19990" spans="19:21" x14ac:dyDescent="0.35">
      <c r="S19990" s="43"/>
      <c r="U19990" s="43"/>
    </row>
    <row r="19991" spans="19:21" x14ac:dyDescent="0.35">
      <c r="S19991" s="43"/>
      <c r="U19991" s="43"/>
    </row>
    <row r="19992" spans="19:21" x14ac:dyDescent="0.35">
      <c r="S19992" s="43"/>
      <c r="U19992" s="43"/>
    </row>
    <row r="19993" spans="19:21" x14ac:dyDescent="0.35">
      <c r="S19993" s="43"/>
      <c r="U19993" s="43"/>
    </row>
    <row r="19994" spans="19:21" x14ac:dyDescent="0.35">
      <c r="S19994" s="43"/>
      <c r="U19994" s="43"/>
    </row>
    <row r="19995" spans="19:21" x14ac:dyDescent="0.35">
      <c r="S19995" s="43"/>
      <c r="U19995" s="43"/>
    </row>
    <row r="19996" spans="19:21" x14ac:dyDescent="0.35">
      <c r="S19996" s="43"/>
      <c r="U19996" s="43"/>
    </row>
    <row r="19997" spans="19:21" x14ac:dyDescent="0.35">
      <c r="S19997" s="43"/>
      <c r="U19997" s="43"/>
    </row>
    <row r="19998" spans="19:21" x14ac:dyDescent="0.35">
      <c r="S19998" s="43"/>
      <c r="U19998" s="43"/>
    </row>
    <row r="19999" spans="19:21" x14ac:dyDescent="0.35">
      <c r="S19999" s="43"/>
      <c r="U19999" s="43"/>
    </row>
    <row r="20000" spans="19:21" x14ac:dyDescent="0.35">
      <c r="S20000" s="43"/>
      <c r="U20000" s="43"/>
    </row>
    <row r="20001" spans="19:21" x14ac:dyDescent="0.35">
      <c r="S20001" s="43"/>
      <c r="U20001" s="43"/>
    </row>
    <row r="20002" spans="19:21" x14ac:dyDescent="0.35">
      <c r="S20002" s="43"/>
      <c r="U20002" s="43"/>
    </row>
    <row r="20003" spans="19:21" x14ac:dyDescent="0.35">
      <c r="S20003" s="43"/>
      <c r="U20003" s="43"/>
    </row>
    <row r="20004" spans="19:21" x14ac:dyDescent="0.35">
      <c r="S20004" s="43"/>
      <c r="U20004" s="43"/>
    </row>
    <row r="20005" spans="19:21" x14ac:dyDescent="0.35">
      <c r="S20005" s="43"/>
      <c r="U20005" s="43"/>
    </row>
    <row r="20006" spans="19:21" x14ac:dyDescent="0.35">
      <c r="S20006" s="43"/>
      <c r="U20006" s="43"/>
    </row>
    <row r="20007" spans="19:21" x14ac:dyDescent="0.35">
      <c r="S20007" s="43"/>
      <c r="U20007" s="43"/>
    </row>
    <row r="20008" spans="19:21" x14ac:dyDescent="0.35">
      <c r="S20008" s="43"/>
      <c r="U20008" s="43"/>
    </row>
    <row r="20009" spans="19:21" x14ac:dyDescent="0.35">
      <c r="S20009" s="43"/>
      <c r="U20009" s="43"/>
    </row>
    <row r="20010" spans="19:21" x14ac:dyDescent="0.35">
      <c r="S20010" s="43"/>
      <c r="U20010" s="43"/>
    </row>
    <row r="20011" spans="19:21" x14ac:dyDescent="0.35">
      <c r="S20011" s="43"/>
      <c r="U20011" s="43"/>
    </row>
    <row r="20012" spans="19:21" x14ac:dyDescent="0.35">
      <c r="S20012" s="43"/>
      <c r="U20012" s="43"/>
    </row>
    <row r="20013" spans="19:21" x14ac:dyDescent="0.35">
      <c r="S20013" s="43"/>
      <c r="U20013" s="43"/>
    </row>
    <row r="20014" spans="19:21" x14ac:dyDescent="0.35">
      <c r="S20014" s="43"/>
      <c r="U20014" s="43"/>
    </row>
    <row r="20015" spans="19:21" x14ac:dyDescent="0.35">
      <c r="S20015" s="43"/>
      <c r="U20015" s="43"/>
    </row>
    <row r="20016" spans="19:21" x14ac:dyDescent="0.35">
      <c r="S20016" s="43"/>
      <c r="U20016" s="43"/>
    </row>
    <row r="20017" spans="19:21" x14ac:dyDescent="0.35">
      <c r="S20017" s="43"/>
      <c r="U20017" s="43"/>
    </row>
    <row r="20018" spans="19:21" x14ac:dyDescent="0.35">
      <c r="S20018" s="43"/>
      <c r="U20018" s="43"/>
    </row>
    <row r="20019" spans="19:21" x14ac:dyDescent="0.35">
      <c r="S20019" s="43"/>
      <c r="U20019" s="43"/>
    </row>
    <row r="20020" spans="19:21" x14ac:dyDescent="0.35">
      <c r="S20020" s="43"/>
      <c r="U20020" s="43"/>
    </row>
    <row r="20021" spans="19:21" x14ac:dyDescent="0.35">
      <c r="S20021" s="43"/>
      <c r="U20021" s="43"/>
    </row>
    <row r="20022" spans="19:21" x14ac:dyDescent="0.35">
      <c r="S20022" s="43"/>
      <c r="U20022" s="43"/>
    </row>
    <row r="20023" spans="19:21" x14ac:dyDescent="0.35">
      <c r="S20023" s="43"/>
      <c r="U20023" s="43"/>
    </row>
    <row r="20024" spans="19:21" x14ac:dyDescent="0.35">
      <c r="S20024" s="43"/>
      <c r="U20024" s="43"/>
    </row>
    <row r="20025" spans="19:21" x14ac:dyDescent="0.35">
      <c r="S20025" s="43"/>
      <c r="U20025" s="43"/>
    </row>
    <row r="20026" spans="19:21" x14ac:dyDescent="0.35">
      <c r="S20026" s="43"/>
      <c r="U20026" s="43"/>
    </row>
    <row r="20027" spans="19:21" x14ac:dyDescent="0.35">
      <c r="S20027" s="43"/>
      <c r="U20027" s="43"/>
    </row>
    <row r="20028" spans="19:21" x14ac:dyDescent="0.35">
      <c r="S20028" s="43"/>
      <c r="U20028" s="43"/>
    </row>
    <row r="20029" spans="19:21" x14ac:dyDescent="0.35">
      <c r="S20029" s="43"/>
      <c r="U20029" s="43"/>
    </row>
    <row r="20030" spans="19:21" x14ac:dyDescent="0.35">
      <c r="S20030" s="43"/>
      <c r="U20030" s="43"/>
    </row>
    <row r="20031" spans="19:21" x14ac:dyDescent="0.35">
      <c r="S20031" s="43"/>
      <c r="U20031" s="43"/>
    </row>
    <row r="20032" spans="19:21" x14ac:dyDescent="0.35">
      <c r="S20032" s="43"/>
      <c r="U20032" s="43"/>
    </row>
    <row r="20033" spans="19:21" x14ac:dyDescent="0.35">
      <c r="S20033" s="43"/>
      <c r="U20033" s="43"/>
    </row>
    <row r="20034" spans="19:21" x14ac:dyDescent="0.35">
      <c r="S20034" s="43"/>
      <c r="U20034" s="43"/>
    </row>
    <row r="20035" spans="19:21" x14ac:dyDescent="0.35">
      <c r="S20035" s="43"/>
      <c r="U20035" s="43"/>
    </row>
    <row r="20036" spans="19:21" x14ac:dyDescent="0.35">
      <c r="S20036" s="43"/>
      <c r="U20036" s="43"/>
    </row>
    <row r="20037" spans="19:21" x14ac:dyDescent="0.35">
      <c r="S20037" s="43"/>
      <c r="U20037" s="43"/>
    </row>
    <row r="20038" spans="19:21" x14ac:dyDescent="0.35">
      <c r="S20038" s="43"/>
      <c r="U20038" s="43"/>
    </row>
    <row r="20039" spans="19:21" x14ac:dyDescent="0.35">
      <c r="S20039" s="43"/>
      <c r="U20039" s="43"/>
    </row>
    <row r="20040" spans="19:21" x14ac:dyDescent="0.35">
      <c r="S20040" s="43"/>
      <c r="U20040" s="43"/>
    </row>
    <row r="20041" spans="19:21" x14ac:dyDescent="0.35">
      <c r="S20041" s="43"/>
      <c r="U20041" s="43"/>
    </row>
    <row r="20042" spans="19:21" x14ac:dyDescent="0.35">
      <c r="S20042" s="43"/>
      <c r="U20042" s="43"/>
    </row>
    <row r="20043" spans="19:21" x14ac:dyDescent="0.35">
      <c r="S20043" s="43"/>
      <c r="U20043" s="43"/>
    </row>
    <row r="20044" spans="19:21" x14ac:dyDescent="0.35">
      <c r="S20044" s="43"/>
      <c r="U20044" s="43"/>
    </row>
    <row r="20045" spans="19:21" x14ac:dyDescent="0.35">
      <c r="S20045" s="43"/>
      <c r="U20045" s="43"/>
    </row>
    <row r="20046" spans="19:21" x14ac:dyDescent="0.35">
      <c r="S20046" s="43"/>
      <c r="U20046" s="43"/>
    </row>
    <row r="20047" spans="19:21" x14ac:dyDescent="0.35">
      <c r="S20047" s="43"/>
      <c r="U20047" s="43"/>
    </row>
    <row r="20048" spans="19:21" x14ac:dyDescent="0.35">
      <c r="S20048" s="43"/>
      <c r="U20048" s="43"/>
    </row>
    <row r="20049" spans="19:21" x14ac:dyDescent="0.35">
      <c r="S20049" s="43"/>
      <c r="U20049" s="43"/>
    </row>
    <row r="20050" spans="19:21" x14ac:dyDescent="0.35">
      <c r="S20050" s="43"/>
      <c r="U20050" s="43"/>
    </row>
    <row r="20051" spans="19:21" x14ac:dyDescent="0.35">
      <c r="S20051" s="43"/>
      <c r="U20051" s="43"/>
    </row>
    <row r="20052" spans="19:21" x14ac:dyDescent="0.35">
      <c r="S20052" s="43"/>
      <c r="U20052" s="43"/>
    </row>
    <row r="20053" spans="19:21" x14ac:dyDescent="0.35">
      <c r="S20053" s="43"/>
      <c r="U20053" s="43"/>
    </row>
    <row r="20054" spans="19:21" x14ac:dyDescent="0.35">
      <c r="S20054" s="43"/>
      <c r="U20054" s="43"/>
    </row>
    <row r="20055" spans="19:21" x14ac:dyDescent="0.35">
      <c r="S20055" s="43"/>
      <c r="U20055" s="43"/>
    </row>
    <row r="20056" spans="19:21" x14ac:dyDescent="0.35">
      <c r="S20056" s="43"/>
      <c r="U20056" s="43"/>
    </row>
    <row r="20057" spans="19:21" x14ac:dyDescent="0.35">
      <c r="S20057" s="43"/>
      <c r="U20057" s="43"/>
    </row>
    <row r="20058" spans="19:21" x14ac:dyDescent="0.35">
      <c r="S20058" s="43"/>
      <c r="U20058" s="43"/>
    </row>
    <row r="20059" spans="19:21" x14ac:dyDescent="0.35">
      <c r="S20059" s="43"/>
      <c r="U20059" s="43"/>
    </row>
    <row r="20060" spans="19:21" x14ac:dyDescent="0.35">
      <c r="S20060" s="43"/>
      <c r="U20060" s="43"/>
    </row>
    <row r="20061" spans="19:21" x14ac:dyDescent="0.35">
      <c r="S20061" s="43"/>
      <c r="U20061" s="43"/>
    </row>
    <row r="20062" spans="19:21" x14ac:dyDescent="0.35">
      <c r="S20062" s="43"/>
      <c r="U20062" s="43"/>
    </row>
    <row r="20063" spans="19:21" x14ac:dyDescent="0.35">
      <c r="S20063" s="43"/>
      <c r="U20063" s="43"/>
    </row>
    <row r="20064" spans="19:21" x14ac:dyDescent="0.35">
      <c r="S20064" s="43"/>
      <c r="U20064" s="43"/>
    </row>
    <row r="20065" spans="19:21" x14ac:dyDescent="0.35">
      <c r="S20065" s="43"/>
      <c r="U20065" s="43"/>
    </row>
    <row r="20066" spans="19:21" x14ac:dyDescent="0.35">
      <c r="S20066" s="43"/>
      <c r="U20066" s="43"/>
    </row>
    <row r="20067" spans="19:21" x14ac:dyDescent="0.35">
      <c r="S20067" s="43"/>
      <c r="U20067" s="43"/>
    </row>
    <row r="20068" spans="19:21" x14ac:dyDescent="0.35">
      <c r="S20068" s="43"/>
      <c r="U20068" s="43"/>
    </row>
    <row r="20069" spans="19:21" x14ac:dyDescent="0.35">
      <c r="S20069" s="43"/>
      <c r="U20069" s="43"/>
    </row>
    <row r="20070" spans="19:21" x14ac:dyDescent="0.35">
      <c r="S20070" s="43"/>
      <c r="U20070" s="43"/>
    </row>
    <row r="20071" spans="19:21" x14ac:dyDescent="0.35">
      <c r="S20071" s="43"/>
      <c r="U20071" s="43"/>
    </row>
    <row r="20072" spans="19:21" x14ac:dyDescent="0.35">
      <c r="S20072" s="43"/>
      <c r="U20072" s="43"/>
    </row>
    <row r="20073" spans="19:21" x14ac:dyDescent="0.35">
      <c r="S20073" s="43"/>
      <c r="U20073" s="43"/>
    </row>
    <row r="20074" spans="19:21" x14ac:dyDescent="0.35">
      <c r="S20074" s="43"/>
      <c r="U20074" s="43"/>
    </row>
    <row r="20075" spans="19:21" x14ac:dyDescent="0.35">
      <c r="S20075" s="43"/>
      <c r="U20075" s="43"/>
    </row>
    <row r="20076" spans="19:21" x14ac:dyDescent="0.35">
      <c r="S20076" s="43"/>
      <c r="U20076" s="43"/>
    </row>
    <row r="20077" spans="19:21" x14ac:dyDescent="0.35">
      <c r="S20077" s="43"/>
      <c r="U20077" s="43"/>
    </row>
    <row r="20078" spans="19:21" x14ac:dyDescent="0.35">
      <c r="S20078" s="43"/>
      <c r="U20078" s="43"/>
    </row>
    <row r="20079" spans="19:21" x14ac:dyDescent="0.35">
      <c r="S20079" s="43"/>
      <c r="U20079" s="43"/>
    </row>
    <row r="20080" spans="19:21" x14ac:dyDescent="0.35">
      <c r="S20080" s="43"/>
      <c r="U20080" s="43"/>
    </row>
    <row r="20081" spans="19:21" x14ac:dyDescent="0.35">
      <c r="S20081" s="43"/>
      <c r="U20081" s="43"/>
    </row>
    <row r="20082" spans="19:21" x14ac:dyDescent="0.35">
      <c r="S20082" s="43"/>
      <c r="U20082" s="43"/>
    </row>
    <row r="20083" spans="19:21" x14ac:dyDescent="0.35">
      <c r="S20083" s="43"/>
      <c r="U20083" s="43"/>
    </row>
    <row r="20084" spans="19:21" x14ac:dyDescent="0.35">
      <c r="S20084" s="43"/>
      <c r="U20084" s="43"/>
    </row>
    <row r="20085" spans="19:21" x14ac:dyDescent="0.35">
      <c r="S20085" s="43"/>
      <c r="U20085" s="43"/>
    </row>
    <row r="20086" spans="19:21" x14ac:dyDescent="0.35">
      <c r="S20086" s="43"/>
      <c r="U20086" s="43"/>
    </row>
    <row r="20087" spans="19:21" x14ac:dyDescent="0.35">
      <c r="S20087" s="43"/>
      <c r="U20087" s="43"/>
    </row>
    <row r="20088" spans="19:21" x14ac:dyDescent="0.35">
      <c r="S20088" s="43"/>
      <c r="U20088" s="43"/>
    </row>
    <row r="20089" spans="19:21" x14ac:dyDescent="0.35">
      <c r="S20089" s="43"/>
      <c r="U20089" s="43"/>
    </row>
    <row r="20090" spans="19:21" x14ac:dyDescent="0.35">
      <c r="S20090" s="43"/>
      <c r="U20090" s="43"/>
    </row>
    <row r="20091" spans="19:21" x14ac:dyDescent="0.35">
      <c r="S20091" s="43"/>
      <c r="U20091" s="43"/>
    </row>
    <row r="20092" spans="19:21" x14ac:dyDescent="0.35">
      <c r="S20092" s="43"/>
      <c r="U20092" s="43"/>
    </row>
    <row r="20093" spans="19:21" x14ac:dyDescent="0.35">
      <c r="S20093" s="43"/>
      <c r="U20093" s="43"/>
    </row>
    <row r="20094" spans="19:21" x14ac:dyDescent="0.35">
      <c r="S20094" s="43"/>
      <c r="U20094" s="43"/>
    </row>
    <row r="20095" spans="19:21" x14ac:dyDescent="0.35">
      <c r="S20095" s="43"/>
      <c r="U20095" s="43"/>
    </row>
    <row r="20096" spans="19:21" x14ac:dyDescent="0.35">
      <c r="S20096" s="43"/>
      <c r="U20096" s="43"/>
    </row>
    <row r="20097" spans="19:21" x14ac:dyDescent="0.35">
      <c r="S20097" s="43"/>
      <c r="U20097" s="43"/>
    </row>
    <row r="20098" spans="19:21" x14ac:dyDescent="0.35">
      <c r="S20098" s="43"/>
      <c r="U20098" s="43"/>
    </row>
    <row r="20099" spans="19:21" x14ac:dyDescent="0.35">
      <c r="S20099" s="43"/>
      <c r="U20099" s="43"/>
    </row>
    <row r="20100" spans="19:21" x14ac:dyDescent="0.35">
      <c r="S20100" s="43"/>
      <c r="U20100" s="43"/>
    </row>
    <row r="20101" spans="19:21" x14ac:dyDescent="0.35">
      <c r="S20101" s="43"/>
      <c r="U20101" s="43"/>
    </row>
    <row r="20102" spans="19:21" x14ac:dyDescent="0.35">
      <c r="S20102" s="43"/>
      <c r="U20102" s="43"/>
    </row>
    <row r="20103" spans="19:21" x14ac:dyDescent="0.35">
      <c r="S20103" s="43"/>
      <c r="U20103" s="43"/>
    </row>
    <row r="20104" spans="19:21" x14ac:dyDescent="0.35">
      <c r="S20104" s="43"/>
      <c r="U20104" s="43"/>
    </row>
    <row r="20105" spans="19:21" x14ac:dyDescent="0.35">
      <c r="S20105" s="43"/>
      <c r="U20105" s="43"/>
    </row>
    <row r="20106" spans="19:21" x14ac:dyDescent="0.35">
      <c r="S20106" s="43"/>
      <c r="U20106" s="43"/>
    </row>
    <row r="20107" spans="19:21" x14ac:dyDescent="0.35">
      <c r="S20107" s="43"/>
      <c r="U20107" s="43"/>
    </row>
    <row r="20108" spans="19:21" x14ac:dyDescent="0.35">
      <c r="S20108" s="43"/>
      <c r="U20108" s="43"/>
    </row>
    <row r="20109" spans="19:21" x14ac:dyDescent="0.35">
      <c r="S20109" s="43"/>
      <c r="U20109" s="43"/>
    </row>
    <row r="20110" spans="19:21" x14ac:dyDescent="0.35">
      <c r="S20110" s="43"/>
      <c r="U20110" s="43"/>
    </row>
    <row r="20111" spans="19:21" x14ac:dyDescent="0.35">
      <c r="S20111" s="43"/>
      <c r="U20111" s="43"/>
    </row>
    <row r="20112" spans="19:21" x14ac:dyDescent="0.35">
      <c r="S20112" s="43"/>
      <c r="U20112" s="43"/>
    </row>
    <row r="20113" spans="19:21" x14ac:dyDescent="0.35">
      <c r="S20113" s="43"/>
      <c r="U20113" s="43"/>
    </row>
    <row r="20114" spans="19:21" x14ac:dyDescent="0.35">
      <c r="S20114" s="43"/>
      <c r="U20114" s="43"/>
    </row>
    <row r="20115" spans="19:21" x14ac:dyDescent="0.35">
      <c r="S20115" s="43"/>
      <c r="U20115" s="43"/>
    </row>
    <row r="20116" spans="19:21" x14ac:dyDescent="0.35">
      <c r="S20116" s="43"/>
      <c r="U20116" s="43"/>
    </row>
    <row r="20117" spans="19:21" x14ac:dyDescent="0.35">
      <c r="S20117" s="43"/>
      <c r="U20117" s="43"/>
    </row>
    <row r="20118" spans="19:21" x14ac:dyDescent="0.35">
      <c r="S20118" s="43"/>
      <c r="U20118" s="43"/>
    </row>
    <row r="20119" spans="19:21" x14ac:dyDescent="0.35">
      <c r="S20119" s="43"/>
      <c r="U20119" s="43"/>
    </row>
    <row r="20120" spans="19:21" x14ac:dyDescent="0.35">
      <c r="S20120" s="43"/>
      <c r="U20120" s="43"/>
    </row>
    <row r="20121" spans="19:21" x14ac:dyDescent="0.35">
      <c r="S20121" s="43"/>
      <c r="U20121" s="43"/>
    </row>
    <row r="20122" spans="19:21" x14ac:dyDescent="0.35">
      <c r="S20122" s="43"/>
      <c r="U20122" s="43"/>
    </row>
    <row r="20123" spans="19:21" x14ac:dyDescent="0.35">
      <c r="S20123" s="43"/>
      <c r="U20123" s="43"/>
    </row>
    <row r="20124" spans="19:21" x14ac:dyDescent="0.35">
      <c r="S20124" s="43"/>
      <c r="U20124" s="43"/>
    </row>
    <row r="20125" spans="19:21" x14ac:dyDescent="0.35">
      <c r="S20125" s="43"/>
      <c r="U20125" s="43"/>
    </row>
    <row r="20126" spans="19:21" x14ac:dyDescent="0.35">
      <c r="S20126" s="43"/>
      <c r="U20126" s="43"/>
    </row>
    <row r="20127" spans="19:21" x14ac:dyDescent="0.35">
      <c r="S20127" s="43"/>
      <c r="U20127" s="43"/>
    </row>
    <row r="20128" spans="19:21" x14ac:dyDescent="0.35">
      <c r="S20128" s="43"/>
      <c r="U20128" s="43"/>
    </row>
    <row r="20129" spans="19:21" x14ac:dyDescent="0.35">
      <c r="S20129" s="43"/>
      <c r="U20129" s="43"/>
    </row>
    <row r="20130" spans="19:21" x14ac:dyDescent="0.35">
      <c r="S20130" s="43"/>
      <c r="U20130" s="43"/>
    </row>
    <row r="20131" spans="19:21" x14ac:dyDescent="0.35">
      <c r="S20131" s="43"/>
      <c r="U20131" s="43"/>
    </row>
    <row r="20132" spans="19:21" x14ac:dyDescent="0.35">
      <c r="S20132" s="43"/>
      <c r="U20132" s="43"/>
    </row>
    <row r="20133" spans="19:21" x14ac:dyDescent="0.35">
      <c r="S20133" s="43"/>
      <c r="U20133" s="43"/>
    </row>
    <row r="20134" spans="19:21" x14ac:dyDescent="0.35">
      <c r="S20134" s="43"/>
      <c r="U20134" s="43"/>
    </row>
    <row r="20135" spans="19:21" x14ac:dyDescent="0.35">
      <c r="S20135" s="43"/>
      <c r="U20135" s="43"/>
    </row>
    <row r="20136" spans="19:21" x14ac:dyDescent="0.35">
      <c r="S20136" s="43"/>
      <c r="U20136" s="43"/>
    </row>
    <row r="20137" spans="19:21" x14ac:dyDescent="0.35">
      <c r="S20137" s="43"/>
      <c r="U20137" s="43"/>
    </row>
    <row r="20138" spans="19:21" x14ac:dyDescent="0.35">
      <c r="S20138" s="43"/>
      <c r="U20138" s="43"/>
    </row>
    <row r="20139" spans="19:21" x14ac:dyDescent="0.35">
      <c r="S20139" s="43"/>
      <c r="U20139" s="43"/>
    </row>
    <row r="20140" spans="19:21" x14ac:dyDescent="0.35">
      <c r="S20140" s="43"/>
      <c r="U20140" s="43"/>
    </row>
    <row r="20141" spans="19:21" x14ac:dyDescent="0.35">
      <c r="S20141" s="43"/>
      <c r="U20141" s="43"/>
    </row>
    <row r="20142" spans="19:21" x14ac:dyDescent="0.35">
      <c r="S20142" s="43"/>
      <c r="U20142" s="43"/>
    </row>
    <row r="20143" spans="19:21" x14ac:dyDescent="0.35">
      <c r="S20143" s="43"/>
      <c r="U20143" s="43"/>
    </row>
    <row r="20144" spans="19:21" x14ac:dyDescent="0.35">
      <c r="S20144" s="43"/>
      <c r="U20144" s="43"/>
    </row>
    <row r="20145" spans="19:21" x14ac:dyDescent="0.35">
      <c r="S20145" s="43"/>
      <c r="U20145" s="43"/>
    </row>
    <row r="20146" spans="19:21" x14ac:dyDescent="0.35">
      <c r="S20146" s="43"/>
      <c r="U20146" s="43"/>
    </row>
    <row r="20147" spans="19:21" x14ac:dyDescent="0.35">
      <c r="S20147" s="43"/>
      <c r="U20147" s="43"/>
    </row>
    <row r="20148" spans="19:21" x14ac:dyDescent="0.35">
      <c r="S20148" s="43"/>
      <c r="U20148" s="43"/>
    </row>
    <row r="20149" spans="19:21" x14ac:dyDescent="0.35">
      <c r="S20149" s="43"/>
      <c r="U20149" s="43"/>
    </row>
    <row r="20150" spans="19:21" x14ac:dyDescent="0.35">
      <c r="S20150" s="43"/>
      <c r="U20150" s="43"/>
    </row>
    <row r="20151" spans="19:21" x14ac:dyDescent="0.35">
      <c r="S20151" s="43"/>
      <c r="U20151" s="43"/>
    </row>
    <row r="20152" spans="19:21" x14ac:dyDescent="0.35">
      <c r="S20152" s="43"/>
      <c r="U20152" s="43"/>
    </row>
    <row r="20153" spans="19:21" x14ac:dyDescent="0.35">
      <c r="S20153" s="43"/>
      <c r="U20153" s="43"/>
    </row>
    <row r="20154" spans="19:21" x14ac:dyDescent="0.35">
      <c r="S20154" s="43"/>
      <c r="U20154" s="43"/>
    </row>
    <row r="20155" spans="19:21" x14ac:dyDescent="0.35">
      <c r="S20155" s="43"/>
      <c r="U20155" s="43"/>
    </row>
    <row r="20156" spans="19:21" x14ac:dyDescent="0.35">
      <c r="S20156" s="43"/>
      <c r="U20156" s="43"/>
    </row>
    <row r="20157" spans="19:21" x14ac:dyDescent="0.35">
      <c r="S20157" s="43"/>
      <c r="U20157" s="43"/>
    </row>
    <row r="20158" spans="19:21" x14ac:dyDescent="0.35">
      <c r="S20158" s="43"/>
      <c r="U20158" s="43"/>
    </row>
    <row r="20159" spans="19:21" x14ac:dyDescent="0.35">
      <c r="S20159" s="43"/>
      <c r="U20159" s="43"/>
    </row>
    <row r="20160" spans="19:21" x14ac:dyDescent="0.35">
      <c r="S20160" s="43"/>
      <c r="U20160" s="43"/>
    </row>
    <row r="20161" spans="19:21" x14ac:dyDescent="0.35">
      <c r="S20161" s="43"/>
      <c r="U20161" s="43"/>
    </row>
    <row r="20162" spans="19:21" x14ac:dyDescent="0.35">
      <c r="S20162" s="43"/>
      <c r="U20162" s="43"/>
    </row>
    <row r="20163" spans="19:21" x14ac:dyDescent="0.35">
      <c r="S20163" s="43"/>
      <c r="U20163" s="43"/>
    </row>
    <row r="20164" spans="19:21" x14ac:dyDescent="0.35">
      <c r="S20164" s="43"/>
      <c r="U20164" s="43"/>
    </row>
    <row r="20165" spans="19:21" x14ac:dyDescent="0.35">
      <c r="S20165" s="43"/>
      <c r="U20165" s="43"/>
    </row>
    <row r="20166" spans="19:21" x14ac:dyDescent="0.35">
      <c r="S20166" s="43"/>
      <c r="U20166" s="43"/>
    </row>
    <row r="20167" spans="19:21" x14ac:dyDescent="0.35">
      <c r="S20167" s="43"/>
      <c r="U20167" s="43"/>
    </row>
    <row r="20168" spans="19:21" x14ac:dyDescent="0.35">
      <c r="S20168" s="43"/>
      <c r="U20168" s="43"/>
    </row>
    <row r="20169" spans="19:21" x14ac:dyDescent="0.35">
      <c r="S20169" s="43"/>
      <c r="U20169" s="43"/>
    </row>
    <row r="20170" spans="19:21" x14ac:dyDescent="0.35">
      <c r="S20170" s="43"/>
      <c r="U20170" s="43"/>
    </row>
    <row r="20171" spans="19:21" x14ac:dyDescent="0.35">
      <c r="S20171" s="43"/>
      <c r="U20171" s="43"/>
    </row>
    <row r="20172" spans="19:21" x14ac:dyDescent="0.35">
      <c r="S20172" s="43"/>
      <c r="U20172" s="43"/>
    </row>
    <row r="20173" spans="19:21" x14ac:dyDescent="0.35">
      <c r="S20173" s="43"/>
      <c r="U20173" s="43"/>
    </row>
    <row r="20174" spans="19:21" x14ac:dyDescent="0.35">
      <c r="S20174" s="43"/>
      <c r="U20174" s="43"/>
    </row>
    <row r="20175" spans="19:21" x14ac:dyDescent="0.35">
      <c r="S20175" s="43"/>
      <c r="U20175" s="43"/>
    </row>
    <row r="20176" spans="19:21" x14ac:dyDescent="0.35">
      <c r="S20176" s="43"/>
      <c r="U20176" s="43"/>
    </row>
    <row r="20177" spans="19:21" x14ac:dyDescent="0.35">
      <c r="S20177" s="43"/>
      <c r="U20177" s="43"/>
    </row>
    <row r="20178" spans="19:21" x14ac:dyDescent="0.35">
      <c r="S20178" s="43"/>
      <c r="U20178" s="43"/>
    </row>
    <row r="20179" spans="19:21" x14ac:dyDescent="0.35">
      <c r="S20179" s="43"/>
      <c r="U20179" s="43"/>
    </row>
    <row r="20180" spans="19:21" x14ac:dyDescent="0.35">
      <c r="S20180" s="43"/>
      <c r="U20180" s="43"/>
    </row>
    <row r="20181" spans="19:21" x14ac:dyDescent="0.35">
      <c r="S20181" s="43"/>
      <c r="U20181" s="43"/>
    </row>
    <row r="20182" spans="19:21" x14ac:dyDescent="0.35">
      <c r="S20182" s="43"/>
      <c r="U20182" s="43"/>
    </row>
    <row r="20183" spans="19:21" x14ac:dyDescent="0.35">
      <c r="S20183" s="43"/>
      <c r="U20183" s="43"/>
    </row>
    <row r="20184" spans="19:21" x14ac:dyDescent="0.35">
      <c r="S20184" s="43"/>
      <c r="U20184" s="43"/>
    </row>
    <row r="20185" spans="19:21" x14ac:dyDescent="0.35">
      <c r="S20185" s="43"/>
      <c r="U20185" s="43"/>
    </row>
    <row r="20186" spans="19:21" x14ac:dyDescent="0.35">
      <c r="S20186" s="43"/>
      <c r="U20186" s="43"/>
    </row>
    <row r="20187" spans="19:21" x14ac:dyDescent="0.35">
      <c r="S20187" s="43"/>
      <c r="U20187" s="43"/>
    </row>
    <row r="20188" spans="19:21" x14ac:dyDescent="0.35">
      <c r="S20188" s="43"/>
      <c r="U20188" s="43"/>
    </row>
    <row r="20189" spans="19:21" x14ac:dyDescent="0.35">
      <c r="S20189" s="43"/>
      <c r="U20189" s="43"/>
    </row>
    <row r="20190" spans="19:21" x14ac:dyDescent="0.35">
      <c r="S20190" s="43"/>
      <c r="U20190" s="43"/>
    </row>
    <row r="20191" spans="19:21" x14ac:dyDescent="0.35">
      <c r="S20191" s="43"/>
      <c r="U20191" s="43"/>
    </row>
    <row r="20192" spans="19:21" x14ac:dyDescent="0.35">
      <c r="S20192" s="43"/>
      <c r="U20192" s="43"/>
    </row>
    <row r="20193" spans="19:21" x14ac:dyDescent="0.35">
      <c r="S20193" s="43"/>
      <c r="U20193" s="43"/>
    </row>
    <row r="20194" spans="19:21" x14ac:dyDescent="0.35">
      <c r="S20194" s="43"/>
      <c r="U20194" s="43"/>
    </row>
    <row r="20195" spans="19:21" x14ac:dyDescent="0.35">
      <c r="S20195" s="43"/>
      <c r="U20195" s="43"/>
    </row>
    <row r="20196" spans="19:21" x14ac:dyDescent="0.35">
      <c r="S20196" s="43"/>
      <c r="U20196" s="43"/>
    </row>
    <row r="20197" spans="19:21" x14ac:dyDescent="0.35">
      <c r="S20197" s="43"/>
      <c r="U20197" s="43"/>
    </row>
    <row r="20198" spans="19:21" x14ac:dyDescent="0.35">
      <c r="S20198" s="43"/>
      <c r="U20198" s="43"/>
    </row>
    <row r="20199" spans="19:21" x14ac:dyDescent="0.35">
      <c r="S20199" s="43"/>
      <c r="U20199" s="43"/>
    </row>
    <row r="20200" spans="19:21" x14ac:dyDescent="0.35">
      <c r="S20200" s="43"/>
      <c r="U20200" s="43"/>
    </row>
    <row r="20201" spans="19:21" x14ac:dyDescent="0.35">
      <c r="S20201" s="43"/>
      <c r="U20201" s="43"/>
    </row>
    <row r="20202" spans="19:21" x14ac:dyDescent="0.35">
      <c r="S20202" s="43"/>
      <c r="U20202" s="43"/>
    </row>
    <row r="20203" spans="19:21" x14ac:dyDescent="0.35">
      <c r="S20203" s="43"/>
      <c r="U20203" s="43"/>
    </row>
    <row r="20204" spans="19:21" x14ac:dyDescent="0.35">
      <c r="S20204" s="43"/>
      <c r="U20204" s="43"/>
    </row>
    <row r="20205" spans="19:21" x14ac:dyDescent="0.35">
      <c r="S20205" s="43"/>
      <c r="U20205" s="43"/>
    </row>
    <row r="20206" spans="19:21" x14ac:dyDescent="0.35">
      <c r="S20206" s="43"/>
      <c r="U20206" s="43"/>
    </row>
    <row r="20207" spans="19:21" x14ac:dyDescent="0.35">
      <c r="S20207" s="43"/>
      <c r="U20207" s="43"/>
    </row>
    <row r="20208" spans="19:21" x14ac:dyDescent="0.35">
      <c r="S20208" s="43"/>
      <c r="U20208" s="43"/>
    </row>
    <row r="20209" spans="19:21" x14ac:dyDescent="0.35">
      <c r="S20209" s="43"/>
      <c r="U20209" s="43"/>
    </row>
    <row r="20210" spans="19:21" x14ac:dyDescent="0.35">
      <c r="S20210" s="43"/>
      <c r="U20210" s="43"/>
    </row>
    <row r="20211" spans="19:21" x14ac:dyDescent="0.35">
      <c r="S20211" s="43"/>
      <c r="U20211" s="43"/>
    </row>
    <row r="20212" spans="19:21" x14ac:dyDescent="0.35">
      <c r="S20212" s="43"/>
      <c r="U20212" s="43"/>
    </row>
    <row r="20213" spans="19:21" x14ac:dyDescent="0.35">
      <c r="S20213" s="43"/>
      <c r="U20213" s="43"/>
    </row>
    <row r="20214" spans="19:21" x14ac:dyDescent="0.35">
      <c r="S20214" s="43"/>
      <c r="U20214" s="43"/>
    </row>
    <row r="20215" spans="19:21" x14ac:dyDescent="0.35">
      <c r="S20215" s="43"/>
      <c r="U20215" s="43"/>
    </row>
    <row r="20216" spans="19:21" x14ac:dyDescent="0.35">
      <c r="S20216" s="43"/>
      <c r="U20216" s="43"/>
    </row>
    <row r="20217" spans="19:21" x14ac:dyDescent="0.35">
      <c r="S20217" s="43"/>
      <c r="U20217" s="43"/>
    </row>
    <row r="20218" spans="19:21" x14ac:dyDescent="0.35">
      <c r="S20218" s="43"/>
      <c r="U20218" s="43"/>
    </row>
    <row r="20219" spans="19:21" x14ac:dyDescent="0.35">
      <c r="S20219" s="43"/>
      <c r="U20219" s="43"/>
    </row>
    <row r="20220" spans="19:21" x14ac:dyDescent="0.35">
      <c r="S20220" s="43"/>
      <c r="U20220" s="43"/>
    </row>
    <row r="20221" spans="19:21" x14ac:dyDescent="0.35">
      <c r="S20221" s="43"/>
      <c r="U20221" s="43"/>
    </row>
    <row r="20222" spans="19:21" x14ac:dyDescent="0.35">
      <c r="S20222" s="43"/>
      <c r="U20222" s="43"/>
    </row>
    <row r="20223" spans="19:21" x14ac:dyDescent="0.35">
      <c r="S20223" s="43"/>
      <c r="U20223" s="43"/>
    </row>
    <row r="20224" spans="19:21" x14ac:dyDescent="0.35">
      <c r="S20224" s="43"/>
      <c r="U20224" s="43"/>
    </row>
    <row r="20225" spans="19:21" x14ac:dyDescent="0.35">
      <c r="S20225" s="43"/>
      <c r="U20225" s="43"/>
    </row>
    <row r="20226" spans="19:21" x14ac:dyDescent="0.35">
      <c r="S20226" s="43"/>
      <c r="U20226" s="43"/>
    </row>
    <row r="20227" spans="19:21" x14ac:dyDescent="0.35">
      <c r="S20227" s="43"/>
      <c r="U20227" s="43"/>
    </row>
    <row r="20228" spans="19:21" x14ac:dyDescent="0.35">
      <c r="S20228" s="43"/>
      <c r="U20228" s="43"/>
    </row>
    <row r="20229" spans="19:21" x14ac:dyDescent="0.35">
      <c r="S20229" s="43"/>
      <c r="U20229" s="43"/>
    </row>
    <row r="20230" spans="19:21" x14ac:dyDescent="0.35">
      <c r="S20230" s="43"/>
      <c r="U20230" s="43"/>
    </row>
    <row r="20231" spans="19:21" x14ac:dyDescent="0.35">
      <c r="S20231" s="43"/>
      <c r="U20231" s="43"/>
    </row>
    <row r="20232" spans="19:21" x14ac:dyDescent="0.35">
      <c r="S20232" s="43"/>
      <c r="U20232" s="43"/>
    </row>
    <row r="20233" spans="19:21" x14ac:dyDescent="0.35">
      <c r="S20233" s="43"/>
      <c r="U20233" s="43"/>
    </row>
    <row r="20234" spans="19:21" x14ac:dyDescent="0.35">
      <c r="S20234" s="43"/>
      <c r="U20234" s="43"/>
    </row>
    <row r="20235" spans="19:21" x14ac:dyDescent="0.35">
      <c r="S20235" s="43"/>
      <c r="U20235" s="43"/>
    </row>
    <row r="20236" spans="19:21" x14ac:dyDescent="0.35">
      <c r="S20236" s="43"/>
      <c r="U20236" s="43"/>
    </row>
    <row r="20237" spans="19:21" x14ac:dyDescent="0.35">
      <c r="S20237" s="43"/>
      <c r="U20237" s="43"/>
    </row>
    <row r="20238" spans="19:21" x14ac:dyDescent="0.35">
      <c r="S20238" s="43"/>
      <c r="U20238" s="43"/>
    </row>
    <row r="20239" spans="19:21" x14ac:dyDescent="0.35">
      <c r="S20239" s="43"/>
      <c r="U20239" s="43"/>
    </row>
    <row r="20240" spans="19:21" x14ac:dyDescent="0.35">
      <c r="S20240" s="43"/>
      <c r="U20240" s="43"/>
    </row>
    <row r="20241" spans="19:21" x14ac:dyDescent="0.35">
      <c r="S20241" s="43"/>
      <c r="U20241" s="43"/>
    </row>
    <row r="20242" spans="19:21" x14ac:dyDescent="0.35">
      <c r="S20242" s="43"/>
      <c r="U20242" s="43"/>
    </row>
    <row r="20243" spans="19:21" x14ac:dyDescent="0.35">
      <c r="S20243" s="43"/>
      <c r="U20243" s="43"/>
    </row>
    <row r="20244" spans="19:21" x14ac:dyDescent="0.35">
      <c r="S20244" s="43"/>
      <c r="U20244" s="43"/>
    </row>
    <row r="20245" spans="19:21" x14ac:dyDescent="0.35">
      <c r="S20245" s="43"/>
      <c r="U20245" s="43"/>
    </row>
    <row r="20246" spans="19:21" x14ac:dyDescent="0.35">
      <c r="S20246" s="43"/>
      <c r="U20246" s="43"/>
    </row>
    <row r="20247" spans="19:21" x14ac:dyDescent="0.35">
      <c r="S20247" s="43"/>
      <c r="U20247" s="43"/>
    </row>
    <row r="20248" spans="19:21" x14ac:dyDescent="0.35">
      <c r="S20248" s="43"/>
      <c r="U20248" s="43"/>
    </row>
    <row r="20249" spans="19:21" x14ac:dyDescent="0.35">
      <c r="S20249" s="43"/>
      <c r="U20249" s="43"/>
    </row>
    <row r="20250" spans="19:21" x14ac:dyDescent="0.35">
      <c r="S20250" s="43"/>
      <c r="U20250" s="43"/>
    </row>
    <row r="20251" spans="19:21" x14ac:dyDescent="0.35">
      <c r="S20251" s="43"/>
      <c r="U20251" s="43"/>
    </row>
    <row r="20252" spans="19:21" x14ac:dyDescent="0.35">
      <c r="S20252" s="43"/>
      <c r="U20252" s="43"/>
    </row>
    <row r="20253" spans="19:21" x14ac:dyDescent="0.35">
      <c r="S20253" s="43"/>
      <c r="U20253" s="43"/>
    </row>
    <row r="20254" spans="19:21" x14ac:dyDescent="0.35">
      <c r="S20254" s="43"/>
      <c r="U20254" s="43"/>
    </row>
    <row r="20255" spans="19:21" x14ac:dyDescent="0.35">
      <c r="S20255" s="43"/>
      <c r="U20255" s="43"/>
    </row>
    <row r="20256" spans="19:21" x14ac:dyDescent="0.35">
      <c r="S20256" s="43"/>
      <c r="U20256" s="43"/>
    </row>
    <row r="20257" spans="19:21" x14ac:dyDescent="0.35">
      <c r="S20257" s="43"/>
      <c r="U20257" s="43"/>
    </row>
    <row r="20258" spans="19:21" x14ac:dyDescent="0.35">
      <c r="S20258" s="43"/>
      <c r="U20258" s="43"/>
    </row>
    <row r="20259" spans="19:21" x14ac:dyDescent="0.35">
      <c r="S20259" s="43"/>
      <c r="U20259" s="43"/>
    </row>
    <row r="20260" spans="19:21" x14ac:dyDescent="0.35">
      <c r="S20260" s="43"/>
      <c r="U20260" s="43"/>
    </row>
    <row r="20261" spans="19:21" x14ac:dyDescent="0.35">
      <c r="S20261" s="43"/>
      <c r="U20261" s="43"/>
    </row>
    <row r="20262" spans="19:21" x14ac:dyDescent="0.35">
      <c r="S20262" s="43"/>
      <c r="U20262" s="43"/>
    </row>
    <row r="20263" spans="19:21" x14ac:dyDescent="0.35">
      <c r="S20263" s="43"/>
      <c r="U20263" s="43"/>
    </row>
    <row r="20264" spans="19:21" x14ac:dyDescent="0.35">
      <c r="S20264" s="43"/>
      <c r="U20264" s="43"/>
    </row>
    <row r="20265" spans="19:21" x14ac:dyDescent="0.35">
      <c r="S20265" s="43"/>
      <c r="U20265" s="43"/>
    </row>
    <row r="20266" spans="19:21" x14ac:dyDescent="0.35">
      <c r="S20266" s="43"/>
      <c r="U20266" s="43"/>
    </row>
    <row r="20267" spans="19:21" x14ac:dyDescent="0.35">
      <c r="S20267" s="43"/>
      <c r="U20267" s="43"/>
    </row>
    <row r="20268" spans="19:21" x14ac:dyDescent="0.35">
      <c r="S20268" s="43"/>
      <c r="U20268" s="43"/>
    </row>
    <row r="20269" spans="19:21" x14ac:dyDescent="0.35">
      <c r="S20269" s="43"/>
      <c r="U20269" s="43"/>
    </row>
    <row r="20270" spans="19:21" x14ac:dyDescent="0.35">
      <c r="S20270" s="43"/>
      <c r="U20270" s="43"/>
    </row>
    <row r="20271" spans="19:21" x14ac:dyDescent="0.35">
      <c r="S20271" s="43"/>
      <c r="U20271" s="43"/>
    </row>
    <row r="20272" spans="19:21" x14ac:dyDescent="0.35">
      <c r="S20272" s="43"/>
      <c r="U20272" s="43"/>
    </row>
    <row r="20273" spans="19:21" x14ac:dyDescent="0.35">
      <c r="S20273" s="43"/>
      <c r="U20273" s="43"/>
    </row>
    <row r="20274" spans="19:21" x14ac:dyDescent="0.35">
      <c r="S20274" s="43"/>
      <c r="U20274" s="43"/>
    </row>
    <row r="20275" spans="19:21" x14ac:dyDescent="0.35">
      <c r="S20275" s="43"/>
      <c r="U20275" s="43"/>
    </row>
    <row r="20276" spans="19:21" x14ac:dyDescent="0.35">
      <c r="S20276" s="43"/>
      <c r="U20276" s="43"/>
    </row>
    <row r="20277" spans="19:21" x14ac:dyDescent="0.35">
      <c r="S20277" s="43"/>
      <c r="U20277" s="43"/>
    </row>
    <row r="20278" spans="19:21" x14ac:dyDescent="0.35">
      <c r="S20278" s="43"/>
      <c r="U20278" s="43"/>
    </row>
    <row r="20279" spans="19:21" x14ac:dyDescent="0.35">
      <c r="S20279" s="43"/>
      <c r="U20279" s="43"/>
    </row>
    <row r="20280" spans="19:21" x14ac:dyDescent="0.35">
      <c r="S20280" s="43"/>
      <c r="U20280" s="43"/>
    </row>
    <row r="20281" spans="19:21" x14ac:dyDescent="0.35">
      <c r="S20281" s="43"/>
      <c r="U20281" s="43"/>
    </row>
    <row r="20282" spans="19:21" x14ac:dyDescent="0.35">
      <c r="S20282" s="43"/>
      <c r="U20282" s="43"/>
    </row>
    <row r="20283" spans="19:21" x14ac:dyDescent="0.35">
      <c r="S20283" s="43"/>
      <c r="U20283" s="43"/>
    </row>
    <row r="20284" spans="19:21" x14ac:dyDescent="0.35">
      <c r="S20284" s="43"/>
      <c r="U20284" s="43"/>
    </row>
    <row r="20285" spans="19:21" x14ac:dyDescent="0.35">
      <c r="S20285" s="43"/>
      <c r="U20285" s="43"/>
    </row>
    <row r="20286" spans="19:21" x14ac:dyDescent="0.35">
      <c r="S20286" s="43"/>
      <c r="U20286" s="43"/>
    </row>
    <row r="20287" spans="19:21" x14ac:dyDescent="0.35">
      <c r="S20287" s="43"/>
      <c r="U20287" s="43"/>
    </row>
    <row r="20288" spans="19:21" x14ac:dyDescent="0.35">
      <c r="S20288" s="43"/>
      <c r="U20288" s="43"/>
    </row>
    <row r="20289" spans="19:21" x14ac:dyDescent="0.35">
      <c r="S20289" s="43"/>
      <c r="U20289" s="43"/>
    </row>
    <row r="20290" spans="19:21" x14ac:dyDescent="0.35">
      <c r="S20290" s="43"/>
      <c r="U20290" s="43"/>
    </row>
    <row r="20291" spans="19:21" x14ac:dyDescent="0.35">
      <c r="S20291" s="43"/>
      <c r="U20291" s="43"/>
    </row>
    <row r="20292" spans="19:21" x14ac:dyDescent="0.35">
      <c r="S20292" s="43"/>
      <c r="U20292" s="43"/>
    </row>
    <row r="20293" spans="19:21" x14ac:dyDescent="0.35">
      <c r="S20293" s="43"/>
      <c r="U20293" s="43"/>
    </row>
    <row r="20294" spans="19:21" x14ac:dyDescent="0.35">
      <c r="S20294" s="43"/>
      <c r="U20294" s="43"/>
    </row>
    <row r="20295" spans="19:21" x14ac:dyDescent="0.35">
      <c r="S20295" s="43"/>
      <c r="U20295" s="43"/>
    </row>
    <row r="20296" spans="19:21" x14ac:dyDescent="0.35">
      <c r="S20296" s="43"/>
      <c r="U20296" s="43"/>
    </row>
    <row r="20297" spans="19:21" x14ac:dyDescent="0.35">
      <c r="S20297" s="43"/>
      <c r="U20297" s="43"/>
    </row>
    <row r="20298" spans="19:21" x14ac:dyDescent="0.35">
      <c r="S20298" s="43"/>
      <c r="U20298" s="43"/>
    </row>
    <row r="20299" spans="19:21" x14ac:dyDescent="0.35">
      <c r="S20299" s="43"/>
      <c r="U20299" s="43"/>
    </row>
    <row r="20300" spans="19:21" x14ac:dyDescent="0.35">
      <c r="S20300" s="43"/>
      <c r="U20300" s="43"/>
    </row>
    <row r="20301" spans="19:21" x14ac:dyDescent="0.35">
      <c r="S20301" s="43"/>
      <c r="U20301" s="43"/>
    </row>
    <row r="20302" spans="19:21" x14ac:dyDescent="0.35">
      <c r="S20302" s="43"/>
      <c r="U20302" s="43"/>
    </row>
    <row r="20303" spans="19:21" x14ac:dyDescent="0.35">
      <c r="S20303" s="43"/>
      <c r="U20303" s="43"/>
    </row>
    <row r="20304" spans="19:21" x14ac:dyDescent="0.35">
      <c r="S20304" s="43"/>
      <c r="U20304" s="43"/>
    </row>
    <row r="20305" spans="19:21" x14ac:dyDescent="0.35">
      <c r="S20305" s="43"/>
      <c r="U20305" s="43"/>
    </row>
    <row r="20306" spans="19:21" x14ac:dyDescent="0.35">
      <c r="S20306" s="43"/>
      <c r="U20306" s="43"/>
    </row>
    <row r="20307" spans="19:21" x14ac:dyDescent="0.35">
      <c r="S20307" s="43"/>
      <c r="U20307" s="43"/>
    </row>
    <row r="20308" spans="19:21" x14ac:dyDescent="0.35">
      <c r="S20308" s="43"/>
      <c r="U20308" s="43"/>
    </row>
    <row r="20309" spans="19:21" x14ac:dyDescent="0.35">
      <c r="S20309" s="43"/>
      <c r="U20309" s="43"/>
    </row>
    <row r="20310" spans="19:21" x14ac:dyDescent="0.35">
      <c r="S20310" s="43"/>
      <c r="U20310" s="43"/>
    </row>
    <row r="20311" spans="19:21" x14ac:dyDescent="0.35">
      <c r="S20311" s="43"/>
      <c r="U20311" s="43"/>
    </row>
    <row r="20312" spans="19:21" x14ac:dyDescent="0.35">
      <c r="S20312" s="43"/>
      <c r="U20312" s="43"/>
    </row>
    <row r="20313" spans="19:21" x14ac:dyDescent="0.35">
      <c r="S20313" s="43"/>
      <c r="U20313" s="43"/>
    </row>
    <row r="20314" spans="19:21" x14ac:dyDescent="0.35">
      <c r="S20314" s="43"/>
      <c r="U20314" s="43"/>
    </row>
    <row r="20315" spans="19:21" x14ac:dyDescent="0.35">
      <c r="S20315" s="43"/>
      <c r="U20315" s="43"/>
    </row>
    <row r="20316" spans="19:21" x14ac:dyDescent="0.35">
      <c r="S20316" s="43"/>
      <c r="U20316" s="43"/>
    </row>
    <row r="20317" spans="19:21" x14ac:dyDescent="0.35">
      <c r="S20317" s="43"/>
      <c r="U20317" s="43"/>
    </row>
    <row r="20318" spans="19:21" x14ac:dyDescent="0.35">
      <c r="S20318" s="43"/>
      <c r="U20318" s="43"/>
    </row>
    <row r="20319" spans="19:21" x14ac:dyDescent="0.35">
      <c r="S20319" s="43"/>
      <c r="U20319" s="43"/>
    </row>
    <row r="20320" spans="19:21" x14ac:dyDescent="0.35">
      <c r="S20320" s="43"/>
      <c r="U20320" s="43"/>
    </row>
    <row r="20321" spans="19:21" x14ac:dyDescent="0.35">
      <c r="S20321" s="43"/>
      <c r="U20321" s="43"/>
    </row>
    <row r="20322" spans="19:21" x14ac:dyDescent="0.35">
      <c r="S20322" s="43"/>
      <c r="U20322" s="43"/>
    </row>
    <row r="20323" spans="19:21" x14ac:dyDescent="0.35">
      <c r="S20323" s="43"/>
      <c r="U20323" s="43"/>
    </row>
    <row r="20324" spans="19:21" x14ac:dyDescent="0.35">
      <c r="S20324" s="43"/>
      <c r="U20324" s="43"/>
    </row>
    <row r="20325" spans="19:21" x14ac:dyDescent="0.35">
      <c r="S20325" s="43"/>
      <c r="U20325" s="43"/>
    </row>
    <row r="20326" spans="19:21" x14ac:dyDescent="0.35">
      <c r="S20326" s="43"/>
      <c r="U20326" s="43"/>
    </row>
    <row r="20327" spans="19:21" x14ac:dyDescent="0.35">
      <c r="S20327" s="43"/>
      <c r="U20327" s="43"/>
    </row>
    <row r="20328" spans="19:21" x14ac:dyDescent="0.35">
      <c r="S20328" s="43"/>
      <c r="U20328" s="43"/>
    </row>
    <row r="20329" spans="19:21" x14ac:dyDescent="0.35">
      <c r="S20329" s="43"/>
      <c r="U20329" s="43"/>
    </row>
    <row r="20330" spans="19:21" x14ac:dyDescent="0.35">
      <c r="S20330" s="43"/>
      <c r="U20330" s="43"/>
    </row>
    <row r="20331" spans="19:21" x14ac:dyDescent="0.35">
      <c r="S20331" s="43"/>
      <c r="U20331" s="43"/>
    </row>
    <row r="20332" spans="19:21" x14ac:dyDescent="0.35">
      <c r="S20332" s="43"/>
      <c r="U20332" s="43"/>
    </row>
    <row r="20333" spans="19:21" x14ac:dyDescent="0.35">
      <c r="S20333" s="43"/>
      <c r="U20333" s="43"/>
    </row>
    <row r="20334" spans="19:21" x14ac:dyDescent="0.35">
      <c r="S20334" s="43"/>
      <c r="U20334" s="43"/>
    </row>
    <row r="20335" spans="19:21" x14ac:dyDescent="0.35">
      <c r="S20335" s="43"/>
      <c r="U20335" s="43"/>
    </row>
    <row r="20336" spans="19:21" x14ac:dyDescent="0.35">
      <c r="S20336" s="43"/>
      <c r="U20336" s="43"/>
    </row>
    <row r="20337" spans="19:21" x14ac:dyDescent="0.35">
      <c r="S20337" s="43"/>
      <c r="U20337" s="43"/>
    </row>
    <row r="20338" spans="19:21" x14ac:dyDescent="0.35">
      <c r="S20338" s="43"/>
      <c r="U20338" s="43"/>
    </row>
    <row r="20339" spans="19:21" x14ac:dyDescent="0.35">
      <c r="S20339" s="43"/>
      <c r="U20339" s="43"/>
    </row>
    <row r="20340" spans="19:21" x14ac:dyDescent="0.35">
      <c r="S20340" s="43"/>
      <c r="U20340" s="43"/>
    </row>
    <row r="20341" spans="19:21" x14ac:dyDescent="0.35">
      <c r="S20341" s="43"/>
      <c r="U20341" s="43"/>
    </row>
    <row r="20342" spans="19:21" x14ac:dyDescent="0.35">
      <c r="S20342" s="43"/>
      <c r="U20342" s="43"/>
    </row>
    <row r="20343" spans="19:21" x14ac:dyDescent="0.35">
      <c r="S20343" s="43"/>
      <c r="U20343" s="43"/>
    </row>
    <row r="20344" spans="19:21" x14ac:dyDescent="0.35">
      <c r="S20344" s="43"/>
      <c r="U20344" s="43"/>
    </row>
    <row r="20345" spans="19:21" x14ac:dyDescent="0.35">
      <c r="S20345" s="43"/>
      <c r="U20345" s="43"/>
    </row>
    <row r="20346" spans="19:21" x14ac:dyDescent="0.35">
      <c r="S20346" s="43"/>
      <c r="U20346" s="43"/>
    </row>
    <row r="20347" spans="19:21" x14ac:dyDescent="0.35">
      <c r="S20347" s="43"/>
      <c r="U20347" s="43"/>
    </row>
    <row r="20348" spans="19:21" x14ac:dyDescent="0.35">
      <c r="S20348" s="43"/>
      <c r="U20348" s="43"/>
    </row>
    <row r="20349" spans="19:21" x14ac:dyDescent="0.35">
      <c r="S20349" s="43"/>
      <c r="U20349" s="43"/>
    </row>
    <row r="20350" spans="19:21" x14ac:dyDescent="0.35">
      <c r="S20350" s="43"/>
      <c r="U20350" s="43"/>
    </row>
    <row r="20351" spans="19:21" x14ac:dyDescent="0.35">
      <c r="S20351" s="43"/>
      <c r="U20351" s="43"/>
    </row>
    <row r="20352" spans="19:21" x14ac:dyDescent="0.35">
      <c r="S20352" s="43"/>
      <c r="U20352" s="43"/>
    </row>
    <row r="20353" spans="19:21" x14ac:dyDescent="0.35">
      <c r="S20353" s="43"/>
      <c r="U20353" s="43"/>
    </row>
    <row r="20354" spans="19:21" x14ac:dyDescent="0.35">
      <c r="S20354" s="43"/>
      <c r="U20354" s="43"/>
    </row>
    <row r="20355" spans="19:21" x14ac:dyDescent="0.35">
      <c r="S20355" s="43"/>
      <c r="U20355" s="43"/>
    </row>
    <row r="20356" spans="19:21" x14ac:dyDescent="0.35">
      <c r="S20356" s="43"/>
      <c r="U20356" s="43"/>
    </row>
    <row r="20357" spans="19:21" x14ac:dyDescent="0.35">
      <c r="S20357" s="43"/>
      <c r="U20357" s="43"/>
    </row>
    <row r="20358" spans="19:21" x14ac:dyDescent="0.35">
      <c r="S20358" s="43"/>
      <c r="U20358" s="43"/>
    </row>
    <row r="20359" spans="19:21" x14ac:dyDescent="0.35">
      <c r="S20359" s="43"/>
      <c r="U20359" s="43"/>
    </row>
    <row r="20360" spans="19:21" x14ac:dyDescent="0.35">
      <c r="S20360" s="43"/>
      <c r="U20360" s="43"/>
    </row>
    <row r="20361" spans="19:21" x14ac:dyDescent="0.35">
      <c r="S20361" s="43"/>
      <c r="U20361" s="43"/>
    </row>
    <row r="20362" spans="19:21" x14ac:dyDescent="0.35">
      <c r="S20362" s="43"/>
      <c r="U20362" s="43"/>
    </row>
    <row r="20363" spans="19:21" x14ac:dyDescent="0.35">
      <c r="S20363" s="43"/>
      <c r="U20363" s="43"/>
    </row>
    <row r="20364" spans="19:21" x14ac:dyDescent="0.35">
      <c r="S20364" s="43"/>
      <c r="U20364" s="43"/>
    </row>
    <row r="20365" spans="19:21" x14ac:dyDescent="0.35">
      <c r="S20365" s="43"/>
      <c r="U20365" s="43"/>
    </row>
    <row r="20366" spans="19:21" x14ac:dyDescent="0.35">
      <c r="S20366" s="43"/>
      <c r="U20366" s="43"/>
    </row>
    <row r="20367" spans="19:21" x14ac:dyDescent="0.35">
      <c r="S20367" s="43"/>
      <c r="U20367" s="43"/>
    </row>
    <row r="20368" spans="19:21" x14ac:dyDescent="0.35">
      <c r="S20368" s="43"/>
      <c r="U20368" s="43"/>
    </row>
    <row r="20369" spans="19:21" x14ac:dyDescent="0.35">
      <c r="S20369" s="43"/>
      <c r="U20369" s="43"/>
    </row>
    <row r="20370" spans="19:21" x14ac:dyDescent="0.35">
      <c r="S20370" s="43"/>
      <c r="U20370" s="43"/>
    </row>
    <row r="20371" spans="19:21" x14ac:dyDescent="0.35">
      <c r="S20371" s="43"/>
      <c r="U20371" s="43"/>
    </row>
    <row r="20372" spans="19:21" x14ac:dyDescent="0.35">
      <c r="S20372" s="43"/>
      <c r="U20372" s="43"/>
    </row>
    <row r="20373" spans="19:21" x14ac:dyDescent="0.35">
      <c r="S20373" s="43"/>
      <c r="U20373" s="43"/>
    </row>
    <row r="20374" spans="19:21" x14ac:dyDescent="0.35">
      <c r="S20374" s="43"/>
      <c r="U20374" s="43"/>
    </row>
    <row r="20375" spans="19:21" x14ac:dyDescent="0.35">
      <c r="S20375" s="43"/>
      <c r="U20375" s="43"/>
    </row>
    <row r="20376" spans="19:21" x14ac:dyDescent="0.35">
      <c r="S20376" s="43"/>
      <c r="U20376" s="43"/>
    </row>
    <row r="20377" spans="19:21" x14ac:dyDescent="0.35">
      <c r="S20377" s="43"/>
      <c r="U20377" s="43"/>
    </row>
    <row r="20378" spans="19:21" x14ac:dyDescent="0.35">
      <c r="S20378" s="43"/>
      <c r="U20378" s="43"/>
    </row>
    <row r="20379" spans="19:21" x14ac:dyDescent="0.35">
      <c r="S20379" s="43"/>
      <c r="U20379" s="43"/>
    </row>
    <row r="20380" spans="19:21" x14ac:dyDescent="0.35">
      <c r="S20380" s="43"/>
      <c r="U20380" s="43"/>
    </row>
    <row r="20381" spans="19:21" x14ac:dyDescent="0.35">
      <c r="S20381" s="43"/>
      <c r="U20381" s="43"/>
    </row>
    <row r="20382" spans="19:21" x14ac:dyDescent="0.35">
      <c r="S20382" s="43"/>
      <c r="U20382" s="43"/>
    </row>
    <row r="20383" spans="19:21" x14ac:dyDescent="0.35">
      <c r="S20383" s="43"/>
      <c r="U20383" s="43"/>
    </row>
    <row r="20384" spans="19:21" x14ac:dyDescent="0.35">
      <c r="S20384" s="43"/>
      <c r="U20384" s="43"/>
    </row>
    <row r="20385" spans="19:21" x14ac:dyDescent="0.35">
      <c r="S20385" s="43"/>
      <c r="U20385" s="43"/>
    </row>
    <row r="20386" spans="19:21" x14ac:dyDescent="0.35">
      <c r="S20386" s="43"/>
      <c r="U20386" s="43"/>
    </row>
    <row r="20387" spans="19:21" x14ac:dyDescent="0.35">
      <c r="S20387" s="43"/>
      <c r="U20387" s="43"/>
    </row>
    <row r="20388" spans="19:21" x14ac:dyDescent="0.35">
      <c r="S20388" s="43"/>
      <c r="U20388" s="43"/>
    </row>
    <row r="20389" spans="19:21" x14ac:dyDescent="0.35">
      <c r="S20389" s="43"/>
      <c r="U20389" s="43"/>
    </row>
    <row r="20390" spans="19:21" x14ac:dyDescent="0.35">
      <c r="S20390" s="43"/>
      <c r="U20390" s="43"/>
    </row>
    <row r="20391" spans="19:21" x14ac:dyDescent="0.35">
      <c r="S20391" s="43"/>
      <c r="U20391" s="43"/>
    </row>
    <row r="20392" spans="19:21" x14ac:dyDescent="0.35">
      <c r="S20392" s="43"/>
      <c r="U20392" s="43"/>
    </row>
    <row r="20393" spans="19:21" x14ac:dyDescent="0.35">
      <c r="S20393" s="43"/>
      <c r="U20393" s="43"/>
    </row>
    <row r="20394" spans="19:21" x14ac:dyDescent="0.35">
      <c r="S20394" s="43"/>
      <c r="U20394" s="43"/>
    </row>
    <row r="20395" spans="19:21" x14ac:dyDescent="0.35">
      <c r="S20395" s="43"/>
      <c r="U20395" s="43"/>
    </row>
    <row r="20396" spans="19:21" x14ac:dyDescent="0.35">
      <c r="S20396" s="43"/>
      <c r="U20396" s="43"/>
    </row>
    <row r="20397" spans="19:21" x14ac:dyDescent="0.35">
      <c r="S20397" s="43"/>
      <c r="U20397" s="43"/>
    </row>
    <row r="20398" spans="19:21" x14ac:dyDescent="0.35">
      <c r="S20398" s="43"/>
      <c r="U20398" s="43"/>
    </row>
    <row r="20399" spans="19:21" x14ac:dyDescent="0.35">
      <c r="S20399" s="43"/>
      <c r="U20399" s="43"/>
    </row>
    <row r="20400" spans="19:21" x14ac:dyDescent="0.35">
      <c r="S20400" s="43"/>
      <c r="U20400" s="43"/>
    </row>
    <row r="20401" spans="19:21" x14ac:dyDescent="0.35">
      <c r="S20401" s="43"/>
      <c r="U20401" s="43"/>
    </row>
    <row r="20402" spans="19:21" x14ac:dyDescent="0.35">
      <c r="S20402" s="43"/>
      <c r="U20402" s="43"/>
    </row>
    <row r="20403" spans="19:21" x14ac:dyDescent="0.35">
      <c r="S20403" s="43"/>
      <c r="U20403" s="43"/>
    </row>
    <row r="20404" spans="19:21" x14ac:dyDescent="0.35">
      <c r="S20404" s="43"/>
      <c r="U20404" s="43"/>
    </row>
    <row r="20405" spans="19:21" x14ac:dyDescent="0.35">
      <c r="S20405" s="43"/>
      <c r="U20405" s="43"/>
    </row>
    <row r="20406" spans="19:21" x14ac:dyDescent="0.35">
      <c r="S20406" s="43"/>
      <c r="U20406" s="43"/>
    </row>
    <row r="20407" spans="19:21" x14ac:dyDescent="0.35">
      <c r="S20407" s="43"/>
      <c r="U20407" s="43"/>
    </row>
    <row r="20408" spans="19:21" x14ac:dyDescent="0.35">
      <c r="S20408" s="43"/>
      <c r="U20408" s="43"/>
    </row>
    <row r="20409" spans="19:21" x14ac:dyDescent="0.35">
      <c r="S20409" s="43"/>
      <c r="U20409" s="43"/>
    </row>
    <row r="20410" spans="19:21" x14ac:dyDescent="0.35">
      <c r="S20410" s="43"/>
      <c r="U20410" s="43"/>
    </row>
    <row r="20411" spans="19:21" x14ac:dyDescent="0.35">
      <c r="S20411" s="43"/>
      <c r="U20411" s="43"/>
    </row>
    <row r="20412" spans="19:21" x14ac:dyDescent="0.35">
      <c r="S20412" s="43"/>
      <c r="U20412" s="43"/>
    </row>
    <row r="20413" spans="19:21" x14ac:dyDescent="0.35">
      <c r="S20413" s="43"/>
      <c r="U20413" s="43"/>
    </row>
    <row r="20414" spans="19:21" x14ac:dyDescent="0.35">
      <c r="S20414" s="43"/>
      <c r="U20414" s="43"/>
    </row>
    <row r="20415" spans="19:21" x14ac:dyDescent="0.35">
      <c r="S20415" s="43"/>
      <c r="U20415" s="43"/>
    </row>
    <row r="20416" spans="19:21" x14ac:dyDescent="0.35">
      <c r="S20416" s="43"/>
      <c r="U20416" s="43"/>
    </row>
    <row r="20417" spans="19:21" x14ac:dyDescent="0.35">
      <c r="S20417" s="43"/>
      <c r="U20417" s="43"/>
    </row>
    <row r="20418" spans="19:21" x14ac:dyDescent="0.35">
      <c r="S20418" s="43"/>
      <c r="U20418" s="43"/>
    </row>
    <row r="20419" spans="19:21" x14ac:dyDescent="0.35">
      <c r="S20419" s="43"/>
      <c r="U20419" s="43"/>
    </row>
    <row r="20420" spans="19:21" x14ac:dyDescent="0.35">
      <c r="S20420" s="43"/>
      <c r="U20420" s="43"/>
    </row>
    <row r="20421" spans="19:21" x14ac:dyDescent="0.35">
      <c r="S20421" s="43"/>
      <c r="U20421" s="43"/>
    </row>
    <row r="20422" spans="19:21" x14ac:dyDescent="0.35">
      <c r="S20422" s="43"/>
      <c r="U20422" s="43"/>
    </row>
    <row r="20423" spans="19:21" x14ac:dyDescent="0.35">
      <c r="S20423" s="43"/>
      <c r="U20423" s="43"/>
    </row>
    <row r="20424" spans="19:21" x14ac:dyDescent="0.35">
      <c r="S20424" s="43"/>
      <c r="U20424" s="43"/>
    </row>
    <row r="20425" spans="19:21" x14ac:dyDescent="0.35">
      <c r="S20425" s="43"/>
      <c r="U20425" s="43"/>
    </row>
    <row r="20426" spans="19:21" x14ac:dyDescent="0.35">
      <c r="S20426" s="43"/>
      <c r="U20426" s="43"/>
    </row>
    <row r="20427" spans="19:21" x14ac:dyDescent="0.35">
      <c r="S20427" s="43"/>
      <c r="U20427" s="43"/>
    </row>
    <row r="20428" spans="19:21" x14ac:dyDescent="0.35">
      <c r="S20428" s="43"/>
      <c r="U20428" s="43"/>
    </row>
    <row r="20429" spans="19:21" x14ac:dyDescent="0.35">
      <c r="S20429" s="43"/>
      <c r="U20429" s="43"/>
    </row>
    <row r="20430" spans="19:21" x14ac:dyDescent="0.35">
      <c r="S20430" s="43"/>
      <c r="U20430" s="43"/>
    </row>
    <row r="20431" spans="19:21" x14ac:dyDescent="0.35">
      <c r="S20431" s="43"/>
      <c r="U20431" s="43"/>
    </row>
    <row r="20432" spans="19:21" x14ac:dyDescent="0.35">
      <c r="S20432" s="43"/>
      <c r="U20432" s="43"/>
    </row>
    <row r="20433" spans="19:21" x14ac:dyDescent="0.35">
      <c r="S20433" s="43"/>
      <c r="U20433" s="43"/>
    </row>
    <row r="20434" spans="19:21" x14ac:dyDescent="0.35">
      <c r="S20434" s="43"/>
      <c r="U20434" s="43"/>
    </row>
    <row r="20435" spans="19:21" x14ac:dyDescent="0.35">
      <c r="S20435" s="43"/>
      <c r="U20435" s="43"/>
    </row>
    <row r="20436" spans="19:21" x14ac:dyDescent="0.35">
      <c r="S20436" s="43"/>
      <c r="U20436" s="43"/>
    </row>
    <row r="20437" spans="19:21" x14ac:dyDescent="0.35">
      <c r="S20437" s="43"/>
      <c r="U20437" s="43"/>
    </row>
    <row r="20438" spans="19:21" x14ac:dyDescent="0.35">
      <c r="S20438" s="43"/>
      <c r="U20438" s="43"/>
    </row>
    <row r="20439" spans="19:21" x14ac:dyDescent="0.35">
      <c r="S20439" s="43"/>
      <c r="U20439" s="43"/>
    </row>
    <row r="20440" spans="19:21" x14ac:dyDescent="0.35">
      <c r="S20440" s="43"/>
      <c r="U20440" s="43"/>
    </row>
    <row r="20441" spans="19:21" x14ac:dyDescent="0.35">
      <c r="S20441" s="43"/>
      <c r="U20441" s="43"/>
    </row>
    <row r="20442" spans="19:21" x14ac:dyDescent="0.35">
      <c r="S20442" s="43"/>
      <c r="U20442" s="43"/>
    </row>
    <row r="20443" spans="19:21" x14ac:dyDescent="0.35">
      <c r="S20443" s="43"/>
      <c r="U20443" s="43"/>
    </row>
    <row r="20444" spans="19:21" x14ac:dyDescent="0.35">
      <c r="S20444" s="43"/>
      <c r="U20444" s="43"/>
    </row>
    <row r="20445" spans="19:21" x14ac:dyDescent="0.35">
      <c r="S20445" s="43"/>
      <c r="U20445" s="43"/>
    </row>
    <row r="20446" spans="19:21" x14ac:dyDescent="0.35">
      <c r="S20446" s="43"/>
      <c r="U20446" s="43"/>
    </row>
    <row r="20447" spans="19:21" x14ac:dyDescent="0.35">
      <c r="S20447" s="43"/>
      <c r="U20447" s="43"/>
    </row>
    <row r="20448" spans="19:21" x14ac:dyDescent="0.35">
      <c r="S20448" s="43"/>
      <c r="U20448" s="43"/>
    </row>
    <row r="20449" spans="19:21" x14ac:dyDescent="0.35">
      <c r="S20449" s="43"/>
      <c r="U20449" s="43"/>
    </row>
    <row r="20450" spans="19:21" x14ac:dyDescent="0.35">
      <c r="S20450" s="43"/>
      <c r="U20450" s="43"/>
    </row>
    <row r="20451" spans="19:21" x14ac:dyDescent="0.35">
      <c r="S20451" s="43"/>
      <c r="U20451" s="43"/>
    </row>
    <row r="20452" spans="19:21" x14ac:dyDescent="0.35">
      <c r="S20452" s="43"/>
      <c r="U20452" s="43"/>
    </row>
    <row r="20453" spans="19:21" x14ac:dyDescent="0.35">
      <c r="S20453" s="43"/>
      <c r="U20453" s="43"/>
    </row>
    <row r="20454" spans="19:21" x14ac:dyDescent="0.35">
      <c r="S20454" s="43"/>
      <c r="U20454" s="43"/>
    </row>
    <row r="20455" spans="19:21" x14ac:dyDescent="0.35">
      <c r="S20455" s="43"/>
      <c r="U20455" s="43"/>
    </row>
    <row r="20456" spans="19:21" x14ac:dyDescent="0.35">
      <c r="S20456" s="43"/>
      <c r="U20456" s="43"/>
    </row>
    <row r="20457" spans="19:21" x14ac:dyDescent="0.35">
      <c r="S20457" s="43"/>
      <c r="U20457" s="43"/>
    </row>
    <row r="20458" spans="19:21" x14ac:dyDescent="0.35">
      <c r="S20458" s="43"/>
      <c r="U20458" s="43"/>
    </row>
    <row r="20459" spans="19:21" x14ac:dyDescent="0.35">
      <c r="S20459" s="43"/>
      <c r="U20459" s="43"/>
    </row>
    <row r="20460" spans="19:21" x14ac:dyDescent="0.35">
      <c r="S20460" s="43"/>
      <c r="U20460" s="43"/>
    </row>
    <row r="20461" spans="19:21" x14ac:dyDescent="0.35">
      <c r="S20461" s="43"/>
      <c r="U20461" s="43"/>
    </row>
    <row r="20462" spans="19:21" x14ac:dyDescent="0.35">
      <c r="S20462" s="43"/>
      <c r="U20462" s="43"/>
    </row>
    <row r="20463" spans="19:21" x14ac:dyDescent="0.35">
      <c r="S20463" s="43"/>
      <c r="U20463" s="43"/>
    </row>
    <row r="20464" spans="19:21" x14ac:dyDescent="0.35">
      <c r="S20464" s="43"/>
      <c r="U20464" s="43"/>
    </row>
    <row r="20465" spans="19:21" x14ac:dyDescent="0.35">
      <c r="S20465" s="43"/>
      <c r="U20465" s="43"/>
    </row>
    <row r="20466" spans="19:21" x14ac:dyDescent="0.35">
      <c r="S20466" s="43"/>
      <c r="U20466" s="43"/>
    </row>
    <row r="20467" spans="19:21" x14ac:dyDescent="0.35">
      <c r="S20467" s="43"/>
      <c r="U20467" s="43"/>
    </row>
    <row r="20468" spans="19:21" x14ac:dyDescent="0.35">
      <c r="S20468" s="43"/>
      <c r="U20468" s="43"/>
    </row>
    <row r="20469" spans="19:21" x14ac:dyDescent="0.35">
      <c r="S20469" s="43"/>
      <c r="U20469" s="43"/>
    </row>
    <row r="20470" spans="19:21" x14ac:dyDescent="0.35">
      <c r="S20470" s="43"/>
      <c r="U20470" s="43"/>
    </row>
    <row r="20471" spans="19:21" x14ac:dyDescent="0.35">
      <c r="S20471" s="43"/>
      <c r="U20471" s="43"/>
    </row>
    <row r="20472" spans="19:21" x14ac:dyDescent="0.35">
      <c r="S20472" s="43"/>
      <c r="U20472" s="43"/>
    </row>
    <row r="20473" spans="19:21" x14ac:dyDescent="0.35">
      <c r="S20473" s="43"/>
      <c r="U20473" s="43"/>
    </row>
    <row r="20474" spans="19:21" x14ac:dyDescent="0.35">
      <c r="S20474" s="43"/>
      <c r="U20474" s="43"/>
    </row>
    <row r="20475" spans="19:21" x14ac:dyDescent="0.35">
      <c r="S20475" s="43"/>
      <c r="U20475" s="43"/>
    </row>
    <row r="20476" spans="19:21" x14ac:dyDescent="0.35">
      <c r="S20476" s="43"/>
      <c r="U20476" s="43"/>
    </row>
    <row r="20477" spans="19:21" x14ac:dyDescent="0.35">
      <c r="S20477" s="43"/>
      <c r="U20477" s="43"/>
    </row>
    <row r="20478" spans="19:21" x14ac:dyDescent="0.35">
      <c r="S20478" s="43"/>
      <c r="U20478" s="43"/>
    </row>
    <row r="20479" spans="19:21" x14ac:dyDescent="0.35">
      <c r="S20479" s="43"/>
      <c r="U20479" s="43"/>
    </row>
    <row r="20480" spans="19:21" x14ac:dyDescent="0.35">
      <c r="S20480" s="43"/>
      <c r="U20480" s="43"/>
    </row>
    <row r="20481" spans="19:21" x14ac:dyDescent="0.35">
      <c r="S20481" s="43"/>
      <c r="U20481" s="43"/>
    </row>
    <row r="20482" spans="19:21" x14ac:dyDescent="0.35">
      <c r="S20482" s="43"/>
      <c r="U20482" s="43"/>
    </row>
    <row r="20483" spans="19:21" x14ac:dyDescent="0.35">
      <c r="S20483" s="43"/>
      <c r="U20483" s="43"/>
    </row>
    <row r="20484" spans="19:21" x14ac:dyDescent="0.35">
      <c r="S20484" s="43"/>
      <c r="U20484" s="43"/>
    </row>
    <row r="20485" spans="19:21" x14ac:dyDescent="0.35">
      <c r="S20485" s="43"/>
      <c r="U20485" s="43"/>
    </row>
    <row r="20486" spans="19:21" x14ac:dyDescent="0.35">
      <c r="S20486" s="43"/>
      <c r="U20486" s="43"/>
    </row>
    <row r="20487" spans="19:21" x14ac:dyDescent="0.35">
      <c r="S20487" s="43"/>
      <c r="U20487" s="43"/>
    </row>
    <row r="20488" spans="19:21" x14ac:dyDescent="0.35">
      <c r="S20488" s="43"/>
      <c r="U20488" s="43"/>
    </row>
    <row r="20489" spans="19:21" x14ac:dyDescent="0.35">
      <c r="S20489" s="43"/>
      <c r="U20489" s="43"/>
    </row>
    <row r="20490" spans="19:21" x14ac:dyDescent="0.35">
      <c r="S20490" s="43"/>
      <c r="U20490" s="43"/>
    </row>
    <row r="20491" spans="19:21" x14ac:dyDescent="0.35">
      <c r="S20491" s="43"/>
      <c r="U20491" s="43"/>
    </row>
    <row r="20492" spans="19:21" x14ac:dyDescent="0.35">
      <c r="S20492" s="43"/>
      <c r="U20492" s="43"/>
    </row>
    <row r="20493" spans="19:21" x14ac:dyDescent="0.35">
      <c r="S20493" s="43"/>
      <c r="U20493" s="43"/>
    </row>
    <row r="20494" spans="19:21" x14ac:dyDescent="0.35">
      <c r="S20494" s="43"/>
      <c r="U20494" s="43"/>
    </row>
    <row r="20495" spans="19:21" x14ac:dyDescent="0.35">
      <c r="S20495" s="43"/>
      <c r="U20495" s="43"/>
    </row>
    <row r="20496" spans="19:21" x14ac:dyDescent="0.35">
      <c r="S20496" s="43"/>
      <c r="U20496" s="43"/>
    </row>
    <row r="20497" spans="19:21" x14ac:dyDescent="0.35">
      <c r="S20497" s="43"/>
      <c r="U20497" s="43"/>
    </row>
    <row r="20498" spans="19:21" x14ac:dyDescent="0.35">
      <c r="S20498" s="43"/>
      <c r="U20498" s="43"/>
    </row>
    <row r="20499" spans="19:21" x14ac:dyDescent="0.35">
      <c r="S20499" s="43"/>
      <c r="U20499" s="43"/>
    </row>
    <row r="20500" spans="19:21" x14ac:dyDescent="0.35">
      <c r="S20500" s="43"/>
      <c r="U20500" s="43"/>
    </row>
    <row r="20501" spans="19:21" x14ac:dyDescent="0.35">
      <c r="S20501" s="43"/>
      <c r="U20501" s="43"/>
    </row>
    <row r="20502" spans="19:21" x14ac:dyDescent="0.35">
      <c r="S20502" s="43"/>
      <c r="U20502" s="43"/>
    </row>
    <row r="20503" spans="19:21" x14ac:dyDescent="0.35">
      <c r="S20503" s="43"/>
      <c r="U20503" s="43"/>
    </row>
    <row r="20504" spans="19:21" x14ac:dyDescent="0.35">
      <c r="S20504" s="43"/>
      <c r="U20504" s="43"/>
    </row>
    <row r="20505" spans="19:21" x14ac:dyDescent="0.35">
      <c r="S20505" s="43"/>
      <c r="U20505" s="43"/>
    </row>
    <row r="20506" spans="19:21" x14ac:dyDescent="0.35">
      <c r="S20506" s="43"/>
      <c r="U20506" s="43"/>
    </row>
    <row r="20507" spans="19:21" x14ac:dyDescent="0.35">
      <c r="S20507" s="43"/>
      <c r="U20507" s="43"/>
    </row>
    <row r="20508" spans="19:21" x14ac:dyDescent="0.35">
      <c r="S20508" s="43"/>
      <c r="U20508" s="43"/>
    </row>
    <row r="20509" spans="19:21" x14ac:dyDescent="0.35">
      <c r="S20509" s="43"/>
      <c r="U20509" s="43"/>
    </row>
    <row r="20510" spans="19:21" x14ac:dyDescent="0.35">
      <c r="S20510" s="43"/>
      <c r="U20510" s="43"/>
    </row>
    <row r="20511" spans="19:21" x14ac:dyDescent="0.35">
      <c r="S20511" s="43"/>
      <c r="U20511" s="43"/>
    </row>
    <row r="20512" spans="19:21" x14ac:dyDescent="0.35">
      <c r="S20512" s="43"/>
      <c r="U20512" s="43"/>
    </row>
    <row r="20513" spans="19:21" x14ac:dyDescent="0.35">
      <c r="S20513" s="43"/>
      <c r="U20513" s="43"/>
    </row>
    <row r="20514" spans="19:21" x14ac:dyDescent="0.35">
      <c r="S20514" s="43"/>
      <c r="U20514" s="43"/>
    </row>
    <row r="20515" spans="19:21" x14ac:dyDescent="0.35">
      <c r="S20515" s="43"/>
      <c r="U20515" s="43"/>
    </row>
    <row r="20516" spans="19:21" x14ac:dyDescent="0.35">
      <c r="S20516" s="43"/>
      <c r="U20516" s="43"/>
    </row>
    <row r="20517" spans="19:21" x14ac:dyDescent="0.35">
      <c r="S20517" s="43"/>
      <c r="U20517" s="43"/>
    </row>
    <row r="20518" spans="19:21" x14ac:dyDescent="0.35">
      <c r="S20518" s="43"/>
      <c r="U20518" s="43"/>
    </row>
    <row r="20519" spans="19:21" x14ac:dyDescent="0.35">
      <c r="S20519" s="43"/>
      <c r="U20519" s="43"/>
    </row>
    <row r="20520" spans="19:21" x14ac:dyDescent="0.35">
      <c r="S20520" s="43"/>
      <c r="U20520" s="43"/>
    </row>
    <row r="20521" spans="19:21" x14ac:dyDescent="0.35">
      <c r="S20521" s="43"/>
      <c r="U20521" s="43"/>
    </row>
    <row r="20522" spans="19:21" x14ac:dyDescent="0.35">
      <c r="S20522" s="43"/>
      <c r="U20522" s="43"/>
    </row>
    <row r="20523" spans="19:21" x14ac:dyDescent="0.35">
      <c r="S20523" s="43"/>
      <c r="U20523" s="43"/>
    </row>
    <row r="20524" spans="19:21" x14ac:dyDescent="0.35">
      <c r="S20524" s="43"/>
      <c r="U20524" s="43"/>
    </row>
    <row r="20525" spans="19:21" x14ac:dyDescent="0.35">
      <c r="S20525" s="43"/>
      <c r="U20525" s="43"/>
    </row>
    <row r="20526" spans="19:21" x14ac:dyDescent="0.35">
      <c r="S20526" s="43"/>
      <c r="U20526" s="43"/>
    </row>
    <row r="20527" spans="19:21" x14ac:dyDescent="0.35">
      <c r="S20527" s="43"/>
      <c r="U20527" s="43"/>
    </row>
    <row r="20528" spans="19:21" x14ac:dyDescent="0.35">
      <c r="S20528" s="43"/>
      <c r="U20528" s="43"/>
    </row>
    <row r="20529" spans="19:21" x14ac:dyDescent="0.35">
      <c r="S20529" s="43"/>
      <c r="U20529" s="43"/>
    </row>
    <row r="20530" spans="19:21" x14ac:dyDescent="0.35">
      <c r="S20530" s="43"/>
      <c r="U20530" s="43"/>
    </row>
    <row r="20531" spans="19:21" x14ac:dyDescent="0.35">
      <c r="S20531" s="43"/>
      <c r="U20531" s="43"/>
    </row>
    <row r="20532" spans="19:21" x14ac:dyDescent="0.35">
      <c r="S20532" s="43"/>
      <c r="U20532" s="43"/>
    </row>
    <row r="20533" spans="19:21" x14ac:dyDescent="0.35">
      <c r="S20533" s="43"/>
      <c r="U20533" s="43"/>
    </row>
    <row r="20534" spans="19:21" x14ac:dyDescent="0.35">
      <c r="S20534" s="43"/>
      <c r="U20534" s="43"/>
    </row>
    <row r="20535" spans="19:21" x14ac:dyDescent="0.35">
      <c r="S20535" s="43"/>
      <c r="U20535" s="43"/>
    </row>
    <row r="20536" spans="19:21" x14ac:dyDescent="0.35">
      <c r="S20536" s="43"/>
      <c r="U20536" s="43"/>
    </row>
    <row r="20537" spans="19:21" x14ac:dyDescent="0.35">
      <c r="S20537" s="43"/>
      <c r="U20537" s="43"/>
    </row>
    <row r="20538" spans="19:21" x14ac:dyDescent="0.35">
      <c r="S20538" s="43"/>
      <c r="U20538" s="43"/>
    </row>
    <row r="20539" spans="19:21" x14ac:dyDescent="0.35">
      <c r="S20539" s="43"/>
      <c r="U20539" s="43"/>
    </row>
    <row r="20540" spans="19:21" x14ac:dyDescent="0.35">
      <c r="S20540" s="43"/>
      <c r="U20540" s="43"/>
    </row>
    <row r="20541" spans="19:21" x14ac:dyDescent="0.35">
      <c r="S20541" s="43"/>
      <c r="U20541" s="43"/>
    </row>
    <row r="20542" spans="19:21" x14ac:dyDescent="0.35">
      <c r="S20542" s="43"/>
      <c r="U20542" s="43"/>
    </row>
    <row r="20543" spans="19:21" x14ac:dyDescent="0.35">
      <c r="S20543" s="43"/>
      <c r="U20543" s="43"/>
    </row>
    <row r="20544" spans="19:21" x14ac:dyDescent="0.35">
      <c r="S20544" s="43"/>
      <c r="U20544" s="43"/>
    </row>
    <row r="20545" spans="19:21" x14ac:dyDescent="0.35">
      <c r="S20545" s="43"/>
      <c r="U20545" s="43"/>
    </row>
    <row r="20546" spans="19:21" x14ac:dyDescent="0.35">
      <c r="S20546" s="43"/>
      <c r="U20546" s="43"/>
    </row>
    <row r="20547" spans="19:21" x14ac:dyDescent="0.35">
      <c r="S20547" s="43"/>
      <c r="U20547" s="43"/>
    </row>
    <row r="20548" spans="19:21" x14ac:dyDescent="0.35">
      <c r="S20548" s="43"/>
      <c r="U20548" s="43"/>
    </row>
    <row r="20549" spans="19:21" x14ac:dyDescent="0.35">
      <c r="S20549" s="43"/>
      <c r="U20549" s="43"/>
    </row>
    <row r="20550" spans="19:21" x14ac:dyDescent="0.35">
      <c r="S20550" s="43"/>
      <c r="U20550" s="43"/>
    </row>
    <row r="20551" spans="19:21" x14ac:dyDescent="0.35">
      <c r="S20551" s="43"/>
      <c r="U20551" s="43"/>
    </row>
    <row r="20552" spans="19:21" x14ac:dyDescent="0.35">
      <c r="S20552" s="43"/>
      <c r="U20552" s="43"/>
    </row>
    <row r="20553" spans="19:21" x14ac:dyDescent="0.35">
      <c r="S20553" s="43"/>
      <c r="U20553" s="43"/>
    </row>
    <row r="20554" spans="19:21" x14ac:dyDescent="0.35">
      <c r="S20554" s="43"/>
      <c r="U20554" s="43"/>
    </row>
    <row r="20555" spans="19:21" x14ac:dyDescent="0.35">
      <c r="S20555" s="43"/>
      <c r="U20555" s="43"/>
    </row>
    <row r="20556" spans="19:21" x14ac:dyDescent="0.35">
      <c r="S20556" s="43"/>
      <c r="U20556" s="43"/>
    </row>
    <row r="20557" spans="19:21" x14ac:dyDescent="0.35">
      <c r="S20557" s="43"/>
      <c r="U20557" s="43"/>
    </row>
    <row r="20558" spans="19:21" x14ac:dyDescent="0.35">
      <c r="S20558" s="43"/>
      <c r="U20558" s="43"/>
    </row>
    <row r="20559" spans="19:21" x14ac:dyDescent="0.35">
      <c r="S20559" s="43"/>
      <c r="U20559" s="43"/>
    </row>
    <row r="20560" spans="19:21" x14ac:dyDescent="0.35">
      <c r="S20560" s="43"/>
      <c r="U20560" s="43"/>
    </row>
    <row r="20561" spans="19:21" x14ac:dyDescent="0.35">
      <c r="S20561" s="43"/>
      <c r="U20561" s="43"/>
    </row>
    <row r="20562" spans="19:21" x14ac:dyDescent="0.35">
      <c r="S20562" s="43"/>
      <c r="U20562" s="43"/>
    </row>
    <row r="20563" spans="19:21" x14ac:dyDescent="0.35">
      <c r="S20563" s="43"/>
      <c r="U20563" s="43"/>
    </row>
    <row r="20564" spans="19:21" x14ac:dyDescent="0.35">
      <c r="S20564" s="43"/>
      <c r="U20564" s="43"/>
    </row>
    <row r="20565" spans="19:21" x14ac:dyDescent="0.35">
      <c r="S20565" s="43"/>
      <c r="U20565" s="43"/>
    </row>
    <row r="20566" spans="19:21" x14ac:dyDescent="0.35">
      <c r="S20566" s="43"/>
      <c r="U20566" s="43"/>
    </row>
    <row r="20567" spans="19:21" x14ac:dyDescent="0.35">
      <c r="S20567" s="43"/>
      <c r="U20567" s="43"/>
    </row>
    <row r="20568" spans="19:21" x14ac:dyDescent="0.35">
      <c r="S20568" s="43"/>
      <c r="U20568" s="43"/>
    </row>
    <row r="20569" spans="19:21" x14ac:dyDescent="0.35">
      <c r="S20569" s="43"/>
      <c r="U20569" s="43"/>
    </row>
    <row r="20570" spans="19:21" x14ac:dyDescent="0.35">
      <c r="S20570" s="43"/>
      <c r="U20570" s="43"/>
    </row>
    <row r="20571" spans="19:21" x14ac:dyDescent="0.35">
      <c r="S20571" s="43"/>
      <c r="U20571" s="43"/>
    </row>
    <row r="20572" spans="19:21" x14ac:dyDescent="0.35">
      <c r="S20572" s="43"/>
      <c r="U20572" s="43"/>
    </row>
    <row r="20573" spans="19:21" x14ac:dyDescent="0.35">
      <c r="S20573" s="43"/>
      <c r="U20573" s="43"/>
    </row>
    <row r="20574" spans="19:21" x14ac:dyDescent="0.35">
      <c r="S20574" s="43"/>
      <c r="U20574" s="43"/>
    </row>
    <row r="20575" spans="19:21" x14ac:dyDescent="0.35">
      <c r="S20575" s="43"/>
      <c r="U20575" s="43"/>
    </row>
    <row r="20576" spans="19:21" x14ac:dyDescent="0.35">
      <c r="S20576" s="43"/>
      <c r="U20576" s="43"/>
    </row>
    <row r="20577" spans="19:21" x14ac:dyDescent="0.35">
      <c r="S20577" s="43"/>
      <c r="U20577" s="43"/>
    </row>
    <row r="20578" spans="19:21" x14ac:dyDescent="0.35">
      <c r="S20578" s="43"/>
      <c r="U20578" s="43"/>
    </row>
    <row r="20579" spans="19:21" x14ac:dyDescent="0.35">
      <c r="S20579" s="43"/>
      <c r="U20579" s="43"/>
    </row>
    <row r="20580" spans="19:21" x14ac:dyDescent="0.35">
      <c r="S20580" s="43"/>
      <c r="U20580" s="43"/>
    </row>
    <row r="20581" spans="19:21" x14ac:dyDescent="0.35">
      <c r="S20581" s="43"/>
      <c r="U20581" s="43"/>
    </row>
    <row r="20582" spans="19:21" x14ac:dyDescent="0.35">
      <c r="S20582" s="43"/>
      <c r="U20582" s="43"/>
    </row>
    <row r="20583" spans="19:21" x14ac:dyDescent="0.35">
      <c r="S20583" s="43"/>
      <c r="U20583" s="43"/>
    </row>
    <row r="20584" spans="19:21" x14ac:dyDescent="0.35">
      <c r="S20584" s="43"/>
      <c r="U20584" s="43"/>
    </row>
    <row r="20585" spans="19:21" x14ac:dyDescent="0.35">
      <c r="S20585" s="43"/>
      <c r="U20585" s="43"/>
    </row>
    <row r="20586" spans="19:21" x14ac:dyDescent="0.35">
      <c r="S20586" s="43"/>
      <c r="U20586" s="43"/>
    </row>
    <row r="20587" spans="19:21" x14ac:dyDescent="0.35">
      <c r="S20587" s="43"/>
      <c r="U20587" s="43"/>
    </row>
    <row r="20588" spans="19:21" x14ac:dyDescent="0.35">
      <c r="S20588" s="43"/>
      <c r="U20588" s="43"/>
    </row>
    <row r="20589" spans="19:21" x14ac:dyDescent="0.35">
      <c r="S20589" s="43"/>
      <c r="U20589" s="43"/>
    </row>
    <row r="20590" spans="19:21" x14ac:dyDescent="0.35">
      <c r="S20590" s="43"/>
      <c r="U20590" s="43"/>
    </row>
    <row r="20591" spans="19:21" x14ac:dyDescent="0.35">
      <c r="S20591" s="43"/>
      <c r="U20591" s="43"/>
    </row>
    <row r="20592" spans="19:21" x14ac:dyDescent="0.35">
      <c r="S20592" s="43"/>
      <c r="U20592" s="43"/>
    </row>
    <row r="20593" spans="19:21" x14ac:dyDescent="0.35">
      <c r="S20593" s="43"/>
      <c r="U20593" s="43"/>
    </row>
    <row r="20594" spans="19:21" x14ac:dyDescent="0.35">
      <c r="S20594" s="43"/>
      <c r="U20594" s="43"/>
    </row>
    <row r="20595" spans="19:21" x14ac:dyDescent="0.35">
      <c r="S20595" s="43"/>
      <c r="U20595" s="43"/>
    </row>
    <row r="20596" spans="19:21" x14ac:dyDescent="0.35">
      <c r="S20596" s="43"/>
      <c r="U20596" s="43"/>
    </row>
    <row r="20597" spans="19:21" x14ac:dyDescent="0.35">
      <c r="S20597" s="43"/>
      <c r="U20597" s="43"/>
    </row>
    <row r="20598" spans="19:21" x14ac:dyDescent="0.35">
      <c r="S20598" s="43"/>
      <c r="U20598" s="43"/>
    </row>
    <row r="20599" spans="19:21" x14ac:dyDescent="0.35">
      <c r="S20599" s="43"/>
      <c r="U20599" s="43"/>
    </row>
    <row r="20600" spans="19:21" x14ac:dyDescent="0.35">
      <c r="S20600" s="43"/>
      <c r="U20600" s="43"/>
    </row>
    <row r="20601" spans="19:21" x14ac:dyDescent="0.35">
      <c r="S20601" s="43"/>
      <c r="U20601" s="43"/>
    </row>
    <row r="20602" spans="19:21" x14ac:dyDescent="0.35">
      <c r="S20602" s="43"/>
      <c r="U20602" s="43"/>
    </row>
    <row r="20603" spans="19:21" x14ac:dyDescent="0.35">
      <c r="S20603" s="43"/>
      <c r="U20603" s="43"/>
    </row>
    <row r="20604" spans="19:21" x14ac:dyDescent="0.35">
      <c r="S20604" s="43"/>
      <c r="U20604" s="43"/>
    </row>
    <row r="20605" spans="19:21" x14ac:dyDescent="0.35">
      <c r="S20605" s="43"/>
      <c r="U20605" s="43"/>
    </row>
    <row r="20606" spans="19:21" x14ac:dyDescent="0.35">
      <c r="S20606" s="43"/>
      <c r="U20606" s="43"/>
    </row>
    <row r="20607" spans="19:21" x14ac:dyDescent="0.35">
      <c r="S20607" s="43"/>
      <c r="U20607" s="43"/>
    </row>
    <row r="20608" spans="19:21" x14ac:dyDescent="0.35">
      <c r="S20608" s="43"/>
      <c r="U20608" s="43"/>
    </row>
    <row r="20609" spans="19:21" x14ac:dyDescent="0.35">
      <c r="S20609" s="43"/>
      <c r="U20609" s="43"/>
    </row>
    <row r="20610" spans="19:21" x14ac:dyDescent="0.35">
      <c r="S20610" s="43"/>
      <c r="U20610" s="43"/>
    </row>
    <row r="20611" spans="19:21" x14ac:dyDescent="0.35">
      <c r="S20611" s="43"/>
      <c r="U20611" s="43"/>
    </row>
    <row r="20612" spans="19:21" x14ac:dyDescent="0.35">
      <c r="S20612" s="43"/>
      <c r="U20612" s="43"/>
    </row>
    <row r="20613" spans="19:21" x14ac:dyDescent="0.35">
      <c r="S20613" s="43"/>
      <c r="U20613" s="43"/>
    </row>
    <row r="20614" spans="19:21" x14ac:dyDescent="0.35">
      <c r="S20614" s="43"/>
      <c r="U20614" s="43"/>
    </row>
    <row r="20615" spans="19:21" x14ac:dyDescent="0.35">
      <c r="S20615" s="43"/>
      <c r="U20615" s="43"/>
    </row>
    <row r="20616" spans="19:21" x14ac:dyDescent="0.35">
      <c r="S20616" s="43"/>
      <c r="U20616" s="43"/>
    </row>
    <row r="20617" spans="19:21" x14ac:dyDescent="0.35">
      <c r="S20617" s="43"/>
      <c r="U20617" s="43"/>
    </row>
    <row r="20618" spans="19:21" x14ac:dyDescent="0.35">
      <c r="S20618" s="43"/>
      <c r="U20618" s="43"/>
    </row>
    <row r="20619" spans="19:21" x14ac:dyDescent="0.35">
      <c r="S20619" s="43"/>
      <c r="U20619" s="43"/>
    </row>
    <row r="20620" spans="19:21" x14ac:dyDescent="0.35">
      <c r="S20620" s="43"/>
      <c r="U20620" s="43"/>
    </row>
    <row r="20621" spans="19:21" x14ac:dyDescent="0.35">
      <c r="S20621" s="43"/>
      <c r="U20621" s="43"/>
    </row>
    <row r="20622" spans="19:21" x14ac:dyDescent="0.35">
      <c r="S20622" s="43"/>
      <c r="U20622" s="43"/>
    </row>
    <row r="20623" spans="19:21" x14ac:dyDescent="0.35">
      <c r="S20623" s="43"/>
      <c r="U20623" s="43"/>
    </row>
    <row r="20624" spans="19:21" x14ac:dyDescent="0.35">
      <c r="S20624" s="43"/>
      <c r="U20624" s="43"/>
    </row>
    <row r="20625" spans="19:21" x14ac:dyDescent="0.35">
      <c r="S20625" s="43"/>
      <c r="U20625" s="43"/>
    </row>
    <row r="20626" spans="19:21" x14ac:dyDescent="0.35">
      <c r="S20626" s="43"/>
      <c r="U20626" s="43"/>
    </row>
    <row r="20627" spans="19:21" x14ac:dyDescent="0.35">
      <c r="S20627" s="43"/>
      <c r="U20627" s="43"/>
    </row>
    <row r="20628" spans="19:21" x14ac:dyDescent="0.35">
      <c r="S20628" s="43"/>
      <c r="U20628" s="43"/>
    </row>
    <row r="20629" spans="19:21" x14ac:dyDescent="0.35">
      <c r="S20629" s="43"/>
      <c r="U20629" s="43"/>
    </row>
    <row r="20630" spans="19:21" x14ac:dyDescent="0.35">
      <c r="S20630" s="43"/>
      <c r="U20630" s="43"/>
    </row>
    <row r="20631" spans="19:21" x14ac:dyDescent="0.35">
      <c r="S20631" s="43"/>
      <c r="U20631" s="43"/>
    </row>
    <row r="20632" spans="19:21" x14ac:dyDescent="0.35">
      <c r="S20632" s="43"/>
      <c r="U20632" s="43"/>
    </row>
    <row r="20633" spans="19:21" x14ac:dyDescent="0.35">
      <c r="S20633" s="43"/>
      <c r="U20633" s="43"/>
    </row>
    <row r="20634" spans="19:21" x14ac:dyDescent="0.35">
      <c r="S20634" s="43"/>
      <c r="U20634" s="43"/>
    </row>
    <row r="20635" spans="19:21" x14ac:dyDescent="0.35">
      <c r="S20635" s="43"/>
      <c r="U20635" s="43"/>
    </row>
    <row r="20636" spans="19:21" x14ac:dyDescent="0.35">
      <c r="S20636" s="43"/>
      <c r="U20636" s="43"/>
    </row>
    <row r="20637" spans="19:21" x14ac:dyDescent="0.35">
      <c r="S20637" s="43"/>
      <c r="U20637" s="43"/>
    </row>
    <row r="20638" spans="19:21" x14ac:dyDescent="0.35">
      <c r="S20638" s="43"/>
      <c r="U20638" s="43"/>
    </row>
    <row r="20639" spans="19:21" x14ac:dyDescent="0.35">
      <c r="S20639" s="43"/>
      <c r="U20639" s="43"/>
    </row>
    <row r="20640" spans="19:21" x14ac:dyDescent="0.35">
      <c r="S20640" s="43"/>
      <c r="U20640" s="43"/>
    </row>
    <row r="20641" spans="19:21" x14ac:dyDescent="0.35">
      <c r="S20641" s="43"/>
      <c r="U20641" s="43"/>
    </row>
    <row r="20642" spans="19:21" x14ac:dyDescent="0.35">
      <c r="S20642" s="43"/>
      <c r="U20642" s="43"/>
    </row>
    <row r="20643" spans="19:21" x14ac:dyDescent="0.35">
      <c r="S20643" s="43"/>
      <c r="U20643" s="43"/>
    </row>
    <row r="20644" spans="19:21" x14ac:dyDescent="0.35">
      <c r="S20644" s="43"/>
      <c r="U20644" s="43"/>
    </row>
    <row r="20645" spans="19:21" x14ac:dyDescent="0.35">
      <c r="S20645" s="43"/>
      <c r="U20645" s="43"/>
    </row>
    <row r="20646" spans="19:21" x14ac:dyDescent="0.35">
      <c r="S20646" s="43"/>
      <c r="U20646" s="43"/>
    </row>
    <row r="20647" spans="19:21" x14ac:dyDescent="0.35">
      <c r="S20647" s="43"/>
      <c r="U20647" s="43"/>
    </row>
    <row r="20648" spans="19:21" x14ac:dyDescent="0.35">
      <c r="S20648" s="43"/>
      <c r="U20648" s="43"/>
    </row>
    <row r="20649" spans="19:21" x14ac:dyDescent="0.35">
      <c r="S20649" s="43"/>
      <c r="U20649" s="43"/>
    </row>
    <row r="20650" spans="19:21" x14ac:dyDescent="0.35">
      <c r="S20650" s="43"/>
      <c r="U20650" s="43"/>
    </row>
    <row r="20651" spans="19:21" x14ac:dyDescent="0.35">
      <c r="S20651" s="43"/>
      <c r="U20651" s="43"/>
    </row>
    <row r="20652" spans="19:21" x14ac:dyDescent="0.35">
      <c r="S20652" s="43"/>
      <c r="U20652" s="43"/>
    </row>
    <row r="20653" spans="19:21" x14ac:dyDescent="0.35">
      <c r="S20653" s="43"/>
      <c r="U20653" s="43"/>
    </row>
    <row r="20654" spans="19:21" x14ac:dyDescent="0.35">
      <c r="S20654" s="43"/>
      <c r="U20654" s="43"/>
    </row>
    <row r="20655" spans="19:21" x14ac:dyDescent="0.35">
      <c r="S20655" s="43"/>
      <c r="U20655" s="43"/>
    </row>
    <row r="20656" spans="19:21" x14ac:dyDescent="0.35">
      <c r="S20656" s="43"/>
      <c r="U20656" s="43"/>
    </row>
    <row r="20657" spans="19:21" x14ac:dyDescent="0.35">
      <c r="S20657" s="43"/>
      <c r="U20657" s="43"/>
    </row>
    <row r="20658" spans="19:21" x14ac:dyDescent="0.35">
      <c r="S20658" s="43"/>
      <c r="U20658" s="43"/>
    </row>
    <row r="20659" spans="19:21" x14ac:dyDescent="0.35">
      <c r="S20659" s="43"/>
      <c r="U20659" s="43"/>
    </row>
    <row r="20660" spans="19:21" x14ac:dyDescent="0.35">
      <c r="S20660" s="43"/>
      <c r="U20660" s="43"/>
    </row>
    <row r="20661" spans="19:21" x14ac:dyDescent="0.35">
      <c r="S20661" s="43"/>
      <c r="U20661" s="43"/>
    </row>
    <row r="20662" spans="19:21" x14ac:dyDescent="0.35">
      <c r="S20662" s="43"/>
      <c r="U20662" s="43"/>
    </row>
    <row r="20663" spans="19:21" x14ac:dyDescent="0.35">
      <c r="S20663" s="43"/>
      <c r="U20663" s="43"/>
    </row>
    <row r="20664" spans="19:21" x14ac:dyDescent="0.35">
      <c r="S20664" s="43"/>
      <c r="U20664" s="43"/>
    </row>
    <row r="20665" spans="19:21" x14ac:dyDescent="0.35">
      <c r="S20665" s="43"/>
      <c r="U20665" s="43"/>
    </row>
    <row r="20666" spans="19:21" x14ac:dyDescent="0.35">
      <c r="S20666" s="43"/>
      <c r="U20666" s="43"/>
    </row>
    <row r="20667" spans="19:21" x14ac:dyDescent="0.35">
      <c r="S20667" s="43"/>
      <c r="U20667" s="43"/>
    </row>
    <row r="20668" spans="19:21" x14ac:dyDescent="0.35">
      <c r="S20668" s="43"/>
      <c r="U20668" s="43"/>
    </row>
    <row r="20669" spans="19:21" x14ac:dyDescent="0.35">
      <c r="S20669" s="43"/>
      <c r="U20669" s="43"/>
    </row>
    <row r="20670" spans="19:21" x14ac:dyDescent="0.35">
      <c r="S20670" s="43"/>
      <c r="U20670" s="43"/>
    </row>
    <row r="20671" spans="19:21" x14ac:dyDescent="0.35">
      <c r="S20671" s="43"/>
      <c r="U20671" s="43"/>
    </row>
    <row r="20672" spans="19:21" x14ac:dyDescent="0.35">
      <c r="S20672" s="43"/>
      <c r="U20672" s="43"/>
    </row>
    <row r="20673" spans="19:21" x14ac:dyDescent="0.35">
      <c r="S20673" s="43"/>
      <c r="U20673" s="43"/>
    </row>
    <row r="20674" spans="19:21" x14ac:dyDescent="0.35">
      <c r="S20674" s="43"/>
      <c r="U20674" s="43"/>
    </row>
    <row r="20675" spans="19:21" x14ac:dyDescent="0.35">
      <c r="S20675" s="43"/>
      <c r="U20675" s="43"/>
    </row>
    <row r="20676" spans="19:21" x14ac:dyDescent="0.35">
      <c r="S20676" s="43"/>
      <c r="U20676" s="43"/>
    </row>
    <row r="20677" spans="19:21" x14ac:dyDescent="0.35">
      <c r="S20677" s="43"/>
      <c r="U20677" s="43"/>
    </row>
    <row r="20678" spans="19:21" x14ac:dyDescent="0.35">
      <c r="S20678" s="43"/>
      <c r="U20678" s="43"/>
    </row>
    <row r="20679" spans="19:21" x14ac:dyDescent="0.35">
      <c r="S20679" s="43"/>
      <c r="U20679" s="43"/>
    </row>
    <row r="20680" spans="19:21" x14ac:dyDescent="0.35">
      <c r="S20680" s="43"/>
      <c r="U20680" s="43"/>
    </row>
    <row r="20681" spans="19:21" x14ac:dyDescent="0.35">
      <c r="S20681" s="43"/>
      <c r="U20681" s="43"/>
    </row>
    <row r="20682" spans="19:21" x14ac:dyDescent="0.35">
      <c r="S20682" s="43"/>
      <c r="U20682" s="43"/>
    </row>
    <row r="20683" spans="19:21" x14ac:dyDescent="0.35">
      <c r="S20683" s="43"/>
      <c r="U20683" s="43"/>
    </row>
    <row r="20684" spans="19:21" x14ac:dyDescent="0.35">
      <c r="S20684" s="43"/>
      <c r="U20684" s="43"/>
    </row>
    <row r="20685" spans="19:21" x14ac:dyDescent="0.35">
      <c r="S20685" s="43"/>
      <c r="U20685" s="43"/>
    </row>
    <row r="20686" spans="19:21" x14ac:dyDescent="0.35">
      <c r="S20686" s="43"/>
      <c r="U20686" s="43"/>
    </row>
    <row r="20687" spans="19:21" x14ac:dyDescent="0.35">
      <c r="S20687" s="43"/>
      <c r="U20687" s="43"/>
    </row>
    <row r="20688" spans="19:21" x14ac:dyDescent="0.35">
      <c r="S20688" s="43"/>
      <c r="U20688" s="43"/>
    </row>
    <row r="20689" spans="19:21" x14ac:dyDescent="0.35">
      <c r="S20689" s="43"/>
      <c r="U20689" s="43"/>
    </row>
    <row r="20690" spans="19:21" x14ac:dyDescent="0.35">
      <c r="S20690" s="43"/>
      <c r="U20690" s="43"/>
    </row>
    <row r="20691" spans="19:21" x14ac:dyDescent="0.35">
      <c r="S20691" s="43"/>
      <c r="U20691" s="43"/>
    </row>
    <row r="20692" spans="19:21" x14ac:dyDescent="0.35">
      <c r="S20692" s="43"/>
      <c r="U20692" s="43"/>
    </row>
    <row r="20693" spans="19:21" x14ac:dyDescent="0.35">
      <c r="S20693" s="43"/>
      <c r="U20693" s="43"/>
    </row>
    <row r="20694" spans="19:21" x14ac:dyDescent="0.35">
      <c r="S20694" s="43"/>
      <c r="U20694" s="43"/>
    </row>
    <row r="20695" spans="19:21" x14ac:dyDescent="0.35">
      <c r="S20695" s="43"/>
      <c r="U20695" s="43"/>
    </row>
    <row r="20696" spans="19:21" x14ac:dyDescent="0.35">
      <c r="S20696" s="43"/>
      <c r="U20696" s="43"/>
    </row>
    <row r="20697" spans="19:21" x14ac:dyDescent="0.35">
      <c r="S20697" s="43"/>
      <c r="U20697" s="43"/>
    </row>
    <row r="20698" spans="19:21" x14ac:dyDescent="0.35">
      <c r="S20698" s="43"/>
      <c r="U20698" s="43"/>
    </row>
    <row r="20699" spans="19:21" x14ac:dyDescent="0.35">
      <c r="S20699" s="43"/>
      <c r="U20699" s="43"/>
    </row>
    <row r="20700" spans="19:21" x14ac:dyDescent="0.35">
      <c r="S20700" s="43"/>
      <c r="U20700" s="43"/>
    </row>
    <row r="20701" spans="19:21" x14ac:dyDescent="0.35">
      <c r="S20701" s="43"/>
      <c r="U20701" s="43"/>
    </row>
    <row r="20702" spans="19:21" x14ac:dyDescent="0.35">
      <c r="S20702" s="43"/>
      <c r="U20702" s="43"/>
    </row>
    <row r="20703" spans="19:21" x14ac:dyDescent="0.35">
      <c r="S20703" s="43"/>
      <c r="U20703" s="43"/>
    </row>
    <row r="20704" spans="19:21" x14ac:dyDescent="0.35">
      <c r="S20704" s="43"/>
      <c r="U20704" s="43"/>
    </row>
    <row r="20705" spans="19:21" x14ac:dyDescent="0.35">
      <c r="S20705" s="43"/>
      <c r="U20705" s="43"/>
    </row>
    <row r="20706" spans="19:21" x14ac:dyDescent="0.35">
      <c r="S20706" s="43"/>
      <c r="U20706" s="43"/>
    </row>
    <row r="20707" spans="19:21" x14ac:dyDescent="0.35">
      <c r="S20707" s="43"/>
      <c r="U20707" s="43"/>
    </row>
    <row r="20708" spans="19:21" x14ac:dyDescent="0.35">
      <c r="S20708" s="43"/>
      <c r="U20708" s="43"/>
    </row>
    <row r="20709" spans="19:21" x14ac:dyDescent="0.35">
      <c r="S20709" s="43"/>
      <c r="U20709" s="43"/>
    </row>
    <row r="20710" spans="19:21" x14ac:dyDescent="0.35">
      <c r="S20710" s="43"/>
      <c r="U20710" s="43"/>
    </row>
    <row r="20711" spans="19:21" x14ac:dyDescent="0.35">
      <c r="S20711" s="43"/>
      <c r="U20711" s="43"/>
    </row>
    <row r="20712" spans="19:21" x14ac:dyDescent="0.35">
      <c r="S20712" s="43"/>
      <c r="U20712" s="43"/>
    </row>
    <row r="20713" spans="19:21" x14ac:dyDescent="0.35">
      <c r="S20713" s="43"/>
      <c r="U20713" s="43"/>
    </row>
    <row r="20714" spans="19:21" x14ac:dyDescent="0.35">
      <c r="S20714" s="43"/>
      <c r="U20714" s="43"/>
    </row>
    <row r="20715" spans="19:21" x14ac:dyDescent="0.35">
      <c r="S20715" s="43"/>
      <c r="U20715" s="43"/>
    </row>
    <row r="20716" spans="19:21" x14ac:dyDescent="0.35">
      <c r="S20716" s="43"/>
      <c r="U20716" s="43"/>
    </row>
    <row r="20717" spans="19:21" x14ac:dyDescent="0.35">
      <c r="S20717" s="43"/>
      <c r="U20717" s="43"/>
    </row>
    <row r="20718" spans="19:21" x14ac:dyDescent="0.35">
      <c r="S20718" s="43"/>
      <c r="U20718" s="43"/>
    </row>
    <row r="20719" spans="19:21" x14ac:dyDescent="0.35">
      <c r="S20719" s="43"/>
      <c r="U20719" s="43"/>
    </row>
    <row r="20720" spans="19:21" x14ac:dyDescent="0.35">
      <c r="S20720" s="43"/>
      <c r="U20720" s="43"/>
    </row>
    <row r="20721" spans="19:21" x14ac:dyDescent="0.35">
      <c r="S20721" s="43"/>
      <c r="U20721" s="43"/>
    </row>
    <row r="20722" spans="19:21" x14ac:dyDescent="0.35">
      <c r="S20722" s="43"/>
      <c r="U20722" s="43"/>
    </row>
    <row r="20723" spans="19:21" x14ac:dyDescent="0.35">
      <c r="S20723" s="43"/>
      <c r="U20723" s="43"/>
    </row>
    <row r="20724" spans="19:21" x14ac:dyDescent="0.35">
      <c r="S20724" s="43"/>
      <c r="U20724" s="43"/>
    </row>
    <row r="20725" spans="19:21" x14ac:dyDescent="0.35">
      <c r="S20725" s="43"/>
      <c r="U20725" s="43"/>
    </row>
    <row r="20726" spans="19:21" x14ac:dyDescent="0.35">
      <c r="S20726" s="43"/>
      <c r="U20726" s="43"/>
    </row>
    <row r="20727" spans="19:21" x14ac:dyDescent="0.35">
      <c r="S20727" s="43"/>
      <c r="U20727" s="43"/>
    </row>
    <row r="20728" spans="19:21" x14ac:dyDescent="0.35">
      <c r="S20728" s="43"/>
      <c r="U20728" s="43"/>
    </row>
    <row r="20729" spans="19:21" x14ac:dyDescent="0.35">
      <c r="S20729" s="43"/>
      <c r="U20729" s="43"/>
    </row>
    <row r="20730" spans="19:21" x14ac:dyDescent="0.35">
      <c r="S20730" s="43"/>
      <c r="U20730" s="43"/>
    </row>
    <row r="20731" spans="19:21" x14ac:dyDescent="0.35">
      <c r="S20731" s="43"/>
      <c r="U20731" s="43"/>
    </row>
    <row r="20732" spans="19:21" x14ac:dyDescent="0.35">
      <c r="S20732" s="43"/>
      <c r="U20732" s="43"/>
    </row>
    <row r="20733" spans="19:21" x14ac:dyDescent="0.35">
      <c r="S20733" s="43"/>
      <c r="U20733" s="43"/>
    </row>
    <row r="20734" spans="19:21" x14ac:dyDescent="0.35">
      <c r="S20734" s="43"/>
      <c r="U20734" s="43"/>
    </row>
    <row r="20735" spans="19:21" x14ac:dyDescent="0.35">
      <c r="S20735" s="43"/>
      <c r="U20735" s="43"/>
    </row>
    <row r="20736" spans="19:21" x14ac:dyDescent="0.35">
      <c r="S20736" s="43"/>
      <c r="U20736" s="43"/>
    </row>
    <row r="20737" spans="19:21" x14ac:dyDescent="0.35">
      <c r="S20737" s="43"/>
      <c r="U20737" s="43"/>
    </row>
    <row r="20738" spans="19:21" x14ac:dyDescent="0.35">
      <c r="S20738" s="43"/>
      <c r="U20738" s="43"/>
    </row>
    <row r="20739" spans="19:21" x14ac:dyDescent="0.35">
      <c r="S20739" s="43"/>
      <c r="U20739" s="43"/>
    </row>
    <row r="20740" spans="19:21" x14ac:dyDescent="0.35">
      <c r="S20740" s="43"/>
      <c r="U20740" s="43"/>
    </row>
    <row r="20741" spans="19:21" x14ac:dyDescent="0.35">
      <c r="S20741" s="43"/>
      <c r="U20741" s="43"/>
    </row>
    <row r="20742" spans="19:21" x14ac:dyDescent="0.35">
      <c r="S20742" s="43"/>
      <c r="U20742" s="43"/>
    </row>
    <row r="20743" spans="19:21" x14ac:dyDescent="0.35">
      <c r="S20743" s="43"/>
      <c r="U20743" s="43"/>
    </row>
    <row r="20744" spans="19:21" x14ac:dyDescent="0.35">
      <c r="S20744" s="43"/>
      <c r="U20744" s="43"/>
    </row>
    <row r="20745" spans="19:21" x14ac:dyDescent="0.35">
      <c r="S20745" s="43"/>
      <c r="U20745" s="43"/>
    </row>
    <row r="20746" spans="19:21" x14ac:dyDescent="0.35">
      <c r="S20746" s="43"/>
      <c r="U20746" s="43"/>
    </row>
    <row r="20747" spans="19:21" x14ac:dyDescent="0.35">
      <c r="S20747" s="43"/>
      <c r="U20747" s="43"/>
    </row>
    <row r="20748" spans="19:21" x14ac:dyDescent="0.35">
      <c r="S20748" s="43"/>
      <c r="U20748" s="43"/>
    </row>
    <row r="20749" spans="19:21" x14ac:dyDescent="0.35">
      <c r="S20749" s="43"/>
      <c r="U20749" s="43"/>
    </row>
    <row r="20750" spans="19:21" x14ac:dyDescent="0.35">
      <c r="S20750" s="43"/>
      <c r="U20750" s="43"/>
    </row>
    <row r="20751" spans="19:21" x14ac:dyDescent="0.35">
      <c r="S20751" s="43"/>
      <c r="U20751" s="43"/>
    </row>
    <row r="20752" spans="19:21" x14ac:dyDescent="0.35">
      <c r="S20752" s="43"/>
      <c r="U20752" s="43"/>
    </row>
    <row r="20753" spans="19:21" x14ac:dyDescent="0.35">
      <c r="S20753" s="43"/>
      <c r="U20753" s="43"/>
    </row>
    <row r="20754" spans="19:21" x14ac:dyDescent="0.35">
      <c r="S20754" s="43"/>
      <c r="U20754" s="43"/>
    </row>
    <row r="20755" spans="19:21" x14ac:dyDescent="0.35">
      <c r="S20755" s="43"/>
      <c r="U20755" s="43"/>
    </row>
    <row r="20756" spans="19:21" x14ac:dyDescent="0.35">
      <c r="S20756" s="43"/>
      <c r="U20756" s="43"/>
    </row>
    <row r="20757" spans="19:21" x14ac:dyDescent="0.35">
      <c r="S20757" s="43"/>
      <c r="U20757" s="43"/>
    </row>
    <row r="20758" spans="19:21" x14ac:dyDescent="0.35">
      <c r="S20758" s="43"/>
      <c r="U20758" s="43"/>
    </row>
    <row r="20759" spans="19:21" x14ac:dyDescent="0.35">
      <c r="S20759" s="43"/>
      <c r="U20759" s="43"/>
    </row>
    <row r="20760" spans="19:21" x14ac:dyDescent="0.35">
      <c r="S20760" s="43"/>
      <c r="U20760" s="43"/>
    </row>
    <row r="20761" spans="19:21" x14ac:dyDescent="0.35">
      <c r="S20761" s="43"/>
      <c r="U20761" s="43"/>
    </row>
    <row r="20762" spans="19:21" x14ac:dyDescent="0.35">
      <c r="S20762" s="43"/>
      <c r="U20762" s="43"/>
    </row>
    <row r="20763" spans="19:21" x14ac:dyDescent="0.35">
      <c r="S20763" s="43"/>
      <c r="U20763" s="43"/>
    </row>
    <row r="20764" spans="19:21" x14ac:dyDescent="0.35">
      <c r="S20764" s="43"/>
      <c r="U20764" s="43"/>
    </row>
    <row r="20765" spans="19:21" x14ac:dyDescent="0.35">
      <c r="S20765" s="43"/>
      <c r="U20765" s="43"/>
    </row>
    <row r="20766" spans="19:21" x14ac:dyDescent="0.35">
      <c r="S20766" s="43"/>
      <c r="U20766" s="43"/>
    </row>
    <row r="20767" spans="19:21" x14ac:dyDescent="0.35">
      <c r="S20767" s="43"/>
      <c r="U20767" s="43"/>
    </row>
    <row r="20768" spans="19:21" x14ac:dyDescent="0.35">
      <c r="S20768" s="43"/>
      <c r="U20768" s="43"/>
    </row>
    <row r="20769" spans="19:21" x14ac:dyDescent="0.35">
      <c r="S20769" s="43"/>
      <c r="U20769" s="43"/>
    </row>
    <row r="20770" spans="19:21" x14ac:dyDescent="0.35">
      <c r="S20770" s="43"/>
      <c r="U20770" s="43"/>
    </row>
    <row r="20771" spans="19:21" x14ac:dyDescent="0.35">
      <c r="S20771" s="43"/>
      <c r="U20771" s="43"/>
    </row>
    <row r="20772" spans="19:21" x14ac:dyDescent="0.35">
      <c r="S20772" s="43"/>
      <c r="U20772" s="43"/>
    </row>
    <row r="20773" spans="19:21" x14ac:dyDescent="0.35">
      <c r="S20773" s="43"/>
      <c r="U20773" s="43"/>
    </row>
    <row r="20774" spans="19:21" x14ac:dyDescent="0.35">
      <c r="S20774" s="43"/>
      <c r="U20774" s="43"/>
    </row>
    <row r="20775" spans="19:21" x14ac:dyDescent="0.35">
      <c r="S20775" s="43"/>
      <c r="U20775" s="43"/>
    </row>
    <row r="20776" spans="19:21" x14ac:dyDescent="0.35">
      <c r="S20776" s="43"/>
      <c r="U20776" s="43"/>
    </row>
    <row r="20777" spans="19:21" x14ac:dyDescent="0.35">
      <c r="S20777" s="43"/>
      <c r="U20777" s="43"/>
    </row>
    <row r="20778" spans="19:21" x14ac:dyDescent="0.35">
      <c r="S20778" s="43"/>
      <c r="U20778" s="43"/>
    </row>
    <row r="20779" spans="19:21" x14ac:dyDescent="0.35">
      <c r="S20779" s="43"/>
      <c r="U20779" s="43"/>
    </row>
    <row r="20780" spans="19:21" x14ac:dyDescent="0.35">
      <c r="S20780" s="43"/>
      <c r="U20780" s="43"/>
    </row>
    <row r="20781" spans="19:21" x14ac:dyDescent="0.35">
      <c r="S20781" s="43"/>
      <c r="U20781" s="43"/>
    </row>
    <row r="20782" spans="19:21" x14ac:dyDescent="0.35">
      <c r="S20782" s="43"/>
      <c r="U20782" s="43"/>
    </row>
    <row r="20783" spans="19:21" x14ac:dyDescent="0.35">
      <c r="S20783" s="43"/>
      <c r="U20783" s="43"/>
    </row>
    <row r="20784" spans="19:21" x14ac:dyDescent="0.35">
      <c r="S20784" s="43"/>
      <c r="U20784" s="43"/>
    </row>
    <row r="20785" spans="19:21" x14ac:dyDescent="0.35">
      <c r="S20785" s="43"/>
      <c r="U20785" s="43"/>
    </row>
    <row r="20786" spans="19:21" x14ac:dyDescent="0.35">
      <c r="S20786" s="43"/>
      <c r="U20786" s="43"/>
    </row>
    <row r="20787" spans="19:21" x14ac:dyDescent="0.35">
      <c r="S20787" s="43"/>
      <c r="U20787" s="43"/>
    </row>
    <row r="20788" spans="19:21" x14ac:dyDescent="0.35">
      <c r="S20788" s="43"/>
      <c r="U20788" s="43"/>
    </row>
    <row r="20789" spans="19:21" x14ac:dyDescent="0.35">
      <c r="S20789" s="43"/>
      <c r="U20789" s="43"/>
    </row>
    <row r="20790" spans="19:21" x14ac:dyDescent="0.35">
      <c r="S20790" s="43"/>
      <c r="U20790" s="43"/>
    </row>
    <row r="20791" spans="19:21" x14ac:dyDescent="0.35">
      <c r="S20791" s="43"/>
      <c r="U20791" s="43"/>
    </row>
    <row r="20792" spans="19:21" x14ac:dyDescent="0.35">
      <c r="S20792" s="43"/>
      <c r="U20792" s="43"/>
    </row>
    <row r="20793" spans="19:21" x14ac:dyDescent="0.35">
      <c r="S20793" s="43"/>
      <c r="U20793" s="43"/>
    </row>
    <row r="20794" spans="19:21" x14ac:dyDescent="0.35">
      <c r="S20794" s="43"/>
      <c r="U20794" s="43"/>
    </row>
    <row r="20795" spans="19:21" x14ac:dyDescent="0.35">
      <c r="S20795" s="43"/>
      <c r="U20795" s="43"/>
    </row>
    <row r="20796" spans="19:21" x14ac:dyDescent="0.35">
      <c r="S20796" s="43"/>
      <c r="U20796" s="43"/>
    </row>
    <row r="20797" spans="19:21" x14ac:dyDescent="0.35">
      <c r="S20797" s="43"/>
      <c r="U20797" s="43"/>
    </row>
    <row r="20798" spans="19:21" x14ac:dyDescent="0.35">
      <c r="S20798" s="43"/>
      <c r="U20798" s="43"/>
    </row>
    <row r="20799" spans="19:21" x14ac:dyDescent="0.35">
      <c r="S20799" s="43"/>
      <c r="U20799" s="43"/>
    </row>
    <row r="20800" spans="19:21" x14ac:dyDescent="0.35">
      <c r="S20800" s="43"/>
      <c r="U20800" s="43"/>
    </row>
    <row r="20801" spans="19:21" x14ac:dyDescent="0.35">
      <c r="S20801" s="43"/>
      <c r="U20801" s="43"/>
    </row>
    <row r="20802" spans="19:21" x14ac:dyDescent="0.35">
      <c r="S20802" s="43"/>
      <c r="U20802" s="43"/>
    </row>
    <row r="20803" spans="19:21" x14ac:dyDescent="0.35">
      <c r="S20803" s="43"/>
      <c r="U20803" s="43"/>
    </row>
    <row r="20804" spans="19:21" x14ac:dyDescent="0.35">
      <c r="S20804" s="43"/>
      <c r="U20804" s="43"/>
    </row>
    <row r="20805" spans="19:21" x14ac:dyDescent="0.35">
      <c r="S20805" s="43"/>
      <c r="U20805" s="43"/>
    </row>
    <row r="20806" spans="19:21" x14ac:dyDescent="0.35">
      <c r="S20806" s="43"/>
      <c r="U20806" s="43"/>
    </row>
    <row r="20807" spans="19:21" x14ac:dyDescent="0.35">
      <c r="S20807" s="43"/>
      <c r="U20807" s="43"/>
    </row>
    <row r="20808" spans="19:21" x14ac:dyDescent="0.35">
      <c r="S20808" s="43"/>
      <c r="U20808" s="43"/>
    </row>
    <row r="20809" spans="19:21" x14ac:dyDescent="0.35">
      <c r="S20809" s="43"/>
      <c r="U20809" s="43"/>
    </row>
    <row r="20810" spans="19:21" x14ac:dyDescent="0.35">
      <c r="S20810" s="43"/>
      <c r="U20810" s="43"/>
    </row>
    <row r="20811" spans="19:21" x14ac:dyDescent="0.35">
      <c r="S20811" s="43"/>
      <c r="U20811" s="43"/>
    </row>
    <row r="20812" spans="19:21" x14ac:dyDescent="0.35">
      <c r="S20812" s="43"/>
      <c r="U20812" s="43"/>
    </row>
    <row r="20813" spans="19:21" x14ac:dyDescent="0.35">
      <c r="S20813" s="43"/>
      <c r="U20813" s="43"/>
    </row>
    <row r="20814" spans="19:21" x14ac:dyDescent="0.35">
      <c r="S20814" s="43"/>
      <c r="U20814" s="43"/>
    </row>
    <row r="20815" spans="19:21" x14ac:dyDescent="0.35">
      <c r="S20815" s="43"/>
      <c r="U20815" s="43"/>
    </row>
    <row r="20816" spans="19:21" x14ac:dyDescent="0.35">
      <c r="S20816" s="43"/>
      <c r="U20816" s="43"/>
    </row>
    <row r="20817" spans="19:21" x14ac:dyDescent="0.35">
      <c r="S20817" s="43"/>
      <c r="U20817" s="43"/>
    </row>
    <row r="20818" spans="19:21" x14ac:dyDescent="0.35">
      <c r="S20818" s="43"/>
      <c r="U20818" s="43"/>
    </row>
    <row r="20819" spans="19:21" x14ac:dyDescent="0.35">
      <c r="S20819" s="43"/>
      <c r="U20819" s="43"/>
    </row>
    <row r="20820" spans="19:21" x14ac:dyDescent="0.35">
      <c r="S20820" s="43"/>
      <c r="U20820" s="43"/>
    </row>
    <row r="20821" spans="19:21" x14ac:dyDescent="0.35">
      <c r="S20821" s="43"/>
      <c r="U20821" s="43"/>
    </row>
    <row r="20822" spans="19:21" x14ac:dyDescent="0.35">
      <c r="S20822" s="43"/>
      <c r="U20822" s="43"/>
    </row>
    <row r="20823" spans="19:21" x14ac:dyDescent="0.35">
      <c r="S20823" s="43"/>
      <c r="U20823" s="43"/>
    </row>
    <row r="20824" spans="19:21" x14ac:dyDescent="0.35">
      <c r="S20824" s="43"/>
      <c r="U20824" s="43"/>
    </row>
    <row r="20825" spans="19:21" x14ac:dyDescent="0.35">
      <c r="S20825" s="43"/>
      <c r="U20825" s="43"/>
    </row>
    <row r="20826" spans="19:21" x14ac:dyDescent="0.35">
      <c r="S20826" s="43"/>
      <c r="U20826" s="43"/>
    </row>
    <row r="20827" spans="19:21" x14ac:dyDescent="0.35">
      <c r="S20827" s="43"/>
      <c r="U20827" s="43"/>
    </row>
    <row r="20828" spans="19:21" x14ac:dyDescent="0.35">
      <c r="S20828" s="43"/>
      <c r="U20828" s="43"/>
    </row>
    <row r="20829" spans="19:21" x14ac:dyDescent="0.35">
      <c r="S20829" s="43"/>
      <c r="U20829" s="43"/>
    </row>
    <row r="20830" spans="19:21" x14ac:dyDescent="0.35">
      <c r="S20830" s="43"/>
      <c r="U20830" s="43"/>
    </row>
    <row r="20831" spans="19:21" x14ac:dyDescent="0.35">
      <c r="S20831" s="43"/>
      <c r="U20831" s="43"/>
    </row>
    <row r="20832" spans="19:21" x14ac:dyDescent="0.35">
      <c r="S20832" s="43"/>
      <c r="U20832" s="43"/>
    </row>
    <row r="20833" spans="19:21" x14ac:dyDescent="0.35">
      <c r="S20833" s="43"/>
      <c r="U20833" s="43"/>
    </row>
    <row r="20834" spans="19:21" x14ac:dyDescent="0.35">
      <c r="S20834" s="43"/>
      <c r="U20834" s="43"/>
    </row>
    <row r="20835" spans="19:21" x14ac:dyDescent="0.35">
      <c r="S20835" s="43"/>
      <c r="U20835" s="43"/>
    </row>
    <row r="20836" spans="19:21" x14ac:dyDescent="0.35">
      <c r="S20836" s="43"/>
      <c r="U20836" s="43"/>
    </row>
    <row r="20837" spans="19:21" x14ac:dyDescent="0.35">
      <c r="S20837" s="43"/>
      <c r="U20837" s="43"/>
    </row>
    <row r="20838" spans="19:21" x14ac:dyDescent="0.35">
      <c r="S20838" s="43"/>
      <c r="U20838" s="43"/>
    </row>
    <row r="20839" spans="19:21" x14ac:dyDescent="0.35">
      <c r="S20839" s="43"/>
      <c r="U20839" s="43"/>
    </row>
    <row r="20840" spans="19:21" x14ac:dyDescent="0.35">
      <c r="S20840" s="43"/>
      <c r="U20840" s="43"/>
    </row>
    <row r="20841" spans="19:21" x14ac:dyDescent="0.35">
      <c r="S20841" s="43"/>
      <c r="U20841" s="43"/>
    </row>
    <row r="20842" spans="19:21" x14ac:dyDescent="0.35">
      <c r="S20842" s="43"/>
      <c r="U20842" s="43"/>
    </row>
    <row r="20843" spans="19:21" x14ac:dyDescent="0.35">
      <c r="S20843" s="43"/>
      <c r="U20843" s="43"/>
    </row>
    <row r="20844" spans="19:21" x14ac:dyDescent="0.35">
      <c r="S20844" s="43"/>
      <c r="U20844" s="43"/>
    </row>
    <row r="20845" spans="19:21" x14ac:dyDescent="0.35">
      <c r="S20845" s="43"/>
      <c r="U20845" s="43"/>
    </row>
    <row r="20846" spans="19:21" x14ac:dyDescent="0.35">
      <c r="S20846" s="43"/>
      <c r="U20846" s="43"/>
    </row>
    <row r="20847" spans="19:21" x14ac:dyDescent="0.35">
      <c r="S20847" s="43"/>
      <c r="U20847" s="43"/>
    </row>
    <row r="20848" spans="19:21" x14ac:dyDescent="0.35">
      <c r="S20848" s="43"/>
      <c r="U20848" s="43"/>
    </row>
    <row r="20849" spans="19:21" x14ac:dyDescent="0.35">
      <c r="S20849" s="43"/>
      <c r="U20849" s="43"/>
    </row>
    <row r="20850" spans="19:21" x14ac:dyDescent="0.35">
      <c r="S20850" s="43"/>
      <c r="U20850" s="43"/>
    </row>
    <row r="20851" spans="19:21" x14ac:dyDescent="0.35">
      <c r="S20851" s="43"/>
      <c r="U20851" s="43"/>
    </row>
    <row r="20852" spans="19:21" x14ac:dyDescent="0.35">
      <c r="S20852" s="43"/>
      <c r="U20852" s="43"/>
    </row>
    <row r="20853" spans="19:21" x14ac:dyDescent="0.35">
      <c r="S20853" s="43"/>
      <c r="U20853" s="43"/>
    </row>
    <row r="20854" spans="19:21" x14ac:dyDescent="0.35">
      <c r="S20854" s="43"/>
      <c r="U20854" s="43"/>
    </row>
    <row r="20855" spans="19:21" x14ac:dyDescent="0.35">
      <c r="S20855" s="43"/>
      <c r="U20855" s="43"/>
    </row>
    <row r="20856" spans="19:21" x14ac:dyDescent="0.35">
      <c r="S20856" s="43"/>
      <c r="U20856" s="43"/>
    </row>
    <row r="20857" spans="19:21" x14ac:dyDescent="0.35">
      <c r="S20857" s="43"/>
      <c r="U20857" s="43"/>
    </row>
    <row r="20858" spans="19:21" x14ac:dyDescent="0.35">
      <c r="S20858" s="43"/>
      <c r="U20858" s="43"/>
    </row>
    <row r="20859" spans="19:21" x14ac:dyDescent="0.35">
      <c r="S20859" s="43"/>
      <c r="U20859" s="43"/>
    </row>
    <row r="20860" spans="19:21" x14ac:dyDescent="0.35">
      <c r="S20860" s="43"/>
      <c r="U20860" s="43"/>
    </row>
    <row r="20861" spans="19:21" x14ac:dyDescent="0.35">
      <c r="S20861" s="43"/>
      <c r="U20861" s="43"/>
    </row>
    <row r="20862" spans="19:21" x14ac:dyDescent="0.35">
      <c r="S20862" s="43"/>
      <c r="U20862" s="43"/>
    </row>
    <row r="20863" spans="19:21" x14ac:dyDescent="0.35">
      <c r="S20863" s="43"/>
      <c r="U20863" s="43"/>
    </row>
    <row r="20864" spans="19:21" x14ac:dyDescent="0.35">
      <c r="S20864" s="43"/>
      <c r="U20864" s="43"/>
    </row>
    <row r="20865" spans="19:21" x14ac:dyDescent="0.35">
      <c r="S20865" s="43"/>
      <c r="U20865" s="43"/>
    </row>
    <row r="20866" spans="19:21" x14ac:dyDescent="0.35">
      <c r="S20866" s="43"/>
      <c r="U20866" s="43"/>
    </row>
    <row r="20867" spans="19:21" x14ac:dyDescent="0.35">
      <c r="S20867" s="43"/>
      <c r="U20867" s="43"/>
    </row>
    <row r="20868" spans="19:21" x14ac:dyDescent="0.35">
      <c r="S20868" s="43"/>
      <c r="U20868" s="43"/>
    </row>
    <row r="20869" spans="19:21" x14ac:dyDescent="0.35">
      <c r="S20869" s="43"/>
      <c r="U20869" s="43"/>
    </row>
    <row r="20870" spans="19:21" x14ac:dyDescent="0.35">
      <c r="S20870" s="43"/>
      <c r="U20870" s="43"/>
    </row>
    <row r="20871" spans="19:21" x14ac:dyDescent="0.35">
      <c r="S20871" s="43"/>
      <c r="U20871" s="43"/>
    </row>
    <row r="20872" spans="19:21" x14ac:dyDescent="0.35">
      <c r="S20872" s="43"/>
      <c r="U20872" s="43"/>
    </row>
    <row r="20873" spans="19:21" x14ac:dyDescent="0.35">
      <c r="S20873" s="43"/>
      <c r="U20873" s="43"/>
    </row>
    <row r="20874" spans="19:21" x14ac:dyDescent="0.35">
      <c r="S20874" s="43"/>
      <c r="U20874" s="43"/>
    </row>
    <row r="20875" spans="19:21" x14ac:dyDescent="0.35">
      <c r="S20875" s="43"/>
      <c r="U20875" s="43"/>
    </row>
    <row r="20876" spans="19:21" x14ac:dyDescent="0.35">
      <c r="S20876" s="43"/>
      <c r="U20876" s="43"/>
    </row>
    <row r="20877" spans="19:21" x14ac:dyDescent="0.35">
      <c r="S20877" s="43"/>
      <c r="U20877" s="43"/>
    </row>
    <row r="20878" spans="19:21" x14ac:dyDescent="0.35">
      <c r="S20878" s="43"/>
      <c r="U20878" s="43"/>
    </row>
    <row r="20879" spans="19:21" x14ac:dyDescent="0.35">
      <c r="S20879" s="43"/>
      <c r="U20879" s="43"/>
    </row>
    <row r="20880" spans="19:21" x14ac:dyDescent="0.35">
      <c r="S20880" s="43"/>
      <c r="U20880" s="43"/>
    </row>
    <row r="20881" spans="19:21" x14ac:dyDescent="0.35">
      <c r="S20881" s="43"/>
      <c r="U20881" s="43"/>
    </row>
    <row r="20882" spans="19:21" x14ac:dyDescent="0.35">
      <c r="S20882" s="43"/>
      <c r="U20882" s="43"/>
    </row>
    <row r="20883" spans="19:21" x14ac:dyDescent="0.35">
      <c r="S20883" s="43"/>
      <c r="U20883" s="43"/>
    </row>
    <row r="20884" spans="19:21" x14ac:dyDescent="0.35">
      <c r="S20884" s="43"/>
      <c r="U20884" s="43"/>
    </row>
    <row r="20885" spans="19:21" x14ac:dyDescent="0.35">
      <c r="S20885" s="43"/>
      <c r="U20885" s="43"/>
    </row>
    <row r="20886" spans="19:21" x14ac:dyDescent="0.35">
      <c r="S20886" s="43"/>
      <c r="U20886" s="43"/>
    </row>
    <row r="20887" spans="19:21" x14ac:dyDescent="0.35">
      <c r="S20887" s="43"/>
      <c r="U20887" s="43"/>
    </row>
    <row r="20888" spans="19:21" x14ac:dyDescent="0.35">
      <c r="S20888" s="43"/>
      <c r="U20888" s="43"/>
    </row>
    <row r="20889" spans="19:21" x14ac:dyDescent="0.35">
      <c r="S20889" s="43"/>
      <c r="U20889" s="43"/>
    </row>
    <row r="20890" spans="19:21" x14ac:dyDescent="0.35">
      <c r="S20890" s="43"/>
      <c r="U20890" s="43"/>
    </row>
    <row r="20891" spans="19:21" x14ac:dyDescent="0.35">
      <c r="S20891" s="43"/>
      <c r="U20891" s="43"/>
    </row>
    <row r="20892" spans="19:21" x14ac:dyDescent="0.35">
      <c r="S20892" s="43"/>
      <c r="U20892" s="43"/>
    </row>
    <row r="20893" spans="19:21" x14ac:dyDescent="0.35">
      <c r="S20893" s="43"/>
      <c r="U20893" s="43"/>
    </row>
    <row r="20894" spans="19:21" x14ac:dyDescent="0.35">
      <c r="S20894" s="43"/>
      <c r="U20894" s="43"/>
    </row>
    <row r="20895" spans="19:21" x14ac:dyDescent="0.35">
      <c r="S20895" s="43"/>
      <c r="U20895" s="43"/>
    </row>
    <row r="20896" spans="19:21" x14ac:dyDescent="0.35">
      <c r="S20896" s="43"/>
      <c r="U20896" s="43"/>
    </row>
    <row r="20897" spans="19:21" x14ac:dyDescent="0.35">
      <c r="S20897" s="43"/>
      <c r="U20897" s="43"/>
    </row>
    <row r="20898" spans="19:21" x14ac:dyDescent="0.35">
      <c r="S20898" s="43"/>
      <c r="U20898" s="43"/>
    </row>
    <row r="20899" spans="19:21" x14ac:dyDescent="0.35">
      <c r="S20899" s="43"/>
      <c r="U20899" s="43"/>
    </row>
    <row r="20900" spans="19:21" x14ac:dyDescent="0.35">
      <c r="S20900" s="43"/>
      <c r="U20900" s="43"/>
    </row>
    <row r="20901" spans="19:21" x14ac:dyDescent="0.35">
      <c r="S20901" s="43"/>
      <c r="U20901" s="43"/>
    </row>
    <row r="20902" spans="19:21" x14ac:dyDescent="0.35">
      <c r="S20902" s="43"/>
      <c r="U20902" s="43"/>
    </row>
    <row r="20903" spans="19:21" x14ac:dyDescent="0.35">
      <c r="S20903" s="43"/>
      <c r="U20903" s="43"/>
    </row>
    <row r="20904" spans="19:21" x14ac:dyDescent="0.35">
      <c r="S20904" s="43"/>
      <c r="U20904" s="43"/>
    </row>
    <row r="20905" spans="19:21" x14ac:dyDescent="0.35">
      <c r="S20905" s="43"/>
      <c r="U20905" s="43"/>
    </row>
    <row r="20906" spans="19:21" x14ac:dyDescent="0.35">
      <c r="S20906" s="43"/>
      <c r="U20906" s="43"/>
    </row>
    <row r="20907" spans="19:21" x14ac:dyDescent="0.35">
      <c r="S20907" s="43"/>
      <c r="U20907" s="43"/>
    </row>
    <row r="20908" spans="19:21" x14ac:dyDescent="0.35">
      <c r="S20908" s="43"/>
      <c r="U20908" s="43"/>
    </row>
    <row r="20909" spans="19:21" x14ac:dyDescent="0.35">
      <c r="S20909" s="43"/>
      <c r="U20909" s="43"/>
    </row>
    <row r="20910" spans="19:21" x14ac:dyDescent="0.35">
      <c r="S20910" s="43"/>
      <c r="U20910" s="43"/>
    </row>
    <row r="20911" spans="19:21" x14ac:dyDescent="0.35">
      <c r="S20911" s="43"/>
      <c r="U20911" s="43"/>
    </row>
    <row r="20912" spans="19:21" x14ac:dyDescent="0.35">
      <c r="S20912" s="43"/>
      <c r="U20912" s="43"/>
    </row>
    <row r="20913" spans="19:21" x14ac:dyDescent="0.35">
      <c r="S20913" s="43"/>
      <c r="U20913" s="43"/>
    </row>
    <row r="20914" spans="19:21" x14ac:dyDescent="0.35">
      <c r="S20914" s="43"/>
      <c r="U20914" s="43"/>
    </row>
    <row r="20915" spans="19:21" x14ac:dyDescent="0.35">
      <c r="S20915" s="43"/>
      <c r="U20915" s="43"/>
    </row>
    <row r="20916" spans="19:21" x14ac:dyDescent="0.35">
      <c r="S20916" s="43"/>
      <c r="U20916" s="43"/>
    </row>
    <row r="20917" spans="19:21" x14ac:dyDescent="0.35">
      <c r="S20917" s="43"/>
      <c r="U20917" s="43"/>
    </row>
    <row r="20918" spans="19:21" x14ac:dyDescent="0.35">
      <c r="S20918" s="43"/>
      <c r="U20918" s="43"/>
    </row>
    <row r="20919" spans="19:21" x14ac:dyDescent="0.35">
      <c r="S20919" s="43"/>
      <c r="U20919" s="43"/>
    </row>
    <row r="20920" spans="19:21" x14ac:dyDescent="0.35">
      <c r="S20920" s="43"/>
      <c r="U20920" s="43"/>
    </row>
    <row r="20921" spans="19:21" x14ac:dyDescent="0.35">
      <c r="S20921" s="43"/>
      <c r="U20921" s="43"/>
    </row>
    <row r="20922" spans="19:21" x14ac:dyDescent="0.35">
      <c r="S20922" s="43"/>
      <c r="U20922" s="43"/>
    </row>
    <row r="20923" spans="19:21" x14ac:dyDescent="0.35">
      <c r="S20923" s="43"/>
      <c r="U20923" s="43"/>
    </row>
    <row r="20924" spans="19:21" x14ac:dyDescent="0.35">
      <c r="S20924" s="43"/>
      <c r="U20924" s="43"/>
    </row>
    <row r="20925" spans="19:21" x14ac:dyDescent="0.35">
      <c r="S20925" s="43"/>
      <c r="U20925" s="43"/>
    </row>
    <row r="20926" spans="19:21" x14ac:dyDescent="0.35">
      <c r="S20926" s="43"/>
      <c r="U20926" s="43"/>
    </row>
    <row r="20927" spans="19:21" x14ac:dyDescent="0.35">
      <c r="S20927" s="43"/>
      <c r="U20927" s="43"/>
    </row>
    <row r="20928" spans="19:21" x14ac:dyDescent="0.35">
      <c r="S20928" s="43"/>
      <c r="U20928" s="43"/>
    </row>
    <row r="20929" spans="19:21" x14ac:dyDescent="0.35">
      <c r="S20929" s="43"/>
      <c r="U20929" s="43"/>
    </row>
    <row r="20930" spans="19:21" x14ac:dyDescent="0.35">
      <c r="S20930" s="43"/>
      <c r="U20930" s="43"/>
    </row>
    <row r="20931" spans="19:21" x14ac:dyDescent="0.35">
      <c r="S20931" s="43"/>
      <c r="U20931" s="43"/>
    </row>
    <row r="20932" spans="19:21" x14ac:dyDescent="0.35">
      <c r="S20932" s="43"/>
      <c r="U20932" s="43"/>
    </row>
    <row r="20933" spans="19:21" x14ac:dyDescent="0.35">
      <c r="S20933" s="43"/>
      <c r="U20933" s="43"/>
    </row>
    <row r="20934" spans="19:21" x14ac:dyDescent="0.35">
      <c r="S20934" s="43"/>
      <c r="U20934" s="43"/>
    </row>
    <row r="20935" spans="19:21" x14ac:dyDescent="0.35">
      <c r="S20935" s="43"/>
      <c r="U20935" s="43"/>
    </row>
    <row r="20936" spans="19:21" x14ac:dyDescent="0.35">
      <c r="S20936" s="43"/>
      <c r="U20936" s="43"/>
    </row>
    <row r="20937" spans="19:21" x14ac:dyDescent="0.35">
      <c r="S20937" s="43"/>
      <c r="U20937" s="43"/>
    </row>
    <row r="20938" spans="19:21" x14ac:dyDescent="0.35">
      <c r="S20938" s="43"/>
      <c r="U20938" s="43"/>
    </row>
    <row r="20939" spans="19:21" x14ac:dyDescent="0.35">
      <c r="S20939" s="43"/>
      <c r="U20939" s="43"/>
    </row>
    <row r="20940" spans="19:21" x14ac:dyDescent="0.35">
      <c r="S20940" s="43"/>
      <c r="U20940" s="43"/>
    </row>
    <row r="20941" spans="19:21" x14ac:dyDescent="0.35">
      <c r="S20941" s="43"/>
      <c r="U20941" s="43"/>
    </row>
    <row r="20942" spans="19:21" x14ac:dyDescent="0.35">
      <c r="S20942" s="43"/>
      <c r="U20942" s="43"/>
    </row>
    <row r="20943" spans="19:21" x14ac:dyDescent="0.35">
      <c r="S20943" s="43"/>
      <c r="U20943" s="43"/>
    </row>
    <row r="20944" spans="19:21" x14ac:dyDescent="0.35">
      <c r="S20944" s="43"/>
      <c r="U20944" s="43"/>
    </row>
    <row r="20945" spans="19:21" x14ac:dyDescent="0.35">
      <c r="S20945" s="43"/>
      <c r="U20945" s="43"/>
    </row>
    <row r="20946" spans="19:21" x14ac:dyDescent="0.35">
      <c r="S20946" s="43"/>
      <c r="U20946" s="43"/>
    </row>
    <row r="20947" spans="19:21" x14ac:dyDescent="0.35">
      <c r="S20947" s="43"/>
      <c r="U20947" s="43"/>
    </row>
    <row r="20948" spans="19:21" x14ac:dyDescent="0.35">
      <c r="S20948" s="43"/>
      <c r="U20948" s="43"/>
    </row>
    <row r="20949" spans="19:21" x14ac:dyDescent="0.35">
      <c r="S20949" s="43"/>
      <c r="U20949" s="43"/>
    </row>
    <row r="20950" spans="19:21" x14ac:dyDescent="0.35">
      <c r="S20950" s="43"/>
      <c r="U20950" s="43"/>
    </row>
    <row r="20951" spans="19:21" x14ac:dyDescent="0.35">
      <c r="S20951" s="43"/>
      <c r="U20951" s="43"/>
    </row>
    <row r="20952" spans="19:21" x14ac:dyDescent="0.35">
      <c r="S20952" s="43"/>
      <c r="U20952" s="43"/>
    </row>
    <row r="20953" spans="19:21" x14ac:dyDescent="0.35">
      <c r="S20953" s="43"/>
      <c r="U20953" s="43"/>
    </row>
    <row r="20954" spans="19:21" x14ac:dyDescent="0.35">
      <c r="S20954" s="43"/>
      <c r="U20954" s="43"/>
    </row>
    <row r="20955" spans="19:21" x14ac:dyDescent="0.35">
      <c r="S20955" s="43"/>
      <c r="U20955" s="43"/>
    </row>
    <row r="20956" spans="19:21" x14ac:dyDescent="0.35">
      <c r="S20956" s="43"/>
      <c r="U20956" s="43"/>
    </row>
    <row r="20957" spans="19:21" x14ac:dyDescent="0.35">
      <c r="S20957" s="43"/>
      <c r="U20957" s="43"/>
    </row>
    <row r="20958" spans="19:21" x14ac:dyDescent="0.35">
      <c r="S20958" s="43"/>
      <c r="U20958" s="43"/>
    </row>
    <row r="20959" spans="19:21" x14ac:dyDescent="0.35">
      <c r="S20959" s="43"/>
      <c r="U20959" s="43"/>
    </row>
    <row r="20960" spans="19:21" x14ac:dyDescent="0.35">
      <c r="S20960" s="43"/>
      <c r="U20960" s="43"/>
    </row>
    <row r="20961" spans="19:21" x14ac:dyDescent="0.35">
      <c r="S20961" s="43"/>
      <c r="U20961" s="43"/>
    </row>
    <row r="20962" spans="19:21" x14ac:dyDescent="0.35">
      <c r="S20962" s="43"/>
      <c r="U20962" s="43"/>
    </row>
    <row r="20963" spans="19:21" x14ac:dyDescent="0.35">
      <c r="S20963" s="43"/>
      <c r="U20963" s="43"/>
    </row>
    <row r="20964" spans="19:21" x14ac:dyDescent="0.35">
      <c r="S20964" s="43"/>
      <c r="U20964" s="43"/>
    </row>
    <row r="20965" spans="19:21" x14ac:dyDescent="0.35">
      <c r="S20965" s="43"/>
      <c r="U20965" s="43"/>
    </row>
    <row r="20966" spans="19:21" x14ac:dyDescent="0.35">
      <c r="S20966" s="43"/>
      <c r="U20966" s="43"/>
    </row>
    <row r="20967" spans="19:21" x14ac:dyDescent="0.35">
      <c r="S20967" s="43"/>
      <c r="U20967" s="43"/>
    </row>
    <row r="20968" spans="19:21" x14ac:dyDescent="0.35">
      <c r="S20968" s="43"/>
      <c r="U20968" s="43"/>
    </row>
    <row r="20969" spans="19:21" x14ac:dyDescent="0.35">
      <c r="S20969" s="43"/>
      <c r="U20969" s="43"/>
    </row>
    <row r="20970" spans="19:21" x14ac:dyDescent="0.35">
      <c r="S20970" s="43"/>
      <c r="U20970" s="43"/>
    </row>
    <row r="20971" spans="19:21" x14ac:dyDescent="0.35">
      <c r="S20971" s="43"/>
      <c r="U20971" s="43"/>
    </row>
    <row r="20972" spans="19:21" x14ac:dyDescent="0.35">
      <c r="S20972" s="43"/>
      <c r="U20972" s="43"/>
    </row>
    <row r="20973" spans="19:21" x14ac:dyDescent="0.35">
      <c r="S20973" s="43"/>
      <c r="U20973" s="43"/>
    </row>
    <row r="20974" spans="19:21" x14ac:dyDescent="0.35">
      <c r="S20974" s="43"/>
      <c r="U20974" s="43"/>
    </row>
    <row r="20975" spans="19:21" x14ac:dyDescent="0.35">
      <c r="S20975" s="43"/>
      <c r="U20975" s="43"/>
    </row>
    <row r="20976" spans="19:21" x14ac:dyDescent="0.35">
      <c r="S20976" s="43"/>
      <c r="U20976" s="43"/>
    </row>
    <row r="20977" spans="19:21" x14ac:dyDescent="0.35">
      <c r="S20977" s="43"/>
      <c r="U20977" s="43"/>
    </row>
    <row r="20978" spans="19:21" x14ac:dyDescent="0.35">
      <c r="S20978" s="43"/>
      <c r="U20978" s="43"/>
    </row>
    <row r="20979" spans="19:21" x14ac:dyDescent="0.35">
      <c r="S20979" s="43"/>
      <c r="U20979" s="43"/>
    </row>
    <row r="20980" spans="19:21" x14ac:dyDescent="0.35">
      <c r="S20980" s="43"/>
      <c r="U20980" s="43"/>
    </row>
    <row r="20981" spans="19:21" x14ac:dyDescent="0.35">
      <c r="S20981" s="43"/>
      <c r="U20981" s="43"/>
    </row>
    <row r="20982" spans="19:21" x14ac:dyDescent="0.35">
      <c r="S20982" s="43"/>
      <c r="U20982" s="43"/>
    </row>
    <row r="20983" spans="19:21" x14ac:dyDescent="0.35">
      <c r="S20983" s="43"/>
      <c r="U20983" s="43"/>
    </row>
    <row r="20984" spans="19:21" x14ac:dyDescent="0.35">
      <c r="S20984" s="43"/>
      <c r="U20984" s="43"/>
    </row>
    <row r="20985" spans="19:21" x14ac:dyDescent="0.35">
      <c r="S20985" s="43"/>
      <c r="U20985" s="43"/>
    </row>
    <row r="20986" spans="19:21" x14ac:dyDescent="0.35">
      <c r="S20986" s="43"/>
      <c r="U20986" s="43"/>
    </row>
    <row r="20987" spans="19:21" x14ac:dyDescent="0.35">
      <c r="S20987" s="43"/>
      <c r="U20987" s="43"/>
    </row>
    <row r="20988" spans="19:21" x14ac:dyDescent="0.35">
      <c r="S20988" s="43"/>
      <c r="U20988" s="43"/>
    </row>
    <row r="20989" spans="19:21" x14ac:dyDescent="0.35">
      <c r="S20989" s="43"/>
      <c r="U20989" s="43"/>
    </row>
    <row r="20990" spans="19:21" x14ac:dyDescent="0.35">
      <c r="S20990" s="43"/>
      <c r="U20990" s="43"/>
    </row>
    <row r="20991" spans="19:21" x14ac:dyDescent="0.35">
      <c r="S20991" s="43"/>
      <c r="U20991" s="43"/>
    </row>
    <row r="20992" spans="19:21" x14ac:dyDescent="0.35">
      <c r="S20992" s="43"/>
      <c r="U20992" s="43"/>
    </row>
    <row r="20993" spans="19:21" x14ac:dyDescent="0.35">
      <c r="S20993" s="43"/>
      <c r="U20993" s="43"/>
    </row>
    <row r="20994" spans="19:21" x14ac:dyDescent="0.35">
      <c r="S20994" s="43"/>
      <c r="U20994" s="43"/>
    </row>
    <row r="20995" spans="19:21" x14ac:dyDescent="0.35">
      <c r="S20995" s="43"/>
      <c r="U20995" s="43"/>
    </row>
    <row r="20996" spans="19:21" x14ac:dyDescent="0.35">
      <c r="S20996" s="43"/>
      <c r="U20996" s="43"/>
    </row>
    <row r="20997" spans="19:21" x14ac:dyDescent="0.35">
      <c r="S20997" s="43"/>
      <c r="U20997" s="43"/>
    </row>
    <row r="20998" spans="19:21" x14ac:dyDescent="0.35">
      <c r="S20998" s="43"/>
      <c r="U20998" s="43"/>
    </row>
    <row r="20999" spans="19:21" x14ac:dyDescent="0.35">
      <c r="S20999" s="43"/>
      <c r="U20999" s="43"/>
    </row>
    <row r="21000" spans="19:21" x14ac:dyDescent="0.35">
      <c r="S21000" s="43"/>
      <c r="U21000" s="43"/>
    </row>
    <row r="21001" spans="19:21" x14ac:dyDescent="0.35">
      <c r="S21001" s="43"/>
      <c r="U21001" s="43"/>
    </row>
    <row r="21002" spans="19:21" x14ac:dyDescent="0.35">
      <c r="S21002" s="43"/>
      <c r="U21002" s="43"/>
    </row>
    <row r="21003" spans="19:21" x14ac:dyDescent="0.35">
      <c r="S21003" s="43"/>
      <c r="U21003" s="43"/>
    </row>
    <row r="21004" spans="19:21" x14ac:dyDescent="0.35">
      <c r="S21004" s="43"/>
      <c r="U21004" s="43"/>
    </row>
    <row r="21005" spans="19:21" x14ac:dyDescent="0.35">
      <c r="S21005" s="43"/>
      <c r="U21005" s="43"/>
    </row>
    <row r="21006" spans="19:21" x14ac:dyDescent="0.35">
      <c r="S21006" s="43"/>
      <c r="U21006" s="43"/>
    </row>
    <row r="21007" spans="19:21" x14ac:dyDescent="0.35">
      <c r="S21007" s="43"/>
      <c r="U21007" s="43"/>
    </row>
    <row r="21008" spans="19:21" x14ac:dyDescent="0.35">
      <c r="S21008" s="43"/>
      <c r="U21008" s="43"/>
    </row>
    <row r="21009" spans="19:21" x14ac:dyDescent="0.35">
      <c r="S21009" s="43"/>
      <c r="U21009" s="43"/>
    </row>
    <row r="21010" spans="19:21" x14ac:dyDescent="0.35">
      <c r="S21010" s="43"/>
      <c r="U21010" s="43"/>
    </row>
    <row r="21011" spans="19:21" x14ac:dyDescent="0.35">
      <c r="S21011" s="43"/>
      <c r="U21011" s="43"/>
    </row>
    <row r="21012" spans="19:21" x14ac:dyDescent="0.35">
      <c r="S21012" s="43"/>
      <c r="U21012" s="43"/>
    </row>
    <row r="21013" spans="19:21" x14ac:dyDescent="0.35">
      <c r="S21013" s="43"/>
      <c r="U21013" s="43"/>
    </row>
    <row r="21014" spans="19:21" x14ac:dyDescent="0.35">
      <c r="S21014" s="43"/>
      <c r="U21014" s="43"/>
    </row>
    <row r="21015" spans="19:21" x14ac:dyDescent="0.35">
      <c r="S21015" s="43"/>
      <c r="U21015" s="43"/>
    </row>
    <row r="21016" spans="19:21" x14ac:dyDescent="0.35">
      <c r="S21016" s="43"/>
      <c r="U21016" s="43"/>
    </row>
    <row r="21017" spans="19:21" x14ac:dyDescent="0.35">
      <c r="S21017" s="43"/>
      <c r="U21017" s="43"/>
    </row>
    <row r="21018" spans="19:21" x14ac:dyDescent="0.35">
      <c r="S21018" s="43"/>
      <c r="U21018" s="43"/>
    </row>
    <row r="21019" spans="19:21" x14ac:dyDescent="0.35">
      <c r="S21019" s="43"/>
      <c r="U21019" s="43"/>
    </row>
    <row r="21020" spans="19:21" x14ac:dyDescent="0.35">
      <c r="S21020" s="43"/>
      <c r="U21020" s="43"/>
    </row>
    <row r="21021" spans="19:21" x14ac:dyDescent="0.35">
      <c r="S21021" s="43"/>
      <c r="U21021" s="43"/>
    </row>
    <row r="21022" spans="19:21" x14ac:dyDescent="0.35">
      <c r="S21022" s="43"/>
      <c r="U21022" s="43"/>
    </row>
    <row r="21023" spans="19:21" x14ac:dyDescent="0.35">
      <c r="S21023" s="43"/>
      <c r="U21023" s="43"/>
    </row>
    <row r="21024" spans="19:21" x14ac:dyDescent="0.35">
      <c r="S21024" s="43"/>
      <c r="U21024" s="43"/>
    </row>
    <row r="21025" spans="19:21" x14ac:dyDescent="0.35">
      <c r="S21025" s="43"/>
      <c r="U21025" s="43"/>
    </row>
    <row r="21026" spans="19:21" x14ac:dyDescent="0.35">
      <c r="S21026" s="43"/>
      <c r="U21026" s="43"/>
    </row>
    <row r="21027" spans="19:21" x14ac:dyDescent="0.35">
      <c r="S21027" s="43"/>
      <c r="U21027" s="43"/>
    </row>
    <row r="21028" spans="19:21" x14ac:dyDescent="0.35">
      <c r="S21028" s="43"/>
      <c r="U21028" s="43"/>
    </row>
    <row r="21029" spans="19:21" x14ac:dyDescent="0.35">
      <c r="S21029" s="43"/>
      <c r="U21029" s="43"/>
    </row>
    <row r="21030" spans="19:21" x14ac:dyDescent="0.35">
      <c r="S21030" s="43"/>
      <c r="U21030" s="43"/>
    </row>
    <row r="21031" spans="19:21" x14ac:dyDescent="0.35">
      <c r="S21031" s="43"/>
      <c r="U21031" s="43"/>
    </row>
    <row r="21032" spans="19:21" x14ac:dyDescent="0.35">
      <c r="S21032" s="43"/>
      <c r="U21032" s="43"/>
    </row>
    <row r="21033" spans="19:21" x14ac:dyDescent="0.35">
      <c r="S21033" s="43"/>
      <c r="U21033" s="43"/>
    </row>
    <row r="21034" spans="19:21" x14ac:dyDescent="0.35">
      <c r="S21034" s="43"/>
      <c r="U21034" s="43"/>
    </row>
    <row r="21035" spans="19:21" x14ac:dyDescent="0.35">
      <c r="S21035" s="43"/>
      <c r="U21035" s="43"/>
    </row>
    <row r="21036" spans="19:21" x14ac:dyDescent="0.35">
      <c r="S21036" s="43"/>
      <c r="U21036" s="43"/>
    </row>
    <row r="21037" spans="19:21" x14ac:dyDescent="0.35">
      <c r="S21037" s="43"/>
      <c r="U21037" s="43"/>
    </row>
    <row r="21038" spans="19:21" x14ac:dyDescent="0.35">
      <c r="S21038" s="43"/>
      <c r="U21038" s="43"/>
    </row>
    <row r="21039" spans="19:21" x14ac:dyDescent="0.35">
      <c r="S21039" s="43"/>
      <c r="U21039" s="43"/>
    </row>
    <row r="21040" spans="19:21" x14ac:dyDescent="0.35">
      <c r="S21040" s="43"/>
      <c r="U21040" s="43"/>
    </row>
    <row r="21041" spans="19:21" x14ac:dyDescent="0.35">
      <c r="S21041" s="43"/>
      <c r="U21041" s="43"/>
    </row>
    <row r="21042" spans="19:21" x14ac:dyDescent="0.35">
      <c r="S21042" s="43"/>
      <c r="U21042" s="43"/>
    </row>
    <row r="21043" spans="19:21" x14ac:dyDescent="0.35">
      <c r="S21043" s="43"/>
      <c r="U21043" s="43"/>
    </row>
    <row r="21044" spans="19:21" x14ac:dyDescent="0.35">
      <c r="S21044" s="43"/>
      <c r="U21044" s="43"/>
    </row>
    <row r="21045" spans="19:21" x14ac:dyDescent="0.35">
      <c r="S21045" s="43"/>
      <c r="U21045" s="43"/>
    </row>
    <row r="21046" spans="19:21" x14ac:dyDescent="0.35">
      <c r="S21046" s="43"/>
      <c r="U21046" s="43"/>
    </row>
    <row r="21047" spans="19:21" x14ac:dyDescent="0.35">
      <c r="S21047" s="43"/>
      <c r="U21047" s="43"/>
    </row>
    <row r="21048" spans="19:21" x14ac:dyDescent="0.35">
      <c r="S21048" s="43"/>
      <c r="U21048" s="43"/>
    </row>
    <row r="21049" spans="19:21" x14ac:dyDescent="0.35">
      <c r="S21049" s="43"/>
      <c r="U21049" s="43"/>
    </row>
    <row r="21050" spans="19:21" x14ac:dyDescent="0.35">
      <c r="S21050" s="43"/>
      <c r="U21050" s="43"/>
    </row>
    <row r="21051" spans="19:21" x14ac:dyDescent="0.35">
      <c r="S21051" s="43"/>
      <c r="U21051" s="43"/>
    </row>
    <row r="21052" spans="19:21" x14ac:dyDescent="0.35">
      <c r="S21052" s="43"/>
      <c r="U21052" s="43"/>
    </row>
    <row r="21053" spans="19:21" x14ac:dyDescent="0.35">
      <c r="S21053" s="43"/>
      <c r="U21053" s="43"/>
    </row>
    <row r="21054" spans="19:21" x14ac:dyDescent="0.35">
      <c r="S21054" s="43"/>
      <c r="U21054" s="43"/>
    </row>
    <row r="21055" spans="19:21" x14ac:dyDescent="0.35">
      <c r="S21055" s="43"/>
      <c r="U21055" s="43"/>
    </row>
    <row r="21056" spans="19:21" x14ac:dyDescent="0.35">
      <c r="S21056" s="43"/>
      <c r="U21056" s="43"/>
    </row>
    <row r="21057" spans="19:21" x14ac:dyDescent="0.35">
      <c r="S21057" s="43"/>
      <c r="U21057" s="43"/>
    </row>
    <row r="21058" spans="19:21" x14ac:dyDescent="0.35">
      <c r="S21058" s="43"/>
      <c r="U21058" s="43"/>
    </row>
    <row r="21059" spans="19:21" x14ac:dyDescent="0.35">
      <c r="S21059" s="43"/>
      <c r="U21059" s="43"/>
    </row>
    <row r="21060" spans="19:21" x14ac:dyDescent="0.35">
      <c r="S21060" s="43"/>
      <c r="U21060" s="43"/>
    </row>
    <row r="21061" spans="19:21" x14ac:dyDescent="0.35">
      <c r="S21061" s="43"/>
      <c r="U21061" s="43"/>
    </row>
    <row r="21062" spans="19:21" x14ac:dyDescent="0.35">
      <c r="S21062" s="43"/>
      <c r="U21062" s="43"/>
    </row>
    <row r="21063" spans="19:21" x14ac:dyDescent="0.35">
      <c r="S21063" s="43"/>
      <c r="U21063" s="43"/>
    </row>
    <row r="21064" spans="19:21" x14ac:dyDescent="0.35">
      <c r="S21064" s="43"/>
      <c r="U21064" s="43"/>
    </row>
    <row r="21065" spans="19:21" x14ac:dyDescent="0.35">
      <c r="S21065" s="43"/>
      <c r="U21065" s="43"/>
    </row>
    <row r="21066" spans="19:21" x14ac:dyDescent="0.35">
      <c r="S21066" s="43"/>
      <c r="U21066" s="43"/>
    </row>
    <row r="21067" spans="19:21" x14ac:dyDescent="0.35">
      <c r="S21067" s="43"/>
      <c r="U21067" s="43"/>
    </row>
    <row r="21068" spans="19:21" x14ac:dyDescent="0.35">
      <c r="S21068" s="43"/>
      <c r="U21068" s="43"/>
    </row>
    <row r="21069" spans="19:21" x14ac:dyDescent="0.35">
      <c r="S21069" s="43"/>
      <c r="U21069" s="43"/>
    </row>
    <row r="21070" spans="19:21" x14ac:dyDescent="0.35">
      <c r="S21070" s="43"/>
      <c r="U21070" s="43"/>
    </row>
    <row r="21071" spans="19:21" x14ac:dyDescent="0.35">
      <c r="S21071" s="43"/>
      <c r="U21071" s="43"/>
    </row>
    <row r="21072" spans="19:21" x14ac:dyDescent="0.35">
      <c r="S21072" s="43"/>
      <c r="U21072" s="43"/>
    </row>
    <row r="21073" spans="19:21" x14ac:dyDescent="0.35">
      <c r="S21073" s="43"/>
      <c r="U21073" s="43"/>
    </row>
    <row r="21074" spans="19:21" x14ac:dyDescent="0.35">
      <c r="S21074" s="43"/>
      <c r="U21074" s="43"/>
    </row>
    <row r="21075" spans="19:21" x14ac:dyDescent="0.35">
      <c r="S21075" s="43"/>
      <c r="U21075" s="43"/>
    </row>
    <row r="21076" spans="19:21" x14ac:dyDescent="0.35">
      <c r="S21076" s="43"/>
      <c r="U21076" s="43"/>
    </row>
    <row r="21077" spans="19:21" x14ac:dyDescent="0.35">
      <c r="S21077" s="43"/>
      <c r="U21077" s="43"/>
    </row>
    <row r="21078" spans="19:21" x14ac:dyDescent="0.35">
      <c r="S21078" s="43"/>
      <c r="U21078" s="43"/>
    </row>
    <row r="21079" spans="19:21" x14ac:dyDescent="0.35">
      <c r="S21079" s="43"/>
      <c r="U21079" s="43"/>
    </row>
    <row r="21080" spans="19:21" x14ac:dyDescent="0.35">
      <c r="S21080" s="43"/>
      <c r="U21080" s="43"/>
    </row>
    <row r="21081" spans="19:21" x14ac:dyDescent="0.35">
      <c r="S21081" s="43"/>
      <c r="U21081" s="43"/>
    </row>
    <row r="21082" spans="19:21" x14ac:dyDescent="0.35">
      <c r="S21082" s="43"/>
      <c r="U21082" s="43"/>
    </row>
    <row r="21083" spans="19:21" x14ac:dyDescent="0.35">
      <c r="S21083" s="43"/>
      <c r="U21083" s="43"/>
    </row>
    <row r="21084" spans="19:21" x14ac:dyDescent="0.35">
      <c r="S21084" s="43"/>
      <c r="U21084" s="43"/>
    </row>
    <row r="21085" spans="19:21" x14ac:dyDescent="0.35">
      <c r="S21085" s="43"/>
      <c r="U21085" s="43"/>
    </row>
    <row r="21086" spans="19:21" x14ac:dyDescent="0.35">
      <c r="S21086" s="43"/>
      <c r="U21086" s="43"/>
    </row>
    <row r="21087" spans="19:21" x14ac:dyDescent="0.35">
      <c r="S21087" s="43"/>
      <c r="U21087" s="43"/>
    </row>
    <row r="21088" spans="19:21" x14ac:dyDescent="0.35">
      <c r="S21088" s="43"/>
      <c r="U21088" s="43"/>
    </row>
    <row r="21089" spans="19:21" x14ac:dyDescent="0.35">
      <c r="S21089" s="43"/>
      <c r="U21089" s="43"/>
    </row>
    <row r="21090" spans="19:21" x14ac:dyDescent="0.35">
      <c r="S21090" s="43"/>
      <c r="U21090" s="43"/>
    </row>
    <row r="21091" spans="19:21" x14ac:dyDescent="0.35">
      <c r="S21091" s="43"/>
      <c r="U21091" s="43"/>
    </row>
    <row r="21092" spans="19:21" x14ac:dyDescent="0.35">
      <c r="S21092" s="43"/>
      <c r="U21092" s="43"/>
    </row>
    <row r="21093" spans="19:21" x14ac:dyDescent="0.35">
      <c r="S21093" s="43"/>
      <c r="U21093" s="43"/>
    </row>
    <row r="21094" spans="19:21" x14ac:dyDescent="0.35">
      <c r="S21094" s="43"/>
      <c r="U21094" s="43"/>
    </row>
    <row r="21095" spans="19:21" x14ac:dyDescent="0.35">
      <c r="S21095" s="43"/>
      <c r="U21095" s="43"/>
    </row>
    <row r="21096" spans="19:21" x14ac:dyDescent="0.35">
      <c r="S21096" s="43"/>
      <c r="U21096" s="43"/>
    </row>
    <row r="21097" spans="19:21" x14ac:dyDescent="0.35">
      <c r="S21097" s="43"/>
      <c r="U21097" s="43"/>
    </row>
    <row r="21098" spans="19:21" x14ac:dyDescent="0.35">
      <c r="S21098" s="43"/>
      <c r="U21098" s="43"/>
    </row>
    <row r="21099" spans="19:21" x14ac:dyDescent="0.35">
      <c r="S21099" s="43"/>
      <c r="U21099" s="43"/>
    </row>
    <row r="21100" spans="19:21" x14ac:dyDescent="0.35">
      <c r="S21100" s="43"/>
      <c r="U21100" s="43"/>
    </row>
    <row r="21101" spans="19:21" x14ac:dyDescent="0.35">
      <c r="S21101" s="43"/>
      <c r="U21101" s="43"/>
    </row>
    <row r="21102" spans="19:21" x14ac:dyDescent="0.35">
      <c r="S21102" s="43"/>
      <c r="U21102" s="43"/>
    </row>
    <row r="21103" spans="19:21" x14ac:dyDescent="0.35">
      <c r="S21103" s="43"/>
      <c r="U21103" s="43"/>
    </row>
    <row r="21104" spans="19:21" x14ac:dyDescent="0.35">
      <c r="S21104" s="43"/>
      <c r="U21104" s="43"/>
    </row>
    <row r="21105" spans="19:21" x14ac:dyDescent="0.35">
      <c r="S21105" s="43"/>
      <c r="U21105" s="43"/>
    </row>
    <row r="21106" spans="19:21" x14ac:dyDescent="0.35">
      <c r="S21106" s="43"/>
      <c r="U21106" s="43"/>
    </row>
    <row r="21107" spans="19:21" x14ac:dyDescent="0.35">
      <c r="S21107" s="43"/>
      <c r="U21107" s="43"/>
    </row>
    <row r="21108" spans="19:21" x14ac:dyDescent="0.35">
      <c r="S21108" s="43"/>
      <c r="U21108" s="43"/>
    </row>
    <row r="21109" spans="19:21" x14ac:dyDescent="0.35">
      <c r="S21109" s="43"/>
      <c r="U21109" s="43"/>
    </row>
    <row r="21110" spans="19:21" x14ac:dyDescent="0.35">
      <c r="S21110" s="43"/>
      <c r="U21110" s="43"/>
    </row>
    <row r="21111" spans="19:21" x14ac:dyDescent="0.35">
      <c r="S21111" s="43"/>
      <c r="U21111" s="43"/>
    </row>
    <row r="21112" spans="19:21" x14ac:dyDescent="0.35">
      <c r="S21112" s="43"/>
      <c r="U21112" s="43"/>
    </row>
    <row r="21113" spans="19:21" x14ac:dyDescent="0.35">
      <c r="S21113" s="43"/>
      <c r="U21113" s="43"/>
    </row>
    <row r="21114" spans="19:21" x14ac:dyDescent="0.35">
      <c r="S21114" s="43"/>
      <c r="U21114" s="43"/>
    </row>
    <row r="21115" spans="19:21" x14ac:dyDescent="0.35">
      <c r="S21115" s="43"/>
      <c r="U21115" s="43"/>
    </row>
    <row r="21116" spans="19:21" x14ac:dyDescent="0.35">
      <c r="S21116" s="43"/>
      <c r="U21116" s="43"/>
    </row>
    <row r="21117" spans="19:21" x14ac:dyDescent="0.35">
      <c r="S21117" s="43"/>
      <c r="U21117" s="43"/>
    </row>
    <row r="21118" spans="19:21" x14ac:dyDescent="0.35">
      <c r="S21118" s="43"/>
      <c r="U21118" s="43"/>
    </row>
    <row r="21119" spans="19:21" x14ac:dyDescent="0.35">
      <c r="S21119" s="43"/>
      <c r="U21119" s="43"/>
    </row>
    <row r="21120" spans="19:21" x14ac:dyDescent="0.35">
      <c r="S21120" s="43"/>
      <c r="U21120" s="43"/>
    </row>
    <row r="21121" spans="19:21" x14ac:dyDescent="0.35">
      <c r="S21121" s="43"/>
      <c r="U21121" s="43"/>
    </row>
    <row r="21122" spans="19:21" x14ac:dyDescent="0.35">
      <c r="S21122" s="43"/>
      <c r="U21122" s="43"/>
    </row>
    <row r="21123" spans="19:21" x14ac:dyDescent="0.35">
      <c r="S21123" s="43"/>
      <c r="U21123" s="43"/>
    </row>
    <row r="21124" spans="19:21" x14ac:dyDescent="0.35">
      <c r="S21124" s="43"/>
      <c r="U21124" s="43"/>
    </row>
    <row r="21125" spans="19:21" x14ac:dyDescent="0.35">
      <c r="S21125" s="43"/>
      <c r="U21125" s="43"/>
    </row>
    <row r="21126" spans="19:21" x14ac:dyDescent="0.35">
      <c r="S21126" s="43"/>
      <c r="U21126" s="43"/>
    </row>
    <row r="21127" spans="19:21" x14ac:dyDescent="0.35">
      <c r="S21127" s="43"/>
      <c r="U21127" s="43"/>
    </row>
    <row r="21128" spans="19:21" x14ac:dyDescent="0.35">
      <c r="S21128" s="43"/>
      <c r="U21128" s="43"/>
    </row>
    <row r="21129" spans="19:21" x14ac:dyDescent="0.35">
      <c r="S21129" s="43"/>
      <c r="U21129" s="43"/>
    </row>
    <row r="21130" spans="19:21" x14ac:dyDescent="0.35">
      <c r="S21130" s="43"/>
      <c r="U21130" s="43"/>
    </row>
    <row r="21131" spans="19:21" x14ac:dyDescent="0.35">
      <c r="S21131" s="43"/>
      <c r="U21131" s="43"/>
    </row>
    <row r="21132" spans="19:21" x14ac:dyDescent="0.35">
      <c r="S21132" s="43"/>
      <c r="U21132" s="43"/>
    </row>
    <row r="21133" spans="19:21" x14ac:dyDescent="0.35">
      <c r="S21133" s="43"/>
      <c r="U21133" s="43"/>
    </row>
    <row r="21134" spans="19:21" x14ac:dyDescent="0.35">
      <c r="S21134" s="43"/>
      <c r="U21134" s="43"/>
    </row>
    <row r="21135" spans="19:21" x14ac:dyDescent="0.35">
      <c r="S21135" s="43"/>
      <c r="U21135" s="43"/>
    </row>
    <row r="21136" spans="19:21" x14ac:dyDescent="0.35">
      <c r="S21136" s="43"/>
      <c r="U21136" s="43"/>
    </row>
    <row r="21137" spans="19:21" x14ac:dyDescent="0.35">
      <c r="S21137" s="43"/>
      <c r="U21137" s="43"/>
    </row>
    <row r="21138" spans="19:21" x14ac:dyDescent="0.35">
      <c r="S21138" s="43"/>
      <c r="U21138" s="43"/>
    </row>
    <row r="21139" spans="19:21" x14ac:dyDescent="0.35">
      <c r="S21139" s="43"/>
      <c r="U21139" s="43"/>
    </row>
    <row r="21140" spans="19:21" x14ac:dyDescent="0.35">
      <c r="S21140" s="43"/>
      <c r="U21140" s="43"/>
    </row>
    <row r="21141" spans="19:21" x14ac:dyDescent="0.35">
      <c r="S21141" s="43"/>
      <c r="U21141" s="43"/>
    </row>
    <row r="21142" spans="19:21" x14ac:dyDescent="0.35">
      <c r="S21142" s="43"/>
      <c r="U21142" s="43"/>
    </row>
    <row r="21143" spans="19:21" x14ac:dyDescent="0.35">
      <c r="S21143" s="43"/>
      <c r="U21143" s="43"/>
    </row>
    <row r="21144" spans="19:21" x14ac:dyDescent="0.35">
      <c r="S21144" s="43"/>
      <c r="U21144" s="43"/>
    </row>
    <row r="21145" spans="19:21" x14ac:dyDescent="0.35">
      <c r="S21145" s="43"/>
      <c r="U21145" s="43"/>
    </row>
    <row r="21146" spans="19:21" x14ac:dyDescent="0.35">
      <c r="S21146" s="43"/>
      <c r="U21146" s="43"/>
    </row>
    <row r="21147" spans="19:21" x14ac:dyDescent="0.35">
      <c r="S21147" s="43"/>
      <c r="U21147" s="43"/>
    </row>
    <row r="21148" spans="19:21" x14ac:dyDescent="0.35">
      <c r="S21148" s="43"/>
      <c r="U21148" s="43"/>
    </row>
    <row r="21149" spans="19:21" x14ac:dyDescent="0.35">
      <c r="S21149" s="43"/>
      <c r="U21149" s="43"/>
    </row>
    <row r="21150" spans="19:21" x14ac:dyDescent="0.35">
      <c r="S21150" s="43"/>
      <c r="U21150" s="43"/>
    </row>
    <row r="21151" spans="19:21" x14ac:dyDescent="0.35">
      <c r="S21151" s="43"/>
      <c r="U21151" s="43"/>
    </row>
    <row r="21152" spans="19:21" x14ac:dyDescent="0.35">
      <c r="S21152" s="43"/>
      <c r="U21152" s="43"/>
    </row>
    <row r="21153" spans="19:21" x14ac:dyDescent="0.35">
      <c r="S21153" s="43"/>
      <c r="U21153" s="43"/>
    </row>
    <row r="21154" spans="19:21" x14ac:dyDescent="0.35">
      <c r="S21154" s="43"/>
      <c r="U21154" s="43"/>
    </row>
    <row r="21155" spans="19:21" x14ac:dyDescent="0.35">
      <c r="S21155" s="43"/>
      <c r="U21155" s="43"/>
    </row>
    <row r="21156" spans="19:21" x14ac:dyDescent="0.35">
      <c r="S21156" s="43"/>
      <c r="U21156" s="43"/>
    </row>
    <row r="21157" spans="19:21" x14ac:dyDescent="0.35">
      <c r="S21157" s="43"/>
      <c r="U21157" s="43"/>
    </row>
    <row r="21158" spans="19:21" x14ac:dyDescent="0.35">
      <c r="S21158" s="43"/>
      <c r="U21158" s="43"/>
    </row>
    <row r="21159" spans="19:21" x14ac:dyDescent="0.35">
      <c r="S21159" s="43"/>
      <c r="U21159" s="43"/>
    </row>
    <row r="21160" spans="19:21" x14ac:dyDescent="0.35">
      <c r="S21160" s="43"/>
      <c r="U21160" s="43"/>
    </row>
    <row r="21161" spans="19:21" x14ac:dyDescent="0.35">
      <c r="S21161" s="43"/>
      <c r="U21161" s="43"/>
    </row>
    <row r="21162" spans="19:21" x14ac:dyDescent="0.35">
      <c r="S21162" s="43"/>
      <c r="U21162" s="43"/>
    </row>
    <row r="21163" spans="19:21" x14ac:dyDescent="0.35">
      <c r="S21163" s="43"/>
      <c r="U21163" s="43"/>
    </row>
    <row r="21164" spans="19:21" x14ac:dyDescent="0.35">
      <c r="S21164" s="43"/>
      <c r="U21164" s="43"/>
    </row>
    <row r="21165" spans="19:21" x14ac:dyDescent="0.35">
      <c r="S21165" s="43"/>
      <c r="U21165" s="43"/>
    </row>
    <row r="21166" spans="19:21" x14ac:dyDescent="0.35">
      <c r="S21166" s="43"/>
      <c r="U21166" s="43"/>
    </row>
    <row r="21167" spans="19:21" x14ac:dyDescent="0.35">
      <c r="S21167" s="43"/>
      <c r="U21167" s="43"/>
    </row>
    <row r="21168" spans="19:21" x14ac:dyDescent="0.35">
      <c r="S21168" s="43"/>
      <c r="U21168" s="43"/>
    </row>
    <row r="21169" spans="19:21" x14ac:dyDescent="0.35">
      <c r="S21169" s="43"/>
      <c r="U21169" s="43"/>
    </row>
    <row r="21170" spans="19:21" x14ac:dyDescent="0.35">
      <c r="S21170" s="43"/>
      <c r="U21170" s="43"/>
    </row>
    <row r="21171" spans="19:21" x14ac:dyDescent="0.35">
      <c r="S21171" s="43"/>
      <c r="U21171" s="43"/>
    </row>
    <row r="21172" spans="19:21" x14ac:dyDescent="0.35">
      <c r="S21172" s="43"/>
      <c r="U21172" s="43"/>
    </row>
    <row r="21173" spans="19:21" x14ac:dyDescent="0.35">
      <c r="S21173" s="43"/>
      <c r="U21173" s="43"/>
    </row>
    <row r="21174" spans="19:21" x14ac:dyDescent="0.35">
      <c r="S21174" s="43"/>
      <c r="U21174" s="43"/>
    </row>
    <row r="21175" spans="19:21" x14ac:dyDescent="0.35">
      <c r="S21175" s="43"/>
      <c r="U21175" s="43"/>
    </row>
    <row r="21176" spans="19:21" x14ac:dyDescent="0.35">
      <c r="S21176" s="43"/>
      <c r="U21176" s="43"/>
    </row>
    <row r="21177" spans="19:21" x14ac:dyDescent="0.35">
      <c r="S21177" s="43"/>
      <c r="U21177" s="43"/>
    </row>
    <row r="21178" spans="19:21" x14ac:dyDescent="0.35">
      <c r="S21178" s="43"/>
      <c r="U21178" s="43"/>
    </row>
    <row r="21179" spans="19:21" x14ac:dyDescent="0.35">
      <c r="S21179" s="43"/>
      <c r="U21179" s="43"/>
    </row>
    <row r="21180" spans="19:21" x14ac:dyDescent="0.35">
      <c r="S21180" s="43"/>
      <c r="U21180" s="43"/>
    </row>
    <row r="21181" spans="19:21" x14ac:dyDescent="0.35">
      <c r="S21181" s="43"/>
      <c r="U21181" s="43"/>
    </row>
    <row r="21182" spans="19:21" x14ac:dyDescent="0.35">
      <c r="S21182" s="43"/>
      <c r="U21182" s="43"/>
    </row>
    <row r="21183" spans="19:21" x14ac:dyDescent="0.35">
      <c r="S21183" s="43"/>
      <c r="U21183" s="43"/>
    </row>
    <row r="21184" spans="19:21" x14ac:dyDescent="0.35">
      <c r="S21184" s="43"/>
      <c r="U21184" s="43"/>
    </row>
    <row r="21185" spans="19:21" x14ac:dyDescent="0.35">
      <c r="S21185" s="43"/>
      <c r="U21185" s="43"/>
    </row>
    <row r="21186" spans="19:21" x14ac:dyDescent="0.35">
      <c r="S21186" s="43"/>
      <c r="U21186" s="43"/>
    </row>
    <row r="21187" spans="19:21" x14ac:dyDescent="0.35">
      <c r="S21187" s="43"/>
      <c r="U21187" s="43"/>
    </row>
    <row r="21188" spans="19:21" x14ac:dyDescent="0.35">
      <c r="S21188" s="43"/>
      <c r="U21188" s="43"/>
    </row>
    <row r="21189" spans="19:21" x14ac:dyDescent="0.35">
      <c r="S21189" s="43"/>
      <c r="U21189" s="43"/>
    </row>
    <row r="21190" spans="19:21" x14ac:dyDescent="0.35">
      <c r="S21190" s="43"/>
      <c r="U21190" s="43"/>
    </row>
    <row r="21191" spans="19:21" x14ac:dyDescent="0.35">
      <c r="S21191" s="43"/>
      <c r="U21191" s="43"/>
    </row>
    <row r="21192" spans="19:21" x14ac:dyDescent="0.35">
      <c r="S21192" s="43"/>
      <c r="U21192" s="43"/>
    </row>
    <row r="21193" spans="19:21" x14ac:dyDescent="0.35">
      <c r="S21193" s="43"/>
      <c r="U21193" s="43"/>
    </row>
    <row r="21194" spans="19:21" x14ac:dyDescent="0.35">
      <c r="S21194" s="43"/>
      <c r="U21194" s="43"/>
    </row>
    <row r="21195" spans="19:21" x14ac:dyDescent="0.35">
      <c r="S21195" s="43"/>
      <c r="U21195" s="43"/>
    </row>
    <row r="21196" spans="19:21" x14ac:dyDescent="0.35">
      <c r="S21196" s="43"/>
      <c r="U21196" s="43"/>
    </row>
    <row r="21197" spans="19:21" x14ac:dyDescent="0.35">
      <c r="S21197" s="43"/>
      <c r="U21197" s="43"/>
    </row>
    <row r="21198" spans="19:21" x14ac:dyDescent="0.35">
      <c r="S21198" s="43"/>
      <c r="U21198" s="43"/>
    </row>
    <row r="21199" spans="19:21" x14ac:dyDescent="0.35">
      <c r="S21199" s="43"/>
      <c r="U21199" s="43"/>
    </row>
    <row r="21200" spans="19:21" x14ac:dyDescent="0.35">
      <c r="S21200" s="43"/>
      <c r="U21200" s="43"/>
    </row>
    <row r="21201" spans="19:21" x14ac:dyDescent="0.35">
      <c r="S21201" s="43"/>
      <c r="U21201" s="43"/>
    </row>
    <row r="21202" spans="19:21" x14ac:dyDescent="0.35">
      <c r="S21202" s="43"/>
      <c r="U21202" s="43"/>
    </row>
    <row r="21203" spans="19:21" x14ac:dyDescent="0.35">
      <c r="S21203" s="43"/>
      <c r="U21203" s="43"/>
    </row>
    <row r="21204" spans="19:21" x14ac:dyDescent="0.35">
      <c r="S21204" s="43"/>
      <c r="U21204" s="43"/>
    </row>
    <row r="21205" spans="19:21" x14ac:dyDescent="0.35">
      <c r="S21205" s="43"/>
      <c r="U21205" s="43"/>
    </row>
    <row r="21206" spans="19:21" x14ac:dyDescent="0.35">
      <c r="S21206" s="43"/>
      <c r="U21206" s="43"/>
    </row>
    <row r="21207" spans="19:21" x14ac:dyDescent="0.35">
      <c r="S21207" s="43"/>
      <c r="U21207" s="43"/>
    </row>
    <row r="21208" spans="19:21" x14ac:dyDescent="0.35">
      <c r="S21208" s="43"/>
      <c r="U21208" s="43"/>
    </row>
    <row r="21209" spans="19:21" x14ac:dyDescent="0.35">
      <c r="S21209" s="43"/>
      <c r="U21209" s="43"/>
    </row>
    <row r="21210" spans="19:21" x14ac:dyDescent="0.35">
      <c r="S21210" s="43"/>
      <c r="U21210" s="43"/>
    </row>
    <row r="21211" spans="19:21" x14ac:dyDescent="0.35">
      <c r="S21211" s="43"/>
      <c r="U21211" s="43"/>
    </row>
    <row r="21212" spans="19:21" x14ac:dyDescent="0.35">
      <c r="S21212" s="43"/>
      <c r="U21212" s="43"/>
    </row>
    <row r="21213" spans="19:21" x14ac:dyDescent="0.35">
      <c r="S21213" s="43"/>
      <c r="U21213" s="43"/>
    </row>
    <row r="21214" spans="19:21" x14ac:dyDescent="0.35">
      <c r="S21214" s="43"/>
      <c r="U21214" s="43"/>
    </row>
    <row r="21215" spans="19:21" x14ac:dyDescent="0.35">
      <c r="S21215" s="43"/>
      <c r="U21215" s="43"/>
    </row>
    <row r="21216" spans="19:21" x14ac:dyDescent="0.35">
      <c r="S21216" s="43"/>
      <c r="U21216" s="43"/>
    </row>
    <row r="21217" spans="19:21" x14ac:dyDescent="0.35">
      <c r="S21217" s="43"/>
      <c r="U21217" s="43"/>
    </row>
    <row r="21218" spans="19:21" x14ac:dyDescent="0.35">
      <c r="S21218" s="43"/>
      <c r="U21218" s="43"/>
    </row>
    <row r="21219" spans="19:21" x14ac:dyDescent="0.35">
      <c r="S21219" s="43"/>
      <c r="U21219" s="43"/>
    </row>
    <row r="21220" spans="19:21" x14ac:dyDescent="0.35">
      <c r="S21220" s="43"/>
      <c r="U21220" s="43"/>
    </row>
    <row r="21221" spans="19:21" x14ac:dyDescent="0.35">
      <c r="S21221" s="43"/>
      <c r="U21221" s="43"/>
    </row>
    <row r="21222" spans="19:21" x14ac:dyDescent="0.35">
      <c r="S21222" s="43"/>
      <c r="U21222" s="43"/>
    </row>
    <row r="21223" spans="19:21" x14ac:dyDescent="0.35">
      <c r="S21223" s="43"/>
      <c r="U21223" s="43"/>
    </row>
    <row r="21224" spans="19:21" x14ac:dyDescent="0.35">
      <c r="S21224" s="43"/>
      <c r="U21224" s="43"/>
    </row>
    <row r="21225" spans="19:21" x14ac:dyDescent="0.35">
      <c r="S21225" s="43"/>
      <c r="U21225" s="43"/>
    </row>
    <row r="21226" spans="19:21" x14ac:dyDescent="0.35">
      <c r="S21226" s="43"/>
      <c r="U21226" s="43"/>
    </row>
    <row r="21227" spans="19:21" x14ac:dyDescent="0.35">
      <c r="S21227" s="43"/>
      <c r="U21227" s="43"/>
    </row>
    <row r="21228" spans="19:21" x14ac:dyDescent="0.35">
      <c r="S21228" s="43"/>
      <c r="U21228" s="43"/>
    </row>
    <row r="21229" spans="19:21" x14ac:dyDescent="0.35">
      <c r="S21229" s="43"/>
      <c r="U21229" s="43"/>
    </row>
    <row r="21230" spans="19:21" x14ac:dyDescent="0.35">
      <c r="S21230" s="43"/>
      <c r="U21230" s="43"/>
    </row>
    <row r="21231" spans="19:21" x14ac:dyDescent="0.35">
      <c r="S21231" s="43"/>
      <c r="U21231" s="43"/>
    </row>
    <row r="21232" spans="19:21" x14ac:dyDescent="0.35">
      <c r="S21232" s="43"/>
      <c r="U21232" s="43"/>
    </row>
    <row r="21233" spans="19:21" x14ac:dyDescent="0.35">
      <c r="S21233" s="43"/>
      <c r="U21233" s="43"/>
    </row>
    <row r="21234" spans="19:21" x14ac:dyDescent="0.35">
      <c r="S21234" s="43"/>
      <c r="U21234" s="43"/>
    </row>
    <row r="21235" spans="19:21" x14ac:dyDescent="0.35">
      <c r="S21235" s="43"/>
      <c r="U21235" s="43"/>
    </row>
    <row r="21236" spans="19:21" x14ac:dyDescent="0.35">
      <c r="S21236" s="43"/>
      <c r="U21236" s="43"/>
    </row>
    <row r="21237" spans="19:21" x14ac:dyDescent="0.35">
      <c r="S21237" s="43"/>
      <c r="U21237" s="43"/>
    </row>
    <row r="21238" spans="19:21" x14ac:dyDescent="0.35">
      <c r="S21238" s="43"/>
      <c r="U21238" s="43"/>
    </row>
    <row r="21239" spans="19:21" x14ac:dyDescent="0.35">
      <c r="S21239" s="43"/>
      <c r="U21239" s="43"/>
    </row>
    <row r="21240" spans="19:21" x14ac:dyDescent="0.35">
      <c r="S21240" s="43"/>
      <c r="U21240" s="43"/>
    </row>
    <row r="21241" spans="19:21" x14ac:dyDescent="0.35">
      <c r="S21241" s="43"/>
      <c r="U21241" s="43"/>
    </row>
    <row r="21242" spans="19:21" x14ac:dyDescent="0.35">
      <c r="S21242" s="43"/>
      <c r="U21242" s="43"/>
    </row>
    <row r="21243" spans="19:21" x14ac:dyDescent="0.35">
      <c r="S21243" s="43"/>
      <c r="U21243" s="43"/>
    </row>
    <row r="21244" spans="19:21" x14ac:dyDescent="0.35">
      <c r="S21244" s="43"/>
      <c r="U21244" s="43"/>
    </row>
    <row r="21245" spans="19:21" x14ac:dyDescent="0.35">
      <c r="S21245" s="43"/>
      <c r="U21245" s="43"/>
    </row>
    <row r="21246" spans="19:21" x14ac:dyDescent="0.35">
      <c r="S21246" s="43"/>
      <c r="U21246" s="43"/>
    </row>
    <row r="21247" spans="19:21" x14ac:dyDescent="0.35">
      <c r="S21247" s="43"/>
      <c r="U21247" s="43"/>
    </row>
    <row r="21248" spans="19:21" x14ac:dyDescent="0.35">
      <c r="S21248" s="43"/>
      <c r="U21248" s="43"/>
    </row>
    <row r="21249" spans="19:21" x14ac:dyDescent="0.35">
      <c r="S21249" s="43"/>
      <c r="U21249" s="43"/>
    </row>
    <row r="21250" spans="19:21" x14ac:dyDescent="0.35">
      <c r="S21250" s="43"/>
      <c r="U21250" s="43"/>
    </row>
    <row r="21251" spans="19:21" x14ac:dyDescent="0.35">
      <c r="S21251" s="43"/>
      <c r="U21251" s="43"/>
    </row>
    <row r="21252" spans="19:21" x14ac:dyDescent="0.35">
      <c r="S21252" s="43"/>
      <c r="U21252" s="43"/>
    </row>
    <row r="21253" spans="19:21" x14ac:dyDescent="0.35">
      <c r="S21253" s="43"/>
      <c r="U21253" s="43"/>
    </row>
    <row r="21254" spans="19:21" x14ac:dyDescent="0.35">
      <c r="S21254" s="43"/>
      <c r="U21254" s="43"/>
    </row>
    <row r="21255" spans="19:21" x14ac:dyDescent="0.35">
      <c r="S21255" s="43"/>
      <c r="U21255" s="43"/>
    </row>
    <row r="21256" spans="19:21" x14ac:dyDescent="0.35">
      <c r="S21256" s="43"/>
      <c r="U21256" s="43"/>
    </row>
    <row r="21257" spans="19:21" x14ac:dyDescent="0.35">
      <c r="S21257" s="43"/>
      <c r="U21257" s="43"/>
    </row>
    <row r="21258" spans="19:21" x14ac:dyDescent="0.35">
      <c r="S21258" s="43"/>
      <c r="U21258" s="43"/>
    </row>
    <row r="21259" spans="19:21" x14ac:dyDescent="0.35">
      <c r="S21259" s="43"/>
      <c r="U21259" s="43"/>
    </row>
    <row r="21260" spans="19:21" x14ac:dyDescent="0.35">
      <c r="S21260" s="43"/>
      <c r="U21260" s="43"/>
    </row>
    <row r="21261" spans="19:21" x14ac:dyDescent="0.35">
      <c r="S21261" s="43"/>
      <c r="U21261" s="43"/>
    </row>
    <row r="21262" spans="19:21" x14ac:dyDescent="0.35">
      <c r="S21262" s="43"/>
      <c r="U21262" s="43"/>
    </row>
    <row r="21263" spans="19:21" x14ac:dyDescent="0.35">
      <c r="S21263" s="43"/>
      <c r="U21263" s="43"/>
    </row>
    <row r="21264" spans="19:21" x14ac:dyDescent="0.35">
      <c r="S21264" s="43"/>
      <c r="U21264" s="43"/>
    </row>
    <row r="21265" spans="19:21" x14ac:dyDescent="0.35">
      <c r="S21265" s="43"/>
      <c r="U21265" s="43"/>
    </row>
    <row r="21266" spans="19:21" x14ac:dyDescent="0.35">
      <c r="S21266" s="43"/>
      <c r="U21266" s="43"/>
    </row>
    <row r="21267" spans="19:21" x14ac:dyDescent="0.35">
      <c r="S21267" s="43"/>
      <c r="U21267" s="43"/>
    </row>
    <row r="21268" spans="19:21" x14ac:dyDescent="0.35">
      <c r="S21268" s="43"/>
      <c r="U21268" s="43"/>
    </row>
    <row r="21269" spans="19:21" x14ac:dyDescent="0.35">
      <c r="S21269" s="43"/>
      <c r="U21269" s="43"/>
    </row>
    <row r="21270" spans="19:21" x14ac:dyDescent="0.35">
      <c r="S21270" s="43"/>
      <c r="U21270" s="43"/>
    </row>
    <row r="21271" spans="19:21" x14ac:dyDescent="0.35">
      <c r="S21271" s="43"/>
      <c r="U21271" s="43"/>
    </row>
    <row r="21272" spans="19:21" x14ac:dyDescent="0.35">
      <c r="S21272" s="43"/>
      <c r="U21272" s="43"/>
    </row>
    <row r="21273" spans="19:21" x14ac:dyDescent="0.35">
      <c r="S21273" s="43"/>
      <c r="U21273" s="43"/>
    </row>
    <row r="21274" spans="19:21" x14ac:dyDescent="0.35">
      <c r="S21274" s="43"/>
      <c r="U21274" s="43"/>
    </row>
    <row r="21275" spans="19:21" x14ac:dyDescent="0.35">
      <c r="S21275" s="43"/>
      <c r="U21275" s="43"/>
    </row>
    <row r="21276" spans="19:21" x14ac:dyDescent="0.35">
      <c r="S21276" s="43"/>
      <c r="U21276" s="43"/>
    </row>
    <row r="21277" spans="19:21" x14ac:dyDescent="0.35">
      <c r="S21277" s="43"/>
      <c r="U21277" s="43"/>
    </row>
    <row r="21278" spans="19:21" x14ac:dyDescent="0.35">
      <c r="S21278" s="43"/>
      <c r="U21278" s="43"/>
    </row>
    <row r="21279" spans="19:21" x14ac:dyDescent="0.35">
      <c r="S21279" s="43"/>
      <c r="U21279" s="43"/>
    </row>
    <row r="21280" spans="19:21" x14ac:dyDescent="0.35">
      <c r="S21280" s="43"/>
      <c r="U21280" s="43"/>
    </row>
    <row r="21281" spans="19:21" x14ac:dyDescent="0.35">
      <c r="S21281" s="43"/>
      <c r="U21281" s="43"/>
    </row>
    <row r="21282" spans="19:21" x14ac:dyDescent="0.35">
      <c r="S21282" s="43"/>
      <c r="U21282" s="43"/>
    </row>
    <row r="21283" spans="19:21" x14ac:dyDescent="0.35">
      <c r="S21283" s="43"/>
      <c r="U21283" s="43"/>
    </row>
    <row r="21284" spans="19:21" x14ac:dyDescent="0.35">
      <c r="S21284" s="43"/>
      <c r="U21284" s="43"/>
    </row>
    <row r="21285" spans="19:21" x14ac:dyDescent="0.35">
      <c r="S21285" s="43"/>
      <c r="U21285" s="43"/>
    </row>
    <row r="21286" spans="19:21" x14ac:dyDescent="0.35">
      <c r="S21286" s="43"/>
      <c r="U21286" s="43"/>
    </row>
    <row r="21287" spans="19:21" x14ac:dyDescent="0.35">
      <c r="S21287" s="43"/>
      <c r="U21287" s="43"/>
    </row>
    <row r="21288" spans="19:21" x14ac:dyDescent="0.35">
      <c r="S21288" s="43"/>
      <c r="U21288" s="43"/>
    </row>
    <row r="21289" spans="19:21" x14ac:dyDescent="0.35">
      <c r="S21289" s="43"/>
      <c r="U21289" s="43"/>
    </row>
    <row r="21290" spans="19:21" x14ac:dyDescent="0.35">
      <c r="S21290" s="43"/>
      <c r="U21290" s="43"/>
    </row>
    <row r="21291" spans="19:21" x14ac:dyDescent="0.35">
      <c r="S21291" s="43"/>
      <c r="U21291" s="43"/>
    </row>
    <row r="21292" spans="19:21" x14ac:dyDescent="0.35">
      <c r="S21292" s="43"/>
      <c r="U21292" s="43"/>
    </row>
    <row r="21293" spans="19:21" x14ac:dyDescent="0.35">
      <c r="S21293" s="43"/>
      <c r="U21293" s="43"/>
    </row>
    <row r="21294" spans="19:21" x14ac:dyDescent="0.35">
      <c r="S21294" s="43"/>
      <c r="U21294" s="43"/>
    </row>
    <row r="21295" spans="19:21" x14ac:dyDescent="0.35">
      <c r="S21295" s="43"/>
      <c r="U21295" s="43"/>
    </row>
    <row r="21296" spans="19:21" x14ac:dyDescent="0.35">
      <c r="S21296" s="43"/>
      <c r="U21296" s="43"/>
    </row>
    <row r="21297" spans="19:21" x14ac:dyDescent="0.35">
      <c r="S21297" s="43"/>
      <c r="U21297" s="43"/>
    </row>
    <row r="21298" spans="19:21" x14ac:dyDescent="0.35">
      <c r="S21298" s="43"/>
      <c r="U21298" s="43"/>
    </row>
    <row r="21299" spans="19:21" x14ac:dyDescent="0.35">
      <c r="S21299" s="43"/>
      <c r="U21299" s="43"/>
    </row>
    <row r="21300" spans="19:21" x14ac:dyDescent="0.35">
      <c r="S21300" s="43"/>
      <c r="U21300" s="43"/>
    </row>
    <row r="21301" spans="19:21" x14ac:dyDescent="0.35">
      <c r="S21301" s="43"/>
      <c r="U21301" s="43"/>
    </row>
    <row r="21302" spans="19:21" x14ac:dyDescent="0.35">
      <c r="S21302" s="43"/>
      <c r="U21302" s="43"/>
    </row>
    <row r="21303" spans="19:21" x14ac:dyDescent="0.35">
      <c r="S21303" s="43"/>
      <c r="U21303" s="43"/>
    </row>
    <row r="21304" spans="19:21" x14ac:dyDescent="0.35">
      <c r="S21304" s="43"/>
      <c r="U21304" s="43"/>
    </row>
    <row r="21305" spans="19:21" x14ac:dyDescent="0.35">
      <c r="S21305" s="43"/>
      <c r="U21305" s="43"/>
    </row>
    <row r="21306" spans="19:21" x14ac:dyDescent="0.35">
      <c r="S21306" s="43"/>
      <c r="U21306" s="43"/>
    </row>
    <row r="21307" spans="19:21" x14ac:dyDescent="0.35">
      <c r="S21307" s="43"/>
      <c r="U21307" s="43"/>
    </row>
    <row r="21308" spans="19:21" x14ac:dyDescent="0.35">
      <c r="S21308" s="43"/>
      <c r="U21308" s="43"/>
    </row>
    <row r="21309" spans="19:21" x14ac:dyDescent="0.35">
      <c r="S21309" s="43"/>
      <c r="U21309" s="43"/>
    </row>
    <row r="21310" spans="19:21" x14ac:dyDescent="0.35">
      <c r="S21310" s="43"/>
      <c r="U21310" s="43"/>
    </row>
    <row r="21311" spans="19:21" x14ac:dyDescent="0.35">
      <c r="S21311" s="43"/>
      <c r="U21311" s="43"/>
    </row>
    <row r="21312" spans="19:21" x14ac:dyDescent="0.35">
      <c r="S21312" s="43"/>
      <c r="U21312" s="43"/>
    </row>
    <row r="21313" spans="19:21" x14ac:dyDescent="0.35">
      <c r="S21313" s="43"/>
      <c r="U21313" s="43"/>
    </row>
    <row r="21314" spans="19:21" x14ac:dyDescent="0.35">
      <c r="S21314" s="43"/>
      <c r="U21314" s="43"/>
    </row>
    <row r="21315" spans="19:21" x14ac:dyDescent="0.35">
      <c r="S21315" s="43"/>
      <c r="U21315" s="43"/>
    </row>
    <row r="21316" spans="19:21" x14ac:dyDescent="0.35">
      <c r="S21316" s="43"/>
      <c r="U21316" s="43"/>
    </row>
    <row r="21317" spans="19:21" x14ac:dyDescent="0.35">
      <c r="S21317" s="43"/>
      <c r="U21317" s="43"/>
    </row>
    <row r="21318" spans="19:21" x14ac:dyDescent="0.35">
      <c r="S21318" s="43"/>
      <c r="U21318" s="43"/>
    </row>
    <row r="21319" spans="19:21" x14ac:dyDescent="0.35">
      <c r="S21319" s="43"/>
      <c r="U21319" s="43"/>
    </row>
    <row r="21320" spans="19:21" x14ac:dyDescent="0.35">
      <c r="S21320" s="43"/>
      <c r="U21320" s="43"/>
    </row>
    <row r="21321" spans="19:21" x14ac:dyDescent="0.35">
      <c r="S21321" s="43"/>
      <c r="U21321" s="43"/>
    </row>
    <row r="21322" spans="19:21" x14ac:dyDescent="0.35">
      <c r="S21322" s="43"/>
      <c r="U21322" s="43"/>
    </row>
    <row r="21323" spans="19:21" x14ac:dyDescent="0.35">
      <c r="S21323" s="43"/>
      <c r="U21323" s="43"/>
    </row>
    <row r="21324" spans="19:21" x14ac:dyDescent="0.35">
      <c r="S21324" s="43"/>
      <c r="U21324" s="43"/>
    </row>
    <row r="21325" spans="19:21" x14ac:dyDescent="0.35">
      <c r="S21325" s="43"/>
      <c r="U21325" s="43"/>
    </row>
    <row r="21326" spans="19:21" x14ac:dyDescent="0.35">
      <c r="S21326" s="43"/>
      <c r="U21326" s="43"/>
    </row>
    <row r="21327" spans="19:21" x14ac:dyDescent="0.35">
      <c r="S21327" s="43"/>
      <c r="U21327" s="43"/>
    </row>
    <row r="21328" spans="19:21" x14ac:dyDescent="0.35">
      <c r="S21328" s="43"/>
      <c r="U21328" s="43"/>
    </row>
    <row r="21329" spans="19:21" x14ac:dyDescent="0.35">
      <c r="S21329" s="43"/>
      <c r="U21329" s="43"/>
    </row>
    <row r="21330" spans="19:21" x14ac:dyDescent="0.35">
      <c r="S21330" s="43"/>
      <c r="U21330" s="43"/>
    </row>
    <row r="21331" spans="19:21" x14ac:dyDescent="0.35">
      <c r="S21331" s="43"/>
      <c r="U21331" s="43"/>
    </row>
    <row r="21332" spans="19:21" x14ac:dyDescent="0.35">
      <c r="S21332" s="43"/>
      <c r="U21332" s="43"/>
    </row>
    <row r="21333" spans="19:21" x14ac:dyDescent="0.35">
      <c r="S21333" s="43"/>
      <c r="U21333" s="43"/>
    </row>
    <row r="21334" spans="19:21" x14ac:dyDescent="0.35">
      <c r="S21334" s="43"/>
      <c r="U21334" s="43"/>
    </row>
    <row r="21335" spans="19:21" x14ac:dyDescent="0.35">
      <c r="S21335" s="43"/>
      <c r="U21335" s="43"/>
    </row>
    <row r="21336" spans="19:21" x14ac:dyDescent="0.35">
      <c r="S21336" s="43"/>
      <c r="U21336" s="43"/>
    </row>
    <row r="21337" spans="19:21" x14ac:dyDescent="0.35">
      <c r="S21337" s="43"/>
      <c r="U21337" s="43"/>
    </row>
    <row r="21338" spans="19:21" x14ac:dyDescent="0.35">
      <c r="S21338" s="43"/>
      <c r="U21338" s="43"/>
    </row>
    <row r="21339" spans="19:21" x14ac:dyDescent="0.35">
      <c r="S21339" s="43"/>
      <c r="U21339" s="43"/>
    </row>
    <row r="21340" spans="19:21" x14ac:dyDescent="0.35">
      <c r="S21340" s="43"/>
      <c r="U21340" s="43"/>
    </row>
    <row r="21341" spans="19:21" x14ac:dyDescent="0.35">
      <c r="S21341" s="43"/>
      <c r="U21341" s="43"/>
    </row>
    <row r="21342" spans="19:21" x14ac:dyDescent="0.35">
      <c r="S21342" s="43"/>
      <c r="U21342" s="43"/>
    </row>
    <row r="21343" spans="19:21" x14ac:dyDescent="0.35">
      <c r="S21343" s="43"/>
      <c r="U21343" s="43"/>
    </row>
    <row r="21344" spans="19:21" x14ac:dyDescent="0.35">
      <c r="S21344" s="43"/>
      <c r="U21344" s="43"/>
    </row>
    <row r="21345" spans="19:21" x14ac:dyDescent="0.35">
      <c r="S21345" s="43"/>
      <c r="U21345" s="43"/>
    </row>
    <row r="21346" spans="19:21" x14ac:dyDescent="0.35">
      <c r="S21346" s="43"/>
      <c r="U21346" s="43"/>
    </row>
    <row r="21347" spans="19:21" x14ac:dyDescent="0.35">
      <c r="S21347" s="43"/>
      <c r="U21347" s="43"/>
    </row>
    <row r="21348" spans="19:21" x14ac:dyDescent="0.35">
      <c r="S21348" s="43"/>
      <c r="U21348" s="43"/>
    </row>
    <row r="21349" spans="19:21" x14ac:dyDescent="0.35">
      <c r="S21349" s="43"/>
      <c r="U21349" s="43"/>
    </row>
    <row r="21350" spans="19:21" x14ac:dyDescent="0.35">
      <c r="S21350" s="43"/>
      <c r="U21350" s="43"/>
    </row>
    <row r="21351" spans="19:21" x14ac:dyDescent="0.35">
      <c r="S21351" s="43"/>
      <c r="U21351" s="43"/>
    </row>
    <row r="21352" spans="19:21" x14ac:dyDescent="0.35">
      <c r="S21352" s="43"/>
      <c r="U21352" s="43"/>
    </row>
    <row r="21353" spans="19:21" x14ac:dyDescent="0.35">
      <c r="S21353" s="43"/>
      <c r="U21353" s="43"/>
    </row>
    <row r="21354" spans="19:21" x14ac:dyDescent="0.35">
      <c r="S21354" s="43"/>
      <c r="U21354" s="43"/>
    </row>
    <row r="21355" spans="19:21" x14ac:dyDescent="0.35">
      <c r="S21355" s="43"/>
      <c r="U21355" s="43"/>
    </row>
    <row r="21356" spans="19:21" x14ac:dyDescent="0.35">
      <c r="S21356" s="43"/>
      <c r="U21356" s="43"/>
    </row>
    <row r="21357" spans="19:21" x14ac:dyDescent="0.35">
      <c r="S21357" s="43"/>
      <c r="U21357" s="43"/>
    </row>
    <row r="21358" spans="19:21" x14ac:dyDescent="0.35">
      <c r="S21358" s="43"/>
      <c r="U21358" s="43"/>
    </row>
    <row r="21359" spans="19:21" x14ac:dyDescent="0.35">
      <c r="S21359" s="43"/>
      <c r="U21359" s="43"/>
    </row>
    <row r="21360" spans="19:21" x14ac:dyDescent="0.35">
      <c r="S21360" s="43"/>
      <c r="U21360" s="43"/>
    </row>
    <row r="21361" spans="19:21" x14ac:dyDescent="0.35">
      <c r="S21361" s="43"/>
      <c r="U21361" s="43"/>
    </row>
    <row r="21362" spans="19:21" x14ac:dyDescent="0.35">
      <c r="S21362" s="43"/>
      <c r="U21362" s="43"/>
    </row>
    <row r="21363" spans="19:21" x14ac:dyDescent="0.35">
      <c r="S21363" s="43"/>
      <c r="U21363" s="43"/>
    </row>
    <row r="21364" spans="19:21" x14ac:dyDescent="0.35">
      <c r="S21364" s="43"/>
      <c r="U21364" s="43"/>
    </row>
    <row r="21365" spans="19:21" x14ac:dyDescent="0.35">
      <c r="S21365" s="43"/>
      <c r="U21365" s="43"/>
    </row>
    <row r="21366" spans="19:21" x14ac:dyDescent="0.35">
      <c r="S21366" s="43"/>
      <c r="U21366" s="43"/>
    </row>
    <row r="21367" spans="19:21" x14ac:dyDescent="0.35">
      <c r="S21367" s="43"/>
      <c r="U21367" s="43"/>
    </row>
    <row r="21368" spans="19:21" x14ac:dyDescent="0.35">
      <c r="S21368" s="43"/>
      <c r="U21368" s="43"/>
    </row>
    <row r="21369" spans="19:21" x14ac:dyDescent="0.35">
      <c r="S21369" s="43"/>
      <c r="U21369" s="43"/>
    </row>
    <row r="21370" spans="19:21" x14ac:dyDescent="0.35">
      <c r="S21370" s="43"/>
      <c r="U21370" s="43"/>
    </row>
    <row r="21371" spans="19:21" x14ac:dyDescent="0.35">
      <c r="S21371" s="43"/>
      <c r="U21371" s="43"/>
    </row>
    <row r="21372" spans="19:21" x14ac:dyDescent="0.35">
      <c r="S21372" s="43"/>
      <c r="U21372" s="43"/>
    </row>
    <row r="21373" spans="19:21" x14ac:dyDescent="0.35">
      <c r="S21373" s="43"/>
      <c r="U21373" s="43"/>
    </row>
    <row r="21374" spans="19:21" x14ac:dyDescent="0.35">
      <c r="S21374" s="43"/>
      <c r="U21374" s="43"/>
    </row>
    <row r="21375" spans="19:21" x14ac:dyDescent="0.35">
      <c r="S21375" s="43"/>
      <c r="U21375" s="43"/>
    </row>
    <row r="21376" spans="19:21" x14ac:dyDescent="0.35">
      <c r="S21376" s="43"/>
      <c r="U21376" s="43"/>
    </row>
    <row r="21377" spans="19:21" x14ac:dyDescent="0.35">
      <c r="S21377" s="43"/>
      <c r="U21377" s="43"/>
    </row>
    <row r="21378" spans="19:21" x14ac:dyDescent="0.35">
      <c r="S21378" s="43"/>
      <c r="U21378" s="43"/>
    </row>
    <row r="21379" spans="19:21" x14ac:dyDescent="0.35">
      <c r="S21379" s="43"/>
      <c r="U21379" s="43"/>
    </row>
    <row r="21380" spans="19:21" x14ac:dyDescent="0.35">
      <c r="S21380" s="43"/>
      <c r="U21380" s="43"/>
    </row>
    <row r="21381" spans="19:21" x14ac:dyDescent="0.35">
      <c r="S21381" s="43"/>
      <c r="U21381" s="43"/>
    </row>
    <row r="21382" spans="19:21" x14ac:dyDescent="0.35">
      <c r="S21382" s="43"/>
      <c r="U21382" s="43"/>
    </row>
    <row r="21383" spans="19:21" x14ac:dyDescent="0.35">
      <c r="S21383" s="43"/>
      <c r="U21383" s="43"/>
    </row>
    <row r="21384" spans="19:21" x14ac:dyDescent="0.35">
      <c r="S21384" s="43"/>
      <c r="U21384" s="43"/>
    </row>
    <row r="21385" spans="19:21" x14ac:dyDescent="0.35">
      <c r="S21385" s="43"/>
      <c r="U21385" s="43"/>
    </row>
    <row r="21386" spans="19:21" x14ac:dyDescent="0.35">
      <c r="S21386" s="43"/>
      <c r="U21386" s="43"/>
    </row>
    <row r="21387" spans="19:21" x14ac:dyDescent="0.35">
      <c r="S21387" s="43"/>
      <c r="U21387" s="43"/>
    </row>
    <row r="21388" spans="19:21" x14ac:dyDescent="0.35">
      <c r="S21388" s="43"/>
      <c r="U21388" s="43"/>
    </row>
    <row r="21389" spans="19:21" x14ac:dyDescent="0.35">
      <c r="S21389" s="43"/>
      <c r="U21389" s="43"/>
    </row>
    <row r="21390" spans="19:21" x14ac:dyDescent="0.35">
      <c r="S21390" s="43"/>
      <c r="U21390" s="43"/>
    </row>
    <row r="21391" spans="19:21" x14ac:dyDescent="0.35">
      <c r="S21391" s="43"/>
      <c r="U21391" s="43"/>
    </row>
    <row r="21392" spans="19:21" x14ac:dyDescent="0.35">
      <c r="S21392" s="43"/>
      <c r="U21392" s="43"/>
    </row>
    <row r="21393" spans="19:21" x14ac:dyDescent="0.35">
      <c r="S21393" s="43"/>
      <c r="U21393" s="43"/>
    </row>
    <row r="21394" spans="19:21" x14ac:dyDescent="0.35">
      <c r="S21394" s="43"/>
      <c r="U21394" s="43"/>
    </row>
    <row r="21395" spans="19:21" x14ac:dyDescent="0.35">
      <c r="S21395" s="43"/>
      <c r="U21395" s="43"/>
    </row>
    <row r="21396" spans="19:21" x14ac:dyDescent="0.35">
      <c r="S21396" s="43"/>
      <c r="U21396" s="43"/>
    </row>
    <row r="21397" spans="19:21" x14ac:dyDescent="0.35">
      <c r="S21397" s="43"/>
      <c r="U21397" s="43"/>
    </row>
    <row r="21398" spans="19:21" x14ac:dyDescent="0.35">
      <c r="S21398" s="43"/>
      <c r="U21398" s="43"/>
    </row>
    <row r="21399" spans="19:21" x14ac:dyDescent="0.35">
      <c r="S21399" s="43"/>
      <c r="U21399" s="43"/>
    </row>
    <row r="21400" spans="19:21" x14ac:dyDescent="0.35">
      <c r="S21400" s="43"/>
      <c r="U21400" s="43"/>
    </row>
    <row r="21401" spans="19:21" x14ac:dyDescent="0.35">
      <c r="S21401" s="43"/>
      <c r="U21401" s="43"/>
    </row>
    <row r="21402" spans="19:21" x14ac:dyDescent="0.35">
      <c r="S21402" s="43"/>
      <c r="U21402" s="43"/>
    </row>
    <row r="21403" spans="19:21" x14ac:dyDescent="0.35">
      <c r="S21403" s="43"/>
      <c r="U21403" s="43"/>
    </row>
    <row r="21404" spans="19:21" x14ac:dyDescent="0.35">
      <c r="S21404" s="43"/>
      <c r="U21404" s="43"/>
    </row>
    <row r="21405" spans="19:21" x14ac:dyDescent="0.35">
      <c r="S21405" s="43"/>
      <c r="U21405" s="43"/>
    </row>
    <row r="21406" spans="19:21" x14ac:dyDescent="0.35">
      <c r="S21406" s="43"/>
      <c r="U21406" s="43"/>
    </row>
    <row r="21407" spans="19:21" x14ac:dyDescent="0.35">
      <c r="S21407" s="43"/>
      <c r="U21407" s="43"/>
    </row>
    <row r="21408" spans="19:21" x14ac:dyDescent="0.35">
      <c r="S21408" s="43"/>
      <c r="U21408" s="43"/>
    </row>
    <row r="21409" spans="19:21" x14ac:dyDescent="0.35">
      <c r="S21409" s="43"/>
      <c r="U21409" s="43"/>
    </row>
    <row r="21410" spans="19:21" x14ac:dyDescent="0.35">
      <c r="S21410" s="43"/>
      <c r="U21410" s="43"/>
    </row>
    <row r="21411" spans="19:21" x14ac:dyDescent="0.35">
      <c r="S21411" s="43"/>
      <c r="U21411" s="43"/>
    </row>
    <row r="21412" spans="19:21" x14ac:dyDescent="0.35">
      <c r="S21412" s="43"/>
      <c r="U21412" s="43"/>
    </row>
    <row r="21413" spans="19:21" x14ac:dyDescent="0.35">
      <c r="S21413" s="43"/>
      <c r="U21413" s="43"/>
    </row>
    <row r="21414" spans="19:21" x14ac:dyDescent="0.35">
      <c r="S21414" s="43"/>
      <c r="U21414" s="43"/>
    </row>
    <row r="21415" spans="19:21" x14ac:dyDescent="0.35">
      <c r="S21415" s="43"/>
      <c r="U21415" s="43"/>
    </row>
    <row r="21416" spans="19:21" x14ac:dyDescent="0.35">
      <c r="S21416" s="43"/>
      <c r="U21416" s="43"/>
    </row>
    <row r="21417" spans="19:21" x14ac:dyDescent="0.35">
      <c r="S21417" s="43"/>
      <c r="U21417" s="43"/>
    </row>
    <row r="21418" spans="19:21" x14ac:dyDescent="0.35">
      <c r="S21418" s="43"/>
      <c r="U21418" s="43"/>
    </row>
    <row r="21419" spans="19:21" x14ac:dyDescent="0.35">
      <c r="S21419" s="43"/>
      <c r="U21419" s="43"/>
    </row>
    <row r="21420" spans="19:21" x14ac:dyDescent="0.35">
      <c r="S21420" s="43"/>
      <c r="U21420" s="43"/>
    </row>
    <row r="21421" spans="19:21" x14ac:dyDescent="0.35">
      <c r="S21421" s="43"/>
      <c r="U21421" s="43"/>
    </row>
    <row r="21422" spans="19:21" x14ac:dyDescent="0.35">
      <c r="S21422" s="43"/>
      <c r="U21422" s="43"/>
    </row>
    <row r="21423" spans="19:21" x14ac:dyDescent="0.35">
      <c r="S21423" s="43"/>
      <c r="U21423" s="43"/>
    </row>
    <row r="21424" spans="19:21" x14ac:dyDescent="0.35">
      <c r="S21424" s="43"/>
      <c r="U21424" s="43"/>
    </row>
    <row r="21425" spans="19:21" x14ac:dyDescent="0.35">
      <c r="S21425" s="43"/>
      <c r="U21425" s="43"/>
    </row>
    <row r="21426" spans="19:21" x14ac:dyDescent="0.35">
      <c r="S21426" s="43"/>
      <c r="U21426" s="43"/>
    </row>
    <row r="21427" spans="19:21" x14ac:dyDescent="0.35">
      <c r="S21427" s="43"/>
      <c r="U21427" s="43"/>
    </row>
    <row r="21428" spans="19:21" x14ac:dyDescent="0.35">
      <c r="S21428" s="43"/>
      <c r="U21428" s="43"/>
    </row>
    <row r="21429" spans="19:21" x14ac:dyDescent="0.35">
      <c r="S21429" s="43"/>
      <c r="U21429" s="43"/>
    </row>
    <row r="21430" spans="19:21" x14ac:dyDescent="0.35">
      <c r="S21430" s="43"/>
      <c r="U21430" s="43"/>
    </row>
    <row r="21431" spans="19:21" x14ac:dyDescent="0.35">
      <c r="S21431" s="43"/>
      <c r="U21431" s="43"/>
    </row>
    <row r="21432" spans="19:21" x14ac:dyDescent="0.35">
      <c r="S21432" s="43"/>
      <c r="U21432" s="43"/>
    </row>
    <row r="21433" spans="19:21" x14ac:dyDescent="0.35">
      <c r="S21433" s="43"/>
      <c r="U21433" s="43"/>
    </row>
    <row r="21434" spans="19:21" x14ac:dyDescent="0.35">
      <c r="S21434" s="43"/>
      <c r="U21434" s="43"/>
    </row>
    <row r="21435" spans="19:21" x14ac:dyDescent="0.35">
      <c r="S21435" s="43"/>
      <c r="U21435" s="43"/>
    </row>
    <row r="21436" spans="19:21" x14ac:dyDescent="0.35">
      <c r="S21436" s="43"/>
      <c r="U21436" s="43"/>
    </row>
    <row r="21437" spans="19:21" x14ac:dyDescent="0.35">
      <c r="S21437" s="43"/>
      <c r="U21437" s="43"/>
    </row>
    <row r="21438" spans="19:21" x14ac:dyDescent="0.35">
      <c r="S21438" s="43"/>
      <c r="U21438" s="43"/>
    </row>
    <row r="21439" spans="19:21" x14ac:dyDescent="0.35">
      <c r="S21439" s="43"/>
      <c r="U21439" s="43"/>
    </row>
    <row r="21440" spans="19:21" x14ac:dyDescent="0.35">
      <c r="S21440" s="43"/>
      <c r="U21440" s="43"/>
    </row>
    <row r="21441" spans="19:21" x14ac:dyDescent="0.35">
      <c r="S21441" s="43"/>
      <c r="U21441" s="43"/>
    </row>
    <row r="21442" spans="19:21" x14ac:dyDescent="0.35">
      <c r="S21442" s="43"/>
      <c r="U21442" s="43"/>
    </row>
    <row r="21443" spans="19:21" x14ac:dyDescent="0.35">
      <c r="S21443" s="43"/>
      <c r="U21443" s="43"/>
    </row>
    <row r="21444" spans="19:21" x14ac:dyDescent="0.35">
      <c r="S21444" s="43"/>
      <c r="U21444" s="43"/>
    </row>
    <row r="21445" spans="19:21" x14ac:dyDescent="0.35">
      <c r="S21445" s="43"/>
      <c r="U21445" s="43"/>
    </row>
    <row r="21446" spans="19:21" x14ac:dyDescent="0.35">
      <c r="S21446" s="43"/>
      <c r="U21446" s="43"/>
    </row>
    <row r="21447" spans="19:21" x14ac:dyDescent="0.35">
      <c r="S21447" s="43"/>
      <c r="U21447" s="43"/>
    </row>
    <row r="21448" spans="19:21" x14ac:dyDescent="0.35">
      <c r="S21448" s="43"/>
      <c r="U21448" s="43"/>
    </row>
    <row r="21449" spans="19:21" x14ac:dyDescent="0.35">
      <c r="S21449" s="43"/>
      <c r="U21449" s="43"/>
    </row>
    <row r="21450" spans="19:21" x14ac:dyDescent="0.35">
      <c r="S21450" s="43"/>
      <c r="U21450" s="43"/>
    </row>
    <row r="21451" spans="19:21" x14ac:dyDescent="0.35">
      <c r="S21451" s="43"/>
      <c r="U21451" s="43"/>
    </row>
    <row r="21452" spans="19:21" x14ac:dyDescent="0.35">
      <c r="S21452" s="43"/>
      <c r="U21452" s="43"/>
    </row>
    <row r="21453" spans="19:21" x14ac:dyDescent="0.35">
      <c r="S21453" s="43"/>
      <c r="U21453" s="43"/>
    </row>
    <row r="21454" spans="19:21" x14ac:dyDescent="0.35">
      <c r="S21454" s="43"/>
      <c r="U21454" s="43"/>
    </row>
    <row r="21455" spans="19:21" x14ac:dyDescent="0.35">
      <c r="S21455" s="43"/>
      <c r="U21455" s="43"/>
    </row>
    <row r="21456" spans="19:21" x14ac:dyDescent="0.35">
      <c r="S21456" s="43"/>
      <c r="U21456" s="43"/>
    </row>
    <row r="21457" spans="19:21" x14ac:dyDescent="0.35">
      <c r="S21457" s="43"/>
      <c r="U21457" s="43"/>
    </row>
    <row r="21458" spans="19:21" x14ac:dyDescent="0.35">
      <c r="S21458" s="43"/>
      <c r="U21458" s="43"/>
    </row>
    <row r="21459" spans="19:21" x14ac:dyDescent="0.35">
      <c r="S21459" s="43"/>
      <c r="U21459" s="43"/>
    </row>
    <row r="21460" spans="19:21" x14ac:dyDescent="0.35">
      <c r="S21460" s="43"/>
      <c r="U21460" s="43"/>
    </row>
    <row r="21461" spans="19:21" x14ac:dyDescent="0.35">
      <c r="S21461" s="43"/>
      <c r="U21461" s="43"/>
    </row>
    <row r="21462" spans="19:21" x14ac:dyDescent="0.35">
      <c r="S21462" s="43"/>
      <c r="U21462" s="43"/>
    </row>
    <row r="21463" spans="19:21" x14ac:dyDescent="0.35">
      <c r="S21463" s="43"/>
      <c r="U21463" s="43"/>
    </row>
    <row r="21464" spans="19:21" x14ac:dyDescent="0.35">
      <c r="S21464" s="43"/>
      <c r="U21464" s="43"/>
    </row>
    <row r="21465" spans="19:21" x14ac:dyDescent="0.35">
      <c r="S21465" s="43"/>
      <c r="U21465" s="43"/>
    </row>
    <row r="21466" spans="19:21" x14ac:dyDescent="0.35">
      <c r="S21466" s="43"/>
      <c r="U21466" s="43"/>
    </row>
    <row r="21467" spans="19:21" x14ac:dyDescent="0.35">
      <c r="S21467" s="43"/>
      <c r="U21467" s="43"/>
    </row>
    <row r="21468" spans="19:21" x14ac:dyDescent="0.35">
      <c r="S21468" s="43"/>
      <c r="U21468" s="43"/>
    </row>
    <row r="21469" spans="19:21" x14ac:dyDescent="0.35">
      <c r="S21469" s="43"/>
      <c r="U21469" s="43"/>
    </row>
    <row r="21470" spans="19:21" x14ac:dyDescent="0.35">
      <c r="S21470" s="43"/>
      <c r="U21470" s="43"/>
    </row>
    <row r="21471" spans="19:21" x14ac:dyDescent="0.35">
      <c r="S21471" s="43"/>
      <c r="U21471" s="43"/>
    </row>
    <row r="21472" spans="19:21" x14ac:dyDescent="0.35">
      <c r="S21472" s="43"/>
      <c r="U21472" s="43"/>
    </row>
    <row r="21473" spans="19:21" x14ac:dyDescent="0.35">
      <c r="S21473" s="43"/>
      <c r="U21473" s="43"/>
    </row>
    <row r="21474" spans="19:21" x14ac:dyDescent="0.35">
      <c r="S21474" s="43"/>
      <c r="U21474" s="43"/>
    </row>
    <row r="21475" spans="19:21" x14ac:dyDescent="0.35">
      <c r="S21475" s="43"/>
      <c r="U21475" s="43"/>
    </row>
    <row r="21476" spans="19:21" x14ac:dyDescent="0.35">
      <c r="S21476" s="43"/>
      <c r="U21476" s="43"/>
    </row>
    <row r="21477" spans="19:21" x14ac:dyDescent="0.35">
      <c r="S21477" s="43"/>
      <c r="U21477" s="43"/>
    </row>
    <row r="21478" spans="19:21" x14ac:dyDescent="0.35">
      <c r="S21478" s="43"/>
      <c r="U21478" s="43"/>
    </row>
    <row r="21479" spans="19:21" x14ac:dyDescent="0.35">
      <c r="S21479" s="43"/>
      <c r="U21479" s="43"/>
    </row>
    <row r="21480" spans="19:21" x14ac:dyDescent="0.35">
      <c r="S21480" s="43"/>
      <c r="U21480" s="43"/>
    </row>
    <row r="21481" spans="19:21" x14ac:dyDescent="0.35">
      <c r="S21481" s="43"/>
      <c r="U21481" s="43"/>
    </row>
    <row r="21482" spans="19:21" x14ac:dyDescent="0.35">
      <c r="S21482" s="43"/>
      <c r="U21482" s="43"/>
    </row>
    <row r="21483" spans="19:21" x14ac:dyDescent="0.35">
      <c r="S21483" s="43"/>
      <c r="U21483" s="43"/>
    </row>
    <row r="21484" spans="19:21" x14ac:dyDescent="0.35">
      <c r="S21484" s="43"/>
      <c r="U21484" s="43"/>
    </row>
    <row r="21485" spans="19:21" x14ac:dyDescent="0.35">
      <c r="S21485" s="43"/>
      <c r="U21485" s="43"/>
    </row>
    <row r="21486" spans="19:21" x14ac:dyDescent="0.35">
      <c r="S21486" s="43"/>
      <c r="U21486" s="43"/>
    </row>
    <row r="21487" spans="19:21" x14ac:dyDescent="0.35">
      <c r="S21487" s="43"/>
      <c r="U21487" s="43"/>
    </row>
    <row r="21488" spans="19:21" x14ac:dyDescent="0.35">
      <c r="S21488" s="43"/>
      <c r="U21488" s="43"/>
    </row>
    <row r="21489" spans="19:21" x14ac:dyDescent="0.35">
      <c r="S21489" s="43"/>
      <c r="U21489" s="43"/>
    </row>
    <row r="21490" spans="19:21" x14ac:dyDescent="0.35">
      <c r="S21490" s="43"/>
      <c r="U21490" s="43"/>
    </row>
    <row r="21491" spans="19:21" x14ac:dyDescent="0.35">
      <c r="S21491" s="43"/>
      <c r="U21491" s="43"/>
    </row>
    <row r="21492" spans="19:21" x14ac:dyDescent="0.35">
      <c r="S21492" s="43"/>
      <c r="U21492" s="43"/>
    </row>
    <row r="21493" spans="19:21" x14ac:dyDescent="0.35">
      <c r="S21493" s="43"/>
      <c r="U21493" s="43"/>
    </row>
    <row r="21494" spans="19:21" x14ac:dyDescent="0.35">
      <c r="S21494" s="43"/>
      <c r="U21494" s="43"/>
    </row>
    <row r="21495" spans="19:21" x14ac:dyDescent="0.35">
      <c r="S21495" s="43"/>
      <c r="U21495" s="43"/>
    </row>
    <row r="21496" spans="19:21" x14ac:dyDescent="0.35">
      <c r="S21496" s="43"/>
      <c r="U21496" s="43"/>
    </row>
    <row r="21497" spans="19:21" x14ac:dyDescent="0.35">
      <c r="S21497" s="43"/>
      <c r="U21497" s="43"/>
    </row>
    <row r="21498" spans="19:21" x14ac:dyDescent="0.35">
      <c r="S21498" s="43"/>
      <c r="U21498" s="43"/>
    </row>
    <row r="21499" spans="19:21" x14ac:dyDescent="0.35">
      <c r="S21499" s="43"/>
      <c r="U21499" s="43"/>
    </row>
    <row r="21500" spans="19:21" x14ac:dyDescent="0.35">
      <c r="S21500" s="43"/>
      <c r="U21500" s="43"/>
    </row>
    <row r="21501" spans="19:21" x14ac:dyDescent="0.35">
      <c r="S21501" s="43"/>
      <c r="U21501" s="43"/>
    </row>
    <row r="21502" spans="19:21" x14ac:dyDescent="0.35">
      <c r="S21502" s="43"/>
      <c r="U21502" s="43"/>
    </row>
    <row r="21503" spans="19:21" x14ac:dyDescent="0.35">
      <c r="S21503" s="43"/>
      <c r="U21503" s="43"/>
    </row>
    <row r="21504" spans="19:21" x14ac:dyDescent="0.35">
      <c r="S21504" s="43"/>
      <c r="U21504" s="43"/>
    </row>
    <row r="21505" spans="19:21" x14ac:dyDescent="0.35">
      <c r="S21505" s="43"/>
      <c r="U21505" s="43"/>
    </row>
    <row r="21506" spans="19:21" x14ac:dyDescent="0.35">
      <c r="S21506" s="43"/>
      <c r="U21506" s="43"/>
    </row>
    <row r="21507" spans="19:21" x14ac:dyDescent="0.35">
      <c r="S21507" s="43"/>
      <c r="U21507" s="43"/>
    </row>
    <row r="21508" spans="19:21" x14ac:dyDescent="0.35">
      <c r="S21508" s="43"/>
      <c r="U21508" s="43"/>
    </row>
    <row r="21509" spans="19:21" x14ac:dyDescent="0.35">
      <c r="S21509" s="43"/>
      <c r="U21509" s="43"/>
    </row>
    <row r="21510" spans="19:21" x14ac:dyDescent="0.35">
      <c r="S21510" s="43"/>
      <c r="U21510" s="43"/>
    </row>
    <row r="21511" spans="19:21" x14ac:dyDescent="0.35">
      <c r="S21511" s="43"/>
      <c r="U21511" s="43"/>
    </row>
    <row r="21512" spans="19:21" x14ac:dyDescent="0.35">
      <c r="S21512" s="43"/>
      <c r="U21512" s="43"/>
    </row>
    <row r="21513" spans="19:21" x14ac:dyDescent="0.35">
      <c r="S21513" s="43"/>
      <c r="U21513" s="43"/>
    </row>
    <row r="21514" spans="19:21" x14ac:dyDescent="0.35">
      <c r="S21514" s="43"/>
      <c r="U21514" s="43"/>
    </row>
    <row r="21515" spans="19:21" x14ac:dyDescent="0.35">
      <c r="S21515" s="43"/>
      <c r="U21515" s="43"/>
    </row>
    <row r="21516" spans="19:21" x14ac:dyDescent="0.35">
      <c r="S21516" s="43"/>
      <c r="U21516" s="43"/>
    </row>
    <row r="21517" spans="19:21" x14ac:dyDescent="0.35">
      <c r="S21517" s="43"/>
      <c r="U21517" s="43"/>
    </row>
    <row r="21518" spans="19:21" x14ac:dyDescent="0.35">
      <c r="S21518" s="43"/>
      <c r="U21518" s="43"/>
    </row>
    <row r="21519" spans="19:21" x14ac:dyDescent="0.35">
      <c r="S21519" s="43"/>
      <c r="U21519" s="43"/>
    </row>
    <row r="21520" spans="19:21" x14ac:dyDescent="0.35">
      <c r="S21520" s="43"/>
      <c r="U21520" s="43"/>
    </row>
    <row r="21521" spans="19:21" x14ac:dyDescent="0.35">
      <c r="S21521" s="43"/>
      <c r="U21521" s="43"/>
    </row>
    <row r="21522" spans="19:21" x14ac:dyDescent="0.35">
      <c r="S21522" s="43"/>
      <c r="U21522" s="43"/>
    </row>
    <row r="21523" spans="19:21" x14ac:dyDescent="0.35">
      <c r="S21523" s="43"/>
      <c r="U21523" s="43"/>
    </row>
    <row r="21524" spans="19:21" x14ac:dyDescent="0.35">
      <c r="S21524" s="43"/>
      <c r="U21524" s="43"/>
    </row>
    <row r="21525" spans="19:21" x14ac:dyDescent="0.35">
      <c r="S21525" s="43"/>
      <c r="U21525" s="43"/>
    </row>
    <row r="21526" spans="19:21" x14ac:dyDescent="0.35">
      <c r="S21526" s="43"/>
      <c r="U21526" s="43"/>
    </row>
    <row r="21527" spans="19:21" x14ac:dyDescent="0.35">
      <c r="S21527" s="43"/>
      <c r="U21527" s="43"/>
    </row>
    <row r="21528" spans="19:21" x14ac:dyDescent="0.35">
      <c r="S21528" s="43"/>
      <c r="U21528" s="43"/>
    </row>
    <row r="21529" spans="19:21" x14ac:dyDescent="0.35">
      <c r="S21529" s="43"/>
      <c r="U21529" s="43"/>
    </row>
    <row r="21530" spans="19:21" x14ac:dyDescent="0.35">
      <c r="S21530" s="43"/>
      <c r="U21530" s="43"/>
    </row>
    <row r="21531" spans="19:21" x14ac:dyDescent="0.35">
      <c r="S21531" s="43"/>
      <c r="U21531" s="43"/>
    </row>
    <row r="21532" spans="19:21" x14ac:dyDescent="0.35">
      <c r="S21532" s="43"/>
      <c r="U21532" s="43"/>
    </row>
    <row r="21533" spans="19:21" x14ac:dyDescent="0.35">
      <c r="S21533" s="43"/>
      <c r="U21533" s="43"/>
    </row>
    <row r="21534" spans="19:21" x14ac:dyDescent="0.35">
      <c r="S21534" s="43"/>
      <c r="U21534" s="43"/>
    </row>
    <row r="21535" spans="19:21" x14ac:dyDescent="0.35">
      <c r="S21535" s="43"/>
      <c r="U21535" s="43"/>
    </row>
    <row r="21536" spans="19:21" x14ac:dyDescent="0.35">
      <c r="S21536" s="43"/>
      <c r="U21536" s="43"/>
    </row>
    <row r="21537" spans="19:21" x14ac:dyDescent="0.35">
      <c r="S21537" s="43"/>
      <c r="U21537" s="43"/>
    </row>
    <row r="21538" spans="19:21" x14ac:dyDescent="0.35">
      <c r="S21538" s="43"/>
      <c r="U21538" s="43"/>
    </row>
    <row r="21539" spans="19:21" x14ac:dyDescent="0.35">
      <c r="S21539" s="43"/>
      <c r="U21539" s="43"/>
    </row>
    <row r="21540" spans="19:21" x14ac:dyDescent="0.35">
      <c r="S21540" s="43"/>
      <c r="U21540" s="43"/>
    </row>
    <row r="21541" spans="19:21" x14ac:dyDescent="0.35">
      <c r="S21541" s="43"/>
      <c r="U21541" s="43"/>
    </row>
    <row r="21542" spans="19:21" x14ac:dyDescent="0.35">
      <c r="S21542" s="43"/>
      <c r="U21542" s="43"/>
    </row>
    <row r="21543" spans="19:21" x14ac:dyDescent="0.35">
      <c r="S21543" s="43"/>
      <c r="U21543" s="43"/>
    </row>
    <row r="21544" spans="19:21" x14ac:dyDescent="0.35">
      <c r="S21544" s="43"/>
      <c r="U21544" s="43"/>
    </row>
    <row r="21545" spans="19:21" x14ac:dyDescent="0.35">
      <c r="S21545" s="43"/>
      <c r="U21545" s="43"/>
    </row>
    <row r="21546" spans="19:21" x14ac:dyDescent="0.35">
      <c r="S21546" s="43"/>
      <c r="U21546" s="43"/>
    </row>
    <row r="21547" spans="19:21" x14ac:dyDescent="0.35">
      <c r="S21547" s="43"/>
      <c r="U21547" s="43"/>
    </row>
    <row r="21548" spans="19:21" x14ac:dyDescent="0.35">
      <c r="S21548" s="43"/>
      <c r="U21548" s="43"/>
    </row>
    <row r="21549" spans="19:21" x14ac:dyDescent="0.35">
      <c r="S21549" s="43"/>
      <c r="U21549" s="43"/>
    </row>
    <row r="21550" spans="19:21" x14ac:dyDescent="0.35">
      <c r="S21550" s="43"/>
      <c r="U21550" s="43"/>
    </row>
    <row r="21551" spans="19:21" x14ac:dyDescent="0.35">
      <c r="S21551" s="43"/>
      <c r="U21551" s="43"/>
    </row>
    <row r="21552" spans="19:21" x14ac:dyDescent="0.35">
      <c r="S21552" s="43"/>
      <c r="U21552" s="43"/>
    </row>
    <row r="21553" spans="19:21" x14ac:dyDescent="0.35">
      <c r="S21553" s="43"/>
      <c r="U21553" s="43"/>
    </row>
    <row r="21554" spans="19:21" x14ac:dyDescent="0.35">
      <c r="S21554" s="43"/>
      <c r="U21554" s="43"/>
    </row>
    <row r="21555" spans="19:21" x14ac:dyDescent="0.35">
      <c r="S21555" s="43"/>
      <c r="U21555" s="43"/>
    </row>
    <row r="21556" spans="19:21" x14ac:dyDescent="0.35">
      <c r="S21556" s="43"/>
      <c r="U21556" s="43"/>
    </row>
    <row r="21557" spans="19:21" x14ac:dyDescent="0.35">
      <c r="S21557" s="43"/>
      <c r="U21557" s="43"/>
    </row>
    <row r="21558" spans="19:21" x14ac:dyDescent="0.35">
      <c r="S21558" s="43"/>
      <c r="U21558" s="43"/>
    </row>
    <row r="21559" spans="19:21" x14ac:dyDescent="0.35">
      <c r="S21559" s="43"/>
      <c r="U21559" s="43"/>
    </row>
    <row r="21560" spans="19:21" x14ac:dyDescent="0.35">
      <c r="S21560" s="43"/>
      <c r="U21560" s="43"/>
    </row>
    <row r="21561" spans="19:21" x14ac:dyDescent="0.35">
      <c r="S21561" s="43"/>
      <c r="U21561" s="43"/>
    </row>
    <row r="21562" spans="19:21" x14ac:dyDescent="0.35">
      <c r="S21562" s="43"/>
      <c r="U21562" s="43"/>
    </row>
    <row r="21563" spans="19:21" x14ac:dyDescent="0.35">
      <c r="S21563" s="43"/>
      <c r="U21563" s="43"/>
    </row>
    <row r="21564" spans="19:21" x14ac:dyDescent="0.35">
      <c r="S21564" s="43"/>
      <c r="U21564" s="43"/>
    </row>
    <row r="21565" spans="19:21" x14ac:dyDescent="0.35">
      <c r="S21565" s="43"/>
      <c r="U21565" s="43"/>
    </row>
    <row r="21566" spans="19:21" x14ac:dyDescent="0.35">
      <c r="S21566" s="43"/>
      <c r="U21566" s="43"/>
    </row>
    <row r="21567" spans="19:21" x14ac:dyDescent="0.35">
      <c r="S21567" s="43"/>
      <c r="U21567" s="43"/>
    </row>
    <row r="21568" spans="19:21" x14ac:dyDescent="0.35">
      <c r="S21568" s="43"/>
      <c r="U21568" s="43"/>
    </row>
    <row r="21569" spans="19:21" x14ac:dyDescent="0.35">
      <c r="S21569" s="43"/>
      <c r="U21569" s="43"/>
    </row>
    <row r="21570" spans="19:21" x14ac:dyDescent="0.35">
      <c r="S21570" s="43"/>
      <c r="U21570" s="43"/>
    </row>
    <row r="21571" spans="19:21" x14ac:dyDescent="0.35">
      <c r="S21571" s="43"/>
      <c r="U21571" s="43"/>
    </row>
    <row r="21572" spans="19:21" x14ac:dyDescent="0.35">
      <c r="S21572" s="43"/>
      <c r="U21572" s="43"/>
    </row>
    <row r="21573" spans="19:21" x14ac:dyDescent="0.35">
      <c r="S21573" s="43"/>
      <c r="U21573" s="43"/>
    </row>
    <row r="21574" spans="19:21" x14ac:dyDescent="0.35">
      <c r="S21574" s="43"/>
      <c r="U21574" s="43"/>
    </row>
    <row r="21575" spans="19:21" x14ac:dyDescent="0.35">
      <c r="S21575" s="43"/>
      <c r="U21575" s="43"/>
    </row>
    <row r="21576" spans="19:21" x14ac:dyDescent="0.35">
      <c r="S21576" s="43"/>
      <c r="U21576" s="43"/>
    </row>
    <row r="21577" spans="19:21" x14ac:dyDescent="0.35">
      <c r="S21577" s="43"/>
      <c r="U21577" s="43"/>
    </row>
    <row r="21578" spans="19:21" x14ac:dyDescent="0.35">
      <c r="S21578" s="43"/>
      <c r="U21578" s="43"/>
    </row>
    <row r="21579" spans="19:21" x14ac:dyDescent="0.35">
      <c r="S21579" s="43"/>
      <c r="U21579" s="43"/>
    </row>
    <row r="21580" spans="19:21" x14ac:dyDescent="0.35">
      <c r="S21580" s="43"/>
      <c r="U21580" s="43"/>
    </row>
    <row r="21581" spans="19:21" x14ac:dyDescent="0.35">
      <c r="S21581" s="43"/>
      <c r="U21581" s="43"/>
    </row>
    <row r="21582" spans="19:21" x14ac:dyDescent="0.35">
      <c r="S21582" s="43"/>
      <c r="U21582" s="43"/>
    </row>
    <row r="21583" spans="19:21" x14ac:dyDescent="0.35">
      <c r="S21583" s="43"/>
      <c r="U21583" s="43"/>
    </row>
    <row r="21584" spans="19:21" x14ac:dyDescent="0.35">
      <c r="S21584" s="43"/>
      <c r="U21584" s="43"/>
    </row>
    <row r="21585" spans="19:21" x14ac:dyDescent="0.35">
      <c r="S21585" s="43"/>
      <c r="U21585" s="43"/>
    </row>
    <row r="21586" spans="19:21" x14ac:dyDescent="0.35">
      <c r="S21586" s="43"/>
      <c r="U21586" s="43"/>
    </row>
    <row r="21587" spans="19:21" x14ac:dyDescent="0.35">
      <c r="S21587" s="43"/>
      <c r="U21587" s="43"/>
    </row>
    <row r="21588" spans="19:21" x14ac:dyDescent="0.35">
      <c r="S21588" s="43"/>
      <c r="U21588" s="43"/>
    </row>
    <row r="21589" spans="19:21" x14ac:dyDescent="0.35">
      <c r="S21589" s="43"/>
      <c r="U21589" s="43"/>
    </row>
    <row r="21590" spans="19:21" x14ac:dyDescent="0.35">
      <c r="S21590" s="43"/>
      <c r="U21590" s="43"/>
    </row>
    <row r="21591" spans="19:21" x14ac:dyDescent="0.35">
      <c r="S21591" s="43"/>
      <c r="U21591" s="43"/>
    </row>
    <row r="21592" spans="19:21" x14ac:dyDescent="0.35">
      <c r="S21592" s="43"/>
      <c r="U21592" s="43"/>
    </row>
    <row r="21593" spans="19:21" x14ac:dyDescent="0.35">
      <c r="S21593" s="43"/>
      <c r="U21593" s="43"/>
    </row>
    <row r="21594" spans="19:21" x14ac:dyDescent="0.35">
      <c r="S21594" s="43"/>
      <c r="U21594" s="43"/>
    </row>
    <row r="21595" spans="19:21" x14ac:dyDescent="0.35">
      <c r="S21595" s="43"/>
      <c r="U21595" s="43"/>
    </row>
    <row r="21596" spans="19:21" x14ac:dyDescent="0.35">
      <c r="S21596" s="43"/>
      <c r="U21596" s="43"/>
    </row>
    <row r="21597" spans="19:21" x14ac:dyDescent="0.35">
      <c r="S21597" s="43"/>
      <c r="U21597" s="43"/>
    </row>
    <row r="21598" spans="19:21" x14ac:dyDescent="0.35">
      <c r="S21598" s="43"/>
      <c r="U21598" s="43"/>
    </row>
    <row r="21599" spans="19:21" x14ac:dyDescent="0.35">
      <c r="S21599" s="43"/>
      <c r="U21599" s="43"/>
    </row>
    <row r="21600" spans="19:21" x14ac:dyDescent="0.35">
      <c r="S21600" s="43"/>
      <c r="U21600" s="43"/>
    </row>
    <row r="21601" spans="19:21" x14ac:dyDescent="0.35">
      <c r="S21601" s="43"/>
      <c r="U21601" s="43"/>
    </row>
    <row r="21602" spans="19:21" x14ac:dyDescent="0.35">
      <c r="S21602" s="43"/>
      <c r="U21602" s="43"/>
    </row>
    <row r="21603" spans="19:21" x14ac:dyDescent="0.35">
      <c r="S21603" s="43"/>
      <c r="U21603" s="43"/>
    </row>
    <row r="21604" spans="19:21" x14ac:dyDescent="0.35">
      <c r="S21604" s="43"/>
      <c r="U21604" s="43"/>
    </row>
    <row r="21605" spans="19:21" x14ac:dyDescent="0.35">
      <c r="S21605" s="43"/>
      <c r="U21605" s="43"/>
    </row>
    <row r="21606" spans="19:21" x14ac:dyDescent="0.35">
      <c r="S21606" s="43"/>
      <c r="U21606" s="43"/>
    </row>
    <row r="21607" spans="19:21" x14ac:dyDescent="0.35">
      <c r="S21607" s="43"/>
      <c r="U21607" s="43"/>
    </row>
    <row r="21608" spans="19:21" x14ac:dyDescent="0.35">
      <c r="S21608" s="43"/>
      <c r="U21608" s="43"/>
    </row>
    <row r="21609" spans="19:21" x14ac:dyDescent="0.35">
      <c r="S21609" s="43"/>
      <c r="U21609" s="43"/>
    </row>
    <row r="21610" spans="19:21" x14ac:dyDescent="0.35">
      <c r="S21610" s="43"/>
      <c r="U21610" s="43"/>
    </row>
    <row r="21611" spans="19:21" x14ac:dyDescent="0.35">
      <c r="S21611" s="43"/>
      <c r="U21611" s="43"/>
    </row>
    <row r="21612" spans="19:21" x14ac:dyDescent="0.35">
      <c r="S21612" s="43"/>
      <c r="U21612" s="43"/>
    </row>
    <row r="21613" spans="19:21" x14ac:dyDescent="0.35">
      <c r="S21613" s="43"/>
      <c r="U21613" s="43"/>
    </row>
    <row r="21614" spans="19:21" x14ac:dyDescent="0.35">
      <c r="S21614" s="43"/>
      <c r="U21614" s="43"/>
    </row>
    <row r="21615" spans="19:21" x14ac:dyDescent="0.35">
      <c r="S21615" s="43"/>
      <c r="U21615" s="43"/>
    </row>
    <row r="21616" spans="19:21" x14ac:dyDescent="0.35">
      <c r="S21616" s="43"/>
      <c r="U21616" s="43"/>
    </row>
    <row r="21617" spans="19:21" x14ac:dyDescent="0.35">
      <c r="S21617" s="43"/>
      <c r="U21617" s="43"/>
    </row>
    <row r="21618" spans="19:21" x14ac:dyDescent="0.35">
      <c r="S21618" s="43"/>
      <c r="U21618" s="43"/>
    </row>
    <row r="21619" spans="19:21" x14ac:dyDescent="0.35">
      <c r="S21619" s="43"/>
      <c r="U21619" s="43"/>
    </row>
    <row r="21620" spans="19:21" x14ac:dyDescent="0.35">
      <c r="S21620" s="43"/>
      <c r="U21620" s="43"/>
    </row>
    <row r="21621" spans="19:21" x14ac:dyDescent="0.35">
      <c r="S21621" s="43"/>
      <c r="U21621" s="43"/>
    </row>
    <row r="21622" spans="19:21" x14ac:dyDescent="0.35">
      <c r="S21622" s="43"/>
      <c r="U21622" s="43"/>
    </row>
    <row r="21623" spans="19:21" x14ac:dyDescent="0.35">
      <c r="S21623" s="43"/>
      <c r="U21623" s="43"/>
    </row>
    <row r="21624" spans="19:21" x14ac:dyDescent="0.35">
      <c r="S21624" s="43"/>
      <c r="U21624" s="43"/>
    </row>
    <row r="21625" spans="19:21" x14ac:dyDescent="0.35">
      <c r="S21625" s="43"/>
      <c r="U21625" s="43"/>
    </row>
    <row r="21626" spans="19:21" x14ac:dyDescent="0.35">
      <c r="S21626" s="43"/>
      <c r="U21626" s="43"/>
    </row>
    <row r="21627" spans="19:21" x14ac:dyDescent="0.35">
      <c r="S21627" s="43"/>
      <c r="U21627" s="43"/>
    </row>
    <row r="21628" spans="19:21" x14ac:dyDescent="0.35">
      <c r="S21628" s="43"/>
      <c r="U21628" s="43"/>
    </row>
    <row r="21629" spans="19:21" x14ac:dyDescent="0.35">
      <c r="S21629" s="43"/>
      <c r="U21629" s="43"/>
    </row>
    <row r="21630" spans="19:21" x14ac:dyDescent="0.35">
      <c r="S21630" s="43"/>
      <c r="U21630" s="43"/>
    </row>
    <row r="21631" spans="19:21" x14ac:dyDescent="0.35">
      <c r="S21631" s="43"/>
      <c r="U21631" s="43"/>
    </row>
    <row r="21632" spans="19:21" x14ac:dyDescent="0.35">
      <c r="S21632" s="43"/>
      <c r="U21632" s="43"/>
    </row>
    <row r="21633" spans="19:21" x14ac:dyDescent="0.35">
      <c r="S21633" s="43"/>
      <c r="U21633" s="43"/>
    </row>
    <row r="21634" spans="19:21" x14ac:dyDescent="0.35">
      <c r="S21634" s="43"/>
      <c r="U21634" s="43"/>
    </row>
    <row r="21635" spans="19:21" x14ac:dyDescent="0.35">
      <c r="S21635" s="43"/>
      <c r="U21635" s="43"/>
    </row>
    <row r="21636" spans="19:21" x14ac:dyDescent="0.35">
      <c r="S21636" s="43"/>
      <c r="U21636" s="43"/>
    </row>
    <row r="21637" spans="19:21" x14ac:dyDescent="0.35">
      <c r="S21637" s="43"/>
      <c r="U21637" s="43"/>
    </row>
    <row r="21638" spans="19:21" x14ac:dyDescent="0.35">
      <c r="S21638" s="43"/>
      <c r="U21638" s="43"/>
    </row>
    <row r="21639" spans="19:21" x14ac:dyDescent="0.35">
      <c r="S21639" s="43"/>
      <c r="U21639" s="43"/>
    </row>
    <row r="21640" spans="19:21" x14ac:dyDescent="0.35">
      <c r="S21640" s="43"/>
      <c r="U21640" s="43"/>
    </row>
    <row r="21641" spans="19:21" x14ac:dyDescent="0.35">
      <c r="S21641" s="43"/>
      <c r="U21641" s="43"/>
    </row>
    <row r="21642" spans="19:21" x14ac:dyDescent="0.35">
      <c r="S21642" s="43"/>
      <c r="U21642" s="43"/>
    </row>
    <row r="21643" spans="19:21" x14ac:dyDescent="0.35">
      <c r="S21643" s="43"/>
      <c r="U21643" s="43"/>
    </row>
    <row r="21644" spans="19:21" x14ac:dyDescent="0.35">
      <c r="S21644" s="43"/>
      <c r="U21644" s="43"/>
    </row>
    <row r="21645" spans="19:21" x14ac:dyDescent="0.35">
      <c r="S21645" s="43"/>
      <c r="U21645" s="43"/>
    </row>
    <row r="21646" spans="19:21" x14ac:dyDescent="0.35">
      <c r="S21646" s="43"/>
      <c r="U21646" s="43"/>
    </row>
    <row r="21647" spans="19:21" x14ac:dyDescent="0.35">
      <c r="S21647" s="43"/>
      <c r="U21647" s="43"/>
    </row>
    <row r="21648" spans="19:21" x14ac:dyDescent="0.35">
      <c r="S21648" s="43"/>
      <c r="U21648" s="43"/>
    </row>
    <row r="21649" spans="19:21" x14ac:dyDescent="0.35">
      <c r="S21649" s="43"/>
      <c r="U21649" s="43"/>
    </row>
    <row r="21650" spans="19:21" x14ac:dyDescent="0.35">
      <c r="S21650" s="43"/>
      <c r="U21650" s="43"/>
    </row>
    <row r="21651" spans="19:21" x14ac:dyDescent="0.35">
      <c r="S21651" s="43"/>
      <c r="U21651" s="43"/>
    </row>
    <row r="21652" spans="19:21" x14ac:dyDescent="0.35">
      <c r="S21652" s="43"/>
      <c r="U21652" s="43"/>
    </row>
    <row r="21653" spans="19:21" x14ac:dyDescent="0.35">
      <c r="S21653" s="43"/>
      <c r="U21653" s="43"/>
    </row>
    <row r="21654" spans="19:21" x14ac:dyDescent="0.35">
      <c r="S21654" s="43"/>
      <c r="U21654" s="43"/>
    </row>
    <row r="21655" spans="19:21" x14ac:dyDescent="0.35">
      <c r="S21655" s="43"/>
      <c r="U21655" s="43"/>
    </row>
    <row r="21656" spans="19:21" x14ac:dyDescent="0.35">
      <c r="S21656" s="43"/>
      <c r="U21656" s="43"/>
    </row>
    <row r="21657" spans="19:21" x14ac:dyDescent="0.35">
      <c r="S21657" s="43"/>
      <c r="U21657" s="43"/>
    </row>
    <row r="21658" spans="19:21" x14ac:dyDescent="0.35">
      <c r="S21658" s="43"/>
      <c r="U21658" s="43"/>
    </row>
    <row r="21659" spans="19:21" x14ac:dyDescent="0.35">
      <c r="S21659" s="43"/>
      <c r="U21659" s="43"/>
    </row>
    <row r="21660" spans="19:21" x14ac:dyDescent="0.35">
      <c r="S21660" s="43"/>
      <c r="U21660" s="43"/>
    </row>
    <row r="21661" spans="19:21" x14ac:dyDescent="0.35">
      <c r="S21661" s="43"/>
      <c r="U21661" s="43"/>
    </row>
    <row r="21662" spans="19:21" x14ac:dyDescent="0.35">
      <c r="S21662" s="43"/>
      <c r="U21662" s="43"/>
    </row>
    <row r="21663" spans="19:21" x14ac:dyDescent="0.35">
      <c r="S21663" s="43"/>
      <c r="U21663" s="43"/>
    </row>
    <row r="21664" spans="19:21" x14ac:dyDescent="0.35">
      <c r="S21664" s="43"/>
      <c r="U21664" s="43"/>
    </row>
    <row r="21665" spans="19:21" x14ac:dyDescent="0.35">
      <c r="S21665" s="43"/>
      <c r="U21665" s="43"/>
    </row>
    <row r="21666" spans="19:21" x14ac:dyDescent="0.35">
      <c r="S21666" s="43"/>
      <c r="U21666" s="43"/>
    </row>
    <row r="21667" spans="19:21" x14ac:dyDescent="0.35">
      <c r="S21667" s="43"/>
      <c r="U21667" s="43"/>
    </row>
    <row r="21668" spans="19:21" x14ac:dyDescent="0.35">
      <c r="S21668" s="43"/>
      <c r="U21668" s="43"/>
    </row>
    <row r="21669" spans="19:21" x14ac:dyDescent="0.35">
      <c r="S21669" s="43"/>
      <c r="U21669" s="43"/>
    </row>
    <row r="21670" spans="19:21" x14ac:dyDescent="0.35">
      <c r="S21670" s="43"/>
      <c r="U21670" s="43"/>
    </row>
    <row r="21671" spans="19:21" x14ac:dyDescent="0.35">
      <c r="S21671" s="43"/>
      <c r="U21671" s="43"/>
    </row>
    <row r="21672" spans="19:21" x14ac:dyDescent="0.35">
      <c r="S21672" s="43"/>
      <c r="U21672" s="43"/>
    </row>
    <row r="21673" spans="19:21" x14ac:dyDescent="0.35">
      <c r="S21673" s="43"/>
      <c r="U21673" s="43"/>
    </row>
    <row r="21674" spans="19:21" x14ac:dyDescent="0.35">
      <c r="S21674" s="43"/>
      <c r="U21674" s="43"/>
    </row>
    <row r="21675" spans="19:21" x14ac:dyDescent="0.35">
      <c r="S21675" s="43"/>
      <c r="U21675" s="43"/>
    </row>
    <row r="21676" spans="19:21" x14ac:dyDescent="0.35">
      <c r="S21676" s="43"/>
      <c r="U21676" s="43"/>
    </row>
    <row r="21677" spans="19:21" x14ac:dyDescent="0.35">
      <c r="S21677" s="43"/>
      <c r="U21677" s="43"/>
    </row>
    <row r="21678" spans="19:21" x14ac:dyDescent="0.35">
      <c r="S21678" s="43"/>
      <c r="U21678" s="43"/>
    </row>
    <row r="21679" spans="19:21" x14ac:dyDescent="0.35">
      <c r="S21679" s="43"/>
      <c r="U21679" s="43"/>
    </row>
    <row r="21680" spans="19:21" x14ac:dyDescent="0.35">
      <c r="S21680" s="43"/>
      <c r="U21680" s="43"/>
    </row>
    <row r="21681" spans="19:21" x14ac:dyDescent="0.35">
      <c r="S21681" s="43"/>
      <c r="U21681" s="43"/>
    </row>
    <row r="21682" spans="19:21" x14ac:dyDescent="0.35">
      <c r="S21682" s="43"/>
      <c r="U21682" s="43"/>
    </row>
    <row r="21683" spans="19:21" x14ac:dyDescent="0.35">
      <c r="S21683" s="43"/>
      <c r="U21683" s="43"/>
    </row>
    <row r="21684" spans="19:21" x14ac:dyDescent="0.35">
      <c r="S21684" s="43"/>
      <c r="U21684" s="43"/>
    </row>
    <row r="21685" spans="19:21" x14ac:dyDescent="0.35">
      <c r="S21685" s="43"/>
      <c r="U21685" s="43"/>
    </row>
    <row r="21686" spans="19:21" x14ac:dyDescent="0.35">
      <c r="S21686" s="43"/>
      <c r="U21686" s="43"/>
    </row>
    <row r="21687" spans="19:21" x14ac:dyDescent="0.35">
      <c r="S21687" s="43"/>
      <c r="U21687" s="43"/>
    </row>
    <row r="21688" spans="19:21" x14ac:dyDescent="0.35">
      <c r="S21688" s="43"/>
      <c r="U21688" s="43"/>
    </row>
    <row r="21689" spans="19:21" x14ac:dyDescent="0.35">
      <c r="S21689" s="43"/>
      <c r="U21689" s="43"/>
    </row>
    <row r="21690" spans="19:21" x14ac:dyDescent="0.35">
      <c r="S21690" s="43"/>
      <c r="U21690" s="43"/>
    </row>
    <row r="21691" spans="19:21" x14ac:dyDescent="0.35">
      <c r="S21691" s="43"/>
      <c r="U21691" s="43"/>
    </row>
    <row r="21692" spans="19:21" x14ac:dyDescent="0.35">
      <c r="S21692" s="43"/>
      <c r="U21692" s="43"/>
    </row>
    <row r="21693" spans="19:21" x14ac:dyDescent="0.35">
      <c r="S21693" s="43"/>
      <c r="U21693" s="43"/>
    </row>
    <row r="21694" spans="19:21" x14ac:dyDescent="0.35">
      <c r="S21694" s="43"/>
      <c r="U21694" s="43"/>
    </row>
    <row r="21695" spans="19:21" x14ac:dyDescent="0.35">
      <c r="S21695" s="43"/>
      <c r="U21695" s="43"/>
    </row>
    <row r="21696" spans="19:21" x14ac:dyDescent="0.35">
      <c r="S21696" s="43"/>
      <c r="U21696" s="43"/>
    </row>
    <row r="21697" spans="19:21" x14ac:dyDescent="0.35">
      <c r="S21697" s="43"/>
      <c r="U21697" s="43"/>
    </row>
    <row r="21698" spans="19:21" x14ac:dyDescent="0.35">
      <c r="S21698" s="43"/>
      <c r="U21698" s="43"/>
    </row>
    <row r="21699" spans="19:21" x14ac:dyDescent="0.35">
      <c r="S21699" s="43"/>
      <c r="U21699" s="43"/>
    </row>
    <row r="21700" spans="19:21" x14ac:dyDescent="0.35">
      <c r="S21700" s="43"/>
      <c r="U21700" s="43"/>
    </row>
    <row r="21701" spans="19:21" x14ac:dyDescent="0.35">
      <c r="S21701" s="43"/>
      <c r="U21701" s="43"/>
    </row>
    <row r="21702" spans="19:21" x14ac:dyDescent="0.35">
      <c r="S21702" s="43"/>
      <c r="U21702" s="43"/>
    </row>
    <row r="21703" spans="19:21" x14ac:dyDescent="0.35">
      <c r="S21703" s="43"/>
      <c r="U21703" s="43"/>
    </row>
    <row r="21704" spans="19:21" x14ac:dyDescent="0.35">
      <c r="S21704" s="43"/>
      <c r="U21704" s="43"/>
    </row>
    <row r="21705" spans="19:21" x14ac:dyDescent="0.35">
      <c r="S21705" s="43"/>
      <c r="U21705" s="43"/>
    </row>
    <row r="21706" spans="19:21" x14ac:dyDescent="0.35">
      <c r="S21706" s="43"/>
      <c r="U21706" s="43"/>
    </row>
    <row r="21707" spans="19:21" x14ac:dyDescent="0.35">
      <c r="S21707" s="43"/>
      <c r="U21707" s="43"/>
    </row>
    <row r="21708" spans="19:21" x14ac:dyDescent="0.35">
      <c r="S21708" s="43"/>
      <c r="U21708" s="43"/>
    </row>
    <row r="21709" spans="19:21" x14ac:dyDescent="0.35">
      <c r="S21709" s="43"/>
      <c r="U21709" s="43"/>
    </row>
    <row r="21710" spans="19:21" x14ac:dyDescent="0.35">
      <c r="S21710" s="43"/>
      <c r="U21710" s="43"/>
    </row>
    <row r="21711" spans="19:21" x14ac:dyDescent="0.35">
      <c r="S21711" s="43"/>
      <c r="U21711" s="43"/>
    </row>
    <row r="21712" spans="19:21" x14ac:dyDescent="0.35">
      <c r="S21712" s="43"/>
      <c r="U21712" s="43"/>
    </row>
    <row r="21713" spans="19:21" x14ac:dyDescent="0.35">
      <c r="S21713" s="43"/>
      <c r="U21713" s="43"/>
    </row>
    <row r="21714" spans="19:21" x14ac:dyDescent="0.35">
      <c r="S21714" s="43"/>
      <c r="U21714" s="43"/>
    </row>
    <row r="21715" spans="19:21" x14ac:dyDescent="0.35">
      <c r="S21715" s="43"/>
      <c r="U21715" s="43"/>
    </row>
    <row r="21716" spans="19:21" x14ac:dyDescent="0.35">
      <c r="S21716" s="43"/>
      <c r="U21716" s="43"/>
    </row>
    <row r="21717" spans="19:21" x14ac:dyDescent="0.35">
      <c r="S21717" s="43"/>
      <c r="U21717" s="43"/>
    </row>
    <row r="21718" spans="19:21" x14ac:dyDescent="0.35">
      <c r="S21718" s="43"/>
      <c r="U21718" s="43"/>
    </row>
    <row r="21719" spans="19:21" x14ac:dyDescent="0.35">
      <c r="S21719" s="43"/>
      <c r="U21719" s="43"/>
    </row>
    <row r="21720" spans="19:21" x14ac:dyDescent="0.35">
      <c r="S21720" s="43"/>
      <c r="U21720" s="43"/>
    </row>
    <row r="21721" spans="19:21" x14ac:dyDescent="0.35">
      <c r="S21721" s="43"/>
      <c r="U21721" s="43"/>
    </row>
    <row r="21722" spans="19:21" x14ac:dyDescent="0.35">
      <c r="S21722" s="43"/>
      <c r="U21722" s="43"/>
    </row>
    <row r="21723" spans="19:21" x14ac:dyDescent="0.35">
      <c r="S21723" s="43"/>
      <c r="U21723" s="43"/>
    </row>
    <row r="21724" spans="19:21" x14ac:dyDescent="0.35">
      <c r="S21724" s="43"/>
      <c r="U21724" s="43"/>
    </row>
    <row r="21725" spans="19:21" x14ac:dyDescent="0.35">
      <c r="S21725" s="43"/>
      <c r="U21725" s="43"/>
    </row>
    <row r="21726" spans="19:21" x14ac:dyDescent="0.35">
      <c r="S21726" s="43"/>
      <c r="U21726" s="43"/>
    </row>
    <row r="21727" spans="19:21" x14ac:dyDescent="0.35">
      <c r="S21727" s="43"/>
      <c r="U21727" s="43"/>
    </row>
    <row r="21728" spans="19:21" x14ac:dyDescent="0.35">
      <c r="S21728" s="43"/>
      <c r="U21728" s="43"/>
    </row>
    <row r="21729" spans="19:21" x14ac:dyDescent="0.35">
      <c r="S21729" s="43"/>
      <c r="U21729" s="43"/>
    </row>
    <row r="21730" spans="19:21" x14ac:dyDescent="0.35">
      <c r="S21730" s="43"/>
      <c r="U21730" s="43"/>
    </row>
    <row r="21731" spans="19:21" x14ac:dyDescent="0.35">
      <c r="S21731" s="43"/>
      <c r="U21731" s="43"/>
    </row>
    <row r="21732" spans="19:21" x14ac:dyDescent="0.35">
      <c r="S21732" s="43"/>
      <c r="U21732" s="43"/>
    </row>
    <row r="21733" spans="19:21" x14ac:dyDescent="0.35">
      <c r="S21733" s="43"/>
      <c r="U21733" s="43"/>
    </row>
    <row r="21734" spans="19:21" x14ac:dyDescent="0.35">
      <c r="S21734" s="43"/>
      <c r="U21734" s="43"/>
    </row>
    <row r="21735" spans="19:21" x14ac:dyDescent="0.35">
      <c r="S21735" s="43"/>
      <c r="U21735" s="43"/>
    </row>
    <row r="21736" spans="19:21" x14ac:dyDescent="0.35">
      <c r="S21736" s="43"/>
      <c r="U21736" s="43"/>
    </row>
    <row r="21737" spans="19:21" x14ac:dyDescent="0.35">
      <c r="S21737" s="43"/>
      <c r="U21737" s="43"/>
    </row>
    <row r="21738" spans="19:21" x14ac:dyDescent="0.35">
      <c r="S21738" s="43"/>
      <c r="U21738" s="43"/>
    </row>
    <row r="21739" spans="19:21" x14ac:dyDescent="0.35">
      <c r="S21739" s="43"/>
      <c r="U21739" s="43"/>
    </row>
    <row r="21740" spans="19:21" x14ac:dyDescent="0.35">
      <c r="S21740" s="43"/>
      <c r="U21740" s="43"/>
    </row>
    <row r="21741" spans="19:21" x14ac:dyDescent="0.35">
      <c r="S21741" s="43"/>
      <c r="U21741" s="43"/>
    </row>
    <row r="21742" spans="19:21" x14ac:dyDescent="0.35">
      <c r="S21742" s="43"/>
      <c r="U21742" s="43"/>
    </row>
    <row r="21743" spans="19:21" x14ac:dyDescent="0.35">
      <c r="S21743" s="43"/>
      <c r="U21743" s="43"/>
    </row>
    <row r="21744" spans="19:21" x14ac:dyDescent="0.35">
      <c r="S21744" s="43"/>
      <c r="U21744" s="43"/>
    </row>
    <row r="21745" spans="19:21" x14ac:dyDescent="0.35">
      <c r="S21745" s="43"/>
      <c r="U21745" s="43"/>
    </row>
    <row r="21746" spans="19:21" x14ac:dyDescent="0.35">
      <c r="S21746" s="43"/>
      <c r="U21746" s="43"/>
    </row>
    <row r="21747" spans="19:21" x14ac:dyDescent="0.35">
      <c r="S21747" s="43"/>
      <c r="U21747" s="43"/>
    </row>
    <row r="21748" spans="19:21" x14ac:dyDescent="0.35">
      <c r="S21748" s="43"/>
      <c r="U21748" s="43"/>
    </row>
    <row r="21749" spans="19:21" x14ac:dyDescent="0.35">
      <c r="S21749" s="43"/>
      <c r="U21749" s="43"/>
    </row>
    <row r="21750" spans="19:21" x14ac:dyDescent="0.35">
      <c r="S21750" s="43"/>
      <c r="U21750" s="43"/>
    </row>
    <row r="21751" spans="19:21" x14ac:dyDescent="0.35">
      <c r="S21751" s="43"/>
      <c r="U21751" s="43"/>
    </row>
    <row r="21752" spans="19:21" x14ac:dyDescent="0.35">
      <c r="S21752" s="43"/>
      <c r="U21752" s="43"/>
    </row>
    <row r="21753" spans="19:21" x14ac:dyDescent="0.35">
      <c r="S21753" s="43"/>
      <c r="U21753" s="43"/>
    </row>
    <row r="21754" spans="19:21" x14ac:dyDescent="0.35">
      <c r="S21754" s="43"/>
      <c r="U21754" s="43"/>
    </row>
    <row r="21755" spans="19:21" x14ac:dyDescent="0.35">
      <c r="S21755" s="43"/>
      <c r="U21755" s="43"/>
    </row>
    <row r="21756" spans="19:21" x14ac:dyDescent="0.35">
      <c r="S21756" s="43"/>
      <c r="U21756" s="43"/>
    </row>
    <row r="21757" spans="19:21" x14ac:dyDescent="0.35">
      <c r="S21757" s="43"/>
      <c r="U21757" s="43"/>
    </row>
    <row r="21758" spans="19:21" x14ac:dyDescent="0.35">
      <c r="S21758" s="43"/>
      <c r="U21758" s="43"/>
    </row>
    <row r="21759" spans="19:21" x14ac:dyDescent="0.35">
      <c r="S21759" s="43"/>
      <c r="U21759" s="43"/>
    </row>
    <row r="21760" spans="19:21" x14ac:dyDescent="0.35">
      <c r="S21760" s="43"/>
      <c r="U21760" s="43"/>
    </row>
    <row r="21761" spans="19:21" x14ac:dyDescent="0.35">
      <c r="S21761" s="43"/>
      <c r="U21761" s="43"/>
    </row>
    <row r="21762" spans="19:21" x14ac:dyDescent="0.35">
      <c r="S21762" s="43"/>
      <c r="U21762" s="43"/>
    </row>
    <row r="21763" spans="19:21" x14ac:dyDescent="0.35">
      <c r="S21763" s="43"/>
      <c r="U21763" s="43"/>
    </row>
    <row r="21764" spans="19:21" x14ac:dyDescent="0.35">
      <c r="S21764" s="43"/>
      <c r="U21764" s="43"/>
    </row>
    <row r="21765" spans="19:21" x14ac:dyDescent="0.35">
      <c r="S21765" s="43"/>
      <c r="U21765" s="43"/>
    </row>
    <row r="21766" spans="19:21" x14ac:dyDescent="0.35">
      <c r="S21766" s="43"/>
      <c r="U21766" s="43"/>
    </row>
    <row r="21767" spans="19:21" x14ac:dyDescent="0.35">
      <c r="S21767" s="43"/>
      <c r="U21767" s="43"/>
    </row>
    <row r="21768" spans="19:21" x14ac:dyDescent="0.35">
      <c r="S21768" s="43"/>
      <c r="U21768" s="43"/>
    </row>
    <row r="21769" spans="19:21" x14ac:dyDescent="0.35">
      <c r="S21769" s="43"/>
      <c r="U21769" s="43"/>
    </row>
    <row r="21770" spans="19:21" x14ac:dyDescent="0.35">
      <c r="S21770" s="43"/>
      <c r="U21770" s="43"/>
    </row>
    <row r="21771" spans="19:21" x14ac:dyDescent="0.35">
      <c r="S21771" s="43"/>
      <c r="U21771" s="43"/>
    </row>
    <row r="21772" spans="19:21" x14ac:dyDescent="0.35">
      <c r="S21772" s="43"/>
      <c r="U21772" s="43"/>
    </row>
    <row r="21773" spans="19:21" x14ac:dyDescent="0.35">
      <c r="S21773" s="43"/>
      <c r="U21773" s="43"/>
    </row>
    <row r="21774" spans="19:21" x14ac:dyDescent="0.35">
      <c r="S21774" s="43"/>
      <c r="U21774" s="43"/>
    </row>
    <row r="21775" spans="19:21" x14ac:dyDescent="0.35">
      <c r="S21775" s="43"/>
      <c r="U21775" s="43"/>
    </row>
    <row r="21776" spans="19:21" x14ac:dyDescent="0.35">
      <c r="S21776" s="43"/>
      <c r="U21776" s="43"/>
    </row>
    <row r="21777" spans="19:21" x14ac:dyDescent="0.35">
      <c r="S21777" s="43"/>
      <c r="U21777" s="43"/>
    </row>
    <row r="21778" spans="19:21" x14ac:dyDescent="0.35">
      <c r="S21778" s="43"/>
      <c r="U21778" s="43"/>
    </row>
    <row r="21779" spans="19:21" x14ac:dyDescent="0.35">
      <c r="S21779" s="43"/>
      <c r="U21779" s="43"/>
    </row>
    <row r="21780" spans="19:21" x14ac:dyDescent="0.35">
      <c r="S21780" s="43"/>
      <c r="U21780" s="43"/>
    </row>
    <row r="21781" spans="19:21" x14ac:dyDescent="0.35">
      <c r="S21781" s="43"/>
      <c r="U21781" s="43"/>
    </row>
    <row r="21782" spans="19:21" x14ac:dyDescent="0.35">
      <c r="S21782" s="43"/>
      <c r="U21782" s="43"/>
    </row>
    <row r="21783" spans="19:21" x14ac:dyDescent="0.35">
      <c r="S21783" s="43"/>
      <c r="U21783" s="43"/>
    </row>
    <row r="21784" spans="19:21" x14ac:dyDescent="0.35">
      <c r="S21784" s="43"/>
      <c r="U21784" s="43"/>
    </row>
    <row r="21785" spans="19:21" x14ac:dyDescent="0.35">
      <c r="S21785" s="43"/>
      <c r="U21785" s="43"/>
    </row>
    <row r="21786" spans="19:21" x14ac:dyDescent="0.35">
      <c r="S21786" s="43"/>
      <c r="U21786" s="43"/>
    </row>
    <row r="21787" spans="19:21" x14ac:dyDescent="0.35">
      <c r="S21787" s="43"/>
      <c r="U21787" s="43"/>
    </row>
    <row r="21788" spans="19:21" x14ac:dyDescent="0.35">
      <c r="S21788" s="43"/>
      <c r="U21788" s="43"/>
    </row>
    <row r="21789" spans="19:21" x14ac:dyDescent="0.35">
      <c r="S21789" s="43"/>
      <c r="U21789" s="43"/>
    </row>
    <row r="21790" spans="19:21" x14ac:dyDescent="0.35">
      <c r="S21790" s="43"/>
      <c r="U21790" s="43"/>
    </row>
    <row r="21791" spans="19:21" x14ac:dyDescent="0.35">
      <c r="S21791" s="43"/>
      <c r="U21791" s="43"/>
    </row>
    <row r="21792" spans="19:21" x14ac:dyDescent="0.35">
      <c r="S21792" s="43"/>
      <c r="U21792" s="43"/>
    </row>
    <row r="21793" spans="19:21" x14ac:dyDescent="0.35">
      <c r="S21793" s="43"/>
      <c r="U21793" s="43"/>
    </row>
    <row r="21794" spans="19:21" x14ac:dyDescent="0.35">
      <c r="S21794" s="43"/>
      <c r="U21794" s="43"/>
    </row>
    <row r="21795" spans="19:21" x14ac:dyDescent="0.35">
      <c r="S21795" s="43"/>
      <c r="U21795" s="43"/>
    </row>
    <row r="21796" spans="19:21" x14ac:dyDescent="0.35">
      <c r="S21796" s="43"/>
      <c r="U21796" s="43"/>
    </row>
    <row r="21797" spans="19:21" x14ac:dyDescent="0.35">
      <c r="S21797" s="43"/>
      <c r="U21797" s="43"/>
    </row>
    <row r="21798" spans="19:21" x14ac:dyDescent="0.35">
      <c r="S21798" s="43"/>
      <c r="U21798" s="43"/>
    </row>
    <row r="21799" spans="19:21" x14ac:dyDescent="0.35">
      <c r="S21799" s="43"/>
      <c r="U21799" s="43"/>
    </row>
    <row r="21800" spans="19:21" x14ac:dyDescent="0.35">
      <c r="S21800" s="43"/>
      <c r="U21800" s="43"/>
    </row>
    <row r="21801" spans="19:21" x14ac:dyDescent="0.35">
      <c r="S21801" s="43"/>
      <c r="U21801" s="43"/>
    </row>
    <row r="21802" spans="19:21" x14ac:dyDescent="0.35">
      <c r="S21802" s="43"/>
      <c r="U21802" s="43"/>
    </row>
    <row r="21803" spans="19:21" x14ac:dyDescent="0.35">
      <c r="S21803" s="43"/>
      <c r="U21803" s="43"/>
    </row>
    <row r="21804" spans="19:21" x14ac:dyDescent="0.35">
      <c r="S21804" s="43"/>
      <c r="U21804" s="43"/>
    </row>
    <row r="21805" spans="19:21" x14ac:dyDescent="0.35">
      <c r="S21805" s="43"/>
      <c r="U21805" s="43"/>
    </row>
    <row r="21806" spans="19:21" x14ac:dyDescent="0.35">
      <c r="S21806" s="43"/>
      <c r="U21806" s="43"/>
    </row>
    <row r="21807" spans="19:21" x14ac:dyDescent="0.35">
      <c r="S21807" s="43"/>
      <c r="U21807" s="43"/>
    </row>
    <row r="21808" spans="19:21" x14ac:dyDescent="0.35">
      <c r="S21808" s="43"/>
      <c r="U21808" s="43"/>
    </row>
    <row r="21809" spans="19:21" x14ac:dyDescent="0.35">
      <c r="S21809" s="43"/>
      <c r="U21809" s="43"/>
    </row>
    <row r="21810" spans="19:21" x14ac:dyDescent="0.35">
      <c r="S21810" s="43"/>
      <c r="U21810" s="43"/>
    </row>
    <row r="21811" spans="19:21" x14ac:dyDescent="0.35">
      <c r="S21811" s="43"/>
      <c r="U21811" s="43"/>
    </row>
    <row r="21812" spans="19:21" x14ac:dyDescent="0.35">
      <c r="S21812" s="43"/>
      <c r="U21812" s="43"/>
    </row>
    <row r="21813" spans="19:21" x14ac:dyDescent="0.35">
      <c r="S21813" s="43"/>
      <c r="U21813" s="43"/>
    </row>
    <row r="21814" spans="19:21" x14ac:dyDescent="0.35">
      <c r="S21814" s="43"/>
      <c r="U21814" s="43"/>
    </row>
    <row r="21815" spans="19:21" x14ac:dyDescent="0.35">
      <c r="S21815" s="43"/>
      <c r="U21815" s="43"/>
    </row>
    <row r="21816" spans="19:21" x14ac:dyDescent="0.35">
      <c r="S21816" s="43"/>
      <c r="U21816" s="43"/>
    </row>
    <row r="21817" spans="19:21" x14ac:dyDescent="0.35">
      <c r="S21817" s="43"/>
      <c r="U21817" s="43"/>
    </row>
    <row r="21818" spans="19:21" x14ac:dyDescent="0.35">
      <c r="S21818" s="43"/>
      <c r="U21818" s="43"/>
    </row>
    <row r="21819" spans="19:21" x14ac:dyDescent="0.35">
      <c r="S21819" s="43"/>
      <c r="U21819" s="43"/>
    </row>
    <row r="21820" spans="19:21" x14ac:dyDescent="0.35">
      <c r="S21820" s="43"/>
      <c r="U21820" s="43"/>
    </row>
    <row r="21821" spans="19:21" x14ac:dyDescent="0.35">
      <c r="S21821" s="43"/>
      <c r="U21821" s="43"/>
    </row>
    <row r="21822" spans="19:21" x14ac:dyDescent="0.35">
      <c r="S21822" s="43"/>
      <c r="U21822" s="43"/>
    </row>
    <row r="21823" spans="19:21" x14ac:dyDescent="0.35">
      <c r="S21823" s="43"/>
      <c r="U21823" s="43"/>
    </row>
    <row r="21824" spans="19:21" x14ac:dyDescent="0.35">
      <c r="S21824" s="43"/>
      <c r="U21824" s="43"/>
    </row>
    <row r="21825" spans="19:21" x14ac:dyDescent="0.35">
      <c r="S21825" s="43"/>
      <c r="U21825" s="43"/>
    </row>
    <row r="21826" spans="19:21" x14ac:dyDescent="0.35">
      <c r="S21826" s="43"/>
      <c r="U21826" s="43"/>
    </row>
    <row r="21827" spans="19:21" x14ac:dyDescent="0.35">
      <c r="S21827" s="43"/>
      <c r="U21827" s="43"/>
    </row>
    <row r="21828" spans="19:21" x14ac:dyDescent="0.35">
      <c r="S21828" s="43"/>
      <c r="U21828" s="43"/>
    </row>
    <row r="21829" spans="19:21" x14ac:dyDescent="0.35">
      <c r="S21829" s="43"/>
      <c r="U21829" s="43"/>
    </row>
    <row r="21830" spans="19:21" x14ac:dyDescent="0.35">
      <c r="S21830" s="43"/>
      <c r="U21830" s="43"/>
    </row>
    <row r="21831" spans="19:21" x14ac:dyDescent="0.35">
      <c r="S21831" s="43"/>
      <c r="U21831" s="43"/>
    </row>
    <row r="21832" spans="19:21" x14ac:dyDescent="0.35">
      <c r="S21832" s="43"/>
      <c r="U21832" s="43"/>
    </row>
    <row r="21833" spans="19:21" x14ac:dyDescent="0.35">
      <c r="S21833" s="43"/>
      <c r="U21833" s="43"/>
    </row>
    <row r="21834" spans="19:21" x14ac:dyDescent="0.35">
      <c r="S21834" s="43"/>
      <c r="U21834" s="43"/>
    </row>
    <row r="21835" spans="19:21" x14ac:dyDescent="0.35">
      <c r="S21835" s="43"/>
      <c r="U21835" s="43"/>
    </row>
    <row r="21836" spans="19:21" x14ac:dyDescent="0.35">
      <c r="S21836" s="43"/>
      <c r="U21836" s="43"/>
    </row>
    <row r="21837" spans="19:21" x14ac:dyDescent="0.35">
      <c r="S21837" s="43"/>
      <c r="U21837" s="43"/>
    </row>
    <row r="21838" spans="19:21" x14ac:dyDescent="0.35">
      <c r="S21838" s="43"/>
      <c r="U21838" s="43"/>
    </row>
    <row r="21839" spans="19:21" x14ac:dyDescent="0.35">
      <c r="S21839" s="43"/>
      <c r="U21839" s="43"/>
    </row>
    <row r="21840" spans="19:21" x14ac:dyDescent="0.35">
      <c r="S21840" s="43"/>
      <c r="U21840" s="43"/>
    </row>
    <row r="21841" spans="19:21" x14ac:dyDescent="0.35">
      <c r="S21841" s="43"/>
      <c r="U21841" s="43"/>
    </row>
    <row r="21842" spans="19:21" x14ac:dyDescent="0.35">
      <c r="S21842" s="43"/>
      <c r="U21842" s="43"/>
    </row>
    <row r="21843" spans="19:21" x14ac:dyDescent="0.35">
      <c r="S21843" s="43"/>
      <c r="U21843" s="43"/>
    </row>
    <row r="21844" spans="19:21" x14ac:dyDescent="0.35">
      <c r="S21844" s="43"/>
      <c r="U21844" s="43"/>
    </row>
    <row r="21845" spans="19:21" x14ac:dyDescent="0.35">
      <c r="S21845" s="43"/>
      <c r="U21845" s="43"/>
    </row>
    <row r="21846" spans="19:21" x14ac:dyDescent="0.35">
      <c r="S21846" s="43"/>
      <c r="U21846" s="43"/>
    </row>
    <row r="21847" spans="19:21" x14ac:dyDescent="0.35">
      <c r="S21847" s="43"/>
      <c r="U21847" s="43"/>
    </row>
    <row r="21848" spans="19:21" x14ac:dyDescent="0.35">
      <c r="S21848" s="43"/>
      <c r="U21848" s="43"/>
    </row>
    <row r="21849" spans="19:21" x14ac:dyDescent="0.35">
      <c r="S21849" s="43"/>
      <c r="U21849" s="43"/>
    </row>
    <row r="21850" spans="19:21" x14ac:dyDescent="0.35">
      <c r="S21850" s="43"/>
      <c r="U21850" s="43"/>
    </row>
    <row r="21851" spans="19:21" x14ac:dyDescent="0.35">
      <c r="S21851" s="43"/>
      <c r="U21851" s="43"/>
    </row>
    <row r="21852" spans="19:21" x14ac:dyDescent="0.35">
      <c r="S21852" s="43"/>
      <c r="U21852" s="43"/>
    </row>
    <row r="21853" spans="19:21" x14ac:dyDescent="0.35">
      <c r="S21853" s="43"/>
      <c r="U21853" s="43"/>
    </row>
    <row r="21854" spans="19:21" x14ac:dyDescent="0.35">
      <c r="S21854" s="43"/>
      <c r="U21854" s="43"/>
    </row>
    <row r="21855" spans="19:21" x14ac:dyDescent="0.35">
      <c r="S21855" s="43"/>
      <c r="U21855" s="43"/>
    </row>
    <row r="21856" spans="19:21" x14ac:dyDescent="0.35">
      <c r="S21856" s="43"/>
      <c r="U21856" s="43"/>
    </row>
    <row r="21857" spans="19:21" x14ac:dyDescent="0.35">
      <c r="S21857" s="43"/>
      <c r="U21857" s="43"/>
    </row>
    <row r="21858" spans="19:21" x14ac:dyDescent="0.35">
      <c r="S21858" s="43"/>
      <c r="U21858" s="43"/>
    </row>
    <row r="21859" spans="19:21" x14ac:dyDescent="0.35">
      <c r="S21859" s="43"/>
      <c r="U21859" s="43"/>
    </row>
    <row r="21860" spans="19:21" x14ac:dyDescent="0.35">
      <c r="S21860" s="43"/>
      <c r="U21860" s="43"/>
    </row>
    <row r="21861" spans="19:21" x14ac:dyDescent="0.35">
      <c r="S21861" s="43"/>
      <c r="U21861" s="43"/>
    </row>
    <row r="21862" spans="19:21" x14ac:dyDescent="0.35">
      <c r="S21862" s="43"/>
      <c r="U21862" s="43"/>
    </row>
    <row r="21863" spans="19:21" x14ac:dyDescent="0.35">
      <c r="S21863" s="43"/>
      <c r="U21863" s="43"/>
    </row>
    <row r="21864" spans="19:21" x14ac:dyDescent="0.35">
      <c r="S21864" s="43"/>
      <c r="U21864" s="43"/>
    </row>
    <row r="21865" spans="19:21" x14ac:dyDescent="0.35">
      <c r="S21865" s="43"/>
      <c r="U21865" s="43"/>
    </row>
    <row r="21866" spans="19:21" x14ac:dyDescent="0.35">
      <c r="S21866" s="43"/>
      <c r="U21866" s="43"/>
    </row>
    <row r="21867" spans="19:21" x14ac:dyDescent="0.35">
      <c r="S21867" s="43"/>
      <c r="U21867" s="43"/>
    </row>
    <row r="21868" spans="19:21" x14ac:dyDescent="0.35">
      <c r="S21868" s="43"/>
      <c r="U21868" s="43"/>
    </row>
    <row r="21869" spans="19:21" x14ac:dyDescent="0.35">
      <c r="S21869" s="43"/>
      <c r="U21869" s="43"/>
    </row>
    <row r="21870" spans="19:21" x14ac:dyDescent="0.35">
      <c r="S21870" s="43"/>
      <c r="U21870" s="43"/>
    </row>
    <row r="21871" spans="19:21" x14ac:dyDescent="0.35">
      <c r="S21871" s="43"/>
      <c r="U21871" s="43"/>
    </row>
    <row r="21872" spans="19:21" x14ac:dyDescent="0.35">
      <c r="S21872" s="43"/>
      <c r="U21872" s="43"/>
    </row>
    <row r="21873" spans="19:21" x14ac:dyDescent="0.35">
      <c r="S21873" s="43"/>
      <c r="U21873" s="43"/>
    </row>
    <row r="21874" spans="19:21" x14ac:dyDescent="0.35">
      <c r="S21874" s="43"/>
      <c r="U21874" s="43"/>
    </row>
    <row r="21875" spans="19:21" x14ac:dyDescent="0.35">
      <c r="S21875" s="43"/>
      <c r="U21875" s="43"/>
    </row>
    <row r="21876" spans="19:21" x14ac:dyDescent="0.35">
      <c r="S21876" s="43"/>
      <c r="U21876" s="43"/>
    </row>
    <row r="21877" spans="19:21" x14ac:dyDescent="0.35">
      <c r="S21877" s="43"/>
      <c r="U21877" s="43"/>
    </row>
    <row r="21878" spans="19:21" x14ac:dyDescent="0.35">
      <c r="S21878" s="43"/>
      <c r="U21878" s="43"/>
    </row>
    <row r="21879" spans="19:21" x14ac:dyDescent="0.35">
      <c r="S21879" s="43"/>
      <c r="U21879" s="43"/>
    </row>
    <row r="21880" spans="19:21" x14ac:dyDescent="0.35">
      <c r="S21880" s="43"/>
      <c r="U21880" s="43"/>
    </row>
    <row r="21881" spans="19:21" x14ac:dyDescent="0.35">
      <c r="S21881" s="43"/>
      <c r="U21881" s="43"/>
    </row>
    <row r="21882" spans="19:21" x14ac:dyDescent="0.35">
      <c r="S21882" s="43"/>
      <c r="U21882" s="43"/>
    </row>
    <row r="21883" spans="19:21" x14ac:dyDescent="0.35">
      <c r="S21883" s="43"/>
      <c r="U21883" s="43"/>
    </row>
    <row r="21884" spans="19:21" x14ac:dyDescent="0.35">
      <c r="S21884" s="43"/>
      <c r="U21884" s="43"/>
    </row>
    <row r="21885" spans="19:21" x14ac:dyDescent="0.35">
      <c r="S21885" s="43"/>
      <c r="U21885" s="43"/>
    </row>
    <row r="21886" spans="19:21" x14ac:dyDescent="0.35">
      <c r="S21886" s="43"/>
      <c r="U21886" s="43"/>
    </row>
    <row r="21887" spans="19:21" x14ac:dyDescent="0.35">
      <c r="S21887" s="43"/>
      <c r="U21887" s="43"/>
    </row>
    <row r="21888" spans="19:21" x14ac:dyDescent="0.35">
      <c r="S21888" s="43"/>
      <c r="U21888" s="43"/>
    </row>
    <row r="21889" spans="19:21" x14ac:dyDescent="0.35">
      <c r="S21889" s="43"/>
      <c r="U21889" s="43"/>
    </row>
    <row r="21890" spans="19:21" x14ac:dyDescent="0.35">
      <c r="S21890" s="43"/>
      <c r="U21890" s="43"/>
    </row>
    <row r="21891" spans="19:21" x14ac:dyDescent="0.35">
      <c r="S21891" s="43"/>
      <c r="U21891" s="43"/>
    </row>
    <row r="21892" spans="19:21" x14ac:dyDescent="0.35">
      <c r="S21892" s="43"/>
      <c r="U21892" s="43"/>
    </row>
    <row r="21893" spans="19:21" x14ac:dyDescent="0.35">
      <c r="S21893" s="43"/>
      <c r="U21893" s="43"/>
    </row>
    <row r="21894" spans="19:21" x14ac:dyDescent="0.35">
      <c r="S21894" s="43"/>
      <c r="U21894" s="43"/>
    </row>
    <row r="21895" spans="19:21" x14ac:dyDescent="0.35">
      <c r="S21895" s="43"/>
      <c r="U21895" s="43"/>
    </row>
    <row r="21896" spans="19:21" x14ac:dyDescent="0.35">
      <c r="S21896" s="43"/>
      <c r="U21896" s="43"/>
    </row>
    <row r="21897" spans="19:21" x14ac:dyDescent="0.35">
      <c r="S21897" s="43"/>
      <c r="U21897" s="43"/>
    </row>
    <row r="21898" spans="19:21" x14ac:dyDescent="0.35">
      <c r="S21898" s="43"/>
      <c r="U21898" s="43"/>
    </row>
    <row r="21899" spans="19:21" x14ac:dyDescent="0.35">
      <c r="S21899" s="43"/>
      <c r="U21899" s="43"/>
    </row>
    <row r="21900" spans="19:21" x14ac:dyDescent="0.35">
      <c r="S21900" s="43"/>
      <c r="U21900" s="43"/>
    </row>
    <row r="21901" spans="19:21" x14ac:dyDescent="0.35">
      <c r="S21901" s="43"/>
      <c r="U21901" s="43"/>
    </row>
    <row r="21902" spans="19:21" x14ac:dyDescent="0.35">
      <c r="S21902" s="43"/>
      <c r="U21902" s="43"/>
    </row>
    <row r="21903" spans="19:21" x14ac:dyDescent="0.35">
      <c r="S21903" s="43"/>
      <c r="U21903" s="43"/>
    </row>
    <row r="21904" spans="19:21" x14ac:dyDescent="0.35">
      <c r="S21904" s="43"/>
      <c r="U21904" s="43"/>
    </row>
    <row r="21905" spans="19:21" x14ac:dyDescent="0.35">
      <c r="S21905" s="43"/>
      <c r="U21905" s="43"/>
    </row>
    <row r="21906" spans="19:21" x14ac:dyDescent="0.35">
      <c r="S21906" s="43"/>
      <c r="U21906" s="43"/>
    </row>
    <row r="21907" spans="19:21" x14ac:dyDescent="0.35">
      <c r="S21907" s="43"/>
      <c r="U21907" s="43"/>
    </row>
    <row r="21908" spans="19:21" x14ac:dyDescent="0.35">
      <c r="S21908" s="43"/>
      <c r="U21908" s="43"/>
    </row>
    <row r="21909" spans="19:21" x14ac:dyDescent="0.35">
      <c r="S21909" s="43"/>
      <c r="U21909" s="43"/>
    </row>
    <row r="21910" spans="19:21" x14ac:dyDescent="0.35">
      <c r="S21910" s="43"/>
      <c r="U21910" s="43"/>
    </row>
    <row r="21911" spans="19:21" x14ac:dyDescent="0.35">
      <c r="S21911" s="43"/>
      <c r="U21911" s="43"/>
    </row>
    <row r="21912" spans="19:21" x14ac:dyDescent="0.35">
      <c r="S21912" s="43"/>
      <c r="U21912" s="43"/>
    </row>
    <row r="21913" spans="19:21" x14ac:dyDescent="0.35">
      <c r="S21913" s="43"/>
      <c r="U21913" s="43"/>
    </row>
    <row r="21914" spans="19:21" x14ac:dyDescent="0.35">
      <c r="S21914" s="43"/>
      <c r="U21914" s="43"/>
    </row>
    <row r="21915" spans="19:21" x14ac:dyDescent="0.35">
      <c r="S21915" s="43"/>
      <c r="U21915" s="43"/>
    </row>
    <row r="21916" spans="19:21" x14ac:dyDescent="0.35">
      <c r="S21916" s="43"/>
      <c r="U21916" s="43"/>
    </row>
    <row r="21917" spans="19:21" x14ac:dyDescent="0.35">
      <c r="S21917" s="43"/>
      <c r="U21917" s="43"/>
    </row>
    <row r="21918" spans="19:21" x14ac:dyDescent="0.35">
      <c r="S21918" s="43"/>
      <c r="U21918" s="43"/>
    </row>
    <row r="21919" spans="19:21" x14ac:dyDescent="0.35">
      <c r="S21919" s="43"/>
      <c r="U21919" s="43"/>
    </row>
    <row r="21920" spans="19:21" x14ac:dyDescent="0.35">
      <c r="S21920" s="43"/>
      <c r="U21920" s="43"/>
    </row>
    <row r="21921" spans="19:21" x14ac:dyDescent="0.35">
      <c r="S21921" s="43"/>
      <c r="U21921" s="43"/>
    </row>
    <row r="21922" spans="19:21" x14ac:dyDescent="0.35">
      <c r="S21922" s="43"/>
      <c r="U21922" s="43"/>
    </row>
    <row r="21923" spans="19:21" x14ac:dyDescent="0.35">
      <c r="S21923" s="43"/>
      <c r="U21923" s="43"/>
    </row>
    <row r="21924" spans="19:21" x14ac:dyDescent="0.35">
      <c r="S21924" s="43"/>
      <c r="U21924" s="43"/>
    </row>
    <row r="21925" spans="19:21" x14ac:dyDescent="0.35">
      <c r="S21925" s="43"/>
      <c r="U21925" s="43"/>
    </row>
    <row r="21926" spans="19:21" x14ac:dyDescent="0.35">
      <c r="S21926" s="43"/>
      <c r="U21926" s="43"/>
    </row>
    <row r="21927" spans="19:21" x14ac:dyDescent="0.35">
      <c r="S21927" s="43"/>
      <c r="U21927" s="43"/>
    </row>
    <row r="21928" spans="19:21" x14ac:dyDescent="0.35">
      <c r="S21928" s="43"/>
      <c r="U21928" s="43"/>
    </row>
    <row r="21929" spans="19:21" x14ac:dyDescent="0.35">
      <c r="S21929" s="43"/>
      <c r="U21929" s="43"/>
    </row>
    <row r="21930" spans="19:21" x14ac:dyDescent="0.35">
      <c r="S21930" s="43"/>
      <c r="U21930" s="43"/>
    </row>
    <row r="21931" spans="19:21" x14ac:dyDescent="0.35">
      <c r="S21931" s="43"/>
      <c r="U21931" s="43"/>
    </row>
    <row r="21932" spans="19:21" x14ac:dyDescent="0.35">
      <c r="S21932" s="43"/>
      <c r="U21932" s="43"/>
    </row>
    <row r="21933" spans="19:21" x14ac:dyDescent="0.35">
      <c r="S21933" s="43"/>
      <c r="U21933" s="43"/>
    </row>
    <row r="21934" spans="19:21" x14ac:dyDescent="0.35">
      <c r="S21934" s="43"/>
      <c r="U21934" s="43"/>
    </row>
    <row r="21935" spans="19:21" x14ac:dyDescent="0.35">
      <c r="S21935" s="43"/>
      <c r="U21935" s="43"/>
    </row>
    <row r="21936" spans="19:21" x14ac:dyDescent="0.35">
      <c r="S21936" s="43"/>
      <c r="U21936" s="43"/>
    </row>
    <row r="21937" spans="19:21" x14ac:dyDescent="0.35">
      <c r="S21937" s="43"/>
      <c r="U21937" s="43"/>
    </row>
    <row r="21938" spans="19:21" x14ac:dyDescent="0.35">
      <c r="S21938" s="43"/>
      <c r="U21938" s="43"/>
    </row>
    <row r="21939" spans="19:21" x14ac:dyDescent="0.35">
      <c r="S21939" s="43"/>
      <c r="U21939" s="43"/>
    </row>
    <row r="21940" spans="19:21" x14ac:dyDescent="0.35">
      <c r="S21940" s="43"/>
      <c r="U21940" s="43"/>
    </row>
    <row r="21941" spans="19:21" x14ac:dyDescent="0.35">
      <c r="S21941" s="43"/>
      <c r="U21941" s="43"/>
    </row>
    <row r="21942" spans="19:21" x14ac:dyDescent="0.35">
      <c r="S21942" s="43"/>
      <c r="U21942" s="43"/>
    </row>
    <row r="21943" spans="19:21" x14ac:dyDescent="0.35">
      <c r="S21943" s="43"/>
      <c r="U21943" s="43"/>
    </row>
    <row r="21944" spans="19:21" x14ac:dyDescent="0.35">
      <c r="S21944" s="43"/>
      <c r="U21944" s="43"/>
    </row>
    <row r="21945" spans="19:21" x14ac:dyDescent="0.35">
      <c r="S21945" s="43"/>
      <c r="U21945" s="43"/>
    </row>
    <row r="21946" spans="19:21" x14ac:dyDescent="0.35">
      <c r="S21946" s="43"/>
      <c r="U21946" s="43"/>
    </row>
    <row r="21947" spans="19:21" x14ac:dyDescent="0.35">
      <c r="S21947" s="43"/>
      <c r="U21947" s="43"/>
    </row>
    <row r="21948" spans="19:21" x14ac:dyDescent="0.35">
      <c r="S21948" s="43"/>
      <c r="U21948" s="43"/>
    </row>
    <row r="21949" spans="19:21" x14ac:dyDescent="0.35">
      <c r="S21949" s="43"/>
      <c r="U21949" s="43"/>
    </row>
    <row r="21950" spans="19:21" x14ac:dyDescent="0.35">
      <c r="S21950" s="43"/>
      <c r="U21950" s="43"/>
    </row>
    <row r="21951" spans="19:21" x14ac:dyDescent="0.35">
      <c r="S21951" s="43"/>
      <c r="U21951" s="43"/>
    </row>
    <row r="21952" spans="19:21" x14ac:dyDescent="0.35">
      <c r="S21952" s="43"/>
      <c r="U21952" s="43"/>
    </row>
    <row r="21953" spans="19:21" x14ac:dyDescent="0.35">
      <c r="S21953" s="43"/>
      <c r="U21953" s="43"/>
    </row>
    <row r="21954" spans="19:21" x14ac:dyDescent="0.35">
      <c r="S21954" s="43"/>
      <c r="U21954" s="43"/>
    </row>
    <row r="21955" spans="19:21" x14ac:dyDescent="0.35">
      <c r="S21955" s="43"/>
      <c r="U21955" s="43"/>
    </row>
    <row r="21956" spans="19:21" x14ac:dyDescent="0.35">
      <c r="S21956" s="43"/>
      <c r="U21956" s="43"/>
    </row>
    <row r="21957" spans="19:21" x14ac:dyDescent="0.35">
      <c r="S21957" s="43"/>
      <c r="U21957" s="43"/>
    </row>
    <row r="21958" spans="19:21" x14ac:dyDescent="0.35">
      <c r="S21958" s="43"/>
      <c r="U21958" s="43"/>
    </row>
    <row r="21959" spans="19:21" x14ac:dyDescent="0.35">
      <c r="S21959" s="43"/>
      <c r="U21959" s="43"/>
    </row>
    <row r="21960" spans="19:21" x14ac:dyDescent="0.35">
      <c r="S21960" s="43"/>
      <c r="U21960" s="43"/>
    </row>
    <row r="21961" spans="19:21" x14ac:dyDescent="0.35">
      <c r="S21961" s="43"/>
      <c r="U21961" s="43"/>
    </row>
    <row r="21962" spans="19:21" x14ac:dyDescent="0.35">
      <c r="S21962" s="43"/>
      <c r="U21962" s="43"/>
    </row>
    <row r="21963" spans="19:21" x14ac:dyDescent="0.35">
      <c r="S21963" s="43"/>
      <c r="U21963" s="43"/>
    </row>
    <row r="21964" spans="19:21" x14ac:dyDescent="0.35">
      <c r="S21964" s="43"/>
      <c r="U21964" s="43"/>
    </row>
    <row r="21965" spans="19:21" x14ac:dyDescent="0.35">
      <c r="S21965" s="43"/>
      <c r="U21965" s="43"/>
    </row>
    <row r="21966" spans="19:21" x14ac:dyDescent="0.35">
      <c r="S21966" s="43"/>
      <c r="U21966" s="43"/>
    </row>
    <row r="21967" spans="19:21" x14ac:dyDescent="0.35">
      <c r="S21967" s="43"/>
      <c r="U21967" s="43"/>
    </row>
    <row r="21968" spans="19:21" x14ac:dyDescent="0.35">
      <c r="S21968" s="43"/>
      <c r="U21968" s="43"/>
    </row>
    <row r="21969" spans="19:21" x14ac:dyDescent="0.35">
      <c r="S21969" s="43"/>
      <c r="U21969" s="43"/>
    </row>
    <row r="21970" spans="19:21" x14ac:dyDescent="0.35">
      <c r="S21970" s="43"/>
      <c r="U21970" s="43"/>
    </row>
    <row r="21971" spans="19:21" x14ac:dyDescent="0.35">
      <c r="S21971" s="43"/>
      <c r="U21971" s="43"/>
    </row>
    <row r="21972" spans="19:21" x14ac:dyDescent="0.35">
      <c r="S21972" s="43"/>
      <c r="U21972" s="43"/>
    </row>
    <row r="21973" spans="19:21" x14ac:dyDescent="0.35">
      <c r="S21973" s="43"/>
      <c r="U21973" s="43"/>
    </row>
    <row r="21974" spans="19:21" x14ac:dyDescent="0.35">
      <c r="S21974" s="43"/>
      <c r="U21974" s="43"/>
    </row>
    <row r="21975" spans="19:21" x14ac:dyDescent="0.35">
      <c r="S21975" s="43"/>
      <c r="U21975" s="43"/>
    </row>
    <row r="21976" spans="19:21" x14ac:dyDescent="0.35">
      <c r="S21976" s="43"/>
      <c r="U21976" s="43"/>
    </row>
    <row r="21977" spans="19:21" x14ac:dyDescent="0.35">
      <c r="S21977" s="43"/>
      <c r="U21977" s="43"/>
    </row>
    <row r="21978" spans="19:21" x14ac:dyDescent="0.35">
      <c r="S21978" s="43"/>
      <c r="U21978" s="43"/>
    </row>
    <row r="21979" spans="19:21" x14ac:dyDescent="0.35">
      <c r="S21979" s="43"/>
      <c r="U21979" s="43"/>
    </row>
    <row r="21980" spans="19:21" x14ac:dyDescent="0.35">
      <c r="S21980" s="43"/>
      <c r="U21980" s="43"/>
    </row>
    <row r="21981" spans="19:21" x14ac:dyDescent="0.35">
      <c r="S21981" s="43"/>
      <c r="U21981" s="43"/>
    </row>
    <row r="21982" spans="19:21" x14ac:dyDescent="0.35">
      <c r="S21982" s="43"/>
      <c r="U21982" s="43"/>
    </row>
    <row r="21983" spans="19:21" x14ac:dyDescent="0.35">
      <c r="S21983" s="43"/>
      <c r="U21983" s="43"/>
    </row>
    <row r="21984" spans="19:21" x14ac:dyDescent="0.35">
      <c r="S21984" s="43"/>
      <c r="U21984" s="43"/>
    </row>
    <row r="21985" spans="19:21" x14ac:dyDescent="0.35">
      <c r="S21985" s="43"/>
      <c r="U21985" s="43"/>
    </row>
    <row r="21986" spans="19:21" x14ac:dyDescent="0.35">
      <c r="S21986" s="43"/>
      <c r="U21986" s="43"/>
    </row>
    <row r="21987" spans="19:21" x14ac:dyDescent="0.35">
      <c r="S21987" s="43"/>
      <c r="U21987" s="43"/>
    </row>
    <row r="21988" spans="19:21" x14ac:dyDescent="0.35">
      <c r="S21988" s="43"/>
      <c r="U21988" s="43"/>
    </row>
    <row r="21989" spans="19:21" x14ac:dyDescent="0.35">
      <c r="S21989" s="43"/>
      <c r="U21989" s="43"/>
    </row>
    <row r="21990" spans="19:21" x14ac:dyDescent="0.35">
      <c r="S21990" s="43"/>
      <c r="U21990" s="43"/>
    </row>
    <row r="21991" spans="19:21" x14ac:dyDescent="0.35">
      <c r="S21991" s="43"/>
      <c r="U21991" s="43"/>
    </row>
    <row r="21992" spans="19:21" x14ac:dyDescent="0.35">
      <c r="S21992" s="43"/>
      <c r="U21992" s="43"/>
    </row>
    <row r="21993" spans="19:21" x14ac:dyDescent="0.35">
      <c r="S21993" s="43"/>
      <c r="U21993" s="43"/>
    </row>
    <row r="21994" spans="19:21" x14ac:dyDescent="0.35">
      <c r="S21994" s="43"/>
      <c r="U21994" s="43"/>
    </row>
    <row r="21995" spans="19:21" x14ac:dyDescent="0.35">
      <c r="S21995" s="43"/>
      <c r="U21995" s="43"/>
    </row>
    <row r="21996" spans="19:21" x14ac:dyDescent="0.35">
      <c r="S21996" s="43"/>
      <c r="U21996" s="43"/>
    </row>
    <row r="21997" spans="19:21" x14ac:dyDescent="0.35">
      <c r="S21997" s="43"/>
      <c r="U21997" s="43"/>
    </row>
    <row r="21998" spans="19:21" x14ac:dyDescent="0.35">
      <c r="S21998" s="43"/>
      <c r="U21998" s="43"/>
    </row>
    <row r="21999" spans="19:21" x14ac:dyDescent="0.35">
      <c r="S21999" s="43"/>
      <c r="U21999" s="43"/>
    </row>
    <row r="22000" spans="19:21" x14ac:dyDescent="0.35">
      <c r="S22000" s="43"/>
      <c r="U22000" s="43"/>
    </row>
    <row r="22001" spans="19:21" x14ac:dyDescent="0.35">
      <c r="S22001" s="43"/>
      <c r="U22001" s="43"/>
    </row>
    <row r="22002" spans="19:21" x14ac:dyDescent="0.35">
      <c r="S22002" s="43"/>
      <c r="U22002" s="43"/>
    </row>
    <row r="22003" spans="19:21" x14ac:dyDescent="0.35">
      <c r="S22003" s="43"/>
      <c r="U22003" s="43"/>
    </row>
    <row r="22004" spans="19:21" x14ac:dyDescent="0.35">
      <c r="S22004" s="43"/>
      <c r="U22004" s="43"/>
    </row>
    <row r="22005" spans="19:21" x14ac:dyDescent="0.35">
      <c r="S22005" s="43"/>
      <c r="U22005" s="43"/>
    </row>
    <row r="22006" spans="19:21" x14ac:dyDescent="0.35">
      <c r="S22006" s="43"/>
      <c r="U22006" s="43"/>
    </row>
    <row r="22007" spans="19:21" x14ac:dyDescent="0.35">
      <c r="S22007" s="43"/>
      <c r="U22007" s="43"/>
    </row>
    <row r="22008" spans="19:21" x14ac:dyDescent="0.35">
      <c r="S22008" s="43"/>
      <c r="U22008" s="43"/>
    </row>
    <row r="22009" spans="19:21" x14ac:dyDescent="0.35">
      <c r="S22009" s="43"/>
      <c r="U22009" s="43"/>
    </row>
    <row r="22010" spans="19:21" x14ac:dyDescent="0.35">
      <c r="S22010" s="43"/>
      <c r="U22010" s="43"/>
    </row>
    <row r="22011" spans="19:21" x14ac:dyDescent="0.35">
      <c r="S22011" s="43"/>
      <c r="U22011" s="43"/>
    </row>
    <row r="22012" spans="19:21" x14ac:dyDescent="0.35">
      <c r="S22012" s="43"/>
      <c r="U22012" s="43"/>
    </row>
    <row r="22013" spans="19:21" x14ac:dyDescent="0.35">
      <c r="S22013" s="43"/>
      <c r="U22013" s="43"/>
    </row>
    <row r="22014" spans="19:21" x14ac:dyDescent="0.35">
      <c r="S22014" s="43"/>
      <c r="U22014" s="43"/>
    </row>
    <row r="22015" spans="19:21" x14ac:dyDescent="0.35">
      <c r="S22015" s="43"/>
      <c r="U22015" s="43"/>
    </row>
    <row r="22016" spans="19:21" x14ac:dyDescent="0.35">
      <c r="S22016" s="43"/>
      <c r="U22016" s="43"/>
    </row>
    <row r="22017" spans="19:21" x14ac:dyDescent="0.35">
      <c r="S22017" s="43"/>
      <c r="U22017" s="43"/>
    </row>
    <row r="22018" spans="19:21" x14ac:dyDescent="0.35">
      <c r="S22018" s="43"/>
      <c r="U22018" s="43"/>
    </row>
    <row r="22019" spans="19:21" x14ac:dyDescent="0.35">
      <c r="S22019" s="43"/>
      <c r="U22019" s="43"/>
    </row>
    <row r="22020" spans="19:21" x14ac:dyDescent="0.35">
      <c r="S22020" s="43"/>
      <c r="U22020" s="43"/>
    </row>
    <row r="22021" spans="19:21" x14ac:dyDescent="0.35">
      <c r="S22021" s="43"/>
      <c r="U22021" s="43"/>
    </row>
    <row r="22022" spans="19:21" x14ac:dyDescent="0.35">
      <c r="S22022" s="43"/>
      <c r="U22022" s="43"/>
    </row>
    <row r="22023" spans="19:21" x14ac:dyDescent="0.35">
      <c r="S22023" s="43"/>
      <c r="U22023" s="43"/>
    </row>
    <row r="22024" spans="19:21" x14ac:dyDescent="0.35">
      <c r="S22024" s="43"/>
      <c r="U22024" s="43"/>
    </row>
    <row r="22025" spans="19:21" x14ac:dyDescent="0.35">
      <c r="S22025" s="43"/>
      <c r="U22025" s="43"/>
    </row>
    <row r="22026" spans="19:21" x14ac:dyDescent="0.35">
      <c r="S22026" s="43"/>
      <c r="U22026" s="43"/>
    </row>
    <row r="22027" spans="19:21" x14ac:dyDescent="0.35">
      <c r="S22027" s="43"/>
      <c r="U22027" s="43"/>
    </row>
    <row r="22028" spans="19:21" x14ac:dyDescent="0.35">
      <c r="S22028" s="43"/>
      <c r="U22028" s="43"/>
    </row>
    <row r="22029" spans="19:21" x14ac:dyDescent="0.35">
      <c r="S22029" s="43"/>
      <c r="U22029" s="43"/>
    </row>
    <row r="22030" spans="19:21" x14ac:dyDescent="0.35">
      <c r="S22030" s="43"/>
      <c r="U22030" s="43"/>
    </row>
    <row r="22031" spans="19:21" x14ac:dyDescent="0.35">
      <c r="S22031" s="43"/>
      <c r="U22031" s="43"/>
    </row>
    <row r="22032" spans="19:21" x14ac:dyDescent="0.35">
      <c r="S22032" s="43"/>
      <c r="U22032" s="43"/>
    </row>
    <row r="22033" spans="19:21" x14ac:dyDescent="0.35">
      <c r="S22033" s="43"/>
      <c r="U22033" s="43"/>
    </row>
    <row r="22034" spans="19:21" x14ac:dyDescent="0.35">
      <c r="S22034" s="43"/>
      <c r="U22034" s="43"/>
    </row>
    <row r="22035" spans="19:21" x14ac:dyDescent="0.35">
      <c r="S22035" s="43"/>
      <c r="U22035" s="43"/>
    </row>
    <row r="22036" spans="19:21" x14ac:dyDescent="0.35">
      <c r="S22036" s="43"/>
      <c r="U22036" s="43"/>
    </row>
    <row r="22037" spans="19:21" x14ac:dyDescent="0.35">
      <c r="S22037" s="43"/>
      <c r="U22037" s="43"/>
    </row>
    <row r="22038" spans="19:21" x14ac:dyDescent="0.35">
      <c r="S22038" s="43"/>
      <c r="U22038" s="43"/>
    </row>
    <row r="22039" spans="19:21" x14ac:dyDescent="0.35">
      <c r="S22039" s="43"/>
      <c r="U22039" s="43"/>
    </row>
    <row r="22040" spans="19:21" x14ac:dyDescent="0.35">
      <c r="S22040" s="43"/>
      <c r="U22040" s="43"/>
    </row>
    <row r="22041" spans="19:21" x14ac:dyDescent="0.35">
      <c r="S22041" s="43"/>
      <c r="U22041" s="43"/>
    </row>
    <row r="22042" spans="19:21" x14ac:dyDescent="0.35">
      <c r="S22042" s="43"/>
      <c r="U22042" s="43"/>
    </row>
    <row r="22043" spans="19:21" x14ac:dyDescent="0.35">
      <c r="S22043" s="43"/>
      <c r="U22043" s="43"/>
    </row>
    <row r="22044" spans="19:21" x14ac:dyDescent="0.35">
      <c r="S22044" s="43"/>
      <c r="U22044" s="43"/>
    </row>
    <row r="22045" spans="19:21" x14ac:dyDescent="0.35">
      <c r="S22045" s="43"/>
      <c r="U22045" s="43"/>
    </row>
    <row r="22046" spans="19:21" x14ac:dyDescent="0.35">
      <c r="S22046" s="43"/>
      <c r="U22046" s="43"/>
    </row>
    <row r="22047" spans="19:21" x14ac:dyDescent="0.35">
      <c r="S22047" s="43"/>
      <c r="U22047" s="43"/>
    </row>
    <row r="22048" spans="19:21" x14ac:dyDescent="0.35">
      <c r="S22048" s="43"/>
      <c r="U22048" s="43"/>
    </row>
    <row r="22049" spans="19:21" x14ac:dyDescent="0.35">
      <c r="S22049" s="43"/>
      <c r="U22049" s="43"/>
    </row>
    <row r="22050" spans="19:21" x14ac:dyDescent="0.35">
      <c r="S22050" s="43"/>
      <c r="U22050" s="43"/>
    </row>
    <row r="22051" spans="19:21" x14ac:dyDescent="0.35">
      <c r="S22051" s="43"/>
      <c r="U22051" s="43"/>
    </row>
    <row r="22052" spans="19:21" x14ac:dyDescent="0.35">
      <c r="S22052" s="43"/>
      <c r="U22052" s="43"/>
    </row>
    <row r="22053" spans="19:21" x14ac:dyDescent="0.35">
      <c r="S22053" s="43"/>
      <c r="U22053" s="43"/>
    </row>
    <row r="22054" spans="19:21" x14ac:dyDescent="0.35">
      <c r="S22054" s="43"/>
      <c r="U22054" s="43"/>
    </row>
    <row r="22055" spans="19:21" x14ac:dyDescent="0.35">
      <c r="S22055" s="43"/>
      <c r="U22055" s="43"/>
    </row>
    <row r="22056" spans="19:21" x14ac:dyDescent="0.35">
      <c r="S22056" s="43"/>
      <c r="U22056" s="43"/>
    </row>
    <row r="22057" spans="19:21" x14ac:dyDescent="0.35">
      <c r="S22057" s="43"/>
      <c r="U22057" s="43"/>
    </row>
    <row r="22058" spans="19:21" x14ac:dyDescent="0.35">
      <c r="S22058" s="43"/>
      <c r="U22058" s="43"/>
    </row>
    <row r="22059" spans="19:21" x14ac:dyDescent="0.35">
      <c r="S22059" s="43"/>
      <c r="U22059" s="43"/>
    </row>
    <row r="22060" spans="19:21" x14ac:dyDescent="0.35">
      <c r="S22060" s="43"/>
      <c r="U22060" s="43"/>
    </row>
    <row r="22061" spans="19:21" x14ac:dyDescent="0.35">
      <c r="S22061" s="43"/>
      <c r="U22061" s="43"/>
    </row>
    <row r="22062" spans="19:21" x14ac:dyDescent="0.35">
      <c r="S22062" s="43"/>
      <c r="U22062" s="43"/>
    </row>
    <row r="22063" spans="19:21" x14ac:dyDescent="0.35">
      <c r="S22063" s="43"/>
      <c r="U22063" s="43"/>
    </row>
    <row r="22064" spans="19:21" x14ac:dyDescent="0.35">
      <c r="S22064" s="43"/>
      <c r="U22064" s="43"/>
    </row>
    <row r="22065" spans="19:21" x14ac:dyDescent="0.35">
      <c r="S22065" s="43"/>
      <c r="U22065" s="43"/>
    </row>
    <row r="22066" spans="19:21" x14ac:dyDescent="0.35">
      <c r="S22066" s="43"/>
      <c r="U22066" s="43"/>
    </row>
    <row r="22067" spans="19:21" x14ac:dyDescent="0.35">
      <c r="S22067" s="43"/>
      <c r="U22067" s="43"/>
    </row>
    <row r="22068" spans="19:21" x14ac:dyDescent="0.35">
      <c r="S22068" s="43"/>
      <c r="U22068" s="43"/>
    </row>
    <row r="22069" spans="19:21" x14ac:dyDescent="0.35">
      <c r="S22069" s="43"/>
      <c r="U22069" s="43"/>
    </row>
    <row r="22070" spans="19:21" x14ac:dyDescent="0.35">
      <c r="S22070" s="43"/>
      <c r="U22070" s="43"/>
    </row>
    <row r="22071" spans="19:21" x14ac:dyDescent="0.35">
      <c r="S22071" s="43"/>
      <c r="U22071" s="43"/>
    </row>
    <row r="22072" spans="19:21" x14ac:dyDescent="0.35">
      <c r="S22072" s="43"/>
      <c r="U22072" s="43"/>
    </row>
    <row r="22073" spans="19:21" x14ac:dyDescent="0.35">
      <c r="S22073" s="43"/>
      <c r="U22073" s="43"/>
    </row>
    <row r="22074" spans="19:21" x14ac:dyDescent="0.35">
      <c r="S22074" s="43"/>
      <c r="U22074" s="43"/>
    </row>
    <row r="22075" spans="19:21" x14ac:dyDescent="0.35">
      <c r="S22075" s="43"/>
      <c r="U22075" s="43"/>
    </row>
    <row r="22076" spans="19:21" x14ac:dyDescent="0.35">
      <c r="S22076" s="43"/>
      <c r="U22076" s="43"/>
    </row>
    <row r="22077" spans="19:21" x14ac:dyDescent="0.35">
      <c r="S22077" s="43"/>
      <c r="U22077" s="43"/>
    </row>
    <row r="22078" spans="19:21" x14ac:dyDescent="0.35">
      <c r="S22078" s="43"/>
      <c r="U22078" s="43"/>
    </row>
    <row r="22079" spans="19:21" x14ac:dyDescent="0.35">
      <c r="S22079" s="43"/>
      <c r="U22079" s="43"/>
    </row>
    <row r="22080" spans="19:21" x14ac:dyDescent="0.35">
      <c r="S22080" s="43"/>
      <c r="U22080" s="43"/>
    </row>
    <row r="22081" spans="19:21" x14ac:dyDescent="0.35">
      <c r="S22081" s="43"/>
      <c r="U22081" s="43"/>
    </row>
    <row r="22082" spans="19:21" x14ac:dyDescent="0.35">
      <c r="S22082" s="43"/>
      <c r="U22082" s="43"/>
    </row>
    <row r="22083" spans="19:21" x14ac:dyDescent="0.35">
      <c r="S22083" s="43"/>
      <c r="U22083" s="43"/>
    </row>
    <row r="22084" spans="19:21" x14ac:dyDescent="0.35">
      <c r="S22084" s="43"/>
      <c r="U22084" s="43"/>
    </row>
    <row r="22085" spans="19:21" x14ac:dyDescent="0.35">
      <c r="S22085" s="43"/>
      <c r="U22085" s="43"/>
    </row>
    <row r="22086" spans="19:21" x14ac:dyDescent="0.35">
      <c r="S22086" s="43"/>
      <c r="U22086" s="43"/>
    </row>
    <row r="22087" spans="19:21" x14ac:dyDescent="0.35">
      <c r="S22087" s="43"/>
      <c r="U22087" s="43"/>
    </row>
    <row r="22088" spans="19:21" x14ac:dyDescent="0.35">
      <c r="S22088" s="43"/>
      <c r="U22088" s="43"/>
    </row>
    <row r="22089" spans="19:21" x14ac:dyDescent="0.35">
      <c r="S22089" s="43"/>
      <c r="U22089" s="43"/>
    </row>
    <row r="22090" spans="19:21" x14ac:dyDescent="0.35">
      <c r="S22090" s="43"/>
      <c r="U22090" s="43"/>
    </row>
    <row r="22091" spans="19:21" x14ac:dyDescent="0.35">
      <c r="S22091" s="43"/>
      <c r="U22091" s="43"/>
    </row>
    <row r="22092" spans="19:21" x14ac:dyDescent="0.35">
      <c r="S22092" s="43"/>
      <c r="U22092" s="43"/>
    </row>
    <row r="22093" spans="19:21" x14ac:dyDescent="0.35">
      <c r="S22093" s="43"/>
      <c r="U22093" s="43"/>
    </row>
    <row r="22094" spans="19:21" x14ac:dyDescent="0.35">
      <c r="S22094" s="43"/>
      <c r="U22094" s="43"/>
    </row>
    <row r="22095" spans="19:21" x14ac:dyDescent="0.35">
      <c r="S22095" s="43"/>
      <c r="U22095" s="43"/>
    </row>
    <row r="22096" spans="19:21" x14ac:dyDescent="0.35">
      <c r="S22096" s="43"/>
      <c r="U22096" s="43"/>
    </row>
    <row r="22097" spans="19:21" x14ac:dyDescent="0.35">
      <c r="S22097" s="43"/>
      <c r="U22097" s="43"/>
    </row>
    <row r="22098" spans="19:21" x14ac:dyDescent="0.35">
      <c r="S22098" s="43"/>
      <c r="U22098" s="43"/>
    </row>
    <row r="22099" spans="19:21" x14ac:dyDescent="0.35">
      <c r="S22099" s="43"/>
      <c r="U22099" s="43"/>
    </row>
    <row r="22100" spans="19:21" x14ac:dyDescent="0.35">
      <c r="S22100" s="43"/>
      <c r="U22100" s="43"/>
    </row>
    <row r="22101" spans="19:21" x14ac:dyDescent="0.35">
      <c r="S22101" s="43"/>
      <c r="U22101" s="43"/>
    </row>
    <row r="22102" spans="19:21" x14ac:dyDescent="0.35">
      <c r="S22102" s="43"/>
      <c r="U22102" s="43"/>
    </row>
    <row r="22103" spans="19:21" x14ac:dyDescent="0.35">
      <c r="S22103" s="43"/>
      <c r="U22103" s="43"/>
    </row>
    <row r="22104" spans="19:21" x14ac:dyDescent="0.35">
      <c r="S22104" s="43"/>
      <c r="U22104" s="43"/>
    </row>
    <row r="22105" spans="19:21" x14ac:dyDescent="0.35">
      <c r="S22105" s="43"/>
      <c r="U22105" s="43"/>
    </row>
    <row r="22106" spans="19:21" x14ac:dyDescent="0.35">
      <c r="S22106" s="43"/>
      <c r="U22106" s="43"/>
    </row>
    <row r="22107" spans="19:21" x14ac:dyDescent="0.35">
      <c r="S22107" s="43"/>
      <c r="U22107" s="43"/>
    </row>
    <row r="22108" spans="19:21" x14ac:dyDescent="0.35">
      <c r="S22108" s="43"/>
      <c r="U22108" s="43"/>
    </row>
    <row r="22109" spans="19:21" x14ac:dyDescent="0.35">
      <c r="S22109" s="43"/>
      <c r="U22109" s="43"/>
    </row>
    <row r="22110" spans="19:21" x14ac:dyDescent="0.35">
      <c r="S22110" s="43"/>
      <c r="U22110" s="43"/>
    </row>
    <row r="22111" spans="19:21" x14ac:dyDescent="0.35">
      <c r="S22111" s="43"/>
      <c r="U22111" s="43"/>
    </row>
    <row r="22112" spans="19:21" x14ac:dyDescent="0.35">
      <c r="S22112" s="43"/>
      <c r="U22112" s="43"/>
    </row>
    <row r="22113" spans="19:21" x14ac:dyDescent="0.35">
      <c r="S22113" s="43"/>
      <c r="U22113" s="43"/>
    </row>
    <row r="22114" spans="19:21" x14ac:dyDescent="0.35">
      <c r="S22114" s="43"/>
      <c r="U22114" s="43"/>
    </row>
    <row r="22115" spans="19:21" x14ac:dyDescent="0.35">
      <c r="S22115" s="43"/>
      <c r="U22115" s="43"/>
    </row>
    <row r="22116" spans="19:21" x14ac:dyDescent="0.35">
      <c r="S22116" s="43"/>
      <c r="U22116" s="43"/>
    </row>
    <row r="22117" spans="19:21" x14ac:dyDescent="0.35">
      <c r="S22117" s="43"/>
      <c r="U22117" s="43"/>
    </row>
    <row r="22118" spans="19:21" x14ac:dyDescent="0.35">
      <c r="S22118" s="43"/>
      <c r="U22118" s="43"/>
    </row>
    <row r="22119" spans="19:21" x14ac:dyDescent="0.35">
      <c r="S22119" s="43"/>
      <c r="U22119" s="43"/>
    </row>
    <row r="22120" spans="19:21" x14ac:dyDescent="0.35">
      <c r="S22120" s="43"/>
      <c r="U22120" s="43"/>
    </row>
    <row r="22121" spans="19:21" x14ac:dyDescent="0.35">
      <c r="S22121" s="43"/>
      <c r="U22121" s="43"/>
    </row>
    <row r="22122" spans="19:21" x14ac:dyDescent="0.35">
      <c r="S22122" s="43"/>
      <c r="U22122" s="43"/>
    </row>
    <row r="22123" spans="19:21" x14ac:dyDescent="0.35">
      <c r="S22123" s="43"/>
      <c r="U22123" s="43"/>
    </row>
    <row r="22124" spans="19:21" x14ac:dyDescent="0.35">
      <c r="S22124" s="43"/>
      <c r="U22124" s="43"/>
    </row>
    <row r="22125" spans="19:21" x14ac:dyDescent="0.35">
      <c r="S22125" s="43"/>
      <c r="U22125" s="43"/>
    </row>
    <row r="22126" spans="19:21" x14ac:dyDescent="0.35">
      <c r="S22126" s="43"/>
      <c r="U22126" s="43"/>
    </row>
    <row r="22127" spans="19:21" x14ac:dyDescent="0.35">
      <c r="S22127" s="43"/>
      <c r="U22127" s="43"/>
    </row>
    <row r="22128" spans="19:21" x14ac:dyDescent="0.35">
      <c r="S22128" s="43"/>
      <c r="U22128" s="43"/>
    </row>
    <row r="22129" spans="19:21" x14ac:dyDescent="0.35">
      <c r="S22129" s="43"/>
      <c r="U22129" s="43"/>
    </row>
    <row r="22130" spans="19:21" x14ac:dyDescent="0.35">
      <c r="S22130" s="43"/>
      <c r="U22130" s="43"/>
    </row>
    <row r="22131" spans="19:21" x14ac:dyDescent="0.35">
      <c r="S22131" s="43"/>
      <c r="U22131" s="43"/>
    </row>
    <row r="22132" spans="19:21" x14ac:dyDescent="0.35">
      <c r="S22132" s="43"/>
      <c r="U22132" s="43"/>
    </row>
    <row r="22133" spans="19:21" x14ac:dyDescent="0.35">
      <c r="S22133" s="43"/>
      <c r="U22133" s="43"/>
    </row>
    <row r="22134" spans="19:21" x14ac:dyDescent="0.35">
      <c r="S22134" s="43"/>
      <c r="U22134" s="43"/>
    </row>
    <row r="22135" spans="19:21" x14ac:dyDescent="0.35">
      <c r="S22135" s="43"/>
      <c r="U22135" s="43"/>
    </row>
    <row r="22136" spans="19:21" x14ac:dyDescent="0.35">
      <c r="S22136" s="43"/>
      <c r="U22136" s="43"/>
    </row>
    <row r="22137" spans="19:21" x14ac:dyDescent="0.35">
      <c r="S22137" s="43"/>
      <c r="U22137" s="43"/>
    </row>
    <row r="22138" spans="19:21" x14ac:dyDescent="0.35">
      <c r="S22138" s="43"/>
      <c r="U22138" s="43"/>
    </row>
    <row r="22139" spans="19:21" x14ac:dyDescent="0.35">
      <c r="S22139" s="43"/>
      <c r="U22139" s="43"/>
    </row>
    <row r="22140" spans="19:21" x14ac:dyDescent="0.35">
      <c r="S22140" s="43"/>
      <c r="U22140" s="43"/>
    </row>
    <row r="22141" spans="19:21" x14ac:dyDescent="0.35">
      <c r="S22141" s="43"/>
      <c r="U22141" s="43"/>
    </row>
    <row r="22142" spans="19:21" x14ac:dyDescent="0.35">
      <c r="S22142" s="43"/>
      <c r="U22142" s="43"/>
    </row>
    <row r="22143" spans="19:21" x14ac:dyDescent="0.35">
      <c r="S22143" s="43"/>
      <c r="U22143" s="43"/>
    </row>
    <row r="22144" spans="19:21" x14ac:dyDescent="0.35">
      <c r="S22144" s="43"/>
      <c r="U22144" s="43"/>
    </row>
    <row r="22145" spans="19:21" x14ac:dyDescent="0.35">
      <c r="S22145" s="43"/>
      <c r="U22145" s="43"/>
    </row>
    <row r="22146" spans="19:21" x14ac:dyDescent="0.35">
      <c r="S22146" s="43"/>
      <c r="U22146" s="43"/>
    </row>
    <row r="22147" spans="19:21" x14ac:dyDescent="0.35">
      <c r="S22147" s="43"/>
      <c r="U22147" s="43"/>
    </row>
    <row r="22148" spans="19:21" x14ac:dyDescent="0.35">
      <c r="S22148" s="43"/>
      <c r="U22148" s="43"/>
    </row>
    <row r="22149" spans="19:21" x14ac:dyDescent="0.35">
      <c r="S22149" s="43"/>
      <c r="U22149" s="43"/>
    </row>
    <row r="22150" spans="19:21" x14ac:dyDescent="0.35">
      <c r="S22150" s="43"/>
      <c r="U22150" s="43"/>
    </row>
    <row r="22151" spans="19:21" x14ac:dyDescent="0.35">
      <c r="S22151" s="43"/>
      <c r="U22151" s="43"/>
    </row>
    <row r="22152" spans="19:21" x14ac:dyDescent="0.35">
      <c r="S22152" s="43"/>
      <c r="U22152" s="43"/>
    </row>
    <row r="22153" spans="19:21" x14ac:dyDescent="0.35">
      <c r="S22153" s="43"/>
      <c r="U22153" s="43"/>
    </row>
    <row r="22154" spans="19:21" x14ac:dyDescent="0.35">
      <c r="S22154" s="43"/>
      <c r="U22154" s="43"/>
    </row>
    <row r="22155" spans="19:21" x14ac:dyDescent="0.35">
      <c r="S22155" s="43"/>
      <c r="U22155" s="43"/>
    </row>
    <row r="22156" spans="19:21" x14ac:dyDescent="0.35">
      <c r="S22156" s="43"/>
      <c r="U22156" s="43"/>
    </row>
    <row r="22157" spans="19:21" x14ac:dyDescent="0.35">
      <c r="S22157" s="43"/>
      <c r="U22157" s="43"/>
    </row>
    <row r="22158" spans="19:21" x14ac:dyDescent="0.35">
      <c r="S22158" s="43"/>
      <c r="U22158" s="43"/>
    </row>
    <row r="22159" spans="19:21" x14ac:dyDescent="0.35">
      <c r="S22159" s="43"/>
      <c r="U22159" s="43"/>
    </row>
    <row r="22160" spans="19:21" x14ac:dyDescent="0.35">
      <c r="S22160" s="43"/>
      <c r="U22160" s="43"/>
    </row>
    <row r="22161" spans="19:21" x14ac:dyDescent="0.35">
      <c r="S22161" s="43"/>
      <c r="U22161" s="43"/>
    </row>
    <row r="22162" spans="19:21" x14ac:dyDescent="0.35">
      <c r="S22162" s="43"/>
      <c r="U22162" s="43"/>
    </row>
    <row r="22163" spans="19:21" x14ac:dyDescent="0.35">
      <c r="S22163" s="43"/>
      <c r="U22163" s="43"/>
    </row>
    <row r="22164" spans="19:21" x14ac:dyDescent="0.35">
      <c r="S22164" s="43"/>
      <c r="U22164" s="43"/>
    </row>
    <row r="22165" spans="19:21" x14ac:dyDescent="0.35">
      <c r="S22165" s="43"/>
      <c r="U22165" s="43"/>
    </row>
    <row r="22166" spans="19:21" x14ac:dyDescent="0.35">
      <c r="S22166" s="43"/>
      <c r="U22166" s="43"/>
    </row>
    <row r="22167" spans="19:21" x14ac:dyDescent="0.35">
      <c r="S22167" s="43"/>
      <c r="U22167" s="43"/>
    </row>
    <row r="22168" spans="19:21" x14ac:dyDescent="0.35">
      <c r="S22168" s="43"/>
      <c r="U22168" s="43"/>
    </row>
    <row r="22169" spans="19:21" x14ac:dyDescent="0.35">
      <c r="S22169" s="43"/>
      <c r="U22169" s="43"/>
    </row>
    <row r="22170" spans="19:21" x14ac:dyDescent="0.35">
      <c r="S22170" s="43"/>
      <c r="U22170" s="43"/>
    </row>
    <row r="22171" spans="19:21" x14ac:dyDescent="0.35">
      <c r="S22171" s="43"/>
      <c r="U22171" s="43"/>
    </row>
    <row r="22172" spans="19:21" x14ac:dyDescent="0.35">
      <c r="S22172" s="43"/>
      <c r="U22172" s="43"/>
    </row>
    <row r="22173" spans="19:21" x14ac:dyDescent="0.35">
      <c r="S22173" s="43"/>
      <c r="U22173" s="43"/>
    </row>
    <row r="22174" spans="19:21" x14ac:dyDescent="0.35">
      <c r="S22174" s="43"/>
      <c r="U22174" s="43"/>
    </row>
    <row r="22175" spans="19:21" x14ac:dyDescent="0.35">
      <c r="S22175" s="43"/>
      <c r="U22175" s="43"/>
    </row>
    <row r="22176" spans="19:21" x14ac:dyDescent="0.35">
      <c r="S22176" s="43"/>
      <c r="U22176" s="43"/>
    </row>
    <row r="22177" spans="19:21" x14ac:dyDescent="0.35">
      <c r="S22177" s="43"/>
      <c r="U22177" s="43"/>
    </row>
    <row r="22178" spans="19:21" x14ac:dyDescent="0.35">
      <c r="S22178" s="43"/>
      <c r="U22178" s="43"/>
    </row>
    <row r="22179" spans="19:21" x14ac:dyDescent="0.35">
      <c r="S22179" s="43"/>
      <c r="U22179" s="43"/>
    </row>
    <row r="22180" spans="19:21" x14ac:dyDescent="0.35">
      <c r="S22180" s="43"/>
      <c r="U22180" s="43"/>
    </row>
    <row r="22181" spans="19:21" x14ac:dyDescent="0.35">
      <c r="S22181" s="43"/>
      <c r="U22181" s="43"/>
    </row>
    <row r="22182" spans="19:21" x14ac:dyDescent="0.35">
      <c r="S22182" s="43"/>
      <c r="U22182" s="43"/>
    </row>
    <row r="22183" spans="19:21" x14ac:dyDescent="0.35">
      <c r="S22183" s="43"/>
      <c r="U22183" s="43"/>
    </row>
    <row r="22184" spans="19:21" x14ac:dyDescent="0.35">
      <c r="S22184" s="43"/>
      <c r="U22184" s="43"/>
    </row>
    <row r="22185" spans="19:21" x14ac:dyDescent="0.35">
      <c r="S22185" s="43"/>
      <c r="U22185" s="43"/>
    </row>
    <row r="22186" spans="19:21" x14ac:dyDescent="0.35">
      <c r="S22186" s="43"/>
      <c r="U22186" s="43"/>
    </row>
    <row r="22187" spans="19:21" x14ac:dyDescent="0.35">
      <c r="S22187" s="43"/>
      <c r="U22187" s="43"/>
    </row>
    <row r="22188" spans="19:21" x14ac:dyDescent="0.35">
      <c r="S22188" s="43"/>
      <c r="U22188" s="43"/>
    </row>
    <row r="22189" spans="19:21" x14ac:dyDescent="0.35">
      <c r="S22189" s="43"/>
      <c r="U22189" s="43"/>
    </row>
    <row r="22190" spans="19:21" x14ac:dyDescent="0.35">
      <c r="S22190" s="43"/>
      <c r="U22190" s="43"/>
    </row>
    <row r="22191" spans="19:21" x14ac:dyDescent="0.35">
      <c r="S22191" s="43"/>
      <c r="U22191" s="43"/>
    </row>
    <row r="22192" spans="19:21" x14ac:dyDescent="0.35">
      <c r="S22192" s="43"/>
      <c r="U22192" s="43"/>
    </row>
    <row r="22193" spans="19:21" x14ac:dyDescent="0.35">
      <c r="S22193" s="43"/>
      <c r="U22193" s="43"/>
    </row>
    <row r="22194" spans="19:21" x14ac:dyDescent="0.35">
      <c r="S22194" s="43"/>
      <c r="U22194" s="43"/>
    </row>
    <row r="22195" spans="19:21" x14ac:dyDescent="0.35">
      <c r="S22195" s="43"/>
      <c r="U22195" s="43"/>
    </row>
    <row r="22196" spans="19:21" x14ac:dyDescent="0.35">
      <c r="S22196" s="43"/>
      <c r="U22196" s="43"/>
    </row>
    <row r="22197" spans="19:21" x14ac:dyDescent="0.35">
      <c r="S22197" s="43"/>
      <c r="U22197" s="43"/>
    </row>
    <row r="22198" spans="19:21" x14ac:dyDescent="0.35">
      <c r="S22198" s="43"/>
      <c r="U22198" s="43"/>
    </row>
    <row r="22199" spans="19:21" x14ac:dyDescent="0.35">
      <c r="S22199" s="43"/>
      <c r="U22199" s="43"/>
    </row>
    <row r="22200" spans="19:21" x14ac:dyDescent="0.35">
      <c r="S22200" s="43"/>
      <c r="U22200" s="43"/>
    </row>
    <row r="22201" spans="19:21" x14ac:dyDescent="0.35">
      <c r="S22201" s="43"/>
      <c r="U22201" s="43"/>
    </row>
    <row r="22202" spans="19:21" x14ac:dyDescent="0.35">
      <c r="S22202" s="43"/>
      <c r="U22202" s="43"/>
    </row>
    <row r="22203" spans="19:21" x14ac:dyDescent="0.35">
      <c r="S22203" s="43"/>
      <c r="U22203" s="43"/>
    </row>
    <row r="22204" spans="19:21" x14ac:dyDescent="0.35">
      <c r="S22204" s="43"/>
      <c r="U22204" s="43"/>
    </row>
    <row r="22205" spans="19:21" x14ac:dyDescent="0.35">
      <c r="S22205" s="43"/>
      <c r="U22205" s="43"/>
    </row>
    <row r="22206" spans="19:21" x14ac:dyDescent="0.35">
      <c r="S22206" s="43"/>
      <c r="U22206" s="43"/>
    </row>
    <row r="22207" spans="19:21" x14ac:dyDescent="0.35">
      <c r="S22207" s="43"/>
      <c r="U22207" s="43"/>
    </row>
    <row r="22208" spans="19:21" x14ac:dyDescent="0.35">
      <c r="S22208" s="43"/>
      <c r="U22208" s="43"/>
    </row>
    <row r="22209" spans="19:21" x14ac:dyDescent="0.35">
      <c r="S22209" s="43"/>
      <c r="U22209" s="43"/>
    </row>
    <row r="22210" spans="19:21" x14ac:dyDescent="0.35">
      <c r="S22210" s="43"/>
      <c r="U22210" s="43"/>
    </row>
    <row r="22211" spans="19:21" x14ac:dyDescent="0.35">
      <c r="S22211" s="43"/>
      <c r="U22211" s="43"/>
    </row>
    <row r="22212" spans="19:21" x14ac:dyDescent="0.35">
      <c r="S22212" s="43"/>
      <c r="U22212" s="43"/>
    </row>
    <row r="22213" spans="19:21" x14ac:dyDescent="0.35">
      <c r="S22213" s="43"/>
      <c r="U22213" s="43"/>
    </row>
    <row r="22214" spans="19:21" x14ac:dyDescent="0.35">
      <c r="S22214" s="43"/>
      <c r="U22214" s="43"/>
    </row>
    <row r="22215" spans="19:21" x14ac:dyDescent="0.35">
      <c r="S22215" s="43"/>
      <c r="U22215" s="43"/>
    </row>
    <row r="22216" spans="19:21" x14ac:dyDescent="0.35">
      <c r="S22216" s="43"/>
      <c r="U22216" s="43"/>
    </row>
    <row r="22217" spans="19:21" x14ac:dyDescent="0.35">
      <c r="S22217" s="43"/>
      <c r="U22217" s="43"/>
    </row>
    <row r="22218" spans="19:21" x14ac:dyDescent="0.35">
      <c r="S22218" s="43"/>
      <c r="U22218" s="43"/>
    </row>
    <row r="22219" spans="19:21" x14ac:dyDescent="0.35">
      <c r="S22219" s="43"/>
      <c r="U22219" s="43"/>
    </row>
    <row r="22220" spans="19:21" x14ac:dyDescent="0.35">
      <c r="S22220" s="43"/>
      <c r="U22220" s="43"/>
    </row>
    <row r="22221" spans="19:21" x14ac:dyDescent="0.35">
      <c r="S22221" s="43"/>
      <c r="U22221" s="43"/>
    </row>
    <row r="22222" spans="19:21" x14ac:dyDescent="0.35">
      <c r="S22222" s="43"/>
      <c r="U22222" s="43"/>
    </row>
    <row r="22223" spans="19:21" x14ac:dyDescent="0.35">
      <c r="S22223" s="43"/>
      <c r="U22223" s="43"/>
    </row>
    <row r="22224" spans="19:21" x14ac:dyDescent="0.35">
      <c r="S22224" s="43"/>
      <c r="U22224" s="43"/>
    </row>
    <row r="22225" spans="19:21" x14ac:dyDescent="0.35">
      <c r="S22225" s="43"/>
      <c r="U22225" s="43"/>
    </row>
    <row r="22226" spans="19:21" x14ac:dyDescent="0.35">
      <c r="S22226" s="43"/>
      <c r="U22226" s="43"/>
    </row>
    <row r="22227" spans="19:21" x14ac:dyDescent="0.35">
      <c r="S22227" s="43"/>
      <c r="U22227" s="43"/>
    </row>
    <row r="22228" spans="19:21" x14ac:dyDescent="0.35">
      <c r="S22228" s="43"/>
      <c r="U22228" s="43"/>
    </row>
    <row r="22229" spans="19:21" x14ac:dyDescent="0.35">
      <c r="S22229" s="43"/>
      <c r="U22229" s="43"/>
    </row>
    <row r="22230" spans="19:21" x14ac:dyDescent="0.35">
      <c r="S22230" s="43"/>
      <c r="U22230" s="43"/>
    </row>
    <row r="22231" spans="19:21" x14ac:dyDescent="0.35">
      <c r="S22231" s="43"/>
      <c r="U22231" s="43"/>
    </row>
    <row r="22232" spans="19:21" x14ac:dyDescent="0.35">
      <c r="S22232" s="43"/>
      <c r="U22232" s="43"/>
    </row>
    <row r="22233" spans="19:21" x14ac:dyDescent="0.35">
      <c r="S22233" s="43"/>
      <c r="U22233" s="43"/>
    </row>
    <row r="22234" spans="19:21" x14ac:dyDescent="0.35">
      <c r="S22234" s="43"/>
      <c r="U22234" s="43"/>
    </row>
    <row r="22235" spans="19:21" x14ac:dyDescent="0.35">
      <c r="S22235" s="43"/>
      <c r="U22235" s="43"/>
    </row>
    <row r="22236" spans="19:21" x14ac:dyDescent="0.35">
      <c r="S22236" s="43"/>
      <c r="U22236" s="43"/>
    </row>
    <row r="22237" spans="19:21" x14ac:dyDescent="0.35">
      <c r="S22237" s="43"/>
      <c r="U22237" s="43"/>
    </row>
    <row r="22238" spans="19:21" x14ac:dyDescent="0.35">
      <c r="S22238" s="43"/>
      <c r="U22238" s="43"/>
    </row>
    <row r="22239" spans="19:21" x14ac:dyDescent="0.35">
      <c r="S22239" s="43"/>
      <c r="U22239" s="43"/>
    </row>
    <row r="22240" spans="19:21" x14ac:dyDescent="0.35">
      <c r="S22240" s="43"/>
      <c r="U22240" s="43"/>
    </row>
    <row r="22241" spans="19:21" x14ac:dyDescent="0.35">
      <c r="S22241" s="43"/>
      <c r="U22241" s="43"/>
    </row>
    <row r="22242" spans="19:21" x14ac:dyDescent="0.35">
      <c r="S22242" s="43"/>
      <c r="U22242" s="43"/>
    </row>
    <row r="22243" spans="19:21" x14ac:dyDescent="0.35">
      <c r="S22243" s="43"/>
      <c r="U22243" s="43"/>
    </row>
    <row r="22244" spans="19:21" x14ac:dyDescent="0.35">
      <c r="S22244" s="43"/>
      <c r="U22244" s="43"/>
    </row>
    <row r="22245" spans="19:21" x14ac:dyDescent="0.35">
      <c r="S22245" s="43"/>
      <c r="U22245" s="43"/>
    </row>
    <row r="22246" spans="19:21" x14ac:dyDescent="0.35">
      <c r="S22246" s="43"/>
      <c r="U22246" s="43"/>
    </row>
    <row r="22247" spans="19:21" x14ac:dyDescent="0.35">
      <c r="S22247" s="43"/>
      <c r="U22247" s="43"/>
    </row>
    <row r="22248" spans="19:21" x14ac:dyDescent="0.35">
      <c r="S22248" s="43"/>
      <c r="U22248" s="43"/>
    </row>
    <row r="22249" spans="19:21" x14ac:dyDescent="0.35">
      <c r="S22249" s="43"/>
      <c r="U22249" s="43"/>
    </row>
    <row r="22250" spans="19:21" x14ac:dyDescent="0.35">
      <c r="S22250" s="43"/>
      <c r="U22250" s="43"/>
    </row>
    <row r="22251" spans="19:21" x14ac:dyDescent="0.35">
      <c r="S22251" s="43"/>
      <c r="U22251" s="43"/>
    </row>
    <row r="22252" spans="19:21" x14ac:dyDescent="0.35">
      <c r="S22252" s="43"/>
      <c r="U22252" s="43"/>
    </row>
    <row r="22253" spans="19:21" x14ac:dyDescent="0.35">
      <c r="S22253" s="43"/>
      <c r="U22253" s="43"/>
    </row>
    <row r="22254" spans="19:21" x14ac:dyDescent="0.35">
      <c r="S22254" s="43"/>
      <c r="U22254" s="43"/>
    </row>
    <row r="22255" spans="19:21" x14ac:dyDescent="0.35">
      <c r="S22255" s="43"/>
      <c r="U22255" s="43"/>
    </row>
    <row r="22256" spans="19:21" x14ac:dyDescent="0.35">
      <c r="S22256" s="43"/>
      <c r="U22256" s="43"/>
    </row>
    <row r="22257" spans="19:21" x14ac:dyDescent="0.35">
      <c r="S22257" s="43"/>
      <c r="U22257" s="43"/>
    </row>
    <row r="22258" spans="19:21" x14ac:dyDescent="0.35">
      <c r="S22258" s="43"/>
      <c r="U22258" s="43"/>
    </row>
    <row r="22259" spans="19:21" x14ac:dyDescent="0.35">
      <c r="S22259" s="43"/>
      <c r="U22259" s="43"/>
    </row>
    <row r="22260" spans="19:21" x14ac:dyDescent="0.35">
      <c r="S22260" s="43"/>
      <c r="U22260" s="43"/>
    </row>
    <row r="22261" spans="19:21" x14ac:dyDescent="0.35">
      <c r="S22261" s="43"/>
      <c r="U22261" s="43"/>
    </row>
    <row r="22262" spans="19:21" x14ac:dyDescent="0.35">
      <c r="S22262" s="43"/>
      <c r="U22262" s="43"/>
    </row>
    <row r="22263" spans="19:21" x14ac:dyDescent="0.35">
      <c r="S22263" s="43"/>
      <c r="U22263" s="43"/>
    </row>
    <row r="22264" spans="19:21" x14ac:dyDescent="0.35">
      <c r="S22264" s="43"/>
      <c r="U22264" s="43"/>
    </row>
    <row r="22265" spans="19:21" x14ac:dyDescent="0.35">
      <c r="S22265" s="43"/>
      <c r="U22265" s="43"/>
    </row>
    <row r="22266" spans="19:21" x14ac:dyDescent="0.35">
      <c r="S22266" s="43"/>
      <c r="U22266" s="43"/>
    </row>
    <row r="22267" spans="19:21" x14ac:dyDescent="0.35">
      <c r="S22267" s="43"/>
      <c r="U22267" s="43"/>
    </row>
    <row r="22268" spans="19:21" x14ac:dyDescent="0.35">
      <c r="S22268" s="43"/>
      <c r="U22268" s="43"/>
    </row>
    <row r="22269" spans="19:21" x14ac:dyDescent="0.35">
      <c r="S22269" s="43"/>
      <c r="U22269" s="43"/>
    </row>
    <row r="22270" spans="19:21" x14ac:dyDescent="0.35">
      <c r="S22270" s="43"/>
      <c r="U22270" s="43"/>
    </row>
    <row r="22271" spans="19:21" x14ac:dyDescent="0.35">
      <c r="S22271" s="43"/>
      <c r="U22271" s="43"/>
    </row>
    <row r="22272" spans="19:21" x14ac:dyDescent="0.35">
      <c r="S22272" s="43"/>
      <c r="U22272" s="43"/>
    </row>
    <row r="22273" spans="19:21" x14ac:dyDescent="0.35">
      <c r="S22273" s="43"/>
      <c r="U22273" s="43"/>
    </row>
    <row r="22274" spans="19:21" x14ac:dyDescent="0.35">
      <c r="S22274" s="43"/>
      <c r="U22274" s="43"/>
    </row>
    <row r="22275" spans="19:21" x14ac:dyDescent="0.35">
      <c r="S22275" s="43"/>
      <c r="U22275" s="43"/>
    </row>
    <row r="22276" spans="19:21" x14ac:dyDescent="0.35">
      <c r="S22276" s="43"/>
      <c r="U22276" s="43"/>
    </row>
    <row r="22277" spans="19:21" x14ac:dyDescent="0.35">
      <c r="S22277" s="43"/>
      <c r="U22277" s="43"/>
    </row>
    <row r="22278" spans="19:21" x14ac:dyDescent="0.35">
      <c r="S22278" s="43"/>
      <c r="U22278" s="43"/>
    </row>
    <row r="22279" spans="19:21" x14ac:dyDescent="0.35">
      <c r="S22279" s="43"/>
      <c r="U22279" s="43"/>
    </row>
    <row r="22280" spans="19:21" x14ac:dyDescent="0.35">
      <c r="S22280" s="43"/>
      <c r="U22280" s="43"/>
    </row>
    <row r="22281" spans="19:21" x14ac:dyDescent="0.35">
      <c r="S22281" s="43"/>
      <c r="U22281" s="43"/>
    </row>
    <row r="22282" spans="19:21" x14ac:dyDescent="0.35">
      <c r="S22282" s="43"/>
      <c r="U22282" s="43"/>
    </row>
    <row r="22283" spans="19:21" x14ac:dyDescent="0.35">
      <c r="S22283" s="43"/>
      <c r="U22283" s="43"/>
    </row>
    <row r="22284" spans="19:21" x14ac:dyDescent="0.35">
      <c r="S22284" s="43"/>
      <c r="U22284" s="43"/>
    </row>
    <row r="22285" spans="19:21" x14ac:dyDescent="0.35">
      <c r="S22285" s="43"/>
      <c r="U22285" s="43"/>
    </row>
    <row r="22286" spans="19:21" x14ac:dyDescent="0.35">
      <c r="S22286" s="43"/>
      <c r="U22286" s="43"/>
    </row>
    <row r="22287" spans="19:21" x14ac:dyDescent="0.35">
      <c r="S22287" s="43"/>
      <c r="U22287" s="43"/>
    </row>
    <row r="22288" spans="19:21" x14ac:dyDescent="0.35">
      <c r="S22288" s="43"/>
      <c r="U22288" s="43"/>
    </row>
    <row r="22289" spans="19:21" x14ac:dyDescent="0.35">
      <c r="S22289" s="43"/>
      <c r="U22289" s="43"/>
    </row>
    <row r="22290" spans="19:21" x14ac:dyDescent="0.35">
      <c r="S22290" s="43"/>
      <c r="U22290" s="43"/>
    </row>
    <row r="22291" spans="19:21" x14ac:dyDescent="0.35">
      <c r="S22291" s="43"/>
      <c r="U22291" s="43"/>
    </row>
    <row r="22292" spans="19:21" x14ac:dyDescent="0.35">
      <c r="S22292" s="43"/>
      <c r="U22292" s="43"/>
    </row>
    <row r="22293" spans="19:21" x14ac:dyDescent="0.35">
      <c r="S22293" s="43"/>
      <c r="U22293" s="43"/>
    </row>
    <row r="22294" spans="19:21" x14ac:dyDescent="0.35">
      <c r="S22294" s="43"/>
      <c r="U22294" s="43"/>
    </row>
    <row r="22295" spans="19:21" x14ac:dyDescent="0.35">
      <c r="S22295" s="43"/>
      <c r="U22295" s="43"/>
    </row>
    <row r="22296" spans="19:21" x14ac:dyDescent="0.35">
      <c r="S22296" s="43"/>
      <c r="U22296" s="43"/>
    </row>
    <row r="22297" spans="19:21" x14ac:dyDescent="0.35">
      <c r="S22297" s="43"/>
      <c r="U22297" s="43"/>
    </row>
    <row r="22298" spans="19:21" x14ac:dyDescent="0.35">
      <c r="S22298" s="43"/>
      <c r="U22298" s="43"/>
    </row>
    <row r="22299" spans="19:21" x14ac:dyDescent="0.35">
      <c r="S22299" s="43"/>
      <c r="U22299" s="43"/>
    </row>
    <row r="22300" spans="19:21" x14ac:dyDescent="0.35">
      <c r="S22300" s="43"/>
      <c r="U22300" s="43"/>
    </row>
    <row r="22301" spans="19:21" x14ac:dyDescent="0.35">
      <c r="S22301" s="43"/>
      <c r="U22301" s="43"/>
    </row>
    <row r="22302" spans="19:21" x14ac:dyDescent="0.35">
      <c r="S22302" s="43"/>
      <c r="U22302" s="43"/>
    </row>
    <row r="22303" spans="19:21" x14ac:dyDescent="0.35">
      <c r="S22303" s="43"/>
      <c r="U22303" s="43"/>
    </row>
    <row r="22304" spans="19:21" x14ac:dyDescent="0.35">
      <c r="S22304" s="43"/>
      <c r="U22304" s="43"/>
    </row>
    <row r="22305" spans="19:21" x14ac:dyDescent="0.35">
      <c r="S22305" s="43"/>
      <c r="U22305" s="43"/>
    </row>
    <row r="22306" spans="19:21" x14ac:dyDescent="0.35">
      <c r="S22306" s="43"/>
      <c r="U22306" s="43"/>
    </row>
    <row r="22307" spans="19:21" x14ac:dyDescent="0.35">
      <c r="S22307" s="43"/>
      <c r="U22307" s="43"/>
    </row>
    <row r="22308" spans="19:21" x14ac:dyDescent="0.35">
      <c r="S22308" s="43"/>
      <c r="U22308" s="43"/>
    </row>
    <row r="22309" spans="19:21" x14ac:dyDescent="0.35">
      <c r="S22309" s="43"/>
      <c r="U22309" s="43"/>
    </row>
    <row r="22310" spans="19:21" x14ac:dyDescent="0.35">
      <c r="S22310" s="43"/>
      <c r="U22310" s="43"/>
    </row>
    <row r="22311" spans="19:21" x14ac:dyDescent="0.35">
      <c r="S22311" s="43"/>
      <c r="U22311" s="43"/>
    </row>
    <row r="22312" spans="19:21" x14ac:dyDescent="0.35">
      <c r="S22312" s="43"/>
      <c r="U22312" s="43"/>
    </row>
    <row r="22313" spans="19:21" x14ac:dyDescent="0.35">
      <c r="S22313" s="43"/>
      <c r="U22313" s="43"/>
    </row>
    <row r="22314" spans="19:21" x14ac:dyDescent="0.35">
      <c r="S22314" s="43"/>
      <c r="U22314" s="43"/>
    </row>
    <row r="22315" spans="19:21" x14ac:dyDescent="0.35">
      <c r="S22315" s="43"/>
      <c r="U22315" s="43"/>
    </row>
    <row r="22316" spans="19:21" x14ac:dyDescent="0.35">
      <c r="S22316" s="43"/>
      <c r="U22316" s="43"/>
    </row>
    <row r="22317" spans="19:21" x14ac:dyDescent="0.35">
      <c r="S22317" s="43"/>
      <c r="U22317" s="43"/>
    </row>
    <row r="22318" spans="19:21" x14ac:dyDescent="0.35">
      <c r="S22318" s="43"/>
      <c r="U22318" s="43"/>
    </row>
    <row r="22319" spans="19:21" x14ac:dyDescent="0.35">
      <c r="S22319" s="43"/>
      <c r="U22319" s="43"/>
    </row>
    <row r="22320" spans="19:21" x14ac:dyDescent="0.35">
      <c r="S22320" s="43"/>
      <c r="U22320" s="43"/>
    </row>
    <row r="22321" spans="19:21" x14ac:dyDescent="0.35">
      <c r="S22321" s="43"/>
      <c r="U22321" s="43"/>
    </row>
    <row r="22322" spans="19:21" x14ac:dyDescent="0.35">
      <c r="S22322" s="43"/>
      <c r="U22322" s="43"/>
    </row>
    <row r="22323" spans="19:21" x14ac:dyDescent="0.35">
      <c r="S22323" s="43"/>
      <c r="U22323" s="43"/>
    </row>
    <row r="22324" spans="19:21" x14ac:dyDescent="0.35">
      <c r="S22324" s="43"/>
      <c r="U22324" s="43"/>
    </row>
    <row r="22325" spans="19:21" x14ac:dyDescent="0.35">
      <c r="S22325" s="43"/>
      <c r="U22325" s="43"/>
    </row>
    <row r="22326" spans="19:21" x14ac:dyDescent="0.35">
      <c r="S22326" s="43"/>
      <c r="U22326" s="43"/>
    </row>
    <row r="22327" spans="19:21" x14ac:dyDescent="0.35">
      <c r="S22327" s="43"/>
      <c r="U22327" s="43"/>
    </row>
    <row r="22328" spans="19:21" x14ac:dyDescent="0.35">
      <c r="S22328" s="43"/>
      <c r="U22328" s="43"/>
    </row>
    <row r="22329" spans="19:21" x14ac:dyDescent="0.35">
      <c r="S22329" s="43"/>
      <c r="U22329" s="43"/>
    </row>
    <row r="22330" spans="19:21" x14ac:dyDescent="0.35">
      <c r="S22330" s="43"/>
      <c r="U22330" s="43"/>
    </row>
    <row r="22331" spans="19:21" x14ac:dyDescent="0.35">
      <c r="S22331" s="43"/>
      <c r="U22331" s="43"/>
    </row>
    <row r="22332" spans="19:21" x14ac:dyDescent="0.35">
      <c r="S22332" s="43"/>
      <c r="U22332" s="43"/>
    </row>
    <row r="22333" spans="19:21" x14ac:dyDescent="0.35">
      <c r="S22333" s="43"/>
      <c r="U22333" s="43"/>
    </row>
    <row r="22334" spans="19:21" x14ac:dyDescent="0.35">
      <c r="S22334" s="43"/>
      <c r="U22334" s="43"/>
    </row>
    <row r="22335" spans="19:21" x14ac:dyDescent="0.35">
      <c r="S22335" s="43"/>
      <c r="U22335" s="43"/>
    </row>
    <row r="22336" spans="19:21" x14ac:dyDescent="0.35">
      <c r="S22336" s="43"/>
      <c r="U22336" s="43"/>
    </row>
    <row r="22337" spans="19:21" x14ac:dyDescent="0.35">
      <c r="S22337" s="43"/>
      <c r="U22337" s="43"/>
    </row>
    <row r="22338" spans="19:21" x14ac:dyDescent="0.35">
      <c r="S22338" s="43"/>
      <c r="U22338" s="43"/>
    </row>
    <row r="22339" spans="19:21" x14ac:dyDescent="0.35">
      <c r="S22339" s="43"/>
      <c r="U22339" s="43"/>
    </row>
    <row r="22340" spans="19:21" x14ac:dyDescent="0.35">
      <c r="S22340" s="43"/>
      <c r="U22340" s="43"/>
    </row>
    <row r="22341" spans="19:21" x14ac:dyDescent="0.35">
      <c r="S22341" s="43"/>
      <c r="U22341" s="43"/>
    </row>
    <row r="22342" spans="19:21" x14ac:dyDescent="0.35">
      <c r="S22342" s="43"/>
      <c r="U22342" s="43"/>
    </row>
    <row r="22343" spans="19:21" x14ac:dyDescent="0.35">
      <c r="S22343" s="43"/>
      <c r="U22343" s="43"/>
    </row>
    <row r="22344" spans="19:21" x14ac:dyDescent="0.35">
      <c r="S22344" s="43"/>
      <c r="U22344" s="43"/>
    </row>
    <row r="22345" spans="19:21" x14ac:dyDescent="0.35">
      <c r="S22345" s="43"/>
      <c r="U22345" s="43"/>
    </row>
    <row r="22346" spans="19:21" x14ac:dyDescent="0.35">
      <c r="S22346" s="43"/>
      <c r="U22346" s="43"/>
    </row>
    <row r="22347" spans="19:21" x14ac:dyDescent="0.35">
      <c r="S22347" s="43"/>
      <c r="U22347" s="43"/>
    </row>
    <row r="22348" spans="19:21" x14ac:dyDescent="0.35">
      <c r="S22348" s="43"/>
      <c r="U22348" s="43"/>
    </row>
    <row r="22349" spans="19:21" x14ac:dyDescent="0.35">
      <c r="S22349" s="43"/>
      <c r="U22349" s="43"/>
    </row>
    <row r="22350" spans="19:21" x14ac:dyDescent="0.35">
      <c r="S22350" s="43"/>
      <c r="U22350" s="43"/>
    </row>
    <row r="22351" spans="19:21" x14ac:dyDescent="0.35">
      <c r="S22351" s="43"/>
      <c r="U22351" s="43"/>
    </row>
    <row r="22352" spans="19:21" x14ac:dyDescent="0.35">
      <c r="S22352" s="43"/>
      <c r="U22352" s="43"/>
    </row>
    <row r="22353" spans="19:21" x14ac:dyDescent="0.35">
      <c r="S22353" s="43"/>
      <c r="U22353" s="43"/>
    </row>
    <row r="22354" spans="19:21" x14ac:dyDescent="0.35">
      <c r="S22354" s="43"/>
      <c r="U22354" s="43"/>
    </row>
    <row r="22355" spans="19:21" x14ac:dyDescent="0.35">
      <c r="S22355" s="43"/>
      <c r="U22355" s="43"/>
    </row>
    <row r="22356" spans="19:21" x14ac:dyDescent="0.35">
      <c r="S22356" s="43"/>
      <c r="U22356" s="43"/>
    </row>
    <row r="22357" spans="19:21" x14ac:dyDescent="0.35">
      <c r="S22357" s="43"/>
      <c r="U22357" s="43"/>
    </row>
    <row r="22358" spans="19:21" x14ac:dyDescent="0.35">
      <c r="S22358" s="43"/>
      <c r="U22358" s="43"/>
    </row>
    <row r="22359" spans="19:21" x14ac:dyDescent="0.35">
      <c r="S22359" s="43"/>
      <c r="U22359" s="43"/>
    </row>
    <row r="22360" spans="19:21" x14ac:dyDescent="0.35">
      <c r="S22360" s="43"/>
      <c r="U22360" s="43"/>
    </row>
    <row r="22361" spans="19:21" x14ac:dyDescent="0.35">
      <c r="S22361" s="43"/>
      <c r="U22361" s="43"/>
    </row>
    <row r="22362" spans="19:21" x14ac:dyDescent="0.35">
      <c r="S22362" s="43"/>
      <c r="U22362" s="43"/>
    </row>
    <row r="22363" spans="19:21" x14ac:dyDescent="0.35">
      <c r="S22363" s="43"/>
      <c r="U22363" s="43"/>
    </row>
    <row r="22364" spans="19:21" x14ac:dyDescent="0.35">
      <c r="S22364" s="43"/>
      <c r="U22364" s="43"/>
    </row>
    <row r="22365" spans="19:21" x14ac:dyDescent="0.35">
      <c r="S22365" s="43"/>
      <c r="U22365" s="43"/>
    </row>
    <row r="22366" spans="19:21" x14ac:dyDescent="0.35">
      <c r="S22366" s="43"/>
      <c r="U22366" s="43"/>
    </row>
    <row r="22367" spans="19:21" x14ac:dyDescent="0.35">
      <c r="S22367" s="43"/>
      <c r="U22367" s="43"/>
    </row>
    <row r="22368" spans="19:21" x14ac:dyDescent="0.35">
      <c r="S22368" s="43"/>
      <c r="U22368" s="43"/>
    </row>
    <row r="22369" spans="19:21" x14ac:dyDescent="0.35">
      <c r="S22369" s="43"/>
      <c r="U22369" s="43"/>
    </row>
    <row r="22370" spans="19:21" x14ac:dyDescent="0.35">
      <c r="S22370" s="43"/>
      <c r="U22370" s="43"/>
    </row>
    <row r="22371" spans="19:21" x14ac:dyDescent="0.35">
      <c r="S22371" s="43"/>
      <c r="U22371" s="43"/>
    </row>
    <row r="22372" spans="19:21" x14ac:dyDescent="0.35">
      <c r="S22372" s="43"/>
      <c r="U22372" s="43"/>
    </row>
    <row r="22373" spans="19:21" x14ac:dyDescent="0.35">
      <c r="S22373" s="43"/>
      <c r="U22373" s="43"/>
    </row>
    <row r="22374" spans="19:21" x14ac:dyDescent="0.35">
      <c r="S22374" s="43"/>
      <c r="U22374" s="43"/>
    </row>
    <row r="22375" spans="19:21" x14ac:dyDescent="0.35">
      <c r="S22375" s="43"/>
      <c r="U22375" s="43"/>
    </row>
    <row r="22376" spans="19:21" x14ac:dyDescent="0.35">
      <c r="S22376" s="43"/>
      <c r="U22376" s="43"/>
    </row>
    <row r="22377" spans="19:21" x14ac:dyDescent="0.35">
      <c r="S22377" s="43"/>
      <c r="U22377" s="43"/>
    </row>
    <row r="22378" spans="19:21" x14ac:dyDescent="0.35">
      <c r="S22378" s="43"/>
      <c r="U22378" s="43"/>
    </row>
    <row r="22379" spans="19:21" x14ac:dyDescent="0.35">
      <c r="S22379" s="43"/>
      <c r="U22379" s="43"/>
    </row>
    <row r="22380" spans="19:21" x14ac:dyDescent="0.35">
      <c r="S22380" s="43"/>
      <c r="U22380" s="43"/>
    </row>
    <row r="22381" spans="19:21" x14ac:dyDescent="0.35">
      <c r="S22381" s="43"/>
      <c r="U22381" s="43"/>
    </row>
    <row r="22382" spans="19:21" x14ac:dyDescent="0.35">
      <c r="S22382" s="43"/>
      <c r="U22382" s="43"/>
    </row>
    <row r="22383" spans="19:21" x14ac:dyDescent="0.35">
      <c r="S22383" s="43"/>
      <c r="U22383" s="43"/>
    </row>
    <row r="22384" spans="19:21" x14ac:dyDescent="0.35">
      <c r="S22384" s="43"/>
      <c r="U22384" s="43"/>
    </row>
    <row r="22385" spans="19:21" x14ac:dyDescent="0.35">
      <c r="S22385" s="43"/>
      <c r="U22385" s="43"/>
    </row>
    <row r="22386" spans="19:21" x14ac:dyDescent="0.35">
      <c r="S22386" s="43"/>
      <c r="U22386" s="43"/>
    </row>
    <row r="22387" spans="19:21" x14ac:dyDescent="0.35">
      <c r="S22387" s="43"/>
      <c r="U22387" s="43"/>
    </row>
    <row r="22388" spans="19:21" x14ac:dyDescent="0.35">
      <c r="S22388" s="43"/>
      <c r="U22388" s="43"/>
    </row>
    <row r="22389" spans="19:21" x14ac:dyDescent="0.35">
      <c r="S22389" s="43"/>
      <c r="U22389" s="43"/>
    </row>
    <row r="22390" spans="19:21" x14ac:dyDescent="0.35">
      <c r="S22390" s="43"/>
      <c r="U22390" s="43"/>
    </row>
    <row r="22391" spans="19:21" x14ac:dyDescent="0.35">
      <c r="S22391" s="43"/>
      <c r="U22391" s="43"/>
    </row>
    <row r="22392" spans="19:21" x14ac:dyDescent="0.35">
      <c r="S22392" s="43"/>
      <c r="U22392" s="43"/>
    </row>
    <row r="22393" spans="19:21" x14ac:dyDescent="0.35">
      <c r="S22393" s="43"/>
      <c r="U22393" s="43"/>
    </row>
    <row r="22394" spans="19:21" x14ac:dyDescent="0.35">
      <c r="S22394" s="43"/>
      <c r="U22394" s="43"/>
    </row>
    <row r="22395" spans="19:21" x14ac:dyDescent="0.35">
      <c r="S22395" s="43"/>
      <c r="U22395" s="43"/>
    </row>
    <row r="22396" spans="19:21" x14ac:dyDescent="0.35">
      <c r="S22396" s="43"/>
      <c r="U22396" s="43"/>
    </row>
    <row r="22397" spans="19:21" x14ac:dyDescent="0.35">
      <c r="S22397" s="43"/>
      <c r="U22397" s="43"/>
    </row>
    <row r="22398" spans="19:21" x14ac:dyDescent="0.35">
      <c r="S22398" s="43"/>
      <c r="U22398" s="43"/>
    </row>
    <row r="22399" spans="19:21" x14ac:dyDescent="0.35">
      <c r="S22399" s="43"/>
      <c r="U22399" s="43"/>
    </row>
    <row r="22400" spans="19:21" x14ac:dyDescent="0.35">
      <c r="S22400" s="43"/>
      <c r="U22400" s="43"/>
    </row>
    <row r="22401" spans="19:21" x14ac:dyDescent="0.35">
      <c r="S22401" s="43"/>
      <c r="U22401" s="43"/>
    </row>
    <row r="22402" spans="19:21" x14ac:dyDescent="0.35">
      <c r="S22402" s="43"/>
      <c r="U22402" s="43"/>
    </row>
    <row r="22403" spans="19:21" x14ac:dyDescent="0.35">
      <c r="S22403" s="43"/>
      <c r="U22403" s="43"/>
    </row>
    <row r="22404" spans="19:21" x14ac:dyDescent="0.35">
      <c r="S22404" s="43"/>
      <c r="U22404" s="43"/>
    </row>
    <row r="22405" spans="19:21" x14ac:dyDescent="0.35">
      <c r="S22405" s="43"/>
      <c r="U22405" s="43"/>
    </row>
    <row r="22406" spans="19:21" x14ac:dyDescent="0.35">
      <c r="S22406" s="43"/>
      <c r="U22406" s="43"/>
    </row>
    <row r="22407" spans="19:21" x14ac:dyDescent="0.35">
      <c r="S22407" s="43"/>
      <c r="U22407" s="43"/>
    </row>
    <row r="22408" spans="19:21" x14ac:dyDescent="0.35">
      <c r="S22408" s="43"/>
      <c r="U22408" s="43"/>
    </row>
    <row r="22409" spans="19:21" x14ac:dyDescent="0.35">
      <c r="S22409" s="43"/>
      <c r="U22409" s="43"/>
    </row>
    <row r="22410" spans="19:21" x14ac:dyDescent="0.35">
      <c r="S22410" s="43"/>
      <c r="U22410" s="43"/>
    </row>
    <row r="22411" spans="19:21" x14ac:dyDescent="0.35">
      <c r="S22411" s="43"/>
      <c r="U22411" s="43"/>
    </row>
    <row r="22412" spans="19:21" x14ac:dyDescent="0.35">
      <c r="S22412" s="43"/>
      <c r="U22412" s="43"/>
    </row>
    <row r="22413" spans="19:21" x14ac:dyDescent="0.35">
      <c r="S22413" s="43"/>
      <c r="U22413" s="43"/>
    </row>
    <row r="22414" spans="19:21" x14ac:dyDescent="0.35">
      <c r="S22414" s="43"/>
      <c r="U22414" s="43"/>
    </row>
    <row r="22415" spans="19:21" x14ac:dyDescent="0.35">
      <c r="S22415" s="43"/>
      <c r="U22415" s="43"/>
    </row>
    <row r="22416" spans="19:21" x14ac:dyDescent="0.35">
      <c r="S22416" s="43"/>
      <c r="U22416" s="43"/>
    </row>
    <row r="22417" spans="19:21" x14ac:dyDescent="0.35">
      <c r="S22417" s="43"/>
      <c r="U22417" s="43"/>
    </row>
    <row r="22418" spans="19:21" x14ac:dyDescent="0.35">
      <c r="S22418" s="43"/>
      <c r="U22418" s="43"/>
    </row>
    <row r="22419" spans="19:21" x14ac:dyDescent="0.35">
      <c r="S22419" s="43"/>
      <c r="U22419" s="43"/>
    </row>
    <row r="22420" spans="19:21" x14ac:dyDescent="0.35">
      <c r="S22420" s="43"/>
      <c r="U22420" s="43"/>
    </row>
    <row r="22421" spans="19:21" x14ac:dyDescent="0.35">
      <c r="S22421" s="43"/>
      <c r="U22421" s="43"/>
    </row>
    <row r="22422" spans="19:21" x14ac:dyDescent="0.35">
      <c r="S22422" s="43"/>
      <c r="U22422" s="43"/>
    </row>
    <row r="22423" spans="19:21" x14ac:dyDescent="0.35">
      <c r="S22423" s="43"/>
      <c r="U22423" s="43"/>
    </row>
    <row r="22424" spans="19:21" x14ac:dyDescent="0.35">
      <c r="S22424" s="43"/>
      <c r="U22424" s="43"/>
    </row>
    <row r="22425" spans="19:21" x14ac:dyDescent="0.35">
      <c r="S22425" s="43"/>
      <c r="U22425" s="43"/>
    </row>
    <row r="22426" spans="19:21" x14ac:dyDescent="0.35">
      <c r="S22426" s="43"/>
      <c r="U22426" s="43"/>
    </row>
    <row r="22427" spans="19:21" x14ac:dyDescent="0.35">
      <c r="S22427" s="43"/>
      <c r="U22427" s="43"/>
    </row>
    <row r="22428" spans="19:21" x14ac:dyDescent="0.35">
      <c r="S22428" s="43"/>
      <c r="U22428" s="43"/>
    </row>
    <row r="22429" spans="19:21" x14ac:dyDescent="0.35">
      <c r="S22429" s="43"/>
      <c r="U22429" s="43"/>
    </row>
    <row r="22430" spans="19:21" x14ac:dyDescent="0.35">
      <c r="S22430" s="43"/>
      <c r="U22430" s="43"/>
    </row>
    <row r="22431" spans="19:21" x14ac:dyDescent="0.35">
      <c r="S22431" s="43"/>
      <c r="U22431" s="43"/>
    </row>
    <row r="22432" spans="19:21" x14ac:dyDescent="0.35">
      <c r="S22432" s="43"/>
      <c r="U22432" s="43"/>
    </row>
    <row r="22433" spans="19:21" x14ac:dyDescent="0.35">
      <c r="S22433" s="43"/>
      <c r="U22433" s="43"/>
    </row>
    <row r="22434" spans="19:21" x14ac:dyDescent="0.35">
      <c r="S22434" s="43"/>
      <c r="U22434" s="43"/>
    </row>
    <row r="22435" spans="19:21" x14ac:dyDescent="0.35">
      <c r="S22435" s="43"/>
      <c r="U22435" s="43"/>
    </row>
    <row r="22436" spans="19:21" x14ac:dyDescent="0.35">
      <c r="S22436" s="43"/>
      <c r="U22436" s="43"/>
    </row>
    <row r="22437" spans="19:21" x14ac:dyDescent="0.35">
      <c r="S22437" s="43"/>
      <c r="U22437" s="43"/>
    </row>
    <row r="22438" spans="19:21" x14ac:dyDescent="0.35">
      <c r="S22438" s="43"/>
      <c r="U22438" s="43"/>
    </row>
    <row r="22439" spans="19:21" x14ac:dyDescent="0.35">
      <c r="S22439" s="43"/>
      <c r="U22439" s="43"/>
    </row>
    <row r="22440" spans="19:21" x14ac:dyDescent="0.35">
      <c r="S22440" s="43"/>
      <c r="U22440" s="43"/>
    </row>
    <row r="22441" spans="19:21" x14ac:dyDescent="0.35">
      <c r="S22441" s="43"/>
      <c r="U22441" s="43"/>
    </row>
    <row r="22442" spans="19:21" x14ac:dyDescent="0.35">
      <c r="S22442" s="43"/>
      <c r="U22442" s="43"/>
    </row>
    <row r="22443" spans="19:21" x14ac:dyDescent="0.35">
      <c r="S22443" s="43"/>
      <c r="U22443" s="43"/>
    </row>
    <row r="22444" spans="19:21" x14ac:dyDescent="0.35">
      <c r="S22444" s="43"/>
      <c r="U22444" s="43"/>
    </row>
    <row r="22445" spans="19:21" x14ac:dyDescent="0.35">
      <c r="S22445" s="43"/>
      <c r="U22445" s="43"/>
    </row>
    <row r="22446" spans="19:21" x14ac:dyDescent="0.35">
      <c r="S22446" s="43"/>
      <c r="U22446" s="43"/>
    </row>
    <row r="22447" spans="19:21" x14ac:dyDescent="0.35">
      <c r="S22447" s="43"/>
      <c r="U22447" s="43"/>
    </row>
    <row r="22448" spans="19:21" x14ac:dyDescent="0.35">
      <c r="S22448" s="43"/>
      <c r="U22448" s="43"/>
    </row>
    <row r="22449" spans="19:21" x14ac:dyDescent="0.35">
      <c r="S22449" s="43"/>
      <c r="U22449" s="43"/>
    </row>
    <row r="22450" spans="19:21" x14ac:dyDescent="0.35">
      <c r="S22450" s="43"/>
      <c r="U22450" s="43"/>
    </row>
    <row r="22451" spans="19:21" x14ac:dyDescent="0.35">
      <c r="S22451" s="43"/>
      <c r="U22451" s="43"/>
    </row>
    <row r="22452" spans="19:21" x14ac:dyDescent="0.35">
      <c r="S22452" s="43"/>
      <c r="U22452" s="43"/>
    </row>
    <row r="22453" spans="19:21" x14ac:dyDescent="0.35">
      <c r="S22453" s="43"/>
      <c r="U22453" s="43"/>
    </row>
    <row r="22454" spans="19:21" x14ac:dyDescent="0.35">
      <c r="S22454" s="43"/>
      <c r="U22454" s="43"/>
    </row>
    <row r="22455" spans="19:21" x14ac:dyDescent="0.35">
      <c r="S22455" s="43"/>
      <c r="U22455" s="43"/>
    </row>
    <row r="22456" spans="19:21" x14ac:dyDescent="0.35">
      <c r="S22456" s="43"/>
      <c r="U22456" s="43"/>
    </row>
    <row r="22457" spans="19:21" x14ac:dyDescent="0.35">
      <c r="S22457" s="43"/>
      <c r="U22457" s="43"/>
    </row>
    <row r="22458" spans="19:21" x14ac:dyDescent="0.35">
      <c r="S22458" s="43"/>
      <c r="U22458" s="43"/>
    </row>
    <row r="22459" spans="19:21" x14ac:dyDescent="0.35">
      <c r="S22459" s="43"/>
      <c r="U22459" s="43"/>
    </row>
    <row r="22460" spans="19:21" x14ac:dyDescent="0.35">
      <c r="S22460" s="43"/>
      <c r="U22460" s="43"/>
    </row>
    <row r="22461" spans="19:21" x14ac:dyDescent="0.35">
      <c r="S22461" s="43"/>
      <c r="U22461" s="43"/>
    </row>
    <row r="22462" spans="19:21" x14ac:dyDescent="0.35">
      <c r="S22462" s="43"/>
      <c r="U22462" s="43"/>
    </row>
    <row r="22463" spans="19:21" x14ac:dyDescent="0.35">
      <c r="S22463" s="43"/>
      <c r="U22463" s="43"/>
    </row>
    <row r="22464" spans="19:21" x14ac:dyDescent="0.35">
      <c r="S22464" s="43"/>
      <c r="U22464" s="43"/>
    </row>
    <row r="22465" spans="19:21" x14ac:dyDescent="0.35">
      <c r="S22465" s="43"/>
      <c r="U22465" s="43"/>
    </row>
    <row r="22466" spans="19:21" x14ac:dyDescent="0.35">
      <c r="S22466" s="43"/>
      <c r="U22466" s="43"/>
    </row>
    <row r="22467" spans="19:21" x14ac:dyDescent="0.35">
      <c r="S22467" s="43"/>
      <c r="U22467" s="43"/>
    </row>
    <row r="22468" spans="19:21" x14ac:dyDescent="0.35">
      <c r="S22468" s="43"/>
      <c r="U22468" s="43"/>
    </row>
    <row r="22469" spans="19:21" x14ac:dyDescent="0.35">
      <c r="S22469" s="43"/>
      <c r="U22469" s="43"/>
    </row>
    <row r="22470" spans="19:21" x14ac:dyDescent="0.35">
      <c r="S22470" s="43"/>
      <c r="U22470" s="43"/>
    </row>
    <row r="22471" spans="19:21" x14ac:dyDescent="0.35">
      <c r="S22471" s="43"/>
      <c r="U22471" s="43"/>
    </row>
    <row r="22472" spans="19:21" x14ac:dyDescent="0.35">
      <c r="S22472" s="43"/>
      <c r="U22472" s="43"/>
    </row>
    <row r="22473" spans="19:21" x14ac:dyDescent="0.35">
      <c r="S22473" s="43"/>
      <c r="U22473" s="43"/>
    </row>
    <row r="22474" spans="19:21" x14ac:dyDescent="0.35">
      <c r="S22474" s="43"/>
      <c r="U22474" s="43"/>
    </row>
    <row r="22475" spans="19:21" x14ac:dyDescent="0.35">
      <c r="S22475" s="43"/>
      <c r="U22475" s="43"/>
    </row>
    <row r="22476" spans="19:21" x14ac:dyDescent="0.35">
      <c r="S22476" s="43"/>
      <c r="U22476" s="43"/>
    </row>
    <row r="22477" spans="19:21" x14ac:dyDescent="0.35">
      <c r="S22477" s="43"/>
      <c r="U22477" s="43"/>
    </row>
    <row r="22478" spans="19:21" x14ac:dyDescent="0.35">
      <c r="S22478" s="43"/>
      <c r="U22478" s="43"/>
    </row>
    <row r="22479" spans="19:21" x14ac:dyDescent="0.35">
      <c r="S22479" s="43"/>
      <c r="U22479" s="43"/>
    </row>
    <row r="22480" spans="19:21" x14ac:dyDescent="0.35">
      <c r="S22480" s="43"/>
      <c r="U22480" s="43"/>
    </row>
    <row r="22481" spans="19:21" x14ac:dyDescent="0.35">
      <c r="S22481" s="43"/>
      <c r="U22481" s="43"/>
    </row>
    <row r="22482" spans="19:21" x14ac:dyDescent="0.35">
      <c r="S22482" s="43"/>
      <c r="U22482" s="43"/>
    </row>
    <row r="22483" spans="19:21" x14ac:dyDescent="0.35">
      <c r="S22483" s="43"/>
      <c r="U22483" s="43"/>
    </row>
    <row r="22484" spans="19:21" x14ac:dyDescent="0.35">
      <c r="S22484" s="43"/>
      <c r="U22484" s="43"/>
    </row>
    <row r="22485" spans="19:21" x14ac:dyDescent="0.35">
      <c r="S22485" s="43"/>
      <c r="U22485" s="43"/>
    </row>
    <row r="22486" spans="19:21" x14ac:dyDescent="0.35">
      <c r="S22486" s="43"/>
      <c r="U22486" s="43"/>
    </row>
    <row r="22487" spans="19:21" x14ac:dyDescent="0.35">
      <c r="S22487" s="43"/>
      <c r="U22487" s="43"/>
    </row>
    <row r="22488" spans="19:21" x14ac:dyDescent="0.35">
      <c r="S22488" s="43"/>
      <c r="U22488" s="43"/>
    </row>
    <row r="22489" spans="19:21" x14ac:dyDescent="0.35">
      <c r="S22489" s="43"/>
      <c r="U22489" s="43"/>
    </row>
    <row r="22490" spans="19:21" x14ac:dyDescent="0.35">
      <c r="S22490" s="43"/>
      <c r="U22490" s="43"/>
    </row>
    <row r="22491" spans="19:21" x14ac:dyDescent="0.35">
      <c r="S22491" s="43"/>
      <c r="U22491" s="43"/>
    </row>
    <row r="22492" spans="19:21" x14ac:dyDescent="0.35">
      <c r="S22492" s="43"/>
      <c r="U22492" s="43"/>
    </row>
    <row r="22493" spans="19:21" x14ac:dyDescent="0.35">
      <c r="S22493" s="43"/>
      <c r="U22493" s="43"/>
    </row>
    <row r="22494" spans="19:21" x14ac:dyDescent="0.35">
      <c r="S22494" s="43"/>
      <c r="U22494" s="43"/>
    </row>
    <row r="22495" spans="19:21" x14ac:dyDescent="0.35">
      <c r="S22495" s="43"/>
      <c r="U22495" s="43"/>
    </row>
    <row r="22496" spans="19:21" x14ac:dyDescent="0.35">
      <c r="S22496" s="43"/>
      <c r="U22496" s="43"/>
    </row>
    <row r="22497" spans="19:21" x14ac:dyDescent="0.35">
      <c r="S22497" s="43"/>
      <c r="U22497" s="43"/>
    </row>
    <row r="22498" spans="19:21" x14ac:dyDescent="0.35">
      <c r="S22498" s="43"/>
      <c r="U22498" s="43"/>
    </row>
    <row r="22499" spans="19:21" x14ac:dyDescent="0.35">
      <c r="S22499" s="43"/>
      <c r="U22499" s="43"/>
    </row>
    <row r="22500" spans="19:21" x14ac:dyDescent="0.35">
      <c r="S22500" s="43"/>
      <c r="U22500" s="43"/>
    </row>
    <row r="22501" spans="19:21" x14ac:dyDescent="0.35">
      <c r="S22501" s="43"/>
      <c r="U22501" s="43"/>
    </row>
    <row r="22502" spans="19:21" x14ac:dyDescent="0.35">
      <c r="S22502" s="43"/>
      <c r="U22502" s="43"/>
    </row>
    <row r="22503" spans="19:21" x14ac:dyDescent="0.35">
      <c r="S22503" s="43"/>
      <c r="U22503" s="43"/>
    </row>
    <row r="22504" spans="19:21" x14ac:dyDescent="0.35">
      <c r="S22504" s="43"/>
      <c r="U22504" s="43"/>
    </row>
    <row r="22505" spans="19:21" x14ac:dyDescent="0.35">
      <c r="S22505" s="43"/>
      <c r="U22505" s="43"/>
    </row>
    <row r="22506" spans="19:21" x14ac:dyDescent="0.35">
      <c r="S22506" s="43"/>
      <c r="U22506" s="43"/>
    </row>
    <row r="22507" spans="19:21" x14ac:dyDescent="0.35">
      <c r="S22507" s="43"/>
      <c r="U22507" s="43"/>
    </row>
    <row r="22508" spans="19:21" x14ac:dyDescent="0.35">
      <c r="S22508" s="43"/>
      <c r="U22508" s="43"/>
    </row>
    <row r="22509" spans="19:21" x14ac:dyDescent="0.35">
      <c r="S22509" s="43"/>
      <c r="U22509" s="43"/>
    </row>
    <row r="22510" spans="19:21" x14ac:dyDescent="0.35">
      <c r="S22510" s="43"/>
      <c r="U22510" s="43"/>
    </row>
    <row r="22511" spans="19:21" x14ac:dyDescent="0.35">
      <c r="S22511" s="43"/>
      <c r="U22511" s="43"/>
    </row>
    <row r="22512" spans="19:21" x14ac:dyDescent="0.35">
      <c r="S22512" s="43"/>
      <c r="U22512" s="43"/>
    </row>
    <row r="22513" spans="19:21" x14ac:dyDescent="0.35">
      <c r="S22513" s="43"/>
      <c r="U22513" s="43"/>
    </row>
    <row r="22514" spans="19:21" x14ac:dyDescent="0.35">
      <c r="S22514" s="43"/>
      <c r="U22514" s="43"/>
    </row>
    <row r="22515" spans="19:21" x14ac:dyDescent="0.35">
      <c r="S22515" s="43"/>
      <c r="U22515" s="43"/>
    </row>
    <row r="22516" spans="19:21" x14ac:dyDescent="0.35">
      <c r="S22516" s="43"/>
      <c r="U22516" s="43"/>
    </row>
    <row r="22517" spans="19:21" x14ac:dyDescent="0.35">
      <c r="S22517" s="43"/>
      <c r="U22517" s="43"/>
    </row>
    <row r="22518" spans="19:21" x14ac:dyDescent="0.35">
      <c r="S22518" s="43"/>
      <c r="U22518" s="43"/>
    </row>
    <row r="22519" spans="19:21" x14ac:dyDescent="0.35">
      <c r="S22519" s="43"/>
      <c r="U22519" s="43"/>
    </row>
    <row r="22520" spans="19:21" x14ac:dyDescent="0.35">
      <c r="S22520" s="43"/>
      <c r="U22520" s="43"/>
    </row>
    <row r="22521" spans="19:21" x14ac:dyDescent="0.35">
      <c r="S22521" s="43"/>
      <c r="U22521" s="43"/>
    </row>
    <row r="22522" spans="19:21" x14ac:dyDescent="0.35">
      <c r="S22522" s="43"/>
      <c r="U22522" s="43"/>
    </row>
    <row r="22523" spans="19:21" x14ac:dyDescent="0.35">
      <c r="S22523" s="43"/>
      <c r="U22523" s="43"/>
    </row>
    <row r="22524" spans="19:21" x14ac:dyDescent="0.35">
      <c r="S22524" s="43"/>
      <c r="U22524" s="43"/>
    </row>
    <row r="22525" spans="19:21" x14ac:dyDescent="0.35">
      <c r="S22525" s="43"/>
      <c r="U22525" s="43"/>
    </row>
    <row r="22526" spans="19:21" x14ac:dyDescent="0.35">
      <c r="S22526" s="43"/>
      <c r="U22526" s="43"/>
    </row>
    <row r="22527" spans="19:21" x14ac:dyDescent="0.35">
      <c r="S22527" s="43"/>
      <c r="U22527" s="43"/>
    </row>
    <row r="22528" spans="19:21" x14ac:dyDescent="0.35">
      <c r="S22528" s="43"/>
      <c r="U22528" s="43"/>
    </row>
    <row r="22529" spans="19:21" x14ac:dyDescent="0.35">
      <c r="S22529" s="43"/>
      <c r="U22529" s="43"/>
    </row>
    <row r="22530" spans="19:21" x14ac:dyDescent="0.35">
      <c r="S22530" s="43"/>
      <c r="U22530" s="43"/>
    </row>
    <row r="22531" spans="19:21" x14ac:dyDescent="0.35">
      <c r="S22531" s="43"/>
      <c r="U22531" s="43"/>
    </row>
    <row r="22532" spans="19:21" x14ac:dyDescent="0.35">
      <c r="S22532" s="43"/>
      <c r="U22532" s="43"/>
    </row>
    <row r="22533" spans="19:21" x14ac:dyDescent="0.35">
      <c r="S22533" s="43"/>
      <c r="U22533" s="43"/>
    </row>
    <row r="22534" spans="19:21" x14ac:dyDescent="0.35">
      <c r="S22534" s="43"/>
      <c r="U22534" s="43"/>
    </row>
    <row r="22535" spans="19:21" x14ac:dyDescent="0.35">
      <c r="S22535" s="43"/>
      <c r="U22535" s="43"/>
    </row>
    <row r="22536" spans="19:21" x14ac:dyDescent="0.35">
      <c r="S22536" s="43"/>
      <c r="U22536" s="43"/>
    </row>
    <row r="22537" spans="19:21" x14ac:dyDescent="0.35">
      <c r="S22537" s="43"/>
      <c r="U22537" s="43"/>
    </row>
    <row r="22538" spans="19:21" x14ac:dyDescent="0.35">
      <c r="S22538" s="43"/>
      <c r="U22538" s="43"/>
    </row>
    <row r="22539" spans="19:21" x14ac:dyDescent="0.35">
      <c r="S22539" s="43"/>
      <c r="U22539" s="43"/>
    </row>
    <row r="22540" spans="19:21" x14ac:dyDescent="0.35">
      <c r="S22540" s="43"/>
      <c r="U22540" s="43"/>
    </row>
    <row r="22541" spans="19:21" x14ac:dyDescent="0.35">
      <c r="S22541" s="43"/>
      <c r="U22541" s="43"/>
    </row>
    <row r="22542" spans="19:21" x14ac:dyDescent="0.35">
      <c r="S22542" s="43"/>
      <c r="U22542" s="43"/>
    </row>
    <row r="22543" spans="19:21" x14ac:dyDescent="0.35">
      <c r="S22543" s="43"/>
      <c r="U22543" s="43"/>
    </row>
    <row r="22544" spans="19:21" x14ac:dyDescent="0.35">
      <c r="S22544" s="43"/>
      <c r="U22544" s="43"/>
    </row>
    <row r="22545" spans="19:21" x14ac:dyDescent="0.35">
      <c r="S22545" s="43"/>
      <c r="U22545" s="43"/>
    </row>
    <row r="22546" spans="19:21" x14ac:dyDescent="0.35">
      <c r="S22546" s="43"/>
      <c r="U22546" s="43"/>
    </row>
    <row r="22547" spans="19:21" x14ac:dyDescent="0.35">
      <c r="S22547" s="43"/>
      <c r="U22547" s="43"/>
    </row>
    <row r="22548" spans="19:21" x14ac:dyDescent="0.35">
      <c r="S22548" s="43"/>
      <c r="U22548" s="43"/>
    </row>
    <row r="22549" spans="19:21" x14ac:dyDescent="0.35">
      <c r="S22549" s="43"/>
      <c r="U22549" s="43"/>
    </row>
    <row r="22550" spans="19:21" x14ac:dyDescent="0.35">
      <c r="S22550" s="43"/>
      <c r="U22550" s="43"/>
    </row>
    <row r="22551" spans="19:21" x14ac:dyDescent="0.35">
      <c r="S22551" s="43"/>
      <c r="U22551" s="43"/>
    </row>
    <row r="22552" spans="19:21" x14ac:dyDescent="0.35">
      <c r="S22552" s="43"/>
      <c r="U22552" s="43"/>
    </row>
    <row r="22553" spans="19:21" x14ac:dyDescent="0.35">
      <c r="S22553" s="43"/>
      <c r="U22553" s="43"/>
    </row>
    <row r="22554" spans="19:21" x14ac:dyDescent="0.35">
      <c r="S22554" s="43"/>
      <c r="U22554" s="43"/>
    </row>
    <row r="22555" spans="19:21" x14ac:dyDescent="0.35">
      <c r="S22555" s="43"/>
      <c r="U22555" s="43"/>
    </row>
    <row r="22556" spans="19:21" x14ac:dyDescent="0.35">
      <c r="S22556" s="43"/>
      <c r="U22556" s="43"/>
    </row>
    <row r="22557" spans="19:21" x14ac:dyDescent="0.35">
      <c r="S22557" s="43"/>
      <c r="U22557" s="43"/>
    </row>
    <row r="22558" spans="19:21" x14ac:dyDescent="0.35">
      <c r="S22558" s="43"/>
      <c r="U22558" s="43"/>
    </row>
    <row r="22559" spans="19:21" x14ac:dyDescent="0.35">
      <c r="S22559" s="43"/>
      <c r="U22559" s="43"/>
    </row>
    <row r="22560" spans="19:21" x14ac:dyDescent="0.35">
      <c r="S22560" s="43"/>
      <c r="U22560" s="43"/>
    </row>
    <row r="22561" spans="19:21" x14ac:dyDescent="0.35">
      <c r="S22561" s="43"/>
      <c r="U22561" s="43"/>
    </row>
    <row r="22562" spans="19:21" x14ac:dyDescent="0.35">
      <c r="S22562" s="43"/>
      <c r="U22562" s="43"/>
    </row>
    <row r="22563" spans="19:21" x14ac:dyDescent="0.35">
      <c r="S22563" s="43"/>
      <c r="U22563" s="43"/>
    </row>
    <row r="22564" spans="19:21" x14ac:dyDescent="0.35">
      <c r="S22564" s="43"/>
      <c r="U22564" s="43"/>
    </row>
    <row r="22565" spans="19:21" x14ac:dyDescent="0.35">
      <c r="S22565" s="43"/>
      <c r="U22565" s="43"/>
    </row>
    <row r="22566" spans="19:21" x14ac:dyDescent="0.35">
      <c r="S22566" s="43"/>
      <c r="U22566" s="43"/>
    </row>
    <row r="22567" spans="19:21" x14ac:dyDescent="0.35">
      <c r="S22567" s="43"/>
      <c r="U22567" s="43"/>
    </row>
    <row r="22568" spans="19:21" x14ac:dyDescent="0.35">
      <c r="S22568" s="43"/>
      <c r="U22568" s="43"/>
    </row>
    <row r="22569" spans="19:21" x14ac:dyDescent="0.35">
      <c r="S22569" s="43"/>
      <c r="U22569" s="43"/>
    </row>
    <row r="22570" spans="19:21" x14ac:dyDescent="0.35">
      <c r="S22570" s="43"/>
      <c r="U22570" s="43"/>
    </row>
    <row r="22571" spans="19:21" x14ac:dyDescent="0.35">
      <c r="S22571" s="43"/>
      <c r="U22571" s="43"/>
    </row>
    <row r="22572" spans="19:21" x14ac:dyDescent="0.35">
      <c r="S22572" s="43"/>
      <c r="U22572" s="43"/>
    </row>
    <row r="22573" spans="19:21" x14ac:dyDescent="0.35">
      <c r="S22573" s="43"/>
      <c r="U22573" s="43"/>
    </row>
    <row r="22574" spans="19:21" x14ac:dyDescent="0.35">
      <c r="S22574" s="43"/>
      <c r="U22574" s="43"/>
    </row>
    <row r="22575" spans="19:21" x14ac:dyDescent="0.35">
      <c r="S22575" s="43"/>
      <c r="U22575" s="43"/>
    </row>
    <row r="22576" spans="19:21" x14ac:dyDescent="0.35">
      <c r="S22576" s="43"/>
      <c r="U22576" s="43"/>
    </row>
    <row r="22577" spans="19:21" x14ac:dyDescent="0.35">
      <c r="S22577" s="43"/>
      <c r="U22577" s="43"/>
    </row>
    <row r="22578" spans="19:21" x14ac:dyDescent="0.35">
      <c r="S22578" s="43"/>
      <c r="U22578" s="43"/>
    </row>
    <row r="22579" spans="19:21" x14ac:dyDescent="0.35">
      <c r="S22579" s="43"/>
      <c r="U22579" s="43"/>
    </row>
    <row r="22580" spans="19:21" x14ac:dyDescent="0.35">
      <c r="S22580" s="43"/>
      <c r="U22580" s="43"/>
    </row>
    <row r="22581" spans="19:21" x14ac:dyDescent="0.35">
      <c r="S22581" s="43"/>
      <c r="U22581" s="43"/>
    </row>
    <row r="22582" spans="19:21" x14ac:dyDescent="0.35">
      <c r="S22582" s="43"/>
      <c r="U22582" s="43"/>
    </row>
    <row r="22583" spans="19:21" x14ac:dyDescent="0.35">
      <c r="S22583" s="43"/>
      <c r="U22583" s="43"/>
    </row>
    <row r="22584" spans="19:21" x14ac:dyDescent="0.35">
      <c r="S22584" s="43"/>
      <c r="U22584" s="43"/>
    </row>
    <row r="22585" spans="19:21" x14ac:dyDescent="0.35">
      <c r="S22585" s="43"/>
      <c r="U22585" s="43"/>
    </row>
    <row r="22586" spans="19:21" x14ac:dyDescent="0.35">
      <c r="S22586" s="43"/>
      <c r="U22586" s="43"/>
    </row>
    <row r="22587" spans="19:21" x14ac:dyDescent="0.35">
      <c r="S22587" s="43"/>
      <c r="U22587" s="43"/>
    </row>
    <row r="22588" spans="19:21" x14ac:dyDescent="0.35">
      <c r="S22588" s="43"/>
      <c r="U22588" s="43"/>
    </row>
    <row r="22589" spans="19:21" x14ac:dyDescent="0.35">
      <c r="S22589" s="43"/>
      <c r="U22589" s="43"/>
    </row>
    <row r="22590" spans="19:21" x14ac:dyDescent="0.35">
      <c r="S22590" s="43"/>
      <c r="U22590" s="43"/>
    </row>
    <row r="22591" spans="19:21" x14ac:dyDescent="0.35">
      <c r="S22591" s="43"/>
      <c r="U22591" s="43"/>
    </row>
    <row r="22592" spans="19:21" x14ac:dyDescent="0.35">
      <c r="S22592" s="43"/>
      <c r="U22592" s="43"/>
    </row>
    <row r="22593" spans="19:21" x14ac:dyDescent="0.35">
      <c r="S22593" s="43"/>
      <c r="U22593" s="43"/>
    </row>
    <row r="22594" spans="19:21" x14ac:dyDescent="0.35">
      <c r="S22594" s="43"/>
      <c r="U22594" s="43"/>
    </row>
    <row r="22595" spans="19:21" x14ac:dyDescent="0.35">
      <c r="S22595" s="43"/>
      <c r="U22595" s="43"/>
    </row>
    <row r="22596" spans="19:21" x14ac:dyDescent="0.35">
      <c r="S22596" s="43"/>
      <c r="U22596" s="43"/>
    </row>
    <row r="22597" spans="19:21" x14ac:dyDescent="0.35">
      <c r="S22597" s="43"/>
      <c r="U22597" s="43"/>
    </row>
    <row r="22598" spans="19:21" x14ac:dyDescent="0.35">
      <c r="S22598" s="43"/>
      <c r="U22598" s="43"/>
    </row>
    <row r="22599" spans="19:21" x14ac:dyDescent="0.35">
      <c r="S22599" s="43"/>
      <c r="U22599" s="43"/>
    </row>
    <row r="22600" spans="19:21" x14ac:dyDescent="0.35">
      <c r="S22600" s="43"/>
      <c r="U22600" s="43"/>
    </row>
    <row r="22601" spans="19:21" x14ac:dyDescent="0.35">
      <c r="S22601" s="43"/>
      <c r="U22601" s="43"/>
    </row>
    <row r="22602" spans="19:21" x14ac:dyDescent="0.35">
      <c r="S22602" s="43"/>
      <c r="U22602" s="43"/>
    </row>
    <row r="22603" spans="19:21" x14ac:dyDescent="0.35">
      <c r="S22603" s="43"/>
      <c r="U22603" s="43"/>
    </row>
    <row r="22604" spans="19:21" x14ac:dyDescent="0.35">
      <c r="S22604" s="43"/>
      <c r="U22604" s="43"/>
    </row>
    <row r="22605" spans="19:21" x14ac:dyDescent="0.35">
      <c r="S22605" s="43"/>
      <c r="U22605" s="43"/>
    </row>
    <row r="22606" spans="19:21" x14ac:dyDescent="0.35">
      <c r="S22606" s="43"/>
      <c r="U22606" s="43"/>
    </row>
    <row r="22607" spans="19:21" x14ac:dyDescent="0.35">
      <c r="S22607" s="43"/>
      <c r="U22607" s="43"/>
    </row>
    <row r="22608" spans="19:21" x14ac:dyDescent="0.35">
      <c r="S22608" s="43"/>
      <c r="U22608" s="43"/>
    </row>
    <row r="22609" spans="19:21" x14ac:dyDescent="0.35">
      <c r="S22609" s="43"/>
      <c r="U22609" s="43"/>
    </row>
    <row r="22610" spans="19:21" x14ac:dyDescent="0.35">
      <c r="S22610" s="43"/>
      <c r="U22610" s="43"/>
    </row>
    <row r="22611" spans="19:21" x14ac:dyDescent="0.35">
      <c r="S22611" s="43"/>
      <c r="U22611" s="43"/>
    </row>
    <row r="22612" spans="19:21" x14ac:dyDescent="0.35">
      <c r="S22612" s="43"/>
      <c r="U22612" s="43"/>
    </row>
    <row r="22613" spans="19:21" x14ac:dyDescent="0.35">
      <c r="S22613" s="43"/>
      <c r="U22613" s="43"/>
    </row>
    <row r="22614" spans="19:21" x14ac:dyDescent="0.35">
      <c r="S22614" s="43"/>
      <c r="U22614" s="43"/>
    </row>
    <row r="22615" spans="19:21" x14ac:dyDescent="0.35">
      <c r="S22615" s="43"/>
      <c r="U22615" s="43"/>
    </row>
    <row r="22616" spans="19:21" x14ac:dyDescent="0.35">
      <c r="S22616" s="43"/>
      <c r="U22616" s="43"/>
    </row>
    <row r="22617" spans="19:21" x14ac:dyDescent="0.35">
      <c r="S22617" s="43"/>
      <c r="U22617" s="43"/>
    </row>
    <row r="22618" spans="19:21" x14ac:dyDescent="0.35">
      <c r="S22618" s="43"/>
      <c r="U22618" s="43"/>
    </row>
    <row r="22619" spans="19:21" x14ac:dyDescent="0.35">
      <c r="S22619" s="43"/>
      <c r="U22619" s="43"/>
    </row>
    <row r="22620" spans="19:21" x14ac:dyDescent="0.35">
      <c r="S22620" s="43"/>
      <c r="U22620" s="43"/>
    </row>
    <row r="22621" spans="19:21" x14ac:dyDescent="0.35">
      <c r="S22621" s="43"/>
      <c r="U22621" s="43"/>
    </row>
    <row r="22622" spans="19:21" x14ac:dyDescent="0.35">
      <c r="S22622" s="43"/>
      <c r="U22622" s="43"/>
    </row>
    <row r="22623" spans="19:21" x14ac:dyDescent="0.35">
      <c r="S22623" s="43"/>
      <c r="U22623" s="43"/>
    </row>
    <row r="22624" spans="19:21" x14ac:dyDescent="0.35">
      <c r="S22624" s="43"/>
      <c r="U22624" s="43"/>
    </row>
    <row r="22625" spans="19:21" x14ac:dyDescent="0.35">
      <c r="S22625" s="43"/>
      <c r="U22625" s="43"/>
    </row>
    <row r="22626" spans="19:21" x14ac:dyDescent="0.35">
      <c r="S22626" s="43"/>
      <c r="U22626" s="43"/>
    </row>
    <row r="22627" spans="19:21" x14ac:dyDescent="0.35">
      <c r="S22627" s="43"/>
      <c r="U22627" s="43"/>
    </row>
    <row r="22628" spans="19:21" x14ac:dyDescent="0.35">
      <c r="S22628" s="43"/>
      <c r="U22628" s="43"/>
    </row>
    <row r="22629" spans="19:21" x14ac:dyDescent="0.35">
      <c r="S22629" s="43"/>
      <c r="U22629" s="43"/>
    </row>
    <row r="22630" spans="19:21" x14ac:dyDescent="0.35">
      <c r="S22630" s="43"/>
      <c r="U22630" s="43"/>
    </row>
    <row r="22631" spans="19:21" x14ac:dyDescent="0.35">
      <c r="S22631" s="43"/>
      <c r="U22631" s="43"/>
    </row>
    <row r="22632" spans="19:21" x14ac:dyDescent="0.35">
      <c r="S22632" s="43"/>
      <c r="U22632" s="43"/>
    </row>
    <row r="22633" spans="19:21" x14ac:dyDescent="0.35">
      <c r="S22633" s="43"/>
      <c r="U22633" s="43"/>
    </row>
    <row r="22634" spans="19:21" x14ac:dyDescent="0.35">
      <c r="S22634" s="43"/>
      <c r="U22634" s="43"/>
    </row>
    <row r="22635" spans="19:21" x14ac:dyDescent="0.35">
      <c r="S22635" s="43"/>
      <c r="U22635" s="43"/>
    </row>
    <row r="22636" spans="19:21" x14ac:dyDescent="0.35">
      <c r="S22636" s="43"/>
      <c r="U22636" s="43"/>
    </row>
    <row r="22637" spans="19:21" x14ac:dyDescent="0.35">
      <c r="S22637" s="43"/>
      <c r="U22637" s="43"/>
    </row>
    <row r="22638" spans="19:21" x14ac:dyDescent="0.35">
      <c r="S22638" s="43"/>
      <c r="U22638" s="43"/>
    </row>
    <row r="22639" spans="19:21" x14ac:dyDescent="0.35">
      <c r="S22639" s="43"/>
      <c r="U22639" s="43"/>
    </row>
    <row r="22640" spans="19:21" x14ac:dyDescent="0.35">
      <c r="S22640" s="43"/>
      <c r="U22640" s="43"/>
    </row>
    <row r="22641" spans="19:21" x14ac:dyDescent="0.35">
      <c r="S22641" s="43"/>
      <c r="U22641" s="43"/>
    </row>
    <row r="22642" spans="19:21" x14ac:dyDescent="0.35">
      <c r="S22642" s="43"/>
      <c r="U22642" s="43"/>
    </row>
    <row r="22643" spans="19:21" x14ac:dyDescent="0.35">
      <c r="S22643" s="43"/>
      <c r="U22643" s="43"/>
    </row>
    <row r="22644" spans="19:21" x14ac:dyDescent="0.35">
      <c r="S22644" s="43"/>
      <c r="U22644" s="43"/>
    </row>
    <row r="22645" spans="19:21" x14ac:dyDescent="0.35">
      <c r="S22645" s="43"/>
      <c r="U22645" s="43"/>
    </row>
    <row r="22646" spans="19:21" x14ac:dyDescent="0.35">
      <c r="S22646" s="43"/>
      <c r="U22646" s="43"/>
    </row>
    <row r="22647" spans="19:21" x14ac:dyDescent="0.35">
      <c r="S22647" s="43"/>
      <c r="U22647" s="43"/>
    </row>
    <row r="22648" spans="19:21" x14ac:dyDescent="0.35">
      <c r="S22648" s="43"/>
      <c r="U22648" s="43"/>
    </row>
    <row r="22649" spans="19:21" x14ac:dyDescent="0.35">
      <c r="S22649" s="43"/>
      <c r="U22649" s="43"/>
    </row>
    <row r="22650" spans="19:21" x14ac:dyDescent="0.35">
      <c r="S22650" s="43"/>
      <c r="U22650" s="43"/>
    </row>
    <row r="22651" spans="19:21" x14ac:dyDescent="0.35">
      <c r="S22651" s="43"/>
      <c r="U22651" s="43"/>
    </row>
    <row r="22652" spans="19:21" x14ac:dyDescent="0.35">
      <c r="S22652" s="43"/>
      <c r="U22652" s="43"/>
    </row>
    <row r="22653" spans="19:21" x14ac:dyDescent="0.35">
      <c r="S22653" s="43"/>
      <c r="U22653" s="43"/>
    </row>
    <row r="22654" spans="19:21" x14ac:dyDescent="0.35">
      <c r="S22654" s="43"/>
      <c r="U22654" s="43"/>
    </row>
    <row r="22655" spans="19:21" x14ac:dyDescent="0.35">
      <c r="S22655" s="43"/>
      <c r="U22655" s="43"/>
    </row>
    <row r="22656" spans="19:21" x14ac:dyDescent="0.35">
      <c r="S22656" s="43"/>
      <c r="U22656" s="43"/>
    </row>
    <row r="22657" spans="19:21" x14ac:dyDescent="0.35">
      <c r="S22657" s="43"/>
      <c r="U22657" s="43"/>
    </row>
    <row r="22658" spans="19:21" x14ac:dyDescent="0.35">
      <c r="S22658" s="43"/>
      <c r="U22658" s="43"/>
    </row>
    <row r="22659" spans="19:21" x14ac:dyDescent="0.35">
      <c r="S22659" s="43"/>
      <c r="U22659" s="43"/>
    </row>
    <row r="22660" spans="19:21" x14ac:dyDescent="0.35">
      <c r="S22660" s="43"/>
      <c r="U22660" s="43"/>
    </row>
    <row r="22661" spans="19:21" x14ac:dyDescent="0.35">
      <c r="S22661" s="43"/>
      <c r="U22661" s="43"/>
    </row>
    <row r="22662" spans="19:21" x14ac:dyDescent="0.35">
      <c r="S22662" s="43"/>
      <c r="U22662" s="43"/>
    </row>
    <row r="22663" spans="19:21" x14ac:dyDescent="0.35">
      <c r="S22663" s="43"/>
      <c r="U22663" s="43"/>
    </row>
    <row r="22664" spans="19:21" x14ac:dyDescent="0.35">
      <c r="S22664" s="43"/>
      <c r="U22664" s="43"/>
    </row>
    <row r="22665" spans="19:21" x14ac:dyDescent="0.35">
      <c r="S22665" s="43"/>
      <c r="U22665" s="43"/>
    </row>
    <row r="22666" spans="19:21" x14ac:dyDescent="0.35">
      <c r="S22666" s="43"/>
      <c r="U22666" s="43"/>
    </row>
    <row r="22667" spans="19:21" x14ac:dyDescent="0.35">
      <c r="S22667" s="43"/>
      <c r="U22667" s="43"/>
    </row>
    <row r="22668" spans="19:21" x14ac:dyDescent="0.35">
      <c r="S22668" s="43"/>
      <c r="U22668" s="43"/>
    </row>
    <row r="22669" spans="19:21" x14ac:dyDescent="0.35">
      <c r="S22669" s="43"/>
      <c r="U22669" s="43"/>
    </row>
    <row r="22670" spans="19:21" x14ac:dyDescent="0.35">
      <c r="S22670" s="43"/>
      <c r="U22670" s="43"/>
    </row>
    <row r="22671" spans="19:21" x14ac:dyDescent="0.35">
      <c r="S22671" s="43"/>
      <c r="U22671" s="43"/>
    </row>
    <row r="22672" spans="19:21" x14ac:dyDescent="0.35">
      <c r="S22672" s="43"/>
      <c r="U22672" s="43"/>
    </row>
    <row r="22673" spans="19:21" x14ac:dyDescent="0.35">
      <c r="S22673" s="43"/>
      <c r="U22673" s="43"/>
    </row>
    <row r="22674" spans="19:21" x14ac:dyDescent="0.35">
      <c r="S22674" s="43"/>
      <c r="U22674" s="43"/>
    </row>
    <row r="22675" spans="19:21" x14ac:dyDescent="0.35">
      <c r="S22675" s="43"/>
      <c r="U22675" s="43"/>
    </row>
    <row r="22676" spans="19:21" x14ac:dyDescent="0.35">
      <c r="S22676" s="43"/>
      <c r="U22676" s="43"/>
    </row>
    <row r="22677" spans="19:21" x14ac:dyDescent="0.35">
      <c r="S22677" s="43"/>
      <c r="U22677" s="43"/>
    </row>
    <row r="22678" spans="19:21" x14ac:dyDescent="0.35">
      <c r="S22678" s="43"/>
      <c r="U22678" s="43"/>
    </row>
    <row r="22679" spans="19:21" x14ac:dyDescent="0.35">
      <c r="S22679" s="43"/>
      <c r="U22679" s="43"/>
    </row>
    <row r="22680" spans="19:21" x14ac:dyDescent="0.35">
      <c r="S22680" s="43"/>
      <c r="U22680" s="43"/>
    </row>
    <row r="22681" spans="19:21" x14ac:dyDescent="0.35">
      <c r="S22681" s="43"/>
      <c r="U22681" s="43"/>
    </row>
    <row r="22682" spans="19:21" x14ac:dyDescent="0.35">
      <c r="S22682" s="43"/>
      <c r="U22682" s="43"/>
    </row>
    <row r="22683" spans="19:21" x14ac:dyDescent="0.35">
      <c r="S22683" s="43"/>
      <c r="U22683" s="43"/>
    </row>
    <row r="22684" spans="19:21" x14ac:dyDescent="0.35">
      <c r="S22684" s="43"/>
      <c r="U22684" s="43"/>
    </row>
    <row r="22685" spans="19:21" x14ac:dyDescent="0.35">
      <c r="S22685" s="43"/>
      <c r="U22685" s="43"/>
    </row>
    <row r="22686" spans="19:21" x14ac:dyDescent="0.35">
      <c r="S22686" s="43"/>
      <c r="U22686" s="43"/>
    </row>
    <row r="22687" spans="19:21" x14ac:dyDescent="0.35">
      <c r="S22687" s="43"/>
      <c r="U22687" s="43"/>
    </row>
    <row r="22688" spans="19:21" x14ac:dyDescent="0.35">
      <c r="S22688" s="43"/>
      <c r="U22688" s="43"/>
    </row>
    <row r="22689" spans="19:21" x14ac:dyDescent="0.35">
      <c r="S22689" s="43"/>
      <c r="U22689" s="43"/>
    </row>
    <row r="22690" spans="19:21" x14ac:dyDescent="0.35">
      <c r="S22690" s="43"/>
      <c r="U22690" s="43"/>
    </row>
    <row r="22691" spans="19:21" x14ac:dyDescent="0.35">
      <c r="S22691" s="43"/>
      <c r="U22691" s="43"/>
    </row>
    <row r="22692" spans="19:21" x14ac:dyDescent="0.35">
      <c r="S22692" s="43"/>
      <c r="U22692" s="43"/>
    </row>
    <row r="22693" spans="19:21" x14ac:dyDescent="0.35">
      <c r="S22693" s="43"/>
      <c r="U22693" s="43"/>
    </row>
    <row r="22694" spans="19:21" x14ac:dyDescent="0.35">
      <c r="S22694" s="43"/>
      <c r="U22694" s="43"/>
    </row>
    <row r="22695" spans="19:21" x14ac:dyDescent="0.35">
      <c r="S22695" s="43"/>
      <c r="U22695" s="43"/>
    </row>
    <row r="22696" spans="19:21" x14ac:dyDescent="0.35">
      <c r="S22696" s="43"/>
      <c r="U22696" s="43"/>
    </row>
    <row r="22697" spans="19:21" x14ac:dyDescent="0.35">
      <c r="S22697" s="43"/>
      <c r="U22697" s="43"/>
    </row>
    <row r="22698" spans="19:21" x14ac:dyDescent="0.35">
      <c r="S22698" s="43"/>
      <c r="U22698" s="43"/>
    </row>
    <row r="22699" spans="19:21" x14ac:dyDescent="0.35">
      <c r="S22699" s="43"/>
      <c r="U22699" s="43"/>
    </row>
    <row r="22700" spans="19:21" x14ac:dyDescent="0.35">
      <c r="S22700" s="43"/>
      <c r="U22700" s="43"/>
    </row>
    <row r="22701" spans="19:21" x14ac:dyDescent="0.35">
      <c r="S22701" s="43"/>
      <c r="U22701" s="43"/>
    </row>
    <row r="22702" spans="19:21" x14ac:dyDescent="0.35">
      <c r="S22702" s="43"/>
      <c r="U22702" s="43"/>
    </row>
    <row r="22703" spans="19:21" x14ac:dyDescent="0.35">
      <c r="S22703" s="43"/>
      <c r="U22703" s="43"/>
    </row>
    <row r="22704" spans="19:21" x14ac:dyDescent="0.35">
      <c r="S22704" s="43"/>
      <c r="U22704" s="43"/>
    </row>
    <row r="22705" spans="19:21" x14ac:dyDescent="0.35">
      <c r="S22705" s="43"/>
      <c r="U22705" s="43"/>
    </row>
    <row r="22706" spans="19:21" x14ac:dyDescent="0.35">
      <c r="S22706" s="43"/>
      <c r="U22706" s="43"/>
    </row>
    <row r="22707" spans="19:21" x14ac:dyDescent="0.35">
      <c r="S22707" s="43"/>
      <c r="U22707" s="43"/>
    </row>
    <row r="22708" spans="19:21" x14ac:dyDescent="0.35">
      <c r="S22708" s="43"/>
      <c r="U22708" s="43"/>
    </row>
    <row r="22709" spans="19:21" x14ac:dyDescent="0.35">
      <c r="S22709" s="43"/>
      <c r="U22709" s="43"/>
    </row>
    <row r="22710" spans="19:21" x14ac:dyDescent="0.35">
      <c r="S22710" s="43"/>
      <c r="U22710" s="43"/>
    </row>
    <row r="22711" spans="19:21" x14ac:dyDescent="0.35">
      <c r="S22711" s="43"/>
      <c r="U22711" s="43"/>
    </row>
    <row r="22712" spans="19:21" x14ac:dyDescent="0.35">
      <c r="S22712" s="43"/>
      <c r="U22712" s="43"/>
    </row>
    <row r="22713" spans="19:21" x14ac:dyDescent="0.35">
      <c r="S22713" s="43"/>
      <c r="U22713" s="43"/>
    </row>
    <row r="22714" spans="19:21" x14ac:dyDescent="0.35">
      <c r="S22714" s="43"/>
      <c r="U22714" s="43"/>
    </row>
    <row r="22715" spans="19:21" x14ac:dyDescent="0.35">
      <c r="S22715" s="43"/>
      <c r="U22715" s="43"/>
    </row>
    <row r="22716" spans="19:21" x14ac:dyDescent="0.35">
      <c r="S22716" s="43"/>
      <c r="U22716" s="43"/>
    </row>
    <row r="22717" spans="19:21" x14ac:dyDescent="0.35">
      <c r="S22717" s="43"/>
      <c r="U22717" s="43"/>
    </row>
    <row r="22718" spans="19:21" x14ac:dyDescent="0.35">
      <c r="S22718" s="43"/>
      <c r="U22718" s="43"/>
    </row>
    <row r="22719" spans="19:21" x14ac:dyDescent="0.35">
      <c r="S22719" s="43"/>
      <c r="U22719" s="43"/>
    </row>
    <row r="22720" spans="19:21" x14ac:dyDescent="0.35">
      <c r="S22720" s="43"/>
      <c r="U22720" s="43"/>
    </row>
    <row r="22721" spans="19:21" x14ac:dyDescent="0.35">
      <c r="S22721" s="43"/>
      <c r="U22721" s="43"/>
    </row>
    <row r="22722" spans="19:21" x14ac:dyDescent="0.35">
      <c r="S22722" s="43"/>
      <c r="U22722" s="43"/>
    </row>
    <row r="22723" spans="19:21" x14ac:dyDescent="0.35">
      <c r="S22723" s="43"/>
      <c r="U22723" s="43"/>
    </row>
    <row r="22724" spans="19:21" x14ac:dyDescent="0.35">
      <c r="S22724" s="43"/>
      <c r="U22724" s="43"/>
    </row>
    <row r="22725" spans="19:21" x14ac:dyDescent="0.35">
      <c r="S22725" s="43"/>
      <c r="U22725" s="43"/>
    </row>
    <row r="22726" spans="19:21" x14ac:dyDescent="0.35">
      <c r="S22726" s="43"/>
      <c r="U22726" s="43"/>
    </row>
    <row r="22727" spans="19:21" x14ac:dyDescent="0.35">
      <c r="S22727" s="43"/>
      <c r="U22727" s="43"/>
    </row>
    <row r="22728" spans="19:21" x14ac:dyDescent="0.35">
      <c r="S22728" s="43"/>
      <c r="U22728" s="43"/>
    </row>
    <row r="22729" spans="19:21" x14ac:dyDescent="0.35">
      <c r="S22729" s="43"/>
      <c r="U22729" s="43"/>
    </row>
    <row r="22730" spans="19:21" x14ac:dyDescent="0.35">
      <c r="S22730" s="43"/>
      <c r="U22730" s="43"/>
    </row>
    <row r="22731" spans="19:21" x14ac:dyDescent="0.35">
      <c r="S22731" s="43"/>
      <c r="U22731" s="43"/>
    </row>
    <row r="22732" spans="19:21" x14ac:dyDescent="0.35">
      <c r="S22732" s="43"/>
      <c r="U22732" s="43"/>
    </row>
    <row r="22733" spans="19:21" x14ac:dyDescent="0.35">
      <c r="S22733" s="43"/>
      <c r="U22733" s="43"/>
    </row>
    <row r="22734" spans="19:21" x14ac:dyDescent="0.35">
      <c r="S22734" s="43"/>
      <c r="U22734" s="43"/>
    </row>
    <row r="22735" spans="19:21" x14ac:dyDescent="0.35">
      <c r="S22735" s="43"/>
      <c r="U22735" s="43"/>
    </row>
    <row r="22736" spans="19:21" x14ac:dyDescent="0.35">
      <c r="S22736" s="43"/>
      <c r="U22736" s="43"/>
    </row>
    <row r="22737" spans="19:21" x14ac:dyDescent="0.35">
      <c r="S22737" s="43"/>
      <c r="U22737" s="43"/>
    </row>
    <row r="22738" spans="19:21" x14ac:dyDescent="0.35">
      <c r="S22738" s="43"/>
      <c r="U22738" s="43"/>
    </row>
    <row r="22739" spans="19:21" x14ac:dyDescent="0.35">
      <c r="S22739" s="43"/>
      <c r="U22739" s="43"/>
    </row>
    <row r="22740" spans="19:21" x14ac:dyDescent="0.35">
      <c r="S22740" s="43"/>
      <c r="U22740" s="43"/>
    </row>
    <row r="22741" spans="19:21" x14ac:dyDescent="0.35">
      <c r="S22741" s="43"/>
      <c r="U22741" s="43"/>
    </row>
    <row r="22742" spans="19:21" x14ac:dyDescent="0.35">
      <c r="S22742" s="43"/>
      <c r="U22742" s="43"/>
    </row>
    <row r="22743" spans="19:21" x14ac:dyDescent="0.35">
      <c r="S22743" s="43"/>
      <c r="U22743" s="43"/>
    </row>
    <row r="22744" spans="19:21" x14ac:dyDescent="0.35">
      <c r="S22744" s="43"/>
      <c r="U22744" s="43"/>
    </row>
    <row r="22745" spans="19:21" x14ac:dyDescent="0.35">
      <c r="S22745" s="43"/>
      <c r="U22745" s="43"/>
    </row>
    <row r="22746" spans="19:21" x14ac:dyDescent="0.35">
      <c r="S22746" s="43"/>
      <c r="U22746" s="43"/>
    </row>
    <row r="22747" spans="19:21" x14ac:dyDescent="0.35">
      <c r="S22747" s="43"/>
      <c r="U22747" s="43"/>
    </row>
    <row r="22748" spans="19:21" x14ac:dyDescent="0.35">
      <c r="S22748" s="43"/>
      <c r="U22748" s="43"/>
    </row>
    <row r="22749" spans="19:21" x14ac:dyDescent="0.35">
      <c r="S22749" s="43"/>
      <c r="U22749" s="43"/>
    </row>
    <row r="22750" spans="19:21" x14ac:dyDescent="0.35">
      <c r="S22750" s="43"/>
      <c r="U22750" s="43"/>
    </row>
    <row r="22751" spans="19:21" x14ac:dyDescent="0.35">
      <c r="S22751" s="43"/>
      <c r="U22751" s="43"/>
    </row>
    <row r="22752" spans="19:21" x14ac:dyDescent="0.35">
      <c r="S22752" s="43"/>
      <c r="U22752" s="43"/>
    </row>
    <row r="22753" spans="19:21" x14ac:dyDescent="0.35">
      <c r="S22753" s="43"/>
      <c r="U22753" s="43"/>
    </row>
    <row r="22754" spans="19:21" x14ac:dyDescent="0.35">
      <c r="S22754" s="43"/>
      <c r="U22754" s="43"/>
    </row>
    <row r="22755" spans="19:21" x14ac:dyDescent="0.35">
      <c r="S22755" s="43"/>
      <c r="U22755" s="43"/>
    </row>
    <row r="22756" spans="19:21" x14ac:dyDescent="0.35">
      <c r="S22756" s="43"/>
      <c r="U22756" s="43"/>
    </row>
    <row r="22757" spans="19:21" x14ac:dyDescent="0.35">
      <c r="S22757" s="43"/>
      <c r="U22757" s="43"/>
    </row>
    <row r="22758" spans="19:21" x14ac:dyDescent="0.35">
      <c r="S22758" s="43"/>
      <c r="U22758" s="43"/>
    </row>
    <row r="22759" spans="19:21" x14ac:dyDescent="0.35">
      <c r="S22759" s="43"/>
      <c r="U22759" s="43"/>
    </row>
    <row r="22760" spans="19:21" x14ac:dyDescent="0.35">
      <c r="S22760" s="43"/>
      <c r="U22760" s="43"/>
    </row>
    <row r="22761" spans="19:21" x14ac:dyDescent="0.35">
      <c r="S22761" s="43"/>
      <c r="U22761" s="43"/>
    </row>
    <row r="22762" spans="19:21" x14ac:dyDescent="0.35">
      <c r="S22762" s="43"/>
      <c r="U22762" s="43"/>
    </row>
    <row r="22763" spans="19:21" x14ac:dyDescent="0.35">
      <c r="S22763" s="43"/>
      <c r="U22763" s="43"/>
    </row>
    <row r="22764" spans="19:21" x14ac:dyDescent="0.35">
      <c r="S22764" s="43"/>
      <c r="U22764" s="43"/>
    </row>
    <row r="22765" spans="19:21" x14ac:dyDescent="0.35">
      <c r="S22765" s="43"/>
      <c r="U22765" s="43"/>
    </row>
    <row r="22766" spans="19:21" x14ac:dyDescent="0.35">
      <c r="S22766" s="43"/>
      <c r="U22766" s="43"/>
    </row>
    <row r="22767" spans="19:21" x14ac:dyDescent="0.35">
      <c r="S22767" s="43"/>
      <c r="U22767" s="43"/>
    </row>
    <row r="22768" spans="19:21" x14ac:dyDescent="0.35">
      <c r="S22768" s="43"/>
      <c r="U22768" s="43"/>
    </row>
    <row r="22769" spans="19:21" x14ac:dyDescent="0.35">
      <c r="S22769" s="43"/>
      <c r="U22769" s="43"/>
    </row>
    <row r="22770" spans="19:21" x14ac:dyDescent="0.35">
      <c r="S22770" s="43"/>
      <c r="U22770" s="43"/>
    </row>
    <row r="22771" spans="19:21" x14ac:dyDescent="0.35">
      <c r="S22771" s="43"/>
      <c r="U22771" s="43"/>
    </row>
    <row r="22772" spans="19:21" x14ac:dyDescent="0.35">
      <c r="S22772" s="43"/>
      <c r="U22772" s="43"/>
    </row>
    <row r="22773" spans="19:21" x14ac:dyDescent="0.35">
      <c r="S22773" s="43"/>
      <c r="U22773" s="43"/>
    </row>
    <row r="22774" spans="19:21" x14ac:dyDescent="0.35">
      <c r="S22774" s="43"/>
      <c r="U22774" s="43"/>
    </row>
    <row r="22775" spans="19:21" x14ac:dyDescent="0.35">
      <c r="S22775" s="43"/>
      <c r="U22775" s="43"/>
    </row>
    <row r="22776" spans="19:21" x14ac:dyDescent="0.35">
      <c r="S22776" s="43"/>
      <c r="U22776" s="43"/>
    </row>
    <row r="22777" spans="19:21" x14ac:dyDescent="0.35">
      <c r="S22777" s="43"/>
      <c r="U22777" s="43"/>
    </row>
    <row r="22778" spans="19:21" x14ac:dyDescent="0.35">
      <c r="S22778" s="43"/>
      <c r="U22778" s="43"/>
    </row>
    <row r="22779" spans="19:21" x14ac:dyDescent="0.35">
      <c r="S22779" s="43"/>
      <c r="U22779" s="43"/>
    </row>
    <row r="22780" spans="19:21" x14ac:dyDescent="0.35">
      <c r="S22780" s="43"/>
      <c r="U22780" s="43"/>
    </row>
    <row r="22781" spans="19:21" x14ac:dyDescent="0.35">
      <c r="S22781" s="43"/>
      <c r="U22781" s="43"/>
    </row>
    <row r="22782" spans="19:21" x14ac:dyDescent="0.35">
      <c r="S22782" s="43"/>
      <c r="U22782" s="43"/>
    </row>
    <row r="22783" spans="19:21" x14ac:dyDescent="0.35">
      <c r="S22783" s="43"/>
      <c r="U22783" s="43"/>
    </row>
    <row r="22784" spans="19:21" x14ac:dyDescent="0.35">
      <c r="S22784" s="43"/>
      <c r="U22784" s="43"/>
    </row>
    <row r="22785" spans="19:21" x14ac:dyDescent="0.35">
      <c r="S22785" s="43"/>
      <c r="U22785" s="43"/>
    </row>
    <row r="22786" spans="19:21" x14ac:dyDescent="0.35">
      <c r="S22786" s="43"/>
      <c r="U22786" s="43"/>
    </row>
    <row r="22787" spans="19:21" x14ac:dyDescent="0.35">
      <c r="S22787" s="43"/>
      <c r="U22787" s="43"/>
    </row>
    <row r="22788" spans="19:21" x14ac:dyDescent="0.35">
      <c r="S22788" s="43"/>
      <c r="U22788" s="43"/>
    </row>
    <row r="22789" spans="19:21" x14ac:dyDescent="0.35">
      <c r="S22789" s="43"/>
      <c r="U22789" s="43"/>
    </row>
    <row r="22790" spans="19:21" x14ac:dyDescent="0.35">
      <c r="S22790" s="43"/>
      <c r="U22790" s="43"/>
    </row>
    <row r="22791" spans="19:21" x14ac:dyDescent="0.35">
      <c r="S22791" s="43"/>
      <c r="U22791" s="43"/>
    </row>
    <row r="22792" spans="19:21" x14ac:dyDescent="0.35">
      <c r="S22792" s="43"/>
      <c r="U22792" s="43"/>
    </row>
    <row r="22793" spans="19:21" x14ac:dyDescent="0.35">
      <c r="S22793" s="43"/>
      <c r="U22793" s="43"/>
    </row>
    <row r="22794" spans="19:21" x14ac:dyDescent="0.35">
      <c r="S22794" s="43"/>
      <c r="U22794" s="43"/>
    </row>
    <row r="22795" spans="19:21" x14ac:dyDescent="0.35">
      <c r="S22795" s="43"/>
      <c r="U22795" s="43"/>
    </row>
    <row r="22796" spans="19:21" x14ac:dyDescent="0.35">
      <c r="S22796" s="43"/>
      <c r="U22796" s="43"/>
    </row>
    <row r="22797" spans="19:21" x14ac:dyDescent="0.35">
      <c r="S22797" s="43"/>
      <c r="U22797" s="43"/>
    </row>
    <row r="22798" spans="19:21" x14ac:dyDescent="0.35">
      <c r="S22798" s="43"/>
      <c r="U22798" s="43"/>
    </row>
    <row r="22799" spans="19:21" x14ac:dyDescent="0.35">
      <c r="S22799" s="43"/>
      <c r="U22799" s="43"/>
    </row>
    <row r="22800" spans="19:21" x14ac:dyDescent="0.35">
      <c r="S22800" s="43"/>
      <c r="U22800" s="43"/>
    </row>
    <row r="22801" spans="19:21" x14ac:dyDescent="0.35">
      <c r="S22801" s="43"/>
      <c r="U22801" s="43"/>
    </row>
    <row r="22802" spans="19:21" x14ac:dyDescent="0.35">
      <c r="S22802" s="43"/>
      <c r="U22802" s="43"/>
    </row>
    <row r="22803" spans="19:21" x14ac:dyDescent="0.35">
      <c r="S22803" s="43"/>
      <c r="U22803" s="43"/>
    </row>
    <row r="22804" spans="19:21" x14ac:dyDescent="0.35">
      <c r="S22804" s="43"/>
      <c r="U22804" s="43"/>
    </row>
    <row r="22805" spans="19:21" x14ac:dyDescent="0.35">
      <c r="S22805" s="43"/>
      <c r="U22805" s="43"/>
    </row>
    <row r="22806" spans="19:21" x14ac:dyDescent="0.35">
      <c r="S22806" s="43"/>
      <c r="U22806" s="43"/>
    </row>
    <row r="22807" spans="19:21" x14ac:dyDescent="0.35">
      <c r="S22807" s="43"/>
      <c r="U22807" s="43"/>
    </row>
    <row r="22808" spans="19:21" x14ac:dyDescent="0.35">
      <c r="S22808" s="43"/>
      <c r="U22808" s="43"/>
    </row>
    <row r="22809" spans="19:21" x14ac:dyDescent="0.35">
      <c r="S22809" s="43"/>
      <c r="U22809" s="43"/>
    </row>
    <row r="22810" spans="19:21" x14ac:dyDescent="0.35">
      <c r="S22810" s="43"/>
      <c r="U22810" s="43"/>
    </row>
    <row r="22811" spans="19:21" x14ac:dyDescent="0.35">
      <c r="S22811" s="43"/>
      <c r="U22811" s="43"/>
    </row>
    <row r="22812" spans="19:21" x14ac:dyDescent="0.35">
      <c r="S22812" s="43"/>
      <c r="U22812" s="43"/>
    </row>
    <row r="22813" spans="19:21" x14ac:dyDescent="0.35">
      <c r="S22813" s="43"/>
      <c r="U22813" s="43"/>
    </row>
    <row r="22814" spans="19:21" x14ac:dyDescent="0.35">
      <c r="S22814" s="43"/>
      <c r="U22814" s="43"/>
    </row>
    <row r="22815" spans="19:21" x14ac:dyDescent="0.35">
      <c r="S22815" s="43"/>
      <c r="U22815" s="43"/>
    </row>
    <row r="22816" spans="19:21" x14ac:dyDescent="0.35">
      <c r="S22816" s="43"/>
      <c r="U22816" s="43"/>
    </row>
    <row r="22817" spans="19:21" x14ac:dyDescent="0.35">
      <c r="S22817" s="43"/>
      <c r="U22817" s="43"/>
    </row>
    <row r="22818" spans="19:21" x14ac:dyDescent="0.35">
      <c r="S22818" s="43"/>
      <c r="U22818" s="43"/>
    </row>
    <row r="22819" spans="19:21" x14ac:dyDescent="0.35">
      <c r="S22819" s="43"/>
      <c r="U22819" s="43"/>
    </row>
    <row r="22820" spans="19:21" x14ac:dyDescent="0.35">
      <c r="S22820" s="43"/>
      <c r="U22820" s="43"/>
    </row>
    <row r="22821" spans="19:21" x14ac:dyDescent="0.35">
      <c r="S22821" s="43"/>
      <c r="U22821" s="43"/>
    </row>
    <row r="22822" spans="19:21" x14ac:dyDescent="0.35">
      <c r="S22822" s="43"/>
      <c r="U22822" s="43"/>
    </row>
    <row r="22823" spans="19:21" x14ac:dyDescent="0.35">
      <c r="S22823" s="43"/>
      <c r="U22823" s="43"/>
    </row>
    <row r="22824" spans="19:21" x14ac:dyDescent="0.35">
      <c r="S22824" s="43"/>
      <c r="U22824" s="43"/>
    </row>
    <row r="22825" spans="19:21" x14ac:dyDescent="0.35">
      <c r="S22825" s="43"/>
      <c r="U22825" s="43"/>
    </row>
    <row r="22826" spans="19:21" x14ac:dyDescent="0.35">
      <c r="S22826" s="43"/>
      <c r="U22826" s="43"/>
    </row>
    <row r="22827" spans="19:21" x14ac:dyDescent="0.35">
      <c r="S22827" s="43"/>
      <c r="U22827" s="43"/>
    </row>
    <row r="22828" spans="19:21" x14ac:dyDescent="0.35">
      <c r="S22828" s="43"/>
      <c r="U22828" s="43"/>
    </row>
    <row r="22829" spans="19:21" x14ac:dyDescent="0.35">
      <c r="S22829" s="43"/>
      <c r="U22829" s="43"/>
    </row>
    <row r="22830" spans="19:21" x14ac:dyDescent="0.35">
      <c r="S22830" s="43"/>
      <c r="U22830" s="43"/>
    </row>
    <row r="22831" spans="19:21" x14ac:dyDescent="0.35">
      <c r="S22831" s="43"/>
      <c r="U22831" s="43"/>
    </row>
    <row r="22832" spans="19:21" x14ac:dyDescent="0.35">
      <c r="S22832" s="43"/>
      <c r="U22832" s="43"/>
    </row>
    <row r="22833" spans="19:21" x14ac:dyDescent="0.35">
      <c r="S22833" s="43"/>
      <c r="U22833" s="43"/>
    </row>
    <row r="22834" spans="19:21" x14ac:dyDescent="0.35">
      <c r="S22834" s="43"/>
      <c r="U22834" s="43"/>
    </row>
    <row r="22835" spans="19:21" x14ac:dyDescent="0.35">
      <c r="S22835" s="43"/>
      <c r="U22835" s="43"/>
    </row>
    <row r="22836" spans="19:21" x14ac:dyDescent="0.35">
      <c r="S22836" s="43"/>
      <c r="U22836" s="43"/>
    </row>
    <row r="22837" spans="19:21" x14ac:dyDescent="0.35">
      <c r="S22837" s="43"/>
      <c r="U22837" s="43"/>
    </row>
    <row r="22838" spans="19:21" x14ac:dyDescent="0.35">
      <c r="S22838" s="43"/>
      <c r="U22838" s="43"/>
    </row>
    <row r="22839" spans="19:21" x14ac:dyDescent="0.35">
      <c r="S22839" s="43"/>
      <c r="U22839" s="43"/>
    </row>
    <row r="22840" spans="19:21" x14ac:dyDescent="0.35">
      <c r="S22840" s="43"/>
      <c r="U22840" s="43"/>
    </row>
    <row r="22841" spans="19:21" x14ac:dyDescent="0.35">
      <c r="S22841" s="43"/>
      <c r="U22841" s="43"/>
    </row>
    <row r="22842" spans="19:21" x14ac:dyDescent="0.35">
      <c r="S22842" s="43"/>
      <c r="U22842" s="43"/>
    </row>
    <row r="22843" spans="19:21" x14ac:dyDescent="0.35">
      <c r="S22843" s="43"/>
      <c r="U22843" s="43"/>
    </row>
    <row r="22844" spans="19:21" x14ac:dyDescent="0.35">
      <c r="S22844" s="43"/>
      <c r="U22844" s="43"/>
    </row>
    <row r="22845" spans="19:21" x14ac:dyDescent="0.35">
      <c r="S22845" s="43"/>
      <c r="U22845" s="43"/>
    </row>
    <row r="22846" spans="19:21" x14ac:dyDescent="0.35">
      <c r="S22846" s="43"/>
      <c r="U22846" s="43"/>
    </row>
    <row r="22847" spans="19:21" x14ac:dyDescent="0.35">
      <c r="S22847" s="43"/>
      <c r="U22847" s="43"/>
    </row>
    <row r="22848" spans="19:21" x14ac:dyDescent="0.35">
      <c r="S22848" s="43"/>
      <c r="U22848" s="43"/>
    </row>
    <row r="22849" spans="19:21" x14ac:dyDescent="0.35">
      <c r="S22849" s="43"/>
      <c r="U22849" s="43"/>
    </row>
    <row r="22850" spans="19:21" x14ac:dyDescent="0.35">
      <c r="S22850" s="43"/>
      <c r="U22850" s="43"/>
    </row>
    <row r="22851" spans="19:21" x14ac:dyDescent="0.35">
      <c r="S22851" s="43"/>
      <c r="U22851" s="43"/>
    </row>
    <row r="22852" spans="19:21" x14ac:dyDescent="0.35">
      <c r="S22852" s="43"/>
      <c r="U22852" s="43"/>
    </row>
    <row r="22853" spans="19:21" x14ac:dyDescent="0.35">
      <c r="S22853" s="43"/>
      <c r="U22853" s="43"/>
    </row>
    <row r="22854" spans="19:21" x14ac:dyDescent="0.35">
      <c r="S22854" s="43"/>
      <c r="U22854" s="43"/>
    </row>
    <row r="22855" spans="19:21" x14ac:dyDescent="0.35">
      <c r="S22855" s="43"/>
      <c r="U22855" s="43"/>
    </row>
    <row r="22856" spans="19:21" x14ac:dyDescent="0.35">
      <c r="S22856" s="43"/>
      <c r="U22856" s="43"/>
    </row>
    <row r="22857" spans="19:21" x14ac:dyDescent="0.35">
      <c r="S22857" s="43"/>
      <c r="U22857" s="43"/>
    </row>
    <row r="22858" spans="19:21" x14ac:dyDescent="0.35">
      <c r="S22858" s="43"/>
      <c r="U22858" s="43"/>
    </row>
    <row r="22859" spans="19:21" x14ac:dyDescent="0.35">
      <c r="S22859" s="43"/>
      <c r="U22859" s="43"/>
    </row>
    <row r="22860" spans="19:21" x14ac:dyDescent="0.35">
      <c r="S22860" s="43"/>
      <c r="U22860" s="43"/>
    </row>
    <row r="22861" spans="19:21" x14ac:dyDescent="0.35">
      <c r="S22861" s="43"/>
      <c r="U22861" s="43"/>
    </row>
    <row r="22862" spans="19:21" x14ac:dyDescent="0.35">
      <c r="S22862" s="43"/>
      <c r="U22862" s="43"/>
    </row>
    <row r="22863" spans="19:21" x14ac:dyDescent="0.35">
      <c r="S22863" s="43"/>
      <c r="U22863" s="43"/>
    </row>
    <row r="22864" spans="19:21" x14ac:dyDescent="0.35">
      <c r="S22864" s="43"/>
      <c r="U22864" s="43"/>
    </row>
    <row r="22865" spans="19:21" x14ac:dyDescent="0.35">
      <c r="S22865" s="43"/>
      <c r="U22865" s="43"/>
    </row>
    <row r="22866" spans="19:21" x14ac:dyDescent="0.35">
      <c r="S22866" s="43"/>
      <c r="U22866" s="43"/>
    </row>
    <row r="22867" spans="19:21" x14ac:dyDescent="0.35">
      <c r="S22867" s="43"/>
      <c r="U22867" s="43"/>
    </row>
    <row r="22868" spans="19:21" x14ac:dyDescent="0.35">
      <c r="S22868" s="43"/>
      <c r="U22868" s="43"/>
    </row>
    <row r="22869" spans="19:21" x14ac:dyDescent="0.35">
      <c r="S22869" s="43"/>
      <c r="U22869" s="43"/>
    </row>
    <row r="22870" spans="19:21" x14ac:dyDescent="0.35">
      <c r="S22870" s="43"/>
      <c r="U22870" s="43"/>
    </row>
    <row r="22871" spans="19:21" x14ac:dyDescent="0.35">
      <c r="S22871" s="43"/>
      <c r="U22871" s="43"/>
    </row>
    <row r="22872" spans="19:21" x14ac:dyDescent="0.35">
      <c r="S22872" s="43"/>
      <c r="U22872" s="43"/>
    </row>
    <row r="22873" spans="19:21" x14ac:dyDescent="0.35">
      <c r="S22873" s="43"/>
      <c r="U22873" s="43"/>
    </row>
    <row r="22874" spans="19:21" x14ac:dyDescent="0.35">
      <c r="S22874" s="43"/>
      <c r="U22874" s="43"/>
    </row>
    <row r="22875" spans="19:21" x14ac:dyDescent="0.35">
      <c r="S22875" s="43"/>
      <c r="U22875" s="43"/>
    </row>
    <row r="22876" spans="19:21" x14ac:dyDescent="0.35">
      <c r="S22876" s="43"/>
      <c r="U22876" s="43"/>
    </row>
    <row r="22877" spans="19:21" x14ac:dyDescent="0.35">
      <c r="S22877" s="43"/>
      <c r="U22877" s="43"/>
    </row>
    <row r="22878" spans="19:21" x14ac:dyDescent="0.35">
      <c r="S22878" s="43"/>
      <c r="U22878" s="43"/>
    </row>
    <row r="22879" spans="19:21" x14ac:dyDescent="0.35">
      <c r="S22879" s="43"/>
      <c r="U22879" s="43"/>
    </row>
    <row r="22880" spans="19:21" x14ac:dyDescent="0.35">
      <c r="S22880" s="43"/>
      <c r="U22880" s="43"/>
    </row>
    <row r="22881" spans="19:21" x14ac:dyDescent="0.35">
      <c r="S22881" s="43"/>
      <c r="U22881" s="43"/>
    </row>
    <row r="22882" spans="19:21" x14ac:dyDescent="0.35">
      <c r="S22882" s="43"/>
      <c r="U22882" s="43"/>
    </row>
    <row r="22883" spans="19:21" x14ac:dyDescent="0.35">
      <c r="S22883" s="43"/>
      <c r="U22883" s="43"/>
    </row>
    <row r="22884" spans="19:21" x14ac:dyDescent="0.35">
      <c r="S22884" s="43"/>
      <c r="U22884" s="43"/>
    </row>
    <row r="22885" spans="19:21" x14ac:dyDescent="0.35">
      <c r="S22885" s="43"/>
      <c r="U22885" s="43"/>
    </row>
    <row r="22886" spans="19:21" x14ac:dyDescent="0.35">
      <c r="S22886" s="43"/>
      <c r="U22886" s="43"/>
    </row>
    <row r="22887" spans="19:21" x14ac:dyDescent="0.35">
      <c r="S22887" s="43"/>
      <c r="U22887" s="43"/>
    </row>
    <row r="22888" spans="19:21" x14ac:dyDescent="0.35">
      <c r="S22888" s="43"/>
      <c r="U22888" s="43"/>
    </row>
    <row r="22889" spans="19:21" x14ac:dyDescent="0.35">
      <c r="S22889" s="43"/>
      <c r="U22889" s="43"/>
    </row>
    <row r="22890" spans="19:21" x14ac:dyDescent="0.35">
      <c r="S22890" s="43"/>
      <c r="U22890" s="43"/>
    </row>
    <row r="22891" spans="19:21" x14ac:dyDescent="0.35">
      <c r="S22891" s="43"/>
      <c r="U22891" s="43"/>
    </row>
    <row r="22892" spans="19:21" x14ac:dyDescent="0.35">
      <c r="S22892" s="43"/>
      <c r="U22892" s="43"/>
    </row>
    <row r="22893" spans="19:21" x14ac:dyDescent="0.35">
      <c r="S22893" s="43"/>
      <c r="U22893" s="43"/>
    </row>
    <row r="22894" spans="19:21" x14ac:dyDescent="0.35">
      <c r="S22894" s="43"/>
      <c r="U22894" s="43"/>
    </row>
    <row r="22895" spans="19:21" x14ac:dyDescent="0.35">
      <c r="S22895" s="43"/>
      <c r="U22895" s="43"/>
    </row>
    <row r="22896" spans="19:21" x14ac:dyDescent="0.35">
      <c r="S22896" s="43"/>
      <c r="U22896" s="43"/>
    </row>
    <row r="22897" spans="19:21" x14ac:dyDescent="0.35">
      <c r="S22897" s="43"/>
      <c r="U22897" s="43"/>
    </row>
    <row r="22898" spans="19:21" x14ac:dyDescent="0.35">
      <c r="S22898" s="43"/>
      <c r="U22898" s="43"/>
    </row>
    <row r="22899" spans="19:21" x14ac:dyDescent="0.35">
      <c r="S22899" s="43"/>
      <c r="U22899" s="43"/>
    </row>
    <row r="22900" spans="19:21" x14ac:dyDescent="0.35">
      <c r="S22900" s="43"/>
      <c r="U22900" s="43"/>
    </row>
    <row r="22901" spans="19:21" x14ac:dyDescent="0.35">
      <c r="S22901" s="43"/>
      <c r="U22901" s="43"/>
    </row>
    <row r="22902" spans="19:21" x14ac:dyDescent="0.35">
      <c r="S22902" s="43"/>
      <c r="U22902" s="43"/>
    </row>
    <row r="22903" spans="19:21" x14ac:dyDescent="0.35">
      <c r="S22903" s="43"/>
      <c r="U22903" s="43"/>
    </row>
    <row r="22904" spans="19:21" x14ac:dyDescent="0.35">
      <c r="S22904" s="43"/>
      <c r="U22904" s="43"/>
    </row>
    <row r="22905" spans="19:21" x14ac:dyDescent="0.35">
      <c r="S22905" s="43"/>
      <c r="U22905" s="43"/>
    </row>
    <row r="22906" spans="19:21" x14ac:dyDescent="0.35">
      <c r="S22906" s="43"/>
      <c r="U22906" s="43"/>
    </row>
    <row r="22907" spans="19:21" x14ac:dyDescent="0.35">
      <c r="S22907" s="43"/>
      <c r="U22907" s="43"/>
    </row>
    <row r="22908" spans="19:21" x14ac:dyDescent="0.35">
      <c r="S22908" s="43"/>
      <c r="U22908" s="43"/>
    </row>
    <row r="22909" spans="19:21" x14ac:dyDescent="0.35">
      <c r="S22909" s="43"/>
      <c r="U22909" s="43"/>
    </row>
    <row r="22910" spans="19:21" x14ac:dyDescent="0.35">
      <c r="S22910" s="43"/>
      <c r="U22910" s="43"/>
    </row>
    <row r="22911" spans="19:21" x14ac:dyDescent="0.35">
      <c r="S22911" s="43"/>
      <c r="U22911" s="43"/>
    </row>
    <row r="22912" spans="19:21" x14ac:dyDescent="0.35">
      <c r="S22912" s="43"/>
      <c r="U22912" s="43"/>
    </row>
    <row r="22913" spans="19:21" x14ac:dyDescent="0.35">
      <c r="S22913" s="43"/>
      <c r="U22913" s="43"/>
    </row>
    <row r="22914" spans="19:21" x14ac:dyDescent="0.35">
      <c r="S22914" s="43"/>
      <c r="U22914" s="43"/>
    </row>
    <row r="22915" spans="19:21" x14ac:dyDescent="0.35">
      <c r="S22915" s="43"/>
      <c r="U22915" s="43"/>
    </row>
    <row r="22916" spans="19:21" x14ac:dyDescent="0.35">
      <c r="S22916" s="43"/>
      <c r="U22916" s="43"/>
    </row>
    <row r="22917" spans="19:21" x14ac:dyDescent="0.35">
      <c r="S22917" s="43"/>
      <c r="U22917" s="43"/>
    </row>
    <row r="22918" spans="19:21" x14ac:dyDescent="0.35">
      <c r="S22918" s="43"/>
      <c r="U22918" s="43"/>
    </row>
    <row r="22919" spans="19:21" x14ac:dyDescent="0.35">
      <c r="S22919" s="43"/>
      <c r="U22919" s="43"/>
    </row>
    <row r="22920" spans="19:21" x14ac:dyDescent="0.35">
      <c r="S22920" s="43"/>
      <c r="U22920" s="43"/>
    </row>
    <row r="22921" spans="19:21" x14ac:dyDescent="0.35">
      <c r="S22921" s="43"/>
      <c r="U22921" s="43"/>
    </row>
    <row r="22922" spans="19:21" x14ac:dyDescent="0.35">
      <c r="S22922" s="43"/>
      <c r="U22922" s="43"/>
    </row>
    <row r="22923" spans="19:21" x14ac:dyDescent="0.35">
      <c r="S22923" s="43"/>
      <c r="U22923" s="43"/>
    </row>
    <row r="22924" spans="19:21" x14ac:dyDescent="0.35">
      <c r="S22924" s="43"/>
      <c r="U22924" s="43"/>
    </row>
    <row r="22925" spans="19:21" x14ac:dyDescent="0.35">
      <c r="S22925" s="43"/>
      <c r="U22925" s="43"/>
    </row>
    <row r="22926" spans="19:21" x14ac:dyDescent="0.35">
      <c r="S22926" s="43"/>
      <c r="U22926" s="43"/>
    </row>
    <row r="22927" spans="19:21" x14ac:dyDescent="0.35">
      <c r="S22927" s="43"/>
      <c r="U22927" s="43"/>
    </row>
    <row r="22928" spans="19:21" x14ac:dyDescent="0.35">
      <c r="S22928" s="43"/>
      <c r="U22928" s="43"/>
    </row>
    <row r="22929" spans="19:21" x14ac:dyDescent="0.35">
      <c r="S22929" s="43"/>
      <c r="U22929" s="43"/>
    </row>
    <row r="22930" spans="19:21" x14ac:dyDescent="0.35">
      <c r="S22930" s="43"/>
      <c r="U22930" s="43"/>
    </row>
    <row r="22931" spans="19:21" x14ac:dyDescent="0.35">
      <c r="S22931" s="43"/>
      <c r="U22931" s="43"/>
    </row>
    <row r="22932" spans="19:21" x14ac:dyDescent="0.35">
      <c r="S22932" s="43"/>
      <c r="U22932" s="43"/>
    </row>
    <row r="22933" spans="19:21" x14ac:dyDescent="0.35">
      <c r="S22933" s="43"/>
      <c r="U22933" s="43"/>
    </row>
    <row r="22934" spans="19:21" x14ac:dyDescent="0.35">
      <c r="S22934" s="43"/>
      <c r="U22934" s="43"/>
    </row>
    <row r="22935" spans="19:21" x14ac:dyDescent="0.35">
      <c r="S22935" s="43"/>
      <c r="U22935" s="43"/>
    </row>
    <row r="22936" spans="19:21" x14ac:dyDescent="0.35">
      <c r="S22936" s="43"/>
      <c r="U22936" s="43"/>
    </row>
    <row r="22937" spans="19:21" x14ac:dyDescent="0.35">
      <c r="S22937" s="43"/>
      <c r="U22937" s="43"/>
    </row>
    <row r="22938" spans="19:21" x14ac:dyDescent="0.35">
      <c r="S22938" s="43"/>
      <c r="U22938" s="43"/>
    </row>
    <row r="22939" spans="19:21" x14ac:dyDescent="0.35">
      <c r="S22939" s="43"/>
      <c r="U22939" s="43"/>
    </row>
    <row r="22940" spans="19:21" x14ac:dyDescent="0.35">
      <c r="S22940" s="43"/>
      <c r="U22940" s="43"/>
    </row>
    <row r="22941" spans="19:21" x14ac:dyDescent="0.35">
      <c r="S22941" s="43"/>
      <c r="U22941" s="43"/>
    </row>
    <row r="22942" spans="19:21" x14ac:dyDescent="0.35">
      <c r="S22942" s="43"/>
      <c r="U22942" s="43"/>
    </row>
    <row r="22943" spans="19:21" x14ac:dyDescent="0.35">
      <c r="S22943" s="43"/>
      <c r="U22943" s="43"/>
    </row>
    <row r="22944" spans="19:21" x14ac:dyDescent="0.35">
      <c r="S22944" s="43"/>
      <c r="U22944" s="43"/>
    </row>
    <row r="22945" spans="19:21" x14ac:dyDescent="0.35">
      <c r="S22945" s="43"/>
      <c r="U22945" s="43"/>
    </row>
    <row r="22946" spans="19:21" x14ac:dyDescent="0.35">
      <c r="S22946" s="43"/>
      <c r="U22946" s="43"/>
    </row>
    <row r="22947" spans="19:21" x14ac:dyDescent="0.35">
      <c r="S22947" s="43"/>
      <c r="U22947" s="43"/>
    </row>
    <row r="22948" spans="19:21" x14ac:dyDescent="0.35">
      <c r="S22948" s="43"/>
      <c r="U22948" s="43"/>
    </row>
    <row r="22949" spans="19:21" x14ac:dyDescent="0.35">
      <c r="S22949" s="43"/>
      <c r="U22949" s="43"/>
    </row>
    <row r="22950" spans="19:21" x14ac:dyDescent="0.35">
      <c r="S22950" s="43"/>
      <c r="U22950" s="43"/>
    </row>
    <row r="22951" spans="19:21" x14ac:dyDescent="0.35">
      <c r="S22951" s="43"/>
      <c r="U22951" s="43"/>
    </row>
    <row r="22952" spans="19:21" x14ac:dyDescent="0.35">
      <c r="S22952" s="43"/>
      <c r="U22952" s="43"/>
    </row>
    <row r="22953" spans="19:21" x14ac:dyDescent="0.35">
      <c r="S22953" s="43"/>
      <c r="U22953" s="43"/>
    </row>
    <row r="22954" spans="19:21" x14ac:dyDescent="0.35">
      <c r="S22954" s="43"/>
      <c r="U22954" s="43"/>
    </row>
    <row r="22955" spans="19:21" x14ac:dyDescent="0.35">
      <c r="S22955" s="43"/>
      <c r="U22955" s="43"/>
    </row>
    <row r="22956" spans="19:21" x14ac:dyDescent="0.35">
      <c r="S22956" s="43"/>
      <c r="U22956" s="43"/>
    </row>
    <row r="22957" spans="19:21" x14ac:dyDescent="0.35">
      <c r="S22957" s="43"/>
      <c r="U22957" s="43"/>
    </row>
    <row r="22958" spans="19:21" x14ac:dyDescent="0.35">
      <c r="S22958" s="43"/>
      <c r="U22958" s="43"/>
    </row>
    <row r="22959" spans="19:21" x14ac:dyDescent="0.35">
      <c r="S22959" s="43"/>
      <c r="U22959" s="43"/>
    </row>
    <row r="22960" spans="19:21" x14ac:dyDescent="0.35">
      <c r="S22960" s="43"/>
      <c r="U22960" s="43"/>
    </row>
    <row r="22961" spans="19:21" x14ac:dyDescent="0.35">
      <c r="S22961" s="43"/>
      <c r="U22961" s="43"/>
    </row>
    <row r="22962" spans="19:21" x14ac:dyDescent="0.35">
      <c r="S22962" s="43"/>
      <c r="U22962" s="43"/>
    </row>
    <row r="22963" spans="19:21" x14ac:dyDescent="0.35">
      <c r="S22963" s="43"/>
      <c r="U22963" s="43"/>
    </row>
    <row r="22964" spans="19:21" x14ac:dyDescent="0.35">
      <c r="S22964" s="43"/>
      <c r="U22964" s="43"/>
    </row>
    <row r="22965" spans="19:21" x14ac:dyDescent="0.35">
      <c r="S22965" s="43"/>
      <c r="U22965" s="43"/>
    </row>
    <row r="22966" spans="19:21" x14ac:dyDescent="0.35">
      <c r="S22966" s="43"/>
      <c r="U22966" s="43"/>
    </row>
    <row r="22967" spans="19:21" x14ac:dyDescent="0.35">
      <c r="S22967" s="43"/>
      <c r="U22967" s="43"/>
    </row>
    <row r="22968" spans="19:21" x14ac:dyDescent="0.35">
      <c r="S22968" s="43"/>
      <c r="U22968" s="43"/>
    </row>
    <row r="22969" spans="19:21" x14ac:dyDescent="0.35">
      <c r="S22969" s="43"/>
      <c r="U22969" s="43"/>
    </row>
    <row r="22970" spans="19:21" x14ac:dyDescent="0.35">
      <c r="S22970" s="43"/>
      <c r="U22970" s="43"/>
    </row>
    <row r="22971" spans="19:21" x14ac:dyDescent="0.35">
      <c r="S22971" s="43"/>
      <c r="U22971" s="43"/>
    </row>
    <row r="22972" spans="19:21" x14ac:dyDescent="0.35">
      <c r="S22972" s="43"/>
      <c r="U22972" s="43"/>
    </row>
    <row r="22973" spans="19:21" x14ac:dyDescent="0.35">
      <c r="S22973" s="43"/>
      <c r="U22973" s="43"/>
    </row>
    <row r="22974" spans="19:21" x14ac:dyDescent="0.35">
      <c r="S22974" s="43"/>
      <c r="U22974" s="43"/>
    </row>
    <row r="22975" spans="19:21" x14ac:dyDescent="0.35">
      <c r="S22975" s="43"/>
      <c r="U22975" s="43"/>
    </row>
    <row r="22976" spans="19:21" x14ac:dyDescent="0.35">
      <c r="S22976" s="43"/>
      <c r="U22976" s="43"/>
    </row>
    <row r="22977" spans="19:21" x14ac:dyDescent="0.35">
      <c r="S22977" s="43"/>
      <c r="U22977" s="43"/>
    </row>
    <row r="22978" spans="19:21" x14ac:dyDescent="0.35">
      <c r="S22978" s="43"/>
      <c r="U22978" s="43"/>
    </row>
    <row r="22979" spans="19:21" x14ac:dyDescent="0.35">
      <c r="S22979" s="43"/>
      <c r="U22979" s="43"/>
    </row>
    <row r="22980" spans="19:21" x14ac:dyDescent="0.35">
      <c r="S22980" s="43"/>
      <c r="U22980" s="43"/>
    </row>
    <row r="22981" spans="19:21" x14ac:dyDescent="0.35">
      <c r="S22981" s="43"/>
      <c r="U22981" s="43"/>
    </row>
    <row r="22982" spans="19:21" x14ac:dyDescent="0.35">
      <c r="S22982" s="43"/>
      <c r="U22982" s="43"/>
    </row>
    <row r="22983" spans="19:21" x14ac:dyDescent="0.35">
      <c r="S22983" s="43"/>
      <c r="U22983" s="43"/>
    </row>
    <row r="22984" spans="19:21" x14ac:dyDescent="0.35">
      <c r="S22984" s="43"/>
      <c r="U22984" s="43"/>
    </row>
    <row r="22985" spans="19:21" x14ac:dyDescent="0.35">
      <c r="S22985" s="43"/>
      <c r="U22985" s="43"/>
    </row>
    <row r="22986" spans="19:21" x14ac:dyDescent="0.35">
      <c r="S22986" s="43"/>
      <c r="U22986" s="43"/>
    </row>
    <row r="22987" spans="19:21" x14ac:dyDescent="0.35">
      <c r="S22987" s="43"/>
      <c r="U22987" s="43"/>
    </row>
    <row r="22988" spans="19:21" x14ac:dyDescent="0.35">
      <c r="S22988" s="43"/>
      <c r="U22988" s="43"/>
    </row>
    <row r="22989" spans="19:21" x14ac:dyDescent="0.35">
      <c r="S22989" s="43"/>
      <c r="U22989" s="43"/>
    </row>
    <row r="22990" spans="19:21" x14ac:dyDescent="0.35">
      <c r="S22990" s="43"/>
      <c r="U22990" s="43"/>
    </row>
    <row r="22991" spans="19:21" x14ac:dyDescent="0.35">
      <c r="S22991" s="43"/>
      <c r="U22991" s="43"/>
    </row>
    <row r="22992" spans="19:21" x14ac:dyDescent="0.35">
      <c r="S22992" s="43"/>
      <c r="U22992" s="43"/>
    </row>
    <row r="22993" spans="19:21" x14ac:dyDescent="0.35">
      <c r="S22993" s="43"/>
      <c r="U22993" s="43"/>
    </row>
    <row r="22994" spans="19:21" x14ac:dyDescent="0.35">
      <c r="S22994" s="43"/>
      <c r="U22994" s="43"/>
    </row>
    <row r="22995" spans="19:21" x14ac:dyDescent="0.35">
      <c r="S22995" s="43"/>
      <c r="U22995" s="43"/>
    </row>
    <row r="22996" spans="19:21" x14ac:dyDescent="0.35">
      <c r="S22996" s="43"/>
      <c r="U22996" s="43"/>
    </row>
    <row r="22997" spans="19:21" x14ac:dyDescent="0.35">
      <c r="S22997" s="43"/>
      <c r="U22997" s="43"/>
    </row>
    <row r="22998" spans="19:21" x14ac:dyDescent="0.35">
      <c r="S22998" s="43"/>
      <c r="U22998" s="43"/>
    </row>
    <row r="22999" spans="19:21" x14ac:dyDescent="0.35">
      <c r="S22999" s="43"/>
      <c r="U22999" s="43"/>
    </row>
    <row r="23000" spans="19:21" x14ac:dyDescent="0.35">
      <c r="S23000" s="43"/>
      <c r="U23000" s="43"/>
    </row>
    <row r="23001" spans="19:21" x14ac:dyDescent="0.35">
      <c r="S23001" s="43"/>
      <c r="U23001" s="43"/>
    </row>
    <row r="23002" spans="19:21" x14ac:dyDescent="0.35">
      <c r="S23002" s="43"/>
      <c r="U23002" s="43"/>
    </row>
    <row r="23003" spans="19:21" x14ac:dyDescent="0.35">
      <c r="S23003" s="43"/>
      <c r="U23003" s="43"/>
    </row>
    <row r="23004" spans="19:21" x14ac:dyDescent="0.35">
      <c r="S23004" s="43"/>
      <c r="U23004" s="43"/>
    </row>
    <row r="23005" spans="19:21" x14ac:dyDescent="0.35">
      <c r="S23005" s="43"/>
      <c r="U23005" s="43"/>
    </row>
    <row r="23006" spans="19:21" x14ac:dyDescent="0.35">
      <c r="S23006" s="43"/>
      <c r="U23006" s="43"/>
    </row>
    <row r="23007" spans="19:21" x14ac:dyDescent="0.35">
      <c r="S23007" s="43"/>
      <c r="U23007" s="43"/>
    </row>
    <row r="23008" spans="19:21" x14ac:dyDescent="0.35">
      <c r="S23008" s="43"/>
      <c r="U23008" s="43"/>
    </row>
    <row r="23009" spans="19:21" x14ac:dyDescent="0.35">
      <c r="S23009" s="43"/>
      <c r="U23009" s="43"/>
    </row>
    <row r="23010" spans="19:21" x14ac:dyDescent="0.35">
      <c r="S23010" s="43"/>
      <c r="U23010" s="43"/>
    </row>
    <row r="23011" spans="19:21" x14ac:dyDescent="0.35">
      <c r="S23011" s="43"/>
      <c r="U23011" s="43"/>
    </row>
    <row r="23012" spans="19:21" x14ac:dyDescent="0.35">
      <c r="S23012" s="43"/>
      <c r="U23012" s="43"/>
    </row>
    <row r="23013" spans="19:21" x14ac:dyDescent="0.35">
      <c r="S23013" s="43"/>
      <c r="U23013" s="43"/>
    </row>
    <row r="23014" spans="19:21" x14ac:dyDescent="0.35">
      <c r="S23014" s="43"/>
      <c r="U23014" s="43"/>
    </row>
    <row r="23015" spans="19:21" x14ac:dyDescent="0.35">
      <c r="S23015" s="43"/>
      <c r="U23015" s="43"/>
    </row>
    <row r="23016" spans="19:21" x14ac:dyDescent="0.35">
      <c r="S23016" s="43"/>
      <c r="U23016" s="43"/>
    </row>
    <row r="23017" spans="19:21" x14ac:dyDescent="0.35">
      <c r="S23017" s="43"/>
      <c r="U23017" s="43"/>
    </row>
    <row r="23018" spans="19:21" x14ac:dyDescent="0.35">
      <c r="S23018" s="43"/>
      <c r="U23018" s="43"/>
    </row>
    <row r="23019" spans="19:21" x14ac:dyDescent="0.35">
      <c r="S23019" s="43"/>
      <c r="U23019" s="43"/>
    </row>
    <row r="23020" spans="19:21" x14ac:dyDescent="0.35">
      <c r="S23020" s="43"/>
      <c r="U23020" s="43"/>
    </row>
    <row r="23021" spans="19:21" x14ac:dyDescent="0.35">
      <c r="S23021" s="43"/>
      <c r="U23021" s="43"/>
    </row>
    <row r="23022" spans="19:21" x14ac:dyDescent="0.35">
      <c r="S23022" s="43"/>
      <c r="U23022" s="43"/>
    </row>
    <row r="23023" spans="19:21" x14ac:dyDescent="0.35">
      <c r="S23023" s="43"/>
      <c r="U23023" s="43"/>
    </row>
    <row r="23024" spans="19:21" x14ac:dyDescent="0.35">
      <c r="S23024" s="43"/>
      <c r="U23024" s="43"/>
    </row>
    <row r="23025" spans="19:21" x14ac:dyDescent="0.35">
      <c r="S23025" s="43"/>
      <c r="U23025" s="43"/>
    </row>
    <row r="23026" spans="19:21" x14ac:dyDescent="0.35">
      <c r="S23026" s="43"/>
      <c r="U23026" s="43"/>
    </row>
    <row r="23027" spans="19:21" x14ac:dyDescent="0.35">
      <c r="S23027" s="43"/>
      <c r="U23027" s="43"/>
    </row>
    <row r="23028" spans="19:21" x14ac:dyDescent="0.35">
      <c r="S23028" s="43"/>
      <c r="U23028" s="43"/>
    </row>
    <row r="23029" spans="19:21" x14ac:dyDescent="0.35">
      <c r="S23029" s="43"/>
      <c r="U23029" s="43"/>
    </row>
    <row r="23030" spans="19:21" x14ac:dyDescent="0.35">
      <c r="S23030" s="43"/>
      <c r="U23030" s="43"/>
    </row>
    <row r="23031" spans="19:21" x14ac:dyDescent="0.35">
      <c r="S23031" s="43"/>
      <c r="U23031" s="43"/>
    </row>
    <row r="23032" spans="19:21" x14ac:dyDescent="0.35">
      <c r="S23032" s="43"/>
      <c r="U23032" s="43"/>
    </row>
    <row r="23033" spans="19:21" x14ac:dyDescent="0.35">
      <c r="S23033" s="43"/>
      <c r="U23033" s="43"/>
    </row>
    <row r="23034" spans="19:21" x14ac:dyDescent="0.35">
      <c r="S23034" s="43"/>
      <c r="U23034" s="43"/>
    </row>
    <row r="23035" spans="19:21" x14ac:dyDescent="0.35">
      <c r="S23035" s="43"/>
      <c r="U23035" s="43"/>
    </row>
    <row r="23036" spans="19:21" x14ac:dyDescent="0.35">
      <c r="S23036" s="43"/>
      <c r="U23036" s="43"/>
    </row>
    <row r="23037" spans="19:21" x14ac:dyDescent="0.35">
      <c r="S23037" s="43"/>
      <c r="U23037" s="43"/>
    </row>
    <row r="23038" spans="19:21" x14ac:dyDescent="0.35">
      <c r="S23038" s="43"/>
      <c r="U23038" s="43"/>
    </row>
    <row r="23039" spans="19:21" x14ac:dyDescent="0.35">
      <c r="S23039" s="43"/>
      <c r="U23039" s="43"/>
    </row>
    <row r="23040" spans="19:21" x14ac:dyDescent="0.35">
      <c r="S23040" s="43"/>
      <c r="U23040" s="43"/>
    </row>
    <row r="23041" spans="19:21" x14ac:dyDescent="0.35">
      <c r="S23041" s="43"/>
      <c r="U23041" s="43"/>
    </row>
    <row r="23042" spans="19:21" x14ac:dyDescent="0.35">
      <c r="S23042" s="43"/>
      <c r="U23042" s="43"/>
    </row>
    <row r="23043" spans="19:21" x14ac:dyDescent="0.35">
      <c r="S23043" s="43"/>
      <c r="U23043" s="43"/>
    </row>
    <row r="23044" spans="19:21" x14ac:dyDescent="0.35">
      <c r="S23044" s="43"/>
      <c r="U23044" s="43"/>
    </row>
    <row r="23045" spans="19:21" x14ac:dyDescent="0.35">
      <c r="S23045" s="43"/>
      <c r="U23045" s="43"/>
    </row>
    <row r="23046" spans="19:21" x14ac:dyDescent="0.35">
      <c r="S23046" s="43"/>
      <c r="U23046" s="43"/>
    </row>
    <row r="23047" spans="19:21" x14ac:dyDescent="0.35">
      <c r="S23047" s="43"/>
      <c r="U23047" s="43"/>
    </row>
    <row r="23048" spans="19:21" x14ac:dyDescent="0.35">
      <c r="S23048" s="43"/>
      <c r="U23048" s="43"/>
    </row>
    <row r="23049" spans="19:21" x14ac:dyDescent="0.35">
      <c r="S23049" s="43"/>
      <c r="U23049" s="43"/>
    </row>
    <row r="23050" spans="19:21" x14ac:dyDescent="0.35">
      <c r="S23050" s="43"/>
      <c r="U23050" s="43"/>
    </row>
    <row r="23051" spans="19:21" x14ac:dyDescent="0.35">
      <c r="S23051" s="43"/>
      <c r="U23051" s="43"/>
    </row>
    <row r="23052" spans="19:21" x14ac:dyDescent="0.35">
      <c r="S23052" s="43"/>
      <c r="U23052" s="43"/>
    </row>
    <row r="23053" spans="19:21" x14ac:dyDescent="0.35">
      <c r="S23053" s="43"/>
      <c r="U23053" s="43"/>
    </row>
    <row r="23054" spans="19:21" x14ac:dyDescent="0.35">
      <c r="S23054" s="43"/>
      <c r="U23054" s="43"/>
    </row>
    <row r="23055" spans="19:21" x14ac:dyDescent="0.35">
      <c r="S23055" s="43"/>
      <c r="U23055" s="43"/>
    </row>
    <row r="23056" spans="19:21" x14ac:dyDescent="0.35">
      <c r="S23056" s="43"/>
      <c r="U23056" s="43"/>
    </row>
    <row r="23057" spans="19:21" x14ac:dyDescent="0.35">
      <c r="S23057" s="43"/>
      <c r="U23057" s="43"/>
    </row>
    <row r="23058" spans="19:21" x14ac:dyDescent="0.35">
      <c r="S23058" s="43"/>
      <c r="U23058" s="43"/>
    </row>
    <row r="23059" spans="19:21" x14ac:dyDescent="0.35">
      <c r="S23059" s="43"/>
      <c r="U23059" s="43"/>
    </row>
    <row r="23060" spans="19:21" x14ac:dyDescent="0.35">
      <c r="S23060" s="43"/>
      <c r="U23060" s="43"/>
    </row>
    <row r="23061" spans="19:21" x14ac:dyDescent="0.35">
      <c r="S23061" s="43"/>
      <c r="U23061" s="43"/>
    </row>
    <row r="23062" spans="19:21" x14ac:dyDescent="0.35">
      <c r="S23062" s="43"/>
      <c r="U23062" s="43"/>
    </row>
    <row r="23063" spans="19:21" x14ac:dyDescent="0.35">
      <c r="S23063" s="43"/>
      <c r="U23063" s="43"/>
    </row>
    <row r="23064" spans="19:21" x14ac:dyDescent="0.35">
      <c r="S23064" s="43"/>
      <c r="U23064" s="43"/>
    </row>
    <row r="23065" spans="19:21" x14ac:dyDescent="0.35">
      <c r="S23065" s="43"/>
      <c r="U23065" s="43"/>
    </row>
    <row r="23066" spans="19:21" x14ac:dyDescent="0.35">
      <c r="S23066" s="43"/>
      <c r="U23066" s="43"/>
    </row>
    <row r="23067" spans="19:21" x14ac:dyDescent="0.35">
      <c r="S23067" s="43"/>
      <c r="U23067" s="43"/>
    </row>
    <row r="23068" spans="19:21" x14ac:dyDescent="0.35">
      <c r="S23068" s="43"/>
      <c r="U23068" s="43"/>
    </row>
    <row r="23069" spans="19:21" x14ac:dyDescent="0.35">
      <c r="S23069" s="43"/>
      <c r="U23069" s="43"/>
    </row>
    <row r="23070" spans="19:21" x14ac:dyDescent="0.35">
      <c r="S23070" s="43"/>
      <c r="U23070" s="43"/>
    </row>
    <row r="23071" spans="19:21" x14ac:dyDescent="0.35">
      <c r="S23071" s="43"/>
      <c r="U23071" s="43"/>
    </row>
    <row r="23072" spans="19:21" x14ac:dyDescent="0.35">
      <c r="S23072" s="43"/>
      <c r="U23072" s="43"/>
    </row>
    <row r="23073" spans="19:21" x14ac:dyDescent="0.35">
      <c r="S23073" s="43"/>
      <c r="U23073" s="43"/>
    </row>
    <row r="23074" spans="19:21" x14ac:dyDescent="0.35">
      <c r="S23074" s="43"/>
      <c r="U23074" s="43"/>
    </row>
    <row r="23075" spans="19:21" x14ac:dyDescent="0.35">
      <c r="S23075" s="43"/>
      <c r="U23075" s="43"/>
    </row>
    <row r="23076" spans="19:21" x14ac:dyDescent="0.35">
      <c r="S23076" s="43"/>
      <c r="U23076" s="43"/>
    </row>
    <row r="23077" spans="19:21" x14ac:dyDescent="0.35">
      <c r="S23077" s="43"/>
      <c r="U23077" s="43"/>
    </row>
    <row r="23078" spans="19:21" x14ac:dyDescent="0.35">
      <c r="S23078" s="43"/>
      <c r="U23078" s="43"/>
    </row>
    <row r="23079" spans="19:21" x14ac:dyDescent="0.35">
      <c r="S23079" s="43"/>
      <c r="U23079" s="43"/>
    </row>
    <row r="23080" spans="19:21" x14ac:dyDescent="0.35">
      <c r="S23080" s="43"/>
      <c r="U23080" s="43"/>
    </row>
    <row r="23081" spans="19:21" x14ac:dyDescent="0.35">
      <c r="S23081" s="43"/>
      <c r="U23081" s="43"/>
    </row>
    <row r="23082" spans="19:21" x14ac:dyDescent="0.35">
      <c r="S23082" s="43"/>
      <c r="U23082" s="43"/>
    </row>
    <row r="23083" spans="19:21" x14ac:dyDescent="0.35">
      <c r="S23083" s="43"/>
      <c r="U23083" s="43"/>
    </row>
    <row r="23084" spans="19:21" x14ac:dyDescent="0.35">
      <c r="S23084" s="43"/>
      <c r="U23084" s="43"/>
    </row>
    <row r="23085" spans="19:21" x14ac:dyDescent="0.35">
      <c r="S23085" s="43"/>
      <c r="U23085" s="43"/>
    </row>
    <row r="23086" spans="19:21" x14ac:dyDescent="0.35">
      <c r="S23086" s="43"/>
      <c r="U23086" s="43"/>
    </row>
    <row r="23087" spans="19:21" x14ac:dyDescent="0.35">
      <c r="S23087" s="43"/>
      <c r="U23087" s="43"/>
    </row>
    <row r="23088" spans="19:21" x14ac:dyDescent="0.35">
      <c r="S23088" s="43"/>
      <c r="U23088" s="43"/>
    </row>
    <row r="23089" spans="19:21" x14ac:dyDescent="0.35">
      <c r="S23089" s="43"/>
      <c r="U23089" s="43"/>
    </row>
    <row r="23090" spans="19:21" x14ac:dyDescent="0.35">
      <c r="S23090" s="43"/>
      <c r="U23090" s="43"/>
    </row>
    <row r="23091" spans="19:21" x14ac:dyDescent="0.35">
      <c r="S23091" s="43"/>
      <c r="U23091" s="43"/>
    </row>
    <row r="23092" spans="19:21" x14ac:dyDescent="0.35">
      <c r="S23092" s="43"/>
      <c r="U23092" s="43"/>
    </row>
    <row r="23093" spans="19:21" x14ac:dyDescent="0.35">
      <c r="S23093" s="43"/>
      <c r="U23093" s="43"/>
    </row>
    <row r="23094" spans="19:21" x14ac:dyDescent="0.35">
      <c r="S23094" s="43"/>
      <c r="U23094" s="43"/>
    </row>
    <row r="23095" spans="19:21" x14ac:dyDescent="0.35">
      <c r="S23095" s="43"/>
      <c r="U23095" s="43"/>
    </row>
    <row r="23096" spans="19:21" x14ac:dyDescent="0.35">
      <c r="S23096" s="43"/>
      <c r="U23096" s="43"/>
    </row>
    <row r="23097" spans="19:21" x14ac:dyDescent="0.35">
      <c r="S23097" s="43"/>
      <c r="U23097" s="43"/>
    </row>
    <row r="23098" spans="19:21" x14ac:dyDescent="0.35">
      <c r="S23098" s="43"/>
      <c r="U23098" s="43"/>
    </row>
    <row r="23099" spans="19:21" x14ac:dyDescent="0.35">
      <c r="S23099" s="43"/>
      <c r="U23099" s="43"/>
    </row>
    <row r="23100" spans="19:21" x14ac:dyDescent="0.35">
      <c r="S23100" s="43"/>
      <c r="U23100" s="43"/>
    </row>
    <row r="23101" spans="19:21" x14ac:dyDescent="0.35">
      <c r="S23101" s="43"/>
      <c r="U23101" s="43"/>
    </row>
    <row r="23102" spans="19:21" x14ac:dyDescent="0.35">
      <c r="S23102" s="43"/>
      <c r="U23102" s="43"/>
    </row>
    <row r="23103" spans="19:21" x14ac:dyDescent="0.35">
      <c r="S23103" s="43"/>
      <c r="U23103" s="43"/>
    </row>
    <row r="23104" spans="19:21" x14ac:dyDescent="0.35">
      <c r="S23104" s="43"/>
      <c r="U23104" s="43"/>
    </row>
    <row r="23105" spans="19:21" x14ac:dyDescent="0.35">
      <c r="S23105" s="43"/>
      <c r="U23105" s="43"/>
    </row>
    <row r="23106" spans="19:21" x14ac:dyDescent="0.35">
      <c r="S23106" s="43"/>
      <c r="U23106" s="43"/>
    </row>
    <row r="23107" spans="19:21" x14ac:dyDescent="0.35">
      <c r="S23107" s="43"/>
      <c r="U23107" s="43"/>
    </row>
    <row r="23108" spans="19:21" x14ac:dyDescent="0.35">
      <c r="S23108" s="43"/>
      <c r="U23108" s="43"/>
    </row>
    <row r="23109" spans="19:21" x14ac:dyDescent="0.35">
      <c r="S23109" s="43"/>
      <c r="U23109" s="43"/>
    </row>
    <row r="23110" spans="19:21" x14ac:dyDescent="0.35">
      <c r="S23110" s="43"/>
      <c r="U23110" s="43"/>
    </row>
    <row r="23111" spans="19:21" x14ac:dyDescent="0.35">
      <c r="S23111" s="43"/>
      <c r="U23111" s="43"/>
    </row>
    <row r="23112" spans="19:21" x14ac:dyDescent="0.35">
      <c r="S23112" s="43"/>
      <c r="U23112" s="43"/>
    </row>
    <row r="23113" spans="19:21" x14ac:dyDescent="0.35">
      <c r="S23113" s="43"/>
      <c r="U23113" s="43"/>
    </row>
    <row r="23114" spans="19:21" x14ac:dyDescent="0.35">
      <c r="S23114" s="43"/>
      <c r="U23114" s="43"/>
    </row>
    <row r="23115" spans="19:21" x14ac:dyDescent="0.35">
      <c r="S23115" s="43"/>
      <c r="U23115" s="43"/>
    </row>
    <row r="23116" spans="19:21" x14ac:dyDescent="0.35">
      <c r="S23116" s="43"/>
      <c r="U23116" s="43"/>
    </row>
    <row r="23117" spans="19:21" x14ac:dyDescent="0.35">
      <c r="S23117" s="43"/>
      <c r="U23117" s="43"/>
    </row>
    <row r="23118" spans="19:21" x14ac:dyDescent="0.35">
      <c r="S23118" s="43"/>
      <c r="U23118" s="43"/>
    </row>
    <row r="23119" spans="19:21" x14ac:dyDescent="0.35">
      <c r="S23119" s="43"/>
      <c r="U23119" s="43"/>
    </row>
    <row r="23120" spans="19:21" x14ac:dyDescent="0.35">
      <c r="S23120" s="43"/>
      <c r="U23120" s="43"/>
    </row>
    <row r="23121" spans="19:21" x14ac:dyDescent="0.35">
      <c r="S23121" s="43"/>
      <c r="U23121" s="43"/>
    </row>
    <row r="23122" spans="19:21" x14ac:dyDescent="0.35">
      <c r="S23122" s="43"/>
      <c r="U23122" s="43"/>
    </row>
    <row r="23123" spans="19:21" x14ac:dyDescent="0.35">
      <c r="S23123" s="43"/>
      <c r="U23123" s="43"/>
    </row>
    <row r="23124" spans="19:21" x14ac:dyDescent="0.35">
      <c r="S23124" s="43"/>
      <c r="U23124" s="43"/>
    </row>
    <row r="23125" spans="19:21" x14ac:dyDescent="0.35">
      <c r="S23125" s="43"/>
      <c r="U23125" s="43"/>
    </row>
    <row r="23126" spans="19:21" x14ac:dyDescent="0.35">
      <c r="S23126" s="43"/>
      <c r="U23126" s="43"/>
    </row>
    <row r="23127" spans="19:21" x14ac:dyDescent="0.35">
      <c r="S23127" s="43"/>
      <c r="U23127" s="43"/>
    </row>
    <row r="23128" spans="19:21" x14ac:dyDescent="0.35">
      <c r="S23128" s="43"/>
      <c r="U23128" s="43"/>
    </row>
    <row r="23129" spans="19:21" x14ac:dyDescent="0.35">
      <c r="S23129" s="43"/>
      <c r="U23129" s="43"/>
    </row>
    <row r="23130" spans="19:21" x14ac:dyDescent="0.35">
      <c r="S23130" s="43"/>
      <c r="U23130" s="43"/>
    </row>
    <row r="23131" spans="19:21" x14ac:dyDescent="0.35">
      <c r="S23131" s="43"/>
      <c r="U23131" s="43"/>
    </row>
    <row r="23132" spans="19:21" x14ac:dyDescent="0.35">
      <c r="S23132" s="43"/>
      <c r="U23132" s="43"/>
    </row>
    <row r="23133" spans="19:21" x14ac:dyDescent="0.35">
      <c r="S23133" s="43"/>
      <c r="U23133" s="43"/>
    </row>
    <row r="23134" spans="19:21" x14ac:dyDescent="0.35">
      <c r="S23134" s="43"/>
      <c r="U23134" s="43"/>
    </row>
    <row r="23135" spans="19:21" x14ac:dyDescent="0.35">
      <c r="S23135" s="43"/>
      <c r="U23135" s="43"/>
    </row>
    <row r="23136" spans="19:21" x14ac:dyDescent="0.35">
      <c r="S23136" s="43"/>
      <c r="U23136" s="43"/>
    </row>
    <row r="23137" spans="19:21" x14ac:dyDescent="0.35">
      <c r="S23137" s="43"/>
      <c r="U23137" s="43"/>
    </row>
    <row r="23138" spans="19:21" x14ac:dyDescent="0.35">
      <c r="S23138" s="43"/>
      <c r="U23138" s="43"/>
    </row>
    <row r="23139" spans="19:21" x14ac:dyDescent="0.35">
      <c r="S23139" s="43"/>
      <c r="U23139" s="43"/>
    </row>
    <row r="23140" spans="19:21" x14ac:dyDescent="0.35">
      <c r="S23140" s="43"/>
      <c r="U23140" s="43"/>
    </row>
    <row r="23141" spans="19:21" x14ac:dyDescent="0.35">
      <c r="S23141" s="43"/>
      <c r="U23141" s="43"/>
    </row>
    <row r="23142" spans="19:21" x14ac:dyDescent="0.35">
      <c r="S23142" s="43"/>
      <c r="U23142" s="43"/>
    </row>
    <row r="23143" spans="19:21" x14ac:dyDescent="0.35">
      <c r="S23143" s="43"/>
      <c r="U23143" s="43"/>
    </row>
    <row r="23144" spans="19:21" x14ac:dyDescent="0.35">
      <c r="S23144" s="43"/>
      <c r="U23144" s="43"/>
    </row>
    <row r="23145" spans="19:21" x14ac:dyDescent="0.35">
      <c r="S23145" s="43"/>
      <c r="U23145" s="43"/>
    </row>
    <row r="23146" spans="19:21" x14ac:dyDescent="0.35">
      <c r="S23146" s="43"/>
      <c r="U23146" s="43"/>
    </row>
    <row r="23147" spans="19:21" x14ac:dyDescent="0.35">
      <c r="S23147" s="43"/>
      <c r="U23147" s="43"/>
    </row>
    <row r="23148" spans="19:21" x14ac:dyDescent="0.35">
      <c r="S23148" s="43"/>
      <c r="U23148" s="43"/>
    </row>
    <row r="23149" spans="19:21" x14ac:dyDescent="0.35">
      <c r="S23149" s="43"/>
      <c r="U23149" s="43"/>
    </row>
    <row r="23150" spans="19:21" x14ac:dyDescent="0.35">
      <c r="S23150" s="43"/>
      <c r="U23150" s="43"/>
    </row>
    <row r="23151" spans="19:21" x14ac:dyDescent="0.35">
      <c r="S23151" s="43"/>
      <c r="U23151" s="43"/>
    </row>
    <row r="23152" spans="19:21" x14ac:dyDescent="0.35">
      <c r="S23152" s="43"/>
      <c r="U23152" s="43"/>
    </row>
    <row r="23153" spans="19:21" x14ac:dyDescent="0.35">
      <c r="S23153" s="43"/>
      <c r="U23153" s="43"/>
    </row>
    <row r="23154" spans="19:21" x14ac:dyDescent="0.35">
      <c r="S23154" s="43"/>
      <c r="U23154" s="43"/>
    </row>
    <row r="23155" spans="19:21" x14ac:dyDescent="0.35">
      <c r="S23155" s="43"/>
      <c r="U23155" s="43"/>
    </row>
    <row r="23156" spans="19:21" x14ac:dyDescent="0.35">
      <c r="S23156" s="43"/>
      <c r="U23156" s="43"/>
    </row>
    <row r="23157" spans="19:21" x14ac:dyDescent="0.35">
      <c r="S23157" s="43"/>
      <c r="U23157" s="43"/>
    </row>
    <row r="23158" spans="19:21" x14ac:dyDescent="0.35">
      <c r="S23158" s="43"/>
      <c r="U23158" s="43"/>
    </row>
    <row r="23159" spans="19:21" x14ac:dyDescent="0.35">
      <c r="S23159" s="43"/>
      <c r="U23159" s="43"/>
    </row>
    <row r="23160" spans="19:21" x14ac:dyDescent="0.35">
      <c r="S23160" s="43"/>
      <c r="U23160" s="43"/>
    </row>
    <row r="23161" spans="19:21" x14ac:dyDescent="0.35">
      <c r="S23161" s="43"/>
      <c r="U23161" s="43"/>
    </row>
    <row r="23162" spans="19:21" x14ac:dyDescent="0.35">
      <c r="S23162" s="43"/>
      <c r="U23162" s="43"/>
    </row>
    <row r="23163" spans="19:21" x14ac:dyDescent="0.35">
      <c r="S23163" s="43"/>
      <c r="U23163" s="43"/>
    </row>
    <row r="23164" spans="19:21" x14ac:dyDescent="0.35">
      <c r="S23164" s="43"/>
      <c r="U23164" s="43"/>
    </row>
    <row r="23165" spans="19:21" x14ac:dyDescent="0.35">
      <c r="S23165" s="43"/>
      <c r="U23165" s="43"/>
    </row>
    <row r="23166" spans="19:21" x14ac:dyDescent="0.35">
      <c r="S23166" s="43"/>
      <c r="U23166" s="43"/>
    </row>
    <row r="23167" spans="19:21" x14ac:dyDescent="0.35">
      <c r="S23167" s="43"/>
      <c r="U23167" s="43"/>
    </row>
    <row r="23168" spans="19:21" x14ac:dyDescent="0.35">
      <c r="S23168" s="43"/>
      <c r="U23168" s="43"/>
    </row>
    <row r="23169" spans="19:21" x14ac:dyDescent="0.35">
      <c r="S23169" s="43"/>
      <c r="U23169" s="43"/>
    </row>
    <row r="23170" spans="19:21" x14ac:dyDescent="0.35">
      <c r="S23170" s="43"/>
      <c r="U23170" s="43"/>
    </row>
    <row r="23171" spans="19:21" x14ac:dyDescent="0.35">
      <c r="S23171" s="43"/>
      <c r="U23171" s="43"/>
    </row>
    <row r="23172" spans="19:21" x14ac:dyDescent="0.35">
      <c r="S23172" s="43"/>
      <c r="U23172" s="43"/>
    </row>
    <row r="23173" spans="19:21" x14ac:dyDescent="0.35">
      <c r="S23173" s="43"/>
      <c r="U23173" s="43"/>
    </row>
    <row r="23174" spans="19:21" x14ac:dyDescent="0.35">
      <c r="S23174" s="43"/>
      <c r="U23174" s="43"/>
    </row>
    <row r="23175" spans="19:21" x14ac:dyDescent="0.35">
      <c r="S23175" s="43"/>
      <c r="U23175" s="43"/>
    </row>
    <row r="23176" spans="19:21" x14ac:dyDescent="0.35">
      <c r="S23176" s="43"/>
      <c r="U23176" s="43"/>
    </row>
    <row r="23177" spans="19:21" x14ac:dyDescent="0.35">
      <c r="S23177" s="43"/>
      <c r="U23177" s="43"/>
    </row>
    <row r="23178" spans="19:21" x14ac:dyDescent="0.35">
      <c r="S23178" s="43"/>
      <c r="U23178" s="43"/>
    </row>
    <row r="23179" spans="19:21" x14ac:dyDescent="0.35">
      <c r="S23179" s="43"/>
      <c r="U23179" s="43"/>
    </row>
    <row r="23180" spans="19:21" x14ac:dyDescent="0.35">
      <c r="S23180" s="43"/>
      <c r="U23180" s="43"/>
    </row>
    <row r="23181" spans="19:21" x14ac:dyDescent="0.35">
      <c r="S23181" s="43"/>
      <c r="U23181" s="43"/>
    </row>
    <row r="23182" spans="19:21" x14ac:dyDescent="0.35">
      <c r="S23182" s="43"/>
      <c r="U23182" s="43"/>
    </row>
    <row r="23183" spans="19:21" x14ac:dyDescent="0.35">
      <c r="S23183" s="43"/>
      <c r="U23183" s="43"/>
    </row>
    <row r="23184" spans="19:21" x14ac:dyDescent="0.35">
      <c r="S23184" s="43"/>
      <c r="U23184" s="43"/>
    </row>
    <row r="23185" spans="19:21" x14ac:dyDescent="0.35">
      <c r="S23185" s="43"/>
      <c r="U23185" s="43"/>
    </row>
    <row r="23186" spans="19:21" x14ac:dyDescent="0.35">
      <c r="S23186" s="43"/>
      <c r="U23186" s="43"/>
    </row>
    <row r="23187" spans="19:21" x14ac:dyDescent="0.35">
      <c r="S23187" s="43"/>
      <c r="U23187" s="43"/>
    </row>
    <row r="23188" spans="19:21" x14ac:dyDescent="0.35">
      <c r="S23188" s="43"/>
      <c r="U23188" s="43"/>
    </row>
    <row r="23189" spans="19:21" x14ac:dyDescent="0.35">
      <c r="S23189" s="43"/>
      <c r="U23189" s="43"/>
    </row>
    <row r="23190" spans="19:21" x14ac:dyDescent="0.35">
      <c r="S23190" s="43"/>
      <c r="U23190" s="43"/>
    </row>
    <row r="23191" spans="19:21" x14ac:dyDescent="0.35">
      <c r="S23191" s="43"/>
      <c r="U23191" s="43"/>
    </row>
    <row r="23192" spans="19:21" x14ac:dyDescent="0.35">
      <c r="S23192" s="43"/>
      <c r="U23192" s="43"/>
    </row>
    <row r="23193" spans="19:21" x14ac:dyDescent="0.35">
      <c r="S23193" s="43"/>
      <c r="U23193" s="43"/>
    </row>
    <row r="23194" spans="19:21" x14ac:dyDescent="0.35">
      <c r="S23194" s="43"/>
      <c r="U23194" s="43"/>
    </row>
    <row r="23195" spans="19:21" x14ac:dyDescent="0.35">
      <c r="S23195" s="43"/>
      <c r="U23195" s="43"/>
    </row>
    <row r="23196" spans="19:21" x14ac:dyDescent="0.35">
      <c r="S23196" s="43"/>
      <c r="U23196" s="43"/>
    </row>
    <row r="23197" spans="19:21" x14ac:dyDescent="0.35">
      <c r="S23197" s="43"/>
      <c r="U23197" s="43"/>
    </row>
    <row r="23198" spans="19:21" x14ac:dyDescent="0.35">
      <c r="S23198" s="43"/>
      <c r="U23198" s="43"/>
    </row>
    <row r="23199" spans="19:21" x14ac:dyDescent="0.35">
      <c r="S23199" s="43"/>
      <c r="U23199" s="43"/>
    </row>
    <row r="23200" spans="19:21" x14ac:dyDescent="0.35">
      <c r="S23200" s="43"/>
      <c r="U23200" s="43"/>
    </row>
    <row r="23201" spans="19:21" x14ac:dyDescent="0.35">
      <c r="S23201" s="43"/>
      <c r="U23201" s="43"/>
    </row>
    <row r="23202" spans="19:21" x14ac:dyDescent="0.35">
      <c r="S23202" s="43"/>
      <c r="U23202" s="43"/>
    </row>
    <row r="23203" spans="19:21" x14ac:dyDescent="0.35">
      <c r="S23203" s="43"/>
      <c r="U23203" s="43"/>
    </row>
    <row r="23204" spans="19:21" x14ac:dyDescent="0.35">
      <c r="S23204" s="43"/>
      <c r="U23204" s="43"/>
    </row>
    <row r="23205" spans="19:21" x14ac:dyDescent="0.35">
      <c r="S23205" s="43"/>
      <c r="U23205" s="43"/>
    </row>
    <row r="23206" spans="19:21" x14ac:dyDescent="0.35">
      <c r="S23206" s="43"/>
      <c r="U23206" s="43"/>
    </row>
    <row r="23207" spans="19:21" x14ac:dyDescent="0.35">
      <c r="S23207" s="43"/>
      <c r="U23207" s="43"/>
    </row>
    <row r="23208" spans="19:21" x14ac:dyDescent="0.35">
      <c r="S23208" s="43"/>
      <c r="U23208" s="43"/>
    </row>
    <row r="23209" spans="19:21" x14ac:dyDescent="0.35">
      <c r="S23209" s="43"/>
      <c r="U23209" s="43"/>
    </row>
    <row r="23210" spans="19:21" x14ac:dyDescent="0.35">
      <c r="S23210" s="43"/>
      <c r="U23210" s="43"/>
    </row>
    <row r="23211" spans="19:21" x14ac:dyDescent="0.35">
      <c r="S23211" s="43"/>
      <c r="U23211" s="43"/>
    </row>
    <row r="23212" spans="19:21" x14ac:dyDescent="0.35">
      <c r="S23212" s="43"/>
      <c r="U23212" s="43"/>
    </row>
    <row r="23213" spans="19:21" x14ac:dyDescent="0.35">
      <c r="S23213" s="43"/>
      <c r="U23213" s="43"/>
    </row>
    <row r="23214" spans="19:21" x14ac:dyDescent="0.35">
      <c r="S23214" s="43"/>
      <c r="U23214" s="43"/>
    </row>
    <row r="23215" spans="19:21" x14ac:dyDescent="0.35">
      <c r="S23215" s="43"/>
      <c r="U23215" s="43"/>
    </row>
    <row r="23216" spans="19:21" x14ac:dyDescent="0.35">
      <c r="S23216" s="43"/>
      <c r="U23216" s="43"/>
    </row>
    <row r="23217" spans="19:21" x14ac:dyDescent="0.35">
      <c r="S23217" s="43"/>
      <c r="U23217" s="43"/>
    </row>
    <row r="23218" spans="19:21" x14ac:dyDescent="0.35">
      <c r="S23218" s="43"/>
      <c r="U23218" s="43"/>
    </row>
    <row r="23219" spans="19:21" x14ac:dyDescent="0.35">
      <c r="S23219" s="43"/>
      <c r="U23219" s="43"/>
    </row>
    <row r="23220" spans="19:21" x14ac:dyDescent="0.35">
      <c r="S23220" s="43"/>
      <c r="U23220" s="43"/>
    </row>
    <row r="23221" spans="19:21" x14ac:dyDescent="0.35">
      <c r="S23221" s="43"/>
      <c r="U23221" s="43"/>
    </row>
    <row r="23222" spans="19:21" x14ac:dyDescent="0.35">
      <c r="S23222" s="43"/>
      <c r="U23222" s="43"/>
    </row>
    <row r="23223" spans="19:21" x14ac:dyDescent="0.35">
      <c r="S23223" s="43"/>
      <c r="U23223" s="43"/>
    </row>
    <row r="23224" spans="19:21" x14ac:dyDescent="0.35">
      <c r="S23224" s="43"/>
      <c r="U23224" s="43"/>
    </row>
    <row r="23225" spans="19:21" x14ac:dyDescent="0.35">
      <c r="S23225" s="43"/>
      <c r="U23225" s="43"/>
    </row>
    <row r="23226" spans="19:21" x14ac:dyDescent="0.35">
      <c r="S23226" s="43"/>
      <c r="U23226" s="43"/>
    </row>
    <row r="23227" spans="19:21" x14ac:dyDescent="0.35">
      <c r="S23227" s="43"/>
      <c r="U23227" s="43"/>
    </row>
    <row r="23228" spans="19:21" x14ac:dyDescent="0.35">
      <c r="S23228" s="43"/>
      <c r="U23228" s="43"/>
    </row>
    <row r="23229" spans="19:21" x14ac:dyDescent="0.35">
      <c r="S23229" s="43"/>
      <c r="U23229" s="43"/>
    </row>
    <row r="23230" spans="19:21" x14ac:dyDescent="0.35">
      <c r="S23230" s="43"/>
      <c r="U23230" s="43"/>
    </row>
    <row r="23231" spans="19:21" x14ac:dyDescent="0.35">
      <c r="S23231" s="43"/>
      <c r="U23231" s="43"/>
    </row>
    <row r="23232" spans="19:21" x14ac:dyDescent="0.35">
      <c r="S23232" s="43"/>
      <c r="U23232" s="43"/>
    </row>
    <row r="23233" spans="19:21" x14ac:dyDescent="0.35">
      <c r="S23233" s="43"/>
      <c r="U23233" s="43"/>
    </row>
    <row r="23234" spans="19:21" x14ac:dyDescent="0.35">
      <c r="S23234" s="43"/>
      <c r="U23234" s="43"/>
    </row>
    <row r="23235" spans="19:21" x14ac:dyDescent="0.35">
      <c r="S23235" s="43"/>
      <c r="U23235" s="43"/>
    </row>
    <row r="23236" spans="19:21" x14ac:dyDescent="0.35">
      <c r="S23236" s="43"/>
      <c r="U23236" s="43"/>
    </row>
    <row r="23237" spans="19:21" x14ac:dyDescent="0.35">
      <c r="S23237" s="43"/>
      <c r="U23237" s="43"/>
    </row>
    <row r="23238" spans="19:21" x14ac:dyDescent="0.35">
      <c r="S23238" s="43"/>
      <c r="U23238" s="43"/>
    </row>
    <row r="23239" spans="19:21" x14ac:dyDescent="0.35">
      <c r="S23239" s="43"/>
      <c r="U23239" s="43"/>
    </row>
    <row r="23240" spans="19:21" x14ac:dyDescent="0.35">
      <c r="S23240" s="43"/>
      <c r="U23240" s="43"/>
    </row>
    <row r="23241" spans="19:21" x14ac:dyDescent="0.35">
      <c r="S23241" s="43"/>
      <c r="U23241" s="43"/>
    </row>
    <row r="23242" spans="19:21" x14ac:dyDescent="0.35">
      <c r="S23242" s="43"/>
      <c r="U23242" s="43"/>
    </row>
    <row r="23243" spans="19:21" x14ac:dyDescent="0.35">
      <c r="S23243" s="43"/>
      <c r="U23243" s="43"/>
    </row>
    <row r="23244" spans="19:21" x14ac:dyDescent="0.35">
      <c r="S23244" s="43"/>
      <c r="U23244" s="43"/>
    </row>
    <row r="23245" spans="19:21" x14ac:dyDescent="0.35">
      <c r="S23245" s="43"/>
      <c r="U23245" s="43"/>
    </row>
    <row r="23246" spans="19:21" x14ac:dyDescent="0.35">
      <c r="S23246" s="43"/>
      <c r="U23246" s="43"/>
    </row>
    <row r="23247" spans="19:21" x14ac:dyDescent="0.35">
      <c r="S23247" s="43"/>
      <c r="U23247" s="43"/>
    </row>
    <row r="23248" spans="19:21" x14ac:dyDescent="0.35">
      <c r="S23248" s="43"/>
      <c r="U23248" s="43"/>
    </row>
    <row r="23249" spans="19:21" x14ac:dyDescent="0.35">
      <c r="S23249" s="43"/>
      <c r="U23249" s="43"/>
    </row>
    <row r="23250" spans="19:21" x14ac:dyDescent="0.35">
      <c r="S23250" s="43"/>
      <c r="U23250" s="43"/>
    </row>
    <row r="23251" spans="19:21" x14ac:dyDescent="0.35">
      <c r="S23251" s="43"/>
      <c r="U23251" s="43"/>
    </row>
    <row r="23252" spans="19:21" x14ac:dyDescent="0.35">
      <c r="S23252" s="43"/>
      <c r="U23252" s="43"/>
    </row>
    <row r="23253" spans="19:21" x14ac:dyDescent="0.35">
      <c r="S23253" s="43"/>
      <c r="U23253" s="43"/>
    </row>
    <row r="23254" spans="19:21" x14ac:dyDescent="0.35">
      <c r="S23254" s="43"/>
      <c r="U23254" s="43"/>
    </row>
    <row r="23255" spans="19:21" x14ac:dyDescent="0.35">
      <c r="S23255" s="43"/>
      <c r="U23255" s="43"/>
    </row>
    <row r="23256" spans="19:21" x14ac:dyDescent="0.35">
      <c r="S23256" s="43"/>
      <c r="U23256" s="43"/>
    </row>
    <row r="23257" spans="19:21" x14ac:dyDescent="0.35">
      <c r="S23257" s="43"/>
      <c r="U23257" s="43"/>
    </row>
    <row r="23258" spans="19:21" x14ac:dyDescent="0.35">
      <c r="S23258" s="43"/>
      <c r="U23258" s="43"/>
    </row>
    <row r="23259" spans="19:21" x14ac:dyDescent="0.35">
      <c r="S23259" s="43"/>
      <c r="U23259" s="43"/>
    </row>
    <row r="23260" spans="19:21" x14ac:dyDescent="0.35">
      <c r="S23260" s="43"/>
      <c r="U23260" s="43"/>
    </row>
    <row r="23261" spans="19:21" x14ac:dyDescent="0.35">
      <c r="S23261" s="43"/>
      <c r="U23261" s="43"/>
    </row>
    <row r="23262" spans="19:21" x14ac:dyDescent="0.35">
      <c r="S23262" s="43"/>
      <c r="U23262" s="43"/>
    </row>
    <row r="23263" spans="19:21" x14ac:dyDescent="0.35">
      <c r="S23263" s="43"/>
      <c r="U23263" s="43"/>
    </row>
    <row r="23264" spans="19:21" x14ac:dyDescent="0.35">
      <c r="S23264" s="43"/>
      <c r="U23264" s="43"/>
    </row>
    <row r="23265" spans="19:21" x14ac:dyDescent="0.35">
      <c r="S23265" s="43"/>
      <c r="U23265" s="43"/>
    </row>
    <row r="23266" spans="19:21" x14ac:dyDescent="0.35">
      <c r="S23266" s="43"/>
      <c r="U23266" s="43"/>
    </row>
    <row r="23267" spans="19:21" x14ac:dyDescent="0.35">
      <c r="S23267" s="43"/>
      <c r="U23267" s="43"/>
    </row>
    <row r="23268" spans="19:21" x14ac:dyDescent="0.35">
      <c r="S23268" s="43"/>
      <c r="U23268" s="43"/>
    </row>
    <row r="23269" spans="19:21" x14ac:dyDescent="0.35">
      <c r="S23269" s="43"/>
      <c r="U23269" s="43"/>
    </row>
    <row r="23270" spans="19:21" x14ac:dyDescent="0.35">
      <c r="S23270" s="43"/>
      <c r="U23270" s="43"/>
    </row>
    <row r="23271" spans="19:21" x14ac:dyDescent="0.35">
      <c r="S23271" s="43"/>
      <c r="U23271" s="43"/>
    </row>
    <row r="23272" spans="19:21" x14ac:dyDescent="0.35">
      <c r="S23272" s="43"/>
      <c r="U23272" s="43"/>
    </row>
    <row r="23273" spans="19:21" x14ac:dyDescent="0.35">
      <c r="S23273" s="43"/>
      <c r="U23273" s="43"/>
    </row>
    <row r="23274" spans="19:21" x14ac:dyDescent="0.35">
      <c r="S23274" s="43"/>
      <c r="U23274" s="43"/>
    </row>
    <row r="23275" spans="19:21" x14ac:dyDescent="0.35">
      <c r="S23275" s="43"/>
      <c r="U23275" s="43"/>
    </row>
    <row r="23276" spans="19:21" x14ac:dyDescent="0.35">
      <c r="S23276" s="43"/>
      <c r="U23276" s="43"/>
    </row>
    <row r="23277" spans="19:21" x14ac:dyDescent="0.35">
      <c r="S23277" s="43"/>
      <c r="U23277" s="43"/>
    </row>
    <row r="23278" spans="19:21" x14ac:dyDescent="0.35">
      <c r="S23278" s="43"/>
      <c r="U23278" s="43"/>
    </row>
    <row r="23279" spans="19:21" x14ac:dyDescent="0.35">
      <c r="S23279" s="43"/>
      <c r="U23279" s="43"/>
    </row>
    <row r="23280" spans="19:21" x14ac:dyDescent="0.35">
      <c r="S23280" s="43"/>
      <c r="U23280" s="43"/>
    </row>
    <row r="23281" spans="19:21" x14ac:dyDescent="0.35">
      <c r="S23281" s="43"/>
      <c r="U23281" s="43"/>
    </row>
    <row r="23282" spans="19:21" x14ac:dyDescent="0.35">
      <c r="S23282" s="43"/>
      <c r="U23282" s="43"/>
    </row>
    <row r="23283" spans="19:21" x14ac:dyDescent="0.35">
      <c r="S23283" s="43"/>
      <c r="U23283" s="43"/>
    </row>
    <row r="23284" spans="19:21" x14ac:dyDescent="0.35">
      <c r="S23284" s="43"/>
      <c r="U23284" s="43"/>
    </row>
    <row r="23285" spans="19:21" x14ac:dyDescent="0.35">
      <c r="S23285" s="43"/>
      <c r="U23285" s="43"/>
    </row>
    <row r="23286" spans="19:21" x14ac:dyDescent="0.35">
      <c r="S23286" s="43"/>
      <c r="U23286" s="43"/>
    </row>
    <row r="23287" spans="19:21" x14ac:dyDescent="0.35">
      <c r="S23287" s="43"/>
      <c r="U23287" s="43"/>
    </row>
    <row r="23288" spans="19:21" x14ac:dyDescent="0.35">
      <c r="S23288" s="43"/>
      <c r="U23288" s="43"/>
    </row>
    <row r="23289" spans="19:21" x14ac:dyDescent="0.35">
      <c r="S23289" s="43"/>
      <c r="U23289" s="43"/>
    </row>
    <row r="23290" spans="19:21" x14ac:dyDescent="0.35">
      <c r="S23290" s="43"/>
      <c r="U23290" s="43"/>
    </row>
    <row r="23291" spans="19:21" x14ac:dyDescent="0.35">
      <c r="S23291" s="43"/>
      <c r="U23291" s="43"/>
    </row>
    <row r="23292" spans="19:21" x14ac:dyDescent="0.35">
      <c r="S23292" s="43"/>
      <c r="U23292" s="43"/>
    </row>
    <row r="23293" spans="19:21" x14ac:dyDescent="0.35">
      <c r="S23293" s="43"/>
      <c r="U23293" s="43"/>
    </row>
    <row r="23294" spans="19:21" x14ac:dyDescent="0.35">
      <c r="S23294" s="43"/>
      <c r="U23294" s="43"/>
    </row>
    <row r="23295" spans="19:21" x14ac:dyDescent="0.35">
      <c r="S23295" s="43"/>
      <c r="U23295" s="43"/>
    </row>
    <row r="23296" spans="19:21" x14ac:dyDescent="0.35">
      <c r="S23296" s="43"/>
      <c r="U23296" s="43"/>
    </row>
    <row r="23297" spans="19:21" x14ac:dyDescent="0.35">
      <c r="S23297" s="43"/>
      <c r="U23297" s="43"/>
    </row>
    <row r="23298" spans="19:21" x14ac:dyDescent="0.35">
      <c r="S23298" s="43"/>
      <c r="U23298" s="43"/>
    </row>
    <row r="23299" spans="19:21" x14ac:dyDescent="0.35">
      <c r="S23299" s="43"/>
      <c r="U23299" s="43"/>
    </row>
    <row r="23300" spans="19:21" x14ac:dyDescent="0.35">
      <c r="S23300" s="43"/>
      <c r="U23300" s="43"/>
    </row>
    <row r="23301" spans="19:21" x14ac:dyDescent="0.35">
      <c r="S23301" s="43"/>
      <c r="U23301" s="43"/>
    </row>
    <row r="23302" spans="19:21" x14ac:dyDescent="0.35">
      <c r="S23302" s="43"/>
      <c r="U23302" s="43"/>
    </row>
    <row r="23303" spans="19:21" x14ac:dyDescent="0.35">
      <c r="S23303" s="43"/>
      <c r="U23303" s="43"/>
    </row>
    <row r="23304" spans="19:21" x14ac:dyDescent="0.35">
      <c r="S23304" s="43"/>
      <c r="U23304" s="43"/>
    </row>
    <row r="23305" spans="19:21" x14ac:dyDescent="0.35">
      <c r="S23305" s="43"/>
      <c r="U23305" s="43"/>
    </row>
    <row r="23306" spans="19:21" x14ac:dyDescent="0.35">
      <c r="S23306" s="43"/>
      <c r="U23306" s="43"/>
    </row>
    <row r="23307" spans="19:21" x14ac:dyDescent="0.35">
      <c r="S23307" s="43"/>
      <c r="U23307" s="43"/>
    </row>
    <row r="23308" spans="19:21" x14ac:dyDescent="0.35">
      <c r="S23308" s="43"/>
      <c r="U23308" s="43"/>
    </row>
    <row r="23309" spans="19:21" x14ac:dyDescent="0.35">
      <c r="S23309" s="43"/>
      <c r="U23309" s="43"/>
    </row>
    <row r="23310" spans="19:21" x14ac:dyDescent="0.35">
      <c r="S23310" s="43"/>
      <c r="U23310" s="43"/>
    </row>
    <row r="23311" spans="19:21" x14ac:dyDescent="0.35">
      <c r="S23311" s="43"/>
      <c r="U23311" s="43"/>
    </row>
    <row r="23312" spans="19:21" x14ac:dyDescent="0.35">
      <c r="S23312" s="43"/>
      <c r="U23312" s="43"/>
    </row>
    <row r="23313" spans="19:21" x14ac:dyDescent="0.35">
      <c r="S23313" s="43"/>
      <c r="U23313" s="43"/>
    </row>
    <row r="23314" spans="19:21" x14ac:dyDescent="0.35">
      <c r="S23314" s="43"/>
      <c r="U23314" s="43"/>
    </row>
    <row r="23315" spans="19:21" x14ac:dyDescent="0.35">
      <c r="S23315" s="43"/>
      <c r="U23315" s="43"/>
    </row>
    <row r="23316" spans="19:21" x14ac:dyDescent="0.35">
      <c r="S23316" s="43"/>
      <c r="U23316" s="43"/>
    </row>
    <row r="23317" spans="19:21" x14ac:dyDescent="0.35">
      <c r="S23317" s="43"/>
      <c r="U23317" s="43"/>
    </row>
    <row r="23318" spans="19:21" x14ac:dyDescent="0.35">
      <c r="S23318" s="43"/>
      <c r="U23318" s="43"/>
    </row>
    <row r="23319" spans="19:21" x14ac:dyDescent="0.35">
      <c r="S23319" s="43"/>
      <c r="U23319" s="43"/>
    </row>
    <row r="23320" spans="19:21" x14ac:dyDescent="0.35">
      <c r="S23320" s="43"/>
      <c r="U23320" s="43"/>
    </row>
    <row r="23321" spans="19:21" x14ac:dyDescent="0.35">
      <c r="S23321" s="43"/>
      <c r="U23321" s="43"/>
    </row>
    <row r="23322" spans="19:21" x14ac:dyDescent="0.35">
      <c r="S23322" s="43"/>
      <c r="U23322" s="43"/>
    </row>
    <row r="23323" spans="19:21" x14ac:dyDescent="0.35">
      <c r="S23323" s="43"/>
      <c r="U23323" s="43"/>
    </row>
    <row r="23324" spans="19:21" x14ac:dyDescent="0.35">
      <c r="S23324" s="43"/>
      <c r="U23324" s="43"/>
    </row>
    <row r="23325" spans="19:21" x14ac:dyDescent="0.35">
      <c r="S23325" s="43"/>
      <c r="U23325" s="43"/>
    </row>
    <row r="23326" spans="19:21" x14ac:dyDescent="0.35">
      <c r="S23326" s="43"/>
      <c r="U23326" s="43"/>
    </row>
    <row r="23327" spans="19:21" x14ac:dyDescent="0.35">
      <c r="S23327" s="43"/>
      <c r="U23327" s="43"/>
    </row>
    <row r="23328" spans="19:21" x14ac:dyDescent="0.35">
      <c r="S23328" s="43"/>
      <c r="U23328" s="43"/>
    </row>
    <row r="23329" spans="19:21" x14ac:dyDescent="0.35">
      <c r="S23329" s="43"/>
      <c r="U23329" s="43"/>
    </row>
    <row r="23330" spans="19:21" x14ac:dyDescent="0.35">
      <c r="S23330" s="43"/>
      <c r="U23330" s="43"/>
    </row>
    <row r="23331" spans="19:21" x14ac:dyDescent="0.35">
      <c r="S23331" s="43"/>
      <c r="U23331" s="43"/>
    </row>
    <row r="23332" spans="19:21" x14ac:dyDescent="0.35">
      <c r="S23332" s="43"/>
      <c r="U23332" s="43"/>
    </row>
    <row r="23333" spans="19:21" x14ac:dyDescent="0.35">
      <c r="S23333" s="43"/>
      <c r="U23333" s="43"/>
    </row>
    <row r="23334" spans="19:21" x14ac:dyDescent="0.35">
      <c r="S23334" s="43"/>
      <c r="U23334" s="43"/>
    </row>
    <row r="23335" spans="19:21" x14ac:dyDescent="0.35">
      <c r="S23335" s="43"/>
      <c r="U23335" s="43"/>
    </row>
    <row r="23336" spans="19:21" x14ac:dyDescent="0.35">
      <c r="S23336" s="43"/>
      <c r="U23336" s="43"/>
    </row>
    <row r="23337" spans="19:21" x14ac:dyDescent="0.35">
      <c r="S23337" s="43"/>
      <c r="U23337" s="43"/>
    </row>
    <row r="23338" spans="19:21" x14ac:dyDescent="0.35">
      <c r="S23338" s="43"/>
      <c r="U23338" s="43"/>
    </row>
    <row r="23339" spans="19:21" x14ac:dyDescent="0.35">
      <c r="S23339" s="43"/>
      <c r="U23339" s="43"/>
    </row>
    <row r="23340" spans="19:21" x14ac:dyDescent="0.35">
      <c r="S23340" s="43"/>
      <c r="U23340" s="43"/>
    </row>
    <row r="23341" spans="19:21" x14ac:dyDescent="0.35">
      <c r="S23341" s="43"/>
      <c r="U23341" s="43"/>
    </row>
    <row r="23342" spans="19:21" x14ac:dyDescent="0.35">
      <c r="S23342" s="43"/>
      <c r="U23342" s="43"/>
    </row>
    <row r="23343" spans="19:21" x14ac:dyDescent="0.35">
      <c r="S23343" s="43"/>
      <c r="U23343" s="43"/>
    </row>
    <row r="23344" spans="19:21" x14ac:dyDescent="0.35">
      <c r="S23344" s="43"/>
      <c r="U23344" s="43"/>
    </row>
    <row r="23345" spans="19:21" x14ac:dyDescent="0.35">
      <c r="S23345" s="43"/>
      <c r="U23345" s="43"/>
    </row>
    <row r="23346" spans="19:21" x14ac:dyDescent="0.35">
      <c r="S23346" s="43"/>
      <c r="U23346" s="43"/>
    </row>
    <row r="23347" spans="19:21" x14ac:dyDescent="0.35">
      <c r="S23347" s="43"/>
      <c r="U23347" s="43"/>
    </row>
    <row r="23348" spans="19:21" x14ac:dyDescent="0.35">
      <c r="S23348" s="43"/>
      <c r="U23348" s="43"/>
    </row>
    <row r="23349" spans="19:21" x14ac:dyDescent="0.35">
      <c r="S23349" s="43"/>
      <c r="U23349" s="43"/>
    </row>
    <row r="23350" spans="19:21" x14ac:dyDescent="0.35">
      <c r="S23350" s="43"/>
      <c r="U23350" s="43"/>
    </row>
    <row r="23351" spans="19:21" x14ac:dyDescent="0.35">
      <c r="S23351" s="43"/>
      <c r="U23351" s="43"/>
    </row>
    <row r="23352" spans="19:21" x14ac:dyDescent="0.35">
      <c r="S23352" s="43"/>
      <c r="U23352" s="43"/>
    </row>
    <row r="23353" spans="19:21" x14ac:dyDescent="0.35">
      <c r="S23353" s="43"/>
      <c r="U23353" s="43"/>
    </row>
    <row r="23354" spans="19:21" x14ac:dyDescent="0.35">
      <c r="S23354" s="43"/>
      <c r="U23354" s="43"/>
    </row>
    <row r="23355" spans="19:21" x14ac:dyDescent="0.35">
      <c r="S23355" s="43"/>
      <c r="U23355" s="43"/>
    </row>
    <row r="23356" spans="19:21" x14ac:dyDescent="0.35">
      <c r="S23356" s="43"/>
      <c r="U23356" s="43"/>
    </row>
    <row r="23357" spans="19:21" x14ac:dyDescent="0.35">
      <c r="S23357" s="43"/>
      <c r="U23357" s="43"/>
    </row>
    <row r="23358" spans="19:21" x14ac:dyDescent="0.35">
      <c r="S23358" s="43"/>
      <c r="U23358" s="43"/>
    </row>
    <row r="23359" spans="19:21" x14ac:dyDescent="0.35">
      <c r="S23359" s="43"/>
      <c r="U23359" s="43"/>
    </row>
    <row r="23360" spans="19:21" x14ac:dyDescent="0.35">
      <c r="S23360" s="43"/>
      <c r="U23360" s="43"/>
    </row>
    <row r="23361" spans="19:21" x14ac:dyDescent="0.35">
      <c r="S23361" s="43"/>
      <c r="U23361" s="43"/>
    </row>
    <row r="23362" spans="19:21" x14ac:dyDescent="0.35">
      <c r="S23362" s="43"/>
      <c r="U23362" s="43"/>
    </row>
    <row r="23363" spans="19:21" x14ac:dyDescent="0.35">
      <c r="S23363" s="43"/>
      <c r="U23363" s="43"/>
    </row>
    <row r="23364" spans="19:21" x14ac:dyDescent="0.35">
      <c r="S23364" s="43"/>
      <c r="U23364" s="43"/>
    </row>
    <row r="23365" spans="19:21" x14ac:dyDescent="0.35">
      <c r="S23365" s="43"/>
      <c r="U23365" s="43"/>
    </row>
    <row r="23366" spans="19:21" x14ac:dyDescent="0.35">
      <c r="S23366" s="43"/>
      <c r="U23366" s="43"/>
    </row>
    <row r="23367" spans="19:21" x14ac:dyDescent="0.35">
      <c r="S23367" s="43"/>
      <c r="U23367" s="43"/>
    </row>
    <row r="23368" spans="19:21" x14ac:dyDescent="0.35">
      <c r="S23368" s="43"/>
      <c r="U23368" s="43"/>
    </row>
    <row r="23369" spans="19:21" x14ac:dyDescent="0.35">
      <c r="S23369" s="43"/>
      <c r="U23369" s="43"/>
    </row>
    <row r="23370" spans="19:21" x14ac:dyDescent="0.35">
      <c r="S23370" s="43"/>
      <c r="U23370" s="43"/>
    </row>
    <row r="23371" spans="19:21" x14ac:dyDescent="0.35">
      <c r="S23371" s="43"/>
      <c r="U23371" s="43"/>
    </row>
    <row r="23372" spans="19:21" x14ac:dyDescent="0.35">
      <c r="S23372" s="43"/>
      <c r="U23372" s="43"/>
    </row>
    <row r="23373" spans="19:21" x14ac:dyDescent="0.35">
      <c r="S23373" s="43"/>
      <c r="U23373" s="43"/>
    </row>
    <row r="23374" spans="19:21" x14ac:dyDescent="0.35">
      <c r="S23374" s="43"/>
      <c r="U23374" s="43"/>
    </row>
    <row r="23375" spans="19:21" x14ac:dyDescent="0.35">
      <c r="S23375" s="43"/>
      <c r="U23375" s="43"/>
    </row>
    <row r="23376" spans="19:21" x14ac:dyDescent="0.35">
      <c r="S23376" s="43"/>
      <c r="U23376" s="43"/>
    </row>
    <row r="23377" spans="19:21" x14ac:dyDescent="0.35">
      <c r="S23377" s="43"/>
      <c r="U23377" s="43"/>
    </row>
    <row r="23378" spans="19:21" x14ac:dyDescent="0.35">
      <c r="S23378" s="43"/>
      <c r="U23378" s="43"/>
    </row>
    <row r="23379" spans="19:21" x14ac:dyDescent="0.35">
      <c r="S23379" s="43"/>
      <c r="U23379" s="43"/>
    </row>
    <row r="23380" spans="19:21" x14ac:dyDescent="0.35">
      <c r="S23380" s="43"/>
      <c r="U23380" s="43"/>
    </row>
    <row r="23381" spans="19:21" x14ac:dyDescent="0.35">
      <c r="S23381" s="43"/>
      <c r="U23381" s="43"/>
    </row>
    <row r="23382" spans="19:21" x14ac:dyDescent="0.35">
      <c r="S23382" s="43"/>
      <c r="U23382" s="43"/>
    </row>
    <row r="23383" spans="19:21" x14ac:dyDescent="0.35">
      <c r="S23383" s="43"/>
      <c r="U23383" s="43"/>
    </row>
    <row r="23384" spans="19:21" x14ac:dyDescent="0.35">
      <c r="S23384" s="43"/>
      <c r="U23384" s="43"/>
    </row>
    <row r="23385" spans="19:21" x14ac:dyDescent="0.35">
      <c r="S23385" s="43"/>
      <c r="U23385" s="43"/>
    </row>
    <row r="23386" spans="19:21" x14ac:dyDescent="0.35">
      <c r="S23386" s="43"/>
      <c r="U23386" s="43"/>
    </row>
    <row r="23387" spans="19:21" x14ac:dyDescent="0.35">
      <c r="S23387" s="43"/>
      <c r="U23387" s="43"/>
    </row>
    <row r="23388" spans="19:21" x14ac:dyDescent="0.35">
      <c r="S23388" s="43"/>
      <c r="U23388" s="43"/>
    </row>
    <row r="23389" spans="19:21" x14ac:dyDescent="0.35">
      <c r="S23389" s="43"/>
      <c r="U23389" s="43"/>
    </row>
    <row r="23390" spans="19:21" x14ac:dyDescent="0.35">
      <c r="S23390" s="43"/>
      <c r="U23390" s="43"/>
    </row>
    <row r="23391" spans="19:21" x14ac:dyDescent="0.35">
      <c r="S23391" s="43"/>
      <c r="U23391" s="43"/>
    </row>
    <row r="23392" spans="19:21" x14ac:dyDescent="0.35">
      <c r="S23392" s="43"/>
      <c r="U23392" s="43"/>
    </row>
    <row r="23393" spans="19:21" x14ac:dyDescent="0.35">
      <c r="S23393" s="43"/>
      <c r="U23393" s="43"/>
    </row>
    <row r="23394" spans="19:21" x14ac:dyDescent="0.35">
      <c r="S23394" s="43"/>
      <c r="U23394" s="43"/>
    </row>
    <row r="23395" spans="19:21" x14ac:dyDescent="0.35">
      <c r="S23395" s="43"/>
      <c r="U23395" s="43"/>
    </row>
    <row r="23396" spans="19:21" x14ac:dyDescent="0.35">
      <c r="S23396" s="43"/>
      <c r="U23396" s="43"/>
    </row>
    <row r="23397" spans="19:21" x14ac:dyDescent="0.35">
      <c r="S23397" s="43"/>
      <c r="U23397" s="43"/>
    </row>
    <row r="23398" spans="19:21" x14ac:dyDescent="0.35">
      <c r="S23398" s="43"/>
      <c r="U23398" s="43"/>
    </row>
    <row r="23399" spans="19:21" x14ac:dyDescent="0.35">
      <c r="S23399" s="43"/>
      <c r="U23399" s="43"/>
    </row>
    <row r="23400" spans="19:21" x14ac:dyDescent="0.35">
      <c r="S23400" s="43"/>
      <c r="U23400" s="43"/>
    </row>
    <row r="23401" spans="19:21" x14ac:dyDescent="0.35">
      <c r="S23401" s="43"/>
      <c r="U23401" s="43"/>
    </row>
    <row r="23402" spans="19:21" x14ac:dyDescent="0.35">
      <c r="S23402" s="43"/>
      <c r="U23402" s="43"/>
    </row>
    <row r="23403" spans="19:21" x14ac:dyDescent="0.35">
      <c r="S23403" s="43"/>
      <c r="U23403" s="43"/>
    </row>
    <row r="23404" spans="19:21" x14ac:dyDescent="0.35">
      <c r="S23404" s="43"/>
      <c r="U23404" s="43"/>
    </row>
    <row r="23405" spans="19:21" x14ac:dyDescent="0.35">
      <c r="S23405" s="43"/>
      <c r="U23405" s="43"/>
    </row>
    <row r="23406" spans="19:21" x14ac:dyDescent="0.35">
      <c r="S23406" s="43"/>
      <c r="U23406" s="43"/>
    </row>
    <row r="23407" spans="19:21" x14ac:dyDescent="0.35">
      <c r="S23407" s="43"/>
      <c r="U23407" s="43"/>
    </row>
    <row r="23408" spans="19:21" x14ac:dyDescent="0.35">
      <c r="S23408" s="43"/>
      <c r="U23408" s="43"/>
    </row>
    <row r="23409" spans="19:21" x14ac:dyDescent="0.35">
      <c r="S23409" s="43"/>
      <c r="U23409" s="43"/>
    </row>
    <row r="23410" spans="19:21" x14ac:dyDescent="0.35">
      <c r="S23410" s="43"/>
      <c r="U23410" s="43"/>
    </row>
    <row r="23411" spans="19:21" x14ac:dyDescent="0.35">
      <c r="S23411" s="43"/>
      <c r="U23411" s="43"/>
    </row>
    <row r="23412" spans="19:21" x14ac:dyDescent="0.35">
      <c r="S23412" s="43"/>
      <c r="U23412" s="43"/>
    </row>
    <row r="23413" spans="19:21" x14ac:dyDescent="0.35">
      <c r="S23413" s="43"/>
      <c r="U23413" s="43"/>
    </row>
    <row r="23414" spans="19:21" x14ac:dyDescent="0.35">
      <c r="S23414" s="43"/>
      <c r="U23414" s="43"/>
    </row>
    <row r="23415" spans="19:21" x14ac:dyDescent="0.35">
      <c r="S23415" s="43"/>
      <c r="U23415" s="43"/>
    </row>
    <row r="23416" spans="19:21" x14ac:dyDescent="0.35">
      <c r="S23416" s="43"/>
      <c r="U23416" s="43"/>
    </row>
    <row r="23417" spans="19:21" x14ac:dyDescent="0.35">
      <c r="S23417" s="43"/>
      <c r="U23417" s="43"/>
    </row>
    <row r="23418" spans="19:21" x14ac:dyDescent="0.35">
      <c r="S23418" s="43"/>
      <c r="U23418" s="43"/>
    </row>
    <row r="23419" spans="19:21" x14ac:dyDescent="0.35">
      <c r="S23419" s="43"/>
      <c r="U23419" s="43"/>
    </row>
    <row r="23420" spans="19:21" x14ac:dyDescent="0.35">
      <c r="S23420" s="43"/>
      <c r="U23420" s="43"/>
    </row>
    <row r="23421" spans="19:21" x14ac:dyDescent="0.35">
      <c r="S23421" s="43"/>
      <c r="U23421" s="43"/>
    </row>
    <row r="23422" spans="19:21" x14ac:dyDescent="0.35">
      <c r="S23422" s="43"/>
      <c r="U23422" s="43"/>
    </row>
    <row r="23423" spans="19:21" x14ac:dyDescent="0.35">
      <c r="S23423" s="43"/>
      <c r="U23423" s="43"/>
    </row>
    <row r="23424" spans="19:21" x14ac:dyDescent="0.35">
      <c r="S23424" s="43"/>
      <c r="U23424" s="43"/>
    </row>
    <row r="23425" spans="19:21" x14ac:dyDescent="0.35">
      <c r="S23425" s="43"/>
      <c r="U23425" s="43"/>
    </row>
    <row r="23426" spans="19:21" x14ac:dyDescent="0.35">
      <c r="S23426" s="43"/>
      <c r="U23426" s="43"/>
    </row>
    <row r="23427" spans="19:21" x14ac:dyDescent="0.35">
      <c r="S23427" s="43"/>
      <c r="U23427" s="43"/>
    </row>
    <row r="23428" spans="19:21" x14ac:dyDescent="0.35">
      <c r="S23428" s="43"/>
      <c r="U23428" s="43"/>
    </row>
    <row r="23429" spans="19:21" x14ac:dyDescent="0.35">
      <c r="S23429" s="43"/>
      <c r="U23429" s="43"/>
    </row>
    <row r="23430" spans="19:21" x14ac:dyDescent="0.35">
      <c r="S23430" s="43"/>
      <c r="U23430" s="43"/>
    </row>
    <row r="23431" spans="19:21" x14ac:dyDescent="0.35">
      <c r="S23431" s="43"/>
      <c r="U23431" s="43"/>
    </row>
    <row r="23432" spans="19:21" x14ac:dyDescent="0.35">
      <c r="S23432" s="43"/>
      <c r="U23432" s="43"/>
    </row>
    <row r="23433" spans="19:21" x14ac:dyDescent="0.35">
      <c r="S23433" s="43"/>
      <c r="U23433" s="43"/>
    </row>
    <row r="23434" spans="19:21" x14ac:dyDescent="0.35">
      <c r="S23434" s="43"/>
      <c r="U23434" s="43"/>
    </row>
    <row r="23435" spans="19:21" x14ac:dyDescent="0.35">
      <c r="S23435" s="43"/>
      <c r="U23435" s="43"/>
    </row>
    <row r="23436" spans="19:21" x14ac:dyDescent="0.35">
      <c r="S23436" s="43"/>
      <c r="U23436" s="43"/>
    </row>
    <row r="23437" spans="19:21" x14ac:dyDescent="0.35">
      <c r="S23437" s="43"/>
      <c r="U23437" s="43"/>
    </row>
    <row r="23438" spans="19:21" x14ac:dyDescent="0.35">
      <c r="S23438" s="43"/>
      <c r="U23438" s="43"/>
    </row>
    <row r="23439" spans="19:21" x14ac:dyDescent="0.35">
      <c r="S23439" s="43"/>
      <c r="U23439" s="43"/>
    </row>
    <row r="23440" spans="19:21" x14ac:dyDescent="0.35">
      <c r="S23440" s="43"/>
      <c r="U23440" s="43"/>
    </row>
    <row r="23441" spans="19:21" x14ac:dyDescent="0.35">
      <c r="S23441" s="43"/>
      <c r="U23441" s="43"/>
    </row>
    <row r="23442" spans="19:21" x14ac:dyDescent="0.35">
      <c r="S23442" s="43"/>
      <c r="U23442" s="43"/>
    </row>
    <row r="23443" spans="19:21" x14ac:dyDescent="0.35">
      <c r="S23443" s="43"/>
      <c r="U23443" s="43"/>
    </row>
    <row r="23444" spans="19:21" x14ac:dyDescent="0.35">
      <c r="S23444" s="43"/>
      <c r="U23444" s="43"/>
    </row>
    <row r="23445" spans="19:21" x14ac:dyDescent="0.35">
      <c r="S23445" s="43"/>
      <c r="U23445" s="43"/>
    </row>
    <row r="23446" spans="19:21" x14ac:dyDescent="0.35">
      <c r="S23446" s="43"/>
      <c r="U23446" s="43"/>
    </row>
    <row r="23447" spans="19:21" x14ac:dyDescent="0.35">
      <c r="S23447" s="43"/>
      <c r="U23447" s="43"/>
    </row>
    <row r="23448" spans="19:21" x14ac:dyDescent="0.35">
      <c r="S23448" s="43"/>
      <c r="U23448" s="43"/>
    </row>
    <row r="23449" spans="19:21" x14ac:dyDescent="0.35">
      <c r="S23449" s="43"/>
      <c r="U23449" s="43"/>
    </row>
    <row r="23450" spans="19:21" x14ac:dyDescent="0.35">
      <c r="S23450" s="43"/>
      <c r="U23450" s="43"/>
    </row>
    <row r="23451" spans="19:21" x14ac:dyDescent="0.35">
      <c r="S23451" s="43"/>
      <c r="U23451" s="43"/>
    </row>
    <row r="23452" spans="19:21" x14ac:dyDescent="0.35">
      <c r="S23452" s="43"/>
      <c r="U23452" s="43"/>
    </row>
    <row r="23453" spans="19:21" x14ac:dyDescent="0.35">
      <c r="S23453" s="43"/>
      <c r="U23453" s="43"/>
    </row>
    <row r="23454" spans="19:21" x14ac:dyDescent="0.35">
      <c r="S23454" s="43"/>
      <c r="U23454" s="43"/>
    </row>
    <row r="23455" spans="19:21" x14ac:dyDescent="0.35">
      <c r="S23455" s="43"/>
      <c r="U23455" s="43"/>
    </row>
    <row r="23456" spans="19:21" x14ac:dyDescent="0.35">
      <c r="S23456" s="43"/>
      <c r="U23456" s="43"/>
    </row>
    <row r="23457" spans="19:21" x14ac:dyDescent="0.35">
      <c r="S23457" s="43"/>
      <c r="U23457" s="43"/>
    </row>
    <row r="23458" spans="19:21" x14ac:dyDescent="0.35">
      <c r="S23458" s="43"/>
      <c r="U23458" s="43"/>
    </row>
    <row r="23459" spans="19:21" x14ac:dyDescent="0.35">
      <c r="S23459" s="43"/>
      <c r="U23459" s="43"/>
    </row>
    <row r="23460" spans="19:21" x14ac:dyDescent="0.35">
      <c r="S23460" s="43"/>
      <c r="U23460" s="43"/>
    </row>
    <row r="23461" spans="19:21" x14ac:dyDescent="0.35">
      <c r="S23461" s="43"/>
      <c r="U23461" s="43"/>
    </row>
    <row r="23462" spans="19:21" x14ac:dyDescent="0.35">
      <c r="S23462" s="43"/>
      <c r="U23462" s="43"/>
    </row>
    <row r="23463" spans="19:21" x14ac:dyDescent="0.35">
      <c r="S23463" s="43"/>
      <c r="U23463" s="43"/>
    </row>
    <row r="23464" spans="19:21" x14ac:dyDescent="0.35">
      <c r="S23464" s="43"/>
      <c r="U23464" s="43"/>
    </row>
    <row r="23465" spans="19:21" x14ac:dyDescent="0.35">
      <c r="S23465" s="43"/>
      <c r="U23465" s="43"/>
    </row>
    <row r="23466" spans="19:21" x14ac:dyDescent="0.35">
      <c r="S23466" s="43"/>
      <c r="U23466" s="43"/>
    </row>
    <row r="23467" spans="19:21" x14ac:dyDescent="0.35">
      <c r="S23467" s="43"/>
      <c r="U23467" s="43"/>
    </row>
    <row r="23468" spans="19:21" x14ac:dyDescent="0.35">
      <c r="S23468" s="43"/>
      <c r="U23468" s="43"/>
    </row>
    <row r="23469" spans="19:21" x14ac:dyDescent="0.35">
      <c r="S23469" s="43"/>
      <c r="U23469" s="43"/>
    </row>
    <row r="23470" spans="19:21" x14ac:dyDescent="0.35">
      <c r="S23470" s="43"/>
      <c r="U23470" s="43"/>
    </row>
    <row r="23471" spans="19:21" x14ac:dyDescent="0.35">
      <c r="S23471" s="43"/>
      <c r="U23471" s="43"/>
    </row>
    <row r="23472" spans="19:21" x14ac:dyDescent="0.35">
      <c r="S23472" s="43"/>
      <c r="U23472" s="43"/>
    </row>
    <row r="23473" spans="19:21" x14ac:dyDescent="0.35">
      <c r="S23473" s="43"/>
      <c r="U23473" s="43"/>
    </row>
    <row r="23474" spans="19:21" x14ac:dyDescent="0.35">
      <c r="S23474" s="43"/>
      <c r="U23474" s="43"/>
    </row>
    <row r="23475" spans="19:21" x14ac:dyDescent="0.35">
      <c r="S23475" s="43"/>
      <c r="U23475" s="43"/>
    </row>
    <row r="23476" spans="19:21" x14ac:dyDescent="0.35">
      <c r="S23476" s="43"/>
      <c r="U23476" s="43"/>
    </row>
    <row r="23477" spans="19:21" x14ac:dyDescent="0.35">
      <c r="S23477" s="43"/>
      <c r="U23477" s="43"/>
    </row>
    <row r="23478" spans="19:21" x14ac:dyDescent="0.35">
      <c r="S23478" s="43"/>
      <c r="U23478" s="43"/>
    </row>
    <row r="23479" spans="19:21" x14ac:dyDescent="0.35">
      <c r="S23479" s="43"/>
      <c r="U23479" s="43"/>
    </row>
    <row r="23480" spans="19:21" x14ac:dyDescent="0.35">
      <c r="S23480" s="43"/>
      <c r="U23480" s="43"/>
    </row>
    <row r="23481" spans="19:21" x14ac:dyDescent="0.35">
      <c r="S23481" s="43"/>
      <c r="U23481" s="43"/>
    </row>
    <row r="23482" spans="19:21" x14ac:dyDescent="0.35">
      <c r="S23482" s="43"/>
      <c r="U23482" s="43"/>
    </row>
    <row r="23483" spans="19:21" x14ac:dyDescent="0.35">
      <c r="S23483" s="43"/>
      <c r="U23483" s="43"/>
    </row>
    <row r="23484" spans="19:21" x14ac:dyDescent="0.35">
      <c r="S23484" s="43"/>
      <c r="U23484" s="43"/>
    </row>
    <row r="23485" spans="19:21" x14ac:dyDescent="0.35">
      <c r="S23485" s="43"/>
      <c r="U23485" s="43"/>
    </row>
    <row r="23486" spans="19:21" x14ac:dyDescent="0.35">
      <c r="S23486" s="43"/>
      <c r="U23486" s="43"/>
    </row>
    <row r="23487" spans="19:21" x14ac:dyDescent="0.35">
      <c r="S23487" s="43"/>
      <c r="U23487" s="43"/>
    </row>
    <row r="23488" spans="19:21" x14ac:dyDescent="0.35">
      <c r="S23488" s="43"/>
      <c r="U23488" s="43"/>
    </row>
    <row r="23489" spans="19:21" x14ac:dyDescent="0.35">
      <c r="S23489" s="43"/>
      <c r="U23489" s="43"/>
    </row>
    <row r="23490" spans="19:21" x14ac:dyDescent="0.35">
      <c r="S23490" s="43"/>
      <c r="U23490" s="43"/>
    </row>
    <row r="23491" spans="19:21" x14ac:dyDescent="0.35">
      <c r="S23491" s="43"/>
      <c r="U23491" s="43"/>
    </row>
    <row r="23492" spans="19:21" x14ac:dyDescent="0.35">
      <c r="S23492" s="43"/>
      <c r="U23492" s="43"/>
    </row>
    <row r="23493" spans="19:21" x14ac:dyDescent="0.35">
      <c r="S23493" s="43"/>
      <c r="U23493" s="43"/>
    </row>
    <row r="23494" spans="19:21" x14ac:dyDescent="0.35">
      <c r="S23494" s="43"/>
      <c r="U23494" s="43"/>
    </row>
    <row r="23495" spans="19:21" x14ac:dyDescent="0.35">
      <c r="S23495" s="43"/>
      <c r="U23495" s="43"/>
    </row>
    <row r="23496" spans="19:21" x14ac:dyDescent="0.35">
      <c r="S23496" s="43"/>
      <c r="U23496" s="43"/>
    </row>
    <row r="23497" spans="19:21" x14ac:dyDescent="0.35">
      <c r="S23497" s="43"/>
      <c r="U23497" s="43"/>
    </row>
    <row r="23498" spans="19:21" x14ac:dyDescent="0.35">
      <c r="S23498" s="43"/>
      <c r="U23498" s="43"/>
    </row>
    <row r="23499" spans="19:21" x14ac:dyDescent="0.35">
      <c r="S23499" s="43"/>
      <c r="U23499" s="43"/>
    </row>
    <row r="23500" spans="19:21" x14ac:dyDescent="0.35">
      <c r="S23500" s="43"/>
      <c r="U23500" s="43"/>
    </row>
    <row r="23501" spans="19:21" x14ac:dyDescent="0.35">
      <c r="S23501" s="43"/>
      <c r="U23501" s="43"/>
    </row>
    <row r="23502" spans="19:21" x14ac:dyDescent="0.35">
      <c r="S23502" s="43"/>
      <c r="U23502" s="43"/>
    </row>
    <row r="23503" spans="19:21" x14ac:dyDescent="0.35">
      <c r="S23503" s="43"/>
      <c r="U23503" s="43"/>
    </row>
    <row r="23504" spans="19:21" x14ac:dyDescent="0.35">
      <c r="S23504" s="43"/>
      <c r="U23504" s="43"/>
    </row>
    <row r="23505" spans="19:21" x14ac:dyDescent="0.35">
      <c r="S23505" s="43"/>
      <c r="U23505" s="43"/>
    </row>
    <row r="23506" spans="19:21" x14ac:dyDescent="0.35">
      <c r="S23506" s="43"/>
      <c r="U23506" s="43"/>
    </row>
    <row r="23507" spans="19:21" x14ac:dyDescent="0.35">
      <c r="S23507" s="43"/>
      <c r="U23507" s="43"/>
    </row>
    <row r="23508" spans="19:21" x14ac:dyDescent="0.35">
      <c r="S23508" s="43"/>
      <c r="U23508" s="43"/>
    </row>
    <row r="23509" spans="19:21" x14ac:dyDescent="0.35">
      <c r="S23509" s="43"/>
      <c r="U23509" s="43"/>
    </row>
    <row r="23510" spans="19:21" x14ac:dyDescent="0.35">
      <c r="S23510" s="43"/>
      <c r="U23510" s="43"/>
    </row>
    <row r="23511" spans="19:21" x14ac:dyDescent="0.35">
      <c r="S23511" s="43"/>
      <c r="U23511" s="43"/>
    </row>
    <row r="23512" spans="19:21" x14ac:dyDescent="0.35">
      <c r="S23512" s="43"/>
      <c r="U23512" s="43"/>
    </row>
    <row r="23513" spans="19:21" x14ac:dyDescent="0.35">
      <c r="S23513" s="43"/>
      <c r="U23513" s="43"/>
    </row>
    <row r="23514" spans="19:21" x14ac:dyDescent="0.35">
      <c r="S23514" s="43"/>
      <c r="U23514" s="43"/>
    </row>
    <row r="23515" spans="19:21" x14ac:dyDescent="0.35">
      <c r="S23515" s="43"/>
      <c r="U23515" s="43"/>
    </row>
    <row r="23516" spans="19:21" x14ac:dyDescent="0.35">
      <c r="S23516" s="43"/>
      <c r="U23516" s="43"/>
    </row>
    <row r="23517" spans="19:21" x14ac:dyDescent="0.35">
      <c r="S23517" s="43"/>
      <c r="U23517" s="43"/>
    </row>
    <row r="23518" spans="19:21" x14ac:dyDescent="0.35">
      <c r="S23518" s="43"/>
      <c r="U23518" s="43"/>
    </row>
    <row r="23519" spans="19:21" x14ac:dyDescent="0.35">
      <c r="S23519" s="43"/>
      <c r="U23519" s="43"/>
    </row>
    <row r="23520" spans="19:21" x14ac:dyDescent="0.35">
      <c r="S23520" s="43"/>
      <c r="U23520" s="43"/>
    </row>
    <row r="23521" spans="19:21" x14ac:dyDescent="0.35">
      <c r="S23521" s="43"/>
      <c r="U23521" s="43"/>
    </row>
    <row r="23522" spans="19:21" x14ac:dyDescent="0.35">
      <c r="S23522" s="43"/>
      <c r="U23522" s="43"/>
    </row>
    <row r="23523" spans="19:21" x14ac:dyDescent="0.35">
      <c r="S23523" s="43"/>
      <c r="U23523" s="43"/>
    </row>
    <row r="23524" spans="19:21" x14ac:dyDescent="0.35">
      <c r="S23524" s="43"/>
      <c r="U23524" s="43"/>
    </row>
    <row r="23525" spans="19:21" x14ac:dyDescent="0.35">
      <c r="S23525" s="43"/>
      <c r="U23525" s="43"/>
    </row>
    <row r="23526" spans="19:21" x14ac:dyDescent="0.35">
      <c r="S23526" s="43"/>
      <c r="U23526" s="43"/>
    </row>
    <row r="23527" spans="19:21" x14ac:dyDescent="0.35">
      <c r="S23527" s="43"/>
      <c r="U23527" s="43"/>
    </row>
    <row r="23528" spans="19:21" x14ac:dyDescent="0.35">
      <c r="S23528" s="43"/>
      <c r="U23528" s="43"/>
    </row>
    <row r="23529" spans="19:21" x14ac:dyDescent="0.35">
      <c r="S23529" s="43"/>
      <c r="U23529" s="43"/>
    </row>
    <row r="23530" spans="19:21" x14ac:dyDescent="0.35">
      <c r="S23530" s="43"/>
      <c r="U23530" s="43"/>
    </row>
    <row r="23531" spans="19:21" x14ac:dyDescent="0.35">
      <c r="S23531" s="43"/>
      <c r="U23531" s="43"/>
    </row>
    <row r="23532" spans="19:21" x14ac:dyDescent="0.35">
      <c r="S23532" s="43"/>
      <c r="U23532" s="43"/>
    </row>
    <row r="23533" spans="19:21" x14ac:dyDescent="0.35">
      <c r="S23533" s="43"/>
      <c r="U23533" s="43"/>
    </row>
    <row r="23534" spans="19:21" x14ac:dyDescent="0.35">
      <c r="S23534" s="43"/>
      <c r="U23534" s="43"/>
    </row>
    <row r="23535" spans="19:21" x14ac:dyDescent="0.35">
      <c r="S23535" s="43"/>
      <c r="U23535" s="43"/>
    </row>
    <row r="23536" spans="19:21" x14ac:dyDescent="0.35">
      <c r="S23536" s="43"/>
      <c r="U23536" s="43"/>
    </row>
    <row r="23537" spans="19:21" x14ac:dyDescent="0.35">
      <c r="S23537" s="43"/>
      <c r="U23537" s="43"/>
    </row>
    <row r="23538" spans="19:21" x14ac:dyDescent="0.35">
      <c r="S23538" s="43"/>
      <c r="U23538" s="43"/>
    </row>
    <row r="23539" spans="19:21" x14ac:dyDescent="0.35">
      <c r="S23539" s="43"/>
      <c r="U23539" s="43"/>
    </row>
    <row r="23540" spans="19:21" x14ac:dyDescent="0.35">
      <c r="S23540" s="43"/>
      <c r="U23540" s="43"/>
    </row>
    <row r="23541" spans="19:21" x14ac:dyDescent="0.35">
      <c r="S23541" s="43"/>
      <c r="U23541" s="43"/>
    </row>
    <row r="23542" spans="19:21" x14ac:dyDescent="0.35">
      <c r="S23542" s="43"/>
      <c r="U23542" s="43"/>
    </row>
    <row r="23543" spans="19:21" x14ac:dyDescent="0.35">
      <c r="S23543" s="43"/>
      <c r="U23543" s="43"/>
    </row>
    <row r="23544" spans="19:21" x14ac:dyDescent="0.35">
      <c r="S23544" s="43"/>
      <c r="U23544" s="43"/>
    </row>
    <row r="23545" spans="19:21" x14ac:dyDescent="0.35">
      <c r="S23545" s="43"/>
      <c r="U23545" s="43"/>
    </row>
    <row r="23546" spans="19:21" x14ac:dyDescent="0.35">
      <c r="S23546" s="43"/>
      <c r="U23546" s="43"/>
    </row>
    <row r="23547" spans="19:21" x14ac:dyDescent="0.35">
      <c r="S23547" s="43"/>
      <c r="U23547" s="43"/>
    </row>
    <row r="23548" spans="19:21" x14ac:dyDescent="0.35">
      <c r="S23548" s="43"/>
      <c r="U23548" s="43"/>
    </row>
    <row r="23549" spans="19:21" x14ac:dyDescent="0.35">
      <c r="S23549" s="43"/>
      <c r="U23549" s="43"/>
    </row>
    <row r="23550" spans="19:21" x14ac:dyDescent="0.35">
      <c r="S23550" s="43"/>
      <c r="U23550" s="43"/>
    </row>
    <row r="23551" spans="19:21" x14ac:dyDescent="0.35">
      <c r="S23551" s="43"/>
      <c r="U23551" s="43"/>
    </row>
    <row r="23552" spans="19:21" x14ac:dyDescent="0.35">
      <c r="S23552" s="43"/>
      <c r="U23552" s="43"/>
    </row>
    <row r="23553" spans="19:21" x14ac:dyDescent="0.35">
      <c r="S23553" s="43"/>
      <c r="U23553" s="43"/>
    </row>
    <row r="23554" spans="19:21" x14ac:dyDescent="0.35">
      <c r="S23554" s="43"/>
      <c r="U23554" s="43"/>
    </row>
    <row r="23555" spans="19:21" x14ac:dyDescent="0.35">
      <c r="S23555" s="43"/>
      <c r="U23555" s="43"/>
    </row>
    <row r="23556" spans="19:21" x14ac:dyDescent="0.35">
      <c r="S23556" s="43"/>
      <c r="U23556" s="43"/>
    </row>
    <row r="23557" spans="19:21" x14ac:dyDescent="0.35">
      <c r="S23557" s="43"/>
      <c r="U23557" s="43"/>
    </row>
    <row r="23558" spans="19:21" x14ac:dyDescent="0.35">
      <c r="S23558" s="43"/>
      <c r="U23558" s="43"/>
    </row>
    <row r="23559" spans="19:21" x14ac:dyDescent="0.35">
      <c r="S23559" s="43"/>
      <c r="U23559" s="43"/>
    </row>
    <row r="23560" spans="19:21" x14ac:dyDescent="0.35">
      <c r="S23560" s="43"/>
      <c r="U23560" s="43"/>
    </row>
    <row r="23561" spans="19:21" x14ac:dyDescent="0.35">
      <c r="S23561" s="43"/>
      <c r="U23561" s="43"/>
    </row>
    <row r="23562" spans="19:21" x14ac:dyDescent="0.35">
      <c r="S23562" s="43"/>
      <c r="U23562" s="43"/>
    </row>
    <row r="23563" spans="19:21" x14ac:dyDescent="0.35">
      <c r="S23563" s="43"/>
      <c r="U23563" s="43"/>
    </row>
    <row r="23564" spans="19:21" x14ac:dyDescent="0.35">
      <c r="S23564" s="43"/>
      <c r="U23564" s="43"/>
    </row>
    <row r="23565" spans="19:21" x14ac:dyDescent="0.35">
      <c r="S23565" s="43"/>
      <c r="U23565" s="43"/>
    </row>
    <row r="23566" spans="19:21" x14ac:dyDescent="0.35">
      <c r="S23566" s="43"/>
      <c r="U23566" s="43"/>
    </row>
    <row r="23567" spans="19:21" x14ac:dyDescent="0.35">
      <c r="S23567" s="43"/>
      <c r="U23567" s="43"/>
    </row>
    <row r="23568" spans="19:21" x14ac:dyDescent="0.35">
      <c r="S23568" s="43"/>
      <c r="U23568" s="43"/>
    </row>
    <row r="23569" spans="19:21" x14ac:dyDescent="0.35">
      <c r="S23569" s="43"/>
      <c r="U23569" s="43"/>
    </row>
    <row r="23570" spans="19:21" x14ac:dyDescent="0.35">
      <c r="S23570" s="43"/>
      <c r="U23570" s="43"/>
    </row>
    <row r="23571" spans="19:21" x14ac:dyDescent="0.35">
      <c r="S23571" s="43"/>
      <c r="U23571" s="43"/>
    </row>
    <row r="23572" spans="19:21" x14ac:dyDescent="0.35">
      <c r="S23572" s="43"/>
      <c r="U23572" s="43"/>
    </row>
    <row r="23573" spans="19:21" x14ac:dyDescent="0.35">
      <c r="S23573" s="43"/>
      <c r="U23573" s="43"/>
    </row>
    <row r="23574" spans="19:21" x14ac:dyDescent="0.35">
      <c r="S23574" s="43"/>
      <c r="U23574" s="43"/>
    </row>
    <row r="23575" spans="19:21" x14ac:dyDescent="0.35">
      <c r="S23575" s="43"/>
      <c r="U23575" s="43"/>
    </row>
    <row r="23576" spans="19:21" x14ac:dyDescent="0.35">
      <c r="S23576" s="43"/>
      <c r="U23576" s="43"/>
    </row>
    <row r="23577" spans="19:21" x14ac:dyDescent="0.35">
      <c r="S23577" s="43"/>
      <c r="U23577" s="43"/>
    </row>
    <row r="23578" spans="19:21" x14ac:dyDescent="0.35">
      <c r="S23578" s="43"/>
      <c r="U23578" s="43"/>
    </row>
    <row r="23579" spans="19:21" x14ac:dyDescent="0.35">
      <c r="S23579" s="43"/>
      <c r="U23579" s="43"/>
    </row>
    <row r="23580" spans="19:21" x14ac:dyDescent="0.35">
      <c r="S23580" s="43"/>
      <c r="U23580" s="43"/>
    </row>
    <row r="23581" spans="19:21" x14ac:dyDescent="0.35">
      <c r="S23581" s="43"/>
      <c r="U23581" s="43"/>
    </row>
    <row r="23582" spans="19:21" x14ac:dyDescent="0.35">
      <c r="S23582" s="43"/>
      <c r="U23582" s="43"/>
    </row>
    <row r="23583" spans="19:21" x14ac:dyDescent="0.35">
      <c r="S23583" s="43"/>
      <c r="U23583" s="43"/>
    </row>
    <row r="23584" spans="19:21" x14ac:dyDescent="0.35">
      <c r="S23584" s="43"/>
      <c r="U23584" s="43"/>
    </row>
    <row r="23585" spans="19:21" x14ac:dyDescent="0.35">
      <c r="S23585" s="43"/>
      <c r="U23585" s="43"/>
    </row>
    <row r="23586" spans="19:21" x14ac:dyDescent="0.35">
      <c r="S23586" s="43"/>
      <c r="U23586" s="43"/>
    </row>
    <row r="23587" spans="19:21" x14ac:dyDescent="0.35">
      <c r="S23587" s="43"/>
      <c r="U23587" s="43"/>
    </row>
    <row r="23588" spans="19:21" x14ac:dyDescent="0.35">
      <c r="S23588" s="43"/>
      <c r="U23588" s="43"/>
    </row>
    <row r="23589" spans="19:21" x14ac:dyDescent="0.35">
      <c r="S23589" s="43"/>
      <c r="U23589" s="43"/>
    </row>
    <row r="23590" spans="19:21" x14ac:dyDescent="0.35">
      <c r="S23590" s="43"/>
      <c r="U23590" s="43"/>
    </row>
    <row r="23591" spans="19:21" x14ac:dyDescent="0.35">
      <c r="S23591" s="43"/>
      <c r="U23591" s="43"/>
    </row>
    <row r="23592" spans="19:21" x14ac:dyDescent="0.35">
      <c r="S23592" s="43"/>
      <c r="U23592" s="43"/>
    </row>
    <row r="23593" spans="19:21" x14ac:dyDescent="0.35">
      <c r="S23593" s="43"/>
      <c r="U23593" s="43"/>
    </row>
    <row r="23594" spans="19:21" x14ac:dyDescent="0.35">
      <c r="S23594" s="43"/>
      <c r="U23594" s="43"/>
    </row>
    <row r="23595" spans="19:21" x14ac:dyDescent="0.35">
      <c r="S23595" s="43"/>
      <c r="U23595" s="43"/>
    </row>
    <row r="23596" spans="19:21" x14ac:dyDescent="0.35">
      <c r="S23596" s="43"/>
      <c r="U23596" s="43"/>
    </row>
    <row r="23597" spans="19:21" x14ac:dyDescent="0.35">
      <c r="S23597" s="43"/>
      <c r="U23597" s="43"/>
    </row>
    <row r="23598" spans="19:21" x14ac:dyDescent="0.35">
      <c r="S23598" s="43"/>
      <c r="U23598" s="43"/>
    </row>
    <row r="23599" spans="19:21" x14ac:dyDescent="0.35">
      <c r="S23599" s="43"/>
      <c r="U23599" s="43"/>
    </row>
    <row r="23600" spans="19:21" x14ac:dyDescent="0.35">
      <c r="S23600" s="43"/>
      <c r="U23600" s="43"/>
    </row>
    <row r="23601" spans="19:21" x14ac:dyDescent="0.35">
      <c r="S23601" s="43"/>
      <c r="U23601" s="43"/>
    </row>
    <row r="23602" spans="19:21" x14ac:dyDescent="0.35">
      <c r="S23602" s="43"/>
      <c r="U23602" s="43"/>
    </row>
    <row r="23603" spans="19:21" x14ac:dyDescent="0.35">
      <c r="S23603" s="43"/>
      <c r="U23603" s="43"/>
    </row>
    <row r="23604" spans="19:21" x14ac:dyDescent="0.35">
      <c r="S23604" s="43"/>
      <c r="U23604" s="43"/>
    </row>
    <row r="23605" spans="19:21" x14ac:dyDescent="0.35">
      <c r="S23605" s="43"/>
      <c r="U23605" s="43"/>
    </row>
    <row r="23606" spans="19:21" x14ac:dyDescent="0.35">
      <c r="S23606" s="43"/>
      <c r="U23606" s="43"/>
    </row>
    <row r="23607" spans="19:21" x14ac:dyDescent="0.35">
      <c r="S23607" s="43"/>
      <c r="U23607" s="43"/>
    </row>
    <row r="23608" spans="19:21" x14ac:dyDescent="0.35">
      <c r="S23608" s="43"/>
      <c r="U23608" s="43"/>
    </row>
    <row r="23609" spans="19:21" x14ac:dyDescent="0.35">
      <c r="S23609" s="43"/>
      <c r="U23609" s="43"/>
    </row>
    <row r="23610" spans="19:21" x14ac:dyDescent="0.35">
      <c r="S23610" s="43"/>
      <c r="U23610" s="43"/>
    </row>
    <row r="23611" spans="19:21" x14ac:dyDescent="0.35">
      <c r="S23611" s="43"/>
      <c r="U23611" s="43"/>
    </row>
    <row r="23612" spans="19:21" x14ac:dyDescent="0.35">
      <c r="S23612" s="43"/>
      <c r="U23612" s="43"/>
    </row>
    <row r="23613" spans="19:21" x14ac:dyDescent="0.35">
      <c r="S23613" s="43"/>
      <c r="U23613" s="43"/>
    </row>
    <row r="23614" spans="19:21" x14ac:dyDescent="0.35">
      <c r="S23614" s="43"/>
      <c r="U23614" s="43"/>
    </row>
    <row r="23615" spans="19:21" x14ac:dyDescent="0.35">
      <c r="S23615" s="43"/>
      <c r="U23615" s="43"/>
    </row>
    <row r="23616" spans="19:21" x14ac:dyDescent="0.35">
      <c r="S23616" s="43"/>
      <c r="U23616" s="43"/>
    </row>
    <row r="23617" spans="19:21" x14ac:dyDescent="0.35">
      <c r="S23617" s="43"/>
      <c r="U23617" s="43"/>
    </row>
    <row r="23618" spans="19:21" x14ac:dyDescent="0.35">
      <c r="S23618" s="43"/>
      <c r="U23618" s="43"/>
    </row>
    <row r="23619" spans="19:21" x14ac:dyDescent="0.35">
      <c r="S23619" s="43"/>
      <c r="U23619" s="43"/>
    </row>
    <row r="23620" spans="19:21" x14ac:dyDescent="0.35">
      <c r="S23620" s="43"/>
      <c r="U23620" s="43"/>
    </row>
    <row r="23621" spans="19:21" x14ac:dyDescent="0.35">
      <c r="S23621" s="43"/>
      <c r="U23621" s="43"/>
    </row>
    <row r="23622" spans="19:21" x14ac:dyDescent="0.35">
      <c r="S23622" s="43"/>
      <c r="U23622" s="43"/>
    </row>
    <row r="23623" spans="19:21" x14ac:dyDescent="0.35">
      <c r="S23623" s="43"/>
      <c r="U23623" s="43"/>
    </row>
    <row r="23624" spans="19:21" x14ac:dyDescent="0.35">
      <c r="S23624" s="43"/>
      <c r="U23624" s="43"/>
    </row>
    <row r="23625" spans="19:21" x14ac:dyDescent="0.35">
      <c r="S23625" s="43"/>
      <c r="U23625" s="43"/>
    </row>
    <row r="23626" spans="19:21" x14ac:dyDescent="0.35">
      <c r="S23626" s="43"/>
      <c r="U23626" s="43"/>
    </row>
    <row r="23627" spans="19:21" x14ac:dyDescent="0.35">
      <c r="S23627" s="43"/>
      <c r="U23627" s="43"/>
    </row>
    <row r="23628" spans="19:21" x14ac:dyDescent="0.35">
      <c r="S23628" s="43"/>
      <c r="U23628" s="43"/>
    </row>
    <row r="23629" spans="19:21" x14ac:dyDescent="0.35">
      <c r="S23629" s="43"/>
      <c r="U23629" s="43"/>
    </row>
    <row r="23630" spans="19:21" x14ac:dyDescent="0.35">
      <c r="S23630" s="43"/>
      <c r="U23630" s="43"/>
    </row>
    <row r="23631" spans="19:21" x14ac:dyDescent="0.35">
      <c r="S23631" s="43"/>
      <c r="U23631" s="43"/>
    </row>
    <row r="23632" spans="19:21" x14ac:dyDescent="0.35">
      <c r="S23632" s="43"/>
      <c r="U23632" s="43"/>
    </row>
    <row r="23633" spans="19:21" x14ac:dyDescent="0.35">
      <c r="S23633" s="43"/>
      <c r="U23633" s="43"/>
    </row>
    <row r="23634" spans="19:21" x14ac:dyDescent="0.35">
      <c r="S23634" s="43"/>
      <c r="U23634" s="43"/>
    </row>
    <row r="23635" spans="19:21" x14ac:dyDescent="0.35">
      <c r="S23635" s="43"/>
      <c r="U23635" s="43"/>
    </row>
    <row r="23636" spans="19:21" x14ac:dyDescent="0.35">
      <c r="S23636" s="43"/>
      <c r="U23636" s="43"/>
    </row>
    <row r="23637" spans="19:21" x14ac:dyDescent="0.35">
      <c r="S23637" s="43"/>
      <c r="U23637" s="43"/>
    </row>
    <row r="23638" spans="19:21" x14ac:dyDescent="0.35">
      <c r="S23638" s="43"/>
      <c r="U23638" s="43"/>
    </row>
    <row r="23639" spans="19:21" x14ac:dyDescent="0.35">
      <c r="S23639" s="43"/>
      <c r="U23639" s="43"/>
    </row>
    <row r="23640" spans="19:21" x14ac:dyDescent="0.35">
      <c r="S23640" s="43"/>
      <c r="U23640" s="43"/>
    </row>
    <row r="23641" spans="19:21" x14ac:dyDescent="0.35">
      <c r="S23641" s="43"/>
      <c r="U23641" s="43"/>
    </row>
    <row r="23642" spans="19:21" x14ac:dyDescent="0.35">
      <c r="S23642" s="43"/>
      <c r="U23642" s="43"/>
    </row>
    <row r="23643" spans="19:21" x14ac:dyDescent="0.35">
      <c r="S23643" s="43"/>
      <c r="U23643" s="43"/>
    </row>
    <row r="23644" spans="19:21" x14ac:dyDescent="0.35">
      <c r="S23644" s="43"/>
      <c r="U23644" s="43"/>
    </row>
    <row r="23645" spans="19:21" x14ac:dyDescent="0.35">
      <c r="S23645" s="43"/>
      <c r="U23645" s="43"/>
    </row>
    <row r="23646" spans="19:21" x14ac:dyDescent="0.35">
      <c r="S23646" s="43"/>
      <c r="U23646" s="43"/>
    </row>
    <row r="23647" spans="19:21" x14ac:dyDescent="0.35">
      <c r="S23647" s="43"/>
      <c r="U23647" s="43"/>
    </row>
    <row r="23648" spans="19:21" x14ac:dyDescent="0.35">
      <c r="S23648" s="43"/>
      <c r="U23648" s="43"/>
    </row>
    <row r="23649" spans="19:21" x14ac:dyDescent="0.35">
      <c r="S23649" s="43"/>
      <c r="U23649" s="43"/>
    </row>
    <row r="23650" spans="19:21" x14ac:dyDescent="0.35">
      <c r="S23650" s="43"/>
      <c r="U23650" s="43"/>
    </row>
    <row r="23651" spans="19:21" x14ac:dyDescent="0.35">
      <c r="S23651" s="43"/>
      <c r="U23651" s="43"/>
    </row>
    <row r="23652" spans="19:21" x14ac:dyDescent="0.35">
      <c r="S23652" s="43"/>
      <c r="U23652" s="43"/>
    </row>
    <row r="23653" spans="19:21" x14ac:dyDescent="0.35">
      <c r="S23653" s="43"/>
      <c r="U23653" s="43"/>
    </row>
    <row r="23654" spans="19:21" x14ac:dyDescent="0.35">
      <c r="S23654" s="43"/>
      <c r="U23654" s="43"/>
    </row>
    <row r="23655" spans="19:21" x14ac:dyDescent="0.35">
      <c r="S23655" s="43"/>
      <c r="U23655" s="43"/>
    </row>
    <row r="23656" spans="19:21" x14ac:dyDescent="0.35">
      <c r="S23656" s="43"/>
      <c r="U23656" s="43"/>
    </row>
    <row r="23657" spans="19:21" x14ac:dyDescent="0.35">
      <c r="S23657" s="43"/>
      <c r="U23657" s="43"/>
    </row>
    <row r="23658" spans="19:21" x14ac:dyDescent="0.35">
      <c r="S23658" s="43"/>
      <c r="U23658" s="43"/>
    </row>
    <row r="23659" spans="19:21" x14ac:dyDescent="0.35">
      <c r="S23659" s="43"/>
      <c r="U23659" s="43"/>
    </row>
    <row r="23660" spans="19:21" x14ac:dyDescent="0.35">
      <c r="S23660" s="43"/>
      <c r="U23660" s="43"/>
    </row>
    <row r="23661" spans="19:21" x14ac:dyDescent="0.35">
      <c r="S23661" s="43"/>
      <c r="U23661" s="43"/>
    </row>
    <row r="23662" spans="19:21" x14ac:dyDescent="0.35">
      <c r="S23662" s="43"/>
      <c r="U23662" s="43"/>
    </row>
    <row r="23663" spans="19:21" x14ac:dyDescent="0.35">
      <c r="S23663" s="43"/>
      <c r="U23663" s="43"/>
    </row>
    <row r="23664" spans="19:21" x14ac:dyDescent="0.35">
      <c r="S23664" s="43"/>
      <c r="U23664" s="43"/>
    </row>
    <row r="23665" spans="19:21" x14ac:dyDescent="0.35">
      <c r="S23665" s="43"/>
      <c r="U23665" s="43"/>
    </row>
    <row r="23666" spans="19:21" x14ac:dyDescent="0.35">
      <c r="S23666" s="43"/>
      <c r="U23666" s="43"/>
    </row>
    <row r="23667" spans="19:21" x14ac:dyDescent="0.35">
      <c r="S23667" s="43"/>
      <c r="U23667" s="43"/>
    </row>
    <row r="23668" spans="19:21" x14ac:dyDescent="0.35">
      <c r="S23668" s="43"/>
      <c r="U23668" s="43"/>
    </row>
    <row r="23669" spans="19:21" x14ac:dyDescent="0.35">
      <c r="S23669" s="43"/>
      <c r="U23669" s="43"/>
    </row>
    <row r="23670" spans="19:21" x14ac:dyDescent="0.35">
      <c r="S23670" s="43"/>
      <c r="U23670" s="43"/>
    </row>
    <row r="23671" spans="19:21" x14ac:dyDescent="0.35">
      <c r="S23671" s="43"/>
      <c r="U23671" s="43"/>
    </row>
    <row r="23672" spans="19:21" x14ac:dyDescent="0.35">
      <c r="S23672" s="43"/>
      <c r="U23672" s="43"/>
    </row>
    <row r="23673" spans="19:21" x14ac:dyDescent="0.35">
      <c r="S23673" s="43"/>
      <c r="U23673" s="43"/>
    </row>
    <row r="23674" spans="19:21" x14ac:dyDescent="0.35">
      <c r="S23674" s="43"/>
      <c r="U23674" s="43"/>
    </row>
    <row r="23675" spans="19:21" x14ac:dyDescent="0.35">
      <c r="S23675" s="43"/>
      <c r="U23675" s="43"/>
    </row>
    <row r="23676" spans="19:21" x14ac:dyDescent="0.35">
      <c r="S23676" s="43"/>
      <c r="U23676" s="43"/>
    </row>
    <row r="23677" spans="19:21" x14ac:dyDescent="0.35">
      <c r="S23677" s="43"/>
      <c r="U23677" s="43"/>
    </row>
    <row r="23678" spans="19:21" x14ac:dyDescent="0.35">
      <c r="S23678" s="43"/>
      <c r="U23678" s="43"/>
    </row>
    <row r="23679" spans="19:21" x14ac:dyDescent="0.35">
      <c r="S23679" s="43"/>
      <c r="U23679" s="43"/>
    </row>
    <row r="23680" spans="19:21" x14ac:dyDescent="0.35">
      <c r="S23680" s="43"/>
      <c r="U23680" s="43"/>
    </row>
    <row r="23681" spans="19:21" x14ac:dyDescent="0.35">
      <c r="S23681" s="43"/>
      <c r="U23681" s="43"/>
    </row>
    <row r="23682" spans="19:21" x14ac:dyDescent="0.35">
      <c r="S23682" s="43"/>
      <c r="U23682" s="43"/>
    </row>
    <row r="23683" spans="19:21" x14ac:dyDescent="0.35">
      <c r="S23683" s="43"/>
      <c r="U23683" s="43"/>
    </row>
    <row r="23684" spans="19:21" x14ac:dyDescent="0.35">
      <c r="S23684" s="43"/>
      <c r="U23684" s="43"/>
    </row>
    <row r="23685" spans="19:21" x14ac:dyDescent="0.35">
      <c r="S23685" s="43"/>
      <c r="U23685" s="43"/>
    </row>
    <row r="23686" spans="19:21" x14ac:dyDescent="0.35">
      <c r="S23686" s="43"/>
      <c r="U23686" s="43"/>
    </row>
    <row r="23687" spans="19:21" x14ac:dyDescent="0.35">
      <c r="S23687" s="43"/>
      <c r="U23687" s="43"/>
    </row>
    <row r="23688" spans="19:21" x14ac:dyDescent="0.35">
      <c r="S23688" s="43"/>
      <c r="U23688" s="43"/>
    </row>
    <row r="23689" spans="19:21" x14ac:dyDescent="0.35">
      <c r="S23689" s="43"/>
      <c r="U23689" s="43"/>
    </row>
    <row r="23690" spans="19:21" x14ac:dyDescent="0.35">
      <c r="S23690" s="43"/>
      <c r="U23690" s="43"/>
    </row>
    <row r="23691" spans="19:21" x14ac:dyDescent="0.35">
      <c r="S23691" s="43"/>
      <c r="U23691" s="43"/>
    </row>
    <row r="23692" spans="19:21" x14ac:dyDescent="0.35">
      <c r="S23692" s="43"/>
      <c r="U23692" s="43"/>
    </row>
    <row r="23693" spans="19:21" x14ac:dyDescent="0.35">
      <c r="S23693" s="43"/>
      <c r="U23693" s="43"/>
    </row>
    <row r="23694" spans="19:21" x14ac:dyDescent="0.35">
      <c r="S23694" s="43"/>
      <c r="U23694" s="43"/>
    </row>
    <row r="23695" spans="19:21" x14ac:dyDescent="0.35">
      <c r="S23695" s="43"/>
      <c r="U23695" s="43"/>
    </row>
    <row r="23696" spans="19:21" x14ac:dyDescent="0.35">
      <c r="S23696" s="43"/>
      <c r="U23696" s="43"/>
    </row>
    <row r="23697" spans="19:21" x14ac:dyDescent="0.35">
      <c r="S23697" s="43"/>
      <c r="U23697" s="43"/>
    </row>
    <row r="23698" spans="19:21" x14ac:dyDescent="0.35">
      <c r="S23698" s="43"/>
      <c r="U23698" s="43"/>
    </row>
    <row r="23699" spans="19:21" x14ac:dyDescent="0.35">
      <c r="S23699" s="43"/>
      <c r="U23699" s="43"/>
    </row>
    <row r="23700" spans="19:21" x14ac:dyDescent="0.35">
      <c r="S23700" s="43"/>
      <c r="U23700" s="43"/>
    </row>
    <row r="23701" spans="19:21" x14ac:dyDescent="0.35">
      <c r="S23701" s="43"/>
      <c r="U23701" s="43"/>
    </row>
    <row r="23702" spans="19:21" x14ac:dyDescent="0.35">
      <c r="S23702" s="43"/>
      <c r="U23702" s="43"/>
    </row>
    <row r="23703" spans="19:21" x14ac:dyDescent="0.35">
      <c r="S23703" s="43"/>
      <c r="U23703" s="43"/>
    </row>
    <row r="23704" spans="19:21" x14ac:dyDescent="0.35">
      <c r="S23704" s="43"/>
      <c r="U23704" s="43"/>
    </row>
    <row r="23705" spans="19:21" x14ac:dyDescent="0.35">
      <c r="S23705" s="43"/>
      <c r="U23705" s="43"/>
    </row>
    <row r="23706" spans="19:21" x14ac:dyDescent="0.35">
      <c r="S23706" s="43"/>
      <c r="U23706" s="43"/>
    </row>
    <row r="23707" spans="19:21" x14ac:dyDescent="0.35">
      <c r="S23707" s="43"/>
      <c r="U23707" s="43"/>
    </row>
    <row r="23708" spans="19:21" x14ac:dyDescent="0.35">
      <c r="S23708" s="43"/>
      <c r="U23708" s="43"/>
    </row>
    <row r="23709" spans="19:21" x14ac:dyDescent="0.35">
      <c r="S23709" s="43"/>
      <c r="U23709" s="43"/>
    </row>
    <row r="23710" spans="19:21" x14ac:dyDescent="0.35">
      <c r="S23710" s="43"/>
      <c r="U23710" s="43"/>
    </row>
    <row r="23711" spans="19:21" x14ac:dyDescent="0.35">
      <c r="S23711" s="43"/>
      <c r="U23711" s="43"/>
    </row>
    <row r="23712" spans="19:21" x14ac:dyDescent="0.35">
      <c r="S23712" s="43"/>
      <c r="U23712" s="43"/>
    </row>
    <row r="23713" spans="19:21" x14ac:dyDescent="0.35">
      <c r="S23713" s="43"/>
      <c r="U23713" s="43"/>
    </row>
    <row r="23714" spans="19:21" x14ac:dyDescent="0.35">
      <c r="S23714" s="43"/>
      <c r="U23714" s="43"/>
    </row>
    <row r="23715" spans="19:21" x14ac:dyDescent="0.35">
      <c r="S23715" s="43"/>
      <c r="U23715" s="43"/>
    </row>
    <row r="23716" spans="19:21" x14ac:dyDescent="0.35">
      <c r="S23716" s="43"/>
      <c r="U23716" s="43"/>
    </row>
    <row r="23717" spans="19:21" x14ac:dyDescent="0.35">
      <c r="S23717" s="43"/>
      <c r="U23717" s="43"/>
    </row>
    <row r="23718" spans="19:21" x14ac:dyDescent="0.35">
      <c r="S23718" s="43"/>
      <c r="U23718" s="43"/>
    </row>
    <row r="23719" spans="19:21" x14ac:dyDescent="0.35">
      <c r="S23719" s="43"/>
      <c r="U23719" s="43"/>
    </row>
    <row r="23720" spans="19:21" x14ac:dyDescent="0.35">
      <c r="S23720" s="43"/>
      <c r="U23720" s="43"/>
    </row>
    <row r="23721" spans="19:21" x14ac:dyDescent="0.35">
      <c r="S23721" s="43"/>
      <c r="U23721" s="43"/>
    </row>
    <row r="23722" spans="19:21" x14ac:dyDescent="0.35">
      <c r="S23722" s="43"/>
      <c r="U23722" s="43"/>
    </row>
    <row r="23723" spans="19:21" x14ac:dyDescent="0.35">
      <c r="S23723" s="43"/>
      <c r="U23723" s="43"/>
    </row>
    <row r="23724" spans="19:21" x14ac:dyDescent="0.35">
      <c r="S23724" s="43"/>
      <c r="U23724" s="43"/>
    </row>
    <row r="23725" spans="19:21" x14ac:dyDescent="0.35">
      <c r="S23725" s="43"/>
      <c r="U23725" s="43"/>
    </row>
    <row r="23726" spans="19:21" x14ac:dyDescent="0.35">
      <c r="S23726" s="43"/>
      <c r="U23726" s="43"/>
    </row>
    <row r="23727" spans="19:21" x14ac:dyDescent="0.35">
      <c r="S23727" s="43"/>
      <c r="U23727" s="43"/>
    </row>
    <row r="23728" spans="19:21" x14ac:dyDescent="0.35">
      <c r="S23728" s="43"/>
      <c r="U23728" s="43"/>
    </row>
    <row r="23729" spans="19:21" x14ac:dyDescent="0.35">
      <c r="S23729" s="43"/>
      <c r="U23729" s="43"/>
    </row>
    <row r="23730" spans="19:21" x14ac:dyDescent="0.35">
      <c r="S23730" s="43"/>
      <c r="U23730" s="43"/>
    </row>
    <row r="23731" spans="19:21" x14ac:dyDescent="0.35">
      <c r="S23731" s="43"/>
      <c r="U23731" s="43"/>
    </row>
    <row r="23732" spans="19:21" x14ac:dyDescent="0.35">
      <c r="S23732" s="43"/>
      <c r="U23732" s="43"/>
    </row>
    <row r="23733" spans="19:21" x14ac:dyDescent="0.35">
      <c r="S23733" s="43"/>
      <c r="U23733" s="43"/>
    </row>
    <row r="23734" spans="19:21" x14ac:dyDescent="0.35">
      <c r="S23734" s="43"/>
      <c r="U23734" s="43"/>
    </row>
    <row r="23735" spans="19:21" x14ac:dyDescent="0.35">
      <c r="S23735" s="43"/>
      <c r="U23735" s="43"/>
    </row>
    <row r="23736" spans="19:21" x14ac:dyDescent="0.35">
      <c r="S23736" s="43"/>
      <c r="U23736" s="43"/>
    </row>
    <row r="23737" spans="19:21" x14ac:dyDescent="0.35">
      <c r="S23737" s="43"/>
      <c r="U23737" s="43"/>
    </row>
    <row r="23738" spans="19:21" x14ac:dyDescent="0.35">
      <c r="S23738" s="43"/>
      <c r="U23738" s="43"/>
    </row>
    <row r="23739" spans="19:21" x14ac:dyDescent="0.35">
      <c r="S23739" s="43"/>
      <c r="U23739" s="43"/>
    </row>
    <row r="23740" spans="19:21" x14ac:dyDescent="0.35">
      <c r="S23740" s="43"/>
      <c r="U23740" s="43"/>
    </row>
    <row r="23741" spans="19:21" x14ac:dyDescent="0.35">
      <c r="S23741" s="43"/>
      <c r="U23741" s="43"/>
    </row>
    <row r="23742" spans="19:21" x14ac:dyDescent="0.35">
      <c r="S23742" s="43"/>
      <c r="U23742" s="43"/>
    </row>
    <row r="23743" spans="19:21" x14ac:dyDescent="0.35">
      <c r="S23743" s="43"/>
      <c r="U23743" s="43"/>
    </row>
    <row r="23744" spans="19:21" x14ac:dyDescent="0.35">
      <c r="S23744" s="43"/>
      <c r="U23744" s="43"/>
    </row>
    <row r="23745" spans="19:21" x14ac:dyDescent="0.35">
      <c r="S23745" s="43"/>
      <c r="U23745" s="43"/>
    </row>
    <row r="23746" spans="19:21" x14ac:dyDescent="0.35">
      <c r="S23746" s="43"/>
      <c r="U23746" s="43"/>
    </row>
    <row r="23747" spans="19:21" x14ac:dyDescent="0.35">
      <c r="S23747" s="43"/>
      <c r="U23747" s="43"/>
    </row>
    <row r="23748" spans="19:21" x14ac:dyDescent="0.35">
      <c r="S23748" s="43"/>
      <c r="U23748" s="43"/>
    </row>
    <row r="23749" spans="19:21" x14ac:dyDescent="0.35">
      <c r="S23749" s="43"/>
      <c r="U23749" s="43"/>
    </row>
    <row r="23750" spans="19:21" x14ac:dyDescent="0.35">
      <c r="S23750" s="43"/>
      <c r="U23750" s="43"/>
    </row>
    <row r="23751" spans="19:21" x14ac:dyDescent="0.35">
      <c r="S23751" s="43"/>
      <c r="U23751" s="43"/>
    </row>
    <row r="23752" spans="19:21" x14ac:dyDescent="0.35">
      <c r="S23752" s="43"/>
      <c r="U23752" s="43"/>
    </row>
    <row r="23753" spans="19:21" x14ac:dyDescent="0.35">
      <c r="S23753" s="43"/>
      <c r="U23753" s="43"/>
    </row>
    <row r="23754" spans="19:21" x14ac:dyDescent="0.35">
      <c r="S23754" s="43"/>
      <c r="U23754" s="43"/>
    </row>
    <row r="23755" spans="19:21" x14ac:dyDescent="0.35">
      <c r="S23755" s="43"/>
      <c r="U23755" s="43"/>
    </row>
    <row r="23756" spans="19:21" x14ac:dyDescent="0.35">
      <c r="S23756" s="43"/>
      <c r="U23756" s="43"/>
    </row>
    <row r="23757" spans="19:21" x14ac:dyDescent="0.35">
      <c r="S23757" s="43"/>
      <c r="U23757" s="43"/>
    </row>
    <row r="23758" spans="19:21" x14ac:dyDescent="0.35">
      <c r="S23758" s="43"/>
      <c r="U23758" s="43"/>
    </row>
    <row r="23759" spans="19:21" x14ac:dyDescent="0.35">
      <c r="S23759" s="43"/>
      <c r="U23759" s="43"/>
    </row>
    <row r="23760" spans="19:21" x14ac:dyDescent="0.35">
      <c r="S23760" s="43"/>
      <c r="U23760" s="43"/>
    </row>
    <row r="23761" spans="19:21" x14ac:dyDescent="0.35">
      <c r="S23761" s="43"/>
      <c r="U23761" s="43"/>
    </row>
    <row r="23762" spans="19:21" x14ac:dyDescent="0.35">
      <c r="S23762" s="43"/>
      <c r="U23762" s="43"/>
    </row>
    <row r="23763" spans="19:21" x14ac:dyDescent="0.35">
      <c r="S23763" s="43"/>
      <c r="U23763" s="43"/>
    </row>
    <row r="23764" spans="19:21" x14ac:dyDescent="0.35">
      <c r="S23764" s="43"/>
      <c r="U23764" s="43"/>
    </row>
    <row r="23765" spans="19:21" x14ac:dyDescent="0.35">
      <c r="S23765" s="43"/>
      <c r="U23765" s="43"/>
    </row>
    <row r="23766" spans="19:21" x14ac:dyDescent="0.35">
      <c r="S23766" s="43"/>
      <c r="U23766" s="43"/>
    </row>
    <row r="23767" spans="19:21" x14ac:dyDescent="0.35">
      <c r="S23767" s="43"/>
      <c r="U23767" s="43"/>
    </row>
    <row r="23768" spans="19:21" x14ac:dyDescent="0.35">
      <c r="S23768" s="43"/>
      <c r="U23768" s="43"/>
    </row>
    <row r="23769" spans="19:21" x14ac:dyDescent="0.35">
      <c r="S23769" s="43"/>
      <c r="U23769" s="43"/>
    </row>
    <row r="23770" spans="19:21" x14ac:dyDescent="0.35">
      <c r="S23770" s="43"/>
      <c r="U23770" s="43"/>
    </row>
    <row r="23771" spans="19:21" x14ac:dyDescent="0.35">
      <c r="S23771" s="43"/>
      <c r="U23771" s="43"/>
    </row>
    <row r="23772" spans="19:21" x14ac:dyDescent="0.35">
      <c r="S23772" s="43"/>
      <c r="U23772" s="43"/>
    </row>
    <row r="23773" spans="19:21" x14ac:dyDescent="0.35">
      <c r="S23773" s="43"/>
      <c r="U23773" s="43"/>
    </row>
    <row r="23774" spans="19:21" x14ac:dyDescent="0.35">
      <c r="S23774" s="43"/>
      <c r="U23774" s="43"/>
    </row>
    <row r="23775" spans="19:21" x14ac:dyDescent="0.35">
      <c r="S23775" s="43"/>
      <c r="U23775" s="43"/>
    </row>
    <row r="23776" spans="19:21" x14ac:dyDescent="0.35">
      <c r="S23776" s="43"/>
      <c r="U23776" s="43"/>
    </row>
    <row r="23777" spans="19:21" x14ac:dyDescent="0.35">
      <c r="S23777" s="43"/>
      <c r="U23777" s="43"/>
    </row>
    <row r="23778" spans="19:21" x14ac:dyDescent="0.35">
      <c r="S23778" s="43"/>
      <c r="U23778" s="43"/>
    </row>
    <row r="23779" spans="19:21" x14ac:dyDescent="0.35">
      <c r="S23779" s="43"/>
      <c r="U23779" s="43"/>
    </row>
    <row r="23780" spans="19:21" x14ac:dyDescent="0.35">
      <c r="S23780" s="43"/>
      <c r="U23780" s="43"/>
    </row>
    <row r="23781" spans="19:21" x14ac:dyDescent="0.35">
      <c r="S23781" s="43"/>
      <c r="U23781" s="43"/>
    </row>
    <row r="23782" spans="19:21" x14ac:dyDescent="0.35">
      <c r="S23782" s="43"/>
      <c r="U23782" s="43"/>
    </row>
    <row r="23783" spans="19:21" x14ac:dyDescent="0.35">
      <c r="S23783" s="43"/>
      <c r="U23783" s="43"/>
    </row>
    <row r="23784" spans="19:21" x14ac:dyDescent="0.35">
      <c r="S23784" s="43"/>
      <c r="U23784" s="43"/>
    </row>
    <row r="23785" spans="19:21" x14ac:dyDescent="0.35">
      <c r="S23785" s="43"/>
      <c r="U23785" s="43"/>
    </row>
    <row r="23786" spans="19:21" x14ac:dyDescent="0.35">
      <c r="S23786" s="43"/>
      <c r="U23786" s="43"/>
    </row>
    <row r="23787" spans="19:21" x14ac:dyDescent="0.35">
      <c r="S23787" s="43"/>
      <c r="U23787" s="43"/>
    </row>
    <row r="23788" spans="19:21" x14ac:dyDescent="0.35">
      <c r="S23788" s="43"/>
      <c r="U23788" s="43"/>
    </row>
    <row r="23789" spans="19:21" x14ac:dyDescent="0.35">
      <c r="S23789" s="43"/>
      <c r="U23789" s="43"/>
    </row>
    <row r="23790" spans="19:21" x14ac:dyDescent="0.35">
      <c r="S23790" s="43"/>
      <c r="U23790" s="43"/>
    </row>
    <row r="23791" spans="19:21" x14ac:dyDescent="0.35">
      <c r="S23791" s="43"/>
      <c r="U23791" s="43"/>
    </row>
    <row r="23792" spans="19:21" x14ac:dyDescent="0.35">
      <c r="S23792" s="43"/>
      <c r="U23792" s="43"/>
    </row>
    <row r="23793" spans="19:21" x14ac:dyDescent="0.35">
      <c r="S23793" s="43"/>
      <c r="U23793" s="43"/>
    </row>
    <row r="23794" spans="19:21" x14ac:dyDescent="0.35">
      <c r="S23794" s="43"/>
      <c r="U23794" s="43"/>
    </row>
    <row r="23795" spans="19:21" x14ac:dyDescent="0.35">
      <c r="S23795" s="43"/>
      <c r="U23795" s="43"/>
    </row>
    <row r="23796" spans="19:21" x14ac:dyDescent="0.35">
      <c r="S23796" s="43"/>
      <c r="U23796" s="43"/>
    </row>
    <row r="23797" spans="19:21" x14ac:dyDescent="0.35">
      <c r="S23797" s="43"/>
      <c r="U23797" s="43"/>
    </row>
    <row r="23798" spans="19:21" x14ac:dyDescent="0.35">
      <c r="S23798" s="43"/>
      <c r="U23798" s="43"/>
    </row>
    <row r="23799" spans="19:21" x14ac:dyDescent="0.35">
      <c r="S23799" s="43"/>
      <c r="U23799" s="43"/>
    </row>
    <row r="23800" spans="19:21" x14ac:dyDescent="0.35">
      <c r="S23800" s="43"/>
      <c r="U23800" s="43"/>
    </row>
    <row r="23801" spans="19:21" x14ac:dyDescent="0.35">
      <c r="S23801" s="43"/>
      <c r="U23801" s="43"/>
    </row>
    <row r="23802" spans="19:21" x14ac:dyDescent="0.35">
      <c r="S23802" s="43"/>
      <c r="U23802" s="43"/>
    </row>
    <row r="23803" spans="19:21" x14ac:dyDescent="0.35">
      <c r="S23803" s="43"/>
      <c r="U23803" s="43"/>
    </row>
    <row r="23804" spans="19:21" x14ac:dyDescent="0.35">
      <c r="S23804" s="43"/>
      <c r="U23804" s="43"/>
    </row>
    <row r="23805" spans="19:21" x14ac:dyDescent="0.35">
      <c r="S23805" s="43"/>
      <c r="U23805" s="43"/>
    </row>
    <row r="23806" spans="19:21" x14ac:dyDescent="0.35">
      <c r="S23806" s="43"/>
      <c r="U23806" s="43"/>
    </row>
    <row r="23807" spans="19:21" x14ac:dyDescent="0.35">
      <c r="S23807" s="43"/>
      <c r="U23807" s="43"/>
    </row>
    <row r="23808" spans="19:21" x14ac:dyDescent="0.35">
      <c r="S23808" s="43"/>
      <c r="U23808" s="43"/>
    </row>
    <row r="23809" spans="19:21" x14ac:dyDescent="0.35">
      <c r="S23809" s="43"/>
      <c r="U23809" s="43"/>
    </row>
    <row r="23810" spans="19:21" x14ac:dyDescent="0.35">
      <c r="S23810" s="43"/>
      <c r="U23810" s="43"/>
    </row>
    <row r="23811" spans="19:21" x14ac:dyDescent="0.35">
      <c r="S23811" s="43"/>
      <c r="U23811" s="43"/>
    </row>
    <row r="23812" spans="19:21" x14ac:dyDescent="0.35">
      <c r="S23812" s="43"/>
      <c r="U23812" s="43"/>
    </row>
    <row r="23813" spans="19:21" x14ac:dyDescent="0.35">
      <c r="S23813" s="43"/>
      <c r="U23813" s="43"/>
    </row>
    <row r="23814" spans="19:21" x14ac:dyDescent="0.35">
      <c r="S23814" s="43"/>
      <c r="U23814" s="43"/>
    </row>
    <row r="23815" spans="19:21" x14ac:dyDescent="0.35">
      <c r="S23815" s="43"/>
      <c r="U23815" s="43"/>
    </row>
    <row r="23816" spans="19:21" x14ac:dyDescent="0.35">
      <c r="S23816" s="43"/>
      <c r="U23816" s="43"/>
    </row>
    <row r="23817" spans="19:21" x14ac:dyDescent="0.35">
      <c r="S23817" s="43"/>
      <c r="U23817" s="43"/>
    </row>
    <row r="23818" spans="19:21" x14ac:dyDescent="0.35">
      <c r="S23818" s="43"/>
      <c r="U23818" s="43"/>
    </row>
    <row r="23819" spans="19:21" x14ac:dyDescent="0.35">
      <c r="S23819" s="43"/>
      <c r="U23819" s="43"/>
    </row>
    <row r="23820" spans="19:21" x14ac:dyDescent="0.35">
      <c r="S23820" s="43"/>
      <c r="U23820" s="43"/>
    </row>
    <row r="23821" spans="19:21" x14ac:dyDescent="0.35">
      <c r="S23821" s="43"/>
      <c r="U23821" s="43"/>
    </row>
    <row r="23822" spans="19:21" x14ac:dyDescent="0.35">
      <c r="S23822" s="43"/>
      <c r="U23822" s="43"/>
    </row>
    <row r="23823" spans="19:21" x14ac:dyDescent="0.35">
      <c r="S23823" s="43"/>
      <c r="U23823" s="43"/>
    </row>
    <row r="23824" spans="19:21" x14ac:dyDescent="0.35">
      <c r="S23824" s="43"/>
      <c r="U23824" s="43"/>
    </row>
    <row r="23825" spans="19:21" x14ac:dyDescent="0.35">
      <c r="S23825" s="43"/>
      <c r="U23825" s="43"/>
    </row>
    <row r="23826" spans="19:21" x14ac:dyDescent="0.35">
      <c r="S23826" s="43"/>
      <c r="U23826" s="43"/>
    </row>
    <row r="23827" spans="19:21" x14ac:dyDescent="0.35">
      <c r="S23827" s="43"/>
      <c r="U23827" s="43"/>
    </row>
    <row r="23828" spans="19:21" x14ac:dyDescent="0.35">
      <c r="S23828" s="43"/>
      <c r="U23828" s="43"/>
    </row>
    <row r="23829" spans="19:21" x14ac:dyDescent="0.35">
      <c r="S23829" s="43"/>
      <c r="U23829" s="43"/>
    </row>
    <row r="23830" spans="19:21" x14ac:dyDescent="0.35">
      <c r="S23830" s="43"/>
      <c r="U23830" s="43"/>
    </row>
    <row r="23831" spans="19:21" x14ac:dyDescent="0.35">
      <c r="S23831" s="43"/>
      <c r="U23831" s="43"/>
    </row>
    <row r="23832" spans="19:21" x14ac:dyDescent="0.35">
      <c r="S23832" s="43"/>
      <c r="U23832" s="43"/>
    </row>
    <row r="23833" spans="19:21" x14ac:dyDescent="0.35">
      <c r="S23833" s="43"/>
      <c r="U23833" s="43"/>
    </row>
    <row r="23834" spans="19:21" x14ac:dyDescent="0.35">
      <c r="S23834" s="43"/>
      <c r="U23834" s="43"/>
    </row>
    <row r="23835" spans="19:21" x14ac:dyDescent="0.35">
      <c r="S23835" s="43"/>
      <c r="U23835" s="43"/>
    </row>
    <row r="23836" spans="19:21" x14ac:dyDescent="0.35">
      <c r="S23836" s="43"/>
      <c r="U23836" s="43"/>
    </row>
    <row r="23837" spans="19:21" x14ac:dyDescent="0.35">
      <c r="S23837" s="43"/>
      <c r="U23837" s="43"/>
    </row>
    <row r="23838" spans="19:21" x14ac:dyDescent="0.35">
      <c r="S23838" s="43"/>
      <c r="U23838" s="43"/>
    </row>
    <row r="23839" spans="19:21" x14ac:dyDescent="0.35">
      <c r="S23839" s="43"/>
      <c r="U23839" s="43"/>
    </row>
    <row r="23840" spans="19:21" x14ac:dyDescent="0.35">
      <c r="S23840" s="43"/>
      <c r="U23840" s="43"/>
    </row>
    <row r="23841" spans="19:21" x14ac:dyDescent="0.35">
      <c r="S23841" s="43"/>
      <c r="U23841" s="43"/>
    </row>
    <row r="23842" spans="19:21" x14ac:dyDescent="0.35">
      <c r="S23842" s="43"/>
      <c r="U23842" s="43"/>
    </row>
    <row r="23843" spans="19:21" x14ac:dyDescent="0.35">
      <c r="S23843" s="43"/>
      <c r="U23843" s="43"/>
    </row>
    <row r="23844" spans="19:21" x14ac:dyDescent="0.35">
      <c r="S23844" s="43"/>
      <c r="U23844" s="43"/>
    </row>
    <row r="23845" spans="19:21" x14ac:dyDescent="0.35">
      <c r="S23845" s="43"/>
      <c r="U23845" s="43"/>
    </row>
    <row r="23846" spans="19:21" x14ac:dyDescent="0.35">
      <c r="S23846" s="43"/>
      <c r="U23846" s="43"/>
    </row>
    <row r="23847" spans="19:21" x14ac:dyDescent="0.35">
      <c r="S23847" s="43"/>
      <c r="U23847" s="43"/>
    </row>
    <row r="23848" spans="19:21" x14ac:dyDescent="0.35">
      <c r="S23848" s="43"/>
      <c r="U23848" s="43"/>
    </row>
    <row r="23849" spans="19:21" x14ac:dyDescent="0.35">
      <c r="S23849" s="43"/>
      <c r="U23849" s="43"/>
    </row>
    <row r="23850" spans="19:21" x14ac:dyDescent="0.35">
      <c r="S23850" s="43"/>
      <c r="U23850" s="43"/>
    </row>
    <row r="23851" spans="19:21" x14ac:dyDescent="0.35">
      <c r="S23851" s="43"/>
      <c r="U23851" s="43"/>
    </row>
    <row r="23852" spans="19:21" x14ac:dyDescent="0.35">
      <c r="S23852" s="43"/>
      <c r="U23852" s="43"/>
    </row>
    <row r="23853" spans="19:21" x14ac:dyDescent="0.35">
      <c r="S23853" s="43"/>
      <c r="U23853" s="43"/>
    </row>
    <row r="23854" spans="19:21" x14ac:dyDescent="0.35">
      <c r="S23854" s="43"/>
      <c r="U23854" s="43"/>
    </row>
    <row r="23855" spans="19:21" x14ac:dyDescent="0.35">
      <c r="S23855" s="43"/>
      <c r="U23855" s="43"/>
    </row>
    <row r="23856" spans="19:21" x14ac:dyDescent="0.35">
      <c r="S23856" s="43"/>
      <c r="U23856" s="43"/>
    </row>
    <row r="23857" spans="19:21" x14ac:dyDescent="0.35">
      <c r="S23857" s="43"/>
      <c r="U23857" s="43"/>
    </row>
    <row r="23858" spans="19:21" x14ac:dyDescent="0.35">
      <c r="S23858" s="43"/>
      <c r="U23858" s="43"/>
    </row>
    <row r="23859" spans="19:21" x14ac:dyDescent="0.35">
      <c r="S23859" s="43"/>
      <c r="U23859" s="43"/>
    </row>
    <row r="23860" spans="19:21" x14ac:dyDescent="0.35">
      <c r="S23860" s="43"/>
      <c r="U23860" s="43"/>
    </row>
    <row r="23861" spans="19:21" x14ac:dyDescent="0.35">
      <c r="S23861" s="43"/>
      <c r="U23861" s="43"/>
    </row>
    <row r="23862" spans="19:21" x14ac:dyDescent="0.35">
      <c r="S23862" s="43"/>
      <c r="U23862" s="43"/>
    </row>
    <row r="23863" spans="19:21" x14ac:dyDescent="0.35">
      <c r="S23863" s="43"/>
      <c r="U23863" s="43"/>
    </row>
    <row r="23864" spans="19:21" x14ac:dyDescent="0.35">
      <c r="S23864" s="43"/>
      <c r="U23864" s="43"/>
    </row>
    <row r="23865" spans="19:21" x14ac:dyDescent="0.35">
      <c r="S23865" s="43"/>
      <c r="U23865" s="43"/>
    </row>
    <row r="23866" spans="19:21" x14ac:dyDescent="0.35">
      <c r="S23866" s="43"/>
      <c r="U23866" s="43"/>
    </row>
    <row r="23867" spans="19:21" x14ac:dyDescent="0.35">
      <c r="S23867" s="43"/>
      <c r="U23867" s="43"/>
    </row>
    <row r="23868" spans="19:21" x14ac:dyDescent="0.35">
      <c r="S23868" s="43"/>
      <c r="U23868" s="43"/>
    </row>
    <row r="23869" spans="19:21" x14ac:dyDescent="0.35">
      <c r="S23869" s="43"/>
      <c r="U23869" s="43"/>
    </row>
    <row r="23870" spans="19:21" x14ac:dyDescent="0.35">
      <c r="S23870" s="43"/>
      <c r="U23870" s="43"/>
    </row>
    <row r="23871" spans="19:21" x14ac:dyDescent="0.35">
      <c r="S23871" s="43"/>
      <c r="U23871" s="43"/>
    </row>
    <row r="23872" spans="19:21" x14ac:dyDescent="0.35">
      <c r="S23872" s="43"/>
      <c r="U23872" s="43"/>
    </row>
    <row r="23873" spans="19:21" x14ac:dyDescent="0.35">
      <c r="S23873" s="43"/>
      <c r="U23873" s="43"/>
    </row>
    <row r="23874" spans="19:21" x14ac:dyDescent="0.35">
      <c r="S23874" s="43"/>
      <c r="U23874" s="43"/>
    </row>
    <row r="23875" spans="19:21" x14ac:dyDescent="0.35">
      <c r="S23875" s="43"/>
      <c r="U23875" s="43"/>
    </row>
    <row r="23876" spans="19:21" x14ac:dyDescent="0.35">
      <c r="S23876" s="43"/>
      <c r="U23876" s="43"/>
    </row>
    <row r="23877" spans="19:21" x14ac:dyDescent="0.35">
      <c r="S23877" s="43"/>
      <c r="U23877" s="43"/>
    </row>
    <row r="23878" spans="19:21" x14ac:dyDescent="0.35">
      <c r="S23878" s="43"/>
      <c r="U23878" s="43"/>
    </row>
    <row r="23879" spans="19:21" x14ac:dyDescent="0.35">
      <c r="S23879" s="43"/>
      <c r="U23879" s="43"/>
    </row>
    <row r="23880" spans="19:21" x14ac:dyDescent="0.35">
      <c r="S23880" s="43"/>
      <c r="U23880" s="43"/>
    </row>
    <row r="23881" spans="19:21" x14ac:dyDescent="0.35">
      <c r="S23881" s="43"/>
      <c r="U23881" s="43"/>
    </row>
    <row r="23882" spans="19:21" x14ac:dyDescent="0.35">
      <c r="S23882" s="43"/>
      <c r="U23882" s="43"/>
    </row>
    <row r="23883" spans="19:21" x14ac:dyDescent="0.35">
      <c r="S23883" s="43"/>
      <c r="U23883" s="43"/>
    </row>
    <row r="23884" spans="19:21" x14ac:dyDescent="0.35">
      <c r="S23884" s="43"/>
      <c r="U23884" s="43"/>
    </row>
    <row r="23885" spans="19:21" x14ac:dyDescent="0.35">
      <c r="S23885" s="43"/>
      <c r="U23885" s="43"/>
    </row>
    <row r="23886" spans="19:21" x14ac:dyDescent="0.35">
      <c r="S23886" s="43"/>
      <c r="U23886" s="43"/>
    </row>
    <row r="23887" spans="19:21" x14ac:dyDescent="0.35">
      <c r="S23887" s="43"/>
      <c r="U23887" s="43"/>
    </row>
    <row r="23888" spans="19:21" x14ac:dyDescent="0.35">
      <c r="S23888" s="43"/>
      <c r="U23888" s="43"/>
    </row>
    <row r="23889" spans="19:21" x14ac:dyDescent="0.35">
      <c r="S23889" s="43"/>
      <c r="U23889" s="43"/>
    </row>
    <row r="23890" spans="19:21" x14ac:dyDescent="0.35">
      <c r="S23890" s="43"/>
      <c r="U23890" s="43"/>
    </row>
    <row r="23891" spans="19:21" x14ac:dyDescent="0.35">
      <c r="S23891" s="43"/>
      <c r="U23891" s="43"/>
    </row>
    <row r="23892" spans="19:21" x14ac:dyDescent="0.35">
      <c r="S23892" s="43"/>
      <c r="U23892" s="43"/>
    </row>
    <row r="23893" spans="19:21" x14ac:dyDescent="0.35">
      <c r="S23893" s="43"/>
      <c r="U23893" s="43"/>
    </row>
    <row r="23894" spans="19:21" x14ac:dyDescent="0.35">
      <c r="S23894" s="43"/>
      <c r="U23894" s="43"/>
    </row>
    <row r="23895" spans="19:21" x14ac:dyDescent="0.35">
      <c r="S23895" s="43"/>
      <c r="U23895" s="43"/>
    </row>
    <row r="23896" spans="19:21" x14ac:dyDescent="0.35">
      <c r="S23896" s="43"/>
      <c r="U23896" s="43"/>
    </row>
    <row r="23897" spans="19:21" x14ac:dyDescent="0.35">
      <c r="S23897" s="43"/>
      <c r="U23897" s="43"/>
    </row>
    <row r="23898" spans="19:21" x14ac:dyDescent="0.35">
      <c r="S23898" s="43"/>
      <c r="U23898" s="43"/>
    </row>
    <row r="23899" spans="19:21" x14ac:dyDescent="0.35">
      <c r="S23899" s="43"/>
      <c r="U23899" s="43"/>
    </row>
    <row r="23900" spans="19:21" x14ac:dyDescent="0.35">
      <c r="S23900" s="43"/>
      <c r="U23900" s="43"/>
    </row>
    <row r="23901" spans="19:21" x14ac:dyDescent="0.35">
      <c r="S23901" s="43"/>
      <c r="U23901" s="43"/>
    </row>
    <row r="23902" spans="19:21" x14ac:dyDescent="0.35">
      <c r="S23902" s="43"/>
      <c r="U23902" s="43"/>
    </row>
    <row r="23903" spans="19:21" x14ac:dyDescent="0.35">
      <c r="S23903" s="43"/>
      <c r="U23903" s="43"/>
    </row>
    <row r="23904" spans="19:21" x14ac:dyDescent="0.35">
      <c r="S23904" s="43"/>
      <c r="U23904" s="43"/>
    </row>
    <row r="23905" spans="19:21" x14ac:dyDescent="0.35">
      <c r="S23905" s="43"/>
      <c r="U23905" s="43"/>
    </row>
    <row r="23906" spans="19:21" x14ac:dyDescent="0.35">
      <c r="S23906" s="43"/>
      <c r="U23906" s="43"/>
    </row>
    <row r="23907" spans="19:21" x14ac:dyDescent="0.35">
      <c r="S23907" s="43"/>
      <c r="U23907" s="43"/>
    </row>
    <row r="23908" spans="19:21" x14ac:dyDescent="0.35">
      <c r="S23908" s="43"/>
      <c r="U23908" s="43"/>
    </row>
    <row r="23909" spans="19:21" x14ac:dyDescent="0.35">
      <c r="S23909" s="43"/>
      <c r="U23909" s="43"/>
    </row>
    <row r="23910" spans="19:21" x14ac:dyDescent="0.35">
      <c r="S23910" s="43"/>
      <c r="U23910" s="43"/>
    </row>
    <row r="23911" spans="19:21" x14ac:dyDescent="0.35">
      <c r="S23911" s="43"/>
      <c r="U23911" s="43"/>
    </row>
    <row r="23912" spans="19:21" x14ac:dyDescent="0.35">
      <c r="S23912" s="43"/>
      <c r="U23912" s="43"/>
    </row>
    <row r="23913" spans="19:21" x14ac:dyDescent="0.35">
      <c r="S23913" s="43"/>
      <c r="U23913" s="43"/>
    </row>
    <row r="23914" spans="19:21" x14ac:dyDescent="0.35">
      <c r="S23914" s="43"/>
      <c r="U23914" s="43"/>
    </row>
    <row r="23915" spans="19:21" x14ac:dyDescent="0.35">
      <c r="S23915" s="43"/>
      <c r="U23915" s="43"/>
    </row>
    <row r="23916" spans="19:21" x14ac:dyDescent="0.35">
      <c r="S23916" s="43"/>
      <c r="U23916" s="43"/>
    </row>
    <row r="23917" spans="19:21" x14ac:dyDescent="0.35">
      <c r="S23917" s="43"/>
      <c r="U23917" s="43"/>
    </row>
    <row r="23918" spans="19:21" x14ac:dyDescent="0.35">
      <c r="S23918" s="43"/>
      <c r="U23918" s="43"/>
    </row>
    <row r="23919" spans="19:21" x14ac:dyDescent="0.35">
      <c r="S23919" s="43"/>
      <c r="U23919" s="43"/>
    </row>
    <row r="23920" spans="19:21" x14ac:dyDescent="0.35">
      <c r="S23920" s="43"/>
      <c r="U23920" s="43"/>
    </row>
    <row r="23921" spans="19:21" x14ac:dyDescent="0.35">
      <c r="S23921" s="43"/>
      <c r="U23921" s="43"/>
    </row>
    <row r="23922" spans="19:21" x14ac:dyDescent="0.35">
      <c r="S23922" s="43"/>
      <c r="U23922" s="43"/>
    </row>
    <row r="23923" spans="19:21" x14ac:dyDescent="0.35">
      <c r="S23923" s="43"/>
      <c r="U23923" s="43"/>
    </row>
    <row r="23924" spans="19:21" x14ac:dyDescent="0.35">
      <c r="S23924" s="43"/>
      <c r="U23924" s="43"/>
    </row>
    <row r="23925" spans="19:21" x14ac:dyDescent="0.35">
      <c r="S23925" s="43"/>
      <c r="U23925" s="43"/>
    </row>
    <row r="23926" spans="19:21" x14ac:dyDescent="0.35">
      <c r="S23926" s="43"/>
      <c r="U23926" s="43"/>
    </row>
    <row r="23927" spans="19:21" x14ac:dyDescent="0.35">
      <c r="S23927" s="43"/>
      <c r="U23927" s="43"/>
    </row>
    <row r="23928" spans="19:21" x14ac:dyDescent="0.35">
      <c r="S23928" s="43"/>
      <c r="U23928" s="43"/>
    </row>
    <row r="23929" spans="19:21" x14ac:dyDescent="0.35">
      <c r="S23929" s="43"/>
      <c r="U23929" s="43"/>
    </row>
    <row r="23930" spans="19:21" x14ac:dyDescent="0.35">
      <c r="S23930" s="43"/>
      <c r="U23930" s="43"/>
    </row>
    <row r="23931" spans="19:21" x14ac:dyDescent="0.35">
      <c r="S23931" s="43"/>
      <c r="U23931" s="43"/>
    </row>
    <row r="23932" spans="19:21" x14ac:dyDescent="0.35">
      <c r="S23932" s="43"/>
      <c r="U23932" s="43"/>
    </row>
    <row r="23933" spans="19:21" x14ac:dyDescent="0.35">
      <c r="S23933" s="43"/>
      <c r="U23933" s="43"/>
    </row>
    <row r="23934" spans="19:21" x14ac:dyDescent="0.35">
      <c r="S23934" s="43"/>
      <c r="U23934" s="43"/>
    </row>
    <row r="23935" spans="19:21" x14ac:dyDescent="0.35">
      <c r="S23935" s="43"/>
      <c r="U23935" s="43"/>
    </row>
    <row r="23936" spans="19:21" x14ac:dyDescent="0.35">
      <c r="S23936" s="43"/>
      <c r="U23936" s="43"/>
    </row>
    <row r="23937" spans="19:21" x14ac:dyDescent="0.35">
      <c r="S23937" s="43"/>
      <c r="U23937" s="43"/>
    </row>
    <row r="23938" spans="19:21" x14ac:dyDescent="0.35">
      <c r="S23938" s="43"/>
      <c r="U23938" s="43"/>
    </row>
    <row r="23939" spans="19:21" x14ac:dyDescent="0.35">
      <c r="S23939" s="43"/>
      <c r="U23939" s="43"/>
    </row>
    <row r="23940" spans="19:21" x14ac:dyDescent="0.35">
      <c r="S23940" s="43"/>
      <c r="U23940" s="43"/>
    </row>
    <row r="23941" spans="19:21" x14ac:dyDescent="0.35">
      <c r="S23941" s="43"/>
      <c r="U23941" s="43"/>
    </row>
    <row r="23942" spans="19:21" x14ac:dyDescent="0.35">
      <c r="S23942" s="43"/>
      <c r="U23942" s="43"/>
    </row>
    <row r="23943" spans="19:21" x14ac:dyDescent="0.35">
      <c r="S23943" s="43"/>
      <c r="U23943" s="43"/>
    </row>
    <row r="23944" spans="19:21" x14ac:dyDescent="0.35">
      <c r="S23944" s="43"/>
      <c r="U23944" s="43"/>
    </row>
    <row r="23945" spans="19:21" x14ac:dyDescent="0.35">
      <c r="S23945" s="43"/>
      <c r="U23945" s="43"/>
    </row>
    <row r="23946" spans="19:21" x14ac:dyDescent="0.35">
      <c r="S23946" s="43"/>
      <c r="U23946" s="43"/>
    </row>
    <row r="23947" spans="19:21" x14ac:dyDescent="0.35">
      <c r="S23947" s="43"/>
      <c r="U23947" s="43"/>
    </row>
    <row r="23948" spans="19:21" x14ac:dyDescent="0.35">
      <c r="S23948" s="43"/>
      <c r="U23948" s="43"/>
    </row>
    <row r="23949" spans="19:21" x14ac:dyDescent="0.35">
      <c r="S23949" s="43"/>
      <c r="U23949" s="43"/>
    </row>
    <row r="23950" spans="19:21" x14ac:dyDescent="0.35">
      <c r="S23950" s="43"/>
      <c r="U23950" s="43"/>
    </row>
    <row r="23951" spans="19:21" x14ac:dyDescent="0.35">
      <c r="S23951" s="43"/>
      <c r="U23951" s="43"/>
    </row>
    <row r="23952" spans="19:21" x14ac:dyDescent="0.35">
      <c r="S23952" s="43"/>
      <c r="U23952" s="43"/>
    </row>
    <row r="23953" spans="19:21" x14ac:dyDescent="0.35">
      <c r="S23953" s="43"/>
      <c r="U23953" s="43"/>
    </row>
    <row r="23954" spans="19:21" x14ac:dyDescent="0.35">
      <c r="S23954" s="43"/>
      <c r="U23954" s="43"/>
    </row>
    <row r="23955" spans="19:21" x14ac:dyDescent="0.35">
      <c r="S23955" s="43"/>
      <c r="U23955" s="43"/>
    </row>
    <row r="23956" spans="19:21" x14ac:dyDescent="0.35">
      <c r="S23956" s="43"/>
      <c r="U23956" s="43"/>
    </row>
    <row r="23957" spans="19:21" x14ac:dyDescent="0.35">
      <c r="S23957" s="43"/>
      <c r="U23957" s="43"/>
    </row>
    <row r="23958" spans="19:21" x14ac:dyDescent="0.35">
      <c r="S23958" s="43"/>
      <c r="U23958" s="43"/>
    </row>
    <row r="23959" spans="19:21" x14ac:dyDescent="0.35">
      <c r="S23959" s="43"/>
      <c r="U23959" s="43"/>
    </row>
    <row r="23960" spans="19:21" x14ac:dyDescent="0.35">
      <c r="S23960" s="43"/>
      <c r="U23960" s="43"/>
    </row>
    <row r="23961" spans="19:21" x14ac:dyDescent="0.35">
      <c r="S23961" s="43"/>
      <c r="U23961" s="43"/>
    </row>
    <row r="23962" spans="19:21" x14ac:dyDescent="0.35">
      <c r="S23962" s="43"/>
      <c r="U23962" s="43"/>
    </row>
    <row r="23963" spans="19:21" x14ac:dyDescent="0.35">
      <c r="S23963" s="43"/>
      <c r="U23963" s="43"/>
    </row>
    <row r="23964" spans="19:21" x14ac:dyDescent="0.35">
      <c r="S23964" s="43"/>
      <c r="U23964" s="43"/>
    </row>
    <row r="23965" spans="19:21" x14ac:dyDescent="0.35">
      <c r="S23965" s="43"/>
      <c r="U23965" s="43"/>
    </row>
    <row r="23966" spans="19:21" x14ac:dyDescent="0.35">
      <c r="S23966" s="43"/>
      <c r="U23966" s="43"/>
    </row>
    <row r="23967" spans="19:21" x14ac:dyDescent="0.35">
      <c r="S23967" s="43"/>
      <c r="U23967" s="43"/>
    </row>
    <row r="23968" spans="19:21" x14ac:dyDescent="0.35">
      <c r="S23968" s="43"/>
      <c r="U23968" s="43"/>
    </row>
    <row r="23969" spans="19:21" x14ac:dyDescent="0.35">
      <c r="S23969" s="43"/>
      <c r="U23969" s="43"/>
    </row>
    <row r="23970" spans="19:21" x14ac:dyDescent="0.35">
      <c r="S23970" s="43"/>
      <c r="U23970" s="43"/>
    </row>
    <row r="23971" spans="19:21" x14ac:dyDescent="0.35">
      <c r="S23971" s="43"/>
      <c r="U23971" s="43"/>
    </row>
    <row r="23972" spans="19:21" x14ac:dyDescent="0.35">
      <c r="S23972" s="43"/>
      <c r="U23972" s="43"/>
    </row>
    <row r="23973" spans="19:21" x14ac:dyDescent="0.35">
      <c r="S23973" s="43"/>
      <c r="U23973" s="43"/>
    </row>
    <row r="23974" spans="19:21" x14ac:dyDescent="0.35">
      <c r="S23974" s="43"/>
      <c r="U23974" s="43"/>
    </row>
    <row r="23975" spans="19:21" x14ac:dyDescent="0.35">
      <c r="S23975" s="43"/>
      <c r="U23975" s="43"/>
    </row>
    <row r="23976" spans="19:21" x14ac:dyDescent="0.35">
      <c r="S23976" s="43"/>
      <c r="U23976" s="43"/>
    </row>
    <row r="23977" spans="19:21" x14ac:dyDescent="0.35">
      <c r="S23977" s="43"/>
      <c r="U23977" s="43"/>
    </row>
    <row r="23978" spans="19:21" x14ac:dyDescent="0.35">
      <c r="S23978" s="43"/>
      <c r="U23978" s="43"/>
    </row>
    <row r="23979" spans="19:21" x14ac:dyDescent="0.35">
      <c r="S23979" s="43"/>
      <c r="U23979" s="43"/>
    </row>
    <row r="23980" spans="19:21" x14ac:dyDescent="0.35">
      <c r="S23980" s="43"/>
      <c r="U23980" s="43"/>
    </row>
    <row r="23981" spans="19:21" x14ac:dyDescent="0.35">
      <c r="S23981" s="43"/>
      <c r="U23981" s="43"/>
    </row>
    <row r="23982" spans="19:21" x14ac:dyDescent="0.35">
      <c r="S23982" s="43"/>
      <c r="U23982" s="43"/>
    </row>
    <row r="23983" spans="19:21" x14ac:dyDescent="0.35">
      <c r="S23983" s="43"/>
      <c r="U23983" s="43"/>
    </row>
    <row r="23984" spans="19:21" x14ac:dyDescent="0.35">
      <c r="S23984" s="43"/>
      <c r="U23984" s="43"/>
    </row>
    <row r="23985" spans="19:21" x14ac:dyDescent="0.35">
      <c r="S23985" s="43"/>
      <c r="U23985" s="43"/>
    </row>
    <row r="23986" spans="19:21" x14ac:dyDescent="0.35">
      <c r="S23986" s="43"/>
      <c r="U23986" s="43"/>
    </row>
    <row r="23987" spans="19:21" x14ac:dyDescent="0.35">
      <c r="S23987" s="43"/>
      <c r="U23987" s="43"/>
    </row>
    <row r="23988" spans="19:21" x14ac:dyDescent="0.35">
      <c r="S23988" s="43"/>
      <c r="U23988" s="43"/>
    </row>
    <row r="23989" spans="19:21" x14ac:dyDescent="0.35">
      <c r="S23989" s="43"/>
      <c r="U23989" s="43"/>
    </row>
    <row r="23990" spans="19:21" x14ac:dyDescent="0.35">
      <c r="S23990" s="43"/>
      <c r="U23990" s="43"/>
    </row>
    <row r="23991" spans="19:21" x14ac:dyDescent="0.35">
      <c r="S23991" s="43"/>
      <c r="U23991" s="43"/>
    </row>
    <row r="23992" spans="19:21" x14ac:dyDescent="0.35">
      <c r="S23992" s="43"/>
      <c r="U23992" s="43"/>
    </row>
    <row r="23993" spans="19:21" x14ac:dyDescent="0.35">
      <c r="S23993" s="43"/>
      <c r="U23993" s="43"/>
    </row>
    <row r="23994" spans="19:21" x14ac:dyDescent="0.35">
      <c r="S23994" s="43"/>
      <c r="U23994" s="43"/>
    </row>
    <row r="23995" spans="19:21" x14ac:dyDescent="0.35">
      <c r="S23995" s="43"/>
      <c r="U23995" s="43"/>
    </row>
    <row r="23996" spans="19:21" x14ac:dyDescent="0.35">
      <c r="S23996" s="43"/>
      <c r="U23996" s="43"/>
    </row>
    <row r="23997" spans="19:21" x14ac:dyDescent="0.35">
      <c r="S23997" s="43"/>
      <c r="U23997" s="43"/>
    </row>
    <row r="23998" spans="19:21" x14ac:dyDescent="0.35">
      <c r="S23998" s="43"/>
      <c r="U23998" s="43"/>
    </row>
    <row r="23999" spans="19:21" x14ac:dyDescent="0.35">
      <c r="S23999" s="43"/>
      <c r="U23999" s="43"/>
    </row>
    <row r="24000" spans="19:21" x14ac:dyDescent="0.35">
      <c r="S24000" s="43"/>
      <c r="U24000" s="43"/>
    </row>
    <row r="24001" spans="19:21" x14ac:dyDescent="0.35">
      <c r="S24001" s="43"/>
      <c r="U24001" s="43"/>
    </row>
    <row r="24002" spans="19:21" x14ac:dyDescent="0.35">
      <c r="S24002" s="43"/>
      <c r="U24002" s="43"/>
    </row>
    <row r="24003" spans="19:21" x14ac:dyDescent="0.35">
      <c r="S24003" s="43"/>
      <c r="U24003" s="43"/>
    </row>
    <row r="24004" spans="19:21" x14ac:dyDescent="0.35">
      <c r="S24004" s="43"/>
      <c r="U24004" s="43"/>
    </row>
    <row r="24005" spans="19:21" x14ac:dyDescent="0.35">
      <c r="S24005" s="43"/>
      <c r="U24005" s="43"/>
    </row>
    <row r="24006" spans="19:21" x14ac:dyDescent="0.35">
      <c r="S24006" s="43"/>
      <c r="U24006" s="43"/>
    </row>
    <row r="24007" spans="19:21" x14ac:dyDescent="0.35">
      <c r="S24007" s="43"/>
      <c r="U24007" s="43"/>
    </row>
    <row r="24008" spans="19:21" x14ac:dyDescent="0.35">
      <c r="S24008" s="43"/>
      <c r="U24008" s="43"/>
    </row>
    <row r="24009" spans="19:21" x14ac:dyDescent="0.35">
      <c r="S24009" s="43"/>
      <c r="U24009" s="43"/>
    </row>
    <row r="24010" spans="19:21" x14ac:dyDescent="0.35">
      <c r="S24010" s="43"/>
      <c r="U24010" s="43"/>
    </row>
    <row r="24011" spans="19:21" x14ac:dyDescent="0.35">
      <c r="S24011" s="43"/>
      <c r="U24011" s="43"/>
    </row>
    <row r="24012" spans="19:21" x14ac:dyDescent="0.35">
      <c r="S24012" s="43"/>
      <c r="U24012" s="43"/>
    </row>
    <row r="24013" spans="19:21" x14ac:dyDescent="0.35">
      <c r="S24013" s="43"/>
      <c r="U24013" s="43"/>
    </row>
    <row r="24014" spans="19:21" x14ac:dyDescent="0.35">
      <c r="S24014" s="43"/>
      <c r="U24014" s="43"/>
    </row>
    <row r="24015" spans="19:21" x14ac:dyDescent="0.35">
      <c r="S24015" s="43"/>
      <c r="U24015" s="43"/>
    </row>
    <row r="24016" spans="19:21" x14ac:dyDescent="0.35">
      <c r="S24016" s="43"/>
      <c r="U24016" s="43"/>
    </row>
    <row r="24017" spans="19:21" x14ac:dyDescent="0.35">
      <c r="S24017" s="43"/>
      <c r="U24017" s="43"/>
    </row>
    <row r="24018" spans="19:21" x14ac:dyDescent="0.35">
      <c r="S24018" s="43"/>
      <c r="U24018" s="43"/>
    </row>
    <row r="24019" spans="19:21" x14ac:dyDescent="0.35">
      <c r="S24019" s="43"/>
      <c r="U24019" s="43"/>
    </row>
    <row r="24020" spans="19:21" x14ac:dyDescent="0.35">
      <c r="S24020" s="43"/>
      <c r="U24020" s="43"/>
    </row>
    <row r="24021" spans="19:21" x14ac:dyDescent="0.35">
      <c r="S24021" s="43"/>
      <c r="U24021" s="43"/>
    </row>
    <row r="24022" spans="19:21" x14ac:dyDescent="0.35">
      <c r="S24022" s="43"/>
      <c r="U24022" s="43"/>
    </row>
    <row r="24023" spans="19:21" x14ac:dyDescent="0.35">
      <c r="S24023" s="43"/>
      <c r="U24023" s="43"/>
    </row>
    <row r="24024" spans="19:21" x14ac:dyDescent="0.35">
      <c r="S24024" s="43"/>
      <c r="U24024" s="43"/>
    </row>
    <row r="24025" spans="19:21" x14ac:dyDescent="0.35">
      <c r="S24025" s="43"/>
      <c r="U24025" s="43"/>
    </row>
    <row r="24026" spans="19:21" x14ac:dyDescent="0.35">
      <c r="S24026" s="43"/>
      <c r="U24026" s="43"/>
    </row>
    <row r="24027" spans="19:21" x14ac:dyDescent="0.35">
      <c r="S24027" s="43"/>
      <c r="U24027" s="43"/>
    </row>
    <row r="24028" spans="19:21" x14ac:dyDescent="0.35">
      <c r="S24028" s="43"/>
      <c r="U24028" s="43"/>
    </row>
    <row r="24029" spans="19:21" x14ac:dyDescent="0.35">
      <c r="S24029" s="43"/>
      <c r="U24029" s="43"/>
    </row>
    <row r="24030" spans="19:21" x14ac:dyDescent="0.35">
      <c r="S24030" s="43"/>
      <c r="U24030" s="43"/>
    </row>
    <row r="24031" spans="19:21" x14ac:dyDescent="0.35">
      <c r="S24031" s="43"/>
      <c r="U24031" s="43"/>
    </row>
    <row r="24032" spans="19:21" x14ac:dyDescent="0.35">
      <c r="S24032" s="43"/>
      <c r="U24032" s="43"/>
    </row>
    <row r="24033" spans="19:21" x14ac:dyDescent="0.35">
      <c r="S24033" s="43"/>
      <c r="U24033" s="43"/>
    </row>
    <row r="24034" spans="19:21" x14ac:dyDescent="0.35">
      <c r="S24034" s="43"/>
      <c r="U24034" s="43"/>
    </row>
    <row r="24035" spans="19:21" x14ac:dyDescent="0.35">
      <c r="S24035" s="43"/>
      <c r="U24035" s="43"/>
    </row>
    <row r="24036" spans="19:21" x14ac:dyDescent="0.35">
      <c r="S24036" s="43"/>
      <c r="U24036" s="43"/>
    </row>
    <row r="24037" spans="19:21" x14ac:dyDescent="0.35">
      <c r="S24037" s="43"/>
      <c r="U24037" s="43"/>
    </row>
    <row r="24038" spans="19:21" x14ac:dyDescent="0.35">
      <c r="S24038" s="43"/>
      <c r="U24038" s="43"/>
    </row>
    <row r="24039" spans="19:21" x14ac:dyDescent="0.35">
      <c r="S24039" s="43"/>
      <c r="U24039" s="43"/>
    </row>
    <row r="24040" spans="19:21" x14ac:dyDescent="0.35">
      <c r="S24040" s="43"/>
      <c r="U24040" s="43"/>
    </row>
    <row r="24041" spans="19:21" x14ac:dyDescent="0.35">
      <c r="S24041" s="43"/>
      <c r="U24041" s="43"/>
    </row>
    <row r="24042" spans="19:21" x14ac:dyDescent="0.35">
      <c r="S24042" s="43"/>
      <c r="U24042" s="43"/>
    </row>
    <row r="24043" spans="19:21" x14ac:dyDescent="0.35">
      <c r="S24043" s="43"/>
      <c r="U24043" s="43"/>
    </row>
    <row r="24044" spans="19:21" x14ac:dyDescent="0.35">
      <c r="S24044" s="43"/>
      <c r="U24044" s="43"/>
    </row>
    <row r="24045" spans="19:21" x14ac:dyDescent="0.35">
      <c r="S24045" s="43"/>
      <c r="U24045" s="43"/>
    </row>
    <row r="24046" spans="19:21" x14ac:dyDescent="0.35">
      <c r="S24046" s="43"/>
      <c r="U24046" s="43"/>
    </row>
    <row r="24047" spans="19:21" x14ac:dyDescent="0.35">
      <c r="S24047" s="43"/>
      <c r="U24047" s="43"/>
    </row>
    <row r="24048" spans="19:21" x14ac:dyDescent="0.35">
      <c r="S24048" s="43"/>
      <c r="U24048" s="43"/>
    </row>
    <row r="24049" spans="19:21" x14ac:dyDescent="0.35">
      <c r="S24049" s="43"/>
      <c r="U24049" s="43"/>
    </row>
    <row r="24050" spans="19:21" x14ac:dyDescent="0.35">
      <c r="S24050" s="43"/>
      <c r="U24050" s="43"/>
    </row>
    <row r="24051" spans="19:21" x14ac:dyDescent="0.35">
      <c r="S24051" s="43"/>
      <c r="U24051" s="43"/>
    </row>
    <row r="24052" spans="19:21" x14ac:dyDescent="0.35">
      <c r="S24052" s="43"/>
      <c r="U24052" s="43"/>
    </row>
    <row r="24053" spans="19:21" x14ac:dyDescent="0.35">
      <c r="S24053" s="43"/>
      <c r="U24053" s="43"/>
    </row>
    <row r="24054" spans="19:21" x14ac:dyDescent="0.35">
      <c r="S24054" s="43"/>
      <c r="U24054" s="43"/>
    </row>
    <row r="24055" spans="19:21" x14ac:dyDescent="0.35">
      <c r="S24055" s="43"/>
      <c r="U24055" s="43"/>
    </row>
    <row r="24056" spans="19:21" x14ac:dyDescent="0.35">
      <c r="S24056" s="43"/>
      <c r="U24056" s="43"/>
    </row>
    <row r="24057" spans="19:21" x14ac:dyDescent="0.35">
      <c r="S24057" s="43"/>
      <c r="U24057" s="43"/>
    </row>
    <row r="24058" spans="19:21" x14ac:dyDescent="0.35">
      <c r="S24058" s="43"/>
      <c r="U24058" s="43"/>
    </row>
    <row r="24059" spans="19:21" x14ac:dyDescent="0.35">
      <c r="S24059" s="43"/>
      <c r="U24059" s="43"/>
    </row>
    <row r="24060" spans="19:21" x14ac:dyDescent="0.35">
      <c r="S24060" s="43"/>
      <c r="U24060" s="43"/>
    </row>
    <row r="24061" spans="19:21" x14ac:dyDescent="0.35">
      <c r="S24061" s="43"/>
      <c r="U24061" s="43"/>
    </row>
    <row r="24062" spans="19:21" x14ac:dyDescent="0.35">
      <c r="S24062" s="43"/>
      <c r="U24062" s="43"/>
    </row>
    <row r="24063" spans="19:21" x14ac:dyDescent="0.35">
      <c r="S24063" s="43"/>
      <c r="U24063" s="43"/>
    </row>
    <row r="24064" spans="19:21" x14ac:dyDescent="0.35">
      <c r="S24064" s="43"/>
      <c r="U24064" s="43"/>
    </row>
    <row r="24065" spans="19:21" x14ac:dyDescent="0.35">
      <c r="S24065" s="43"/>
      <c r="U24065" s="43"/>
    </row>
    <row r="24066" spans="19:21" x14ac:dyDescent="0.35">
      <c r="S24066" s="43"/>
      <c r="U24066" s="43"/>
    </row>
    <row r="24067" spans="19:21" x14ac:dyDescent="0.35">
      <c r="S24067" s="43"/>
      <c r="U24067" s="43"/>
    </row>
    <row r="24068" spans="19:21" x14ac:dyDescent="0.35">
      <c r="S24068" s="43"/>
      <c r="U24068" s="43"/>
    </row>
    <row r="24069" spans="19:21" x14ac:dyDescent="0.35">
      <c r="S24069" s="43"/>
      <c r="U24069" s="43"/>
    </row>
    <row r="24070" spans="19:21" x14ac:dyDescent="0.35">
      <c r="S24070" s="43"/>
      <c r="U24070" s="43"/>
    </row>
    <row r="24071" spans="19:21" x14ac:dyDescent="0.35">
      <c r="S24071" s="43"/>
      <c r="U24071" s="43"/>
    </row>
    <row r="24072" spans="19:21" x14ac:dyDescent="0.35">
      <c r="S24072" s="43"/>
      <c r="U24072" s="43"/>
    </row>
    <row r="24073" spans="19:21" x14ac:dyDescent="0.35">
      <c r="S24073" s="43"/>
      <c r="U24073" s="43"/>
    </row>
    <row r="24074" spans="19:21" x14ac:dyDescent="0.35">
      <c r="S24074" s="43"/>
      <c r="U24074" s="43"/>
    </row>
    <row r="24075" spans="19:21" x14ac:dyDescent="0.35">
      <c r="S24075" s="43"/>
      <c r="U24075" s="43"/>
    </row>
    <row r="24076" spans="19:21" x14ac:dyDescent="0.35">
      <c r="S24076" s="43"/>
      <c r="U24076" s="43"/>
    </row>
    <row r="24077" spans="19:21" x14ac:dyDescent="0.35">
      <c r="S24077" s="43"/>
      <c r="U24077" s="43"/>
    </row>
    <row r="24078" spans="19:21" x14ac:dyDescent="0.35">
      <c r="S24078" s="43"/>
      <c r="U24078" s="43"/>
    </row>
    <row r="24079" spans="19:21" x14ac:dyDescent="0.35">
      <c r="S24079" s="43"/>
      <c r="U24079" s="43"/>
    </row>
    <row r="24080" spans="19:21" x14ac:dyDescent="0.35">
      <c r="S24080" s="43"/>
      <c r="U24080" s="43"/>
    </row>
    <row r="24081" spans="19:21" x14ac:dyDescent="0.35">
      <c r="S24081" s="43"/>
      <c r="U24081" s="43"/>
    </row>
    <row r="24082" spans="19:21" x14ac:dyDescent="0.35">
      <c r="S24082" s="43"/>
      <c r="U24082" s="43"/>
    </row>
    <row r="24083" spans="19:21" x14ac:dyDescent="0.35">
      <c r="S24083" s="43"/>
      <c r="U24083" s="43"/>
    </row>
    <row r="24084" spans="19:21" x14ac:dyDescent="0.35">
      <c r="S24084" s="43"/>
      <c r="U24084" s="43"/>
    </row>
    <row r="24085" spans="19:21" x14ac:dyDescent="0.35">
      <c r="S24085" s="43"/>
      <c r="U24085" s="43"/>
    </row>
    <row r="24086" spans="19:21" x14ac:dyDescent="0.35">
      <c r="S24086" s="43"/>
      <c r="U24086" s="43"/>
    </row>
    <row r="24087" spans="19:21" x14ac:dyDescent="0.35">
      <c r="S24087" s="43"/>
      <c r="U24087" s="43"/>
    </row>
    <row r="24088" spans="19:21" x14ac:dyDescent="0.35">
      <c r="S24088" s="43"/>
      <c r="U24088" s="43"/>
    </row>
    <row r="24089" spans="19:21" x14ac:dyDescent="0.35">
      <c r="S24089" s="43"/>
      <c r="U24089" s="43"/>
    </row>
    <row r="24090" spans="19:21" x14ac:dyDescent="0.35">
      <c r="S24090" s="43"/>
      <c r="U24090" s="43"/>
    </row>
    <row r="24091" spans="19:21" x14ac:dyDescent="0.35">
      <c r="S24091" s="43"/>
      <c r="U24091" s="43"/>
    </row>
    <row r="24092" spans="19:21" x14ac:dyDescent="0.35">
      <c r="S24092" s="43"/>
      <c r="U24092" s="43"/>
    </row>
    <row r="24093" spans="19:21" x14ac:dyDescent="0.35">
      <c r="S24093" s="43"/>
      <c r="U24093" s="43"/>
    </row>
    <row r="24094" spans="19:21" x14ac:dyDescent="0.35">
      <c r="S24094" s="43"/>
      <c r="U24094" s="43"/>
    </row>
    <row r="24095" spans="19:21" x14ac:dyDescent="0.35">
      <c r="S24095" s="43"/>
      <c r="U24095" s="43"/>
    </row>
    <row r="24096" spans="19:21" x14ac:dyDescent="0.35">
      <c r="S24096" s="43"/>
      <c r="U24096" s="43"/>
    </row>
    <row r="24097" spans="19:21" x14ac:dyDescent="0.35">
      <c r="S24097" s="43"/>
      <c r="U24097" s="43"/>
    </row>
    <row r="24098" spans="19:21" x14ac:dyDescent="0.35">
      <c r="S24098" s="43"/>
      <c r="U24098" s="43"/>
    </row>
    <row r="24099" spans="19:21" x14ac:dyDescent="0.35">
      <c r="S24099" s="43"/>
      <c r="U24099" s="43"/>
    </row>
    <row r="24100" spans="19:21" x14ac:dyDescent="0.35">
      <c r="S24100" s="43"/>
      <c r="U24100" s="43"/>
    </row>
    <row r="24101" spans="19:21" x14ac:dyDescent="0.35">
      <c r="S24101" s="43"/>
      <c r="U24101" s="43"/>
    </row>
    <row r="24102" spans="19:21" x14ac:dyDescent="0.35">
      <c r="S24102" s="43"/>
      <c r="U24102" s="43"/>
    </row>
    <row r="24103" spans="19:21" x14ac:dyDescent="0.35">
      <c r="S24103" s="43"/>
      <c r="U24103" s="43"/>
    </row>
    <row r="24104" spans="19:21" x14ac:dyDescent="0.35">
      <c r="S24104" s="43"/>
      <c r="U24104" s="43"/>
    </row>
    <row r="24105" spans="19:21" x14ac:dyDescent="0.35">
      <c r="S24105" s="43"/>
      <c r="U24105" s="43"/>
    </row>
    <row r="24106" spans="19:21" x14ac:dyDescent="0.35">
      <c r="S24106" s="43"/>
      <c r="U24106" s="43"/>
    </row>
    <row r="24107" spans="19:21" x14ac:dyDescent="0.35">
      <c r="S24107" s="43"/>
      <c r="U24107" s="43"/>
    </row>
    <row r="24108" spans="19:21" x14ac:dyDescent="0.35">
      <c r="S24108" s="43"/>
      <c r="U24108" s="43"/>
    </row>
    <row r="24109" spans="19:21" x14ac:dyDescent="0.35">
      <c r="S24109" s="43"/>
      <c r="U24109" s="43"/>
    </row>
    <row r="24110" spans="19:21" x14ac:dyDescent="0.35">
      <c r="S24110" s="43"/>
      <c r="U24110" s="43"/>
    </row>
    <row r="24111" spans="19:21" x14ac:dyDescent="0.35">
      <c r="S24111" s="43"/>
      <c r="U24111" s="43"/>
    </row>
    <row r="24112" spans="19:21" x14ac:dyDescent="0.35">
      <c r="S24112" s="43"/>
      <c r="U24112" s="43"/>
    </row>
    <row r="24113" spans="19:21" x14ac:dyDescent="0.35">
      <c r="S24113" s="43"/>
      <c r="U24113" s="43"/>
    </row>
    <row r="24114" spans="19:21" x14ac:dyDescent="0.35">
      <c r="S24114" s="43"/>
      <c r="U24114" s="43"/>
    </row>
    <row r="24115" spans="19:21" x14ac:dyDescent="0.35">
      <c r="S24115" s="43"/>
      <c r="U24115" s="43"/>
    </row>
    <row r="24116" spans="19:21" x14ac:dyDescent="0.35">
      <c r="S24116" s="43"/>
      <c r="U24116" s="43"/>
    </row>
    <row r="24117" spans="19:21" x14ac:dyDescent="0.35">
      <c r="S24117" s="43"/>
      <c r="U24117" s="43"/>
    </row>
    <row r="24118" spans="19:21" x14ac:dyDescent="0.35">
      <c r="S24118" s="43"/>
      <c r="U24118" s="43"/>
    </row>
    <row r="24119" spans="19:21" x14ac:dyDescent="0.35">
      <c r="S24119" s="43"/>
      <c r="U24119" s="43"/>
    </row>
    <row r="24120" spans="19:21" x14ac:dyDescent="0.35">
      <c r="S24120" s="43"/>
      <c r="U24120" s="43"/>
    </row>
    <row r="24121" spans="19:21" x14ac:dyDescent="0.35">
      <c r="S24121" s="43"/>
      <c r="U24121" s="43"/>
    </row>
    <row r="24122" spans="19:21" x14ac:dyDescent="0.35">
      <c r="S24122" s="43"/>
      <c r="U24122" s="43"/>
    </row>
    <row r="24123" spans="19:21" x14ac:dyDescent="0.35">
      <c r="S24123" s="43"/>
      <c r="U24123" s="43"/>
    </row>
    <row r="24124" spans="19:21" x14ac:dyDescent="0.35">
      <c r="S24124" s="43"/>
      <c r="U24124" s="43"/>
    </row>
    <row r="24125" spans="19:21" x14ac:dyDescent="0.35">
      <c r="S24125" s="43"/>
      <c r="U24125" s="43"/>
    </row>
    <row r="24126" spans="19:21" x14ac:dyDescent="0.35">
      <c r="S24126" s="43"/>
      <c r="U24126" s="43"/>
    </row>
    <row r="24127" spans="19:21" x14ac:dyDescent="0.35">
      <c r="S24127" s="43"/>
      <c r="U24127" s="43"/>
    </row>
    <row r="24128" spans="19:21" x14ac:dyDescent="0.35">
      <c r="S24128" s="43"/>
      <c r="U24128" s="43"/>
    </row>
    <row r="24129" spans="19:21" x14ac:dyDescent="0.35">
      <c r="S24129" s="43"/>
      <c r="U24129" s="43"/>
    </row>
    <row r="24130" spans="19:21" x14ac:dyDescent="0.35">
      <c r="S24130" s="43"/>
      <c r="U24130" s="43"/>
    </row>
    <row r="24131" spans="19:21" x14ac:dyDescent="0.35">
      <c r="S24131" s="43"/>
      <c r="U24131" s="43"/>
    </row>
    <row r="24132" spans="19:21" x14ac:dyDescent="0.35">
      <c r="S24132" s="43"/>
      <c r="U24132" s="43"/>
    </row>
    <row r="24133" spans="19:21" x14ac:dyDescent="0.35">
      <c r="S24133" s="43"/>
      <c r="U24133" s="43"/>
    </row>
    <row r="24134" spans="19:21" x14ac:dyDescent="0.35">
      <c r="S24134" s="43"/>
      <c r="U24134" s="43"/>
    </row>
    <row r="24135" spans="19:21" x14ac:dyDescent="0.35">
      <c r="S24135" s="43"/>
      <c r="U24135" s="43"/>
    </row>
    <row r="24136" spans="19:21" x14ac:dyDescent="0.35">
      <c r="S24136" s="43"/>
      <c r="U24136" s="43"/>
    </row>
    <row r="24137" spans="19:21" x14ac:dyDescent="0.35">
      <c r="S24137" s="43"/>
      <c r="U24137" s="43"/>
    </row>
    <row r="24138" spans="19:21" x14ac:dyDescent="0.35">
      <c r="S24138" s="43"/>
      <c r="U24138" s="43"/>
    </row>
    <row r="24139" spans="19:21" x14ac:dyDescent="0.35">
      <c r="S24139" s="43"/>
      <c r="U24139" s="43"/>
    </row>
    <row r="24140" spans="19:21" x14ac:dyDescent="0.35">
      <c r="S24140" s="43"/>
      <c r="U24140" s="43"/>
    </row>
    <row r="24141" spans="19:21" x14ac:dyDescent="0.35">
      <c r="S24141" s="43"/>
      <c r="U24141" s="43"/>
    </row>
    <row r="24142" spans="19:21" x14ac:dyDescent="0.35">
      <c r="S24142" s="43"/>
      <c r="U24142" s="43"/>
    </row>
    <row r="24143" spans="19:21" x14ac:dyDescent="0.35">
      <c r="S24143" s="43"/>
      <c r="U24143" s="43"/>
    </row>
    <row r="24144" spans="19:21" x14ac:dyDescent="0.35">
      <c r="S24144" s="43"/>
      <c r="U24144" s="43"/>
    </row>
    <row r="24145" spans="19:21" x14ac:dyDescent="0.35">
      <c r="S24145" s="43"/>
      <c r="U24145" s="43"/>
    </row>
    <row r="24146" spans="19:21" x14ac:dyDescent="0.35">
      <c r="S24146" s="43"/>
      <c r="U24146" s="43"/>
    </row>
    <row r="24147" spans="19:21" x14ac:dyDescent="0.35">
      <c r="S24147" s="43"/>
      <c r="U24147" s="43"/>
    </row>
    <row r="24148" spans="19:21" x14ac:dyDescent="0.35">
      <c r="S24148" s="43"/>
      <c r="U24148" s="43"/>
    </row>
    <row r="24149" spans="19:21" x14ac:dyDescent="0.35">
      <c r="S24149" s="43"/>
      <c r="U24149" s="43"/>
    </row>
    <row r="24150" spans="19:21" x14ac:dyDescent="0.35">
      <c r="S24150" s="43"/>
      <c r="U24150" s="43"/>
    </row>
    <row r="24151" spans="19:21" x14ac:dyDescent="0.35">
      <c r="S24151" s="43"/>
      <c r="U24151" s="43"/>
    </row>
    <row r="24152" spans="19:21" x14ac:dyDescent="0.35">
      <c r="S24152" s="43"/>
      <c r="U24152" s="43"/>
    </row>
    <row r="24153" spans="19:21" x14ac:dyDescent="0.35">
      <c r="S24153" s="43"/>
      <c r="U24153" s="43"/>
    </row>
    <row r="24154" spans="19:21" x14ac:dyDescent="0.35">
      <c r="S24154" s="43"/>
      <c r="U24154" s="43"/>
    </row>
    <row r="24155" spans="19:21" x14ac:dyDescent="0.35">
      <c r="S24155" s="43"/>
      <c r="U24155" s="43"/>
    </row>
    <row r="24156" spans="19:21" x14ac:dyDescent="0.35">
      <c r="S24156" s="43"/>
      <c r="U24156" s="43"/>
    </row>
    <row r="24157" spans="19:21" x14ac:dyDescent="0.35">
      <c r="S24157" s="43"/>
      <c r="U24157" s="43"/>
    </row>
    <row r="24158" spans="19:21" x14ac:dyDescent="0.35">
      <c r="S24158" s="43"/>
      <c r="U24158" s="43"/>
    </row>
    <row r="24159" spans="19:21" x14ac:dyDescent="0.35">
      <c r="S24159" s="43"/>
      <c r="U24159" s="43"/>
    </row>
    <row r="24160" spans="19:21" x14ac:dyDescent="0.35">
      <c r="S24160" s="43"/>
      <c r="U24160" s="43"/>
    </row>
    <row r="24161" spans="19:21" x14ac:dyDescent="0.35">
      <c r="S24161" s="43"/>
      <c r="U24161" s="43"/>
    </row>
    <row r="24162" spans="19:21" x14ac:dyDescent="0.35">
      <c r="S24162" s="43"/>
      <c r="U24162" s="43"/>
    </row>
    <row r="24163" spans="19:21" x14ac:dyDescent="0.35">
      <c r="S24163" s="43"/>
      <c r="U24163" s="43"/>
    </row>
    <row r="24164" spans="19:21" x14ac:dyDescent="0.35">
      <c r="S24164" s="43"/>
      <c r="U24164" s="43"/>
    </row>
    <row r="24165" spans="19:21" x14ac:dyDescent="0.35">
      <c r="S24165" s="43"/>
      <c r="U24165" s="43"/>
    </row>
    <row r="24166" spans="19:21" x14ac:dyDescent="0.35">
      <c r="S24166" s="43"/>
      <c r="U24166" s="43"/>
    </row>
    <row r="24167" spans="19:21" x14ac:dyDescent="0.35">
      <c r="S24167" s="43"/>
      <c r="U24167" s="43"/>
    </row>
    <row r="24168" spans="19:21" x14ac:dyDescent="0.35">
      <c r="S24168" s="43"/>
      <c r="U24168" s="43"/>
    </row>
    <row r="24169" spans="19:21" x14ac:dyDescent="0.35">
      <c r="S24169" s="43"/>
      <c r="U24169" s="43"/>
    </row>
    <row r="24170" spans="19:21" x14ac:dyDescent="0.35">
      <c r="S24170" s="43"/>
      <c r="U24170" s="43"/>
    </row>
    <row r="24171" spans="19:21" x14ac:dyDescent="0.35">
      <c r="S24171" s="43"/>
      <c r="U24171" s="43"/>
    </row>
    <row r="24172" spans="19:21" x14ac:dyDescent="0.35">
      <c r="S24172" s="43"/>
      <c r="U24172" s="43"/>
    </row>
    <row r="24173" spans="19:21" x14ac:dyDescent="0.35">
      <c r="S24173" s="43"/>
      <c r="U24173" s="43"/>
    </row>
    <row r="24174" spans="19:21" x14ac:dyDescent="0.35">
      <c r="S24174" s="43"/>
      <c r="U24174" s="43"/>
    </row>
    <row r="24175" spans="19:21" x14ac:dyDescent="0.35">
      <c r="S24175" s="43"/>
      <c r="U24175" s="43"/>
    </row>
    <row r="24176" spans="19:21" x14ac:dyDescent="0.35">
      <c r="S24176" s="43"/>
      <c r="U24176" s="43"/>
    </row>
    <row r="24177" spans="19:21" x14ac:dyDescent="0.35">
      <c r="S24177" s="43"/>
      <c r="U24177" s="43"/>
    </row>
    <row r="24178" spans="19:21" x14ac:dyDescent="0.35">
      <c r="S24178" s="43"/>
      <c r="U24178" s="43"/>
    </row>
    <row r="24179" spans="19:21" x14ac:dyDescent="0.35">
      <c r="S24179" s="43"/>
      <c r="U24179" s="43"/>
    </row>
    <row r="24180" spans="19:21" x14ac:dyDescent="0.35">
      <c r="S24180" s="43"/>
      <c r="U24180" s="43"/>
    </row>
    <row r="24181" spans="19:21" x14ac:dyDescent="0.35">
      <c r="S24181" s="43"/>
      <c r="U24181" s="43"/>
    </row>
    <row r="24182" spans="19:21" x14ac:dyDescent="0.35">
      <c r="S24182" s="43"/>
      <c r="U24182" s="43"/>
    </row>
    <row r="24183" spans="19:21" x14ac:dyDescent="0.35">
      <c r="S24183" s="43"/>
      <c r="U24183" s="43"/>
    </row>
    <row r="24184" spans="19:21" x14ac:dyDescent="0.35">
      <c r="S24184" s="43"/>
      <c r="U24184" s="43"/>
    </row>
    <row r="24185" spans="19:21" x14ac:dyDescent="0.35">
      <c r="S24185" s="43"/>
      <c r="U24185" s="43"/>
    </row>
    <row r="24186" spans="19:21" x14ac:dyDescent="0.35">
      <c r="S24186" s="43"/>
      <c r="U24186" s="43"/>
    </row>
    <row r="24187" spans="19:21" x14ac:dyDescent="0.35">
      <c r="S24187" s="43"/>
      <c r="U24187" s="43"/>
    </row>
    <row r="24188" spans="19:21" x14ac:dyDescent="0.35">
      <c r="S24188" s="43"/>
      <c r="U24188" s="43"/>
    </row>
    <row r="24189" spans="19:21" x14ac:dyDescent="0.35">
      <c r="S24189" s="43"/>
      <c r="U24189" s="43"/>
    </row>
    <row r="24190" spans="19:21" x14ac:dyDescent="0.35">
      <c r="S24190" s="43"/>
      <c r="U24190" s="43"/>
    </row>
    <row r="24191" spans="19:21" x14ac:dyDescent="0.35">
      <c r="S24191" s="43"/>
      <c r="U24191" s="43"/>
    </row>
    <row r="24192" spans="19:21" x14ac:dyDescent="0.35">
      <c r="S24192" s="43"/>
      <c r="U24192" s="43"/>
    </row>
    <row r="24193" spans="19:21" x14ac:dyDescent="0.35">
      <c r="S24193" s="43"/>
      <c r="U24193" s="43"/>
    </row>
    <row r="24194" spans="19:21" x14ac:dyDescent="0.35">
      <c r="S24194" s="43"/>
      <c r="U24194" s="43"/>
    </row>
    <row r="24195" spans="19:21" x14ac:dyDescent="0.35">
      <c r="S24195" s="43"/>
      <c r="U24195" s="43"/>
    </row>
    <row r="24196" spans="19:21" x14ac:dyDescent="0.35">
      <c r="S24196" s="43"/>
      <c r="U24196" s="43"/>
    </row>
    <row r="24197" spans="19:21" x14ac:dyDescent="0.35">
      <c r="S24197" s="43"/>
      <c r="U24197" s="43"/>
    </row>
    <row r="24198" spans="19:21" x14ac:dyDescent="0.35">
      <c r="S24198" s="43"/>
      <c r="U24198" s="43"/>
    </row>
    <row r="24199" spans="19:21" x14ac:dyDescent="0.35">
      <c r="S24199" s="43"/>
      <c r="U24199" s="43"/>
    </row>
    <row r="24200" spans="19:21" x14ac:dyDescent="0.35">
      <c r="S24200" s="43"/>
      <c r="U24200" s="43"/>
    </row>
    <row r="24201" spans="19:21" x14ac:dyDescent="0.35">
      <c r="S24201" s="43"/>
      <c r="U24201" s="43"/>
    </row>
    <row r="24202" spans="19:21" x14ac:dyDescent="0.35">
      <c r="S24202" s="43"/>
      <c r="U24202" s="43"/>
    </row>
    <row r="24203" spans="19:21" x14ac:dyDescent="0.35">
      <c r="S24203" s="43"/>
      <c r="U24203" s="43"/>
    </row>
    <row r="24204" spans="19:21" x14ac:dyDescent="0.35">
      <c r="S24204" s="43"/>
      <c r="U24204" s="43"/>
    </row>
    <row r="24205" spans="19:21" x14ac:dyDescent="0.35">
      <c r="S24205" s="43"/>
      <c r="U24205" s="43"/>
    </row>
    <row r="24206" spans="19:21" x14ac:dyDescent="0.35">
      <c r="S24206" s="43"/>
      <c r="U24206" s="43"/>
    </row>
    <row r="24207" spans="19:21" x14ac:dyDescent="0.35">
      <c r="S24207" s="43"/>
      <c r="U24207" s="43"/>
    </row>
    <row r="24208" spans="19:21" x14ac:dyDescent="0.35">
      <c r="S24208" s="43"/>
      <c r="U24208" s="43"/>
    </row>
    <row r="24209" spans="19:21" x14ac:dyDescent="0.35">
      <c r="S24209" s="43"/>
      <c r="U24209" s="43"/>
    </row>
    <row r="24210" spans="19:21" x14ac:dyDescent="0.35">
      <c r="S24210" s="43"/>
      <c r="U24210" s="43"/>
    </row>
    <row r="24211" spans="19:21" x14ac:dyDescent="0.35">
      <c r="S24211" s="43"/>
      <c r="U24211" s="43"/>
    </row>
    <row r="24212" spans="19:21" x14ac:dyDescent="0.35">
      <c r="S24212" s="43"/>
      <c r="U24212" s="43"/>
    </row>
    <row r="24213" spans="19:21" x14ac:dyDescent="0.35">
      <c r="S24213" s="43"/>
      <c r="U24213" s="43"/>
    </row>
    <row r="24214" spans="19:21" x14ac:dyDescent="0.35">
      <c r="S24214" s="43"/>
      <c r="U24214" s="43"/>
    </row>
    <row r="24215" spans="19:21" x14ac:dyDescent="0.35">
      <c r="S24215" s="43"/>
      <c r="U24215" s="43"/>
    </row>
    <row r="24216" spans="19:21" x14ac:dyDescent="0.35">
      <c r="S24216" s="43"/>
      <c r="U24216" s="43"/>
    </row>
    <row r="24217" spans="19:21" x14ac:dyDescent="0.35">
      <c r="S24217" s="43"/>
      <c r="U24217" s="43"/>
    </row>
    <row r="24218" spans="19:21" x14ac:dyDescent="0.35">
      <c r="S24218" s="43"/>
      <c r="U24218" s="43"/>
    </row>
    <row r="24219" spans="19:21" x14ac:dyDescent="0.35">
      <c r="S24219" s="43"/>
      <c r="U24219" s="43"/>
    </row>
    <row r="24220" spans="19:21" x14ac:dyDescent="0.35">
      <c r="S24220" s="43"/>
      <c r="U24220" s="43"/>
    </row>
    <row r="24221" spans="19:21" x14ac:dyDescent="0.35">
      <c r="S24221" s="43"/>
      <c r="U24221" s="43"/>
    </row>
    <row r="24222" spans="19:21" x14ac:dyDescent="0.35">
      <c r="S24222" s="43"/>
      <c r="U24222" s="43"/>
    </row>
    <row r="24223" spans="19:21" x14ac:dyDescent="0.35">
      <c r="S24223" s="43"/>
      <c r="U24223" s="43"/>
    </row>
    <row r="24224" spans="19:21" x14ac:dyDescent="0.35">
      <c r="S24224" s="43"/>
      <c r="U24224" s="43"/>
    </row>
    <row r="24225" spans="19:21" x14ac:dyDescent="0.35">
      <c r="S24225" s="43"/>
      <c r="U24225" s="43"/>
    </row>
    <row r="24226" spans="19:21" x14ac:dyDescent="0.35">
      <c r="S24226" s="43"/>
      <c r="U24226" s="43"/>
    </row>
    <row r="24227" spans="19:21" x14ac:dyDescent="0.35">
      <c r="S24227" s="43"/>
      <c r="U24227" s="43"/>
    </row>
    <row r="24228" spans="19:21" x14ac:dyDescent="0.35">
      <c r="S24228" s="43"/>
      <c r="U24228" s="43"/>
    </row>
    <row r="24229" spans="19:21" x14ac:dyDescent="0.35">
      <c r="S24229" s="43"/>
      <c r="U24229" s="43"/>
    </row>
    <row r="24230" spans="19:21" x14ac:dyDescent="0.35">
      <c r="S24230" s="43"/>
      <c r="U24230" s="43"/>
    </row>
    <row r="24231" spans="19:21" x14ac:dyDescent="0.35">
      <c r="S24231" s="43"/>
      <c r="U24231" s="43"/>
    </row>
    <row r="24232" spans="19:21" x14ac:dyDescent="0.35">
      <c r="S24232" s="43"/>
      <c r="U24232" s="43"/>
    </row>
    <row r="24233" spans="19:21" x14ac:dyDescent="0.35">
      <c r="S24233" s="43"/>
      <c r="U24233" s="43"/>
    </row>
    <row r="24234" spans="19:21" x14ac:dyDescent="0.35">
      <c r="S24234" s="43"/>
      <c r="U24234" s="43"/>
    </row>
    <row r="24235" spans="19:21" x14ac:dyDescent="0.35">
      <c r="S24235" s="43"/>
      <c r="U24235" s="43"/>
    </row>
    <row r="24236" spans="19:21" x14ac:dyDescent="0.35">
      <c r="S24236" s="43"/>
      <c r="U24236" s="43"/>
    </row>
    <row r="24237" spans="19:21" x14ac:dyDescent="0.35">
      <c r="S24237" s="43"/>
      <c r="U24237" s="43"/>
    </row>
    <row r="24238" spans="19:21" x14ac:dyDescent="0.35">
      <c r="S24238" s="43"/>
      <c r="U24238" s="43"/>
    </row>
    <row r="24239" spans="19:21" x14ac:dyDescent="0.35">
      <c r="S24239" s="43"/>
      <c r="U24239" s="43"/>
    </row>
    <row r="24240" spans="19:21" x14ac:dyDescent="0.35">
      <c r="S24240" s="43"/>
      <c r="U24240" s="43"/>
    </row>
    <row r="24241" spans="19:21" x14ac:dyDescent="0.35">
      <c r="S24241" s="43"/>
      <c r="U24241" s="43"/>
    </row>
    <row r="24242" spans="19:21" x14ac:dyDescent="0.35">
      <c r="S24242" s="43"/>
      <c r="U24242" s="43"/>
    </row>
    <row r="24243" spans="19:21" x14ac:dyDescent="0.35">
      <c r="S24243" s="43"/>
      <c r="U24243" s="43"/>
    </row>
    <row r="24244" spans="19:21" x14ac:dyDescent="0.35">
      <c r="S24244" s="43"/>
      <c r="U24244" s="43"/>
    </row>
    <row r="24245" spans="19:21" x14ac:dyDescent="0.35">
      <c r="S24245" s="43"/>
      <c r="U24245" s="43"/>
    </row>
    <row r="24246" spans="19:21" x14ac:dyDescent="0.35">
      <c r="S24246" s="43"/>
      <c r="U24246" s="43"/>
    </row>
    <row r="24247" spans="19:21" x14ac:dyDescent="0.35">
      <c r="S24247" s="43"/>
      <c r="U24247" s="43"/>
    </row>
    <row r="24248" spans="19:21" x14ac:dyDescent="0.35">
      <c r="S24248" s="43"/>
      <c r="U24248" s="43"/>
    </row>
    <row r="24249" spans="19:21" x14ac:dyDescent="0.35">
      <c r="S24249" s="43"/>
      <c r="U24249" s="43"/>
    </row>
    <row r="24250" spans="19:21" x14ac:dyDescent="0.35">
      <c r="S24250" s="43"/>
      <c r="U24250" s="43"/>
    </row>
    <row r="24251" spans="19:21" x14ac:dyDescent="0.35">
      <c r="S24251" s="43"/>
      <c r="U24251" s="43"/>
    </row>
    <row r="24252" spans="19:21" x14ac:dyDescent="0.35">
      <c r="S24252" s="43"/>
      <c r="U24252" s="43"/>
    </row>
    <row r="24253" spans="19:21" x14ac:dyDescent="0.35">
      <c r="S24253" s="43"/>
      <c r="U24253" s="43"/>
    </row>
    <row r="24254" spans="19:21" x14ac:dyDescent="0.35">
      <c r="S24254" s="43"/>
      <c r="U24254" s="43"/>
    </row>
    <row r="24255" spans="19:21" x14ac:dyDescent="0.35">
      <c r="S24255" s="43"/>
      <c r="U24255" s="43"/>
    </row>
    <row r="24256" spans="19:21" x14ac:dyDescent="0.35">
      <c r="S24256" s="43"/>
      <c r="U24256" s="43"/>
    </row>
    <row r="24257" spans="19:21" x14ac:dyDescent="0.35">
      <c r="S24257" s="43"/>
      <c r="U24257" s="43"/>
    </row>
    <row r="24258" spans="19:21" x14ac:dyDescent="0.35">
      <c r="S24258" s="43"/>
      <c r="U24258" s="43"/>
    </row>
    <row r="24259" spans="19:21" x14ac:dyDescent="0.35">
      <c r="S24259" s="43"/>
      <c r="U24259" s="43"/>
    </row>
    <row r="24260" spans="19:21" x14ac:dyDescent="0.35">
      <c r="S24260" s="43"/>
      <c r="U24260" s="43"/>
    </row>
    <row r="24261" spans="19:21" x14ac:dyDescent="0.35">
      <c r="S24261" s="43"/>
      <c r="U24261" s="43"/>
    </row>
    <row r="24262" spans="19:21" x14ac:dyDescent="0.35">
      <c r="S24262" s="43"/>
      <c r="U24262" s="43"/>
    </row>
    <row r="24263" spans="19:21" x14ac:dyDescent="0.35">
      <c r="S24263" s="43"/>
      <c r="U24263" s="43"/>
    </row>
    <row r="24264" spans="19:21" x14ac:dyDescent="0.35">
      <c r="S24264" s="43"/>
      <c r="U24264" s="43"/>
    </row>
    <row r="24265" spans="19:21" x14ac:dyDescent="0.35">
      <c r="S24265" s="43"/>
      <c r="U24265" s="43"/>
    </row>
    <row r="24266" spans="19:21" x14ac:dyDescent="0.35">
      <c r="S24266" s="43"/>
      <c r="U24266" s="43"/>
    </row>
    <row r="24267" spans="19:21" x14ac:dyDescent="0.35">
      <c r="S24267" s="43"/>
      <c r="U24267" s="43"/>
    </row>
    <row r="24268" spans="19:21" x14ac:dyDescent="0.35">
      <c r="S24268" s="43"/>
      <c r="U24268" s="43"/>
    </row>
    <row r="24269" spans="19:21" x14ac:dyDescent="0.35">
      <c r="S24269" s="43"/>
      <c r="U24269" s="43"/>
    </row>
    <row r="24270" spans="19:21" x14ac:dyDescent="0.35">
      <c r="S24270" s="43"/>
      <c r="U24270" s="43"/>
    </row>
    <row r="24271" spans="19:21" x14ac:dyDescent="0.35">
      <c r="S24271" s="43"/>
      <c r="U24271" s="43"/>
    </row>
    <row r="24272" spans="19:21" x14ac:dyDescent="0.35">
      <c r="S24272" s="43"/>
      <c r="U24272" s="43"/>
    </row>
    <row r="24273" spans="19:21" x14ac:dyDescent="0.35">
      <c r="S24273" s="43"/>
      <c r="U24273" s="43"/>
    </row>
    <row r="24274" spans="19:21" x14ac:dyDescent="0.35">
      <c r="S24274" s="43"/>
      <c r="U24274" s="43"/>
    </row>
    <row r="24275" spans="19:21" x14ac:dyDescent="0.35">
      <c r="S24275" s="43"/>
      <c r="U24275" s="43"/>
    </row>
    <row r="24276" spans="19:21" x14ac:dyDescent="0.35">
      <c r="S24276" s="43"/>
      <c r="U24276" s="43"/>
    </row>
    <row r="24277" spans="19:21" x14ac:dyDescent="0.35">
      <c r="S24277" s="43"/>
      <c r="U24277" s="43"/>
    </row>
    <row r="24278" spans="19:21" x14ac:dyDescent="0.35">
      <c r="S24278" s="43"/>
      <c r="U24278" s="43"/>
    </row>
    <row r="24279" spans="19:21" x14ac:dyDescent="0.35">
      <c r="S24279" s="43"/>
      <c r="U24279" s="43"/>
    </row>
    <row r="24280" spans="19:21" x14ac:dyDescent="0.35">
      <c r="S24280" s="43"/>
      <c r="U24280" s="43"/>
    </row>
    <row r="24281" spans="19:21" x14ac:dyDescent="0.35">
      <c r="S24281" s="43"/>
      <c r="U24281" s="43"/>
    </row>
    <row r="24282" spans="19:21" x14ac:dyDescent="0.35">
      <c r="S24282" s="43"/>
      <c r="U24282" s="43"/>
    </row>
    <row r="24283" spans="19:21" x14ac:dyDescent="0.35">
      <c r="S24283" s="43"/>
      <c r="U24283" s="43"/>
    </row>
    <row r="24284" spans="19:21" x14ac:dyDescent="0.35">
      <c r="S24284" s="43"/>
      <c r="U24284" s="43"/>
    </row>
    <row r="24285" spans="19:21" x14ac:dyDescent="0.35">
      <c r="S24285" s="43"/>
      <c r="U24285" s="43"/>
    </row>
    <row r="24286" spans="19:21" x14ac:dyDescent="0.35">
      <c r="S24286" s="43"/>
      <c r="U24286" s="43"/>
    </row>
    <row r="24287" spans="19:21" x14ac:dyDescent="0.35">
      <c r="S24287" s="43"/>
      <c r="U24287" s="43"/>
    </row>
    <row r="24288" spans="19:21" x14ac:dyDescent="0.35">
      <c r="S24288" s="43"/>
      <c r="U24288" s="43"/>
    </row>
    <row r="24289" spans="19:21" x14ac:dyDescent="0.35">
      <c r="S24289" s="43"/>
      <c r="U24289" s="43"/>
    </row>
    <row r="24290" spans="19:21" x14ac:dyDescent="0.35">
      <c r="S24290" s="43"/>
      <c r="U24290" s="43"/>
    </row>
    <row r="24291" spans="19:21" x14ac:dyDescent="0.35">
      <c r="S24291" s="43"/>
      <c r="U24291" s="43"/>
    </row>
    <row r="24292" spans="19:21" x14ac:dyDescent="0.35">
      <c r="S24292" s="43"/>
      <c r="U24292" s="43"/>
    </row>
    <row r="24293" spans="19:21" x14ac:dyDescent="0.35">
      <c r="S24293" s="43"/>
      <c r="U24293" s="43"/>
    </row>
    <row r="24294" spans="19:21" x14ac:dyDescent="0.35">
      <c r="S24294" s="43"/>
      <c r="U24294" s="43"/>
    </row>
    <row r="24295" spans="19:21" x14ac:dyDescent="0.35">
      <c r="S24295" s="43"/>
      <c r="U24295" s="43"/>
    </row>
    <row r="24296" spans="19:21" x14ac:dyDescent="0.35">
      <c r="S24296" s="43"/>
      <c r="U24296" s="43"/>
    </row>
    <row r="24297" spans="19:21" x14ac:dyDescent="0.35">
      <c r="S24297" s="43"/>
      <c r="U24297" s="43"/>
    </row>
    <row r="24298" spans="19:21" x14ac:dyDescent="0.35">
      <c r="S24298" s="43"/>
      <c r="U24298" s="43"/>
    </row>
    <row r="24299" spans="19:21" x14ac:dyDescent="0.35">
      <c r="S24299" s="43"/>
      <c r="U24299" s="43"/>
    </row>
    <row r="24300" spans="19:21" x14ac:dyDescent="0.35">
      <c r="S24300" s="43"/>
      <c r="U24300" s="43"/>
    </row>
    <row r="24301" spans="19:21" x14ac:dyDescent="0.35">
      <c r="S24301" s="43"/>
      <c r="U24301" s="43"/>
    </row>
    <row r="24302" spans="19:21" x14ac:dyDescent="0.35">
      <c r="S24302" s="43"/>
      <c r="U24302" s="43"/>
    </row>
    <row r="24303" spans="19:21" x14ac:dyDescent="0.35">
      <c r="S24303" s="43"/>
      <c r="U24303" s="43"/>
    </row>
    <row r="24304" spans="19:21" x14ac:dyDescent="0.35">
      <c r="S24304" s="43"/>
      <c r="U24304" s="43"/>
    </row>
    <row r="24305" spans="19:21" x14ac:dyDescent="0.35">
      <c r="S24305" s="43"/>
      <c r="U24305" s="43"/>
    </row>
    <row r="24306" spans="19:21" x14ac:dyDescent="0.35">
      <c r="S24306" s="43"/>
      <c r="U24306" s="43"/>
    </row>
    <row r="24307" spans="19:21" x14ac:dyDescent="0.35">
      <c r="S24307" s="43"/>
      <c r="U24307" s="43"/>
    </row>
    <row r="24308" spans="19:21" x14ac:dyDescent="0.35">
      <c r="S24308" s="43"/>
      <c r="U24308" s="43"/>
    </row>
    <row r="24309" spans="19:21" x14ac:dyDescent="0.35">
      <c r="S24309" s="43"/>
      <c r="U24309" s="43"/>
    </row>
    <row r="24310" spans="19:21" x14ac:dyDescent="0.35">
      <c r="S24310" s="43"/>
      <c r="U24310" s="43"/>
    </row>
    <row r="24311" spans="19:21" x14ac:dyDescent="0.35">
      <c r="S24311" s="43"/>
      <c r="U24311" s="43"/>
    </row>
    <row r="24312" spans="19:21" x14ac:dyDescent="0.35">
      <c r="S24312" s="43"/>
      <c r="U24312" s="43"/>
    </row>
    <row r="24313" spans="19:21" x14ac:dyDescent="0.35">
      <c r="S24313" s="43"/>
      <c r="U24313" s="43"/>
    </row>
    <row r="24314" spans="19:21" x14ac:dyDescent="0.35">
      <c r="S24314" s="43"/>
      <c r="U24314" s="43"/>
    </row>
    <row r="24315" spans="19:21" x14ac:dyDescent="0.35">
      <c r="S24315" s="43"/>
      <c r="U24315" s="43"/>
    </row>
    <row r="24316" spans="19:21" x14ac:dyDescent="0.35">
      <c r="S24316" s="43"/>
      <c r="U24316" s="43"/>
    </row>
    <row r="24317" spans="19:21" x14ac:dyDescent="0.35">
      <c r="S24317" s="43"/>
      <c r="U24317" s="43"/>
    </row>
    <row r="24318" spans="19:21" x14ac:dyDescent="0.35">
      <c r="S24318" s="43"/>
      <c r="U24318" s="43"/>
    </row>
    <row r="24319" spans="19:21" x14ac:dyDescent="0.35">
      <c r="S24319" s="43"/>
      <c r="U24319" s="43"/>
    </row>
    <row r="24320" spans="19:21" x14ac:dyDescent="0.35">
      <c r="S24320" s="43"/>
      <c r="U24320" s="43"/>
    </row>
    <row r="24321" spans="19:21" x14ac:dyDescent="0.35">
      <c r="S24321" s="43"/>
      <c r="U24321" s="43"/>
    </row>
    <row r="24322" spans="19:21" x14ac:dyDescent="0.35">
      <c r="S24322" s="43"/>
      <c r="U24322" s="43"/>
    </row>
    <row r="24323" spans="19:21" x14ac:dyDescent="0.35">
      <c r="S24323" s="43"/>
      <c r="U24323" s="43"/>
    </row>
    <row r="24324" spans="19:21" x14ac:dyDescent="0.35">
      <c r="S24324" s="43"/>
      <c r="U24324" s="43"/>
    </row>
    <row r="24325" spans="19:21" x14ac:dyDescent="0.35">
      <c r="S24325" s="43"/>
      <c r="U24325" s="43"/>
    </row>
    <row r="24326" spans="19:21" x14ac:dyDescent="0.35">
      <c r="S24326" s="43"/>
      <c r="U24326" s="43"/>
    </row>
    <row r="24327" spans="19:21" x14ac:dyDescent="0.35">
      <c r="S24327" s="43"/>
      <c r="U24327" s="43"/>
    </row>
    <row r="24328" spans="19:21" x14ac:dyDescent="0.35">
      <c r="S24328" s="43"/>
      <c r="U24328" s="43"/>
    </row>
    <row r="24329" spans="19:21" x14ac:dyDescent="0.35">
      <c r="S24329" s="43"/>
      <c r="U24329" s="43"/>
    </row>
    <row r="24330" spans="19:21" x14ac:dyDescent="0.35">
      <c r="S24330" s="43"/>
      <c r="U24330" s="43"/>
    </row>
    <row r="24331" spans="19:21" x14ac:dyDescent="0.35">
      <c r="S24331" s="43"/>
      <c r="U24331" s="43"/>
    </row>
    <row r="24332" spans="19:21" x14ac:dyDescent="0.35">
      <c r="S24332" s="43"/>
      <c r="U24332" s="43"/>
    </row>
    <row r="24333" spans="19:21" x14ac:dyDescent="0.35">
      <c r="S24333" s="43"/>
      <c r="U24333" s="43"/>
    </row>
    <row r="24334" spans="19:21" x14ac:dyDescent="0.35">
      <c r="S24334" s="43"/>
      <c r="U24334" s="43"/>
    </row>
    <row r="24335" spans="19:21" x14ac:dyDescent="0.35">
      <c r="S24335" s="43"/>
      <c r="U24335" s="43"/>
    </row>
    <row r="24336" spans="19:21" x14ac:dyDescent="0.35">
      <c r="S24336" s="43"/>
      <c r="U24336" s="43"/>
    </row>
    <row r="24337" spans="19:21" x14ac:dyDescent="0.35">
      <c r="S24337" s="43"/>
      <c r="U24337" s="43"/>
    </row>
    <row r="24338" spans="19:21" x14ac:dyDescent="0.35">
      <c r="S24338" s="43"/>
      <c r="U24338" s="43"/>
    </row>
    <row r="24339" spans="19:21" x14ac:dyDescent="0.35">
      <c r="S24339" s="43"/>
      <c r="U24339" s="43"/>
    </row>
    <row r="24340" spans="19:21" x14ac:dyDescent="0.35">
      <c r="S24340" s="43"/>
      <c r="U24340" s="43"/>
    </row>
    <row r="24341" spans="19:21" x14ac:dyDescent="0.35">
      <c r="S24341" s="43"/>
      <c r="U24341" s="43"/>
    </row>
    <row r="24342" spans="19:21" x14ac:dyDescent="0.35">
      <c r="S24342" s="43"/>
      <c r="U24342" s="43"/>
    </row>
    <row r="24343" spans="19:21" x14ac:dyDescent="0.35">
      <c r="S24343" s="43"/>
      <c r="U24343" s="43"/>
    </row>
    <row r="24344" spans="19:21" x14ac:dyDescent="0.35">
      <c r="S24344" s="43"/>
      <c r="U24344" s="43"/>
    </row>
    <row r="24345" spans="19:21" x14ac:dyDescent="0.35">
      <c r="S24345" s="43"/>
      <c r="U24345" s="43"/>
    </row>
    <row r="24346" spans="19:21" x14ac:dyDescent="0.35">
      <c r="S24346" s="43"/>
      <c r="U24346" s="43"/>
    </row>
    <row r="24347" spans="19:21" x14ac:dyDescent="0.35">
      <c r="S24347" s="43"/>
      <c r="U24347" s="43"/>
    </row>
    <row r="24348" spans="19:21" x14ac:dyDescent="0.35">
      <c r="S24348" s="43"/>
      <c r="U24348" s="43"/>
    </row>
    <row r="24349" spans="19:21" x14ac:dyDescent="0.35">
      <c r="S24349" s="43"/>
      <c r="U24349" s="43"/>
    </row>
    <row r="24350" spans="19:21" x14ac:dyDescent="0.35">
      <c r="S24350" s="43"/>
      <c r="U24350" s="43"/>
    </row>
    <row r="24351" spans="19:21" x14ac:dyDescent="0.35">
      <c r="S24351" s="43"/>
      <c r="U24351" s="43"/>
    </row>
    <row r="24352" spans="19:21" x14ac:dyDescent="0.35">
      <c r="S24352" s="43"/>
      <c r="U24352" s="43"/>
    </row>
    <row r="24353" spans="19:21" x14ac:dyDescent="0.35">
      <c r="S24353" s="43"/>
      <c r="U24353" s="43"/>
    </row>
    <row r="24354" spans="19:21" x14ac:dyDescent="0.35">
      <c r="S24354" s="43"/>
      <c r="U24354" s="43"/>
    </row>
    <row r="24355" spans="19:21" x14ac:dyDescent="0.35">
      <c r="S24355" s="43"/>
      <c r="U24355" s="43"/>
    </row>
    <row r="24356" spans="19:21" x14ac:dyDescent="0.35">
      <c r="S24356" s="43"/>
      <c r="U24356" s="43"/>
    </row>
    <row r="24357" spans="19:21" x14ac:dyDescent="0.35">
      <c r="S24357" s="43"/>
      <c r="U24357" s="43"/>
    </row>
    <row r="24358" spans="19:21" x14ac:dyDescent="0.35">
      <c r="S24358" s="43"/>
      <c r="U24358" s="43"/>
    </row>
    <row r="24359" spans="19:21" x14ac:dyDescent="0.35">
      <c r="S24359" s="43"/>
      <c r="U24359" s="43"/>
    </row>
    <row r="24360" spans="19:21" x14ac:dyDescent="0.35">
      <c r="S24360" s="43"/>
      <c r="U24360" s="43"/>
    </row>
    <row r="24361" spans="19:21" x14ac:dyDescent="0.35">
      <c r="S24361" s="43"/>
      <c r="U24361" s="43"/>
    </row>
    <row r="24362" spans="19:21" x14ac:dyDescent="0.35">
      <c r="S24362" s="43"/>
      <c r="U24362" s="43"/>
    </row>
    <row r="24363" spans="19:21" x14ac:dyDescent="0.35">
      <c r="S24363" s="43"/>
      <c r="U24363" s="43"/>
    </row>
    <row r="24364" spans="19:21" x14ac:dyDescent="0.35">
      <c r="S24364" s="43"/>
      <c r="U24364" s="43"/>
    </row>
    <row r="24365" spans="19:21" x14ac:dyDescent="0.35">
      <c r="S24365" s="43"/>
      <c r="U24365" s="43"/>
    </row>
    <row r="24366" spans="19:21" x14ac:dyDescent="0.35">
      <c r="S24366" s="43"/>
      <c r="U24366" s="43"/>
    </row>
    <row r="24367" spans="19:21" x14ac:dyDescent="0.35">
      <c r="S24367" s="43"/>
      <c r="U24367" s="43"/>
    </row>
    <row r="24368" spans="19:21" x14ac:dyDescent="0.35">
      <c r="S24368" s="43"/>
      <c r="U24368" s="43"/>
    </row>
    <row r="24369" spans="19:21" x14ac:dyDescent="0.35">
      <c r="S24369" s="43"/>
      <c r="U24369" s="43"/>
    </row>
    <row r="24370" spans="19:21" x14ac:dyDescent="0.35">
      <c r="S24370" s="43"/>
      <c r="U24370" s="43"/>
    </row>
    <row r="24371" spans="19:21" x14ac:dyDescent="0.35">
      <c r="S24371" s="43"/>
      <c r="U24371" s="43"/>
    </row>
    <row r="24372" spans="19:21" x14ac:dyDescent="0.35">
      <c r="S24372" s="43"/>
      <c r="U24372" s="43"/>
    </row>
    <row r="24373" spans="19:21" x14ac:dyDescent="0.35">
      <c r="S24373" s="43"/>
      <c r="U24373" s="43"/>
    </row>
    <row r="24374" spans="19:21" x14ac:dyDescent="0.35">
      <c r="S24374" s="43"/>
      <c r="U24374" s="43"/>
    </row>
    <row r="24375" spans="19:21" x14ac:dyDescent="0.35">
      <c r="S24375" s="43"/>
      <c r="U24375" s="43"/>
    </row>
    <row r="24376" spans="19:21" x14ac:dyDescent="0.35">
      <c r="S24376" s="43"/>
      <c r="U24376" s="43"/>
    </row>
    <row r="24377" spans="19:21" x14ac:dyDescent="0.35">
      <c r="S24377" s="43"/>
      <c r="U24377" s="43"/>
    </row>
    <row r="24378" spans="19:21" x14ac:dyDescent="0.35">
      <c r="S24378" s="43"/>
      <c r="U24378" s="43"/>
    </row>
    <row r="24379" spans="19:21" x14ac:dyDescent="0.35">
      <c r="S24379" s="43"/>
      <c r="U24379" s="43"/>
    </row>
    <row r="24380" spans="19:21" x14ac:dyDescent="0.35">
      <c r="S24380" s="43"/>
      <c r="U24380" s="43"/>
    </row>
    <row r="24381" spans="19:21" x14ac:dyDescent="0.35">
      <c r="S24381" s="43"/>
      <c r="U24381" s="43"/>
    </row>
    <row r="24382" spans="19:21" x14ac:dyDescent="0.35">
      <c r="S24382" s="43"/>
      <c r="U24382" s="43"/>
    </row>
    <row r="24383" spans="19:21" x14ac:dyDescent="0.35">
      <c r="S24383" s="43"/>
      <c r="U24383" s="43"/>
    </row>
    <row r="24384" spans="19:21" x14ac:dyDescent="0.35">
      <c r="S24384" s="43"/>
      <c r="U24384" s="43"/>
    </row>
    <row r="24385" spans="19:21" x14ac:dyDescent="0.35">
      <c r="S24385" s="43"/>
      <c r="U24385" s="43"/>
    </row>
    <row r="24386" spans="19:21" x14ac:dyDescent="0.35">
      <c r="S24386" s="43"/>
      <c r="U24386" s="43"/>
    </row>
    <row r="24387" spans="19:21" x14ac:dyDescent="0.35">
      <c r="S24387" s="43"/>
      <c r="U24387" s="43"/>
    </row>
    <row r="24388" spans="19:21" x14ac:dyDescent="0.35">
      <c r="S24388" s="43"/>
      <c r="U24388" s="43"/>
    </row>
    <row r="24389" spans="19:21" x14ac:dyDescent="0.35">
      <c r="S24389" s="43"/>
      <c r="U24389" s="43"/>
    </row>
    <row r="24390" spans="19:21" x14ac:dyDescent="0.35">
      <c r="S24390" s="43"/>
      <c r="U24390" s="43"/>
    </row>
    <row r="24391" spans="19:21" x14ac:dyDescent="0.35">
      <c r="S24391" s="43"/>
      <c r="U24391" s="43"/>
    </row>
    <row r="24392" spans="19:21" x14ac:dyDescent="0.35">
      <c r="S24392" s="43"/>
      <c r="U24392" s="43"/>
    </row>
    <row r="24393" spans="19:21" x14ac:dyDescent="0.35">
      <c r="S24393" s="43"/>
      <c r="U24393" s="43"/>
    </row>
    <row r="24394" spans="19:21" x14ac:dyDescent="0.35">
      <c r="S24394" s="43"/>
      <c r="U24394" s="43"/>
    </row>
    <row r="24395" spans="19:21" x14ac:dyDescent="0.35">
      <c r="S24395" s="43"/>
      <c r="U24395" s="43"/>
    </row>
    <row r="24396" spans="19:21" x14ac:dyDescent="0.35">
      <c r="S24396" s="43"/>
      <c r="U24396" s="43"/>
    </row>
    <row r="24397" spans="19:21" x14ac:dyDescent="0.35">
      <c r="S24397" s="43"/>
      <c r="U24397" s="43"/>
    </row>
    <row r="24398" spans="19:21" x14ac:dyDescent="0.35">
      <c r="S24398" s="43"/>
      <c r="U24398" s="43"/>
    </row>
    <row r="24399" spans="19:21" x14ac:dyDescent="0.35">
      <c r="S24399" s="43"/>
      <c r="U24399" s="43"/>
    </row>
    <row r="24400" spans="19:21" x14ac:dyDescent="0.35">
      <c r="S24400" s="43"/>
      <c r="U24400" s="43"/>
    </row>
    <row r="24401" spans="19:21" x14ac:dyDescent="0.35">
      <c r="S24401" s="43"/>
      <c r="U24401" s="43"/>
    </row>
    <row r="24402" spans="19:21" x14ac:dyDescent="0.35">
      <c r="S24402" s="43"/>
      <c r="U24402" s="43"/>
    </row>
    <row r="24403" spans="19:21" x14ac:dyDescent="0.35">
      <c r="S24403" s="43"/>
      <c r="U24403" s="43"/>
    </row>
    <row r="24404" spans="19:21" x14ac:dyDescent="0.35">
      <c r="S24404" s="43"/>
      <c r="U24404" s="43"/>
    </row>
    <row r="24405" spans="19:21" x14ac:dyDescent="0.35">
      <c r="S24405" s="43"/>
      <c r="U24405" s="43"/>
    </row>
    <row r="24406" spans="19:21" x14ac:dyDescent="0.35">
      <c r="S24406" s="43"/>
      <c r="U24406" s="43"/>
    </row>
    <row r="24407" spans="19:21" x14ac:dyDescent="0.35">
      <c r="S24407" s="43"/>
      <c r="U24407" s="43"/>
    </row>
    <row r="24408" spans="19:21" x14ac:dyDescent="0.35">
      <c r="S24408" s="43"/>
      <c r="U24408" s="43"/>
    </row>
    <row r="24409" spans="19:21" x14ac:dyDescent="0.35">
      <c r="S24409" s="43"/>
      <c r="U24409" s="43"/>
    </row>
    <row r="24410" spans="19:21" x14ac:dyDescent="0.35">
      <c r="S24410" s="43"/>
      <c r="U24410" s="43"/>
    </row>
    <row r="24411" spans="19:21" x14ac:dyDescent="0.35">
      <c r="S24411" s="43"/>
      <c r="U24411" s="43"/>
    </row>
    <row r="24412" spans="19:21" x14ac:dyDescent="0.35">
      <c r="S24412" s="43"/>
      <c r="U24412" s="43"/>
    </row>
    <row r="24413" spans="19:21" x14ac:dyDescent="0.35">
      <c r="S24413" s="43"/>
      <c r="U24413" s="43"/>
    </row>
    <row r="24414" spans="19:21" x14ac:dyDescent="0.35">
      <c r="S24414" s="43"/>
      <c r="U24414" s="43"/>
    </row>
    <row r="24415" spans="19:21" x14ac:dyDescent="0.35">
      <c r="S24415" s="43"/>
      <c r="U24415" s="43"/>
    </row>
    <row r="24416" spans="19:21" x14ac:dyDescent="0.35">
      <c r="S24416" s="43"/>
      <c r="U24416" s="43"/>
    </row>
    <row r="24417" spans="19:21" x14ac:dyDescent="0.35">
      <c r="S24417" s="43"/>
      <c r="U24417" s="43"/>
    </row>
    <row r="24418" spans="19:21" x14ac:dyDescent="0.35">
      <c r="S24418" s="43"/>
      <c r="U24418" s="43"/>
    </row>
    <row r="24419" spans="19:21" x14ac:dyDescent="0.35">
      <c r="S24419" s="43"/>
      <c r="U24419" s="43"/>
    </row>
    <row r="24420" spans="19:21" x14ac:dyDescent="0.35">
      <c r="S24420" s="43"/>
      <c r="U24420" s="43"/>
    </row>
    <row r="24421" spans="19:21" x14ac:dyDescent="0.35">
      <c r="S24421" s="43"/>
      <c r="U24421" s="43"/>
    </row>
    <row r="24422" spans="19:21" x14ac:dyDescent="0.35">
      <c r="S24422" s="43"/>
      <c r="U24422" s="43"/>
    </row>
    <row r="24423" spans="19:21" x14ac:dyDescent="0.35">
      <c r="S24423" s="43"/>
      <c r="U24423" s="43"/>
    </row>
    <row r="24424" spans="19:21" x14ac:dyDescent="0.35">
      <c r="S24424" s="43"/>
      <c r="U24424" s="43"/>
    </row>
    <row r="24425" spans="19:21" x14ac:dyDescent="0.35">
      <c r="S24425" s="43"/>
      <c r="U24425" s="43"/>
    </row>
    <row r="24426" spans="19:21" x14ac:dyDescent="0.35">
      <c r="S24426" s="43"/>
      <c r="U24426" s="43"/>
    </row>
    <row r="24427" spans="19:21" x14ac:dyDescent="0.35">
      <c r="S24427" s="43"/>
      <c r="U24427" s="43"/>
    </row>
    <row r="24428" spans="19:21" x14ac:dyDescent="0.35">
      <c r="S24428" s="43"/>
      <c r="U24428" s="43"/>
    </row>
    <row r="24429" spans="19:21" x14ac:dyDescent="0.35">
      <c r="S24429" s="43"/>
      <c r="U24429" s="43"/>
    </row>
    <row r="24430" spans="19:21" x14ac:dyDescent="0.35">
      <c r="S24430" s="43"/>
      <c r="U24430" s="43"/>
    </row>
    <row r="24431" spans="19:21" x14ac:dyDescent="0.35">
      <c r="S24431" s="43"/>
      <c r="U24431" s="43"/>
    </row>
    <row r="24432" spans="19:21" x14ac:dyDescent="0.35">
      <c r="S24432" s="43"/>
      <c r="U24432" s="43"/>
    </row>
    <row r="24433" spans="19:21" x14ac:dyDescent="0.35">
      <c r="S24433" s="43"/>
      <c r="U24433" s="43"/>
    </row>
    <row r="24434" spans="19:21" x14ac:dyDescent="0.35">
      <c r="S24434" s="43"/>
      <c r="U24434" s="43"/>
    </row>
    <row r="24435" spans="19:21" x14ac:dyDescent="0.35">
      <c r="S24435" s="43"/>
      <c r="U24435" s="43"/>
    </row>
    <row r="24436" spans="19:21" x14ac:dyDescent="0.35">
      <c r="S24436" s="43"/>
      <c r="U24436" s="43"/>
    </row>
    <row r="24437" spans="19:21" x14ac:dyDescent="0.35">
      <c r="S24437" s="43"/>
      <c r="U24437" s="43"/>
    </row>
    <row r="24438" spans="19:21" x14ac:dyDescent="0.35">
      <c r="S24438" s="43"/>
      <c r="U24438" s="43"/>
    </row>
    <row r="24439" spans="19:21" x14ac:dyDescent="0.35">
      <c r="S24439" s="43"/>
      <c r="U24439" s="43"/>
    </row>
    <row r="24440" spans="19:21" x14ac:dyDescent="0.35">
      <c r="S24440" s="43"/>
      <c r="U24440" s="43"/>
    </row>
    <row r="24441" spans="19:21" x14ac:dyDescent="0.35">
      <c r="S24441" s="43"/>
      <c r="U24441" s="43"/>
    </row>
    <row r="24442" spans="19:21" x14ac:dyDescent="0.35">
      <c r="S24442" s="43"/>
      <c r="U24442" s="43"/>
    </row>
    <row r="24443" spans="19:21" x14ac:dyDescent="0.35">
      <c r="S24443" s="43"/>
      <c r="U24443" s="43"/>
    </row>
    <row r="24444" spans="19:21" x14ac:dyDescent="0.35">
      <c r="S24444" s="43"/>
      <c r="U24444" s="43"/>
    </row>
    <row r="24445" spans="19:21" x14ac:dyDescent="0.35">
      <c r="S24445" s="43"/>
      <c r="U24445" s="43"/>
    </row>
    <row r="24446" spans="19:21" x14ac:dyDescent="0.35">
      <c r="S24446" s="43"/>
      <c r="U24446" s="43"/>
    </row>
    <row r="24447" spans="19:21" x14ac:dyDescent="0.35">
      <c r="S24447" s="43"/>
      <c r="U24447" s="43"/>
    </row>
    <row r="24448" spans="19:21" x14ac:dyDescent="0.35">
      <c r="S24448" s="43"/>
      <c r="U24448" s="43"/>
    </row>
    <row r="24449" spans="19:21" x14ac:dyDescent="0.35">
      <c r="S24449" s="43"/>
      <c r="U24449" s="43"/>
    </row>
    <row r="24450" spans="19:21" x14ac:dyDescent="0.35">
      <c r="S24450" s="43"/>
      <c r="U24450" s="43"/>
    </row>
    <row r="24451" spans="19:21" x14ac:dyDescent="0.35">
      <c r="S24451" s="43"/>
      <c r="U24451" s="43"/>
    </row>
    <row r="24452" spans="19:21" x14ac:dyDescent="0.35">
      <c r="S24452" s="43"/>
      <c r="U24452" s="43"/>
    </row>
    <row r="24453" spans="19:21" x14ac:dyDescent="0.35">
      <c r="S24453" s="43"/>
      <c r="U24453" s="43"/>
    </row>
    <row r="24454" spans="19:21" x14ac:dyDescent="0.35">
      <c r="S24454" s="43"/>
      <c r="U24454" s="43"/>
    </row>
    <row r="24455" spans="19:21" x14ac:dyDescent="0.35">
      <c r="S24455" s="43"/>
      <c r="U24455" s="43"/>
    </row>
    <row r="24456" spans="19:21" x14ac:dyDescent="0.35">
      <c r="S24456" s="43"/>
      <c r="U24456" s="43"/>
    </row>
    <row r="24457" spans="19:21" x14ac:dyDescent="0.35">
      <c r="S24457" s="43"/>
      <c r="U24457" s="43"/>
    </row>
    <row r="24458" spans="19:21" x14ac:dyDescent="0.35">
      <c r="S24458" s="43"/>
      <c r="U24458" s="43"/>
    </row>
    <row r="24459" spans="19:21" x14ac:dyDescent="0.35">
      <c r="S24459" s="43"/>
      <c r="U24459" s="43"/>
    </row>
    <row r="24460" spans="19:21" x14ac:dyDescent="0.35">
      <c r="S24460" s="43"/>
      <c r="U24460" s="43"/>
    </row>
    <row r="24461" spans="19:21" x14ac:dyDescent="0.35">
      <c r="S24461" s="43"/>
      <c r="U24461" s="43"/>
    </row>
    <row r="24462" spans="19:21" x14ac:dyDescent="0.35">
      <c r="S24462" s="43"/>
      <c r="U24462" s="43"/>
    </row>
    <row r="24463" spans="19:21" x14ac:dyDescent="0.35">
      <c r="S24463" s="43"/>
      <c r="U24463" s="43"/>
    </row>
    <row r="24464" spans="19:21" x14ac:dyDescent="0.35">
      <c r="S24464" s="43"/>
      <c r="U24464" s="43"/>
    </row>
    <row r="24465" spans="19:21" x14ac:dyDescent="0.35">
      <c r="S24465" s="43"/>
      <c r="U24465" s="43"/>
    </row>
    <row r="24466" spans="19:21" x14ac:dyDescent="0.35">
      <c r="S24466" s="43"/>
      <c r="U24466" s="43"/>
    </row>
    <row r="24467" spans="19:21" x14ac:dyDescent="0.35">
      <c r="S24467" s="43"/>
      <c r="U24467" s="43"/>
    </row>
    <row r="24468" spans="19:21" x14ac:dyDescent="0.35">
      <c r="S24468" s="43"/>
      <c r="U24468" s="43"/>
    </row>
    <row r="24469" spans="19:21" x14ac:dyDescent="0.35">
      <c r="S24469" s="43"/>
      <c r="U24469" s="43"/>
    </row>
    <row r="24470" spans="19:21" x14ac:dyDescent="0.35">
      <c r="S24470" s="43"/>
      <c r="U24470" s="43"/>
    </row>
    <row r="24471" spans="19:21" x14ac:dyDescent="0.35">
      <c r="S24471" s="43"/>
      <c r="U24471" s="43"/>
    </row>
    <row r="24472" spans="19:21" x14ac:dyDescent="0.35">
      <c r="S24472" s="43"/>
      <c r="U24472" s="43"/>
    </row>
    <row r="24473" spans="19:21" x14ac:dyDescent="0.35">
      <c r="S24473" s="43"/>
      <c r="U24473" s="43"/>
    </row>
    <row r="24474" spans="19:21" x14ac:dyDescent="0.35">
      <c r="S24474" s="43"/>
      <c r="U24474" s="43"/>
    </row>
    <row r="24475" spans="19:21" x14ac:dyDescent="0.35">
      <c r="S24475" s="43"/>
      <c r="U24475" s="43"/>
    </row>
    <row r="24476" spans="19:21" x14ac:dyDescent="0.35">
      <c r="S24476" s="43"/>
      <c r="U24476" s="43"/>
    </row>
    <row r="24477" spans="19:21" x14ac:dyDescent="0.35">
      <c r="S24477" s="43"/>
      <c r="U24477" s="43"/>
    </row>
    <row r="24478" spans="19:21" x14ac:dyDescent="0.35">
      <c r="S24478" s="43"/>
      <c r="U24478" s="43"/>
    </row>
    <row r="24479" spans="19:21" x14ac:dyDescent="0.35">
      <c r="S24479" s="43"/>
      <c r="U24479" s="43"/>
    </row>
    <row r="24480" spans="19:21" x14ac:dyDescent="0.35">
      <c r="S24480" s="43"/>
      <c r="U24480" s="43"/>
    </row>
    <row r="24481" spans="19:21" x14ac:dyDescent="0.35">
      <c r="S24481" s="43"/>
      <c r="U24481" s="43"/>
    </row>
    <row r="24482" spans="19:21" x14ac:dyDescent="0.35">
      <c r="S24482" s="43"/>
      <c r="U24482" s="43"/>
    </row>
    <row r="24483" spans="19:21" x14ac:dyDescent="0.35">
      <c r="S24483" s="43"/>
      <c r="U24483" s="43"/>
    </row>
    <row r="24484" spans="19:21" x14ac:dyDescent="0.35">
      <c r="S24484" s="43"/>
      <c r="U24484" s="43"/>
    </row>
    <row r="24485" spans="19:21" x14ac:dyDescent="0.35">
      <c r="S24485" s="43"/>
      <c r="U24485" s="43"/>
    </row>
    <row r="24486" spans="19:21" x14ac:dyDescent="0.35">
      <c r="S24486" s="43"/>
      <c r="U24486" s="43"/>
    </row>
    <row r="24487" spans="19:21" x14ac:dyDescent="0.35">
      <c r="S24487" s="43"/>
      <c r="U24487" s="43"/>
    </row>
    <row r="24488" spans="19:21" x14ac:dyDescent="0.35">
      <c r="S24488" s="43"/>
      <c r="U24488" s="43"/>
    </row>
    <row r="24489" spans="19:21" x14ac:dyDescent="0.35">
      <c r="S24489" s="43"/>
      <c r="U24489" s="43"/>
    </row>
    <row r="24490" spans="19:21" x14ac:dyDescent="0.35">
      <c r="S24490" s="43"/>
      <c r="U24490" s="43"/>
    </row>
    <row r="24491" spans="19:21" x14ac:dyDescent="0.35">
      <c r="S24491" s="43"/>
      <c r="U24491" s="43"/>
    </row>
    <row r="24492" spans="19:21" x14ac:dyDescent="0.35">
      <c r="S24492" s="43"/>
      <c r="U24492" s="43"/>
    </row>
    <row r="24493" spans="19:21" x14ac:dyDescent="0.35">
      <c r="S24493" s="43"/>
      <c r="U24493" s="43"/>
    </row>
    <row r="24494" spans="19:21" x14ac:dyDescent="0.35">
      <c r="S24494" s="43"/>
      <c r="U24494" s="43"/>
    </row>
    <row r="24495" spans="19:21" x14ac:dyDescent="0.35">
      <c r="S24495" s="43"/>
      <c r="U24495" s="43"/>
    </row>
    <row r="24496" spans="19:21" x14ac:dyDescent="0.35">
      <c r="S24496" s="43"/>
      <c r="U24496" s="43"/>
    </row>
    <row r="24497" spans="19:21" x14ac:dyDescent="0.35">
      <c r="S24497" s="43"/>
      <c r="U24497" s="43"/>
    </row>
    <row r="24498" spans="19:21" x14ac:dyDescent="0.35">
      <c r="S24498" s="43"/>
      <c r="U24498" s="43"/>
    </row>
    <row r="24499" spans="19:21" x14ac:dyDescent="0.35">
      <c r="S24499" s="43"/>
      <c r="U24499" s="43"/>
    </row>
    <row r="24500" spans="19:21" x14ac:dyDescent="0.35">
      <c r="S24500" s="43"/>
      <c r="U24500" s="43"/>
    </row>
    <row r="24501" spans="19:21" x14ac:dyDescent="0.35">
      <c r="S24501" s="43"/>
      <c r="U24501" s="43"/>
    </row>
    <row r="24502" spans="19:21" x14ac:dyDescent="0.35">
      <c r="S24502" s="43"/>
      <c r="U24502" s="43"/>
    </row>
    <row r="24503" spans="19:21" x14ac:dyDescent="0.35">
      <c r="S24503" s="43"/>
      <c r="U24503" s="43"/>
    </row>
    <row r="24504" spans="19:21" x14ac:dyDescent="0.35">
      <c r="S24504" s="43"/>
      <c r="U24504" s="43"/>
    </row>
    <row r="24505" spans="19:21" x14ac:dyDescent="0.35">
      <c r="S24505" s="43"/>
      <c r="U24505" s="43"/>
    </row>
    <row r="24506" spans="19:21" x14ac:dyDescent="0.35">
      <c r="S24506" s="43"/>
      <c r="U24506" s="43"/>
    </row>
    <row r="24507" spans="19:21" x14ac:dyDescent="0.35">
      <c r="S24507" s="43"/>
      <c r="U24507" s="43"/>
    </row>
    <row r="24508" spans="19:21" x14ac:dyDescent="0.35">
      <c r="S24508" s="43"/>
      <c r="U24508" s="43"/>
    </row>
    <row r="24509" spans="19:21" x14ac:dyDescent="0.35">
      <c r="S24509" s="43"/>
      <c r="U24509" s="43"/>
    </row>
    <row r="24510" spans="19:21" x14ac:dyDescent="0.35">
      <c r="S24510" s="43"/>
      <c r="U24510" s="43"/>
    </row>
    <row r="24511" spans="19:21" x14ac:dyDescent="0.35">
      <c r="S24511" s="43"/>
      <c r="U24511" s="43"/>
    </row>
    <row r="24512" spans="19:21" x14ac:dyDescent="0.35">
      <c r="S24512" s="43"/>
      <c r="U24512" s="43"/>
    </row>
    <row r="24513" spans="19:21" x14ac:dyDescent="0.35">
      <c r="S24513" s="43"/>
      <c r="U24513" s="43"/>
    </row>
    <row r="24514" spans="19:21" x14ac:dyDescent="0.35">
      <c r="S24514" s="43"/>
      <c r="U24514" s="43"/>
    </row>
    <row r="24515" spans="19:21" x14ac:dyDescent="0.35">
      <c r="S24515" s="43"/>
      <c r="U24515" s="43"/>
    </row>
    <row r="24516" spans="19:21" x14ac:dyDescent="0.35">
      <c r="S24516" s="43"/>
      <c r="U24516" s="43"/>
    </row>
    <row r="24517" spans="19:21" x14ac:dyDescent="0.35">
      <c r="S24517" s="43"/>
      <c r="U24517" s="43"/>
    </row>
    <row r="24518" spans="19:21" x14ac:dyDescent="0.35">
      <c r="S24518" s="43"/>
      <c r="U24518" s="43"/>
    </row>
    <row r="24519" spans="19:21" x14ac:dyDescent="0.35">
      <c r="S24519" s="43"/>
      <c r="U24519" s="43"/>
    </row>
    <row r="24520" spans="19:21" x14ac:dyDescent="0.35">
      <c r="S24520" s="43"/>
      <c r="U24520" s="43"/>
    </row>
    <row r="24521" spans="19:21" x14ac:dyDescent="0.35">
      <c r="S24521" s="43"/>
      <c r="U24521" s="43"/>
    </row>
    <row r="24522" spans="19:21" x14ac:dyDescent="0.35">
      <c r="S24522" s="43"/>
      <c r="U24522" s="43"/>
    </row>
    <row r="24523" spans="19:21" x14ac:dyDescent="0.35">
      <c r="S24523" s="43"/>
      <c r="U24523" s="43"/>
    </row>
    <row r="24524" spans="19:21" x14ac:dyDescent="0.35">
      <c r="S24524" s="43"/>
      <c r="U24524" s="43"/>
    </row>
    <row r="24525" spans="19:21" x14ac:dyDescent="0.35">
      <c r="S24525" s="43"/>
      <c r="U24525" s="43"/>
    </row>
    <row r="24526" spans="19:21" x14ac:dyDescent="0.35">
      <c r="S24526" s="43"/>
      <c r="U24526" s="43"/>
    </row>
    <row r="24527" spans="19:21" x14ac:dyDescent="0.35">
      <c r="S24527" s="43"/>
      <c r="U24527" s="43"/>
    </row>
    <row r="24528" spans="19:21" x14ac:dyDescent="0.35">
      <c r="S24528" s="43"/>
      <c r="U24528" s="43"/>
    </row>
    <row r="24529" spans="19:21" x14ac:dyDescent="0.35">
      <c r="S24529" s="43"/>
      <c r="U24529" s="43"/>
    </row>
    <row r="24530" spans="19:21" x14ac:dyDescent="0.35">
      <c r="S24530" s="43"/>
      <c r="U24530" s="43"/>
    </row>
    <row r="24531" spans="19:21" x14ac:dyDescent="0.35">
      <c r="S24531" s="43"/>
      <c r="U24531" s="43"/>
    </row>
    <row r="24532" spans="19:21" x14ac:dyDescent="0.35">
      <c r="S24532" s="43"/>
      <c r="U24532" s="43"/>
    </row>
    <row r="24533" spans="19:21" x14ac:dyDescent="0.35">
      <c r="S24533" s="43"/>
      <c r="U24533" s="43"/>
    </row>
    <row r="24534" spans="19:21" x14ac:dyDescent="0.35">
      <c r="S24534" s="43"/>
      <c r="U24534" s="43"/>
    </row>
    <row r="24535" spans="19:21" x14ac:dyDescent="0.35">
      <c r="S24535" s="43"/>
      <c r="U24535" s="43"/>
    </row>
    <row r="24536" spans="19:21" x14ac:dyDescent="0.35">
      <c r="S24536" s="43"/>
      <c r="U24536" s="43"/>
    </row>
    <row r="24537" spans="19:21" x14ac:dyDescent="0.35">
      <c r="S24537" s="43"/>
      <c r="U24537" s="43"/>
    </row>
    <row r="24538" spans="19:21" x14ac:dyDescent="0.35">
      <c r="S24538" s="43"/>
      <c r="U24538" s="43"/>
    </row>
    <row r="24539" spans="19:21" x14ac:dyDescent="0.35">
      <c r="S24539" s="43"/>
      <c r="U24539" s="43"/>
    </row>
    <row r="24540" spans="19:21" x14ac:dyDescent="0.35">
      <c r="S24540" s="43"/>
      <c r="U24540" s="43"/>
    </row>
    <row r="24541" spans="19:21" x14ac:dyDescent="0.35">
      <c r="S24541" s="43"/>
      <c r="U24541" s="43"/>
    </row>
    <row r="24542" spans="19:21" x14ac:dyDescent="0.35">
      <c r="S24542" s="43"/>
      <c r="U24542" s="43"/>
    </row>
    <row r="24543" spans="19:21" x14ac:dyDescent="0.35">
      <c r="S24543" s="43"/>
      <c r="U24543" s="43"/>
    </row>
    <row r="24544" spans="19:21" x14ac:dyDescent="0.35">
      <c r="S24544" s="43"/>
      <c r="U24544" s="43"/>
    </row>
    <row r="24545" spans="19:21" x14ac:dyDescent="0.35">
      <c r="S24545" s="43"/>
      <c r="U24545" s="43"/>
    </row>
    <row r="24546" spans="19:21" x14ac:dyDescent="0.35">
      <c r="S24546" s="43"/>
      <c r="U24546" s="43"/>
    </row>
    <row r="24547" spans="19:21" x14ac:dyDescent="0.35">
      <c r="S24547" s="43"/>
      <c r="U24547" s="43"/>
    </row>
    <row r="24548" spans="19:21" x14ac:dyDescent="0.35">
      <c r="S24548" s="43"/>
      <c r="U24548" s="43"/>
    </row>
    <row r="24549" spans="19:21" x14ac:dyDescent="0.35">
      <c r="S24549" s="43"/>
      <c r="U24549" s="43"/>
    </row>
    <row r="24550" spans="19:21" x14ac:dyDescent="0.35">
      <c r="S24550" s="43"/>
      <c r="U24550" s="43"/>
    </row>
    <row r="24551" spans="19:21" x14ac:dyDescent="0.35">
      <c r="S24551" s="43"/>
      <c r="U24551" s="43"/>
    </row>
    <row r="24552" spans="19:21" x14ac:dyDescent="0.35">
      <c r="S24552" s="43"/>
      <c r="U24552" s="43"/>
    </row>
    <row r="24553" spans="19:21" x14ac:dyDescent="0.35">
      <c r="S24553" s="43"/>
      <c r="U24553" s="43"/>
    </row>
    <row r="24554" spans="19:21" x14ac:dyDescent="0.35">
      <c r="S24554" s="43"/>
      <c r="U24554" s="43"/>
    </row>
    <row r="24555" spans="19:21" x14ac:dyDescent="0.35">
      <c r="S24555" s="43"/>
      <c r="U24555" s="43"/>
    </row>
    <row r="24556" spans="19:21" x14ac:dyDescent="0.35">
      <c r="S24556" s="43"/>
      <c r="U24556" s="43"/>
    </row>
    <row r="24557" spans="19:21" x14ac:dyDescent="0.35">
      <c r="S24557" s="43"/>
      <c r="U24557" s="43"/>
    </row>
    <row r="24558" spans="19:21" x14ac:dyDescent="0.35">
      <c r="S24558" s="43"/>
      <c r="U24558" s="43"/>
    </row>
    <row r="24559" spans="19:21" x14ac:dyDescent="0.35">
      <c r="S24559" s="43"/>
      <c r="U24559" s="43"/>
    </row>
    <row r="24560" spans="19:21" x14ac:dyDescent="0.35">
      <c r="S24560" s="43"/>
      <c r="U24560" s="43"/>
    </row>
    <row r="24561" spans="19:21" x14ac:dyDescent="0.35">
      <c r="S24561" s="43"/>
      <c r="U24561" s="43"/>
    </row>
    <row r="24562" spans="19:21" x14ac:dyDescent="0.35">
      <c r="S24562" s="43"/>
      <c r="U24562" s="43"/>
    </row>
    <row r="24563" spans="19:21" x14ac:dyDescent="0.35">
      <c r="S24563" s="43"/>
      <c r="U24563" s="43"/>
    </row>
    <row r="24564" spans="19:21" x14ac:dyDescent="0.35">
      <c r="S24564" s="43"/>
      <c r="U24564" s="43"/>
    </row>
    <row r="24565" spans="19:21" x14ac:dyDescent="0.35">
      <c r="S24565" s="43"/>
      <c r="U24565" s="43"/>
    </row>
    <row r="24566" spans="19:21" x14ac:dyDescent="0.35">
      <c r="S24566" s="43"/>
      <c r="U24566" s="43"/>
    </row>
    <row r="24567" spans="19:21" x14ac:dyDescent="0.35">
      <c r="S24567" s="43"/>
      <c r="U24567" s="43"/>
    </row>
    <row r="24568" spans="19:21" x14ac:dyDescent="0.35">
      <c r="S24568" s="43"/>
      <c r="U24568" s="43"/>
    </row>
    <row r="24569" spans="19:21" x14ac:dyDescent="0.35">
      <c r="S24569" s="43"/>
      <c r="U24569" s="43"/>
    </row>
    <row r="24570" spans="19:21" x14ac:dyDescent="0.35">
      <c r="S24570" s="43"/>
      <c r="U24570" s="43"/>
    </row>
    <row r="24571" spans="19:21" x14ac:dyDescent="0.35">
      <c r="S24571" s="43"/>
      <c r="U24571" s="43"/>
    </row>
    <row r="24572" spans="19:21" x14ac:dyDescent="0.35">
      <c r="S24572" s="43"/>
      <c r="U24572" s="43"/>
    </row>
    <row r="24573" spans="19:21" x14ac:dyDescent="0.35">
      <c r="S24573" s="43"/>
      <c r="U24573" s="43"/>
    </row>
    <row r="24574" spans="19:21" x14ac:dyDescent="0.35">
      <c r="S24574" s="43"/>
      <c r="U24574" s="43"/>
    </row>
    <row r="24575" spans="19:21" x14ac:dyDescent="0.35">
      <c r="S24575" s="43"/>
      <c r="U24575" s="43"/>
    </row>
    <row r="24576" spans="19:21" x14ac:dyDescent="0.35">
      <c r="S24576" s="43"/>
      <c r="U24576" s="43"/>
    </row>
    <row r="24577" spans="19:21" x14ac:dyDescent="0.35">
      <c r="S24577" s="43"/>
      <c r="U24577" s="43"/>
    </row>
    <row r="24578" spans="19:21" x14ac:dyDescent="0.35">
      <c r="S24578" s="43"/>
      <c r="U24578" s="43"/>
    </row>
    <row r="24579" spans="19:21" x14ac:dyDescent="0.35">
      <c r="S24579" s="43"/>
      <c r="U24579" s="43"/>
    </row>
    <row r="24580" spans="19:21" x14ac:dyDescent="0.35">
      <c r="S24580" s="43"/>
      <c r="U24580" s="43"/>
    </row>
    <row r="24581" spans="19:21" x14ac:dyDescent="0.35">
      <c r="S24581" s="43"/>
      <c r="U24581" s="43"/>
    </row>
    <row r="24582" spans="19:21" x14ac:dyDescent="0.35">
      <c r="S24582" s="43"/>
      <c r="U24582" s="43"/>
    </row>
    <row r="24583" spans="19:21" x14ac:dyDescent="0.35">
      <c r="S24583" s="43"/>
      <c r="U24583" s="43"/>
    </row>
    <row r="24584" spans="19:21" x14ac:dyDescent="0.35">
      <c r="S24584" s="43"/>
      <c r="U24584" s="43"/>
    </row>
    <row r="24585" spans="19:21" x14ac:dyDescent="0.35">
      <c r="S24585" s="43"/>
      <c r="U24585" s="43"/>
    </row>
    <row r="24586" spans="19:21" x14ac:dyDescent="0.35">
      <c r="S24586" s="43"/>
      <c r="U24586" s="43"/>
    </row>
    <row r="24587" spans="19:21" x14ac:dyDescent="0.35">
      <c r="S24587" s="43"/>
      <c r="U24587" s="43"/>
    </row>
    <row r="24588" spans="19:21" x14ac:dyDescent="0.35">
      <c r="S24588" s="43"/>
      <c r="U24588" s="43"/>
    </row>
    <row r="24589" spans="19:21" x14ac:dyDescent="0.35">
      <c r="S24589" s="43"/>
      <c r="U24589" s="43"/>
    </row>
    <row r="24590" spans="19:21" x14ac:dyDescent="0.35">
      <c r="S24590" s="43"/>
      <c r="U24590" s="43"/>
    </row>
    <row r="24591" spans="19:21" x14ac:dyDescent="0.35">
      <c r="S24591" s="43"/>
      <c r="U24591" s="43"/>
    </row>
    <row r="24592" spans="19:21" x14ac:dyDescent="0.35">
      <c r="S24592" s="43"/>
      <c r="U24592" s="43"/>
    </row>
    <row r="24593" spans="19:21" x14ac:dyDescent="0.35">
      <c r="S24593" s="43"/>
      <c r="U24593" s="43"/>
    </row>
    <row r="24594" spans="19:21" x14ac:dyDescent="0.35">
      <c r="S24594" s="43"/>
      <c r="U24594" s="43"/>
    </row>
    <row r="24595" spans="19:21" x14ac:dyDescent="0.35">
      <c r="S24595" s="43"/>
      <c r="U24595" s="43"/>
    </row>
    <row r="24596" spans="19:21" x14ac:dyDescent="0.35">
      <c r="S24596" s="43"/>
      <c r="U24596" s="43"/>
    </row>
    <row r="24597" spans="19:21" x14ac:dyDescent="0.35">
      <c r="S24597" s="43"/>
      <c r="U24597" s="43"/>
    </row>
    <row r="24598" spans="19:21" x14ac:dyDescent="0.35">
      <c r="S24598" s="43"/>
      <c r="U24598" s="43"/>
    </row>
    <row r="24599" spans="19:21" x14ac:dyDescent="0.35">
      <c r="S24599" s="43"/>
      <c r="U24599" s="43"/>
    </row>
    <row r="24600" spans="19:21" x14ac:dyDescent="0.35">
      <c r="S24600" s="43"/>
      <c r="U24600" s="43"/>
    </row>
    <row r="24601" spans="19:21" x14ac:dyDescent="0.35">
      <c r="S24601" s="43"/>
      <c r="U24601" s="43"/>
    </row>
    <row r="24602" spans="19:21" x14ac:dyDescent="0.35">
      <c r="S24602" s="43"/>
      <c r="U24602" s="43"/>
    </row>
    <row r="24603" spans="19:21" x14ac:dyDescent="0.35">
      <c r="S24603" s="43"/>
      <c r="U24603" s="43"/>
    </row>
    <row r="24604" spans="19:21" x14ac:dyDescent="0.35">
      <c r="S24604" s="43"/>
      <c r="U24604" s="43"/>
    </row>
    <row r="24605" spans="19:21" x14ac:dyDescent="0.35">
      <c r="S24605" s="43"/>
      <c r="U24605" s="43"/>
    </row>
    <row r="24606" spans="19:21" x14ac:dyDescent="0.35">
      <c r="S24606" s="43"/>
      <c r="U24606" s="43"/>
    </row>
    <row r="24607" spans="19:21" x14ac:dyDescent="0.35">
      <c r="S24607" s="43"/>
      <c r="U24607" s="43"/>
    </row>
    <row r="24608" spans="19:21" x14ac:dyDescent="0.35">
      <c r="S24608" s="43"/>
      <c r="U24608" s="43"/>
    </row>
    <row r="24609" spans="19:21" x14ac:dyDescent="0.35">
      <c r="S24609" s="43"/>
      <c r="U24609" s="43"/>
    </row>
    <row r="24610" spans="19:21" x14ac:dyDescent="0.35">
      <c r="S24610" s="43"/>
      <c r="U24610" s="43"/>
    </row>
    <row r="24611" spans="19:21" x14ac:dyDescent="0.35">
      <c r="S24611" s="43"/>
      <c r="U24611" s="43"/>
    </row>
    <row r="24612" spans="19:21" x14ac:dyDescent="0.35">
      <c r="S24612" s="43"/>
      <c r="U24612" s="43"/>
    </row>
    <row r="24613" spans="19:21" x14ac:dyDescent="0.35">
      <c r="S24613" s="43"/>
      <c r="U24613" s="43"/>
    </row>
    <row r="24614" spans="19:21" x14ac:dyDescent="0.35">
      <c r="S24614" s="43"/>
      <c r="U24614" s="43"/>
    </row>
    <row r="24615" spans="19:21" x14ac:dyDescent="0.35">
      <c r="S24615" s="43"/>
      <c r="U24615" s="43"/>
    </row>
    <row r="24616" spans="19:21" x14ac:dyDescent="0.35">
      <c r="S24616" s="43"/>
      <c r="U24616" s="43"/>
    </row>
    <row r="24617" spans="19:21" x14ac:dyDescent="0.35">
      <c r="S24617" s="43"/>
      <c r="U24617" s="43"/>
    </row>
    <row r="24618" spans="19:21" x14ac:dyDescent="0.35">
      <c r="S24618" s="43"/>
      <c r="U24618" s="43"/>
    </row>
    <row r="24619" spans="19:21" x14ac:dyDescent="0.35">
      <c r="S24619" s="43"/>
      <c r="U24619" s="43"/>
    </row>
    <row r="24620" spans="19:21" x14ac:dyDescent="0.35">
      <c r="S24620" s="43"/>
      <c r="U24620" s="43"/>
    </row>
    <row r="24621" spans="19:21" x14ac:dyDescent="0.35">
      <c r="S24621" s="43"/>
      <c r="U24621" s="43"/>
    </row>
    <row r="24622" spans="19:21" x14ac:dyDescent="0.35">
      <c r="S24622" s="43"/>
      <c r="U24622" s="43"/>
    </row>
    <row r="24623" spans="19:21" x14ac:dyDescent="0.35">
      <c r="S24623" s="43"/>
      <c r="U24623" s="43"/>
    </row>
    <row r="24624" spans="19:21" x14ac:dyDescent="0.35">
      <c r="S24624" s="43"/>
      <c r="U24624" s="43"/>
    </row>
    <row r="24625" spans="19:21" x14ac:dyDescent="0.35">
      <c r="S24625" s="43"/>
      <c r="U24625" s="43"/>
    </row>
    <row r="24626" spans="19:21" x14ac:dyDescent="0.35">
      <c r="S24626" s="43"/>
      <c r="U24626" s="43"/>
    </row>
    <row r="24627" spans="19:21" x14ac:dyDescent="0.35">
      <c r="S24627" s="43"/>
      <c r="U24627" s="43"/>
    </row>
    <row r="24628" spans="19:21" x14ac:dyDescent="0.35">
      <c r="S24628" s="43"/>
      <c r="U24628" s="43"/>
    </row>
    <row r="24629" spans="19:21" x14ac:dyDescent="0.35">
      <c r="S24629" s="43"/>
      <c r="U24629" s="43"/>
    </row>
    <row r="24630" spans="19:21" x14ac:dyDescent="0.35">
      <c r="S24630" s="43"/>
      <c r="U24630" s="43"/>
    </row>
    <row r="24631" spans="19:21" x14ac:dyDescent="0.35">
      <c r="S24631" s="43"/>
      <c r="U24631" s="43"/>
    </row>
    <row r="24632" spans="19:21" x14ac:dyDescent="0.35">
      <c r="S24632" s="43"/>
      <c r="U24632" s="43"/>
    </row>
    <row r="24633" spans="19:21" x14ac:dyDescent="0.35">
      <c r="S24633" s="43"/>
      <c r="U24633" s="43"/>
    </row>
    <row r="24634" spans="19:21" x14ac:dyDescent="0.35">
      <c r="S24634" s="43"/>
      <c r="U24634" s="43"/>
    </row>
    <row r="24635" spans="19:21" x14ac:dyDescent="0.35">
      <c r="S24635" s="43"/>
      <c r="U24635" s="43"/>
    </row>
    <row r="24636" spans="19:21" x14ac:dyDescent="0.35">
      <c r="S24636" s="43"/>
      <c r="U24636" s="43"/>
    </row>
    <row r="24637" spans="19:21" x14ac:dyDescent="0.35">
      <c r="S24637" s="43"/>
      <c r="U24637" s="43"/>
    </row>
    <row r="24638" spans="19:21" x14ac:dyDescent="0.35">
      <c r="S24638" s="43"/>
      <c r="U24638" s="43"/>
    </row>
    <row r="24639" spans="19:21" x14ac:dyDescent="0.35">
      <c r="S24639" s="43"/>
      <c r="U24639" s="43"/>
    </row>
    <row r="24640" spans="19:21" x14ac:dyDescent="0.35">
      <c r="S24640" s="43"/>
      <c r="U24640" s="43"/>
    </row>
    <row r="24641" spans="19:21" x14ac:dyDescent="0.35">
      <c r="S24641" s="43"/>
      <c r="U24641" s="43"/>
    </row>
    <row r="24642" spans="19:21" x14ac:dyDescent="0.35">
      <c r="S24642" s="43"/>
      <c r="U24642" s="43"/>
    </row>
    <row r="24643" spans="19:21" x14ac:dyDescent="0.35">
      <c r="S24643" s="43"/>
      <c r="U24643" s="43"/>
    </row>
    <row r="24644" spans="19:21" x14ac:dyDescent="0.35">
      <c r="S24644" s="43"/>
      <c r="U24644" s="43"/>
    </row>
    <row r="24645" spans="19:21" x14ac:dyDescent="0.35">
      <c r="S24645" s="43"/>
      <c r="U24645" s="43"/>
    </row>
    <row r="24646" spans="19:21" x14ac:dyDescent="0.35">
      <c r="S24646" s="43"/>
      <c r="U24646" s="43"/>
    </row>
    <row r="24647" spans="19:21" x14ac:dyDescent="0.35">
      <c r="S24647" s="43"/>
      <c r="U24647" s="43"/>
    </row>
    <row r="24648" spans="19:21" x14ac:dyDescent="0.35">
      <c r="S24648" s="43"/>
      <c r="U24648" s="43"/>
    </row>
    <row r="24649" spans="19:21" x14ac:dyDescent="0.35">
      <c r="S24649" s="43"/>
      <c r="U24649" s="43"/>
    </row>
    <row r="24650" spans="19:21" x14ac:dyDescent="0.35">
      <c r="S24650" s="43"/>
      <c r="U24650" s="43"/>
    </row>
    <row r="24651" spans="19:21" x14ac:dyDescent="0.35">
      <c r="S24651" s="43"/>
      <c r="U24651" s="43"/>
    </row>
    <row r="24652" spans="19:21" x14ac:dyDescent="0.35">
      <c r="S24652" s="43"/>
      <c r="U24652" s="43"/>
    </row>
    <row r="24653" spans="19:21" x14ac:dyDescent="0.35">
      <c r="S24653" s="43"/>
      <c r="U24653" s="43"/>
    </row>
    <row r="24654" spans="19:21" x14ac:dyDescent="0.35">
      <c r="S24654" s="43"/>
      <c r="U24654" s="43"/>
    </row>
    <row r="24655" spans="19:21" x14ac:dyDescent="0.35">
      <c r="S24655" s="43"/>
      <c r="U24655" s="43"/>
    </row>
    <row r="24656" spans="19:21" x14ac:dyDescent="0.35">
      <c r="S24656" s="43"/>
      <c r="U24656" s="43"/>
    </row>
    <row r="24657" spans="19:21" x14ac:dyDescent="0.35">
      <c r="S24657" s="43"/>
      <c r="U24657" s="43"/>
    </row>
    <row r="24658" spans="19:21" x14ac:dyDescent="0.35">
      <c r="S24658" s="43"/>
      <c r="U24658" s="43"/>
    </row>
    <row r="24659" spans="19:21" x14ac:dyDescent="0.35">
      <c r="S24659" s="43"/>
      <c r="U24659" s="43"/>
    </row>
    <row r="24660" spans="19:21" x14ac:dyDescent="0.35">
      <c r="S24660" s="43"/>
      <c r="U24660" s="43"/>
    </row>
    <row r="24661" spans="19:21" x14ac:dyDescent="0.35">
      <c r="S24661" s="43"/>
      <c r="U24661" s="43"/>
    </row>
    <row r="24662" spans="19:21" x14ac:dyDescent="0.35">
      <c r="S24662" s="43"/>
      <c r="U24662" s="43"/>
    </row>
    <row r="24663" spans="19:21" x14ac:dyDescent="0.35">
      <c r="S24663" s="43"/>
      <c r="U24663" s="43"/>
    </row>
    <row r="24664" spans="19:21" x14ac:dyDescent="0.35">
      <c r="S24664" s="43"/>
      <c r="U24664" s="43"/>
    </row>
    <row r="24665" spans="19:21" x14ac:dyDescent="0.35">
      <c r="S24665" s="43"/>
      <c r="U24665" s="43"/>
    </row>
    <row r="24666" spans="19:21" x14ac:dyDescent="0.35">
      <c r="S24666" s="43"/>
      <c r="U24666" s="43"/>
    </row>
    <row r="24667" spans="19:21" x14ac:dyDescent="0.35">
      <c r="S24667" s="43"/>
      <c r="U24667" s="43"/>
    </row>
    <row r="24668" spans="19:21" x14ac:dyDescent="0.35">
      <c r="S24668" s="43"/>
      <c r="U24668" s="43"/>
    </row>
    <row r="24669" spans="19:21" x14ac:dyDescent="0.35">
      <c r="S24669" s="43"/>
      <c r="U24669" s="43"/>
    </row>
    <row r="24670" spans="19:21" x14ac:dyDescent="0.35">
      <c r="S24670" s="43"/>
      <c r="U24670" s="43"/>
    </row>
    <row r="24671" spans="19:21" x14ac:dyDescent="0.35">
      <c r="S24671" s="43"/>
      <c r="U24671" s="43"/>
    </row>
    <row r="24672" spans="19:21" x14ac:dyDescent="0.35">
      <c r="S24672" s="43"/>
      <c r="U24672" s="43"/>
    </row>
    <row r="24673" spans="19:21" x14ac:dyDescent="0.35">
      <c r="S24673" s="43"/>
      <c r="U24673" s="43"/>
    </row>
    <row r="24674" spans="19:21" x14ac:dyDescent="0.35">
      <c r="S24674" s="43"/>
      <c r="U24674" s="43"/>
    </row>
    <row r="24675" spans="19:21" x14ac:dyDescent="0.35">
      <c r="S24675" s="43"/>
      <c r="U24675" s="43"/>
    </row>
    <row r="24676" spans="19:21" x14ac:dyDescent="0.35">
      <c r="S24676" s="43"/>
      <c r="U24676" s="43"/>
    </row>
    <row r="24677" spans="19:21" x14ac:dyDescent="0.35">
      <c r="S24677" s="43"/>
      <c r="U24677" s="43"/>
    </row>
    <row r="24678" spans="19:21" x14ac:dyDescent="0.35">
      <c r="S24678" s="43"/>
      <c r="U24678" s="43"/>
    </row>
    <row r="24679" spans="19:21" x14ac:dyDescent="0.35">
      <c r="S24679" s="43"/>
      <c r="U24679" s="43"/>
    </row>
    <row r="24680" spans="19:21" x14ac:dyDescent="0.35">
      <c r="S24680" s="43"/>
      <c r="U24680" s="43"/>
    </row>
    <row r="24681" spans="19:21" x14ac:dyDescent="0.35">
      <c r="S24681" s="43"/>
      <c r="U24681" s="43"/>
    </row>
    <row r="24682" spans="19:21" x14ac:dyDescent="0.35">
      <c r="S24682" s="43"/>
      <c r="U24682" s="43"/>
    </row>
    <row r="24683" spans="19:21" x14ac:dyDescent="0.35">
      <c r="S24683" s="43"/>
      <c r="U24683" s="43"/>
    </row>
    <row r="24684" spans="19:21" x14ac:dyDescent="0.35">
      <c r="S24684" s="43"/>
      <c r="U24684" s="43"/>
    </row>
    <row r="24685" spans="19:21" x14ac:dyDescent="0.35">
      <c r="S24685" s="43"/>
      <c r="U24685" s="43"/>
    </row>
    <row r="24686" spans="19:21" x14ac:dyDescent="0.35">
      <c r="S24686" s="43"/>
      <c r="U24686" s="43"/>
    </row>
    <row r="24687" spans="19:21" x14ac:dyDescent="0.35">
      <c r="S24687" s="43"/>
      <c r="U24687" s="43"/>
    </row>
    <row r="24688" spans="19:21" x14ac:dyDescent="0.35">
      <c r="S24688" s="43"/>
      <c r="U24688" s="43"/>
    </row>
    <row r="24689" spans="19:21" x14ac:dyDescent="0.35">
      <c r="S24689" s="43"/>
      <c r="U24689" s="43"/>
    </row>
    <row r="24690" spans="19:21" x14ac:dyDescent="0.35">
      <c r="S24690" s="43"/>
      <c r="U24690" s="43"/>
    </row>
    <row r="24691" spans="19:21" x14ac:dyDescent="0.35">
      <c r="S24691" s="43"/>
      <c r="U24691" s="43"/>
    </row>
    <row r="24692" spans="19:21" x14ac:dyDescent="0.35">
      <c r="S24692" s="43"/>
      <c r="U24692" s="43"/>
    </row>
    <row r="24693" spans="19:21" x14ac:dyDescent="0.35">
      <c r="S24693" s="43"/>
      <c r="U24693" s="43"/>
    </row>
    <row r="24694" spans="19:21" x14ac:dyDescent="0.35">
      <c r="S24694" s="43"/>
      <c r="U24694" s="43"/>
    </row>
    <row r="24695" spans="19:21" x14ac:dyDescent="0.35">
      <c r="S24695" s="43"/>
      <c r="U24695" s="43"/>
    </row>
    <row r="24696" spans="19:21" x14ac:dyDescent="0.35">
      <c r="S24696" s="43"/>
      <c r="U24696" s="43"/>
    </row>
    <row r="24697" spans="19:21" x14ac:dyDescent="0.35">
      <c r="S24697" s="43"/>
      <c r="U24697" s="43"/>
    </row>
    <row r="24698" spans="19:21" x14ac:dyDescent="0.35">
      <c r="S24698" s="43"/>
      <c r="U24698" s="43"/>
    </row>
    <row r="24699" spans="19:21" x14ac:dyDescent="0.35">
      <c r="S24699" s="43"/>
      <c r="U24699" s="43"/>
    </row>
    <row r="24700" spans="19:21" x14ac:dyDescent="0.35">
      <c r="S24700" s="43"/>
      <c r="U24700" s="43"/>
    </row>
    <row r="24701" spans="19:21" x14ac:dyDescent="0.35">
      <c r="S24701" s="43"/>
      <c r="U24701" s="43"/>
    </row>
    <row r="24702" spans="19:21" x14ac:dyDescent="0.35">
      <c r="S24702" s="43"/>
      <c r="U24702" s="43"/>
    </row>
    <row r="24703" spans="19:21" x14ac:dyDescent="0.35">
      <c r="S24703" s="43"/>
      <c r="U24703" s="43"/>
    </row>
    <row r="24704" spans="19:21" x14ac:dyDescent="0.35">
      <c r="S24704" s="43"/>
      <c r="U24704" s="43"/>
    </row>
    <row r="24705" spans="19:21" x14ac:dyDescent="0.35">
      <c r="S24705" s="43"/>
      <c r="U24705" s="43"/>
    </row>
    <row r="24706" spans="19:21" x14ac:dyDescent="0.35">
      <c r="S24706" s="43"/>
      <c r="U24706" s="43"/>
    </row>
    <row r="24707" spans="19:21" x14ac:dyDescent="0.35">
      <c r="S24707" s="43"/>
      <c r="U24707" s="43"/>
    </row>
    <row r="24708" spans="19:21" x14ac:dyDescent="0.35">
      <c r="S24708" s="43"/>
      <c r="U24708" s="43"/>
    </row>
    <row r="24709" spans="19:21" x14ac:dyDescent="0.35">
      <c r="S24709" s="43"/>
      <c r="U24709" s="43"/>
    </row>
    <row r="24710" spans="19:21" x14ac:dyDescent="0.35">
      <c r="S24710" s="43"/>
      <c r="U24710" s="43"/>
    </row>
    <row r="24711" spans="19:21" x14ac:dyDescent="0.35">
      <c r="S24711" s="43"/>
      <c r="U24711" s="43"/>
    </row>
    <row r="24712" spans="19:21" x14ac:dyDescent="0.35">
      <c r="S24712" s="43"/>
      <c r="U24712" s="43"/>
    </row>
    <row r="24713" spans="19:21" x14ac:dyDescent="0.35">
      <c r="S24713" s="43"/>
      <c r="U24713" s="43"/>
    </row>
    <row r="24714" spans="19:21" x14ac:dyDescent="0.35">
      <c r="S24714" s="43"/>
      <c r="U24714" s="43"/>
    </row>
    <row r="24715" spans="19:21" x14ac:dyDescent="0.35">
      <c r="S24715" s="43"/>
      <c r="U24715" s="43"/>
    </row>
    <row r="24716" spans="19:21" x14ac:dyDescent="0.35">
      <c r="S24716" s="43"/>
      <c r="U24716" s="43"/>
    </row>
    <row r="24717" spans="19:21" x14ac:dyDescent="0.35">
      <c r="S24717" s="43"/>
      <c r="U24717" s="43"/>
    </row>
    <row r="24718" spans="19:21" x14ac:dyDescent="0.35">
      <c r="S24718" s="43"/>
      <c r="U24718" s="43"/>
    </row>
    <row r="24719" spans="19:21" x14ac:dyDescent="0.35">
      <c r="S24719" s="43"/>
      <c r="U24719" s="43"/>
    </row>
    <row r="24720" spans="19:21" x14ac:dyDescent="0.35">
      <c r="S24720" s="43"/>
      <c r="U24720" s="43"/>
    </row>
    <row r="24721" spans="19:21" x14ac:dyDescent="0.35">
      <c r="S24721" s="43"/>
      <c r="U24721" s="43"/>
    </row>
    <row r="24722" spans="19:21" x14ac:dyDescent="0.35">
      <c r="S24722" s="43"/>
      <c r="U24722" s="43"/>
    </row>
    <row r="24723" spans="19:21" x14ac:dyDescent="0.35">
      <c r="S24723" s="43"/>
      <c r="U24723" s="43"/>
    </row>
    <row r="24724" spans="19:21" x14ac:dyDescent="0.35">
      <c r="S24724" s="43"/>
      <c r="U24724" s="43"/>
    </row>
    <row r="24725" spans="19:21" x14ac:dyDescent="0.35">
      <c r="S24725" s="43"/>
      <c r="U24725" s="43"/>
    </row>
    <row r="24726" spans="19:21" x14ac:dyDescent="0.35">
      <c r="S24726" s="43"/>
      <c r="U24726" s="43"/>
    </row>
    <row r="24727" spans="19:21" x14ac:dyDescent="0.35">
      <c r="S24727" s="43"/>
      <c r="U24727" s="43"/>
    </row>
    <row r="24728" spans="19:21" x14ac:dyDescent="0.35">
      <c r="S24728" s="43"/>
      <c r="U24728" s="43"/>
    </row>
    <row r="24729" spans="19:21" x14ac:dyDescent="0.35">
      <c r="S24729" s="43"/>
      <c r="U24729" s="43"/>
    </row>
    <row r="24730" spans="19:21" x14ac:dyDescent="0.35">
      <c r="S24730" s="43"/>
      <c r="U24730" s="43"/>
    </row>
    <row r="24731" spans="19:21" x14ac:dyDescent="0.35">
      <c r="S24731" s="43"/>
      <c r="U24731" s="43"/>
    </row>
    <row r="24732" spans="19:21" x14ac:dyDescent="0.35">
      <c r="S24732" s="43"/>
      <c r="U24732" s="43"/>
    </row>
    <row r="24733" spans="19:21" x14ac:dyDescent="0.35">
      <c r="S24733" s="43"/>
      <c r="U24733" s="43"/>
    </row>
    <row r="24734" spans="19:21" x14ac:dyDescent="0.35">
      <c r="S24734" s="43"/>
      <c r="U24734" s="43"/>
    </row>
    <row r="24735" spans="19:21" x14ac:dyDescent="0.35">
      <c r="S24735" s="43"/>
      <c r="U24735" s="43"/>
    </row>
    <row r="24736" spans="19:21" x14ac:dyDescent="0.35">
      <c r="S24736" s="43"/>
      <c r="U24736" s="43"/>
    </row>
    <row r="24737" spans="19:21" x14ac:dyDescent="0.35">
      <c r="S24737" s="43"/>
      <c r="U24737" s="43"/>
    </row>
    <row r="24738" spans="19:21" x14ac:dyDescent="0.35">
      <c r="S24738" s="43"/>
      <c r="U24738" s="43"/>
    </row>
    <row r="24739" spans="19:21" x14ac:dyDescent="0.35">
      <c r="S24739" s="43"/>
      <c r="U24739" s="43"/>
    </row>
    <row r="24740" spans="19:21" x14ac:dyDescent="0.35">
      <c r="S24740" s="43"/>
      <c r="U24740" s="43"/>
    </row>
    <row r="24741" spans="19:21" x14ac:dyDescent="0.35">
      <c r="S24741" s="43"/>
      <c r="U24741" s="43"/>
    </row>
    <row r="24742" spans="19:21" x14ac:dyDescent="0.35">
      <c r="S24742" s="43"/>
      <c r="U24742" s="43"/>
    </row>
    <row r="24743" spans="19:21" x14ac:dyDescent="0.35">
      <c r="S24743" s="43"/>
      <c r="U24743" s="43"/>
    </row>
    <row r="24744" spans="19:21" x14ac:dyDescent="0.35">
      <c r="S24744" s="43"/>
      <c r="U24744" s="43"/>
    </row>
    <row r="24745" spans="19:21" x14ac:dyDescent="0.35">
      <c r="S24745" s="43"/>
      <c r="U24745" s="43"/>
    </row>
    <row r="24746" spans="19:21" x14ac:dyDescent="0.35">
      <c r="S24746" s="43"/>
      <c r="U24746" s="43"/>
    </row>
    <row r="24747" spans="19:21" x14ac:dyDescent="0.35">
      <c r="S24747" s="43"/>
      <c r="U24747" s="43"/>
    </row>
    <row r="24748" spans="19:21" x14ac:dyDescent="0.35">
      <c r="S24748" s="43"/>
      <c r="U24748" s="43"/>
    </row>
    <row r="24749" spans="19:21" x14ac:dyDescent="0.35">
      <c r="S24749" s="43"/>
      <c r="U24749" s="43"/>
    </row>
    <row r="24750" spans="19:21" x14ac:dyDescent="0.35">
      <c r="S24750" s="43"/>
      <c r="U24750" s="43"/>
    </row>
    <row r="24751" spans="19:21" x14ac:dyDescent="0.35">
      <c r="S24751" s="43"/>
      <c r="U24751" s="43"/>
    </row>
    <row r="24752" spans="19:21" x14ac:dyDescent="0.35">
      <c r="S24752" s="43"/>
      <c r="U24752" s="43"/>
    </row>
    <row r="24753" spans="19:21" x14ac:dyDescent="0.35">
      <c r="S24753" s="43"/>
      <c r="U24753" s="43"/>
    </row>
    <row r="24754" spans="19:21" x14ac:dyDescent="0.35">
      <c r="S24754" s="43"/>
      <c r="U24754" s="43"/>
    </row>
    <row r="24755" spans="19:21" x14ac:dyDescent="0.35">
      <c r="S24755" s="43"/>
      <c r="U24755" s="43"/>
    </row>
    <row r="24756" spans="19:21" x14ac:dyDescent="0.35">
      <c r="S24756" s="43"/>
      <c r="U24756" s="43"/>
    </row>
    <row r="24757" spans="19:21" x14ac:dyDescent="0.35">
      <c r="S24757" s="43"/>
      <c r="U24757" s="43"/>
    </row>
    <row r="24758" spans="19:21" x14ac:dyDescent="0.35">
      <c r="S24758" s="43"/>
      <c r="U24758" s="43"/>
    </row>
    <row r="24759" spans="19:21" x14ac:dyDescent="0.35">
      <c r="S24759" s="43"/>
      <c r="U24759" s="43"/>
    </row>
    <row r="24760" spans="19:21" x14ac:dyDescent="0.35">
      <c r="S24760" s="43"/>
      <c r="U24760" s="43"/>
    </row>
    <row r="24761" spans="19:21" x14ac:dyDescent="0.35">
      <c r="S24761" s="43"/>
      <c r="U24761" s="43"/>
    </row>
    <row r="24762" spans="19:21" x14ac:dyDescent="0.35">
      <c r="S24762" s="43"/>
      <c r="U24762" s="43"/>
    </row>
    <row r="24763" spans="19:21" x14ac:dyDescent="0.35">
      <c r="S24763" s="43"/>
      <c r="U24763" s="43"/>
    </row>
    <row r="24764" spans="19:21" x14ac:dyDescent="0.35">
      <c r="S24764" s="43"/>
      <c r="U24764" s="43"/>
    </row>
    <row r="24765" spans="19:21" x14ac:dyDescent="0.35">
      <c r="S24765" s="43"/>
      <c r="U24765" s="43"/>
    </row>
    <row r="24766" spans="19:21" x14ac:dyDescent="0.35">
      <c r="S24766" s="43"/>
      <c r="U24766" s="43"/>
    </row>
    <row r="24767" spans="19:21" x14ac:dyDescent="0.35">
      <c r="S24767" s="43"/>
      <c r="U24767" s="43"/>
    </row>
    <row r="24768" spans="19:21" x14ac:dyDescent="0.35">
      <c r="S24768" s="43"/>
      <c r="U24768" s="43"/>
    </row>
    <row r="24769" spans="19:21" x14ac:dyDescent="0.35">
      <c r="S24769" s="43"/>
      <c r="U24769" s="43"/>
    </row>
    <row r="24770" spans="19:21" x14ac:dyDescent="0.35">
      <c r="S24770" s="43"/>
      <c r="U24770" s="43"/>
    </row>
    <row r="24771" spans="19:21" x14ac:dyDescent="0.35">
      <c r="S24771" s="43"/>
      <c r="U24771" s="43"/>
    </row>
    <row r="24772" spans="19:21" x14ac:dyDescent="0.35">
      <c r="S24772" s="43"/>
      <c r="U24772" s="43"/>
    </row>
    <row r="24773" spans="19:21" x14ac:dyDescent="0.35">
      <c r="S24773" s="43"/>
      <c r="U24773" s="43"/>
    </row>
    <row r="24774" spans="19:21" x14ac:dyDescent="0.35">
      <c r="S24774" s="43"/>
      <c r="U24774" s="43"/>
    </row>
    <row r="24775" spans="19:21" x14ac:dyDescent="0.35">
      <c r="S24775" s="43"/>
      <c r="U24775" s="43"/>
    </row>
    <row r="24776" spans="19:21" x14ac:dyDescent="0.35">
      <c r="S24776" s="43"/>
      <c r="U24776" s="43"/>
    </row>
    <row r="24777" spans="19:21" x14ac:dyDescent="0.35">
      <c r="S24777" s="43"/>
      <c r="U24777" s="43"/>
    </row>
    <row r="24778" spans="19:21" x14ac:dyDescent="0.35">
      <c r="S24778" s="43"/>
      <c r="U24778" s="43"/>
    </row>
    <row r="24779" spans="19:21" x14ac:dyDescent="0.35">
      <c r="S24779" s="43"/>
      <c r="U24779" s="43"/>
    </row>
    <row r="24780" spans="19:21" x14ac:dyDescent="0.35">
      <c r="S24780" s="43"/>
      <c r="U24780" s="43"/>
    </row>
    <row r="24781" spans="19:21" x14ac:dyDescent="0.35">
      <c r="S24781" s="43"/>
      <c r="U24781" s="43"/>
    </row>
    <row r="24782" spans="19:21" x14ac:dyDescent="0.35">
      <c r="S24782" s="43"/>
      <c r="U24782" s="43"/>
    </row>
    <row r="24783" spans="19:21" x14ac:dyDescent="0.35">
      <c r="S24783" s="43"/>
      <c r="U24783" s="43"/>
    </row>
    <row r="24784" spans="19:21" x14ac:dyDescent="0.35">
      <c r="S24784" s="43"/>
      <c r="U24784" s="43"/>
    </row>
    <row r="24785" spans="19:21" x14ac:dyDescent="0.35">
      <c r="S24785" s="43"/>
      <c r="U24785" s="43"/>
    </row>
    <row r="24786" spans="19:21" x14ac:dyDescent="0.35">
      <c r="S24786" s="43"/>
      <c r="U24786" s="43"/>
    </row>
    <row r="24787" spans="19:21" x14ac:dyDescent="0.35">
      <c r="S24787" s="43"/>
      <c r="U24787" s="43"/>
    </row>
    <row r="24788" spans="19:21" x14ac:dyDescent="0.35">
      <c r="S24788" s="43"/>
      <c r="U24788" s="43"/>
    </row>
    <row r="24789" spans="19:21" x14ac:dyDescent="0.35">
      <c r="S24789" s="43"/>
      <c r="U24789" s="43"/>
    </row>
    <row r="24790" spans="19:21" x14ac:dyDescent="0.35">
      <c r="S24790" s="43"/>
      <c r="U24790" s="43"/>
    </row>
    <row r="24791" spans="19:21" x14ac:dyDescent="0.35">
      <c r="S24791" s="43"/>
      <c r="U24791" s="43"/>
    </row>
    <row r="24792" spans="19:21" x14ac:dyDescent="0.35">
      <c r="S24792" s="43"/>
      <c r="U24792" s="43"/>
    </row>
    <row r="24793" spans="19:21" x14ac:dyDescent="0.35">
      <c r="S24793" s="43"/>
      <c r="U24793" s="43"/>
    </row>
    <row r="24794" spans="19:21" x14ac:dyDescent="0.35">
      <c r="S24794" s="43"/>
      <c r="U24794" s="43"/>
    </row>
    <row r="24795" spans="19:21" x14ac:dyDescent="0.35">
      <c r="S24795" s="43"/>
      <c r="U24795" s="43"/>
    </row>
    <row r="24796" spans="19:21" x14ac:dyDescent="0.35">
      <c r="S24796" s="43"/>
      <c r="U24796" s="43"/>
    </row>
    <row r="24797" spans="19:21" x14ac:dyDescent="0.35">
      <c r="S24797" s="43"/>
      <c r="U24797" s="43"/>
    </row>
    <row r="24798" spans="19:21" x14ac:dyDescent="0.35">
      <c r="S24798" s="43"/>
      <c r="U24798" s="43"/>
    </row>
    <row r="24799" spans="19:21" x14ac:dyDescent="0.35">
      <c r="S24799" s="43"/>
      <c r="U24799" s="43"/>
    </row>
    <row r="24800" spans="19:21" x14ac:dyDescent="0.35">
      <c r="S24800" s="43"/>
      <c r="U24800" s="43"/>
    </row>
    <row r="24801" spans="19:21" x14ac:dyDescent="0.35">
      <c r="S24801" s="43"/>
      <c r="U24801" s="43"/>
    </row>
    <row r="24802" spans="19:21" x14ac:dyDescent="0.35">
      <c r="S24802" s="43"/>
      <c r="U24802" s="43"/>
    </row>
    <row r="24803" spans="19:21" x14ac:dyDescent="0.35">
      <c r="S24803" s="43"/>
      <c r="U24803" s="43"/>
    </row>
    <row r="24804" spans="19:21" x14ac:dyDescent="0.35">
      <c r="S24804" s="43"/>
      <c r="U24804" s="43"/>
    </row>
    <row r="24805" spans="19:21" x14ac:dyDescent="0.35">
      <c r="S24805" s="43"/>
      <c r="U24805" s="43"/>
    </row>
    <row r="24806" spans="19:21" x14ac:dyDescent="0.35">
      <c r="S24806" s="43"/>
      <c r="U24806" s="43"/>
    </row>
    <row r="24807" spans="19:21" x14ac:dyDescent="0.35">
      <c r="S24807" s="43"/>
      <c r="U24807" s="43"/>
    </row>
    <row r="24808" spans="19:21" x14ac:dyDescent="0.35">
      <c r="S24808" s="43"/>
      <c r="U24808" s="43"/>
    </row>
    <row r="24809" spans="19:21" x14ac:dyDescent="0.35">
      <c r="S24809" s="43"/>
      <c r="U24809" s="43"/>
    </row>
    <row r="24810" spans="19:21" x14ac:dyDescent="0.35">
      <c r="S24810" s="43"/>
      <c r="U24810" s="43"/>
    </row>
    <row r="24811" spans="19:21" x14ac:dyDescent="0.35">
      <c r="S24811" s="43"/>
      <c r="U24811" s="43"/>
    </row>
    <row r="24812" spans="19:21" x14ac:dyDescent="0.35">
      <c r="S24812" s="43"/>
      <c r="U24812" s="43"/>
    </row>
    <row r="24813" spans="19:21" x14ac:dyDescent="0.35">
      <c r="S24813" s="43"/>
      <c r="U24813" s="43"/>
    </row>
    <row r="24814" spans="19:21" x14ac:dyDescent="0.35">
      <c r="S24814" s="43"/>
      <c r="U24814" s="43"/>
    </row>
    <row r="24815" spans="19:21" x14ac:dyDescent="0.35">
      <c r="S24815" s="43"/>
      <c r="U24815" s="43"/>
    </row>
    <row r="24816" spans="19:21" x14ac:dyDescent="0.35">
      <c r="S24816" s="43"/>
      <c r="U24816" s="43"/>
    </row>
    <row r="24817" spans="19:21" x14ac:dyDescent="0.35">
      <c r="S24817" s="43"/>
      <c r="U24817" s="43"/>
    </row>
    <row r="24818" spans="19:21" x14ac:dyDescent="0.35">
      <c r="S24818" s="43"/>
      <c r="U24818" s="43"/>
    </row>
    <row r="24819" spans="19:21" x14ac:dyDescent="0.35">
      <c r="S24819" s="43"/>
      <c r="U24819" s="43"/>
    </row>
    <row r="24820" spans="19:21" x14ac:dyDescent="0.35">
      <c r="S24820" s="43"/>
      <c r="U24820" s="43"/>
    </row>
    <row r="24821" spans="19:21" x14ac:dyDescent="0.35">
      <c r="S24821" s="43"/>
      <c r="U24821" s="43"/>
    </row>
    <row r="24822" spans="19:21" x14ac:dyDescent="0.35">
      <c r="S24822" s="43"/>
      <c r="U24822" s="43"/>
    </row>
    <row r="24823" spans="19:21" x14ac:dyDescent="0.35">
      <c r="S24823" s="43"/>
      <c r="U24823" s="43"/>
    </row>
    <row r="24824" spans="19:21" x14ac:dyDescent="0.35">
      <c r="S24824" s="43"/>
      <c r="U24824" s="43"/>
    </row>
    <row r="24825" spans="19:21" x14ac:dyDescent="0.35">
      <c r="S24825" s="43"/>
      <c r="U24825" s="43"/>
    </row>
    <row r="24826" spans="19:21" x14ac:dyDescent="0.35">
      <c r="S24826" s="43"/>
      <c r="U24826" s="43"/>
    </row>
    <row r="24827" spans="19:21" x14ac:dyDescent="0.35">
      <c r="S24827" s="43"/>
      <c r="U24827" s="43"/>
    </row>
    <row r="24828" spans="19:21" x14ac:dyDescent="0.35">
      <c r="S24828" s="43"/>
      <c r="U24828" s="43"/>
    </row>
    <row r="24829" spans="19:21" x14ac:dyDescent="0.35">
      <c r="S24829" s="43"/>
      <c r="U24829" s="43"/>
    </row>
    <row r="24830" spans="19:21" x14ac:dyDescent="0.35">
      <c r="S24830" s="43"/>
      <c r="U24830" s="43"/>
    </row>
    <row r="24831" spans="19:21" x14ac:dyDescent="0.35">
      <c r="S24831" s="43"/>
      <c r="U24831" s="43"/>
    </row>
    <row r="24832" spans="19:21" x14ac:dyDescent="0.35">
      <c r="S24832" s="43"/>
      <c r="U24832" s="43"/>
    </row>
    <row r="24833" spans="19:21" x14ac:dyDescent="0.35">
      <c r="S24833" s="43"/>
      <c r="U24833" s="43"/>
    </row>
    <row r="24834" spans="19:21" x14ac:dyDescent="0.35">
      <c r="S24834" s="43"/>
      <c r="U24834" s="43"/>
    </row>
    <row r="24835" spans="19:21" x14ac:dyDescent="0.35">
      <c r="S24835" s="43"/>
      <c r="U24835" s="43"/>
    </row>
    <row r="24836" spans="19:21" x14ac:dyDescent="0.35">
      <c r="S24836" s="43"/>
      <c r="U24836" s="43"/>
    </row>
    <row r="24837" spans="19:21" x14ac:dyDescent="0.35">
      <c r="S24837" s="43"/>
      <c r="U24837" s="43"/>
    </row>
    <row r="24838" spans="19:21" x14ac:dyDescent="0.35">
      <c r="S24838" s="43"/>
      <c r="U24838" s="43"/>
    </row>
    <row r="24839" spans="19:21" x14ac:dyDescent="0.35">
      <c r="S24839" s="43"/>
      <c r="U24839" s="43"/>
    </row>
    <row r="24840" spans="19:21" x14ac:dyDescent="0.35">
      <c r="S24840" s="43"/>
      <c r="U24840" s="43"/>
    </row>
    <row r="24841" spans="19:21" x14ac:dyDescent="0.35">
      <c r="S24841" s="43"/>
      <c r="U24841" s="43"/>
    </row>
    <row r="24842" spans="19:21" x14ac:dyDescent="0.35">
      <c r="S24842" s="43"/>
      <c r="U24842" s="43"/>
    </row>
    <row r="24843" spans="19:21" x14ac:dyDescent="0.35">
      <c r="S24843" s="43"/>
      <c r="U24843" s="43"/>
    </row>
    <row r="24844" spans="19:21" x14ac:dyDescent="0.35">
      <c r="S24844" s="43"/>
      <c r="U24844" s="43"/>
    </row>
    <row r="24845" spans="19:21" x14ac:dyDescent="0.35">
      <c r="S24845" s="43"/>
      <c r="U24845" s="43"/>
    </row>
    <row r="24846" spans="19:21" x14ac:dyDescent="0.35">
      <c r="S24846" s="43"/>
      <c r="U24846" s="43"/>
    </row>
    <row r="24847" spans="19:21" x14ac:dyDescent="0.35">
      <c r="S24847" s="43"/>
      <c r="U24847" s="43"/>
    </row>
    <row r="24848" spans="19:21" x14ac:dyDescent="0.35">
      <c r="S24848" s="43"/>
      <c r="U24848" s="43"/>
    </row>
    <row r="24849" spans="19:21" x14ac:dyDescent="0.35">
      <c r="S24849" s="43"/>
      <c r="U24849" s="43"/>
    </row>
    <row r="24850" spans="19:21" x14ac:dyDescent="0.35">
      <c r="S24850" s="43"/>
      <c r="U24850" s="43"/>
    </row>
    <row r="24851" spans="19:21" x14ac:dyDescent="0.35">
      <c r="S24851" s="43"/>
      <c r="U24851" s="43"/>
    </row>
    <row r="24852" spans="19:21" x14ac:dyDescent="0.35">
      <c r="S24852" s="43"/>
      <c r="U24852" s="43"/>
    </row>
    <row r="24853" spans="19:21" x14ac:dyDescent="0.35">
      <c r="S24853" s="43"/>
      <c r="U24853" s="43"/>
    </row>
    <row r="24854" spans="19:21" x14ac:dyDescent="0.35">
      <c r="S24854" s="43"/>
      <c r="U24854" s="43"/>
    </row>
    <row r="24855" spans="19:21" x14ac:dyDescent="0.35">
      <c r="S24855" s="43"/>
      <c r="U24855" s="43"/>
    </row>
    <row r="24856" spans="19:21" x14ac:dyDescent="0.35">
      <c r="S24856" s="43"/>
      <c r="U24856" s="43"/>
    </row>
    <row r="24857" spans="19:21" x14ac:dyDescent="0.35">
      <c r="S24857" s="43"/>
      <c r="U24857" s="43"/>
    </row>
    <row r="24858" spans="19:21" x14ac:dyDescent="0.35">
      <c r="S24858" s="43"/>
      <c r="U24858" s="43"/>
    </row>
    <row r="24859" spans="19:21" x14ac:dyDescent="0.35">
      <c r="S24859" s="43"/>
      <c r="U24859" s="43"/>
    </row>
    <row r="24860" spans="19:21" x14ac:dyDescent="0.35">
      <c r="S24860" s="43"/>
      <c r="U24860" s="43"/>
    </row>
    <row r="24861" spans="19:21" x14ac:dyDescent="0.35">
      <c r="S24861" s="43"/>
      <c r="U24861" s="43"/>
    </row>
    <row r="24862" spans="19:21" x14ac:dyDescent="0.35">
      <c r="S24862" s="43"/>
      <c r="U24862" s="43"/>
    </row>
    <row r="24863" spans="19:21" x14ac:dyDescent="0.35">
      <c r="S24863" s="43"/>
      <c r="U24863" s="43"/>
    </row>
    <row r="24864" spans="19:21" x14ac:dyDescent="0.35">
      <c r="S24864" s="43"/>
      <c r="U24864" s="43"/>
    </row>
    <row r="24865" spans="19:21" x14ac:dyDescent="0.35">
      <c r="S24865" s="43"/>
      <c r="U24865" s="43"/>
    </row>
    <row r="24866" spans="19:21" x14ac:dyDescent="0.35">
      <c r="S24866" s="43"/>
      <c r="U24866" s="43"/>
    </row>
    <row r="24867" spans="19:21" x14ac:dyDescent="0.35">
      <c r="S24867" s="43"/>
      <c r="U24867" s="43"/>
    </row>
    <row r="24868" spans="19:21" x14ac:dyDescent="0.35">
      <c r="S24868" s="43"/>
      <c r="U24868" s="43"/>
    </row>
    <row r="24869" spans="19:21" x14ac:dyDescent="0.35">
      <c r="S24869" s="43"/>
      <c r="U24869" s="43"/>
    </row>
    <row r="24870" spans="19:21" x14ac:dyDescent="0.35">
      <c r="S24870" s="43"/>
      <c r="U24870" s="43"/>
    </row>
    <row r="24871" spans="19:21" x14ac:dyDescent="0.35">
      <c r="S24871" s="43"/>
      <c r="U24871" s="43"/>
    </row>
    <row r="24872" spans="19:21" x14ac:dyDescent="0.35">
      <c r="S24872" s="43"/>
      <c r="U24872" s="43"/>
    </row>
    <row r="24873" spans="19:21" x14ac:dyDescent="0.35">
      <c r="S24873" s="43"/>
      <c r="U24873" s="43"/>
    </row>
    <row r="24874" spans="19:21" x14ac:dyDescent="0.35">
      <c r="S24874" s="43"/>
      <c r="U24874" s="43"/>
    </row>
    <row r="24875" spans="19:21" x14ac:dyDescent="0.35">
      <c r="S24875" s="43"/>
      <c r="U24875" s="43"/>
    </row>
    <row r="24876" spans="19:21" x14ac:dyDescent="0.35">
      <c r="S24876" s="43"/>
      <c r="U24876" s="43"/>
    </row>
    <row r="24877" spans="19:21" x14ac:dyDescent="0.35">
      <c r="S24877" s="43"/>
      <c r="U24877" s="43"/>
    </row>
    <row r="24878" spans="19:21" x14ac:dyDescent="0.35">
      <c r="S24878" s="43"/>
      <c r="U24878" s="43"/>
    </row>
    <row r="24879" spans="19:21" x14ac:dyDescent="0.35">
      <c r="S24879" s="43"/>
      <c r="U24879" s="43"/>
    </row>
    <row r="24880" spans="19:21" x14ac:dyDescent="0.35">
      <c r="S24880" s="43"/>
      <c r="U24880" s="43"/>
    </row>
    <row r="24881" spans="19:21" x14ac:dyDescent="0.35">
      <c r="S24881" s="43"/>
      <c r="U24881" s="43"/>
    </row>
    <row r="24882" spans="19:21" x14ac:dyDescent="0.35">
      <c r="S24882" s="43"/>
      <c r="U24882" s="43"/>
    </row>
    <row r="24883" spans="19:21" x14ac:dyDescent="0.35">
      <c r="S24883" s="43"/>
      <c r="U24883" s="43"/>
    </row>
    <row r="24884" spans="19:21" x14ac:dyDescent="0.35">
      <c r="S24884" s="43"/>
      <c r="U24884" s="43"/>
    </row>
    <row r="24885" spans="19:21" x14ac:dyDescent="0.35">
      <c r="S24885" s="43"/>
      <c r="U24885" s="43"/>
    </row>
    <row r="24886" spans="19:21" x14ac:dyDescent="0.35">
      <c r="S24886" s="43"/>
      <c r="U24886" s="43"/>
    </row>
    <row r="24887" spans="19:21" x14ac:dyDescent="0.35">
      <c r="S24887" s="43"/>
      <c r="U24887" s="43"/>
    </row>
    <row r="24888" spans="19:21" x14ac:dyDescent="0.35">
      <c r="S24888" s="43"/>
      <c r="U24888" s="43"/>
    </row>
    <row r="24889" spans="19:21" x14ac:dyDescent="0.35">
      <c r="S24889" s="43"/>
      <c r="U24889" s="43"/>
    </row>
    <row r="24890" spans="19:21" x14ac:dyDescent="0.35">
      <c r="S24890" s="43"/>
      <c r="U24890" s="43"/>
    </row>
    <row r="24891" spans="19:21" x14ac:dyDescent="0.35">
      <c r="S24891" s="43"/>
      <c r="U24891" s="43"/>
    </row>
    <row r="24892" spans="19:21" x14ac:dyDescent="0.35">
      <c r="S24892" s="43"/>
      <c r="U24892" s="43"/>
    </row>
    <row r="24893" spans="19:21" x14ac:dyDescent="0.35">
      <c r="S24893" s="43"/>
      <c r="U24893" s="43"/>
    </row>
    <row r="24894" spans="19:21" x14ac:dyDescent="0.35">
      <c r="S24894" s="43"/>
      <c r="U24894" s="43"/>
    </row>
    <row r="24895" spans="19:21" x14ac:dyDescent="0.35">
      <c r="S24895" s="43"/>
      <c r="U24895" s="43"/>
    </row>
    <row r="24896" spans="19:21" x14ac:dyDescent="0.35">
      <c r="S24896" s="43"/>
      <c r="U24896" s="43"/>
    </row>
    <row r="24897" spans="19:21" x14ac:dyDescent="0.35">
      <c r="S24897" s="43"/>
      <c r="U24897" s="43"/>
    </row>
    <row r="24898" spans="19:21" x14ac:dyDescent="0.35">
      <c r="S24898" s="43"/>
      <c r="U24898" s="43"/>
    </row>
    <row r="24899" spans="19:21" x14ac:dyDescent="0.35">
      <c r="S24899" s="43"/>
      <c r="U24899" s="43"/>
    </row>
    <row r="24900" spans="19:21" x14ac:dyDescent="0.35">
      <c r="S24900" s="43"/>
      <c r="U24900" s="43"/>
    </row>
    <row r="24901" spans="19:21" x14ac:dyDescent="0.35">
      <c r="S24901" s="43"/>
      <c r="U24901" s="43"/>
    </row>
    <row r="24902" spans="19:21" x14ac:dyDescent="0.35">
      <c r="S24902" s="43"/>
      <c r="U24902" s="43"/>
    </row>
    <row r="24903" spans="19:21" x14ac:dyDescent="0.35">
      <c r="S24903" s="43"/>
      <c r="U24903" s="43"/>
    </row>
    <row r="24904" spans="19:21" x14ac:dyDescent="0.35">
      <c r="S24904" s="43"/>
      <c r="U24904" s="43"/>
    </row>
    <row r="24905" spans="19:21" x14ac:dyDescent="0.35">
      <c r="S24905" s="43"/>
      <c r="U24905" s="43"/>
    </row>
    <row r="24906" spans="19:21" x14ac:dyDescent="0.35">
      <c r="S24906" s="43"/>
      <c r="U24906" s="43"/>
    </row>
    <row r="24907" spans="19:21" x14ac:dyDescent="0.35">
      <c r="S24907" s="43"/>
      <c r="U24907" s="43"/>
    </row>
    <row r="24908" spans="19:21" x14ac:dyDescent="0.35">
      <c r="S24908" s="43"/>
      <c r="U24908" s="43"/>
    </row>
    <row r="24909" spans="19:21" x14ac:dyDescent="0.35">
      <c r="S24909" s="43"/>
      <c r="U24909" s="43"/>
    </row>
    <row r="24910" spans="19:21" x14ac:dyDescent="0.35">
      <c r="S24910" s="43"/>
      <c r="U24910" s="43"/>
    </row>
    <row r="24911" spans="19:21" x14ac:dyDescent="0.35">
      <c r="S24911" s="43"/>
      <c r="U24911" s="43"/>
    </row>
    <row r="24912" spans="19:21" x14ac:dyDescent="0.35">
      <c r="S24912" s="43"/>
      <c r="U24912" s="43"/>
    </row>
    <row r="24913" spans="19:21" x14ac:dyDescent="0.35">
      <c r="S24913" s="43"/>
      <c r="U24913" s="43"/>
    </row>
    <row r="24914" spans="19:21" x14ac:dyDescent="0.35">
      <c r="S24914" s="43"/>
      <c r="U24914" s="43"/>
    </row>
    <row r="24915" spans="19:21" x14ac:dyDescent="0.35">
      <c r="S24915" s="43"/>
      <c r="U24915" s="43"/>
    </row>
    <row r="24916" spans="19:21" x14ac:dyDescent="0.35">
      <c r="S24916" s="43"/>
      <c r="U24916" s="43"/>
    </row>
    <row r="24917" spans="19:21" x14ac:dyDescent="0.35">
      <c r="S24917" s="43"/>
      <c r="U24917" s="43"/>
    </row>
    <row r="24918" spans="19:21" x14ac:dyDescent="0.35">
      <c r="S24918" s="43"/>
      <c r="U24918" s="43"/>
    </row>
    <row r="24919" spans="19:21" x14ac:dyDescent="0.35">
      <c r="S24919" s="43"/>
      <c r="U24919" s="43"/>
    </row>
    <row r="24920" spans="19:21" x14ac:dyDescent="0.35">
      <c r="S24920" s="43"/>
      <c r="U24920" s="43"/>
    </row>
    <row r="24921" spans="19:21" x14ac:dyDescent="0.35">
      <c r="S24921" s="43"/>
      <c r="U24921" s="43"/>
    </row>
    <row r="24922" spans="19:21" x14ac:dyDescent="0.35">
      <c r="S24922" s="43"/>
      <c r="U24922" s="43"/>
    </row>
    <row r="24923" spans="19:21" x14ac:dyDescent="0.35">
      <c r="S24923" s="43"/>
      <c r="U24923" s="43"/>
    </row>
    <row r="24924" spans="19:21" x14ac:dyDescent="0.35">
      <c r="S24924" s="43"/>
      <c r="U24924" s="43"/>
    </row>
    <row r="24925" spans="19:21" x14ac:dyDescent="0.35">
      <c r="S24925" s="43"/>
      <c r="U24925" s="43"/>
    </row>
    <row r="24926" spans="19:21" x14ac:dyDescent="0.35">
      <c r="S24926" s="43"/>
      <c r="U24926" s="43"/>
    </row>
    <row r="24927" spans="19:21" x14ac:dyDescent="0.35">
      <c r="S24927" s="43"/>
      <c r="U24927" s="43"/>
    </row>
    <row r="24928" spans="19:21" x14ac:dyDescent="0.35">
      <c r="S24928" s="43"/>
      <c r="U24928" s="43"/>
    </row>
    <row r="24929" spans="19:21" x14ac:dyDescent="0.35">
      <c r="S24929" s="43"/>
      <c r="U24929" s="43"/>
    </row>
    <row r="24930" spans="19:21" x14ac:dyDescent="0.35">
      <c r="S24930" s="43"/>
      <c r="U24930" s="43"/>
    </row>
    <row r="24931" spans="19:21" x14ac:dyDescent="0.35">
      <c r="S24931" s="43"/>
      <c r="U24931" s="43"/>
    </row>
    <row r="24932" spans="19:21" x14ac:dyDescent="0.35">
      <c r="S24932" s="43"/>
      <c r="U24932" s="43"/>
    </row>
    <row r="24933" spans="19:21" x14ac:dyDescent="0.35">
      <c r="S24933" s="43"/>
      <c r="U24933" s="43"/>
    </row>
    <row r="24934" spans="19:21" x14ac:dyDescent="0.35">
      <c r="S24934" s="43"/>
      <c r="U24934" s="43"/>
    </row>
    <row r="24935" spans="19:21" x14ac:dyDescent="0.35">
      <c r="S24935" s="43"/>
      <c r="U24935" s="43"/>
    </row>
    <row r="24936" spans="19:21" x14ac:dyDescent="0.35">
      <c r="S24936" s="43"/>
      <c r="U24936" s="43"/>
    </row>
    <row r="24937" spans="19:21" x14ac:dyDescent="0.35">
      <c r="S24937" s="43"/>
      <c r="U24937" s="43"/>
    </row>
    <row r="24938" spans="19:21" x14ac:dyDescent="0.35">
      <c r="S24938" s="43"/>
      <c r="U24938" s="43"/>
    </row>
    <row r="24939" spans="19:21" x14ac:dyDescent="0.35">
      <c r="S24939" s="43"/>
      <c r="U24939" s="43"/>
    </row>
    <row r="24940" spans="19:21" x14ac:dyDescent="0.35">
      <c r="S24940" s="43"/>
      <c r="U24940" s="43"/>
    </row>
    <row r="24941" spans="19:21" x14ac:dyDescent="0.35">
      <c r="S24941" s="43"/>
      <c r="U24941" s="43"/>
    </row>
    <row r="24942" spans="19:21" x14ac:dyDescent="0.35">
      <c r="S24942" s="43"/>
      <c r="U24942" s="43"/>
    </row>
    <row r="24943" spans="19:21" x14ac:dyDescent="0.35">
      <c r="S24943" s="43"/>
      <c r="U24943" s="43"/>
    </row>
    <row r="24944" spans="19:21" x14ac:dyDescent="0.35">
      <c r="S24944" s="43"/>
      <c r="U24944" s="43"/>
    </row>
    <row r="24945" spans="19:21" x14ac:dyDescent="0.35">
      <c r="S24945" s="43"/>
      <c r="U24945" s="43"/>
    </row>
    <row r="24946" spans="19:21" x14ac:dyDescent="0.35">
      <c r="S24946" s="43"/>
      <c r="U24946" s="43"/>
    </row>
    <row r="24947" spans="19:21" x14ac:dyDescent="0.35">
      <c r="S24947" s="43"/>
      <c r="U24947" s="43"/>
    </row>
    <row r="24948" spans="19:21" x14ac:dyDescent="0.35">
      <c r="S24948" s="43"/>
      <c r="U24948" s="43"/>
    </row>
    <row r="24949" spans="19:21" x14ac:dyDescent="0.35">
      <c r="S24949" s="43"/>
      <c r="U24949" s="43"/>
    </row>
    <row r="24950" spans="19:21" x14ac:dyDescent="0.35">
      <c r="S24950" s="43"/>
      <c r="U24950" s="43"/>
    </row>
    <row r="24951" spans="19:21" x14ac:dyDescent="0.35">
      <c r="S24951" s="43"/>
      <c r="U24951" s="43"/>
    </row>
    <row r="24952" spans="19:21" x14ac:dyDescent="0.35">
      <c r="S24952" s="43"/>
      <c r="U24952" s="43"/>
    </row>
    <row r="24953" spans="19:21" x14ac:dyDescent="0.35">
      <c r="S24953" s="43"/>
      <c r="U24953" s="43"/>
    </row>
    <row r="24954" spans="19:21" x14ac:dyDescent="0.35">
      <c r="S24954" s="43"/>
      <c r="U24954" s="43"/>
    </row>
    <row r="24955" spans="19:21" x14ac:dyDescent="0.35">
      <c r="S24955" s="43"/>
      <c r="U24955" s="43"/>
    </row>
    <row r="24956" spans="19:21" x14ac:dyDescent="0.35">
      <c r="S24956" s="43"/>
      <c r="U24956" s="43"/>
    </row>
    <row r="24957" spans="19:21" x14ac:dyDescent="0.35">
      <c r="S24957" s="43"/>
      <c r="U24957" s="43"/>
    </row>
    <row r="24958" spans="19:21" x14ac:dyDescent="0.35">
      <c r="S24958" s="43"/>
      <c r="U24958" s="43"/>
    </row>
    <row r="24959" spans="19:21" x14ac:dyDescent="0.35">
      <c r="S24959" s="43"/>
      <c r="U24959" s="43"/>
    </row>
    <row r="24960" spans="19:21" x14ac:dyDescent="0.35">
      <c r="S24960" s="43"/>
      <c r="U24960" s="43"/>
    </row>
    <row r="24961" spans="19:21" x14ac:dyDescent="0.35">
      <c r="S24961" s="43"/>
      <c r="U24961" s="43"/>
    </row>
    <row r="24962" spans="19:21" x14ac:dyDescent="0.35">
      <c r="S24962" s="43"/>
      <c r="U24962" s="43"/>
    </row>
    <row r="24963" spans="19:21" x14ac:dyDescent="0.35">
      <c r="S24963" s="43"/>
      <c r="U24963" s="43"/>
    </row>
    <row r="24964" spans="19:21" x14ac:dyDescent="0.35">
      <c r="S24964" s="43"/>
      <c r="U24964" s="43"/>
    </row>
    <row r="24965" spans="19:21" x14ac:dyDescent="0.35">
      <c r="S24965" s="43"/>
      <c r="U24965" s="43"/>
    </row>
    <row r="24966" spans="19:21" x14ac:dyDescent="0.35">
      <c r="S24966" s="43"/>
      <c r="U24966" s="43"/>
    </row>
    <row r="24967" spans="19:21" x14ac:dyDescent="0.35">
      <c r="S24967" s="43"/>
      <c r="U24967" s="43"/>
    </row>
    <row r="24968" spans="19:21" x14ac:dyDescent="0.35">
      <c r="S24968" s="43"/>
      <c r="U24968" s="43"/>
    </row>
    <row r="24969" spans="19:21" x14ac:dyDescent="0.35">
      <c r="S24969" s="43"/>
      <c r="U24969" s="43"/>
    </row>
    <row r="24970" spans="19:21" x14ac:dyDescent="0.35">
      <c r="S24970" s="43"/>
      <c r="U24970" s="43"/>
    </row>
    <row r="24971" spans="19:21" x14ac:dyDescent="0.35">
      <c r="S24971" s="43"/>
      <c r="U24971" s="43"/>
    </row>
    <row r="24972" spans="19:21" x14ac:dyDescent="0.35">
      <c r="S24972" s="43"/>
      <c r="U24972" s="43"/>
    </row>
    <row r="24973" spans="19:21" x14ac:dyDescent="0.35">
      <c r="S24973" s="43"/>
      <c r="U24973" s="43"/>
    </row>
    <row r="24974" spans="19:21" x14ac:dyDescent="0.35">
      <c r="S24974" s="43"/>
      <c r="U24974" s="43"/>
    </row>
    <row r="24975" spans="19:21" x14ac:dyDescent="0.35">
      <c r="S24975" s="43"/>
      <c r="U24975" s="43"/>
    </row>
    <row r="24976" spans="19:21" x14ac:dyDescent="0.35">
      <c r="S24976" s="43"/>
      <c r="U24976" s="43"/>
    </row>
    <row r="24977" spans="19:21" x14ac:dyDescent="0.35">
      <c r="S24977" s="43"/>
      <c r="U24977" s="43"/>
    </row>
    <row r="24978" spans="19:21" x14ac:dyDescent="0.35">
      <c r="S24978" s="43"/>
      <c r="U24978" s="43"/>
    </row>
    <row r="24979" spans="19:21" x14ac:dyDescent="0.35">
      <c r="S24979" s="43"/>
      <c r="U24979" s="43"/>
    </row>
    <row r="24980" spans="19:21" x14ac:dyDescent="0.35">
      <c r="S24980" s="43"/>
      <c r="U24980" s="43"/>
    </row>
    <row r="24981" spans="19:21" x14ac:dyDescent="0.35">
      <c r="S24981" s="43"/>
      <c r="U24981" s="43"/>
    </row>
    <row r="24982" spans="19:21" x14ac:dyDescent="0.35">
      <c r="S24982" s="43"/>
      <c r="U24982" s="43"/>
    </row>
    <row r="24983" spans="19:21" x14ac:dyDescent="0.35">
      <c r="S24983" s="43"/>
      <c r="U24983" s="43"/>
    </row>
    <row r="24984" spans="19:21" x14ac:dyDescent="0.35">
      <c r="S24984" s="43"/>
      <c r="U24984" s="43"/>
    </row>
    <row r="24985" spans="19:21" x14ac:dyDescent="0.35">
      <c r="S24985" s="43"/>
      <c r="U24985" s="43"/>
    </row>
    <row r="24986" spans="19:21" x14ac:dyDescent="0.35">
      <c r="S24986" s="43"/>
      <c r="U24986" s="43"/>
    </row>
    <row r="24987" spans="19:21" x14ac:dyDescent="0.35">
      <c r="S24987" s="43"/>
      <c r="U24987" s="43"/>
    </row>
    <row r="24988" spans="19:21" x14ac:dyDescent="0.35">
      <c r="S24988" s="43"/>
      <c r="U24988" s="43"/>
    </row>
    <row r="24989" spans="19:21" x14ac:dyDescent="0.35">
      <c r="S24989" s="43"/>
      <c r="U24989" s="43"/>
    </row>
    <row r="24990" spans="19:21" x14ac:dyDescent="0.35">
      <c r="S24990" s="43"/>
      <c r="U24990" s="43"/>
    </row>
    <row r="24991" spans="19:21" x14ac:dyDescent="0.35">
      <c r="S24991" s="43"/>
      <c r="U24991" s="43"/>
    </row>
    <row r="24992" spans="19:21" x14ac:dyDescent="0.35">
      <c r="S24992" s="43"/>
      <c r="U24992" s="43"/>
    </row>
    <row r="24993" spans="19:21" x14ac:dyDescent="0.35">
      <c r="S24993" s="43"/>
      <c r="U24993" s="43"/>
    </row>
    <row r="24994" spans="19:21" x14ac:dyDescent="0.35">
      <c r="S24994" s="43"/>
      <c r="U24994" s="43"/>
    </row>
    <row r="24995" spans="19:21" x14ac:dyDescent="0.35">
      <c r="S24995" s="43"/>
      <c r="U24995" s="43"/>
    </row>
    <row r="24996" spans="19:21" x14ac:dyDescent="0.35">
      <c r="S24996" s="43"/>
      <c r="U24996" s="43"/>
    </row>
    <row r="24997" spans="19:21" x14ac:dyDescent="0.35">
      <c r="S24997" s="43"/>
      <c r="U24997" s="43"/>
    </row>
    <row r="24998" spans="19:21" x14ac:dyDescent="0.35">
      <c r="S24998" s="43"/>
      <c r="U24998" s="43"/>
    </row>
    <row r="24999" spans="19:21" x14ac:dyDescent="0.35">
      <c r="S24999" s="43"/>
      <c r="U24999" s="43"/>
    </row>
    <row r="25000" spans="19:21" x14ac:dyDescent="0.35">
      <c r="S25000" s="43"/>
      <c r="U25000" s="43"/>
    </row>
    <row r="25001" spans="19:21" x14ac:dyDescent="0.35">
      <c r="S25001" s="43"/>
      <c r="U25001" s="43"/>
    </row>
    <row r="25002" spans="19:21" x14ac:dyDescent="0.35">
      <c r="S25002" s="43"/>
      <c r="U25002" s="43"/>
    </row>
    <row r="25003" spans="19:21" x14ac:dyDescent="0.35">
      <c r="S25003" s="43"/>
      <c r="U25003" s="43"/>
    </row>
    <row r="25004" spans="19:21" x14ac:dyDescent="0.35">
      <c r="S25004" s="43"/>
      <c r="U25004" s="43"/>
    </row>
    <row r="25005" spans="19:21" x14ac:dyDescent="0.35">
      <c r="S25005" s="43"/>
      <c r="U25005" s="43"/>
    </row>
    <row r="25006" spans="19:21" x14ac:dyDescent="0.35">
      <c r="S25006" s="43"/>
      <c r="U25006" s="43"/>
    </row>
    <row r="25007" spans="19:21" x14ac:dyDescent="0.35">
      <c r="S25007" s="43"/>
      <c r="U25007" s="43"/>
    </row>
    <row r="25008" spans="19:21" x14ac:dyDescent="0.35">
      <c r="S25008" s="43"/>
      <c r="U25008" s="43"/>
    </row>
    <row r="25009" spans="19:21" x14ac:dyDescent="0.35">
      <c r="S25009" s="43"/>
      <c r="U25009" s="43"/>
    </row>
    <row r="25010" spans="19:21" x14ac:dyDescent="0.35">
      <c r="S25010" s="43"/>
      <c r="U25010" s="43"/>
    </row>
    <row r="25011" spans="19:21" x14ac:dyDescent="0.35">
      <c r="S25011" s="43"/>
      <c r="U25011" s="43"/>
    </row>
    <row r="25012" spans="19:21" x14ac:dyDescent="0.35">
      <c r="S25012" s="43"/>
      <c r="U25012" s="43"/>
    </row>
    <row r="25013" spans="19:21" x14ac:dyDescent="0.35">
      <c r="S25013" s="43"/>
      <c r="U25013" s="43"/>
    </row>
    <row r="25014" spans="19:21" x14ac:dyDescent="0.35">
      <c r="S25014" s="43"/>
      <c r="U25014" s="43"/>
    </row>
    <row r="25015" spans="19:21" x14ac:dyDescent="0.35">
      <c r="S25015" s="43"/>
      <c r="U25015" s="43"/>
    </row>
    <row r="25016" spans="19:21" x14ac:dyDescent="0.35">
      <c r="S25016" s="43"/>
      <c r="U25016" s="43"/>
    </row>
    <row r="25017" spans="19:21" x14ac:dyDescent="0.35">
      <c r="S25017" s="43"/>
      <c r="U25017" s="43"/>
    </row>
    <row r="25018" spans="19:21" x14ac:dyDescent="0.35">
      <c r="S25018" s="43"/>
      <c r="U25018" s="43"/>
    </row>
    <row r="25019" spans="19:21" x14ac:dyDescent="0.35">
      <c r="S25019" s="43"/>
      <c r="U25019" s="43"/>
    </row>
    <row r="25020" spans="19:21" x14ac:dyDescent="0.35">
      <c r="S25020" s="43"/>
      <c r="U25020" s="43"/>
    </row>
    <row r="25021" spans="19:21" x14ac:dyDescent="0.35">
      <c r="S25021" s="43"/>
      <c r="U25021" s="43"/>
    </row>
    <row r="25022" spans="19:21" x14ac:dyDescent="0.35">
      <c r="S25022" s="43"/>
      <c r="U25022" s="43"/>
    </row>
    <row r="25023" spans="19:21" x14ac:dyDescent="0.35">
      <c r="S25023" s="43"/>
      <c r="U25023" s="43"/>
    </row>
    <row r="25024" spans="19:21" x14ac:dyDescent="0.35">
      <c r="S25024" s="43"/>
      <c r="U25024" s="43"/>
    </row>
    <row r="25025" spans="19:21" x14ac:dyDescent="0.35">
      <c r="S25025" s="43"/>
      <c r="U25025" s="43"/>
    </row>
    <row r="25026" spans="19:21" x14ac:dyDescent="0.35">
      <c r="S25026" s="43"/>
      <c r="U25026" s="43"/>
    </row>
    <row r="25027" spans="19:21" x14ac:dyDescent="0.35">
      <c r="S25027" s="43"/>
      <c r="U25027" s="43"/>
    </row>
    <row r="25028" spans="19:21" x14ac:dyDescent="0.35">
      <c r="S25028" s="43"/>
      <c r="U25028" s="43"/>
    </row>
    <row r="25029" spans="19:21" x14ac:dyDescent="0.35">
      <c r="S25029" s="43"/>
      <c r="U25029" s="43"/>
    </row>
    <row r="25030" spans="19:21" x14ac:dyDescent="0.35">
      <c r="S25030" s="43"/>
      <c r="U25030" s="43"/>
    </row>
    <row r="25031" spans="19:21" x14ac:dyDescent="0.35">
      <c r="S25031" s="43"/>
      <c r="U25031" s="43"/>
    </row>
    <row r="25032" spans="19:21" x14ac:dyDescent="0.35">
      <c r="S25032" s="43"/>
      <c r="U25032" s="43"/>
    </row>
    <row r="25033" spans="19:21" x14ac:dyDescent="0.35">
      <c r="S25033" s="43"/>
      <c r="U25033" s="43"/>
    </row>
    <row r="25034" spans="19:21" x14ac:dyDescent="0.35">
      <c r="S25034" s="43"/>
      <c r="U25034" s="43"/>
    </row>
    <row r="25035" spans="19:21" x14ac:dyDescent="0.35">
      <c r="S25035" s="43"/>
      <c r="U25035" s="43"/>
    </row>
    <row r="25036" spans="19:21" x14ac:dyDescent="0.35">
      <c r="S25036" s="43"/>
      <c r="U25036" s="43"/>
    </row>
    <row r="25037" spans="19:21" x14ac:dyDescent="0.35">
      <c r="S25037" s="43"/>
      <c r="U25037" s="43"/>
    </row>
    <row r="25038" spans="19:21" x14ac:dyDescent="0.35">
      <c r="S25038" s="43"/>
      <c r="U25038" s="43"/>
    </row>
    <row r="25039" spans="19:21" x14ac:dyDescent="0.35">
      <c r="S25039" s="43"/>
      <c r="U25039" s="43"/>
    </row>
    <row r="25040" spans="19:21" x14ac:dyDescent="0.35">
      <c r="S25040" s="43"/>
      <c r="U25040" s="43"/>
    </row>
    <row r="25041" spans="19:21" x14ac:dyDescent="0.35">
      <c r="S25041" s="43"/>
      <c r="U25041" s="43"/>
    </row>
    <row r="25042" spans="19:21" x14ac:dyDescent="0.35">
      <c r="S25042" s="43"/>
      <c r="U25042" s="43"/>
    </row>
    <row r="25043" spans="19:21" x14ac:dyDescent="0.35">
      <c r="S25043" s="43"/>
      <c r="U25043" s="43"/>
    </row>
    <row r="25044" spans="19:21" x14ac:dyDescent="0.35">
      <c r="S25044" s="43"/>
      <c r="U25044" s="43"/>
    </row>
    <row r="25045" spans="19:21" x14ac:dyDescent="0.35">
      <c r="S25045" s="43"/>
      <c r="U25045" s="43"/>
    </row>
    <row r="25046" spans="19:21" x14ac:dyDescent="0.35">
      <c r="S25046" s="43"/>
      <c r="U25046" s="43"/>
    </row>
    <row r="25047" spans="19:21" x14ac:dyDescent="0.35">
      <c r="S25047" s="43"/>
      <c r="U25047" s="43"/>
    </row>
    <row r="25048" spans="19:21" x14ac:dyDescent="0.35">
      <c r="S25048" s="43"/>
      <c r="U25048" s="43"/>
    </row>
    <row r="25049" spans="19:21" x14ac:dyDescent="0.35">
      <c r="S25049" s="43"/>
      <c r="U25049" s="43"/>
    </row>
    <row r="25050" spans="19:21" x14ac:dyDescent="0.35">
      <c r="S25050" s="43"/>
      <c r="U25050" s="43"/>
    </row>
    <row r="25051" spans="19:21" x14ac:dyDescent="0.35">
      <c r="S25051" s="43"/>
      <c r="U25051" s="43"/>
    </row>
    <row r="25052" spans="19:21" x14ac:dyDescent="0.35">
      <c r="S25052" s="43"/>
      <c r="U25052" s="43"/>
    </row>
    <row r="25053" spans="19:21" x14ac:dyDescent="0.35">
      <c r="S25053" s="43"/>
      <c r="U25053" s="43"/>
    </row>
    <row r="25054" spans="19:21" x14ac:dyDescent="0.35">
      <c r="S25054" s="43"/>
      <c r="U25054" s="43"/>
    </row>
    <row r="25055" spans="19:21" x14ac:dyDescent="0.35">
      <c r="S25055" s="43"/>
      <c r="U25055" s="43"/>
    </row>
    <row r="25056" spans="19:21" x14ac:dyDescent="0.35">
      <c r="S25056" s="43"/>
      <c r="U25056" s="43"/>
    </row>
    <row r="25057" spans="19:21" x14ac:dyDescent="0.35">
      <c r="S25057" s="43"/>
      <c r="U25057" s="43"/>
    </row>
    <row r="25058" spans="19:21" x14ac:dyDescent="0.35">
      <c r="S25058" s="43"/>
      <c r="U25058" s="43"/>
    </row>
    <row r="25059" spans="19:21" x14ac:dyDescent="0.35">
      <c r="S25059" s="43"/>
      <c r="U25059" s="43"/>
    </row>
    <row r="25060" spans="19:21" x14ac:dyDescent="0.35">
      <c r="S25060" s="43"/>
      <c r="U25060" s="43"/>
    </row>
    <row r="25061" spans="19:21" x14ac:dyDescent="0.35">
      <c r="S25061" s="43"/>
      <c r="U25061" s="43"/>
    </row>
    <row r="25062" spans="19:21" x14ac:dyDescent="0.35">
      <c r="S25062" s="43"/>
      <c r="U25062" s="43"/>
    </row>
    <row r="25063" spans="19:21" x14ac:dyDescent="0.35">
      <c r="S25063" s="43"/>
      <c r="U25063" s="43"/>
    </row>
    <row r="25064" spans="19:21" x14ac:dyDescent="0.35">
      <c r="S25064" s="43"/>
      <c r="U25064" s="43"/>
    </row>
    <row r="25065" spans="19:21" x14ac:dyDescent="0.35">
      <c r="S25065" s="43"/>
      <c r="U25065" s="43"/>
    </row>
    <row r="25066" spans="19:21" x14ac:dyDescent="0.35">
      <c r="S25066" s="43"/>
      <c r="U25066" s="43"/>
    </row>
    <row r="25067" spans="19:21" x14ac:dyDescent="0.35">
      <c r="S25067" s="43"/>
      <c r="U25067" s="43"/>
    </row>
    <row r="25068" spans="19:21" x14ac:dyDescent="0.35">
      <c r="S25068" s="43"/>
      <c r="U25068" s="43"/>
    </row>
    <row r="25069" spans="19:21" x14ac:dyDescent="0.35">
      <c r="S25069" s="43"/>
      <c r="U25069" s="43"/>
    </row>
    <row r="25070" spans="19:21" x14ac:dyDescent="0.35">
      <c r="S25070" s="43"/>
      <c r="U25070" s="43"/>
    </row>
    <row r="25071" spans="19:21" x14ac:dyDescent="0.35">
      <c r="S25071" s="43"/>
      <c r="U25071" s="43"/>
    </row>
    <row r="25072" spans="19:21" x14ac:dyDescent="0.35">
      <c r="S25072" s="43"/>
      <c r="U25072" s="43"/>
    </row>
    <row r="25073" spans="19:21" x14ac:dyDescent="0.35">
      <c r="S25073" s="43"/>
      <c r="U25073" s="43"/>
    </row>
    <row r="25074" spans="19:21" x14ac:dyDescent="0.35">
      <c r="S25074" s="43"/>
      <c r="U25074" s="43"/>
    </row>
    <row r="25075" spans="19:21" x14ac:dyDescent="0.35">
      <c r="S25075" s="43"/>
      <c r="U25075" s="43"/>
    </row>
    <row r="25076" spans="19:21" x14ac:dyDescent="0.35">
      <c r="S25076" s="43"/>
      <c r="U25076" s="43"/>
    </row>
    <row r="25077" spans="19:21" x14ac:dyDescent="0.35">
      <c r="S25077" s="43"/>
      <c r="U25077" s="43"/>
    </row>
    <row r="25078" spans="19:21" x14ac:dyDescent="0.35">
      <c r="S25078" s="43"/>
      <c r="U25078" s="43"/>
    </row>
    <row r="25079" spans="19:21" x14ac:dyDescent="0.35">
      <c r="S25079" s="43"/>
      <c r="U25079" s="43"/>
    </row>
    <row r="25080" spans="19:21" x14ac:dyDescent="0.35">
      <c r="S25080" s="43"/>
      <c r="U25080" s="43"/>
    </row>
    <row r="25081" spans="19:21" x14ac:dyDescent="0.35">
      <c r="S25081" s="43"/>
      <c r="U25081" s="43"/>
    </row>
    <row r="25082" spans="19:21" x14ac:dyDescent="0.35">
      <c r="S25082" s="43"/>
      <c r="U25082" s="43"/>
    </row>
    <row r="25083" spans="19:21" x14ac:dyDescent="0.35">
      <c r="S25083" s="43"/>
      <c r="U25083" s="43"/>
    </row>
    <row r="25084" spans="19:21" x14ac:dyDescent="0.35">
      <c r="S25084" s="43"/>
      <c r="U25084" s="43"/>
    </row>
    <row r="25085" spans="19:21" x14ac:dyDescent="0.35">
      <c r="S25085" s="43"/>
      <c r="U25085" s="43"/>
    </row>
    <row r="25086" spans="19:21" x14ac:dyDescent="0.35">
      <c r="S25086" s="43"/>
      <c r="U25086" s="43"/>
    </row>
    <row r="25087" spans="19:21" x14ac:dyDescent="0.35">
      <c r="S25087" s="43"/>
      <c r="U25087" s="43"/>
    </row>
    <row r="25088" spans="19:21" x14ac:dyDescent="0.35">
      <c r="S25088" s="43"/>
      <c r="U25088" s="43"/>
    </row>
    <row r="25089" spans="19:21" x14ac:dyDescent="0.35">
      <c r="S25089" s="43"/>
      <c r="U25089" s="43"/>
    </row>
    <row r="25090" spans="19:21" x14ac:dyDescent="0.35">
      <c r="S25090" s="43"/>
      <c r="U25090" s="43"/>
    </row>
    <row r="25091" spans="19:21" x14ac:dyDescent="0.35">
      <c r="S25091" s="43"/>
      <c r="U25091" s="43"/>
    </row>
    <row r="25092" spans="19:21" x14ac:dyDescent="0.35">
      <c r="S25092" s="43"/>
      <c r="U25092" s="43"/>
    </row>
    <row r="25093" spans="19:21" x14ac:dyDescent="0.35">
      <c r="S25093" s="43"/>
      <c r="U25093" s="43"/>
    </row>
    <row r="25094" spans="19:21" x14ac:dyDescent="0.35">
      <c r="S25094" s="43"/>
      <c r="U25094" s="43"/>
    </row>
    <row r="25095" spans="19:21" x14ac:dyDescent="0.35">
      <c r="S25095" s="43"/>
      <c r="U25095" s="43"/>
    </row>
    <row r="25096" spans="19:21" x14ac:dyDescent="0.35">
      <c r="S25096" s="43"/>
      <c r="U25096" s="43"/>
    </row>
    <row r="25097" spans="19:21" x14ac:dyDescent="0.35">
      <c r="S25097" s="43"/>
      <c r="U25097" s="43"/>
    </row>
    <row r="25098" spans="19:21" x14ac:dyDescent="0.35">
      <c r="S25098" s="43"/>
      <c r="U25098" s="43"/>
    </row>
    <row r="25099" spans="19:21" x14ac:dyDescent="0.35">
      <c r="S25099" s="43"/>
      <c r="U25099" s="43"/>
    </row>
    <row r="25100" spans="19:21" x14ac:dyDescent="0.35">
      <c r="S25100" s="43"/>
      <c r="U25100" s="43"/>
    </row>
    <row r="25101" spans="19:21" x14ac:dyDescent="0.35">
      <c r="S25101" s="43"/>
      <c r="U25101" s="43"/>
    </row>
    <row r="25102" spans="19:21" x14ac:dyDescent="0.35">
      <c r="S25102" s="43"/>
      <c r="U25102" s="43"/>
    </row>
    <row r="25103" spans="19:21" x14ac:dyDescent="0.35">
      <c r="S25103" s="43"/>
      <c r="U25103" s="43"/>
    </row>
    <row r="25104" spans="19:21" x14ac:dyDescent="0.35">
      <c r="S25104" s="43"/>
      <c r="U25104" s="43"/>
    </row>
    <row r="25105" spans="19:21" x14ac:dyDescent="0.35">
      <c r="S25105" s="43"/>
      <c r="U25105" s="43"/>
    </row>
    <row r="25106" spans="19:21" x14ac:dyDescent="0.35">
      <c r="S25106" s="43"/>
      <c r="U25106" s="43"/>
    </row>
    <row r="25107" spans="19:21" x14ac:dyDescent="0.35">
      <c r="S25107" s="43"/>
      <c r="U25107" s="43"/>
    </row>
    <row r="25108" spans="19:21" x14ac:dyDescent="0.35">
      <c r="S25108" s="43"/>
      <c r="U25108" s="43"/>
    </row>
    <row r="25109" spans="19:21" x14ac:dyDescent="0.35">
      <c r="S25109" s="43"/>
      <c r="U25109" s="43"/>
    </row>
    <row r="25110" spans="19:21" x14ac:dyDescent="0.35">
      <c r="S25110" s="43"/>
      <c r="U25110" s="43"/>
    </row>
    <row r="25111" spans="19:21" x14ac:dyDescent="0.35">
      <c r="S25111" s="43"/>
      <c r="U25111" s="43"/>
    </row>
    <row r="25112" spans="19:21" x14ac:dyDescent="0.35">
      <c r="S25112" s="43"/>
      <c r="U25112" s="43"/>
    </row>
    <row r="25113" spans="19:21" x14ac:dyDescent="0.35">
      <c r="S25113" s="43"/>
      <c r="U25113" s="43"/>
    </row>
    <row r="25114" spans="19:21" x14ac:dyDescent="0.35">
      <c r="S25114" s="43"/>
      <c r="U25114" s="43"/>
    </row>
    <row r="25115" spans="19:21" x14ac:dyDescent="0.35">
      <c r="S25115" s="43"/>
      <c r="U25115" s="43"/>
    </row>
    <row r="25116" spans="19:21" x14ac:dyDescent="0.35">
      <c r="S25116" s="43"/>
      <c r="U25116" s="43"/>
    </row>
    <row r="25117" spans="19:21" x14ac:dyDescent="0.35">
      <c r="S25117" s="43"/>
      <c r="U25117" s="43"/>
    </row>
    <row r="25118" spans="19:21" x14ac:dyDescent="0.35">
      <c r="S25118" s="43"/>
      <c r="U25118" s="43"/>
    </row>
    <row r="25119" spans="19:21" x14ac:dyDescent="0.35">
      <c r="S25119" s="43"/>
      <c r="U25119" s="43"/>
    </row>
    <row r="25120" spans="19:21" x14ac:dyDescent="0.35">
      <c r="S25120" s="43"/>
      <c r="U25120" s="43"/>
    </row>
    <row r="25121" spans="19:21" x14ac:dyDescent="0.35">
      <c r="S25121" s="43"/>
      <c r="U25121" s="43"/>
    </row>
    <row r="25122" spans="19:21" x14ac:dyDescent="0.35">
      <c r="S25122" s="43"/>
      <c r="U25122" s="43"/>
    </row>
    <row r="25123" spans="19:21" x14ac:dyDescent="0.35">
      <c r="S25123" s="43"/>
      <c r="U25123" s="43"/>
    </row>
    <row r="25124" spans="19:21" x14ac:dyDescent="0.35">
      <c r="S25124" s="43"/>
      <c r="U25124" s="43"/>
    </row>
    <row r="25125" spans="19:21" x14ac:dyDescent="0.35">
      <c r="S25125" s="43"/>
      <c r="U25125" s="43"/>
    </row>
    <row r="25126" spans="19:21" x14ac:dyDescent="0.35">
      <c r="S25126" s="43"/>
      <c r="U25126" s="43"/>
    </row>
    <row r="25127" spans="19:21" x14ac:dyDescent="0.35">
      <c r="S25127" s="43"/>
      <c r="U25127" s="43"/>
    </row>
    <row r="25128" spans="19:21" x14ac:dyDescent="0.35">
      <c r="S25128" s="43"/>
      <c r="U25128" s="43"/>
    </row>
    <row r="25129" spans="19:21" x14ac:dyDescent="0.35">
      <c r="S25129" s="43"/>
      <c r="U25129" s="43"/>
    </row>
    <row r="25130" spans="19:21" x14ac:dyDescent="0.35">
      <c r="S25130" s="43"/>
      <c r="U25130" s="43"/>
    </row>
    <row r="25131" spans="19:21" x14ac:dyDescent="0.35">
      <c r="S25131" s="43"/>
      <c r="U25131" s="43"/>
    </row>
    <row r="25132" spans="19:21" x14ac:dyDescent="0.35">
      <c r="S25132" s="43"/>
      <c r="U25132" s="43"/>
    </row>
    <row r="25133" spans="19:21" x14ac:dyDescent="0.35">
      <c r="S25133" s="43"/>
      <c r="U25133" s="43"/>
    </row>
    <row r="25134" spans="19:21" x14ac:dyDescent="0.35">
      <c r="S25134" s="43"/>
      <c r="U25134" s="43"/>
    </row>
    <row r="25135" spans="19:21" x14ac:dyDescent="0.35">
      <c r="S25135" s="43"/>
      <c r="U25135" s="43"/>
    </row>
    <row r="25136" spans="19:21" x14ac:dyDescent="0.35">
      <c r="S25136" s="43"/>
      <c r="U25136" s="43"/>
    </row>
    <row r="25137" spans="19:21" x14ac:dyDescent="0.35">
      <c r="S25137" s="43"/>
      <c r="U25137" s="43"/>
    </row>
    <row r="25138" spans="19:21" x14ac:dyDescent="0.35">
      <c r="S25138" s="43"/>
      <c r="U25138" s="43"/>
    </row>
    <row r="25139" spans="19:21" x14ac:dyDescent="0.35">
      <c r="S25139" s="43"/>
      <c r="U25139" s="43"/>
    </row>
    <row r="25140" spans="19:21" x14ac:dyDescent="0.35">
      <c r="S25140" s="43"/>
      <c r="U25140" s="43"/>
    </row>
    <row r="25141" spans="19:21" x14ac:dyDescent="0.35">
      <c r="S25141" s="43"/>
      <c r="U25141" s="43"/>
    </row>
    <row r="25142" spans="19:21" x14ac:dyDescent="0.35">
      <c r="S25142" s="43"/>
      <c r="U25142" s="43"/>
    </row>
    <row r="25143" spans="19:21" x14ac:dyDescent="0.35">
      <c r="S25143" s="43"/>
      <c r="U25143" s="43"/>
    </row>
    <row r="25144" spans="19:21" x14ac:dyDescent="0.35">
      <c r="S25144" s="43"/>
      <c r="U25144" s="43"/>
    </row>
    <row r="25145" spans="19:21" x14ac:dyDescent="0.35">
      <c r="S25145" s="43"/>
      <c r="U25145" s="43"/>
    </row>
    <row r="25146" spans="19:21" x14ac:dyDescent="0.35">
      <c r="S25146" s="43"/>
      <c r="U25146" s="43"/>
    </row>
    <row r="25147" spans="19:21" x14ac:dyDescent="0.35">
      <c r="S25147" s="43"/>
      <c r="U25147" s="43"/>
    </row>
    <row r="25148" spans="19:21" x14ac:dyDescent="0.35">
      <c r="S25148" s="43"/>
      <c r="U25148" s="43"/>
    </row>
    <row r="25149" spans="19:21" x14ac:dyDescent="0.35">
      <c r="S25149" s="43"/>
      <c r="U25149" s="43"/>
    </row>
    <row r="25150" spans="19:21" x14ac:dyDescent="0.35">
      <c r="S25150" s="43"/>
      <c r="U25150" s="43"/>
    </row>
    <row r="25151" spans="19:21" x14ac:dyDescent="0.35">
      <c r="S25151" s="43"/>
      <c r="U25151" s="43"/>
    </row>
    <row r="25152" spans="19:21" x14ac:dyDescent="0.35">
      <c r="S25152" s="43"/>
      <c r="U25152" s="43"/>
    </row>
    <row r="25153" spans="19:21" x14ac:dyDescent="0.35">
      <c r="S25153" s="43"/>
      <c r="U25153" s="43"/>
    </row>
    <row r="25154" spans="19:21" x14ac:dyDescent="0.35">
      <c r="S25154" s="43"/>
      <c r="U25154" s="43"/>
    </row>
    <row r="25155" spans="19:21" x14ac:dyDescent="0.35">
      <c r="S25155" s="43"/>
      <c r="U25155" s="43"/>
    </row>
    <row r="25156" spans="19:21" x14ac:dyDescent="0.35">
      <c r="S25156" s="43"/>
      <c r="U25156" s="43"/>
    </row>
    <row r="25157" spans="19:21" x14ac:dyDescent="0.35">
      <c r="S25157" s="43"/>
      <c r="U25157" s="43"/>
    </row>
    <row r="25158" spans="19:21" x14ac:dyDescent="0.35">
      <c r="S25158" s="43"/>
      <c r="U25158" s="43"/>
    </row>
    <row r="25159" spans="19:21" x14ac:dyDescent="0.35">
      <c r="S25159" s="43"/>
      <c r="U25159" s="43"/>
    </row>
    <row r="25160" spans="19:21" x14ac:dyDescent="0.35">
      <c r="S25160" s="43"/>
      <c r="U25160" s="43"/>
    </row>
    <row r="25161" spans="19:21" x14ac:dyDescent="0.35">
      <c r="S25161" s="43"/>
      <c r="U25161" s="43"/>
    </row>
    <row r="25162" spans="19:21" x14ac:dyDescent="0.35">
      <c r="S25162" s="43"/>
      <c r="U25162" s="43"/>
    </row>
    <row r="25163" spans="19:21" x14ac:dyDescent="0.35">
      <c r="S25163" s="43"/>
      <c r="U25163" s="43"/>
    </row>
    <row r="25164" spans="19:21" x14ac:dyDescent="0.35">
      <c r="S25164" s="43"/>
      <c r="U25164" s="43"/>
    </row>
    <row r="25165" spans="19:21" x14ac:dyDescent="0.35">
      <c r="S25165" s="43"/>
      <c r="U25165" s="43"/>
    </row>
    <row r="25166" spans="19:21" x14ac:dyDescent="0.35">
      <c r="S25166" s="43"/>
      <c r="U25166" s="43"/>
    </row>
    <row r="25167" spans="19:21" x14ac:dyDescent="0.35">
      <c r="S25167" s="43"/>
      <c r="U25167" s="43"/>
    </row>
    <row r="25168" spans="19:21" x14ac:dyDescent="0.35">
      <c r="S25168" s="43"/>
      <c r="U25168" s="43"/>
    </row>
    <row r="25169" spans="19:21" x14ac:dyDescent="0.35">
      <c r="S25169" s="43"/>
      <c r="U25169" s="43"/>
    </row>
    <row r="25170" spans="19:21" x14ac:dyDescent="0.35">
      <c r="S25170" s="43"/>
      <c r="U25170" s="43"/>
    </row>
    <row r="25171" spans="19:21" x14ac:dyDescent="0.35">
      <c r="S25171" s="43"/>
      <c r="U25171" s="43"/>
    </row>
    <row r="25172" spans="19:21" x14ac:dyDescent="0.35">
      <c r="S25172" s="43"/>
      <c r="U25172" s="43"/>
    </row>
    <row r="25173" spans="19:21" x14ac:dyDescent="0.35">
      <c r="S25173" s="43"/>
      <c r="U25173" s="43"/>
    </row>
    <row r="25174" spans="19:21" x14ac:dyDescent="0.35">
      <c r="S25174" s="43"/>
      <c r="U25174" s="43"/>
    </row>
    <row r="25175" spans="19:21" x14ac:dyDescent="0.35">
      <c r="S25175" s="43"/>
      <c r="U25175" s="43"/>
    </row>
    <row r="25176" spans="19:21" x14ac:dyDescent="0.35">
      <c r="S25176" s="43"/>
      <c r="U25176" s="43"/>
    </row>
    <row r="25177" spans="19:21" x14ac:dyDescent="0.35">
      <c r="S25177" s="43"/>
      <c r="U25177" s="43"/>
    </row>
    <row r="25178" spans="19:21" x14ac:dyDescent="0.35">
      <c r="S25178" s="43"/>
      <c r="U25178" s="43"/>
    </row>
    <row r="25179" spans="19:21" x14ac:dyDescent="0.35">
      <c r="S25179" s="43"/>
      <c r="U25179" s="43"/>
    </row>
    <row r="25180" spans="19:21" x14ac:dyDescent="0.35">
      <c r="S25180" s="43"/>
      <c r="U25180" s="43"/>
    </row>
    <row r="25181" spans="19:21" x14ac:dyDescent="0.35">
      <c r="S25181" s="43"/>
      <c r="U25181" s="43"/>
    </row>
    <row r="25182" spans="19:21" x14ac:dyDescent="0.35">
      <c r="S25182" s="43"/>
      <c r="U25182" s="43"/>
    </row>
    <row r="25183" spans="19:21" x14ac:dyDescent="0.35">
      <c r="S25183" s="43"/>
      <c r="U25183" s="43"/>
    </row>
    <row r="25184" spans="19:21" x14ac:dyDescent="0.35">
      <c r="S25184" s="43"/>
      <c r="U25184" s="43"/>
    </row>
    <row r="25185" spans="19:21" x14ac:dyDescent="0.35">
      <c r="S25185" s="43"/>
      <c r="U25185" s="43"/>
    </row>
    <row r="25186" spans="19:21" x14ac:dyDescent="0.35">
      <c r="S25186" s="43"/>
      <c r="U25186" s="43"/>
    </row>
    <row r="25187" spans="19:21" x14ac:dyDescent="0.35">
      <c r="S25187" s="43"/>
      <c r="U25187" s="43"/>
    </row>
    <row r="25188" spans="19:21" x14ac:dyDescent="0.35">
      <c r="S25188" s="43"/>
      <c r="U25188" s="43"/>
    </row>
    <row r="25189" spans="19:21" x14ac:dyDescent="0.35">
      <c r="S25189" s="43"/>
      <c r="U25189" s="43"/>
    </row>
    <row r="25190" spans="19:21" x14ac:dyDescent="0.35">
      <c r="S25190" s="43"/>
      <c r="U25190" s="43"/>
    </row>
    <row r="25191" spans="19:21" x14ac:dyDescent="0.35">
      <c r="S25191" s="43"/>
      <c r="U25191" s="43"/>
    </row>
    <row r="25192" spans="19:21" x14ac:dyDescent="0.35">
      <c r="S25192" s="43"/>
      <c r="U25192" s="43"/>
    </row>
    <row r="25193" spans="19:21" x14ac:dyDescent="0.35">
      <c r="S25193" s="43"/>
      <c r="U25193" s="43"/>
    </row>
    <row r="25194" spans="19:21" x14ac:dyDescent="0.35">
      <c r="S25194" s="43"/>
      <c r="U25194" s="43"/>
    </row>
    <row r="25195" spans="19:21" x14ac:dyDescent="0.35">
      <c r="S25195" s="43"/>
      <c r="U25195" s="43"/>
    </row>
    <row r="25196" spans="19:21" x14ac:dyDescent="0.35">
      <c r="S25196" s="43"/>
      <c r="U25196" s="43"/>
    </row>
    <row r="25197" spans="19:21" x14ac:dyDescent="0.35">
      <c r="S25197" s="43"/>
      <c r="U25197" s="43"/>
    </row>
    <row r="25198" spans="19:21" x14ac:dyDescent="0.35">
      <c r="S25198" s="43"/>
      <c r="U25198" s="43"/>
    </row>
    <row r="25199" spans="19:21" x14ac:dyDescent="0.35">
      <c r="S25199" s="43"/>
      <c r="U25199" s="43"/>
    </row>
    <row r="25200" spans="19:21" x14ac:dyDescent="0.35">
      <c r="S25200" s="43"/>
      <c r="U25200" s="43"/>
    </row>
    <row r="25201" spans="19:21" x14ac:dyDescent="0.35">
      <c r="S25201" s="43"/>
      <c r="U25201" s="43"/>
    </row>
    <row r="25202" spans="19:21" x14ac:dyDescent="0.35">
      <c r="S25202" s="43"/>
      <c r="U25202" s="43"/>
    </row>
    <row r="25203" spans="19:21" x14ac:dyDescent="0.35">
      <c r="S25203" s="43"/>
      <c r="U25203" s="43"/>
    </row>
    <row r="25204" spans="19:21" x14ac:dyDescent="0.35">
      <c r="S25204" s="43"/>
      <c r="U25204" s="43"/>
    </row>
    <row r="25205" spans="19:21" x14ac:dyDescent="0.35">
      <c r="S25205" s="43"/>
      <c r="U25205" s="43"/>
    </row>
    <row r="25206" spans="19:21" x14ac:dyDescent="0.35">
      <c r="S25206" s="43"/>
      <c r="U25206" s="43"/>
    </row>
    <row r="25207" spans="19:21" x14ac:dyDescent="0.35">
      <c r="S25207" s="43"/>
      <c r="U25207" s="43"/>
    </row>
    <row r="25208" spans="19:21" x14ac:dyDescent="0.35">
      <c r="S25208" s="43"/>
      <c r="U25208" s="43"/>
    </row>
    <row r="25209" spans="19:21" x14ac:dyDescent="0.35">
      <c r="S25209" s="43"/>
      <c r="U25209" s="43"/>
    </row>
    <row r="25210" spans="19:21" x14ac:dyDescent="0.35">
      <c r="S25210" s="43"/>
      <c r="U25210" s="43"/>
    </row>
    <row r="25211" spans="19:21" x14ac:dyDescent="0.35">
      <c r="S25211" s="43"/>
      <c r="U25211" s="43"/>
    </row>
    <row r="25212" spans="19:21" x14ac:dyDescent="0.35">
      <c r="S25212" s="43"/>
      <c r="U25212" s="43"/>
    </row>
    <row r="25213" spans="19:21" x14ac:dyDescent="0.35">
      <c r="S25213" s="43"/>
      <c r="U25213" s="43"/>
    </row>
    <row r="25214" spans="19:21" x14ac:dyDescent="0.35">
      <c r="S25214" s="43"/>
      <c r="U25214" s="43"/>
    </row>
    <row r="25215" spans="19:21" x14ac:dyDescent="0.35">
      <c r="S25215" s="43"/>
      <c r="U25215" s="43"/>
    </row>
    <row r="25216" spans="19:21" x14ac:dyDescent="0.35">
      <c r="S25216" s="43"/>
      <c r="U25216" s="43"/>
    </row>
    <row r="25217" spans="19:21" x14ac:dyDescent="0.35">
      <c r="S25217" s="43"/>
      <c r="U25217" s="43"/>
    </row>
    <row r="25218" spans="19:21" x14ac:dyDescent="0.35">
      <c r="S25218" s="43"/>
      <c r="U25218" s="43"/>
    </row>
    <row r="25219" spans="19:21" x14ac:dyDescent="0.35">
      <c r="S25219" s="43"/>
      <c r="U25219" s="43"/>
    </row>
    <row r="25220" spans="19:21" x14ac:dyDescent="0.35">
      <c r="S25220" s="43"/>
      <c r="U25220" s="43"/>
    </row>
    <row r="25221" spans="19:21" x14ac:dyDescent="0.35">
      <c r="S25221" s="43"/>
      <c r="U25221" s="43"/>
    </row>
    <row r="25222" spans="19:21" x14ac:dyDescent="0.35">
      <c r="S25222" s="43"/>
      <c r="U25222" s="43"/>
    </row>
    <row r="25223" spans="19:21" x14ac:dyDescent="0.35">
      <c r="S25223" s="43"/>
      <c r="U25223" s="43"/>
    </row>
    <row r="25224" spans="19:21" x14ac:dyDescent="0.35">
      <c r="S25224" s="43"/>
      <c r="U25224" s="43"/>
    </row>
    <row r="25225" spans="19:21" x14ac:dyDescent="0.35">
      <c r="S25225" s="43"/>
      <c r="U25225" s="43"/>
    </row>
    <row r="25226" spans="19:21" x14ac:dyDescent="0.35">
      <c r="S25226" s="43"/>
      <c r="U25226" s="43"/>
    </row>
    <row r="25227" spans="19:21" x14ac:dyDescent="0.35">
      <c r="S25227" s="43"/>
      <c r="U25227" s="43"/>
    </row>
    <row r="25228" spans="19:21" x14ac:dyDescent="0.35">
      <c r="S25228" s="43"/>
      <c r="U25228" s="43"/>
    </row>
    <row r="25229" spans="19:21" x14ac:dyDescent="0.35">
      <c r="S25229" s="43"/>
      <c r="U25229" s="43"/>
    </row>
    <row r="25230" spans="19:21" x14ac:dyDescent="0.35">
      <c r="S25230" s="43"/>
      <c r="U25230" s="43"/>
    </row>
    <row r="25231" spans="19:21" x14ac:dyDescent="0.35">
      <c r="S25231" s="43"/>
      <c r="U25231" s="43"/>
    </row>
    <row r="25232" spans="19:21" x14ac:dyDescent="0.35">
      <c r="S25232" s="43"/>
      <c r="U25232" s="43"/>
    </row>
    <row r="25233" spans="19:21" x14ac:dyDescent="0.35">
      <c r="S25233" s="43"/>
      <c r="U25233" s="43"/>
    </row>
    <row r="25234" spans="19:21" x14ac:dyDescent="0.35">
      <c r="S25234" s="43"/>
      <c r="U25234" s="43"/>
    </row>
    <row r="25235" spans="19:21" x14ac:dyDescent="0.35">
      <c r="S25235" s="43"/>
      <c r="U25235" s="43"/>
    </row>
    <row r="25236" spans="19:21" x14ac:dyDescent="0.35">
      <c r="S25236" s="43"/>
      <c r="U25236" s="43"/>
    </row>
    <row r="25237" spans="19:21" x14ac:dyDescent="0.35">
      <c r="S25237" s="43"/>
      <c r="U25237" s="43"/>
    </row>
    <row r="25238" spans="19:21" x14ac:dyDescent="0.35">
      <c r="S25238" s="43"/>
      <c r="U25238" s="43"/>
    </row>
    <row r="25239" spans="19:21" x14ac:dyDescent="0.35">
      <c r="S25239" s="43"/>
      <c r="U25239" s="43"/>
    </row>
    <row r="25240" spans="19:21" x14ac:dyDescent="0.35">
      <c r="S25240" s="43"/>
      <c r="U25240" s="43"/>
    </row>
    <row r="25241" spans="19:21" x14ac:dyDescent="0.35">
      <c r="S25241" s="43"/>
      <c r="U25241" s="43"/>
    </row>
    <row r="25242" spans="19:21" x14ac:dyDescent="0.35">
      <c r="S25242" s="43"/>
      <c r="U25242" s="43"/>
    </row>
    <row r="25243" spans="19:21" x14ac:dyDescent="0.35">
      <c r="S25243" s="43"/>
      <c r="U25243" s="43"/>
    </row>
    <row r="25244" spans="19:21" x14ac:dyDescent="0.35">
      <c r="S25244" s="43"/>
      <c r="U25244" s="43"/>
    </row>
    <row r="25245" spans="19:21" x14ac:dyDescent="0.35">
      <c r="S25245" s="43"/>
      <c r="U25245" s="43"/>
    </row>
    <row r="25246" spans="19:21" x14ac:dyDescent="0.35">
      <c r="S25246" s="43"/>
      <c r="U25246" s="43"/>
    </row>
    <row r="25247" spans="19:21" x14ac:dyDescent="0.35">
      <c r="S25247" s="43"/>
      <c r="U25247" s="43"/>
    </row>
    <row r="25248" spans="19:21" x14ac:dyDescent="0.35">
      <c r="S25248" s="43"/>
      <c r="U25248" s="43"/>
    </row>
    <row r="25249" spans="19:21" x14ac:dyDescent="0.35">
      <c r="S25249" s="43"/>
      <c r="U25249" s="43"/>
    </row>
    <row r="25250" spans="19:21" x14ac:dyDescent="0.35">
      <c r="S25250" s="43"/>
      <c r="U25250" s="43"/>
    </row>
    <row r="25251" spans="19:21" x14ac:dyDescent="0.35">
      <c r="S25251" s="43"/>
      <c r="U25251" s="43"/>
    </row>
    <row r="25252" spans="19:21" x14ac:dyDescent="0.35">
      <c r="S25252" s="43"/>
      <c r="U25252" s="43"/>
    </row>
    <row r="25253" spans="19:21" x14ac:dyDescent="0.35">
      <c r="S25253" s="43"/>
      <c r="U25253" s="43"/>
    </row>
    <row r="25254" spans="19:21" x14ac:dyDescent="0.35">
      <c r="S25254" s="43"/>
      <c r="U25254" s="43"/>
    </row>
    <row r="25255" spans="19:21" x14ac:dyDescent="0.35">
      <c r="S25255" s="43"/>
      <c r="U25255" s="43"/>
    </row>
    <row r="25256" spans="19:21" x14ac:dyDescent="0.35">
      <c r="S25256" s="43"/>
      <c r="U25256" s="43"/>
    </row>
    <row r="25257" spans="19:21" x14ac:dyDescent="0.35">
      <c r="S25257" s="43"/>
      <c r="U25257" s="43"/>
    </row>
    <row r="25258" spans="19:21" x14ac:dyDescent="0.35">
      <c r="S25258" s="43"/>
      <c r="U25258" s="43"/>
    </row>
    <row r="25259" spans="19:21" x14ac:dyDescent="0.35">
      <c r="S25259" s="43"/>
      <c r="U25259" s="43"/>
    </row>
    <row r="25260" spans="19:21" x14ac:dyDescent="0.35">
      <c r="S25260" s="43"/>
      <c r="U25260" s="43"/>
    </row>
    <row r="25261" spans="19:21" x14ac:dyDescent="0.35">
      <c r="S25261" s="43"/>
      <c r="U25261" s="43"/>
    </row>
    <row r="25262" spans="19:21" x14ac:dyDescent="0.35">
      <c r="S25262" s="43"/>
      <c r="U25262" s="43"/>
    </row>
    <row r="25263" spans="19:21" x14ac:dyDescent="0.35">
      <c r="S25263" s="43"/>
      <c r="U25263" s="43"/>
    </row>
    <row r="25264" spans="19:21" x14ac:dyDescent="0.35">
      <c r="S25264" s="43"/>
      <c r="U25264" s="43"/>
    </row>
    <row r="25265" spans="19:21" x14ac:dyDescent="0.35">
      <c r="S25265" s="43"/>
      <c r="U25265" s="43"/>
    </row>
    <row r="25266" spans="19:21" x14ac:dyDescent="0.35">
      <c r="S25266" s="43"/>
      <c r="U25266" s="43"/>
    </row>
    <row r="25267" spans="19:21" x14ac:dyDescent="0.35">
      <c r="S25267" s="43"/>
      <c r="U25267" s="43"/>
    </row>
    <row r="25268" spans="19:21" x14ac:dyDescent="0.35">
      <c r="S25268" s="43"/>
      <c r="U25268" s="43"/>
    </row>
    <row r="25269" spans="19:21" x14ac:dyDescent="0.35">
      <c r="S25269" s="43"/>
      <c r="U25269" s="43"/>
    </row>
    <row r="25270" spans="19:21" x14ac:dyDescent="0.35">
      <c r="S25270" s="43"/>
      <c r="U25270" s="43"/>
    </row>
    <row r="25271" spans="19:21" x14ac:dyDescent="0.35">
      <c r="S25271" s="43"/>
      <c r="U25271" s="43"/>
    </row>
    <row r="25272" spans="19:21" x14ac:dyDescent="0.35">
      <c r="S25272" s="43"/>
      <c r="U25272" s="43"/>
    </row>
    <row r="25273" spans="19:21" x14ac:dyDescent="0.35">
      <c r="S25273" s="43"/>
      <c r="U25273" s="43"/>
    </row>
    <row r="25274" spans="19:21" x14ac:dyDescent="0.35">
      <c r="S25274" s="43"/>
      <c r="U25274" s="43"/>
    </row>
    <row r="25275" spans="19:21" x14ac:dyDescent="0.35">
      <c r="S25275" s="43"/>
      <c r="U25275" s="43"/>
    </row>
    <row r="25276" spans="19:21" x14ac:dyDescent="0.35">
      <c r="S25276" s="43"/>
      <c r="U25276" s="43"/>
    </row>
    <row r="25277" spans="19:21" x14ac:dyDescent="0.35">
      <c r="S25277" s="43"/>
      <c r="U25277" s="43"/>
    </row>
    <row r="25278" spans="19:21" x14ac:dyDescent="0.35">
      <c r="S25278" s="43"/>
      <c r="U25278" s="43"/>
    </row>
    <row r="25279" spans="19:21" x14ac:dyDescent="0.35">
      <c r="S25279" s="43"/>
      <c r="U25279" s="43"/>
    </row>
    <row r="25280" spans="19:21" x14ac:dyDescent="0.35">
      <c r="S25280" s="43"/>
      <c r="U25280" s="43"/>
    </row>
    <row r="25281" spans="19:21" x14ac:dyDescent="0.35">
      <c r="S25281" s="43"/>
      <c r="U25281" s="43"/>
    </row>
    <row r="25282" spans="19:21" x14ac:dyDescent="0.35">
      <c r="S25282" s="43"/>
      <c r="U25282" s="43"/>
    </row>
    <row r="25283" spans="19:21" x14ac:dyDescent="0.35">
      <c r="S25283" s="43"/>
      <c r="U25283" s="43"/>
    </row>
    <row r="25284" spans="19:21" x14ac:dyDescent="0.35">
      <c r="S25284" s="43"/>
      <c r="U25284" s="43"/>
    </row>
    <row r="25285" spans="19:21" x14ac:dyDescent="0.35">
      <c r="S25285" s="43"/>
      <c r="U25285" s="43"/>
    </row>
    <row r="25286" spans="19:21" x14ac:dyDescent="0.35">
      <c r="S25286" s="43"/>
      <c r="U25286" s="43"/>
    </row>
    <row r="25287" spans="19:21" x14ac:dyDescent="0.35">
      <c r="S25287" s="43"/>
      <c r="U25287" s="43"/>
    </row>
    <row r="25288" spans="19:21" x14ac:dyDescent="0.35">
      <c r="S25288" s="43"/>
      <c r="U25288" s="43"/>
    </row>
    <row r="25289" spans="19:21" x14ac:dyDescent="0.35">
      <c r="S25289" s="43"/>
      <c r="U25289" s="43"/>
    </row>
    <row r="25290" spans="19:21" x14ac:dyDescent="0.35">
      <c r="S25290" s="43"/>
      <c r="U25290" s="43"/>
    </row>
    <row r="25291" spans="19:21" x14ac:dyDescent="0.35">
      <c r="S25291" s="43"/>
      <c r="U25291" s="43"/>
    </row>
    <row r="25292" spans="19:21" x14ac:dyDescent="0.35">
      <c r="S25292" s="43"/>
      <c r="U25292" s="43"/>
    </row>
    <row r="25293" spans="19:21" x14ac:dyDescent="0.35">
      <c r="S25293" s="43"/>
      <c r="U25293" s="43"/>
    </row>
    <row r="25294" spans="19:21" x14ac:dyDescent="0.35">
      <c r="S25294" s="43"/>
      <c r="U25294" s="43"/>
    </row>
    <row r="25295" spans="19:21" x14ac:dyDescent="0.35">
      <c r="S25295" s="43"/>
      <c r="U25295" s="43"/>
    </row>
    <row r="25296" spans="19:21" x14ac:dyDescent="0.35">
      <c r="S25296" s="43"/>
      <c r="U25296" s="43"/>
    </row>
    <row r="25297" spans="19:21" x14ac:dyDescent="0.35">
      <c r="S25297" s="43"/>
      <c r="U25297" s="43"/>
    </row>
    <row r="25298" spans="19:21" x14ac:dyDescent="0.35">
      <c r="S25298" s="43"/>
      <c r="U25298" s="43"/>
    </row>
    <row r="25299" spans="19:21" x14ac:dyDescent="0.35">
      <c r="S25299" s="43"/>
      <c r="U25299" s="43"/>
    </row>
    <row r="25300" spans="19:21" x14ac:dyDescent="0.35">
      <c r="S25300" s="43"/>
      <c r="U25300" s="43"/>
    </row>
    <row r="25301" spans="19:21" x14ac:dyDescent="0.35">
      <c r="S25301" s="43"/>
      <c r="U25301" s="43"/>
    </row>
    <row r="25302" spans="19:21" x14ac:dyDescent="0.35">
      <c r="S25302" s="43"/>
      <c r="U25302" s="43"/>
    </row>
    <row r="25303" spans="19:21" x14ac:dyDescent="0.35">
      <c r="S25303" s="43"/>
      <c r="U25303" s="43"/>
    </row>
    <row r="25304" spans="19:21" x14ac:dyDescent="0.35">
      <c r="S25304" s="43"/>
      <c r="U25304" s="43"/>
    </row>
    <row r="25305" spans="19:21" x14ac:dyDescent="0.35">
      <c r="S25305" s="43"/>
      <c r="U25305" s="43"/>
    </row>
    <row r="25306" spans="19:21" x14ac:dyDescent="0.35">
      <c r="S25306" s="43"/>
      <c r="U25306" s="43"/>
    </row>
    <row r="25307" spans="19:21" x14ac:dyDescent="0.35">
      <c r="S25307" s="43"/>
      <c r="U25307" s="43"/>
    </row>
    <row r="25308" spans="19:21" x14ac:dyDescent="0.35">
      <c r="S25308" s="43"/>
      <c r="U25308" s="43"/>
    </row>
    <row r="25309" spans="19:21" x14ac:dyDescent="0.35">
      <c r="S25309" s="43"/>
      <c r="U25309" s="43"/>
    </row>
    <row r="25310" spans="19:21" x14ac:dyDescent="0.35">
      <c r="S25310" s="43"/>
      <c r="U25310" s="43"/>
    </row>
    <row r="25311" spans="19:21" x14ac:dyDescent="0.35">
      <c r="S25311" s="43"/>
      <c r="U25311" s="43"/>
    </row>
    <row r="25312" spans="19:21" x14ac:dyDescent="0.35">
      <c r="S25312" s="43"/>
      <c r="U25312" s="43"/>
    </row>
    <row r="25313" spans="19:21" x14ac:dyDescent="0.35">
      <c r="S25313" s="43"/>
      <c r="U25313" s="43"/>
    </row>
    <row r="25314" spans="19:21" x14ac:dyDescent="0.35">
      <c r="S25314" s="43"/>
      <c r="U25314" s="43"/>
    </row>
    <row r="25315" spans="19:21" x14ac:dyDescent="0.35">
      <c r="S25315" s="43"/>
      <c r="U25315" s="43"/>
    </row>
    <row r="25316" spans="19:21" x14ac:dyDescent="0.35">
      <c r="S25316" s="43"/>
      <c r="U25316" s="43"/>
    </row>
    <row r="25317" spans="19:21" x14ac:dyDescent="0.35">
      <c r="S25317" s="43"/>
      <c r="U25317" s="43"/>
    </row>
    <row r="25318" spans="19:21" x14ac:dyDescent="0.35">
      <c r="S25318" s="43"/>
      <c r="U25318" s="43"/>
    </row>
    <row r="25319" spans="19:21" x14ac:dyDescent="0.35">
      <c r="S25319" s="43"/>
      <c r="U25319" s="43"/>
    </row>
    <row r="25320" spans="19:21" x14ac:dyDescent="0.35">
      <c r="S25320" s="43"/>
      <c r="U25320" s="43"/>
    </row>
    <row r="25321" spans="19:21" x14ac:dyDescent="0.35">
      <c r="S25321" s="43"/>
      <c r="U25321" s="43"/>
    </row>
    <row r="25322" spans="19:21" x14ac:dyDescent="0.35">
      <c r="S25322" s="43"/>
      <c r="U25322" s="43"/>
    </row>
    <row r="25323" spans="19:21" x14ac:dyDescent="0.35">
      <c r="S25323" s="43"/>
      <c r="U25323" s="43"/>
    </row>
    <row r="25324" spans="19:21" x14ac:dyDescent="0.35">
      <c r="S25324" s="43"/>
      <c r="U25324" s="43"/>
    </row>
    <row r="25325" spans="19:21" x14ac:dyDescent="0.35">
      <c r="S25325" s="43"/>
      <c r="U25325" s="43"/>
    </row>
    <row r="25326" spans="19:21" x14ac:dyDescent="0.35">
      <c r="S25326" s="43"/>
      <c r="U25326" s="43"/>
    </row>
    <row r="25327" spans="19:21" x14ac:dyDescent="0.35">
      <c r="S25327" s="43"/>
      <c r="U25327" s="43"/>
    </row>
    <row r="25328" spans="19:21" x14ac:dyDescent="0.35">
      <c r="S25328" s="43"/>
      <c r="U25328" s="43"/>
    </row>
    <row r="25329" spans="19:21" x14ac:dyDescent="0.35">
      <c r="S25329" s="43"/>
      <c r="U25329" s="43"/>
    </row>
    <row r="25330" spans="19:21" x14ac:dyDescent="0.35">
      <c r="S25330" s="43"/>
      <c r="U25330" s="43"/>
    </row>
    <row r="25331" spans="19:21" x14ac:dyDescent="0.35">
      <c r="S25331" s="43"/>
      <c r="U25331" s="43"/>
    </row>
    <row r="25332" spans="19:21" x14ac:dyDescent="0.35">
      <c r="S25332" s="43"/>
      <c r="U25332" s="43"/>
    </row>
    <row r="25333" spans="19:21" x14ac:dyDescent="0.35">
      <c r="S25333" s="43"/>
      <c r="U25333" s="43"/>
    </row>
    <row r="25334" spans="19:21" x14ac:dyDescent="0.35">
      <c r="S25334" s="43"/>
      <c r="U25334" s="43"/>
    </row>
    <row r="25335" spans="19:21" x14ac:dyDescent="0.35">
      <c r="S25335" s="43"/>
      <c r="U25335" s="43"/>
    </row>
    <row r="25336" spans="19:21" x14ac:dyDescent="0.35">
      <c r="S25336" s="43"/>
      <c r="U25336" s="43"/>
    </row>
    <row r="25337" spans="19:21" x14ac:dyDescent="0.35">
      <c r="S25337" s="43"/>
      <c r="U25337" s="43"/>
    </row>
    <row r="25338" spans="19:21" x14ac:dyDescent="0.35">
      <c r="S25338" s="43"/>
      <c r="U25338" s="43"/>
    </row>
    <row r="25339" spans="19:21" x14ac:dyDescent="0.35">
      <c r="S25339" s="43"/>
      <c r="U25339" s="43"/>
    </row>
    <row r="25340" spans="19:21" x14ac:dyDescent="0.35">
      <c r="S25340" s="43"/>
      <c r="U25340" s="43"/>
    </row>
    <row r="25341" spans="19:21" x14ac:dyDescent="0.35">
      <c r="S25341" s="43"/>
      <c r="U25341" s="43"/>
    </row>
    <row r="25342" spans="19:21" x14ac:dyDescent="0.35">
      <c r="S25342" s="43"/>
      <c r="U25342" s="43"/>
    </row>
    <row r="25343" spans="19:21" x14ac:dyDescent="0.35">
      <c r="S25343" s="43"/>
      <c r="U25343" s="43"/>
    </row>
    <row r="25344" spans="19:21" x14ac:dyDescent="0.35">
      <c r="S25344" s="43"/>
      <c r="U25344" s="43"/>
    </row>
    <row r="25345" spans="19:21" x14ac:dyDescent="0.35">
      <c r="S25345" s="43"/>
      <c r="U25345" s="43"/>
    </row>
    <row r="25346" spans="19:21" x14ac:dyDescent="0.35">
      <c r="S25346" s="43"/>
      <c r="U25346" s="43"/>
    </row>
    <row r="25347" spans="19:21" x14ac:dyDescent="0.35">
      <c r="S25347" s="43"/>
      <c r="U25347" s="43"/>
    </row>
    <row r="25348" spans="19:21" x14ac:dyDescent="0.35">
      <c r="S25348" s="43"/>
      <c r="U25348" s="43"/>
    </row>
    <row r="25349" spans="19:21" x14ac:dyDescent="0.35">
      <c r="S25349" s="43"/>
      <c r="U25349" s="43"/>
    </row>
    <row r="25350" spans="19:21" x14ac:dyDescent="0.35">
      <c r="S25350" s="43"/>
      <c r="U25350" s="43"/>
    </row>
    <row r="25351" spans="19:21" x14ac:dyDescent="0.35">
      <c r="S25351" s="43"/>
      <c r="U25351" s="43"/>
    </row>
    <row r="25352" spans="19:21" x14ac:dyDescent="0.35">
      <c r="S25352" s="43"/>
      <c r="U25352" s="43"/>
    </row>
    <row r="25353" spans="19:21" x14ac:dyDescent="0.35">
      <c r="S25353" s="43"/>
      <c r="U25353" s="43"/>
    </row>
    <row r="25354" spans="19:21" x14ac:dyDescent="0.35">
      <c r="S25354" s="43"/>
      <c r="U25354" s="43"/>
    </row>
    <row r="25355" spans="19:21" x14ac:dyDescent="0.35">
      <c r="S25355" s="43"/>
      <c r="U25355" s="43"/>
    </row>
    <row r="25356" spans="19:21" x14ac:dyDescent="0.35">
      <c r="S25356" s="43"/>
      <c r="U25356" s="43"/>
    </row>
    <row r="25357" spans="19:21" x14ac:dyDescent="0.35">
      <c r="S25357" s="43"/>
      <c r="U25357" s="43"/>
    </row>
    <row r="25358" spans="19:21" x14ac:dyDescent="0.35">
      <c r="S25358" s="43"/>
      <c r="U25358" s="43"/>
    </row>
    <row r="25359" spans="19:21" x14ac:dyDescent="0.35">
      <c r="S25359" s="43"/>
      <c r="U25359" s="43"/>
    </row>
    <row r="25360" spans="19:21" x14ac:dyDescent="0.35">
      <c r="S25360" s="43"/>
      <c r="U25360" s="43"/>
    </row>
    <row r="25361" spans="19:21" x14ac:dyDescent="0.35">
      <c r="S25361" s="43"/>
      <c r="U25361" s="43"/>
    </row>
    <row r="25362" spans="19:21" x14ac:dyDescent="0.35">
      <c r="S25362" s="43"/>
      <c r="U25362" s="43"/>
    </row>
    <row r="25363" spans="19:21" x14ac:dyDescent="0.35">
      <c r="S25363" s="43"/>
      <c r="U25363" s="43"/>
    </row>
    <row r="25364" spans="19:21" x14ac:dyDescent="0.35">
      <c r="S25364" s="43"/>
      <c r="U25364" s="43"/>
    </row>
    <row r="25365" spans="19:21" x14ac:dyDescent="0.35">
      <c r="S25365" s="43"/>
      <c r="U25365" s="43"/>
    </row>
    <row r="25366" spans="19:21" x14ac:dyDescent="0.35">
      <c r="S25366" s="43"/>
      <c r="U25366" s="43"/>
    </row>
    <row r="25367" spans="19:21" x14ac:dyDescent="0.35">
      <c r="S25367" s="43"/>
      <c r="U25367" s="43"/>
    </row>
    <row r="25368" spans="19:21" x14ac:dyDescent="0.35">
      <c r="S25368" s="43"/>
      <c r="U25368" s="43"/>
    </row>
    <row r="25369" spans="19:21" x14ac:dyDescent="0.35">
      <c r="S25369" s="43"/>
      <c r="U25369" s="43"/>
    </row>
    <row r="25370" spans="19:21" x14ac:dyDescent="0.35">
      <c r="S25370" s="43"/>
      <c r="U25370" s="43"/>
    </row>
    <row r="25371" spans="19:21" x14ac:dyDescent="0.35">
      <c r="S25371" s="43"/>
      <c r="U25371" s="43"/>
    </row>
    <row r="25372" spans="19:21" x14ac:dyDescent="0.35">
      <c r="S25372" s="43"/>
      <c r="U25372" s="43"/>
    </row>
    <row r="25373" spans="19:21" x14ac:dyDescent="0.35">
      <c r="S25373" s="43"/>
      <c r="U25373" s="43"/>
    </row>
    <row r="25374" spans="19:21" x14ac:dyDescent="0.35">
      <c r="S25374" s="43"/>
      <c r="U25374" s="43"/>
    </row>
    <row r="25375" spans="19:21" x14ac:dyDescent="0.35">
      <c r="S25375" s="43"/>
      <c r="U25375" s="43"/>
    </row>
    <row r="25376" spans="19:21" x14ac:dyDescent="0.35">
      <c r="S25376" s="43"/>
      <c r="U25376" s="43"/>
    </row>
    <row r="25377" spans="19:21" x14ac:dyDescent="0.35">
      <c r="S25377" s="43"/>
      <c r="U25377" s="43"/>
    </row>
    <row r="25378" spans="19:21" x14ac:dyDescent="0.35">
      <c r="S25378" s="43"/>
      <c r="U25378" s="43"/>
    </row>
    <row r="25379" spans="19:21" x14ac:dyDescent="0.35">
      <c r="S25379" s="43"/>
      <c r="U25379" s="43"/>
    </row>
    <row r="25380" spans="19:21" x14ac:dyDescent="0.35">
      <c r="S25380" s="43"/>
      <c r="U25380" s="43"/>
    </row>
    <row r="25381" spans="19:21" x14ac:dyDescent="0.35">
      <c r="S25381" s="43"/>
      <c r="U25381" s="43"/>
    </row>
    <row r="25382" spans="19:21" x14ac:dyDescent="0.35">
      <c r="S25382" s="43"/>
      <c r="U25382" s="43"/>
    </row>
    <row r="25383" spans="19:21" x14ac:dyDescent="0.35">
      <c r="S25383" s="43"/>
      <c r="U25383" s="43"/>
    </row>
    <row r="25384" spans="19:21" x14ac:dyDescent="0.35">
      <c r="S25384" s="43"/>
      <c r="U25384" s="43"/>
    </row>
    <row r="25385" spans="19:21" x14ac:dyDescent="0.35">
      <c r="S25385" s="43"/>
      <c r="U25385" s="43"/>
    </row>
    <row r="25386" spans="19:21" x14ac:dyDescent="0.35">
      <c r="S25386" s="43"/>
      <c r="U25386" s="43"/>
    </row>
    <row r="25387" spans="19:21" x14ac:dyDescent="0.35">
      <c r="S25387" s="43"/>
      <c r="U25387" s="43"/>
    </row>
    <row r="25388" spans="19:21" x14ac:dyDescent="0.35">
      <c r="S25388" s="43"/>
      <c r="U25388" s="43"/>
    </row>
    <row r="25389" spans="19:21" x14ac:dyDescent="0.35">
      <c r="S25389" s="43"/>
      <c r="U25389" s="43"/>
    </row>
    <row r="25390" spans="19:21" x14ac:dyDescent="0.35">
      <c r="S25390" s="43"/>
      <c r="U25390" s="43"/>
    </row>
    <row r="25391" spans="19:21" x14ac:dyDescent="0.35">
      <c r="S25391" s="43"/>
      <c r="U25391" s="43"/>
    </row>
    <row r="25392" spans="19:21" x14ac:dyDescent="0.35">
      <c r="S25392" s="43"/>
      <c r="U25392" s="43"/>
    </row>
    <row r="25393" spans="19:21" x14ac:dyDescent="0.35">
      <c r="S25393" s="43"/>
      <c r="U25393" s="43"/>
    </row>
    <row r="25394" spans="19:21" x14ac:dyDescent="0.35">
      <c r="S25394" s="43"/>
      <c r="U25394" s="43"/>
    </row>
    <row r="25395" spans="19:21" x14ac:dyDescent="0.35">
      <c r="S25395" s="43"/>
      <c r="U25395" s="43"/>
    </row>
    <row r="25396" spans="19:21" x14ac:dyDescent="0.35">
      <c r="S25396" s="43"/>
      <c r="U25396" s="43"/>
    </row>
    <row r="25397" spans="19:21" x14ac:dyDescent="0.35">
      <c r="S25397" s="43"/>
      <c r="U25397" s="43"/>
    </row>
    <row r="25398" spans="19:21" x14ac:dyDescent="0.35">
      <c r="S25398" s="43"/>
      <c r="U25398" s="43"/>
    </row>
    <row r="25399" spans="19:21" x14ac:dyDescent="0.35">
      <c r="S25399" s="43"/>
      <c r="U25399" s="43"/>
    </row>
    <row r="25400" spans="19:21" x14ac:dyDescent="0.35">
      <c r="S25400" s="43"/>
      <c r="U25400" s="43"/>
    </row>
    <row r="25401" spans="19:21" x14ac:dyDescent="0.35">
      <c r="S25401" s="43"/>
      <c r="U25401" s="43"/>
    </row>
    <row r="25402" spans="19:21" x14ac:dyDescent="0.35">
      <c r="S25402" s="43"/>
      <c r="U25402" s="43"/>
    </row>
    <row r="25403" spans="19:21" x14ac:dyDescent="0.35">
      <c r="S25403" s="43"/>
      <c r="U25403" s="43"/>
    </row>
    <row r="25404" spans="19:21" x14ac:dyDescent="0.35">
      <c r="S25404" s="43"/>
      <c r="U25404" s="43"/>
    </row>
    <row r="25405" spans="19:21" x14ac:dyDescent="0.35">
      <c r="S25405" s="43"/>
      <c r="U25405" s="43"/>
    </row>
    <row r="25406" spans="19:21" x14ac:dyDescent="0.35">
      <c r="S25406" s="43"/>
      <c r="U25406" s="43"/>
    </row>
    <row r="25407" spans="19:21" x14ac:dyDescent="0.35">
      <c r="S25407" s="43"/>
      <c r="U25407" s="43"/>
    </row>
    <row r="25408" spans="19:21" x14ac:dyDescent="0.35">
      <c r="S25408" s="43"/>
      <c r="U25408" s="43"/>
    </row>
    <row r="25409" spans="19:21" x14ac:dyDescent="0.35">
      <c r="S25409" s="43"/>
      <c r="U25409" s="43"/>
    </row>
    <row r="25410" spans="19:21" x14ac:dyDescent="0.35">
      <c r="S25410" s="43"/>
      <c r="U25410" s="43"/>
    </row>
    <row r="25411" spans="19:21" x14ac:dyDescent="0.35">
      <c r="S25411" s="43"/>
      <c r="U25411" s="43"/>
    </row>
    <row r="25412" spans="19:21" x14ac:dyDescent="0.35">
      <c r="S25412" s="43"/>
      <c r="U25412" s="43"/>
    </row>
    <row r="25413" spans="19:21" x14ac:dyDescent="0.35">
      <c r="S25413" s="43"/>
      <c r="U25413" s="43"/>
    </row>
    <row r="25414" spans="19:21" x14ac:dyDescent="0.35">
      <c r="S25414" s="43"/>
      <c r="U25414" s="43"/>
    </row>
    <row r="25415" spans="19:21" x14ac:dyDescent="0.35">
      <c r="S25415" s="43"/>
      <c r="U25415" s="43"/>
    </row>
    <row r="25416" spans="19:21" x14ac:dyDescent="0.35">
      <c r="S25416" s="43"/>
      <c r="U25416" s="43"/>
    </row>
    <row r="25417" spans="19:21" x14ac:dyDescent="0.35">
      <c r="S25417" s="43"/>
      <c r="U25417" s="43"/>
    </row>
    <row r="25418" spans="19:21" x14ac:dyDescent="0.35">
      <c r="S25418" s="43"/>
      <c r="U25418" s="43"/>
    </row>
    <row r="25419" spans="19:21" x14ac:dyDescent="0.35">
      <c r="S25419" s="43"/>
      <c r="U25419" s="43"/>
    </row>
    <row r="25420" spans="19:21" x14ac:dyDescent="0.35">
      <c r="S25420" s="43"/>
      <c r="U25420" s="43"/>
    </row>
    <row r="25421" spans="19:21" x14ac:dyDescent="0.35">
      <c r="S25421" s="43"/>
      <c r="U25421" s="43"/>
    </row>
    <row r="25422" spans="19:21" x14ac:dyDescent="0.35">
      <c r="S25422" s="43"/>
      <c r="U25422" s="43"/>
    </row>
    <row r="25423" spans="19:21" x14ac:dyDescent="0.35">
      <c r="S25423" s="43"/>
      <c r="U25423" s="43"/>
    </row>
    <row r="25424" spans="19:21" x14ac:dyDescent="0.35">
      <c r="S25424" s="43"/>
      <c r="U25424" s="43"/>
    </row>
    <row r="25425" spans="19:21" x14ac:dyDescent="0.35">
      <c r="S25425" s="43"/>
      <c r="U25425" s="43"/>
    </row>
    <row r="25426" spans="19:21" x14ac:dyDescent="0.35">
      <c r="S25426" s="43"/>
      <c r="U25426" s="43"/>
    </row>
    <row r="25427" spans="19:21" x14ac:dyDescent="0.35">
      <c r="S25427" s="43"/>
      <c r="U25427" s="43"/>
    </row>
    <row r="25428" spans="19:21" x14ac:dyDescent="0.35">
      <c r="S25428" s="43"/>
      <c r="U25428" s="43"/>
    </row>
    <row r="25429" spans="19:21" x14ac:dyDescent="0.35">
      <c r="S25429" s="43"/>
      <c r="U25429" s="43"/>
    </row>
    <row r="25430" spans="19:21" x14ac:dyDescent="0.35">
      <c r="S25430" s="43"/>
      <c r="U25430" s="43"/>
    </row>
    <row r="25431" spans="19:21" x14ac:dyDescent="0.35">
      <c r="S25431" s="43"/>
      <c r="U25431" s="43"/>
    </row>
    <row r="25432" spans="19:21" x14ac:dyDescent="0.35">
      <c r="S25432" s="43"/>
      <c r="U25432" s="43"/>
    </row>
    <row r="25433" spans="19:21" x14ac:dyDescent="0.35">
      <c r="S25433" s="43"/>
      <c r="U25433" s="43"/>
    </row>
    <row r="25434" spans="19:21" x14ac:dyDescent="0.35">
      <c r="S25434" s="43"/>
      <c r="U25434" s="43"/>
    </row>
    <row r="25435" spans="19:21" x14ac:dyDescent="0.35">
      <c r="S25435" s="43"/>
      <c r="U25435" s="43"/>
    </row>
    <row r="25436" spans="19:21" x14ac:dyDescent="0.35">
      <c r="S25436" s="43"/>
      <c r="U25436" s="43"/>
    </row>
    <row r="25437" spans="19:21" x14ac:dyDescent="0.35">
      <c r="S25437" s="43"/>
      <c r="U25437" s="43"/>
    </row>
    <row r="25438" spans="19:21" x14ac:dyDescent="0.35">
      <c r="S25438" s="43"/>
      <c r="U25438" s="43"/>
    </row>
    <row r="25439" spans="19:21" x14ac:dyDescent="0.35">
      <c r="S25439" s="43"/>
      <c r="U25439" s="43"/>
    </row>
    <row r="25440" spans="19:21" x14ac:dyDescent="0.35">
      <c r="S25440" s="43"/>
      <c r="U25440" s="43"/>
    </row>
    <row r="25441" spans="19:21" x14ac:dyDescent="0.35">
      <c r="S25441" s="43"/>
      <c r="U25441" s="43"/>
    </row>
    <row r="25442" spans="19:21" x14ac:dyDescent="0.35">
      <c r="S25442" s="43"/>
      <c r="U25442" s="43"/>
    </row>
    <row r="25443" spans="19:21" x14ac:dyDescent="0.35">
      <c r="S25443" s="43"/>
      <c r="U25443" s="43"/>
    </row>
    <row r="25444" spans="19:21" x14ac:dyDescent="0.35">
      <c r="S25444" s="43"/>
      <c r="U25444" s="43"/>
    </row>
    <row r="25445" spans="19:21" x14ac:dyDescent="0.35">
      <c r="S25445" s="43"/>
      <c r="U25445" s="43"/>
    </row>
    <row r="25446" spans="19:21" x14ac:dyDescent="0.35">
      <c r="S25446" s="43"/>
      <c r="U25446" s="43"/>
    </row>
    <row r="25447" spans="19:21" x14ac:dyDescent="0.35">
      <c r="S25447" s="43"/>
      <c r="U25447" s="43"/>
    </row>
    <row r="25448" spans="19:21" x14ac:dyDescent="0.35">
      <c r="S25448" s="43"/>
      <c r="U25448" s="43"/>
    </row>
    <row r="25449" spans="19:21" x14ac:dyDescent="0.35">
      <c r="S25449" s="43"/>
      <c r="U25449" s="43"/>
    </row>
    <row r="25450" spans="19:21" x14ac:dyDescent="0.35">
      <c r="S25450" s="43"/>
      <c r="U25450" s="43"/>
    </row>
    <row r="25451" spans="19:21" x14ac:dyDescent="0.35">
      <c r="S25451" s="43"/>
      <c r="U25451" s="43"/>
    </row>
    <row r="25452" spans="19:21" x14ac:dyDescent="0.35">
      <c r="S25452" s="43"/>
      <c r="U25452" s="43"/>
    </row>
    <row r="25453" spans="19:21" x14ac:dyDescent="0.35">
      <c r="S25453" s="43"/>
      <c r="U25453" s="43"/>
    </row>
    <row r="25454" spans="19:21" x14ac:dyDescent="0.35">
      <c r="S25454" s="43"/>
      <c r="U25454" s="43"/>
    </row>
    <row r="25455" spans="19:21" x14ac:dyDescent="0.35">
      <c r="S25455" s="43"/>
      <c r="U25455" s="43"/>
    </row>
    <row r="25456" spans="19:21" x14ac:dyDescent="0.35">
      <c r="S25456" s="43"/>
      <c r="U25456" s="43"/>
    </row>
    <row r="25457" spans="19:21" x14ac:dyDescent="0.35">
      <c r="S25457" s="43"/>
      <c r="U25457" s="43"/>
    </row>
    <row r="25458" spans="19:21" x14ac:dyDescent="0.35">
      <c r="S25458" s="43"/>
      <c r="U25458" s="43"/>
    </row>
    <row r="25459" spans="19:21" x14ac:dyDescent="0.35">
      <c r="S25459" s="43"/>
      <c r="U25459" s="43"/>
    </row>
    <row r="25460" spans="19:21" x14ac:dyDescent="0.35">
      <c r="S25460" s="43"/>
      <c r="U25460" s="43"/>
    </row>
    <row r="25461" spans="19:21" x14ac:dyDescent="0.35">
      <c r="S25461" s="43"/>
      <c r="U25461" s="43"/>
    </row>
    <row r="25462" spans="19:21" x14ac:dyDescent="0.35">
      <c r="S25462" s="43"/>
      <c r="U25462" s="43"/>
    </row>
    <row r="25463" spans="19:21" x14ac:dyDescent="0.35">
      <c r="S25463" s="43"/>
      <c r="U25463" s="43"/>
    </row>
    <row r="25464" spans="19:21" x14ac:dyDescent="0.35">
      <c r="S25464" s="43"/>
      <c r="U25464" s="43"/>
    </row>
    <row r="25465" spans="19:21" x14ac:dyDescent="0.35">
      <c r="S25465" s="43"/>
      <c r="U25465" s="43"/>
    </row>
    <row r="25466" spans="19:21" x14ac:dyDescent="0.35">
      <c r="S25466" s="43"/>
      <c r="U25466" s="43"/>
    </row>
    <row r="25467" spans="19:21" x14ac:dyDescent="0.35">
      <c r="S25467" s="43"/>
      <c r="U25467" s="43"/>
    </row>
    <row r="25468" spans="19:21" x14ac:dyDescent="0.35">
      <c r="S25468" s="43"/>
      <c r="U25468" s="43"/>
    </row>
    <row r="25469" spans="19:21" x14ac:dyDescent="0.35">
      <c r="S25469" s="43"/>
      <c r="U25469" s="43"/>
    </row>
    <row r="25470" spans="19:21" x14ac:dyDescent="0.35">
      <c r="S25470" s="43"/>
      <c r="U25470" s="43"/>
    </row>
    <row r="25471" spans="19:21" x14ac:dyDescent="0.35">
      <c r="S25471" s="43"/>
      <c r="U25471" s="43"/>
    </row>
    <row r="25472" spans="19:21" x14ac:dyDescent="0.35">
      <c r="S25472" s="43"/>
      <c r="U25472" s="43"/>
    </row>
    <row r="25473" spans="19:21" x14ac:dyDescent="0.35">
      <c r="S25473" s="43"/>
      <c r="U25473" s="43"/>
    </row>
    <row r="25474" spans="19:21" x14ac:dyDescent="0.35">
      <c r="S25474" s="43"/>
      <c r="U25474" s="43"/>
    </row>
    <row r="25475" spans="19:21" x14ac:dyDescent="0.35">
      <c r="S25475" s="43"/>
      <c r="U25475" s="43"/>
    </row>
    <row r="25476" spans="19:21" x14ac:dyDescent="0.35">
      <c r="S25476" s="43"/>
      <c r="U25476" s="43"/>
    </row>
    <row r="25477" spans="19:21" x14ac:dyDescent="0.35">
      <c r="S25477" s="43"/>
      <c r="U25477" s="43"/>
    </row>
    <row r="25478" spans="19:21" x14ac:dyDescent="0.35">
      <c r="S25478" s="43"/>
      <c r="U25478" s="43"/>
    </row>
    <row r="25479" spans="19:21" x14ac:dyDescent="0.35">
      <c r="S25479" s="43"/>
      <c r="U25479" s="43"/>
    </row>
    <row r="25480" spans="19:21" x14ac:dyDescent="0.35">
      <c r="S25480" s="43"/>
      <c r="U25480" s="43"/>
    </row>
    <row r="25481" spans="19:21" x14ac:dyDescent="0.35">
      <c r="S25481" s="43"/>
      <c r="U25481" s="43"/>
    </row>
    <row r="25482" spans="19:21" x14ac:dyDescent="0.35">
      <c r="S25482" s="43"/>
      <c r="U25482" s="43"/>
    </row>
    <row r="25483" spans="19:21" x14ac:dyDescent="0.35">
      <c r="S25483" s="43"/>
      <c r="U25483" s="43"/>
    </row>
    <row r="25484" spans="19:21" x14ac:dyDescent="0.35">
      <c r="S25484" s="43"/>
      <c r="U25484" s="43"/>
    </row>
    <row r="25485" spans="19:21" x14ac:dyDescent="0.35">
      <c r="S25485" s="43"/>
      <c r="U25485" s="43"/>
    </row>
    <row r="25486" spans="19:21" x14ac:dyDescent="0.35">
      <c r="S25486" s="43"/>
      <c r="U25486" s="43"/>
    </row>
    <row r="25487" spans="19:21" x14ac:dyDescent="0.35">
      <c r="S25487" s="43"/>
      <c r="U25487" s="43"/>
    </row>
    <row r="25488" spans="19:21" x14ac:dyDescent="0.35">
      <c r="S25488" s="43"/>
      <c r="U25488" s="43"/>
    </row>
    <row r="25489" spans="19:21" x14ac:dyDescent="0.35">
      <c r="S25489" s="43"/>
      <c r="U25489" s="43"/>
    </row>
    <row r="25490" spans="19:21" x14ac:dyDescent="0.35">
      <c r="S25490" s="43"/>
      <c r="U25490" s="43"/>
    </row>
    <row r="25491" spans="19:21" x14ac:dyDescent="0.35">
      <c r="S25491" s="43"/>
      <c r="U25491" s="43"/>
    </row>
    <row r="25492" spans="19:21" x14ac:dyDescent="0.35">
      <c r="S25492" s="43"/>
      <c r="U25492" s="43"/>
    </row>
    <row r="25493" spans="19:21" x14ac:dyDescent="0.35">
      <c r="S25493" s="43"/>
      <c r="U25493" s="43"/>
    </row>
    <row r="25494" spans="19:21" x14ac:dyDescent="0.35">
      <c r="S25494" s="43"/>
      <c r="U25494" s="43"/>
    </row>
    <row r="25495" spans="19:21" x14ac:dyDescent="0.35">
      <c r="S25495" s="43"/>
      <c r="U25495" s="43"/>
    </row>
    <row r="25496" spans="19:21" x14ac:dyDescent="0.35">
      <c r="S25496" s="43"/>
      <c r="U25496" s="43"/>
    </row>
    <row r="25497" spans="19:21" x14ac:dyDescent="0.35">
      <c r="S25497" s="43"/>
      <c r="U25497" s="43"/>
    </row>
    <row r="25498" spans="19:21" x14ac:dyDescent="0.35">
      <c r="S25498" s="43"/>
      <c r="U25498" s="43"/>
    </row>
    <row r="25499" spans="19:21" x14ac:dyDescent="0.35">
      <c r="S25499" s="43"/>
      <c r="U25499" s="43"/>
    </row>
    <row r="25500" spans="19:21" x14ac:dyDescent="0.35">
      <c r="S25500" s="43"/>
      <c r="U25500" s="43"/>
    </row>
    <row r="25501" spans="19:21" x14ac:dyDescent="0.35">
      <c r="S25501" s="43"/>
      <c r="U25501" s="43"/>
    </row>
    <row r="25502" spans="19:21" x14ac:dyDescent="0.35">
      <c r="S25502" s="43"/>
      <c r="U25502" s="43"/>
    </row>
    <row r="25503" spans="19:21" x14ac:dyDescent="0.35">
      <c r="S25503" s="43"/>
      <c r="U25503" s="43"/>
    </row>
    <row r="25504" spans="19:21" x14ac:dyDescent="0.35">
      <c r="S25504" s="43"/>
      <c r="U25504" s="43"/>
    </row>
    <row r="25505" spans="19:21" x14ac:dyDescent="0.35">
      <c r="S25505" s="43"/>
      <c r="U25505" s="43"/>
    </row>
    <row r="25506" spans="19:21" x14ac:dyDescent="0.35">
      <c r="S25506" s="43"/>
      <c r="U25506" s="43"/>
    </row>
    <row r="25507" spans="19:21" x14ac:dyDescent="0.35">
      <c r="S25507" s="43"/>
      <c r="U25507" s="43"/>
    </row>
    <row r="25508" spans="19:21" x14ac:dyDescent="0.35">
      <c r="S25508" s="43"/>
      <c r="U25508" s="43"/>
    </row>
    <row r="25509" spans="19:21" x14ac:dyDescent="0.35">
      <c r="S25509" s="43"/>
      <c r="U25509" s="43"/>
    </row>
    <row r="25510" spans="19:21" x14ac:dyDescent="0.35">
      <c r="S25510" s="43"/>
      <c r="U25510" s="43"/>
    </row>
    <row r="25511" spans="19:21" x14ac:dyDescent="0.35">
      <c r="S25511" s="43"/>
      <c r="U25511" s="43"/>
    </row>
    <row r="25512" spans="19:21" x14ac:dyDescent="0.35">
      <c r="S25512" s="43"/>
      <c r="U25512" s="43"/>
    </row>
    <row r="25513" spans="19:21" x14ac:dyDescent="0.35">
      <c r="S25513" s="43"/>
      <c r="U25513" s="43"/>
    </row>
    <row r="25514" spans="19:21" x14ac:dyDescent="0.35">
      <c r="S25514" s="43"/>
      <c r="U25514" s="43"/>
    </row>
    <row r="25515" spans="19:21" x14ac:dyDescent="0.35">
      <c r="S25515" s="43"/>
      <c r="U25515" s="43"/>
    </row>
    <row r="25516" spans="19:21" x14ac:dyDescent="0.35">
      <c r="S25516" s="43"/>
      <c r="U25516" s="43"/>
    </row>
    <row r="25517" spans="19:21" x14ac:dyDescent="0.35">
      <c r="S25517" s="43"/>
      <c r="U25517" s="43"/>
    </row>
    <row r="25518" spans="19:21" x14ac:dyDescent="0.35">
      <c r="S25518" s="43"/>
      <c r="U25518" s="43"/>
    </row>
    <row r="25519" spans="19:21" x14ac:dyDescent="0.35">
      <c r="S25519" s="43"/>
      <c r="U25519" s="43"/>
    </row>
    <row r="25520" spans="19:21" x14ac:dyDescent="0.35">
      <c r="S25520" s="43"/>
      <c r="U25520" s="43"/>
    </row>
    <row r="25521" spans="19:21" x14ac:dyDescent="0.35">
      <c r="S25521" s="43"/>
      <c r="U25521" s="43"/>
    </row>
    <row r="25522" spans="19:21" x14ac:dyDescent="0.35">
      <c r="S25522" s="43"/>
      <c r="U25522" s="43"/>
    </row>
    <row r="25523" spans="19:21" x14ac:dyDescent="0.35">
      <c r="S25523" s="43"/>
      <c r="U25523" s="43"/>
    </row>
    <row r="25524" spans="19:21" x14ac:dyDescent="0.35">
      <c r="S25524" s="43"/>
      <c r="U25524" s="43"/>
    </row>
    <row r="25525" spans="19:21" x14ac:dyDescent="0.35">
      <c r="S25525" s="43"/>
      <c r="U25525" s="43"/>
    </row>
    <row r="25526" spans="19:21" x14ac:dyDescent="0.35">
      <c r="S25526" s="43"/>
      <c r="U25526" s="43"/>
    </row>
    <row r="25527" spans="19:21" x14ac:dyDescent="0.35">
      <c r="S25527" s="43"/>
      <c r="U25527" s="43"/>
    </row>
    <row r="25528" spans="19:21" x14ac:dyDescent="0.35">
      <c r="S25528" s="43"/>
      <c r="U25528" s="43"/>
    </row>
    <row r="25529" spans="19:21" x14ac:dyDescent="0.35">
      <c r="S25529" s="43"/>
      <c r="U25529" s="43"/>
    </row>
    <row r="25530" spans="19:21" x14ac:dyDescent="0.35">
      <c r="S25530" s="43"/>
      <c r="U25530" s="43"/>
    </row>
    <row r="25531" spans="19:21" x14ac:dyDescent="0.35">
      <c r="S25531" s="43"/>
      <c r="U25531" s="43"/>
    </row>
    <row r="25532" spans="19:21" x14ac:dyDescent="0.35">
      <c r="S25532" s="43"/>
      <c r="U25532" s="43"/>
    </row>
    <row r="25533" spans="19:21" x14ac:dyDescent="0.35">
      <c r="S25533" s="43"/>
      <c r="U25533" s="43"/>
    </row>
    <row r="25534" spans="19:21" x14ac:dyDescent="0.35">
      <c r="S25534" s="43"/>
      <c r="U25534" s="43"/>
    </row>
    <row r="25535" spans="19:21" x14ac:dyDescent="0.35">
      <c r="S25535" s="43"/>
      <c r="U25535" s="43"/>
    </row>
    <row r="25536" spans="19:21" x14ac:dyDescent="0.35">
      <c r="S25536" s="43"/>
      <c r="U25536" s="43"/>
    </row>
    <row r="25537" spans="19:21" x14ac:dyDescent="0.35">
      <c r="S25537" s="43"/>
      <c r="U25537" s="43"/>
    </row>
    <row r="25538" spans="19:21" x14ac:dyDescent="0.35">
      <c r="S25538" s="43"/>
      <c r="U25538" s="43"/>
    </row>
    <row r="25539" spans="19:21" x14ac:dyDescent="0.35">
      <c r="S25539" s="43"/>
      <c r="U25539" s="43"/>
    </row>
    <row r="25540" spans="19:21" x14ac:dyDescent="0.35">
      <c r="S25540" s="43"/>
      <c r="U25540" s="43"/>
    </row>
    <row r="25541" spans="19:21" x14ac:dyDescent="0.35">
      <c r="S25541" s="43"/>
      <c r="U25541" s="43"/>
    </row>
    <row r="25542" spans="19:21" x14ac:dyDescent="0.35">
      <c r="S25542" s="43"/>
      <c r="U25542" s="43"/>
    </row>
    <row r="25543" spans="19:21" x14ac:dyDescent="0.35">
      <c r="S25543" s="43"/>
      <c r="U25543" s="43"/>
    </row>
    <row r="25544" spans="19:21" x14ac:dyDescent="0.35">
      <c r="S25544" s="43"/>
      <c r="U25544" s="43"/>
    </row>
    <row r="25545" spans="19:21" x14ac:dyDescent="0.35">
      <c r="S25545" s="43"/>
      <c r="U25545" s="43"/>
    </row>
    <row r="25546" spans="19:21" x14ac:dyDescent="0.35">
      <c r="S25546" s="43"/>
      <c r="U25546" s="43"/>
    </row>
    <row r="25547" spans="19:21" x14ac:dyDescent="0.35">
      <c r="S25547" s="43"/>
      <c r="U25547" s="43"/>
    </row>
    <row r="25548" spans="19:21" x14ac:dyDescent="0.35">
      <c r="S25548" s="43"/>
      <c r="U25548" s="43"/>
    </row>
    <row r="25549" spans="19:21" x14ac:dyDescent="0.35">
      <c r="S25549" s="43"/>
      <c r="U25549" s="43"/>
    </row>
    <row r="25550" spans="19:21" x14ac:dyDescent="0.35">
      <c r="S25550" s="43"/>
      <c r="U25550" s="43"/>
    </row>
    <row r="25551" spans="19:21" x14ac:dyDescent="0.35">
      <c r="S25551" s="43"/>
      <c r="U25551" s="43"/>
    </row>
    <row r="25552" spans="19:21" x14ac:dyDescent="0.35">
      <c r="S25552" s="43"/>
      <c r="U25552" s="43"/>
    </row>
    <row r="25553" spans="19:21" x14ac:dyDescent="0.35">
      <c r="S25553" s="43"/>
      <c r="U25553" s="43"/>
    </row>
    <row r="25554" spans="19:21" x14ac:dyDescent="0.35">
      <c r="S25554" s="43"/>
      <c r="U25554" s="43"/>
    </row>
    <row r="25555" spans="19:21" x14ac:dyDescent="0.35">
      <c r="S25555" s="43"/>
      <c r="U25555" s="43"/>
    </row>
    <row r="25556" spans="19:21" x14ac:dyDescent="0.35">
      <c r="S25556" s="43"/>
      <c r="U25556" s="43"/>
    </row>
    <row r="25557" spans="19:21" x14ac:dyDescent="0.35">
      <c r="S25557" s="43"/>
      <c r="U25557" s="43"/>
    </row>
    <row r="25558" spans="19:21" x14ac:dyDescent="0.35">
      <c r="S25558" s="43"/>
      <c r="U25558" s="43"/>
    </row>
    <row r="25559" spans="19:21" x14ac:dyDescent="0.35">
      <c r="S25559" s="43"/>
      <c r="U25559" s="43"/>
    </row>
    <row r="25560" spans="19:21" x14ac:dyDescent="0.35">
      <c r="S25560" s="43"/>
      <c r="U25560" s="43"/>
    </row>
    <row r="25561" spans="19:21" x14ac:dyDescent="0.35">
      <c r="S25561" s="43"/>
      <c r="U25561" s="43"/>
    </row>
    <row r="25562" spans="19:21" x14ac:dyDescent="0.35">
      <c r="S25562" s="43"/>
      <c r="U25562" s="43"/>
    </row>
    <row r="25563" spans="19:21" x14ac:dyDescent="0.35">
      <c r="S25563" s="43"/>
      <c r="U25563" s="43"/>
    </row>
    <row r="25564" spans="19:21" x14ac:dyDescent="0.35">
      <c r="S25564" s="43"/>
      <c r="U25564" s="43"/>
    </row>
    <row r="25565" spans="19:21" x14ac:dyDescent="0.35">
      <c r="S25565" s="43"/>
      <c r="U25565" s="43"/>
    </row>
    <row r="25566" spans="19:21" x14ac:dyDescent="0.35">
      <c r="S25566" s="43"/>
      <c r="U25566" s="43"/>
    </row>
    <row r="25567" spans="19:21" x14ac:dyDescent="0.35">
      <c r="S25567" s="43"/>
      <c r="U25567" s="43"/>
    </row>
    <row r="25568" spans="19:21" x14ac:dyDescent="0.35">
      <c r="S25568" s="43"/>
      <c r="U25568" s="43"/>
    </row>
    <row r="25569" spans="19:21" x14ac:dyDescent="0.35">
      <c r="S25569" s="43"/>
      <c r="U25569" s="43"/>
    </row>
    <row r="25570" spans="19:21" x14ac:dyDescent="0.35">
      <c r="S25570" s="43"/>
      <c r="U25570" s="43"/>
    </row>
    <row r="25571" spans="19:21" x14ac:dyDescent="0.35">
      <c r="S25571" s="43"/>
      <c r="U25571" s="43"/>
    </row>
    <row r="25572" spans="19:21" x14ac:dyDescent="0.35">
      <c r="S25572" s="43"/>
      <c r="U25572" s="43"/>
    </row>
    <row r="25573" spans="19:21" x14ac:dyDescent="0.35">
      <c r="S25573" s="43"/>
      <c r="U25573" s="43"/>
    </row>
    <row r="25574" spans="19:21" x14ac:dyDescent="0.35">
      <c r="S25574" s="43"/>
      <c r="U25574" s="43"/>
    </row>
    <row r="25575" spans="19:21" x14ac:dyDescent="0.35">
      <c r="S25575" s="43"/>
      <c r="U25575" s="43"/>
    </row>
    <row r="25576" spans="19:21" x14ac:dyDescent="0.35">
      <c r="S25576" s="43"/>
      <c r="U25576" s="43"/>
    </row>
    <row r="25577" spans="19:21" x14ac:dyDescent="0.35">
      <c r="S25577" s="43"/>
      <c r="U25577" s="43"/>
    </row>
    <row r="25578" spans="19:21" x14ac:dyDescent="0.35">
      <c r="S25578" s="43"/>
      <c r="U25578" s="43"/>
    </row>
    <row r="25579" spans="19:21" x14ac:dyDescent="0.35">
      <c r="S25579" s="43"/>
      <c r="U25579" s="43"/>
    </row>
    <row r="25580" spans="19:21" x14ac:dyDescent="0.35">
      <c r="S25580" s="43"/>
      <c r="U25580" s="43"/>
    </row>
    <row r="25581" spans="19:21" x14ac:dyDescent="0.35">
      <c r="S25581" s="43"/>
      <c r="U25581" s="43"/>
    </row>
    <row r="25582" spans="19:21" x14ac:dyDescent="0.35">
      <c r="S25582" s="43"/>
      <c r="U25582" s="43"/>
    </row>
    <row r="25583" spans="19:21" x14ac:dyDescent="0.35">
      <c r="S25583" s="43"/>
      <c r="U25583" s="43"/>
    </row>
    <row r="25584" spans="19:21" x14ac:dyDescent="0.35">
      <c r="S25584" s="43"/>
      <c r="U25584" s="43"/>
    </row>
    <row r="25585" spans="19:21" x14ac:dyDescent="0.35">
      <c r="S25585" s="43"/>
      <c r="U25585" s="43"/>
    </row>
    <row r="25586" spans="19:21" x14ac:dyDescent="0.35">
      <c r="S25586" s="43"/>
      <c r="U25586" s="43"/>
    </row>
    <row r="25587" spans="19:21" x14ac:dyDescent="0.35">
      <c r="S25587" s="43"/>
      <c r="U25587" s="43"/>
    </row>
    <row r="25588" spans="19:21" x14ac:dyDescent="0.35">
      <c r="S25588" s="43"/>
      <c r="U25588" s="43"/>
    </row>
    <row r="25589" spans="19:21" x14ac:dyDescent="0.35">
      <c r="S25589" s="43"/>
      <c r="U25589" s="43"/>
    </row>
    <row r="25590" spans="19:21" x14ac:dyDescent="0.35">
      <c r="S25590" s="43"/>
      <c r="U25590" s="43"/>
    </row>
    <row r="25591" spans="19:21" x14ac:dyDescent="0.35">
      <c r="S25591" s="43"/>
      <c r="U25591" s="43"/>
    </row>
    <row r="25592" spans="19:21" x14ac:dyDescent="0.35">
      <c r="S25592" s="43"/>
      <c r="U25592" s="43"/>
    </row>
    <row r="25593" spans="19:21" x14ac:dyDescent="0.35">
      <c r="S25593" s="43"/>
      <c r="U25593" s="43"/>
    </row>
    <row r="25594" spans="19:21" x14ac:dyDescent="0.35">
      <c r="S25594" s="43"/>
      <c r="U25594" s="43"/>
    </row>
    <row r="25595" spans="19:21" x14ac:dyDescent="0.35">
      <c r="S25595" s="43"/>
      <c r="U25595" s="43"/>
    </row>
    <row r="25596" spans="19:21" x14ac:dyDescent="0.35">
      <c r="S25596" s="43"/>
      <c r="U25596" s="43"/>
    </row>
    <row r="25597" spans="19:21" x14ac:dyDescent="0.35">
      <c r="S25597" s="43"/>
      <c r="U25597" s="43"/>
    </row>
    <row r="25598" spans="19:21" x14ac:dyDescent="0.35">
      <c r="S25598" s="43"/>
      <c r="U25598" s="43"/>
    </row>
    <row r="25599" spans="19:21" x14ac:dyDescent="0.35">
      <c r="S25599" s="43"/>
      <c r="U25599" s="43"/>
    </row>
    <row r="25600" spans="19:21" x14ac:dyDescent="0.35">
      <c r="S25600" s="43"/>
      <c r="U25600" s="43"/>
    </row>
    <row r="25601" spans="19:21" x14ac:dyDescent="0.35">
      <c r="S25601" s="43"/>
      <c r="U25601" s="43"/>
    </row>
    <row r="25602" spans="19:21" x14ac:dyDescent="0.35">
      <c r="S25602" s="43"/>
      <c r="U25602" s="43"/>
    </row>
    <row r="25603" spans="19:21" x14ac:dyDescent="0.35">
      <c r="S25603" s="43"/>
      <c r="U25603" s="43"/>
    </row>
    <row r="25604" spans="19:21" x14ac:dyDescent="0.35">
      <c r="S25604" s="43"/>
      <c r="U25604" s="43"/>
    </row>
    <row r="25605" spans="19:21" x14ac:dyDescent="0.35">
      <c r="S25605" s="43"/>
      <c r="U25605" s="43"/>
    </row>
    <row r="25606" spans="19:21" x14ac:dyDescent="0.35">
      <c r="S25606" s="43"/>
      <c r="U25606" s="43"/>
    </row>
    <row r="25607" spans="19:21" x14ac:dyDescent="0.35">
      <c r="S25607" s="43"/>
      <c r="U25607" s="43"/>
    </row>
    <row r="25608" spans="19:21" x14ac:dyDescent="0.35">
      <c r="S25608" s="43"/>
      <c r="U25608" s="43"/>
    </row>
    <row r="25609" spans="19:21" x14ac:dyDescent="0.35">
      <c r="S25609" s="43"/>
      <c r="U25609" s="43"/>
    </row>
    <row r="25610" spans="19:21" x14ac:dyDescent="0.35">
      <c r="S25610" s="43"/>
      <c r="U25610" s="43"/>
    </row>
    <row r="25611" spans="19:21" x14ac:dyDescent="0.35">
      <c r="S25611" s="43"/>
      <c r="U25611" s="43"/>
    </row>
    <row r="25612" spans="19:21" x14ac:dyDescent="0.35">
      <c r="S25612" s="43"/>
      <c r="U25612" s="43"/>
    </row>
    <row r="25613" spans="19:21" x14ac:dyDescent="0.35">
      <c r="S25613" s="43"/>
      <c r="U25613" s="43"/>
    </row>
    <row r="25614" spans="19:21" x14ac:dyDescent="0.35">
      <c r="S25614" s="43"/>
      <c r="U25614" s="43"/>
    </row>
    <row r="25615" spans="19:21" x14ac:dyDescent="0.35">
      <c r="S25615" s="43"/>
      <c r="U25615" s="43"/>
    </row>
    <row r="25616" spans="19:21" x14ac:dyDescent="0.35">
      <c r="S25616" s="43"/>
      <c r="U25616" s="43"/>
    </row>
    <row r="25617" spans="19:21" x14ac:dyDescent="0.35">
      <c r="S25617" s="43"/>
      <c r="U25617" s="43"/>
    </row>
    <row r="25618" spans="19:21" x14ac:dyDescent="0.35">
      <c r="S25618" s="43"/>
      <c r="U25618" s="43"/>
    </row>
    <row r="25619" spans="19:21" x14ac:dyDescent="0.35">
      <c r="S25619" s="43"/>
      <c r="U25619" s="43"/>
    </row>
    <row r="25620" spans="19:21" x14ac:dyDescent="0.35">
      <c r="S25620" s="43"/>
      <c r="U25620" s="43"/>
    </row>
    <row r="25621" spans="19:21" x14ac:dyDescent="0.35">
      <c r="S25621" s="43"/>
      <c r="U25621" s="43"/>
    </row>
    <row r="25622" spans="19:21" x14ac:dyDescent="0.35">
      <c r="S25622" s="43"/>
      <c r="U25622" s="43"/>
    </row>
    <row r="25623" spans="19:21" x14ac:dyDescent="0.35">
      <c r="S25623" s="43"/>
      <c r="U25623" s="43"/>
    </row>
    <row r="25624" spans="19:21" x14ac:dyDescent="0.35">
      <c r="S25624" s="43"/>
      <c r="U25624" s="43"/>
    </row>
    <row r="25625" spans="19:21" x14ac:dyDescent="0.35">
      <c r="S25625" s="43"/>
      <c r="U25625" s="43"/>
    </row>
    <row r="25626" spans="19:21" x14ac:dyDescent="0.35">
      <c r="S25626" s="43"/>
      <c r="U25626" s="43"/>
    </row>
    <row r="25627" spans="19:21" x14ac:dyDescent="0.35">
      <c r="S25627" s="43"/>
      <c r="U25627" s="43"/>
    </row>
    <row r="25628" spans="19:21" x14ac:dyDescent="0.35">
      <c r="S25628" s="43"/>
      <c r="U25628" s="43"/>
    </row>
    <row r="25629" spans="19:21" x14ac:dyDescent="0.35">
      <c r="S25629" s="43"/>
      <c r="U25629" s="43"/>
    </row>
    <row r="25630" spans="19:21" x14ac:dyDescent="0.35">
      <c r="S25630" s="43"/>
      <c r="U25630" s="43"/>
    </row>
    <row r="25631" spans="19:21" x14ac:dyDescent="0.35">
      <c r="S25631" s="43"/>
      <c r="U25631" s="43"/>
    </row>
    <row r="25632" spans="19:21" x14ac:dyDescent="0.35">
      <c r="S25632" s="43"/>
      <c r="U25632" s="43"/>
    </row>
    <row r="25633" spans="19:21" x14ac:dyDescent="0.35">
      <c r="S25633" s="43"/>
      <c r="U25633" s="43"/>
    </row>
    <row r="25634" spans="19:21" x14ac:dyDescent="0.35">
      <c r="S25634" s="43"/>
      <c r="U25634" s="43"/>
    </row>
    <row r="25635" spans="19:21" x14ac:dyDescent="0.35">
      <c r="S25635" s="43"/>
      <c r="U25635" s="43"/>
    </row>
    <row r="25636" spans="19:21" x14ac:dyDescent="0.35">
      <c r="S25636" s="43"/>
      <c r="U25636" s="43"/>
    </row>
    <row r="25637" spans="19:21" x14ac:dyDescent="0.35">
      <c r="S25637" s="43"/>
      <c r="U25637" s="43"/>
    </row>
    <row r="25638" spans="19:21" x14ac:dyDescent="0.35">
      <c r="S25638" s="43"/>
      <c r="U25638" s="43"/>
    </row>
    <row r="25639" spans="19:21" x14ac:dyDescent="0.35">
      <c r="S25639" s="43"/>
      <c r="U25639" s="43"/>
    </row>
    <row r="25640" spans="19:21" x14ac:dyDescent="0.35">
      <c r="S25640" s="43"/>
      <c r="U25640" s="43"/>
    </row>
    <row r="25641" spans="19:21" x14ac:dyDescent="0.35">
      <c r="S25641" s="43"/>
      <c r="U25641" s="43"/>
    </row>
    <row r="25642" spans="19:21" x14ac:dyDescent="0.35">
      <c r="S25642" s="43"/>
      <c r="U25642" s="43"/>
    </row>
    <row r="25643" spans="19:21" x14ac:dyDescent="0.35">
      <c r="S25643" s="43"/>
      <c r="U25643" s="43"/>
    </row>
    <row r="25644" spans="19:21" x14ac:dyDescent="0.35">
      <c r="S25644" s="43"/>
      <c r="U25644" s="43"/>
    </row>
    <row r="25645" spans="19:21" x14ac:dyDescent="0.35">
      <c r="S25645" s="43"/>
      <c r="U25645" s="43"/>
    </row>
    <row r="25646" spans="19:21" x14ac:dyDescent="0.35">
      <c r="S25646" s="43"/>
      <c r="U25646" s="43"/>
    </row>
    <row r="25647" spans="19:21" x14ac:dyDescent="0.35">
      <c r="S25647" s="43"/>
      <c r="U25647" s="43"/>
    </row>
    <row r="25648" spans="19:21" x14ac:dyDescent="0.35">
      <c r="S25648" s="43"/>
      <c r="U25648" s="43"/>
    </row>
    <row r="25649" spans="19:21" x14ac:dyDescent="0.35">
      <c r="S25649" s="43"/>
      <c r="U25649" s="43"/>
    </row>
    <row r="25650" spans="19:21" x14ac:dyDescent="0.35">
      <c r="S25650" s="43"/>
      <c r="U25650" s="43"/>
    </row>
    <row r="25651" spans="19:21" x14ac:dyDescent="0.35">
      <c r="S25651" s="43"/>
      <c r="U25651" s="43"/>
    </row>
    <row r="25652" spans="19:21" x14ac:dyDescent="0.35">
      <c r="S25652" s="43"/>
      <c r="U25652" s="43"/>
    </row>
    <row r="25653" spans="19:21" x14ac:dyDescent="0.35">
      <c r="S25653" s="43"/>
      <c r="U25653" s="43"/>
    </row>
    <row r="25654" spans="19:21" x14ac:dyDescent="0.35">
      <c r="S25654" s="43"/>
      <c r="U25654" s="43"/>
    </row>
    <row r="25655" spans="19:21" x14ac:dyDescent="0.35">
      <c r="S25655" s="43"/>
      <c r="U25655" s="43"/>
    </row>
    <row r="25656" spans="19:21" x14ac:dyDescent="0.35">
      <c r="S25656" s="43"/>
      <c r="U25656" s="43"/>
    </row>
    <row r="25657" spans="19:21" x14ac:dyDescent="0.35">
      <c r="S25657" s="43"/>
      <c r="U25657" s="43"/>
    </row>
    <row r="25658" spans="19:21" x14ac:dyDescent="0.35">
      <c r="S25658" s="43"/>
      <c r="U25658" s="43"/>
    </row>
    <row r="25659" spans="19:21" x14ac:dyDescent="0.35">
      <c r="S25659" s="43"/>
      <c r="U25659" s="43"/>
    </row>
    <row r="25660" spans="19:21" x14ac:dyDescent="0.35">
      <c r="S25660" s="43"/>
      <c r="U25660" s="43"/>
    </row>
    <row r="25661" spans="19:21" x14ac:dyDescent="0.35">
      <c r="S25661" s="43"/>
      <c r="U25661" s="43"/>
    </row>
    <row r="25662" spans="19:21" x14ac:dyDescent="0.35">
      <c r="S25662" s="43"/>
      <c r="U25662" s="43"/>
    </row>
    <row r="25663" spans="19:21" x14ac:dyDescent="0.35">
      <c r="S25663" s="43"/>
      <c r="U25663" s="43"/>
    </row>
    <row r="25664" spans="19:21" x14ac:dyDescent="0.35">
      <c r="S25664" s="43"/>
      <c r="U25664" s="43"/>
    </row>
    <row r="25665" spans="19:21" x14ac:dyDescent="0.35">
      <c r="S25665" s="43"/>
      <c r="U25665" s="43"/>
    </row>
    <row r="25666" spans="19:21" x14ac:dyDescent="0.35">
      <c r="S25666" s="43"/>
      <c r="U25666" s="43"/>
    </row>
    <row r="25667" spans="19:21" x14ac:dyDescent="0.35">
      <c r="S25667" s="43"/>
      <c r="U25667" s="43"/>
    </row>
    <row r="25668" spans="19:21" x14ac:dyDescent="0.35">
      <c r="S25668" s="43"/>
      <c r="U25668" s="43"/>
    </row>
    <row r="25669" spans="19:21" x14ac:dyDescent="0.35">
      <c r="S25669" s="43"/>
      <c r="U25669" s="43"/>
    </row>
    <row r="25670" spans="19:21" x14ac:dyDescent="0.35">
      <c r="S25670" s="43"/>
      <c r="U25670" s="43"/>
    </row>
    <row r="25671" spans="19:21" x14ac:dyDescent="0.35">
      <c r="S25671" s="43"/>
      <c r="U25671" s="43"/>
    </row>
    <row r="25672" spans="19:21" x14ac:dyDescent="0.35">
      <c r="S25672" s="43"/>
      <c r="U25672" s="43"/>
    </row>
    <row r="25673" spans="19:21" x14ac:dyDescent="0.35">
      <c r="S25673" s="43"/>
      <c r="U25673" s="43"/>
    </row>
    <row r="25674" spans="19:21" x14ac:dyDescent="0.35">
      <c r="S25674" s="43"/>
      <c r="U25674" s="43"/>
    </row>
    <row r="25675" spans="19:21" x14ac:dyDescent="0.35">
      <c r="S25675" s="43"/>
      <c r="U25675" s="43"/>
    </row>
    <row r="25676" spans="19:21" x14ac:dyDescent="0.35">
      <c r="S25676" s="43"/>
      <c r="U25676" s="43"/>
    </row>
    <row r="25677" spans="19:21" x14ac:dyDescent="0.35">
      <c r="S25677" s="43"/>
      <c r="U25677" s="43"/>
    </row>
    <row r="25678" spans="19:21" x14ac:dyDescent="0.35">
      <c r="S25678" s="43"/>
      <c r="U25678" s="43"/>
    </row>
    <row r="25679" spans="19:21" x14ac:dyDescent="0.35">
      <c r="S25679" s="43"/>
      <c r="U25679" s="43"/>
    </row>
    <row r="25680" spans="19:21" x14ac:dyDescent="0.35">
      <c r="S25680" s="43"/>
      <c r="U25680" s="43"/>
    </row>
    <row r="25681" spans="19:21" x14ac:dyDescent="0.35">
      <c r="S25681" s="43"/>
      <c r="U25681" s="43"/>
    </row>
    <row r="25682" spans="19:21" x14ac:dyDescent="0.35">
      <c r="S25682" s="43"/>
      <c r="U25682" s="43"/>
    </row>
    <row r="25683" spans="19:21" x14ac:dyDescent="0.35">
      <c r="S25683" s="43"/>
      <c r="U25683" s="43"/>
    </row>
    <row r="25684" spans="19:21" x14ac:dyDescent="0.35">
      <c r="S25684" s="43"/>
      <c r="U25684" s="43"/>
    </row>
    <row r="25685" spans="19:21" x14ac:dyDescent="0.35">
      <c r="S25685" s="43"/>
      <c r="U25685" s="43"/>
    </row>
    <row r="25686" spans="19:21" x14ac:dyDescent="0.35">
      <c r="S25686" s="43"/>
      <c r="U25686" s="43"/>
    </row>
    <row r="25687" spans="19:21" x14ac:dyDescent="0.35">
      <c r="S25687" s="43"/>
      <c r="U25687" s="43"/>
    </row>
    <row r="25688" spans="19:21" x14ac:dyDescent="0.35">
      <c r="S25688" s="43"/>
      <c r="U25688" s="43"/>
    </row>
    <row r="25689" spans="19:21" x14ac:dyDescent="0.35">
      <c r="S25689" s="43"/>
      <c r="U25689" s="43"/>
    </row>
    <row r="25690" spans="19:21" x14ac:dyDescent="0.35">
      <c r="S25690" s="43"/>
      <c r="U25690" s="43"/>
    </row>
    <row r="25691" spans="19:21" x14ac:dyDescent="0.35">
      <c r="S25691" s="43"/>
      <c r="U25691" s="43"/>
    </row>
    <row r="25692" spans="19:21" x14ac:dyDescent="0.35">
      <c r="S25692" s="43"/>
      <c r="U25692" s="43"/>
    </row>
    <row r="25693" spans="19:21" x14ac:dyDescent="0.35">
      <c r="S25693" s="43"/>
      <c r="U25693" s="43"/>
    </row>
    <row r="25694" spans="19:21" x14ac:dyDescent="0.35">
      <c r="S25694" s="43"/>
      <c r="U25694" s="43"/>
    </row>
    <row r="25695" spans="19:21" x14ac:dyDescent="0.35">
      <c r="S25695" s="43"/>
      <c r="U25695" s="43"/>
    </row>
    <row r="25696" spans="19:21" x14ac:dyDescent="0.35">
      <c r="S25696" s="43"/>
      <c r="U25696" s="43"/>
    </row>
    <row r="25697" spans="19:21" x14ac:dyDescent="0.35">
      <c r="S25697" s="43"/>
      <c r="U25697" s="43"/>
    </row>
    <row r="25698" spans="19:21" x14ac:dyDescent="0.35">
      <c r="S25698" s="43"/>
      <c r="U25698" s="43"/>
    </row>
    <row r="25699" spans="19:21" x14ac:dyDescent="0.35">
      <c r="S25699" s="43"/>
      <c r="U25699" s="43"/>
    </row>
    <row r="25700" spans="19:21" x14ac:dyDescent="0.35">
      <c r="S25700" s="43"/>
      <c r="U25700" s="43"/>
    </row>
    <row r="25701" spans="19:21" x14ac:dyDescent="0.35">
      <c r="S25701" s="43"/>
      <c r="U25701" s="43"/>
    </row>
    <row r="25702" spans="19:21" x14ac:dyDescent="0.35">
      <c r="S25702" s="43"/>
      <c r="U25702" s="43"/>
    </row>
    <row r="25703" spans="19:21" x14ac:dyDescent="0.35">
      <c r="S25703" s="43"/>
      <c r="U25703" s="43"/>
    </row>
    <row r="25704" spans="19:21" x14ac:dyDescent="0.35">
      <c r="S25704" s="43"/>
      <c r="U25704" s="43"/>
    </row>
    <row r="25705" spans="19:21" x14ac:dyDescent="0.35">
      <c r="S25705" s="43"/>
      <c r="U25705" s="43"/>
    </row>
    <row r="25706" spans="19:21" x14ac:dyDescent="0.35">
      <c r="S25706" s="43"/>
      <c r="U25706" s="43"/>
    </row>
    <row r="25707" spans="19:21" x14ac:dyDescent="0.35">
      <c r="S25707" s="43"/>
      <c r="U25707" s="43"/>
    </row>
    <row r="25708" spans="19:21" x14ac:dyDescent="0.35">
      <c r="S25708" s="43"/>
      <c r="U25708" s="43"/>
    </row>
    <row r="25709" spans="19:21" x14ac:dyDescent="0.35">
      <c r="S25709" s="43"/>
      <c r="U25709" s="43"/>
    </row>
    <row r="25710" spans="19:21" x14ac:dyDescent="0.35">
      <c r="S25710" s="43"/>
      <c r="U25710" s="43"/>
    </row>
    <row r="25711" spans="19:21" x14ac:dyDescent="0.35">
      <c r="S25711" s="43"/>
      <c r="U25711" s="43"/>
    </row>
    <row r="25712" spans="19:21" x14ac:dyDescent="0.35">
      <c r="S25712" s="43"/>
      <c r="U25712" s="43"/>
    </row>
    <row r="25713" spans="19:21" x14ac:dyDescent="0.35">
      <c r="S25713" s="43"/>
      <c r="U25713" s="43"/>
    </row>
    <row r="25714" spans="19:21" x14ac:dyDescent="0.35">
      <c r="S25714" s="43"/>
      <c r="U25714" s="43"/>
    </row>
    <row r="25715" spans="19:21" x14ac:dyDescent="0.35">
      <c r="S25715" s="43"/>
      <c r="U25715" s="43"/>
    </row>
    <row r="25716" spans="19:21" x14ac:dyDescent="0.35">
      <c r="S25716" s="43"/>
      <c r="U25716" s="43"/>
    </row>
    <row r="25717" spans="19:21" x14ac:dyDescent="0.35">
      <c r="S25717" s="43"/>
      <c r="U25717" s="43"/>
    </row>
    <row r="25718" spans="19:21" x14ac:dyDescent="0.35">
      <c r="S25718" s="43"/>
      <c r="U25718" s="43"/>
    </row>
    <row r="25719" spans="19:21" x14ac:dyDescent="0.35">
      <c r="S25719" s="43"/>
      <c r="U25719" s="43"/>
    </row>
    <row r="25720" spans="19:21" x14ac:dyDescent="0.35">
      <c r="S25720" s="43"/>
      <c r="U25720" s="43"/>
    </row>
    <row r="25721" spans="19:21" x14ac:dyDescent="0.35">
      <c r="S25721" s="43"/>
      <c r="U25721" s="43"/>
    </row>
    <row r="25722" spans="19:21" x14ac:dyDescent="0.35">
      <c r="S25722" s="43"/>
      <c r="U25722" s="43"/>
    </row>
    <row r="25723" spans="19:21" x14ac:dyDescent="0.35">
      <c r="S25723" s="43"/>
      <c r="U25723" s="43"/>
    </row>
    <row r="25724" spans="19:21" x14ac:dyDescent="0.35">
      <c r="S25724" s="43"/>
      <c r="U25724" s="43"/>
    </row>
    <row r="25725" spans="19:21" x14ac:dyDescent="0.35">
      <c r="S25725" s="43"/>
      <c r="U25725" s="43"/>
    </row>
    <row r="25726" spans="19:21" x14ac:dyDescent="0.35">
      <c r="S25726" s="43"/>
      <c r="U25726" s="43"/>
    </row>
    <row r="25727" spans="19:21" x14ac:dyDescent="0.35">
      <c r="S25727" s="43"/>
      <c r="U25727" s="43"/>
    </row>
    <row r="25728" spans="19:21" x14ac:dyDescent="0.35">
      <c r="S25728" s="43"/>
      <c r="U25728" s="43"/>
    </row>
    <row r="25729" spans="19:21" x14ac:dyDescent="0.35">
      <c r="S25729" s="43"/>
      <c r="U25729" s="43"/>
    </row>
    <row r="25730" spans="19:21" x14ac:dyDescent="0.35">
      <c r="S25730" s="43"/>
      <c r="U25730" s="43"/>
    </row>
    <row r="25731" spans="19:21" x14ac:dyDescent="0.35">
      <c r="S25731" s="43"/>
      <c r="U25731" s="43"/>
    </row>
    <row r="25732" spans="19:21" x14ac:dyDescent="0.35">
      <c r="S25732" s="43"/>
      <c r="U25732" s="43"/>
    </row>
    <row r="25733" spans="19:21" x14ac:dyDescent="0.35">
      <c r="S25733" s="43"/>
      <c r="U25733" s="43"/>
    </row>
    <row r="25734" spans="19:21" x14ac:dyDescent="0.35">
      <c r="S25734" s="43"/>
      <c r="U25734" s="43"/>
    </row>
    <row r="25735" spans="19:21" x14ac:dyDescent="0.35">
      <c r="S25735" s="43"/>
      <c r="U25735" s="43"/>
    </row>
    <row r="25736" spans="19:21" x14ac:dyDescent="0.35">
      <c r="S25736" s="43"/>
      <c r="U25736" s="43"/>
    </row>
    <row r="25737" spans="19:21" x14ac:dyDescent="0.35">
      <c r="S25737" s="43"/>
      <c r="U25737" s="43"/>
    </row>
    <row r="25738" spans="19:21" x14ac:dyDescent="0.35">
      <c r="S25738" s="43"/>
      <c r="U25738" s="43"/>
    </row>
    <row r="25739" spans="19:21" x14ac:dyDescent="0.35">
      <c r="S25739" s="43"/>
      <c r="U25739" s="43"/>
    </row>
    <row r="25740" spans="19:21" x14ac:dyDescent="0.35">
      <c r="S25740" s="43"/>
      <c r="U25740" s="43"/>
    </row>
    <row r="25741" spans="19:21" x14ac:dyDescent="0.35">
      <c r="S25741" s="43"/>
      <c r="U25741" s="43"/>
    </row>
    <row r="25742" spans="19:21" x14ac:dyDescent="0.35">
      <c r="S25742" s="43"/>
      <c r="U25742" s="43"/>
    </row>
    <row r="25743" spans="19:21" x14ac:dyDescent="0.35">
      <c r="S25743" s="43"/>
      <c r="U25743" s="43"/>
    </row>
    <row r="25744" spans="19:21" x14ac:dyDescent="0.35">
      <c r="S25744" s="43"/>
      <c r="U25744" s="43"/>
    </row>
    <row r="25745" spans="19:21" x14ac:dyDescent="0.35">
      <c r="S25745" s="43"/>
      <c r="U25745" s="43"/>
    </row>
    <row r="25746" spans="19:21" x14ac:dyDescent="0.35">
      <c r="S25746" s="43"/>
      <c r="U25746" s="43"/>
    </row>
    <row r="25747" spans="19:21" x14ac:dyDescent="0.35">
      <c r="S25747" s="43"/>
      <c r="U25747" s="43"/>
    </row>
    <row r="25748" spans="19:21" x14ac:dyDescent="0.35">
      <c r="S25748" s="43"/>
      <c r="U25748" s="43"/>
    </row>
    <row r="25749" spans="19:21" x14ac:dyDescent="0.35">
      <c r="S25749" s="43"/>
      <c r="U25749" s="43"/>
    </row>
    <row r="25750" spans="19:21" x14ac:dyDescent="0.35">
      <c r="S25750" s="43"/>
      <c r="U25750" s="43"/>
    </row>
    <row r="25751" spans="19:21" x14ac:dyDescent="0.35">
      <c r="S25751" s="43"/>
      <c r="U25751" s="43"/>
    </row>
    <row r="25752" spans="19:21" x14ac:dyDescent="0.35">
      <c r="S25752" s="43"/>
      <c r="U25752" s="43"/>
    </row>
    <row r="25753" spans="19:21" x14ac:dyDescent="0.35">
      <c r="S25753" s="43"/>
      <c r="U25753" s="43"/>
    </row>
    <row r="25754" spans="19:21" x14ac:dyDescent="0.35">
      <c r="S25754" s="43"/>
      <c r="U25754" s="43"/>
    </row>
    <row r="25755" spans="19:21" x14ac:dyDescent="0.35">
      <c r="S25755" s="43"/>
      <c r="U25755" s="43"/>
    </row>
    <row r="25756" spans="19:21" x14ac:dyDescent="0.35">
      <c r="S25756" s="43"/>
      <c r="U25756" s="43"/>
    </row>
    <row r="25757" spans="19:21" x14ac:dyDescent="0.35">
      <c r="S25757" s="43"/>
      <c r="U25757" s="43"/>
    </row>
    <row r="25758" spans="19:21" x14ac:dyDescent="0.35">
      <c r="S25758" s="43"/>
      <c r="U25758" s="43"/>
    </row>
    <row r="25759" spans="19:21" x14ac:dyDescent="0.35">
      <c r="S25759" s="43"/>
      <c r="U25759" s="43"/>
    </row>
    <row r="25760" spans="19:21" x14ac:dyDescent="0.35">
      <c r="S25760" s="43"/>
      <c r="U25760" s="43"/>
    </row>
    <row r="25761" spans="19:21" x14ac:dyDescent="0.35">
      <c r="S25761" s="43"/>
      <c r="U25761" s="43"/>
    </row>
    <row r="25762" spans="19:21" x14ac:dyDescent="0.35">
      <c r="S25762" s="43"/>
      <c r="U25762" s="43"/>
    </row>
    <row r="25763" spans="19:21" x14ac:dyDescent="0.35">
      <c r="S25763" s="43"/>
      <c r="U25763" s="43"/>
    </row>
    <row r="25764" spans="19:21" x14ac:dyDescent="0.35">
      <c r="S25764" s="43"/>
      <c r="U25764" s="43"/>
    </row>
    <row r="25765" spans="19:21" x14ac:dyDescent="0.35">
      <c r="S25765" s="43"/>
      <c r="U25765" s="43"/>
    </row>
    <row r="25766" spans="19:21" x14ac:dyDescent="0.35">
      <c r="S25766" s="43"/>
      <c r="U25766" s="43"/>
    </row>
    <row r="25767" spans="19:21" x14ac:dyDescent="0.35">
      <c r="S25767" s="43"/>
      <c r="U25767" s="43"/>
    </row>
    <row r="25768" spans="19:21" x14ac:dyDescent="0.35">
      <c r="S25768" s="43"/>
      <c r="U25768" s="43"/>
    </row>
    <row r="25769" spans="19:21" x14ac:dyDescent="0.35">
      <c r="S25769" s="43"/>
      <c r="U25769" s="43"/>
    </row>
    <row r="25770" spans="19:21" x14ac:dyDescent="0.35">
      <c r="S25770" s="43"/>
      <c r="U25770" s="43"/>
    </row>
    <row r="25771" spans="19:21" x14ac:dyDescent="0.35">
      <c r="S25771" s="43"/>
      <c r="U25771" s="43"/>
    </row>
    <row r="25772" spans="19:21" x14ac:dyDescent="0.35">
      <c r="S25772" s="43"/>
      <c r="U25772" s="43"/>
    </row>
    <row r="25773" spans="19:21" x14ac:dyDescent="0.35">
      <c r="S25773" s="43"/>
      <c r="U25773" s="43"/>
    </row>
    <row r="25774" spans="19:21" x14ac:dyDescent="0.35">
      <c r="S25774" s="43"/>
      <c r="U25774" s="43"/>
    </row>
    <row r="25775" spans="19:21" x14ac:dyDescent="0.35">
      <c r="S25775" s="43"/>
      <c r="U25775" s="43"/>
    </row>
    <row r="25776" spans="19:21" x14ac:dyDescent="0.35">
      <c r="S25776" s="43"/>
      <c r="U25776" s="43"/>
    </row>
    <row r="25777" spans="19:21" x14ac:dyDescent="0.35">
      <c r="S25777" s="43"/>
      <c r="U25777" s="43"/>
    </row>
    <row r="25778" spans="19:21" x14ac:dyDescent="0.35">
      <c r="S25778" s="43"/>
      <c r="U25778" s="43"/>
    </row>
    <row r="25779" spans="19:21" x14ac:dyDescent="0.35">
      <c r="S25779" s="43"/>
      <c r="U25779" s="43"/>
    </row>
    <row r="25780" spans="19:21" x14ac:dyDescent="0.35">
      <c r="S25780" s="43"/>
      <c r="U25780" s="43"/>
    </row>
    <row r="25781" spans="19:21" x14ac:dyDescent="0.35">
      <c r="S25781" s="43"/>
      <c r="U25781" s="43"/>
    </row>
    <row r="25782" spans="19:21" x14ac:dyDescent="0.35">
      <c r="S25782" s="43"/>
      <c r="U25782" s="43"/>
    </row>
    <row r="25783" spans="19:21" x14ac:dyDescent="0.35">
      <c r="S25783" s="43"/>
      <c r="U25783" s="43"/>
    </row>
    <row r="25784" spans="19:21" x14ac:dyDescent="0.35">
      <c r="S25784" s="43"/>
      <c r="U25784" s="43"/>
    </row>
    <row r="25785" spans="19:21" x14ac:dyDescent="0.35">
      <c r="S25785" s="43"/>
      <c r="U25785" s="43"/>
    </row>
    <row r="25786" spans="19:21" x14ac:dyDescent="0.35">
      <c r="S25786" s="43"/>
      <c r="U25786" s="43"/>
    </row>
    <row r="25787" spans="19:21" x14ac:dyDescent="0.35">
      <c r="S25787" s="43"/>
      <c r="U25787" s="43"/>
    </row>
    <row r="25788" spans="19:21" x14ac:dyDescent="0.35">
      <c r="S25788" s="43"/>
      <c r="U25788" s="43"/>
    </row>
    <row r="25789" spans="19:21" x14ac:dyDescent="0.35">
      <c r="S25789" s="43"/>
      <c r="U25789" s="43"/>
    </row>
    <row r="25790" spans="19:21" x14ac:dyDescent="0.35">
      <c r="S25790" s="43"/>
      <c r="U25790" s="43"/>
    </row>
    <row r="25791" spans="19:21" x14ac:dyDescent="0.35">
      <c r="S25791" s="43"/>
      <c r="U25791" s="43"/>
    </row>
    <row r="25792" spans="19:21" x14ac:dyDescent="0.35">
      <c r="S25792" s="43"/>
      <c r="U25792" s="43"/>
    </row>
    <row r="25793" spans="19:21" x14ac:dyDescent="0.35">
      <c r="S25793" s="43"/>
      <c r="U25793" s="43"/>
    </row>
    <row r="25794" spans="19:21" x14ac:dyDescent="0.35">
      <c r="S25794" s="43"/>
      <c r="U25794" s="43"/>
    </row>
    <row r="25795" spans="19:21" x14ac:dyDescent="0.35">
      <c r="S25795" s="43"/>
      <c r="U25795" s="43"/>
    </row>
    <row r="25796" spans="19:21" x14ac:dyDescent="0.35">
      <c r="S25796" s="43"/>
      <c r="U25796" s="43"/>
    </row>
    <row r="25797" spans="19:21" x14ac:dyDescent="0.35">
      <c r="S25797" s="43"/>
      <c r="U25797" s="43"/>
    </row>
    <row r="25798" spans="19:21" x14ac:dyDescent="0.35">
      <c r="S25798" s="43"/>
      <c r="U25798" s="43"/>
    </row>
    <row r="25799" spans="19:21" x14ac:dyDescent="0.35">
      <c r="S25799" s="43"/>
      <c r="U25799" s="43"/>
    </row>
    <row r="25800" spans="19:21" x14ac:dyDescent="0.35">
      <c r="S25800" s="43"/>
      <c r="U25800" s="43"/>
    </row>
    <row r="25801" spans="19:21" x14ac:dyDescent="0.35">
      <c r="S25801" s="43"/>
      <c r="U25801" s="43"/>
    </row>
    <row r="25802" spans="19:21" x14ac:dyDescent="0.35">
      <c r="S25802" s="43"/>
      <c r="U25802" s="43"/>
    </row>
    <row r="25803" spans="19:21" x14ac:dyDescent="0.35">
      <c r="S25803" s="43"/>
      <c r="U25803" s="43"/>
    </row>
    <row r="25804" spans="19:21" x14ac:dyDescent="0.35">
      <c r="S25804" s="43"/>
      <c r="U25804" s="43"/>
    </row>
    <row r="25805" spans="19:21" x14ac:dyDescent="0.35">
      <c r="S25805" s="43"/>
      <c r="U25805" s="43"/>
    </row>
    <row r="25806" spans="19:21" x14ac:dyDescent="0.35">
      <c r="S25806" s="43"/>
      <c r="U25806" s="43"/>
    </row>
    <row r="25807" spans="19:21" x14ac:dyDescent="0.35">
      <c r="S25807" s="43"/>
      <c r="U25807" s="43"/>
    </row>
    <row r="25808" spans="19:21" x14ac:dyDescent="0.35">
      <c r="S25808" s="43"/>
      <c r="U25808" s="43"/>
    </row>
    <row r="25809" spans="19:21" x14ac:dyDescent="0.35">
      <c r="S25809" s="43"/>
      <c r="U25809" s="43"/>
    </row>
    <row r="25810" spans="19:21" x14ac:dyDescent="0.35">
      <c r="S25810" s="43"/>
      <c r="U25810" s="43"/>
    </row>
    <row r="25811" spans="19:21" x14ac:dyDescent="0.35">
      <c r="S25811" s="43"/>
      <c r="U25811" s="43"/>
    </row>
    <row r="25812" spans="19:21" x14ac:dyDescent="0.35">
      <c r="S25812" s="43"/>
      <c r="U25812" s="43"/>
    </row>
    <row r="25813" spans="19:21" x14ac:dyDescent="0.35">
      <c r="S25813" s="43"/>
      <c r="U25813" s="43"/>
    </row>
    <row r="25814" spans="19:21" x14ac:dyDescent="0.35">
      <c r="S25814" s="43"/>
      <c r="U25814" s="43"/>
    </row>
    <row r="25815" spans="19:21" x14ac:dyDescent="0.35">
      <c r="S25815" s="43"/>
      <c r="U25815" s="43"/>
    </row>
    <row r="25816" spans="19:21" x14ac:dyDescent="0.35">
      <c r="S25816" s="43"/>
      <c r="U25816" s="43"/>
    </row>
    <row r="25817" spans="19:21" x14ac:dyDescent="0.35">
      <c r="S25817" s="43"/>
      <c r="U25817" s="43"/>
    </row>
    <row r="25818" spans="19:21" x14ac:dyDescent="0.35">
      <c r="S25818" s="43"/>
      <c r="U25818" s="43"/>
    </row>
    <row r="25819" spans="19:21" x14ac:dyDescent="0.35">
      <c r="S25819" s="43"/>
      <c r="U25819" s="43"/>
    </row>
    <row r="25820" spans="19:21" x14ac:dyDescent="0.35">
      <c r="S25820" s="43"/>
      <c r="U25820" s="43"/>
    </row>
    <row r="25821" spans="19:21" x14ac:dyDescent="0.35">
      <c r="S25821" s="43"/>
      <c r="U25821" s="43"/>
    </row>
    <row r="25822" spans="19:21" x14ac:dyDescent="0.35">
      <c r="S25822" s="43"/>
      <c r="U25822" s="43"/>
    </row>
    <row r="25823" spans="19:21" x14ac:dyDescent="0.35">
      <c r="S25823" s="43"/>
      <c r="U25823" s="43"/>
    </row>
    <row r="25824" spans="19:21" x14ac:dyDescent="0.35">
      <c r="S25824" s="43"/>
      <c r="U25824" s="43"/>
    </row>
    <row r="25825" spans="19:21" x14ac:dyDescent="0.35">
      <c r="S25825" s="43"/>
      <c r="U25825" s="43"/>
    </row>
    <row r="25826" spans="19:21" x14ac:dyDescent="0.35">
      <c r="S25826" s="43"/>
      <c r="U25826" s="43"/>
    </row>
    <row r="25827" spans="19:21" x14ac:dyDescent="0.35">
      <c r="S25827" s="43"/>
      <c r="U25827" s="43"/>
    </row>
    <row r="25828" spans="19:21" x14ac:dyDescent="0.35">
      <c r="S25828" s="43"/>
      <c r="U25828" s="43"/>
    </row>
    <row r="25829" spans="19:21" x14ac:dyDescent="0.35">
      <c r="S25829" s="43"/>
      <c r="U25829" s="43"/>
    </row>
    <row r="25830" spans="19:21" x14ac:dyDescent="0.35">
      <c r="S25830" s="43"/>
      <c r="U25830" s="43"/>
    </row>
    <row r="25831" spans="19:21" x14ac:dyDescent="0.35">
      <c r="S25831" s="43"/>
      <c r="U25831" s="43"/>
    </row>
    <row r="25832" spans="19:21" x14ac:dyDescent="0.35">
      <c r="S25832" s="43"/>
      <c r="U25832" s="43"/>
    </row>
    <row r="25833" spans="19:21" x14ac:dyDescent="0.35">
      <c r="S25833" s="43"/>
      <c r="U25833" s="43"/>
    </row>
    <row r="25834" spans="19:21" x14ac:dyDescent="0.35">
      <c r="S25834" s="43"/>
      <c r="U25834" s="43"/>
    </row>
    <row r="25835" spans="19:21" x14ac:dyDescent="0.35">
      <c r="S25835" s="43"/>
      <c r="U25835" s="43"/>
    </row>
    <row r="25836" spans="19:21" x14ac:dyDescent="0.35">
      <c r="S25836" s="43"/>
      <c r="U25836" s="43"/>
    </row>
    <row r="25837" spans="19:21" x14ac:dyDescent="0.35">
      <c r="S25837" s="43"/>
      <c r="U25837" s="43"/>
    </row>
    <row r="25838" spans="19:21" x14ac:dyDescent="0.35">
      <c r="S25838" s="43"/>
      <c r="U25838" s="43"/>
    </row>
    <row r="25839" spans="19:21" x14ac:dyDescent="0.35">
      <c r="S25839" s="43"/>
      <c r="U25839" s="43"/>
    </row>
    <row r="25840" spans="19:21" x14ac:dyDescent="0.35">
      <c r="S25840" s="43"/>
      <c r="U25840" s="43"/>
    </row>
    <row r="25841" spans="19:21" x14ac:dyDescent="0.35">
      <c r="S25841" s="43"/>
      <c r="U25841" s="43"/>
    </row>
    <row r="25842" spans="19:21" x14ac:dyDescent="0.35">
      <c r="S25842" s="43"/>
      <c r="U25842" s="43"/>
    </row>
    <row r="25843" spans="19:21" x14ac:dyDescent="0.35">
      <c r="S25843" s="43"/>
      <c r="U25843" s="43"/>
    </row>
    <row r="25844" spans="19:21" x14ac:dyDescent="0.35">
      <c r="S25844" s="43"/>
      <c r="U25844" s="43"/>
    </row>
    <row r="25845" spans="19:21" x14ac:dyDescent="0.35">
      <c r="S25845" s="43"/>
      <c r="U25845" s="43"/>
    </row>
    <row r="25846" spans="19:21" x14ac:dyDescent="0.35">
      <c r="S25846" s="43"/>
      <c r="U25846" s="43"/>
    </row>
    <row r="25847" spans="19:21" x14ac:dyDescent="0.35">
      <c r="S25847" s="43"/>
      <c r="U25847" s="43"/>
    </row>
    <row r="25848" spans="19:21" x14ac:dyDescent="0.35">
      <c r="S25848" s="43"/>
      <c r="U25848" s="43"/>
    </row>
    <row r="25849" spans="19:21" x14ac:dyDescent="0.35">
      <c r="S25849" s="43"/>
      <c r="U25849" s="43"/>
    </row>
    <row r="25850" spans="19:21" x14ac:dyDescent="0.35">
      <c r="S25850" s="43"/>
      <c r="U25850" s="43"/>
    </row>
    <row r="25851" spans="19:21" x14ac:dyDescent="0.35">
      <c r="S25851" s="43"/>
      <c r="U25851" s="43"/>
    </row>
    <row r="25852" spans="19:21" x14ac:dyDescent="0.35">
      <c r="S25852" s="43"/>
      <c r="U25852" s="43"/>
    </row>
    <row r="25853" spans="19:21" x14ac:dyDescent="0.35">
      <c r="S25853" s="43"/>
      <c r="U25853" s="43"/>
    </row>
    <row r="25854" spans="19:21" x14ac:dyDescent="0.35">
      <c r="S25854" s="43"/>
      <c r="U25854" s="43"/>
    </row>
    <row r="25855" spans="19:21" x14ac:dyDescent="0.35">
      <c r="S25855" s="43"/>
      <c r="U25855" s="43"/>
    </row>
    <row r="25856" spans="19:21" x14ac:dyDescent="0.35">
      <c r="S25856" s="43"/>
      <c r="U25856" s="43"/>
    </row>
    <row r="25857" spans="19:21" x14ac:dyDescent="0.35">
      <c r="S25857" s="43"/>
      <c r="U25857" s="43"/>
    </row>
    <row r="25858" spans="19:21" x14ac:dyDescent="0.35">
      <c r="S25858" s="43"/>
      <c r="U25858" s="43"/>
    </row>
    <row r="25859" spans="19:21" x14ac:dyDescent="0.35">
      <c r="S25859" s="43"/>
      <c r="U25859" s="43"/>
    </row>
    <row r="25860" spans="19:21" x14ac:dyDescent="0.35">
      <c r="S25860" s="43"/>
      <c r="U25860" s="43"/>
    </row>
    <row r="25861" spans="19:21" x14ac:dyDescent="0.35">
      <c r="S25861" s="43"/>
      <c r="U25861" s="43"/>
    </row>
    <row r="25862" spans="19:21" x14ac:dyDescent="0.35">
      <c r="S25862" s="43"/>
      <c r="U25862" s="43"/>
    </row>
    <row r="25863" spans="19:21" x14ac:dyDescent="0.35">
      <c r="S25863" s="43"/>
      <c r="U25863" s="43"/>
    </row>
    <row r="25864" spans="19:21" x14ac:dyDescent="0.35">
      <c r="S25864" s="43"/>
      <c r="U25864" s="43"/>
    </row>
    <row r="25865" spans="19:21" x14ac:dyDescent="0.35">
      <c r="S25865" s="43"/>
      <c r="U25865" s="43"/>
    </row>
    <row r="25866" spans="19:21" x14ac:dyDescent="0.35">
      <c r="S25866" s="43"/>
      <c r="U25866" s="43"/>
    </row>
    <row r="25867" spans="19:21" x14ac:dyDescent="0.35">
      <c r="S25867" s="43"/>
      <c r="U25867" s="43"/>
    </row>
    <row r="25868" spans="19:21" x14ac:dyDescent="0.35">
      <c r="S25868" s="43"/>
      <c r="U25868" s="43"/>
    </row>
    <row r="25869" spans="19:21" x14ac:dyDescent="0.35">
      <c r="S25869" s="43"/>
      <c r="U25869" s="43"/>
    </row>
    <row r="25870" spans="19:21" x14ac:dyDescent="0.35">
      <c r="S25870" s="43"/>
      <c r="U25870" s="43"/>
    </row>
    <row r="25871" spans="19:21" x14ac:dyDescent="0.35">
      <c r="S25871" s="43"/>
      <c r="U25871" s="43"/>
    </row>
    <row r="25872" spans="19:21" x14ac:dyDescent="0.35">
      <c r="S25872" s="43"/>
      <c r="U25872" s="43"/>
    </row>
    <row r="25873" spans="19:21" x14ac:dyDescent="0.35">
      <c r="S25873" s="43"/>
      <c r="U25873" s="43"/>
    </row>
    <row r="25874" spans="19:21" x14ac:dyDescent="0.35">
      <c r="S25874" s="43"/>
      <c r="U25874" s="43"/>
    </row>
    <row r="25875" spans="19:21" x14ac:dyDescent="0.35">
      <c r="S25875" s="43"/>
      <c r="U25875" s="43"/>
    </row>
    <row r="25876" spans="19:21" x14ac:dyDescent="0.35">
      <c r="S25876" s="43"/>
      <c r="U25876" s="43"/>
    </row>
    <row r="25877" spans="19:21" x14ac:dyDescent="0.35">
      <c r="S25877" s="43"/>
      <c r="U25877" s="43"/>
    </row>
    <row r="25878" spans="19:21" x14ac:dyDescent="0.35">
      <c r="S25878" s="43"/>
      <c r="U25878" s="43"/>
    </row>
    <row r="25879" spans="19:21" x14ac:dyDescent="0.35">
      <c r="S25879" s="43"/>
      <c r="U25879" s="43"/>
    </row>
    <row r="25880" spans="19:21" x14ac:dyDescent="0.35">
      <c r="S25880" s="43"/>
      <c r="U25880" s="43"/>
    </row>
    <row r="25881" spans="19:21" x14ac:dyDescent="0.35">
      <c r="S25881" s="43"/>
      <c r="U25881" s="43"/>
    </row>
    <row r="25882" spans="19:21" x14ac:dyDescent="0.35">
      <c r="S25882" s="43"/>
      <c r="U25882" s="43"/>
    </row>
    <row r="25883" spans="19:21" x14ac:dyDescent="0.35">
      <c r="S25883" s="43"/>
      <c r="U25883" s="43"/>
    </row>
    <row r="25884" spans="19:21" x14ac:dyDescent="0.35">
      <c r="S25884" s="43"/>
      <c r="U25884" s="43"/>
    </row>
    <row r="25885" spans="19:21" x14ac:dyDescent="0.35">
      <c r="S25885" s="43"/>
      <c r="U25885" s="43"/>
    </row>
    <row r="25886" spans="19:21" x14ac:dyDescent="0.35">
      <c r="S25886" s="43"/>
      <c r="U25886" s="43"/>
    </row>
    <row r="25887" spans="19:21" x14ac:dyDescent="0.35">
      <c r="S25887" s="43"/>
      <c r="U25887" s="43"/>
    </row>
    <row r="25888" spans="19:21" x14ac:dyDescent="0.35">
      <c r="S25888" s="43"/>
      <c r="U25888" s="43"/>
    </row>
    <row r="25889" spans="19:21" x14ac:dyDescent="0.35">
      <c r="S25889" s="43"/>
      <c r="U25889" s="43"/>
    </row>
    <row r="25890" spans="19:21" x14ac:dyDescent="0.35">
      <c r="S25890" s="43"/>
      <c r="U25890" s="43"/>
    </row>
    <row r="25891" spans="19:21" x14ac:dyDescent="0.35">
      <c r="S25891" s="43"/>
      <c r="U25891" s="43"/>
    </row>
    <row r="25892" spans="19:21" x14ac:dyDescent="0.35">
      <c r="S25892" s="43"/>
      <c r="U25892" s="43"/>
    </row>
    <row r="25893" spans="19:21" x14ac:dyDescent="0.35">
      <c r="S25893" s="43"/>
      <c r="U25893" s="43"/>
    </row>
    <row r="25894" spans="19:21" x14ac:dyDescent="0.35">
      <c r="S25894" s="43"/>
      <c r="U25894" s="43"/>
    </row>
    <row r="25895" spans="19:21" x14ac:dyDescent="0.35">
      <c r="S25895" s="43"/>
      <c r="U25895" s="43"/>
    </row>
    <row r="25896" spans="19:21" x14ac:dyDescent="0.35">
      <c r="S25896" s="43"/>
      <c r="U25896" s="43"/>
    </row>
    <row r="25897" spans="19:21" x14ac:dyDescent="0.35">
      <c r="S25897" s="43"/>
      <c r="U25897" s="43"/>
    </row>
    <row r="25898" spans="19:21" x14ac:dyDescent="0.35">
      <c r="S25898" s="43"/>
      <c r="U25898" s="43"/>
    </row>
    <row r="25899" spans="19:21" x14ac:dyDescent="0.35">
      <c r="S25899" s="43"/>
      <c r="U25899" s="43"/>
    </row>
    <row r="25900" spans="19:21" x14ac:dyDescent="0.35">
      <c r="S25900" s="43"/>
      <c r="U25900" s="43"/>
    </row>
    <row r="25901" spans="19:21" x14ac:dyDescent="0.35">
      <c r="S25901" s="43"/>
      <c r="U25901" s="43"/>
    </row>
    <row r="25902" spans="19:21" x14ac:dyDescent="0.35">
      <c r="S25902" s="43"/>
      <c r="U25902" s="43"/>
    </row>
    <row r="25903" spans="19:21" x14ac:dyDescent="0.35">
      <c r="S25903" s="43"/>
      <c r="U25903" s="43"/>
    </row>
    <row r="25904" spans="19:21" x14ac:dyDescent="0.35">
      <c r="S25904" s="43"/>
      <c r="U25904" s="43"/>
    </row>
    <row r="25905" spans="19:21" x14ac:dyDescent="0.35">
      <c r="S25905" s="43"/>
      <c r="U25905" s="43"/>
    </row>
    <row r="25906" spans="19:21" x14ac:dyDescent="0.35">
      <c r="S25906" s="43"/>
      <c r="U25906" s="43"/>
    </row>
    <row r="25907" spans="19:21" x14ac:dyDescent="0.35">
      <c r="S25907" s="43"/>
      <c r="U25907" s="43"/>
    </row>
    <row r="25908" spans="19:21" x14ac:dyDescent="0.35">
      <c r="S25908" s="43"/>
      <c r="U25908" s="43"/>
    </row>
    <row r="25909" spans="19:21" x14ac:dyDescent="0.35">
      <c r="S25909" s="43"/>
      <c r="U25909" s="43"/>
    </row>
    <row r="25910" spans="19:21" x14ac:dyDescent="0.35">
      <c r="S25910" s="43"/>
      <c r="U25910" s="43"/>
    </row>
    <row r="25911" spans="19:21" x14ac:dyDescent="0.35">
      <c r="S25911" s="43"/>
      <c r="U25911" s="43"/>
    </row>
    <row r="25912" spans="19:21" x14ac:dyDescent="0.35">
      <c r="S25912" s="43"/>
      <c r="U25912" s="43"/>
    </row>
    <row r="25913" spans="19:21" x14ac:dyDescent="0.35">
      <c r="S25913" s="43"/>
      <c r="U25913" s="43"/>
    </row>
    <row r="25914" spans="19:21" x14ac:dyDescent="0.35">
      <c r="S25914" s="43"/>
      <c r="U25914" s="43"/>
    </row>
    <row r="25915" spans="19:21" x14ac:dyDescent="0.35">
      <c r="S25915" s="43"/>
      <c r="U25915" s="43"/>
    </row>
    <row r="25916" spans="19:21" x14ac:dyDescent="0.35">
      <c r="S25916" s="43"/>
      <c r="U25916" s="43"/>
    </row>
    <row r="25917" spans="19:21" x14ac:dyDescent="0.35">
      <c r="S25917" s="43"/>
      <c r="U25917" s="43"/>
    </row>
    <row r="25918" spans="19:21" x14ac:dyDescent="0.35">
      <c r="S25918" s="43"/>
      <c r="U25918" s="43"/>
    </row>
    <row r="25919" spans="19:21" x14ac:dyDescent="0.35">
      <c r="S25919" s="43"/>
      <c r="U25919" s="43"/>
    </row>
    <row r="25920" spans="19:21" x14ac:dyDescent="0.35">
      <c r="S25920" s="43"/>
      <c r="U25920" s="43"/>
    </row>
    <row r="25921" spans="19:21" x14ac:dyDescent="0.35">
      <c r="S25921" s="43"/>
      <c r="U25921" s="43"/>
    </row>
    <row r="25922" spans="19:21" x14ac:dyDescent="0.35">
      <c r="S25922" s="43"/>
      <c r="U25922" s="43"/>
    </row>
    <row r="25923" spans="19:21" x14ac:dyDescent="0.35">
      <c r="S25923" s="43"/>
      <c r="U25923" s="43"/>
    </row>
    <row r="25924" spans="19:21" x14ac:dyDescent="0.35">
      <c r="S25924" s="43"/>
      <c r="U25924" s="43"/>
    </row>
    <row r="25925" spans="19:21" x14ac:dyDescent="0.35">
      <c r="S25925" s="43"/>
      <c r="U25925" s="43"/>
    </row>
    <row r="25926" spans="19:21" x14ac:dyDescent="0.35">
      <c r="S25926" s="43"/>
      <c r="U25926" s="43"/>
    </row>
    <row r="25927" spans="19:21" x14ac:dyDescent="0.35">
      <c r="S25927" s="43"/>
      <c r="U25927" s="43"/>
    </row>
    <row r="25928" spans="19:21" x14ac:dyDescent="0.35">
      <c r="S25928" s="43"/>
      <c r="U25928" s="43"/>
    </row>
    <row r="25929" spans="19:21" x14ac:dyDescent="0.35">
      <c r="S25929" s="43"/>
      <c r="U25929" s="43"/>
    </row>
    <row r="25930" spans="19:21" x14ac:dyDescent="0.35">
      <c r="S25930" s="43"/>
      <c r="U25930" s="43"/>
    </row>
    <row r="25931" spans="19:21" x14ac:dyDescent="0.35">
      <c r="S25931" s="43"/>
      <c r="U25931" s="43"/>
    </row>
    <row r="25932" spans="19:21" x14ac:dyDescent="0.35">
      <c r="S25932" s="43"/>
      <c r="U25932" s="43"/>
    </row>
    <row r="25933" spans="19:21" x14ac:dyDescent="0.35">
      <c r="S25933" s="43"/>
      <c r="U25933" s="43"/>
    </row>
    <row r="25934" spans="19:21" x14ac:dyDescent="0.35">
      <c r="S25934" s="43"/>
      <c r="U25934" s="43"/>
    </row>
    <row r="25935" spans="19:21" x14ac:dyDescent="0.35">
      <c r="S25935" s="43"/>
      <c r="U25935" s="43"/>
    </row>
    <row r="25936" spans="19:21" x14ac:dyDescent="0.35">
      <c r="S25936" s="43"/>
      <c r="U25936" s="43"/>
    </row>
    <row r="25937" spans="19:21" x14ac:dyDescent="0.35">
      <c r="S25937" s="43"/>
      <c r="U25937" s="43"/>
    </row>
    <row r="25938" spans="19:21" x14ac:dyDescent="0.35">
      <c r="S25938" s="43"/>
      <c r="U25938" s="43"/>
    </row>
    <row r="25939" spans="19:21" x14ac:dyDescent="0.35">
      <c r="S25939" s="43"/>
      <c r="U25939" s="43"/>
    </row>
    <row r="25940" spans="19:21" x14ac:dyDescent="0.35">
      <c r="S25940" s="43"/>
      <c r="U25940" s="43"/>
    </row>
    <row r="25941" spans="19:21" x14ac:dyDescent="0.35">
      <c r="S25941" s="43"/>
      <c r="U25941" s="43"/>
    </row>
    <row r="25942" spans="19:21" x14ac:dyDescent="0.35">
      <c r="S25942" s="43"/>
      <c r="U25942" s="43"/>
    </row>
    <row r="25943" spans="19:21" x14ac:dyDescent="0.35">
      <c r="S25943" s="43"/>
      <c r="U25943" s="43"/>
    </row>
    <row r="25944" spans="19:21" x14ac:dyDescent="0.35">
      <c r="S25944" s="43"/>
      <c r="U25944" s="43"/>
    </row>
    <row r="25945" spans="19:21" x14ac:dyDescent="0.35">
      <c r="S25945" s="43"/>
      <c r="U25945" s="43"/>
    </row>
    <row r="25946" spans="19:21" x14ac:dyDescent="0.35">
      <c r="S25946" s="43"/>
      <c r="U25946" s="43"/>
    </row>
    <row r="25947" spans="19:21" x14ac:dyDescent="0.35">
      <c r="S25947" s="43"/>
      <c r="U25947" s="43"/>
    </row>
    <row r="25948" spans="19:21" x14ac:dyDescent="0.35">
      <c r="S25948" s="43"/>
      <c r="U25948" s="43"/>
    </row>
    <row r="25949" spans="19:21" x14ac:dyDescent="0.35">
      <c r="S25949" s="43"/>
      <c r="U25949" s="43"/>
    </row>
    <row r="25950" spans="19:21" x14ac:dyDescent="0.35">
      <c r="S25950" s="43"/>
      <c r="U25950" s="43"/>
    </row>
    <row r="25951" spans="19:21" x14ac:dyDescent="0.35">
      <c r="S25951" s="43"/>
      <c r="U25951" s="43"/>
    </row>
    <row r="25952" spans="19:21" x14ac:dyDescent="0.35">
      <c r="S25952" s="43"/>
      <c r="U25952" s="43"/>
    </row>
    <row r="25953" spans="19:21" x14ac:dyDescent="0.35">
      <c r="S25953" s="43"/>
      <c r="U25953" s="43"/>
    </row>
    <row r="25954" spans="19:21" x14ac:dyDescent="0.35">
      <c r="S25954" s="43"/>
      <c r="U25954" s="43"/>
    </row>
    <row r="25955" spans="19:21" x14ac:dyDescent="0.35">
      <c r="S25955" s="43"/>
      <c r="U25955" s="43"/>
    </row>
    <row r="25956" spans="19:21" x14ac:dyDescent="0.35">
      <c r="S25956" s="43"/>
      <c r="U25956" s="43"/>
    </row>
    <row r="25957" spans="19:21" x14ac:dyDescent="0.35">
      <c r="S25957" s="43"/>
      <c r="U25957" s="43"/>
    </row>
    <row r="25958" spans="19:21" x14ac:dyDescent="0.35">
      <c r="S25958" s="43"/>
      <c r="U25958" s="43"/>
    </row>
    <row r="25959" spans="19:21" x14ac:dyDescent="0.35">
      <c r="S25959" s="43"/>
      <c r="U25959" s="43"/>
    </row>
    <row r="25960" spans="19:21" x14ac:dyDescent="0.35">
      <c r="S25960" s="43"/>
      <c r="U25960" s="43"/>
    </row>
    <row r="25961" spans="19:21" x14ac:dyDescent="0.35">
      <c r="S25961" s="43"/>
      <c r="U25961" s="43"/>
    </row>
    <row r="25962" spans="19:21" x14ac:dyDescent="0.35">
      <c r="S25962" s="43"/>
      <c r="U25962" s="43"/>
    </row>
    <row r="25963" spans="19:21" x14ac:dyDescent="0.35">
      <c r="S25963" s="43"/>
      <c r="U25963" s="43"/>
    </row>
    <row r="25964" spans="19:21" x14ac:dyDescent="0.35">
      <c r="S25964" s="43"/>
      <c r="U25964" s="43"/>
    </row>
    <row r="25965" spans="19:21" x14ac:dyDescent="0.35">
      <c r="S25965" s="43"/>
      <c r="U25965" s="43"/>
    </row>
    <row r="25966" spans="19:21" x14ac:dyDescent="0.35">
      <c r="S25966" s="43"/>
      <c r="U25966" s="43"/>
    </row>
    <row r="25967" spans="19:21" x14ac:dyDescent="0.35">
      <c r="S25967" s="43"/>
      <c r="U25967" s="43"/>
    </row>
    <row r="25968" spans="19:21" x14ac:dyDescent="0.35">
      <c r="S25968" s="43"/>
      <c r="U25968" s="43"/>
    </row>
    <row r="25969" spans="19:21" x14ac:dyDescent="0.35">
      <c r="S25969" s="43"/>
      <c r="U25969" s="43"/>
    </row>
    <row r="25970" spans="19:21" x14ac:dyDescent="0.35">
      <c r="S25970" s="43"/>
      <c r="U25970" s="43"/>
    </row>
    <row r="25971" spans="19:21" x14ac:dyDescent="0.35">
      <c r="S25971" s="43"/>
      <c r="U25971" s="43"/>
    </row>
    <row r="25972" spans="19:21" x14ac:dyDescent="0.35">
      <c r="S25972" s="43"/>
      <c r="U25972" s="43"/>
    </row>
    <row r="25973" spans="19:21" x14ac:dyDescent="0.35">
      <c r="S25973" s="43"/>
      <c r="U25973" s="43"/>
    </row>
    <row r="25974" spans="19:21" x14ac:dyDescent="0.35">
      <c r="S25974" s="43"/>
      <c r="U25974" s="43"/>
    </row>
    <row r="25975" spans="19:21" x14ac:dyDescent="0.35">
      <c r="S25975" s="43"/>
      <c r="U25975" s="43"/>
    </row>
    <row r="25976" spans="19:21" x14ac:dyDescent="0.35">
      <c r="S25976" s="43"/>
      <c r="U25976" s="43"/>
    </row>
    <row r="25977" spans="19:21" x14ac:dyDescent="0.35">
      <c r="S25977" s="43"/>
      <c r="U25977" s="43"/>
    </row>
    <row r="25978" spans="19:21" x14ac:dyDescent="0.35">
      <c r="S25978" s="43"/>
      <c r="U25978" s="43"/>
    </row>
    <row r="25979" spans="19:21" x14ac:dyDescent="0.35">
      <c r="S25979" s="43"/>
      <c r="U25979" s="43"/>
    </row>
    <row r="25980" spans="19:21" x14ac:dyDescent="0.35">
      <c r="S25980" s="43"/>
      <c r="U25980" s="43"/>
    </row>
    <row r="25981" spans="19:21" x14ac:dyDescent="0.35">
      <c r="S25981" s="43"/>
      <c r="U25981" s="43"/>
    </row>
    <row r="25982" spans="19:21" x14ac:dyDescent="0.35">
      <c r="S25982" s="43"/>
      <c r="U25982" s="43"/>
    </row>
    <row r="25983" spans="19:21" x14ac:dyDescent="0.35">
      <c r="S25983" s="43"/>
      <c r="U25983" s="43"/>
    </row>
    <row r="25984" spans="19:21" x14ac:dyDescent="0.35">
      <c r="S25984" s="43"/>
      <c r="U25984" s="43"/>
    </row>
    <row r="25985" spans="19:21" x14ac:dyDescent="0.35">
      <c r="S25985" s="43"/>
      <c r="U25985" s="43"/>
    </row>
    <row r="25986" spans="19:21" x14ac:dyDescent="0.35">
      <c r="S25986" s="43"/>
      <c r="U25986" s="43"/>
    </row>
    <row r="25987" spans="19:21" x14ac:dyDescent="0.35">
      <c r="S25987" s="43"/>
      <c r="U25987" s="43"/>
    </row>
    <row r="25988" spans="19:21" x14ac:dyDescent="0.35">
      <c r="S25988" s="43"/>
      <c r="U25988" s="43"/>
    </row>
    <row r="25989" spans="19:21" x14ac:dyDescent="0.35">
      <c r="S25989" s="43"/>
      <c r="U25989" s="43"/>
    </row>
    <row r="25990" spans="19:21" x14ac:dyDescent="0.35">
      <c r="S25990" s="43"/>
      <c r="U25990" s="43"/>
    </row>
    <row r="25991" spans="19:21" x14ac:dyDescent="0.35">
      <c r="S25991" s="43"/>
      <c r="U25991" s="43"/>
    </row>
    <row r="25992" spans="19:21" x14ac:dyDescent="0.35">
      <c r="S25992" s="43"/>
      <c r="U25992" s="43"/>
    </row>
    <row r="25993" spans="19:21" x14ac:dyDescent="0.35">
      <c r="S25993" s="43"/>
      <c r="U25993" s="43"/>
    </row>
    <row r="25994" spans="19:21" x14ac:dyDescent="0.35">
      <c r="S25994" s="43"/>
      <c r="U25994" s="43"/>
    </row>
    <row r="25995" spans="19:21" x14ac:dyDescent="0.35">
      <c r="S25995" s="43"/>
      <c r="U25995" s="43"/>
    </row>
    <row r="25996" spans="19:21" x14ac:dyDescent="0.35">
      <c r="S25996" s="43"/>
      <c r="U25996" s="43"/>
    </row>
    <row r="25997" spans="19:21" x14ac:dyDescent="0.35">
      <c r="S25997" s="43"/>
      <c r="U25997" s="43"/>
    </row>
    <row r="25998" spans="19:21" x14ac:dyDescent="0.35">
      <c r="S25998" s="43"/>
      <c r="U25998" s="43"/>
    </row>
    <row r="25999" spans="19:21" x14ac:dyDescent="0.35">
      <c r="S25999" s="43"/>
      <c r="U25999" s="43"/>
    </row>
    <row r="26000" spans="19:21" x14ac:dyDescent="0.35">
      <c r="S26000" s="43"/>
      <c r="U26000" s="43"/>
    </row>
    <row r="26001" spans="19:21" x14ac:dyDescent="0.35">
      <c r="S26001" s="43"/>
      <c r="U26001" s="43"/>
    </row>
    <row r="26002" spans="19:21" x14ac:dyDescent="0.35">
      <c r="S26002" s="43"/>
      <c r="U26002" s="43"/>
    </row>
    <row r="26003" spans="19:21" x14ac:dyDescent="0.35">
      <c r="S26003" s="43"/>
      <c r="U26003" s="43"/>
    </row>
    <row r="26004" spans="19:21" x14ac:dyDescent="0.35">
      <c r="S26004" s="43"/>
      <c r="U26004" s="43"/>
    </row>
    <row r="26005" spans="19:21" x14ac:dyDescent="0.35">
      <c r="S26005" s="43"/>
      <c r="U26005" s="43"/>
    </row>
    <row r="26006" spans="19:21" x14ac:dyDescent="0.35">
      <c r="S26006" s="43"/>
      <c r="U26006" s="43"/>
    </row>
    <row r="26007" spans="19:21" x14ac:dyDescent="0.35">
      <c r="S26007" s="43"/>
      <c r="U26007" s="43"/>
    </row>
    <row r="26008" spans="19:21" x14ac:dyDescent="0.35">
      <c r="S26008" s="43"/>
      <c r="U26008" s="43"/>
    </row>
    <row r="26009" spans="19:21" x14ac:dyDescent="0.35">
      <c r="S26009" s="43"/>
      <c r="U26009" s="43"/>
    </row>
    <row r="26010" spans="19:21" x14ac:dyDescent="0.35">
      <c r="S26010" s="43"/>
      <c r="U26010" s="43"/>
    </row>
    <row r="26011" spans="19:21" x14ac:dyDescent="0.35">
      <c r="S26011" s="43"/>
      <c r="U26011" s="43"/>
    </row>
    <row r="26012" spans="19:21" x14ac:dyDescent="0.35">
      <c r="S26012" s="43"/>
      <c r="U26012" s="43"/>
    </row>
    <row r="26013" spans="19:21" x14ac:dyDescent="0.35">
      <c r="S26013" s="43"/>
      <c r="U26013" s="43"/>
    </row>
    <row r="26014" spans="19:21" x14ac:dyDescent="0.35">
      <c r="S26014" s="43"/>
      <c r="U26014" s="43"/>
    </row>
    <row r="26015" spans="19:21" x14ac:dyDescent="0.35">
      <c r="S26015" s="43"/>
      <c r="U26015" s="43"/>
    </row>
    <row r="26016" spans="19:21" x14ac:dyDescent="0.35">
      <c r="S26016" s="43"/>
      <c r="U26016" s="43"/>
    </row>
    <row r="26017" spans="19:21" x14ac:dyDescent="0.35">
      <c r="S26017" s="43"/>
      <c r="U26017" s="43"/>
    </row>
    <row r="26018" spans="19:21" x14ac:dyDescent="0.35">
      <c r="S26018" s="43"/>
      <c r="U26018" s="43"/>
    </row>
    <row r="26019" spans="19:21" x14ac:dyDescent="0.35">
      <c r="S26019" s="43"/>
      <c r="U26019" s="43"/>
    </row>
    <row r="26020" spans="19:21" x14ac:dyDescent="0.35">
      <c r="S26020" s="43"/>
      <c r="U26020" s="43"/>
    </row>
    <row r="26021" spans="19:21" x14ac:dyDescent="0.35">
      <c r="S26021" s="43"/>
      <c r="U26021" s="43"/>
    </row>
    <row r="26022" spans="19:21" x14ac:dyDescent="0.35">
      <c r="S26022" s="43"/>
      <c r="U26022" s="43"/>
    </row>
    <row r="26023" spans="19:21" x14ac:dyDescent="0.35">
      <c r="S26023" s="43"/>
      <c r="U26023" s="43"/>
    </row>
    <row r="26024" spans="19:21" x14ac:dyDescent="0.35">
      <c r="S26024" s="43"/>
      <c r="U26024" s="43"/>
    </row>
    <row r="26025" spans="19:21" x14ac:dyDescent="0.35">
      <c r="S26025" s="43"/>
      <c r="U26025" s="43"/>
    </row>
    <row r="26026" spans="19:21" x14ac:dyDescent="0.35">
      <c r="S26026" s="43"/>
      <c r="U26026" s="43"/>
    </row>
    <row r="26027" spans="19:21" x14ac:dyDescent="0.35">
      <c r="S26027" s="43"/>
      <c r="U26027" s="43"/>
    </row>
    <row r="26028" spans="19:21" x14ac:dyDescent="0.35">
      <c r="S26028" s="43"/>
      <c r="U26028" s="43"/>
    </row>
    <row r="26029" spans="19:21" x14ac:dyDescent="0.35">
      <c r="S26029" s="43"/>
      <c r="U26029" s="43"/>
    </row>
    <row r="26030" spans="19:21" x14ac:dyDescent="0.35">
      <c r="S26030" s="43"/>
      <c r="U26030" s="43"/>
    </row>
    <row r="26031" spans="19:21" x14ac:dyDescent="0.35">
      <c r="S26031" s="43"/>
      <c r="U26031" s="43"/>
    </row>
    <row r="26032" spans="19:21" x14ac:dyDescent="0.35">
      <c r="S26032" s="43"/>
      <c r="U26032" s="43"/>
    </row>
    <row r="26033" spans="19:21" x14ac:dyDescent="0.35">
      <c r="S26033" s="43"/>
      <c r="U26033" s="43"/>
    </row>
    <row r="26034" spans="19:21" x14ac:dyDescent="0.35">
      <c r="S26034" s="43"/>
      <c r="U26034" s="43"/>
    </row>
    <row r="26035" spans="19:21" x14ac:dyDescent="0.35">
      <c r="S26035" s="43"/>
      <c r="U26035" s="43"/>
    </row>
    <row r="26036" spans="19:21" x14ac:dyDescent="0.35">
      <c r="S26036" s="43"/>
      <c r="U26036" s="43"/>
    </row>
    <row r="26037" spans="19:21" x14ac:dyDescent="0.35">
      <c r="S26037" s="43"/>
      <c r="U26037" s="43"/>
    </row>
    <row r="26038" spans="19:21" x14ac:dyDescent="0.35">
      <c r="S26038" s="43"/>
      <c r="U26038" s="43"/>
    </row>
    <row r="26039" spans="19:21" x14ac:dyDescent="0.35">
      <c r="S26039" s="43"/>
      <c r="U26039" s="43"/>
    </row>
    <row r="26040" spans="19:21" x14ac:dyDescent="0.35">
      <c r="S26040" s="43"/>
      <c r="U26040" s="43"/>
    </row>
    <row r="26041" spans="19:21" x14ac:dyDescent="0.35">
      <c r="S26041" s="43"/>
      <c r="U26041" s="43"/>
    </row>
    <row r="26042" spans="19:21" x14ac:dyDescent="0.35">
      <c r="S26042" s="43"/>
      <c r="U26042" s="43"/>
    </row>
    <row r="26043" spans="19:21" x14ac:dyDescent="0.35">
      <c r="S26043" s="43"/>
      <c r="U26043" s="43"/>
    </row>
    <row r="26044" spans="19:21" x14ac:dyDescent="0.35">
      <c r="S26044" s="43"/>
      <c r="U26044" s="43"/>
    </row>
    <row r="26045" spans="19:21" x14ac:dyDescent="0.35">
      <c r="S26045" s="43"/>
      <c r="U26045" s="43"/>
    </row>
    <row r="26046" spans="19:21" x14ac:dyDescent="0.35">
      <c r="S26046" s="43"/>
      <c r="U26046" s="43"/>
    </row>
    <row r="26047" spans="19:21" x14ac:dyDescent="0.35">
      <c r="S26047" s="43"/>
      <c r="U26047" s="43"/>
    </row>
    <row r="26048" spans="19:21" x14ac:dyDescent="0.35">
      <c r="S26048" s="43"/>
      <c r="U26048" s="43"/>
    </row>
    <row r="26049" spans="19:21" x14ac:dyDescent="0.35">
      <c r="S26049" s="43"/>
      <c r="U26049" s="43"/>
    </row>
    <row r="26050" spans="19:21" x14ac:dyDescent="0.35">
      <c r="S26050" s="43"/>
      <c r="U26050" s="43"/>
    </row>
    <row r="26051" spans="19:21" x14ac:dyDescent="0.35">
      <c r="S26051" s="43"/>
      <c r="U26051" s="43"/>
    </row>
    <row r="26052" spans="19:21" x14ac:dyDescent="0.35">
      <c r="S26052" s="43"/>
      <c r="U26052" s="43"/>
    </row>
    <row r="26053" spans="19:21" x14ac:dyDescent="0.35">
      <c r="S26053" s="43"/>
      <c r="U26053" s="43"/>
    </row>
    <row r="26054" spans="19:21" x14ac:dyDescent="0.35">
      <c r="S26054" s="43"/>
      <c r="U26054" s="43"/>
    </row>
    <row r="26055" spans="19:21" x14ac:dyDescent="0.35">
      <c r="S26055" s="43"/>
      <c r="U26055" s="43"/>
    </row>
    <row r="26056" spans="19:21" x14ac:dyDescent="0.35">
      <c r="S26056" s="43"/>
      <c r="U26056" s="43"/>
    </row>
    <row r="26057" spans="19:21" x14ac:dyDescent="0.35">
      <c r="S26057" s="43"/>
      <c r="U26057" s="43"/>
    </row>
    <row r="26058" spans="19:21" x14ac:dyDescent="0.35">
      <c r="S26058" s="43"/>
      <c r="U26058" s="43"/>
    </row>
    <row r="26059" spans="19:21" x14ac:dyDescent="0.35">
      <c r="S26059" s="43"/>
      <c r="U26059" s="43"/>
    </row>
    <row r="26060" spans="19:21" x14ac:dyDescent="0.35">
      <c r="S26060" s="43"/>
      <c r="U26060" s="43"/>
    </row>
    <row r="26061" spans="19:21" x14ac:dyDescent="0.35">
      <c r="S26061" s="43"/>
      <c r="U26061" s="43"/>
    </row>
    <row r="26062" spans="19:21" x14ac:dyDescent="0.35">
      <c r="S26062" s="43"/>
      <c r="U26062" s="43"/>
    </row>
    <row r="26063" spans="19:21" x14ac:dyDescent="0.35">
      <c r="S26063" s="43"/>
      <c r="U26063" s="43"/>
    </row>
    <row r="26064" spans="19:21" x14ac:dyDescent="0.35">
      <c r="S26064" s="43"/>
      <c r="U26064" s="43"/>
    </row>
    <row r="26065" spans="19:21" x14ac:dyDescent="0.35">
      <c r="S26065" s="43"/>
      <c r="U26065" s="43"/>
    </row>
    <row r="26066" spans="19:21" x14ac:dyDescent="0.35">
      <c r="S26066" s="43"/>
      <c r="U26066" s="43"/>
    </row>
    <row r="26067" spans="19:21" x14ac:dyDescent="0.35">
      <c r="S26067" s="43"/>
      <c r="U26067" s="43"/>
    </row>
    <row r="26068" spans="19:21" x14ac:dyDescent="0.35">
      <c r="S26068" s="43"/>
      <c r="U26068" s="43"/>
    </row>
    <row r="26069" spans="19:21" x14ac:dyDescent="0.35">
      <c r="S26069" s="43"/>
      <c r="U26069" s="43"/>
    </row>
    <row r="26070" spans="19:21" x14ac:dyDescent="0.35">
      <c r="S26070" s="43"/>
      <c r="U26070" s="43"/>
    </row>
    <row r="26071" spans="19:21" x14ac:dyDescent="0.35">
      <c r="S26071" s="43"/>
      <c r="U26071" s="43"/>
    </row>
    <row r="26072" spans="19:21" x14ac:dyDescent="0.35">
      <c r="S26072" s="43"/>
      <c r="U26072" s="43"/>
    </row>
    <row r="26073" spans="19:21" x14ac:dyDescent="0.35">
      <c r="S26073" s="43"/>
      <c r="U26073" s="43"/>
    </row>
    <row r="26074" spans="19:21" x14ac:dyDescent="0.35">
      <c r="S26074" s="43"/>
      <c r="U26074" s="43"/>
    </row>
    <row r="26075" spans="19:21" x14ac:dyDescent="0.35">
      <c r="S26075" s="43"/>
      <c r="U26075" s="43"/>
    </row>
    <row r="26076" spans="19:21" x14ac:dyDescent="0.35">
      <c r="S26076" s="43"/>
      <c r="U26076" s="43"/>
    </row>
    <row r="26077" spans="19:21" x14ac:dyDescent="0.35">
      <c r="S26077" s="43"/>
      <c r="U26077" s="43"/>
    </row>
    <row r="26078" spans="19:21" x14ac:dyDescent="0.35">
      <c r="S26078" s="43"/>
      <c r="U26078" s="43"/>
    </row>
    <row r="26079" spans="19:21" x14ac:dyDescent="0.35">
      <c r="S26079" s="43"/>
      <c r="U26079" s="43"/>
    </row>
    <row r="26080" spans="19:21" x14ac:dyDescent="0.35">
      <c r="S26080" s="43"/>
      <c r="U26080" s="43"/>
    </row>
    <row r="26081" spans="19:21" x14ac:dyDescent="0.35">
      <c r="S26081" s="43"/>
      <c r="U26081" s="43"/>
    </row>
    <row r="26082" spans="19:21" x14ac:dyDescent="0.35">
      <c r="S26082" s="43"/>
      <c r="U26082" s="43"/>
    </row>
    <row r="26083" spans="19:21" x14ac:dyDescent="0.35">
      <c r="S26083" s="43"/>
      <c r="U26083" s="43"/>
    </row>
    <row r="26084" spans="19:21" x14ac:dyDescent="0.35">
      <c r="S26084" s="43"/>
      <c r="U26084" s="43"/>
    </row>
    <row r="26085" spans="19:21" x14ac:dyDescent="0.35">
      <c r="S26085" s="43"/>
      <c r="U26085" s="43"/>
    </row>
    <row r="26086" spans="19:21" x14ac:dyDescent="0.35">
      <c r="S26086" s="43"/>
      <c r="U26086" s="43"/>
    </row>
    <row r="26087" spans="19:21" x14ac:dyDescent="0.35">
      <c r="S26087" s="43"/>
      <c r="U26087" s="43"/>
    </row>
    <row r="26088" spans="19:21" x14ac:dyDescent="0.35">
      <c r="S26088" s="43"/>
      <c r="U26088" s="43"/>
    </row>
    <row r="26089" spans="19:21" x14ac:dyDescent="0.35">
      <c r="S26089" s="43"/>
      <c r="U26089" s="43"/>
    </row>
    <row r="26090" spans="19:21" x14ac:dyDescent="0.35">
      <c r="S26090" s="43"/>
      <c r="U26090" s="43"/>
    </row>
    <row r="26091" spans="19:21" x14ac:dyDescent="0.35">
      <c r="S26091" s="43"/>
      <c r="U26091" s="43"/>
    </row>
    <row r="26092" spans="19:21" x14ac:dyDescent="0.35">
      <c r="S26092" s="43"/>
      <c r="U26092" s="43"/>
    </row>
    <row r="26093" spans="19:21" x14ac:dyDescent="0.35">
      <c r="S26093" s="43"/>
      <c r="U26093" s="43"/>
    </row>
    <row r="26094" spans="19:21" x14ac:dyDescent="0.35">
      <c r="S26094" s="43"/>
      <c r="U26094" s="43"/>
    </row>
    <row r="26095" spans="19:21" x14ac:dyDescent="0.35">
      <c r="S26095" s="43"/>
      <c r="U26095" s="43"/>
    </row>
    <row r="26096" spans="19:21" x14ac:dyDescent="0.35">
      <c r="S26096" s="43"/>
      <c r="U26096" s="43"/>
    </row>
    <row r="26097" spans="19:21" x14ac:dyDescent="0.35">
      <c r="S26097" s="43"/>
      <c r="U26097" s="43"/>
    </row>
    <row r="26098" spans="19:21" x14ac:dyDescent="0.35">
      <c r="S26098" s="43"/>
      <c r="U26098" s="43"/>
    </row>
    <row r="26099" spans="19:21" x14ac:dyDescent="0.35">
      <c r="S26099" s="43"/>
      <c r="U26099" s="43"/>
    </row>
    <row r="26100" spans="19:21" x14ac:dyDescent="0.35">
      <c r="S26100" s="43"/>
      <c r="U26100" s="43"/>
    </row>
    <row r="26101" spans="19:21" x14ac:dyDescent="0.35">
      <c r="S26101" s="43"/>
      <c r="U26101" s="43"/>
    </row>
    <row r="26102" spans="19:21" x14ac:dyDescent="0.35">
      <c r="S26102" s="43"/>
      <c r="U26102" s="43"/>
    </row>
    <row r="26103" spans="19:21" x14ac:dyDescent="0.35">
      <c r="S26103" s="43"/>
      <c r="U26103" s="43"/>
    </row>
    <row r="26104" spans="19:21" x14ac:dyDescent="0.35">
      <c r="S26104" s="43"/>
      <c r="U26104" s="43"/>
    </row>
    <row r="26105" spans="19:21" x14ac:dyDescent="0.35">
      <c r="S26105" s="43"/>
      <c r="U26105" s="43"/>
    </row>
    <row r="26106" spans="19:21" x14ac:dyDescent="0.35">
      <c r="S26106" s="43"/>
      <c r="U26106" s="43"/>
    </row>
    <row r="26107" spans="19:21" x14ac:dyDescent="0.35">
      <c r="S26107" s="43"/>
      <c r="U26107" s="43"/>
    </row>
    <row r="26108" spans="19:21" x14ac:dyDescent="0.35">
      <c r="S26108" s="43"/>
      <c r="U26108" s="43"/>
    </row>
    <row r="26109" spans="19:21" x14ac:dyDescent="0.35">
      <c r="S26109" s="43"/>
      <c r="U26109" s="43"/>
    </row>
    <row r="26110" spans="19:21" x14ac:dyDescent="0.35">
      <c r="S26110" s="43"/>
      <c r="U26110" s="43"/>
    </row>
    <row r="26111" spans="19:21" x14ac:dyDescent="0.35">
      <c r="S26111" s="43"/>
      <c r="U26111" s="43"/>
    </row>
    <row r="26112" spans="19:21" x14ac:dyDescent="0.35">
      <c r="S26112" s="43"/>
      <c r="U26112" s="43"/>
    </row>
    <row r="26113" spans="19:21" x14ac:dyDescent="0.35">
      <c r="S26113" s="43"/>
      <c r="U26113" s="43"/>
    </row>
    <row r="26114" spans="19:21" x14ac:dyDescent="0.35">
      <c r="S26114" s="43"/>
      <c r="U26114" s="43"/>
    </row>
    <row r="26115" spans="19:21" x14ac:dyDescent="0.35">
      <c r="S26115" s="43"/>
      <c r="U26115" s="43"/>
    </row>
    <row r="26116" spans="19:21" x14ac:dyDescent="0.35">
      <c r="S26116" s="43"/>
      <c r="U26116" s="43"/>
    </row>
    <row r="26117" spans="19:21" x14ac:dyDescent="0.35">
      <c r="S26117" s="43"/>
      <c r="U26117" s="43"/>
    </row>
    <row r="26118" spans="19:21" x14ac:dyDescent="0.35">
      <c r="S26118" s="43"/>
      <c r="U26118" s="43"/>
    </row>
    <row r="26119" spans="19:21" x14ac:dyDescent="0.35">
      <c r="S26119" s="43"/>
      <c r="U26119" s="43"/>
    </row>
    <row r="26120" spans="19:21" x14ac:dyDescent="0.35">
      <c r="S26120" s="43"/>
      <c r="U26120" s="43"/>
    </row>
    <row r="26121" spans="19:21" x14ac:dyDescent="0.35">
      <c r="S26121" s="43"/>
      <c r="U26121" s="43"/>
    </row>
    <row r="26122" spans="19:21" x14ac:dyDescent="0.35">
      <c r="S26122" s="43"/>
      <c r="U26122" s="43"/>
    </row>
    <row r="26123" spans="19:21" x14ac:dyDescent="0.35">
      <c r="S26123" s="43"/>
      <c r="U26123" s="43"/>
    </row>
    <row r="26124" spans="19:21" x14ac:dyDescent="0.35">
      <c r="S26124" s="43"/>
      <c r="U26124" s="43"/>
    </row>
    <row r="26125" spans="19:21" x14ac:dyDescent="0.35">
      <c r="S26125" s="43"/>
      <c r="U26125" s="43"/>
    </row>
    <row r="26126" spans="19:21" x14ac:dyDescent="0.35">
      <c r="S26126" s="43"/>
      <c r="U26126" s="43"/>
    </row>
    <row r="26127" spans="19:21" x14ac:dyDescent="0.35">
      <c r="S26127" s="43"/>
      <c r="U26127" s="43"/>
    </row>
    <row r="26128" spans="19:21" x14ac:dyDescent="0.35">
      <c r="S26128" s="43"/>
      <c r="U26128" s="43"/>
    </row>
    <row r="26129" spans="19:21" x14ac:dyDescent="0.35">
      <c r="S26129" s="43"/>
      <c r="U26129" s="43"/>
    </row>
    <row r="26130" spans="19:21" x14ac:dyDescent="0.35">
      <c r="S26130" s="43"/>
      <c r="U26130" s="43"/>
    </row>
    <row r="26131" spans="19:21" x14ac:dyDescent="0.35">
      <c r="S26131" s="43"/>
      <c r="U26131" s="43"/>
    </row>
    <row r="26132" spans="19:21" x14ac:dyDescent="0.35">
      <c r="S26132" s="43"/>
      <c r="U26132" s="43"/>
    </row>
    <row r="26133" spans="19:21" x14ac:dyDescent="0.35">
      <c r="S26133" s="43"/>
      <c r="U26133" s="43"/>
    </row>
    <row r="26134" spans="19:21" x14ac:dyDescent="0.35">
      <c r="S26134" s="43"/>
      <c r="U26134" s="43"/>
    </row>
    <row r="26135" spans="19:21" x14ac:dyDescent="0.35">
      <c r="S26135" s="43"/>
      <c r="U26135" s="43"/>
    </row>
    <row r="26136" spans="19:21" x14ac:dyDescent="0.35">
      <c r="S26136" s="43"/>
      <c r="U26136" s="43"/>
    </row>
    <row r="26137" spans="19:21" x14ac:dyDescent="0.35">
      <c r="S26137" s="43"/>
      <c r="U26137" s="43"/>
    </row>
    <row r="26138" spans="19:21" x14ac:dyDescent="0.35">
      <c r="S26138" s="43"/>
      <c r="U26138" s="43"/>
    </row>
    <row r="26139" spans="19:21" x14ac:dyDescent="0.35">
      <c r="S26139" s="43"/>
      <c r="U26139" s="43"/>
    </row>
    <row r="26140" spans="19:21" x14ac:dyDescent="0.35">
      <c r="S26140" s="43"/>
      <c r="U26140" s="43"/>
    </row>
    <row r="26141" spans="19:21" x14ac:dyDescent="0.35">
      <c r="S26141" s="43"/>
      <c r="U26141" s="43"/>
    </row>
    <row r="26142" spans="19:21" x14ac:dyDescent="0.35">
      <c r="S26142" s="43"/>
      <c r="U26142" s="43"/>
    </row>
    <row r="26143" spans="19:21" x14ac:dyDescent="0.35">
      <c r="S26143" s="43"/>
      <c r="U26143" s="43"/>
    </row>
    <row r="26144" spans="19:21" x14ac:dyDescent="0.35">
      <c r="S26144" s="43"/>
      <c r="U26144" s="43"/>
    </row>
    <row r="26145" spans="19:21" x14ac:dyDescent="0.35">
      <c r="S26145" s="43"/>
      <c r="U26145" s="43"/>
    </row>
    <row r="26146" spans="19:21" x14ac:dyDescent="0.35">
      <c r="S26146" s="43"/>
      <c r="U26146" s="43"/>
    </row>
    <row r="26147" spans="19:21" x14ac:dyDescent="0.35">
      <c r="S26147" s="43"/>
      <c r="U26147" s="43"/>
    </row>
    <row r="26148" spans="19:21" x14ac:dyDescent="0.35">
      <c r="S26148" s="43"/>
      <c r="U26148" s="43"/>
    </row>
    <row r="26149" spans="19:21" x14ac:dyDescent="0.35">
      <c r="S26149" s="43"/>
      <c r="U26149" s="43"/>
    </row>
    <row r="26150" spans="19:21" x14ac:dyDescent="0.35">
      <c r="S26150" s="43"/>
      <c r="U26150" s="43"/>
    </row>
    <row r="26151" spans="19:21" x14ac:dyDescent="0.35">
      <c r="S26151" s="43"/>
      <c r="U26151" s="43"/>
    </row>
    <row r="26152" spans="19:21" x14ac:dyDescent="0.35">
      <c r="S26152" s="43"/>
      <c r="U26152" s="43"/>
    </row>
    <row r="26153" spans="19:21" x14ac:dyDescent="0.35">
      <c r="S26153" s="43"/>
      <c r="U26153" s="43"/>
    </row>
    <row r="26154" spans="19:21" x14ac:dyDescent="0.35">
      <c r="S26154" s="43"/>
      <c r="U26154" s="43"/>
    </row>
    <row r="26155" spans="19:21" x14ac:dyDescent="0.35">
      <c r="S26155" s="43"/>
      <c r="U26155" s="43"/>
    </row>
    <row r="26156" spans="19:21" x14ac:dyDescent="0.35">
      <c r="S26156" s="43"/>
      <c r="U26156" s="43"/>
    </row>
    <row r="26157" spans="19:21" x14ac:dyDescent="0.35">
      <c r="S26157" s="43"/>
      <c r="U26157" s="43"/>
    </row>
    <row r="26158" spans="19:21" x14ac:dyDescent="0.35">
      <c r="S26158" s="43"/>
      <c r="U26158" s="43"/>
    </row>
    <row r="26159" spans="19:21" x14ac:dyDescent="0.35">
      <c r="S26159" s="43"/>
      <c r="U26159" s="43"/>
    </row>
    <row r="26160" spans="19:21" x14ac:dyDescent="0.35">
      <c r="S26160" s="43"/>
      <c r="U26160" s="43"/>
    </row>
    <row r="26161" spans="19:21" x14ac:dyDescent="0.35">
      <c r="S26161" s="43"/>
      <c r="U26161" s="43"/>
    </row>
    <row r="26162" spans="19:21" x14ac:dyDescent="0.35">
      <c r="S26162" s="43"/>
      <c r="U26162" s="43"/>
    </row>
    <row r="26163" spans="19:21" x14ac:dyDescent="0.35">
      <c r="S26163" s="43"/>
      <c r="U26163" s="43"/>
    </row>
    <row r="26164" spans="19:21" x14ac:dyDescent="0.35">
      <c r="S26164" s="43"/>
      <c r="U26164" s="43"/>
    </row>
    <row r="26165" spans="19:21" x14ac:dyDescent="0.35">
      <c r="S26165" s="43"/>
      <c r="U26165" s="43"/>
    </row>
    <row r="26166" spans="19:21" x14ac:dyDescent="0.35">
      <c r="S26166" s="43"/>
      <c r="U26166" s="43"/>
    </row>
    <row r="26167" spans="19:21" x14ac:dyDescent="0.35">
      <c r="S26167" s="43"/>
      <c r="U26167" s="43"/>
    </row>
    <row r="26168" spans="19:21" x14ac:dyDescent="0.35">
      <c r="S26168" s="43"/>
      <c r="U26168" s="43"/>
    </row>
    <row r="26169" spans="19:21" x14ac:dyDescent="0.35">
      <c r="S26169" s="43"/>
      <c r="U26169" s="43"/>
    </row>
    <row r="26170" spans="19:21" x14ac:dyDescent="0.35">
      <c r="S26170" s="43"/>
      <c r="U26170" s="43"/>
    </row>
    <row r="26171" spans="19:21" x14ac:dyDescent="0.35">
      <c r="S26171" s="43"/>
      <c r="U26171" s="43"/>
    </row>
    <row r="26172" spans="19:21" x14ac:dyDescent="0.35">
      <c r="S26172" s="43"/>
      <c r="U26172" s="43"/>
    </row>
    <row r="26173" spans="19:21" x14ac:dyDescent="0.35">
      <c r="S26173" s="43"/>
      <c r="U26173" s="43"/>
    </row>
    <row r="26174" spans="19:21" x14ac:dyDescent="0.35">
      <c r="S26174" s="43"/>
      <c r="U26174" s="43"/>
    </row>
    <row r="26175" spans="19:21" x14ac:dyDescent="0.35">
      <c r="S26175" s="43"/>
      <c r="U26175" s="43"/>
    </row>
    <row r="26176" spans="19:21" x14ac:dyDescent="0.35">
      <c r="S26176" s="43"/>
      <c r="U26176" s="43"/>
    </row>
    <row r="26177" spans="19:21" x14ac:dyDescent="0.35">
      <c r="S26177" s="43"/>
      <c r="U26177" s="43"/>
    </row>
    <row r="26178" spans="19:21" x14ac:dyDescent="0.35">
      <c r="S26178" s="43"/>
      <c r="U26178" s="43"/>
    </row>
    <row r="26179" spans="19:21" x14ac:dyDescent="0.35">
      <c r="S26179" s="43"/>
      <c r="U26179" s="43"/>
    </row>
    <row r="26180" spans="19:21" x14ac:dyDescent="0.35">
      <c r="S26180" s="43"/>
      <c r="U26180" s="43"/>
    </row>
    <row r="26181" spans="19:21" x14ac:dyDescent="0.35">
      <c r="S26181" s="43"/>
      <c r="U26181" s="43"/>
    </row>
    <row r="26182" spans="19:21" x14ac:dyDescent="0.35">
      <c r="S26182" s="43"/>
      <c r="U26182" s="43"/>
    </row>
    <row r="26183" spans="19:21" x14ac:dyDescent="0.35">
      <c r="S26183" s="43"/>
      <c r="U26183" s="43"/>
    </row>
    <row r="26184" spans="19:21" x14ac:dyDescent="0.35">
      <c r="S26184" s="43"/>
      <c r="U26184" s="43"/>
    </row>
    <row r="26185" spans="19:21" x14ac:dyDescent="0.35">
      <c r="S26185" s="43"/>
      <c r="U26185" s="43"/>
    </row>
    <row r="26186" spans="19:21" x14ac:dyDescent="0.35">
      <c r="S26186" s="43"/>
      <c r="U26186" s="43"/>
    </row>
    <row r="26187" spans="19:21" x14ac:dyDescent="0.35">
      <c r="S26187" s="43"/>
      <c r="U26187" s="43"/>
    </row>
    <row r="26188" spans="19:21" x14ac:dyDescent="0.35">
      <c r="S26188" s="43"/>
      <c r="U26188" s="43"/>
    </row>
    <row r="26189" spans="19:21" x14ac:dyDescent="0.35">
      <c r="S26189" s="43"/>
      <c r="U26189" s="43"/>
    </row>
    <row r="26190" spans="19:21" x14ac:dyDescent="0.35">
      <c r="S26190" s="43"/>
      <c r="U26190" s="43"/>
    </row>
    <row r="26191" spans="19:21" x14ac:dyDescent="0.35">
      <c r="S26191" s="43"/>
      <c r="U26191" s="43"/>
    </row>
    <row r="26192" spans="19:21" x14ac:dyDescent="0.35">
      <c r="S26192" s="43"/>
      <c r="U26192" s="43"/>
    </row>
    <row r="26193" spans="19:21" x14ac:dyDescent="0.35">
      <c r="S26193" s="43"/>
      <c r="U26193" s="43"/>
    </row>
    <row r="26194" spans="19:21" x14ac:dyDescent="0.35">
      <c r="S26194" s="43"/>
      <c r="U26194" s="43"/>
    </row>
    <row r="26195" spans="19:21" x14ac:dyDescent="0.35">
      <c r="S26195" s="43"/>
      <c r="U26195" s="43"/>
    </row>
    <row r="26196" spans="19:21" x14ac:dyDescent="0.35">
      <c r="S26196" s="43"/>
      <c r="U26196" s="43"/>
    </row>
    <row r="26197" spans="19:21" x14ac:dyDescent="0.35">
      <c r="S26197" s="43"/>
      <c r="U26197" s="43"/>
    </row>
    <row r="26198" spans="19:21" x14ac:dyDescent="0.35">
      <c r="S26198" s="43"/>
      <c r="U26198" s="43"/>
    </row>
    <row r="26199" spans="19:21" x14ac:dyDescent="0.35">
      <c r="S26199" s="43"/>
      <c r="U26199" s="43"/>
    </row>
    <row r="26200" spans="19:21" x14ac:dyDescent="0.35">
      <c r="S26200" s="43"/>
      <c r="U26200" s="43"/>
    </row>
    <row r="26201" spans="19:21" x14ac:dyDescent="0.35">
      <c r="S26201" s="43"/>
      <c r="U26201" s="43"/>
    </row>
    <row r="26202" spans="19:21" x14ac:dyDescent="0.35">
      <c r="S26202" s="43"/>
      <c r="U26202" s="43"/>
    </row>
    <row r="26203" spans="19:21" x14ac:dyDescent="0.35">
      <c r="S26203" s="43"/>
      <c r="U26203" s="43"/>
    </row>
    <row r="26204" spans="19:21" x14ac:dyDescent="0.35">
      <c r="S26204" s="43"/>
      <c r="U26204" s="43"/>
    </row>
    <row r="26205" spans="19:21" x14ac:dyDescent="0.35">
      <c r="S26205" s="43"/>
      <c r="U26205" s="43"/>
    </row>
    <row r="26206" spans="19:21" x14ac:dyDescent="0.35">
      <c r="S26206" s="43"/>
      <c r="U26206" s="43"/>
    </row>
    <row r="26207" spans="19:21" x14ac:dyDescent="0.35">
      <c r="S26207" s="43"/>
      <c r="U26207" s="43"/>
    </row>
    <row r="26208" spans="19:21" x14ac:dyDescent="0.35">
      <c r="S26208" s="43"/>
      <c r="U26208" s="43"/>
    </row>
    <row r="26209" spans="19:21" x14ac:dyDescent="0.35">
      <c r="S26209" s="43"/>
      <c r="U26209" s="43"/>
    </row>
    <row r="26210" spans="19:21" x14ac:dyDescent="0.35">
      <c r="S26210" s="43"/>
      <c r="U26210" s="43"/>
    </row>
    <row r="26211" spans="19:21" x14ac:dyDescent="0.35">
      <c r="S26211" s="43"/>
      <c r="U26211" s="43"/>
    </row>
    <row r="26212" spans="19:21" x14ac:dyDescent="0.35">
      <c r="S26212" s="43"/>
      <c r="U26212" s="43"/>
    </row>
    <row r="26213" spans="19:21" x14ac:dyDescent="0.35">
      <c r="S26213" s="43"/>
      <c r="U26213" s="43"/>
    </row>
    <row r="26214" spans="19:21" x14ac:dyDescent="0.35">
      <c r="S26214" s="43"/>
      <c r="U26214" s="43"/>
    </row>
    <row r="26215" spans="19:21" x14ac:dyDescent="0.35">
      <c r="S26215" s="43"/>
      <c r="U26215" s="43"/>
    </row>
    <row r="26216" spans="19:21" x14ac:dyDescent="0.35">
      <c r="S26216" s="43"/>
      <c r="U26216" s="43"/>
    </row>
    <row r="26217" spans="19:21" x14ac:dyDescent="0.35">
      <c r="S26217" s="43"/>
      <c r="U26217" s="43"/>
    </row>
    <row r="26218" spans="19:21" x14ac:dyDescent="0.35">
      <c r="S26218" s="43"/>
      <c r="U26218" s="43"/>
    </row>
    <row r="26219" spans="19:21" x14ac:dyDescent="0.35">
      <c r="S26219" s="43"/>
      <c r="U26219" s="43"/>
    </row>
    <row r="26220" spans="19:21" x14ac:dyDescent="0.35">
      <c r="S26220" s="43"/>
      <c r="U26220" s="43"/>
    </row>
    <row r="26221" spans="19:21" x14ac:dyDescent="0.35">
      <c r="S26221" s="43"/>
      <c r="U26221" s="43"/>
    </row>
    <row r="26222" spans="19:21" x14ac:dyDescent="0.35">
      <c r="S26222" s="43"/>
      <c r="U26222" s="43"/>
    </row>
    <row r="26223" spans="19:21" x14ac:dyDescent="0.35">
      <c r="S26223" s="43"/>
      <c r="U26223" s="43"/>
    </row>
    <row r="26224" spans="19:21" x14ac:dyDescent="0.35">
      <c r="S26224" s="43"/>
      <c r="U26224" s="43"/>
    </row>
    <row r="26225" spans="19:21" x14ac:dyDescent="0.35">
      <c r="S26225" s="43"/>
      <c r="U26225" s="43"/>
    </row>
    <row r="26226" spans="19:21" x14ac:dyDescent="0.35">
      <c r="S26226" s="43"/>
      <c r="U26226" s="43"/>
    </row>
    <row r="26227" spans="19:21" x14ac:dyDescent="0.35">
      <c r="S26227" s="43"/>
      <c r="U26227" s="43"/>
    </row>
    <row r="26228" spans="19:21" x14ac:dyDescent="0.35">
      <c r="S26228" s="43"/>
      <c r="U26228" s="43"/>
    </row>
    <row r="26229" spans="19:21" x14ac:dyDescent="0.35">
      <c r="S26229" s="43"/>
      <c r="U26229" s="43"/>
    </row>
    <row r="26230" spans="19:21" x14ac:dyDescent="0.35">
      <c r="S26230" s="43"/>
      <c r="U26230" s="43"/>
    </row>
    <row r="26231" spans="19:21" x14ac:dyDescent="0.35">
      <c r="S26231" s="43"/>
      <c r="U26231" s="43"/>
    </row>
    <row r="26232" spans="19:21" x14ac:dyDescent="0.35">
      <c r="S26232" s="43"/>
      <c r="U26232" s="43"/>
    </row>
    <row r="26233" spans="19:21" x14ac:dyDescent="0.35">
      <c r="S26233" s="43"/>
      <c r="U26233" s="43"/>
    </row>
    <row r="26234" spans="19:21" x14ac:dyDescent="0.35">
      <c r="S26234" s="43"/>
      <c r="U26234" s="43"/>
    </row>
    <row r="26235" spans="19:21" x14ac:dyDescent="0.35">
      <c r="S26235" s="43"/>
      <c r="U26235" s="43"/>
    </row>
    <row r="26236" spans="19:21" x14ac:dyDescent="0.35">
      <c r="S26236" s="43"/>
      <c r="U26236" s="43"/>
    </row>
    <row r="26237" spans="19:21" x14ac:dyDescent="0.35">
      <c r="S26237" s="43"/>
      <c r="U26237" s="43"/>
    </row>
    <row r="26238" spans="19:21" x14ac:dyDescent="0.35">
      <c r="S26238" s="43"/>
      <c r="U26238" s="43"/>
    </row>
    <row r="26239" spans="19:21" x14ac:dyDescent="0.35">
      <c r="S26239" s="43"/>
      <c r="U26239" s="43"/>
    </row>
    <row r="26240" spans="19:21" x14ac:dyDescent="0.35">
      <c r="S26240" s="43"/>
      <c r="U26240" s="43"/>
    </row>
    <row r="26241" spans="19:21" x14ac:dyDescent="0.35">
      <c r="S26241" s="43"/>
      <c r="U26241" s="43"/>
    </row>
    <row r="26242" spans="19:21" x14ac:dyDescent="0.35">
      <c r="S26242" s="43"/>
      <c r="U26242" s="43"/>
    </row>
    <row r="26243" spans="19:21" x14ac:dyDescent="0.35">
      <c r="S26243" s="43"/>
      <c r="U26243" s="43"/>
    </row>
    <row r="26244" spans="19:21" x14ac:dyDescent="0.35">
      <c r="S26244" s="43"/>
      <c r="U26244" s="43"/>
    </row>
    <row r="26245" spans="19:21" x14ac:dyDescent="0.35">
      <c r="S26245" s="43"/>
      <c r="U26245" s="43"/>
    </row>
    <row r="26246" spans="19:21" x14ac:dyDescent="0.35">
      <c r="S26246" s="43"/>
      <c r="U26246" s="43"/>
    </row>
    <row r="26247" spans="19:21" x14ac:dyDescent="0.35">
      <c r="S26247" s="43"/>
      <c r="U26247" s="43"/>
    </row>
    <row r="26248" spans="19:21" x14ac:dyDescent="0.35">
      <c r="S26248" s="43"/>
      <c r="U26248" s="43"/>
    </row>
    <row r="26249" spans="19:21" x14ac:dyDescent="0.35">
      <c r="S26249" s="43"/>
      <c r="U26249" s="43"/>
    </row>
    <row r="26250" spans="19:21" x14ac:dyDescent="0.35">
      <c r="S26250" s="43"/>
      <c r="U26250" s="43"/>
    </row>
    <row r="26251" spans="19:21" x14ac:dyDescent="0.35">
      <c r="S26251" s="43"/>
      <c r="U26251" s="43"/>
    </row>
    <row r="26252" spans="19:21" x14ac:dyDescent="0.35">
      <c r="S26252" s="43"/>
      <c r="U26252" s="43"/>
    </row>
    <row r="26253" spans="19:21" x14ac:dyDescent="0.35">
      <c r="S26253" s="43"/>
      <c r="U26253" s="43"/>
    </row>
    <row r="26254" spans="19:21" x14ac:dyDescent="0.35">
      <c r="S26254" s="43"/>
      <c r="U26254" s="43"/>
    </row>
    <row r="26255" spans="19:21" x14ac:dyDescent="0.35">
      <c r="S26255" s="43"/>
      <c r="U26255" s="43"/>
    </row>
    <row r="26256" spans="19:21" x14ac:dyDescent="0.35">
      <c r="S26256" s="43"/>
      <c r="U26256" s="43"/>
    </row>
    <row r="26257" spans="19:21" x14ac:dyDescent="0.35">
      <c r="S26257" s="43"/>
      <c r="U26257" s="43"/>
    </row>
    <row r="26258" spans="19:21" x14ac:dyDescent="0.35">
      <c r="S26258" s="43"/>
      <c r="U26258" s="43"/>
    </row>
    <row r="26259" spans="19:21" x14ac:dyDescent="0.35">
      <c r="S26259" s="43"/>
      <c r="U26259" s="43"/>
    </row>
    <row r="26260" spans="19:21" x14ac:dyDescent="0.35">
      <c r="S26260" s="43"/>
      <c r="U26260" s="43"/>
    </row>
    <row r="26261" spans="19:21" x14ac:dyDescent="0.35">
      <c r="S26261" s="43"/>
      <c r="U26261" s="43"/>
    </row>
    <row r="26262" spans="19:21" x14ac:dyDescent="0.35">
      <c r="S26262" s="43"/>
      <c r="U26262" s="43"/>
    </row>
    <row r="26263" spans="19:21" x14ac:dyDescent="0.35">
      <c r="S26263" s="43"/>
      <c r="U26263" s="43"/>
    </row>
    <row r="26264" spans="19:21" x14ac:dyDescent="0.35">
      <c r="S26264" s="43"/>
      <c r="U26264" s="43"/>
    </row>
    <row r="26265" spans="19:21" x14ac:dyDescent="0.35">
      <c r="S26265" s="43"/>
      <c r="U26265" s="43"/>
    </row>
    <row r="26266" spans="19:21" x14ac:dyDescent="0.35">
      <c r="S26266" s="43"/>
      <c r="U26266" s="43"/>
    </row>
    <row r="26267" spans="19:21" x14ac:dyDescent="0.35">
      <c r="S26267" s="43"/>
      <c r="U26267" s="43"/>
    </row>
    <row r="26268" spans="19:21" x14ac:dyDescent="0.35">
      <c r="S26268" s="43"/>
      <c r="U26268" s="43"/>
    </row>
    <row r="26269" spans="19:21" x14ac:dyDescent="0.35">
      <c r="S26269" s="43"/>
      <c r="U26269" s="43"/>
    </row>
    <row r="26270" spans="19:21" x14ac:dyDescent="0.35">
      <c r="S26270" s="43"/>
      <c r="U26270" s="43"/>
    </row>
    <row r="26271" spans="19:21" x14ac:dyDescent="0.35">
      <c r="S26271" s="43"/>
      <c r="U26271" s="43"/>
    </row>
    <row r="26272" spans="19:21" x14ac:dyDescent="0.35">
      <c r="S26272" s="43"/>
      <c r="U26272" s="43"/>
    </row>
    <row r="26273" spans="19:21" x14ac:dyDescent="0.35">
      <c r="S26273" s="43"/>
      <c r="U26273" s="43"/>
    </row>
    <row r="26274" spans="19:21" x14ac:dyDescent="0.35">
      <c r="S26274" s="43"/>
      <c r="U26274" s="43"/>
    </row>
    <row r="26275" spans="19:21" x14ac:dyDescent="0.35">
      <c r="S26275" s="43"/>
      <c r="U26275" s="43"/>
    </row>
    <row r="26276" spans="19:21" x14ac:dyDescent="0.35">
      <c r="S26276" s="43"/>
      <c r="U26276" s="43"/>
    </row>
    <row r="26277" spans="19:21" x14ac:dyDescent="0.35">
      <c r="S26277" s="43"/>
      <c r="U26277" s="43"/>
    </row>
    <row r="26278" spans="19:21" x14ac:dyDescent="0.35">
      <c r="S26278" s="43"/>
      <c r="U26278" s="43"/>
    </row>
    <row r="26279" spans="19:21" x14ac:dyDescent="0.35">
      <c r="S26279" s="43"/>
      <c r="U26279" s="43"/>
    </row>
    <row r="26280" spans="19:21" x14ac:dyDescent="0.35">
      <c r="S26280" s="43"/>
      <c r="U26280" s="43"/>
    </row>
    <row r="26281" spans="19:21" x14ac:dyDescent="0.35">
      <c r="S26281" s="43"/>
      <c r="U26281" s="43"/>
    </row>
    <row r="26282" spans="19:21" x14ac:dyDescent="0.35">
      <c r="S26282" s="43"/>
      <c r="U26282" s="43"/>
    </row>
    <row r="26283" spans="19:21" x14ac:dyDescent="0.35">
      <c r="S26283" s="43"/>
      <c r="U26283" s="43"/>
    </row>
    <row r="26284" spans="19:21" x14ac:dyDescent="0.35">
      <c r="S26284" s="43"/>
      <c r="U26284" s="43"/>
    </row>
    <row r="26285" spans="19:21" x14ac:dyDescent="0.35">
      <c r="S26285" s="43"/>
      <c r="U26285" s="43"/>
    </row>
    <row r="26286" spans="19:21" x14ac:dyDescent="0.35">
      <c r="S26286" s="43"/>
      <c r="U26286" s="43"/>
    </row>
    <row r="26287" spans="19:21" x14ac:dyDescent="0.35">
      <c r="S26287" s="43"/>
      <c r="U26287" s="43"/>
    </row>
    <row r="26288" spans="19:21" x14ac:dyDescent="0.35">
      <c r="S26288" s="43"/>
      <c r="U26288" s="43"/>
    </row>
    <row r="26289" spans="19:21" x14ac:dyDescent="0.35">
      <c r="S26289" s="43"/>
      <c r="U26289" s="43"/>
    </row>
    <row r="26290" spans="19:21" x14ac:dyDescent="0.35">
      <c r="S26290" s="43"/>
      <c r="U26290" s="43"/>
    </row>
    <row r="26291" spans="19:21" x14ac:dyDescent="0.35">
      <c r="S26291" s="43"/>
      <c r="U26291" s="43"/>
    </row>
    <row r="26292" spans="19:21" x14ac:dyDescent="0.35">
      <c r="S26292" s="43"/>
      <c r="U26292" s="43"/>
    </row>
    <row r="26293" spans="19:21" x14ac:dyDescent="0.35">
      <c r="S26293" s="43"/>
      <c r="U26293" s="43"/>
    </row>
    <row r="26294" spans="19:21" x14ac:dyDescent="0.35">
      <c r="S26294" s="43"/>
      <c r="U26294" s="43"/>
    </row>
    <row r="26295" spans="19:21" x14ac:dyDescent="0.35">
      <c r="S26295" s="43"/>
      <c r="U26295" s="43"/>
    </row>
    <row r="26296" spans="19:21" x14ac:dyDescent="0.35">
      <c r="S26296" s="43"/>
      <c r="U26296" s="43"/>
    </row>
    <row r="26297" spans="19:21" x14ac:dyDescent="0.35">
      <c r="S26297" s="43"/>
      <c r="U26297" s="43"/>
    </row>
    <row r="26298" spans="19:21" x14ac:dyDescent="0.35">
      <c r="S26298" s="43"/>
      <c r="U26298" s="43"/>
    </row>
    <row r="26299" spans="19:21" x14ac:dyDescent="0.35">
      <c r="S26299" s="43"/>
      <c r="U26299" s="43"/>
    </row>
    <row r="26300" spans="19:21" x14ac:dyDescent="0.35">
      <c r="S26300" s="43"/>
      <c r="U26300" s="43"/>
    </row>
    <row r="26301" spans="19:21" x14ac:dyDescent="0.35">
      <c r="S26301" s="43"/>
      <c r="U26301" s="43"/>
    </row>
    <row r="26302" spans="19:21" x14ac:dyDescent="0.35">
      <c r="S26302" s="43"/>
      <c r="U26302" s="43"/>
    </row>
    <row r="26303" spans="19:21" x14ac:dyDescent="0.35">
      <c r="S26303" s="43"/>
      <c r="U26303" s="43"/>
    </row>
    <row r="26304" spans="19:21" x14ac:dyDescent="0.35">
      <c r="S26304" s="43"/>
      <c r="U26304" s="43"/>
    </row>
    <row r="26305" spans="19:21" x14ac:dyDescent="0.35">
      <c r="S26305" s="43"/>
      <c r="U26305" s="43"/>
    </row>
    <row r="26306" spans="19:21" x14ac:dyDescent="0.35">
      <c r="S26306" s="43"/>
      <c r="U26306" s="43"/>
    </row>
    <row r="26307" spans="19:21" x14ac:dyDescent="0.35">
      <c r="S26307" s="43"/>
      <c r="U26307" s="43"/>
    </row>
    <row r="26308" spans="19:21" x14ac:dyDescent="0.35">
      <c r="S26308" s="43"/>
      <c r="U26308" s="43"/>
    </row>
    <row r="26309" spans="19:21" x14ac:dyDescent="0.35">
      <c r="S26309" s="43"/>
      <c r="U26309" s="43"/>
    </row>
    <row r="26310" spans="19:21" x14ac:dyDescent="0.35">
      <c r="S26310" s="43"/>
      <c r="U26310" s="43"/>
    </row>
    <row r="26311" spans="19:21" x14ac:dyDescent="0.35">
      <c r="S26311" s="43"/>
      <c r="U26311" s="43"/>
    </row>
    <row r="26312" spans="19:21" x14ac:dyDescent="0.35">
      <c r="S26312" s="43"/>
      <c r="U26312" s="43"/>
    </row>
    <row r="26313" spans="19:21" x14ac:dyDescent="0.35">
      <c r="S26313" s="43"/>
      <c r="U26313" s="43"/>
    </row>
    <row r="26314" spans="19:21" x14ac:dyDescent="0.35">
      <c r="S26314" s="43"/>
      <c r="U26314" s="43"/>
    </row>
    <row r="26315" spans="19:21" x14ac:dyDescent="0.35">
      <c r="S26315" s="43"/>
      <c r="U26315" s="43"/>
    </row>
    <row r="26316" spans="19:21" x14ac:dyDescent="0.35">
      <c r="S26316" s="43"/>
      <c r="U26316" s="43"/>
    </row>
    <row r="26317" spans="19:21" x14ac:dyDescent="0.35">
      <c r="S26317" s="43"/>
      <c r="U26317" s="43"/>
    </row>
    <row r="26318" spans="19:21" x14ac:dyDescent="0.35">
      <c r="S26318" s="43"/>
      <c r="U26318" s="43"/>
    </row>
    <row r="26319" spans="19:21" x14ac:dyDescent="0.35">
      <c r="S26319" s="43"/>
      <c r="U26319" s="43"/>
    </row>
    <row r="26320" spans="19:21" x14ac:dyDescent="0.35">
      <c r="S26320" s="43"/>
      <c r="U26320" s="43"/>
    </row>
    <row r="26321" spans="19:21" x14ac:dyDescent="0.35">
      <c r="S26321" s="43"/>
      <c r="U26321" s="43"/>
    </row>
    <row r="26322" spans="19:21" x14ac:dyDescent="0.35">
      <c r="S26322" s="43"/>
      <c r="U26322" s="43"/>
    </row>
    <row r="26323" spans="19:21" x14ac:dyDescent="0.35">
      <c r="S26323" s="43"/>
      <c r="U26323" s="43"/>
    </row>
    <row r="26324" spans="19:21" x14ac:dyDescent="0.35">
      <c r="S26324" s="43"/>
      <c r="U26324" s="43"/>
    </row>
    <row r="26325" spans="19:21" x14ac:dyDescent="0.35">
      <c r="S26325" s="43"/>
      <c r="U26325" s="43"/>
    </row>
    <row r="26326" spans="19:21" x14ac:dyDescent="0.35">
      <c r="S26326" s="43"/>
      <c r="U26326" s="43"/>
    </row>
    <row r="26327" spans="19:21" x14ac:dyDescent="0.35">
      <c r="S26327" s="43"/>
      <c r="U26327" s="43"/>
    </row>
    <row r="26328" spans="19:21" x14ac:dyDescent="0.35">
      <c r="S26328" s="43"/>
      <c r="U26328" s="43"/>
    </row>
    <row r="26329" spans="19:21" x14ac:dyDescent="0.35">
      <c r="S26329" s="43"/>
      <c r="U26329" s="43"/>
    </row>
    <row r="26330" spans="19:21" x14ac:dyDescent="0.35">
      <c r="S26330" s="43"/>
      <c r="U26330" s="43"/>
    </row>
    <row r="26331" spans="19:21" x14ac:dyDescent="0.35">
      <c r="S26331" s="43"/>
      <c r="U26331" s="43"/>
    </row>
    <row r="26332" spans="19:21" x14ac:dyDescent="0.35">
      <c r="S26332" s="43"/>
      <c r="U26332" s="43"/>
    </row>
    <row r="26333" spans="19:21" x14ac:dyDescent="0.35">
      <c r="S26333" s="43"/>
      <c r="U26333" s="43"/>
    </row>
    <row r="26334" spans="19:21" x14ac:dyDescent="0.35">
      <c r="S26334" s="43"/>
      <c r="U26334" s="43"/>
    </row>
    <row r="26335" spans="19:21" x14ac:dyDescent="0.35">
      <c r="S26335" s="43"/>
      <c r="U26335" s="43"/>
    </row>
    <row r="26336" spans="19:21" x14ac:dyDescent="0.35">
      <c r="S26336" s="43"/>
      <c r="U26336" s="43"/>
    </row>
    <row r="26337" spans="19:21" x14ac:dyDescent="0.35">
      <c r="S26337" s="43"/>
      <c r="U26337" s="43"/>
    </row>
    <row r="26338" spans="19:21" x14ac:dyDescent="0.35">
      <c r="S26338" s="43"/>
      <c r="U26338" s="43"/>
    </row>
    <row r="26339" spans="19:21" x14ac:dyDescent="0.35">
      <c r="S26339" s="43"/>
      <c r="U26339" s="43"/>
    </row>
    <row r="26340" spans="19:21" x14ac:dyDescent="0.35">
      <c r="S26340" s="43"/>
      <c r="U26340" s="43"/>
    </row>
    <row r="26341" spans="19:21" x14ac:dyDescent="0.35">
      <c r="S26341" s="43"/>
      <c r="U26341" s="43"/>
    </row>
    <row r="26342" spans="19:21" x14ac:dyDescent="0.35">
      <c r="S26342" s="43"/>
      <c r="U26342" s="43"/>
    </row>
    <row r="26343" spans="19:21" x14ac:dyDescent="0.35">
      <c r="S26343" s="43"/>
      <c r="U26343" s="43"/>
    </row>
    <row r="26344" spans="19:21" x14ac:dyDescent="0.35">
      <c r="S26344" s="43"/>
      <c r="U26344" s="43"/>
    </row>
    <row r="26345" spans="19:21" x14ac:dyDescent="0.35">
      <c r="S26345" s="43"/>
      <c r="U26345" s="43"/>
    </row>
    <row r="26346" spans="19:21" x14ac:dyDescent="0.35">
      <c r="S26346" s="43"/>
      <c r="U26346" s="43"/>
    </row>
    <row r="26347" spans="19:21" x14ac:dyDescent="0.35">
      <c r="S26347" s="43"/>
      <c r="U26347" s="43"/>
    </row>
    <row r="26348" spans="19:21" x14ac:dyDescent="0.35">
      <c r="S26348" s="43"/>
      <c r="U26348" s="43"/>
    </row>
    <row r="26349" spans="19:21" x14ac:dyDescent="0.35">
      <c r="S26349" s="43"/>
      <c r="U26349" s="43"/>
    </row>
    <row r="26350" spans="19:21" x14ac:dyDescent="0.35">
      <c r="S26350" s="43"/>
      <c r="U26350" s="43"/>
    </row>
    <row r="26351" spans="19:21" x14ac:dyDescent="0.35">
      <c r="S26351" s="43"/>
      <c r="U26351" s="43"/>
    </row>
    <row r="26352" spans="19:21" x14ac:dyDescent="0.35">
      <c r="S26352" s="43"/>
      <c r="U26352" s="43"/>
    </row>
    <row r="26353" spans="19:21" x14ac:dyDescent="0.35">
      <c r="S26353" s="43"/>
      <c r="U26353" s="43"/>
    </row>
    <row r="26354" spans="19:21" x14ac:dyDescent="0.35">
      <c r="S26354" s="43"/>
      <c r="U26354" s="43"/>
    </row>
    <row r="26355" spans="19:21" x14ac:dyDescent="0.35">
      <c r="S26355" s="43"/>
      <c r="U26355" s="43"/>
    </row>
    <row r="26356" spans="19:21" x14ac:dyDescent="0.35">
      <c r="S26356" s="43"/>
      <c r="U26356" s="43"/>
    </row>
    <row r="26357" spans="19:21" x14ac:dyDescent="0.35">
      <c r="S26357" s="43"/>
      <c r="U26357" s="43"/>
    </row>
    <row r="26358" spans="19:21" x14ac:dyDescent="0.35">
      <c r="S26358" s="43"/>
      <c r="U26358" s="43"/>
    </row>
    <row r="26359" spans="19:21" x14ac:dyDescent="0.35">
      <c r="S26359" s="43"/>
      <c r="U26359" s="43"/>
    </row>
    <row r="26360" spans="19:21" x14ac:dyDescent="0.35">
      <c r="S26360" s="43"/>
      <c r="U26360" s="43"/>
    </row>
    <row r="26361" spans="19:21" x14ac:dyDescent="0.35">
      <c r="S26361" s="43"/>
      <c r="U26361" s="43"/>
    </row>
    <row r="26362" spans="19:21" x14ac:dyDescent="0.35">
      <c r="S26362" s="43"/>
      <c r="U26362" s="43"/>
    </row>
    <row r="26363" spans="19:21" x14ac:dyDescent="0.35">
      <c r="S26363" s="43"/>
      <c r="U26363" s="43"/>
    </row>
    <row r="26364" spans="19:21" x14ac:dyDescent="0.35">
      <c r="S26364" s="43"/>
      <c r="U26364" s="43"/>
    </row>
    <row r="26365" spans="19:21" x14ac:dyDescent="0.35">
      <c r="S26365" s="43"/>
      <c r="U26365" s="43"/>
    </row>
    <row r="26366" spans="19:21" x14ac:dyDescent="0.35">
      <c r="S26366" s="43"/>
      <c r="U26366" s="43"/>
    </row>
    <row r="26367" spans="19:21" x14ac:dyDescent="0.35">
      <c r="S26367" s="43"/>
      <c r="U26367" s="43"/>
    </row>
    <row r="26368" spans="19:21" x14ac:dyDescent="0.35">
      <c r="S26368" s="43"/>
      <c r="U26368" s="43"/>
    </row>
    <row r="26369" spans="19:21" x14ac:dyDescent="0.35">
      <c r="S26369" s="43"/>
      <c r="U26369" s="43"/>
    </row>
    <row r="26370" spans="19:21" x14ac:dyDescent="0.35">
      <c r="S26370" s="43"/>
      <c r="U26370" s="43"/>
    </row>
    <row r="26371" spans="19:21" x14ac:dyDescent="0.35">
      <c r="S26371" s="43"/>
      <c r="U26371" s="43"/>
    </row>
    <row r="26372" spans="19:21" x14ac:dyDescent="0.35">
      <c r="S26372" s="43"/>
      <c r="U26372" s="43"/>
    </row>
    <row r="26373" spans="19:21" x14ac:dyDescent="0.35">
      <c r="S26373" s="43"/>
      <c r="U26373" s="43"/>
    </row>
    <row r="26374" spans="19:21" x14ac:dyDescent="0.35">
      <c r="S26374" s="43"/>
      <c r="U26374" s="43"/>
    </row>
    <row r="26375" spans="19:21" x14ac:dyDescent="0.35">
      <c r="S26375" s="43"/>
      <c r="U26375" s="43"/>
    </row>
    <row r="26376" spans="19:21" x14ac:dyDescent="0.35">
      <c r="S26376" s="43"/>
      <c r="U26376" s="43"/>
    </row>
    <row r="26377" spans="19:21" x14ac:dyDescent="0.35">
      <c r="S26377" s="43"/>
      <c r="U26377" s="43"/>
    </row>
    <row r="26378" spans="19:21" x14ac:dyDescent="0.35">
      <c r="S26378" s="43"/>
      <c r="U26378" s="43"/>
    </row>
    <row r="26379" spans="19:21" x14ac:dyDescent="0.35">
      <c r="S26379" s="43"/>
      <c r="U26379" s="43"/>
    </row>
    <row r="26380" spans="19:21" x14ac:dyDescent="0.35">
      <c r="S26380" s="43"/>
      <c r="U26380" s="43"/>
    </row>
    <row r="26381" spans="19:21" x14ac:dyDescent="0.35">
      <c r="S26381" s="43"/>
      <c r="U26381" s="43"/>
    </row>
    <row r="26382" spans="19:21" x14ac:dyDescent="0.35">
      <c r="S26382" s="43"/>
      <c r="U26382" s="43"/>
    </row>
    <row r="26383" spans="19:21" x14ac:dyDescent="0.35">
      <c r="S26383" s="43"/>
      <c r="U26383" s="43"/>
    </row>
    <row r="26384" spans="19:21" x14ac:dyDescent="0.35">
      <c r="S26384" s="43"/>
      <c r="U26384" s="43"/>
    </row>
    <row r="26385" spans="19:21" x14ac:dyDescent="0.35">
      <c r="S26385" s="43"/>
      <c r="U26385" s="43"/>
    </row>
    <row r="26386" spans="19:21" x14ac:dyDescent="0.35">
      <c r="S26386" s="43"/>
      <c r="U26386" s="43"/>
    </row>
    <row r="26387" spans="19:21" x14ac:dyDescent="0.35">
      <c r="S26387" s="43"/>
      <c r="U26387" s="43"/>
    </row>
    <row r="26388" spans="19:21" x14ac:dyDescent="0.35">
      <c r="S26388" s="43"/>
      <c r="U26388" s="43"/>
    </row>
    <row r="26389" spans="19:21" x14ac:dyDescent="0.35">
      <c r="S26389" s="43"/>
      <c r="U26389" s="43"/>
    </row>
    <row r="26390" spans="19:21" x14ac:dyDescent="0.35">
      <c r="S26390" s="43"/>
      <c r="U26390" s="43"/>
    </row>
    <row r="26391" spans="19:21" x14ac:dyDescent="0.35">
      <c r="S26391" s="43"/>
      <c r="U26391" s="43"/>
    </row>
    <row r="26392" spans="19:21" x14ac:dyDescent="0.35">
      <c r="S26392" s="43"/>
      <c r="U26392" s="43"/>
    </row>
    <row r="26393" spans="19:21" x14ac:dyDescent="0.35">
      <c r="S26393" s="43"/>
      <c r="U26393" s="43"/>
    </row>
    <row r="26394" spans="19:21" x14ac:dyDescent="0.35">
      <c r="S26394" s="43"/>
      <c r="U26394" s="43"/>
    </row>
    <row r="26395" spans="19:21" x14ac:dyDescent="0.35">
      <c r="S26395" s="43"/>
      <c r="U26395" s="43"/>
    </row>
    <row r="26396" spans="19:21" x14ac:dyDescent="0.35">
      <c r="S26396" s="43"/>
      <c r="U26396" s="43"/>
    </row>
    <row r="26397" spans="19:21" x14ac:dyDescent="0.35">
      <c r="S26397" s="43"/>
      <c r="U26397" s="43"/>
    </row>
    <row r="26398" spans="19:21" x14ac:dyDescent="0.35">
      <c r="S26398" s="43"/>
      <c r="U26398" s="43"/>
    </row>
    <row r="26399" spans="19:21" x14ac:dyDescent="0.35">
      <c r="S26399" s="43"/>
      <c r="U26399" s="43"/>
    </row>
    <row r="26400" spans="19:21" x14ac:dyDescent="0.35">
      <c r="S26400" s="43"/>
      <c r="U26400" s="43"/>
    </row>
    <row r="26401" spans="19:21" x14ac:dyDescent="0.35">
      <c r="S26401" s="43"/>
      <c r="U26401" s="43"/>
    </row>
    <row r="26402" spans="19:21" x14ac:dyDescent="0.35">
      <c r="S26402" s="43"/>
      <c r="U26402" s="43"/>
    </row>
    <row r="26403" spans="19:21" x14ac:dyDescent="0.35">
      <c r="S26403" s="43"/>
      <c r="U26403" s="43"/>
    </row>
    <row r="26404" spans="19:21" x14ac:dyDescent="0.35">
      <c r="S26404" s="43"/>
      <c r="U26404" s="43"/>
    </row>
    <row r="26405" spans="19:21" x14ac:dyDescent="0.35">
      <c r="S26405" s="43"/>
      <c r="U26405" s="43"/>
    </row>
    <row r="26406" spans="19:21" x14ac:dyDescent="0.35">
      <c r="S26406" s="43"/>
      <c r="U26406" s="43"/>
    </row>
    <row r="26407" spans="19:21" x14ac:dyDescent="0.35">
      <c r="S26407" s="43"/>
      <c r="U26407" s="43"/>
    </row>
    <row r="26408" spans="19:21" x14ac:dyDescent="0.35">
      <c r="S26408" s="43"/>
      <c r="U26408" s="43"/>
    </row>
    <row r="26409" spans="19:21" x14ac:dyDescent="0.35">
      <c r="S26409" s="43"/>
      <c r="U26409" s="43"/>
    </row>
    <row r="26410" spans="19:21" x14ac:dyDescent="0.35">
      <c r="S26410" s="43"/>
      <c r="U26410" s="43"/>
    </row>
    <row r="26411" spans="19:21" x14ac:dyDescent="0.35">
      <c r="S26411" s="43"/>
      <c r="U26411" s="43"/>
    </row>
    <row r="26412" spans="19:21" x14ac:dyDescent="0.35">
      <c r="S26412" s="43"/>
      <c r="U26412" s="43"/>
    </row>
    <row r="26413" spans="19:21" x14ac:dyDescent="0.35">
      <c r="S26413" s="43"/>
      <c r="U26413" s="43"/>
    </row>
    <row r="26414" spans="19:21" x14ac:dyDescent="0.35">
      <c r="S26414" s="43"/>
      <c r="U26414" s="43"/>
    </row>
    <row r="26415" spans="19:21" x14ac:dyDescent="0.35">
      <c r="S26415" s="43"/>
      <c r="U26415" s="43"/>
    </row>
    <row r="26416" spans="19:21" x14ac:dyDescent="0.35">
      <c r="S26416" s="43"/>
      <c r="U26416" s="43"/>
    </row>
    <row r="26417" spans="19:21" x14ac:dyDescent="0.35">
      <c r="S26417" s="43"/>
      <c r="U26417" s="43"/>
    </row>
    <row r="26418" spans="19:21" x14ac:dyDescent="0.35">
      <c r="S26418" s="43"/>
      <c r="U26418" s="43"/>
    </row>
    <row r="26419" spans="19:21" x14ac:dyDescent="0.35">
      <c r="S26419" s="43"/>
      <c r="U26419" s="43"/>
    </row>
    <row r="26420" spans="19:21" x14ac:dyDescent="0.35">
      <c r="S26420" s="43"/>
      <c r="U26420" s="43"/>
    </row>
    <row r="26421" spans="19:21" x14ac:dyDescent="0.35">
      <c r="S26421" s="43"/>
      <c r="U26421" s="43"/>
    </row>
    <row r="26422" spans="19:21" x14ac:dyDescent="0.35">
      <c r="S26422" s="43"/>
      <c r="U26422" s="43"/>
    </row>
    <row r="26423" spans="19:21" x14ac:dyDescent="0.35">
      <c r="S26423" s="43"/>
      <c r="U26423" s="43"/>
    </row>
    <row r="26424" spans="19:21" x14ac:dyDescent="0.35">
      <c r="S26424" s="43"/>
      <c r="U26424" s="43"/>
    </row>
    <row r="26425" spans="19:21" x14ac:dyDescent="0.35">
      <c r="S26425" s="43"/>
      <c r="U26425" s="43"/>
    </row>
    <row r="26426" spans="19:21" x14ac:dyDescent="0.35">
      <c r="S26426" s="43"/>
      <c r="U26426" s="43"/>
    </row>
    <row r="26427" spans="19:21" x14ac:dyDescent="0.35">
      <c r="S26427" s="43"/>
      <c r="U26427" s="43"/>
    </row>
    <row r="26428" spans="19:21" x14ac:dyDescent="0.35">
      <c r="S26428" s="43"/>
      <c r="U26428" s="43"/>
    </row>
    <row r="26429" spans="19:21" x14ac:dyDescent="0.35">
      <c r="S26429" s="43"/>
      <c r="U26429" s="43"/>
    </row>
    <row r="26430" spans="19:21" x14ac:dyDescent="0.35">
      <c r="S26430" s="43"/>
      <c r="U26430" s="43"/>
    </row>
    <row r="26431" spans="19:21" x14ac:dyDescent="0.35">
      <c r="S26431" s="43"/>
      <c r="U26431" s="43"/>
    </row>
    <row r="26432" spans="19:21" x14ac:dyDescent="0.35">
      <c r="S26432" s="43"/>
      <c r="U26432" s="43"/>
    </row>
    <row r="26433" spans="19:21" x14ac:dyDescent="0.35">
      <c r="S26433" s="43"/>
      <c r="U26433" s="43"/>
    </row>
    <row r="26434" spans="19:21" x14ac:dyDescent="0.35">
      <c r="S26434" s="43"/>
      <c r="U26434" s="43"/>
    </row>
    <row r="26435" spans="19:21" x14ac:dyDescent="0.35">
      <c r="S26435" s="43"/>
      <c r="U26435" s="43"/>
    </row>
    <row r="26436" spans="19:21" x14ac:dyDescent="0.35">
      <c r="S26436" s="43"/>
      <c r="U26436" s="43"/>
    </row>
    <row r="26437" spans="19:21" x14ac:dyDescent="0.35">
      <c r="S26437" s="43"/>
      <c r="U26437" s="43"/>
    </row>
    <row r="26438" spans="19:21" x14ac:dyDescent="0.35">
      <c r="S26438" s="43"/>
      <c r="U26438" s="43"/>
    </row>
    <row r="26439" spans="19:21" x14ac:dyDescent="0.35">
      <c r="S26439" s="43"/>
      <c r="U26439" s="43"/>
    </row>
    <row r="26440" spans="19:21" x14ac:dyDescent="0.35">
      <c r="S26440" s="43"/>
      <c r="U26440" s="43"/>
    </row>
    <row r="26441" spans="19:21" x14ac:dyDescent="0.35">
      <c r="S26441" s="43"/>
      <c r="U26441" s="43"/>
    </row>
    <row r="26442" spans="19:21" x14ac:dyDescent="0.35">
      <c r="S26442" s="43"/>
      <c r="U26442" s="43"/>
    </row>
    <row r="26443" spans="19:21" x14ac:dyDescent="0.35">
      <c r="S26443" s="43"/>
      <c r="U26443" s="43"/>
    </row>
    <row r="26444" spans="19:21" x14ac:dyDescent="0.35">
      <c r="S26444" s="43"/>
      <c r="U26444" s="43"/>
    </row>
    <row r="26445" spans="19:21" x14ac:dyDescent="0.35">
      <c r="S26445" s="43"/>
      <c r="U26445" s="43"/>
    </row>
    <row r="26446" spans="19:21" x14ac:dyDescent="0.35">
      <c r="S26446" s="43"/>
      <c r="U26446" s="43"/>
    </row>
    <row r="26447" spans="19:21" x14ac:dyDescent="0.35">
      <c r="S26447" s="43"/>
      <c r="U26447" s="43"/>
    </row>
    <row r="26448" spans="19:21" x14ac:dyDescent="0.35">
      <c r="S26448" s="43"/>
      <c r="U26448" s="43"/>
    </row>
    <row r="26449" spans="19:21" x14ac:dyDescent="0.35">
      <c r="S26449" s="43"/>
      <c r="U26449" s="43"/>
    </row>
    <row r="26450" spans="19:21" x14ac:dyDescent="0.35">
      <c r="S26450" s="43"/>
      <c r="U26450" s="43"/>
    </row>
    <row r="26451" spans="19:21" x14ac:dyDescent="0.35">
      <c r="S26451" s="43"/>
      <c r="U26451" s="43"/>
    </row>
    <row r="26452" spans="19:21" x14ac:dyDescent="0.35">
      <c r="S26452" s="43"/>
      <c r="U26452" s="43"/>
    </row>
    <row r="26453" spans="19:21" x14ac:dyDescent="0.35">
      <c r="S26453" s="43"/>
      <c r="U26453" s="43"/>
    </row>
    <row r="26454" spans="19:21" x14ac:dyDescent="0.35">
      <c r="S26454" s="43"/>
      <c r="U26454" s="43"/>
    </row>
    <row r="26455" spans="19:21" x14ac:dyDescent="0.35">
      <c r="S26455" s="43"/>
      <c r="U26455" s="43"/>
    </row>
    <row r="26456" spans="19:21" x14ac:dyDescent="0.35">
      <c r="S26456" s="43"/>
      <c r="U26456" s="43"/>
    </row>
    <row r="26457" spans="19:21" x14ac:dyDescent="0.35">
      <c r="S26457" s="43"/>
      <c r="U26457" s="43"/>
    </row>
    <row r="26458" spans="19:21" x14ac:dyDescent="0.35">
      <c r="S26458" s="43"/>
      <c r="U26458" s="43"/>
    </row>
    <row r="26459" spans="19:21" x14ac:dyDescent="0.35">
      <c r="S26459" s="43"/>
      <c r="U26459" s="43"/>
    </row>
    <row r="26460" spans="19:21" x14ac:dyDescent="0.35">
      <c r="S26460" s="43"/>
      <c r="U26460" s="43"/>
    </row>
    <row r="26461" spans="19:21" x14ac:dyDescent="0.35">
      <c r="S26461" s="43"/>
      <c r="U26461" s="43"/>
    </row>
    <row r="26462" spans="19:21" x14ac:dyDescent="0.35">
      <c r="S26462" s="43"/>
      <c r="U26462" s="43"/>
    </row>
    <row r="26463" spans="19:21" x14ac:dyDescent="0.35">
      <c r="S26463" s="43"/>
      <c r="U26463" s="43"/>
    </row>
    <row r="26464" spans="19:21" x14ac:dyDescent="0.35">
      <c r="S26464" s="43"/>
      <c r="U26464" s="43"/>
    </row>
    <row r="26465" spans="19:21" x14ac:dyDescent="0.35">
      <c r="S26465" s="43"/>
      <c r="U26465" s="43"/>
    </row>
    <row r="26466" spans="19:21" x14ac:dyDescent="0.35">
      <c r="S26466" s="43"/>
      <c r="U26466" s="43"/>
    </row>
    <row r="26467" spans="19:21" x14ac:dyDescent="0.35">
      <c r="S26467" s="43"/>
      <c r="U26467" s="43"/>
    </row>
    <row r="26468" spans="19:21" x14ac:dyDescent="0.35">
      <c r="S26468" s="43"/>
      <c r="U26468" s="43"/>
    </row>
    <row r="26469" spans="19:21" x14ac:dyDescent="0.35">
      <c r="S26469" s="43"/>
      <c r="U26469" s="43"/>
    </row>
    <row r="26470" spans="19:21" x14ac:dyDescent="0.35">
      <c r="S26470" s="43"/>
      <c r="U26470" s="43"/>
    </row>
    <row r="26471" spans="19:21" x14ac:dyDescent="0.35">
      <c r="S26471" s="43"/>
      <c r="U26471" s="43"/>
    </row>
    <row r="26472" spans="19:21" x14ac:dyDescent="0.35">
      <c r="S26472" s="43"/>
      <c r="U26472" s="43"/>
    </row>
    <row r="26473" spans="19:21" x14ac:dyDescent="0.35">
      <c r="S26473" s="43"/>
      <c r="U26473" s="43"/>
    </row>
    <row r="26474" spans="19:21" x14ac:dyDescent="0.35">
      <c r="S26474" s="43"/>
      <c r="U26474" s="43"/>
    </row>
    <row r="26475" spans="19:21" x14ac:dyDescent="0.35">
      <c r="S26475" s="43"/>
      <c r="U26475" s="43"/>
    </row>
    <row r="26476" spans="19:21" x14ac:dyDescent="0.35">
      <c r="S26476" s="43"/>
      <c r="U26476" s="43"/>
    </row>
    <row r="26477" spans="19:21" x14ac:dyDescent="0.35">
      <c r="S26477" s="43"/>
      <c r="U26477" s="43"/>
    </row>
    <row r="26478" spans="19:21" x14ac:dyDescent="0.35">
      <c r="S26478" s="43"/>
      <c r="U26478" s="43"/>
    </row>
    <row r="26479" spans="19:21" x14ac:dyDescent="0.35">
      <c r="S26479" s="43"/>
      <c r="U26479" s="43"/>
    </row>
    <row r="26480" spans="19:21" x14ac:dyDescent="0.35">
      <c r="S26480" s="43"/>
      <c r="U26480" s="43"/>
    </row>
    <row r="26481" spans="19:21" x14ac:dyDescent="0.35">
      <c r="S26481" s="43"/>
      <c r="U26481" s="43"/>
    </row>
    <row r="26482" spans="19:21" x14ac:dyDescent="0.35">
      <c r="S26482" s="43"/>
      <c r="U26482" s="43"/>
    </row>
    <row r="26483" spans="19:21" x14ac:dyDescent="0.35">
      <c r="S26483" s="43"/>
      <c r="U26483" s="43"/>
    </row>
    <row r="26484" spans="19:21" x14ac:dyDescent="0.35">
      <c r="S26484" s="43"/>
      <c r="U26484" s="43"/>
    </row>
    <row r="26485" spans="19:21" x14ac:dyDescent="0.35">
      <c r="S26485" s="43"/>
      <c r="U26485" s="43"/>
    </row>
    <row r="26486" spans="19:21" x14ac:dyDescent="0.35">
      <c r="S26486" s="43"/>
      <c r="U26486" s="43"/>
    </row>
    <row r="26487" spans="19:21" x14ac:dyDescent="0.35">
      <c r="S26487" s="43"/>
      <c r="U26487" s="43"/>
    </row>
    <row r="26488" spans="19:21" x14ac:dyDescent="0.35">
      <c r="S26488" s="43"/>
      <c r="U26488" s="43"/>
    </row>
    <row r="26489" spans="19:21" x14ac:dyDescent="0.35">
      <c r="S26489" s="43"/>
      <c r="U26489" s="43"/>
    </row>
    <row r="26490" spans="19:21" x14ac:dyDescent="0.35">
      <c r="S26490" s="43"/>
      <c r="U26490" s="43"/>
    </row>
    <row r="26491" spans="19:21" x14ac:dyDescent="0.35">
      <c r="S26491" s="43"/>
      <c r="U26491" s="43"/>
    </row>
    <row r="26492" spans="19:21" x14ac:dyDescent="0.35">
      <c r="S26492" s="43"/>
      <c r="U26492" s="43"/>
    </row>
    <row r="26493" spans="19:21" x14ac:dyDescent="0.35">
      <c r="S26493" s="43"/>
      <c r="U26493" s="43"/>
    </row>
    <row r="26494" spans="19:21" x14ac:dyDescent="0.35">
      <c r="S26494" s="43"/>
      <c r="U26494" s="43"/>
    </row>
    <row r="26495" spans="19:21" x14ac:dyDescent="0.35">
      <c r="S26495" s="43"/>
      <c r="U26495" s="43"/>
    </row>
    <row r="26496" spans="19:21" x14ac:dyDescent="0.35">
      <c r="S26496" s="43"/>
      <c r="U26496" s="43"/>
    </row>
    <row r="26497" spans="19:21" x14ac:dyDescent="0.35">
      <c r="S26497" s="43"/>
      <c r="U26497" s="43"/>
    </row>
    <row r="26498" spans="19:21" x14ac:dyDescent="0.35">
      <c r="S26498" s="43"/>
      <c r="U26498" s="43"/>
    </row>
    <row r="26499" spans="19:21" x14ac:dyDescent="0.35">
      <c r="S26499" s="43"/>
      <c r="U26499" s="43"/>
    </row>
    <row r="26500" spans="19:21" x14ac:dyDescent="0.35">
      <c r="S26500" s="43"/>
      <c r="U26500" s="43"/>
    </row>
    <row r="26501" spans="19:21" x14ac:dyDescent="0.35">
      <c r="S26501" s="43"/>
      <c r="U26501" s="43"/>
    </row>
    <row r="26502" spans="19:21" x14ac:dyDescent="0.35">
      <c r="S26502" s="43"/>
      <c r="U26502" s="43"/>
    </row>
    <row r="26503" spans="19:21" x14ac:dyDescent="0.35">
      <c r="S26503" s="43"/>
      <c r="U26503" s="43"/>
    </row>
    <row r="26504" spans="19:21" x14ac:dyDescent="0.35">
      <c r="S26504" s="43"/>
      <c r="U26504" s="43"/>
    </row>
    <row r="26505" spans="19:21" x14ac:dyDescent="0.35">
      <c r="S26505" s="43"/>
      <c r="U26505" s="43"/>
    </row>
    <row r="26506" spans="19:21" x14ac:dyDescent="0.35">
      <c r="S26506" s="43"/>
      <c r="U26506" s="43"/>
    </row>
    <row r="26507" spans="19:21" x14ac:dyDescent="0.35">
      <c r="S26507" s="43"/>
      <c r="U26507" s="43"/>
    </row>
    <row r="26508" spans="19:21" x14ac:dyDescent="0.35">
      <c r="S26508" s="43"/>
      <c r="U26508" s="43"/>
    </row>
    <row r="26509" spans="19:21" x14ac:dyDescent="0.35">
      <c r="S26509" s="43"/>
      <c r="U26509" s="43"/>
    </row>
    <row r="26510" spans="19:21" x14ac:dyDescent="0.35">
      <c r="S26510" s="43"/>
      <c r="U26510" s="43"/>
    </row>
    <row r="26511" spans="19:21" x14ac:dyDescent="0.35">
      <c r="S26511" s="43"/>
      <c r="U26511" s="43"/>
    </row>
    <row r="26512" spans="19:21" x14ac:dyDescent="0.35">
      <c r="S26512" s="43"/>
      <c r="U26512" s="43"/>
    </row>
    <row r="26513" spans="19:21" x14ac:dyDescent="0.35">
      <c r="S26513" s="43"/>
      <c r="U26513" s="43"/>
    </row>
    <row r="26514" spans="19:21" x14ac:dyDescent="0.35">
      <c r="S26514" s="43"/>
      <c r="U26514" s="43"/>
    </row>
    <row r="26515" spans="19:21" x14ac:dyDescent="0.35">
      <c r="S26515" s="43"/>
      <c r="U26515" s="43"/>
    </row>
    <row r="26516" spans="19:21" x14ac:dyDescent="0.35">
      <c r="S26516" s="43"/>
      <c r="U26516" s="43"/>
    </row>
    <row r="26517" spans="19:21" x14ac:dyDescent="0.35">
      <c r="S26517" s="43"/>
      <c r="U26517" s="43"/>
    </row>
    <row r="26518" spans="19:21" x14ac:dyDescent="0.35">
      <c r="S26518" s="43"/>
      <c r="U26518" s="43"/>
    </row>
    <row r="26519" spans="19:21" x14ac:dyDescent="0.35">
      <c r="S26519" s="43"/>
      <c r="U26519" s="43"/>
    </row>
    <row r="26520" spans="19:21" x14ac:dyDescent="0.35">
      <c r="S26520" s="43"/>
      <c r="U26520" s="43"/>
    </row>
    <row r="26521" spans="19:21" x14ac:dyDescent="0.35">
      <c r="S26521" s="43"/>
      <c r="U26521" s="43"/>
    </row>
    <row r="26522" spans="19:21" x14ac:dyDescent="0.35">
      <c r="S26522" s="43"/>
      <c r="U26522" s="43"/>
    </row>
    <row r="26523" spans="19:21" x14ac:dyDescent="0.35">
      <c r="S26523" s="43"/>
      <c r="U26523" s="43"/>
    </row>
    <row r="26524" spans="19:21" x14ac:dyDescent="0.35">
      <c r="S26524" s="43"/>
      <c r="U26524" s="43"/>
    </row>
    <row r="26525" spans="19:21" x14ac:dyDescent="0.35">
      <c r="S26525" s="43"/>
      <c r="U26525" s="43"/>
    </row>
    <row r="26526" spans="19:21" x14ac:dyDescent="0.35">
      <c r="S26526" s="43"/>
      <c r="U26526" s="43"/>
    </row>
    <row r="26527" spans="19:21" x14ac:dyDescent="0.35">
      <c r="S26527" s="43"/>
      <c r="U26527" s="43"/>
    </row>
    <row r="26528" spans="19:21" x14ac:dyDescent="0.35">
      <c r="S26528" s="43"/>
      <c r="U26528" s="43"/>
    </row>
    <row r="26529" spans="19:21" x14ac:dyDescent="0.35">
      <c r="S26529" s="43"/>
      <c r="U26529" s="43"/>
    </row>
    <row r="26530" spans="19:21" x14ac:dyDescent="0.35">
      <c r="S26530" s="43"/>
      <c r="U26530" s="43"/>
    </row>
    <row r="26531" spans="19:21" x14ac:dyDescent="0.35">
      <c r="S26531" s="43"/>
      <c r="U26531" s="43"/>
    </row>
    <row r="26532" spans="19:21" x14ac:dyDescent="0.35">
      <c r="S26532" s="43"/>
      <c r="U26532" s="43"/>
    </row>
    <row r="26533" spans="19:21" x14ac:dyDescent="0.35">
      <c r="S26533" s="43"/>
      <c r="U26533" s="43"/>
    </row>
    <row r="26534" spans="19:21" x14ac:dyDescent="0.35">
      <c r="S26534" s="43"/>
      <c r="U26534" s="43"/>
    </row>
    <row r="26535" spans="19:21" x14ac:dyDescent="0.35">
      <c r="S26535" s="43"/>
      <c r="U26535" s="43"/>
    </row>
    <row r="26536" spans="19:21" x14ac:dyDescent="0.35">
      <c r="S26536" s="43"/>
      <c r="U26536" s="43"/>
    </row>
    <row r="26537" spans="19:21" x14ac:dyDescent="0.35">
      <c r="S26537" s="43"/>
      <c r="U26537" s="43"/>
    </row>
    <row r="26538" spans="19:21" x14ac:dyDescent="0.35">
      <c r="S26538" s="43"/>
      <c r="U26538" s="43"/>
    </row>
    <row r="26539" spans="19:21" x14ac:dyDescent="0.35">
      <c r="S26539" s="43"/>
      <c r="U26539" s="43"/>
    </row>
    <row r="26540" spans="19:21" x14ac:dyDescent="0.35">
      <c r="S26540" s="43"/>
      <c r="U26540" s="43"/>
    </row>
    <row r="26541" spans="19:21" x14ac:dyDescent="0.35">
      <c r="S26541" s="43"/>
      <c r="U26541" s="43"/>
    </row>
    <row r="26542" spans="19:21" x14ac:dyDescent="0.35">
      <c r="S26542" s="43"/>
      <c r="U26542" s="43"/>
    </row>
    <row r="26543" spans="19:21" x14ac:dyDescent="0.35">
      <c r="S26543" s="43"/>
      <c r="U26543" s="43"/>
    </row>
    <row r="26544" spans="19:21" x14ac:dyDescent="0.35">
      <c r="S26544" s="43"/>
      <c r="U26544" s="43"/>
    </row>
    <row r="26545" spans="19:21" x14ac:dyDescent="0.35">
      <c r="S26545" s="43"/>
      <c r="U26545" s="43"/>
    </row>
    <row r="26546" spans="19:21" x14ac:dyDescent="0.35">
      <c r="S26546" s="43"/>
      <c r="U26546" s="43"/>
    </row>
    <row r="26547" spans="19:21" x14ac:dyDescent="0.35">
      <c r="S26547" s="43"/>
      <c r="U26547" s="43"/>
    </row>
    <row r="26548" spans="19:21" x14ac:dyDescent="0.35">
      <c r="S26548" s="43"/>
      <c r="U26548" s="43"/>
    </row>
    <row r="26549" spans="19:21" x14ac:dyDescent="0.35">
      <c r="S26549" s="43"/>
      <c r="U26549" s="43"/>
    </row>
    <row r="26550" spans="19:21" x14ac:dyDescent="0.35">
      <c r="S26550" s="43"/>
      <c r="U26550" s="43"/>
    </row>
    <row r="26551" spans="19:21" x14ac:dyDescent="0.35">
      <c r="S26551" s="43"/>
      <c r="U26551" s="43"/>
    </row>
    <row r="26552" spans="19:21" x14ac:dyDescent="0.35">
      <c r="S26552" s="43"/>
      <c r="U26552" s="43"/>
    </row>
    <row r="26553" spans="19:21" x14ac:dyDescent="0.35">
      <c r="S26553" s="43"/>
      <c r="U26553" s="43"/>
    </row>
    <row r="26554" spans="19:21" x14ac:dyDescent="0.35">
      <c r="S26554" s="43"/>
      <c r="U26554" s="43"/>
    </row>
    <row r="26555" spans="19:21" x14ac:dyDescent="0.35">
      <c r="S26555" s="43"/>
      <c r="U26555" s="43"/>
    </row>
    <row r="26556" spans="19:21" x14ac:dyDescent="0.35">
      <c r="S26556" s="43"/>
      <c r="U26556" s="43"/>
    </row>
    <row r="26557" spans="19:21" x14ac:dyDescent="0.35">
      <c r="S26557" s="43"/>
      <c r="U26557" s="43"/>
    </row>
    <row r="26558" spans="19:21" x14ac:dyDescent="0.35">
      <c r="S26558" s="43"/>
      <c r="U26558" s="43"/>
    </row>
    <row r="26559" spans="19:21" x14ac:dyDescent="0.35">
      <c r="S26559" s="43"/>
      <c r="U26559" s="43"/>
    </row>
    <row r="26560" spans="19:21" x14ac:dyDescent="0.35">
      <c r="S26560" s="43"/>
      <c r="U26560" s="43"/>
    </row>
    <row r="26561" spans="19:21" x14ac:dyDescent="0.35">
      <c r="S26561" s="43"/>
      <c r="U26561" s="43"/>
    </row>
    <row r="26562" spans="19:21" x14ac:dyDescent="0.35">
      <c r="S26562" s="43"/>
      <c r="U26562" s="43"/>
    </row>
    <row r="26563" spans="19:21" x14ac:dyDescent="0.35">
      <c r="S26563" s="43"/>
      <c r="U26563" s="43"/>
    </row>
    <row r="26564" spans="19:21" x14ac:dyDescent="0.35">
      <c r="S26564" s="43"/>
      <c r="U26564" s="43"/>
    </row>
    <row r="26565" spans="19:21" x14ac:dyDescent="0.35">
      <c r="S26565" s="43"/>
      <c r="U26565" s="43"/>
    </row>
    <row r="26566" spans="19:21" x14ac:dyDescent="0.35">
      <c r="S26566" s="43"/>
      <c r="U26566" s="43"/>
    </row>
    <row r="26567" spans="19:21" x14ac:dyDescent="0.35">
      <c r="S26567" s="43"/>
      <c r="U26567" s="43"/>
    </row>
    <row r="26568" spans="19:21" x14ac:dyDescent="0.35">
      <c r="S26568" s="43"/>
      <c r="U26568" s="43"/>
    </row>
    <row r="26569" spans="19:21" x14ac:dyDescent="0.35">
      <c r="S26569" s="43"/>
      <c r="U26569" s="43"/>
    </row>
    <row r="26570" spans="19:21" x14ac:dyDescent="0.35">
      <c r="S26570" s="43"/>
      <c r="U26570" s="43"/>
    </row>
    <row r="26571" spans="19:21" x14ac:dyDescent="0.35">
      <c r="S26571" s="43"/>
      <c r="U26571" s="43"/>
    </row>
    <row r="26572" spans="19:21" x14ac:dyDescent="0.35">
      <c r="S26572" s="43"/>
      <c r="U26572" s="43"/>
    </row>
    <row r="26573" spans="19:21" x14ac:dyDescent="0.35">
      <c r="S26573" s="43"/>
      <c r="U26573" s="43"/>
    </row>
    <row r="26574" spans="19:21" x14ac:dyDescent="0.35">
      <c r="S26574" s="43"/>
      <c r="U26574" s="43"/>
    </row>
    <row r="26575" spans="19:21" x14ac:dyDescent="0.35">
      <c r="S26575" s="43"/>
      <c r="U26575" s="43"/>
    </row>
    <row r="26576" spans="19:21" x14ac:dyDescent="0.35">
      <c r="S26576" s="43"/>
      <c r="U26576" s="43"/>
    </row>
    <row r="26577" spans="19:21" x14ac:dyDescent="0.35">
      <c r="S26577" s="43"/>
      <c r="U26577" s="43"/>
    </row>
    <row r="26578" spans="19:21" x14ac:dyDescent="0.35">
      <c r="S26578" s="43"/>
      <c r="U26578" s="43"/>
    </row>
    <row r="26579" spans="19:21" x14ac:dyDescent="0.35">
      <c r="S26579" s="43"/>
      <c r="U26579" s="43"/>
    </row>
    <row r="26580" spans="19:21" x14ac:dyDescent="0.35">
      <c r="S26580" s="43"/>
      <c r="U26580" s="43"/>
    </row>
    <row r="26581" spans="19:21" x14ac:dyDescent="0.35">
      <c r="S26581" s="43"/>
      <c r="U26581" s="43"/>
    </row>
    <row r="26582" spans="19:21" x14ac:dyDescent="0.35">
      <c r="S26582" s="43"/>
      <c r="U26582" s="43"/>
    </row>
    <row r="26583" spans="19:21" x14ac:dyDescent="0.35">
      <c r="S26583" s="43"/>
      <c r="U26583" s="43"/>
    </row>
    <row r="26584" spans="19:21" x14ac:dyDescent="0.35">
      <c r="S26584" s="43"/>
      <c r="U26584" s="43"/>
    </row>
    <row r="26585" spans="19:21" x14ac:dyDescent="0.35">
      <c r="S26585" s="43"/>
      <c r="U26585" s="43"/>
    </row>
    <row r="26586" spans="19:21" x14ac:dyDescent="0.35">
      <c r="S26586" s="43"/>
      <c r="U26586" s="43"/>
    </row>
    <row r="26587" spans="19:21" x14ac:dyDescent="0.35">
      <c r="S26587" s="43"/>
      <c r="U26587" s="43"/>
    </row>
    <row r="26588" spans="19:21" x14ac:dyDescent="0.35">
      <c r="S26588" s="43"/>
      <c r="U26588" s="43"/>
    </row>
    <row r="26589" spans="19:21" x14ac:dyDescent="0.35">
      <c r="S26589" s="43"/>
      <c r="U26589" s="43"/>
    </row>
    <row r="26590" spans="19:21" x14ac:dyDescent="0.35">
      <c r="S26590" s="43"/>
      <c r="U26590" s="43"/>
    </row>
    <row r="26591" spans="19:21" x14ac:dyDescent="0.35">
      <c r="S26591" s="43"/>
      <c r="U26591" s="43"/>
    </row>
    <row r="26592" spans="19:21" x14ac:dyDescent="0.35">
      <c r="S26592" s="43"/>
      <c r="U26592" s="43"/>
    </row>
    <row r="26593" spans="19:21" x14ac:dyDescent="0.35">
      <c r="S26593" s="43"/>
      <c r="U26593" s="43"/>
    </row>
    <row r="26594" spans="19:21" x14ac:dyDescent="0.35">
      <c r="S26594" s="43"/>
      <c r="U26594" s="43"/>
    </row>
    <row r="26595" spans="19:21" x14ac:dyDescent="0.35">
      <c r="S26595" s="43"/>
      <c r="U26595" s="43"/>
    </row>
    <row r="26596" spans="19:21" x14ac:dyDescent="0.35">
      <c r="S26596" s="43"/>
      <c r="U26596" s="43"/>
    </row>
    <row r="26597" spans="19:21" x14ac:dyDescent="0.35">
      <c r="S26597" s="43"/>
      <c r="U26597" s="43"/>
    </row>
    <row r="26598" spans="19:21" x14ac:dyDescent="0.35">
      <c r="S26598" s="43"/>
      <c r="U26598" s="43"/>
    </row>
    <row r="26599" spans="19:21" x14ac:dyDescent="0.35">
      <c r="S26599" s="43"/>
      <c r="U26599" s="43"/>
    </row>
    <row r="26600" spans="19:21" x14ac:dyDescent="0.35">
      <c r="S26600" s="43"/>
      <c r="U26600" s="43"/>
    </row>
    <row r="26601" spans="19:21" x14ac:dyDescent="0.35">
      <c r="S26601" s="43"/>
      <c r="U26601" s="43"/>
    </row>
    <row r="26602" spans="19:21" x14ac:dyDescent="0.35">
      <c r="S26602" s="43"/>
      <c r="U26602" s="43"/>
    </row>
    <row r="26603" spans="19:21" x14ac:dyDescent="0.35">
      <c r="S26603" s="43"/>
      <c r="U26603" s="43"/>
    </row>
    <row r="26604" spans="19:21" x14ac:dyDescent="0.35">
      <c r="S26604" s="43"/>
      <c r="U26604" s="43"/>
    </row>
    <row r="26605" spans="19:21" x14ac:dyDescent="0.35">
      <c r="S26605" s="43"/>
      <c r="U26605" s="43"/>
    </row>
    <row r="26606" spans="19:21" x14ac:dyDescent="0.35">
      <c r="S26606" s="43"/>
      <c r="U26606" s="43"/>
    </row>
    <row r="26607" spans="19:21" x14ac:dyDescent="0.35">
      <c r="S26607" s="43"/>
      <c r="U26607" s="43"/>
    </row>
    <row r="26608" spans="19:21" x14ac:dyDescent="0.35">
      <c r="S26608" s="43"/>
      <c r="U26608" s="43"/>
    </row>
    <row r="26609" spans="19:21" x14ac:dyDescent="0.35">
      <c r="S26609" s="43"/>
      <c r="U26609" s="43"/>
    </row>
    <row r="26610" spans="19:21" x14ac:dyDescent="0.35">
      <c r="S26610" s="43"/>
      <c r="U26610" s="43"/>
    </row>
    <row r="26611" spans="19:21" x14ac:dyDescent="0.35">
      <c r="S26611" s="43"/>
      <c r="U26611" s="43"/>
    </row>
    <row r="26612" spans="19:21" x14ac:dyDescent="0.35">
      <c r="S26612" s="43"/>
      <c r="U26612" s="43"/>
    </row>
    <row r="26613" spans="19:21" x14ac:dyDescent="0.35">
      <c r="S26613" s="43"/>
      <c r="U26613" s="43"/>
    </row>
    <row r="26614" spans="19:21" x14ac:dyDescent="0.35">
      <c r="S26614" s="43"/>
      <c r="U26614" s="43"/>
    </row>
    <row r="26615" spans="19:21" x14ac:dyDescent="0.35">
      <c r="S26615" s="43"/>
      <c r="U26615" s="43"/>
    </row>
    <row r="26616" spans="19:21" x14ac:dyDescent="0.35">
      <c r="S26616" s="43"/>
      <c r="U26616" s="43"/>
    </row>
    <row r="26617" spans="19:21" x14ac:dyDescent="0.35">
      <c r="S26617" s="43"/>
      <c r="U26617" s="43"/>
    </row>
    <row r="26618" spans="19:21" x14ac:dyDescent="0.35">
      <c r="S26618" s="43"/>
      <c r="U26618" s="43"/>
    </row>
    <row r="26619" spans="19:21" x14ac:dyDescent="0.35">
      <c r="S26619" s="43"/>
      <c r="U26619" s="43"/>
    </row>
    <row r="26620" spans="19:21" x14ac:dyDescent="0.35">
      <c r="S26620" s="43"/>
      <c r="U26620" s="43"/>
    </row>
    <row r="26621" spans="19:21" x14ac:dyDescent="0.35">
      <c r="S26621" s="43"/>
      <c r="U26621" s="43"/>
    </row>
    <row r="26622" spans="19:21" x14ac:dyDescent="0.35">
      <c r="S26622" s="43"/>
      <c r="U26622" s="43"/>
    </row>
    <row r="26623" spans="19:21" x14ac:dyDescent="0.35">
      <c r="S26623" s="43"/>
      <c r="U26623" s="43"/>
    </row>
    <row r="26624" spans="19:21" x14ac:dyDescent="0.35">
      <c r="S26624" s="43"/>
      <c r="U26624" s="43"/>
    </row>
    <row r="26625" spans="19:21" x14ac:dyDescent="0.35">
      <c r="S26625" s="43"/>
      <c r="U26625" s="43"/>
    </row>
    <row r="26626" spans="19:21" x14ac:dyDescent="0.35">
      <c r="S26626" s="43"/>
      <c r="U26626" s="43"/>
    </row>
    <row r="26627" spans="19:21" x14ac:dyDescent="0.35">
      <c r="S26627" s="43"/>
      <c r="U26627" s="43"/>
    </row>
    <row r="26628" spans="19:21" x14ac:dyDescent="0.35">
      <c r="S26628" s="43"/>
      <c r="U26628" s="43"/>
    </row>
    <row r="26629" spans="19:21" x14ac:dyDescent="0.35">
      <c r="S26629" s="43"/>
      <c r="U26629" s="43"/>
    </row>
    <row r="26630" spans="19:21" x14ac:dyDescent="0.35">
      <c r="S26630" s="43"/>
      <c r="U26630" s="43"/>
    </row>
    <row r="26631" spans="19:21" x14ac:dyDescent="0.35">
      <c r="S26631" s="43"/>
      <c r="U26631" s="43"/>
    </row>
    <row r="26632" spans="19:21" x14ac:dyDescent="0.35">
      <c r="S26632" s="43"/>
      <c r="U26632" s="43"/>
    </row>
    <row r="26633" spans="19:21" x14ac:dyDescent="0.35">
      <c r="S26633" s="43"/>
      <c r="U26633" s="43"/>
    </row>
    <row r="26634" spans="19:21" x14ac:dyDescent="0.35">
      <c r="S26634" s="43"/>
      <c r="U26634" s="43"/>
    </row>
    <row r="26635" spans="19:21" x14ac:dyDescent="0.35">
      <c r="S26635" s="43"/>
      <c r="U26635" s="43"/>
    </row>
    <row r="26636" spans="19:21" x14ac:dyDescent="0.35">
      <c r="S26636" s="43"/>
      <c r="U26636" s="43"/>
    </row>
    <row r="26637" spans="19:21" x14ac:dyDescent="0.35">
      <c r="S26637" s="43"/>
      <c r="U26637" s="43"/>
    </row>
    <row r="26638" spans="19:21" x14ac:dyDescent="0.35">
      <c r="S26638" s="43"/>
      <c r="U26638" s="43"/>
    </row>
    <row r="26639" spans="19:21" x14ac:dyDescent="0.35">
      <c r="S26639" s="43"/>
      <c r="U26639" s="43"/>
    </row>
    <row r="26640" spans="19:21" x14ac:dyDescent="0.35">
      <c r="S26640" s="43"/>
      <c r="U26640" s="43"/>
    </row>
    <row r="26641" spans="19:21" x14ac:dyDescent="0.35">
      <c r="S26641" s="43"/>
      <c r="U26641" s="43"/>
    </row>
    <row r="26642" spans="19:21" x14ac:dyDescent="0.35">
      <c r="S26642" s="43"/>
      <c r="U26642" s="43"/>
    </row>
    <row r="26643" spans="19:21" x14ac:dyDescent="0.35">
      <c r="S26643" s="43"/>
      <c r="U26643" s="43"/>
    </row>
    <row r="26644" spans="19:21" x14ac:dyDescent="0.35">
      <c r="S26644" s="43"/>
      <c r="U26644" s="43"/>
    </row>
    <row r="26645" spans="19:21" x14ac:dyDescent="0.35">
      <c r="S26645" s="43"/>
      <c r="U26645" s="43"/>
    </row>
    <row r="26646" spans="19:21" x14ac:dyDescent="0.35">
      <c r="S26646" s="43"/>
      <c r="U26646" s="43"/>
    </row>
    <row r="26647" spans="19:21" x14ac:dyDescent="0.35">
      <c r="S26647" s="43"/>
      <c r="U26647" s="43"/>
    </row>
    <row r="26648" spans="19:21" x14ac:dyDescent="0.35">
      <c r="S26648" s="43"/>
      <c r="U26648" s="43"/>
    </row>
    <row r="26649" spans="19:21" x14ac:dyDescent="0.35">
      <c r="S26649" s="43"/>
      <c r="U26649" s="43"/>
    </row>
    <row r="26650" spans="19:21" x14ac:dyDescent="0.35">
      <c r="S26650" s="43"/>
      <c r="U26650" s="43"/>
    </row>
    <row r="26651" spans="19:21" x14ac:dyDescent="0.35">
      <c r="S26651" s="43"/>
      <c r="U26651" s="43"/>
    </row>
    <row r="26652" spans="19:21" x14ac:dyDescent="0.35">
      <c r="S26652" s="43"/>
      <c r="U26652" s="43"/>
    </row>
    <row r="26653" spans="19:21" x14ac:dyDescent="0.35">
      <c r="S26653" s="43"/>
      <c r="U26653" s="43"/>
    </row>
    <row r="26654" spans="19:21" x14ac:dyDescent="0.35">
      <c r="S26654" s="43"/>
      <c r="U26654" s="43"/>
    </row>
    <row r="26655" spans="19:21" x14ac:dyDescent="0.35">
      <c r="S26655" s="43"/>
      <c r="U26655" s="43"/>
    </row>
    <row r="26656" spans="19:21" x14ac:dyDescent="0.35">
      <c r="S26656" s="43"/>
      <c r="U26656" s="43"/>
    </row>
    <row r="26657" spans="19:21" x14ac:dyDescent="0.35">
      <c r="S26657" s="43"/>
      <c r="U26657" s="43"/>
    </row>
    <row r="26658" spans="19:21" x14ac:dyDescent="0.35">
      <c r="S26658" s="43"/>
      <c r="U26658" s="43"/>
    </row>
    <row r="26659" spans="19:21" x14ac:dyDescent="0.35">
      <c r="S26659" s="43"/>
      <c r="U26659" s="43"/>
    </row>
    <row r="26660" spans="19:21" x14ac:dyDescent="0.35">
      <c r="S26660" s="43"/>
      <c r="U26660" s="43"/>
    </row>
    <row r="26661" spans="19:21" x14ac:dyDescent="0.35">
      <c r="S26661" s="43"/>
      <c r="U26661" s="43"/>
    </row>
    <row r="26662" spans="19:21" x14ac:dyDescent="0.35">
      <c r="S26662" s="43"/>
      <c r="U26662" s="43"/>
    </row>
    <row r="26663" spans="19:21" x14ac:dyDescent="0.35">
      <c r="S26663" s="43"/>
      <c r="U26663" s="43"/>
    </row>
    <row r="26664" spans="19:21" x14ac:dyDescent="0.35">
      <c r="S26664" s="43"/>
      <c r="U26664" s="43"/>
    </row>
    <row r="26665" spans="19:21" x14ac:dyDescent="0.35">
      <c r="S26665" s="43"/>
      <c r="U26665" s="43"/>
    </row>
    <row r="26666" spans="19:21" x14ac:dyDescent="0.35">
      <c r="S26666" s="43"/>
      <c r="U26666" s="43"/>
    </row>
    <row r="26667" spans="19:21" x14ac:dyDescent="0.35">
      <c r="S26667" s="43"/>
      <c r="U26667" s="43"/>
    </row>
    <row r="26668" spans="19:21" x14ac:dyDescent="0.35">
      <c r="S26668" s="43"/>
      <c r="U26668" s="43"/>
    </row>
    <row r="26669" spans="19:21" x14ac:dyDescent="0.35">
      <c r="S26669" s="43"/>
      <c r="U26669" s="43"/>
    </row>
    <row r="26670" spans="19:21" x14ac:dyDescent="0.35">
      <c r="S26670" s="43"/>
      <c r="U26670" s="43"/>
    </row>
    <row r="26671" spans="19:21" x14ac:dyDescent="0.35">
      <c r="S26671" s="43"/>
      <c r="U26671" s="43"/>
    </row>
    <row r="26672" spans="19:21" x14ac:dyDescent="0.35">
      <c r="S26672" s="43"/>
      <c r="U26672" s="43"/>
    </row>
    <row r="26673" spans="19:21" x14ac:dyDescent="0.35">
      <c r="S26673" s="43"/>
      <c r="U26673" s="43"/>
    </row>
    <row r="26674" spans="19:21" x14ac:dyDescent="0.35">
      <c r="S26674" s="43"/>
      <c r="U26674" s="43"/>
    </row>
    <row r="26675" spans="19:21" x14ac:dyDescent="0.35">
      <c r="S26675" s="43"/>
      <c r="U26675" s="43"/>
    </row>
    <row r="26676" spans="19:21" x14ac:dyDescent="0.35">
      <c r="S26676" s="43"/>
      <c r="U26676" s="43"/>
    </row>
    <row r="26677" spans="19:21" x14ac:dyDescent="0.35">
      <c r="S26677" s="43"/>
      <c r="U26677" s="43"/>
    </row>
    <row r="26678" spans="19:21" x14ac:dyDescent="0.35">
      <c r="S26678" s="43"/>
      <c r="U26678" s="43"/>
    </row>
    <row r="26679" spans="19:21" x14ac:dyDescent="0.35">
      <c r="S26679" s="43"/>
      <c r="U26679" s="43"/>
    </row>
    <row r="26680" spans="19:21" x14ac:dyDescent="0.35">
      <c r="S26680" s="43"/>
      <c r="U26680" s="43"/>
    </row>
    <row r="26681" spans="19:21" x14ac:dyDescent="0.35">
      <c r="S26681" s="43"/>
      <c r="U26681" s="43"/>
    </row>
    <row r="26682" spans="19:21" x14ac:dyDescent="0.35">
      <c r="S26682" s="43"/>
      <c r="U26682" s="43"/>
    </row>
    <row r="26683" spans="19:21" x14ac:dyDescent="0.35">
      <c r="S26683" s="43"/>
      <c r="U26683" s="43"/>
    </row>
    <row r="26684" spans="19:21" x14ac:dyDescent="0.35">
      <c r="S26684" s="43"/>
      <c r="U26684" s="43"/>
    </row>
    <row r="26685" spans="19:21" x14ac:dyDescent="0.35">
      <c r="S26685" s="43"/>
      <c r="U26685" s="43"/>
    </row>
    <row r="26686" spans="19:21" x14ac:dyDescent="0.35">
      <c r="S26686" s="43"/>
      <c r="U26686" s="43"/>
    </row>
    <row r="26687" spans="19:21" x14ac:dyDescent="0.35">
      <c r="S26687" s="43"/>
      <c r="U26687" s="43"/>
    </row>
    <row r="26688" spans="19:21" x14ac:dyDescent="0.35">
      <c r="S26688" s="43"/>
      <c r="U26688" s="43"/>
    </row>
    <row r="26689" spans="19:21" x14ac:dyDescent="0.35">
      <c r="S26689" s="43"/>
      <c r="U26689" s="43"/>
    </row>
    <row r="26690" spans="19:21" x14ac:dyDescent="0.35">
      <c r="S26690" s="43"/>
      <c r="U26690" s="43"/>
    </row>
    <row r="26691" spans="19:21" x14ac:dyDescent="0.35">
      <c r="S26691" s="43"/>
      <c r="U26691" s="43"/>
    </row>
    <row r="26692" spans="19:21" x14ac:dyDescent="0.35">
      <c r="S26692" s="43"/>
      <c r="U26692" s="43"/>
    </row>
    <row r="26693" spans="19:21" x14ac:dyDescent="0.35">
      <c r="S26693" s="43"/>
      <c r="U26693" s="43"/>
    </row>
    <row r="26694" spans="19:21" x14ac:dyDescent="0.35">
      <c r="S26694" s="43"/>
      <c r="U26694" s="43"/>
    </row>
    <row r="26695" spans="19:21" x14ac:dyDescent="0.35">
      <c r="S26695" s="43"/>
      <c r="U26695" s="43"/>
    </row>
    <row r="26696" spans="19:21" x14ac:dyDescent="0.35">
      <c r="S26696" s="43"/>
      <c r="U26696" s="43"/>
    </row>
    <row r="26697" spans="19:21" x14ac:dyDescent="0.35">
      <c r="S26697" s="43"/>
      <c r="U26697" s="43"/>
    </row>
    <row r="26698" spans="19:21" x14ac:dyDescent="0.35">
      <c r="S26698" s="43"/>
      <c r="U26698" s="43"/>
    </row>
    <row r="26699" spans="19:21" x14ac:dyDescent="0.35">
      <c r="S26699" s="43"/>
      <c r="U26699" s="43"/>
    </row>
    <row r="26700" spans="19:21" x14ac:dyDescent="0.35">
      <c r="S26700" s="43"/>
      <c r="U26700" s="43"/>
    </row>
    <row r="26701" spans="19:21" x14ac:dyDescent="0.35">
      <c r="S26701" s="43"/>
      <c r="U26701" s="43"/>
    </row>
    <row r="26702" spans="19:21" x14ac:dyDescent="0.35">
      <c r="S26702" s="43"/>
      <c r="U26702" s="43"/>
    </row>
    <row r="26703" spans="19:21" x14ac:dyDescent="0.35">
      <c r="S26703" s="43"/>
      <c r="U26703" s="43"/>
    </row>
    <row r="26704" spans="19:21" x14ac:dyDescent="0.35">
      <c r="S26704" s="43"/>
      <c r="U26704" s="43"/>
    </row>
    <row r="26705" spans="19:21" x14ac:dyDescent="0.35">
      <c r="S26705" s="43"/>
      <c r="U26705" s="43"/>
    </row>
    <row r="26706" spans="19:21" x14ac:dyDescent="0.35">
      <c r="S26706" s="43"/>
      <c r="U26706" s="43"/>
    </row>
    <row r="26707" spans="19:21" x14ac:dyDescent="0.35">
      <c r="S26707" s="43"/>
      <c r="U26707" s="43"/>
    </row>
    <row r="26708" spans="19:21" x14ac:dyDescent="0.35">
      <c r="S26708" s="43"/>
      <c r="U26708" s="43"/>
    </row>
    <row r="26709" spans="19:21" x14ac:dyDescent="0.35">
      <c r="S26709" s="43"/>
      <c r="U26709" s="43"/>
    </row>
    <row r="26710" spans="19:21" x14ac:dyDescent="0.35">
      <c r="S26710" s="43"/>
      <c r="U26710" s="43"/>
    </row>
    <row r="26711" spans="19:21" x14ac:dyDescent="0.35">
      <c r="S26711" s="43"/>
      <c r="U26711" s="43"/>
    </row>
    <row r="26712" spans="19:21" x14ac:dyDescent="0.35">
      <c r="S26712" s="43"/>
      <c r="U26712" s="43"/>
    </row>
    <row r="26713" spans="19:21" x14ac:dyDescent="0.35">
      <c r="S26713" s="43"/>
      <c r="U26713" s="43"/>
    </row>
    <row r="26714" spans="19:21" x14ac:dyDescent="0.35">
      <c r="S26714" s="43"/>
      <c r="U26714" s="43"/>
    </row>
    <row r="26715" spans="19:21" x14ac:dyDescent="0.35">
      <c r="S26715" s="43"/>
      <c r="U26715" s="43"/>
    </row>
    <row r="26716" spans="19:21" x14ac:dyDescent="0.35">
      <c r="S26716" s="43"/>
      <c r="U26716" s="43"/>
    </row>
    <row r="26717" spans="19:21" x14ac:dyDescent="0.35">
      <c r="S26717" s="43"/>
      <c r="U26717" s="43"/>
    </row>
    <row r="26718" spans="19:21" x14ac:dyDescent="0.35">
      <c r="S26718" s="43"/>
      <c r="U26718" s="43"/>
    </row>
    <row r="26719" spans="19:21" x14ac:dyDescent="0.35">
      <c r="S26719" s="43"/>
      <c r="U26719" s="43"/>
    </row>
    <row r="26720" spans="19:21" x14ac:dyDescent="0.35">
      <c r="S26720" s="43"/>
      <c r="U26720" s="43"/>
    </row>
    <row r="26721" spans="19:21" x14ac:dyDescent="0.35">
      <c r="S26721" s="43"/>
      <c r="U26721" s="43"/>
    </row>
    <row r="26722" spans="19:21" x14ac:dyDescent="0.35">
      <c r="S26722" s="43"/>
      <c r="U26722" s="43"/>
    </row>
    <row r="26723" spans="19:21" x14ac:dyDescent="0.35">
      <c r="S26723" s="43"/>
      <c r="U26723" s="43"/>
    </row>
    <row r="26724" spans="19:21" x14ac:dyDescent="0.35">
      <c r="S26724" s="43"/>
      <c r="U26724" s="43"/>
    </row>
    <row r="26725" spans="19:21" x14ac:dyDescent="0.35">
      <c r="S26725" s="43"/>
      <c r="U26725" s="43"/>
    </row>
    <row r="26726" spans="19:21" x14ac:dyDescent="0.35">
      <c r="S26726" s="43"/>
      <c r="U26726" s="43"/>
    </row>
    <row r="26727" spans="19:21" x14ac:dyDescent="0.35">
      <c r="S26727" s="43"/>
      <c r="U26727" s="43"/>
    </row>
    <row r="26728" spans="19:21" x14ac:dyDescent="0.35">
      <c r="S26728" s="43"/>
      <c r="U26728" s="43"/>
    </row>
    <row r="26729" spans="19:21" x14ac:dyDescent="0.35">
      <c r="S26729" s="43"/>
      <c r="U26729" s="43"/>
    </row>
    <row r="26730" spans="19:21" x14ac:dyDescent="0.35">
      <c r="S26730" s="43"/>
      <c r="U26730" s="43"/>
    </row>
    <row r="26731" spans="19:21" x14ac:dyDescent="0.35">
      <c r="S26731" s="43"/>
      <c r="U26731" s="43"/>
    </row>
    <row r="26732" spans="19:21" x14ac:dyDescent="0.35">
      <c r="S26732" s="43"/>
      <c r="U26732" s="43"/>
    </row>
    <row r="26733" spans="19:21" x14ac:dyDescent="0.35">
      <c r="S26733" s="43"/>
      <c r="U26733" s="43"/>
    </row>
    <row r="26734" spans="19:21" x14ac:dyDescent="0.35">
      <c r="S26734" s="43"/>
      <c r="U26734" s="43"/>
    </row>
    <row r="26735" spans="19:21" x14ac:dyDescent="0.35">
      <c r="S26735" s="43"/>
      <c r="U26735" s="43"/>
    </row>
    <row r="26736" spans="19:21" x14ac:dyDescent="0.35">
      <c r="S26736" s="43"/>
      <c r="U26736" s="43"/>
    </row>
    <row r="26737" spans="19:21" x14ac:dyDescent="0.35">
      <c r="S26737" s="43"/>
      <c r="U26737" s="43"/>
    </row>
    <row r="26738" spans="19:21" x14ac:dyDescent="0.35">
      <c r="S26738" s="43"/>
      <c r="U26738" s="43"/>
    </row>
    <row r="26739" spans="19:21" x14ac:dyDescent="0.35">
      <c r="S26739" s="43"/>
      <c r="U26739" s="43"/>
    </row>
    <row r="26740" spans="19:21" x14ac:dyDescent="0.35">
      <c r="S26740" s="43"/>
      <c r="U26740" s="43"/>
    </row>
    <row r="26741" spans="19:21" x14ac:dyDescent="0.35">
      <c r="S26741" s="43"/>
      <c r="U26741" s="43"/>
    </row>
    <row r="26742" spans="19:21" x14ac:dyDescent="0.35">
      <c r="S26742" s="43"/>
      <c r="U26742" s="43"/>
    </row>
    <row r="26743" spans="19:21" x14ac:dyDescent="0.35">
      <c r="S26743" s="43"/>
      <c r="U26743" s="43"/>
    </row>
    <row r="26744" spans="19:21" x14ac:dyDescent="0.35">
      <c r="S26744" s="43"/>
      <c r="U26744" s="43"/>
    </row>
    <row r="26745" spans="19:21" x14ac:dyDescent="0.35">
      <c r="S26745" s="43"/>
      <c r="U26745" s="43"/>
    </row>
    <row r="26746" spans="19:21" x14ac:dyDescent="0.35">
      <c r="S26746" s="43"/>
      <c r="U26746" s="43"/>
    </row>
    <row r="26747" spans="19:21" x14ac:dyDescent="0.35">
      <c r="S26747" s="43"/>
      <c r="U26747" s="43"/>
    </row>
    <row r="26748" spans="19:21" x14ac:dyDescent="0.35">
      <c r="S26748" s="43"/>
      <c r="U26748" s="43"/>
    </row>
    <row r="26749" spans="19:21" x14ac:dyDescent="0.35">
      <c r="S26749" s="43"/>
      <c r="U26749" s="43"/>
    </row>
    <row r="26750" spans="19:21" x14ac:dyDescent="0.35">
      <c r="S26750" s="43"/>
      <c r="U26750" s="43"/>
    </row>
    <row r="26751" spans="19:21" x14ac:dyDescent="0.35">
      <c r="S26751" s="43"/>
      <c r="U26751" s="43"/>
    </row>
    <row r="26752" spans="19:21" x14ac:dyDescent="0.35">
      <c r="S26752" s="43"/>
      <c r="U26752" s="43"/>
    </row>
    <row r="26753" spans="19:21" x14ac:dyDescent="0.35">
      <c r="S26753" s="43"/>
      <c r="U26753" s="43"/>
    </row>
    <row r="26754" spans="19:21" x14ac:dyDescent="0.35">
      <c r="S26754" s="43"/>
      <c r="U26754" s="43"/>
    </row>
    <row r="26755" spans="19:21" x14ac:dyDescent="0.35">
      <c r="S26755" s="43"/>
      <c r="U26755" s="43"/>
    </row>
    <row r="26756" spans="19:21" x14ac:dyDescent="0.35">
      <c r="S26756" s="43"/>
      <c r="U26756" s="43"/>
    </row>
    <row r="26757" spans="19:21" x14ac:dyDescent="0.35">
      <c r="S26757" s="43"/>
      <c r="U26757" s="43"/>
    </row>
    <row r="26758" spans="19:21" x14ac:dyDescent="0.35">
      <c r="S26758" s="43"/>
      <c r="U26758" s="43"/>
    </row>
    <row r="26759" spans="19:21" x14ac:dyDescent="0.35">
      <c r="S26759" s="43"/>
      <c r="U26759" s="43"/>
    </row>
    <row r="26760" spans="19:21" x14ac:dyDescent="0.35">
      <c r="S26760" s="43"/>
      <c r="U26760" s="43"/>
    </row>
    <row r="26761" spans="19:21" x14ac:dyDescent="0.35">
      <c r="S26761" s="43"/>
      <c r="U26761" s="43"/>
    </row>
    <row r="26762" spans="19:21" x14ac:dyDescent="0.35">
      <c r="S26762" s="43"/>
      <c r="U26762" s="43"/>
    </row>
    <row r="26763" spans="19:21" x14ac:dyDescent="0.35">
      <c r="S26763" s="43"/>
      <c r="U26763" s="43"/>
    </row>
    <row r="26764" spans="19:21" x14ac:dyDescent="0.35">
      <c r="S26764" s="43"/>
      <c r="U26764" s="43"/>
    </row>
    <row r="26765" spans="19:21" x14ac:dyDescent="0.35">
      <c r="S26765" s="43"/>
      <c r="U26765" s="43"/>
    </row>
    <row r="26766" spans="19:21" x14ac:dyDescent="0.35">
      <c r="S26766" s="43"/>
      <c r="U26766" s="43"/>
    </row>
    <row r="26767" spans="19:21" x14ac:dyDescent="0.35">
      <c r="S26767" s="43"/>
      <c r="U26767" s="43"/>
    </row>
    <row r="26768" spans="19:21" x14ac:dyDescent="0.35">
      <c r="S26768" s="43"/>
      <c r="U26768" s="43"/>
    </row>
    <row r="26769" spans="19:21" x14ac:dyDescent="0.35">
      <c r="S26769" s="43"/>
      <c r="U26769" s="43"/>
    </row>
    <row r="26770" spans="19:21" x14ac:dyDescent="0.35">
      <c r="S26770" s="43"/>
      <c r="U26770" s="43"/>
    </row>
    <row r="26771" spans="19:21" x14ac:dyDescent="0.35">
      <c r="S26771" s="43"/>
      <c r="U26771" s="43"/>
    </row>
    <row r="26772" spans="19:21" x14ac:dyDescent="0.35">
      <c r="S26772" s="43"/>
      <c r="U26772" s="43"/>
    </row>
    <row r="26773" spans="19:21" x14ac:dyDescent="0.35">
      <c r="S26773" s="43"/>
      <c r="U26773" s="43"/>
    </row>
    <row r="26774" spans="19:21" x14ac:dyDescent="0.35">
      <c r="S26774" s="43"/>
      <c r="U26774" s="43"/>
    </row>
    <row r="26775" spans="19:21" x14ac:dyDescent="0.35">
      <c r="S26775" s="43"/>
      <c r="U26775" s="43"/>
    </row>
    <row r="26776" spans="19:21" x14ac:dyDescent="0.35">
      <c r="S26776" s="43"/>
      <c r="U26776" s="43"/>
    </row>
    <row r="26777" spans="19:21" x14ac:dyDescent="0.35">
      <c r="S26777" s="43"/>
      <c r="U26777" s="43"/>
    </row>
    <row r="26778" spans="19:21" x14ac:dyDescent="0.35">
      <c r="S26778" s="43"/>
      <c r="U26778" s="43"/>
    </row>
    <row r="26779" spans="19:21" x14ac:dyDescent="0.35">
      <c r="S26779" s="43"/>
      <c r="U26779" s="43"/>
    </row>
    <row r="26780" spans="19:21" x14ac:dyDescent="0.35">
      <c r="S26780" s="43"/>
      <c r="U26780" s="43"/>
    </row>
    <row r="26781" spans="19:21" x14ac:dyDescent="0.35">
      <c r="S26781" s="43"/>
      <c r="U26781" s="43"/>
    </row>
    <row r="26782" spans="19:21" x14ac:dyDescent="0.35">
      <c r="S26782" s="43"/>
      <c r="U26782" s="43"/>
    </row>
    <row r="26783" spans="19:21" x14ac:dyDescent="0.35">
      <c r="S26783" s="43"/>
      <c r="U26783" s="43"/>
    </row>
    <row r="26784" spans="19:21" x14ac:dyDescent="0.35">
      <c r="S26784" s="43"/>
      <c r="U26784" s="43"/>
    </row>
    <row r="26785" spans="19:21" x14ac:dyDescent="0.35">
      <c r="S26785" s="43"/>
      <c r="U26785" s="43"/>
    </row>
    <row r="26786" spans="19:21" x14ac:dyDescent="0.35">
      <c r="S26786" s="43"/>
      <c r="U26786" s="43"/>
    </row>
    <row r="26787" spans="19:21" x14ac:dyDescent="0.35">
      <c r="S26787" s="43"/>
      <c r="U26787" s="43"/>
    </row>
    <row r="26788" spans="19:21" x14ac:dyDescent="0.35">
      <c r="S26788" s="43"/>
      <c r="U26788" s="43"/>
    </row>
    <row r="26789" spans="19:21" x14ac:dyDescent="0.35">
      <c r="S26789" s="43"/>
      <c r="U26789" s="43"/>
    </row>
    <row r="26790" spans="19:21" x14ac:dyDescent="0.35">
      <c r="S26790" s="43"/>
      <c r="U26790" s="43"/>
    </row>
    <row r="26791" spans="19:21" x14ac:dyDescent="0.35">
      <c r="S26791" s="43"/>
      <c r="U26791" s="43"/>
    </row>
    <row r="26792" spans="19:21" x14ac:dyDescent="0.35">
      <c r="S26792" s="43"/>
      <c r="U26792" s="43"/>
    </row>
    <row r="26793" spans="19:21" x14ac:dyDescent="0.35">
      <c r="S26793" s="43"/>
      <c r="U26793" s="43"/>
    </row>
    <row r="26794" spans="19:21" x14ac:dyDescent="0.35">
      <c r="S26794" s="43"/>
      <c r="U26794" s="43"/>
    </row>
    <row r="26795" spans="19:21" x14ac:dyDescent="0.35">
      <c r="S26795" s="43"/>
      <c r="U26795" s="43"/>
    </row>
    <row r="26796" spans="19:21" x14ac:dyDescent="0.35">
      <c r="S26796" s="43"/>
      <c r="U26796" s="43"/>
    </row>
    <row r="26797" spans="19:21" x14ac:dyDescent="0.35">
      <c r="S26797" s="43"/>
      <c r="U26797" s="43"/>
    </row>
    <row r="26798" spans="19:21" x14ac:dyDescent="0.35">
      <c r="S26798" s="43"/>
      <c r="U26798" s="43"/>
    </row>
    <row r="26799" spans="19:21" x14ac:dyDescent="0.35">
      <c r="S26799" s="43"/>
      <c r="U26799" s="43"/>
    </row>
    <row r="26800" spans="19:21" x14ac:dyDescent="0.35">
      <c r="S26800" s="43"/>
      <c r="U26800" s="43"/>
    </row>
    <row r="26801" spans="19:21" x14ac:dyDescent="0.35">
      <c r="S26801" s="43"/>
      <c r="U26801" s="43"/>
    </row>
    <row r="26802" spans="19:21" x14ac:dyDescent="0.35">
      <c r="S26802" s="43"/>
      <c r="U26802" s="43"/>
    </row>
    <row r="26803" spans="19:21" x14ac:dyDescent="0.35">
      <c r="S26803" s="43"/>
      <c r="U26803" s="43"/>
    </row>
    <row r="26804" spans="19:21" x14ac:dyDescent="0.35">
      <c r="S26804" s="43"/>
      <c r="U26804" s="43"/>
    </row>
    <row r="26805" spans="19:21" x14ac:dyDescent="0.35">
      <c r="S26805" s="43"/>
      <c r="U26805" s="43"/>
    </row>
    <row r="26806" spans="19:21" x14ac:dyDescent="0.35">
      <c r="S26806" s="43"/>
      <c r="U26806" s="43"/>
    </row>
    <row r="26807" spans="19:21" x14ac:dyDescent="0.35">
      <c r="S26807" s="43"/>
      <c r="U26807" s="43"/>
    </row>
    <row r="26808" spans="19:21" x14ac:dyDescent="0.35">
      <c r="S26808" s="43"/>
      <c r="U26808" s="43"/>
    </row>
    <row r="26809" spans="19:21" x14ac:dyDescent="0.35">
      <c r="S26809" s="43"/>
      <c r="U26809" s="43"/>
    </row>
    <row r="26810" spans="19:21" x14ac:dyDescent="0.35">
      <c r="S26810" s="43"/>
      <c r="U26810" s="43"/>
    </row>
    <row r="26811" spans="19:21" x14ac:dyDescent="0.35">
      <c r="S26811" s="43"/>
      <c r="U26811" s="43"/>
    </row>
    <row r="26812" spans="19:21" x14ac:dyDescent="0.35">
      <c r="S26812" s="43"/>
      <c r="U26812" s="43"/>
    </row>
    <row r="26813" spans="19:21" x14ac:dyDescent="0.35">
      <c r="S26813" s="43"/>
      <c r="U26813" s="43"/>
    </row>
    <row r="26814" spans="19:21" x14ac:dyDescent="0.35">
      <c r="S26814" s="43"/>
      <c r="U26814" s="43"/>
    </row>
    <row r="26815" spans="19:21" x14ac:dyDescent="0.35">
      <c r="S26815" s="43"/>
      <c r="U26815" s="43"/>
    </row>
    <row r="26816" spans="19:21" x14ac:dyDescent="0.35">
      <c r="S26816" s="43"/>
      <c r="U26816" s="43"/>
    </row>
    <row r="26817" spans="19:21" x14ac:dyDescent="0.35">
      <c r="S26817" s="43"/>
      <c r="U26817" s="43"/>
    </row>
    <row r="26818" spans="19:21" x14ac:dyDescent="0.35">
      <c r="S26818" s="43"/>
      <c r="U26818" s="43"/>
    </row>
    <row r="26819" spans="19:21" x14ac:dyDescent="0.35">
      <c r="S26819" s="43"/>
      <c r="U26819" s="43"/>
    </row>
    <row r="26820" spans="19:21" x14ac:dyDescent="0.35">
      <c r="S26820" s="43"/>
      <c r="U26820" s="43"/>
    </row>
    <row r="26821" spans="19:21" x14ac:dyDescent="0.35">
      <c r="S26821" s="43"/>
      <c r="U26821" s="43"/>
    </row>
    <row r="26822" spans="19:21" x14ac:dyDescent="0.35">
      <c r="S26822" s="43"/>
      <c r="U26822" s="43"/>
    </row>
    <row r="26823" spans="19:21" x14ac:dyDescent="0.35">
      <c r="S26823" s="43"/>
      <c r="U26823" s="43"/>
    </row>
    <row r="26824" spans="19:21" x14ac:dyDescent="0.35">
      <c r="S26824" s="43"/>
      <c r="U26824" s="43"/>
    </row>
    <row r="26825" spans="19:21" x14ac:dyDescent="0.35">
      <c r="S26825" s="43"/>
      <c r="U26825" s="43"/>
    </row>
    <row r="26826" spans="19:21" x14ac:dyDescent="0.35">
      <c r="S26826" s="43"/>
      <c r="U26826" s="43"/>
    </row>
    <row r="26827" spans="19:21" x14ac:dyDescent="0.35">
      <c r="S26827" s="43"/>
      <c r="U26827" s="43"/>
    </row>
    <row r="26828" spans="19:21" x14ac:dyDescent="0.35">
      <c r="S26828" s="43"/>
      <c r="U26828" s="43"/>
    </row>
    <row r="26829" spans="19:21" x14ac:dyDescent="0.35">
      <c r="S26829" s="43"/>
      <c r="U26829" s="43"/>
    </row>
    <row r="26830" spans="19:21" x14ac:dyDescent="0.35">
      <c r="S26830" s="43"/>
      <c r="U26830" s="43"/>
    </row>
    <row r="26831" spans="19:21" x14ac:dyDescent="0.35">
      <c r="S26831" s="43"/>
      <c r="U26831" s="43"/>
    </row>
    <row r="26832" spans="19:21" x14ac:dyDescent="0.35">
      <c r="S26832" s="43"/>
      <c r="U26832" s="43"/>
    </row>
    <row r="26833" spans="19:21" x14ac:dyDescent="0.35">
      <c r="S26833" s="43"/>
      <c r="U26833" s="43"/>
    </row>
    <row r="26834" spans="19:21" x14ac:dyDescent="0.35">
      <c r="S26834" s="43"/>
      <c r="U26834" s="43"/>
    </row>
    <row r="26835" spans="19:21" x14ac:dyDescent="0.35">
      <c r="S26835" s="43"/>
      <c r="U26835" s="43"/>
    </row>
    <row r="26836" spans="19:21" x14ac:dyDescent="0.35">
      <c r="S26836" s="43"/>
      <c r="U26836" s="43"/>
    </row>
    <row r="26837" spans="19:21" x14ac:dyDescent="0.35">
      <c r="S26837" s="43"/>
      <c r="U26837" s="43"/>
    </row>
    <row r="26838" spans="19:21" x14ac:dyDescent="0.35">
      <c r="S26838" s="43"/>
      <c r="U26838" s="43"/>
    </row>
    <row r="26839" spans="19:21" x14ac:dyDescent="0.35">
      <c r="S26839" s="43"/>
      <c r="U26839" s="43"/>
    </row>
    <row r="26840" spans="19:21" x14ac:dyDescent="0.35">
      <c r="S26840" s="43"/>
      <c r="U26840" s="43"/>
    </row>
    <row r="26841" spans="19:21" x14ac:dyDescent="0.35">
      <c r="S26841" s="43"/>
      <c r="U26841" s="43"/>
    </row>
    <row r="26842" spans="19:21" x14ac:dyDescent="0.35">
      <c r="S26842" s="43"/>
      <c r="U26842" s="43"/>
    </row>
    <row r="26843" spans="19:21" x14ac:dyDescent="0.35">
      <c r="S26843" s="43"/>
      <c r="U26843" s="43"/>
    </row>
    <row r="26844" spans="19:21" x14ac:dyDescent="0.35">
      <c r="S26844" s="43"/>
      <c r="U26844" s="43"/>
    </row>
    <row r="26845" spans="19:21" x14ac:dyDescent="0.35">
      <c r="S26845" s="43"/>
      <c r="U26845" s="43"/>
    </row>
    <row r="26846" spans="19:21" x14ac:dyDescent="0.35">
      <c r="S26846" s="43"/>
      <c r="U26846" s="43"/>
    </row>
    <row r="26847" spans="19:21" x14ac:dyDescent="0.35">
      <c r="S26847" s="43"/>
      <c r="U26847" s="43"/>
    </row>
    <row r="26848" spans="19:21" x14ac:dyDescent="0.35">
      <c r="S26848" s="43"/>
      <c r="U26848" s="43"/>
    </row>
    <row r="26849" spans="19:21" x14ac:dyDescent="0.35">
      <c r="S26849" s="43"/>
      <c r="U26849" s="43"/>
    </row>
    <row r="26850" spans="19:21" x14ac:dyDescent="0.35">
      <c r="S26850" s="43"/>
      <c r="U26850" s="43"/>
    </row>
    <row r="26851" spans="19:21" x14ac:dyDescent="0.35">
      <c r="S26851" s="43"/>
      <c r="U26851" s="43"/>
    </row>
    <row r="26852" spans="19:21" x14ac:dyDescent="0.35">
      <c r="S26852" s="43"/>
      <c r="U26852" s="43"/>
    </row>
    <row r="26853" spans="19:21" x14ac:dyDescent="0.35">
      <c r="S26853" s="43"/>
      <c r="U26853" s="43"/>
    </row>
    <row r="26854" spans="19:21" x14ac:dyDescent="0.35">
      <c r="S26854" s="43"/>
      <c r="U26854" s="43"/>
    </row>
    <row r="26855" spans="19:21" x14ac:dyDescent="0.35">
      <c r="S26855" s="43"/>
      <c r="U26855" s="43"/>
    </row>
    <row r="26856" spans="19:21" x14ac:dyDescent="0.35">
      <c r="S26856" s="43"/>
      <c r="U26856" s="43"/>
    </row>
    <row r="26857" spans="19:21" x14ac:dyDescent="0.35">
      <c r="S26857" s="43"/>
      <c r="U26857" s="43"/>
    </row>
    <row r="26858" spans="19:21" x14ac:dyDescent="0.35">
      <c r="S26858" s="43"/>
      <c r="U26858" s="43"/>
    </row>
    <row r="26859" spans="19:21" x14ac:dyDescent="0.35">
      <c r="S26859" s="43"/>
      <c r="U26859" s="43"/>
    </row>
    <row r="26860" spans="19:21" x14ac:dyDescent="0.35">
      <c r="S26860" s="43"/>
      <c r="U26860" s="43"/>
    </row>
    <row r="26861" spans="19:21" x14ac:dyDescent="0.35">
      <c r="S26861" s="43"/>
      <c r="U26861" s="43"/>
    </row>
    <row r="26862" spans="19:21" x14ac:dyDescent="0.35">
      <c r="S26862" s="43"/>
      <c r="U26862" s="43"/>
    </row>
    <row r="26863" spans="19:21" x14ac:dyDescent="0.35">
      <c r="S26863" s="43"/>
      <c r="U26863" s="43"/>
    </row>
    <row r="26864" spans="19:21" x14ac:dyDescent="0.35">
      <c r="S26864" s="43"/>
      <c r="U26864" s="43"/>
    </row>
    <row r="26865" spans="19:21" x14ac:dyDescent="0.35">
      <c r="S26865" s="43"/>
      <c r="U26865" s="43"/>
    </row>
    <row r="26866" spans="19:21" x14ac:dyDescent="0.35">
      <c r="S26866" s="43"/>
      <c r="U26866" s="43"/>
    </row>
    <row r="26867" spans="19:21" x14ac:dyDescent="0.35">
      <c r="S26867" s="43"/>
      <c r="U26867" s="43"/>
    </row>
    <row r="26868" spans="19:21" x14ac:dyDescent="0.35">
      <c r="S26868" s="43"/>
      <c r="U26868" s="43"/>
    </row>
    <row r="26869" spans="19:21" x14ac:dyDescent="0.35">
      <c r="S26869" s="43"/>
      <c r="U26869" s="43"/>
    </row>
    <row r="26870" spans="19:21" x14ac:dyDescent="0.35">
      <c r="S26870" s="43"/>
      <c r="U26870" s="43"/>
    </row>
    <row r="26871" spans="19:21" x14ac:dyDescent="0.35">
      <c r="S26871" s="43"/>
      <c r="U26871" s="43"/>
    </row>
    <row r="26872" spans="19:21" x14ac:dyDescent="0.35">
      <c r="S26872" s="43"/>
      <c r="U26872" s="43"/>
    </row>
    <row r="26873" spans="19:21" x14ac:dyDescent="0.35">
      <c r="S26873" s="43"/>
      <c r="U26873" s="43"/>
    </row>
    <row r="26874" spans="19:21" x14ac:dyDescent="0.35">
      <c r="S26874" s="43"/>
      <c r="U26874" s="43"/>
    </row>
    <row r="26875" spans="19:21" x14ac:dyDescent="0.35">
      <c r="S26875" s="43"/>
      <c r="U26875" s="43"/>
    </row>
    <row r="26876" spans="19:21" x14ac:dyDescent="0.35">
      <c r="S26876" s="43"/>
      <c r="U26876" s="43"/>
    </row>
    <row r="26877" spans="19:21" x14ac:dyDescent="0.35">
      <c r="S26877" s="43"/>
      <c r="U26877" s="43"/>
    </row>
    <row r="26878" spans="19:21" x14ac:dyDescent="0.35">
      <c r="S26878" s="43"/>
      <c r="U26878" s="43"/>
    </row>
    <row r="26879" spans="19:21" x14ac:dyDescent="0.35">
      <c r="S26879" s="43"/>
      <c r="U26879" s="43"/>
    </row>
    <row r="26880" spans="19:21" x14ac:dyDescent="0.35">
      <c r="S26880" s="43"/>
      <c r="U26880" s="43"/>
    </row>
    <row r="26881" spans="19:21" x14ac:dyDescent="0.35">
      <c r="S26881" s="43"/>
      <c r="U26881" s="43"/>
    </row>
    <row r="26882" spans="19:21" x14ac:dyDescent="0.35">
      <c r="S26882" s="43"/>
      <c r="U26882" s="43"/>
    </row>
    <row r="26883" spans="19:21" x14ac:dyDescent="0.35">
      <c r="S26883" s="43"/>
      <c r="U26883" s="43"/>
    </row>
    <row r="26884" spans="19:21" x14ac:dyDescent="0.35">
      <c r="S26884" s="43"/>
      <c r="U26884" s="43"/>
    </row>
    <row r="26885" spans="19:21" x14ac:dyDescent="0.35">
      <c r="S26885" s="43"/>
      <c r="U26885" s="43"/>
    </row>
    <row r="26886" spans="19:21" x14ac:dyDescent="0.35">
      <c r="S26886" s="43"/>
      <c r="U26886" s="43"/>
    </row>
    <row r="26887" spans="19:21" x14ac:dyDescent="0.35">
      <c r="S26887" s="43"/>
      <c r="U26887" s="43"/>
    </row>
    <row r="26888" spans="19:21" x14ac:dyDescent="0.35">
      <c r="S26888" s="43"/>
      <c r="U26888" s="43"/>
    </row>
    <row r="26889" spans="19:21" x14ac:dyDescent="0.35">
      <c r="S26889" s="43"/>
      <c r="U26889" s="43"/>
    </row>
    <row r="26890" spans="19:21" x14ac:dyDescent="0.35">
      <c r="S26890" s="43"/>
      <c r="U26890" s="43"/>
    </row>
    <row r="26891" spans="19:21" x14ac:dyDescent="0.35">
      <c r="S26891" s="43"/>
      <c r="U26891" s="43"/>
    </row>
    <row r="26892" spans="19:21" x14ac:dyDescent="0.35">
      <c r="S26892" s="43"/>
      <c r="U26892" s="43"/>
    </row>
    <row r="26893" spans="19:21" x14ac:dyDescent="0.35">
      <c r="S26893" s="43"/>
      <c r="U26893" s="43"/>
    </row>
    <row r="26894" spans="19:21" x14ac:dyDescent="0.35">
      <c r="S26894" s="43"/>
      <c r="U26894" s="43"/>
    </row>
    <row r="26895" spans="19:21" x14ac:dyDescent="0.35">
      <c r="S26895" s="43"/>
      <c r="U26895" s="43"/>
    </row>
    <row r="26896" spans="19:21" x14ac:dyDescent="0.35">
      <c r="S26896" s="43"/>
      <c r="U26896" s="43"/>
    </row>
    <row r="26897" spans="19:21" x14ac:dyDescent="0.35">
      <c r="S26897" s="43"/>
      <c r="U26897" s="43"/>
    </row>
    <row r="26898" spans="19:21" x14ac:dyDescent="0.35">
      <c r="S26898" s="43"/>
      <c r="U26898" s="43"/>
    </row>
    <row r="26899" spans="19:21" x14ac:dyDescent="0.35">
      <c r="S26899" s="43"/>
      <c r="U26899" s="43"/>
    </row>
    <row r="26900" spans="19:21" x14ac:dyDescent="0.35">
      <c r="S26900" s="43"/>
      <c r="U26900" s="43"/>
    </row>
    <row r="26901" spans="19:21" x14ac:dyDescent="0.35">
      <c r="S26901" s="43"/>
      <c r="U26901" s="43"/>
    </row>
    <row r="26902" spans="19:21" x14ac:dyDescent="0.35">
      <c r="S26902" s="43"/>
      <c r="U26902" s="43"/>
    </row>
    <row r="26903" spans="19:21" x14ac:dyDescent="0.35">
      <c r="S26903" s="43"/>
      <c r="U26903" s="43"/>
    </row>
    <row r="26904" spans="19:21" x14ac:dyDescent="0.35">
      <c r="S26904" s="43"/>
      <c r="U26904" s="43"/>
    </row>
    <row r="26905" spans="19:21" x14ac:dyDescent="0.35">
      <c r="S26905" s="43"/>
      <c r="U26905" s="43"/>
    </row>
    <row r="26906" spans="19:21" x14ac:dyDescent="0.35">
      <c r="S26906" s="43"/>
      <c r="U26906" s="43"/>
    </row>
    <row r="26907" spans="19:21" x14ac:dyDescent="0.35">
      <c r="S26907" s="43"/>
      <c r="U26907" s="43"/>
    </row>
    <row r="26908" spans="19:21" x14ac:dyDescent="0.35">
      <c r="S26908" s="43"/>
      <c r="U26908" s="43"/>
    </row>
    <row r="26909" spans="19:21" x14ac:dyDescent="0.35">
      <c r="S26909" s="43"/>
      <c r="U26909" s="43"/>
    </row>
    <row r="26910" spans="19:21" x14ac:dyDescent="0.35">
      <c r="S26910" s="43"/>
      <c r="U26910" s="43"/>
    </row>
    <row r="26911" spans="19:21" x14ac:dyDescent="0.35">
      <c r="S26911" s="43"/>
      <c r="U26911" s="43"/>
    </row>
    <row r="26912" spans="19:21" x14ac:dyDescent="0.35">
      <c r="S26912" s="43"/>
      <c r="U26912" s="43"/>
    </row>
    <row r="26913" spans="19:21" x14ac:dyDescent="0.35">
      <c r="S26913" s="43"/>
      <c r="U26913" s="43"/>
    </row>
    <row r="26914" spans="19:21" x14ac:dyDescent="0.35">
      <c r="S26914" s="43"/>
      <c r="U26914" s="43"/>
    </row>
    <row r="26915" spans="19:21" x14ac:dyDescent="0.35">
      <c r="S26915" s="43"/>
      <c r="U26915" s="43"/>
    </row>
    <row r="26916" spans="19:21" x14ac:dyDescent="0.35">
      <c r="S26916" s="43"/>
      <c r="U26916" s="43"/>
    </row>
    <row r="26917" spans="19:21" x14ac:dyDescent="0.35">
      <c r="S26917" s="43"/>
      <c r="U26917" s="43"/>
    </row>
    <row r="26918" spans="19:21" x14ac:dyDescent="0.35">
      <c r="S26918" s="43"/>
      <c r="U26918" s="43"/>
    </row>
    <row r="26919" spans="19:21" x14ac:dyDescent="0.35">
      <c r="S26919" s="43"/>
      <c r="U26919" s="43"/>
    </row>
    <row r="26920" spans="19:21" x14ac:dyDescent="0.35">
      <c r="S26920" s="43"/>
      <c r="U26920" s="43"/>
    </row>
    <row r="26921" spans="19:21" x14ac:dyDescent="0.35">
      <c r="S26921" s="43"/>
      <c r="U26921" s="43"/>
    </row>
    <row r="26922" spans="19:21" x14ac:dyDescent="0.35">
      <c r="S26922" s="43"/>
      <c r="U26922" s="43"/>
    </row>
    <row r="26923" spans="19:21" x14ac:dyDescent="0.35">
      <c r="S26923" s="43"/>
      <c r="U26923" s="43"/>
    </row>
    <row r="26924" spans="19:21" x14ac:dyDescent="0.35">
      <c r="S26924" s="43"/>
      <c r="U26924" s="43"/>
    </row>
    <row r="26925" spans="19:21" x14ac:dyDescent="0.35">
      <c r="S26925" s="43"/>
      <c r="U26925" s="43"/>
    </row>
    <row r="26926" spans="19:21" x14ac:dyDescent="0.35">
      <c r="S26926" s="43"/>
      <c r="U26926" s="43"/>
    </row>
    <row r="26927" spans="19:21" x14ac:dyDescent="0.35">
      <c r="S26927" s="43"/>
      <c r="U26927" s="43"/>
    </row>
    <row r="26928" spans="19:21" x14ac:dyDescent="0.35">
      <c r="S26928" s="43"/>
      <c r="U26928" s="43"/>
    </row>
    <row r="26929" spans="19:21" x14ac:dyDescent="0.35">
      <c r="S26929" s="43"/>
      <c r="U26929" s="43"/>
    </row>
    <row r="26930" spans="19:21" x14ac:dyDescent="0.35">
      <c r="S26930" s="43"/>
      <c r="U26930" s="43"/>
    </row>
    <row r="26931" spans="19:21" x14ac:dyDescent="0.35">
      <c r="S26931" s="43"/>
      <c r="U26931" s="43"/>
    </row>
    <row r="26932" spans="19:21" x14ac:dyDescent="0.35">
      <c r="S26932" s="43"/>
      <c r="U26932" s="43"/>
    </row>
    <row r="26933" spans="19:21" x14ac:dyDescent="0.35">
      <c r="S26933" s="43"/>
      <c r="U26933" s="43"/>
    </row>
    <row r="26934" spans="19:21" x14ac:dyDescent="0.35">
      <c r="S26934" s="43"/>
      <c r="U26934" s="43"/>
    </row>
    <row r="26935" spans="19:21" x14ac:dyDescent="0.35">
      <c r="S26935" s="43"/>
      <c r="U26935" s="43"/>
    </row>
    <row r="26936" spans="19:21" x14ac:dyDescent="0.35">
      <c r="S26936" s="43"/>
      <c r="U26936" s="43"/>
    </row>
    <row r="26937" spans="19:21" x14ac:dyDescent="0.35">
      <c r="S26937" s="43"/>
      <c r="U26937" s="43"/>
    </row>
    <row r="26938" spans="19:21" x14ac:dyDescent="0.35">
      <c r="S26938" s="43"/>
      <c r="U26938" s="43"/>
    </row>
    <row r="26939" spans="19:21" x14ac:dyDescent="0.35">
      <c r="S26939" s="43"/>
      <c r="U26939" s="43"/>
    </row>
    <row r="26940" spans="19:21" x14ac:dyDescent="0.35">
      <c r="S26940" s="43"/>
      <c r="U26940" s="43"/>
    </row>
    <row r="26941" spans="19:21" x14ac:dyDescent="0.35">
      <c r="S26941" s="43"/>
      <c r="U26941" s="43"/>
    </row>
    <row r="26942" spans="19:21" x14ac:dyDescent="0.35">
      <c r="S26942" s="43"/>
      <c r="U26942" s="43"/>
    </row>
    <row r="26943" spans="19:21" x14ac:dyDescent="0.35">
      <c r="S26943" s="43"/>
      <c r="U26943" s="43"/>
    </row>
    <row r="26944" spans="19:21" x14ac:dyDescent="0.35">
      <c r="S26944" s="43"/>
      <c r="U26944" s="43"/>
    </row>
    <row r="26945" spans="19:21" x14ac:dyDescent="0.35">
      <c r="S26945" s="43"/>
      <c r="U26945" s="43"/>
    </row>
    <row r="26946" spans="19:21" x14ac:dyDescent="0.35">
      <c r="S26946" s="43"/>
      <c r="U26946" s="43"/>
    </row>
    <row r="26947" spans="19:21" x14ac:dyDescent="0.35">
      <c r="S26947" s="43"/>
      <c r="U26947" s="43"/>
    </row>
    <row r="26948" spans="19:21" x14ac:dyDescent="0.35">
      <c r="S26948" s="43"/>
      <c r="U26948" s="43"/>
    </row>
    <row r="26949" spans="19:21" x14ac:dyDescent="0.35">
      <c r="S26949" s="43"/>
      <c r="U26949" s="43"/>
    </row>
    <row r="26950" spans="19:21" x14ac:dyDescent="0.35">
      <c r="S26950" s="43"/>
      <c r="U26950" s="43"/>
    </row>
    <row r="26951" spans="19:21" x14ac:dyDescent="0.35">
      <c r="S26951" s="43"/>
      <c r="U26951" s="43"/>
    </row>
    <row r="26952" spans="19:21" x14ac:dyDescent="0.35">
      <c r="S26952" s="43"/>
      <c r="U26952" s="43"/>
    </row>
    <row r="26953" spans="19:21" x14ac:dyDescent="0.35">
      <c r="S26953" s="43"/>
      <c r="U26953" s="43"/>
    </row>
    <row r="26954" spans="19:21" x14ac:dyDescent="0.35">
      <c r="S26954" s="43"/>
      <c r="U26954" s="43"/>
    </row>
    <row r="26955" spans="19:21" x14ac:dyDescent="0.35">
      <c r="S26955" s="43"/>
      <c r="U26955" s="43"/>
    </row>
    <row r="26956" spans="19:21" x14ac:dyDescent="0.35">
      <c r="S26956" s="43"/>
      <c r="U26956" s="43"/>
    </row>
    <row r="26957" spans="19:21" x14ac:dyDescent="0.35">
      <c r="S26957" s="43"/>
      <c r="U26957" s="43"/>
    </row>
    <row r="26958" spans="19:21" x14ac:dyDescent="0.35">
      <c r="S26958" s="43"/>
      <c r="U26958" s="43"/>
    </row>
    <row r="26959" spans="19:21" x14ac:dyDescent="0.35">
      <c r="S26959" s="43"/>
      <c r="U26959" s="43"/>
    </row>
    <row r="26960" spans="19:21" x14ac:dyDescent="0.35">
      <c r="S26960" s="43"/>
      <c r="U26960" s="43"/>
    </row>
    <row r="26961" spans="19:21" x14ac:dyDescent="0.35">
      <c r="S26961" s="43"/>
      <c r="U26961" s="43"/>
    </row>
    <row r="26962" spans="19:21" x14ac:dyDescent="0.35">
      <c r="S26962" s="43"/>
      <c r="U26962" s="43"/>
    </row>
    <row r="26963" spans="19:21" x14ac:dyDescent="0.35">
      <c r="S26963" s="43"/>
      <c r="U26963" s="43"/>
    </row>
    <row r="26964" spans="19:21" x14ac:dyDescent="0.35">
      <c r="S26964" s="43"/>
      <c r="U26964" s="43"/>
    </row>
    <row r="26965" spans="19:21" x14ac:dyDescent="0.35">
      <c r="S26965" s="43"/>
      <c r="U26965" s="43"/>
    </row>
    <row r="26966" spans="19:21" x14ac:dyDescent="0.35">
      <c r="S26966" s="43"/>
      <c r="U26966" s="43"/>
    </row>
    <row r="26967" spans="19:21" x14ac:dyDescent="0.35">
      <c r="S26967" s="43"/>
      <c r="U26967" s="43"/>
    </row>
    <row r="26968" spans="19:21" x14ac:dyDescent="0.35">
      <c r="S26968" s="43"/>
      <c r="U26968" s="43"/>
    </row>
    <row r="26969" spans="19:21" x14ac:dyDescent="0.35">
      <c r="S26969" s="43"/>
      <c r="U26969" s="43"/>
    </row>
    <row r="26970" spans="19:21" x14ac:dyDescent="0.35">
      <c r="S26970" s="43"/>
      <c r="U26970" s="43"/>
    </row>
    <row r="26971" spans="19:21" x14ac:dyDescent="0.35">
      <c r="S26971" s="43"/>
      <c r="U26971" s="43"/>
    </row>
    <row r="26972" spans="19:21" x14ac:dyDescent="0.35">
      <c r="S26972" s="43"/>
      <c r="U26972" s="43"/>
    </row>
    <row r="26973" spans="19:21" x14ac:dyDescent="0.35">
      <c r="S26973" s="43"/>
      <c r="U26973" s="43"/>
    </row>
    <row r="26974" spans="19:21" x14ac:dyDescent="0.35">
      <c r="S26974" s="43"/>
      <c r="U26974" s="43"/>
    </row>
    <row r="26975" spans="19:21" x14ac:dyDescent="0.35">
      <c r="S26975" s="43"/>
      <c r="U26975" s="43"/>
    </row>
    <row r="26976" spans="19:21" x14ac:dyDescent="0.35">
      <c r="S26976" s="43"/>
      <c r="U26976" s="43"/>
    </row>
    <row r="26977" spans="19:21" x14ac:dyDescent="0.35">
      <c r="S26977" s="43"/>
      <c r="U26977" s="43"/>
    </row>
    <row r="26978" spans="19:21" x14ac:dyDescent="0.35">
      <c r="S26978" s="43"/>
      <c r="U26978" s="43"/>
    </row>
    <row r="26979" spans="19:21" x14ac:dyDescent="0.35">
      <c r="S26979" s="43"/>
      <c r="U26979" s="43"/>
    </row>
    <row r="26980" spans="19:21" x14ac:dyDescent="0.35">
      <c r="S26980" s="43"/>
      <c r="U26980" s="43"/>
    </row>
    <row r="26981" spans="19:21" x14ac:dyDescent="0.35">
      <c r="S26981" s="43"/>
      <c r="U26981" s="43"/>
    </row>
    <row r="26982" spans="19:21" x14ac:dyDescent="0.35">
      <c r="S26982" s="43"/>
      <c r="U26982" s="43"/>
    </row>
    <row r="26983" spans="19:21" x14ac:dyDescent="0.35">
      <c r="S26983" s="43"/>
      <c r="U26983" s="43"/>
    </row>
    <row r="26984" spans="19:21" x14ac:dyDescent="0.35">
      <c r="S26984" s="43"/>
      <c r="U26984" s="43"/>
    </row>
    <row r="26985" spans="19:21" x14ac:dyDescent="0.35">
      <c r="S26985" s="43"/>
      <c r="U26985" s="43"/>
    </row>
    <row r="26986" spans="19:21" x14ac:dyDescent="0.35">
      <c r="S26986" s="43"/>
      <c r="U26986" s="43"/>
    </row>
    <row r="26987" spans="19:21" x14ac:dyDescent="0.35">
      <c r="S26987" s="43"/>
      <c r="U26987" s="43"/>
    </row>
    <row r="26988" spans="19:21" x14ac:dyDescent="0.35">
      <c r="S26988" s="43"/>
      <c r="U26988" s="43"/>
    </row>
    <row r="26989" spans="19:21" x14ac:dyDescent="0.35">
      <c r="S26989" s="43"/>
      <c r="U26989" s="43"/>
    </row>
    <row r="26990" spans="19:21" x14ac:dyDescent="0.35">
      <c r="S26990" s="43"/>
      <c r="U26990" s="43"/>
    </row>
    <row r="26991" spans="19:21" x14ac:dyDescent="0.35">
      <c r="S26991" s="43"/>
      <c r="U26991" s="43"/>
    </row>
    <row r="26992" spans="19:21" x14ac:dyDescent="0.35">
      <c r="S26992" s="43"/>
      <c r="U26992" s="43"/>
    </row>
    <row r="26993" spans="19:21" x14ac:dyDescent="0.35">
      <c r="S26993" s="43"/>
      <c r="U26993" s="43"/>
    </row>
    <row r="26994" spans="19:21" x14ac:dyDescent="0.35">
      <c r="S26994" s="43"/>
      <c r="U26994" s="43"/>
    </row>
    <row r="26995" spans="19:21" x14ac:dyDescent="0.35">
      <c r="S26995" s="43"/>
      <c r="U26995" s="43"/>
    </row>
    <row r="26996" spans="19:21" x14ac:dyDescent="0.35">
      <c r="S26996" s="43"/>
      <c r="U26996" s="43"/>
    </row>
    <row r="26997" spans="19:21" x14ac:dyDescent="0.35">
      <c r="S26997" s="43"/>
      <c r="U26997" s="43"/>
    </row>
    <row r="26998" spans="19:21" x14ac:dyDescent="0.35">
      <c r="S26998" s="43"/>
      <c r="U26998" s="43"/>
    </row>
    <row r="26999" spans="19:21" x14ac:dyDescent="0.35">
      <c r="S26999" s="43"/>
      <c r="U26999" s="43"/>
    </row>
    <row r="27000" spans="19:21" x14ac:dyDescent="0.35">
      <c r="S27000" s="43"/>
      <c r="U27000" s="43"/>
    </row>
    <row r="27001" spans="19:21" x14ac:dyDescent="0.35">
      <c r="S27001" s="43"/>
      <c r="U27001" s="43"/>
    </row>
    <row r="27002" spans="19:21" x14ac:dyDescent="0.35">
      <c r="S27002" s="43"/>
      <c r="U27002" s="43"/>
    </row>
    <row r="27003" spans="19:21" x14ac:dyDescent="0.35">
      <c r="S27003" s="43"/>
      <c r="U27003" s="43"/>
    </row>
    <row r="27004" spans="19:21" x14ac:dyDescent="0.35">
      <c r="S27004" s="43"/>
      <c r="U27004" s="43"/>
    </row>
    <row r="27005" spans="19:21" x14ac:dyDescent="0.35">
      <c r="S27005" s="43"/>
      <c r="U27005" s="43"/>
    </row>
    <row r="27006" spans="19:21" x14ac:dyDescent="0.35">
      <c r="S27006" s="43"/>
      <c r="U27006" s="43"/>
    </row>
    <row r="27007" spans="19:21" x14ac:dyDescent="0.35">
      <c r="S27007" s="43"/>
      <c r="U27007" s="43"/>
    </row>
    <row r="27008" spans="19:21" x14ac:dyDescent="0.35">
      <c r="S27008" s="43"/>
      <c r="U27008" s="43"/>
    </row>
    <row r="27009" spans="19:21" x14ac:dyDescent="0.35">
      <c r="S27009" s="43"/>
      <c r="U27009" s="43"/>
    </row>
    <row r="27010" spans="19:21" x14ac:dyDescent="0.35">
      <c r="S27010" s="43"/>
      <c r="U27010" s="43"/>
    </row>
    <row r="27011" spans="19:21" x14ac:dyDescent="0.35">
      <c r="S27011" s="43"/>
      <c r="U27011" s="43"/>
    </row>
    <row r="27012" spans="19:21" x14ac:dyDescent="0.35">
      <c r="S27012" s="43"/>
      <c r="U27012" s="43"/>
    </row>
    <row r="27013" spans="19:21" x14ac:dyDescent="0.35">
      <c r="S27013" s="43"/>
      <c r="U27013" s="43"/>
    </row>
    <row r="27014" spans="19:21" x14ac:dyDescent="0.35">
      <c r="S27014" s="43"/>
      <c r="U27014" s="43"/>
    </row>
    <row r="27015" spans="19:21" x14ac:dyDescent="0.35">
      <c r="S27015" s="43"/>
      <c r="U27015" s="43"/>
    </row>
    <row r="27016" spans="19:21" x14ac:dyDescent="0.35">
      <c r="S27016" s="43"/>
      <c r="U27016" s="43"/>
    </row>
    <row r="27017" spans="19:21" x14ac:dyDescent="0.35">
      <c r="S27017" s="43"/>
      <c r="U27017" s="43"/>
    </row>
    <row r="27018" spans="19:21" x14ac:dyDescent="0.35">
      <c r="S27018" s="43"/>
      <c r="U27018" s="43"/>
    </row>
    <row r="27019" spans="19:21" x14ac:dyDescent="0.35">
      <c r="S27019" s="43"/>
      <c r="U27019" s="43"/>
    </row>
    <row r="27020" spans="19:21" x14ac:dyDescent="0.35">
      <c r="S27020" s="43"/>
      <c r="U27020" s="43"/>
    </row>
    <row r="27021" spans="19:21" x14ac:dyDescent="0.35">
      <c r="S27021" s="43"/>
      <c r="U27021" s="43"/>
    </row>
    <row r="27022" spans="19:21" x14ac:dyDescent="0.35">
      <c r="S27022" s="43"/>
      <c r="U27022" s="43"/>
    </row>
    <row r="27023" spans="19:21" x14ac:dyDescent="0.35">
      <c r="S27023" s="43"/>
      <c r="U27023" s="43"/>
    </row>
    <row r="27024" spans="19:21" x14ac:dyDescent="0.35">
      <c r="S27024" s="43"/>
      <c r="U27024" s="43"/>
    </row>
    <row r="27025" spans="19:21" x14ac:dyDescent="0.35">
      <c r="S27025" s="43"/>
      <c r="U27025" s="43"/>
    </row>
    <row r="27026" spans="19:21" x14ac:dyDescent="0.35">
      <c r="S27026" s="43"/>
      <c r="U27026" s="43"/>
    </row>
    <row r="27027" spans="19:21" x14ac:dyDescent="0.35">
      <c r="S27027" s="43"/>
      <c r="U27027" s="43"/>
    </row>
    <row r="27028" spans="19:21" x14ac:dyDescent="0.35">
      <c r="S27028" s="43"/>
      <c r="U27028" s="43"/>
    </row>
    <row r="27029" spans="19:21" x14ac:dyDescent="0.35">
      <c r="S27029" s="43"/>
      <c r="U27029" s="43"/>
    </row>
    <row r="27030" spans="19:21" x14ac:dyDescent="0.35">
      <c r="S27030" s="43"/>
      <c r="U27030" s="43"/>
    </row>
    <row r="27031" spans="19:21" x14ac:dyDescent="0.35">
      <c r="S27031" s="43"/>
      <c r="U27031" s="43"/>
    </row>
    <row r="27032" spans="19:21" x14ac:dyDescent="0.35">
      <c r="S27032" s="43"/>
      <c r="U27032" s="43"/>
    </row>
    <row r="27033" spans="19:21" x14ac:dyDescent="0.35">
      <c r="S27033" s="43"/>
      <c r="U27033" s="43"/>
    </row>
    <row r="27034" spans="19:21" x14ac:dyDescent="0.35">
      <c r="S27034" s="43"/>
      <c r="U27034" s="43"/>
    </row>
    <row r="27035" spans="19:21" x14ac:dyDescent="0.35">
      <c r="S27035" s="43"/>
      <c r="U27035" s="43"/>
    </row>
    <row r="27036" spans="19:21" x14ac:dyDescent="0.35">
      <c r="S27036" s="43"/>
      <c r="U27036" s="43"/>
    </row>
    <row r="27037" spans="19:21" x14ac:dyDescent="0.35">
      <c r="S27037" s="43"/>
      <c r="U27037" s="43"/>
    </row>
    <row r="27038" spans="19:21" x14ac:dyDescent="0.35">
      <c r="S27038" s="43"/>
      <c r="U27038" s="43"/>
    </row>
    <row r="27039" spans="19:21" x14ac:dyDescent="0.35">
      <c r="S27039" s="43"/>
      <c r="U27039" s="43"/>
    </row>
    <row r="27040" spans="19:21" x14ac:dyDescent="0.35">
      <c r="S27040" s="43"/>
      <c r="U27040" s="43"/>
    </row>
    <row r="27041" spans="19:21" x14ac:dyDescent="0.35">
      <c r="S27041" s="43"/>
      <c r="U27041" s="43"/>
    </row>
    <row r="27042" spans="19:21" x14ac:dyDescent="0.35">
      <c r="S27042" s="43"/>
      <c r="U27042" s="43"/>
    </row>
    <row r="27043" spans="19:21" x14ac:dyDescent="0.35">
      <c r="S27043" s="43"/>
      <c r="U27043" s="43"/>
    </row>
    <row r="27044" spans="19:21" x14ac:dyDescent="0.35">
      <c r="S27044" s="43"/>
      <c r="U27044" s="43"/>
    </row>
    <row r="27045" spans="19:21" x14ac:dyDescent="0.35">
      <c r="S27045" s="43"/>
      <c r="U27045" s="43"/>
    </row>
    <row r="27046" spans="19:21" x14ac:dyDescent="0.35">
      <c r="S27046" s="43"/>
      <c r="U27046" s="43"/>
    </row>
    <row r="27047" spans="19:21" x14ac:dyDescent="0.35">
      <c r="S27047" s="43"/>
      <c r="U27047" s="43"/>
    </row>
    <row r="27048" spans="19:21" x14ac:dyDescent="0.35">
      <c r="S27048" s="43"/>
      <c r="U27048" s="43"/>
    </row>
    <row r="27049" spans="19:21" x14ac:dyDescent="0.35">
      <c r="S27049" s="43"/>
      <c r="U27049" s="43"/>
    </row>
    <row r="27050" spans="19:21" x14ac:dyDescent="0.35">
      <c r="S27050" s="43"/>
      <c r="U27050" s="43"/>
    </row>
    <row r="27051" spans="19:21" x14ac:dyDescent="0.35">
      <c r="S27051" s="43"/>
      <c r="U27051" s="43"/>
    </row>
    <row r="27052" spans="19:21" x14ac:dyDescent="0.35">
      <c r="S27052" s="43"/>
      <c r="U27052" s="43"/>
    </row>
    <row r="27053" spans="19:21" x14ac:dyDescent="0.35">
      <c r="S27053" s="43"/>
      <c r="U27053" s="43"/>
    </row>
    <row r="27054" spans="19:21" x14ac:dyDescent="0.35">
      <c r="S27054" s="43"/>
      <c r="U27054" s="43"/>
    </row>
    <row r="27055" spans="19:21" x14ac:dyDescent="0.35">
      <c r="S27055" s="43"/>
      <c r="U27055" s="43"/>
    </row>
    <row r="27056" spans="19:21" x14ac:dyDescent="0.35">
      <c r="S27056" s="43"/>
      <c r="U27056" s="43"/>
    </row>
    <row r="27057" spans="19:21" x14ac:dyDescent="0.35">
      <c r="S27057" s="43"/>
      <c r="U27057" s="43"/>
    </row>
    <row r="27058" spans="19:21" x14ac:dyDescent="0.35">
      <c r="S27058" s="43"/>
      <c r="U27058" s="43"/>
    </row>
    <row r="27059" spans="19:21" x14ac:dyDescent="0.35">
      <c r="S27059" s="43"/>
      <c r="U27059" s="43"/>
    </row>
    <row r="27060" spans="19:21" x14ac:dyDescent="0.35">
      <c r="S27060" s="43"/>
      <c r="U27060" s="43"/>
    </row>
    <row r="27061" spans="19:21" x14ac:dyDescent="0.35">
      <c r="S27061" s="43"/>
      <c r="U27061" s="43"/>
    </row>
    <row r="27062" spans="19:21" x14ac:dyDescent="0.35">
      <c r="S27062" s="43"/>
      <c r="U27062" s="43"/>
    </row>
    <row r="27063" spans="19:21" x14ac:dyDescent="0.35">
      <c r="S27063" s="43"/>
      <c r="U27063" s="43"/>
    </row>
    <row r="27064" spans="19:21" x14ac:dyDescent="0.35">
      <c r="S27064" s="43"/>
      <c r="U27064" s="43"/>
    </row>
    <row r="27065" spans="19:21" x14ac:dyDescent="0.35">
      <c r="S27065" s="43"/>
      <c r="U27065" s="43"/>
    </row>
    <row r="27066" spans="19:21" x14ac:dyDescent="0.35">
      <c r="S27066" s="43"/>
      <c r="U27066" s="43"/>
    </row>
    <row r="27067" spans="19:21" x14ac:dyDescent="0.35">
      <c r="S27067" s="43"/>
      <c r="U27067" s="43"/>
    </row>
    <row r="27068" spans="19:21" x14ac:dyDescent="0.35">
      <c r="S27068" s="43"/>
      <c r="U27068" s="43"/>
    </row>
    <row r="27069" spans="19:21" x14ac:dyDescent="0.35">
      <c r="S27069" s="43"/>
      <c r="U27069" s="43"/>
    </row>
    <row r="27070" spans="19:21" x14ac:dyDescent="0.35">
      <c r="S27070" s="43"/>
      <c r="U27070" s="43"/>
    </row>
    <row r="27071" spans="19:21" x14ac:dyDescent="0.35">
      <c r="S27071" s="43"/>
      <c r="U27071" s="43"/>
    </row>
    <row r="27072" spans="19:21" x14ac:dyDescent="0.35">
      <c r="S27072" s="43"/>
      <c r="U27072" s="43"/>
    </row>
    <row r="27073" spans="19:21" x14ac:dyDescent="0.35">
      <c r="S27073" s="43"/>
      <c r="U27073" s="43"/>
    </row>
    <row r="27074" spans="19:21" x14ac:dyDescent="0.35">
      <c r="S27074" s="43"/>
      <c r="U27074" s="43"/>
    </row>
    <row r="27075" spans="19:21" x14ac:dyDescent="0.35">
      <c r="S27075" s="43"/>
      <c r="U27075" s="43"/>
    </row>
    <row r="27076" spans="19:21" x14ac:dyDescent="0.35">
      <c r="S27076" s="43"/>
      <c r="U27076" s="43"/>
    </row>
    <row r="27077" spans="19:21" x14ac:dyDescent="0.35">
      <c r="S27077" s="43"/>
      <c r="U27077" s="43"/>
    </row>
    <row r="27078" spans="19:21" x14ac:dyDescent="0.35">
      <c r="S27078" s="43"/>
      <c r="U27078" s="43"/>
    </row>
    <row r="27079" spans="19:21" x14ac:dyDescent="0.35">
      <c r="S27079" s="43"/>
      <c r="U27079" s="43"/>
    </row>
    <row r="27080" spans="19:21" x14ac:dyDescent="0.35">
      <c r="S27080" s="43"/>
      <c r="U27080" s="43"/>
    </row>
    <row r="27081" spans="19:21" x14ac:dyDescent="0.35">
      <c r="S27081" s="43"/>
      <c r="U27081" s="43"/>
    </row>
    <row r="27082" spans="19:21" x14ac:dyDescent="0.35">
      <c r="S27082" s="43"/>
      <c r="U27082" s="43"/>
    </row>
    <row r="27083" spans="19:21" x14ac:dyDescent="0.35">
      <c r="S27083" s="43"/>
      <c r="U27083" s="43"/>
    </row>
    <row r="27084" spans="19:21" x14ac:dyDescent="0.35">
      <c r="S27084" s="43"/>
      <c r="U27084" s="43"/>
    </row>
    <row r="27085" spans="19:21" x14ac:dyDescent="0.35">
      <c r="S27085" s="43"/>
      <c r="U27085" s="43"/>
    </row>
    <row r="27086" spans="19:21" x14ac:dyDescent="0.35">
      <c r="S27086" s="43"/>
      <c r="U27086" s="43"/>
    </row>
    <row r="27087" spans="19:21" x14ac:dyDescent="0.35">
      <c r="S27087" s="43"/>
      <c r="U27087" s="43"/>
    </row>
    <row r="27088" spans="19:21" x14ac:dyDescent="0.35">
      <c r="S27088" s="43"/>
      <c r="U27088" s="43"/>
    </row>
    <row r="27089" spans="19:21" x14ac:dyDescent="0.35">
      <c r="S27089" s="43"/>
      <c r="U27089" s="43"/>
    </row>
    <row r="27090" spans="19:21" x14ac:dyDescent="0.35">
      <c r="S27090" s="43"/>
      <c r="U27090" s="43"/>
    </row>
    <row r="27091" spans="19:21" x14ac:dyDescent="0.35">
      <c r="S27091" s="43"/>
      <c r="U27091" s="43"/>
    </row>
    <row r="27092" spans="19:21" x14ac:dyDescent="0.35">
      <c r="S27092" s="43"/>
      <c r="U27092" s="43"/>
    </row>
    <row r="27093" spans="19:21" x14ac:dyDescent="0.35">
      <c r="S27093" s="43"/>
      <c r="U27093" s="43"/>
    </row>
    <row r="27094" spans="19:21" x14ac:dyDescent="0.35">
      <c r="S27094" s="43"/>
      <c r="U27094" s="43"/>
    </row>
    <row r="27095" spans="19:21" x14ac:dyDescent="0.35">
      <c r="S27095" s="43"/>
      <c r="U27095" s="43"/>
    </row>
    <row r="27096" spans="19:21" x14ac:dyDescent="0.35">
      <c r="S27096" s="43"/>
      <c r="U27096" s="43"/>
    </row>
    <row r="27097" spans="19:21" x14ac:dyDescent="0.35">
      <c r="S27097" s="43"/>
      <c r="U27097" s="43"/>
    </row>
    <row r="27098" spans="19:21" x14ac:dyDescent="0.35">
      <c r="S27098" s="43"/>
      <c r="U27098" s="43"/>
    </row>
    <row r="27099" spans="19:21" x14ac:dyDescent="0.35">
      <c r="S27099" s="43"/>
      <c r="U27099" s="43"/>
    </row>
    <row r="27100" spans="19:21" x14ac:dyDescent="0.35">
      <c r="S27100" s="43"/>
      <c r="U27100" s="43"/>
    </row>
    <row r="27101" spans="19:21" x14ac:dyDescent="0.35">
      <c r="S27101" s="43"/>
      <c r="U27101" s="43"/>
    </row>
    <row r="27102" spans="19:21" x14ac:dyDescent="0.35">
      <c r="S27102" s="43"/>
      <c r="U27102" s="43"/>
    </row>
    <row r="27103" spans="19:21" x14ac:dyDescent="0.35">
      <c r="S27103" s="43"/>
      <c r="U27103" s="43"/>
    </row>
    <row r="27104" spans="19:21" x14ac:dyDescent="0.35">
      <c r="S27104" s="43"/>
      <c r="U27104" s="43"/>
    </row>
    <row r="27105" spans="19:21" x14ac:dyDescent="0.35">
      <c r="S27105" s="43"/>
      <c r="U27105" s="43"/>
    </row>
    <row r="27106" spans="19:21" x14ac:dyDescent="0.35">
      <c r="S27106" s="43"/>
      <c r="U27106" s="43"/>
    </row>
    <row r="27107" spans="19:21" x14ac:dyDescent="0.35">
      <c r="S27107" s="43"/>
      <c r="U27107" s="43"/>
    </row>
    <row r="27108" spans="19:21" x14ac:dyDescent="0.35">
      <c r="S27108" s="43"/>
      <c r="U27108" s="43"/>
    </row>
    <row r="27109" spans="19:21" x14ac:dyDescent="0.35">
      <c r="S27109" s="43"/>
      <c r="U27109" s="43"/>
    </row>
    <row r="27110" spans="19:21" x14ac:dyDescent="0.35">
      <c r="S27110" s="43"/>
      <c r="U27110" s="43"/>
    </row>
    <row r="27111" spans="19:21" x14ac:dyDescent="0.35">
      <c r="S27111" s="43"/>
      <c r="U27111" s="43"/>
    </row>
    <row r="27112" spans="19:21" x14ac:dyDescent="0.35">
      <c r="S27112" s="43"/>
      <c r="U27112" s="43"/>
    </row>
    <row r="27113" spans="19:21" x14ac:dyDescent="0.35">
      <c r="S27113" s="43"/>
      <c r="U27113" s="43"/>
    </row>
    <row r="27114" spans="19:21" x14ac:dyDescent="0.35">
      <c r="S27114" s="43"/>
      <c r="U27114" s="43"/>
    </row>
    <row r="27115" spans="19:21" x14ac:dyDescent="0.35">
      <c r="S27115" s="43"/>
      <c r="U27115" s="43"/>
    </row>
    <row r="27116" spans="19:21" x14ac:dyDescent="0.35">
      <c r="S27116" s="43"/>
      <c r="U27116" s="43"/>
    </row>
    <row r="27117" spans="19:21" x14ac:dyDescent="0.35">
      <c r="S27117" s="43"/>
      <c r="U27117" s="43"/>
    </row>
    <row r="27118" spans="19:21" x14ac:dyDescent="0.35">
      <c r="S27118" s="43"/>
      <c r="U27118" s="43"/>
    </row>
    <row r="27119" spans="19:21" x14ac:dyDescent="0.35">
      <c r="S27119" s="43"/>
      <c r="U27119" s="43"/>
    </row>
    <row r="27120" spans="19:21" x14ac:dyDescent="0.35">
      <c r="S27120" s="43"/>
      <c r="U27120" s="43"/>
    </row>
    <row r="27121" spans="19:21" x14ac:dyDescent="0.35">
      <c r="S27121" s="43"/>
      <c r="U27121" s="43"/>
    </row>
    <row r="27122" spans="19:21" x14ac:dyDescent="0.35">
      <c r="S27122" s="43"/>
      <c r="U27122" s="43"/>
    </row>
    <row r="27123" spans="19:21" x14ac:dyDescent="0.35">
      <c r="S27123" s="43"/>
      <c r="U27123" s="43"/>
    </row>
    <row r="27124" spans="19:21" x14ac:dyDescent="0.35">
      <c r="S27124" s="43"/>
      <c r="U27124" s="43"/>
    </row>
    <row r="27125" spans="19:21" x14ac:dyDescent="0.35">
      <c r="S27125" s="43"/>
      <c r="U27125" s="43"/>
    </row>
    <row r="27126" spans="19:21" x14ac:dyDescent="0.35">
      <c r="S27126" s="43"/>
      <c r="U27126" s="43"/>
    </row>
    <row r="27127" spans="19:21" x14ac:dyDescent="0.35">
      <c r="S27127" s="43"/>
      <c r="U27127" s="43"/>
    </row>
    <row r="27128" spans="19:21" x14ac:dyDescent="0.35">
      <c r="S27128" s="43"/>
      <c r="U27128" s="43"/>
    </row>
    <row r="27129" spans="19:21" x14ac:dyDescent="0.35">
      <c r="S27129" s="43"/>
      <c r="U27129" s="43"/>
    </row>
    <row r="27130" spans="19:21" x14ac:dyDescent="0.35">
      <c r="S27130" s="43"/>
      <c r="U27130" s="43"/>
    </row>
    <row r="27131" spans="19:21" x14ac:dyDescent="0.35">
      <c r="S27131" s="43"/>
      <c r="U27131" s="43"/>
    </row>
    <row r="27132" spans="19:21" x14ac:dyDescent="0.35">
      <c r="S27132" s="43"/>
      <c r="U27132" s="43"/>
    </row>
    <row r="27133" spans="19:21" x14ac:dyDescent="0.35">
      <c r="S27133" s="43"/>
      <c r="U27133" s="43"/>
    </row>
    <row r="27134" spans="19:21" x14ac:dyDescent="0.35">
      <c r="S27134" s="43"/>
      <c r="U27134" s="43"/>
    </row>
    <row r="27135" spans="19:21" x14ac:dyDescent="0.35">
      <c r="S27135" s="43"/>
      <c r="U27135" s="43"/>
    </row>
    <row r="27136" spans="19:21" x14ac:dyDescent="0.35">
      <c r="S27136" s="43"/>
      <c r="U27136" s="43"/>
    </row>
    <row r="27137" spans="19:21" x14ac:dyDescent="0.35">
      <c r="S27137" s="43"/>
      <c r="U27137" s="43"/>
    </row>
    <row r="27138" spans="19:21" x14ac:dyDescent="0.35">
      <c r="S27138" s="43"/>
      <c r="U27138" s="43"/>
    </row>
    <row r="27139" spans="19:21" x14ac:dyDescent="0.35">
      <c r="S27139" s="43"/>
      <c r="U27139" s="43"/>
    </row>
    <row r="27140" spans="19:21" x14ac:dyDescent="0.35">
      <c r="S27140" s="43"/>
      <c r="U27140" s="43"/>
    </row>
    <row r="27141" spans="19:21" x14ac:dyDescent="0.35">
      <c r="S27141" s="43"/>
      <c r="U27141" s="43"/>
    </row>
    <row r="27142" spans="19:21" x14ac:dyDescent="0.35">
      <c r="S27142" s="43"/>
      <c r="U27142" s="43"/>
    </row>
    <row r="27143" spans="19:21" x14ac:dyDescent="0.35">
      <c r="S27143" s="43"/>
      <c r="U27143" s="43"/>
    </row>
    <row r="27144" spans="19:21" x14ac:dyDescent="0.35">
      <c r="S27144" s="43"/>
      <c r="U27144" s="43"/>
    </row>
    <row r="27145" spans="19:21" x14ac:dyDescent="0.35">
      <c r="S27145" s="43"/>
      <c r="U27145" s="43"/>
    </row>
    <row r="27146" spans="19:21" x14ac:dyDescent="0.35">
      <c r="S27146" s="43"/>
      <c r="U27146" s="43"/>
    </row>
    <row r="27147" spans="19:21" x14ac:dyDescent="0.35">
      <c r="S27147" s="43"/>
      <c r="U27147" s="43"/>
    </row>
    <row r="27148" spans="19:21" x14ac:dyDescent="0.35">
      <c r="S27148" s="43"/>
      <c r="U27148" s="43"/>
    </row>
    <row r="27149" spans="19:21" x14ac:dyDescent="0.35">
      <c r="S27149" s="43"/>
      <c r="U27149" s="43"/>
    </row>
    <row r="27150" spans="19:21" x14ac:dyDescent="0.35">
      <c r="S27150" s="43"/>
      <c r="U27150" s="43"/>
    </row>
    <row r="27151" spans="19:21" x14ac:dyDescent="0.35">
      <c r="S27151" s="43"/>
      <c r="U27151" s="43"/>
    </row>
    <row r="27152" spans="19:21" x14ac:dyDescent="0.35">
      <c r="S27152" s="43"/>
      <c r="U27152" s="43"/>
    </row>
    <row r="27153" spans="19:21" x14ac:dyDescent="0.35">
      <c r="S27153" s="43"/>
      <c r="U27153" s="43"/>
    </row>
    <row r="27154" spans="19:21" x14ac:dyDescent="0.35">
      <c r="S27154" s="43"/>
      <c r="U27154" s="43"/>
    </row>
    <row r="27155" spans="19:21" x14ac:dyDescent="0.35">
      <c r="S27155" s="43"/>
      <c r="U27155" s="43"/>
    </row>
    <row r="27156" spans="19:21" x14ac:dyDescent="0.35">
      <c r="S27156" s="43"/>
      <c r="U27156" s="43"/>
    </row>
    <row r="27157" spans="19:21" x14ac:dyDescent="0.35">
      <c r="S27157" s="43"/>
      <c r="U27157" s="43"/>
    </row>
    <row r="27158" spans="19:21" x14ac:dyDescent="0.35">
      <c r="S27158" s="43"/>
      <c r="U27158" s="43"/>
    </row>
    <row r="27159" spans="19:21" x14ac:dyDescent="0.35">
      <c r="S27159" s="43"/>
      <c r="U27159" s="43"/>
    </row>
    <row r="27160" spans="19:21" x14ac:dyDescent="0.35">
      <c r="S27160" s="43"/>
      <c r="U27160" s="43"/>
    </row>
    <row r="27161" spans="19:21" x14ac:dyDescent="0.35">
      <c r="S27161" s="43"/>
      <c r="U27161" s="43"/>
    </row>
    <row r="27162" spans="19:21" x14ac:dyDescent="0.35">
      <c r="S27162" s="43"/>
      <c r="U27162" s="43"/>
    </row>
    <row r="27163" spans="19:21" x14ac:dyDescent="0.35">
      <c r="S27163" s="43"/>
      <c r="U27163" s="43"/>
    </row>
    <row r="27164" spans="19:21" x14ac:dyDescent="0.35">
      <c r="S27164" s="43"/>
      <c r="U27164" s="43"/>
    </row>
    <row r="27165" spans="19:21" x14ac:dyDescent="0.35">
      <c r="S27165" s="43"/>
      <c r="U27165" s="43"/>
    </row>
    <row r="27166" spans="19:21" x14ac:dyDescent="0.35">
      <c r="S27166" s="43"/>
      <c r="U27166" s="43"/>
    </row>
    <row r="27167" spans="19:21" x14ac:dyDescent="0.35">
      <c r="S27167" s="43"/>
      <c r="U27167" s="43"/>
    </row>
    <row r="27168" spans="19:21" x14ac:dyDescent="0.35">
      <c r="S27168" s="43"/>
      <c r="U27168" s="43"/>
    </row>
    <row r="27169" spans="19:21" x14ac:dyDescent="0.35">
      <c r="S27169" s="43"/>
      <c r="U27169" s="43"/>
    </row>
    <row r="27170" spans="19:21" x14ac:dyDescent="0.35">
      <c r="S27170" s="43"/>
      <c r="U27170" s="43"/>
    </row>
    <row r="27171" spans="19:21" x14ac:dyDescent="0.35">
      <c r="S27171" s="43"/>
      <c r="U27171" s="43"/>
    </row>
    <row r="27172" spans="19:21" x14ac:dyDescent="0.35">
      <c r="S27172" s="43"/>
      <c r="U27172" s="43"/>
    </row>
    <row r="27173" spans="19:21" x14ac:dyDescent="0.35">
      <c r="S27173" s="43"/>
      <c r="U27173" s="43"/>
    </row>
    <row r="27174" spans="19:21" x14ac:dyDescent="0.35">
      <c r="S27174" s="43"/>
      <c r="U27174" s="43"/>
    </row>
    <row r="27175" spans="19:21" x14ac:dyDescent="0.35">
      <c r="S27175" s="43"/>
      <c r="U27175" s="43"/>
    </row>
    <row r="27176" spans="19:21" x14ac:dyDescent="0.35">
      <c r="S27176" s="43"/>
      <c r="U27176" s="43"/>
    </row>
    <row r="27177" spans="19:21" x14ac:dyDescent="0.35">
      <c r="S27177" s="43"/>
      <c r="U27177" s="43"/>
    </row>
    <row r="27178" spans="19:21" x14ac:dyDescent="0.35">
      <c r="S27178" s="43"/>
      <c r="U27178" s="43"/>
    </row>
    <row r="27179" spans="19:21" x14ac:dyDescent="0.35">
      <c r="S27179" s="43"/>
      <c r="U27179" s="43"/>
    </row>
    <row r="27180" spans="19:21" x14ac:dyDescent="0.35">
      <c r="S27180" s="43"/>
      <c r="U27180" s="43"/>
    </row>
    <row r="27181" spans="19:21" x14ac:dyDescent="0.35">
      <c r="S27181" s="43"/>
      <c r="U27181" s="43"/>
    </row>
    <row r="27182" spans="19:21" x14ac:dyDescent="0.35">
      <c r="S27182" s="43"/>
      <c r="U27182" s="43"/>
    </row>
    <row r="27183" spans="19:21" x14ac:dyDescent="0.35">
      <c r="S27183" s="43"/>
      <c r="U27183" s="43"/>
    </row>
    <row r="27184" spans="19:21" x14ac:dyDescent="0.35">
      <c r="S27184" s="43"/>
      <c r="U27184" s="43"/>
    </row>
    <row r="27185" spans="19:21" x14ac:dyDescent="0.35">
      <c r="S27185" s="43"/>
      <c r="U27185" s="43"/>
    </row>
    <row r="27186" spans="19:21" x14ac:dyDescent="0.35">
      <c r="S27186" s="43"/>
      <c r="U27186" s="43"/>
    </row>
    <row r="27187" spans="19:21" x14ac:dyDescent="0.35">
      <c r="S27187" s="43"/>
      <c r="U27187" s="43"/>
    </row>
    <row r="27188" spans="19:21" x14ac:dyDescent="0.35">
      <c r="S27188" s="43"/>
      <c r="U27188" s="43"/>
    </row>
    <row r="27189" spans="19:21" x14ac:dyDescent="0.35">
      <c r="S27189" s="43"/>
      <c r="U27189" s="43"/>
    </row>
    <row r="27190" spans="19:21" x14ac:dyDescent="0.35">
      <c r="S27190" s="43"/>
      <c r="U27190" s="43"/>
    </row>
    <row r="27191" spans="19:21" x14ac:dyDescent="0.35">
      <c r="S27191" s="43"/>
      <c r="U27191" s="43"/>
    </row>
    <row r="27192" spans="19:21" x14ac:dyDescent="0.35">
      <c r="S27192" s="43"/>
      <c r="U27192" s="43"/>
    </row>
    <row r="27193" spans="19:21" x14ac:dyDescent="0.35">
      <c r="S27193" s="43"/>
      <c r="U27193" s="43"/>
    </row>
    <row r="27194" spans="19:21" x14ac:dyDescent="0.35">
      <c r="S27194" s="43"/>
      <c r="U27194" s="43"/>
    </row>
    <row r="27195" spans="19:21" x14ac:dyDescent="0.35">
      <c r="S27195" s="43"/>
      <c r="U27195" s="43"/>
    </row>
    <row r="27196" spans="19:21" x14ac:dyDescent="0.35">
      <c r="S27196" s="43"/>
      <c r="U27196" s="43"/>
    </row>
    <row r="27197" spans="19:21" x14ac:dyDescent="0.35">
      <c r="S27197" s="43"/>
      <c r="U27197" s="43"/>
    </row>
    <row r="27198" spans="19:21" x14ac:dyDescent="0.35">
      <c r="S27198" s="43"/>
      <c r="U27198" s="43"/>
    </row>
    <row r="27199" spans="19:21" x14ac:dyDescent="0.35">
      <c r="S27199" s="43"/>
      <c r="U27199" s="43"/>
    </row>
    <row r="27200" spans="19:21" x14ac:dyDescent="0.35">
      <c r="S27200" s="43"/>
      <c r="U27200" s="43"/>
    </row>
    <row r="27201" spans="19:21" x14ac:dyDescent="0.35">
      <c r="S27201" s="43"/>
      <c r="U27201" s="43"/>
    </row>
    <row r="27202" spans="19:21" x14ac:dyDescent="0.35">
      <c r="S27202" s="43"/>
      <c r="U27202" s="43"/>
    </row>
    <row r="27203" spans="19:21" x14ac:dyDescent="0.35">
      <c r="S27203" s="43"/>
      <c r="U27203" s="43"/>
    </row>
    <row r="27204" spans="19:21" x14ac:dyDescent="0.35">
      <c r="S27204" s="43"/>
      <c r="U27204" s="43"/>
    </row>
    <row r="27205" spans="19:21" x14ac:dyDescent="0.35">
      <c r="S27205" s="43"/>
      <c r="U27205" s="43"/>
    </row>
    <row r="27206" spans="19:21" x14ac:dyDescent="0.35">
      <c r="S27206" s="43"/>
      <c r="U27206" s="43"/>
    </row>
    <row r="27207" spans="19:21" x14ac:dyDescent="0.35">
      <c r="S27207" s="43"/>
      <c r="U27207" s="43"/>
    </row>
    <row r="27208" spans="19:21" x14ac:dyDescent="0.35">
      <c r="S27208" s="43"/>
      <c r="U27208" s="43"/>
    </row>
    <row r="27209" spans="19:21" x14ac:dyDescent="0.35">
      <c r="S27209" s="43"/>
      <c r="U27209" s="43"/>
    </row>
    <row r="27210" spans="19:21" x14ac:dyDescent="0.35">
      <c r="S27210" s="43"/>
      <c r="U27210" s="43"/>
    </row>
    <row r="27211" spans="19:21" x14ac:dyDescent="0.35">
      <c r="S27211" s="43"/>
      <c r="U27211" s="43"/>
    </row>
    <row r="27212" spans="19:21" x14ac:dyDescent="0.35">
      <c r="S27212" s="43"/>
      <c r="U27212" s="43"/>
    </row>
    <row r="27213" spans="19:21" x14ac:dyDescent="0.35">
      <c r="S27213" s="43"/>
      <c r="U27213" s="43"/>
    </row>
    <row r="27214" spans="19:21" x14ac:dyDescent="0.35">
      <c r="S27214" s="43"/>
      <c r="U27214" s="43"/>
    </row>
    <row r="27215" spans="19:21" x14ac:dyDescent="0.35">
      <c r="S27215" s="43"/>
      <c r="U27215" s="43"/>
    </row>
    <row r="27216" spans="19:21" x14ac:dyDescent="0.35">
      <c r="S27216" s="43"/>
      <c r="U27216" s="43"/>
    </row>
    <row r="27217" spans="19:21" x14ac:dyDescent="0.35">
      <c r="S27217" s="43"/>
      <c r="U27217" s="43"/>
    </row>
    <row r="27218" spans="19:21" x14ac:dyDescent="0.35">
      <c r="S27218" s="43"/>
      <c r="U27218" s="43"/>
    </row>
    <row r="27219" spans="19:21" x14ac:dyDescent="0.35">
      <c r="S27219" s="43"/>
      <c r="U27219" s="43"/>
    </row>
    <row r="27220" spans="19:21" x14ac:dyDescent="0.35">
      <c r="S27220" s="43"/>
      <c r="U27220" s="43"/>
    </row>
    <row r="27221" spans="19:21" x14ac:dyDescent="0.35">
      <c r="S27221" s="43"/>
      <c r="U27221" s="43"/>
    </row>
    <row r="27222" spans="19:21" x14ac:dyDescent="0.35">
      <c r="S27222" s="43"/>
      <c r="U27222" s="43"/>
    </row>
    <row r="27223" spans="19:21" x14ac:dyDescent="0.35">
      <c r="S27223" s="43"/>
      <c r="U27223" s="43"/>
    </row>
    <row r="27224" spans="19:21" x14ac:dyDescent="0.35">
      <c r="S27224" s="43"/>
      <c r="U27224" s="43"/>
    </row>
    <row r="27225" spans="19:21" x14ac:dyDescent="0.35">
      <c r="S27225" s="43"/>
      <c r="U27225" s="43"/>
    </row>
    <row r="27226" spans="19:21" x14ac:dyDescent="0.35">
      <c r="S27226" s="43"/>
      <c r="U27226" s="43"/>
    </row>
    <row r="27227" spans="19:21" x14ac:dyDescent="0.35">
      <c r="S27227" s="43"/>
      <c r="U27227" s="43"/>
    </row>
    <row r="27228" spans="19:21" x14ac:dyDescent="0.35">
      <c r="S27228" s="43"/>
      <c r="U27228" s="43"/>
    </row>
    <row r="27229" spans="19:21" x14ac:dyDescent="0.35">
      <c r="S27229" s="43"/>
      <c r="U27229" s="43"/>
    </row>
    <row r="27230" spans="19:21" x14ac:dyDescent="0.35">
      <c r="S27230" s="43"/>
      <c r="U27230" s="43"/>
    </row>
    <row r="27231" spans="19:21" x14ac:dyDescent="0.35">
      <c r="S27231" s="43"/>
      <c r="U27231" s="43"/>
    </row>
    <row r="27232" spans="19:21" x14ac:dyDescent="0.35">
      <c r="S27232" s="43"/>
      <c r="U27232" s="43"/>
    </row>
    <row r="27233" spans="19:21" x14ac:dyDescent="0.35">
      <c r="S27233" s="43"/>
      <c r="U27233" s="43"/>
    </row>
    <row r="27234" spans="19:21" x14ac:dyDescent="0.35">
      <c r="S27234" s="43"/>
      <c r="U27234" s="43"/>
    </row>
    <row r="27235" spans="19:21" x14ac:dyDescent="0.35">
      <c r="S27235" s="43"/>
      <c r="U27235" s="43"/>
    </row>
    <row r="27236" spans="19:21" x14ac:dyDescent="0.35">
      <c r="S27236" s="43"/>
      <c r="U27236" s="43"/>
    </row>
    <row r="27237" spans="19:21" x14ac:dyDescent="0.35">
      <c r="S27237" s="43"/>
      <c r="U27237" s="43"/>
    </row>
    <row r="27238" spans="19:21" x14ac:dyDescent="0.35">
      <c r="S27238" s="43"/>
      <c r="U27238" s="43"/>
    </row>
    <row r="27239" spans="19:21" x14ac:dyDescent="0.35">
      <c r="S27239" s="43"/>
      <c r="U27239" s="43"/>
    </row>
    <row r="27240" spans="19:21" x14ac:dyDescent="0.35">
      <c r="S27240" s="43"/>
      <c r="U27240" s="43"/>
    </row>
    <row r="27241" spans="19:21" x14ac:dyDescent="0.35">
      <c r="S27241" s="43"/>
      <c r="U27241" s="43"/>
    </row>
    <row r="27242" spans="19:21" x14ac:dyDescent="0.35">
      <c r="S27242" s="43"/>
      <c r="U27242" s="43"/>
    </row>
    <row r="27243" spans="19:21" x14ac:dyDescent="0.35">
      <c r="S27243" s="43"/>
      <c r="U27243" s="43"/>
    </row>
    <row r="27244" spans="19:21" x14ac:dyDescent="0.35">
      <c r="S27244" s="43"/>
      <c r="U27244" s="43"/>
    </row>
    <row r="27245" spans="19:21" x14ac:dyDescent="0.35">
      <c r="S27245" s="43"/>
      <c r="U27245" s="43"/>
    </row>
    <row r="27246" spans="19:21" x14ac:dyDescent="0.35">
      <c r="S27246" s="43"/>
      <c r="U27246" s="43"/>
    </row>
    <row r="27247" spans="19:21" x14ac:dyDescent="0.35">
      <c r="S27247" s="43"/>
      <c r="U27247" s="43"/>
    </row>
    <row r="27248" spans="19:21" x14ac:dyDescent="0.35">
      <c r="S27248" s="43"/>
      <c r="U27248" s="43"/>
    </row>
    <row r="27249" spans="19:21" x14ac:dyDescent="0.35">
      <c r="S27249" s="43"/>
      <c r="U27249" s="43"/>
    </row>
    <row r="27250" spans="19:21" x14ac:dyDescent="0.35">
      <c r="S27250" s="43"/>
      <c r="U27250" s="43"/>
    </row>
    <row r="27251" spans="19:21" x14ac:dyDescent="0.35">
      <c r="S27251" s="43"/>
      <c r="U27251" s="43"/>
    </row>
    <row r="27252" spans="19:21" x14ac:dyDescent="0.35">
      <c r="S27252" s="43"/>
      <c r="U27252" s="43"/>
    </row>
    <row r="27253" spans="19:21" x14ac:dyDescent="0.35">
      <c r="S27253" s="43"/>
      <c r="U27253" s="43"/>
    </row>
    <row r="27254" spans="19:21" x14ac:dyDescent="0.35">
      <c r="S27254" s="43"/>
      <c r="U27254" s="43"/>
    </row>
    <row r="27255" spans="19:21" x14ac:dyDescent="0.35">
      <c r="S27255" s="43"/>
      <c r="U27255" s="43"/>
    </row>
    <row r="27256" spans="19:21" x14ac:dyDescent="0.35">
      <c r="S27256" s="43"/>
      <c r="U27256" s="43"/>
    </row>
    <row r="27257" spans="19:21" x14ac:dyDescent="0.35">
      <c r="S27257" s="43"/>
      <c r="U27257" s="43"/>
    </row>
    <row r="27258" spans="19:21" x14ac:dyDescent="0.35">
      <c r="S27258" s="43"/>
      <c r="U27258" s="43"/>
    </row>
    <row r="27259" spans="19:21" x14ac:dyDescent="0.35">
      <c r="S27259" s="43"/>
      <c r="U27259" s="43"/>
    </row>
    <row r="27260" spans="19:21" x14ac:dyDescent="0.35">
      <c r="S27260" s="43"/>
      <c r="U27260" s="43"/>
    </row>
    <row r="27261" spans="19:21" x14ac:dyDescent="0.35">
      <c r="S27261" s="43"/>
      <c r="U27261" s="43"/>
    </row>
    <row r="27262" spans="19:21" x14ac:dyDescent="0.35">
      <c r="S27262" s="43"/>
      <c r="U27262" s="43"/>
    </row>
    <row r="27263" spans="19:21" x14ac:dyDescent="0.35">
      <c r="S27263" s="43"/>
      <c r="U27263" s="43"/>
    </row>
    <row r="27264" spans="19:21" x14ac:dyDescent="0.35">
      <c r="S27264" s="43"/>
      <c r="U27264" s="43"/>
    </row>
    <row r="27265" spans="19:21" x14ac:dyDescent="0.35">
      <c r="S27265" s="43"/>
      <c r="U27265" s="43"/>
    </row>
    <row r="27266" spans="19:21" x14ac:dyDescent="0.35">
      <c r="S27266" s="43"/>
      <c r="U27266" s="43"/>
    </row>
    <row r="27267" spans="19:21" x14ac:dyDescent="0.35">
      <c r="S27267" s="43"/>
      <c r="U27267" s="43"/>
    </row>
    <row r="27268" spans="19:21" x14ac:dyDescent="0.35">
      <c r="S27268" s="43"/>
      <c r="U27268" s="43"/>
    </row>
    <row r="27269" spans="19:21" x14ac:dyDescent="0.35">
      <c r="S27269" s="43"/>
      <c r="U27269" s="43"/>
    </row>
    <row r="27270" spans="19:21" x14ac:dyDescent="0.35">
      <c r="S27270" s="43"/>
      <c r="U27270" s="43"/>
    </row>
    <row r="27271" spans="19:21" x14ac:dyDescent="0.35">
      <c r="S27271" s="43"/>
      <c r="U27271" s="43"/>
    </row>
    <row r="27272" spans="19:21" x14ac:dyDescent="0.35">
      <c r="S27272" s="43"/>
      <c r="U27272" s="43"/>
    </row>
    <row r="27273" spans="19:21" x14ac:dyDescent="0.35">
      <c r="S27273" s="43"/>
      <c r="U27273" s="43"/>
    </row>
    <row r="27274" spans="19:21" x14ac:dyDescent="0.35">
      <c r="S27274" s="43"/>
      <c r="U27274" s="43"/>
    </row>
    <row r="27275" spans="19:21" x14ac:dyDescent="0.35">
      <c r="S27275" s="43"/>
      <c r="U27275" s="43"/>
    </row>
    <row r="27276" spans="19:21" x14ac:dyDescent="0.35">
      <c r="S27276" s="43"/>
      <c r="U27276" s="43"/>
    </row>
    <row r="27277" spans="19:21" x14ac:dyDescent="0.35">
      <c r="S27277" s="43"/>
      <c r="U27277" s="43"/>
    </row>
    <row r="27278" spans="19:21" x14ac:dyDescent="0.35">
      <c r="S27278" s="43"/>
      <c r="U27278" s="43"/>
    </row>
    <row r="27279" spans="19:21" x14ac:dyDescent="0.35">
      <c r="S27279" s="43"/>
      <c r="U27279" s="43"/>
    </row>
    <row r="27280" spans="19:21" x14ac:dyDescent="0.35">
      <c r="S27280" s="43"/>
      <c r="U27280" s="43"/>
    </row>
    <row r="27281" spans="19:21" x14ac:dyDescent="0.35">
      <c r="S27281" s="43"/>
      <c r="U27281" s="43"/>
    </row>
    <row r="27282" spans="19:21" x14ac:dyDescent="0.35">
      <c r="S27282" s="43"/>
      <c r="U27282" s="43"/>
    </row>
    <row r="27283" spans="19:21" x14ac:dyDescent="0.35">
      <c r="S27283" s="43"/>
      <c r="U27283" s="43"/>
    </row>
    <row r="27284" spans="19:21" x14ac:dyDescent="0.35">
      <c r="S27284" s="43"/>
      <c r="U27284" s="43"/>
    </row>
    <row r="27285" spans="19:21" x14ac:dyDescent="0.35">
      <c r="S27285" s="43"/>
      <c r="U27285" s="43"/>
    </row>
    <row r="27286" spans="19:21" x14ac:dyDescent="0.35">
      <c r="S27286" s="43"/>
      <c r="U27286" s="43"/>
    </row>
    <row r="27287" spans="19:21" x14ac:dyDescent="0.35">
      <c r="S27287" s="43"/>
      <c r="U27287" s="43"/>
    </row>
    <row r="27288" spans="19:21" x14ac:dyDescent="0.35">
      <c r="S27288" s="43"/>
      <c r="U27288" s="43"/>
    </row>
    <row r="27289" spans="19:21" x14ac:dyDescent="0.35">
      <c r="S27289" s="43"/>
      <c r="U27289" s="43"/>
    </row>
    <row r="27290" spans="19:21" x14ac:dyDescent="0.35">
      <c r="S27290" s="43"/>
      <c r="U27290" s="43"/>
    </row>
    <row r="27291" spans="19:21" x14ac:dyDescent="0.35">
      <c r="S27291" s="43"/>
      <c r="U27291" s="43"/>
    </row>
    <row r="27292" spans="19:21" x14ac:dyDescent="0.35">
      <c r="S27292" s="43"/>
      <c r="U27292" s="43"/>
    </row>
    <row r="27293" spans="19:21" x14ac:dyDescent="0.35">
      <c r="S27293" s="43"/>
      <c r="U27293" s="43"/>
    </row>
    <row r="27294" spans="19:21" x14ac:dyDescent="0.35">
      <c r="S27294" s="43"/>
      <c r="U27294" s="43"/>
    </row>
    <row r="27295" spans="19:21" x14ac:dyDescent="0.35">
      <c r="S27295" s="43"/>
      <c r="U27295" s="43"/>
    </row>
    <row r="27296" spans="19:21" x14ac:dyDescent="0.35">
      <c r="S27296" s="43"/>
      <c r="U27296" s="43"/>
    </row>
    <row r="27297" spans="19:21" x14ac:dyDescent="0.35">
      <c r="S27297" s="43"/>
      <c r="U27297" s="43"/>
    </row>
    <row r="27298" spans="19:21" x14ac:dyDescent="0.35">
      <c r="S27298" s="43"/>
      <c r="U27298" s="43"/>
    </row>
    <row r="27299" spans="19:21" x14ac:dyDescent="0.35">
      <c r="S27299" s="43"/>
      <c r="U27299" s="43"/>
    </row>
    <row r="27300" spans="19:21" x14ac:dyDescent="0.35">
      <c r="S27300" s="43"/>
      <c r="U27300" s="43"/>
    </row>
    <row r="27301" spans="19:21" x14ac:dyDescent="0.35">
      <c r="S27301" s="43"/>
      <c r="U27301" s="43"/>
    </row>
    <row r="27302" spans="19:21" x14ac:dyDescent="0.35">
      <c r="S27302" s="43"/>
      <c r="U27302" s="43"/>
    </row>
    <row r="27303" spans="19:21" x14ac:dyDescent="0.35">
      <c r="S27303" s="43"/>
      <c r="U27303" s="43"/>
    </row>
    <row r="27304" spans="19:21" x14ac:dyDescent="0.35">
      <c r="S27304" s="43"/>
      <c r="U27304" s="43"/>
    </row>
    <row r="27305" spans="19:21" x14ac:dyDescent="0.35">
      <c r="S27305" s="43"/>
      <c r="U27305" s="43"/>
    </row>
    <row r="27306" spans="19:21" x14ac:dyDescent="0.35">
      <c r="S27306" s="43"/>
      <c r="U27306" s="43"/>
    </row>
    <row r="27307" spans="19:21" x14ac:dyDescent="0.35">
      <c r="S27307" s="43"/>
      <c r="U27307" s="43"/>
    </row>
    <row r="27308" spans="19:21" x14ac:dyDescent="0.35">
      <c r="S27308" s="43"/>
      <c r="U27308" s="43"/>
    </row>
    <row r="27309" spans="19:21" x14ac:dyDescent="0.35">
      <c r="S27309" s="43"/>
      <c r="U27309" s="43"/>
    </row>
    <row r="27310" spans="19:21" x14ac:dyDescent="0.35">
      <c r="S27310" s="43"/>
      <c r="U27310" s="43"/>
    </row>
    <row r="27311" spans="19:21" x14ac:dyDescent="0.35">
      <c r="S27311" s="43"/>
      <c r="U27311" s="43"/>
    </row>
    <row r="27312" spans="19:21" x14ac:dyDescent="0.35">
      <c r="S27312" s="43"/>
      <c r="U27312" s="43"/>
    </row>
    <row r="27313" spans="19:21" x14ac:dyDescent="0.35">
      <c r="S27313" s="43"/>
      <c r="U27313" s="43"/>
    </row>
    <row r="27314" spans="19:21" x14ac:dyDescent="0.35">
      <c r="S27314" s="43"/>
      <c r="U27314" s="43"/>
    </row>
    <row r="27315" spans="19:21" x14ac:dyDescent="0.35">
      <c r="S27315" s="43"/>
      <c r="U27315" s="43"/>
    </row>
    <row r="27316" spans="19:21" x14ac:dyDescent="0.35">
      <c r="S27316" s="43"/>
      <c r="U27316" s="43"/>
    </row>
    <row r="27317" spans="19:21" x14ac:dyDescent="0.35">
      <c r="S27317" s="43"/>
      <c r="U27317" s="43"/>
    </row>
    <row r="27318" spans="19:21" x14ac:dyDescent="0.35">
      <c r="S27318" s="43"/>
      <c r="U27318" s="43"/>
    </row>
    <row r="27319" spans="19:21" x14ac:dyDescent="0.35">
      <c r="S27319" s="43"/>
      <c r="U27319" s="43"/>
    </row>
    <row r="27320" spans="19:21" x14ac:dyDescent="0.35">
      <c r="S27320" s="43"/>
      <c r="U27320" s="43"/>
    </row>
    <row r="27321" spans="19:21" x14ac:dyDescent="0.35">
      <c r="S27321" s="43"/>
      <c r="U27321" s="43"/>
    </row>
    <row r="27322" spans="19:21" x14ac:dyDescent="0.35">
      <c r="S27322" s="43"/>
      <c r="U27322" s="43"/>
    </row>
    <row r="27323" spans="19:21" x14ac:dyDescent="0.35">
      <c r="S27323" s="43"/>
      <c r="U27323" s="43"/>
    </row>
    <row r="27324" spans="19:21" x14ac:dyDescent="0.35">
      <c r="S27324" s="43"/>
      <c r="U27324" s="43"/>
    </row>
    <row r="27325" spans="19:21" x14ac:dyDescent="0.35">
      <c r="S27325" s="43"/>
      <c r="U27325" s="43"/>
    </row>
    <row r="27326" spans="19:21" x14ac:dyDescent="0.35">
      <c r="S27326" s="43"/>
      <c r="U27326" s="43"/>
    </row>
    <row r="27327" spans="19:21" x14ac:dyDescent="0.35">
      <c r="S27327" s="43"/>
      <c r="U27327" s="43"/>
    </row>
    <row r="27328" spans="19:21" x14ac:dyDescent="0.35">
      <c r="S27328" s="43"/>
      <c r="U27328" s="43"/>
    </row>
    <row r="27329" spans="19:21" x14ac:dyDescent="0.35">
      <c r="S27329" s="43"/>
      <c r="U27329" s="43"/>
    </row>
    <row r="27330" spans="19:21" x14ac:dyDescent="0.35">
      <c r="S27330" s="43"/>
      <c r="U27330" s="43"/>
    </row>
    <row r="27331" spans="19:21" x14ac:dyDescent="0.35">
      <c r="S27331" s="43"/>
      <c r="U27331" s="43"/>
    </row>
    <row r="27332" spans="19:21" x14ac:dyDescent="0.35">
      <c r="S27332" s="43"/>
      <c r="U27332" s="43"/>
    </row>
    <row r="27333" spans="19:21" x14ac:dyDescent="0.35">
      <c r="S27333" s="43"/>
      <c r="U27333" s="43"/>
    </row>
    <row r="27334" spans="19:21" x14ac:dyDescent="0.35">
      <c r="S27334" s="43"/>
      <c r="U27334" s="43"/>
    </row>
    <row r="27335" spans="19:21" x14ac:dyDescent="0.35">
      <c r="S27335" s="43"/>
      <c r="U27335" s="43"/>
    </row>
    <row r="27336" spans="19:21" x14ac:dyDescent="0.35">
      <c r="S27336" s="43"/>
      <c r="U27336" s="43"/>
    </row>
    <row r="27337" spans="19:21" x14ac:dyDescent="0.35">
      <c r="S27337" s="43"/>
      <c r="U27337" s="43"/>
    </row>
    <row r="27338" spans="19:21" x14ac:dyDescent="0.35">
      <c r="S27338" s="43"/>
      <c r="U27338" s="43"/>
    </row>
    <row r="27339" spans="19:21" x14ac:dyDescent="0.35">
      <c r="S27339" s="43"/>
      <c r="U27339" s="43"/>
    </row>
    <row r="27340" spans="19:21" x14ac:dyDescent="0.35">
      <c r="S27340" s="43"/>
      <c r="U27340" s="43"/>
    </row>
    <row r="27341" spans="19:21" x14ac:dyDescent="0.35">
      <c r="S27341" s="43"/>
      <c r="U27341" s="43"/>
    </row>
    <row r="27342" spans="19:21" x14ac:dyDescent="0.35">
      <c r="S27342" s="43"/>
      <c r="U27342" s="43"/>
    </row>
    <row r="27343" spans="19:21" x14ac:dyDescent="0.35">
      <c r="S27343" s="43"/>
      <c r="U27343" s="43"/>
    </row>
    <row r="27344" spans="19:21" x14ac:dyDescent="0.35">
      <c r="S27344" s="43"/>
      <c r="U27344" s="43"/>
    </row>
    <row r="27345" spans="19:21" x14ac:dyDescent="0.35">
      <c r="S27345" s="43"/>
      <c r="U27345" s="43"/>
    </row>
    <row r="27346" spans="19:21" x14ac:dyDescent="0.35">
      <c r="S27346" s="43"/>
      <c r="U27346" s="43"/>
    </row>
    <row r="27347" spans="19:21" x14ac:dyDescent="0.35">
      <c r="S27347" s="43"/>
      <c r="U27347" s="43"/>
    </row>
    <row r="27348" spans="19:21" x14ac:dyDescent="0.35">
      <c r="S27348" s="43"/>
      <c r="U27348" s="43"/>
    </row>
    <row r="27349" spans="19:21" x14ac:dyDescent="0.35">
      <c r="S27349" s="43"/>
      <c r="U27349" s="43"/>
    </row>
    <row r="27350" spans="19:21" x14ac:dyDescent="0.35">
      <c r="S27350" s="43"/>
      <c r="U27350" s="43"/>
    </row>
    <row r="27351" spans="19:21" x14ac:dyDescent="0.35">
      <c r="S27351" s="43"/>
      <c r="U27351" s="43"/>
    </row>
    <row r="27352" spans="19:21" x14ac:dyDescent="0.35">
      <c r="S27352" s="43"/>
      <c r="U27352" s="43"/>
    </row>
    <row r="27353" spans="19:21" x14ac:dyDescent="0.35">
      <c r="S27353" s="43"/>
      <c r="U27353" s="43"/>
    </row>
    <row r="27354" spans="19:21" x14ac:dyDescent="0.35">
      <c r="S27354" s="43"/>
      <c r="U27354" s="43"/>
    </row>
    <row r="27355" spans="19:21" x14ac:dyDescent="0.35">
      <c r="S27355" s="43"/>
      <c r="U27355" s="43"/>
    </row>
    <row r="27356" spans="19:21" x14ac:dyDescent="0.35">
      <c r="S27356" s="43"/>
      <c r="U27356" s="43"/>
    </row>
    <row r="27357" spans="19:21" x14ac:dyDescent="0.35">
      <c r="S27357" s="43"/>
      <c r="U27357" s="43"/>
    </row>
    <row r="27358" spans="19:21" x14ac:dyDescent="0.35">
      <c r="S27358" s="43"/>
      <c r="U27358" s="43"/>
    </row>
    <row r="27359" spans="19:21" x14ac:dyDescent="0.35">
      <c r="S27359" s="43"/>
      <c r="U27359" s="43"/>
    </row>
    <row r="27360" spans="19:21" x14ac:dyDescent="0.35">
      <c r="S27360" s="43"/>
      <c r="U27360" s="43"/>
    </row>
    <row r="27361" spans="19:21" x14ac:dyDescent="0.35">
      <c r="S27361" s="43"/>
      <c r="U27361" s="43"/>
    </row>
    <row r="27362" spans="19:21" x14ac:dyDescent="0.35">
      <c r="S27362" s="43"/>
      <c r="U27362" s="43"/>
    </row>
    <row r="27363" spans="19:21" x14ac:dyDescent="0.35">
      <c r="S27363" s="43"/>
      <c r="U27363" s="43"/>
    </row>
    <row r="27364" spans="19:21" x14ac:dyDescent="0.35">
      <c r="S27364" s="43"/>
      <c r="U27364" s="43"/>
    </row>
    <row r="27365" spans="19:21" x14ac:dyDescent="0.35">
      <c r="S27365" s="43"/>
      <c r="U27365" s="43"/>
    </row>
    <row r="27366" spans="19:21" x14ac:dyDescent="0.35">
      <c r="S27366" s="43"/>
      <c r="U27366" s="43"/>
    </row>
    <row r="27367" spans="19:21" x14ac:dyDescent="0.35">
      <c r="S27367" s="43"/>
      <c r="U27367" s="43"/>
    </row>
    <row r="27368" spans="19:21" x14ac:dyDescent="0.35">
      <c r="S27368" s="43"/>
      <c r="U27368" s="43"/>
    </row>
    <row r="27369" spans="19:21" x14ac:dyDescent="0.35">
      <c r="S27369" s="43"/>
      <c r="U27369" s="43"/>
    </row>
    <row r="27370" spans="19:21" x14ac:dyDescent="0.35">
      <c r="S27370" s="43"/>
      <c r="U27370" s="43"/>
    </row>
    <row r="27371" spans="19:21" x14ac:dyDescent="0.35">
      <c r="S27371" s="43"/>
      <c r="U27371" s="43"/>
    </row>
    <row r="27372" spans="19:21" x14ac:dyDescent="0.35">
      <c r="S27372" s="43"/>
      <c r="U27372" s="43"/>
    </row>
    <row r="27373" spans="19:21" x14ac:dyDescent="0.35">
      <c r="S27373" s="43"/>
      <c r="U27373" s="43"/>
    </row>
    <row r="27374" spans="19:21" x14ac:dyDescent="0.35">
      <c r="S27374" s="43"/>
      <c r="U27374" s="43"/>
    </row>
    <row r="27375" spans="19:21" x14ac:dyDescent="0.35">
      <c r="S27375" s="43"/>
      <c r="U27375" s="43"/>
    </row>
    <row r="27376" spans="19:21" x14ac:dyDescent="0.35">
      <c r="S27376" s="43"/>
      <c r="U27376" s="43"/>
    </row>
    <row r="27377" spans="19:21" x14ac:dyDescent="0.35">
      <c r="S27377" s="43"/>
      <c r="U27377" s="43"/>
    </row>
    <row r="27378" spans="19:21" x14ac:dyDescent="0.35">
      <c r="S27378" s="43"/>
      <c r="U27378" s="43"/>
    </row>
    <row r="27379" spans="19:21" x14ac:dyDescent="0.35">
      <c r="S27379" s="43"/>
      <c r="U27379" s="43"/>
    </row>
    <row r="27380" spans="19:21" x14ac:dyDescent="0.35">
      <c r="S27380" s="43"/>
      <c r="U27380" s="43"/>
    </row>
    <row r="27381" spans="19:21" x14ac:dyDescent="0.35">
      <c r="S27381" s="43"/>
      <c r="U27381" s="43"/>
    </row>
    <row r="27382" spans="19:21" x14ac:dyDescent="0.35">
      <c r="S27382" s="43"/>
      <c r="U27382" s="43"/>
    </row>
    <row r="27383" spans="19:21" x14ac:dyDescent="0.35">
      <c r="S27383" s="43"/>
      <c r="U27383" s="43"/>
    </row>
    <row r="27384" spans="19:21" x14ac:dyDescent="0.35">
      <c r="S27384" s="43"/>
      <c r="U27384" s="43"/>
    </row>
    <row r="27385" spans="19:21" x14ac:dyDescent="0.35">
      <c r="S27385" s="43"/>
      <c r="U27385" s="43"/>
    </row>
    <row r="27386" spans="19:21" x14ac:dyDescent="0.35">
      <c r="S27386" s="43"/>
      <c r="U27386" s="43"/>
    </row>
    <row r="27387" spans="19:21" x14ac:dyDescent="0.35">
      <c r="S27387" s="43"/>
      <c r="U27387" s="43"/>
    </row>
    <row r="27388" spans="19:21" x14ac:dyDescent="0.35">
      <c r="S27388" s="43"/>
      <c r="U27388" s="43"/>
    </row>
    <row r="27389" spans="19:21" x14ac:dyDescent="0.35">
      <c r="S27389" s="43"/>
      <c r="U27389" s="43"/>
    </row>
    <row r="27390" spans="19:21" x14ac:dyDescent="0.35">
      <c r="S27390" s="43"/>
      <c r="U27390" s="43"/>
    </row>
    <row r="27391" spans="19:21" x14ac:dyDescent="0.35">
      <c r="S27391" s="43"/>
      <c r="U27391" s="43"/>
    </row>
    <row r="27392" spans="19:21" x14ac:dyDescent="0.35">
      <c r="S27392" s="43"/>
      <c r="U27392" s="43"/>
    </row>
    <row r="27393" spans="19:21" x14ac:dyDescent="0.35">
      <c r="S27393" s="43"/>
      <c r="U27393" s="43"/>
    </row>
    <row r="27394" spans="19:21" x14ac:dyDescent="0.35">
      <c r="S27394" s="43"/>
      <c r="U27394" s="43"/>
    </row>
    <row r="27395" spans="19:21" x14ac:dyDescent="0.35">
      <c r="S27395" s="43"/>
      <c r="U27395" s="43"/>
    </row>
    <row r="27396" spans="19:21" x14ac:dyDescent="0.35">
      <c r="S27396" s="43"/>
      <c r="U27396" s="43"/>
    </row>
    <row r="27397" spans="19:21" x14ac:dyDescent="0.35">
      <c r="S27397" s="43"/>
      <c r="U27397" s="43"/>
    </row>
    <row r="27398" spans="19:21" x14ac:dyDescent="0.35">
      <c r="S27398" s="43"/>
      <c r="U27398" s="43"/>
    </row>
    <row r="27399" spans="19:21" x14ac:dyDescent="0.35">
      <c r="S27399" s="43"/>
      <c r="U27399" s="43"/>
    </row>
    <row r="27400" spans="19:21" x14ac:dyDescent="0.35">
      <c r="S27400" s="43"/>
      <c r="U27400" s="43"/>
    </row>
    <row r="27401" spans="19:21" x14ac:dyDescent="0.35">
      <c r="S27401" s="43"/>
      <c r="U27401" s="43"/>
    </row>
    <row r="27402" spans="19:21" x14ac:dyDescent="0.35">
      <c r="S27402" s="43"/>
      <c r="U27402" s="43"/>
    </row>
    <row r="27403" spans="19:21" x14ac:dyDescent="0.35">
      <c r="S27403" s="43"/>
      <c r="U27403" s="43"/>
    </row>
    <row r="27404" spans="19:21" x14ac:dyDescent="0.35">
      <c r="S27404" s="43"/>
      <c r="U27404" s="43"/>
    </row>
    <row r="27405" spans="19:21" x14ac:dyDescent="0.35">
      <c r="S27405" s="43"/>
      <c r="U27405" s="43"/>
    </row>
    <row r="27406" spans="19:21" x14ac:dyDescent="0.35">
      <c r="S27406" s="43"/>
      <c r="U27406" s="43"/>
    </row>
    <row r="27407" spans="19:21" x14ac:dyDescent="0.35">
      <c r="S27407" s="43"/>
      <c r="U27407" s="43"/>
    </row>
    <row r="27408" spans="19:21" x14ac:dyDescent="0.35">
      <c r="S27408" s="43"/>
      <c r="U27408" s="43"/>
    </row>
    <row r="27409" spans="19:21" x14ac:dyDescent="0.35">
      <c r="S27409" s="43"/>
      <c r="U27409" s="43"/>
    </row>
    <row r="27410" spans="19:21" x14ac:dyDescent="0.35">
      <c r="S27410" s="43"/>
      <c r="U27410" s="43"/>
    </row>
    <row r="27411" spans="19:21" x14ac:dyDescent="0.35">
      <c r="S27411" s="43"/>
      <c r="U27411" s="43"/>
    </row>
    <row r="27412" spans="19:21" x14ac:dyDescent="0.35">
      <c r="S27412" s="43"/>
      <c r="U27412" s="43"/>
    </row>
    <row r="27413" spans="19:21" x14ac:dyDescent="0.35">
      <c r="S27413" s="43"/>
      <c r="U27413" s="43"/>
    </row>
    <row r="27414" spans="19:21" x14ac:dyDescent="0.35">
      <c r="S27414" s="43"/>
      <c r="U27414" s="43"/>
    </row>
    <row r="27415" spans="19:21" x14ac:dyDescent="0.35">
      <c r="S27415" s="43"/>
      <c r="U27415" s="43"/>
    </row>
    <row r="27416" spans="19:21" x14ac:dyDescent="0.35">
      <c r="S27416" s="43"/>
      <c r="U27416" s="43"/>
    </row>
    <row r="27417" spans="19:21" x14ac:dyDescent="0.35">
      <c r="S27417" s="43"/>
      <c r="U27417" s="43"/>
    </row>
    <row r="27418" spans="19:21" x14ac:dyDescent="0.35">
      <c r="S27418" s="43"/>
      <c r="U27418" s="43"/>
    </row>
    <row r="27419" spans="19:21" x14ac:dyDescent="0.35">
      <c r="S27419" s="43"/>
      <c r="U27419" s="43"/>
    </row>
    <row r="27420" spans="19:21" x14ac:dyDescent="0.35">
      <c r="S27420" s="43"/>
      <c r="U27420" s="43"/>
    </row>
    <row r="27421" spans="19:21" x14ac:dyDescent="0.35">
      <c r="S27421" s="43"/>
      <c r="U27421" s="43"/>
    </row>
    <row r="27422" spans="19:21" x14ac:dyDescent="0.35">
      <c r="S27422" s="43"/>
      <c r="U27422" s="43"/>
    </row>
    <row r="27423" spans="19:21" x14ac:dyDescent="0.35">
      <c r="S27423" s="43"/>
      <c r="U27423" s="43"/>
    </row>
    <row r="27424" spans="19:21" x14ac:dyDescent="0.35">
      <c r="S27424" s="43"/>
      <c r="U27424" s="43"/>
    </row>
    <row r="27425" spans="19:21" x14ac:dyDescent="0.35">
      <c r="S27425" s="43"/>
      <c r="U27425" s="43"/>
    </row>
    <row r="27426" spans="19:21" x14ac:dyDescent="0.35">
      <c r="S27426" s="43"/>
      <c r="U27426" s="43"/>
    </row>
    <row r="27427" spans="19:21" x14ac:dyDescent="0.35">
      <c r="S27427" s="43"/>
      <c r="U27427" s="43"/>
    </row>
    <row r="27428" spans="19:21" x14ac:dyDescent="0.35">
      <c r="S27428" s="43"/>
      <c r="U27428" s="43"/>
    </row>
    <row r="27429" spans="19:21" x14ac:dyDescent="0.35">
      <c r="S27429" s="43"/>
      <c r="U27429" s="43"/>
    </row>
    <row r="27430" spans="19:21" x14ac:dyDescent="0.35">
      <c r="S27430" s="43"/>
      <c r="U27430" s="43"/>
    </row>
    <row r="27431" spans="19:21" x14ac:dyDescent="0.35">
      <c r="S27431" s="43"/>
      <c r="U27431" s="43"/>
    </row>
    <row r="27432" spans="19:21" x14ac:dyDescent="0.35">
      <c r="S27432" s="43"/>
      <c r="U27432" s="43"/>
    </row>
    <row r="27433" spans="19:21" x14ac:dyDescent="0.35">
      <c r="S27433" s="43"/>
      <c r="U27433" s="43"/>
    </row>
    <row r="27434" spans="19:21" x14ac:dyDescent="0.35">
      <c r="S27434" s="43"/>
      <c r="U27434" s="43"/>
    </row>
    <row r="27435" spans="19:21" x14ac:dyDescent="0.35">
      <c r="S27435" s="43"/>
      <c r="U27435" s="43"/>
    </row>
    <row r="27436" spans="19:21" x14ac:dyDescent="0.35">
      <c r="S27436" s="43"/>
      <c r="U27436" s="43"/>
    </row>
    <row r="27437" spans="19:21" x14ac:dyDescent="0.35">
      <c r="S27437" s="43"/>
      <c r="U27437" s="43"/>
    </row>
    <row r="27438" spans="19:21" x14ac:dyDescent="0.35">
      <c r="S27438" s="43"/>
      <c r="U27438" s="43"/>
    </row>
    <row r="27439" spans="19:21" x14ac:dyDescent="0.35">
      <c r="S27439" s="43"/>
      <c r="U27439" s="43"/>
    </row>
    <row r="27440" spans="19:21" x14ac:dyDescent="0.35">
      <c r="S27440" s="43"/>
      <c r="U27440" s="43"/>
    </row>
    <row r="27441" spans="19:21" x14ac:dyDescent="0.35">
      <c r="S27441" s="43"/>
      <c r="U27441" s="43"/>
    </row>
    <row r="27442" spans="19:21" x14ac:dyDescent="0.35">
      <c r="S27442" s="43"/>
      <c r="U27442" s="43"/>
    </row>
    <row r="27443" spans="19:21" x14ac:dyDescent="0.35">
      <c r="S27443" s="43"/>
      <c r="U27443" s="43"/>
    </row>
    <row r="27444" spans="19:21" x14ac:dyDescent="0.35">
      <c r="S27444" s="43"/>
      <c r="U27444" s="43"/>
    </row>
    <row r="27445" spans="19:21" x14ac:dyDescent="0.35">
      <c r="S27445" s="43"/>
      <c r="U27445" s="43"/>
    </row>
    <row r="27446" spans="19:21" x14ac:dyDescent="0.35">
      <c r="S27446" s="43"/>
      <c r="U27446" s="43"/>
    </row>
    <row r="27447" spans="19:21" x14ac:dyDescent="0.35">
      <c r="S27447" s="43"/>
      <c r="U27447" s="43"/>
    </row>
    <row r="27448" spans="19:21" x14ac:dyDescent="0.35">
      <c r="S27448" s="43"/>
      <c r="U27448" s="43"/>
    </row>
    <row r="27449" spans="19:21" x14ac:dyDescent="0.35">
      <c r="S27449" s="43"/>
      <c r="U27449" s="43"/>
    </row>
    <row r="27450" spans="19:21" x14ac:dyDescent="0.35">
      <c r="S27450" s="43"/>
      <c r="U27450" s="43"/>
    </row>
    <row r="27451" spans="19:21" x14ac:dyDescent="0.35">
      <c r="S27451" s="43"/>
      <c r="U27451" s="43"/>
    </row>
    <row r="27452" spans="19:21" x14ac:dyDescent="0.35">
      <c r="S27452" s="43"/>
      <c r="U27452" s="43"/>
    </row>
    <row r="27453" spans="19:21" x14ac:dyDescent="0.35">
      <c r="S27453" s="43"/>
      <c r="U27453" s="43"/>
    </row>
    <row r="27454" spans="19:21" x14ac:dyDescent="0.35">
      <c r="S27454" s="43"/>
      <c r="U27454" s="43"/>
    </row>
    <row r="27455" spans="19:21" x14ac:dyDescent="0.35">
      <c r="S27455" s="43"/>
      <c r="U27455" s="43"/>
    </row>
    <row r="27456" spans="19:21" x14ac:dyDescent="0.35">
      <c r="S27456" s="43"/>
      <c r="U27456" s="43"/>
    </row>
    <row r="27457" spans="19:21" x14ac:dyDescent="0.35">
      <c r="S27457" s="43"/>
      <c r="U27457" s="43"/>
    </row>
    <row r="27458" spans="19:21" x14ac:dyDescent="0.35">
      <c r="S27458" s="43"/>
      <c r="U27458" s="43"/>
    </row>
    <row r="27459" spans="19:21" x14ac:dyDescent="0.35">
      <c r="S27459" s="43"/>
      <c r="U27459" s="43"/>
    </row>
    <row r="27460" spans="19:21" x14ac:dyDescent="0.35">
      <c r="S27460" s="43"/>
      <c r="U27460" s="43"/>
    </row>
    <row r="27461" spans="19:21" x14ac:dyDescent="0.35">
      <c r="S27461" s="43"/>
      <c r="U27461" s="43"/>
    </row>
    <row r="27462" spans="19:21" x14ac:dyDescent="0.35">
      <c r="S27462" s="43"/>
      <c r="U27462" s="43"/>
    </row>
    <row r="27463" spans="19:21" x14ac:dyDescent="0.35">
      <c r="S27463" s="43"/>
      <c r="U27463" s="43"/>
    </row>
    <row r="27464" spans="19:21" x14ac:dyDescent="0.35">
      <c r="S27464" s="43"/>
      <c r="U27464" s="43"/>
    </row>
    <row r="27465" spans="19:21" x14ac:dyDescent="0.35">
      <c r="S27465" s="43"/>
      <c r="U27465" s="43"/>
    </row>
    <row r="27466" spans="19:21" x14ac:dyDescent="0.35">
      <c r="S27466" s="43"/>
      <c r="U27466" s="43"/>
    </row>
    <row r="27467" spans="19:21" x14ac:dyDescent="0.35">
      <c r="S27467" s="43"/>
      <c r="U27467" s="43"/>
    </row>
    <row r="27468" spans="19:21" x14ac:dyDescent="0.35">
      <c r="S27468" s="43"/>
      <c r="U27468" s="43"/>
    </row>
    <row r="27469" spans="19:21" x14ac:dyDescent="0.35">
      <c r="S27469" s="43"/>
      <c r="U27469" s="43"/>
    </row>
    <row r="27470" spans="19:21" x14ac:dyDescent="0.35">
      <c r="S27470" s="43"/>
      <c r="U27470" s="43"/>
    </row>
    <row r="27471" spans="19:21" x14ac:dyDescent="0.35">
      <c r="S27471" s="43"/>
      <c r="U27471" s="43"/>
    </row>
    <row r="27472" spans="19:21" x14ac:dyDescent="0.35">
      <c r="S27472" s="43"/>
      <c r="U27472" s="43"/>
    </row>
    <row r="27473" spans="19:21" x14ac:dyDescent="0.35">
      <c r="S27473" s="43"/>
      <c r="U27473" s="43"/>
    </row>
    <row r="27474" spans="19:21" x14ac:dyDescent="0.35">
      <c r="S27474" s="43"/>
      <c r="U27474" s="43"/>
    </row>
    <row r="27475" spans="19:21" x14ac:dyDescent="0.35">
      <c r="S27475" s="43"/>
      <c r="U27475" s="43"/>
    </row>
    <row r="27476" spans="19:21" x14ac:dyDescent="0.35">
      <c r="S27476" s="43"/>
      <c r="U27476" s="43"/>
    </row>
    <row r="27477" spans="19:21" x14ac:dyDescent="0.35">
      <c r="S27477" s="43"/>
      <c r="U27477" s="43"/>
    </row>
    <row r="27478" spans="19:21" x14ac:dyDescent="0.35">
      <c r="S27478" s="43"/>
      <c r="U27478" s="43"/>
    </row>
    <row r="27479" spans="19:21" x14ac:dyDescent="0.35">
      <c r="S27479" s="43"/>
      <c r="U27479" s="43"/>
    </row>
    <row r="27480" spans="19:21" x14ac:dyDescent="0.35">
      <c r="S27480" s="43"/>
      <c r="U27480" s="43"/>
    </row>
    <row r="27481" spans="19:21" x14ac:dyDescent="0.35">
      <c r="S27481" s="43"/>
      <c r="U27481" s="43"/>
    </row>
    <row r="27482" spans="19:21" x14ac:dyDescent="0.35">
      <c r="S27482" s="43"/>
      <c r="U27482" s="43"/>
    </row>
    <row r="27483" spans="19:21" x14ac:dyDescent="0.35">
      <c r="S27483" s="43"/>
      <c r="U27483" s="43"/>
    </row>
    <row r="27484" spans="19:21" x14ac:dyDescent="0.35">
      <c r="S27484" s="43"/>
      <c r="U27484" s="43"/>
    </row>
    <row r="27485" spans="19:21" x14ac:dyDescent="0.35">
      <c r="S27485" s="43"/>
      <c r="U27485" s="43"/>
    </row>
    <row r="27486" spans="19:21" x14ac:dyDescent="0.35">
      <c r="S27486" s="43"/>
      <c r="U27486" s="43"/>
    </row>
    <row r="27487" spans="19:21" x14ac:dyDescent="0.35">
      <c r="S27487" s="43"/>
      <c r="U27487" s="43"/>
    </row>
    <row r="27488" spans="19:21" x14ac:dyDescent="0.35">
      <c r="S27488" s="43"/>
      <c r="U27488" s="43"/>
    </row>
    <row r="27489" spans="19:21" x14ac:dyDescent="0.35">
      <c r="S27489" s="43"/>
      <c r="U27489" s="43"/>
    </row>
    <row r="27490" spans="19:21" x14ac:dyDescent="0.35">
      <c r="S27490" s="43"/>
      <c r="U27490" s="43"/>
    </row>
    <row r="27491" spans="19:21" x14ac:dyDescent="0.35">
      <c r="S27491" s="43"/>
      <c r="U27491" s="43"/>
    </row>
    <row r="27492" spans="19:21" x14ac:dyDescent="0.35">
      <c r="S27492" s="43"/>
      <c r="U27492" s="43"/>
    </row>
    <row r="27493" spans="19:21" x14ac:dyDescent="0.35">
      <c r="S27493" s="43"/>
      <c r="U27493" s="43"/>
    </row>
    <row r="27494" spans="19:21" x14ac:dyDescent="0.35">
      <c r="S27494" s="43"/>
      <c r="U27494" s="43"/>
    </row>
    <row r="27495" spans="19:21" x14ac:dyDescent="0.35">
      <c r="S27495" s="43"/>
      <c r="U27495" s="43"/>
    </row>
    <row r="27496" spans="19:21" x14ac:dyDescent="0.35">
      <c r="S27496" s="43"/>
      <c r="U27496" s="43"/>
    </row>
    <row r="27497" spans="19:21" x14ac:dyDescent="0.35">
      <c r="S27497" s="43"/>
      <c r="U27497" s="43"/>
    </row>
    <row r="27498" spans="19:21" x14ac:dyDescent="0.35">
      <c r="S27498" s="43"/>
      <c r="U27498" s="43"/>
    </row>
    <row r="27499" spans="19:21" x14ac:dyDescent="0.35">
      <c r="S27499" s="43"/>
      <c r="U27499" s="43"/>
    </row>
    <row r="27500" spans="19:21" x14ac:dyDescent="0.35">
      <c r="S27500" s="43"/>
      <c r="U27500" s="43"/>
    </row>
    <row r="27501" spans="19:21" x14ac:dyDescent="0.35">
      <c r="S27501" s="43"/>
      <c r="U27501" s="43"/>
    </row>
    <row r="27502" spans="19:21" x14ac:dyDescent="0.35">
      <c r="S27502" s="43"/>
      <c r="U27502" s="43"/>
    </row>
    <row r="27503" spans="19:21" x14ac:dyDescent="0.35">
      <c r="S27503" s="43"/>
      <c r="U27503" s="43"/>
    </row>
    <row r="27504" spans="19:21" x14ac:dyDescent="0.35">
      <c r="S27504" s="43"/>
      <c r="U27504" s="43"/>
    </row>
    <row r="27505" spans="19:21" x14ac:dyDescent="0.35">
      <c r="S27505" s="43"/>
      <c r="U27505" s="43"/>
    </row>
    <row r="27506" spans="19:21" x14ac:dyDescent="0.35">
      <c r="S27506" s="43"/>
      <c r="U27506" s="43"/>
    </row>
    <row r="27507" spans="19:21" x14ac:dyDescent="0.35">
      <c r="S27507" s="43"/>
      <c r="U27507" s="43"/>
    </row>
    <row r="27508" spans="19:21" x14ac:dyDescent="0.35">
      <c r="S27508" s="43"/>
      <c r="U27508" s="43"/>
    </row>
    <row r="27509" spans="19:21" x14ac:dyDescent="0.35">
      <c r="S27509" s="43"/>
      <c r="U27509" s="43"/>
    </row>
    <row r="27510" spans="19:21" x14ac:dyDescent="0.35">
      <c r="S27510" s="43"/>
      <c r="U27510" s="43"/>
    </row>
    <row r="27511" spans="19:21" x14ac:dyDescent="0.35">
      <c r="S27511" s="43"/>
      <c r="U27511" s="43"/>
    </row>
    <row r="27512" spans="19:21" x14ac:dyDescent="0.35">
      <c r="S27512" s="43"/>
      <c r="U27512" s="43"/>
    </row>
    <row r="27513" spans="19:21" x14ac:dyDescent="0.35">
      <c r="S27513" s="43"/>
      <c r="U27513" s="43"/>
    </row>
    <row r="27514" spans="19:21" x14ac:dyDescent="0.35">
      <c r="S27514" s="43"/>
      <c r="U27514" s="43"/>
    </row>
    <row r="27515" spans="19:21" x14ac:dyDescent="0.35">
      <c r="S27515" s="43"/>
      <c r="U27515" s="43"/>
    </row>
    <row r="27516" spans="19:21" x14ac:dyDescent="0.35">
      <c r="S27516" s="43"/>
      <c r="U27516" s="43"/>
    </row>
    <row r="27517" spans="19:21" x14ac:dyDescent="0.35">
      <c r="S27517" s="43"/>
      <c r="U27517" s="43"/>
    </row>
    <row r="27518" spans="19:21" x14ac:dyDescent="0.35">
      <c r="S27518" s="43"/>
      <c r="U27518" s="43"/>
    </row>
    <row r="27519" spans="19:21" x14ac:dyDescent="0.35">
      <c r="S27519" s="43"/>
      <c r="U27519" s="43"/>
    </row>
    <row r="27520" spans="19:21" x14ac:dyDescent="0.35">
      <c r="S27520" s="43"/>
      <c r="U27520" s="43"/>
    </row>
    <row r="27521" spans="19:21" x14ac:dyDescent="0.35">
      <c r="S27521" s="43"/>
      <c r="U27521" s="43"/>
    </row>
    <row r="27522" spans="19:21" x14ac:dyDescent="0.35">
      <c r="S27522" s="43"/>
      <c r="U27522" s="43"/>
    </row>
    <row r="27523" spans="19:21" x14ac:dyDescent="0.35">
      <c r="S27523" s="43"/>
      <c r="U27523" s="43"/>
    </row>
    <row r="27524" spans="19:21" x14ac:dyDescent="0.35">
      <c r="S27524" s="43"/>
      <c r="U27524" s="43"/>
    </row>
    <row r="27525" spans="19:21" x14ac:dyDescent="0.35">
      <c r="S27525" s="43"/>
      <c r="U27525" s="43"/>
    </row>
    <row r="27526" spans="19:21" x14ac:dyDescent="0.35">
      <c r="S27526" s="43"/>
      <c r="U27526" s="43"/>
    </row>
    <row r="27527" spans="19:21" x14ac:dyDescent="0.35">
      <c r="S27527" s="43"/>
      <c r="U27527" s="43"/>
    </row>
    <row r="27528" spans="19:21" x14ac:dyDescent="0.35">
      <c r="S27528" s="43"/>
      <c r="U27528" s="43"/>
    </row>
    <row r="27529" spans="19:21" x14ac:dyDescent="0.35">
      <c r="S27529" s="43"/>
      <c r="U27529" s="43"/>
    </row>
    <row r="27530" spans="19:21" x14ac:dyDescent="0.35">
      <c r="S27530" s="43"/>
      <c r="U27530" s="43"/>
    </row>
    <row r="27531" spans="19:21" x14ac:dyDescent="0.35">
      <c r="S27531" s="43"/>
      <c r="U27531" s="43"/>
    </row>
    <row r="27532" spans="19:21" x14ac:dyDescent="0.35">
      <c r="S27532" s="43"/>
      <c r="U27532" s="43"/>
    </row>
    <row r="27533" spans="19:21" x14ac:dyDescent="0.35">
      <c r="S27533" s="43"/>
      <c r="U27533" s="43"/>
    </row>
    <row r="27534" spans="19:21" x14ac:dyDescent="0.35">
      <c r="S27534" s="43"/>
      <c r="U27534" s="43"/>
    </row>
    <row r="27535" spans="19:21" x14ac:dyDescent="0.35">
      <c r="S27535" s="43"/>
      <c r="U27535" s="43"/>
    </row>
    <row r="27536" spans="19:21" x14ac:dyDescent="0.35">
      <c r="S27536" s="43"/>
      <c r="U27536" s="43"/>
    </row>
    <row r="27537" spans="19:21" x14ac:dyDescent="0.35">
      <c r="S27537" s="43"/>
      <c r="U27537" s="43"/>
    </row>
    <row r="27538" spans="19:21" x14ac:dyDescent="0.35">
      <c r="S27538" s="43"/>
      <c r="U27538" s="43"/>
    </row>
    <row r="27539" spans="19:21" x14ac:dyDescent="0.35">
      <c r="S27539" s="43"/>
      <c r="U27539" s="43"/>
    </row>
    <row r="27540" spans="19:21" x14ac:dyDescent="0.35">
      <c r="S27540" s="43"/>
      <c r="U27540" s="43"/>
    </row>
    <row r="27541" spans="19:21" x14ac:dyDescent="0.35">
      <c r="S27541" s="43"/>
      <c r="U27541" s="43"/>
    </row>
    <row r="27542" spans="19:21" x14ac:dyDescent="0.35">
      <c r="S27542" s="43"/>
      <c r="U27542" s="43"/>
    </row>
    <row r="27543" spans="19:21" x14ac:dyDescent="0.35">
      <c r="S27543" s="43"/>
      <c r="U27543" s="43"/>
    </row>
    <row r="27544" spans="19:21" x14ac:dyDescent="0.35">
      <c r="S27544" s="43"/>
      <c r="U27544" s="43"/>
    </row>
    <row r="27545" spans="19:21" x14ac:dyDescent="0.35">
      <c r="S27545" s="43"/>
      <c r="U27545" s="43"/>
    </row>
    <row r="27546" spans="19:21" x14ac:dyDescent="0.35">
      <c r="S27546" s="43"/>
      <c r="U27546" s="43"/>
    </row>
    <row r="27547" spans="19:21" x14ac:dyDescent="0.35">
      <c r="S27547" s="43"/>
      <c r="U27547" s="43"/>
    </row>
    <row r="27548" spans="19:21" x14ac:dyDescent="0.35">
      <c r="S27548" s="43"/>
      <c r="U27548" s="43"/>
    </row>
    <row r="27549" spans="19:21" x14ac:dyDescent="0.35">
      <c r="S27549" s="43"/>
      <c r="U27549" s="43"/>
    </row>
    <row r="27550" spans="19:21" x14ac:dyDescent="0.35">
      <c r="S27550" s="43"/>
      <c r="U27550" s="43"/>
    </row>
    <row r="27551" spans="19:21" x14ac:dyDescent="0.35">
      <c r="S27551" s="43"/>
      <c r="U27551" s="43"/>
    </row>
    <row r="27552" spans="19:21" x14ac:dyDescent="0.35">
      <c r="S27552" s="43"/>
      <c r="U27552" s="43"/>
    </row>
    <row r="27553" spans="19:21" x14ac:dyDescent="0.35">
      <c r="S27553" s="43"/>
      <c r="U27553" s="43"/>
    </row>
    <row r="27554" spans="19:21" x14ac:dyDescent="0.35">
      <c r="S27554" s="43"/>
      <c r="U27554" s="43"/>
    </row>
    <row r="27555" spans="19:21" x14ac:dyDescent="0.35">
      <c r="S27555" s="43"/>
      <c r="U27555" s="43"/>
    </row>
    <row r="27556" spans="19:21" x14ac:dyDescent="0.35">
      <c r="S27556" s="43"/>
      <c r="U27556" s="43"/>
    </row>
    <row r="27557" spans="19:21" x14ac:dyDescent="0.35">
      <c r="S27557" s="43"/>
      <c r="U27557" s="43"/>
    </row>
    <row r="27558" spans="19:21" x14ac:dyDescent="0.35">
      <c r="S27558" s="43"/>
      <c r="U27558" s="43"/>
    </row>
    <row r="27559" spans="19:21" x14ac:dyDescent="0.35">
      <c r="S27559" s="43"/>
      <c r="U27559" s="43"/>
    </row>
    <row r="27560" spans="19:21" x14ac:dyDescent="0.35">
      <c r="S27560" s="43"/>
      <c r="U27560" s="43"/>
    </row>
    <row r="27561" spans="19:21" x14ac:dyDescent="0.35">
      <c r="S27561" s="43"/>
      <c r="U27561" s="43"/>
    </row>
    <row r="27562" spans="19:21" x14ac:dyDescent="0.35">
      <c r="S27562" s="43"/>
      <c r="U27562" s="43"/>
    </row>
    <row r="27563" spans="19:21" x14ac:dyDescent="0.35">
      <c r="S27563" s="43"/>
      <c r="U27563" s="43"/>
    </row>
    <row r="27564" spans="19:21" x14ac:dyDescent="0.35">
      <c r="S27564" s="43"/>
      <c r="U27564" s="43"/>
    </row>
    <row r="27565" spans="19:21" x14ac:dyDescent="0.35">
      <c r="S27565" s="43"/>
      <c r="U27565" s="43"/>
    </row>
    <row r="27566" spans="19:21" x14ac:dyDescent="0.35">
      <c r="S27566" s="43"/>
      <c r="U27566" s="43"/>
    </row>
    <row r="27567" spans="19:21" x14ac:dyDescent="0.35">
      <c r="S27567" s="43"/>
      <c r="U27567" s="43"/>
    </row>
    <row r="27568" spans="19:21" x14ac:dyDescent="0.35">
      <c r="S27568" s="43"/>
      <c r="U27568" s="43"/>
    </row>
    <row r="27569" spans="19:21" x14ac:dyDescent="0.35">
      <c r="S27569" s="43"/>
      <c r="U27569" s="43"/>
    </row>
    <row r="27570" spans="19:21" x14ac:dyDescent="0.35">
      <c r="S27570" s="43"/>
      <c r="U27570" s="43"/>
    </row>
    <row r="27571" spans="19:21" x14ac:dyDescent="0.35">
      <c r="S27571" s="43"/>
      <c r="U27571" s="43"/>
    </row>
    <row r="27572" spans="19:21" x14ac:dyDescent="0.35">
      <c r="S27572" s="43"/>
      <c r="U27572" s="43"/>
    </row>
    <row r="27573" spans="19:21" x14ac:dyDescent="0.35">
      <c r="S27573" s="43"/>
      <c r="U27573" s="43"/>
    </row>
    <row r="27574" spans="19:21" x14ac:dyDescent="0.35">
      <c r="S27574" s="43"/>
      <c r="U27574" s="43"/>
    </row>
    <row r="27575" spans="19:21" x14ac:dyDescent="0.35">
      <c r="S27575" s="43"/>
      <c r="U27575" s="43"/>
    </row>
    <row r="27576" spans="19:21" x14ac:dyDescent="0.35">
      <c r="S27576" s="43"/>
      <c r="U27576" s="43"/>
    </row>
    <row r="27577" spans="19:21" x14ac:dyDescent="0.35">
      <c r="S27577" s="43"/>
      <c r="U27577" s="43"/>
    </row>
    <row r="27578" spans="19:21" x14ac:dyDescent="0.35">
      <c r="S27578" s="43"/>
      <c r="U27578" s="43"/>
    </row>
    <row r="27579" spans="19:21" x14ac:dyDescent="0.35">
      <c r="S27579" s="43"/>
      <c r="U27579" s="43"/>
    </row>
    <row r="27580" spans="19:21" x14ac:dyDescent="0.35">
      <c r="S27580" s="43"/>
      <c r="U27580" s="43"/>
    </row>
    <row r="27581" spans="19:21" x14ac:dyDescent="0.35">
      <c r="S27581" s="43"/>
      <c r="U27581" s="43"/>
    </row>
    <row r="27582" spans="19:21" x14ac:dyDescent="0.35">
      <c r="S27582" s="43"/>
      <c r="U27582" s="43"/>
    </row>
    <row r="27583" spans="19:21" x14ac:dyDescent="0.35">
      <c r="S27583" s="43"/>
      <c r="U27583" s="43"/>
    </row>
    <row r="27584" spans="19:21" x14ac:dyDescent="0.35">
      <c r="S27584" s="43"/>
      <c r="U27584" s="43"/>
    </row>
    <row r="27585" spans="19:21" x14ac:dyDescent="0.35">
      <c r="S27585" s="43"/>
      <c r="U27585" s="43"/>
    </row>
    <row r="27586" spans="19:21" x14ac:dyDescent="0.35">
      <c r="S27586" s="43"/>
      <c r="U27586" s="43"/>
    </row>
    <row r="27587" spans="19:21" x14ac:dyDescent="0.35">
      <c r="S27587" s="43"/>
      <c r="U27587" s="43"/>
    </row>
    <row r="27588" spans="19:21" x14ac:dyDescent="0.35">
      <c r="S27588" s="43"/>
      <c r="U27588" s="43"/>
    </row>
    <row r="27589" spans="19:21" x14ac:dyDescent="0.35">
      <c r="S27589" s="43"/>
      <c r="U27589" s="43"/>
    </row>
    <row r="27590" spans="19:21" x14ac:dyDescent="0.35">
      <c r="S27590" s="43"/>
      <c r="U27590" s="43"/>
    </row>
    <row r="27591" spans="19:21" x14ac:dyDescent="0.35">
      <c r="S27591" s="43"/>
      <c r="U27591" s="43"/>
    </row>
    <row r="27592" spans="19:21" x14ac:dyDescent="0.35">
      <c r="S27592" s="43"/>
      <c r="U27592" s="43"/>
    </row>
    <row r="27593" spans="19:21" x14ac:dyDescent="0.35">
      <c r="S27593" s="43"/>
      <c r="U27593" s="43"/>
    </row>
    <row r="27594" spans="19:21" x14ac:dyDescent="0.35">
      <c r="S27594" s="43"/>
      <c r="U27594" s="43"/>
    </row>
    <row r="27595" spans="19:21" x14ac:dyDescent="0.35">
      <c r="S27595" s="43"/>
      <c r="U27595" s="43"/>
    </row>
    <row r="27596" spans="19:21" x14ac:dyDescent="0.35">
      <c r="S27596" s="43"/>
      <c r="U27596" s="43"/>
    </row>
    <row r="27597" spans="19:21" x14ac:dyDescent="0.35">
      <c r="S27597" s="43"/>
      <c r="U27597" s="43"/>
    </row>
    <row r="27598" spans="19:21" x14ac:dyDescent="0.35">
      <c r="S27598" s="43"/>
      <c r="U27598" s="43"/>
    </row>
    <row r="27599" spans="19:21" x14ac:dyDescent="0.35">
      <c r="S27599" s="43"/>
      <c r="U27599" s="43"/>
    </row>
    <row r="27600" spans="19:21" x14ac:dyDescent="0.35">
      <c r="S27600" s="43"/>
      <c r="U27600" s="43"/>
    </row>
    <row r="27601" spans="19:21" x14ac:dyDescent="0.35">
      <c r="S27601" s="43"/>
      <c r="U27601" s="43"/>
    </row>
    <row r="27602" spans="19:21" x14ac:dyDescent="0.35">
      <c r="S27602" s="43"/>
      <c r="U27602" s="43"/>
    </row>
    <row r="27603" spans="19:21" x14ac:dyDescent="0.35">
      <c r="S27603" s="43"/>
      <c r="U27603" s="43"/>
    </row>
    <row r="27604" spans="19:21" x14ac:dyDescent="0.35">
      <c r="S27604" s="43"/>
      <c r="U27604" s="43"/>
    </row>
    <row r="27605" spans="19:21" x14ac:dyDescent="0.35">
      <c r="S27605" s="43"/>
      <c r="U27605" s="43"/>
    </row>
    <row r="27606" spans="19:21" x14ac:dyDescent="0.35">
      <c r="S27606" s="43"/>
      <c r="U27606" s="43"/>
    </row>
    <row r="27607" spans="19:21" x14ac:dyDescent="0.35">
      <c r="S27607" s="43"/>
      <c r="U27607" s="43"/>
    </row>
    <row r="27608" spans="19:21" x14ac:dyDescent="0.35">
      <c r="S27608" s="43"/>
      <c r="U27608" s="43"/>
    </row>
    <row r="27609" spans="19:21" x14ac:dyDescent="0.35">
      <c r="S27609" s="43"/>
      <c r="U27609" s="43"/>
    </row>
    <row r="27610" spans="19:21" x14ac:dyDescent="0.35">
      <c r="S27610" s="43"/>
      <c r="U27610" s="43"/>
    </row>
    <row r="27611" spans="19:21" x14ac:dyDescent="0.35">
      <c r="S27611" s="43"/>
      <c r="U27611" s="43"/>
    </row>
    <row r="27612" spans="19:21" x14ac:dyDescent="0.35">
      <c r="S27612" s="43"/>
      <c r="U27612" s="43"/>
    </row>
    <row r="27613" spans="19:21" x14ac:dyDescent="0.35">
      <c r="S27613" s="43"/>
      <c r="U27613" s="43"/>
    </row>
    <row r="27614" spans="19:21" x14ac:dyDescent="0.35">
      <c r="S27614" s="43"/>
      <c r="U27614" s="43"/>
    </row>
    <row r="27615" spans="19:21" x14ac:dyDescent="0.35">
      <c r="S27615" s="43"/>
      <c r="U27615" s="43"/>
    </row>
    <row r="27616" spans="19:21" x14ac:dyDescent="0.35">
      <c r="S27616" s="43"/>
      <c r="U27616" s="43"/>
    </row>
    <row r="27617" spans="19:21" x14ac:dyDescent="0.35">
      <c r="S27617" s="43"/>
      <c r="U27617" s="43"/>
    </row>
    <row r="27618" spans="19:21" x14ac:dyDescent="0.35">
      <c r="S27618" s="43"/>
      <c r="U27618" s="43"/>
    </row>
    <row r="27619" spans="19:21" x14ac:dyDescent="0.35">
      <c r="S27619" s="43"/>
      <c r="U27619" s="43"/>
    </row>
    <row r="27620" spans="19:21" x14ac:dyDescent="0.35">
      <c r="S27620" s="43"/>
      <c r="U27620" s="43"/>
    </row>
    <row r="27621" spans="19:21" x14ac:dyDescent="0.35">
      <c r="S27621" s="43"/>
      <c r="U27621" s="43"/>
    </row>
    <row r="27622" spans="19:21" x14ac:dyDescent="0.35">
      <c r="S27622" s="43"/>
      <c r="U27622" s="43"/>
    </row>
    <row r="27623" spans="19:21" x14ac:dyDescent="0.35">
      <c r="S27623" s="43"/>
      <c r="U27623" s="43"/>
    </row>
    <row r="27624" spans="19:21" x14ac:dyDescent="0.35">
      <c r="S27624" s="43"/>
      <c r="U27624" s="43"/>
    </row>
    <row r="27625" spans="19:21" x14ac:dyDescent="0.35">
      <c r="S27625" s="43"/>
      <c r="U27625" s="43"/>
    </row>
    <row r="27626" spans="19:21" x14ac:dyDescent="0.35">
      <c r="S27626" s="43"/>
      <c r="U27626" s="43"/>
    </row>
    <row r="27627" spans="19:21" x14ac:dyDescent="0.35">
      <c r="S27627" s="43"/>
      <c r="U27627" s="43"/>
    </row>
    <row r="27628" spans="19:21" x14ac:dyDescent="0.35">
      <c r="S27628" s="43"/>
      <c r="U27628" s="43"/>
    </row>
    <row r="27629" spans="19:21" x14ac:dyDescent="0.35">
      <c r="S27629" s="43"/>
      <c r="U27629" s="43"/>
    </row>
    <row r="27630" spans="19:21" x14ac:dyDescent="0.35">
      <c r="S27630" s="43"/>
      <c r="U27630" s="43"/>
    </row>
    <row r="27631" spans="19:21" x14ac:dyDescent="0.35">
      <c r="S27631" s="43"/>
      <c r="U27631" s="43"/>
    </row>
    <row r="27632" spans="19:21" x14ac:dyDescent="0.35">
      <c r="S27632" s="43"/>
      <c r="U27632" s="43"/>
    </row>
    <row r="27633" spans="19:21" x14ac:dyDescent="0.35">
      <c r="S27633" s="43"/>
      <c r="U27633" s="43"/>
    </row>
    <row r="27634" spans="19:21" x14ac:dyDescent="0.35">
      <c r="S27634" s="43"/>
      <c r="U27634" s="43"/>
    </row>
    <row r="27635" spans="19:21" x14ac:dyDescent="0.35">
      <c r="S27635" s="43"/>
      <c r="U27635" s="43"/>
    </row>
    <row r="27636" spans="19:21" x14ac:dyDescent="0.35">
      <c r="S27636" s="43"/>
      <c r="U27636" s="43"/>
    </row>
    <row r="27637" spans="19:21" x14ac:dyDescent="0.35">
      <c r="S27637" s="43"/>
      <c r="U27637" s="43"/>
    </row>
    <row r="27638" spans="19:21" x14ac:dyDescent="0.35">
      <c r="S27638" s="43"/>
      <c r="U27638" s="43"/>
    </row>
    <row r="27639" spans="19:21" x14ac:dyDescent="0.35">
      <c r="S27639" s="43"/>
      <c r="U27639" s="43"/>
    </row>
    <row r="27640" spans="19:21" x14ac:dyDescent="0.35">
      <c r="S27640" s="43"/>
      <c r="U27640" s="43"/>
    </row>
    <row r="27641" spans="19:21" x14ac:dyDescent="0.35">
      <c r="S27641" s="43"/>
      <c r="U27641" s="43"/>
    </row>
    <row r="27642" spans="19:21" x14ac:dyDescent="0.35">
      <c r="S27642" s="43"/>
      <c r="U27642" s="43"/>
    </row>
    <row r="27643" spans="19:21" x14ac:dyDescent="0.35">
      <c r="S27643" s="43"/>
      <c r="U27643" s="43"/>
    </row>
    <row r="27644" spans="19:21" x14ac:dyDescent="0.35">
      <c r="S27644" s="43"/>
      <c r="U27644" s="43"/>
    </row>
    <row r="27645" spans="19:21" x14ac:dyDescent="0.35">
      <c r="S27645" s="43"/>
      <c r="U27645" s="43"/>
    </row>
    <row r="27646" spans="19:21" x14ac:dyDescent="0.35">
      <c r="S27646" s="43"/>
      <c r="U27646" s="43"/>
    </row>
    <row r="27647" spans="19:21" x14ac:dyDescent="0.35">
      <c r="S27647" s="43"/>
      <c r="U27647" s="43"/>
    </row>
    <row r="27648" spans="19:21" x14ac:dyDescent="0.35">
      <c r="S27648" s="43"/>
      <c r="U27648" s="43"/>
    </row>
    <row r="27649" spans="19:21" x14ac:dyDescent="0.35">
      <c r="S27649" s="43"/>
      <c r="U27649" s="43"/>
    </row>
    <row r="27650" spans="19:21" x14ac:dyDescent="0.35">
      <c r="S27650" s="43"/>
      <c r="U27650" s="43"/>
    </row>
    <row r="27651" spans="19:21" x14ac:dyDescent="0.35">
      <c r="S27651" s="43"/>
      <c r="U27651" s="43"/>
    </row>
    <row r="27652" spans="19:21" x14ac:dyDescent="0.35">
      <c r="S27652" s="43"/>
      <c r="U27652" s="43"/>
    </row>
    <row r="27653" spans="19:21" x14ac:dyDescent="0.35">
      <c r="S27653" s="43"/>
      <c r="U27653" s="43"/>
    </row>
    <row r="27654" spans="19:21" x14ac:dyDescent="0.35">
      <c r="S27654" s="43"/>
      <c r="U27654" s="43"/>
    </row>
    <row r="27655" spans="19:21" x14ac:dyDescent="0.35">
      <c r="S27655" s="43"/>
      <c r="U27655" s="43"/>
    </row>
    <row r="27656" spans="19:21" x14ac:dyDescent="0.35">
      <c r="S27656" s="43"/>
      <c r="U27656" s="43"/>
    </row>
    <row r="27657" spans="19:21" x14ac:dyDescent="0.35">
      <c r="S27657" s="43"/>
      <c r="U27657" s="43"/>
    </row>
    <row r="27658" spans="19:21" x14ac:dyDescent="0.35">
      <c r="S27658" s="43"/>
      <c r="U27658" s="43"/>
    </row>
    <row r="27659" spans="19:21" x14ac:dyDescent="0.35">
      <c r="S27659" s="43"/>
      <c r="U27659" s="43"/>
    </row>
    <row r="27660" spans="19:21" x14ac:dyDescent="0.35">
      <c r="S27660" s="43"/>
      <c r="U27660" s="43"/>
    </row>
    <row r="27661" spans="19:21" x14ac:dyDescent="0.35">
      <c r="S27661" s="43"/>
      <c r="U27661" s="43"/>
    </row>
    <row r="27662" spans="19:21" x14ac:dyDescent="0.35">
      <c r="S27662" s="43"/>
      <c r="U27662" s="43"/>
    </row>
    <row r="27663" spans="19:21" x14ac:dyDescent="0.35">
      <c r="S27663" s="43"/>
      <c r="U27663" s="43"/>
    </row>
    <row r="27664" spans="19:21" x14ac:dyDescent="0.35">
      <c r="S27664" s="43"/>
      <c r="U27664" s="43"/>
    </row>
    <row r="27665" spans="19:21" x14ac:dyDescent="0.35">
      <c r="S27665" s="43"/>
      <c r="U27665" s="43"/>
    </row>
    <row r="27666" spans="19:21" x14ac:dyDescent="0.35">
      <c r="S27666" s="43"/>
      <c r="U27666" s="43"/>
    </row>
    <row r="27667" spans="19:21" x14ac:dyDescent="0.35">
      <c r="S27667" s="43"/>
      <c r="U27667" s="43"/>
    </row>
    <row r="27668" spans="19:21" x14ac:dyDescent="0.35">
      <c r="S27668" s="43"/>
      <c r="U27668" s="43"/>
    </row>
    <row r="27669" spans="19:21" x14ac:dyDescent="0.35">
      <c r="S27669" s="43"/>
      <c r="U27669" s="43"/>
    </row>
    <row r="27670" spans="19:21" x14ac:dyDescent="0.35">
      <c r="S27670" s="43"/>
      <c r="U27670" s="43"/>
    </row>
    <row r="27671" spans="19:21" x14ac:dyDescent="0.35">
      <c r="S27671" s="43"/>
      <c r="U27671" s="43"/>
    </row>
    <row r="27672" spans="19:21" x14ac:dyDescent="0.35">
      <c r="S27672" s="43"/>
      <c r="U27672" s="43"/>
    </row>
    <row r="27673" spans="19:21" x14ac:dyDescent="0.35">
      <c r="S27673" s="43"/>
      <c r="U27673" s="43"/>
    </row>
    <row r="27674" spans="19:21" x14ac:dyDescent="0.35">
      <c r="S27674" s="43"/>
      <c r="U27674" s="43"/>
    </row>
    <row r="27675" spans="19:21" x14ac:dyDescent="0.35">
      <c r="S27675" s="43"/>
      <c r="U27675" s="43"/>
    </row>
    <row r="27676" spans="19:21" x14ac:dyDescent="0.35">
      <c r="S27676" s="43"/>
      <c r="U27676" s="43"/>
    </row>
    <row r="27677" spans="19:21" x14ac:dyDescent="0.35">
      <c r="S27677" s="43"/>
      <c r="U27677" s="43"/>
    </row>
    <row r="27678" spans="19:21" x14ac:dyDescent="0.35">
      <c r="S27678" s="43"/>
      <c r="U27678" s="43"/>
    </row>
    <row r="27679" spans="19:21" x14ac:dyDescent="0.35">
      <c r="S27679" s="43"/>
      <c r="U27679" s="43"/>
    </row>
    <row r="27680" spans="19:21" x14ac:dyDescent="0.35">
      <c r="S27680" s="43"/>
      <c r="U27680" s="43"/>
    </row>
    <row r="27681" spans="19:21" x14ac:dyDescent="0.35">
      <c r="S27681" s="43"/>
      <c r="U27681" s="43"/>
    </row>
    <row r="27682" spans="19:21" x14ac:dyDescent="0.35">
      <c r="S27682" s="43"/>
      <c r="U27682" s="43"/>
    </row>
    <row r="27683" spans="19:21" x14ac:dyDescent="0.35">
      <c r="S27683" s="43"/>
      <c r="U27683" s="43"/>
    </row>
    <row r="27684" spans="19:21" x14ac:dyDescent="0.35">
      <c r="S27684" s="43"/>
      <c r="U27684" s="43"/>
    </row>
    <row r="27685" spans="19:21" x14ac:dyDescent="0.35">
      <c r="S27685" s="43"/>
      <c r="U27685" s="43"/>
    </row>
    <row r="27686" spans="19:21" x14ac:dyDescent="0.35">
      <c r="S27686" s="43"/>
      <c r="U27686" s="43"/>
    </row>
    <row r="27687" spans="19:21" x14ac:dyDescent="0.35">
      <c r="S27687" s="43"/>
      <c r="U27687" s="43"/>
    </row>
    <row r="27688" spans="19:21" x14ac:dyDescent="0.35">
      <c r="S27688" s="43"/>
      <c r="U27688" s="43"/>
    </row>
    <row r="27689" spans="19:21" x14ac:dyDescent="0.35">
      <c r="S27689" s="43"/>
      <c r="U27689" s="43"/>
    </row>
    <row r="27690" spans="19:21" x14ac:dyDescent="0.35">
      <c r="S27690" s="43"/>
      <c r="U27690" s="43"/>
    </row>
    <row r="27691" spans="19:21" x14ac:dyDescent="0.35">
      <c r="S27691" s="43"/>
      <c r="U27691" s="43"/>
    </row>
    <row r="27692" spans="19:21" x14ac:dyDescent="0.35">
      <c r="S27692" s="43"/>
      <c r="U27692" s="43"/>
    </row>
    <row r="27693" spans="19:21" x14ac:dyDescent="0.35">
      <c r="S27693" s="43"/>
      <c r="U27693" s="43"/>
    </row>
    <row r="27694" spans="19:21" x14ac:dyDescent="0.35">
      <c r="S27694" s="43"/>
      <c r="U27694" s="43"/>
    </row>
    <row r="27695" spans="19:21" x14ac:dyDescent="0.35">
      <c r="S27695" s="43"/>
      <c r="U27695" s="43"/>
    </row>
    <row r="27696" spans="19:21" x14ac:dyDescent="0.35">
      <c r="S27696" s="43"/>
      <c r="U27696" s="43"/>
    </row>
    <row r="27697" spans="19:21" x14ac:dyDescent="0.35">
      <c r="S27697" s="43"/>
      <c r="U27697" s="43"/>
    </row>
    <row r="27698" spans="19:21" x14ac:dyDescent="0.35">
      <c r="S27698" s="43"/>
      <c r="U27698" s="43"/>
    </row>
    <row r="27699" spans="19:21" x14ac:dyDescent="0.35">
      <c r="S27699" s="43"/>
      <c r="U27699" s="43"/>
    </row>
    <row r="27700" spans="19:21" x14ac:dyDescent="0.35">
      <c r="S27700" s="43"/>
      <c r="U27700" s="43"/>
    </row>
    <row r="27701" spans="19:21" x14ac:dyDescent="0.35">
      <c r="S27701" s="43"/>
      <c r="U27701" s="43"/>
    </row>
    <row r="27702" spans="19:21" x14ac:dyDescent="0.35">
      <c r="S27702" s="43"/>
      <c r="U27702" s="43"/>
    </row>
    <row r="27703" spans="19:21" x14ac:dyDescent="0.35">
      <c r="S27703" s="43"/>
      <c r="U27703" s="43"/>
    </row>
    <row r="27704" spans="19:21" x14ac:dyDescent="0.35">
      <c r="S27704" s="43"/>
      <c r="U27704" s="43"/>
    </row>
    <row r="27705" spans="19:21" x14ac:dyDescent="0.35">
      <c r="S27705" s="43"/>
      <c r="U27705" s="43"/>
    </row>
    <row r="27706" spans="19:21" x14ac:dyDescent="0.35">
      <c r="S27706" s="43"/>
      <c r="U27706" s="43"/>
    </row>
    <row r="27707" spans="19:21" x14ac:dyDescent="0.35">
      <c r="S27707" s="43"/>
      <c r="U27707" s="43"/>
    </row>
    <row r="27708" spans="19:21" x14ac:dyDescent="0.35">
      <c r="S27708" s="43"/>
      <c r="U27708" s="43"/>
    </row>
    <row r="27709" spans="19:21" x14ac:dyDescent="0.35">
      <c r="S27709" s="43"/>
      <c r="U27709" s="43"/>
    </row>
    <row r="27710" spans="19:21" x14ac:dyDescent="0.35">
      <c r="S27710" s="43"/>
      <c r="U27710" s="43"/>
    </row>
    <row r="27711" spans="19:21" x14ac:dyDescent="0.35">
      <c r="S27711" s="43"/>
      <c r="U27711" s="43"/>
    </row>
    <row r="27712" spans="19:21" x14ac:dyDescent="0.35">
      <c r="S27712" s="43"/>
      <c r="U27712" s="43"/>
    </row>
    <row r="27713" spans="19:21" x14ac:dyDescent="0.35">
      <c r="S27713" s="43"/>
      <c r="U27713" s="43"/>
    </row>
    <row r="27714" spans="19:21" x14ac:dyDescent="0.35">
      <c r="S27714" s="43"/>
      <c r="U27714" s="43"/>
    </row>
    <row r="27715" spans="19:21" x14ac:dyDescent="0.35">
      <c r="S27715" s="43"/>
      <c r="U27715" s="43"/>
    </row>
    <row r="27716" spans="19:21" x14ac:dyDescent="0.35">
      <c r="S27716" s="43"/>
      <c r="U27716" s="43"/>
    </row>
    <row r="27717" spans="19:21" x14ac:dyDescent="0.35">
      <c r="S27717" s="43"/>
      <c r="U27717" s="43"/>
    </row>
    <row r="27718" spans="19:21" x14ac:dyDescent="0.35">
      <c r="S27718" s="43"/>
      <c r="U27718" s="43"/>
    </row>
    <row r="27719" spans="19:21" x14ac:dyDescent="0.35">
      <c r="S27719" s="43"/>
      <c r="U27719" s="43"/>
    </row>
    <row r="27720" spans="19:21" x14ac:dyDescent="0.35">
      <c r="S27720" s="43"/>
      <c r="U27720" s="43"/>
    </row>
    <row r="27721" spans="19:21" x14ac:dyDescent="0.35">
      <c r="S27721" s="43"/>
      <c r="U27721" s="43"/>
    </row>
    <row r="27722" spans="19:21" x14ac:dyDescent="0.35">
      <c r="S27722" s="43"/>
      <c r="U27722" s="43"/>
    </row>
    <row r="27723" spans="19:21" x14ac:dyDescent="0.35">
      <c r="S27723" s="43"/>
      <c r="U27723" s="43"/>
    </row>
    <row r="27724" spans="19:21" x14ac:dyDescent="0.35">
      <c r="S27724" s="43"/>
      <c r="U27724" s="43"/>
    </row>
    <row r="27725" spans="19:21" x14ac:dyDescent="0.35">
      <c r="S27725" s="43"/>
      <c r="U27725" s="43"/>
    </row>
    <row r="27726" spans="19:21" x14ac:dyDescent="0.35">
      <c r="S27726" s="43"/>
      <c r="U27726" s="43"/>
    </row>
    <row r="27727" spans="19:21" x14ac:dyDescent="0.35">
      <c r="S27727" s="43"/>
      <c r="U27727" s="43"/>
    </row>
    <row r="27728" spans="19:21" x14ac:dyDescent="0.35">
      <c r="S27728" s="43"/>
      <c r="U27728" s="43"/>
    </row>
    <row r="27729" spans="19:21" x14ac:dyDescent="0.35">
      <c r="S27729" s="43"/>
      <c r="U27729" s="43"/>
    </row>
    <row r="27730" spans="19:21" x14ac:dyDescent="0.35">
      <c r="S27730" s="43"/>
      <c r="U27730" s="43"/>
    </row>
    <row r="27731" spans="19:21" x14ac:dyDescent="0.35">
      <c r="S27731" s="43"/>
      <c r="U27731" s="43"/>
    </row>
    <row r="27732" spans="19:21" x14ac:dyDescent="0.35">
      <c r="S27732" s="43"/>
      <c r="U27732" s="43"/>
    </row>
    <row r="27733" spans="19:21" x14ac:dyDescent="0.35">
      <c r="S27733" s="43"/>
      <c r="U27733" s="43"/>
    </row>
    <row r="27734" spans="19:21" x14ac:dyDescent="0.35">
      <c r="S27734" s="43"/>
      <c r="U27734" s="43"/>
    </row>
    <row r="27735" spans="19:21" x14ac:dyDescent="0.35">
      <c r="S27735" s="43"/>
      <c r="U27735" s="43"/>
    </row>
    <row r="27736" spans="19:21" x14ac:dyDescent="0.35">
      <c r="S27736" s="43"/>
      <c r="U27736" s="43"/>
    </row>
    <row r="27737" spans="19:21" x14ac:dyDescent="0.35">
      <c r="S27737" s="43"/>
      <c r="U27737" s="43"/>
    </row>
    <row r="27738" spans="19:21" x14ac:dyDescent="0.35">
      <c r="S27738" s="43"/>
      <c r="U27738" s="43"/>
    </row>
    <row r="27739" spans="19:21" x14ac:dyDescent="0.35">
      <c r="S27739" s="43"/>
      <c r="U27739" s="43"/>
    </row>
    <row r="27740" spans="19:21" x14ac:dyDescent="0.35">
      <c r="S27740" s="43"/>
      <c r="U27740" s="43"/>
    </row>
    <row r="27741" spans="19:21" x14ac:dyDescent="0.35">
      <c r="S27741" s="43"/>
      <c r="U27741" s="43"/>
    </row>
    <row r="27742" spans="19:21" x14ac:dyDescent="0.35">
      <c r="S27742" s="43"/>
      <c r="U27742" s="43"/>
    </row>
    <row r="27743" spans="19:21" x14ac:dyDescent="0.35">
      <c r="S27743" s="43"/>
      <c r="U27743" s="43"/>
    </row>
    <row r="27744" spans="19:21" x14ac:dyDescent="0.35">
      <c r="S27744" s="43"/>
      <c r="U27744" s="43"/>
    </row>
    <row r="27745" spans="19:21" x14ac:dyDescent="0.35">
      <c r="S27745" s="43"/>
      <c r="U27745" s="43"/>
    </row>
    <row r="27746" spans="19:21" x14ac:dyDescent="0.35">
      <c r="S27746" s="43"/>
      <c r="U27746" s="43"/>
    </row>
    <row r="27747" spans="19:21" x14ac:dyDescent="0.35">
      <c r="S27747" s="43"/>
      <c r="U27747" s="43"/>
    </row>
    <row r="27748" spans="19:21" x14ac:dyDescent="0.35">
      <c r="S27748" s="43"/>
      <c r="U27748" s="43"/>
    </row>
    <row r="27749" spans="19:21" x14ac:dyDescent="0.35">
      <c r="S27749" s="43"/>
      <c r="U27749" s="43"/>
    </row>
    <row r="27750" spans="19:21" x14ac:dyDescent="0.35">
      <c r="S27750" s="43"/>
      <c r="U27750" s="43"/>
    </row>
    <row r="27751" spans="19:21" x14ac:dyDescent="0.35">
      <c r="S27751" s="43"/>
      <c r="U27751" s="43"/>
    </row>
    <row r="27752" spans="19:21" x14ac:dyDescent="0.35">
      <c r="S27752" s="43"/>
      <c r="U27752" s="43"/>
    </row>
    <row r="27753" spans="19:21" x14ac:dyDescent="0.35">
      <c r="S27753" s="43"/>
      <c r="U27753" s="43"/>
    </row>
    <row r="27754" spans="19:21" x14ac:dyDescent="0.35">
      <c r="S27754" s="43"/>
      <c r="U27754" s="43"/>
    </row>
    <row r="27755" spans="19:21" x14ac:dyDescent="0.35">
      <c r="S27755" s="43"/>
      <c r="U27755" s="43"/>
    </row>
    <row r="27756" spans="19:21" x14ac:dyDescent="0.35">
      <c r="S27756" s="43"/>
      <c r="U27756" s="43"/>
    </row>
    <row r="27757" spans="19:21" x14ac:dyDescent="0.35">
      <c r="S27757" s="43"/>
      <c r="U27757" s="43"/>
    </row>
    <row r="27758" spans="19:21" x14ac:dyDescent="0.35">
      <c r="S27758" s="43"/>
      <c r="U27758" s="43"/>
    </row>
    <row r="27759" spans="19:21" x14ac:dyDescent="0.35">
      <c r="S27759" s="43"/>
      <c r="U27759" s="43"/>
    </row>
    <row r="27760" spans="19:21" x14ac:dyDescent="0.35">
      <c r="S27760" s="43"/>
      <c r="U27760" s="43"/>
    </row>
    <row r="27761" spans="19:21" x14ac:dyDescent="0.35">
      <c r="S27761" s="43"/>
      <c r="U27761" s="43"/>
    </row>
    <row r="27762" spans="19:21" x14ac:dyDescent="0.35">
      <c r="S27762" s="43"/>
      <c r="U27762" s="43"/>
    </row>
    <row r="27763" spans="19:21" x14ac:dyDescent="0.35">
      <c r="S27763" s="43"/>
      <c r="U27763" s="43"/>
    </row>
    <row r="27764" spans="19:21" x14ac:dyDescent="0.35">
      <c r="S27764" s="43"/>
      <c r="U27764" s="43"/>
    </row>
    <row r="27765" spans="19:21" x14ac:dyDescent="0.35">
      <c r="S27765" s="43"/>
      <c r="U27765" s="43"/>
    </row>
    <row r="27766" spans="19:21" x14ac:dyDescent="0.35">
      <c r="S27766" s="43"/>
      <c r="U27766" s="43"/>
    </row>
    <row r="27767" spans="19:21" x14ac:dyDescent="0.35">
      <c r="S27767" s="43"/>
      <c r="U27767" s="43"/>
    </row>
    <row r="27768" spans="19:21" x14ac:dyDescent="0.35">
      <c r="S27768" s="43"/>
      <c r="U27768" s="43"/>
    </row>
    <row r="27769" spans="19:21" x14ac:dyDescent="0.35">
      <c r="S27769" s="43"/>
      <c r="U27769" s="43"/>
    </row>
    <row r="27770" spans="19:21" x14ac:dyDescent="0.35">
      <c r="S27770" s="43"/>
      <c r="U27770" s="43"/>
    </row>
    <row r="27771" spans="19:21" x14ac:dyDescent="0.35">
      <c r="S27771" s="43"/>
      <c r="U27771" s="43"/>
    </row>
    <row r="27772" spans="19:21" x14ac:dyDescent="0.35">
      <c r="S27772" s="43"/>
      <c r="U27772" s="43"/>
    </row>
    <row r="27773" spans="19:21" x14ac:dyDescent="0.35">
      <c r="S27773" s="43"/>
      <c r="U27773" s="43"/>
    </row>
    <row r="27774" spans="19:21" x14ac:dyDescent="0.35">
      <c r="S27774" s="43"/>
      <c r="U27774" s="43"/>
    </row>
    <row r="27775" spans="19:21" x14ac:dyDescent="0.35">
      <c r="S27775" s="43"/>
      <c r="U27775" s="43"/>
    </row>
    <row r="27776" spans="19:21" x14ac:dyDescent="0.35">
      <c r="S27776" s="43"/>
      <c r="U27776" s="43"/>
    </row>
    <row r="27777" spans="19:21" x14ac:dyDescent="0.35">
      <c r="S27777" s="43"/>
      <c r="U27777" s="43"/>
    </row>
    <row r="27778" spans="19:21" x14ac:dyDescent="0.35">
      <c r="S27778" s="43"/>
      <c r="U27778" s="43"/>
    </row>
    <row r="27779" spans="19:21" x14ac:dyDescent="0.35">
      <c r="S27779" s="43"/>
      <c r="U27779" s="43"/>
    </row>
    <row r="27780" spans="19:21" x14ac:dyDescent="0.35">
      <c r="S27780" s="43"/>
      <c r="U27780" s="43"/>
    </row>
    <row r="27781" spans="19:21" x14ac:dyDescent="0.35">
      <c r="S27781" s="43"/>
      <c r="U27781" s="43"/>
    </row>
    <row r="27782" spans="19:21" x14ac:dyDescent="0.35">
      <c r="S27782" s="43"/>
      <c r="U27782" s="43"/>
    </row>
    <row r="27783" spans="19:21" x14ac:dyDescent="0.35">
      <c r="S27783" s="43"/>
      <c r="U27783" s="43"/>
    </row>
    <row r="27784" spans="19:21" x14ac:dyDescent="0.35">
      <c r="S27784" s="43"/>
      <c r="U27784" s="43"/>
    </row>
    <row r="27785" spans="19:21" x14ac:dyDescent="0.35">
      <c r="S27785" s="43"/>
      <c r="U27785" s="43"/>
    </row>
    <row r="27786" spans="19:21" x14ac:dyDescent="0.35">
      <c r="S27786" s="43"/>
      <c r="U27786" s="43"/>
    </row>
    <row r="27787" spans="19:21" x14ac:dyDescent="0.35">
      <c r="S27787" s="43"/>
      <c r="U27787" s="43"/>
    </row>
    <row r="27788" spans="19:21" x14ac:dyDescent="0.35">
      <c r="S27788" s="43"/>
      <c r="U27788" s="43"/>
    </row>
    <row r="27789" spans="19:21" x14ac:dyDescent="0.35">
      <c r="S27789" s="43"/>
      <c r="U27789" s="43"/>
    </row>
    <row r="27790" spans="19:21" x14ac:dyDescent="0.35">
      <c r="S27790" s="43"/>
      <c r="U27790" s="43"/>
    </row>
    <row r="27791" spans="19:21" x14ac:dyDescent="0.35">
      <c r="S27791" s="43"/>
      <c r="U27791" s="43"/>
    </row>
    <row r="27792" spans="19:21" x14ac:dyDescent="0.35">
      <c r="S27792" s="43"/>
      <c r="U27792" s="43"/>
    </row>
    <row r="27793" spans="19:21" x14ac:dyDescent="0.35">
      <c r="S27793" s="43"/>
      <c r="U27793" s="43"/>
    </row>
    <row r="27794" spans="19:21" x14ac:dyDescent="0.35">
      <c r="S27794" s="43"/>
      <c r="U27794" s="43"/>
    </row>
    <row r="27795" spans="19:21" x14ac:dyDescent="0.35">
      <c r="S27795" s="43"/>
      <c r="U27795" s="43"/>
    </row>
    <row r="27796" spans="19:21" x14ac:dyDescent="0.35">
      <c r="S27796" s="43"/>
      <c r="U27796" s="43"/>
    </row>
    <row r="27797" spans="19:21" x14ac:dyDescent="0.35">
      <c r="S27797" s="43"/>
      <c r="U27797" s="43"/>
    </row>
    <row r="27798" spans="19:21" x14ac:dyDescent="0.35">
      <c r="S27798" s="43"/>
      <c r="U27798" s="43"/>
    </row>
    <row r="27799" spans="19:21" x14ac:dyDescent="0.35">
      <c r="S27799" s="43"/>
      <c r="U27799" s="43"/>
    </row>
    <row r="27800" spans="19:21" x14ac:dyDescent="0.35">
      <c r="S27800" s="43"/>
      <c r="U27800" s="43"/>
    </row>
    <row r="27801" spans="19:21" x14ac:dyDescent="0.35">
      <c r="S27801" s="43"/>
      <c r="U27801" s="43"/>
    </row>
    <row r="27802" spans="19:21" x14ac:dyDescent="0.35">
      <c r="S27802" s="43"/>
      <c r="U27802" s="43"/>
    </row>
    <row r="27803" spans="19:21" x14ac:dyDescent="0.35">
      <c r="S27803" s="43"/>
      <c r="U27803" s="43"/>
    </row>
    <row r="27804" spans="19:21" x14ac:dyDescent="0.35">
      <c r="S27804" s="43"/>
      <c r="U27804" s="43"/>
    </row>
    <row r="27805" spans="19:21" x14ac:dyDescent="0.35">
      <c r="S27805" s="43"/>
      <c r="U27805" s="43"/>
    </row>
    <row r="27806" spans="19:21" x14ac:dyDescent="0.35">
      <c r="S27806" s="43"/>
      <c r="U27806" s="43"/>
    </row>
    <row r="27807" spans="19:21" x14ac:dyDescent="0.35">
      <c r="S27807" s="43"/>
      <c r="U27807" s="43"/>
    </row>
    <row r="27808" spans="19:21" x14ac:dyDescent="0.35">
      <c r="S27808" s="43"/>
      <c r="U27808" s="43"/>
    </row>
    <row r="27809" spans="19:21" x14ac:dyDescent="0.35">
      <c r="S27809" s="43"/>
      <c r="U27809" s="43"/>
    </row>
    <row r="27810" spans="19:21" x14ac:dyDescent="0.35">
      <c r="S27810" s="43"/>
      <c r="U27810" s="43"/>
    </row>
    <row r="27811" spans="19:21" x14ac:dyDescent="0.35">
      <c r="S27811" s="43"/>
      <c r="U27811" s="43"/>
    </row>
    <row r="27812" spans="19:21" x14ac:dyDescent="0.35">
      <c r="S27812" s="43"/>
      <c r="U27812" s="43"/>
    </row>
    <row r="27813" spans="19:21" x14ac:dyDescent="0.35">
      <c r="S27813" s="43"/>
      <c r="U27813" s="43"/>
    </row>
    <row r="27814" spans="19:21" x14ac:dyDescent="0.35">
      <c r="S27814" s="43"/>
      <c r="U27814" s="43"/>
    </row>
    <row r="27815" spans="19:21" x14ac:dyDescent="0.35">
      <c r="S27815" s="43"/>
      <c r="U27815" s="43"/>
    </row>
    <row r="27816" spans="19:21" x14ac:dyDescent="0.35">
      <c r="S27816" s="43"/>
      <c r="U27816" s="43"/>
    </row>
    <row r="27817" spans="19:21" x14ac:dyDescent="0.35">
      <c r="S27817" s="43"/>
      <c r="U27817" s="43"/>
    </row>
    <row r="27818" spans="19:21" x14ac:dyDescent="0.35">
      <c r="S27818" s="43"/>
      <c r="U27818" s="43"/>
    </row>
    <row r="27819" spans="19:21" x14ac:dyDescent="0.35">
      <c r="S27819" s="43"/>
      <c r="U27819" s="43"/>
    </row>
    <row r="27820" spans="19:21" x14ac:dyDescent="0.35">
      <c r="S27820" s="43"/>
      <c r="U27820" s="43"/>
    </row>
    <row r="27821" spans="19:21" x14ac:dyDescent="0.35">
      <c r="S27821" s="43"/>
      <c r="U27821" s="43"/>
    </row>
    <row r="27822" spans="19:21" x14ac:dyDescent="0.35">
      <c r="S27822" s="43"/>
      <c r="U27822" s="43"/>
    </row>
    <row r="27823" spans="19:21" x14ac:dyDescent="0.35">
      <c r="S27823" s="43"/>
      <c r="U27823" s="43"/>
    </row>
    <row r="27824" spans="19:21" x14ac:dyDescent="0.35">
      <c r="S27824" s="43"/>
      <c r="U27824" s="43"/>
    </row>
    <row r="27825" spans="19:21" x14ac:dyDescent="0.35">
      <c r="S27825" s="43"/>
      <c r="U27825" s="43"/>
    </row>
    <row r="27826" spans="19:21" x14ac:dyDescent="0.35">
      <c r="S27826" s="43"/>
      <c r="U27826" s="43"/>
    </row>
    <row r="27827" spans="19:21" x14ac:dyDescent="0.35">
      <c r="S27827" s="43"/>
      <c r="U27827" s="43"/>
    </row>
    <row r="27828" spans="19:21" x14ac:dyDescent="0.35">
      <c r="S27828" s="43"/>
      <c r="U27828" s="43"/>
    </row>
    <row r="27829" spans="19:21" x14ac:dyDescent="0.35">
      <c r="S27829" s="43"/>
      <c r="U27829" s="43"/>
    </row>
    <row r="27830" spans="19:21" x14ac:dyDescent="0.35">
      <c r="S27830" s="43"/>
      <c r="U27830" s="43"/>
    </row>
    <row r="27831" spans="19:21" x14ac:dyDescent="0.35">
      <c r="S27831" s="43"/>
      <c r="U27831" s="43"/>
    </row>
    <row r="27832" spans="19:21" x14ac:dyDescent="0.35">
      <c r="S27832" s="43"/>
      <c r="U27832" s="43"/>
    </row>
    <row r="27833" spans="19:21" x14ac:dyDescent="0.35">
      <c r="S27833" s="43"/>
      <c r="U27833" s="43"/>
    </row>
    <row r="27834" spans="19:21" x14ac:dyDescent="0.35">
      <c r="S27834" s="43"/>
      <c r="U27834" s="43"/>
    </row>
    <row r="27835" spans="19:21" x14ac:dyDescent="0.35">
      <c r="S27835" s="43"/>
      <c r="U27835" s="43"/>
    </row>
    <row r="27836" spans="19:21" x14ac:dyDescent="0.35">
      <c r="S27836" s="43"/>
      <c r="U27836" s="43"/>
    </row>
    <row r="27837" spans="19:21" x14ac:dyDescent="0.35">
      <c r="S27837" s="43"/>
      <c r="U27837" s="43"/>
    </row>
    <row r="27838" spans="19:21" x14ac:dyDescent="0.35">
      <c r="S27838" s="43"/>
      <c r="U27838" s="43"/>
    </row>
    <row r="27839" spans="19:21" x14ac:dyDescent="0.35">
      <c r="S27839" s="43"/>
      <c r="U27839" s="43"/>
    </row>
    <row r="27840" spans="19:21" x14ac:dyDescent="0.35">
      <c r="S27840" s="43"/>
      <c r="U27840" s="43"/>
    </row>
    <row r="27841" spans="19:21" x14ac:dyDescent="0.35">
      <c r="S27841" s="43"/>
      <c r="U27841" s="43"/>
    </row>
    <row r="27842" spans="19:21" x14ac:dyDescent="0.35">
      <c r="S27842" s="43"/>
      <c r="U27842" s="43"/>
    </row>
    <row r="27843" spans="19:21" x14ac:dyDescent="0.35">
      <c r="S27843" s="43"/>
      <c r="U27843" s="43"/>
    </row>
    <row r="27844" spans="19:21" x14ac:dyDescent="0.35">
      <c r="S27844" s="43"/>
      <c r="U27844" s="43"/>
    </row>
    <row r="27845" spans="19:21" x14ac:dyDescent="0.35">
      <c r="S27845" s="43"/>
      <c r="U27845" s="43"/>
    </row>
    <row r="27846" spans="19:21" x14ac:dyDescent="0.35">
      <c r="S27846" s="43"/>
      <c r="U27846" s="43"/>
    </row>
    <row r="27847" spans="19:21" x14ac:dyDescent="0.35">
      <c r="S27847" s="43"/>
      <c r="U27847" s="43"/>
    </row>
    <row r="27848" spans="19:21" x14ac:dyDescent="0.35">
      <c r="S27848" s="43"/>
      <c r="U27848" s="43"/>
    </row>
    <row r="27849" spans="19:21" x14ac:dyDescent="0.35">
      <c r="S27849" s="43"/>
      <c r="U27849" s="43"/>
    </row>
    <row r="27850" spans="19:21" x14ac:dyDescent="0.35">
      <c r="S27850" s="43"/>
      <c r="U27850" s="43"/>
    </row>
    <row r="27851" spans="19:21" x14ac:dyDescent="0.35">
      <c r="S27851" s="43"/>
      <c r="U27851" s="43"/>
    </row>
    <row r="27852" spans="19:21" x14ac:dyDescent="0.35">
      <c r="S27852" s="43"/>
      <c r="U27852" s="43"/>
    </row>
    <row r="27853" spans="19:21" x14ac:dyDescent="0.35">
      <c r="S27853" s="43"/>
      <c r="U27853" s="43"/>
    </row>
    <row r="27854" spans="19:21" x14ac:dyDescent="0.35">
      <c r="S27854" s="43"/>
      <c r="U27854" s="43"/>
    </row>
    <row r="27855" spans="19:21" x14ac:dyDescent="0.35">
      <c r="S27855" s="43"/>
      <c r="U27855" s="43"/>
    </row>
    <row r="27856" spans="19:21" x14ac:dyDescent="0.35">
      <c r="S27856" s="43"/>
      <c r="U27856" s="43"/>
    </row>
    <row r="27857" spans="19:21" x14ac:dyDescent="0.35">
      <c r="S27857" s="43"/>
      <c r="U27857" s="43"/>
    </row>
    <row r="27858" spans="19:21" x14ac:dyDescent="0.35">
      <c r="S27858" s="43"/>
      <c r="U27858" s="43"/>
    </row>
    <row r="27859" spans="19:21" x14ac:dyDescent="0.35">
      <c r="S27859" s="43"/>
      <c r="U27859" s="43"/>
    </row>
    <row r="27860" spans="19:21" x14ac:dyDescent="0.35">
      <c r="S27860" s="43"/>
      <c r="U27860" s="43"/>
    </row>
    <row r="27861" spans="19:21" x14ac:dyDescent="0.35">
      <c r="S27861" s="43"/>
      <c r="U27861" s="43"/>
    </row>
    <row r="27862" spans="19:21" x14ac:dyDescent="0.35">
      <c r="S27862" s="43"/>
      <c r="U27862" s="43"/>
    </row>
    <row r="27863" spans="19:21" x14ac:dyDescent="0.35">
      <c r="S27863" s="43"/>
      <c r="U27863" s="43"/>
    </row>
    <row r="27864" spans="19:21" x14ac:dyDescent="0.35">
      <c r="S27864" s="43"/>
      <c r="U27864" s="43"/>
    </row>
    <row r="27865" spans="19:21" x14ac:dyDescent="0.35">
      <c r="S27865" s="43"/>
      <c r="U27865" s="43"/>
    </row>
    <row r="27866" spans="19:21" x14ac:dyDescent="0.35">
      <c r="S27866" s="43"/>
      <c r="U27866" s="43"/>
    </row>
    <row r="27867" spans="19:21" x14ac:dyDescent="0.35">
      <c r="S27867" s="43"/>
      <c r="U27867" s="43"/>
    </row>
    <row r="27868" spans="19:21" x14ac:dyDescent="0.35">
      <c r="S27868" s="43"/>
      <c r="U27868" s="43"/>
    </row>
    <row r="27869" spans="19:21" x14ac:dyDescent="0.35">
      <c r="S27869" s="43"/>
      <c r="U27869" s="43"/>
    </row>
    <row r="27870" spans="19:21" x14ac:dyDescent="0.35">
      <c r="S27870" s="43"/>
      <c r="U27870" s="43"/>
    </row>
    <row r="27871" spans="19:21" x14ac:dyDescent="0.35">
      <c r="S27871" s="43"/>
      <c r="U27871" s="43"/>
    </row>
    <row r="27872" spans="19:21" x14ac:dyDescent="0.35">
      <c r="S27872" s="43"/>
      <c r="U27872" s="43"/>
    </row>
    <row r="27873" spans="19:21" x14ac:dyDescent="0.35">
      <c r="S27873" s="43"/>
      <c r="U27873" s="43"/>
    </row>
    <row r="27874" spans="19:21" x14ac:dyDescent="0.35">
      <c r="S27874" s="43"/>
      <c r="U27874" s="43"/>
    </row>
    <row r="27875" spans="19:21" x14ac:dyDescent="0.35">
      <c r="S27875" s="43"/>
      <c r="U27875" s="43"/>
    </row>
    <row r="27876" spans="19:21" x14ac:dyDescent="0.35">
      <c r="S27876" s="43"/>
      <c r="U27876" s="43"/>
    </row>
    <row r="27877" spans="19:21" x14ac:dyDescent="0.35">
      <c r="S27877" s="43"/>
      <c r="U27877" s="43"/>
    </row>
    <row r="27878" spans="19:21" x14ac:dyDescent="0.35">
      <c r="S27878" s="43"/>
      <c r="U27878" s="43"/>
    </row>
    <row r="27879" spans="19:21" x14ac:dyDescent="0.35">
      <c r="S27879" s="43"/>
      <c r="U27879" s="43"/>
    </row>
    <row r="27880" spans="19:21" x14ac:dyDescent="0.35">
      <c r="S27880" s="43"/>
      <c r="U27880" s="43"/>
    </row>
    <row r="27881" spans="19:21" x14ac:dyDescent="0.35">
      <c r="S27881" s="43"/>
      <c r="U27881" s="43"/>
    </row>
    <row r="27882" spans="19:21" x14ac:dyDescent="0.35">
      <c r="S27882" s="43"/>
      <c r="U27882" s="43"/>
    </row>
    <row r="27883" spans="19:21" x14ac:dyDescent="0.35">
      <c r="S27883" s="43"/>
      <c r="U27883" s="43"/>
    </row>
    <row r="27884" spans="19:21" x14ac:dyDescent="0.35">
      <c r="S27884" s="43"/>
      <c r="U27884" s="43"/>
    </row>
    <row r="27885" spans="19:21" x14ac:dyDescent="0.35">
      <c r="S27885" s="43"/>
      <c r="U27885" s="43"/>
    </row>
    <row r="27886" spans="19:21" x14ac:dyDescent="0.35">
      <c r="S27886" s="43"/>
      <c r="U27886" s="43"/>
    </row>
    <row r="27887" spans="19:21" x14ac:dyDescent="0.35">
      <c r="S27887" s="43"/>
      <c r="U27887" s="43"/>
    </row>
    <row r="27888" spans="19:21" x14ac:dyDescent="0.35">
      <c r="S27888" s="43"/>
      <c r="U27888" s="43"/>
    </row>
    <row r="27889" spans="19:21" x14ac:dyDescent="0.35">
      <c r="S27889" s="43"/>
      <c r="U27889" s="43"/>
    </row>
    <row r="27890" spans="19:21" x14ac:dyDescent="0.35">
      <c r="S27890" s="43"/>
      <c r="U27890" s="43"/>
    </row>
    <row r="27891" spans="19:21" x14ac:dyDescent="0.35">
      <c r="S27891" s="43"/>
      <c r="U27891" s="43"/>
    </row>
    <row r="27892" spans="19:21" x14ac:dyDescent="0.35">
      <c r="S27892" s="43"/>
      <c r="U27892" s="43"/>
    </row>
    <row r="27893" spans="19:21" x14ac:dyDescent="0.35">
      <c r="S27893" s="43"/>
      <c r="U27893" s="43"/>
    </row>
    <row r="27894" spans="19:21" x14ac:dyDescent="0.35">
      <c r="S27894" s="43"/>
      <c r="U27894" s="43"/>
    </row>
    <row r="27895" spans="19:21" x14ac:dyDescent="0.35">
      <c r="S27895" s="43"/>
      <c r="U27895" s="43"/>
    </row>
    <row r="27896" spans="19:21" x14ac:dyDescent="0.35">
      <c r="S27896" s="43"/>
      <c r="U27896" s="43"/>
    </row>
    <row r="27897" spans="19:21" x14ac:dyDescent="0.35">
      <c r="S27897" s="43"/>
      <c r="U27897" s="43"/>
    </row>
    <row r="27898" spans="19:21" x14ac:dyDescent="0.35">
      <c r="S27898" s="43"/>
      <c r="U27898" s="43"/>
    </row>
    <row r="27899" spans="19:21" x14ac:dyDescent="0.35">
      <c r="S27899" s="43"/>
      <c r="U27899" s="43"/>
    </row>
    <row r="27900" spans="19:21" x14ac:dyDescent="0.35">
      <c r="S27900" s="43"/>
      <c r="U27900" s="43"/>
    </row>
    <row r="27901" spans="19:21" x14ac:dyDescent="0.35">
      <c r="S27901" s="43"/>
      <c r="U27901" s="43"/>
    </row>
    <row r="27902" spans="19:21" x14ac:dyDescent="0.35">
      <c r="S27902" s="43"/>
      <c r="U27902" s="43"/>
    </row>
    <row r="27903" spans="19:21" x14ac:dyDescent="0.35">
      <c r="S27903" s="43"/>
      <c r="U27903" s="43"/>
    </row>
    <row r="27904" spans="19:21" x14ac:dyDescent="0.35">
      <c r="S27904" s="43"/>
      <c r="U27904" s="43"/>
    </row>
    <row r="27905" spans="19:21" x14ac:dyDescent="0.35">
      <c r="S27905" s="43"/>
      <c r="U27905" s="43"/>
    </row>
    <row r="27906" spans="19:21" x14ac:dyDescent="0.35">
      <c r="S27906" s="43"/>
      <c r="U27906" s="43"/>
    </row>
    <row r="27907" spans="19:21" x14ac:dyDescent="0.35">
      <c r="S27907" s="43"/>
      <c r="U27907" s="43"/>
    </row>
    <row r="27908" spans="19:21" x14ac:dyDescent="0.35">
      <c r="S27908" s="43"/>
      <c r="U27908" s="43"/>
    </row>
    <row r="27909" spans="19:21" x14ac:dyDescent="0.35">
      <c r="S27909" s="43"/>
      <c r="U27909" s="43"/>
    </row>
    <row r="27910" spans="19:21" x14ac:dyDescent="0.35">
      <c r="S27910" s="43"/>
      <c r="U27910" s="43"/>
    </row>
    <row r="27911" spans="19:21" x14ac:dyDescent="0.35">
      <c r="S27911" s="43"/>
      <c r="U27911" s="43"/>
    </row>
    <row r="27912" spans="19:21" x14ac:dyDescent="0.35">
      <c r="S27912" s="43"/>
      <c r="U27912" s="43"/>
    </row>
    <row r="27913" spans="19:21" x14ac:dyDescent="0.35">
      <c r="S27913" s="43"/>
      <c r="U27913" s="43"/>
    </row>
    <row r="27914" spans="19:21" x14ac:dyDescent="0.35">
      <c r="S27914" s="43"/>
      <c r="U27914" s="43"/>
    </row>
    <row r="27915" spans="19:21" x14ac:dyDescent="0.35">
      <c r="S27915" s="43"/>
      <c r="U27915" s="43"/>
    </row>
    <row r="27916" spans="19:21" x14ac:dyDescent="0.35">
      <c r="S27916" s="43"/>
      <c r="U27916" s="43"/>
    </row>
    <row r="27917" spans="19:21" x14ac:dyDescent="0.35">
      <c r="S27917" s="43"/>
      <c r="U27917" s="43"/>
    </row>
    <row r="27918" spans="19:21" x14ac:dyDescent="0.35">
      <c r="S27918" s="43"/>
      <c r="U27918" s="43"/>
    </row>
    <row r="27919" spans="19:21" x14ac:dyDescent="0.35">
      <c r="S27919" s="43"/>
      <c r="U27919" s="43"/>
    </row>
    <row r="27920" spans="19:21" x14ac:dyDescent="0.35">
      <c r="S27920" s="43"/>
      <c r="U27920" s="43"/>
    </row>
    <row r="27921" spans="19:21" x14ac:dyDescent="0.35">
      <c r="S27921" s="43"/>
      <c r="U27921" s="43"/>
    </row>
    <row r="27922" spans="19:21" x14ac:dyDescent="0.35">
      <c r="S27922" s="43"/>
      <c r="U27922" s="43"/>
    </row>
    <row r="27923" spans="19:21" x14ac:dyDescent="0.35">
      <c r="S27923" s="43"/>
      <c r="U27923" s="43"/>
    </row>
    <row r="27924" spans="19:21" x14ac:dyDescent="0.35">
      <c r="S27924" s="43"/>
      <c r="U27924" s="43"/>
    </row>
    <row r="27925" spans="19:21" x14ac:dyDescent="0.35">
      <c r="S27925" s="43"/>
      <c r="U27925" s="43"/>
    </row>
    <row r="27926" spans="19:21" x14ac:dyDescent="0.35">
      <c r="S27926" s="43"/>
      <c r="U27926" s="43"/>
    </row>
    <row r="27927" spans="19:21" x14ac:dyDescent="0.35">
      <c r="S27927" s="43"/>
      <c r="U27927" s="43"/>
    </row>
    <row r="27928" spans="19:21" x14ac:dyDescent="0.35">
      <c r="S27928" s="43"/>
      <c r="U27928" s="43"/>
    </row>
    <row r="27929" spans="19:21" x14ac:dyDescent="0.35">
      <c r="S27929" s="43"/>
      <c r="U27929" s="43"/>
    </row>
    <row r="27930" spans="19:21" x14ac:dyDescent="0.35">
      <c r="S27930" s="43"/>
      <c r="U27930" s="43"/>
    </row>
    <row r="27931" spans="19:21" x14ac:dyDescent="0.35">
      <c r="S27931" s="43"/>
      <c r="U27931" s="43"/>
    </row>
    <row r="27932" spans="19:21" x14ac:dyDescent="0.35">
      <c r="S27932" s="43"/>
      <c r="U27932" s="43"/>
    </row>
    <row r="27933" spans="19:21" x14ac:dyDescent="0.35">
      <c r="S27933" s="43"/>
      <c r="U27933" s="43"/>
    </row>
    <row r="27934" spans="19:21" x14ac:dyDescent="0.35">
      <c r="S27934" s="43"/>
      <c r="U27934" s="43"/>
    </row>
    <row r="27935" spans="19:21" x14ac:dyDescent="0.35">
      <c r="S27935" s="43"/>
      <c r="U27935" s="43"/>
    </row>
    <row r="27936" spans="19:21" x14ac:dyDescent="0.35">
      <c r="S27936" s="43"/>
      <c r="U27936" s="43"/>
    </row>
    <row r="27937" spans="19:21" x14ac:dyDescent="0.35">
      <c r="S27937" s="43"/>
      <c r="U27937" s="43"/>
    </row>
    <row r="27938" spans="19:21" x14ac:dyDescent="0.35">
      <c r="S27938" s="43"/>
      <c r="U27938" s="43"/>
    </row>
    <row r="27939" spans="19:21" x14ac:dyDescent="0.35">
      <c r="S27939" s="43"/>
      <c r="U27939" s="43"/>
    </row>
    <row r="27940" spans="19:21" x14ac:dyDescent="0.35">
      <c r="S27940" s="43"/>
      <c r="U27940" s="43"/>
    </row>
    <row r="27941" spans="19:21" x14ac:dyDescent="0.35">
      <c r="S27941" s="43"/>
      <c r="U27941" s="43"/>
    </row>
    <row r="27942" spans="19:21" x14ac:dyDescent="0.35">
      <c r="S27942" s="43"/>
      <c r="U27942" s="43"/>
    </row>
    <row r="27943" spans="19:21" x14ac:dyDescent="0.35">
      <c r="S27943" s="43"/>
      <c r="U27943" s="43"/>
    </row>
    <row r="27944" spans="19:21" x14ac:dyDescent="0.35">
      <c r="S27944" s="43"/>
      <c r="U27944" s="43"/>
    </row>
    <row r="27945" spans="19:21" x14ac:dyDescent="0.35">
      <c r="S27945" s="43"/>
      <c r="U27945" s="43"/>
    </row>
    <row r="27946" spans="19:21" x14ac:dyDescent="0.35">
      <c r="S27946" s="43"/>
      <c r="U27946" s="43"/>
    </row>
    <row r="27947" spans="19:21" x14ac:dyDescent="0.35">
      <c r="S27947" s="43"/>
      <c r="U27947" s="43"/>
    </row>
    <row r="27948" spans="19:21" x14ac:dyDescent="0.35">
      <c r="S27948" s="43"/>
      <c r="U27948" s="43"/>
    </row>
    <row r="27949" spans="19:21" x14ac:dyDescent="0.35">
      <c r="S27949" s="43"/>
      <c r="U27949" s="43"/>
    </row>
    <row r="27950" spans="19:21" x14ac:dyDescent="0.35">
      <c r="S27950" s="43"/>
      <c r="U27950" s="43"/>
    </row>
    <row r="27951" spans="19:21" x14ac:dyDescent="0.35">
      <c r="S27951" s="43"/>
      <c r="U27951" s="43"/>
    </row>
    <row r="27952" spans="19:21" x14ac:dyDescent="0.35">
      <c r="S27952" s="43"/>
      <c r="U27952" s="43"/>
    </row>
    <row r="27953" spans="19:21" x14ac:dyDescent="0.35">
      <c r="S27953" s="43"/>
      <c r="U27953" s="43"/>
    </row>
    <row r="27954" spans="19:21" x14ac:dyDescent="0.35">
      <c r="S27954" s="43"/>
      <c r="U27954" s="43"/>
    </row>
    <row r="27955" spans="19:21" x14ac:dyDescent="0.35">
      <c r="S27955" s="43"/>
      <c r="U27955" s="43"/>
    </row>
    <row r="27956" spans="19:21" x14ac:dyDescent="0.35">
      <c r="S27956" s="43"/>
      <c r="U27956" s="43"/>
    </row>
    <row r="27957" spans="19:21" x14ac:dyDescent="0.35">
      <c r="S27957" s="43"/>
      <c r="U27957" s="43"/>
    </row>
    <row r="27958" spans="19:21" x14ac:dyDescent="0.35">
      <c r="S27958" s="43"/>
      <c r="U27958" s="43"/>
    </row>
    <row r="27959" spans="19:21" x14ac:dyDescent="0.35">
      <c r="S27959" s="43"/>
      <c r="U27959" s="43"/>
    </row>
    <row r="27960" spans="19:21" x14ac:dyDescent="0.35">
      <c r="S27960" s="43"/>
      <c r="U27960" s="43"/>
    </row>
    <row r="27961" spans="19:21" x14ac:dyDescent="0.35">
      <c r="S27961" s="43"/>
      <c r="U27961" s="43"/>
    </row>
    <row r="27962" spans="19:21" x14ac:dyDescent="0.35">
      <c r="S27962" s="43"/>
      <c r="U27962" s="43"/>
    </row>
    <row r="27963" spans="19:21" x14ac:dyDescent="0.35">
      <c r="S27963" s="43"/>
      <c r="U27963" s="43"/>
    </row>
    <row r="27964" spans="19:21" x14ac:dyDescent="0.35">
      <c r="S27964" s="43"/>
      <c r="U27964" s="43"/>
    </row>
    <row r="27965" spans="19:21" x14ac:dyDescent="0.35">
      <c r="S27965" s="43"/>
      <c r="U27965" s="43"/>
    </row>
    <row r="27966" spans="19:21" x14ac:dyDescent="0.35">
      <c r="S27966" s="43"/>
      <c r="U27966" s="43"/>
    </row>
    <row r="27967" spans="19:21" x14ac:dyDescent="0.35">
      <c r="S27967" s="43"/>
      <c r="U27967" s="43"/>
    </row>
    <row r="27968" spans="19:21" x14ac:dyDescent="0.35">
      <c r="S27968" s="43"/>
      <c r="U27968" s="43"/>
    </row>
    <row r="27969" spans="19:21" x14ac:dyDescent="0.35">
      <c r="S27969" s="43"/>
      <c r="U27969" s="43"/>
    </row>
    <row r="27970" spans="19:21" x14ac:dyDescent="0.35">
      <c r="S27970" s="43"/>
      <c r="U27970" s="43"/>
    </row>
    <row r="27971" spans="19:21" x14ac:dyDescent="0.35">
      <c r="S27971" s="43"/>
      <c r="U27971" s="43"/>
    </row>
    <row r="27972" spans="19:21" x14ac:dyDescent="0.35">
      <c r="S27972" s="43"/>
      <c r="U27972" s="43"/>
    </row>
    <row r="27973" spans="19:21" x14ac:dyDescent="0.35">
      <c r="S27973" s="43"/>
      <c r="U27973" s="43"/>
    </row>
    <row r="27974" spans="19:21" x14ac:dyDescent="0.35">
      <c r="S27974" s="43"/>
      <c r="U27974" s="43"/>
    </row>
    <row r="27975" spans="19:21" x14ac:dyDescent="0.35">
      <c r="S27975" s="43"/>
      <c r="U27975" s="43"/>
    </row>
    <row r="27976" spans="19:21" x14ac:dyDescent="0.35">
      <c r="S27976" s="43"/>
      <c r="U27976" s="43"/>
    </row>
    <row r="27977" spans="19:21" x14ac:dyDescent="0.35">
      <c r="S27977" s="43"/>
      <c r="U27977" s="43"/>
    </row>
    <row r="27978" spans="19:21" x14ac:dyDescent="0.35">
      <c r="S27978" s="43"/>
      <c r="U27978" s="43"/>
    </row>
    <row r="27979" spans="19:21" x14ac:dyDescent="0.35">
      <c r="S27979" s="43"/>
      <c r="U27979" s="43"/>
    </row>
    <row r="27980" spans="19:21" x14ac:dyDescent="0.35">
      <c r="S27980" s="43"/>
      <c r="U27980" s="43"/>
    </row>
    <row r="27981" spans="19:21" x14ac:dyDescent="0.35">
      <c r="S27981" s="43"/>
      <c r="U27981" s="43"/>
    </row>
    <row r="27982" spans="19:21" x14ac:dyDescent="0.35">
      <c r="S27982" s="43"/>
      <c r="U27982" s="43"/>
    </row>
    <row r="27983" spans="19:21" x14ac:dyDescent="0.35">
      <c r="S27983" s="43"/>
      <c r="U27983" s="43"/>
    </row>
    <row r="27984" spans="19:21" x14ac:dyDescent="0.35">
      <c r="S27984" s="43"/>
      <c r="U27984" s="43"/>
    </row>
    <row r="27985" spans="19:21" x14ac:dyDescent="0.35">
      <c r="S27985" s="43"/>
      <c r="U27985" s="43"/>
    </row>
    <row r="27986" spans="19:21" x14ac:dyDescent="0.35">
      <c r="S27986" s="43"/>
      <c r="U27986" s="43"/>
    </row>
    <row r="27987" spans="19:21" x14ac:dyDescent="0.35">
      <c r="S27987" s="43"/>
      <c r="U27987" s="43"/>
    </row>
    <row r="27988" spans="19:21" x14ac:dyDescent="0.35">
      <c r="S27988" s="43"/>
      <c r="U27988" s="43"/>
    </row>
    <row r="27989" spans="19:21" x14ac:dyDescent="0.35">
      <c r="S27989" s="43"/>
      <c r="U27989" s="43"/>
    </row>
    <row r="27990" spans="19:21" x14ac:dyDescent="0.35">
      <c r="S27990" s="43"/>
      <c r="U27990" s="43"/>
    </row>
    <row r="27991" spans="19:21" x14ac:dyDescent="0.35">
      <c r="S27991" s="43"/>
      <c r="U27991" s="43"/>
    </row>
    <row r="27992" spans="19:21" x14ac:dyDescent="0.35">
      <c r="S27992" s="43"/>
      <c r="U27992" s="43"/>
    </row>
    <row r="27993" spans="19:21" x14ac:dyDescent="0.35">
      <c r="S27993" s="43"/>
      <c r="U27993" s="43"/>
    </row>
    <row r="27994" spans="19:21" x14ac:dyDescent="0.35">
      <c r="S27994" s="43"/>
      <c r="U27994" s="43"/>
    </row>
    <row r="27995" spans="19:21" x14ac:dyDescent="0.35">
      <c r="S27995" s="43"/>
      <c r="U27995" s="43"/>
    </row>
    <row r="27996" spans="19:21" x14ac:dyDescent="0.35">
      <c r="S27996" s="43"/>
      <c r="U27996" s="43"/>
    </row>
    <row r="27997" spans="19:21" x14ac:dyDescent="0.35">
      <c r="S27997" s="43"/>
      <c r="U27997" s="43"/>
    </row>
    <row r="27998" spans="19:21" x14ac:dyDescent="0.35">
      <c r="S27998" s="43"/>
      <c r="U27998" s="43"/>
    </row>
    <row r="27999" spans="19:21" x14ac:dyDescent="0.35">
      <c r="S27999" s="43"/>
      <c r="U27999" s="43"/>
    </row>
    <row r="28000" spans="19:21" x14ac:dyDescent="0.35">
      <c r="S28000" s="43"/>
      <c r="U28000" s="43"/>
    </row>
    <row r="28001" spans="19:21" x14ac:dyDescent="0.35">
      <c r="S28001" s="43"/>
      <c r="U28001" s="43"/>
    </row>
    <row r="28002" spans="19:21" x14ac:dyDescent="0.35">
      <c r="S28002" s="43"/>
      <c r="U28002" s="43"/>
    </row>
    <row r="28003" spans="19:21" x14ac:dyDescent="0.35">
      <c r="S28003" s="43"/>
      <c r="U28003" s="43"/>
    </row>
    <row r="28004" spans="19:21" x14ac:dyDescent="0.35">
      <c r="S28004" s="43"/>
      <c r="U28004" s="43"/>
    </row>
    <row r="28005" spans="19:21" x14ac:dyDescent="0.35">
      <c r="S28005" s="43"/>
      <c r="U28005" s="43"/>
    </row>
    <row r="28006" spans="19:21" x14ac:dyDescent="0.35">
      <c r="S28006" s="43"/>
      <c r="U28006" s="43"/>
    </row>
    <row r="28007" spans="19:21" x14ac:dyDescent="0.35">
      <c r="S28007" s="43"/>
      <c r="U28007" s="43"/>
    </row>
    <row r="28008" spans="19:21" x14ac:dyDescent="0.35">
      <c r="S28008" s="43"/>
      <c r="U28008" s="43"/>
    </row>
    <row r="28009" spans="19:21" x14ac:dyDescent="0.35">
      <c r="S28009" s="43"/>
      <c r="U28009" s="43"/>
    </row>
    <row r="28010" spans="19:21" x14ac:dyDescent="0.35">
      <c r="S28010" s="43"/>
      <c r="U28010" s="43"/>
    </row>
    <row r="28011" spans="19:21" x14ac:dyDescent="0.35">
      <c r="S28011" s="43"/>
      <c r="U28011" s="43"/>
    </row>
    <row r="28012" spans="19:21" x14ac:dyDescent="0.35">
      <c r="S28012" s="43"/>
      <c r="U28012" s="43"/>
    </row>
    <row r="28013" spans="19:21" x14ac:dyDescent="0.35">
      <c r="S28013" s="43"/>
      <c r="U28013" s="43"/>
    </row>
    <row r="28014" spans="19:21" x14ac:dyDescent="0.35">
      <c r="S28014" s="43"/>
      <c r="U28014" s="43"/>
    </row>
    <row r="28015" spans="19:21" x14ac:dyDescent="0.35">
      <c r="S28015" s="43"/>
      <c r="U28015" s="43"/>
    </row>
    <row r="28016" spans="19:21" x14ac:dyDescent="0.35">
      <c r="S28016" s="43"/>
      <c r="U28016" s="43"/>
    </row>
    <row r="28017" spans="19:21" x14ac:dyDescent="0.35">
      <c r="S28017" s="43"/>
      <c r="U28017" s="43"/>
    </row>
    <row r="28018" spans="19:21" x14ac:dyDescent="0.35">
      <c r="S28018" s="43"/>
      <c r="U28018" s="43"/>
    </row>
    <row r="28019" spans="19:21" x14ac:dyDescent="0.35">
      <c r="S28019" s="43"/>
      <c r="U28019" s="43"/>
    </row>
    <row r="28020" spans="19:21" x14ac:dyDescent="0.35">
      <c r="S28020" s="43"/>
      <c r="U28020" s="43"/>
    </row>
    <row r="28021" spans="19:21" x14ac:dyDescent="0.35">
      <c r="S28021" s="43"/>
      <c r="U28021" s="43"/>
    </row>
    <row r="28022" spans="19:21" x14ac:dyDescent="0.35">
      <c r="S28022" s="43"/>
      <c r="U28022" s="43"/>
    </row>
    <row r="28023" spans="19:21" x14ac:dyDescent="0.35">
      <c r="S28023" s="43"/>
      <c r="U28023" s="43"/>
    </row>
    <row r="28024" spans="19:21" x14ac:dyDescent="0.35">
      <c r="S28024" s="43"/>
      <c r="U28024" s="43"/>
    </row>
    <row r="28025" spans="19:21" x14ac:dyDescent="0.35">
      <c r="S28025" s="43"/>
      <c r="U28025" s="43"/>
    </row>
    <row r="28026" spans="19:21" x14ac:dyDescent="0.35">
      <c r="S28026" s="43"/>
      <c r="U28026" s="43"/>
    </row>
    <row r="28027" spans="19:21" x14ac:dyDescent="0.35">
      <c r="S28027" s="43"/>
      <c r="U28027" s="43"/>
    </row>
    <row r="28028" spans="19:21" x14ac:dyDescent="0.35">
      <c r="S28028" s="43"/>
      <c r="U28028" s="43"/>
    </row>
    <row r="28029" spans="19:21" x14ac:dyDescent="0.35">
      <c r="S28029" s="43"/>
      <c r="U28029" s="43"/>
    </row>
    <row r="28030" spans="19:21" x14ac:dyDescent="0.35">
      <c r="S28030" s="43"/>
      <c r="U28030" s="43"/>
    </row>
    <row r="28031" spans="19:21" x14ac:dyDescent="0.35">
      <c r="S28031" s="43"/>
      <c r="U28031" s="43"/>
    </row>
    <row r="28032" spans="19:21" x14ac:dyDescent="0.35">
      <c r="S28032" s="43"/>
      <c r="U28032" s="43"/>
    </row>
    <row r="28033" spans="19:21" x14ac:dyDescent="0.35">
      <c r="S28033" s="43"/>
      <c r="U28033" s="43"/>
    </row>
    <row r="28034" spans="19:21" x14ac:dyDescent="0.35">
      <c r="S28034" s="43"/>
      <c r="U28034" s="43"/>
    </row>
    <row r="28035" spans="19:21" x14ac:dyDescent="0.35">
      <c r="S28035" s="43"/>
      <c r="U28035" s="43"/>
    </row>
    <row r="28036" spans="19:21" x14ac:dyDescent="0.35">
      <c r="S28036" s="43"/>
      <c r="U28036" s="43"/>
    </row>
    <row r="28037" spans="19:21" x14ac:dyDescent="0.35">
      <c r="S28037" s="43"/>
      <c r="U28037" s="43"/>
    </row>
    <row r="28038" spans="19:21" x14ac:dyDescent="0.35">
      <c r="S28038" s="43"/>
      <c r="U28038" s="43"/>
    </row>
    <row r="28039" spans="19:21" x14ac:dyDescent="0.35">
      <c r="S28039" s="43"/>
      <c r="U28039" s="43"/>
    </row>
    <row r="28040" spans="19:21" x14ac:dyDescent="0.35">
      <c r="S28040" s="43"/>
      <c r="U28040" s="43"/>
    </row>
    <row r="28041" spans="19:21" x14ac:dyDescent="0.35">
      <c r="S28041" s="43"/>
      <c r="U28041" s="43"/>
    </row>
    <row r="28042" spans="19:21" x14ac:dyDescent="0.35">
      <c r="S28042" s="43"/>
      <c r="U28042" s="43"/>
    </row>
    <row r="28043" spans="19:21" x14ac:dyDescent="0.35">
      <c r="S28043" s="43"/>
      <c r="U28043" s="43"/>
    </row>
    <row r="28044" spans="19:21" x14ac:dyDescent="0.35">
      <c r="S28044" s="43"/>
      <c r="U28044" s="43"/>
    </row>
    <row r="28045" spans="19:21" x14ac:dyDescent="0.35">
      <c r="S28045" s="43"/>
      <c r="U28045" s="43"/>
    </row>
    <row r="28046" spans="19:21" x14ac:dyDescent="0.35">
      <c r="S28046" s="43"/>
      <c r="U28046" s="43"/>
    </row>
    <row r="28047" spans="19:21" x14ac:dyDescent="0.35">
      <c r="S28047" s="43"/>
      <c r="U28047" s="43"/>
    </row>
    <row r="28048" spans="19:21" x14ac:dyDescent="0.35">
      <c r="S28048" s="43"/>
      <c r="U28048" s="43"/>
    </row>
    <row r="28049" spans="19:21" x14ac:dyDescent="0.35">
      <c r="S28049" s="43"/>
      <c r="U28049" s="43"/>
    </row>
    <row r="28050" spans="19:21" x14ac:dyDescent="0.35">
      <c r="S28050" s="43"/>
      <c r="U28050" s="43"/>
    </row>
    <row r="28051" spans="19:21" x14ac:dyDescent="0.35">
      <c r="S28051" s="43"/>
      <c r="U28051" s="43"/>
    </row>
    <row r="28052" spans="19:21" x14ac:dyDescent="0.35">
      <c r="S28052" s="43"/>
      <c r="U28052" s="43"/>
    </row>
    <row r="28053" spans="19:21" x14ac:dyDescent="0.35">
      <c r="S28053" s="43"/>
      <c r="U28053" s="43"/>
    </row>
    <row r="28054" spans="19:21" x14ac:dyDescent="0.35">
      <c r="S28054" s="43"/>
      <c r="U28054" s="43"/>
    </row>
    <row r="28055" spans="19:21" x14ac:dyDescent="0.35">
      <c r="S28055" s="43"/>
      <c r="U28055" s="43"/>
    </row>
    <row r="28056" spans="19:21" x14ac:dyDescent="0.35">
      <c r="S28056" s="43"/>
      <c r="U28056" s="43"/>
    </row>
    <row r="28057" spans="19:21" x14ac:dyDescent="0.35">
      <c r="S28057" s="43"/>
      <c r="U28057" s="43"/>
    </row>
    <row r="28058" spans="19:21" x14ac:dyDescent="0.35">
      <c r="S28058" s="43"/>
      <c r="U28058" s="43"/>
    </row>
    <row r="28059" spans="19:21" x14ac:dyDescent="0.35">
      <c r="S28059" s="43"/>
      <c r="U28059" s="43"/>
    </row>
    <row r="28060" spans="19:21" x14ac:dyDescent="0.35">
      <c r="S28060" s="43"/>
      <c r="U28060" s="43"/>
    </row>
    <row r="28061" spans="19:21" x14ac:dyDescent="0.35">
      <c r="S28061" s="43"/>
      <c r="U28061" s="43"/>
    </row>
    <row r="28062" spans="19:21" x14ac:dyDescent="0.35">
      <c r="S28062" s="43"/>
      <c r="U28062" s="43"/>
    </row>
    <row r="28063" spans="19:21" x14ac:dyDescent="0.35">
      <c r="S28063" s="43"/>
      <c r="U28063" s="43"/>
    </row>
    <row r="28064" spans="19:21" x14ac:dyDescent="0.35">
      <c r="S28064" s="43"/>
      <c r="U28064" s="43"/>
    </row>
    <row r="28065" spans="19:21" x14ac:dyDescent="0.35">
      <c r="S28065" s="43"/>
      <c r="U28065" s="43"/>
    </row>
    <row r="28066" spans="19:21" x14ac:dyDescent="0.35">
      <c r="S28066" s="43"/>
      <c r="U28066" s="43"/>
    </row>
    <row r="28067" spans="19:21" x14ac:dyDescent="0.35">
      <c r="S28067" s="43"/>
      <c r="U28067" s="43"/>
    </row>
    <row r="28068" spans="19:21" x14ac:dyDescent="0.35">
      <c r="S28068" s="43"/>
      <c r="U28068" s="43"/>
    </row>
    <row r="28069" spans="19:21" x14ac:dyDescent="0.35">
      <c r="S28069" s="43"/>
      <c r="U28069" s="43"/>
    </row>
    <row r="28070" spans="19:21" x14ac:dyDescent="0.35">
      <c r="S28070" s="43"/>
      <c r="U28070" s="43"/>
    </row>
    <row r="28071" spans="19:21" x14ac:dyDescent="0.35">
      <c r="S28071" s="43"/>
      <c r="U28071" s="43"/>
    </row>
    <row r="28072" spans="19:21" x14ac:dyDescent="0.35">
      <c r="S28072" s="43"/>
      <c r="U28072" s="43"/>
    </row>
    <row r="28073" spans="19:21" x14ac:dyDescent="0.35">
      <c r="S28073" s="43"/>
      <c r="U28073" s="43"/>
    </row>
    <row r="28074" spans="19:21" x14ac:dyDescent="0.35">
      <c r="S28074" s="43"/>
      <c r="U28074" s="43"/>
    </row>
    <row r="28075" spans="19:21" x14ac:dyDescent="0.35">
      <c r="S28075" s="43"/>
      <c r="U28075" s="43"/>
    </row>
    <row r="28076" spans="19:21" x14ac:dyDescent="0.35">
      <c r="S28076" s="43"/>
      <c r="U28076" s="43"/>
    </row>
    <row r="28077" spans="19:21" x14ac:dyDescent="0.35">
      <c r="S28077" s="43"/>
      <c r="U28077" s="43"/>
    </row>
    <row r="28078" spans="19:21" x14ac:dyDescent="0.35">
      <c r="S28078" s="43"/>
      <c r="U28078" s="43"/>
    </row>
    <row r="28079" spans="19:21" x14ac:dyDescent="0.35">
      <c r="S28079" s="43"/>
      <c r="U28079" s="43"/>
    </row>
    <row r="28080" spans="19:21" x14ac:dyDescent="0.35">
      <c r="S28080" s="43"/>
      <c r="U28080" s="43"/>
    </row>
    <row r="28081" spans="19:21" x14ac:dyDescent="0.35">
      <c r="S28081" s="43"/>
      <c r="U28081" s="43"/>
    </row>
    <row r="28082" spans="19:21" x14ac:dyDescent="0.35">
      <c r="S28082" s="43"/>
      <c r="U28082" s="43"/>
    </row>
    <row r="28083" spans="19:21" x14ac:dyDescent="0.35">
      <c r="S28083" s="43"/>
      <c r="U28083" s="43"/>
    </row>
    <row r="28084" spans="19:21" x14ac:dyDescent="0.35">
      <c r="S28084" s="43"/>
      <c r="U28084" s="43"/>
    </row>
    <row r="28085" spans="19:21" x14ac:dyDescent="0.35">
      <c r="S28085" s="43"/>
      <c r="U28085" s="43"/>
    </row>
    <row r="28086" spans="19:21" x14ac:dyDescent="0.35">
      <c r="S28086" s="43"/>
      <c r="U28086" s="43"/>
    </row>
    <row r="28087" spans="19:21" x14ac:dyDescent="0.35">
      <c r="S28087" s="43"/>
      <c r="U28087" s="43"/>
    </row>
    <row r="28088" spans="19:21" x14ac:dyDescent="0.35">
      <c r="S28088" s="43"/>
      <c r="U28088" s="43"/>
    </row>
    <row r="28089" spans="19:21" x14ac:dyDescent="0.35">
      <c r="S28089" s="43"/>
      <c r="U28089" s="43"/>
    </row>
    <row r="28090" spans="19:21" x14ac:dyDescent="0.35">
      <c r="S28090" s="43"/>
      <c r="U28090" s="43"/>
    </row>
    <row r="28091" spans="19:21" x14ac:dyDescent="0.35">
      <c r="S28091" s="43"/>
      <c r="U28091" s="43"/>
    </row>
    <row r="28092" spans="19:21" x14ac:dyDescent="0.35">
      <c r="S28092" s="43"/>
      <c r="U28092" s="43"/>
    </row>
    <row r="28093" spans="19:21" x14ac:dyDescent="0.35">
      <c r="S28093" s="43"/>
      <c r="U28093" s="43"/>
    </row>
    <row r="28094" spans="19:21" x14ac:dyDescent="0.35">
      <c r="S28094" s="43"/>
      <c r="U28094" s="43"/>
    </row>
    <row r="28095" spans="19:21" x14ac:dyDescent="0.35">
      <c r="S28095" s="43"/>
      <c r="U28095" s="43"/>
    </row>
    <row r="28096" spans="19:21" x14ac:dyDescent="0.35">
      <c r="S28096" s="43"/>
      <c r="U28096" s="43"/>
    </row>
    <row r="28097" spans="19:21" x14ac:dyDescent="0.35">
      <c r="S28097" s="43"/>
      <c r="U28097" s="43"/>
    </row>
    <row r="28098" spans="19:21" x14ac:dyDescent="0.35">
      <c r="S28098" s="43"/>
      <c r="U28098" s="43"/>
    </row>
    <row r="28099" spans="19:21" x14ac:dyDescent="0.35">
      <c r="S28099" s="43"/>
      <c r="U28099" s="43"/>
    </row>
    <row r="28100" spans="19:21" x14ac:dyDescent="0.35">
      <c r="S28100" s="43"/>
      <c r="U28100" s="43"/>
    </row>
    <row r="28101" spans="19:21" x14ac:dyDescent="0.35">
      <c r="S28101" s="43"/>
      <c r="U28101" s="43"/>
    </row>
    <row r="28102" spans="19:21" x14ac:dyDescent="0.35">
      <c r="S28102" s="43"/>
      <c r="U28102" s="43"/>
    </row>
    <row r="28103" spans="19:21" x14ac:dyDescent="0.35">
      <c r="S28103" s="43"/>
      <c r="U28103" s="43"/>
    </row>
    <row r="28104" spans="19:21" x14ac:dyDescent="0.35">
      <c r="S28104" s="43"/>
      <c r="U28104" s="43"/>
    </row>
    <row r="28105" spans="19:21" x14ac:dyDescent="0.35">
      <c r="S28105" s="43"/>
      <c r="U28105" s="43"/>
    </row>
    <row r="28106" spans="19:21" x14ac:dyDescent="0.35">
      <c r="S28106" s="43"/>
      <c r="U28106" s="43"/>
    </row>
    <row r="28107" spans="19:21" x14ac:dyDescent="0.35">
      <c r="S28107" s="43"/>
      <c r="U28107" s="43"/>
    </row>
    <row r="28108" spans="19:21" x14ac:dyDescent="0.35">
      <c r="S28108" s="43"/>
      <c r="U28108" s="43"/>
    </row>
    <row r="28109" spans="19:21" x14ac:dyDescent="0.35">
      <c r="S28109" s="43"/>
      <c r="U28109" s="43"/>
    </row>
    <row r="28110" spans="19:21" x14ac:dyDescent="0.35">
      <c r="S28110" s="43"/>
      <c r="U28110" s="43"/>
    </row>
    <row r="28111" spans="19:21" x14ac:dyDescent="0.35">
      <c r="S28111" s="43"/>
      <c r="U28111" s="43"/>
    </row>
    <row r="28112" spans="19:21" x14ac:dyDescent="0.35">
      <c r="S28112" s="43"/>
      <c r="U28112" s="43"/>
    </row>
    <row r="28113" spans="19:21" x14ac:dyDescent="0.35">
      <c r="S28113" s="43"/>
      <c r="U28113" s="43"/>
    </row>
    <row r="28114" spans="19:21" x14ac:dyDescent="0.35">
      <c r="S28114" s="43"/>
      <c r="U28114" s="43"/>
    </row>
    <row r="28115" spans="19:21" x14ac:dyDescent="0.35">
      <c r="S28115" s="43"/>
      <c r="U28115" s="43"/>
    </row>
    <row r="28116" spans="19:21" x14ac:dyDescent="0.35">
      <c r="S28116" s="43"/>
      <c r="U28116" s="43"/>
    </row>
    <row r="28117" spans="19:21" x14ac:dyDescent="0.35">
      <c r="S28117" s="43"/>
      <c r="U28117" s="43"/>
    </row>
    <row r="28118" spans="19:21" x14ac:dyDescent="0.35">
      <c r="S28118" s="43"/>
      <c r="U28118" s="43"/>
    </row>
    <row r="28119" spans="19:21" x14ac:dyDescent="0.35">
      <c r="S28119" s="43"/>
      <c r="U28119" s="43"/>
    </row>
    <row r="28120" spans="19:21" x14ac:dyDescent="0.35">
      <c r="S28120" s="43"/>
      <c r="U28120" s="43"/>
    </row>
    <row r="28121" spans="19:21" x14ac:dyDescent="0.35">
      <c r="S28121" s="43"/>
      <c r="U28121" s="43"/>
    </row>
    <row r="28122" spans="19:21" x14ac:dyDescent="0.35">
      <c r="S28122" s="43"/>
      <c r="U28122" s="43"/>
    </row>
    <row r="28123" spans="19:21" x14ac:dyDescent="0.35">
      <c r="S28123" s="43"/>
      <c r="U28123" s="43"/>
    </row>
    <row r="28124" spans="19:21" x14ac:dyDescent="0.35">
      <c r="S28124" s="43"/>
      <c r="U28124" s="43"/>
    </row>
    <row r="28125" spans="19:21" x14ac:dyDescent="0.35">
      <c r="S28125" s="43"/>
      <c r="U28125" s="43"/>
    </row>
    <row r="28126" spans="19:21" x14ac:dyDescent="0.35">
      <c r="S28126" s="43"/>
      <c r="U28126" s="43"/>
    </row>
    <row r="28127" spans="19:21" x14ac:dyDescent="0.35">
      <c r="S28127" s="43"/>
      <c r="U28127" s="43"/>
    </row>
    <row r="28128" spans="19:21" x14ac:dyDescent="0.35">
      <c r="S28128" s="43"/>
      <c r="U28128" s="43"/>
    </row>
    <row r="28129" spans="19:21" x14ac:dyDescent="0.35">
      <c r="S28129" s="43"/>
      <c r="U28129" s="43"/>
    </row>
    <row r="28130" spans="19:21" x14ac:dyDescent="0.35">
      <c r="S28130" s="43"/>
      <c r="U28130" s="43"/>
    </row>
    <row r="28131" spans="19:21" x14ac:dyDescent="0.35">
      <c r="S28131" s="43"/>
      <c r="U28131" s="43"/>
    </row>
    <row r="28132" spans="19:21" x14ac:dyDescent="0.35">
      <c r="S28132" s="43"/>
      <c r="U28132" s="43"/>
    </row>
    <row r="28133" spans="19:21" x14ac:dyDescent="0.35">
      <c r="S28133" s="43"/>
      <c r="U28133" s="43"/>
    </row>
    <row r="28134" spans="19:21" x14ac:dyDescent="0.35">
      <c r="S28134" s="43"/>
      <c r="U28134" s="43"/>
    </row>
    <row r="28135" spans="19:21" x14ac:dyDescent="0.35">
      <c r="S28135" s="43"/>
      <c r="U28135" s="43"/>
    </row>
    <row r="28136" spans="19:21" x14ac:dyDescent="0.35">
      <c r="S28136" s="43"/>
      <c r="U28136" s="43"/>
    </row>
    <row r="28137" spans="19:21" x14ac:dyDescent="0.35">
      <c r="S28137" s="43"/>
      <c r="U28137" s="43"/>
    </row>
    <row r="28138" spans="19:21" x14ac:dyDescent="0.35">
      <c r="S28138" s="43"/>
      <c r="U28138" s="43"/>
    </row>
    <row r="28139" spans="19:21" x14ac:dyDescent="0.35">
      <c r="S28139" s="43"/>
      <c r="U28139" s="43"/>
    </row>
    <row r="28140" spans="19:21" x14ac:dyDescent="0.35">
      <c r="S28140" s="43"/>
      <c r="U28140" s="43"/>
    </row>
    <row r="28141" spans="19:21" x14ac:dyDescent="0.35">
      <c r="S28141" s="43"/>
      <c r="U28141" s="43"/>
    </row>
    <row r="28142" spans="19:21" x14ac:dyDescent="0.35">
      <c r="S28142" s="43"/>
      <c r="U28142" s="43"/>
    </row>
    <row r="28143" spans="19:21" x14ac:dyDescent="0.35">
      <c r="S28143" s="43"/>
      <c r="U28143" s="43"/>
    </row>
    <row r="28144" spans="19:21" x14ac:dyDescent="0.35">
      <c r="S28144" s="43"/>
      <c r="U28144" s="43"/>
    </row>
    <row r="28145" spans="19:21" x14ac:dyDescent="0.35">
      <c r="S28145" s="43"/>
      <c r="U28145" s="43"/>
    </row>
    <row r="28146" spans="19:21" x14ac:dyDescent="0.35">
      <c r="S28146" s="43"/>
      <c r="U28146" s="43"/>
    </row>
    <row r="28147" spans="19:21" x14ac:dyDescent="0.35">
      <c r="S28147" s="43"/>
      <c r="U28147" s="43"/>
    </row>
    <row r="28148" spans="19:21" x14ac:dyDescent="0.35">
      <c r="S28148" s="43"/>
      <c r="U28148" s="43"/>
    </row>
    <row r="28149" spans="19:21" x14ac:dyDescent="0.35">
      <c r="S28149" s="43"/>
      <c r="U28149" s="43"/>
    </row>
    <row r="28150" spans="19:21" x14ac:dyDescent="0.35">
      <c r="S28150" s="43"/>
      <c r="U28150" s="43"/>
    </row>
    <row r="28151" spans="19:21" x14ac:dyDescent="0.35">
      <c r="S28151" s="43"/>
      <c r="U28151" s="43"/>
    </row>
    <row r="28152" spans="19:21" x14ac:dyDescent="0.35">
      <c r="S28152" s="43"/>
      <c r="U28152" s="43"/>
    </row>
    <row r="28153" spans="19:21" x14ac:dyDescent="0.35">
      <c r="S28153" s="43"/>
      <c r="U28153" s="43"/>
    </row>
    <row r="28154" spans="19:21" x14ac:dyDescent="0.35">
      <c r="S28154" s="43"/>
      <c r="U28154" s="43"/>
    </row>
    <row r="28155" spans="19:21" x14ac:dyDescent="0.35">
      <c r="S28155" s="43"/>
      <c r="U28155" s="43"/>
    </row>
    <row r="28156" spans="19:21" x14ac:dyDescent="0.35">
      <c r="S28156" s="43"/>
      <c r="U28156" s="43"/>
    </row>
    <row r="28157" spans="19:21" x14ac:dyDescent="0.35">
      <c r="S28157" s="43"/>
      <c r="U28157" s="43"/>
    </row>
    <row r="28158" spans="19:21" x14ac:dyDescent="0.35">
      <c r="S28158" s="43"/>
      <c r="U28158" s="43"/>
    </row>
    <row r="28159" spans="19:21" x14ac:dyDescent="0.35">
      <c r="S28159" s="43"/>
      <c r="U28159" s="43"/>
    </row>
    <row r="28160" spans="19:21" x14ac:dyDescent="0.35">
      <c r="S28160" s="43"/>
      <c r="U28160" s="43"/>
    </row>
    <row r="28161" spans="19:21" x14ac:dyDescent="0.35">
      <c r="S28161" s="43"/>
      <c r="U28161" s="43"/>
    </row>
    <row r="28162" spans="19:21" x14ac:dyDescent="0.35">
      <c r="S28162" s="43"/>
      <c r="U28162" s="43"/>
    </row>
    <row r="28163" spans="19:21" x14ac:dyDescent="0.35">
      <c r="S28163" s="43"/>
      <c r="U28163" s="43"/>
    </row>
    <row r="28164" spans="19:21" x14ac:dyDescent="0.35">
      <c r="S28164" s="43"/>
      <c r="U28164" s="43"/>
    </row>
    <row r="28165" spans="19:21" x14ac:dyDescent="0.35">
      <c r="S28165" s="43"/>
      <c r="U28165" s="43"/>
    </row>
    <row r="28166" spans="19:21" x14ac:dyDescent="0.35">
      <c r="S28166" s="43"/>
      <c r="U28166" s="43"/>
    </row>
    <row r="28167" spans="19:21" x14ac:dyDescent="0.35">
      <c r="S28167" s="43"/>
      <c r="U28167" s="43"/>
    </row>
    <row r="28168" spans="19:21" x14ac:dyDescent="0.35">
      <c r="S28168" s="43"/>
      <c r="U28168" s="43"/>
    </row>
    <row r="28169" spans="19:21" x14ac:dyDescent="0.35">
      <c r="S28169" s="43"/>
      <c r="U28169" s="43"/>
    </row>
    <row r="28170" spans="19:21" x14ac:dyDescent="0.35">
      <c r="S28170" s="43"/>
      <c r="U28170" s="43"/>
    </row>
    <row r="28171" spans="19:21" x14ac:dyDescent="0.35">
      <c r="S28171" s="43"/>
      <c r="U28171" s="43"/>
    </row>
    <row r="28172" spans="19:21" x14ac:dyDescent="0.35">
      <c r="S28172" s="43"/>
      <c r="U28172" s="43"/>
    </row>
    <row r="28173" spans="19:21" x14ac:dyDescent="0.35">
      <c r="S28173" s="43"/>
      <c r="U28173" s="43"/>
    </row>
    <row r="28174" spans="19:21" x14ac:dyDescent="0.35">
      <c r="S28174" s="43"/>
      <c r="U28174" s="43"/>
    </row>
    <row r="28175" spans="19:21" x14ac:dyDescent="0.35">
      <c r="S28175" s="43"/>
      <c r="U28175" s="43"/>
    </row>
    <row r="28176" spans="19:21" x14ac:dyDescent="0.35">
      <c r="S28176" s="43"/>
      <c r="U28176" s="43"/>
    </row>
    <row r="28177" spans="19:21" x14ac:dyDescent="0.35">
      <c r="S28177" s="43"/>
      <c r="U28177" s="43"/>
    </row>
    <row r="28178" spans="19:21" x14ac:dyDescent="0.35">
      <c r="S28178" s="43"/>
      <c r="U28178" s="43"/>
    </row>
    <row r="28179" spans="19:21" x14ac:dyDescent="0.35">
      <c r="S28179" s="43"/>
      <c r="U28179" s="43"/>
    </row>
    <row r="28180" spans="19:21" x14ac:dyDescent="0.35">
      <c r="S28180" s="43"/>
      <c r="U28180" s="43"/>
    </row>
    <row r="28181" spans="19:21" x14ac:dyDescent="0.35">
      <c r="S28181" s="43"/>
      <c r="U28181" s="43"/>
    </row>
    <row r="28182" spans="19:21" x14ac:dyDescent="0.35">
      <c r="S28182" s="43"/>
      <c r="U28182" s="43"/>
    </row>
    <row r="28183" spans="19:21" x14ac:dyDescent="0.35">
      <c r="S28183" s="43"/>
      <c r="U28183" s="43"/>
    </row>
    <row r="28184" spans="19:21" x14ac:dyDescent="0.35">
      <c r="S28184" s="43"/>
      <c r="U28184" s="43"/>
    </row>
    <row r="28185" spans="19:21" x14ac:dyDescent="0.35">
      <c r="S28185" s="43"/>
      <c r="U28185" s="43"/>
    </row>
    <row r="28186" spans="19:21" x14ac:dyDescent="0.35">
      <c r="S28186" s="43"/>
      <c r="U28186" s="43"/>
    </row>
    <row r="28187" spans="19:21" x14ac:dyDescent="0.35">
      <c r="S28187" s="43"/>
      <c r="U28187" s="43"/>
    </row>
    <row r="28188" spans="19:21" x14ac:dyDescent="0.35">
      <c r="S28188" s="43"/>
      <c r="U28188" s="43"/>
    </row>
    <row r="28189" spans="19:21" x14ac:dyDescent="0.35">
      <c r="S28189" s="43"/>
      <c r="U28189" s="43"/>
    </row>
    <row r="28190" spans="19:21" x14ac:dyDescent="0.35">
      <c r="S28190" s="43"/>
      <c r="U28190" s="43"/>
    </row>
    <row r="28191" spans="19:21" x14ac:dyDescent="0.35">
      <c r="S28191" s="43"/>
      <c r="U28191" s="43"/>
    </row>
    <row r="28192" spans="19:21" x14ac:dyDescent="0.35">
      <c r="S28192" s="43"/>
      <c r="U28192" s="43"/>
    </row>
    <row r="28193" spans="19:21" x14ac:dyDescent="0.35">
      <c r="S28193" s="43"/>
      <c r="U28193" s="43"/>
    </row>
    <row r="28194" spans="19:21" x14ac:dyDescent="0.35">
      <c r="S28194" s="43"/>
      <c r="U28194" s="43"/>
    </row>
    <row r="28195" spans="19:21" x14ac:dyDescent="0.35">
      <c r="S28195" s="43"/>
      <c r="U28195" s="43"/>
    </row>
    <row r="28196" spans="19:21" x14ac:dyDescent="0.35">
      <c r="S28196" s="43"/>
      <c r="U28196" s="43"/>
    </row>
    <row r="28197" spans="19:21" x14ac:dyDescent="0.35">
      <c r="S28197" s="43"/>
      <c r="U28197" s="43"/>
    </row>
    <row r="28198" spans="19:21" x14ac:dyDescent="0.35">
      <c r="S28198" s="43"/>
      <c r="U28198" s="43"/>
    </row>
    <row r="28199" spans="19:21" x14ac:dyDescent="0.35">
      <c r="S28199" s="43"/>
      <c r="U28199" s="43"/>
    </row>
    <row r="28200" spans="19:21" x14ac:dyDescent="0.35">
      <c r="S28200" s="43"/>
      <c r="U28200" s="43"/>
    </row>
    <row r="28201" spans="19:21" x14ac:dyDescent="0.35">
      <c r="S28201" s="43"/>
      <c r="U28201" s="43"/>
    </row>
    <row r="28202" spans="19:21" x14ac:dyDescent="0.35">
      <c r="S28202" s="43"/>
      <c r="U28202" s="43"/>
    </row>
    <row r="28203" spans="19:21" x14ac:dyDescent="0.35">
      <c r="S28203" s="43"/>
      <c r="U28203" s="43"/>
    </row>
    <row r="28204" spans="19:21" x14ac:dyDescent="0.35">
      <c r="S28204" s="43"/>
      <c r="U28204" s="43"/>
    </row>
    <row r="28205" spans="19:21" x14ac:dyDescent="0.35">
      <c r="S28205" s="43"/>
      <c r="U28205" s="43"/>
    </row>
    <row r="28206" spans="19:21" x14ac:dyDescent="0.35">
      <c r="S28206" s="43"/>
      <c r="U28206" s="43"/>
    </row>
    <row r="28207" spans="19:21" x14ac:dyDescent="0.35">
      <c r="S28207" s="43"/>
      <c r="U28207" s="43"/>
    </row>
    <row r="28208" spans="19:21" x14ac:dyDescent="0.35">
      <c r="S28208" s="43"/>
      <c r="U28208" s="43"/>
    </row>
    <row r="28209" spans="19:21" x14ac:dyDescent="0.35">
      <c r="S28209" s="43"/>
      <c r="U28209" s="43"/>
    </row>
    <row r="28210" spans="19:21" x14ac:dyDescent="0.35">
      <c r="S28210" s="43"/>
      <c r="U28210" s="43"/>
    </row>
    <row r="28211" spans="19:21" x14ac:dyDescent="0.35">
      <c r="S28211" s="43"/>
      <c r="U28211" s="43"/>
    </row>
    <row r="28212" spans="19:21" x14ac:dyDescent="0.35">
      <c r="S28212" s="43"/>
      <c r="U28212" s="43"/>
    </row>
    <row r="28213" spans="19:21" x14ac:dyDescent="0.35">
      <c r="S28213" s="43"/>
      <c r="U28213" s="43"/>
    </row>
    <row r="28214" spans="19:21" x14ac:dyDescent="0.35">
      <c r="S28214" s="43"/>
      <c r="U28214" s="43"/>
    </row>
    <row r="28215" spans="19:21" x14ac:dyDescent="0.35">
      <c r="S28215" s="43"/>
      <c r="U28215" s="43"/>
    </row>
    <row r="28216" spans="19:21" x14ac:dyDescent="0.35">
      <c r="S28216" s="43"/>
      <c r="U28216" s="43"/>
    </row>
    <row r="28217" spans="19:21" x14ac:dyDescent="0.35">
      <c r="S28217" s="43"/>
      <c r="U28217" s="43"/>
    </row>
    <row r="28218" spans="19:21" x14ac:dyDescent="0.35">
      <c r="S28218" s="43"/>
      <c r="U28218" s="43"/>
    </row>
    <row r="28219" spans="19:21" x14ac:dyDescent="0.35">
      <c r="S28219" s="43"/>
      <c r="U28219" s="43"/>
    </row>
    <row r="28220" spans="19:21" x14ac:dyDescent="0.35">
      <c r="S28220" s="43"/>
      <c r="U28220" s="43"/>
    </row>
    <row r="28221" spans="19:21" x14ac:dyDescent="0.35">
      <c r="S28221" s="43"/>
      <c r="U28221" s="43"/>
    </row>
    <row r="28222" spans="19:21" x14ac:dyDescent="0.35">
      <c r="S28222" s="43"/>
      <c r="U28222" s="43"/>
    </row>
    <row r="28223" spans="19:21" x14ac:dyDescent="0.35">
      <c r="S28223" s="43"/>
      <c r="U28223" s="43"/>
    </row>
    <row r="28224" spans="19:21" x14ac:dyDescent="0.35">
      <c r="S28224" s="43"/>
      <c r="U28224" s="43"/>
    </row>
    <row r="28225" spans="19:21" x14ac:dyDescent="0.35">
      <c r="S28225" s="43"/>
      <c r="U28225" s="43"/>
    </row>
    <row r="28226" spans="19:21" x14ac:dyDescent="0.35">
      <c r="S28226" s="43"/>
      <c r="U28226" s="43"/>
    </row>
    <row r="28227" spans="19:21" x14ac:dyDescent="0.35">
      <c r="S28227" s="43"/>
      <c r="U28227" s="43"/>
    </row>
    <row r="28228" spans="19:21" x14ac:dyDescent="0.35">
      <c r="S28228" s="43"/>
      <c r="U28228" s="43"/>
    </row>
    <row r="28229" spans="19:21" x14ac:dyDescent="0.35">
      <c r="S28229" s="43"/>
      <c r="U28229" s="43"/>
    </row>
    <row r="28230" spans="19:21" x14ac:dyDescent="0.35">
      <c r="S28230" s="43"/>
      <c r="U28230" s="43"/>
    </row>
    <row r="28231" spans="19:21" x14ac:dyDescent="0.35">
      <c r="S28231" s="43"/>
      <c r="U28231" s="43"/>
    </row>
    <row r="28232" spans="19:21" x14ac:dyDescent="0.35">
      <c r="S28232" s="43"/>
      <c r="U28232" s="43"/>
    </row>
    <row r="28233" spans="19:21" x14ac:dyDescent="0.35">
      <c r="S28233" s="43"/>
      <c r="U28233" s="43"/>
    </row>
    <row r="28234" spans="19:21" x14ac:dyDescent="0.35">
      <c r="S28234" s="43"/>
      <c r="U28234" s="43"/>
    </row>
    <row r="28235" spans="19:21" x14ac:dyDescent="0.35">
      <c r="S28235" s="43"/>
      <c r="U28235" s="43"/>
    </row>
    <row r="28236" spans="19:21" x14ac:dyDescent="0.35">
      <c r="S28236" s="43"/>
      <c r="U28236" s="43"/>
    </row>
    <row r="28237" spans="19:21" x14ac:dyDescent="0.35">
      <c r="S28237" s="43"/>
      <c r="U28237" s="43"/>
    </row>
    <row r="28238" spans="19:21" x14ac:dyDescent="0.35">
      <c r="S28238" s="43"/>
      <c r="U28238" s="43"/>
    </row>
    <row r="28239" spans="19:21" x14ac:dyDescent="0.35">
      <c r="S28239" s="43"/>
      <c r="U28239" s="43"/>
    </row>
    <row r="28240" spans="19:21" x14ac:dyDescent="0.35">
      <c r="S28240" s="43"/>
      <c r="U28240" s="43"/>
    </row>
    <row r="28241" spans="19:21" x14ac:dyDescent="0.35">
      <c r="S28241" s="43"/>
      <c r="U28241" s="43"/>
    </row>
    <row r="28242" spans="19:21" x14ac:dyDescent="0.35">
      <c r="S28242" s="43"/>
      <c r="U28242" s="43"/>
    </row>
    <row r="28243" spans="19:21" x14ac:dyDescent="0.35">
      <c r="S28243" s="43"/>
      <c r="U28243" s="43"/>
    </row>
    <row r="28244" spans="19:21" x14ac:dyDescent="0.35">
      <c r="S28244" s="43"/>
      <c r="U28244" s="43"/>
    </row>
    <row r="28245" spans="19:21" x14ac:dyDescent="0.35">
      <c r="S28245" s="43"/>
      <c r="U28245" s="43"/>
    </row>
    <row r="28246" spans="19:21" x14ac:dyDescent="0.35">
      <c r="S28246" s="43"/>
      <c r="U28246" s="43"/>
    </row>
    <row r="28247" spans="19:21" x14ac:dyDescent="0.35">
      <c r="S28247" s="43"/>
      <c r="U28247" s="43"/>
    </row>
    <row r="28248" spans="19:21" x14ac:dyDescent="0.35">
      <c r="S28248" s="43"/>
      <c r="U28248" s="43"/>
    </row>
    <row r="28249" spans="19:21" x14ac:dyDescent="0.35">
      <c r="S28249" s="43"/>
      <c r="U28249" s="43"/>
    </row>
    <row r="28250" spans="19:21" x14ac:dyDescent="0.35">
      <c r="S28250" s="43"/>
      <c r="U28250" s="43"/>
    </row>
    <row r="28251" spans="19:21" x14ac:dyDescent="0.35">
      <c r="S28251" s="43"/>
      <c r="U28251" s="43"/>
    </row>
    <row r="28252" spans="19:21" x14ac:dyDescent="0.35">
      <c r="S28252" s="43"/>
      <c r="U28252" s="43"/>
    </row>
    <row r="28253" spans="19:21" x14ac:dyDescent="0.35">
      <c r="S28253" s="43"/>
      <c r="U28253" s="43"/>
    </row>
    <row r="28254" spans="19:21" x14ac:dyDescent="0.35">
      <c r="S28254" s="43"/>
      <c r="U28254" s="43"/>
    </row>
    <row r="28255" spans="19:21" x14ac:dyDescent="0.35">
      <c r="S28255" s="43"/>
      <c r="U28255" s="43"/>
    </row>
    <row r="28256" spans="19:21" x14ac:dyDescent="0.35">
      <c r="S28256" s="43"/>
      <c r="U28256" s="43"/>
    </row>
    <row r="28257" spans="19:21" x14ac:dyDescent="0.35">
      <c r="S28257" s="43"/>
      <c r="U28257" s="43"/>
    </row>
    <row r="28258" spans="19:21" x14ac:dyDescent="0.35">
      <c r="S28258" s="43"/>
      <c r="U28258" s="43"/>
    </row>
    <row r="28259" spans="19:21" x14ac:dyDescent="0.35">
      <c r="S28259" s="43"/>
      <c r="U28259" s="43"/>
    </row>
    <row r="28260" spans="19:21" x14ac:dyDescent="0.35">
      <c r="S28260" s="43"/>
      <c r="U28260" s="43"/>
    </row>
    <row r="28261" spans="19:21" x14ac:dyDescent="0.35">
      <c r="S28261" s="43"/>
      <c r="U28261" s="43"/>
    </row>
    <row r="28262" spans="19:21" x14ac:dyDescent="0.35">
      <c r="S28262" s="43"/>
      <c r="U28262" s="43"/>
    </row>
    <row r="28263" spans="19:21" x14ac:dyDescent="0.35">
      <c r="S28263" s="43"/>
      <c r="U28263" s="43"/>
    </row>
    <row r="28264" spans="19:21" x14ac:dyDescent="0.35">
      <c r="S28264" s="43"/>
      <c r="U28264" s="43"/>
    </row>
    <row r="28265" spans="19:21" x14ac:dyDescent="0.35">
      <c r="S28265" s="43"/>
      <c r="U28265" s="43"/>
    </row>
    <row r="28266" spans="19:21" x14ac:dyDescent="0.35">
      <c r="S28266" s="43"/>
      <c r="U28266" s="43"/>
    </row>
    <row r="28267" spans="19:21" x14ac:dyDescent="0.35">
      <c r="S28267" s="43"/>
      <c r="U28267" s="43"/>
    </row>
    <row r="28268" spans="19:21" x14ac:dyDescent="0.35">
      <c r="S28268" s="43"/>
      <c r="U28268" s="43"/>
    </row>
    <row r="28269" spans="19:21" x14ac:dyDescent="0.35">
      <c r="S28269" s="43"/>
      <c r="U28269" s="43"/>
    </row>
    <row r="28270" spans="19:21" x14ac:dyDescent="0.35">
      <c r="S28270" s="43"/>
      <c r="U28270" s="43"/>
    </row>
    <row r="28271" spans="19:21" x14ac:dyDescent="0.35">
      <c r="S28271" s="43"/>
      <c r="U28271" s="43"/>
    </row>
    <row r="28272" spans="19:21" x14ac:dyDescent="0.35">
      <c r="S28272" s="43"/>
      <c r="U28272" s="43"/>
    </row>
    <row r="28273" spans="19:21" x14ac:dyDescent="0.35">
      <c r="S28273" s="43"/>
      <c r="U28273" s="43"/>
    </row>
    <row r="28274" spans="19:21" x14ac:dyDescent="0.35">
      <c r="S28274" s="43"/>
      <c r="U28274" s="43"/>
    </row>
    <row r="28275" spans="19:21" x14ac:dyDescent="0.35">
      <c r="S28275" s="43"/>
      <c r="U28275" s="43"/>
    </row>
    <row r="28276" spans="19:21" x14ac:dyDescent="0.35">
      <c r="S28276" s="43"/>
      <c r="U28276" s="43"/>
    </row>
    <row r="28277" spans="19:21" x14ac:dyDescent="0.35">
      <c r="S28277" s="43"/>
      <c r="U28277" s="43"/>
    </row>
    <row r="28278" spans="19:21" x14ac:dyDescent="0.35">
      <c r="S28278" s="43"/>
      <c r="U28278" s="43"/>
    </row>
    <row r="28279" spans="19:21" x14ac:dyDescent="0.35">
      <c r="S28279" s="43"/>
      <c r="U28279" s="43"/>
    </row>
    <row r="28280" spans="19:21" x14ac:dyDescent="0.35">
      <c r="S28280" s="43"/>
      <c r="U28280" s="43"/>
    </row>
    <row r="28281" spans="19:21" x14ac:dyDescent="0.35">
      <c r="S28281" s="43"/>
      <c r="U28281" s="43"/>
    </row>
    <row r="28282" spans="19:21" x14ac:dyDescent="0.35">
      <c r="S28282" s="43"/>
      <c r="U28282" s="43"/>
    </row>
    <row r="28283" spans="19:21" x14ac:dyDescent="0.35">
      <c r="S28283" s="43"/>
      <c r="U28283" s="43"/>
    </row>
    <row r="28284" spans="19:21" x14ac:dyDescent="0.35">
      <c r="S28284" s="43"/>
      <c r="U28284" s="43"/>
    </row>
    <row r="28285" spans="19:21" x14ac:dyDescent="0.35">
      <c r="S28285" s="43"/>
      <c r="U28285" s="43"/>
    </row>
    <row r="28286" spans="19:21" x14ac:dyDescent="0.35">
      <c r="S28286" s="43"/>
      <c r="U28286" s="43"/>
    </row>
    <row r="28287" spans="19:21" x14ac:dyDescent="0.35">
      <c r="S28287" s="43"/>
      <c r="U28287" s="43"/>
    </row>
    <row r="28288" spans="19:21" x14ac:dyDescent="0.35">
      <c r="S28288" s="43"/>
      <c r="U28288" s="43"/>
    </row>
    <row r="28289" spans="19:21" x14ac:dyDescent="0.35">
      <c r="S28289" s="43"/>
      <c r="U28289" s="43"/>
    </row>
    <row r="28290" spans="19:21" x14ac:dyDescent="0.35">
      <c r="S28290" s="43"/>
      <c r="U28290" s="43"/>
    </row>
    <row r="28291" spans="19:21" x14ac:dyDescent="0.35">
      <c r="S28291" s="43"/>
      <c r="U28291" s="43"/>
    </row>
    <row r="28292" spans="19:21" x14ac:dyDescent="0.35">
      <c r="S28292" s="43"/>
      <c r="U28292" s="43"/>
    </row>
    <row r="28293" spans="19:21" x14ac:dyDescent="0.35">
      <c r="S28293" s="43"/>
      <c r="U28293" s="43"/>
    </row>
    <row r="28294" spans="19:21" x14ac:dyDescent="0.35">
      <c r="S28294" s="43"/>
      <c r="U28294" s="43"/>
    </row>
    <row r="28295" spans="19:21" x14ac:dyDescent="0.35">
      <c r="S28295" s="43"/>
      <c r="U28295" s="43"/>
    </row>
    <row r="28296" spans="19:21" x14ac:dyDescent="0.35">
      <c r="S28296" s="43"/>
      <c r="U28296" s="43"/>
    </row>
    <row r="28297" spans="19:21" x14ac:dyDescent="0.35">
      <c r="S28297" s="43"/>
      <c r="U28297" s="43"/>
    </row>
    <row r="28298" spans="19:21" x14ac:dyDescent="0.35">
      <c r="S28298" s="43"/>
      <c r="U28298" s="43"/>
    </row>
    <row r="28299" spans="19:21" x14ac:dyDescent="0.35">
      <c r="S28299" s="43"/>
      <c r="U28299" s="43"/>
    </row>
    <row r="28300" spans="19:21" x14ac:dyDescent="0.35">
      <c r="S28300" s="43"/>
      <c r="U28300" s="43"/>
    </row>
    <row r="28301" spans="19:21" x14ac:dyDescent="0.35">
      <c r="S28301" s="43"/>
      <c r="U28301" s="43"/>
    </row>
    <row r="28302" spans="19:21" x14ac:dyDescent="0.35">
      <c r="S28302" s="43"/>
      <c r="U28302" s="43"/>
    </row>
    <row r="28303" spans="19:21" x14ac:dyDescent="0.35">
      <c r="S28303" s="43"/>
      <c r="U28303" s="43"/>
    </row>
    <row r="28304" spans="19:21" x14ac:dyDescent="0.35">
      <c r="S28304" s="43"/>
      <c r="U28304" s="43"/>
    </row>
    <row r="28305" spans="19:21" x14ac:dyDescent="0.35">
      <c r="S28305" s="43"/>
      <c r="U28305" s="43"/>
    </row>
    <row r="28306" spans="19:21" x14ac:dyDescent="0.35">
      <c r="S28306" s="43"/>
      <c r="U28306" s="43"/>
    </row>
    <row r="28307" spans="19:21" x14ac:dyDescent="0.35">
      <c r="S28307" s="43"/>
      <c r="U28307" s="43"/>
    </row>
    <row r="28308" spans="19:21" x14ac:dyDescent="0.35">
      <c r="S28308" s="43"/>
      <c r="U28308" s="43"/>
    </row>
    <row r="28309" spans="19:21" x14ac:dyDescent="0.35">
      <c r="S28309" s="43"/>
      <c r="U28309" s="43"/>
    </row>
    <row r="28310" spans="19:21" x14ac:dyDescent="0.35">
      <c r="S28310" s="43"/>
      <c r="U28310" s="43"/>
    </row>
    <row r="28311" spans="19:21" x14ac:dyDescent="0.35">
      <c r="S28311" s="43"/>
      <c r="U28311" s="43"/>
    </row>
    <row r="28312" spans="19:21" x14ac:dyDescent="0.35">
      <c r="S28312" s="43"/>
      <c r="U28312" s="43"/>
    </row>
    <row r="28313" spans="19:21" x14ac:dyDescent="0.35">
      <c r="S28313" s="43"/>
      <c r="U28313" s="43"/>
    </row>
    <row r="28314" spans="19:21" x14ac:dyDescent="0.35">
      <c r="S28314" s="43"/>
      <c r="U28314" s="43"/>
    </row>
    <row r="28315" spans="19:21" x14ac:dyDescent="0.35">
      <c r="S28315" s="43"/>
      <c r="U28315" s="43"/>
    </row>
    <row r="28316" spans="19:21" x14ac:dyDescent="0.35">
      <c r="S28316" s="43"/>
      <c r="U28316" s="43"/>
    </row>
    <row r="28317" spans="19:21" x14ac:dyDescent="0.35">
      <c r="S28317" s="43"/>
      <c r="U28317" s="43"/>
    </row>
    <row r="28318" spans="19:21" x14ac:dyDescent="0.35">
      <c r="S28318" s="43"/>
      <c r="U28318" s="43"/>
    </row>
    <row r="28319" spans="19:21" x14ac:dyDescent="0.35">
      <c r="S28319" s="43"/>
      <c r="U28319" s="43"/>
    </row>
    <row r="28320" spans="19:21" x14ac:dyDescent="0.35">
      <c r="S28320" s="43"/>
      <c r="U28320" s="43"/>
    </row>
    <row r="28321" spans="19:21" x14ac:dyDescent="0.35">
      <c r="S28321" s="43"/>
      <c r="U28321" s="43"/>
    </row>
    <row r="28322" spans="19:21" x14ac:dyDescent="0.35">
      <c r="S28322" s="43"/>
      <c r="U28322" s="43"/>
    </row>
    <row r="28323" spans="19:21" x14ac:dyDescent="0.35">
      <c r="S28323" s="43"/>
      <c r="U28323" s="43"/>
    </row>
    <row r="28324" spans="19:21" x14ac:dyDescent="0.35">
      <c r="S28324" s="43"/>
      <c r="U28324" s="43"/>
    </row>
    <row r="28325" spans="19:21" x14ac:dyDescent="0.35">
      <c r="S28325" s="43"/>
      <c r="U28325" s="43"/>
    </row>
    <row r="28326" spans="19:21" x14ac:dyDescent="0.35">
      <c r="S28326" s="43"/>
      <c r="U28326" s="43"/>
    </row>
    <row r="28327" spans="19:21" x14ac:dyDescent="0.35">
      <c r="S28327" s="43"/>
      <c r="U28327" s="43"/>
    </row>
    <row r="28328" spans="19:21" x14ac:dyDescent="0.35">
      <c r="S28328" s="43"/>
      <c r="U28328" s="43"/>
    </row>
    <row r="28329" spans="19:21" x14ac:dyDescent="0.35">
      <c r="S28329" s="43"/>
      <c r="U28329" s="43"/>
    </row>
    <row r="28330" spans="19:21" x14ac:dyDescent="0.35">
      <c r="S28330" s="43"/>
      <c r="U28330" s="43"/>
    </row>
    <row r="28331" spans="19:21" x14ac:dyDescent="0.35">
      <c r="S28331" s="43"/>
      <c r="U28331" s="43"/>
    </row>
    <row r="28332" spans="19:21" x14ac:dyDescent="0.35">
      <c r="S28332" s="43"/>
      <c r="U28332" s="43"/>
    </row>
    <row r="28333" spans="19:21" x14ac:dyDescent="0.35">
      <c r="S28333" s="43"/>
      <c r="U28333" s="43"/>
    </row>
    <row r="28334" spans="19:21" x14ac:dyDescent="0.35">
      <c r="S28334" s="43"/>
      <c r="U28334" s="43"/>
    </row>
    <row r="28335" spans="19:21" x14ac:dyDescent="0.35">
      <c r="S28335" s="43"/>
      <c r="U28335" s="43"/>
    </row>
    <row r="28336" spans="19:21" x14ac:dyDescent="0.35">
      <c r="S28336" s="43"/>
      <c r="U28336" s="43"/>
    </row>
    <row r="28337" spans="19:21" x14ac:dyDescent="0.35">
      <c r="S28337" s="43"/>
      <c r="U28337" s="43"/>
    </row>
    <row r="28338" spans="19:21" x14ac:dyDescent="0.35">
      <c r="S28338" s="43"/>
      <c r="U28338" s="43"/>
    </row>
    <row r="28339" spans="19:21" x14ac:dyDescent="0.35">
      <c r="S28339" s="43"/>
      <c r="U28339" s="43"/>
    </row>
    <row r="28340" spans="19:21" x14ac:dyDescent="0.35">
      <c r="S28340" s="43"/>
      <c r="U28340" s="43"/>
    </row>
    <row r="28341" spans="19:21" x14ac:dyDescent="0.35">
      <c r="S28341" s="43"/>
      <c r="U28341" s="43"/>
    </row>
    <row r="28342" spans="19:21" x14ac:dyDescent="0.35">
      <c r="S28342" s="43"/>
      <c r="U28342" s="43"/>
    </row>
    <row r="28343" spans="19:21" x14ac:dyDescent="0.35">
      <c r="S28343" s="43"/>
      <c r="U28343" s="43"/>
    </row>
    <row r="28344" spans="19:21" x14ac:dyDescent="0.35">
      <c r="S28344" s="43"/>
      <c r="U28344" s="43"/>
    </row>
    <row r="28345" spans="19:21" x14ac:dyDescent="0.35">
      <c r="S28345" s="43"/>
      <c r="U28345" s="43"/>
    </row>
    <row r="28346" spans="19:21" x14ac:dyDescent="0.35">
      <c r="S28346" s="43"/>
      <c r="U28346" s="43"/>
    </row>
    <row r="28347" spans="19:21" x14ac:dyDescent="0.35">
      <c r="S28347" s="43"/>
      <c r="U28347" s="43"/>
    </row>
    <row r="28348" spans="19:21" x14ac:dyDescent="0.35">
      <c r="S28348" s="43"/>
      <c r="U28348" s="43"/>
    </row>
    <row r="28349" spans="19:21" x14ac:dyDescent="0.35">
      <c r="S28349" s="43"/>
      <c r="U28349" s="43"/>
    </row>
    <row r="28350" spans="19:21" x14ac:dyDescent="0.35">
      <c r="S28350" s="43"/>
      <c r="U28350" s="43"/>
    </row>
    <row r="28351" spans="19:21" x14ac:dyDescent="0.35">
      <c r="S28351" s="43"/>
      <c r="U28351" s="43"/>
    </row>
    <row r="28352" spans="19:21" x14ac:dyDescent="0.35">
      <c r="S28352" s="43"/>
      <c r="U28352" s="43"/>
    </row>
    <row r="28353" spans="19:21" x14ac:dyDescent="0.35">
      <c r="S28353" s="43"/>
      <c r="U28353" s="43"/>
    </row>
    <row r="28354" spans="19:21" x14ac:dyDescent="0.35">
      <c r="S28354" s="43"/>
      <c r="U28354" s="43"/>
    </row>
    <row r="28355" spans="19:21" x14ac:dyDescent="0.35">
      <c r="S28355" s="43"/>
      <c r="U28355" s="43"/>
    </row>
    <row r="28356" spans="19:21" x14ac:dyDescent="0.35">
      <c r="S28356" s="43"/>
      <c r="U28356" s="43"/>
    </row>
    <row r="28357" spans="19:21" x14ac:dyDescent="0.35">
      <c r="S28357" s="43"/>
      <c r="U28357" s="43"/>
    </row>
    <row r="28358" spans="19:21" x14ac:dyDescent="0.35">
      <c r="S28358" s="43"/>
      <c r="U28358" s="43"/>
    </row>
    <row r="28359" spans="19:21" x14ac:dyDescent="0.35">
      <c r="S28359" s="43"/>
      <c r="U28359" s="43"/>
    </row>
    <row r="28360" spans="19:21" x14ac:dyDescent="0.35">
      <c r="S28360" s="43"/>
      <c r="U28360" s="43"/>
    </row>
    <row r="28361" spans="19:21" x14ac:dyDescent="0.35">
      <c r="S28361" s="43"/>
      <c r="U28361" s="43"/>
    </row>
    <row r="28362" spans="19:21" x14ac:dyDescent="0.35">
      <c r="S28362" s="43"/>
      <c r="U28362" s="43"/>
    </row>
    <row r="28363" spans="19:21" x14ac:dyDescent="0.35">
      <c r="S28363" s="43"/>
      <c r="U28363" s="43"/>
    </row>
    <row r="28364" spans="19:21" x14ac:dyDescent="0.35">
      <c r="S28364" s="43"/>
      <c r="U28364" s="43"/>
    </row>
    <row r="28365" spans="19:21" x14ac:dyDescent="0.35">
      <c r="S28365" s="43"/>
      <c r="U28365" s="43"/>
    </row>
    <row r="28366" spans="19:21" x14ac:dyDescent="0.35">
      <c r="S28366" s="43"/>
      <c r="U28366" s="43"/>
    </row>
    <row r="28367" spans="19:21" x14ac:dyDescent="0.35">
      <c r="S28367" s="43"/>
      <c r="U28367" s="43"/>
    </row>
    <row r="28368" spans="19:21" x14ac:dyDescent="0.35">
      <c r="S28368" s="43"/>
      <c r="U28368" s="43"/>
    </row>
    <row r="28369" spans="19:21" x14ac:dyDescent="0.35">
      <c r="S28369" s="43"/>
      <c r="U28369" s="43"/>
    </row>
    <row r="28370" spans="19:21" x14ac:dyDescent="0.35">
      <c r="S28370" s="43"/>
      <c r="U28370" s="43"/>
    </row>
    <row r="28371" spans="19:21" x14ac:dyDescent="0.35">
      <c r="S28371" s="43"/>
      <c r="U28371" s="43"/>
    </row>
    <row r="28372" spans="19:21" x14ac:dyDescent="0.35">
      <c r="S28372" s="43"/>
      <c r="U28372" s="43"/>
    </row>
    <row r="28373" spans="19:21" x14ac:dyDescent="0.35">
      <c r="S28373" s="43"/>
      <c r="U28373" s="43"/>
    </row>
    <row r="28374" spans="19:21" x14ac:dyDescent="0.35">
      <c r="S28374" s="43"/>
      <c r="U28374" s="43"/>
    </row>
    <row r="28375" spans="19:21" x14ac:dyDescent="0.35">
      <c r="S28375" s="43"/>
      <c r="U28375" s="43"/>
    </row>
    <row r="28376" spans="19:21" x14ac:dyDescent="0.35">
      <c r="S28376" s="43"/>
      <c r="U28376" s="43"/>
    </row>
    <row r="28377" spans="19:21" x14ac:dyDescent="0.35">
      <c r="S28377" s="43"/>
      <c r="U28377" s="43"/>
    </row>
    <row r="28378" spans="19:21" x14ac:dyDescent="0.35">
      <c r="S28378" s="43"/>
      <c r="U28378" s="43"/>
    </row>
    <row r="28379" spans="19:21" x14ac:dyDescent="0.35">
      <c r="S28379" s="43"/>
      <c r="U28379" s="43"/>
    </row>
    <row r="28380" spans="19:21" x14ac:dyDescent="0.35">
      <c r="S28380" s="43"/>
      <c r="U28380" s="43"/>
    </row>
    <row r="28381" spans="19:21" x14ac:dyDescent="0.35">
      <c r="S28381" s="43"/>
      <c r="U28381" s="43"/>
    </row>
    <row r="28382" spans="19:21" x14ac:dyDescent="0.35">
      <c r="S28382" s="43"/>
      <c r="U28382" s="43"/>
    </row>
    <row r="28383" spans="19:21" x14ac:dyDescent="0.35">
      <c r="S28383" s="43"/>
      <c r="U28383" s="43"/>
    </row>
    <row r="28384" spans="19:21" x14ac:dyDescent="0.35">
      <c r="S28384" s="43"/>
      <c r="U28384" s="43"/>
    </row>
    <row r="28385" spans="19:21" x14ac:dyDescent="0.35">
      <c r="S28385" s="43"/>
      <c r="U28385" s="43"/>
    </row>
    <row r="28386" spans="19:21" x14ac:dyDescent="0.35">
      <c r="S28386" s="43"/>
      <c r="U28386" s="43"/>
    </row>
    <row r="28387" spans="19:21" x14ac:dyDescent="0.35">
      <c r="S28387" s="43"/>
      <c r="U28387" s="43"/>
    </row>
    <row r="28388" spans="19:21" x14ac:dyDescent="0.35">
      <c r="S28388" s="43"/>
      <c r="U28388" s="43"/>
    </row>
    <row r="28389" spans="19:21" x14ac:dyDescent="0.35">
      <c r="S28389" s="43"/>
      <c r="U28389" s="43"/>
    </row>
    <row r="28390" spans="19:21" x14ac:dyDescent="0.35">
      <c r="S28390" s="43"/>
      <c r="U28390" s="43"/>
    </row>
    <row r="28391" spans="19:21" x14ac:dyDescent="0.35">
      <c r="S28391" s="43"/>
      <c r="U28391" s="43"/>
    </row>
    <row r="28392" spans="19:21" x14ac:dyDescent="0.35">
      <c r="S28392" s="43"/>
      <c r="U28392" s="43"/>
    </row>
    <row r="28393" spans="19:21" x14ac:dyDescent="0.35">
      <c r="S28393" s="43"/>
      <c r="U28393" s="43"/>
    </row>
    <row r="28394" spans="19:21" x14ac:dyDescent="0.35">
      <c r="S28394" s="43"/>
      <c r="U28394" s="43"/>
    </row>
    <row r="28395" spans="19:21" x14ac:dyDescent="0.35">
      <c r="S28395" s="43"/>
      <c r="U28395" s="43"/>
    </row>
    <row r="28396" spans="19:21" x14ac:dyDescent="0.35">
      <c r="S28396" s="43"/>
      <c r="U28396" s="43"/>
    </row>
    <row r="28397" spans="19:21" x14ac:dyDescent="0.35">
      <c r="S28397" s="43"/>
      <c r="U28397" s="43"/>
    </row>
    <row r="28398" spans="19:21" x14ac:dyDescent="0.35">
      <c r="S28398" s="43"/>
      <c r="U28398" s="43"/>
    </row>
    <row r="28399" spans="19:21" x14ac:dyDescent="0.35">
      <c r="S28399" s="43"/>
      <c r="U28399" s="43"/>
    </row>
    <row r="28400" spans="19:21" x14ac:dyDescent="0.35">
      <c r="S28400" s="43"/>
      <c r="U28400" s="43"/>
    </row>
    <row r="28401" spans="19:21" x14ac:dyDescent="0.35">
      <c r="S28401" s="43"/>
      <c r="U28401" s="43"/>
    </row>
    <row r="28402" spans="19:21" x14ac:dyDescent="0.35">
      <c r="S28402" s="43"/>
      <c r="U28402" s="43"/>
    </row>
    <row r="28403" spans="19:21" x14ac:dyDescent="0.35">
      <c r="S28403" s="43"/>
      <c r="U28403" s="43"/>
    </row>
    <row r="28404" spans="19:21" x14ac:dyDescent="0.35">
      <c r="S28404" s="43"/>
      <c r="U28404" s="43"/>
    </row>
    <row r="28405" spans="19:21" x14ac:dyDescent="0.35">
      <c r="S28405" s="43"/>
      <c r="U28405" s="43"/>
    </row>
    <row r="28406" spans="19:21" x14ac:dyDescent="0.35">
      <c r="S28406" s="43"/>
      <c r="U28406" s="43"/>
    </row>
    <row r="28407" spans="19:21" x14ac:dyDescent="0.35">
      <c r="S28407" s="43"/>
      <c r="U28407" s="43"/>
    </row>
    <row r="28408" spans="19:21" x14ac:dyDescent="0.35">
      <c r="S28408" s="43"/>
      <c r="U28408" s="43"/>
    </row>
    <row r="28409" spans="19:21" x14ac:dyDescent="0.35">
      <c r="S28409" s="43"/>
      <c r="U28409" s="43"/>
    </row>
    <row r="28410" spans="19:21" x14ac:dyDescent="0.35">
      <c r="S28410" s="43"/>
      <c r="U28410" s="43"/>
    </row>
    <row r="28411" spans="19:21" x14ac:dyDescent="0.35">
      <c r="S28411" s="43"/>
      <c r="U28411" s="43"/>
    </row>
    <row r="28412" spans="19:21" x14ac:dyDescent="0.35">
      <c r="S28412" s="43"/>
      <c r="U28412" s="43"/>
    </row>
    <row r="28413" spans="19:21" x14ac:dyDescent="0.35">
      <c r="S28413" s="43"/>
      <c r="U28413" s="43"/>
    </row>
    <row r="28414" spans="19:21" x14ac:dyDescent="0.35">
      <c r="S28414" s="43"/>
      <c r="U28414" s="43"/>
    </row>
    <row r="28415" spans="19:21" x14ac:dyDescent="0.35">
      <c r="S28415" s="43"/>
      <c r="U28415" s="43"/>
    </row>
    <row r="28416" spans="19:21" x14ac:dyDescent="0.35">
      <c r="S28416" s="43"/>
      <c r="U28416" s="43"/>
    </row>
    <row r="28417" spans="19:21" x14ac:dyDescent="0.35">
      <c r="S28417" s="43"/>
      <c r="U28417" s="43"/>
    </row>
    <row r="28418" spans="19:21" x14ac:dyDescent="0.35">
      <c r="S28418" s="43"/>
      <c r="U28418" s="43"/>
    </row>
    <row r="28419" spans="19:21" x14ac:dyDescent="0.35">
      <c r="S28419" s="43"/>
      <c r="U28419" s="43"/>
    </row>
    <row r="28420" spans="19:21" x14ac:dyDescent="0.35">
      <c r="S28420" s="43"/>
      <c r="U28420" s="43"/>
    </row>
    <row r="28421" spans="19:21" x14ac:dyDescent="0.35">
      <c r="S28421" s="43"/>
      <c r="U28421" s="43"/>
    </row>
    <row r="28422" spans="19:21" x14ac:dyDescent="0.35">
      <c r="S28422" s="43"/>
      <c r="U28422" s="43"/>
    </row>
    <row r="28423" spans="19:21" x14ac:dyDescent="0.35">
      <c r="S28423" s="43"/>
      <c r="U28423" s="43"/>
    </row>
    <row r="28424" spans="19:21" x14ac:dyDescent="0.35">
      <c r="S28424" s="43"/>
      <c r="U28424" s="43"/>
    </row>
    <row r="28425" spans="19:21" x14ac:dyDescent="0.35">
      <c r="S28425" s="43"/>
      <c r="U28425" s="43"/>
    </row>
    <row r="28426" spans="19:21" x14ac:dyDescent="0.35">
      <c r="S28426" s="43"/>
      <c r="U28426" s="43"/>
    </row>
    <row r="28427" spans="19:21" x14ac:dyDescent="0.35">
      <c r="S28427" s="43"/>
      <c r="U28427" s="43"/>
    </row>
    <row r="28428" spans="19:21" x14ac:dyDescent="0.35">
      <c r="S28428" s="43"/>
      <c r="U28428" s="43"/>
    </row>
    <row r="28429" spans="19:21" x14ac:dyDescent="0.35">
      <c r="S28429" s="43"/>
      <c r="U28429" s="43"/>
    </row>
    <row r="28430" spans="19:21" x14ac:dyDescent="0.35">
      <c r="S28430" s="43"/>
      <c r="U28430" s="43"/>
    </row>
    <row r="28431" spans="19:21" x14ac:dyDescent="0.35">
      <c r="S28431" s="43"/>
      <c r="U28431" s="43"/>
    </row>
    <row r="28432" spans="19:21" x14ac:dyDescent="0.35">
      <c r="S28432" s="43"/>
      <c r="U28432" s="43"/>
    </row>
    <row r="28433" spans="19:21" x14ac:dyDescent="0.35">
      <c r="S28433" s="43"/>
      <c r="U28433" s="43"/>
    </row>
    <row r="28434" spans="19:21" x14ac:dyDescent="0.35">
      <c r="S28434" s="43"/>
      <c r="U28434" s="43"/>
    </row>
    <row r="28435" spans="19:21" x14ac:dyDescent="0.35">
      <c r="S28435" s="43"/>
      <c r="U28435" s="43"/>
    </row>
    <row r="28436" spans="19:21" x14ac:dyDescent="0.35">
      <c r="S28436" s="43"/>
      <c r="U28436" s="43"/>
    </row>
    <row r="28437" spans="19:21" x14ac:dyDescent="0.35">
      <c r="S28437" s="43"/>
      <c r="U28437" s="43"/>
    </row>
    <row r="28438" spans="19:21" x14ac:dyDescent="0.35">
      <c r="S28438" s="43"/>
      <c r="U28438" s="43"/>
    </row>
    <row r="28439" spans="19:21" x14ac:dyDescent="0.35">
      <c r="S28439" s="43"/>
      <c r="U28439" s="43"/>
    </row>
    <row r="28440" spans="19:21" x14ac:dyDescent="0.35">
      <c r="S28440" s="43"/>
      <c r="U28440" s="43"/>
    </row>
    <row r="28441" spans="19:21" x14ac:dyDescent="0.35">
      <c r="S28441" s="43"/>
      <c r="U28441" s="43"/>
    </row>
    <row r="28442" spans="19:21" x14ac:dyDescent="0.35">
      <c r="S28442" s="43"/>
      <c r="U28442" s="43"/>
    </row>
    <row r="28443" spans="19:21" x14ac:dyDescent="0.35">
      <c r="S28443" s="43"/>
      <c r="U28443" s="43"/>
    </row>
    <row r="28444" spans="19:21" x14ac:dyDescent="0.35">
      <c r="S28444" s="43"/>
      <c r="U28444" s="43"/>
    </row>
    <row r="28445" spans="19:21" x14ac:dyDescent="0.35">
      <c r="S28445" s="43"/>
      <c r="U28445" s="43"/>
    </row>
    <row r="28446" spans="19:21" x14ac:dyDescent="0.35">
      <c r="S28446" s="43"/>
      <c r="U28446" s="43"/>
    </row>
    <row r="28447" spans="19:21" x14ac:dyDescent="0.35">
      <c r="S28447" s="43"/>
      <c r="U28447" s="43"/>
    </row>
    <row r="28448" spans="19:21" x14ac:dyDescent="0.35">
      <c r="S28448" s="43"/>
      <c r="U28448" s="43"/>
    </row>
    <row r="28449" spans="19:21" x14ac:dyDescent="0.35">
      <c r="S28449" s="43"/>
      <c r="U28449" s="43"/>
    </row>
    <row r="28450" spans="19:21" x14ac:dyDescent="0.35">
      <c r="S28450" s="43"/>
      <c r="U28450" s="43"/>
    </row>
    <row r="28451" spans="19:21" x14ac:dyDescent="0.35">
      <c r="S28451" s="43"/>
      <c r="U28451" s="43"/>
    </row>
    <row r="28452" spans="19:21" x14ac:dyDescent="0.35">
      <c r="S28452" s="43"/>
      <c r="U28452" s="43"/>
    </row>
    <row r="28453" spans="19:21" x14ac:dyDescent="0.35">
      <c r="S28453" s="43"/>
      <c r="U28453" s="43"/>
    </row>
    <row r="28454" spans="19:21" x14ac:dyDescent="0.35">
      <c r="S28454" s="43"/>
      <c r="U28454" s="43"/>
    </row>
    <row r="28455" spans="19:21" x14ac:dyDescent="0.35">
      <c r="S28455" s="43"/>
      <c r="U28455" s="43"/>
    </row>
    <row r="28456" spans="19:21" x14ac:dyDescent="0.35">
      <c r="S28456" s="43"/>
      <c r="U28456" s="43"/>
    </row>
    <row r="28457" spans="19:21" x14ac:dyDescent="0.35">
      <c r="S28457" s="43"/>
      <c r="U28457" s="43"/>
    </row>
    <row r="28458" spans="19:21" x14ac:dyDescent="0.35">
      <c r="S28458" s="43"/>
      <c r="U28458" s="43"/>
    </row>
    <row r="28459" spans="19:21" x14ac:dyDescent="0.35">
      <c r="S28459" s="43"/>
      <c r="U28459" s="43"/>
    </row>
    <row r="28460" spans="19:21" x14ac:dyDescent="0.35">
      <c r="S28460" s="43"/>
      <c r="U28460" s="43"/>
    </row>
    <row r="28461" spans="19:21" x14ac:dyDescent="0.35">
      <c r="S28461" s="43"/>
      <c r="U28461" s="43"/>
    </row>
    <row r="28462" spans="19:21" x14ac:dyDescent="0.35">
      <c r="S28462" s="43"/>
      <c r="U28462" s="43"/>
    </row>
    <row r="28463" spans="19:21" x14ac:dyDescent="0.35">
      <c r="S28463" s="43"/>
      <c r="U28463" s="43"/>
    </row>
    <row r="28464" spans="19:21" x14ac:dyDescent="0.35">
      <c r="S28464" s="43"/>
      <c r="U28464" s="43"/>
    </row>
    <row r="28465" spans="19:21" x14ac:dyDescent="0.35">
      <c r="S28465" s="43"/>
      <c r="U28465" s="43"/>
    </row>
    <row r="28466" spans="19:21" x14ac:dyDescent="0.35">
      <c r="S28466" s="43"/>
      <c r="U28466" s="43"/>
    </row>
    <row r="28467" spans="19:21" x14ac:dyDescent="0.35">
      <c r="S28467" s="43"/>
      <c r="U28467" s="43"/>
    </row>
    <row r="28468" spans="19:21" x14ac:dyDescent="0.35">
      <c r="S28468" s="43"/>
      <c r="U28468" s="43"/>
    </row>
    <row r="28469" spans="19:21" x14ac:dyDescent="0.35">
      <c r="S28469" s="43"/>
      <c r="U28469" s="43"/>
    </row>
    <row r="28470" spans="19:21" x14ac:dyDescent="0.35">
      <c r="S28470" s="43"/>
      <c r="U28470" s="43"/>
    </row>
    <row r="28471" spans="19:21" x14ac:dyDescent="0.35">
      <c r="S28471" s="43"/>
      <c r="U28471" s="43"/>
    </row>
    <row r="28472" spans="19:21" x14ac:dyDescent="0.35">
      <c r="S28472" s="43"/>
      <c r="U28472" s="43"/>
    </row>
    <row r="28473" spans="19:21" x14ac:dyDescent="0.35">
      <c r="S28473" s="43"/>
      <c r="U28473" s="43"/>
    </row>
    <row r="28474" spans="19:21" x14ac:dyDescent="0.35">
      <c r="S28474" s="43"/>
      <c r="U28474" s="43"/>
    </row>
    <row r="28475" spans="19:21" x14ac:dyDescent="0.35">
      <c r="S28475" s="43"/>
      <c r="U28475" s="43"/>
    </row>
    <row r="28476" spans="19:21" x14ac:dyDescent="0.35">
      <c r="S28476" s="43"/>
      <c r="U28476" s="43"/>
    </row>
    <row r="28477" spans="19:21" x14ac:dyDescent="0.35">
      <c r="S28477" s="43"/>
      <c r="U28477" s="43"/>
    </row>
    <row r="28478" spans="19:21" x14ac:dyDescent="0.35">
      <c r="S28478" s="43"/>
      <c r="U28478" s="43"/>
    </row>
    <row r="28479" spans="19:21" x14ac:dyDescent="0.35">
      <c r="S28479" s="43"/>
      <c r="U28479" s="43"/>
    </row>
    <row r="28480" spans="19:21" x14ac:dyDescent="0.35">
      <c r="S28480" s="43"/>
      <c r="U28480" s="43"/>
    </row>
    <row r="28481" spans="19:21" x14ac:dyDescent="0.35">
      <c r="S28481" s="43"/>
      <c r="U28481" s="43"/>
    </row>
    <row r="28482" spans="19:21" x14ac:dyDescent="0.35">
      <c r="S28482" s="43"/>
      <c r="U28482" s="43"/>
    </row>
    <row r="28483" spans="19:21" x14ac:dyDescent="0.35">
      <c r="S28483" s="43"/>
      <c r="U28483" s="43"/>
    </row>
    <row r="28484" spans="19:21" x14ac:dyDescent="0.35">
      <c r="S28484" s="43"/>
      <c r="U28484" s="43"/>
    </row>
    <row r="28485" spans="19:21" x14ac:dyDescent="0.35">
      <c r="S28485" s="43"/>
      <c r="U28485" s="43"/>
    </row>
    <row r="28486" spans="19:21" x14ac:dyDescent="0.35">
      <c r="S28486" s="43"/>
      <c r="U28486" s="43"/>
    </row>
    <row r="28487" spans="19:21" x14ac:dyDescent="0.35">
      <c r="S28487" s="43"/>
      <c r="U28487" s="43"/>
    </row>
    <row r="28488" spans="19:21" x14ac:dyDescent="0.35">
      <c r="S28488" s="43"/>
      <c r="U28488" s="43"/>
    </row>
    <row r="28489" spans="19:21" x14ac:dyDescent="0.35">
      <c r="S28489" s="43"/>
      <c r="U28489" s="43"/>
    </row>
    <row r="28490" spans="19:21" x14ac:dyDescent="0.35">
      <c r="S28490" s="43"/>
      <c r="U28490" s="43"/>
    </row>
    <row r="28491" spans="19:21" x14ac:dyDescent="0.35">
      <c r="S28491" s="43"/>
      <c r="U28491" s="43"/>
    </row>
    <row r="28492" spans="19:21" x14ac:dyDescent="0.35">
      <c r="S28492" s="43"/>
      <c r="U28492" s="43"/>
    </row>
    <row r="28493" spans="19:21" x14ac:dyDescent="0.35">
      <c r="S28493" s="43"/>
      <c r="U28493" s="43"/>
    </row>
    <row r="28494" spans="19:21" x14ac:dyDescent="0.35">
      <c r="S28494" s="43"/>
      <c r="U28494" s="43"/>
    </row>
    <row r="28495" spans="19:21" x14ac:dyDescent="0.35">
      <c r="S28495" s="43"/>
      <c r="U28495" s="43"/>
    </row>
    <row r="28496" spans="19:21" x14ac:dyDescent="0.35">
      <c r="S28496" s="43"/>
      <c r="U28496" s="43"/>
    </row>
    <row r="28497" spans="19:21" x14ac:dyDescent="0.35">
      <c r="S28497" s="43"/>
      <c r="U28497" s="43"/>
    </row>
    <row r="28498" spans="19:21" x14ac:dyDescent="0.35">
      <c r="S28498" s="43"/>
      <c r="U28498" s="43"/>
    </row>
    <row r="28499" spans="19:21" x14ac:dyDescent="0.35">
      <c r="S28499" s="43"/>
      <c r="U28499" s="43"/>
    </row>
    <row r="28500" spans="19:21" x14ac:dyDescent="0.35">
      <c r="S28500" s="43"/>
      <c r="U28500" s="43"/>
    </row>
    <row r="28501" spans="19:21" x14ac:dyDescent="0.35">
      <c r="S28501" s="43"/>
      <c r="U28501" s="43"/>
    </row>
    <row r="28502" spans="19:21" x14ac:dyDescent="0.35">
      <c r="S28502" s="43"/>
      <c r="U28502" s="43"/>
    </row>
    <row r="28503" spans="19:21" x14ac:dyDescent="0.35">
      <c r="S28503" s="43"/>
      <c r="U28503" s="43"/>
    </row>
    <row r="28504" spans="19:21" x14ac:dyDescent="0.35">
      <c r="S28504" s="43"/>
      <c r="U28504" s="43"/>
    </row>
    <row r="28505" spans="19:21" x14ac:dyDescent="0.35">
      <c r="S28505" s="43"/>
      <c r="U28505" s="43"/>
    </row>
    <row r="28506" spans="19:21" x14ac:dyDescent="0.35">
      <c r="S28506" s="43"/>
      <c r="U28506" s="43"/>
    </row>
    <row r="28507" spans="19:21" x14ac:dyDescent="0.35">
      <c r="S28507" s="43"/>
      <c r="U28507" s="43"/>
    </row>
    <row r="28508" spans="19:21" x14ac:dyDescent="0.35">
      <c r="S28508" s="43"/>
      <c r="U28508" s="43"/>
    </row>
    <row r="28509" spans="19:21" x14ac:dyDescent="0.35">
      <c r="S28509" s="43"/>
      <c r="U28509" s="43"/>
    </row>
    <row r="28510" spans="19:21" x14ac:dyDescent="0.35">
      <c r="S28510" s="43"/>
      <c r="U28510" s="43"/>
    </row>
    <row r="28511" spans="19:21" x14ac:dyDescent="0.35">
      <c r="S28511" s="43"/>
      <c r="U28511" s="43"/>
    </row>
    <row r="28512" spans="19:21" x14ac:dyDescent="0.35">
      <c r="S28512" s="43"/>
      <c r="U28512" s="43"/>
    </row>
    <row r="28513" spans="19:21" x14ac:dyDescent="0.35">
      <c r="S28513" s="43"/>
      <c r="U28513" s="43"/>
    </row>
    <row r="28514" spans="19:21" x14ac:dyDescent="0.35">
      <c r="S28514" s="43"/>
      <c r="U28514" s="43"/>
    </row>
    <row r="28515" spans="19:21" x14ac:dyDescent="0.35">
      <c r="S28515" s="43"/>
      <c r="U28515" s="43"/>
    </row>
    <row r="28516" spans="19:21" x14ac:dyDescent="0.35">
      <c r="S28516" s="43"/>
      <c r="U28516" s="43"/>
    </row>
    <row r="28517" spans="19:21" x14ac:dyDescent="0.35">
      <c r="S28517" s="43"/>
      <c r="U28517" s="43"/>
    </row>
    <row r="28518" spans="19:21" x14ac:dyDescent="0.35">
      <c r="S28518" s="43"/>
      <c r="U28518" s="43"/>
    </row>
    <row r="28519" spans="19:21" x14ac:dyDescent="0.35">
      <c r="S28519" s="43"/>
      <c r="U28519" s="43"/>
    </row>
    <row r="28520" spans="19:21" x14ac:dyDescent="0.35">
      <c r="S28520" s="43"/>
      <c r="U28520" s="43"/>
    </row>
    <row r="28521" spans="19:21" x14ac:dyDescent="0.35">
      <c r="S28521" s="43"/>
      <c r="U28521" s="43"/>
    </row>
    <row r="28522" spans="19:21" x14ac:dyDescent="0.35">
      <c r="S28522" s="43"/>
      <c r="U28522" s="43"/>
    </row>
    <row r="28523" spans="19:21" x14ac:dyDescent="0.35">
      <c r="S28523" s="43"/>
      <c r="U28523" s="43"/>
    </row>
    <row r="28524" spans="19:21" x14ac:dyDescent="0.35">
      <c r="S28524" s="43"/>
      <c r="U28524" s="43"/>
    </row>
    <row r="28525" spans="19:21" x14ac:dyDescent="0.35">
      <c r="S28525" s="43"/>
      <c r="U28525" s="43"/>
    </row>
    <row r="28526" spans="19:21" x14ac:dyDescent="0.35">
      <c r="S28526" s="43"/>
      <c r="U28526" s="43"/>
    </row>
    <row r="28527" spans="19:21" x14ac:dyDescent="0.35">
      <c r="S28527" s="43"/>
      <c r="U28527" s="43"/>
    </row>
    <row r="28528" spans="19:21" x14ac:dyDescent="0.35">
      <c r="S28528" s="43"/>
      <c r="U28528" s="43"/>
    </row>
    <row r="28529" spans="19:21" x14ac:dyDescent="0.35">
      <c r="S28529" s="43"/>
      <c r="U28529" s="43"/>
    </row>
    <row r="28530" spans="19:21" x14ac:dyDescent="0.35">
      <c r="S28530" s="43"/>
      <c r="U28530" s="43"/>
    </row>
    <row r="28531" spans="19:21" x14ac:dyDescent="0.35">
      <c r="S28531" s="43"/>
      <c r="U28531" s="43"/>
    </row>
    <row r="28532" spans="19:21" x14ac:dyDescent="0.35">
      <c r="S28532" s="43"/>
      <c r="U28532" s="43"/>
    </row>
    <row r="28533" spans="19:21" x14ac:dyDescent="0.35">
      <c r="S28533" s="43"/>
      <c r="U28533" s="43"/>
    </row>
    <row r="28534" spans="19:21" x14ac:dyDescent="0.35">
      <c r="S28534" s="43"/>
      <c r="U28534" s="43"/>
    </row>
    <row r="28535" spans="19:21" x14ac:dyDescent="0.35">
      <c r="S28535" s="43"/>
      <c r="U28535" s="43"/>
    </row>
    <row r="28536" spans="19:21" x14ac:dyDescent="0.35">
      <c r="S28536" s="43"/>
      <c r="U28536" s="43"/>
    </row>
    <row r="28537" spans="19:21" x14ac:dyDescent="0.35">
      <c r="S28537" s="43"/>
      <c r="U28537" s="43"/>
    </row>
    <row r="28538" spans="19:21" x14ac:dyDescent="0.35">
      <c r="S28538" s="43"/>
      <c r="U28538" s="43"/>
    </row>
    <row r="28539" spans="19:21" x14ac:dyDescent="0.35">
      <c r="S28539" s="43"/>
      <c r="U28539" s="43"/>
    </row>
    <row r="28540" spans="19:21" x14ac:dyDescent="0.35">
      <c r="S28540" s="43"/>
      <c r="U28540" s="43"/>
    </row>
    <row r="28541" spans="19:21" x14ac:dyDescent="0.35">
      <c r="S28541" s="43"/>
      <c r="U28541" s="43"/>
    </row>
    <row r="28542" spans="19:21" x14ac:dyDescent="0.35">
      <c r="S28542" s="43"/>
      <c r="U28542" s="43"/>
    </row>
    <row r="28543" spans="19:21" x14ac:dyDescent="0.35">
      <c r="S28543" s="43"/>
      <c r="U28543" s="43"/>
    </row>
    <row r="28544" spans="19:21" x14ac:dyDescent="0.35">
      <c r="S28544" s="43"/>
      <c r="U28544" s="43"/>
    </row>
    <row r="28545" spans="19:21" x14ac:dyDescent="0.35">
      <c r="S28545" s="43"/>
      <c r="U28545" s="43"/>
    </row>
    <row r="28546" spans="19:21" x14ac:dyDescent="0.35">
      <c r="S28546" s="43"/>
      <c r="U28546" s="43"/>
    </row>
    <row r="28547" spans="19:21" x14ac:dyDescent="0.35">
      <c r="S28547" s="43"/>
      <c r="U28547" s="43"/>
    </row>
    <row r="28548" spans="19:21" x14ac:dyDescent="0.35">
      <c r="S28548" s="43"/>
      <c r="U28548" s="43"/>
    </row>
    <row r="28549" spans="19:21" x14ac:dyDescent="0.35">
      <c r="S28549" s="43"/>
      <c r="U28549" s="43"/>
    </row>
    <row r="28550" spans="19:21" x14ac:dyDescent="0.35">
      <c r="S28550" s="43"/>
      <c r="U28550" s="43"/>
    </row>
    <row r="28551" spans="19:21" x14ac:dyDescent="0.35">
      <c r="S28551" s="43"/>
      <c r="U28551" s="43"/>
    </row>
    <row r="28552" spans="19:21" x14ac:dyDescent="0.35">
      <c r="S28552" s="43"/>
      <c r="U28552" s="43"/>
    </row>
    <row r="28553" spans="19:21" x14ac:dyDescent="0.35">
      <c r="S28553" s="43"/>
      <c r="U28553" s="43"/>
    </row>
    <row r="28554" spans="19:21" x14ac:dyDescent="0.35">
      <c r="S28554" s="43"/>
      <c r="U28554" s="43"/>
    </row>
    <row r="28555" spans="19:21" x14ac:dyDescent="0.35">
      <c r="S28555" s="43"/>
      <c r="U28555" s="43"/>
    </row>
    <row r="28556" spans="19:21" x14ac:dyDescent="0.35">
      <c r="S28556" s="43"/>
      <c r="U28556" s="43"/>
    </row>
    <row r="28557" spans="19:21" x14ac:dyDescent="0.35">
      <c r="S28557" s="43"/>
      <c r="U28557" s="43"/>
    </row>
    <row r="28558" spans="19:21" x14ac:dyDescent="0.35">
      <c r="S28558" s="43"/>
      <c r="U28558" s="43"/>
    </row>
    <row r="28559" spans="19:21" x14ac:dyDescent="0.35">
      <c r="S28559" s="43"/>
      <c r="U28559" s="43"/>
    </row>
    <row r="28560" spans="19:21" x14ac:dyDescent="0.35">
      <c r="S28560" s="43"/>
      <c r="U28560" s="43"/>
    </row>
    <row r="28561" spans="19:21" x14ac:dyDescent="0.35">
      <c r="S28561" s="43"/>
      <c r="U28561" s="43"/>
    </row>
    <row r="28562" spans="19:21" x14ac:dyDescent="0.35">
      <c r="S28562" s="43"/>
      <c r="U28562" s="43"/>
    </row>
    <row r="28563" spans="19:21" x14ac:dyDescent="0.35">
      <c r="S28563" s="43"/>
      <c r="U28563" s="43"/>
    </row>
    <row r="28564" spans="19:21" x14ac:dyDescent="0.35">
      <c r="S28564" s="43"/>
      <c r="U28564" s="43"/>
    </row>
    <row r="28565" spans="19:21" x14ac:dyDescent="0.35">
      <c r="S28565" s="43"/>
      <c r="U28565" s="43"/>
    </row>
    <row r="28566" spans="19:21" x14ac:dyDescent="0.35">
      <c r="S28566" s="43"/>
      <c r="U28566" s="43"/>
    </row>
    <row r="28567" spans="19:21" x14ac:dyDescent="0.35">
      <c r="S28567" s="43"/>
      <c r="U28567" s="43"/>
    </row>
    <row r="28568" spans="19:21" x14ac:dyDescent="0.35">
      <c r="S28568" s="43"/>
      <c r="U28568" s="43"/>
    </row>
    <row r="28569" spans="19:21" x14ac:dyDescent="0.35">
      <c r="S28569" s="43"/>
      <c r="U28569" s="43"/>
    </row>
    <row r="28570" spans="19:21" x14ac:dyDescent="0.35">
      <c r="S28570" s="43"/>
      <c r="U28570" s="43"/>
    </row>
    <row r="28571" spans="19:21" x14ac:dyDescent="0.35">
      <c r="S28571" s="43"/>
      <c r="U28571" s="43"/>
    </row>
    <row r="28572" spans="19:21" x14ac:dyDescent="0.35">
      <c r="S28572" s="43"/>
      <c r="U28572" s="43"/>
    </row>
    <row r="28573" spans="19:21" x14ac:dyDescent="0.35">
      <c r="S28573" s="43"/>
      <c r="U28573" s="43"/>
    </row>
    <row r="28574" spans="19:21" x14ac:dyDescent="0.35">
      <c r="S28574" s="43"/>
      <c r="U28574" s="43"/>
    </row>
    <row r="28575" spans="19:21" x14ac:dyDescent="0.35">
      <c r="S28575" s="43"/>
      <c r="U28575" s="43"/>
    </row>
    <row r="28576" spans="19:21" x14ac:dyDescent="0.35">
      <c r="S28576" s="43"/>
      <c r="U28576" s="43"/>
    </row>
    <row r="28577" spans="19:21" x14ac:dyDescent="0.35">
      <c r="S28577" s="43"/>
      <c r="U28577" s="43"/>
    </row>
    <row r="28578" spans="19:21" x14ac:dyDescent="0.35">
      <c r="S28578" s="43"/>
      <c r="U28578" s="43"/>
    </row>
    <row r="28579" spans="19:21" x14ac:dyDescent="0.35">
      <c r="S28579" s="43"/>
      <c r="U28579" s="43"/>
    </row>
    <row r="28580" spans="19:21" x14ac:dyDescent="0.35">
      <c r="S28580" s="43"/>
      <c r="U28580" s="43"/>
    </row>
    <row r="28581" spans="19:21" x14ac:dyDescent="0.35">
      <c r="S28581" s="43"/>
      <c r="U28581" s="43"/>
    </row>
    <row r="28582" spans="19:21" x14ac:dyDescent="0.35">
      <c r="S28582" s="43"/>
      <c r="U28582" s="43"/>
    </row>
    <row r="28583" spans="19:21" x14ac:dyDescent="0.35">
      <c r="S28583" s="43"/>
      <c r="U28583" s="43"/>
    </row>
    <row r="28584" spans="19:21" x14ac:dyDescent="0.35">
      <c r="S28584" s="43"/>
      <c r="U28584" s="43"/>
    </row>
    <row r="28585" spans="19:21" x14ac:dyDescent="0.35">
      <c r="S28585" s="43"/>
      <c r="U28585" s="43"/>
    </row>
    <row r="28586" spans="19:21" x14ac:dyDescent="0.35">
      <c r="S28586" s="43"/>
      <c r="U28586" s="43"/>
    </row>
    <row r="28587" spans="19:21" x14ac:dyDescent="0.35">
      <c r="S28587" s="43"/>
      <c r="U28587" s="43"/>
    </row>
    <row r="28588" spans="19:21" x14ac:dyDescent="0.35">
      <c r="S28588" s="43"/>
      <c r="U28588" s="43"/>
    </row>
    <row r="28589" spans="19:21" x14ac:dyDescent="0.35">
      <c r="S28589" s="43"/>
      <c r="U28589" s="43"/>
    </row>
    <row r="28590" spans="19:21" x14ac:dyDescent="0.35">
      <c r="S28590" s="43"/>
      <c r="U28590" s="43"/>
    </row>
    <row r="28591" spans="19:21" x14ac:dyDescent="0.35">
      <c r="S28591" s="43"/>
      <c r="U28591" s="43"/>
    </row>
    <row r="28592" spans="19:21" x14ac:dyDescent="0.35">
      <c r="S28592" s="43"/>
      <c r="U28592" s="43"/>
    </row>
    <row r="28593" spans="19:21" x14ac:dyDescent="0.35">
      <c r="S28593" s="43"/>
      <c r="U28593" s="43"/>
    </row>
    <row r="28594" spans="19:21" x14ac:dyDescent="0.35">
      <c r="S28594" s="43"/>
      <c r="U28594" s="43"/>
    </row>
    <row r="28595" spans="19:21" x14ac:dyDescent="0.35">
      <c r="S28595" s="43"/>
      <c r="U28595" s="43"/>
    </row>
    <row r="28596" spans="19:21" x14ac:dyDescent="0.35">
      <c r="S28596" s="43"/>
      <c r="U28596" s="43"/>
    </row>
    <row r="28597" spans="19:21" x14ac:dyDescent="0.35">
      <c r="S28597" s="43"/>
      <c r="U28597" s="43"/>
    </row>
    <row r="28598" spans="19:21" x14ac:dyDescent="0.35">
      <c r="S28598" s="43"/>
      <c r="U28598" s="43"/>
    </row>
    <row r="28599" spans="19:21" x14ac:dyDescent="0.35">
      <c r="S28599" s="43"/>
      <c r="U28599" s="43"/>
    </row>
    <row r="28600" spans="19:21" x14ac:dyDescent="0.35">
      <c r="S28600" s="43"/>
      <c r="U28600" s="43"/>
    </row>
    <row r="28601" spans="19:21" x14ac:dyDescent="0.35">
      <c r="S28601" s="43"/>
      <c r="U28601" s="43"/>
    </row>
    <row r="28602" spans="19:21" x14ac:dyDescent="0.35">
      <c r="S28602" s="43"/>
      <c r="U28602" s="43"/>
    </row>
    <row r="28603" spans="19:21" x14ac:dyDescent="0.35">
      <c r="S28603" s="43"/>
      <c r="U28603" s="43"/>
    </row>
    <row r="28604" spans="19:21" x14ac:dyDescent="0.35">
      <c r="S28604" s="43"/>
      <c r="U28604" s="43"/>
    </row>
    <row r="28605" spans="19:21" x14ac:dyDescent="0.35">
      <c r="S28605" s="43"/>
      <c r="U28605" s="43"/>
    </row>
    <row r="28606" spans="19:21" x14ac:dyDescent="0.35">
      <c r="S28606" s="43"/>
      <c r="U28606" s="43"/>
    </row>
    <row r="28607" spans="19:21" x14ac:dyDescent="0.35">
      <c r="S28607" s="43"/>
      <c r="U28607" s="43"/>
    </row>
    <row r="28608" spans="19:21" x14ac:dyDescent="0.35">
      <c r="S28608" s="43"/>
      <c r="U28608" s="43"/>
    </row>
    <row r="28609" spans="19:21" x14ac:dyDescent="0.35">
      <c r="S28609" s="43"/>
      <c r="U28609" s="43"/>
    </row>
    <row r="28610" spans="19:21" x14ac:dyDescent="0.35">
      <c r="S28610" s="43"/>
      <c r="U28610" s="43"/>
    </row>
    <row r="28611" spans="19:21" x14ac:dyDescent="0.35">
      <c r="S28611" s="43"/>
      <c r="U28611" s="43"/>
    </row>
    <row r="28612" spans="19:21" x14ac:dyDescent="0.35">
      <c r="S28612" s="43"/>
      <c r="U28612" s="43"/>
    </row>
    <row r="28613" spans="19:21" x14ac:dyDescent="0.35">
      <c r="S28613" s="43"/>
      <c r="U28613" s="43"/>
    </row>
    <row r="28614" spans="19:21" x14ac:dyDescent="0.35">
      <c r="S28614" s="43"/>
      <c r="U28614" s="43"/>
    </row>
    <row r="28615" spans="19:21" x14ac:dyDescent="0.35">
      <c r="S28615" s="43"/>
      <c r="U28615" s="43"/>
    </row>
    <row r="28616" spans="19:21" x14ac:dyDescent="0.35">
      <c r="S28616" s="43"/>
      <c r="U28616" s="43"/>
    </row>
    <row r="28617" spans="19:21" x14ac:dyDescent="0.35">
      <c r="S28617" s="43"/>
      <c r="U28617" s="43"/>
    </row>
    <row r="28618" spans="19:21" x14ac:dyDescent="0.35">
      <c r="S28618" s="43"/>
      <c r="U28618" s="43"/>
    </row>
    <row r="28619" spans="19:21" x14ac:dyDescent="0.35">
      <c r="S28619" s="43"/>
      <c r="U28619" s="43"/>
    </row>
    <row r="28620" spans="19:21" x14ac:dyDescent="0.35">
      <c r="S28620" s="43"/>
      <c r="U28620" s="43"/>
    </row>
    <row r="28621" spans="19:21" x14ac:dyDescent="0.35">
      <c r="S28621" s="43"/>
      <c r="U28621" s="43"/>
    </row>
    <row r="28622" spans="19:21" x14ac:dyDescent="0.35">
      <c r="S28622" s="43"/>
      <c r="U28622" s="43"/>
    </row>
    <row r="28623" spans="19:21" x14ac:dyDescent="0.35">
      <c r="S28623" s="43"/>
      <c r="U28623" s="43"/>
    </row>
    <row r="28624" spans="19:21" x14ac:dyDescent="0.35">
      <c r="S28624" s="43"/>
      <c r="U28624" s="43"/>
    </row>
    <row r="28625" spans="19:21" x14ac:dyDescent="0.35">
      <c r="S28625" s="43"/>
      <c r="U28625" s="43"/>
    </row>
    <row r="28626" spans="19:21" x14ac:dyDescent="0.35">
      <c r="S28626" s="43"/>
      <c r="U28626" s="43"/>
    </row>
    <row r="28627" spans="19:21" x14ac:dyDescent="0.35">
      <c r="S28627" s="43"/>
      <c r="U28627" s="43"/>
    </row>
    <row r="28628" spans="19:21" x14ac:dyDescent="0.35">
      <c r="S28628" s="43"/>
      <c r="U28628" s="43"/>
    </row>
    <row r="28629" spans="19:21" x14ac:dyDescent="0.35">
      <c r="S28629" s="43"/>
      <c r="U28629" s="43"/>
    </row>
    <row r="28630" spans="19:21" x14ac:dyDescent="0.35">
      <c r="S28630" s="43"/>
      <c r="U28630" s="43"/>
    </row>
    <row r="28631" spans="19:21" x14ac:dyDescent="0.35">
      <c r="S28631" s="43"/>
      <c r="U28631" s="43"/>
    </row>
    <row r="28632" spans="19:21" x14ac:dyDescent="0.35">
      <c r="S28632" s="43"/>
      <c r="U28632" s="43"/>
    </row>
    <row r="28633" spans="19:21" x14ac:dyDescent="0.35">
      <c r="S28633" s="43"/>
      <c r="U28633" s="43"/>
    </row>
    <row r="28634" spans="19:21" x14ac:dyDescent="0.35">
      <c r="S28634" s="43"/>
      <c r="U28634" s="43"/>
    </row>
    <row r="28635" spans="19:21" x14ac:dyDescent="0.35">
      <c r="S28635" s="43"/>
      <c r="U28635" s="43"/>
    </row>
    <row r="28636" spans="19:21" x14ac:dyDescent="0.35">
      <c r="S28636" s="43"/>
      <c r="U28636" s="43"/>
    </row>
    <row r="28637" spans="19:21" x14ac:dyDescent="0.35">
      <c r="S28637" s="43"/>
      <c r="U28637" s="43"/>
    </row>
    <row r="28638" spans="19:21" x14ac:dyDescent="0.35">
      <c r="S28638" s="43"/>
      <c r="U28638" s="43"/>
    </row>
    <row r="28639" spans="19:21" x14ac:dyDescent="0.35">
      <c r="S28639" s="43"/>
      <c r="U28639" s="43"/>
    </row>
    <row r="28640" spans="19:21" x14ac:dyDescent="0.35">
      <c r="S28640" s="43"/>
      <c r="U28640" s="43"/>
    </row>
    <row r="28641" spans="19:21" x14ac:dyDescent="0.35">
      <c r="S28641" s="43"/>
      <c r="U28641" s="43"/>
    </row>
    <row r="28642" spans="19:21" x14ac:dyDescent="0.35">
      <c r="S28642" s="43"/>
      <c r="U28642" s="43"/>
    </row>
    <row r="28643" spans="19:21" x14ac:dyDescent="0.35">
      <c r="S28643" s="43"/>
      <c r="U28643" s="43"/>
    </row>
    <row r="28644" spans="19:21" x14ac:dyDescent="0.35">
      <c r="S28644" s="43"/>
      <c r="U28644" s="43"/>
    </row>
    <row r="28645" spans="19:21" x14ac:dyDescent="0.35">
      <c r="S28645" s="43"/>
      <c r="U28645" s="43"/>
    </row>
    <row r="28646" spans="19:21" x14ac:dyDescent="0.35">
      <c r="S28646" s="43"/>
      <c r="U28646" s="43"/>
    </row>
    <row r="28647" spans="19:21" x14ac:dyDescent="0.35">
      <c r="S28647" s="43"/>
      <c r="U28647" s="43"/>
    </row>
    <row r="28648" spans="19:21" x14ac:dyDescent="0.35">
      <c r="S28648" s="43"/>
      <c r="U28648" s="43"/>
    </row>
    <row r="28649" spans="19:21" x14ac:dyDescent="0.35">
      <c r="S28649" s="43"/>
      <c r="U28649" s="43"/>
    </row>
    <row r="28650" spans="19:21" x14ac:dyDescent="0.35">
      <c r="S28650" s="43"/>
      <c r="U28650" s="43"/>
    </row>
    <row r="28651" spans="19:21" x14ac:dyDescent="0.35">
      <c r="S28651" s="43"/>
      <c r="U28651" s="43"/>
    </row>
    <row r="28652" spans="19:21" x14ac:dyDescent="0.35">
      <c r="S28652" s="43"/>
      <c r="U28652" s="43"/>
    </row>
    <row r="28653" spans="19:21" x14ac:dyDescent="0.35">
      <c r="S28653" s="43"/>
      <c r="U28653" s="43"/>
    </row>
    <row r="28654" spans="19:21" x14ac:dyDescent="0.35">
      <c r="S28654" s="43"/>
      <c r="U28654" s="43"/>
    </row>
    <row r="28655" spans="19:21" x14ac:dyDescent="0.35">
      <c r="S28655" s="43"/>
      <c r="U28655" s="43"/>
    </row>
    <row r="28656" spans="19:21" x14ac:dyDescent="0.35">
      <c r="S28656" s="43"/>
      <c r="U28656" s="43"/>
    </row>
    <row r="28657" spans="19:21" x14ac:dyDescent="0.35">
      <c r="S28657" s="43"/>
      <c r="U28657" s="43"/>
    </row>
    <row r="28658" spans="19:21" x14ac:dyDescent="0.35">
      <c r="S28658" s="43"/>
      <c r="U28658" s="43"/>
    </row>
    <row r="28659" spans="19:21" x14ac:dyDescent="0.35">
      <c r="S28659" s="43"/>
      <c r="U28659" s="43"/>
    </row>
    <row r="28660" spans="19:21" x14ac:dyDescent="0.35">
      <c r="S28660" s="43"/>
      <c r="U28660" s="43"/>
    </row>
    <row r="28661" spans="19:21" x14ac:dyDescent="0.35">
      <c r="S28661" s="43"/>
      <c r="U28661" s="43"/>
    </row>
    <row r="28662" spans="19:21" x14ac:dyDescent="0.35">
      <c r="S28662" s="43"/>
      <c r="U28662" s="43"/>
    </row>
    <row r="28663" spans="19:21" x14ac:dyDescent="0.35">
      <c r="S28663" s="43"/>
      <c r="U28663" s="43"/>
    </row>
    <row r="28664" spans="19:21" x14ac:dyDescent="0.35">
      <c r="S28664" s="43"/>
      <c r="U28664" s="43"/>
    </row>
    <row r="28665" spans="19:21" x14ac:dyDescent="0.35">
      <c r="S28665" s="43"/>
      <c r="U28665" s="43"/>
    </row>
    <row r="28666" spans="19:21" x14ac:dyDescent="0.35">
      <c r="S28666" s="43"/>
      <c r="U28666" s="43"/>
    </row>
    <row r="28667" spans="19:21" x14ac:dyDescent="0.35">
      <c r="S28667" s="43"/>
      <c r="U28667" s="43"/>
    </row>
    <row r="28668" spans="19:21" x14ac:dyDescent="0.35">
      <c r="S28668" s="43"/>
      <c r="U28668" s="43"/>
    </row>
    <row r="28669" spans="19:21" x14ac:dyDescent="0.35">
      <c r="S28669" s="43"/>
      <c r="U28669" s="43"/>
    </row>
    <row r="28670" spans="19:21" x14ac:dyDescent="0.35">
      <c r="S28670" s="43"/>
      <c r="U28670" s="43"/>
    </row>
    <row r="28671" spans="19:21" x14ac:dyDescent="0.35">
      <c r="S28671" s="43"/>
      <c r="U28671" s="43"/>
    </row>
    <row r="28672" spans="19:21" x14ac:dyDescent="0.35">
      <c r="S28672" s="43"/>
      <c r="U28672" s="43"/>
    </row>
    <row r="28673" spans="19:21" x14ac:dyDescent="0.35">
      <c r="S28673" s="43"/>
      <c r="U28673" s="43"/>
    </row>
    <row r="28674" spans="19:21" x14ac:dyDescent="0.35">
      <c r="S28674" s="43"/>
      <c r="U28674" s="43"/>
    </row>
    <row r="28675" spans="19:21" x14ac:dyDescent="0.35">
      <c r="S28675" s="43"/>
      <c r="U28675" s="43"/>
    </row>
    <row r="28676" spans="19:21" x14ac:dyDescent="0.35">
      <c r="S28676" s="43"/>
      <c r="U28676" s="43"/>
    </row>
    <row r="28677" spans="19:21" x14ac:dyDescent="0.35">
      <c r="S28677" s="43"/>
      <c r="U28677" s="43"/>
    </row>
    <row r="28678" spans="19:21" x14ac:dyDescent="0.35">
      <c r="S28678" s="43"/>
      <c r="U28678" s="43"/>
    </row>
    <row r="28679" spans="19:21" x14ac:dyDescent="0.35">
      <c r="S28679" s="43"/>
      <c r="U28679" s="43"/>
    </row>
    <row r="28680" spans="19:21" x14ac:dyDescent="0.35">
      <c r="S28680" s="43"/>
      <c r="U28680" s="43"/>
    </row>
    <row r="28681" spans="19:21" x14ac:dyDescent="0.35">
      <c r="S28681" s="43"/>
      <c r="U28681" s="43"/>
    </row>
    <row r="28682" spans="19:21" x14ac:dyDescent="0.35">
      <c r="S28682" s="43"/>
      <c r="U28682" s="43"/>
    </row>
    <row r="28683" spans="19:21" x14ac:dyDescent="0.35">
      <c r="S28683" s="43"/>
      <c r="U28683" s="43"/>
    </row>
    <row r="28684" spans="19:21" x14ac:dyDescent="0.35">
      <c r="S28684" s="43"/>
      <c r="U28684" s="43"/>
    </row>
    <row r="28685" spans="19:21" x14ac:dyDescent="0.35">
      <c r="S28685" s="43"/>
      <c r="U28685" s="43"/>
    </row>
    <row r="28686" spans="19:21" x14ac:dyDescent="0.35">
      <c r="S28686" s="43"/>
      <c r="U28686" s="43"/>
    </row>
    <row r="28687" spans="19:21" x14ac:dyDescent="0.35">
      <c r="S28687" s="43"/>
      <c r="U28687" s="43"/>
    </row>
    <row r="28688" spans="19:21" x14ac:dyDescent="0.35">
      <c r="S28688" s="43"/>
      <c r="U28688" s="43"/>
    </row>
    <row r="28689" spans="19:21" x14ac:dyDescent="0.35">
      <c r="S28689" s="43"/>
      <c r="U28689" s="43"/>
    </row>
    <row r="28690" spans="19:21" x14ac:dyDescent="0.35">
      <c r="S28690" s="43"/>
      <c r="U28690" s="43"/>
    </row>
    <row r="28691" spans="19:21" x14ac:dyDescent="0.35">
      <c r="S28691" s="43"/>
      <c r="U28691" s="43"/>
    </row>
    <row r="28692" spans="19:21" x14ac:dyDescent="0.35">
      <c r="S28692" s="43"/>
      <c r="U28692" s="43"/>
    </row>
    <row r="28693" spans="19:21" x14ac:dyDescent="0.35">
      <c r="S28693" s="43"/>
      <c r="U28693" s="43"/>
    </row>
    <row r="28694" spans="19:21" x14ac:dyDescent="0.35">
      <c r="S28694" s="43"/>
      <c r="U28694" s="43"/>
    </row>
    <row r="28695" spans="19:21" x14ac:dyDescent="0.35">
      <c r="S28695" s="43"/>
      <c r="U28695" s="43"/>
    </row>
    <row r="28696" spans="19:21" x14ac:dyDescent="0.35">
      <c r="S28696" s="43"/>
      <c r="U28696" s="43"/>
    </row>
    <row r="28697" spans="19:21" x14ac:dyDescent="0.35">
      <c r="S28697" s="43"/>
      <c r="U28697" s="43"/>
    </row>
    <row r="28698" spans="19:21" x14ac:dyDescent="0.35">
      <c r="S28698" s="43"/>
      <c r="U28698" s="43"/>
    </row>
    <row r="28699" spans="19:21" x14ac:dyDescent="0.35">
      <c r="S28699" s="43"/>
      <c r="U28699" s="43"/>
    </row>
    <row r="28700" spans="19:21" x14ac:dyDescent="0.35">
      <c r="S28700" s="43"/>
      <c r="U28700" s="43"/>
    </row>
    <row r="28701" spans="19:21" x14ac:dyDescent="0.35">
      <c r="S28701" s="43"/>
      <c r="U28701" s="43"/>
    </row>
    <row r="28702" spans="19:21" x14ac:dyDescent="0.35">
      <c r="S28702" s="43"/>
      <c r="U28702" s="43"/>
    </row>
    <row r="28703" spans="19:21" x14ac:dyDescent="0.35">
      <c r="S28703" s="43"/>
      <c r="U28703" s="43"/>
    </row>
    <row r="28704" spans="19:21" x14ac:dyDescent="0.35">
      <c r="S28704" s="43"/>
      <c r="U28704" s="43"/>
    </row>
    <row r="28705" spans="19:21" x14ac:dyDescent="0.35">
      <c r="S28705" s="43"/>
      <c r="U28705" s="43"/>
    </row>
    <row r="28706" spans="19:21" x14ac:dyDescent="0.35">
      <c r="S28706" s="43"/>
      <c r="U28706" s="43"/>
    </row>
    <row r="28707" spans="19:21" x14ac:dyDescent="0.35">
      <c r="S28707" s="43"/>
      <c r="U28707" s="43"/>
    </row>
    <row r="28708" spans="19:21" x14ac:dyDescent="0.35">
      <c r="S28708" s="43"/>
      <c r="U28708" s="43"/>
    </row>
    <row r="28709" spans="19:21" x14ac:dyDescent="0.35">
      <c r="S28709" s="43"/>
      <c r="U28709" s="43"/>
    </row>
    <row r="28710" spans="19:21" x14ac:dyDescent="0.35">
      <c r="S28710" s="43"/>
      <c r="U28710" s="43"/>
    </row>
    <row r="28711" spans="19:21" x14ac:dyDescent="0.35">
      <c r="S28711" s="43"/>
      <c r="U28711" s="43"/>
    </row>
    <row r="28712" spans="19:21" x14ac:dyDescent="0.35">
      <c r="S28712" s="43"/>
      <c r="U28712" s="43"/>
    </row>
    <row r="28713" spans="19:21" x14ac:dyDescent="0.35">
      <c r="S28713" s="43"/>
      <c r="U28713" s="43"/>
    </row>
    <row r="28714" spans="19:21" x14ac:dyDescent="0.35">
      <c r="S28714" s="43"/>
      <c r="U28714" s="43"/>
    </row>
    <row r="28715" spans="19:21" x14ac:dyDescent="0.35">
      <c r="S28715" s="43"/>
      <c r="U28715" s="43"/>
    </row>
    <row r="28716" spans="19:21" x14ac:dyDescent="0.35">
      <c r="S28716" s="43"/>
      <c r="U28716" s="43"/>
    </row>
    <row r="28717" spans="19:21" x14ac:dyDescent="0.35">
      <c r="S28717" s="43"/>
      <c r="U28717" s="43"/>
    </row>
    <row r="28718" spans="19:21" x14ac:dyDescent="0.35">
      <c r="S28718" s="43"/>
      <c r="U28718" s="43"/>
    </row>
    <row r="28719" spans="19:21" x14ac:dyDescent="0.35">
      <c r="S28719" s="43"/>
      <c r="U28719" s="43"/>
    </row>
    <row r="28720" spans="19:21" x14ac:dyDescent="0.35">
      <c r="S28720" s="43"/>
      <c r="U28720" s="43"/>
    </row>
    <row r="28721" spans="19:21" x14ac:dyDescent="0.35">
      <c r="S28721" s="43"/>
      <c r="U28721" s="43"/>
    </row>
    <row r="28722" spans="19:21" x14ac:dyDescent="0.35">
      <c r="S28722" s="43"/>
      <c r="U28722" s="43"/>
    </row>
    <row r="28723" spans="19:21" x14ac:dyDescent="0.35">
      <c r="S28723" s="43"/>
      <c r="U28723" s="43"/>
    </row>
    <row r="28724" spans="19:21" x14ac:dyDescent="0.35">
      <c r="S28724" s="43"/>
      <c r="U28724" s="43"/>
    </row>
    <row r="28725" spans="19:21" x14ac:dyDescent="0.35">
      <c r="S28725" s="43"/>
      <c r="U28725" s="43"/>
    </row>
    <row r="28726" spans="19:21" x14ac:dyDescent="0.35">
      <c r="S28726" s="43"/>
      <c r="U28726" s="43"/>
    </row>
    <row r="28727" spans="19:21" x14ac:dyDescent="0.35">
      <c r="S28727" s="43"/>
      <c r="U28727" s="43"/>
    </row>
    <row r="28728" spans="19:21" x14ac:dyDescent="0.35">
      <c r="S28728" s="43"/>
      <c r="U28728" s="43"/>
    </row>
    <row r="28729" spans="19:21" x14ac:dyDescent="0.35">
      <c r="S28729" s="43"/>
      <c r="U28729" s="43"/>
    </row>
    <row r="28730" spans="19:21" x14ac:dyDescent="0.35">
      <c r="S28730" s="43"/>
      <c r="U28730" s="43"/>
    </row>
    <row r="28731" spans="19:21" x14ac:dyDescent="0.35">
      <c r="S28731" s="43"/>
      <c r="U28731" s="43"/>
    </row>
    <row r="28732" spans="19:21" x14ac:dyDescent="0.35">
      <c r="S28732" s="43"/>
      <c r="U28732" s="43"/>
    </row>
    <row r="28733" spans="19:21" x14ac:dyDescent="0.35">
      <c r="S28733" s="43"/>
      <c r="U28733" s="43"/>
    </row>
    <row r="28734" spans="19:21" x14ac:dyDescent="0.35">
      <c r="S28734" s="43"/>
      <c r="U28734" s="43"/>
    </row>
    <row r="28735" spans="19:21" x14ac:dyDescent="0.35">
      <c r="S28735" s="43"/>
      <c r="U28735" s="43"/>
    </row>
    <row r="28736" spans="19:21" x14ac:dyDescent="0.35">
      <c r="S28736" s="43"/>
      <c r="U28736" s="43"/>
    </row>
    <row r="28737" spans="19:21" x14ac:dyDescent="0.35">
      <c r="S28737" s="43"/>
      <c r="U28737" s="43"/>
    </row>
    <row r="28738" spans="19:21" x14ac:dyDescent="0.35">
      <c r="S28738" s="43"/>
      <c r="U28738" s="43"/>
    </row>
    <row r="28739" spans="19:21" x14ac:dyDescent="0.35">
      <c r="S28739" s="43"/>
      <c r="U28739" s="43"/>
    </row>
    <row r="28740" spans="19:21" x14ac:dyDescent="0.35">
      <c r="S28740" s="43"/>
      <c r="U28740" s="43"/>
    </row>
    <row r="28741" spans="19:21" x14ac:dyDescent="0.35">
      <c r="S28741" s="43"/>
      <c r="U28741" s="43"/>
    </row>
    <row r="28742" spans="19:21" x14ac:dyDescent="0.35">
      <c r="S28742" s="43"/>
      <c r="U28742" s="43"/>
    </row>
    <row r="28743" spans="19:21" x14ac:dyDescent="0.35">
      <c r="S28743" s="43"/>
      <c r="U28743" s="43"/>
    </row>
    <row r="28744" spans="19:21" x14ac:dyDescent="0.35">
      <c r="S28744" s="43"/>
      <c r="U28744" s="43"/>
    </row>
    <row r="28745" spans="19:21" x14ac:dyDescent="0.35">
      <c r="S28745" s="43"/>
      <c r="U28745" s="43"/>
    </row>
    <row r="28746" spans="19:21" x14ac:dyDescent="0.35">
      <c r="S28746" s="43"/>
      <c r="U28746" s="43"/>
    </row>
    <row r="28747" spans="19:21" x14ac:dyDescent="0.35">
      <c r="S28747" s="43"/>
      <c r="U28747" s="43"/>
    </row>
    <row r="28748" spans="19:21" x14ac:dyDescent="0.35">
      <c r="S28748" s="43"/>
      <c r="U28748" s="43"/>
    </row>
    <row r="28749" spans="19:21" x14ac:dyDescent="0.35">
      <c r="S28749" s="43"/>
      <c r="U28749" s="43"/>
    </row>
    <row r="28750" spans="19:21" x14ac:dyDescent="0.35">
      <c r="S28750" s="43"/>
      <c r="U28750" s="43"/>
    </row>
    <row r="28751" spans="19:21" x14ac:dyDescent="0.35">
      <c r="S28751" s="43"/>
      <c r="U28751" s="43"/>
    </row>
    <row r="28752" spans="19:21" x14ac:dyDescent="0.35">
      <c r="S28752" s="43"/>
      <c r="U28752" s="43"/>
    </row>
    <row r="28753" spans="19:21" x14ac:dyDescent="0.35">
      <c r="S28753" s="43"/>
      <c r="U28753" s="43"/>
    </row>
    <row r="28754" spans="19:21" x14ac:dyDescent="0.35">
      <c r="S28754" s="43"/>
      <c r="U28754" s="43"/>
    </row>
    <row r="28755" spans="19:21" x14ac:dyDescent="0.35">
      <c r="S28755" s="43"/>
      <c r="U28755" s="43"/>
    </row>
    <row r="28756" spans="19:21" x14ac:dyDescent="0.35">
      <c r="S28756" s="43"/>
      <c r="U28756" s="43"/>
    </row>
    <row r="28757" spans="19:21" x14ac:dyDescent="0.35">
      <c r="S28757" s="43"/>
      <c r="U28757" s="43"/>
    </row>
    <row r="28758" spans="19:21" x14ac:dyDescent="0.35">
      <c r="S28758" s="43"/>
      <c r="U28758" s="43"/>
    </row>
    <row r="28759" spans="19:21" x14ac:dyDescent="0.35">
      <c r="S28759" s="43"/>
      <c r="U28759" s="43"/>
    </row>
    <row r="28760" spans="19:21" x14ac:dyDescent="0.35">
      <c r="S28760" s="43"/>
      <c r="U28760" s="43"/>
    </row>
    <row r="28761" spans="19:21" x14ac:dyDescent="0.35">
      <c r="S28761" s="43"/>
      <c r="U28761" s="43"/>
    </row>
    <row r="28762" spans="19:21" x14ac:dyDescent="0.35">
      <c r="S28762" s="43"/>
      <c r="U28762" s="43"/>
    </row>
    <row r="28763" spans="19:21" x14ac:dyDescent="0.35">
      <c r="S28763" s="43"/>
      <c r="U28763" s="43"/>
    </row>
    <row r="28764" spans="19:21" x14ac:dyDescent="0.35">
      <c r="S28764" s="43"/>
      <c r="U28764" s="43"/>
    </row>
    <row r="28765" spans="19:21" x14ac:dyDescent="0.35">
      <c r="S28765" s="43"/>
      <c r="U28765" s="43"/>
    </row>
    <row r="28766" spans="19:21" x14ac:dyDescent="0.35">
      <c r="S28766" s="43"/>
      <c r="U28766" s="43"/>
    </row>
    <row r="28767" spans="19:21" x14ac:dyDescent="0.35">
      <c r="S28767" s="43"/>
      <c r="U28767" s="43"/>
    </row>
    <row r="28768" spans="19:21" x14ac:dyDescent="0.35">
      <c r="S28768" s="43"/>
      <c r="U28768" s="43"/>
    </row>
    <row r="28769" spans="19:21" x14ac:dyDescent="0.35">
      <c r="S28769" s="43"/>
      <c r="U28769" s="43"/>
    </row>
    <row r="28770" spans="19:21" x14ac:dyDescent="0.35">
      <c r="S28770" s="43"/>
      <c r="U28770" s="43"/>
    </row>
    <row r="28771" spans="19:21" x14ac:dyDescent="0.35">
      <c r="S28771" s="43"/>
      <c r="U28771" s="43"/>
    </row>
    <row r="28772" spans="19:21" x14ac:dyDescent="0.35">
      <c r="S28772" s="43"/>
      <c r="U28772" s="43"/>
    </row>
    <row r="28773" spans="19:21" x14ac:dyDescent="0.35">
      <c r="S28773" s="43"/>
      <c r="U28773" s="43"/>
    </row>
    <row r="28774" spans="19:21" x14ac:dyDescent="0.35">
      <c r="S28774" s="43"/>
      <c r="U28774" s="43"/>
    </row>
    <row r="28775" spans="19:21" x14ac:dyDescent="0.35">
      <c r="S28775" s="43"/>
      <c r="U28775" s="43"/>
    </row>
    <row r="28776" spans="19:21" x14ac:dyDescent="0.35">
      <c r="S28776" s="43"/>
      <c r="U28776" s="43"/>
    </row>
    <row r="28777" spans="19:21" x14ac:dyDescent="0.35">
      <c r="S28777" s="43"/>
      <c r="U28777" s="43"/>
    </row>
    <row r="28778" spans="19:21" x14ac:dyDescent="0.35">
      <c r="S28778" s="43"/>
      <c r="U28778" s="43"/>
    </row>
    <row r="28779" spans="19:21" x14ac:dyDescent="0.35">
      <c r="S28779" s="43"/>
      <c r="U28779" s="43"/>
    </row>
    <row r="28780" spans="19:21" x14ac:dyDescent="0.35">
      <c r="S28780" s="43"/>
      <c r="U28780" s="43"/>
    </row>
    <row r="28781" spans="19:21" x14ac:dyDescent="0.35">
      <c r="S28781" s="43"/>
      <c r="U28781" s="43"/>
    </row>
    <row r="28782" spans="19:21" x14ac:dyDescent="0.35">
      <c r="S28782" s="43"/>
      <c r="U28782" s="43"/>
    </row>
    <row r="28783" spans="19:21" x14ac:dyDescent="0.35">
      <c r="S28783" s="43"/>
      <c r="U28783" s="43"/>
    </row>
    <row r="28784" spans="19:21" x14ac:dyDescent="0.35">
      <c r="S28784" s="43"/>
      <c r="U28784" s="43"/>
    </row>
    <row r="28785" spans="19:21" x14ac:dyDescent="0.35">
      <c r="S28785" s="43"/>
      <c r="U28785" s="43"/>
    </row>
    <row r="28786" spans="19:21" x14ac:dyDescent="0.35">
      <c r="S28786" s="43"/>
      <c r="U28786" s="43"/>
    </row>
    <row r="28787" spans="19:21" x14ac:dyDescent="0.35">
      <c r="S28787" s="43"/>
      <c r="U28787" s="43"/>
    </row>
    <row r="28788" spans="19:21" x14ac:dyDescent="0.35">
      <c r="S28788" s="43"/>
      <c r="U28788" s="43"/>
    </row>
    <row r="28789" spans="19:21" x14ac:dyDescent="0.35">
      <c r="S28789" s="43"/>
      <c r="U28789" s="43"/>
    </row>
    <row r="28790" spans="19:21" x14ac:dyDescent="0.35">
      <c r="S28790" s="43"/>
      <c r="U28790" s="43"/>
    </row>
    <row r="28791" spans="19:21" x14ac:dyDescent="0.35">
      <c r="S28791" s="43"/>
      <c r="U28791" s="43"/>
    </row>
    <row r="28792" spans="19:21" x14ac:dyDescent="0.35">
      <c r="S28792" s="43"/>
      <c r="U28792" s="43"/>
    </row>
    <row r="28793" spans="19:21" x14ac:dyDescent="0.35">
      <c r="S28793" s="43"/>
      <c r="U28793" s="43"/>
    </row>
    <row r="28794" spans="19:21" x14ac:dyDescent="0.35">
      <c r="S28794" s="43"/>
      <c r="U28794" s="43"/>
    </row>
    <row r="28795" spans="19:21" x14ac:dyDescent="0.35">
      <c r="S28795" s="43"/>
      <c r="U28795" s="43"/>
    </row>
    <row r="28796" spans="19:21" x14ac:dyDescent="0.35">
      <c r="S28796" s="43"/>
      <c r="U28796" s="43"/>
    </row>
    <row r="28797" spans="19:21" x14ac:dyDescent="0.35">
      <c r="S28797" s="43"/>
      <c r="U28797" s="43"/>
    </row>
    <row r="28798" spans="19:21" x14ac:dyDescent="0.35">
      <c r="S28798" s="43"/>
      <c r="U28798" s="43"/>
    </row>
    <row r="28799" spans="19:21" x14ac:dyDescent="0.35">
      <c r="S28799" s="43"/>
      <c r="U28799" s="43"/>
    </row>
    <row r="28800" spans="19:21" x14ac:dyDescent="0.35">
      <c r="S28800" s="43"/>
      <c r="U28800" s="43"/>
    </row>
    <row r="28801" spans="19:21" x14ac:dyDescent="0.35">
      <c r="S28801" s="43"/>
      <c r="U28801" s="43"/>
    </row>
    <row r="28802" spans="19:21" x14ac:dyDescent="0.35">
      <c r="S28802" s="43"/>
      <c r="U28802" s="43"/>
    </row>
    <row r="28803" spans="19:21" x14ac:dyDescent="0.35">
      <c r="S28803" s="43"/>
      <c r="U28803" s="43"/>
    </row>
    <row r="28804" spans="19:21" x14ac:dyDescent="0.35">
      <c r="S28804" s="43"/>
      <c r="U28804" s="43"/>
    </row>
    <row r="28805" spans="19:21" x14ac:dyDescent="0.35">
      <c r="S28805" s="43"/>
      <c r="U28805" s="43"/>
    </row>
    <row r="28806" spans="19:21" x14ac:dyDescent="0.35">
      <c r="S28806" s="43"/>
      <c r="U28806" s="43"/>
    </row>
    <row r="28807" spans="19:21" x14ac:dyDescent="0.35">
      <c r="S28807" s="43"/>
      <c r="U28807" s="43"/>
    </row>
    <row r="28808" spans="19:21" x14ac:dyDescent="0.35">
      <c r="S28808" s="43"/>
      <c r="U28808" s="43"/>
    </row>
    <row r="28809" spans="19:21" x14ac:dyDescent="0.35">
      <c r="S28809" s="43"/>
      <c r="U28809" s="43"/>
    </row>
    <row r="28810" spans="19:21" x14ac:dyDescent="0.35">
      <c r="S28810" s="43"/>
      <c r="U28810" s="43"/>
    </row>
    <row r="28811" spans="19:21" x14ac:dyDescent="0.35">
      <c r="S28811" s="43"/>
      <c r="U28811" s="43"/>
    </row>
    <row r="28812" spans="19:21" x14ac:dyDescent="0.35">
      <c r="S28812" s="43"/>
      <c r="U28812" s="43"/>
    </row>
    <row r="28813" spans="19:21" x14ac:dyDescent="0.35">
      <c r="S28813" s="43"/>
      <c r="U28813" s="43"/>
    </row>
    <row r="28814" spans="19:21" x14ac:dyDescent="0.35">
      <c r="S28814" s="43"/>
      <c r="U28814" s="43"/>
    </row>
    <row r="28815" spans="19:21" x14ac:dyDescent="0.35">
      <c r="S28815" s="43"/>
      <c r="U28815" s="43"/>
    </row>
    <row r="28816" spans="19:21" x14ac:dyDescent="0.35">
      <c r="S28816" s="43"/>
      <c r="U28816" s="43"/>
    </row>
    <row r="28817" spans="19:21" x14ac:dyDescent="0.35">
      <c r="S28817" s="43"/>
      <c r="U28817" s="43"/>
    </row>
    <row r="28818" spans="19:21" x14ac:dyDescent="0.35">
      <c r="S28818" s="43"/>
      <c r="U28818" s="43"/>
    </row>
    <row r="28819" spans="19:21" x14ac:dyDescent="0.35">
      <c r="S28819" s="43"/>
      <c r="U28819" s="43"/>
    </row>
    <row r="28820" spans="19:21" x14ac:dyDescent="0.35">
      <c r="S28820" s="43"/>
      <c r="U28820" s="43"/>
    </row>
    <row r="28821" spans="19:21" x14ac:dyDescent="0.35">
      <c r="S28821" s="43"/>
      <c r="U28821" s="43"/>
    </row>
    <row r="28822" spans="19:21" x14ac:dyDescent="0.35">
      <c r="S28822" s="43"/>
      <c r="U28822" s="43"/>
    </row>
    <row r="28823" spans="19:21" x14ac:dyDescent="0.35">
      <c r="S28823" s="43"/>
      <c r="U28823" s="43"/>
    </row>
    <row r="28824" spans="19:21" x14ac:dyDescent="0.35">
      <c r="S28824" s="43"/>
      <c r="U28824" s="43"/>
    </row>
    <row r="28825" spans="19:21" x14ac:dyDescent="0.35">
      <c r="S28825" s="43"/>
      <c r="U28825" s="43"/>
    </row>
    <row r="28826" spans="19:21" x14ac:dyDescent="0.35">
      <c r="S28826" s="43"/>
      <c r="U28826" s="43"/>
    </row>
    <row r="28827" spans="19:21" x14ac:dyDescent="0.35">
      <c r="S28827" s="43"/>
      <c r="U28827" s="43"/>
    </row>
    <row r="28828" spans="19:21" x14ac:dyDescent="0.35">
      <c r="S28828" s="43"/>
      <c r="U28828" s="43"/>
    </row>
    <row r="28829" spans="19:21" x14ac:dyDescent="0.35">
      <c r="S28829" s="43"/>
      <c r="U28829" s="43"/>
    </row>
    <row r="28830" spans="19:21" x14ac:dyDescent="0.35">
      <c r="S28830" s="43"/>
      <c r="U28830" s="43"/>
    </row>
    <row r="28831" spans="19:21" x14ac:dyDescent="0.35">
      <c r="S28831" s="43"/>
      <c r="U28831" s="43"/>
    </row>
    <row r="28832" spans="19:21" x14ac:dyDescent="0.35">
      <c r="S28832" s="43"/>
      <c r="U28832" s="43"/>
    </row>
    <row r="28833" spans="19:21" x14ac:dyDescent="0.35">
      <c r="S28833" s="43"/>
      <c r="U28833" s="43"/>
    </row>
    <row r="28834" spans="19:21" x14ac:dyDescent="0.35">
      <c r="S28834" s="43"/>
      <c r="U28834" s="43"/>
    </row>
    <row r="28835" spans="19:21" x14ac:dyDescent="0.35">
      <c r="S28835" s="43"/>
      <c r="U28835" s="43"/>
    </row>
    <row r="28836" spans="19:21" x14ac:dyDescent="0.35">
      <c r="S28836" s="43"/>
      <c r="U28836" s="43"/>
    </row>
    <row r="28837" spans="19:21" x14ac:dyDescent="0.35">
      <c r="S28837" s="43"/>
      <c r="U28837" s="43"/>
    </row>
    <row r="28838" spans="19:21" x14ac:dyDescent="0.35">
      <c r="S28838" s="43"/>
      <c r="U28838" s="43"/>
    </row>
    <row r="28839" spans="19:21" x14ac:dyDescent="0.35">
      <c r="S28839" s="43"/>
      <c r="U28839" s="43"/>
    </row>
    <row r="28840" spans="19:21" x14ac:dyDescent="0.35">
      <c r="S28840" s="43"/>
      <c r="U28840" s="43"/>
    </row>
    <row r="28841" spans="19:21" x14ac:dyDescent="0.35">
      <c r="S28841" s="43"/>
      <c r="U28841" s="43"/>
    </row>
    <row r="28842" spans="19:21" x14ac:dyDescent="0.35">
      <c r="S28842" s="43"/>
      <c r="U28842" s="43"/>
    </row>
    <row r="28843" spans="19:21" x14ac:dyDescent="0.35">
      <c r="S28843" s="43"/>
      <c r="U28843" s="43"/>
    </row>
    <row r="28844" spans="19:21" x14ac:dyDescent="0.35">
      <c r="S28844" s="43"/>
      <c r="U28844" s="43"/>
    </row>
    <row r="28845" spans="19:21" x14ac:dyDescent="0.35">
      <c r="S28845" s="43"/>
      <c r="U28845" s="43"/>
    </row>
    <row r="28846" spans="19:21" x14ac:dyDescent="0.35">
      <c r="S28846" s="43"/>
      <c r="U28846" s="43"/>
    </row>
    <row r="28847" spans="19:21" x14ac:dyDescent="0.35">
      <c r="S28847" s="43"/>
      <c r="U28847" s="43"/>
    </row>
    <row r="28848" spans="19:21" x14ac:dyDescent="0.35">
      <c r="S28848" s="43"/>
      <c r="U28848" s="43"/>
    </row>
    <row r="28849" spans="19:21" x14ac:dyDescent="0.35">
      <c r="S28849" s="43"/>
      <c r="U28849" s="43"/>
    </row>
    <row r="28850" spans="19:21" x14ac:dyDescent="0.35">
      <c r="S28850" s="43"/>
      <c r="U28850" s="43"/>
    </row>
    <row r="28851" spans="19:21" x14ac:dyDescent="0.35">
      <c r="S28851" s="43"/>
      <c r="U28851" s="43"/>
    </row>
    <row r="28852" spans="19:21" x14ac:dyDescent="0.35">
      <c r="S28852" s="43"/>
      <c r="U28852" s="43"/>
    </row>
    <row r="28853" spans="19:21" x14ac:dyDescent="0.35">
      <c r="S28853" s="43"/>
      <c r="U28853" s="43"/>
    </row>
    <row r="28854" spans="19:21" x14ac:dyDescent="0.35">
      <c r="S28854" s="43"/>
      <c r="U28854" s="43"/>
    </row>
    <row r="28855" spans="19:21" x14ac:dyDescent="0.35">
      <c r="S28855" s="43"/>
      <c r="U28855" s="43"/>
    </row>
    <row r="28856" spans="19:21" x14ac:dyDescent="0.35">
      <c r="S28856" s="43"/>
      <c r="U28856" s="43"/>
    </row>
    <row r="28857" spans="19:21" x14ac:dyDescent="0.35">
      <c r="S28857" s="43"/>
      <c r="U28857" s="43"/>
    </row>
    <row r="28858" spans="19:21" x14ac:dyDescent="0.35">
      <c r="S28858" s="43"/>
      <c r="U28858" s="43"/>
    </row>
    <row r="28859" spans="19:21" x14ac:dyDescent="0.35">
      <c r="S28859" s="43"/>
      <c r="U28859" s="43"/>
    </row>
    <row r="28860" spans="19:21" x14ac:dyDescent="0.35">
      <c r="S28860" s="43"/>
      <c r="U28860" s="43"/>
    </row>
    <row r="28861" spans="19:21" x14ac:dyDescent="0.35">
      <c r="S28861" s="43"/>
      <c r="U28861" s="43"/>
    </row>
    <row r="28862" spans="19:21" x14ac:dyDescent="0.35">
      <c r="S28862" s="43"/>
      <c r="U28862" s="43"/>
    </row>
    <row r="28863" spans="19:21" x14ac:dyDescent="0.35">
      <c r="S28863" s="43"/>
      <c r="U28863" s="43"/>
    </row>
    <row r="28864" spans="19:21" x14ac:dyDescent="0.35">
      <c r="S28864" s="43"/>
      <c r="U28864" s="43"/>
    </row>
    <row r="28865" spans="19:21" x14ac:dyDescent="0.35">
      <c r="S28865" s="43"/>
      <c r="U28865" s="43"/>
    </row>
    <row r="28866" spans="19:21" x14ac:dyDescent="0.35">
      <c r="S28866" s="43"/>
      <c r="U28866" s="43"/>
    </row>
    <row r="28867" spans="19:21" x14ac:dyDescent="0.35">
      <c r="S28867" s="43"/>
      <c r="U28867" s="43"/>
    </row>
    <row r="28868" spans="19:21" x14ac:dyDescent="0.35">
      <c r="S28868" s="43"/>
      <c r="U28868" s="43"/>
    </row>
    <row r="28869" spans="19:21" x14ac:dyDescent="0.35">
      <c r="S28869" s="43"/>
      <c r="U28869" s="43"/>
    </row>
    <row r="28870" spans="19:21" x14ac:dyDescent="0.35">
      <c r="S28870" s="43"/>
      <c r="U28870" s="43"/>
    </row>
    <row r="28871" spans="19:21" x14ac:dyDescent="0.35">
      <c r="S28871" s="43"/>
      <c r="U28871" s="43"/>
    </row>
    <row r="28872" spans="19:21" x14ac:dyDescent="0.35">
      <c r="S28872" s="43"/>
      <c r="U28872" s="43"/>
    </row>
    <row r="28873" spans="19:21" x14ac:dyDescent="0.35">
      <c r="S28873" s="43"/>
      <c r="U28873" s="43"/>
    </row>
    <row r="28874" spans="19:21" x14ac:dyDescent="0.35">
      <c r="S28874" s="43"/>
      <c r="U28874" s="43"/>
    </row>
    <row r="28875" spans="19:21" x14ac:dyDescent="0.35">
      <c r="S28875" s="43"/>
      <c r="U28875" s="43"/>
    </row>
    <row r="28876" spans="19:21" x14ac:dyDescent="0.35">
      <c r="S28876" s="43"/>
      <c r="U28876" s="43"/>
    </row>
    <row r="28877" spans="19:21" x14ac:dyDescent="0.35">
      <c r="S28877" s="43"/>
      <c r="U28877" s="43"/>
    </row>
    <row r="28878" spans="19:21" x14ac:dyDescent="0.35">
      <c r="S28878" s="43"/>
      <c r="U28878" s="43"/>
    </row>
    <row r="28879" spans="19:21" x14ac:dyDescent="0.35">
      <c r="S28879" s="43"/>
      <c r="U28879" s="43"/>
    </row>
    <row r="28880" spans="19:21" x14ac:dyDescent="0.35">
      <c r="S28880" s="43"/>
      <c r="U28880" s="43"/>
    </row>
    <row r="28881" spans="19:21" x14ac:dyDescent="0.35">
      <c r="S28881" s="43"/>
      <c r="U28881" s="43"/>
    </row>
    <row r="28882" spans="19:21" x14ac:dyDescent="0.35">
      <c r="S28882" s="43"/>
      <c r="U28882" s="43"/>
    </row>
    <row r="28883" spans="19:21" x14ac:dyDescent="0.35">
      <c r="S28883" s="43"/>
      <c r="U28883" s="43"/>
    </row>
    <row r="28884" spans="19:21" x14ac:dyDescent="0.35">
      <c r="S28884" s="43"/>
      <c r="U28884" s="43"/>
    </row>
    <row r="28885" spans="19:21" x14ac:dyDescent="0.35">
      <c r="S28885" s="43"/>
      <c r="U28885" s="43"/>
    </row>
    <row r="28886" spans="19:21" x14ac:dyDescent="0.35">
      <c r="S28886" s="43"/>
      <c r="U28886" s="43"/>
    </row>
    <row r="28887" spans="19:21" x14ac:dyDescent="0.35">
      <c r="S28887" s="43"/>
      <c r="U28887" s="43"/>
    </row>
    <row r="28888" spans="19:21" x14ac:dyDescent="0.35">
      <c r="S28888" s="43"/>
      <c r="U28888" s="43"/>
    </row>
    <row r="28889" spans="19:21" x14ac:dyDescent="0.35">
      <c r="S28889" s="43"/>
      <c r="U28889" s="43"/>
    </row>
    <row r="28890" spans="19:21" x14ac:dyDescent="0.35">
      <c r="S28890" s="43"/>
      <c r="U28890" s="43"/>
    </row>
    <row r="28891" spans="19:21" x14ac:dyDescent="0.35">
      <c r="S28891" s="43"/>
      <c r="U28891" s="43"/>
    </row>
    <row r="28892" spans="19:21" x14ac:dyDescent="0.35">
      <c r="S28892" s="43"/>
      <c r="U28892" s="43"/>
    </row>
    <row r="28893" spans="19:21" x14ac:dyDescent="0.35">
      <c r="S28893" s="43"/>
      <c r="U28893" s="43"/>
    </row>
    <row r="28894" spans="19:21" x14ac:dyDescent="0.35">
      <c r="S28894" s="43"/>
      <c r="U28894" s="43"/>
    </row>
    <row r="28895" spans="19:21" x14ac:dyDescent="0.35">
      <c r="S28895" s="43"/>
      <c r="U28895" s="43"/>
    </row>
    <row r="28896" spans="19:21" x14ac:dyDescent="0.35">
      <c r="S28896" s="43"/>
      <c r="U28896" s="43"/>
    </row>
    <row r="28897" spans="19:21" x14ac:dyDescent="0.35">
      <c r="S28897" s="43"/>
      <c r="U28897" s="43"/>
    </row>
    <row r="28898" spans="19:21" x14ac:dyDescent="0.35">
      <c r="S28898" s="43"/>
      <c r="U28898" s="43"/>
    </row>
    <row r="28899" spans="19:21" x14ac:dyDescent="0.35">
      <c r="S28899" s="43"/>
      <c r="U28899" s="43"/>
    </row>
    <row r="28900" spans="19:21" x14ac:dyDescent="0.35">
      <c r="S28900" s="43"/>
      <c r="U28900" s="43"/>
    </row>
    <row r="28901" spans="19:21" x14ac:dyDescent="0.35">
      <c r="S28901" s="43"/>
      <c r="U28901" s="43"/>
    </row>
    <row r="28902" spans="19:21" x14ac:dyDescent="0.35">
      <c r="S28902" s="43"/>
      <c r="U28902" s="43"/>
    </row>
    <row r="28903" spans="19:21" x14ac:dyDescent="0.35">
      <c r="S28903" s="43"/>
      <c r="U28903" s="43"/>
    </row>
    <row r="28904" spans="19:21" x14ac:dyDescent="0.35">
      <c r="S28904" s="43"/>
      <c r="U28904" s="43"/>
    </row>
    <row r="28905" spans="19:21" x14ac:dyDescent="0.35">
      <c r="S28905" s="43"/>
      <c r="U28905" s="43"/>
    </row>
    <row r="28906" spans="19:21" x14ac:dyDescent="0.35">
      <c r="S28906" s="43"/>
      <c r="U28906" s="43"/>
    </row>
    <row r="28907" spans="19:21" x14ac:dyDescent="0.35">
      <c r="S28907" s="43"/>
      <c r="U28907" s="43"/>
    </row>
    <row r="28908" spans="19:21" x14ac:dyDescent="0.35">
      <c r="S28908" s="43"/>
      <c r="U28908" s="43"/>
    </row>
    <row r="28909" spans="19:21" x14ac:dyDescent="0.35">
      <c r="S28909" s="43"/>
      <c r="U28909" s="43"/>
    </row>
    <row r="28910" spans="19:21" x14ac:dyDescent="0.35">
      <c r="S28910" s="43"/>
      <c r="U28910" s="43"/>
    </row>
    <row r="28911" spans="19:21" x14ac:dyDescent="0.35">
      <c r="S28911" s="43"/>
      <c r="U28911" s="43"/>
    </row>
    <row r="28912" spans="19:21" x14ac:dyDescent="0.35">
      <c r="S28912" s="43"/>
      <c r="U28912" s="43"/>
    </row>
    <row r="28913" spans="19:21" x14ac:dyDescent="0.35">
      <c r="S28913" s="43"/>
      <c r="U28913" s="43"/>
    </row>
    <row r="28914" spans="19:21" x14ac:dyDescent="0.35">
      <c r="S28914" s="43"/>
      <c r="U28914" s="43"/>
    </row>
    <row r="28915" spans="19:21" x14ac:dyDescent="0.35">
      <c r="S28915" s="43"/>
      <c r="U28915" s="43"/>
    </row>
    <row r="28916" spans="19:21" x14ac:dyDescent="0.35">
      <c r="S28916" s="43"/>
      <c r="U28916" s="43"/>
    </row>
    <row r="28917" spans="19:21" x14ac:dyDescent="0.35">
      <c r="S28917" s="43"/>
      <c r="U28917" s="43"/>
    </row>
    <row r="28918" spans="19:21" x14ac:dyDescent="0.35">
      <c r="S28918" s="43"/>
      <c r="U28918" s="43"/>
    </row>
    <row r="28919" spans="19:21" x14ac:dyDescent="0.35">
      <c r="S28919" s="43"/>
      <c r="U28919" s="43"/>
    </row>
    <row r="28920" spans="19:21" x14ac:dyDescent="0.35">
      <c r="S28920" s="43"/>
      <c r="U28920" s="43"/>
    </row>
    <row r="28921" spans="19:21" x14ac:dyDescent="0.35">
      <c r="S28921" s="43"/>
      <c r="U28921" s="43"/>
    </row>
    <row r="28922" spans="19:21" x14ac:dyDescent="0.35">
      <c r="S28922" s="43"/>
      <c r="U28922" s="43"/>
    </row>
    <row r="28923" spans="19:21" x14ac:dyDescent="0.35">
      <c r="S28923" s="43"/>
      <c r="U28923" s="43"/>
    </row>
    <row r="28924" spans="19:21" x14ac:dyDescent="0.35">
      <c r="S28924" s="43"/>
      <c r="U28924" s="43"/>
    </row>
    <row r="28925" spans="19:21" x14ac:dyDescent="0.35">
      <c r="S28925" s="43"/>
      <c r="U28925" s="43"/>
    </row>
    <row r="28926" spans="19:21" x14ac:dyDescent="0.35">
      <c r="S28926" s="43"/>
      <c r="U28926" s="43"/>
    </row>
    <row r="28927" spans="19:21" x14ac:dyDescent="0.35">
      <c r="S28927" s="43"/>
      <c r="U28927" s="43"/>
    </row>
    <row r="28928" spans="19:21" x14ac:dyDescent="0.35">
      <c r="S28928" s="43"/>
      <c r="U28928" s="43"/>
    </row>
    <row r="28929" spans="19:21" x14ac:dyDescent="0.35">
      <c r="S28929" s="43"/>
      <c r="U28929" s="43"/>
    </row>
    <row r="28930" spans="19:21" x14ac:dyDescent="0.35">
      <c r="S28930" s="43"/>
      <c r="U28930" s="43"/>
    </row>
    <row r="28931" spans="19:21" x14ac:dyDescent="0.35">
      <c r="S28931" s="43"/>
      <c r="U28931" s="43"/>
    </row>
    <row r="28932" spans="19:21" x14ac:dyDescent="0.35">
      <c r="S28932" s="43"/>
      <c r="U28932" s="43"/>
    </row>
    <row r="28933" spans="19:21" x14ac:dyDescent="0.35">
      <c r="S28933" s="43"/>
      <c r="U28933" s="43"/>
    </row>
    <row r="28934" spans="19:21" x14ac:dyDescent="0.35">
      <c r="S28934" s="43"/>
      <c r="U28934" s="43"/>
    </row>
    <row r="28935" spans="19:21" x14ac:dyDescent="0.35">
      <c r="S28935" s="43"/>
      <c r="U28935" s="43"/>
    </row>
    <row r="28936" spans="19:21" x14ac:dyDescent="0.35">
      <c r="S28936" s="43"/>
      <c r="U28936" s="43"/>
    </row>
    <row r="28937" spans="19:21" x14ac:dyDescent="0.35">
      <c r="S28937" s="43"/>
      <c r="U28937" s="43"/>
    </row>
    <row r="28938" spans="19:21" x14ac:dyDescent="0.35">
      <c r="S28938" s="43"/>
      <c r="U28938" s="43"/>
    </row>
    <row r="28939" spans="19:21" x14ac:dyDescent="0.35">
      <c r="S28939" s="43"/>
      <c r="U28939" s="43"/>
    </row>
    <row r="28940" spans="19:21" x14ac:dyDescent="0.35">
      <c r="S28940" s="43"/>
      <c r="U28940" s="43"/>
    </row>
    <row r="28941" spans="19:21" x14ac:dyDescent="0.35">
      <c r="S28941" s="43"/>
      <c r="U28941" s="43"/>
    </row>
    <row r="28942" spans="19:21" x14ac:dyDescent="0.35">
      <c r="S28942" s="43"/>
      <c r="U28942" s="43"/>
    </row>
    <row r="28943" spans="19:21" x14ac:dyDescent="0.35">
      <c r="S28943" s="43"/>
      <c r="U28943" s="43"/>
    </row>
    <row r="28944" spans="19:21" x14ac:dyDescent="0.35">
      <c r="S28944" s="43"/>
      <c r="U28944" s="43"/>
    </row>
    <row r="28945" spans="19:21" x14ac:dyDescent="0.35">
      <c r="S28945" s="43"/>
      <c r="U28945" s="43"/>
    </row>
    <row r="28946" spans="19:21" x14ac:dyDescent="0.35">
      <c r="S28946" s="43"/>
      <c r="U28946" s="43"/>
    </row>
    <row r="28947" spans="19:21" x14ac:dyDescent="0.35">
      <c r="S28947" s="43"/>
      <c r="U28947" s="43"/>
    </row>
    <row r="28948" spans="19:21" x14ac:dyDescent="0.35">
      <c r="S28948" s="43"/>
      <c r="U28948" s="43"/>
    </row>
    <row r="28949" spans="19:21" x14ac:dyDescent="0.35">
      <c r="S28949" s="43"/>
      <c r="U28949" s="43"/>
    </row>
    <row r="28950" spans="19:21" x14ac:dyDescent="0.35">
      <c r="S28950" s="43"/>
      <c r="U28950" s="43"/>
    </row>
    <row r="28951" spans="19:21" x14ac:dyDescent="0.35">
      <c r="S28951" s="43"/>
      <c r="U28951" s="43"/>
    </row>
    <row r="28952" spans="19:21" x14ac:dyDescent="0.35">
      <c r="S28952" s="43"/>
      <c r="U28952" s="43"/>
    </row>
    <row r="28953" spans="19:21" x14ac:dyDescent="0.35">
      <c r="S28953" s="43"/>
      <c r="U28953" s="43"/>
    </row>
    <row r="28954" spans="19:21" x14ac:dyDescent="0.35">
      <c r="S28954" s="43"/>
      <c r="U28954" s="43"/>
    </row>
    <row r="28955" spans="19:21" x14ac:dyDescent="0.35">
      <c r="S28955" s="43"/>
      <c r="U28955" s="43"/>
    </row>
    <row r="28956" spans="19:21" x14ac:dyDescent="0.35">
      <c r="S28956" s="43"/>
      <c r="U28956" s="43"/>
    </row>
    <row r="28957" spans="19:21" x14ac:dyDescent="0.35">
      <c r="S28957" s="43"/>
      <c r="U28957" s="43"/>
    </row>
    <row r="28958" spans="19:21" x14ac:dyDescent="0.35">
      <c r="S28958" s="43"/>
      <c r="U28958" s="43"/>
    </row>
    <row r="28959" spans="19:21" x14ac:dyDescent="0.35">
      <c r="S28959" s="43"/>
      <c r="U28959" s="43"/>
    </row>
    <row r="28960" spans="19:21" x14ac:dyDescent="0.35">
      <c r="S28960" s="43"/>
      <c r="U28960" s="43"/>
    </row>
    <row r="28961" spans="19:21" x14ac:dyDescent="0.35">
      <c r="S28961" s="43"/>
      <c r="U28961" s="43"/>
    </row>
    <row r="28962" spans="19:21" x14ac:dyDescent="0.35">
      <c r="S28962" s="43"/>
      <c r="U28962" s="43"/>
    </row>
    <row r="28963" spans="19:21" x14ac:dyDescent="0.35">
      <c r="S28963" s="43"/>
      <c r="U28963" s="43"/>
    </row>
    <row r="28964" spans="19:21" x14ac:dyDescent="0.35">
      <c r="S28964" s="43"/>
      <c r="U28964" s="43"/>
    </row>
    <row r="28965" spans="19:21" x14ac:dyDescent="0.35">
      <c r="S28965" s="43"/>
      <c r="U28965" s="43"/>
    </row>
    <row r="28966" spans="19:21" x14ac:dyDescent="0.35">
      <c r="S28966" s="43"/>
      <c r="U28966" s="43"/>
    </row>
    <row r="28967" spans="19:21" x14ac:dyDescent="0.35">
      <c r="S28967" s="43"/>
      <c r="U28967" s="43"/>
    </row>
    <row r="28968" spans="19:21" x14ac:dyDescent="0.35">
      <c r="S28968" s="43"/>
      <c r="U28968" s="43"/>
    </row>
    <row r="28969" spans="19:21" x14ac:dyDescent="0.35">
      <c r="S28969" s="43"/>
      <c r="U28969" s="43"/>
    </row>
    <row r="28970" spans="19:21" x14ac:dyDescent="0.35">
      <c r="S28970" s="43"/>
      <c r="U28970" s="43"/>
    </row>
    <row r="28971" spans="19:21" x14ac:dyDescent="0.35">
      <c r="S28971" s="43"/>
      <c r="U28971" s="43"/>
    </row>
    <row r="28972" spans="19:21" x14ac:dyDescent="0.35">
      <c r="S28972" s="43"/>
      <c r="U28972" s="43"/>
    </row>
    <row r="28973" spans="19:21" x14ac:dyDescent="0.35">
      <c r="S28973" s="43"/>
      <c r="U28973" s="43"/>
    </row>
    <row r="28974" spans="19:21" x14ac:dyDescent="0.35">
      <c r="S28974" s="43"/>
      <c r="U28974" s="43"/>
    </row>
    <row r="28975" spans="19:21" x14ac:dyDescent="0.35">
      <c r="S28975" s="43"/>
      <c r="U28975" s="43"/>
    </row>
    <row r="28976" spans="19:21" x14ac:dyDescent="0.35">
      <c r="S28976" s="43"/>
      <c r="U28976" s="43"/>
    </row>
    <row r="28977" spans="19:21" x14ac:dyDescent="0.35">
      <c r="S28977" s="43"/>
      <c r="U28977" s="43"/>
    </row>
    <row r="28978" spans="19:21" x14ac:dyDescent="0.35">
      <c r="S28978" s="43"/>
      <c r="U28978" s="43"/>
    </row>
    <row r="28979" spans="19:21" x14ac:dyDescent="0.35">
      <c r="S28979" s="43"/>
      <c r="U28979" s="43"/>
    </row>
    <row r="28980" spans="19:21" x14ac:dyDescent="0.35">
      <c r="S28980" s="43"/>
      <c r="U28980" s="43"/>
    </row>
    <row r="28981" spans="19:21" x14ac:dyDescent="0.35">
      <c r="S28981" s="43"/>
      <c r="U28981" s="43"/>
    </row>
    <row r="28982" spans="19:21" x14ac:dyDescent="0.35">
      <c r="S28982" s="43"/>
      <c r="U28982" s="43"/>
    </row>
    <row r="28983" spans="19:21" x14ac:dyDescent="0.35">
      <c r="S28983" s="43"/>
      <c r="U28983" s="43"/>
    </row>
    <row r="28984" spans="19:21" x14ac:dyDescent="0.35">
      <c r="S28984" s="43"/>
      <c r="U28984" s="43"/>
    </row>
    <row r="28985" spans="19:21" x14ac:dyDescent="0.35">
      <c r="S28985" s="43"/>
      <c r="U28985" s="43"/>
    </row>
    <row r="28986" spans="19:21" x14ac:dyDescent="0.35">
      <c r="S28986" s="43"/>
      <c r="U28986" s="43"/>
    </row>
    <row r="28987" spans="19:21" x14ac:dyDescent="0.35">
      <c r="S28987" s="43"/>
      <c r="U28987" s="43"/>
    </row>
    <row r="28988" spans="19:21" x14ac:dyDescent="0.35">
      <c r="S28988" s="43"/>
      <c r="U28988" s="43"/>
    </row>
    <row r="28989" spans="19:21" x14ac:dyDescent="0.35">
      <c r="S28989" s="43"/>
      <c r="U28989" s="43"/>
    </row>
    <row r="28990" spans="19:21" x14ac:dyDescent="0.35">
      <c r="S28990" s="43"/>
      <c r="U28990" s="43"/>
    </row>
    <row r="28991" spans="19:21" x14ac:dyDescent="0.35">
      <c r="S28991" s="43"/>
      <c r="U28991" s="43"/>
    </row>
    <row r="28992" spans="19:21" x14ac:dyDescent="0.35">
      <c r="S28992" s="43"/>
      <c r="U28992" s="43"/>
    </row>
    <row r="28993" spans="19:21" x14ac:dyDescent="0.35">
      <c r="S28993" s="43"/>
      <c r="U28993" s="43"/>
    </row>
    <row r="28994" spans="19:21" x14ac:dyDescent="0.35">
      <c r="S28994" s="43"/>
      <c r="U28994" s="43"/>
    </row>
    <row r="28995" spans="19:21" x14ac:dyDescent="0.35">
      <c r="S28995" s="43"/>
      <c r="U28995" s="43"/>
    </row>
    <row r="28996" spans="19:21" x14ac:dyDescent="0.35">
      <c r="S28996" s="43"/>
      <c r="U28996" s="43"/>
    </row>
    <row r="28997" spans="19:21" x14ac:dyDescent="0.35">
      <c r="S28997" s="43"/>
      <c r="U28997" s="43"/>
    </row>
    <row r="28998" spans="19:21" x14ac:dyDescent="0.35">
      <c r="S28998" s="43"/>
      <c r="U28998" s="43"/>
    </row>
    <row r="28999" spans="19:21" x14ac:dyDescent="0.35">
      <c r="S28999" s="43"/>
      <c r="U28999" s="43"/>
    </row>
    <row r="29000" spans="19:21" x14ac:dyDescent="0.35">
      <c r="S29000" s="43"/>
      <c r="U29000" s="43"/>
    </row>
    <row r="29001" spans="19:21" x14ac:dyDescent="0.35">
      <c r="S29001" s="43"/>
      <c r="U29001" s="43"/>
    </row>
    <row r="29002" spans="19:21" x14ac:dyDescent="0.35">
      <c r="S29002" s="43"/>
      <c r="U29002" s="43"/>
    </row>
    <row r="29003" spans="19:21" x14ac:dyDescent="0.35">
      <c r="S29003" s="43"/>
      <c r="U29003" s="43"/>
    </row>
    <row r="29004" spans="19:21" x14ac:dyDescent="0.35">
      <c r="S29004" s="43"/>
      <c r="U29004" s="43"/>
    </row>
    <row r="29005" spans="19:21" x14ac:dyDescent="0.35">
      <c r="S29005" s="43"/>
      <c r="U29005" s="43"/>
    </row>
    <row r="29006" spans="19:21" x14ac:dyDescent="0.35">
      <c r="S29006" s="43"/>
      <c r="U29006" s="43"/>
    </row>
    <row r="29007" spans="19:21" x14ac:dyDescent="0.35">
      <c r="S29007" s="43"/>
      <c r="U29007" s="43"/>
    </row>
    <row r="29008" spans="19:21" x14ac:dyDescent="0.35">
      <c r="S29008" s="43"/>
      <c r="U29008" s="43"/>
    </row>
    <row r="29009" spans="19:21" x14ac:dyDescent="0.35">
      <c r="S29009" s="43"/>
      <c r="U29009" s="43"/>
    </row>
    <row r="29010" spans="19:21" x14ac:dyDescent="0.35">
      <c r="S29010" s="43"/>
      <c r="U29010" s="43"/>
    </row>
    <row r="29011" spans="19:21" x14ac:dyDescent="0.35">
      <c r="S29011" s="43"/>
      <c r="U29011" s="43"/>
    </row>
    <row r="29012" spans="19:21" x14ac:dyDescent="0.35">
      <c r="S29012" s="43"/>
      <c r="U29012" s="43"/>
    </row>
    <row r="29013" spans="19:21" x14ac:dyDescent="0.35">
      <c r="S29013" s="43"/>
      <c r="U29013" s="43"/>
    </row>
    <row r="29014" spans="19:21" x14ac:dyDescent="0.35">
      <c r="S29014" s="43"/>
      <c r="U29014" s="43"/>
    </row>
    <row r="29015" spans="19:21" x14ac:dyDescent="0.35">
      <c r="S29015" s="43"/>
      <c r="U29015" s="43"/>
    </row>
    <row r="29016" spans="19:21" x14ac:dyDescent="0.35">
      <c r="S29016" s="43"/>
      <c r="U29016" s="43"/>
    </row>
    <row r="29017" spans="19:21" x14ac:dyDescent="0.35">
      <c r="S29017" s="43"/>
      <c r="U29017" s="43"/>
    </row>
    <row r="29018" spans="19:21" x14ac:dyDescent="0.35">
      <c r="S29018" s="43"/>
      <c r="U29018" s="43"/>
    </row>
    <row r="29019" spans="19:21" x14ac:dyDescent="0.35">
      <c r="S29019" s="43"/>
      <c r="U29019" s="43"/>
    </row>
    <row r="29020" spans="19:21" x14ac:dyDescent="0.35">
      <c r="S29020" s="43"/>
      <c r="U29020" s="43"/>
    </row>
    <row r="29021" spans="19:21" x14ac:dyDescent="0.35">
      <c r="S29021" s="43"/>
      <c r="U29021" s="43"/>
    </row>
    <row r="29022" spans="19:21" x14ac:dyDescent="0.35">
      <c r="S29022" s="43"/>
      <c r="U29022" s="43"/>
    </row>
    <row r="29023" spans="19:21" x14ac:dyDescent="0.35">
      <c r="S29023" s="43"/>
      <c r="U29023" s="43"/>
    </row>
    <row r="29024" spans="19:21" x14ac:dyDescent="0.35">
      <c r="S29024" s="43"/>
      <c r="U29024" s="43"/>
    </row>
    <row r="29025" spans="19:21" x14ac:dyDescent="0.35">
      <c r="S29025" s="43"/>
      <c r="U29025" s="43"/>
    </row>
    <row r="29026" spans="19:21" x14ac:dyDescent="0.35">
      <c r="S29026" s="43"/>
      <c r="U29026" s="43"/>
    </row>
    <row r="29027" spans="19:21" x14ac:dyDescent="0.35">
      <c r="S29027" s="43"/>
      <c r="U29027" s="43"/>
    </row>
    <row r="29028" spans="19:21" x14ac:dyDescent="0.35">
      <c r="S29028" s="43"/>
      <c r="U29028" s="43"/>
    </row>
    <row r="29029" spans="19:21" x14ac:dyDescent="0.35">
      <c r="S29029" s="43"/>
      <c r="U29029" s="43"/>
    </row>
    <row r="29030" spans="19:21" x14ac:dyDescent="0.35">
      <c r="S29030" s="43"/>
      <c r="U29030" s="43"/>
    </row>
    <row r="29031" spans="19:21" x14ac:dyDescent="0.35">
      <c r="S29031" s="43"/>
      <c r="U29031" s="43"/>
    </row>
    <row r="29032" spans="19:21" x14ac:dyDescent="0.35">
      <c r="S29032" s="43"/>
      <c r="U29032" s="43"/>
    </row>
    <row r="29033" spans="19:21" x14ac:dyDescent="0.35">
      <c r="S29033" s="43"/>
      <c r="U29033" s="43"/>
    </row>
    <row r="29034" spans="19:21" x14ac:dyDescent="0.35">
      <c r="S29034" s="43"/>
      <c r="U29034" s="43"/>
    </row>
    <row r="29035" spans="19:21" x14ac:dyDescent="0.35">
      <c r="S29035" s="43"/>
      <c r="U29035" s="43"/>
    </row>
    <row r="29036" spans="19:21" x14ac:dyDescent="0.35">
      <c r="S29036" s="43"/>
      <c r="U29036" s="43"/>
    </row>
    <row r="29037" spans="19:21" x14ac:dyDescent="0.35">
      <c r="S29037" s="43"/>
      <c r="U29037" s="43"/>
    </row>
    <row r="29038" spans="19:21" x14ac:dyDescent="0.35">
      <c r="S29038" s="43"/>
      <c r="U29038" s="43"/>
    </row>
    <row r="29039" spans="19:21" x14ac:dyDescent="0.35">
      <c r="S29039" s="43"/>
      <c r="U29039" s="43"/>
    </row>
    <row r="29040" spans="19:21" x14ac:dyDescent="0.35">
      <c r="S29040" s="43"/>
      <c r="U29040" s="43"/>
    </row>
    <row r="29041" spans="19:21" x14ac:dyDescent="0.35">
      <c r="S29041" s="43"/>
      <c r="U29041" s="43"/>
    </row>
    <row r="29042" spans="19:21" x14ac:dyDescent="0.35">
      <c r="S29042" s="43"/>
      <c r="U29042" s="43"/>
    </row>
    <row r="29043" spans="19:21" x14ac:dyDescent="0.35">
      <c r="S29043" s="43"/>
      <c r="U29043" s="43"/>
    </row>
    <row r="29044" spans="19:21" x14ac:dyDescent="0.35">
      <c r="S29044" s="43"/>
      <c r="U29044" s="43"/>
    </row>
    <row r="29045" spans="19:21" x14ac:dyDescent="0.35">
      <c r="S29045" s="43"/>
      <c r="U29045" s="43"/>
    </row>
    <row r="29046" spans="19:21" x14ac:dyDescent="0.35">
      <c r="S29046" s="43"/>
      <c r="U29046" s="43"/>
    </row>
    <row r="29047" spans="19:21" x14ac:dyDescent="0.35">
      <c r="S29047" s="43"/>
      <c r="U29047" s="43"/>
    </row>
    <row r="29048" spans="19:21" x14ac:dyDescent="0.35">
      <c r="S29048" s="43"/>
      <c r="U29048" s="43"/>
    </row>
    <row r="29049" spans="19:21" x14ac:dyDescent="0.35">
      <c r="S29049" s="43"/>
      <c r="U29049" s="43"/>
    </row>
    <row r="29050" spans="19:21" x14ac:dyDescent="0.35">
      <c r="S29050" s="43"/>
      <c r="U29050" s="43"/>
    </row>
    <row r="29051" spans="19:21" x14ac:dyDescent="0.35">
      <c r="S29051" s="43"/>
      <c r="U29051" s="43"/>
    </row>
    <row r="29052" spans="19:21" x14ac:dyDescent="0.35">
      <c r="S29052" s="43"/>
      <c r="U29052" s="43"/>
    </row>
    <row r="29053" spans="19:21" x14ac:dyDescent="0.35">
      <c r="S29053" s="43"/>
      <c r="U29053" s="43"/>
    </row>
    <row r="29054" spans="19:21" x14ac:dyDescent="0.35">
      <c r="S29054" s="43"/>
      <c r="U29054" s="43"/>
    </row>
    <row r="29055" spans="19:21" x14ac:dyDescent="0.35">
      <c r="S29055" s="43"/>
      <c r="U29055" s="43"/>
    </row>
    <row r="29056" spans="19:21" x14ac:dyDescent="0.35">
      <c r="S29056" s="43"/>
      <c r="U29056" s="43"/>
    </row>
    <row r="29057" spans="19:21" x14ac:dyDescent="0.35">
      <c r="S29057" s="43"/>
      <c r="U29057" s="43"/>
    </row>
    <row r="29058" spans="19:21" x14ac:dyDescent="0.35">
      <c r="S29058" s="43"/>
      <c r="U29058" s="43"/>
    </row>
    <row r="29059" spans="19:21" x14ac:dyDescent="0.35">
      <c r="S29059" s="43"/>
      <c r="U29059" s="43"/>
    </row>
    <row r="29060" spans="19:21" x14ac:dyDescent="0.35">
      <c r="S29060" s="43"/>
      <c r="U29060" s="43"/>
    </row>
    <row r="29061" spans="19:21" x14ac:dyDescent="0.35">
      <c r="S29061" s="43"/>
      <c r="U29061" s="43"/>
    </row>
    <row r="29062" spans="19:21" x14ac:dyDescent="0.35">
      <c r="S29062" s="43"/>
      <c r="U29062" s="43"/>
    </row>
    <row r="29063" spans="19:21" x14ac:dyDescent="0.35">
      <c r="S29063" s="43"/>
      <c r="U29063" s="43"/>
    </row>
    <row r="29064" spans="19:21" x14ac:dyDescent="0.35">
      <c r="S29064" s="43"/>
      <c r="U29064" s="43"/>
    </row>
    <row r="29065" spans="19:21" x14ac:dyDescent="0.35">
      <c r="S29065" s="43"/>
      <c r="U29065" s="43"/>
    </row>
    <row r="29066" spans="19:21" x14ac:dyDescent="0.35">
      <c r="S29066" s="43"/>
      <c r="U29066" s="43"/>
    </row>
    <row r="29067" spans="19:21" x14ac:dyDescent="0.35">
      <c r="S29067" s="43"/>
      <c r="U29067" s="43"/>
    </row>
    <row r="29068" spans="19:21" x14ac:dyDescent="0.35">
      <c r="S29068" s="43"/>
      <c r="U29068" s="43"/>
    </row>
    <row r="29069" spans="19:21" x14ac:dyDescent="0.35">
      <c r="S29069" s="43"/>
      <c r="U29069" s="43"/>
    </row>
    <row r="29070" spans="19:21" x14ac:dyDescent="0.35">
      <c r="S29070" s="43"/>
      <c r="U29070" s="43"/>
    </row>
    <row r="29071" spans="19:21" x14ac:dyDescent="0.35">
      <c r="S29071" s="43"/>
      <c r="U29071" s="43"/>
    </row>
    <row r="29072" spans="19:21" x14ac:dyDescent="0.35">
      <c r="S29072" s="43"/>
      <c r="U29072" s="43"/>
    </row>
    <row r="29073" spans="19:21" x14ac:dyDescent="0.35">
      <c r="S29073" s="43"/>
      <c r="U29073" s="43"/>
    </row>
    <row r="29074" spans="19:21" x14ac:dyDescent="0.35">
      <c r="S29074" s="43"/>
      <c r="U29074" s="43"/>
    </row>
    <row r="29075" spans="19:21" x14ac:dyDescent="0.35">
      <c r="S29075" s="43"/>
      <c r="U29075" s="43"/>
    </row>
    <row r="29076" spans="19:21" x14ac:dyDescent="0.35">
      <c r="S29076" s="43"/>
      <c r="U29076" s="43"/>
    </row>
    <row r="29077" spans="19:21" x14ac:dyDescent="0.35">
      <c r="S29077" s="43"/>
      <c r="U29077" s="43"/>
    </row>
    <row r="29078" spans="19:21" x14ac:dyDescent="0.35">
      <c r="S29078" s="43"/>
      <c r="U29078" s="43"/>
    </row>
    <row r="29079" spans="19:21" x14ac:dyDescent="0.35">
      <c r="S29079" s="43"/>
      <c r="U29079" s="43"/>
    </row>
    <row r="29080" spans="19:21" x14ac:dyDescent="0.35">
      <c r="S29080" s="43"/>
      <c r="U29080" s="43"/>
    </row>
    <row r="29081" spans="19:21" x14ac:dyDescent="0.35">
      <c r="S29081" s="43"/>
      <c r="U29081" s="43"/>
    </row>
    <row r="29082" spans="19:21" x14ac:dyDescent="0.35">
      <c r="S29082" s="43"/>
      <c r="U29082" s="43"/>
    </row>
    <row r="29083" spans="19:21" x14ac:dyDescent="0.35">
      <c r="S29083" s="43"/>
      <c r="U29083" s="43"/>
    </row>
    <row r="29084" spans="19:21" x14ac:dyDescent="0.35">
      <c r="S29084" s="43"/>
      <c r="U29084" s="43"/>
    </row>
    <row r="29085" spans="19:21" x14ac:dyDescent="0.35">
      <c r="S29085" s="43"/>
      <c r="U29085" s="43"/>
    </row>
    <row r="29086" spans="19:21" x14ac:dyDescent="0.35">
      <c r="S29086" s="43"/>
      <c r="U29086" s="43"/>
    </row>
    <row r="29087" spans="19:21" x14ac:dyDescent="0.35">
      <c r="S29087" s="43"/>
      <c r="U29087" s="43"/>
    </row>
    <row r="29088" spans="19:21" x14ac:dyDescent="0.35">
      <c r="S29088" s="43"/>
      <c r="U29088" s="43"/>
    </row>
    <row r="29089" spans="19:21" x14ac:dyDescent="0.35">
      <c r="S29089" s="43"/>
      <c r="U29089" s="43"/>
    </row>
    <row r="29090" spans="19:21" x14ac:dyDescent="0.35">
      <c r="S29090" s="43"/>
      <c r="U29090" s="43"/>
    </row>
    <row r="29091" spans="19:21" x14ac:dyDescent="0.35">
      <c r="S29091" s="43"/>
      <c r="U29091" s="43"/>
    </row>
    <row r="29092" spans="19:21" x14ac:dyDescent="0.35">
      <c r="S29092" s="43"/>
      <c r="U29092" s="43"/>
    </row>
    <row r="29093" spans="19:21" x14ac:dyDescent="0.35">
      <c r="S29093" s="43"/>
      <c r="U29093" s="43"/>
    </row>
    <row r="29094" spans="19:21" x14ac:dyDescent="0.35">
      <c r="S29094" s="43"/>
      <c r="U29094" s="43"/>
    </row>
    <row r="29095" spans="19:21" x14ac:dyDescent="0.35">
      <c r="S29095" s="43"/>
      <c r="U29095" s="43"/>
    </row>
    <row r="29096" spans="19:21" x14ac:dyDescent="0.35">
      <c r="S29096" s="43"/>
      <c r="U29096" s="43"/>
    </row>
    <row r="29097" spans="19:21" x14ac:dyDescent="0.35">
      <c r="S29097" s="43"/>
      <c r="U29097" s="43"/>
    </row>
    <row r="29098" spans="19:21" x14ac:dyDescent="0.35">
      <c r="S29098" s="43"/>
      <c r="U29098" s="43"/>
    </row>
    <row r="29099" spans="19:21" x14ac:dyDescent="0.35">
      <c r="S29099" s="43"/>
      <c r="U29099" s="43"/>
    </row>
    <row r="29100" spans="19:21" x14ac:dyDescent="0.35">
      <c r="S29100" s="43"/>
      <c r="U29100" s="43"/>
    </row>
    <row r="29101" spans="19:21" x14ac:dyDescent="0.35">
      <c r="S29101" s="43"/>
      <c r="U29101" s="43"/>
    </row>
    <row r="29102" spans="19:21" x14ac:dyDescent="0.35">
      <c r="S29102" s="43"/>
      <c r="U29102" s="43"/>
    </row>
    <row r="29103" spans="19:21" x14ac:dyDescent="0.35">
      <c r="S29103" s="43"/>
      <c r="U29103" s="43"/>
    </row>
    <row r="29104" spans="19:21" x14ac:dyDescent="0.35">
      <c r="S29104" s="43"/>
      <c r="U29104" s="43"/>
    </row>
    <row r="29105" spans="19:21" x14ac:dyDescent="0.35">
      <c r="S29105" s="43"/>
      <c r="U29105" s="43"/>
    </row>
    <row r="29106" spans="19:21" x14ac:dyDescent="0.35">
      <c r="S29106" s="43"/>
      <c r="U29106" s="43"/>
    </row>
    <row r="29107" spans="19:21" x14ac:dyDescent="0.35">
      <c r="S29107" s="43"/>
      <c r="U29107" s="43"/>
    </row>
    <row r="29108" spans="19:21" x14ac:dyDescent="0.35">
      <c r="S29108" s="43"/>
      <c r="U29108" s="43"/>
    </row>
    <row r="29109" spans="19:21" x14ac:dyDescent="0.35">
      <c r="S29109" s="43"/>
      <c r="U29109" s="43"/>
    </row>
    <row r="29110" spans="19:21" x14ac:dyDescent="0.35">
      <c r="S29110" s="43"/>
      <c r="U29110" s="43"/>
    </row>
    <row r="29111" spans="19:21" x14ac:dyDescent="0.35">
      <c r="S29111" s="43"/>
      <c r="U29111" s="43"/>
    </row>
    <row r="29112" spans="19:21" x14ac:dyDescent="0.35">
      <c r="S29112" s="43"/>
      <c r="U29112" s="43"/>
    </row>
    <row r="29113" spans="19:21" x14ac:dyDescent="0.35">
      <c r="S29113" s="43"/>
      <c r="U29113" s="43"/>
    </row>
    <row r="29114" spans="19:21" x14ac:dyDescent="0.35">
      <c r="S29114" s="43"/>
      <c r="U29114" s="43"/>
    </row>
    <row r="29115" spans="19:21" x14ac:dyDescent="0.35">
      <c r="S29115" s="43"/>
      <c r="U29115" s="43"/>
    </row>
    <row r="29116" spans="19:21" x14ac:dyDescent="0.35">
      <c r="S29116" s="43"/>
      <c r="U29116" s="43"/>
    </row>
    <row r="29117" spans="19:21" x14ac:dyDescent="0.35">
      <c r="S29117" s="43"/>
      <c r="U29117" s="43"/>
    </row>
    <row r="29118" spans="19:21" x14ac:dyDescent="0.35">
      <c r="S29118" s="43"/>
      <c r="U29118" s="43"/>
    </row>
    <row r="29119" spans="19:21" x14ac:dyDescent="0.35">
      <c r="S29119" s="43"/>
      <c r="U29119" s="43"/>
    </row>
    <row r="29120" spans="19:21" x14ac:dyDescent="0.35">
      <c r="S29120" s="43"/>
      <c r="U29120" s="43"/>
    </row>
    <row r="29121" spans="19:21" x14ac:dyDescent="0.35">
      <c r="S29121" s="43"/>
      <c r="U29121" s="43"/>
    </row>
    <row r="29122" spans="19:21" x14ac:dyDescent="0.35">
      <c r="S29122" s="43"/>
      <c r="U29122" s="43"/>
    </row>
    <row r="29123" spans="19:21" x14ac:dyDescent="0.35">
      <c r="S29123" s="43"/>
      <c r="U29123" s="43"/>
    </row>
    <row r="29124" spans="19:21" x14ac:dyDescent="0.35">
      <c r="S29124" s="43"/>
      <c r="U29124" s="43"/>
    </row>
    <row r="29125" spans="19:21" x14ac:dyDescent="0.35">
      <c r="S29125" s="43"/>
      <c r="U29125" s="43"/>
    </row>
    <row r="29126" spans="19:21" x14ac:dyDescent="0.35">
      <c r="S29126" s="43"/>
      <c r="U29126" s="43"/>
    </row>
    <row r="29127" spans="19:21" x14ac:dyDescent="0.35">
      <c r="S29127" s="43"/>
      <c r="U29127" s="43"/>
    </row>
    <row r="29128" spans="19:21" x14ac:dyDescent="0.35">
      <c r="S29128" s="43"/>
      <c r="U29128" s="43"/>
    </row>
    <row r="29129" spans="19:21" x14ac:dyDescent="0.35">
      <c r="S29129" s="43"/>
      <c r="U29129" s="43"/>
    </row>
    <row r="29130" spans="19:21" x14ac:dyDescent="0.35">
      <c r="S29130" s="43"/>
      <c r="U29130" s="43"/>
    </row>
    <row r="29131" spans="19:21" x14ac:dyDescent="0.35">
      <c r="S29131" s="43"/>
      <c r="U29131" s="43"/>
    </row>
    <row r="29132" spans="19:21" x14ac:dyDescent="0.35">
      <c r="S29132" s="43"/>
      <c r="U29132" s="43"/>
    </row>
    <row r="29133" spans="19:21" x14ac:dyDescent="0.35">
      <c r="S29133" s="43"/>
      <c r="U29133" s="43"/>
    </row>
    <row r="29134" spans="19:21" x14ac:dyDescent="0.35">
      <c r="S29134" s="43"/>
      <c r="U29134" s="43"/>
    </row>
    <row r="29135" spans="19:21" x14ac:dyDescent="0.35">
      <c r="S29135" s="43"/>
      <c r="U29135" s="43"/>
    </row>
    <row r="29136" spans="19:21" x14ac:dyDescent="0.35">
      <c r="S29136" s="43"/>
      <c r="U29136" s="43"/>
    </row>
    <row r="29137" spans="19:21" x14ac:dyDescent="0.35">
      <c r="S29137" s="43"/>
      <c r="U29137" s="43"/>
    </row>
    <row r="29138" spans="19:21" x14ac:dyDescent="0.35">
      <c r="S29138" s="43"/>
      <c r="U29138" s="43"/>
    </row>
    <row r="29139" spans="19:21" x14ac:dyDescent="0.35">
      <c r="S29139" s="43"/>
      <c r="U29139" s="43"/>
    </row>
    <row r="29140" spans="19:21" x14ac:dyDescent="0.35">
      <c r="S29140" s="43"/>
      <c r="U29140" s="43"/>
    </row>
    <row r="29141" spans="19:21" x14ac:dyDescent="0.35">
      <c r="S29141" s="43"/>
      <c r="U29141" s="43"/>
    </row>
    <row r="29142" spans="19:21" x14ac:dyDescent="0.35">
      <c r="S29142" s="43"/>
      <c r="U29142" s="43"/>
    </row>
    <row r="29143" spans="19:21" x14ac:dyDescent="0.35">
      <c r="S29143" s="43"/>
      <c r="U29143" s="43"/>
    </row>
    <row r="29144" spans="19:21" x14ac:dyDescent="0.35">
      <c r="S29144" s="43"/>
      <c r="U29144" s="43"/>
    </row>
    <row r="29145" spans="19:21" x14ac:dyDescent="0.35">
      <c r="S29145" s="43"/>
      <c r="U29145" s="43"/>
    </row>
    <row r="29146" spans="19:21" x14ac:dyDescent="0.35">
      <c r="S29146" s="43"/>
      <c r="U29146" s="43"/>
    </row>
    <row r="29147" spans="19:21" x14ac:dyDescent="0.35">
      <c r="S29147" s="43"/>
      <c r="U29147" s="43"/>
    </row>
    <row r="29148" spans="19:21" x14ac:dyDescent="0.35">
      <c r="S29148" s="43"/>
      <c r="U29148" s="43"/>
    </row>
    <row r="29149" spans="19:21" x14ac:dyDescent="0.35">
      <c r="S29149" s="43"/>
      <c r="U29149" s="43"/>
    </row>
    <row r="29150" spans="19:21" x14ac:dyDescent="0.35">
      <c r="S29150" s="43"/>
      <c r="U29150" s="43"/>
    </row>
    <row r="29151" spans="19:21" x14ac:dyDescent="0.35">
      <c r="S29151" s="43"/>
      <c r="U29151" s="43"/>
    </row>
    <row r="29152" spans="19:21" x14ac:dyDescent="0.35">
      <c r="S29152" s="43"/>
      <c r="U29152" s="43"/>
    </row>
    <row r="29153" spans="19:21" x14ac:dyDescent="0.35">
      <c r="S29153" s="43"/>
      <c r="U29153" s="43"/>
    </row>
    <row r="29154" spans="19:21" x14ac:dyDescent="0.35">
      <c r="S29154" s="43"/>
      <c r="U29154" s="43"/>
    </row>
    <row r="29155" spans="19:21" x14ac:dyDescent="0.35">
      <c r="S29155" s="43"/>
      <c r="U29155" s="43"/>
    </row>
    <row r="29156" spans="19:21" x14ac:dyDescent="0.35">
      <c r="S29156" s="43"/>
      <c r="U29156" s="43"/>
    </row>
    <row r="29157" spans="19:21" x14ac:dyDescent="0.35">
      <c r="S29157" s="43"/>
      <c r="U29157" s="43"/>
    </row>
    <row r="29158" spans="19:21" x14ac:dyDescent="0.35">
      <c r="S29158" s="43"/>
      <c r="U29158" s="43"/>
    </row>
    <row r="29159" spans="19:21" x14ac:dyDescent="0.35">
      <c r="S29159" s="43"/>
      <c r="U29159" s="43"/>
    </row>
    <row r="29160" spans="19:21" x14ac:dyDescent="0.35">
      <c r="S29160" s="43"/>
      <c r="U29160" s="43"/>
    </row>
    <row r="29161" spans="19:21" x14ac:dyDescent="0.35">
      <c r="S29161" s="43"/>
      <c r="U29161" s="43"/>
    </row>
    <row r="29162" spans="19:21" x14ac:dyDescent="0.35">
      <c r="S29162" s="43"/>
      <c r="U29162" s="43"/>
    </row>
    <row r="29163" spans="19:21" x14ac:dyDescent="0.35">
      <c r="S29163" s="43"/>
      <c r="U29163" s="43"/>
    </row>
    <row r="29164" spans="19:21" x14ac:dyDescent="0.35">
      <c r="S29164" s="43"/>
      <c r="U29164" s="43"/>
    </row>
    <row r="29165" spans="19:21" x14ac:dyDescent="0.35">
      <c r="S29165" s="43"/>
      <c r="U29165" s="43"/>
    </row>
    <row r="29166" spans="19:21" x14ac:dyDescent="0.35">
      <c r="S29166" s="43"/>
      <c r="U29166" s="43"/>
    </row>
    <row r="29167" spans="19:21" x14ac:dyDescent="0.35">
      <c r="S29167" s="43"/>
      <c r="U29167" s="43"/>
    </row>
    <row r="29168" spans="19:21" x14ac:dyDescent="0.35">
      <c r="S29168" s="43"/>
      <c r="U29168" s="43"/>
    </row>
    <row r="29169" spans="19:21" x14ac:dyDescent="0.35">
      <c r="S29169" s="43"/>
      <c r="U29169" s="43"/>
    </row>
    <row r="29170" spans="19:21" x14ac:dyDescent="0.35">
      <c r="S29170" s="43"/>
      <c r="U29170" s="43"/>
    </row>
    <row r="29171" spans="19:21" x14ac:dyDescent="0.35">
      <c r="S29171" s="43"/>
      <c r="U29171" s="43"/>
    </row>
    <row r="29172" spans="19:21" x14ac:dyDescent="0.35">
      <c r="S29172" s="43"/>
      <c r="U29172" s="43"/>
    </row>
    <row r="29173" spans="19:21" x14ac:dyDescent="0.35">
      <c r="S29173" s="43"/>
      <c r="U29173" s="43"/>
    </row>
    <row r="29174" spans="19:21" x14ac:dyDescent="0.35">
      <c r="S29174" s="43"/>
      <c r="U29174" s="43"/>
    </row>
    <row r="29175" spans="19:21" x14ac:dyDescent="0.35">
      <c r="S29175" s="43"/>
      <c r="U29175" s="43"/>
    </row>
    <row r="29176" spans="19:21" x14ac:dyDescent="0.35">
      <c r="S29176" s="43"/>
      <c r="U29176" s="43"/>
    </row>
    <row r="29177" spans="19:21" x14ac:dyDescent="0.35">
      <c r="S29177" s="43"/>
      <c r="U29177" s="43"/>
    </row>
    <row r="29178" spans="19:21" x14ac:dyDescent="0.35">
      <c r="S29178" s="43"/>
      <c r="U29178" s="43"/>
    </row>
    <row r="29179" spans="19:21" x14ac:dyDescent="0.35">
      <c r="S29179" s="43"/>
      <c r="U29179" s="43"/>
    </row>
    <row r="29180" spans="19:21" x14ac:dyDescent="0.35">
      <c r="S29180" s="43"/>
      <c r="U29180" s="43"/>
    </row>
    <row r="29181" spans="19:21" x14ac:dyDescent="0.35">
      <c r="S29181" s="43"/>
      <c r="U29181" s="43"/>
    </row>
    <row r="29182" spans="19:21" x14ac:dyDescent="0.35">
      <c r="S29182" s="43"/>
      <c r="U29182" s="43"/>
    </row>
    <row r="29183" spans="19:21" x14ac:dyDescent="0.35">
      <c r="S29183" s="43"/>
      <c r="U29183" s="43"/>
    </row>
    <row r="29184" spans="19:21" x14ac:dyDescent="0.35">
      <c r="S29184" s="43"/>
      <c r="U29184" s="43"/>
    </row>
    <row r="29185" spans="19:21" x14ac:dyDescent="0.35">
      <c r="S29185" s="43"/>
      <c r="U29185" s="43"/>
    </row>
    <row r="29186" spans="19:21" x14ac:dyDescent="0.35">
      <c r="S29186" s="43"/>
      <c r="U29186" s="43"/>
    </row>
    <row r="29187" spans="19:21" x14ac:dyDescent="0.35">
      <c r="S29187" s="43"/>
      <c r="U29187" s="43"/>
    </row>
    <row r="29188" spans="19:21" x14ac:dyDescent="0.35">
      <c r="S29188" s="43"/>
      <c r="U29188" s="43"/>
    </row>
    <row r="29189" spans="19:21" x14ac:dyDescent="0.35">
      <c r="S29189" s="43"/>
      <c r="U29189" s="43"/>
    </row>
    <row r="29190" spans="19:21" x14ac:dyDescent="0.35">
      <c r="S29190" s="43"/>
      <c r="U29190" s="43"/>
    </row>
    <row r="29191" spans="19:21" x14ac:dyDescent="0.35">
      <c r="S29191" s="43"/>
      <c r="U29191" s="43"/>
    </row>
    <row r="29192" spans="19:21" x14ac:dyDescent="0.35">
      <c r="S29192" s="43"/>
      <c r="U29192" s="43"/>
    </row>
    <row r="29193" spans="19:21" x14ac:dyDescent="0.35">
      <c r="S29193" s="43"/>
      <c r="U29193" s="43"/>
    </row>
    <row r="29194" spans="19:21" x14ac:dyDescent="0.35">
      <c r="S29194" s="43"/>
      <c r="U29194" s="43"/>
    </row>
    <row r="29195" spans="19:21" x14ac:dyDescent="0.35">
      <c r="S29195" s="43"/>
      <c r="U29195" s="43"/>
    </row>
    <row r="29196" spans="19:21" x14ac:dyDescent="0.35">
      <c r="S29196" s="43"/>
      <c r="U29196" s="43"/>
    </row>
    <row r="29197" spans="19:21" x14ac:dyDescent="0.35">
      <c r="S29197" s="43"/>
      <c r="U29197" s="43"/>
    </row>
    <row r="29198" spans="19:21" x14ac:dyDescent="0.35">
      <c r="S29198" s="43"/>
      <c r="U29198" s="43"/>
    </row>
    <row r="29199" spans="19:21" x14ac:dyDescent="0.35">
      <c r="S29199" s="43"/>
      <c r="U29199" s="43"/>
    </row>
    <row r="29200" spans="19:21" x14ac:dyDescent="0.35">
      <c r="S29200" s="43"/>
      <c r="U29200" s="43"/>
    </row>
    <row r="29201" spans="19:21" x14ac:dyDescent="0.35">
      <c r="S29201" s="43"/>
      <c r="U29201" s="43"/>
    </row>
    <row r="29202" spans="19:21" x14ac:dyDescent="0.35">
      <c r="S29202" s="43"/>
      <c r="U29202" s="43"/>
    </row>
    <row r="29203" spans="19:21" x14ac:dyDescent="0.35">
      <c r="S29203" s="43"/>
      <c r="U29203" s="43"/>
    </row>
    <row r="29204" spans="19:21" x14ac:dyDescent="0.35">
      <c r="S29204" s="43"/>
      <c r="U29204" s="43"/>
    </row>
    <row r="29205" spans="19:21" x14ac:dyDescent="0.35">
      <c r="S29205" s="43"/>
      <c r="U29205" s="43"/>
    </row>
    <row r="29206" spans="19:21" x14ac:dyDescent="0.35">
      <c r="S29206" s="43"/>
      <c r="U29206" s="43"/>
    </row>
    <row r="29207" spans="19:21" x14ac:dyDescent="0.35">
      <c r="S29207" s="43"/>
      <c r="U29207" s="43"/>
    </row>
    <row r="29208" spans="19:21" x14ac:dyDescent="0.35">
      <c r="S29208" s="43"/>
      <c r="U29208" s="43"/>
    </row>
    <row r="29209" spans="19:21" x14ac:dyDescent="0.35">
      <c r="S29209" s="43"/>
      <c r="U29209" s="43"/>
    </row>
    <row r="29210" spans="19:21" x14ac:dyDescent="0.35">
      <c r="S29210" s="43"/>
      <c r="U29210" s="43"/>
    </row>
    <row r="29211" spans="19:21" x14ac:dyDescent="0.35">
      <c r="S29211" s="43"/>
      <c r="U29211" s="43"/>
    </row>
    <row r="29212" spans="19:21" x14ac:dyDescent="0.35">
      <c r="S29212" s="43"/>
      <c r="U29212" s="43"/>
    </row>
    <row r="29213" spans="19:21" x14ac:dyDescent="0.35">
      <c r="S29213" s="43"/>
      <c r="U29213" s="43"/>
    </row>
    <row r="29214" spans="19:21" x14ac:dyDescent="0.35">
      <c r="S29214" s="43"/>
      <c r="U29214" s="43"/>
    </row>
    <row r="29215" spans="19:21" x14ac:dyDescent="0.35">
      <c r="S29215" s="43"/>
      <c r="U29215" s="43"/>
    </row>
    <row r="29216" spans="19:21" x14ac:dyDescent="0.35">
      <c r="S29216" s="43"/>
      <c r="U29216" s="43"/>
    </row>
    <row r="29217" spans="19:21" x14ac:dyDescent="0.35">
      <c r="S29217" s="43"/>
      <c r="U29217" s="43"/>
    </row>
    <row r="29218" spans="19:21" x14ac:dyDescent="0.35">
      <c r="S29218" s="43"/>
      <c r="U29218" s="43"/>
    </row>
    <row r="29219" spans="19:21" x14ac:dyDescent="0.35">
      <c r="S29219" s="43"/>
      <c r="U29219" s="43"/>
    </row>
    <row r="29220" spans="19:21" x14ac:dyDescent="0.35">
      <c r="S29220" s="43"/>
      <c r="U29220" s="43"/>
    </row>
    <row r="29221" spans="19:21" x14ac:dyDescent="0.35">
      <c r="S29221" s="43"/>
      <c r="U29221" s="43"/>
    </row>
    <row r="29222" spans="19:21" x14ac:dyDescent="0.35">
      <c r="S29222" s="43"/>
      <c r="U29222" s="43"/>
    </row>
    <row r="29223" spans="19:21" x14ac:dyDescent="0.35">
      <c r="S29223" s="43"/>
      <c r="U29223" s="43"/>
    </row>
    <row r="29224" spans="19:21" x14ac:dyDescent="0.35">
      <c r="S29224" s="43"/>
      <c r="U29224" s="43"/>
    </row>
    <row r="29225" spans="19:21" x14ac:dyDescent="0.35">
      <c r="S29225" s="43"/>
      <c r="U29225" s="43"/>
    </row>
    <row r="29226" spans="19:21" x14ac:dyDescent="0.35">
      <c r="S29226" s="43"/>
      <c r="U29226" s="43"/>
    </row>
    <row r="29227" spans="19:21" x14ac:dyDescent="0.35">
      <c r="S29227" s="43"/>
      <c r="U29227" s="43"/>
    </row>
    <row r="29228" spans="19:21" x14ac:dyDescent="0.35">
      <c r="S29228" s="43"/>
      <c r="U29228" s="43"/>
    </row>
    <row r="29229" spans="19:21" x14ac:dyDescent="0.35">
      <c r="S29229" s="43"/>
      <c r="U29229" s="43"/>
    </row>
    <row r="29230" spans="19:21" x14ac:dyDescent="0.35">
      <c r="S29230" s="43"/>
      <c r="U29230" s="43"/>
    </row>
    <row r="29231" spans="19:21" x14ac:dyDescent="0.35">
      <c r="S29231" s="43"/>
      <c r="U29231" s="43"/>
    </row>
    <row r="29232" spans="19:21" x14ac:dyDescent="0.35">
      <c r="S29232" s="43"/>
      <c r="U29232" s="43"/>
    </row>
    <row r="29233" spans="19:21" x14ac:dyDescent="0.35">
      <c r="S29233" s="43"/>
      <c r="U29233" s="43"/>
    </row>
    <row r="29234" spans="19:21" x14ac:dyDescent="0.35">
      <c r="S29234" s="43"/>
      <c r="U29234" s="43"/>
    </row>
    <row r="29235" spans="19:21" x14ac:dyDescent="0.35">
      <c r="S29235" s="43"/>
      <c r="U29235" s="43"/>
    </row>
    <row r="29236" spans="19:21" x14ac:dyDescent="0.35">
      <c r="S29236" s="43"/>
      <c r="U29236" s="43"/>
    </row>
    <row r="29237" spans="19:21" x14ac:dyDescent="0.35">
      <c r="S29237" s="43"/>
      <c r="U29237" s="43"/>
    </row>
    <row r="29238" spans="19:21" x14ac:dyDescent="0.35">
      <c r="S29238" s="43"/>
      <c r="U29238" s="43"/>
    </row>
    <row r="29239" spans="19:21" x14ac:dyDescent="0.35">
      <c r="S29239" s="43"/>
      <c r="U29239" s="43"/>
    </row>
    <row r="29240" spans="19:21" x14ac:dyDescent="0.35">
      <c r="S29240" s="43"/>
      <c r="U29240" s="43"/>
    </row>
    <row r="29241" spans="19:21" x14ac:dyDescent="0.35">
      <c r="S29241" s="43"/>
      <c r="U29241" s="43"/>
    </row>
    <row r="29242" spans="19:21" x14ac:dyDescent="0.35">
      <c r="S29242" s="43"/>
      <c r="U29242" s="43"/>
    </row>
    <row r="29243" spans="19:21" x14ac:dyDescent="0.35">
      <c r="S29243" s="43"/>
      <c r="U29243" s="43"/>
    </row>
    <row r="29244" spans="19:21" x14ac:dyDescent="0.35">
      <c r="S29244" s="43"/>
      <c r="U29244" s="43"/>
    </row>
    <row r="29245" spans="19:21" x14ac:dyDescent="0.35">
      <c r="S29245" s="43"/>
      <c r="U29245" s="43"/>
    </row>
    <row r="29246" spans="19:21" x14ac:dyDescent="0.35">
      <c r="S29246" s="43"/>
      <c r="U29246" s="43"/>
    </row>
    <row r="29247" spans="19:21" x14ac:dyDescent="0.35">
      <c r="S29247" s="43"/>
      <c r="U29247" s="43"/>
    </row>
    <row r="29248" spans="19:21" x14ac:dyDescent="0.35">
      <c r="S29248" s="43"/>
      <c r="U29248" s="43"/>
    </row>
    <row r="29249" spans="19:21" x14ac:dyDescent="0.35">
      <c r="S29249" s="43"/>
      <c r="U29249" s="43"/>
    </row>
    <row r="29250" spans="19:21" x14ac:dyDescent="0.35">
      <c r="S29250" s="43"/>
      <c r="U29250" s="43"/>
    </row>
    <row r="29251" spans="19:21" x14ac:dyDescent="0.35">
      <c r="S29251" s="43"/>
      <c r="U29251" s="43"/>
    </row>
    <row r="29252" spans="19:21" x14ac:dyDescent="0.35">
      <c r="S29252" s="43"/>
      <c r="U29252" s="43"/>
    </row>
    <row r="29253" spans="19:21" x14ac:dyDescent="0.35">
      <c r="S29253" s="43"/>
      <c r="U29253" s="43"/>
    </row>
    <row r="29254" spans="19:21" x14ac:dyDescent="0.35">
      <c r="S29254" s="43"/>
      <c r="U29254" s="43"/>
    </row>
    <row r="29255" spans="19:21" x14ac:dyDescent="0.35">
      <c r="S29255" s="43"/>
      <c r="U29255" s="43"/>
    </row>
    <row r="29256" spans="19:21" x14ac:dyDescent="0.35">
      <c r="S29256" s="43"/>
      <c r="U29256" s="43"/>
    </row>
    <row r="29257" spans="19:21" x14ac:dyDescent="0.35">
      <c r="S29257" s="43"/>
      <c r="U29257" s="43"/>
    </row>
    <row r="29258" spans="19:21" x14ac:dyDescent="0.35">
      <c r="S29258" s="43"/>
      <c r="U29258" s="43"/>
    </row>
    <row r="29259" spans="19:21" x14ac:dyDescent="0.35">
      <c r="S29259" s="43"/>
      <c r="U29259" s="43"/>
    </row>
    <row r="29260" spans="19:21" x14ac:dyDescent="0.35">
      <c r="S29260" s="43"/>
      <c r="U29260" s="43"/>
    </row>
    <row r="29261" spans="19:21" x14ac:dyDescent="0.35">
      <c r="S29261" s="43"/>
      <c r="U29261" s="43"/>
    </row>
    <row r="29262" spans="19:21" x14ac:dyDescent="0.35">
      <c r="S29262" s="43"/>
      <c r="U29262" s="43"/>
    </row>
    <row r="29263" spans="19:21" x14ac:dyDescent="0.35">
      <c r="S29263" s="43"/>
      <c r="U29263" s="43"/>
    </row>
    <row r="29264" spans="19:21" x14ac:dyDescent="0.35">
      <c r="S29264" s="43"/>
      <c r="U29264" s="43"/>
    </row>
    <row r="29265" spans="19:21" x14ac:dyDescent="0.35">
      <c r="S29265" s="43"/>
      <c r="U29265" s="43"/>
    </row>
    <row r="29266" spans="19:21" x14ac:dyDescent="0.35">
      <c r="S29266" s="43"/>
      <c r="U29266" s="43"/>
    </row>
    <row r="29267" spans="19:21" x14ac:dyDescent="0.35">
      <c r="S29267" s="43"/>
      <c r="U29267" s="43"/>
    </row>
    <row r="29268" spans="19:21" x14ac:dyDescent="0.35">
      <c r="S29268" s="43"/>
      <c r="U29268" s="43"/>
    </row>
    <row r="29269" spans="19:21" x14ac:dyDescent="0.35">
      <c r="S29269" s="43"/>
      <c r="U29269" s="43"/>
    </row>
    <row r="29270" spans="19:21" x14ac:dyDescent="0.35">
      <c r="S29270" s="43"/>
      <c r="U29270" s="43"/>
    </row>
    <row r="29271" spans="19:21" x14ac:dyDescent="0.35">
      <c r="S29271" s="43"/>
      <c r="U29271" s="43"/>
    </row>
    <row r="29272" spans="19:21" x14ac:dyDescent="0.35">
      <c r="S29272" s="43"/>
      <c r="U29272" s="43"/>
    </row>
    <row r="29273" spans="19:21" x14ac:dyDescent="0.35">
      <c r="S29273" s="43"/>
      <c r="U29273" s="43"/>
    </row>
    <row r="29274" spans="19:21" x14ac:dyDescent="0.35">
      <c r="S29274" s="43"/>
      <c r="U29274" s="43"/>
    </row>
    <row r="29275" spans="19:21" x14ac:dyDescent="0.35">
      <c r="S29275" s="43"/>
      <c r="U29275" s="43"/>
    </row>
    <row r="29276" spans="19:21" x14ac:dyDescent="0.35">
      <c r="S29276" s="43"/>
      <c r="U29276" s="43"/>
    </row>
    <row r="29277" spans="19:21" x14ac:dyDescent="0.35">
      <c r="S29277" s="43"/>
      <c r="U29277" s="43"/>
    </row>
    <row r="29278" spans="19:21" x14ac:dyDescent="0.35">
      <c r="S29278" s="43"/>
      <c r="U29278" s="43"/>
    </row>
    <row r="29279" spans="19:21" x14ac:dyDescent="0.35">
      <c r="S29279" s="43"/>
      <c r="U29279" s="43"/>
    </row>
    <row r="29280" spans="19:21" x14ac:dyDescent="0.35">
      <c r="S29280" s="43"/>
      <c r="U29280" s="43"/>
    </row>
    <row r="29281" spans="19:21" x14ac:dyDescent="0.35">
      <c r="S29281" s="43"/>
      <c r="U29281" s="43"/>
    </row>
    <row r="29282" spans="19:21" x14ac:dyDescent="0.35">
      <c r="S29282" s="43"/>
      <c r="U29282" s="43"/>
    </row>
    <row r="29283" spans="19:21" x14ac:dyDescent="0.35">
      <c r="S29283" s="43"/>
      <c r="U29283" s="43"/>
    </row>
    <row r="29284" spans="19:21" x14ac:dyDescent="0.35">
      <c r="S29284" s="43"/>
      <c r="U29284" s="43"/>
    </row>
    <row r="29285" spans="19:21" x14ac:dyDescent="0.35">
      <c r="S29285" s="43"/>
      <c r="U29285" s="43"/>
    </row>
    <row r="29286" spans="19:21" x14ac:dyDescent="0.35">
      <c r="S29286" s="43"/>
      <c r="U29286" s="43"/>
    </row>
    <row r="29287" spans="19:21" x14ac:dyDescent="0.35">
      <c r="S29287" s="43"/>
      <c r="U29287" s="43"/>
    </row>
    <row r="29288" spans="19:21" x14ac:dyDescent="0.35">
      <c r="S29288" s="43"/>
      <c r="U29288" s="43"/>
    </row>
    <row r="29289" spans="19:21" x14ac:dyDescent="0.35">
      <c r="S29289" s="43"/>
      <c r="U29289" s="43"/>
    </row>
    <row r="29290" spans="19:21" x14ac:dyDescent="0.35">
      <c r="S29290" s="43"/>
      <c r="U29290" s="43"/>
    </row>
    <row r="29291" spans="19:21" x14ac:dyDescent="0.35">
      <c r="S29291" s="43"/>
      <c r="U29291" s="43"/>
    </row>
    <row r="29292" spans="19:21" x14ac:dyDescent="0.35">
      <c r="S29292" s="43"/>
      <c r="U29292" s="43"/>
    </row>
    <row r="29293" spans="19:21" x14ac:dyDescent="0.35">
      <c r="S29293" s="43"/>
      <c r="U29293" s="43"/>
    </row>
    <row r="29294" spans="19:21" x14ac:dyDescent="0.35">
      <c r="S29294" s="43"/>
      <c r="U29294" s="43"/>
    </row>
    <row r="29295" spans="19:21" x14ac:dyDescent="0.35">
      <c r="S29295" s="43"/>
      <c r="U29295" s="43"/>
    </row>
    <row r="29296" spans="19:21" x14ac:dyDescent="0.35">
      <c r="S29296" s="43"/>
      <c r="U29296" s="43"/>
    </row>
    <row r="29297" spans="19:21" x14ac:dyDescent="0.35">
      <c r="S29297" s="43"/>
      <c r="U29297" s="43"/>
    </row>
    <row r="29298" spans="19:21" x14ac:dyDescent="0.35">
      <c r="S29298" s="43"/>
      <c r="U29298" s="43"/>
    </row>
    <row r="29299" spans="19:21" x14ac:dyDescent="0.35">
      <c r="S29299" s="43"/>
      <c r="U29299" s="43"/>
    </row>
    <row r="29300" spans="19:21" x14ac:dyDescent="0.35">
      <c r="S29300" s="43"/>
      <c r="U29300" s="43"/>
    </row>
    <row r="29301" spans="19:21" x14ac:dyDescent="0.35">
      <c r="S29301" s="43"/>
      <c r="U29301" s="43"/>
    </row>
    <row r="29302" spans="19:21" x14ac:dyDescent="0.35">
      <c r="S29302" s="43"/>
      <c r="U29302" s="43"/>
    </row>
    <row r="29303" spans="19:21" x14ac:dyDescent="0.35">
      <c r="S29303" s="43"/>
      <c r="U29303" s="43"/>
    </row>
    <row r="29304" spans="19:21" x14ac:dyDescent="0.35">
      <c r="S29304" s="43"/>
      <c r="U29304" s="43"/>
    </row>
    <row r="29305" spans="19:21" x14ac:dyDescent="0.35">
      <c r="S29305" s="43"/>
      <c r="U29305" s="43"/>
    </row>
    <row r="29306" spans="19:21" x14ac:dyDescent="0.35">
      <c r="S29306" s="43"/>
      <c r="U29306" s="43"/>
    </row>
    <row r="29307" spans="19:21" x14ac:dyDescent="0.35">
      <c r="S29307" s="43"/>
      <c r="U29307" s="43"/>
    </row>
    <row r="29308" spans="19:21" x14ac:dyDescent="0.35">
      <c r="S29308" s="43"/>
      <c r="U29308" s="43"/>
    </row>
    <row r="29309" spans="19:21" x14ac:dyDescent="0.35">
      <c r="S29309" s="43"/>
      <c r="U29309" s="43"/>
    </row>
    <row r="29310" spans="19:21" x14ac:dyDescent="0.35">
      <c r="S29310" s="43"/>
      <c r="U29310" s="43"/>
    </row>
    <row r="29311" spans="19:21" x14ac:dyDescent="0.35">
      <c r="S29311" s="43"/>
      <c r="U29311" s="43"/>
    </row>
    <row r="29312" spans="19:21" x14ac:dyDescent="0.35">
      <c r="S29312" s="43"/>
      <c r="U29312" s="43"/>
    </row>
    <row r="29313" spans="19:21" x14ac:dyDescent="0.35">
      <c r="S29313" s="43"/>
      <c r="U29313" s="43"/>
    </row>
    <row r="29314" spans="19:21" x14ac:dyDescent="0.35">
      <c r="S29314" s="43"/>
      <c r="U29314" s="43"/>
    </row>
    <row r="29315" spans="19:21" x14ac:dyDescent="0.35">
      <c r="S29315" s="43"/>
      <c r="U29315" s="43"/>
    </row>
    <row r="29316" spans="19:21" x14ac:dyDescent="0.35">
      <c r="S29316" s="43"/>
      <c r="U29316" s="43"/>
    </row>
    <row r="29317" spans="19:21" x14ac:dyDescent="0.35">
      <c r="S29317" s="43"/>
      <c r="U29317" s="43"/>
    </row>
    <row r="29318" spans="19:21" x14ac:dyDescent="0.35">
      <c r="S29318" s="43"/>
      <c r="U29318" s="43"/>
    </row>
    <row r="29319" spans="19:21" x14ac:dyDescent="0.35">
      <c r="S29319" s="43"/>
      <c r="U29319" s="43"/>
    </row>
    <row r="29320" spans="19:21" x14ac:dyDescent="0.35">
      <c r="S29320" s="43"/>
      <c r="U29320" s="43"/>
    </row>
    <row r="29321" spans="19:21" x14ac:dyDescent="0.35">
      <c r="S29321" s="43"/>
      <c r="U29321" s="43"/>
    </row>
    <row r="29322" spans="19:21" x14ac:dyDescent="0.35">
      <c r="S29322" s="43"/>
      <c r="U29322" s="43"/>
    </row>
    <row r="29323" spans="19:21" x14ac:dyDescent="0.35">
      <c r="S29323" s="43"/>
      <c r="U29323" s="43"/>
    </row>
    <row r="29324" spans="19:21" x14ac:dyDescent="0.35">
      <c r="S29324" s="43"/>
      <c r="U29324" s="43"/>
    </row>
    <row r="29325" spans="19:21" x14ac:dyDescent="0.35">
      <c r="S29325" s="43"/>
      <c r="U29325" s="43"/>
    </row>
    <row r="29326" spans="19:21" x14ac:dyDescent="0.35">
      <c r="S29326" s="43"/>
      <c r="U29326" s="43"/>
    </row>
    <row r="29327" spans="19:21" x14ac:dyDescent="0.35">
      <c r="S29327" s="43"/>
      <c r="U29327" s="43"/>
    </row>
    <row r="29328" spans="19:21" x14ac:dyDescent="0.35">
      <c r="S29328" s="43"/>
      <c r="U29328" s="43"/>
    </row>
    <row r="29329" spans="19:21" x14ac:dyDescent="0.35">
      <c r="S29329" s="43"/>
      <c r="U29329" s="43"/>
    </row>
    <row r="29330" spans="19:21" x14ac:dyDescent="0.35">
      <c r="S29330" s="43"/>
      <c r="U29330" s="43"/>
    </row>
    <row r="29331" spans="19:21" x14ac:dyDescent="0.35">
      <c r="S29331" s="43"/>
      <c r="U29331" s="43"/>
    </row>
    <row r="29332" spans="19:21" x14ac:dyDescent="0.35">
      <c r="S29332" s="43"/>
      <c r="U29332" s="43"/>
    </row>
    <row r="29333" spans="19:21" x14ac:dyDescent="0.35">
      <c r="S29333" s="43"/>
      <c r="U29333" s="43"/>
    </row>
    <row r="29334" spans="19:21" x14ac:dyDescent="0.35">
      <c r="S29334" s="43"/>
      <c r="U29334" s="43"/>
    </row>
    <row r="29335" spans="19:21" x14ac:dyDescent="0.35">
      <c r="S29335" s="43"/>
      <c r="U29335" s="43"/>
    </row>
    <row r="29336" spans="19:21" x14ac:dyDescent="0.35">
      <c r="S29336" s="43"/>
      <c r="U29336" s="43"/>
    </row>
    <row r="29337" spans="19:21" x14ac:dyDescent="0.35">
      <c r="S29337" s="43"/>
      <c r="U29337" s="43"/>
    </row>
    <row r="29338" spans="19:21" x14ac:dyDescent="0.35">
      <c r="S29338" s="43"/>
      <c r="U29338" s="43"/>
    </row>
    <row r="29339" spans="19:21" x14ac:dyDescent="0.35">
      <c r="S29339" s="43"/>
      <c r="U29339" s="43"/>
    </row>
    <row r="29340" spans="19:21" x14ac:dyDescent="0.35">
      <c r="S29340" s="43"/>
      <c r="U29340" s="43"/>
    </row>
    <row r="29341" spans="19:21" x14ac:dyDescent="0.35">
      <c r="S29341" s="43"/>
      <c r="U29341" s="43"/>
    </row>
    <row r="29342" spans="19:21" x14ac:dyDescent="0.35">
      <c r="S29342" s="43"/>
      <c r="U29342" s="43"/>
    </row>
    <row r="29343" spans="19:21" x14ac:dyDescent="0.35">
      <c r="S29343" s="43"/>
      <c r="U29343" s="43"/>
    </row>
    <row r="29344" spans="19:21" x14ac:dyDescent="0.35">
      <c r="S29344" s="43"/>
      <c r="U29344" s="43"/>
    </row>
    <row r="29345" spans="19:21" x14ac:dyDescent="0.35">
      <c r="S29345" s="43"/>
      <c r="U29345" s="43"/>
    </row>
    <row r="29346" spans="19:21" x14ac:dyDescent="0.35">
      <c r="S29346" s="43"/>
      <c r="U29346" s="43"/>
    </row>
    <row r="29347" spans="19:21" x14ac:dyDescent="0.35">
      <c r="S29347" s="43"/>
      <c r="U29347" s="43"/>
    </row>
    <row r="29348" spans="19:21" x14ac:dyDescent="0.35">
      <c r="S29348" s="43"/>
      <c r="U29348" s="43"/>
    </row>
    <row r="29349" spans="19:21" x14ac:dyDescent="0.35">
      <c r="S29349" s="43"/>
      <c r="U29349" s="43"/>
    </row>
    <row r="29350" spans="19:21" x14ac:dyDescent="0.35">
      <c r="S29350" s="43"/>
      <c r="U29350" s="43"/>
    </row>
    <row r="29351" spans="19:21" x14ac:dyDescent="0.35">
      <c r="S29351" s="43"/>
      <c r="U29351" s="43"/>
    </row>
    <row r="29352" spans="19:21" x14ac:dyDescent="0.35">
      <c r="S29352" s="43"/>
      <c r="U29352" s="43"/>
    </row>
    <row r="29353" spans="19:21" x14ac:dyDescent="0.35">
      <c r="S29353" s="43"/>
      <c r="U29353" s="43"/>
    </row>
    <row r="29354" spans="19:21" x14ac:dyDescent="0.35">
      <c r="S29354" s="43"/>
      <c r="U29354" s="43"/>
    </row>
    <row r="29355" spans="19:21" x14ac:dyDescent="0.35">
      <c r="S29355" s="43"/>
      <c r="U29355" s="43"/>
    </row>
    <row r="29356" spans="19:21" x14ac:dyDescent="0.35">
      <c r="S29356" s="43"/>
      <c r="U29356" s="43"/>
    </row>
    <row r="29357" spans="19:21" x14ac:dyDescent="0.35">
      <c r="S29357" s="43"/>
      <c r="U29357" s="43"/>
    </row>
    <row r="29358" spans="19:21" x14ac:dyDescent="0.35">
      <c r="S29358" s="43"/>
      <c r="U29358" s="43"/>
    </row>
    <row r="29359" spans="19:21" x14ac:dyDescent="0.35">
      <c r="S29359" s="43"/>
      <c r="U29359" s="43"/>
    </row>
    <row r="29360" spans="19:21" x14ac:dyDescent="0.35">
      <c r="S29360" s="43"/>
      <c r="U29360" s="43"/>
    </row>
    <row r="29361" spans="19:21" x14ac:dyDescent="0.35">
      <c r="S29361" s="43"/>
      <c r="U29361" s="43"/>
    </row>
    <row r="29362" spans="19:21" x14ac:dyDescent="0.35">
      <c r="S29362" s="43"/>
      <c r="U29362" s="43"/>
    </row>
    <row r="29363" spans="19:21" x14ac:dyDescent="0.35">
      <c r="S29363" s="43"/>
      <c r="U29363" s="43"/>
    </row>
    <row r="29364" spans="19:21" x14ac:dyDescent="0.35">
      <c r="S29364" s="43"/>
      <c r="U29364" s="43"/>
    </row>
    <row r="29365" spans="19:21" x14ac:dyDescent="0.35">
      <c r="S29365" s="43"/>
      <c r="U29365" s="43"/>
    </row>
    <row r="29366" spans="19:21" x14ac:dyDescent="0.35">
      <c r="S29366" s="43"/>
      <c r="U29366" s="43"/>
    </row>
    <row r="29367" spans="19:21" x14ac:dyDescent="0.35">
      <c r="S29367" s="43"/>
      <c r="U29367" s="43"/>
    </row>
    <row r="29368" spans="19:21" x14ac:dyDescent="0.35">
      <c r="S29368" s="43"/>
      <c r="U29368" s="43"/>
    </row>
    <row r="29369" spans="19:21" x14ac:dyDescent="0.35">
      <c r="S29369" s="43"/>
      <c r="U29369" s="43"/>
    </row>
    <row r="29370" spans="19:21" x14ac:dyDescent="0.35">
      <c r="S29370" s="43"/>
      <c r="U29370" s="43"/>
    </row>
    <row r="29371" spans="19:21" x14ac:dyDescent="0.35">
      <c r="S29371" s="43"/>
      <c r="U29371" s="43"/>
    </row>
    <row r="29372" spans="19:21" x14ac:dyDescent="0.35">
      <c r="S29372" s="43"/>
      <c r="U29372" s="43"/>
    </row>
    <row r="29373" spans="19:21" x14ac:dyDescent="0.35">
      <c r="S29373" s="43"/>
      <c r="U29373" s="43"/>
    </row>
    <row r="29374" spans="19:21" x14ac:dyDescent="0.35">
      <c r="S29374" s="43"/>
      <c r="U29374" s="43"/>
    </row>
    <row r="29375" spans="19:21" x14ac:dyDescent="0.35">
      <c r="S29375" s="43"/>
      <c r="U29375" s="43"/>
    </row>
    <row r="29376" spans="19:21" x14ac:dyDescent="0.35">
      <c r="S29376" s="43"/>
      <c r="U29376" s="43"/>
    </row>
    <row r="29377" spans="19:21" x14ac:dyDescent="0.35">
      <c r="S29377" s="43"/>
      <c r="U29377" s="43"/>
    </row>
    <row r="29378" spans="19:21" x14ac:dyDescent="0.35">
      <c r="S29378" s="43"/>
      <c r="U29378" s="43"/>
    </row>
    <row r="29379" spans="19:21" x14ac:dyDescent="0.35">
      <c r="S29379" s="43"/>
      <c r="U29379" s="43"/>
    </row>
    <row r="29380" spans="19:21" x14ac:dyDescent="0.35">
      <c r="S29380" s="43"/>
      <c r="U29380" s="43"/>
    </row>
    <row r="29381" spans="19:21" x14ac:dyDescent="0.35">
      <c r="S29381" s="43"/>
      <c r="U29381" s="43"/>
    </row>
    <row r="29382" spans="19:21" x14ac:dyDescent="0.35">
      <c r="S29382" s="43"/>
      <c r="U29382" s="43"/>
    </row>
    <row r="29383" spans="19:21" x14ac:dyDescent="0.35">
      <c r="S29383" s="43"/>
      <c r="U29383" s="43"/>
    </row>
    <row r="29384" spans="19:21" x14ac:dyDescent="0.35">
      <c r="S29384" s="43"/>
      <c r="U29384" s="43"/>
    </row>
    <row r="29385" spans="19:21" x14ac:dyDescent="0.35">
      <c r="S29385" s="43"/>
      <c r="U29385" s="43"/>
    </row>
    <row r="29386" spans="19:21" x14ac:dyDescent="0.35">
      <c r="S29386" s="43"/>
      <c r="U29386" s="43"/>
    </row>
    <row r="29387" spans="19:21" x14ac:dyDescent="0.35">
      <c r="S29387" s="43"/>
      <c r="U29387" s="43"/>
    </row>
    <row r="29388" spans="19:21" x14ac:dyDescent="0.35">
      <c r="S29388" s="43"/>
      <c r="U29388" s="43"/>
    </row>
    <row r="29389" spans="19:21" x14ac:dyDescent="0.35">
      <c r="S29389" s="43"/>
      <c r="U29389" s="43"/>
    </row>
    <row r="29390" spans="19:21" x14ac:dyDescent="0.35">
      <c r="S29390" s="43"/>
      <c r="U29390" s="43"/>
    </row>
    <row r="29391" spans="19:21" x14ac:dyDescent="0.35">
      <c r="S29391" s="43"/>
      <c r="U29391" s="43"/>
    </row>
    <row r="29392" spans="19:21" x14ac:dyDescent="0.35">
      <c r="S29392" s="43"/>
      <c r="U29392" s="43"/>
    </row>
    <row r="29393" spans="19:21" x14ac:dyDescent="0.35">
      <c r="S29393" s="43"/>
      <c r="U29393" s="43"/>
    </row>
    <row r="29394" spans="19:21" x14ac:dyDescent="0.35">
      <c r="S29394" s="43"/>
      <c r="U29394" s="43"/>
    </row>
    <row r="29395" spans="19:21" x14ac:dyDescent="0.35">
      <c r="S29395" s="43"/>
      <c r="U29395" s="43"/>
    </row>
    <row r="29396" spans="19:21" x14ac:dyDescent="0.35">
      <c r="S29396" s="43"/>
      <c r="U29396" s="43"/>
    </row>
    <row r="29397" spans="19:21" x14ac:dyDescent="0.35">
      <c r="S29397" s="43"/>
      <c r="U29397" s="43"/>
    </row>
    <row r="29398" spans="19:21" x14ac:dyDescent="0.35">
      <c r="S29398" s="43"/>
      <c r="U29398" s="43"/>
    </row>
    <row r="29399" spans="19:21" x14ac:dyDescent="0.35">
      <c r="S29399" s="43"/>
      <c r="U29399" s="43"/>
    </row>
    <row r="29400" spans="19:21" x14ac:dyDescent="0.35">
      <c r="S29400" s="43"/>
      <c r="U29400" s="43"/>
    </row>
    <row r="29401" spans="19:21" x14ac:dyDescent="0.35">
      <c r="S29401" s="43"/>
      <c r="U29401" s="43"/>
    </row>
    <row r="29402" spans="19:21" x14ac:dyDescent="0.35">
      <c r="S29402" s="43"/>
      <c r="U29402" s="43"/>
    </row>
    <row r="29403" spans="19:21" x14ac:dyDescent="0.35">
      <c r="S29403" s="43"/>
      <c r="U29403" s="43"/>
    </row>
    <row r="29404" spans="19:21" x14ac:dyDescent="0.35">
      <c r="S29404" s="43"/>
      <c r="U29404" s="43"/>
    </row>
    <row r="29405" spans="19:21" x14ac:dyDescent="0.35">
      <c r="S29405" s="43"/>
      <c r="U29405" s="43"/>
    </row>
    <row r="29406" spans="19:21" x14ac:dyDescent="0.35">
      <c r="S29406" s="43"/>
      <c r="U29406" s="43"/>
    </row>
    <row r="29407" spans="19:21" x14ac:dyDescent="0.35">
      <c r="S29407" s="43"/>
      <c r="U29407" s="43"/>
    </row>
    <row r="29408" spans="19:21" x14ac:dyDescent="0.35">
      <c r="S29408" s="43"/>
      <c r="U29408" s="43"/>
    </row>
    <row r="29409" spans="19:21" x14ac:dyDescent="0.35">
      <c r="S29409" s="43"/>
      <c r="U29409" s="43"/>
    </row>
    <row r="29410" spans="19:21" x14ac:dyDescent="0.35">
      <c r="S29410" s="43"/>
      <c r="U29410" s="43"/>
    </row>
    <row r="29411" spans="19:21" x14ac:dyDescent="0.35">
      <c r="S29411" s="43"/>
      <c r="U29411" s="43"/>
    </row>
    <row r="29412" spans="19:21" x14ac:dyDescent="0.35">
      <c r="S29412" s="43"/>
      <c r="U29412" s="43"/>
    </row>
    <row r="29413" spans="19:21" x14ac:dyDescent="0.35">
      <c r="S29413" s="43"/>
      <c r="U29413" s="43"/>
    </row>
    <row r="29414" spans="19:21" x14ac:dyDescent="0.35">
      <c r="S29414" s="43"/>
      <c r="U29414" s="43"/>
    </row>
    <row r="29415" spans="19:21" x14ac:dyDescent="0.35">
      <c r="S29415" s="43"/>
      <c r="U29415" s="43"/>
    </row>
    <row r="29416" spans="19:21" x14ac:dyDescent="0.35">
      <c r="S29416" s="43"/>
      <c r="U29416" s="43"/>
    </row>
    <row r="29417" spans="19:21" x14ac:dyDescent="0.35">
      <c r="S29417" s="43"/>
      <c r="U29417" s="43"/>
    </row>
    <row r="29418" spans="19:21" x14ac:dyDescent="0.35">
      <c r="S29418" s="43"/>
      <c r="U29418" s="43"/>
    </row>
    <row r="29419" spans="19:21" x14ac:dyDescent="0.35">
      <c r="S29419" s="43"/>
      <c r="U29419" s="43"/>
    </row>
    <row r="29420" spans="19:21" x14ac:dyDescent="0.35">
      <c r="S29420" s="43"/>
      <c r="U29420" s="43"/>
    </row>
    <row r="29421" spans="19:21" x14ac:dyDescent="0.35">
      <c r="S29421" s="43"/>
      <c r="U29421" s="43"/>
    </row>
    <row r="29422" spans="19:21" x14ac:dyDescent="0.35">
      <c r="S29422" s="43"/>
      <c r="U29422" s="43"/>
    </row>
    <row r="29423" spans="19:21" x14ac:dyDescent="0.35">
      <c r="S29423" s="43"/>
      <c r="U29423" s="43"/>
    </row>
    <row r="29424" spans="19:21" x14ac:dyDescent="0.35">
      <c r="S29424" s="43"/>
      <c r="U29424" s="43"/>
    </row>
    <row r="29425" spans="19:21" x14ac:dyDescent="0.35">
      <c r="S29425" s="43"/>
      <c r="U29425" s="43"/>
    </row>
    <row r="29426" spans="19:21" x14ac:dyDescent="0.35">
      <c r="S29426" s="43"/>
      <c r="U29426" s="43"/>
    </row>
    <row r="29427" spans="19:21" x14ac:dyDescent="0.35">
      <c r="S29427" s="43"/>
      <c r="U29427" s="43"/>
    </row>
    <row r="29428" spans="19:21" x14ac:dyDescent="0.35">
      <c r="S29428" s="43"/>
      <c r="U29428" s="43"/>
    </row>
    <row r="29429" spans="19:21" x14ac:dyDescent="0.35">
      <c r="S29429" s="43"/>
      <c r="U29429" s="43"/>
    </row>
    <row r="29430" spans="19:21" x14ac:dyDescent="0.35">
      <c r="S29430" s="43"/>
      <c r="U29430" s="43"/>
    </row>
    <row r="29431" spans="19:21" x14ac:dyDescent="0.35">
      <c r="S29431" s="43"/>
      <c r="U29431" s="43"/>
    </row>
    <row r="29432" spans="19:21" x14ac:dyDescent="0.35">
      <c r="S29432" s="43"/>
      <c r="U29432" s="43"/>
    </row>
    <row r="29433" spans="19:21" x14ac:dyDescent="0.35">
      <c r="S29433" s="43"/>
      <c r="U29433" s="43"/>
    </row>
    <row r="29434" spans="19:21" x14ac:dyDescent="0.35">
      <c r="S29434" s="43"/>
      <c r="U29434" s="43"/>
    </row>
    <row r="29435" spans="19:21" x14ac:dyDescent="0.35">
      <c r="S29435" s="43"/>
      <c r="U29435" s="43"/>
    </row>
    <row r="29436" spans="19:21" x14ac:dyDescent="0.35">
      <c r="S29436" s="43"/>
      <c r="U29436" s="43"/>
    </row>
    <row r="29437" spans="19:21" x14ac:dyDescent="0.35">
      <c r="S29437" s="43"/>
      <c r="U29437" s="43"/>
    </row>
    <row r="29438" spans="19:21" x14ac:dyDescent="0.35">
      <c r="S29438" s="43"/>
      <c r="U29438" s="43"/>
    </row>
    <row r="29439" spans="19:21" x14ac:dyDescent="0.35">
      <c r="S29439" s="43"/>
      <c r="U29439" s="43"/>
    </row>
    <row r="29440" spans="19:21" x14ac:dyDescent="0.35">
      <c r="S29440" s="43"/>
      <c r="U29440" s="43"/>
    </row>
    <row r="29441" spans="19:21" x14ac:dyDescent="0.35">
      <c r="S29441" s="43"/>
      <c r="U29441" s="43"/>
    </row>
    <row r="29442" spans="19:21" x14ac:dyDescent="0.35">
      <c r="S29442" s="43"/>
      <c r="U29442" s="43"/>
    </row>
    <row r="29443" spans="19:21" x14ac:dyDescent="0.35">
      <c r="S29443" s="43"/>
      <c r="U29443" s="43"/>
    </row>
    <row r="29444" spans="19:21" x14ac:dyDescent="0.35">
      <c r="S29444" s="43"/>
      <c r="U29444" s="43"/>
    </row>
    <row r="29445" spans="19:21" x14ac:dyDescent="0.35">
      <c r="S29445" s="43"/>
      <c r="U29445" s="43"/>
    </row>
    <row r="29446" spans="19:21" x14ac:dyDescent="0.35">
      <c r="S29446" s="43"/>
      <c r="U29446" s="43"/>
    </row>
    <row r="29447" spans="19:21" x14ac:dyDescent="0.35">
      <c r="S29447" s="43"/>
      <c r="U29447" s="43"/>
    </row>
    <row r="29448" spans="19:21" x14ac:dyDescent="0.35">
      <c r="S29448" s="43"/>
      <c r="U29448" s="43"/>
    </row>
    <row r="29449" spans="19:21" x14ac:dyDescent="0.35">
      <c r="S29449" s="43"/>
      <c r="U29449" s="43"/>
    </row>
    <row r="29450" spans="19:21" x14ac:dyDescent="0.35">
      <c r="S29450" s="43"/>
      <c r="U29450" s="43"/>
    </row>
    <row r="29451" spans="19:21" x14ac:dyDescent="0.35">
      <c r="S29451" s="43"/>
      <c r="U29451" s="43"/>
    </row>
    <row r="29452" spans="19:21" x14ac:dyDescent="0.35">
      <c r="S29452" s="43"/>
      <c r="U29452" s="43"/>
    </row>
    <row r="29453" spans="19:21" x14ac:dyDescent="0.35">
      <c r="S29453" s="43"/>
      <c r="U29453" s="43"/>
    </row>
    <row r="29454" spans="19:21" x14ac:dyDescent="0.35">
      <c r="S29454" s="43"/>
      <c r="U29454" s="43"/>
    </row>
    <row r="29455" spans="19:21" x14ac:dyDescent="0.35">
      <c r="S29455" s="43"/>
      <c r="U29455" s="43"/>
    </row>
    <row r="29456" spans="19:21" x14ac:dyDescent="0.35">
      <c r="S29456" s="43"/>
      <c r="U29456" s="43"/>
    </row>
    <row r="29457" spans="19:21" x14ac:dyDescent="0.35">
      <c r="S29457" s="43"/>
      <c r="U29457" s="43"/>
    </row>
    <row r="29458" spans="19:21" x14ac:dyDescent="0.35">
      <c r="S29458" s="43"/>
      <c r="U29458" s="43"/>
    </row>
    <row r="29459" spans="19:21" x14ac:dyDescent="0.35">
      <c r="S29459" s="43"/>
      <c r="U29459" s="43"/>
    </row>
    <row r="29460" spans="19:21" x14ac:dyDescent="0.35">
      <c r="S29460" s="43"/>
      <c r="U29460" s="43"/>
    </row>
    <row r="29461" spans="19:21" x14ac:dyDescent="0.35">
      <c r="S29461" s="43"/>
      <c r="U29461" s="43"/>
    </row>
    <row r="29462" spans="19:21" x14ac:dyDescent="0.35">
      <c r="S29462" s="43"/>
      <c r="U29462" s="43"/>
    </row>
    <row r="29463" spans="19:21" x14ac:dyDescent="0.35">
      <c r="S29463" s="43"/>
      <c r="U29463" s="43"/>
    </row>
    <row r="29464" spans="19:21" x14ac:dyDescent="0.35">
      <c r="S29464" s="43"/>
      <c r="U29464" s="43"/>
    </row>
    <row r="29465" spans="19:21" x14ac:dyDescent="0.35">
      <c r="S29465" s="43"/>
      <c r="U29465" s="43"/>
    </row>
    <row r="29466" spans="19:21" x14ac:dyDescent="0.35">
      <c r="S29466" s="43"/>
      <c r="U29466" s="43"/>
    </row>
    <row r="29467" spans="19:21" x14ac:dyDescent="0.35">
      <c r="S29467" s="43"/>
      <c r="U29467" s="43"/>
    </row>
    <row r="29468" spans="19:21" x14ac:dyDescent="0.35">
      <c r="S29468" s="43"/>
      <c r="U29468" s="43"/>
    </row>
    <row r="29469" spans="19:21" x14ac:dyDescent="0.35">
      <c r="S29469" s="43"/>
      <c r="U29469" s="43"/>
    </row>
    <row r="29470" spans="19:21" x14ac:dyDescent="0.35">
      <c r="S29470" s="43"/>
      <c r="U29470" s="43"/>
    </row>
    <row r="29471" spans="19:21" x14ac:dyDescent="0.35">
      <c r="S29471" s="43"/>
      <c r="U29471" s="43"/>
    </row>
    <row r="29472" spans="19:21" x14ac:dyDescent="0.35">
      <c r="S29472" s="43"/>
      <c r="U29472" s="43"/>
    </row>
    <row r="29473" spans="19:21" x14ac:dyDescent="0.35">
      <c r="S29473" s="43"/>
      <c r="U29473" s="43"/>
    </row>
    <row r="29474" spans="19:21" x14ac:dyDescent="0.35">
      <c r="S29474" s="43"/>
      <c r="U29474" s="43"/>
    </row>
    <row r="29475" spans="19:21" x14ac:dyDescent="0.35">
      <c r="S29475" s="43"/>
      <c r="U29475" s="43"/>
    </row>
    <row r="29476" spans="19:21" x14ac:dyDescent="0.35">
      <c r="S29476" s="43"/>
      <c r="U29476" s="43"/>
    </row>
    <row r="29477" spans="19:21" x14ac:dyDescent="0.35">
      <c r="S29477" s="43"/>
      <c r="U29477" s="43"/>
    </row>
    <row r="29478" spans="19:21" x14ac:dyDescent="0.35">
      <c r="S29478" s="43"/>
      <c r="U29478" s="43"/>
    </row>
    <row r="29479" spans="19:21" x14ac:dyDescent="0.35">
      <c r="S29479" s="43"/>
      <c r="U29479" s="43"/>
    </row>
    <row r="29480" spans="19:21" x14ac:dyDescent="0.35">
      <c r="S29480" s="43"/>
      <c r="U29480" s="43"/>
    </row>
    <row r="29481" spans="19:21" x14ac:dyDescent="0.35">
      <c r="S29481" s="43"/>
      <c r="U29481" s="43"/>
    </row>
    <row r="29482" spans="19:21" x14ac:dyDescent="0.35">
      <c r="S29482" s="43"/>
      <c r="U29482" s="43"/>
    </row>
    <row r="29483" spans="19:21" x14ac:dyDescent="0.35">
      <c r="S29483" s="43"/>
      <c r="U29483" s="43"/>
    </row>
    <row r="29484" spans="19:21" x14ac:dyDescent="0.35">
      <c r="S29484" s="43"/>
      <c r="U29484" s="43"/>
    </row>
    <row r="29485" spans="19:21" x14ac:dyDescent="0.35">
      <c r="S29485" s="43"/>
      <c r="U29485" s="43"/>
    </row>
    <row r="29486" spans="19:21" x14ac:dyDescent="0.35">
      <c r="S29486" s="43"/>
      <c r="U29486" s="43"/>
    </row>
    <row r="29487" spans="19:21" x14ac:dyDescent="0.35">
      <c r="S29487" s="43"/>
      <c r="U29487" s="43"/>
    </row>
    <row r="29488" spans="19:21" x14ac:dyDescent="0.35">
      <c r="S29488" s="43"/>
      <c r="U29488" s="43"/>
    </row>
    <row r="29489" spans="19:21" x14ac:dyDescent="0.35">
      <c r="S29489" s="43"/>
      <c r="U29489" s="43"/>
    </row>
    <row r="29490" spans="19:21" x14ac:dyDescent="0.35">
      <c r="S29490" s="43"/>
      <c r="U29490" s="43"/>
    </row>
    <row r="29491" spans="19:21" x14ac:dyDescent="0.35">
      <c r="S29491" s="43"/>
      <c r="U29491" s="43"/>
    </row>
    <row r="29492" spans="19:21" x14ac:dyDescent="0.35">
      <c r="S29492" s="43"/>
      <c r="U29492" s="43"/>
    </row>
    <row r="29493" spans="19:21" x14ac:dyDescent="0.35">
      <c r="S29493" s="43"/>
      <c r="U29493" s="43"/>
    </row>
    <row r="29494" spans="19:21" x14ac:dyDescent="0.35">
      <c r="S29494" s="43"/>
      <c r="U29494" s="43"/>
    </row>
    <row r="29495" spans="19:21" x14ac:dyDescent="0.35">
      <c r="S29495" s="43"/>
      <c r="U29495" s="43"/>
    </row>
    <row r="29496" spans="19:21" x14ac:dyDescent="0.35">
      <c r="S29496" s="43"/>
      <c r="U29496" s="43"/>
    </row>
    <row r="29497" spans="19:21" x14ac:dyDescent="0.35">
      <c r="S29497" s="43"/>
      <c r="U29497" s="43"/>
    </row>
    <row r="29498" spans="19:21" x14ac:dyDescent="0.35">
      <c r="S29498" s="43"/>
      <c r="U29498" s="43"/>
    </row>
    <row r="29499" spans="19:21" x14ac:dyDescent="0.35">
      <c r="S29499" s="43"/>
      <c r="U29499" s="43"/>
    </row>
    <row r="29500" spans="19:21" x14ac:dyDescent="0.35">
      <c r="S29500" s="43"/>
      <c r="U29500" s="43"/>
    </row>
    <row r="29501" spans="19:21" x14ac:dyDescent="0.35">
      <c r="S29501" s="43"/>
      <c r="U29501" s="43"/>
    </row>
    <row r="29502" spans="19:21" x14ac:dyDescent="0.35">
      <c r="S29502" s="43"/>
      <c r="U29502" s="43"/>
    </row>
    <row r="29503" spans="19:21" x14ac:dyDescent="0.35">
      <c r="S29503" s="43"/>
      <c r="U29503" s="43"/>
    </row>
    <row r="29504" spans="19:21" x14ac:dyDescent="0.35">
      <c r="S29504" s="43"/>
      <c r="U29504" s="43"/>
    </row>
    <row r="29505" spans="19:21" x14ac:dyDescent="0.35">
      <c r="S29505" s="43"/>
      <c r="U29505" s="43"/>
    </row>
    <row r="29506" spans="19:21" x14ac:dyDescent="0.35">
      <c r="S29506" s="43"/>
      <c r="U29506" s="43"/>
    </row>
    <row r="29507" spans="19:21" x14ac:dyDescent="0.35">
      <c r="S29507" s="43"/>
      <c r="U29507" s="43"/>
    </row>
    <row r="29508" spans="19:21" x14ac:dyDescent="0.35">
      <c r="S29508" s="43"/>
      <c r="U29508" s="43"/>
    </row>
    <row r="29509" spans="19:21" x14ac:dyDescent="0.35">
      <c r="S29509" s="43"/>
      <c r="U29509" s="43"/>
    </row>
    <row r="29510" spans="19:21" x14ac:dyDescent="0.35">
      <c r="S29510" s="43"/>
      <c r="U29510" s="43"/>
    </row>
    <row r="29511" spans="19:21" x14ac:dyDescent="0.35">
      <c r="S29511" s="43"/>
      <c r="U29511" s="43"/>
    </row>
    <row r="29512" spans="19:21" x14ac:dyDescent="0.35">
      <c r="S29512" s="43"/>
      <c r="U29512" s="43"/>
    </row>
    <row r="29513" spans="19:21" x14ac:dyDescent="0.35">
      <c r="S29513" s="43"/>
      <c r="U29513" s="43"/>
    </row>
    <row r="29514" spans="19:21" x14ac:dyDescent="0.35">
      <c r="S29514" s="43"/>
      <c r="U29514" s="43"/>
    </row>
    <row r="29515" spans="19:21" x14ac:dyDescent="0.35">
      <c r="S29515" s="43"/>
      <c r="U29515" s="43"/>
    </row>
    <row r="29516" spans="19:21" x14ac:dyDescent="0.35">
      <c r="S29516" s="43"/>
      <c r="U29516" s="43"/>
    </row>
    <row r="29517" spans="19:21" x14ac:dyDescent="0.35">
      <c r="S29517" s="43"/>
      <c r="U29517" s="43"/>
    </row>
    <row r="29518" spans="19:21" x14ac:dyDescent="0.35">
      <c r="S29518" s="43"/>
      <c r="U29518" s="43"/>
    </row>
    <row r="29519" spans="19:21" x14ac:dyDescent="0.35">
      <c r="S29519" s="43"/>
      <c r="U29519" s="43"/>
    </row>
    <row r="29520" spans="19:21" x14ac:dyDescent="0.35">
      <c r="S29520" s="43"/>
      <c r="U29520" s="43"/>
    </row>
    <row r="29521" spans="19:21" x14ac:dyDescent="0.35">
      <c r="S29521" s="43"/>
      <c r="U29521" s="43"/>
    </row>
    <row r="29522" spans="19:21" x14ac:dyDescent="0.35">
      <c r="S29522" s="43"/>
      <c r="U29522" s="43"/>
    </row>
    <row r="29523" spans="19:21" x14ac:dyDescent="0.35">
      <c r="S29523" s="43"/>
      <c r="U29523" s="43"/>
    </row>
    <row r="29524" spans="19:21" x14ac:dyDescent="0.35">
      <c r="S29524" s="43"/>
      <c r="U29524" s="43"/>
    </row>
    <row r="29525" spans="19:21" x14ac:dyDescent="0.35">
      <c r="S29525" s="43"/>
      <c r="U29525" s="43"/>
    </row>
    <row r="29526" spans="19:21" x14ac:dyDescent="0.35">
      <c r="S29526" s="43"/>
      <c r="U29526" s="43"/>
    </row>
    <row r="29527" spans="19:21" x14ac:dyDescent="0.35">
      <c r="S29527" s="43"/>
      <c r="U29527" s="43"/>
    </row>
    <row r="29528" spans="19:21" x14ac:dyDescent="0.35">
      <c r="S29528" s="43"/>
      <c r="U29528" s="43"/>
    </row>
    <row r="29529" spans="19:21" x14ac:dyDescent="0.35">
      <c r="S29529" s="43"/>
      <c r="U29529" s="43"/>
    </row>
    <row r="29530" spans="19:21" x14ac:dyDescent="0.35">
      <c r="S29530" s="43"/>
      <c r="U29530" s="43"/>
    </row>
    <row r="29531" spans="19:21" x14ac:dyDescent="0.35">
      <c r="S29531" s="43"/>
      <c r="U29531" s="43"/>
    </row>
    <row r="29532" spans="19:21" x14ac:dyDescent="0.35">
      <c r="S29532" s="43"/>
      <c r="U29532" s="43"/>
    </row>
    <row r="29533" spans="19:21" x14ac:dyDescent="0.35">
      <c r="S29533" s="43"/>
      <c r="U29533" s="43"/>
    </row>
    <row r="29534" spans="19:21" x14ac:dyDescent="0.35">
      <c r="S29534" s="43"/>
      <c r="U29534" s="43"/>
    </row>
    <row r="29535" spans="19:21" x14ac:dyDescent="0.35">
      <c r="S29535" s="43"/>
      <c r="U29535" s="43"/>
    </row>
    <row r="29536" spans="19:21" x14ac:dyDescent="0.35">
      <c r="S29536" s="43"/>
      <c r="U29536" s="43"/>
    </row>
    <row r="29537" spans="19:21" x14ac:dyDescent="0.35">
      <c r="S29537" s="43"/>
      <c r="U29537" s="43"/>
    </row>
    <row r="29538" spans="19:21" x14ac:dyDescent="0.35">
      <c r="S29538" s="43"/>
      <c r="U29538" s="43"/>
    </row>
    <row r="29539" spans="19:21" x14ac:dyDescent="0.35">
      <c r="S29539" s="43"/>
      <c r="U29539" s="43"/>
    </row>
    <row r="29540" spans="19:21" x14ac:dyDescent="0.35">
      <c r="S29540" s="43"/>
      <c r="U29540" s="43"/>
    </row>
    <row r="29541" spans="19:21" x14ac:dyDescent="0.35">
      <c r="S29541" s="43"/>
      <c r="U29541" s="43"/>
    </row>
    <row r="29542" spans="19:21" x14ac:dyDescent="0.35">
      <c r="S29542" s="43"/>
      <c r="U29542" s="43"/>
    </row>
    <row r="29543" spans="19:21" x14ac:dyDescent="0.35">
      <c r="S29543" s="43"/>
      <c r="U29543" s="43"/>
    </row>
    <row r="29544" spans="19:21" x14ac:dyDescent="0.35">
      <c r="S29544" s="43"/>
      <c r="U29544" s="43"/>
    </row>
    <row r="29545" spans="19:21" x14ac:dyDescent="0.35">
      <c r="S29545" s="43"/>
      <c r="U29545" s="43"/>
    </row>
    <row r="29546" spans="19:21" x14ac:dyDescent="0.35">
      <c r="S29546" s="43"/>
      <c r="U29546" s="43"/>
    </row>
    <row r="29547" spans="19:21" x14ac:dyDescent="0.35">
      <c r="S29547" s="43"/>
      <c r="U29547" s="43"/>
    </row>
    <row r="29548" spans="19:21" x14ac:dyDescent="0.35">
      <c r="S29548" s="43"/>
      <c r="U29548" s="43"/>
    </row>
    <row r="29549" spans="19:21" x14ac:dyDescent="0.35">
      <c r="S29549" s="43"/>
      <c r="U29549" s="43"/>
    </row>
    <row r="29550" spans="19:21" x14ac:dyDescent="0.35">
      <c r="S29550" s="43"/>
      <c r="U29550" s="43"/>
    </row>
    <row r="29551" spans="19:21" x14ac:dyDescent="0.35">
      <c r="S29551" s="43"/>
      <c r="U29551" s="43"/>
    </row>
    <row r="29552" spans="19:21" x14ac:dyDescent="0.35">
      <c r="S29552" s="43"/>
      <c r="U29552" s="43"/>
    </row>
    <row r="29553" spans="19:21" x14ac:dyDescent="0.35">
      <c r="S29553" s="43"/>
      <c r="U29553" s="43"/>
    </row>
    <row r="29554" spans="19:21" x14ac:dyDescent="0.35">
      <c r="S29554" s="43"/>
      <c r="U29554" s="43"/>
    </row>
    <row r="29555" spans="19:21" x14ac:dyDescent="0.35">
      <c r="S29555" s="43"/>
      <c r="U29555" s="43"/>
    </row>
    <row r="29556" spans="19:21" x14ac:dyDescent="0.35">
      <c r="S29556" s="43"/>
      <c r="U29556" s="43"/>
    </row>
    <row r="29557" spans="19:21" x14ac:dyDescent="0.35">
      <c r="S29557" s="43"/>
      <c r="U29557" s="43"/>
    </row>
    <row r="29558" spans="19:21" x14ac:dyDescent="0.35">
      <c r="S29558" s="43"/>
      <c r="U29558" s="43"/>
    </row>
    <row r="29559" spans="19:21" x14ac:dyDescent="0.35">
      <c r="S29559" s="43"/>
      <c r="U29559" s="43"/>
    </row>
    <row r="29560" spans="19:21" x14ac:dyDescent="0.35">
      <c r="S29560" s="43"/>
      <c r="U29560" s="43"/>
    </row>
    <row r="29561" spans="19:21" x14ac:dyDescent="0.35">
      <c r="S29561" s="43"/>
      <c r="U29561" s="43"/>
    </row>
    <row r="29562" spans="19:21" x14ac:dyDescent="0.35">
      <c r="S29562" s="43"/>
      <c r="U29562" s="43"/>
    </row>
    <row r="29563" spans="19:21" x14ac:dyDescent="0.35">
      <c r="S29563" s="43"/>
      <c r="U29563" s="43"/>
    </row>
    <row r="29564" spans="19:21" x14ac:dyDescent="0.35">
      <c r="S29564" s="43"/>
      <c r="U29564" s="43"/>
    </row>
    <row r="29565" spans="19:21" x14ac:dyDescent="0.35">
      <c r="S29565" s="43"/>
      <c r="U29565" s="43"/>
    </row>
    <row r="29566" spans="19:21" x14ac:dyDescent="0.35">
      <c r="S29566" s="43"/>
      <c r="U29566" s="43"/>
    </row>
    <row r="29567" spans="19:21" x14ac:dyDescent="0.35">
      <c r="S29567" s="43"/>
      <c r="U29567" s="43"/>
    </row>
    <row r="29568" spans="19:21" x14ac:dyDescent="0.35">
      <c r="S29568" s="43"/>
      <c r="U29568" s="43"/>
    </row>
    <row r="29569" spans="19:21" x14ac:dyDescent="0.35">
      <c r="S29569" s="43"/>
      <c r="U29569" s="43"/>
    </row>
    <row r="29570" spans="19:21" x14ac:dyDescent="0.35">
      <c r="S29570" s="43"/>
      <c r="U29570" s="43"/>
    </row>
    <row r="29571" spans="19:21" x14ac:dyDescent="0.35">
      <c r="S29571" s="43"/>
      <c r="U29571" s="43"/>
    </row>
    <row r="29572" spans="19:21" x14ac:dyDescent="0.35">
      <c r="S29572" s="43"/>
      <c r="U29572" s="43"/>
    </row>
    <row r="29573" spans="19:21" x14ac:dyDescent="0.35">
      <c r="S29573" s="43"/>
      <c r="U29573" s="43"/>
    </row>
    <row r="29574" spans="19:21" x14ac:dyDescent="0.35">
      <c r="S29574" s="43"/>
      <c r="U29574" s="43"/>
    </row>
    <row r="29575" spans="19:21" x14ac:dyDescent="0.35">
      <c r="S29575" s="43"/>
      <c r="U29575" s="43"/>
    </row>
    <row r="29576" spans="19:21" x14ac:dyDescent="0.35">
      <c r="S29576" s="43"/>
      <c r="U29576" s="43"/>
    </row>
    <row r="29577" spans="19:21" x14ac:dyDescent="0.35">
      <c r="S29577" s="43"/>
      <c r="U29577" s="43"/>
    </row>
    <row r="29578" spans="19:21" x14ac:dyDescent="0.35">
      <c r="S29578" s="43"/>
      <c r="U29578" s="43"/>
    </row>
    <row r="29579" spans="19:21" x14ac:dyDescent="0.35">
      <c r="S29579" s="43"/>
      <c r="U29579" s="43"/>
    </row>
    <row r="29580" spans="19:21" x14ac:dyDescent="0.35">
      <c r="S29580" s="43"/>
      <c r="U29580" s="43"/>
    </row>
    <row r="29581" spans="19:21" x14ac:dyDescent="0.35">
      <c r="S29581" s="43"/>
      <c r="U29581" s="43"/>
    </row>
    <row r="29582" spans="19:21" x14ac:dyDescent="0.35">
      <c r="S29582" s="43"/>
      <c r="U29582" s="43"/>
    </row>
    <row r="29583" spans="19:21" x14ac:dyDescent="0.35">
      <c r="S29583" s="43"/>
      <c r="U29583" s="43"/>
    </row>
    <row r="29584" spans="19:21" x14ac:dyDescent="0.35">
      <c r="S29584" s="43"/>
      <c r="U29584" s="43"/>
    </row>
    <row r="29585" spans="19:21" x14ac:dyDescent="0.35">
      <c r="S29585" s="43"/>
      <c r="U29585" s="43"/>
    </row>
    <row r="29586" spans="19:21" x14ac:dyDescent="0.35">
      <c r="S29586" s="43"/>
      <c r="U29586" s="43"/>
    </row>
    <row r="29587" spans="19:21" x14ac:dyDescent="0.35">
      <c r="S29587" s="43"/>
      <c r="U29587" s="43"/>
    </row>
    <row r="29588" spans="19:21" x14ac:dyDescent="0.35">
      <c r="S29588" s="43"/>
      <c r="U29588" s="43"/>
    </row>
    <row r="29589" spans="19:21" x14ac:dyDescent="0.35">
      <c r="S29589" s="43"/>
      <c r="U29589" s="43"/>
    </row>
    <row r="29590" spans="19:21" x14ac:dyDescent="0.35">
      <c r="S29590" s="43"/>
      <c r="U29590" s="43"/>
    </row>
    <row r="29591" spans="19:21" x14ac:dyDescent="0.35">
      <c r="S29591" s="43"/>
      <c r="U29591" s="43"/>
    </row>
    <row r="29592" spans="19:21" x14ac:dyDescent="0.35">
      <c r="S29592" s="43"/>
      <c r="U29592" s="43"/>
    </row>
    <row r="29593" spans="19:21" x14ac:dyDescent="0.35">
      <c r="S29593" s="43"/>
      <c r="U29593" s="43"/>
    </row>
    <row r="29594" spans="19:21" x14ac:dyDescent="0.35">
      <c r="S29594" s="43"/>
      <c r="U29594" s="43"/>
    </row>
    <row r="29595" spans="19:21" x14ac:dyDescent="0.35">
      <c r="S29595" s="43"/>
      <c r="U29595" s="43"/>
    </row>
    <row r="29596" spans="19:21" x14ac:dyDescent="0.35">
      <c r="S29596" s="43"/>
      <c r="U29596" s="43"/>
    </row>
    <row r="29597" spans="19:21" x14ac:dyDescent="0.35">
      <c r="S29597" s="43"/>
      <c r="U29597" s="43"/>
    </row>
    <row r="29598" spans="19:21" x14ac:dyDescent="0.35">
      <c r="S29598" s="43"/>
      <c r="U29598" s="43"/>
    </row>
    <row r="29599" spans="19:21" x14ac:dyDescent="0.35">
      <c r="S29599" s="43"/>
      <c r="U29599" s="43"/>
    </row>
    <row r="29600" spans="19:21" x14ac:dyDescent="0.35">
      <c r="S29600" s="43"/>
      <c r="U29600" s="43"/>
    </row>
    <row r="29601" spans="19:21" x14ac:dyDescent="0.35">
      <c r="S29601" s="43"/>
      <c r="U29601" s="43"/>
    </row>
    <row r="29602" spans="19:21" x14ac:dyDescent="0.35">
      <c r="S29602" s="43"/>
      <c r="U29602" s="43"/>
    </row>
    <row r="29603" spans="19:21" x14ac:dyDescent="0.35">
      <c r="S29603" s="43"/>
      <c r="U29603" s="43"/>
    </row>
    <row r="29604" spans="19:21" x14ac:dyDescent="0.35">
      <c r="S29604" s="43"/>
      <c r="U29604" s="43"/>
    </row>
    <row r="29605" spans="19:21" x14ac:dyDescent="0.35">
      <c r="S29605" s="43"/>
      <c r="U29605" s="43"/>
    </row>
    <row r="29606" spans="19:21" x14ac:dyDescent="0.35">
      <c r="S29606" s="43"/>
      <c r="U29606" s="43"/>
    </row>
    <row r="29607" spans="19:21" x14ac:dyDescent="0.35">
      <c r="S29607" s="43"/>
      <c r="U29607" s="43"/>
    </row>
    <row r="29608" spans="19:21" x14ac:dyDescent="0.35">
      <c r="S29608" s="43"/>
      <c r="U29608" s="43"/>
    </row>
    <row r="29609" spans="19:21" x14ac:dyDescent="0.35">
      <c r="S29609" s="43"/>
      <c r="U29609" s="43"/>
    </row>
    <row r="29610" spans="19:21" x14ac:dyDescent="0.35">
      <c r="S29610" s="43"/>
      <c r="U29610" s="43"/>
    </row>
    <row r="29611" spans="19:21" x14ac:dyDescent="0.35">
      <c r="S29611" s="43"/>
      <c r="U29611" s="43"/>
    </row>
    <row r="29612" spans="19:21" x14ac:dyDescent="0.35">
      <c r="S29612" s="43"/>
      <c r="U29612" s="43"/>
    </row>
    <row r="29613" spans="19:21" x14ac:dyDescent="0.35">
      <c r="S29613" s="43"/>
      <c r="U29613" s="43"/>
    </row>
    <row r="29614" spans="19:21" x14ac:dyDescent="0.35">
      <c r="S29614" s="43"/>
      <c r="U29614" s="43"/>
    </row>
    <row r="29615" spans="19:21" x14ac:dyDescent="0.35">
      <c r="S29615" s="43"/>
      <c r="U29615" s="43"/>
    </row>
    <row r="29616" spans="19:21" x14ac:dyDescent="0.35">
      <c r="S29616" s="43"/>
      <c r="U29616" s="43"/>
    </row>
    <row r="29617" spans="19:21" x14ac:dyDescent="0.35">
      <c r="S29617" s="43"/>
      <c r="U29617" s="43"/>
    </row>
    <row r="29618" spans="19:21" x14ac:dyDescent="0.35">
      <c r="S29618" s="43"/>
      <c r="U29618" s="43"/>
    </row>
    <row r="29619" spans="19:21" x14ac:dyDescent="0.35">
      <c r="S29619" s="43"/>
      <c r="U29619" s="43"/>
    </row>
    <row r="29620" spans="19:21" x14ac:dyDescent="0.35">
      <c r="S29620" s="43"/>
      <c r="U29620" s="43"/>
    </row>
    <row r="29621" spans="19:21" x14ac:dyDescent="0.35">
      <c r="S29621" s="43"/>
      <c r="U29621" s="43"/>
    </row>
    <row r="29622" spans="19:21" x14ac:dyDescent="0.35">
      <c r="S29622" s="43"/>
      <c r="U29622" s="43"/>
    </row>
    <row r="29623" spans="19:21" x14ac:dyDescent="0.35">
      <c r="S29623" s="43"/>
      <c r="U29623" s="43"/>
    </row>
    <row r="29624" spans="19:21" x14ac:dyDescent="0.35">
      <c r="S29624" s="43"/>
      <c r="U29624" s="43"/>
    </row>
    <row r="29625" spans="19:21" x14ac:dyDescent="0.35">
      <c r="S29625" s="43"/>
      <c r="U29625" s="43"/>
    </row>
    <row r="29626" spans="19:21" x14ac:dyDescent="0.35">
      <c r="S29626" s="43"/>
      <c r="U29626" s="43"/>
    </row>
    <row r="29627" spans="19:21" x14ac:dyDescent="0.35">
      <c r="S29627" s="43"/>
      <c r="U29627" s="43"/>
    </row>
    <row r="29628" spans="19:21" x14ac:dyDescent="0.35">
      <c r="S29628" s="43"/>
      <c r="U29628" s="43"/>
    </row>
    <row r="29629" spans="19:21" x14ac:dyDescent="0.35">
      <c r="S29629" s="43"/>
      <c r="U29629" s="43"/>
    </row>
    <row r="29630" spans="19:21" x14ac:dyDescent="0.35">
      <c r="S29630" s="43"/>
      <c r="U29630" s="43"/>
    </row>
    <row r="29631" spans="19:21" x14ac:dyDescent="0.35">
      <c r="S29631" s="43"/>
      <c r="U29631" s="43"/>
    </row>
    <row r="29632" spans="19:21" x14ac:dyDescent="0.35">
      <c r="S29632" s="43"/>
      <c r="U29632" s="43"/>
    </row>
    <row r="29633" spans="19:21" x14ac:dyDescent="0.35">
      <c r="S29633" s="43"/>
      <c r="U29633" s="43"/>
    </row>
    <row r="29634" spans="19:21" x14ac:dyDescent="0.35">
      <c r="S29634" s="43"/>
      <c r="U29634" s="43"/>
    </row>
    <row r="29635" spans="19:21" x14ac:dyDescent="0.35">
      <c r="S29635" s="43"/>
      <c r="U29635" s="43"/>
    </row>
    <row r="29636" spans="19:21" x14ac:dyDescent="0.35">
      <c r="S29636" s="43"/>
      <c r="U29636" s="43"/>
    </row>
    <row r="29637" spans="19:21" x14ac:dyDescent="0.35">
      <c r="S29637" s="43"/>
      <c r="U29637" s="43"/>
    </row>
    <row r="29638" spans="19:21" x14ac:dyDescent="0.35">
      <c r="S29638" s="43"/>
      <c r="U29638" s="43"/>
    </row>
    <row r="29639" spans="19:21" x14ac:dyDescent="0.35">
      <c r="S29639" s="43"/>
      <c r="U29639" s="43"/>
    </row>
    <row r="29640" spans="19:21" x14ac:dyDescent="0.35">
      <c r="S29640" s="43"/>
      <c r="U29640" s="43"/>
    </row>
    <row r="29641" spans="19:21" x14ac:dyDescent="0.35">
      <c r="S29641" s="43"/>
      <c r="U29641" s="43"/>
    </row>
    <row r="29642" spans="19:21" x14ac:dyDescent="0.35">
      <c r="S29642" s="43"/>
      <c r="U29642" s="43"/>
    </row>
    <row r="29643" spans="19:21" x14ac:dyDescent="0.35">
      <c r="S29643" s="43"/>
      <c r="U29643" s="43"/>
    </row>
    <row r="29644" spans="19:21" x14ac:dyDescent="0.35">
      <c r="S29644" s="43"/>
      <c r="U29644" s="43"/>
    </row>
    <row r="29645" spans="19:21" x14ac:dyDescent="0.35">
      <c r="S29645" s="43"/>
      <c r="U29645" s="43"/>
    </row>
    <row r="29646" spans="19:21" x14ac:dyDescent="0.35">
      <c r="S29646" s="43"/>
      <c r="U29646" s="43"/>
    </row>
    <row r="29647" spans="19:21" x14ac:dyDescent="0.35">
      <c r="S29647" s="43"/>
      <c r="U29647" s="43"/>
    </row>
    <row r="29648" spans="19:21" x14ac:dyDescent="0.35">
      <c r="S29648" s="43"/>
      <c r="U29648" s="43"/>
    </row>
    <row r="29649" spans="19:21" x14ac:dyDescent="0.35">
      <c r="S29649" s="43"/>
      <c r="U29649" s="43"/>
    </row>
    <row r="29650" spans="19:21" x14ac:dyDescent="0.35">
      <c r="S29650" s="43"/>
      <c r="U29650" s="43"/>
    </row>
    <row r="29651" spans="19:21" x14ac:dyDescent="0.35">
      <c r="S29651" s="43"/>
      <c r="U29651" s="43"/>
    </row>
    <row r="29652" spans="19:21" x14ac:dyDescent="0.35">
      <c r="S29652" s="43"/>
      <c r="U29652" s="43"/>
    </row>
    <row r="29653" spans="19:21" x14ac:dyDescent="0.35">
      <c r="S29653" s="43"/>
      <c r="U29653" s="43"/>
    </row>
    <row r="29654" spans="19:21" x14ac:dyDescent="0.35">
      <c r="S29654" s="43"/>
      <c r="U29654" s="43"/>
    </row>
    <row r="29655" spans="19:21" x14ac:dyDescent="0.35">
      <c r="S29655" s="43"/>
      <c r="U29655" s="43"/>
    </row>
    <row r="29656" spans="19:21" x14ac:dyDescent="0.35">
      <c r="S29656" s="43"/>
      <c r="U29656" s="43"/>
    </row>
    <row r="29657" spans="19:21" x14ac:dyDescent="0.35">
      <c r="S29657" s="43"/>
      <c r="U29657" s="43"/>
    </row>
    <row r="29658" spans="19:21" x14ac:dyDescent="0.35">
      <c r="S29658" s="43"/>
      <c r="U29658" s="43"/>
    </row>
    <row r="29659" spans="19:21" x14ac:dyDescent="0.35">
      <c r="S29659" s="43"/>
      <c r="U29659" s="43"/>
    </row>
    <row r="29660" spans="19:21" x14ac:dyDescent="0.35">
      <c r="S29660" s="43"/>
      <c r="U29660" s="43"/>
    </row>
    <row r="29661" spans="19:21" x14ac:dyDescent="0.35">
      <c r="S29661" s="43"/>
      <c r="U29661" s="43"/>
    </row>
    <row r="29662" spans="19:21" x14ac:dyDescent="0.35">
      <c r="S29662" s="43"/>
      <c r="U29662" s="43"/>
    </row>
    <row r="29663" spans="19:21" x14ac:dyDescent="0.35">
      <c r="S29663" s="43"/>
      <c r="U29663" s="43"/>
    </row>
    <row r="29664" spans="19:21" x14ac:dyDescent="0.35">
      <c r="S29664" s="43"/>
      <c r="U29664" s="43"/>
    </row>
    <row r="29665" spans="19:21" x14ac:dyDescent="0.35">
      <c r="S29665" s="43"/>
      <c r="U29665" s="43"/>
    </row>
    <row r="29666" spans="19:21" x14ac:dyDescent="0.35">
      <c r="S29666" s="43"/>
      <c r="U29666" s="43"/>
    </row>
    <row r="29667" spans="19:21" x14ac:dyDescent="0.35">
      <c r="S29667" s="43"/>
      <c r="U29667" s="43"/>
    </row>
    <row r="29668" spans="19:21" x14ac:dyDescent="0.35">
      <c r="S29668" s="43"/>
      <c r="U29668" s="43"/>
    </row>
    <row r="29669" spans="19:21" x14ac:dyDescent="0.35">
      <c r="S29669" s="43"/>
      <c r="U29669" s="43"/>
    </row>
    <row r="29670" spans="19:21" x14ac:dyDescent="0.35">
      <c r="S29670" s="43"/>
      <c r="U29670" s="43"/>
    </row>
    <row r="29671" spans="19:21" x14ac:dyDescent="0.35">
      <c r="S29671" s="43"/>
      <c r="U29671" s="43"/>
    </row>
    <row r="29672" spans="19:21" x14ac:dyDescent="0.35">
      <c r="S29672" s="43"/>
      <c r="U29672" s="43"/>
    </row>
    <row r="29673" spans="19:21" x14ac:dyDescent="0.35">
      <c r="S29673" s="43"/>
      <c r="U29673" s="43"/>
    </row>
    <row r="29674" spans="19:21" x14ac:dyDescent="0.35">
      <c r="S29674" s="43"/>
      <c r="U29674" s="43"/>
    </row>
    <row r="29675" spans="19:21" x14ac:dyDescent="0.35">
      <c r="S29675" s="43"/>
      <c r="U29675" s="43"/>
    </row>
    <row r="29676" spans="19:21" x14ac:dyDescent="0.35">
      <c r="S29676" s="43"/>
      <c r="U29676" s="43"/>
    </row>
    <row r="29677" spans="19:21" x14ac:dyDescent="0.35">
      <c r="S29677" s="43"/>
      <c r="U29677" s="43"/>
    </row>
    <row r="29678" spans="19:21" x14ac:dyDescent="0.35">
      <c r="S29678" s="43"/>
      <c r="U29678" s="43"/>
    </row>
    <row r="29679" spans="19:21" x14ac:dyDescent="0.35">
      <c r="S29679" s="43"/>
      <c r="U29679" s="43"/>
    </row>
    <row r="29680" spans="19:21" x14ac:dyDescent="0.35">
      <c r="S29680" s="43"/>
      <c r="U29680" s="43"/>
    </row>
    <row r="29681" spans="19:21" x14ac:dyDescent="0.35">
      <c r="S29681" s="43"/>
      <c r="U29681" s="43"/>
    </row>
    <row r="29682" spans="19:21" x14ac:dyDescent="0.35">
      <c r="S29682" s="43"/>
      <c r="U29682" s="43"/>
    </row>
    <row r="29683" spans="19:21" x14ac:dyDescent="0.35">
      <c r="S29683" s="43"/>
      <c r="U29683" s="43"/>
    </row>
    <row r="29684" spans="19:21" x14ac:dyDescent="0.35">
      <c r="S29684" s="43"/>
      <c r="U29684" s="43"/>
    </row>
    <row r="29685" spans="19:21" x14ac:dyDescent="0.35">
      <c r="S29685" s="43"/>
      <c r="U29685" s="43"/>
    </row>
    <row r="29686" spans="19:21" x14ac:dyDescent="0.35">
      <c r="S29686" s="43"/>
      <c r="U29686" s="43"/>
    </row>
    <row r="29687" spans="19:21" x14ac:dyDescent="0.35">
      <c r="S29687" s="43"/>
      <c r="U29687" s="43"/>
    </row>
    <row r="29688" spans="19:21" x14ac:dyDescent="0.35">
      <c r="S29688" s="43"/>
      <c r="U29688" s="43"/>
    </row>
    <row r="29689" spans="19:21" x14ac:dyDescent="0.35">
      <c r="S29689" s="43"/>
      <c r="U29689" s="43"/>
    </row>
    <row r="29690" spans="19:21" x14ac:dyDescent="0.35">
      <c r="S29690" s="43"/>
      <c r="U29690" s="43"/>
    </row>
    <row r="29691" spans="19:21" x14ac:dyDescent="0.35">
      <c r="S29691" s="43"/>
      <c r="U29691" s="43"/>
    </row>
    <row r="29692" spans="19:21" x14ac:dyDescent="0.35">
      <c r="S29692" s="43"/>
      <c r="U29692" s="43"/>
    </row>
    <row r="29693" spans="19:21" x14ac:dyDescent="0.35">
      <c r="S29693" s="43"/>
      <c r="U29693" s="43"/>
    </row>
    <row r="29694" spans="19:21" x14ac:dyDescent="0.35">
      <c r="S29694" s="43"/>
      <c r="U29694" s="43"/>
    </row>
    <row r="29695" spans="19:21" x14ac:dyDescent="0.35">
      <c r="S29695" s="43"/>
      <c r="U29695" s="43"/>
    </row>
    <row r="29696" spans="19:21" x14ac:dyDescent="0.35">
      <c r="S29696" s="43"/>
      <c r="U29696" s="43"/>
    </row>
    <row r="29697" spans="19:21" x14ac:dyDescent="0.35">
      <c r="S29697" s="43"/>
      <c r="U29697" s="43"/>
    </row>
    <row r="29698" spans="19:21" x14ac:dyDescent="0.35">
      <c r="S29698" s="43"/>
      <c r="U29698" s="43"/>
    </row>
    <row r="29699" spans="19:21" x14ac:dyDescent="0.35">
      <c r="S29699" s="43"/>
      <c r="U29699" s="43"/>
    </row>
    <row r="29700" spans="19:21" x14ac:dyDescent="0.35">
      <c r="S29700" s="43"/>
      <c r="U29700" s="43"/>
    </row>
    <row r="29701" spans="19:21" x14ac:dyDescent="0.35">
      <c r="S29701" s="43"/>
      <c r="U29701" s="43"/>
    </row>
    <row r="29702" spans="19:21" x14ac:dyDescent="0.35">
      <c r="S29702" s="43"/>
      <c r="U29702" s="43"/>
    </row>
    <row r="29703" spans="19:21" x14ac:dyDescent="0.35">
      <c r="S29703" s="43"/>
      <c r="U29703" s="43"/>
    </row>
    <row r="29704" spans="19:21" x14ac:dyDescent="0.35">
      <c r="S29704" s="43"/>
      <c r="U29704" s="43"/>
    </row>
    <row r="29705" spans="19:21" x14ac:dyDescent="0.35">
      <c r="S29705" s="43"/>
      <c r="U29705" s="43"/>
    </row>
    <row r="29706" spans="19:21" x14ac:dyDescent="0.35">
      <c r="S29706" s="43"/>
      <c r="U29706" s="43"/>
    </row>
    <row r="29707" spans="19:21" x14ac:dyDescent="0.35">
      <c r="S29707" s="43"/>
      <c r="U29707" s="43"/>
    </row>
    <row r="29708" spans="19:21" x14ac:dyDescent="0.35">
      <c r="S29708" s="43"/>
      <c r="U29708" s="43"/>
    </row>
    <row r="29709" spans="19:21" x14ac:dyDescent="0.35">
      <c r="S29709" s="43"/>
      <c r="U29709" s="43"/>
    </row>
    <row r="29710" spans="19:21" x14ac:dyDescent="0.35">
      <c r="S29710" s="43"/>
      <c r="U29710" s="43"/>
    </row>
    <row r="29711" spans="19:21" x14ac:dyDescent="0.35">
      <c r="S29711" s="43"/>
      <c r="U29711" s="43"/>
    </row>
    <row r="29712" spans="19:21" x14ac:dyDescent="0.35">
      <c r="S29712" s="43"/>
      <c r="U29712" s="43"/>
    </row>
    <row r="29713" spans="19:21" x14ac:dyDescent="0.35">
      <c r="S29713" s="43"/>
      <c r="U29713" s="43"/>
    </row>
    <row r="29714" spans="19:21" x14ac:dyDescent="0.35">
      <c r="S29714" s="43"/>
      <c r="U29714" s="43"/>
    </row>
    <row r="29715" spans="19:21" x14ac:dyDescent="0.35">
      <c r="S29715" s="43"/>
      <c r="U29715" s="43"/>
    </row>
    <row r="29716" spans="19:21" x14ac:dyDescent="0.35">
      <c r="S29716" s="43"/>
      <c r="U29716" s="43"/>
    </row>
    <row r="29717" spans="19:21" x14ac:dyDescent="0.35">
      <c r="S29717" s="43"/>
      <c r="U29717" s="43"/>
    </row>
    <row r="29718" spans="19:21" x14ac:dyDescent="0.35">
      <c r="S29718" s="43"/>
      <c r="U29718" s="43"/>
    </row>
    <row r="29719" spans="19:21" x14ac:dyDescent="0.35">
      <c r="S29719" s="43"/>
      <c r="U29719" s="43"/>
    </row>
    <row r="29720" spans="19:21" x14ac:dyDescent="0.35">
      <c r="S29720" s="43"/>
      <c r="U29720" s="43"/>
    </row>
    <row r="29721" spans="19:21" x14ac:dyDescent="0.35">
      <c r="S29721" s="43"/>
      <c r="U29721" s="43"/>
    </row>
    <row r="29722" spans="19:21" x14ac:dyDescent="0.35">
      <c r="S29722" s="43"/>
      <c r="U29722" s="43"/>
    </row>
    <row r="29723" spans="19:21" x14ac:dyDescent="0.35">
      <c r="S29723" s="43"/>
      <c r="U29723" s="43"/>
    </row>
    <row r="29724" spans="19:21" x14ac:dyDescent="0.35">
      <c r="S29724" s="43"/>
      <c r="U29724" s="43"/>
    </row>
    <row r="29725" spans="19:21" x14ac:dyDescent="0.35">
      <c r="S29725" s="43"/>
      <c r="U29725" s="43"/>
    </row>
    <row r="29726" spans="19:21" x14ac:dyDescent="0.35">
      <c r="S29726" s="43"/>
      <c r="U29726" s="43"/>
    </row>
    <row r="29727" spans="19:21" x14ac:dyDescent="0.35">
      <c r="S29727" s="43"/>
      <c r="U29727" s="43"/>
    </row>
    <row r="29728" spans="19:21" x14ac:dyDescent="0.35">
      <c r="S29728" s="43"/>
      <c r="U29728" s="43"/>
    </row>
    <row r="29729" spans="19:21" x14ac:dyDescent="0.35">
      <c r="S29729" s="43"/>
      <c r="U29729" s="43"/>
    </row>
    <row r="29730" spans="19:21" x14ac:dyDescent="0.35">
      <c r="S29730" s="43"/>
      <c r="U29730" s="43"/>
    </row>
    <row r="29731" spans="19:21" x14ac:dyDescent="0.35">
      <c r="S29731" s="43"/>
      <c r="U29731" s="43"/>
    </row>
    <row r="29732" spans="19:21" x14ac:dyDescent="0.35">
      <c r="S29732" s="43"/>
      <c r="U29732" s="43"/>
    </row>
    <row r="29733" spans="19:21" x14ac:dyDescent="0.35">
      <c r="S29733" s="43"/>
      <c r="U29733" s="43"/>
    </row>
    <row r="29734" spans="19:21" x14ac:dyDescent="0.35">
      <c r="S29734" s="43"/>
      <c r="U29734" s="43"/>
    </row>
    <row r="29735" spans="19:21" x14ac:dyDescent="0.35">
      <c r="S29735" s="43"/>
      <c r="U29735" s="43"/>
    </row>
    <row r="29736" spans="19:21" x14ac:dyDescent="0.35">
      <c r="S29736" s="43"/>
      <c r="U29736" s="43"/>
    </row>
    <row r="29737" spans="19:21" x14ac:dyDescent="0.35">
      <c r="S29737" s="43"/>
      <c r="U29737" s="43"/>
    </row>
    <row r="29738" spans="19:21" x14ac:dyDescent="0.35">
      <c r="S29738" s="43"/>
      <c r="U29738" s="43"/>
    </row>
    <row r="29739" spans="19:21" x14ac:dyDescent="0.35">
      <c r="S29739" s="43"/>
      <c r="U29739" s="43"/>
    </row>
    <row r="29740" spans="19:21" x14ac:dyDescent="0.35">
      <c r="S29740" s="43"/>
      <c r="U29740" s="43"/>
    </row>
    <row r="29741" spans="19:21" x14ac:dyDescent="0.35">
      <c r="S29741" s="43"/>
      <c r="U29741" s="43"/>
    </row>
    <row r="29742" spans="19:21" x14ac:dyDescent="0.35">
      <c r="S29742" s="43"/>
      <c r="U29742" s="43"/>
    </row>
    <row r="29743" spans="19:21" x14ac:dyDescent="0.35">
      <c r="S29743" s="43"/>
      <c r="U29743" s="43"/>
    </row>
    <row r="29744" spans="19:21" x14ac:dyDescent="0.35">
      <c r="S29744" s="43"/>
      <c r="U29744" s="43"/>
    </row>
    <row r="29745" spans="19:21" x14ac:dyDescent="0.35">
      <c r="S29745" s="43"/>
      <c r="U29745" s="43"/>
    </row>
    <row r="29746" spans="19:21" x14ac:dyDescent="0.35">
      <c r="S29746" s="43"/>
      <c r="U29746" s="43"/>
    </row>
    <row r="29747" spans="19:21" x14ac:dyDescent="0.35">
      <c r="S29747" s="43"/>
      <c r="U29747" s="43"/>
    </row>
    <row r="29748" spans="19:21" x14ac:dyDescent="0.35">
      <c r="S29748" s="43"/>
      <c r="U29748" s="43"/>
    </row>
    <row r="29749" spans="19:21" x14ac:dyDescent="0.35">
      <c r="S29749" s="43"/>
      <c r="U29749" s="43"/>
    </row>
    <row r="29750" spans="19:21" x14ac:dyDescent="0.35">
      <c r="S29750" s="43"/>
      <c r="U29750" s="43"/>
    </row>
    <row r="29751" spans="19:21" x14ac:dyDescent="0.35">
      <c r="S29751" s="43"/>
      <c r="U29751" s="43"/>
    </row>
    <row r="29752" spans="19:21" x14ac:dyDescent="0.35">
      <c r="S29752" s="43"/>
      <c r="U29752" s="43"/>
    </row>
    <row r="29753" spans="19:21" x14ac:dyDescent="0.35">
      <c r="S29753" s="43"/>
      <c r="U29753" s="43"/>
    </row>
    <row r="29754" spans="19:21" x14ac:dyDescent="0.35">
      <c r="S29754" s="43"/>
      <c r="U29754" s="43"/>
    </row>
    <row r="29755" spans="19:21" x14ac:dyDescent="0.35">
      <c r="S29755" s="43"/>
      <c r="U29755" s="43"/>
    </row>
    <row r="29756" spans="19:21" x14ac:dyDescent="0.35">
      <c r="S29756" s="43"/>
      <c r="U29756" s="43"/>
    </row>
    <row r="29757" spans="19:21" x14ac:dyDescent="0.35">
      <c r="S29757" s="43"/>
      <c r="U29757" s="43"/>
    </row>
    <row r="29758" spans="19:21" x14ac:dyDescent="0.35">
      <c r="S29758" s="43"/>
      <c r="U29758" s="43"/>
    </row>
    <row r="29759" spans="19:21" x14ac:dyDescent="0.35">
      <c r="S29759" s="43"/>
      <c r="U29759" s="43"/>
    </row>
    <row r="29760" spans="19:21" x14ac:dyDescent="0.35">
      <c r="S29760" s="43"/>
      <c r="U29760" s="43"/>
    </row>
    <row r="29761" spans="19:21" x14ac:dyDescent="0.35">
      <c r="S29761" s="43"/>
      <c r="U29761" s="43"/>
    </row>
    <row r="29762" spans="19:21" x14ac:dyDescent="0.35">
      <c r="S29762" s="43"/>
      <c r="U29762" s="43"/>
    </row>
    <row r="29763" spans="19:21" x14ac:dyDescent="0.35">
      <c r="S29763" s="43"/>
      <c r="U29763" s="43"/>
    </row>
    <row r="29764" spans="19:21" x14ac:dyDescent="0.35">
      <c r="S29764" s="43"/>
      <c r="U29764" s="43"/>
    </row>
    <row r="29765" spans="19:21" x14ac:dyDescent="0.35">
      <c r="S29765" s="43"/>
      <c r="U29765" s="43"/>
    </row>
    <row r="29766" spans="19:21" x14ac:dyDescent="0.35">
      <c r="S29766" s="43"/>
      <c r="U29766" s="43"/>
    </row>
    <row r="29767" spans="19:21" x14ac:dyDescent="0.35">
      <c r="S29767" s="43"/>
      <c r="U29767" s="43"/>
    </row>
    <row r="29768" spans="19:21" x14ac:dyDescent="0.35">
      <c r="S29768" s="43"/>
      <c r="U29768" s="43"/>
    </row>
    <row r="29769" spans="19:21" x14ac:dyDescent="0.35">
      <c r="S29769" s="43"/>
      <c r="U29769" s="43"/>
    </row>
    <row r="29770" spans="19:21" x14ac:dyDescent="0.35">
      <c r="S29770" s="43"/>
      <c r="U29770" s="43"/>
    </row>
    <row r="29771" spans="19:21" x14ac:dyDescent="0.35">
      <c r="S29771" s="43"/>
      <c r="U29771" s="43"/>
    </row>
    <row r="29772" spans="19:21" x14ac:dyDescent="0.35">
      <c r="S29772" s="43"/>
      <c r="U29772" s="43"/>
    </row>
    <row r="29773" spans="19:21" x14ac:dyDescent="0.35">
      <c r="S29773" s="43"/>
      <c r="U29773" s="43"/>
    </row>
    <row r="29774" spans="19:21" x14ac:dyDescent="0.35">
      <c r="S29774" s="43"/>
      <c r="U29774" s="43"/>
    </row>
    <row r="29775" spans="19:21" x14ac:dyDescent="0.35">
      <c r="S29775" s="43"/>
      <c r="U29775" s="43"/>
    </row>
    <row r="29776" spans="19:21" x14ac:dyDescent="0.35">
      <c r="S29776" s="43"/>
      <c r="U29776" s="43"/>
    </row>
    <row r="29777" spans="19:21" x14ac:dyDescent="0.35">
      <c r="S29777" s="43"/>
      <c r="U29777" s="43"/>
    </row>
    <row r="29778" spans="19:21" x14ac:dyDescent="0.35">
      <c r="S29778" s="43"/>
      <c r="U29778" s="43"/>
    </row>
    <row r="29779" spans="19:21" x14ac:dyDescent="0.35">
      <c r="S29779" s="43"/>
      <c r="U29779" s="43"/>
    </row>
    <row r="29780" spans="19:21" x14ac:dyDescent="0.35">
      <c r="S29780" s="43"/>
      <c r="U29780" s="43"/>
    </row>
    <row r="29781" spans="19:21" x14ac:dyDescent="0.35">
      <c r="S29781" s="43"/>
      <c r="U29781" s="43"/>
    </row>
    <row r="29782" spans="19:21" x14ac:dyDescent="0.35">
      <c r="S29782" s="43"/>
      <c r="U29782" s="43"/>
    </row>
    <row r="29783" spans="19:21" x14ac:dyDescent="0.35">
      <c r="S29783" s="43"/>
      <c r="U29783" s="43"/>
    </row>
    <row r="29784" spans="19:21" x14ac:dyDescent="0.35">
      <c r="S29784" s="43"/>
      <c r="U29784" s="43"/>
    </row>
    <row r="29785" spans="19:21" x14ac:dyDescent="0.35">
      <c r="S29785" s="43"/>
      <c r="U29785" s="43"/>
    </row>
    <row r="29786" spans="19:21" x14ac:dyDescent="0.35">
      <c r="S29786" s="43"/>
      <c r="U29786" s="43"/>
    </row>
    <row r="29787" spans="19:21" x14ac:dyDescent="0.35">
      <c r="S29787" s="43"/>
      <c r="U29787" s="43"/>
    </row>
    <row r="29788" spans="19:21" x14ac:dyDescent="0.35">
      <c r="S29788" s="43"/>
      <c r="U29788" s="43"/>
    </row>
    <row r="29789" spans="19:21" x14ac:dyDescent="0.35">
      <c r="S29789" s="43"/>
      <c r="U29789" s="43"/>
    </row>
    <row r="29790" spans="19:21" x14ac:dyDescent="0.35">
      <c r="S29790" s="43"/>
      <c r="U29790" s="43"/>
    </row>
    <row r="29791" spans="19:21" x14ac:dyDescent="0.35">
      <c r="S29791" s="43"/>
      <c r="U29791" s="43"/>
    </row>
    <row r="29792" spans="19:21" x14ac:dyDescent="0.35">
      <c r="S29792" s="43"/>
      <c r="U29792" s="43"/>
    </row>
    <row r="29793" spans="19:21" x14ac:dyDescent="0.35">
      <c r="S29793" s="43"/>
      <c r="U29793" s="43"/>
    </row>
    <row r="29794" spans="19:21" x14ac:dyDescent="0.35">
      <c r="S29794" s="43"/>
      <c r="U29794" s="43"/>
    </row>
    <row r="29795" spans="19:21" x14ac:dyDescent="0.35">
      <c r="S29795" s="43"/>
      <c r="U29795" s="43"/>
    </row>
    <row r="29796" spans="19:21" x14ac:dyDescent="0.35">
      <c r="S29796" s="43"/>
      <c r="U29796" s="43"/>
    </row>
    <row r="29797" spans="19:21" x14ac:dyDescent="0.35">
      <c r="S29797" s="43"/>
      <c r="U29797" s="43"/>
    </row>
    <row r="29798" spans="19:21" x14ac:dyDescent="0.35">
      <c r="S29798" s="43"/>
      <c r="U29798" s="43"/>
    </row>
    <row r="29799" spans="19:21" x14ac:dyDescent="0.35">
      <c r="S29799" s="43"/>
      <c r="U29799" s="43"/>
    </row>
    <row r="29800" spans="19:21" x14ac:dyDescent="0.35">
      <c r="S29800" s="43"/>
      <c r="U29800" s="43"/>
    </row>
    <row r="29801" spans="19:21" x14ac:dyDescent="0.35">
      <c r="S29801" s="43"/>
      <c r="U29801" s="43"/>
    </row>
    <row r="29802" spans="19:21" x14ac:dyDescent="0.35">
      <c r="S29802" s="43"/>
      <c r="U29802" s="43"/>
    </row>
    <row r="29803" spans="19:21" x14ac:dyDescent="0.35">
      <c r="S29803" s="43"/>
      <c r="U29803" s="43"/>
    </row>
    <row r="29804" spans="19:21" x14ac:dyDescent="0.35">
      <c r="S29804" s="43"/>
      <c r="U29804" s="43"/>
    </row>
    <row r="29805" spans="19:21" x14ac:dyDescent="0.35">
      <c r="S29805" s="43"/>
      <c r="U29805" s="43"/>
    </row>
    <row r="29806" spans="19:21" x14ac:dyDescent="0.35">
      <c r="S29806" s="43"/>
      <c r="U29806" s="43"/>
    </row>
    <row r="29807" spans="19:21" x14ac:dyDescent="0.35">
      <c r="S29807" s="43"/>
      <c r="U29807" s="43"/>
    </row>
    <row r="29808" spans="19:21" x14ac:dyDescent="0.35">
      <c r="S29808" s="43"/>
      <c r="U29808" s="43"/>
    </row>
    <row r="29809" spans="19:21" x14ac:dyDescent="0.35">
      <c r="S29809" s="43"/>
      <c r="U29809" s="43"/>
    </row>
    <row r="29810" spans="19:21" x14ac:dyDescent="0.35">
      <c r="S29810" s="43"/>
      <c r="U29810" s="43"/>
    </row>
    <row r="29811" spans="19:21" x14ac:dyDescent="0.35">
      <c r="S29811" s="43"/>
      <c r="U29811" s="43"/>
    </row>
    <row r="29812" spans="19:21" x14ac:dyDescent="0.35">
      <c r="S29812" s="43"/>
      <c r="U29812" s="43"/>
    </row>
    <row r="29813" spans="19:21" x14ac:dyDescent="0.35">
      <c r="S29813" s="43"/>
      <c r="U29813" s="43"/>
    </row>
    <row r="29814" spans="19:21" x14ac:dyDescent="0.35">
      <c r="S29814" s="43"/>
      <c r="U29814" s="43"/>
    </row>
    <row r="29815" spans="19:21" x14ac:dyDescent="0.35">
      <c r="S29815" s="43"/>
      <c r="U29815" s="43"/>
    </row>
    <row r="29816" spans="19:21" x14ac:dyDescent="0.35">
      <c r="S29816" s="43"/>
      <c r="U29816" s="43"/>
    </row>
    <row r="29817" spans="19:21" x14ac:dyDescent="0.35">
      <c r="S29817" s="43"/>
      <c r="U29817" s="43"/>
    </row>
    <row r="29818" spans="19:21" x14ac:dyDescent="0.35">
      <c r="S29818" s="43"/>
      <c r="U29818" s="43"/>
    </row>
    <row r="29819" spans="19:21" x14ac:dyDescent="0.35">
      <c r="S29819" s="43"/>
      <c r="U29819" s="43"/>
    </row>
    <row r="29820" spans="19:21" x14ac:dyDescent="0.35">
      <c r="S29820" s="43"/>
      <c r="U29820" s="43"/>
    </row>
    <row r="29821" spans="19:21" x14ac:dyDescent="0.35">
      <c r="S29821" s="43"/>
      <c r="U29821" s="43"/>
    </row>
    <row r="29822" spans="19:21" x14ac:dyDescent="0.35">
      <c r="S29822" s="43"/>
      <c r="U29822" s="43"/>
    </row>
    <row r="29823" spans="19:21" x14ac:dyDescent="0.35">
      <c r="S29823" s="43"/>
      <c r="U29823" s="43"/>
    </row>
    <row r="29824" spans="19:21" x14ac:dyDescent="0.35">
      <c r="S29824" s="43"/>
      <c r="U29824" s="43"/>
    </row>
    <row r="29825" spans="19:21" x14ac:dyDescent="0.35">
      <c r="S29825" s="43"/>
      <c r="U29825" s="43"/>
    </row>
    <row r="29826" spans="19:21" x14ac:dyDescent="0.35">
      <c r="S29826" s="43"/>
      <c r="U29826" s="43"/>
    </row>
    <row r="29827" spans="19:21" x14ac:dyDescent="0.35">
      <c r="S29827" s="43"/>
      <c r="U29827" s="43"/>
    </row>
    <row r="29828" spans="19:21" x14ac:dyDescent="0.35">
      <c r="S29828" s="43"/>
      <c r="U29828" s="43"/>
    </row>
    <row r="29829" spans="19:21" x14ac:dyDescent="0.35">
      <c r="S29829" s="43"/>
      <c r="U29829" s="43"/>
    </row>
    <row r="29830" spans="19:21" x14ac:dyDescent="0.35">
      <c r="S29830" s="43"/>
      <c r="U29830" s="43"/>
    </row>
    <row r="29831" spans="19:21" x14ac:dyDescent="0.35">
      <c r="S29831" s="43"/>
      <c r="U29831" s="43"/>
    </row>
    <row r="29832" spans="19:21" x14ac:dyDescent="0.35">
      <c r="S29832" s="43"/>
      <c r="U29832" s="43"/>
    </row>
    <row r="29833" spans="19:21" x14ac:dyDescent="0.35">
      <c r="S29833" s="43"/>
      <c r="U29833" s="43"/>
    </row>
    <row r="29834" spans="19:21" x14ac:dyDescent="0.35">
      <c r="S29834" s="43"/>
      <c r="U29834" s="43"/>
    </row>
    <row r="29835" spans="19:21" x14ac:dyDescent="0.35">
      <c r="S29835" s="43"/>
      <c r="U29835" s="43"/>
    </row>
    <row r="29836" spans="19:21" x14ac:dyDescent="0.35">
      <c r="S29836" s="43"/>
      <c r="U29836" s="43"/>
    </row>
    <row r="29837" spans="19:21" x14ac:dyDescent="0.35">
      <c r="S29837" s="43"/>
      <c r="U29837" s="43"/>
    </row>
    <row r="29838" spans="19:21" x14ac:dyDescent="0.35">
      <c r="S29838" s="43"/>
      <c r="U29838" s="43"/>
    </row>
    <row r="29839" spans="19:21" x14ac:dyDescent="0.35">
      <c r="S29839" s="43"/>
      <c r="U29839" s="43"/>
    </row>
    <row r="29840" spans="19:21" x14ac:dyDescent="0.35">
      <c r="S29840" s="43"/>
      <c r="U29840" s="43"/>
    </row>
    <row r="29841" spans="19:21" x14ac:dyDescent="0.35">
      <c r="S29841" s="43"/>
      <c r="U29841" s="43"/>
    </row>
    <row r="29842" spans="19:21" x14ac:dyDescent="0.35">
      <c r="S29842" s="43"/>
      <c r="U29842" s="43"/>
    </row>
    <row r="29843" spans="19:21" x14ac:dyDescent="0.35">
      <c r="S29843" s="43"/>
      <c r="U29843" s="43"/>
    </row>
    <row r="29844" spans="19:21" x14ac:dyDescent="0.35">
      <c r="S29844" s="43"/>
      <c r="U29844" s="43"/>
    </row>
    <row r="29845" spans="19:21" x14ac:dyDescent="0.35">
      <c r="S29845" s="43"/>
      <c r="U29845" s="43"/>
    </row>
    <row r="29846" spans="19:21" x14ac:dyDescent="0.35">
      <c r="S29846" s="43"/>
      <c r="U29846" s="43"/>
    </row>
    <row r="29847" spans="19:21" x14ac:dyDescent="0.35">
      <c r="S29847" s="43"/>
      <c r="U29847" s="43"/>
    </row>
    <row r="29848" spans="19:21" x14ac:dyDescent="0.35">
      <c r="S29848" s="43"/>
      <c r="U29848" s="43"/>
    </row>
    <row r="29849" spans="19:21" x14ac:dyDescent="0.35">
      <c r="S29849" s="43"/>
      <c r="U29849" s="43"/>
    </row>
    <row r="29850" spans="19:21" x14ac:dyDescent="0.35">
      <c r="S29850" s="43"/>
      <c r="U29850" s="43"/>
    </row>
    <row r="29851" spans="19:21" x14ac:dyDescent="0.35">
      <c r="S29851" s="43"/>
      <c r="U29851" s="43"/>
    </row>
    <row r="29852" spans="19:21" x14ac:dyDescent="0.35">
      <c r="S29852" s="43"/>
      <c r="U29852" s="43"/>
    </row>
    <row r="29853" spans="19:21" x14ac:dyDescent="0.35">
      <c r="S29853" s="43"/>
      <c r="U29853" s="43"/>
    </row>
    <row r="29854" spans="19:21" x14ac:dyDescent="0.35">
      <c r="S29854" s="43"/>
      <c r="U29854" s="43"/>
    </row>
    <row r="29855" spans="19:21" x14ac:dyDescent="0.35">
      <c r="S29855" s="43"/>
      <c r="U29855" s="43"/>
    </row>
    <row r="29856" spans="19:21" x14ac:dyDescent="0.35">
      <c r="S29856" s="43"/>
      <c r="U29856" s="43"/>
    </row>
    <row r="29857" spans="19:21" x14ac:dyDescent="0.35">
      <c r="S29857" s="43"/>
      <c r="U29857" s="43"/>
    </row>
    <row r="29858" spans="19:21" x14ac:dyDescent="0.35">
      <c r="S29858" s="43"/>
      <c r="U29858" s="43"/>
    </row>
    <row r="29859" spans="19:21" x14ac:dyDescent="0.35">
      <c r="S29859" s="43"/>
      <c r="U29859" s="43"/>
    </row>
    <row r="29860" spans="19:21" x14ac:dyDescent="0.35">
      <c r="S29860" s="43"/>
      <c r="U29860" s="43"/>
    </row>
    <row r="29861" spans="19:21" x14ac:dyDescent="0.35">
      <c r="S29861" s="43"/>
      <c r="U29861" s="43"/>
    </row>
    <row r="29862" spans="19:21" x14ac:dyDescent="0.35">
      <c r="S29862" s="43"/>
      <c r="U29862" s="43"/>
    </row>
    <row r="29863" spans="19:21" x14ac:dyDescent="0.35">
      <c r="S29863" s="43"/>
      <c r="U29863" s="43"/>
    </row>
    <row r="29864" spans="19:21" x14ac:dyDescent="0.35">
      <c r="S29864" s="43"/>
      <c r="U29864" s="43"/>
    </row>
    <row r="29865" spans="19:21" x14ac:dyDescent="0.35">
      <c r="S29865" s="43"/>
      <c r="U29865" s="43"/>
    </row>
    <row r="29866" spans="19:21" x14ac:dyDescent="0.35">
      <c r="S29866" s="43"/>
      <c r="U29866" s="43"/>
    </row>
    <row r="29867" spans="19:21" x14ac:dyDescent="0.35">
      <c r="S29867" s="43"/>
      <c r="U29867" s="43"/>
    </row>
    <row r="29868" spans="19:21" x14ac:dyDescent="0.35">
      <c r="S29868" s="43"/>
      <c r="U29868" s="43"/>
    </row>
    <row r="29869" spans="19:21" x14ac:dyDescent="0.35">
      <c r="S29869" s="43"/>
      <c r="U29869" s="43"/>
    </row>
    <row r="29870" spans="19:21" x14ac:dyDescent="0.35">
      <c r="S29870" s="43"/>
      <c r="U29870" s="43"/>
    </row>
    <row r="29871" spans="19:21" x14ac:dyDescent="0.35">
      <c r="S29871" s="43"/>
      <c r="U29871" s="43"/>
    </row>
    <row r="29872" spans="19:21" x14ac:dyDescent="0.35">
      <c r="S29872" s="43"/>
      <c r="U29872" s="43"/>
    </row>
    <row r="29873" spans="19:21" x14ac:dyDescent="0.35">
      <c r="S29873" s="43"/>
      <c r="U29873" s="43"/>
    </row>
    <row r="29874" spans="19:21" x14ac:dyDescent="0.35">
      <c r="S29874" s="43"/>
      <c r="U29874" s="43"/>
    </row>
    <row r="29875" spans="19:21" x14ac:dyDescent="0.35">
      <c r="S29875" s="43"/>
      <c r="U29875" s="43"/>
    </row>
    <row r="29876" spans="19:21" x14ac:dyDescent="0.35">
      <c r="S29876" s="43"/>
      <c r="U29876" s="43"/>
    </row>
    <row r="29877" spans="19:21" x14ac:dyDescent="0.35">
      <c r="S29877" s="43"/>
      <c r="U29877" s="43"/>
    </row>
    <row r="29878" spans="19:21" x14ac:dyDescent="0.35">
      <c r="S29878" s="43"/>
      <c r="U29878" s="43"/>
    </row>
    <row r="29879" spans="19:21" x14ac:dyDescent="0.35">
      <c r="S29879" s="43"/>
      <c r="U29879" s="43"/>
    </row>
    <row r="29880" spans="19:21" x14ac:dyDescent="0.35">
      <c r="S29880" s="43"/>
      <c r="U29880" s="43"/>
    </row>
    <row r="29881" spans="19:21" x14ac:dyDescent="0.35">
      <c r="S29881" s="43"/>
      <c r="U29881" s="43"/>
    </row>
    <row r="29882" spans="19:21" x14ac:dyDescent="0.35">
      <c r="S29882" s="43"/>
      <c r="U29882" s="43"/>
    </row>
    <row r="29883" spans="19:21" x14ac:dyDescent="0.35">
      <c r="S29883" s="43"/>
      <c r="U29883" s="43"/>
    </row>
    <row r="29884" spans="19:21" x14ac:dyDescent="0.35">
      <c r="S29884" s="43"/>
      <c r="U29884" s="43"/>
    </row>
    <row r="29885" spans="19:21" x14ac:dyDescent="0.35">
      <c r="S29885" s="43"/>
      <c r="U29885" s="43"/>
    </row>
    <row r="29886" spans="19:21" x14ac:dyDescent="0.35">
      <c r="S29886" s="43"/>
      <c r="U29886" s="43"/>
    </row>
    <row r="29887" spans="19:21" x14ac:dyDescent="0.35">
      <c r="S29887" s="43"/>
      <c r="U29887" s="43"/>
    </row>
    <row r="29888" spans="19:21" x14ac:dyDescent="0.35">
      <c r="S29888" s="43"/>
      <c r="U29888" s="43"/>
    </row>
    <row r="29889" spans="19:21" x14ac:dyDescent="0.35">
      <c r="S29889" s="43"/>
      <c r="U29889" s="43"/>
    </row>
    <row r="29890" spans="19:21" x14ac:dyDescent="0.35">
      <c r="S29890" s="43"/>
      <c r="U29890" s="43"/>
    </row>
    <row r="29891" spans="19:21" x14ac:dyDescent="0.35">
      <c r="S29891" s="43"/>
      <c r="U29891" s="43"/>
    </row>
    <row r="29892" spans="19:21" x14ac:dyDescent="0.35">
      <c r="S29892" s="43"/>
      <c r="U29892" s="43"/>
    </row>
    <row r="29893" spans="19:21" x14ac:dyDescent="0.35">
      <c r="S29893" s="43"/>
      <c r="U29893" s="43"/>
    </row>
    <row r="29894" spans="19:21" x14ac:dyDescent="0.35">
      <c r="S29894" s="43"/>
      <c r="U29894" s="43"/>
    </row>
    <row r="29895" spans="19:21" x14ac:dyDescent="0.35">
      <c r="S29895" s="43"/>
      <c r="U29895" s="43"/>
    </row>
    <row r="29896" spans="19:21" x14ac:dyDescent="0.35">
      <c r="S29896" s="43"/>
      <c r="U29896" s="43"/>
    </row>
    <row r="29897" spans="19:21" x14ac:dyDescent="0.35">
      <c r="S29897" s="43"/>
      <c r="U29897" s="43"/>
    </row>
    <row r="29898" spans="19:21" x14ac:dyDescent="0.35">
      <c r="S29898" s="43"/>
      <c r="U29898" s="43"/>
    </row>
    <row r="29899" spans="19:21" x14ac:dyDescent="0.35">
      <c r="S29899" s="43"/>
      <c r="U29899" s="43"/>
    </row>
    <row r="29900" spans="19:21" x14ac:dyDescent="0.35">
      <c r="S29900" s="43"/>
      <c r="U29900" s="43"/>
    </row>
    <row r="29901" spans="19:21" x14ac:dyDescent="0.35">
      <c r="S29901" s="43"/>
      <c r="U29901" s="43"/>
    </row>
    <row r="29902" spans="19:21" x14ac:dyDescent="0.35">
      <c r="S29902" s="43"/>
      <c r="U29902" s="43"/>
    </row>
    <row r="29903" spans="19:21" x14ac:dyDescent="0.35">
      <c r="S29903" s="43"/>
      <c r="U29903" s="43"/>
    </row>
    <row r="29904" spans="19:21" x14ac:dyDescent="0.35">
      <c r="S29904" s="43"/>
      <c r="U29904" s="43"/>
    </row>
    <row r="29905" spans="19:21" x14ac:dyDescent="0.35">
      <c r="S29905" s="43"/>
      <c r="U29905" s="43"/>
    </row>
    <row r="29906" spans="19:21" x14ac:dyDescent="0.35">
      <c r="S29906" s="43"/>
      <c r="U29906" s="43"/>
    </row>
    <row r="29907" spans="19:21" x14ac:dyDescent="0.35">
      <c r="S29907" s="43"/>
      <c r="U29907" s="43"/>
    </row>
    <row r="29908" spans="19:21" x14ac:dyDescent="0.35">
      <c r="S29908" s="43"/>
      <c r="U29908" s="43"/>
    </row>
    <row r="29909" spans="19:21" x14ac:dyDescent="0.35">
      <c r="S29909" s="43"/>
      <c r="U29909" s="43"/>
    </row>
    <row r="29910" spans="19:21" x14ac:dyDescent="0.35">
      <c r="S29910" s="43"/>
      <c r="U29910" s="43"/>
    </row>
    <row r="29911" spans="19:21" x14ac:dyDescent="0.35">
      <c r="S29911" s="43"/>
      <c r="U29911" s="43"/>
    </row>
    <row r="29912" spans="19:21" x14ac:dyDescent="0.35">
      <c r="S29912" s="43"/>
      <c r="U29912" s="43"/>
    </row>
    <row r="29913" spans="19:21" x14ac:dyDescent="0.35">
      <c r="S29913" s="43"/>
      <c r="U29913" s="43"/>
    </row>
    <row r="29914" spans="19:21" x14ac:dyDescent="0.35">
      <c r="S29914" s="43"/>
      <c r="U29914" s="43"/>
    </row>
    <row r="29915" spans="19:21" x14ac:dyDescent="0.35">
      <c r="S29915" s="43"/>
      <c r="U29915" s="43"/>
    </row>
    <row r="29916" spans="19:21" x14ac:dyDescent="0.35">
      <c r="S29916" s="43"/>
      <c r="U29916" s="43"/>
    </row>
    <row r="29917" spans="19:21" x14ac:dyDescent="0.35">
      <c r="S29917" s="43"/>
      <c r="U29917" s="43"/>
    </row>
    <row r="29918" spans="19:21" x14ac:dyDescent="0.35">
      <c r="S29918" s="43"/>
      <c r="U29918" s="43"/>
    </row>
    <row r="29919" spans="19:21" x14ac:dyDescent="0.35">
      <c r="S29919" s="43"/>
      <c r="U29919" s="43"/>
    </row>
    <row r="29920" spans="19:21" x14ac:dyDescent="0.35">
      <c r="S29920" s="43"/>
      <c r="U29920" s="43"/>
    </row>
    <row r="29921" spans="19:21" x14ac:dyDescent="0.35">
      <c r="S29921" s="43"/>
      <c r="U29921" s="43"/>
    </row>
    <row r="29922" spans="19:21" x14ac:dyDescent="0.35">
      <c r="S29922" s="43"/>
      <c r="U29922" s="43"/>
    </row>
    <row r="29923" spans="19:21" x14ac:dyDescent="0.35">
      <c r="S29923" s="43"/>
      <c r="U29923" s="43"/>
    </row>
    <row r="29924" spans="19:21" x14ac:dyDescent="0.35">
      <c r="S29924" s="43"/>
      <c r="U29924" s="43"/>
    </row>
    <row r="29925" spans="19:21" x14ac:dyDescent="0.35">
      <c r="S29925" s="43"/>
      <c r="U29925" s="43"/>
    </row>
    <row r="29926" spans="19:21" x14ac:dyDescent="0.35">
      <c r="S29926" s="43"/>
      <c r="U29926" s="43"/>
    </row>
    <row r="29927" spans="19:21" x14ac:dyDescent="0.35">
      <c r="S29927" s="43"/>
      <c r="U29927" s="43"/>
    </row>
    <row r="29928" spans="19:21" x14ac:dyDescent="0.35">
      <c r="S29928" s="43"/>
      <c r="U29928" s="43"/>
    </row>
    <row r="29929" spans="19:21" x14ac:dyDescent="0.35">
      <c r="S29929" s="43"/>
      <c r="U29929" s="43"/>
    </row>
    <row r="29930" spans="19:21" x14ac:dyDescent="0.35">
      <c r="S29930" s="43"/>
      <c r="U29930" s="43"/>
    </row>
    <row r="29931" spans="19:21" x14ac:dyDescent="0.35">
      <c r="S29931" s="43"/>
      <c r="U29931" s="43"/>
    </row>
    <row r="29932" spans="19:21" x14ac:dyDescent="0.35">
      <c r="S29932" s="43"/>
      <c r="U29932" s="43"/>
    </row>
    <row r="29933" spans="19:21" x14ac:dyDescent="0.35">
      <c r="S29933" s="43"/>
      <c r="U29933" s="43"/>
    </row>
    <row r="29934" spans="19:21" x14ac:dyDescent="0.35">
      <c r="S29934" s="43"/>
      <c r="U29934" s="43"/>
    </row>
    <row r="29935" spans="19:21" x14ac:dyDescent="0.35">
      <c r="S29935" s="43"/>
      <c r="U29935" s="43"/>
    </row>
    <row r="29936" spans="19:21" x14ac:dyDescent="0.35">
      <c r="S29936" s="43"/>
      <c r="U29936" s="43"/>
    </row>
    <row r="29937" spans="19:21" x14ac:dyDescent="0.35">
      <c r="S29937" s="43"/>
      <c r="U29937" s="43"/>
    </row>
    <row r="29938" spans="19:21" x14ac:dyDescent="0.35">
      <c r="S29938" s="43"/>
      <c r="U29938" s="43"/>
    </row>
    <row r="29939" spans="19:21" x14ac:dyDescent="0.35">
      <c r="S29939" s="43"/>
      <c r="U29939" s="43"/>
    </row>
    <row r="29940" spans="19:21" x14ac:dyDescent="0.35">
      <c r="S29940" s="43"/>
      <c r="U29940" s="43"/>
    </row>
    <row r="29941" spans="19:21" x14ac:dyDescent="0.35">
      <c r="S29941" s="43"/>
      <c r="U29941" s="43"/>
    </row>
    <row r="29942" spans="19:21" x14ac:dyDescent="0.35">
      <c r="S29942" s="43"/>
      <c r="U29942" s="43"/>
    </row>
    <row r="29943" spans="19:21" x14ac:dyDescent="0.35">
      <c r="S29943" s="43"/>
      <c r="U29943" s="43"/>
    </row>
    <row r="29944" spans="19:21" x14ac:dyDescent="0.35">
      <c r="S29944" s="43"/>
      <c r="U29944" s="43"/>
    </row>
    <row r="29945" spans="19:21" x14ac:dyDescent="0.35">
      <c r="S29945" s="43"/>
      <c r="U29945" s="43"/>
    </row>
    <row r="29946" spans="19:21" x14ac:dyDescent="0.35">
      <c r="S29946" s="43"/>
      <c r="U29946" s="43"/>
    </row>
    <row r="29947" spans="19:21" x14ac:dyDescent="0.35">
      <c r="S29947" s="43"/>
      <c r="U29947" s="43"/>
    </row>
    <row r="29948" spans="19:21" x14ac:dyDescent="0.35">
      <c r="S29948" s="43"/>
      <c r="U29948" s="43"/>
    </row>
    <row r="29949" spans="19:21" x14ac:dyDescent="0.35">
      <c r="S29949" s="43"/>
      <c r="U29949" s="43"/>
    </row>
    <row r="29950" spans="19:21" x14ac:dyDescent="0.35">
      <c r="S29950" s="43"/>
      <c r="U29950" s="43"/>
    </row>
    <row r="29951" spans="19:21" x14ac:dyDescent="0.35">
      <c r="S29951" s="43"/>
      <c r="U29951" s="43"/>
    </row>
    <row r="29952" spans="19:21" x14ac:dyDescent="0.35">
      <c r="S29952" s="43"/>
      <c r="U29952" s="43"/>
    </row>
    <row r="29953" spans="19:21" x14ac:dyDescent="0.35">
      <c r="S29953" s="43"/>
      <c r="U29953" s="43"/>
    </row>
    <row r="29954" spans="19:21" x14ac:dyDescent="0.35">
      <c r="S29954" s="43"/>
      <c r="U29954" s="43"/>
    </row>
    <row r="29955" spans="19:21" x14ac:dyDescent="0.35">
      <c r="S29955" s="43"/>
      <c r="U29955" s="43"/>
    </row>
    <row r="29956" spans="19:21" x14ac:dyDescent="0.35">
      <c r="S29956" s="43"/>
      <c r="U29956" s="43"/>
    </row>
    <row r="29957" spans="19:21" x14ac:dyDescent="0.35">
      <c r="S29957" s="43"/>
      <c r="U29957" s="43"/>
    </row>
    <row r="29958" spans="19:21" x14ac:dyDescent="0.35">
      <c r="S29958" s="43"/>
      <c r="U29958" s="43"/>
    </row>
    <row r="29959" spans="19:21" x14ac:dyDescent="0.35">
      <c r="S29959" s="43"/>
      <c r="U29959" s="43"/>
    </row>
    <row r="29960" spans="19:21" x14ac:dyDescent="0.35">
      <c r="S29960" s="43"/>
      <c r="U29960" s="43"/>
    </row>
    <row r="29961" spans="19:21" x14ac:dyDescent="0.35">
      <c r="S29961" s="43"/>
      <c r="U29961" s="43"/>
    </row>
    <row r="29962" spans="19:21" x14ac:dyDescent="0.35">
      <c r="S29962" s="43"/>
      <c r="U29962" s="43"/>
    </row>
    <row r="29963" spans="19:21" x14ac:dyDescent="0.35">
      <c r="S29963" s="43"/>
      <c r="U29963" s="43"/>
    </row>
    <row r="29964" spans="19:21" x14ac:dyDescent="0.35">
      <c r="S29964" s="43"/>
      <c r="U29964" s="43"/>
    </row>
    <row r="29965" spans="19:21" x14ac:dyDescent="0.35">
      <c r="S29965" s="43"/>
      <c r="U29965" s="43"/>
    </row>
    <row r="29966" spans="19:21" x14ac:dyDescent="0.35">
      <c r="S29966" s="43"/>
      <c r="U29966" s="43"/>
    </row>
    <row r="29967" spans="19:21" x14ac:dyDescent="0.35">
      <c r="S29967" s="43"/>
      <c r="U29967" s="43"/>
    </row>
    <row r="29968" spans="19:21" x14ac:dyDescent="0.35">
      <c r="S29968" s="43"/>
      <c r="U29968" s="43"/>
    </row>
    <row r="29969" spans="19:21" x14ac:dyDescent="0.35">
      <c r="S29969" s="43"/>
      <c r="U29969" s="43"/>
    </row>
    <row r="29970" spans="19:21" x14ac:dyDescent="0.35">
      <c r="S29970" s="43"/>
      <c r="U29970" s="43"/>
    </row>
    <row r="29971" spans="19:21" x14ac:dyDescent="0.35">
      <c r="S29971" s="43"/>
      <c r="U29971" s="43"/>
    </row>
    <row r="29972" spans="19:21" x14ac:dyDescent="0.35">
      <c r="S29972" s="43"/>
      <c r="U29972" s="43"/>
    </row>
    <row r="29973" spans="19:21" x14ac:dyDescent="0.35">
      <c r="S29973" s="43"/>
      <c r="U29973" s="43"/>
    </row>
    <row r="29974" spans="19:21" x14ac:dyDescent="0.35">
      <c r="S29974" s="43"/>
      <c r="U29974" s="43"/>
    </row>
    <row r="29975" spans="19:21" x14ac:dyDescent="0.35">
      <c r="S29975" s="43"/>
      <c r="U29975" s="43"/>
    </row>
    <row r="29976" spans="19:21" x14ac:dyDescent="0.35">
      <c r="S29976" s="43"/>
      <c r="U29976" s="43"/>
    </row>
    <row r="29977" spans="19:21" x14ac:dyDescent="0.35">
      <c r="S29977" s="43"/>
      <c r="U29977" s="43"/>
    </row>
    <row r="29978" spans="19:21" x14ac:dyDescent="0.35">
      <c r="S29978" s="43"/>
      <c r="U29978" s="43"/>
    </row>
    <row r="29979" spans="19:21" x14ac:dyDescent="0.35">
      <c r="S29979" s="43"/>
      <c r="U29979" s="43"/>
    </row>
    <row r="29980" spans="19:21" x14ac:dyDescent="0.35">
      <c r="S29980" s="43"/>
      <c r="U29980" s="43"/>
    </row>
    <row r="29981" spans="19:21" x14ac:dyDescent="0.35">
      <c r="S29981" s="43"/>
      <c r="U29981" s="43"/>
    </row>
    <row r="29982" spans="19:21" x14ac:dyDescent="0.35">
      <c r="S29982" s="43"/>
      <c r="U29982" s="43"/>
    </row>
    <row r="29983" spans="19:21" x14ac:dyDescent="0.35">
      <c r="S29983" s="43"/>
      <c r="U29983" s="43"/>
    </row>
    <row r="29984" spans="19:21" x14ac:dyDescent="0.35">
      <c r="S29984" s="43"/>
      <c r="U29984" s="43"/>
    </row>
    <row r="29985" spans="19:21" x14ac:dyDescent="0.35">
      <c r="S29985" s="43"/>
      <c r="U29985" s="43"/>
    </row>
    <row r="29986" spans="19:21" x14ac:dyDescent="0.35">
      <c r="S29986" s="43"/>
      <c r="U29986" s="43"/>
    </row>
    <row r="29987" spans="19:21" x14ac:dyDescent="0.35">
      <c r="S29987" s="43"/>
      <c r="U29987" s="43"/>
    </row>
    <row r="29988" spans="19:21" x14ac:dyDescent="0.35">
      <c r="S29988" s="43"/>
      <c r="U29988" s="43"/>
    </row>
    <row r="29989" spans="19:21" x14ac:dyDescent="0.35">
      <c r="S29989" s="43"/>
      <c r="U29989" s="43"/>
    </row>
    <row r="29990" spans="19:21" x14ac:dyDescent="0.35">
      <c r="S29990" s="43"/>
      <c r="U29990" s="43"/>
    </row>
    <row r="29991" spans="19:21" x14ac:dyDescent="0.35">
      <c r="S29991" s="43"/>
      <c r="U29991" s="43"/>
    </row>
    <row r="29992" spans="19:21" x14ac:dyDescent="0.35">
      <c r="S29992" s="43"/>
      <c r="U29992" s="43"/>
    </row>
    <row r="29993" spans="19:21" x14ac:dyDescent="0.35">
      <c r="S29993" s="43"/>
      <c r="U29993" s="43"/>
    </row>
    <row r="29994" spans="19:21" x14ac:dyDescent="0.35">
      <c r="S29994" s="43"/>
      <c r="U29994" s="43"/>
    </row>
    <row r="29995" spans="19:21" x14ac:dyDescent="0.35">
      <c r="S29995" s="43"/>
      <c r="U29995" s="43"/>
    </row>
    <row r="29996" spans="19:21" x14ac:dyDescent="0.35">
      <c r="S29996" s="43"/>
      <c r="U29996" s="43"/>
    </row>
    <row r="29997" spans="19:21" x14ac:dyDescent="0.35">
      <c r="S29997" s="43"/>
      <c r="U29997" s="43"/>
    </row>
    <row r="29998" spans="19:21" x14ac:dyDescent="0.35">
      <c r="S29998" s="43"/>
      <c r="U29998" s="43"/>
    </row>
    <row r="29999" spans="19:21" x14ac:dyDescent="0.35">
      <c r="S29999" s="43"/>
      <c r="U29999" s="43"/>
    </row>
    <row r="30000" spans="19:21" x14ac:dyDescent="0.35">
      <c r="S30000" s="43"/>
      <c r="U30000" s="43"/>
    </row>
    <row r="30001" spans="19:21" x14ac:dyDescent="0.35">
      <c r="S30001" s="43"/>
      <c r="U30001" s="43"/>
    </row>
    <row r="30002" spans="19:21" x14ac:dyDescent="0.35">
      <c r="S30002" s="43"/>
      <c r="U30002" s="43"/>
    </row>
    <row r="30003" spans="19:21" x14ac:dyDescent="0.35">
      <c r="S30003" s="43"/>
      <c r="U30003" s="43"/>
    </row>
    <row r="30004" spans="19:21" x14ac:dyDescent="0.35">
      <c r="S30004" s="43"/>
      <c r="U30004" s="43"/>
    </row>
    <row r="30005" spans="19:21" x14ac:dyDescent="0.35">
      <c r="S30005" s="43"/>
      <c r="U30005" s="43"/>
    </row>
    <row r="30006" spans="19:21" x14ac:dyDescent="0.35">
      <c r="S30006" s="43"/>
      <c r="U30006" s="43"/>
    </row>
    <row r="30007" spans="19:21" x14ac:dyDescent="0.35">
      <c r="S30007" s="43"/>
      <c r="U30007" s="43"/>
    </row>
    <row r="30008" spans="19:21" x14ac:dyDescent="0.35">
      <c r="S30008" s="43"/>
      <c r="U30008" s="43"/>
    </row>
    <row r="30009" spans="19:21" x14ac:dyDescent="0.35">
      <c r="S30009" s="43"/>
      <c r="U30009" s="43"/>
    </row>
    <row r="30010" spans="19:21" x14ac:dyDescent="0.35">
      <c r="S30010" s="43"/>
      <c r="U30010" s="43"/>
    </row>
    <row r="30011" spans="19:21" x14ac:dyDescent="0.35">
      <c r="S30011" s="43"/>
      <c r="U30011" s="43"/>
    </row>
    <row r="30012" spans="19:21" x14ac:dyDescent="0.35">
      <c r="S30012" s="43"/>
      <c r="U30012" s="43"/>
    </row>
    <row r="30013" spans="19:21" x14ac:dyDescent="0.35">
      <c r="S30013" s="43"/>
      <c r="U30013" s="43"/>
    </row>
    <row r="30014" spans="19:21" x14ac:dyDescent="0.35">
      <c r="S30014" s="43"/>
      <c r="U30014" s="43"/>
    </row>
    <row r="30015" spans="19:21" x14ac:dyDescent="0.35">
      <c r="S30015" s="43"/>
      <c r="U30015" s="43"/>
    </row>
    <row r="30016" spans="19:21" x14ac:dyDescent="0.35">
      <c r="S30016" s="43"/>
      <c r="U30016" s="43"/>
    </row>
    <row r="30017" spans="19:21" x14ac:dyDescent="0.35">
      <c r="S30017" s="43"/>
      <c r="U30017" s="43"/>
    </row>
    <row r="30018" spans="19:21" x14ac:dyDescent="0.35">
      <c r="S30018" s="43"/>
      <c r="U30018" s="43"/>
    </row>
    <row r="30019" spans="19:21" x14ac:dyDescent="0.35">
      <c r="S30019" s="43"/>
      <c r="U30019" s="43"/>
    </row>
    <row r="30020" spans="19:21" x14ac:dyDescent="0.35">
      <c r="S30020" s="43"/>
      <c r="U30020" s="43"/>
    </row>
    <row r="30021" spans="19:21" x14ac:dyDescent="0.35">
      <c r="S30021" s="43"/>
      <c r="U30021" s="43"/>
    </row>
    <row r="30022" spans="19:21" x14ac:dyDescent="0.35">
      <c r="S30022" s="43"/>
      <c r="U30022" s="43"/>
    </row>
    <row r="30023" spans="19:21" x14ac:dyDescent="0.35">
      <c r="S30023" s="43"/>
      <c r="U30023" s="43"/>
    </row>
    <row r="30024" spans="19:21" x14ac:dyDescent="0.35">
      <c r="S30024" s="43"/>
      <c r="U30024" s="43"/>
    </row>
    <row r="30025" spans="19:21" x14ac:dyDescent="0.35">
      <c r="S30025" s="43"/>
      <c r="U30025" s="43"/>
    </row>
    <row r="30026" spans="19:21" x14ac:dyDescent="0.35">
      <c r="S30026" s="43"/>
      <c r="U30026" s="43"/>
    </row>
    <row r="30027" spans="19:21" x14ac:dyDescent="0.35">
      <c r="S30027" s="43"/>
      <c r="U30027" s="43"/>
    </row>
    <row r="30028" spans="19:21" x14ac:dyDescent="0.35">
      <c r="S30028" s="43"/>
      <c r="U30028" s="43"/>
    </row>
    <row r="30029" spans="19:21" x14ac:dyDescent="0.35">
      <c r="S30029" s="43"/>
      <c r="U30029" s="43"/>
    </row>
    <row r="30030" spans="19:21" x14ac:dyDescent="0.35">
      <c r="S30030" s="43"/>
      <c r="U30030" s="43"/>
    </row>
    <row r="30031" spans="19:21" x14ac:dyDescent="0.35">
      <c r="S30031" s="43"/>
      <c r="U30031" s="43"/>
    </row>
    <row r="30032" spans="19:21" x14ac:dyDescent="0.35">
      <c r="S30032" s="43"/>
      <c r="U30032" s="43"/>
    </row>
    <row r="30033" spans="19:21" x14ac:dyDescent="0.35">
      <c r="S30033" s="43"/>
      <c r="U30033" s="43"/>
    </row>
    <row r="30034" spans="19:21" x14ac:dyDescent="0.35">
      <c r="S30034" s="43"/>
      <c r="U30034" s="43"/>
    </row>
    <row r="30035" spans="19:21" x14ac:dyDescent="0.35">
      <c r="S30035" s="43"/>
      <c r="U30035" s="43"/>
    </row>
    <row r="30036" spans="19:21" x14ac:dyDescent="0.35">
      <c r="S30036" s="43"/>
      <c r="U30036" s="43"/>
    </row>
    <row r="30037" spans="19:21" x14ac:dyDescent="0.35">
      <c r="S30037" s="43"/>
      <c r="U30037" s="43"/>
    </row>
    <row r="30038" spans="19:21" x14ac:dyDescent="0.35">
      <c r="S30038" s="43"/>
      <c r="U30038" s="43"/>
    </row>
    <row r="30039" spans="19:21" x14ac:dyDescent="0.35">
      <c r="S30039" s="43"/>
      <c r="U30039" s="43"/>
    </row>
    <row r="30040" spans="19:21" x14ac:dyDescent="0.35">
      <c r="S30040" s="43"/>
      <c r="U30040" s="43"/>
    </row>
    <row r="30041" spans="19:21" x14ac:dyDescent="0.35">
      <c r="S30041" s="43"/>
      <c r="U30041" s="43"/>
    </row>
    <row r="30042" spans="19:21" x14ac:dyDescent="0.35">
      <c r="S30042" s="43"/>
      <c r="U30042" s="43"/>
    </row>
    <row r="30043" spans="19:21" x14ac:dyDescent="0.35">
      <c r="S30043" s="43"/>
      <c r="U30043" s="43"/>
    </row>
    <row r="30044" spans="19:21" x14ac:dyDescent="0.35">
      <c r="S30044" s="43"/>
      <c r="U30044" s="43"/>
    </row>
    <row r="30045" spans="19:21" x14ac:dyDescent="0.35">
      <c r="S30045" s="43"/>
      <c r="U30045" s="43"/>
    </row>
    <row r="30046" spans="19:21" x14ac:dyDescent="0.35">
      <c r="S30046" s="43"/>
      <c r="U30046" s="43"/>
    </row>
    <row r="30047" spans="19:21" x14ac:dyDescent="0.35">
      <c r="S30047" s="43"/>
      <c r="U30047" s="43"/>
    </row>
    <row r="30048" spans="19:21" x14ac:dyDescent="0.35">
      <c r="S30048" s="43"/>
      <c r="U30048" s="43"/>
    </row>
    <row r="30049" spans="19:21" x14ac:dyDescent="0.35">
      <c r="S30049" s="43"/>
      <c r="U30049" s="43"/>
    </row>
    <row r="30050" spans="19:21" x14ac:dyDescent="0.35">
      <c r="S30050" s="43"/>
      <c r="U30050" s="43"/>
    </row>
    <row r="30051" spans="19:21" x14ac:dyDescent="0.35">
      <c r="S30051" s="43"/>
      <c r="U30051" s="43"/>
    </row>
    <row r="30052" spans="19:21" x14ac:dyDescent="0.35">
      <c r="S30052" s="43"/>
      <c r="U30052" s="43"/>
    </row>
    <row r="30053" spans="19:21" x14ac:dyDescent="0.35">
      <c r="S30053" s="43"/>
      <c r="U30053" s="43"/>
    </row>
    <row r="30054" spans="19:21" x14ac:dyDescent="0.35">
      <c r="S30054" s="43"/>
      <c r="U30054" s="43"/>
    </row>
    <row r="30055" spans="19:21" x14ac:dyDescent="0.35">
      <c r="S30055" s="43"/>
      <c r="U30055" s="43"/>
    </row>
    <row r="30056" spans="19:21" x14ac:dyDescent="0.35">
      <c r="S30056" s="43"/>
      <c r="U30056" s="43"/>
    </row>
    <row r="30057" spans="19:21" x14ac:dyDescent="0.35">
      <c r="S30057" s="43"/>
      <c r="U30057" s="43"/>
    </row>
    <row r="30058" spans="19:21" x14ac:dyDescent="0.35">
      <c r="S30058" s="43"/>
      <c r="U30058" s="43"/>
    </row>
    <row r="30059" spans="19:21" x14ac:dyDescent="0.35">
      <c r="S30059" s="43"/>
      <c r="U30059" s="43"/>
    </row>
    <row r="30060" spans="19:21" x14ac:dyDescent="0.35">
      <c r="S30060" s="43"/>
      <c r="U30060" s="43"/>
    </row>
    <row r="30061" spans="19:21" x14ac:dyDescent="0.35">
      <c r="S30061" s="43"/>
      <c r="U30061" s="43"/>
    </row>
    <row r="30062" spans="19:21" x14ac:dyDescent="0.35">
      <c r="S30062" s="43"/>
      <c r="U30062" s="43"/>
    </row>
    <row r="30063" spans="19:21" x14ac:dyDescent="0.35">
      <c r="S30063" s="43"/>
      <c r="U30063" s="43"/>
    </row>
    <row r="30064" spans="19:21" x14ac:dyDescent="0.35">
      <c r="S30064" s="43"/>
      <c r="U30064" s="43"/>
    </row>
    <row r="30065" spans="19:21" x14ac:dyDescent="0.35">
      <c r="S30065" s="43"/>
      <c r="U30065" s="43"/>
    </row>
    <row r="30066" spans="19:21" x14ac:dyDescent="0.35">
      <c r="S30066" s="43"/>
      <c r="U30066" s="43"/>
    </row>
    <row r="30067" spans="19:21" x14ac:dyDescent="0.35">
      <c r="S30067" s="43"/>
      <c r="U30067" s="43"/>
    </row>
    <row r="30068" spans="19:21" x14ac:dyDescent="0.35">
      <c r="S30068" s="43"/>
      <c r="U30068" s="43"/>
    </row>
    <row r="30069" spans="19:21" x14ac:dyDescent="0.35">
      <c r="S30069" s="43"/>
      <c r="U30069" s="43"/>
    </row>
    <row r="30070" spans="19:21" x14ac:dyDescent="0.35">
      <c r="S30070" s="43"/>
      <c r="U30070" s="43"/>
    </row>
    <row r="30071" spans="19:21" x14ac:dyDescent="0.35">
      <c r="S30071" s="43"/>
      <c r="U30071" s="43"/>
    </row>
    <row r="30072" spans="19:21" x14ac:dyDescent="0.35">
      <c r="S30072" s="43"/>
      <c r="U30072" s="43"/>
    </row>
    <row r="30073" spans="19:21" x14ac:dyDescent="0.35">
      <c r="S30073" s="43"/>
      <c r="U30073" s="43"/>
    </row>
    <row r="30074" spans="19:21" x14ac:dyDescent="0.35">
      <c r="S30074" s="43"/>
      <c r="U30074" s="43"/>
    </row>
    <row r="30075" spans="19:21" x14ac:dyDescent="0.35">
      <c r="S30075" s="43"/>
      <c r="U30075" s="43"/>
    </row>
    <row r="30076" spans="19:21" x14ac:dyDescent="0.35">
      <c r="S30076" s="43"/>
      <c r="U30076" s="43"/>
    </row>
    <row r="30077" spans="19:21" x14ac:dyDescent="0.35">
      <c r="S30077" s="43"/>
      <c r="U30077" s="43"/>
    </row>
    <row r="30078" spans="19:21" x14ac:dyDescent="0.35">
      <c r="S30078" s="43"/>
      <c r="U30078" s="43"/>
    </row>
    <row r="30079" spans="19:21" x14ac:dyDescent="0.35">
      <c r="S30079" s="43"/>
      <c r="U30079" s="43"/>
    </row>
    <row r="30080" spans="19:21" x14ac:dyDescent="0.35">
      <c r="S30080" s="43"/>
      <c r="U30080" s="43"/>
    </row>
    <row r="30081" spans="19:21" x14ac:dyDescent="0.35">
      <c r="S30081" s="43"/>
      <c r="U30081" s="43"/>
    </row>
    <row r="30082" spans="19:21" x14ac:dyDescent="0.35">
      <c r="S30082" s="43"/>
      <c r="U30082" s="43"/>
    </row>
    <row r="30083" spans="19:21" x14ac:dyDescent="0.35">
      <c r="S30083" s="43"/>
      <c r="U30083" s="43"/>
    </row>
    <row r="30084" spans="19:21" x14ac:dyDescent="0.35">
      <c r="S30084" s="43"/>
      <c r="U30084" s="43"/>
    </row>
    <row r="30085" spans="19:21" x14ac:dyDescent="0.35">
      <c r="S30085" s="43"/>
      <c r="U30085" s="43"/>
    </row>
    <row r="30086" spans="19:21" x14ac:dyDescent="0.35">
      <c r="S30086" s="43"/>
      <c r="U30086" s="43"/>
    </row>
    <row r="30087" spans="19:21" x14ac:dyDescent="0.35">
      <c r="S30087" s="43"/>
      <c r="U30087" s="43"/>
    </row>
    <row r="30088" spans="19:21" x14ac:dyDescent="0.35">
      <c r="S30088" s="43"/>
      <c r="U30088" s="43"/>
    </row>
    <row r="30089" spans="19:21" x14ac:dyDescent="0.35">
      <c r="S30089" s="43"/>
      <c r="U30089" s="43"/>
    </row>
    <row r="30090" spans="19:21" x14ac:dyDescent="0.35">
      <c r="S30090" s="43"/>
      <c r="U30090" s="43"/>
    </row>
    <row r="30091" spans="19:21" x14ac:dyDescent="0.35">
      <c r="S30091" s="43"/>
      <c r="U30091" s="43"/>
    </row>
    <row r="30092" spans="19:21" x14ac:dyDescent="0.35">
      <c r="S30092" s="43"/>
      <c r="U30092" s="43"/>
    </row>
    <row r="30093" spans="19:21" x14ac:dyDescent="0.35">
      <c r="S30093" s="43"/>
      <c r="U30093" s="43"/>
    </row>
    <row r="30094" spans="19:21" x14ac:dyDescent="0.35">
      <c r="S30094" s="43"/>
      <c r="U30094" s="43"/>
    </row>
    <row r="30095" spans="19:21" x14ac:dyDescent="0.35">
      <c r="S30095" s="43"/>
      <c r="U30095" s="43"/>
    </row>
    <row r="30096" spans="19:21" x14ac:dyDescent="0.35">
      <c r="S30096" s="43"/>
      <c r="U30096" s="43"/>
    </row>
    <row r="30097" spans="19:21" x14ac:dyDescent="0.35">
      <c r="S30097" s="43"/>
      <c r="U30097" s="43"/>
    </row>
    <row r="30098" spans="19:21" x14ac:dyDescent="0.35">
      <c r="S30098" s="43"/>
      <c r="U30098" s="43"/>
    </row>
    <row r="30099" spans="19:21" x14ac:dyDescent="0.35">
      <c r="S30099" s="43"/>
      <c r="U30099" s="43"/>
    </row>
    <row r="30100" spans="19:21" x14ac:dyDescent="0.35">
      <c r="S30100" s="43"/>
      <c r="U30100" s="43"/>
    </row>
    <row r="30101" spans="19:21" x14ac:dyDescent="0.35">
      <c r="S30101" s="43"/>
      <c r="U30101" s="43"/>
    </row>
    <row r="30102" spans="19:21" x14ac:dyDescent="0.35">
      <c r="S30102" s="43"/>
      <c r="U30102" s="43"/>
    </row>
    <row r="30103" spans="19:21" x14ac:dyDescent="0.35">
      <c r="S30103" s="43"/>
      <c r="U30103" s="43"/>
    </row>
    <row r="30104" spans="19:21" x14ac:dyDescent="0.35">
      <c r="S30104" s="43"/>
      <c r="U30104" s="43"/>
    </row>
    <row r="30105" spans="19:21" x14ac:dyDescent="0.35">
      <c r="S30105" s="43"/>
      <c r="U30105" s="43"/>
    </row>
    <row r="30106" spans="19:21" x14ac:dyDescent="0.35">
      <c r="S30106" s="43"/>
      <c r="U30106" s="43"/>
    </row>
    <row r="30107" spans="19:21" x14ac:dyDescent="0.35">
      <c r="S30107" s="43"/>
      <c r="U30107" s="43"/>
    </row>
    <row r="30108" spans="19:21" x14ac:dyDescent="0.35">
      <c r="S30108" s="43"/>
      <c r="U30108" s="43"/>
    </row>
    <row r="30109" spans="19:21" x14ac:dyDescent="0.35">
      <c r="S30109" s="43"/>
      <c r="U30109" s="43"/>
    </row>
    <row r="30110" spans="19:21" x14ac:dyDescent="0.35">
      <c r="S30110" s="43"/>
      <c r="U30110" s="43"/>
    </row>
    <row r="30111" spans="19:21" x14ac:dyDescent="0.35">
      <c r="S30111" s="43"/>
      <c r="U30111" s="43"/>
    </row>
    <row r="30112" spans="19:21" x14ac:dyDescent="0.35">
      <c r="S30112" s="43"/>
      <c r="U30112" s="43"/>
    </row>
    <row r="30113" spans="19:21" x14ac:dyDescent="0.35">
      <c r="S30113" s="43"/>
      <c r="U30113" s="43"/>
    </row>
    <row r="30114" spans="19:21" x14ac:dyDescent="0.35">
      <c r="S30114" s="43"/>
      <c r="U30114" s="43"/>
    </row>
    <row r="30115" spans="19:21" x14ac:dyDescent="0.35">
      <c r="S30115" s="43"/>
      <c r="U30115" s="43"/>
    </row>
    <row r="30116" spans="19:21" x14ac:dyDescent="0.35">
      <c r="S30116" s="43"/>
      <c r="U30116" s="43"/>
    </row>
    <row r="30117" spans="19:21" x14ac:dyDescent="0.35">
      <c r="S30117" s="43"/>
      <c r="U30117" s="43"/>
    </row>
    <row r="30118" spans="19:21" x14ac:dyDescent="0.35">
      <c r="S30118" s="43"/>
      <c r="U30118" s="43"/>
    </row>
    <row r="30119" spans="19:21" x14ac:dyDescent="0.35">
      <c r="S30119" s="43"/>
      <c r="U30119" s="43"/>
    </row>
    <row r="30120" spans="19:21" x14ac:dyDescent="0.35">
      <c r="S30120" s="43"/>
      <c r="U30120" s="43"/>
    </row>
    <row r="30121" spans="19:21" x14ac:dyDescent="0.35">
      <c r="S30121" s="43"/>
      <c r="U30121" s="43"/>
    </row>
    <row r="30122" spans="19:21" x14ac:dyDescent="0.35">
      <c r="S30122" s="43"/>
      <c r="U30122" s="43"/>
    </row>
    <row r="30123" spans="19:21" x14ac:dyDescent="0.35">
      <c r="S30123" s="43"/>
      <c r="U30123" s="43"/>
    </row>
    <row r="30124" spans="19:21" x14ac:dyDescent="0.35">
      <c r="S30124" s="43"/>
      <c r="U30124" s="43"/>
    </row>
    <row r="30125" spans="19:21" x14ac:dyDescent="0.35">
      <c r="S30125" s="43"/>
      <c r="U30125" s="43"/>
    </row>
    <row r="30126" spans="19:21" x14ac:dyDescent="0.35">
      <c r="S30126" s="43"/>
      <c r="U30126" s="43"/>
    </row>
    <row r="30127" spans="19:21" x14ac:dyDescent="0.35">
      <c r="S30127" s="43"/>
      <c r="U30127" s="43"/>
    </row>
    <row r="30128" spans="19:21" x14ac:dyDescent="0.35">
      <c r="S30128" s="43"/>
      <c r="U30128" s="43"/>
    </row>
    <row r="30129" spans="19:21" x14ac:dyDescent="0.35">
      <c r="S30129" s="43"/>
      <c r="U30129" s="43"/>
    </row>
    <row r="30130" spans="19:21" x14ac:dyDescent="0.35">
      <c r="S30130" s="43"/>
      <c r="U30130" s="43"/>
    </row>
    <row r="30131" spans="19:21" x14ac:dyDescent="0.35">
      <c r="S30131" s="43"/>
      <c r="U30131" s="43"/>
    </row>
    <row r="30132" spans="19:21" x14ac:dyDescent="0.35">
      <c r="S30132" s="43"/>
      <c r="U30132" s="43"/>
    </row>
    <row r="30133" spans="19:21" x14ac:dyDescent="0.35">
      <c r="S30133" s="43"/>
      <c r="U30133" s="43"/>
    </row>
    <row r="30134" spans="19:21" x14ac:dyDescent="0.35">
      <c r="S30134" s="43"/>
      <c r="U30134" s="43"/>
    </row>
    <row r="30135" spans="19:21" x14ac:dyDescent="0.35">
      <c r="S30135" s="43"/>
      <c r="U30135" s="43"/>
    </row>
    <row r="30136" spans="19:21" x14ac:dyDescent="0.35">
      <c r="S30136" s="43"/>
      <c r="U30136" s="43"/>
    </row>
    <row r="30137" spans="19:21" x14ac:dyDescent="0.35">
      <c r="S30137" s="43"/>
      <c r="U30137" s="43"/>
    </row>
    <row r="30138" spans="19:21" x14ac:dyDescent="0.35">
      <c r="S30138" s="43"/>
      <c r="U30138" s="43"/>
    </row>
    <row r="30139" spans="19:21" x14ac:dyDescent="0.35">
      <c r="S30139" s="43"/>
      <c r="U30139" s="43"/>
    </row>
    <row r="30140" spans="19:21" x14ac:dyDescent="0.35">
      <c r="S30140" s="43"/>
      <c r="U30140" s="43"/>
    </row>
    <row r="30141" spans="19:21" x14ac:dyDescent="0.35">
      <c r="S30141" s="43"/>
      <c r="U30141" s="43"/>
    </row>
    <row r="30142" spans="19:21" x14ac:dyDescent="0.35">
      <c r="S30142" s="43"/>
      <c r="U30142" s="43"/>
    </row>
    <row r="30143" spans="19:21" x14ac:dyDescent="0.35">
      <c r="S30143" s="43"/>
      <c r="U30143" s="43"/>
    </row>
    <row r="30144" spans="19:21" x14ac:dyDescent="0.35">
      <c r="S30144" s="43"/>
      <c r="U30144" s="43"/>
    </row>
    <row r="30145" spans="19:21" x14ac:dyDescent="0.35">
      <c r="S30145" s="43"/>
      <c r="U30145" s="43"/>
    </row>
    <row r="30146" spans="19:21" x14ac:dyDescent="0.35">
      <c r="S30146" s="43"/>
      <c r="U30146" s="43"/>
    </row>
    <row r="30147" spans="19:21" x14ac:dyDescent="0.35">
      <c r="S30147" s="43"/>
      <c r="U30147" s="43"/>
    </row>
    <row r="30148" spans="19:21" x14ac:dyDescent="0.35">
      <c r="S30148" s="43"/>
      <c r="U30148" s="43"/>
    </row>
    <row r="30149" spans="19:21" x14ac:dyDescent="0.35">
      <c r="S30149" s="43"/>
      <c r="U30149" s="43"/>
    </row>
    <row r="30150" spans="19:21" x14ac:dyDescent="0.35">
      <c r="S30150" s="43"/>
      <c r="U30150" s="43"/>
    </row>
    <row r="30151" spans="19:21" x14ac:dyDescent="0.35">
      <c r="S30151" s="43"/>
      <c r="U30151" s="43"/>
    </row>
    <row r="30152" spans="19:21" x14ac:dyDescent="0.35">
      <c r="S30152" s="43"/>
      <c r="U30152" s="43"/>
    </row>
    <row r="30153" spans="19:21" x14ac:dyDescent="0.35">
      <c r="S30153" s="43"/>
      <c r="U30153" s="43"/>
    </row>
    <row r="30154" spans="19:21" x14ac:dyDescent="0.35">
      <c r="S30154" s="43"/>
      <c r="U30154" s="43"/>
    </row>
    <row r="30155" spans="19:21" x14ac:dyDescent="0.35">
      <c r="S30155" s="43"/>
      <c r="U30155" s="43"/>
    </row>
    <row r="30156" spans="19:21" x14ac:dyDescent="0.35">
      <c r="S30156" s="43"/>
      <c r="U30156" s="43"/>
    </row>
    <row r="30157" spans="19:21" x14ac:dyDescent="0.35">
      <c r="S30157" s="43"/>
      <c r="U30157" s="43"/>
    </row>
    <row r="30158" spans="19:21" x14ac:dyDescent="0.35">
      <c r="S30158" s="43"/>
      <c r="U30158" s="43"/>
    </row>
    <row r="30159" spans="19:21" x14ac:dyDescent="0.35">
      <c r="S30159" s="43"/>
      <c r="U30159" s="43"/>
    </row>
    <row r="30160" spans="19:21" x14ac:dyDescent="0.35">
      <c r="S30160" s="43"/>
      <c r="U30160" s="43"/>
    </row>
    <row r="30161" spans="19:21" x14ac:dyDescent="0.35">
      <c r="S30161" s="43"/>
      <c r="U30161" s="43"/>
    </row>
    <row r="30162" spans="19:21" x14ac:dyDescent="0.35">
      <c r="S30162" s="43"/>
      <c r="U30162" s="43"/>
    </row>
    <row r="30163" spans="19:21" x14ac:dyDescent="0.35">
      <c r="S30163" s="43"/>
      <c r="U30163" s="43"/>
    </row>
    <row r="30164" spans="19:21" x14ac:dyDescent="0.35">
      <c r="S30164" s="43"/>
      <c r="U30164" s="43"/>
    </row>
    <row r="30165" spans="19:21" x14ac:dyDescent="0.35">
      <c r="S30165" s="43"/>
      <c r="U30165" s="43"/>
    </row>
    <row r="30166" spans="19:21" x14ac:dyDescent="0.35">
      <c r="S30166" s="43"/>
      <c r="U30166" s="43"/>
    </row>
    <row r="30167" spans="19:21" x14ac:dyDescent="0.35">
      <c r="S30167" s="43"/>
      <c r="U30167" s="43"/>
    </row>
    <row r="30168" spans="19:21" x14ac:dyDescent="0.35">
      <c r="S30168" s="43"/>
      <c r="U30168" s="43"/>
    </row>
    <row r="30169" spans="19:21" x14ac:dyDescent="0.35">
      <c r="S30169" s="43"/>
      <c r="U30169" s="43"/>
    </row>
    <row r="30170" spans="19:21" x14ac:dyDescent="0.35">
      <c r="S30170" s="43"/>
      <c r="U30170" s="43"/>
    </row>
    <row r="30171" spans="19:21" x14ac:dyDescent="0.35">
      <c r="S30171" s="43"/>
      <c r="U30171" s="43"/>
    </row>
    <row r="30172" spans="19:21" x14ac:dyDescent="0.35">
      <c r="S30172" s="43"/>
      <c r="U30172" s="43"/>
    </row>
    <row r="30173" spans="19:21" x14ac:dyDescent="0.35">
      <c r="S30173" s="43"/>
      <c r="U30173" s="43"/>
    </row>
    <row r="30174" spans="19:21" x14ac:dyDescent="0.35">
      <c r="S30174" s="43"/>
      <c r="U30174" s="43"/>
    </row>
    <row r="30175" spans="19:21" x14ac:dyDescent="0.35">
      <c r="S30175" s="43"/>
      <c r="U30175" s="43"/>
    </row>
    <row r="30176" spans="19:21" x14ac:dyDescent="0.35">
      <c r="S30176" s="43"/>
      <c r="U30176" s="43"/>
    </row>
    <row r="30177" spans="19:21" x14ac:dyDescent="0.35">
      <c r="S30177" s="43"/>
      <c r="U30177" s="43"/>
    </row>
    <row r="30178" spans="19:21" x14ac:dyDescent="0.35">
      <c r="S30178" s="43"/>
      <c r="U30178" s="43"/>
    </row>
    <row r="30179" spans="19:21" x14ac:dyDescent="0.35">
      <c r="S30179" s="43"/>
      <c r="U30179" s="43"/>
    </row>
    <row r="30180" spans="19:21" x14ac:dyDescent="0.35">
      <c r="S30180" s="43"/>
      <c r="U30180" s="43"/>
    </row>
    <row r="30181" spans="19:21" x14ac:dyDescent="0.35">
      <c r="S30181" s="43"/>
      <c r="U30181" s="43"/>
    </row>
    <row r="30182" spans="19:21" x14ac:dyDescent="0.35">
      <c r="S30182" s="43"/>
      <c r="U30182" s="43"/>
    </row>
    <row r="30183" spans="19:21" x14ac:dyDescent="0.35">
      <c r="S30183" s="43"/>
      <c r="U30183" s="43"/>
    </row>
    <row r="30184" spans="19:21" x14ac:dyDescent="0.35">
      <c r="S30184" s="43"/>
      <c r="U30184" s="43"/>
    </row>
    <row r="30185" spans="19:21" x14ac:dyDescent="0.35">
      <c r="S30185" s="43"/>
      <c r="U30185" s="43"/>
    </row>
    <row r="30186" spans="19:21" x14ac:dyDescent="0.35">
      <c r="S30186" s="43"/>
      <c r="U30186" s="43"/>
    </row>
    <row r="30187" spans="19:21" x14ac:dyDescent="0.35">
      <c r="S30187" s="43"/>
      <c r="U30187" s="43"/>
    </row>
    <row r="30188" spans="19:21" x14ac:dyDescent="0.35">
      <c r="S30188" s="43"/>
      <c r="U30188" s="43"/>
    </row>
    <row r="30189" spans="19:21" x14ac:dyDescent="0.35">
      <c r="S30189" s="43"/>
      <c r="U30189" s="43"/>
    </row>
    <row r="30190" spans="19:21" x14ac:dyDescent="0.35">
      <c r="S30190" s="43"/>
      <c r="U30190" s="43"/>
    </row>
    <row r="30191" spans="19:21" x14ac:dyDescent="0.35">
      <c r="S30191" s="43"/>
      <c r="U30191" s="43"/>
    </row>
    <row r="30192" spans="19:21" x14ac:dyDescent="0.35">
      <c r="S30192" s="43"/>
      <c r="U30192" s="43"/>
    </row>
    <row r="30193" spans="19:21" x14ac:dyDescent="0.35">
      <c r="S30193" s="43"/>
      <c r="U30193" s="43"/>
    </row>
    <row r="30194" spans="19:21" x14ac:dyDescent="0.35">
      <c r="S30194" s="43"/>
      <c r="U30194" s="43"/>
    </row>
    <row r="30195" spans="19:21" x14ac:dyDescent="0.35">
      <c r="S30195" s="43"/>
      <c r="U30195" s="43"/>
    </row>
    <row r="30196" spans="19:21" x14ac:dyDescent="0.35">
      <c r="S30196" s="43"/>
      <c r="U30196" s="43"/>
    </row>
    <row r="30197" spans="19:21" x14ac:dyDescent="0.35">
      <c r="S30197" s="43"/>
      <c r="U30197" s="43"/>
    </row>
    <row r="30198" spans="19:21" x14ac:dyDescent="0.35">
      <c r="S30198" s="43"/>
      <c r="U30198" s="43"/>
    </row>
    <row r="30199" spans="19:21" x14ac:dyDescent="0.35">
      <c r="S30199" s="43"/>
      <c r="U30199" s="43"/>
    </row>
    <row r="30200" spans="19:21" x14ac:dyDescent="0.35">
      <c r="S30200" s="43"/>
      <c r="U30200" s="43"/>
    </row>
    <row r="30201" spans="19:21" x14ac:dyDescent="0.35">
      <c r="S30201" s="43"/>
      <c r="U30201" s="43"/>
    </row>
    <row r="30202" spans="19:21" x14ac:dyDescent="0.35">
      <c r="S30202" s="43"/>
      <c r="U30202" s="43"/>
    </row>
    <row r="30203" spans="19:21" x14ac:dyDescent="0.35">
      <c r="S30203" s="43"/>
      <c r="U30203" s="43"/>
    </row>
    <row r="30204" spans="19:21" x14ac:dyDescent="0.35">
      <c r="S30204" s="43"/>
      <c r="U30204" s="43"/>
    </row>
    <row r="30205" spans="19:21" x14ac:dyDescent="0.35">
      <c r="S30205" s="43"/>
      <c r="U30205" s="43"/>
    </row>
    <row r="30206" spans="19:21" x14ac:dyDescent="0.35">
      <c r="S30206" s="43"/>
      <c r="U30206" s="43"/>
    </row>
    <row r="30207" spans="19:21" x14ac:dyDescent="0.35">
      <c r="S30207" s="43"/>
      <c r="U30207" s="43"/>
    </row>
    <row r="30208" spans="19:21" x14ac:dyDescent="0.35">
      <c r="S30208" s="43"/>
      <c r="U30208" s="43"/>
    </row>
    <row r="30209" spans="19:21" x14ac:dyDescent="0.35">
      <c r="S30209" s="43"/>
      <c r="U30209" s="43"/>
    </row>
    <row r="30210" spans="19:21" x14ac:dyDescent="0.35">
      <c r="S30210" s="43"/>
      <c r="U30210" s="43"/>
    </row>
    <row r="30211" spans="19:21" x14ac:dyDescent="0.35">
      <c r="S30211" s="43"/>
      <c r="U30211" s="43"/>
    </row>
    <row r="30212" spans="19:21" x14ac:dyDescent="0.35">
      <c r="S30212" s="43"/>
      <c r="U30212" s="43"/>
    </row>
    <row r="30213" spans="19:21" x14ac:dyDescent="0.35">
      <c r="S30213" s="43"/>
      <c r="U30213" s="43"/>
    </row>
    <row r="30214" spans="19:21" x14ac:dyDescent="0.35">
      <c r="S30214" s="43"/>
      <c r="U30214" s="43"/>
    </row>
    <row r="30215" spans="19:21" x14ac:dyDescent="0.35">
      <c r="S30215" s="43"/>
      <c r="U30215" s="43"/>
    </row>
    <row r="30216" spans="19:21" x14ac:dyDescent="0.35">
      <c r="S30216" s="43"/>
      <c r="U30216" s="43"/>
    </row>
    <row r="30217" spans="19:21" x14ac:dyDescent="0.35">
      <c r="S30217" s="43"/>
      <c r="U30217" s="43"/>
    </row>
    <row r="30218" spans="19:21" x14ac:dyDescent="0.35">
      <c r="S30218" s="43"/>
      <c r="U30218" s="43"/>
    </row>
    <row r="30219" spans="19:21" x14ac:dyDescent="0.35">
      <c r="S30219" s="43"/>
      <c r="U30219" s="43"/>
    </row>
    <row r="30220" spans="19:21" x14ac:dyDescent="0.35">
      <c r="S30220" s="43"/>
      <c r="U30220" s="43"/>
    </row>
    <row r="30221" spans="19:21" x14ac:dyDescent="0.35">
      <c r="S30221" s="43"/>
      <c r="U30221" s="43"/>
    </row>
    <row r="30222" spans="19:21" x14ac:dyDescent="0.35">
      <c r="S30222" s="43"/>
      <c r="U30222" s="43"/>
    </row>
    <row r="30223" spans="19:21" x14ac:dyDescent="0.35">
      <c r="S30223" s="43"/>
      <c r="U30223" s="43"/>
    </row>
    <row r="30224" spans="19:21" x14ac:dyDescent="0.35">
      <c r="S30224" s="43"/>
      <c r="U30224" s="43"/>
    </row>
    <row r="30225" spans="19:21" x14ac:dyDescent="0.35">
      <c r="S30225" s="43"/>
      <c r="U30225" s="43"/>
    </row>
    <row r="30226" spans="19:21" x14ac:dyDescent="0.35">
      <c r="S30226" s="43"/>
      <c r="U30226" s="43"/>
    </row>
    <row r="30227" spans="19:21" x14ac:dyDescent="0.35">
      <c r="S30227" s="43"/>
      <c r="U30227" s="43"/>
    </row>
    <row r="30228" spans="19:21" x14ac:dyDescent="0.35">
      <c r="S30228" s="43"/>
      <c r="U30228" s="43"/>
    </row>
    <row r="30229" spans="19:21" x14ac:dyDescent="0.35">
      <c r="S30229" s="43"/>
      <c r="U30229" s="43"/>
    </row>
    <row r="30230" spans="19:21" x14ac:dyDescent="0.35">
      <c r="S30230" s="43"/>
      <c r="U30230" s="43"/>
    </row>
    <row r="30231" spans="19:21" x14ac:dyDescent="0.35">
      <c r="S30231" s="43"/>
      <c r="U30231" s="43"/>
    </row>
    <row r="30232" spans="19:21" x14ac:dyDescent="0.35">
      <c r="S30232" s="43"/>
      <c r="U30232" s="43"/>
    </row>
    <row r="30233" spans="19:21" x14ac:dyDescent="0.35">
      <c r="S30233" s="43"/>
      <c r="U30233" s="43"/>
    </row>
    <row r="30234" spans="19:21" x14ac:dyDescent="0.35">
      <c r="S30234" s="43"/>
      <c r="U30234" s="43"/>
    </row>
    <row r="30235" spans="19:21" x14ac:dyDescent="0.35">
      <c r="S30235" s="43"/>
      <c r="U30235" s="43"/>
    </row>
    <row r="30236" spans="19:21" x14ac:dyDescent="0.35">
      <c r="S30236" s="43"/>
      <c r="U30236" s="43"/>
    </row>
    <row r="30237" spans="19:21" x14ac:dyDescent="0.35">
      <c r="S30237" s="43"/>
      <c r="U30237" s="43"/>
    </row>
    <row r="30238" spans="19:21" x14ac:dyDescent="0.35">
      <c r="S30238" s="43"/>
      <c r="U30238" s="43"/>
    </row>
    <row r="30239" spans="19:21" x14ac:dyDescent="0.35">
      <c r="S30239" s="43"/>
      <c r="U30239" s="43"/>
    </row>
    <row r="30240" spans="19:21" x14ac:dyDescent="0.35">
      <c r="S30240" s="43"/>
      <c r="U30240" s="43"/>
    </row>
    <row r="30241" spans="19:21" x14ac:dyDescent="0.35">
      <c r="S30241" s="43"/>
      <c r="U30241" s="43"/>
    </row>
    <row r="30242" spans="19:21" x14ac:dyDescent="0.35">
      <c r="S30242" s="43"/>
      <c r="U30242" s="43"/>
    </row>
    <row r="30243" spans="19:21" x14ac:dyDescent="0.35">
      <c r="S30243" s="43"/>
      <c r="U30243" s="43"/>
    </row>
    <row r="30244" spans="19:21" x14ac:dyDescent="0.35">
      <c r="S30244" s="43"/>
      <c r="U30244" s="43"/>
    </row>
    <row r="30245" spans="19:21" x14ac:dyDescent="0.35">
      <c r="S30245" s="43"/>
      <c r="U30245" s="43"/>
    </row>
    <row r="30246" spans="19:21" x14ac:dyDescent="0.35">
      <c r="S30246" s="43"/>
      <c r="U30246" s="43"/>
    </row>
    <row r="30247" spans="19:21" x14ac:dyDescent="0.35">
      <c r="S30247" s="43"/>
      <c r="U30247" s="43"/>
    </row>
    <row r="30248" spans="19:21" x14ac:dyDescent="0.35">
      <c r="S30248" s="43"/>
      <c r="U30248" s="43"/>
    </row>
    <row r="30249" spans="19:21" x14ac:dyDescent="0.35">
      <c r="S30249" s="43"/>
      <c r="U30249" s="43"/>
    </row>
    <row r="30250" spans="19:21" x14ac:dyDescent="0.35">
      <c r="S30250" s="43"/>
      <c r="U30250" s="43"/>
    </row>
    <row r="30251" spans="19:21" x14ac:dyDescent="0.35">
      <c r="S30251" s="43"/>
      <c r="U30251" s="43"/>
    </row>
    <row r="30252" spans="19:21" x14ac:dyDescent="0.35">
      <c r="S30252" s="43"/>
      <c r="U30252" s="43"/>
    </row>
    <row r="30253" spans="19:21" x14ac:dyDescent="0.35">
      <c r="S30253" s="43"/>
      <c r="U30253" s="43"/>
    </row>
    <row r="30254" spans="19:21" x14ac:dyDescent="0.35">
      <c r="S30254" s="43"/>
      <c r="U30254" s="43"/>
    </row>
    <row r="30255" spans="19:21" x14ac:dyDescent="0.35">
      <c r="S30255" s="43"/>
      <c r="U30255" s="43"/>
    </row>
    <row r="30256" spans="19:21" x14ac:dyDescent="0.35">
      <c r="S30256" s="43"/>
      <c r="U30256" s="43"/>
    </row>
    <row r="30257" spans="19:21" x14ac:dyDescent="0.35">
      <c r="S30257" s="43"/>
      <c r="U30257" s="43"/>
    </row>
    <row r="30258" spans="19:21" x14ac:dyDescent="0.35">
      <c r="S30258" s="43"/>
      <c r="U30258" s="43"/>
    </row>
    <row r="30259" spans="19:21" x14ac:dyDescent="0.35">
      <c r="S30259" s="43"/>
      <c r="U30259" s="43"/>
    </row>
    <row r="30260" spans="19:21" x14ac:dyDescent="0.35">
      <c r="S30260" s="43"/>
      <c r="U30260" s="43"/>
    </row>
    <row r="30261" spans="19:21" x14ac:dyDescent="0.35">
      <c r="S30261" s="43"/>
      <c r="U30261" s="43"/>
    </row>
    <row r="30262" spans="19:21" x14ac:dyDescent="0.35">
      <c r="S30262" s="43"/>
      <c r="U30262" s="43"/>
    </row>
    <row r="30263" spans="19:21" x14ac:dyDescent="0.35">
      <c r="S30263" s="43"/>
      <c r="U30263" s="43"/>
    </row>
    <row r="30264" spans="19:21" x14ac:dyDescent="0.35">
      <c r="S30264" s="43"/>
      <c r="U30264" s="43"/>
    </row>
    <row r="30265" spans="19:21" x14ac:dyDescent="0.35">
      <c r="S30265" s="43"/>
      <c r="U30265" s="43"/>
    </row>
    <row r="30266" spans="19:21" x14ac:dyDescent="0.35">
      <c r="S30266" s="43"/>
      <c r="U30266" s="43"/>
    </row>
    <row r="30267" spans="19:21" x14ac:dyDescent="0.35">
      <c r="S30267" s="43"/>
      <c r="U30267" s="43"/>
    </row>
    <row r="30268" spans="19:21" x14ac:dyDescent="0.35">
      <c r="S30268" s="43"/>
      <c r="U30268" s="43"/>
    </row>
    <row r="30269" spans="19:21" x14ac:dyDescent="0.35">
      <c r="S30269" s="43"/>
      <c r="U30269" s="43"/>
    </row>
    <row r="30270" spans="19:21" x14ac:dyDescent="0.35">
      <c r="S30270" s="43"/>
      <c r="U30270" s="43"/>
    </row>
    <row r="30271" spans="19:21" x14ac:dyDescent="0.35">
      <c r="S30271" s="43"/>
      <c r="U30271" s="43"/>
    </row>
    <row r="30272" spans="19:21" x14ac:dyDescent="0.35">
      <c r="S30272" s="43"/>
      <c r="U30272" s="43"/>
    </row>
    <row r="30273" spans="19:21" x14ac:dyDescent="0.35">
      <c r="S30273" s="43"/>
      <c r="U30273" s="43"/>
    </row>
    <row r="30274" spans="19:21" x14ac:dyDescent="0.35">
      <c r="S30274" s="43"/>
      <c r="U30274" s="43"/>
    </row>
    <row r="30275" spans="19:21" x14ac:dyDescent="0.35">
      <c r="S30275" s="43"/>
      <c r="U30275" s="43"/>
    </row>
    <row r="30276" spans="19:21" x14ac:dyDescent="0.35">
      <c r="S30276" s="43"/>
      <c r="U30276" s="43"/>
    </row>
    <row r="30277" spans="19:21" x14ac:dyDescent="0.35">
      <c r="S30277" s="43"/>
      <c r="U30277" s="43"/>
    </row>
    <row r="30278" spans="19:21" x14ac:dyDescent="0.35">
      <c r="S30278" s="43"/>
      <c r="U30278" s="43"/>
    </row>
    <row r="30279" spans="19:21" x14ac:dyDescent="0.35">
      <c r="S30279" s="43"/>
      <c r="U30279" s="43"/>
    </row>
    <row r="30280" spans="19:21" x14ac:dyDescent="0.35">
      <c r="S30280" s="43"/>
      <c r="U30280" s="43"/>
    </row>
    <row r="30281" spans="19:21" x14ac:dyDescent="0.35">
      <c r="S30281" s="43"/>
      <c r="U30281" s="43"/>
    </row>
    <row r="30282" spans="19:21" x14ac:dyDescent="0.35">
      <c r="S30282" s="43"/>
      <c r="U30282" s="43"/>
    </row>
    <row r="30283" spans="19:21" x14ac:dyDescent="0.35">
      <c r="S30283" s="43"/>
      <c r="U30283" s="43"/>
    </row>
    <row r="30284" spans="19:21" x14ac:dyDescent="0.35">
      <c r="S30284" s="43"/>
      <c r="U30284" s="43"/>
    </row>
    <row r="30285" spans="19:21" x14ac:dyDescent="0.35">
      <c r="S30285" s="43"/>
      <c r="U30285" s="43"/>
    </row>
    <row r="30286" spans="19:21" x14ac:dyDescent="0.35">
      <c r="S30286" s="43"/>
      <c r="U30286" s="43"/>
    </row>
    <row r="30287" spans="19:21" x14ac:dyDescent="0.35">
      <c r="S30287" s="43"/>
      <c r="U30287" s="43"/>
    </row>
    <row r="30288" spans="19:21" x14ac:dyDescent="0.35">
      <c r="S30288" s="43"/>
      <c r="U30288" s="43"/>
    </row>
    <row r="30289" spans="19:21" x14ac:dyDescent="0.35">
      <c r="S30289" s="43"/>
      <c r="U30289" s="43"/>
    </row>
    <row r="30290" spans="19:21" x14ac:dyDescent="0.35">
      <c r="S30290" s="43"/>
      <c r="U30290" s="43"/>
    </row>
    <row r="30291" spans="19:21" x14ac:dyDescent="0.35">
      <c r="S30291" s="43"/>
      <c r="U30291" s="43"/>
    </row>
    <row r="30292" spans="19:21" x14ac:dyDescent="0.35">
      <c r="S30292" s="43"/>
      <c r="U30292" s="43"/>
    </row>
    <row r="30293" spans="19:21" x14ac:dyDescent="0.35">
      <c r="S30293" s="43"/>
      <c r="U30293" s="43"/>
    </row>
    <row r="30294" spans="19:21" x14ac:dyDescent="0.35">
      <c r="S30294" s="43"/>
      <c r="U30294" s="43"/>
    </row>
    <row r="30295" spans="19:21" x14ac:dyDescent="0.35">
      <c r="S30295" s="43"/>
      <c r="U30295" s="43"/>
    </row>
    <row r="30296" spans="19:21" x14ac:dyDescent="0.35">
      <c r="S30296" s="43"/>
      <c r="U30296" s="43"/>
    </row>
    <row r="30297" spans="19:21" x14ac:dyDescent="0.35">
      <c r="S30297" s="43"/>
      <c r="U30297" s="43"/>
    </row>
    <row r="30298" spans="19:21" x14ac:dyDescent="0.35">
      <c r="S30298" s="43"/>
      <c r="U30298" s="43"/>
    </row>
    <row r="30299" spans="19:21" x14ac:dyDescent="0.35">
      <c r="S30299" s="43"/>
      <c r="U30299" s="43"/>
    </row>
    <row r="30300" spans="19:21" x14ac:dyDescent="0.35">
      <c r="S30300" s="43"/>
      <c r="U30300" s="43"/>
    </row>
    <row r="30301" spans="19:21" x14ac:dyDescent="0.35">
      <c r="S30301" s="43"/>
      <c r="U30301" s="43"/>
    </row>
    <row r="30302" spans="19:21" x14ac:dyDescent="0.35">
      <c r="S30302" s="43"/>
      <c r="U30302" s="43"/>
    </row>
    <row r="30303" spans="19:21" x14ac:dyDescent="0.35">
      <c r="S30303" s="43"/>
      <c r="U30303" s="43"/>
    </row>
    <row r="30304" spans="19:21" x14ac:dyDescent="0.35">
      <c r="S30304" s="43"/>
      <c r="U30304" s="43"/>
    </row>
    <row r="30305" spans="19:21" x14ac:dyDescent="0.35">
      <c r="S30305" s="43"/>
      <c r="U30305" s="43"/>
    </row>
    <row r="30306" spans="19:21" x14ac:dyDescent="0.35">
      <c r="S30306" s="43"/>
      <c r="U30306" s="43"/>
    </row>
    <row r="30307" spans="19:21" x14ac:dyDescent="0.35">
      <c r="S30307" s="43"/>
      <c r="U30307" s="43"/>
    </row>
    <row r="30308" spans="19:21" x14ac:dyDescent="0.35">
      <c r="S30308" s="43"/>
      <c r="U30308" s="43"/>
    </row>
    <row r="30309" spans="19:21" x14ac:dyDescent="0.35">
      <c r="S30309" s="43"/>
      <c r="U30309" s="43"/>
    </row>
    <row r="30310" spans="19:21" x14ac:dyDescent="0.35">
      <c r="S30310" s="43"/>
      <c r="U30310" s="43"/>
    </row>
    <row r="30311" spans="19:21" x14ac:dyDescent="0.35">
      <c r="S30311" s="43"/>
      <c r="U30311" s="43"/>
    </row>
    <row r="30312" spans="19:21" x14ac:dyDescent="0.35">
      <c r="S30312" s="43"/>
      <c r="U30312" s="43"/>
    </row>
    <row r="30313" spans="19:21" x14ac:dyDescent="0.35">
      <c r="S30313" s="43"/>
      <c r="U30313" s="43"/>
    </row>
    <row r="30314" spans="19:21" x14ac:dyDescent="0.35">
      <c r="S30314" s="43"/>
      <c r="U30314" s="43"/>
    </row>
    <row r="30315" spans="19:21" x14ac:dyDescent="0.35">
      <c r="S30315" s="43"/>
      <c r="U30315" s="43"/>
    </row>
    <row r="30316" spans="19:21" x14ac:dyDescent="0.35">
      <c r="S30316" s="43"/>
      <c r="U30316" s="43"/>
    </row>
    <row r="30317" spans="19:21" x14ac:dyDescent="0.35">
      <c r="S30317" s="43"/>
      <c r="U30317" s="43"/>
    </row>
    <row r="30318" spans="19:21" x14ac:dyDescent="0.35">
      <c r="S30318" s="43"/>
      <c r="U30318" s="43"/>
    </row>
    <row r="30319" spans="19:21" x14ac:dyDescent="0.35">
      <c r="S30319" s="43"/>
      <c r="U30319" s="43"/>
    </row>
    <row r="30320" spans="19:21" x14ac:dyDescent="0.35">
      <c r="S30320" s="43"/>
      <c r="U30320" s="43"/>
    </row>
    <row r="30321" spans="19:21" x14ac:dyDescent="0.35">
      <c r="S30321" s="43"/>
      <c r="U30321" s="43"/>
    </row>
    <row r="30322" spans="19:21" x14ac:dyDescent="0.35">
      <c r="S30322" s="43"/>
      <c r="U30322" s="43"/>
    </row>
    <row r="30323" spans="19:21" x14ac:dyDescent="0.35">
      <c r="S30323" s="43"/>
      <c r="U30323" s="43"/>
    </row>
    <row r="30324" spans="19:21" x14ac:dyDescent="0.35">
      <c r="S30324" s="43"/>
      <c r="U30324" s="43"/>
    </row>
    <row r="30325" spans="19:21" x14ac:dyDescent="0.35">
      <c r="S30325" s="43"/>
      <c r="U30325" s="43"/>
    </row>
    <row r="30326" spans="19:21" x14ac:dyDescent="0.35">
      <c r="S30326" s="43"/>
      <c r="U30326" s="43"/>
    </row>
    <row r="30327" spans="19:21" x14ac:dyDescent="0.35">
      <c r="S30327" s="43"/>
      <c r="U30327" s="43"/>
    </row>
    <row r="30328" spans="19:21" x14ac:dyDescent="0.35">
      <c r="S30328" s="43"/>
      <c r="U30328" s="43"/>
    </row>
    <row r="30329" spans="19:21" x14ac:dyDescent="0.35">
      <c r="S30329" s="43"/>
      <c r="U30329" s="43"/>
    </row>
    <row r="30330" spans="19:21" x14ac:dyDescent="0.35">
      <c r="S30330" s="43"/>
      <c r="U30330" s="43"/>
    </row>
    <row r="30331" spans="19:21" x14ac:dyDescent="0.35">
      <c r="S30331" s="43"/>
      <c r="U30331" s="43"/>
    </row>
    <row r="30332" spans="19:21" x14ac:dyDescent="0.35">
      <c r="S30332" s="43"/>
      <c r="U30332" s="43"/>
    </row>
    <row r="30333" spans="19:21" x14ac:dyDescent="0.35">
      <c r="S30333" s="43"/>
      <c r="U30333" s="43"/>
    </row>
    <row r="30334" spans="19:21" x14ac:dyDescent="0.35">
      <c r="S30334" s="43"/>
      <c r="U30334" s="43"/>
    </row>
    <row r="30335" spans="19:21" x14ac:dyDescent="0.35">
      <c r="S30335" s="43"/>
      <c r="U30335" s="43"/>
    </row>
    <row r="30336" spans="19:21" x14ac:dyDescent="0.35">
      <c r="S30336" s="43"/>
      <c r="U30336" s="43"/>
    </row>
    <row r="30337" spans="19:21" x14ac:dyDescent="0.35">
      <c r="S30337" s="43"/>
      <c r="U30337" s="43"/>
    </row>
    <row r="30338" spans="19:21" x14ac:dyDescent="0.35">
      <c r="S30338" s="43"/>
      <c r="U30338" s="43"/>
    </row>
    <row r="30339" spans="19:21" x14ac:dyDescent="0.35">
      <c r="S30339" s="43"/>
      <c r="U30339" s="43"/>
    </row>
    <row r="30340" spans="19:21" x14ac:dyDescent="0.35">
      <c r="S30340" s="43"/>
      <c r="U30340" s="43"/>
    </row>
    <row r="30341" spans="19:21" x14ac:dyDescent="0.35">
      <c r="S30341" s="43"/>
      <c r="U30341" s="43"/>
    </row>
    <row r="30342" spans="19:21" x14ac:dyDescent="0.35">
      <c r="S30342" s="43"/>
      <c r="U30342" s="43"/>
    </row>
    <row r="30343" spans="19:21" x14ac:dyDescent="0.35">
      <c r="S30343" s="43"/>
      <c r="U30343" s="43"/>
    </row>
    <row r="30344" spans="19:21" x14ac:dyDescent="0.35">
      <c r="S30344" s="43"/>
      <c r="U30344" s="43"/>
    </row>
    <row r="30345" spans="19:21" x14ac:dyDescent="0.35">
      <c r="S30345" s="43"/>
      <c r="U30345" s="43"/>
    </row>
    <row r="30346" spans="19:21" x14ac:dyDescent="0.35">
      <c r="S30346" s="43"/>
      <c r="U30346" s="43"/>
    </row>
    <row r="30347" spans="19:21" x14ac:dyDescent="0.35">
      <c r="S30347" s="43"/>
      <c r="U30347" s="43"/>
    </row>
    <row r="30348" spans="19:21" x14ac:dyDescent="0.35">
      <c r="S30348" s="43"/>
      <c r="U30348" s="43"/>
    </row>
    <row r="30349" spans="19:21" x14ac:dyDescent="0.35">
      <c r="S30349" s="43"/>
      <c r="U30349" s="43"/>
    </row>
    <row r="30350" spans="19:21" x14ac:dyDescent="0.35">
      <c r="S30350" s="43"/>
      <c r="U30350" s="43"/>
    </row>
    <row r="30351" spans="19:21" x14ac:dyDescent="0.35">
      <c r="S30351" s="43"/>
      <c r="U30351" s="43"/>
    </row>
    <row r="30352" spans="19:21" x14ac:dyDescent="0.35">
      <c r="S30352" s="43"/>
      <c r="U30352" s="43"/>
    </row>
    <row r="30353" spans="19:21" x14ac:dyDescent="0.35">
      <c r="S30353" s="43"/>
      <c r="U30353" s="43"/>
    </row>
    <row r="30354" spans="19:21" x14ac:dyDescent="0.35">
      <c r="S30354" s="43"/>
      <c r="U30354" s="43"/>
    </row>
    <row r="30355" spans="19:21" x14ac:dyDescent="0.35">
      <c r="S30355" s="43"/>
      <c r="U30355" s="43"/>
    </row>
    <row r="30356" spans="19:21" x14ac:dyDescent="0.35">
      <c r="S30356" s="43"/>
      <c r="U30356" s="43"/>
    </row>
    <row r="30357" spans="19:21" x14ac:dyDescent="0.35">
      <c r="S30357" s="43"/>
      <c r="U30357" s="43"/>
    </row>
    <row r="30358" spans="19:21" x14ac:dyDescent="0.35">
      <c r="S30358" s="43"/>
      <c r="U30358" s="43"/>
    </row>
    <row r="30359" spans="19:21" x14ac:dyDescent="0.35">
      <c r="S30359" s="43"/>
      <c r="U30359" s="43"/>
    </row>
    <row r="30360" spans="19:21" x14ac:dyDescent="0.35">
      <c r="S30360" s="43"/>
      <c r="U30360" s="43"/>
    </row>
    <row r="30361" spans="19:21" x14ac:dyDescent="0.35">
      <c r="S30361" s="43"/>
      <c r="U30361" s="43"/>
    </row>
    <row r="30362" spans="19:21" x14ac:dyDescent="0.35">
      <c r="S30362" s="43"/>
      <c r="U30362" s="43"/>
    </row>
    <row r="30363" spans="19:21" x14ac:dyDescent="0.35">
      <c r="S30363" s="43"/>
      <c r="U30363" s="43"/>
    </row>
    <row r="30364" spans="19:21" x14ac:dyDescent="0.35">
      <c r="S30364" s="43"/>
      <c r="U30364" s="43"/>
    </row>
    <row r="30365" spans="19:21" x14ac:dyDescent="0.35">
      <c r="S30365" s="43"/>
      <c r="U30365" s="43"/>
    </row>
    <row r="30366" spans="19:21" x14ac:dyDescent="0.35">
      <c r="S30366" s="43"/>
      <c r="U30366" s="43"/>
    </row>
    <row r="30367" spans="19:21" x14ac:dyDescent="0.35">
      <c r="S30367" s="43"/>
      <c r="U30367" s="43"/>
    </row>
    <row r="30368" spans="19:21" x14ac:dyDescent="0.35">
      <c r="S30368" s="43"/>
      <c r="U30368" s="43"/>
    </row>
    <row r="30369" spans="19:21" x14ac:dyDescent="0.35">
      <c r="S30369" s="43"/>
      <c r="U30369" s="43"/>
    </row>
    <row r="30370" spans="19:21" x14ac:dyDescent="0.35">
      <c r="S30370" s="43"/>
      <c r="U30370" s="43"/>
    </row>
    <row r="30371" spans="19:21" x14ac:dyDescent="0.35">
      <c r="S30371" s="43"/>
      <c r="U30371" s="43"/>
    </row>
    <row r="30372" spans="19:21" x14ac:dyDescent="0.35">
      <c r="S30372" s="43"/>
      <c r="U30372" s="43"/>
    </row>
    <row r="30373" spans="19:21" x14ac:dyDescent="0.35">
      <c r="S30373" s="43"/>
      <c r="U30373" s="43"/>
    </row>
    <row r="30374" spans="19:21" x14ac:dyDescent="0.35">
      <c r="S30374" s="43"/>
      <c r="U30374" s="43"/>
    </row>
    <row r="30375" spans="19:21" x14ac:dyDescent="0.35">
      <c r="S30375" s="43"/>
      <c r="U30375" s="43"/>
    </row>
    <row r="30376" spans="19:21" x14ac:dyDescent="0.35">
      <c r="S30376" s="43"/>
      <c r="U30376" s="43"/>
    </row>
    <row r="30377" spans="19:21" x14ac:dyDescent="0.35">
      <c r="S30377" s="43"/>
      <c r="U30377" s="43"/>
    </row>
    <row r="30378" spans="19:21" x14ac:dyDescent="0.35">
      <c r="S30378" s="43"/>
      <c r="U30378" s="43"/>
    </row>
    <row r="30379" spans="19:21" x14ac:dyDescent="0.35">
      <c r="S30379" s="43"/>
      <c r="U30379" s="43"/>
    </row>
    <row r="30380" spans="19:21" x14ac:dyDescent="0.35">
      <c r="S30380" s="43"/>
      <c r="U30380" s="43"/>
    </row>
    <row r="30381" spans="19:21" x14ac:dyDescent="0.35">
      <c r="S30381" s="43"/>
      <c r="U30381" s="43"/>
    </row>
    <row r="30382" spans="19:21" x14ac:dyDescent="0.35">
      <c r="S30382" s="43"/>
      <c r="U30382" s="43"/>
    </row>
    <row r="30383" spans="19:21" x14ac:dyDescent="0.35">
      <c r="S30383" s="43"/>
      <c r="U30383" s="43"/>
    </row>
    <row r="30384" spans="19:21" x14ac:dyDescent="0.35">
      <c r="S30384" s="43"/>
      <c r="U30384" s="43"/>
    </row>
    <row r="30385" spans="19:21" x14ac:dyDescent="0.35">
      <c r="S30385" s="43"/>
      <c r="U30385" s="43"/>
    </row>
    <row r="30386" spans="19:21" x14ac:dyDescent="0.35">
      <c r="S30386" s="43"/>
      <c r="U30386" s="43"/>
    </row>
    <row r="30387" spans="19:21" x14ac:dyDescent="0.35">
      <c r="S30387" s="43"/>
      <c r="U30387" s="43"/>
    </row>
    <row r="30388" spans="19:21" x14ac:dyDescent="0.35">
      <c r="S30388" s="43"/>
      <c r="U30388" s="43"/>
    </row>
    <row r="30389" spans="19:21" x14ac:dyDescent="0.35">
      <c r="S30389" s="43"/>
      <c r="U30389" s="43"/>
    </row>
    <row r="30390" spans="19:21" x14ac:dyDescent="0.35">
      <c r="S30390" s="43"/>
      <c r="U30390" s="43"/>
    </row>
    <row r="30391" spans="19:21" x14ac:dyDescent="0.35">
      <c r="S30391" s="43"/>
      <c r="U30391" s="43"/>
    </row>
    <row r="30392" spans="19:21" x14ac:dyDescent="0.35">
      <c r="S30392" s="43"/>
      <c r="U30392" s="43"/>
    </row>
    <row r="30393" spans="19:21" x14ac:dyDescent="0.35">
      <c r="S30393" s="43"/>
      <c r="U30393" s="43"/>
    </row>
    <row r="30394" spans="19:21" x14ac:dyDescent="0.35">
      <c r="S30394" s="43"/>
      <c r="U30394" s="43"/>
    </row>
    <row r="30395" spans="19:21" x14ac:dyDescent="0.35">
      <c r="S30395" s="43"/>
      <c r="U30395" s="43"/>
    </row>
    <row r="30396" spans="19:21" x14ac:dyDescent="0.35">
      <c r="S30396" s="43"/>
      <c r="U30396" s="43"/>
    </row>
    <row r="30397" spans="19:21" x14ac:dyDescent="0.35">
      <c r="S30397" s="43"/>
      <c r="U30397" s="43"/>
    </row>
    <row r="30398" spans="19:21" x14ac:dyDescent="0.35">
      <c r="S30398" s="43"/>
      <c r="U30398" s="43"/>
    </row>
    <row r="30399" spans="19:21" x14ac:dyDescent="0.35">
      <c r="S30399" s="43"/>
      <c r="U30399" s="43"/>
    </row>
    <row r="30400" spans="19:21" x14ac:dyDescent="0.35">
      <c r="S30400" s="43"/>
      <c r="U30400" s="43"/>
    </row>
    <row r="30401" spans="19:21" x14ac:dyDescent="0.35">
      <c r="S30401" s="43"/>
      <c r="U30401" s="43"/>
    </row>
    <row r="30402" spans="19:21" x14ac:dyDescent="0.35">
      <c r="S30402" s="43"/>
      <c r="U30402" s="43"/>
    </row>
    <row r="30403" spans="19:21" x14ac:dyDescent="0.35">
      <c r="S30403" s="43"/>
      <c r="U30403" s="43"/>
    </row>
    <row r="30404" spans="19:21" x14ac:dyDescent="0.35">
      <c r="S30404" s="43"/>
      <c r="U30404" s="43"/>
    </row>
    <row r="30405" spans="19:21" x14ac:dyDescent="0.35">
      <c r="S30405" s="43"/>
      <c r="U30405" s="43"/>
    </row>
    <row r="30406" spans="19:21" x14ac:dyDescent="0.35">
      <c r="S30406" s="43"/>
      <c r="U30406" s="43"/>
    </row>
    <row r="30407" spans="19:21" x14ac:dyDescent="0.35">
      <c r="S30407" s="43"/>
      <c r="U30407" s="43"/>
    </row>
    <row r="30408" spans="19:21" x14ac:dyDescent="0.35">
      <c r="S30408" s="43"/>
      <c r="U30408" s="43"/>
    </row>
    <row r="30409" spans="19:21" x14ac:dyDescent="0.35">
      <c r="S30409" s="43"/>
      <c r="U30409" s="43"/>
    </row>
    <row r="30410" spans="19:21" x14ac:dyDescent="0.35">
      <c r="S30410" s="43"/>
      <c r="U30410" s="43"/>
    </row>
    <row r="30411" spans="19:21" x14ac:dyDescent="0.35">
      <c r="S30411" s="43"/>
      <c r="U30411" s="43"/>
    </row>
    <row r="30412" spans="19:21" x14ac:dyDescent="0.35">
      <c r="S30412" s="43"/>
      <c r="U30412" s="43"/>
    </row>
    <row r="30413" spans="19:21" x14ac:dyDescent="0.35">
      <c r="S30413" s="43"/>
      <c r="U30413" s="43"/>
    </row>
    <row r="30414" spans="19:21" x14ac:dyDescent="0.35">
      <c r="S30414" s="43"/>
      <c r="U30414" s="43"/>
    </row>
    <row r="30415" spans="19:21" x14ac:dyDescent="0.35">
      <c r="S30415" s="43"/>
      <c r="U30415" s="43"/>
    </row>
    <row r="30416" spans="19:21" x14ac:dyDescent="0.35">
      <c r="S30416" s="43"/>
      <c r="U30416" s="43"/>
    </row>
    <row r="30417" spans="19:21" x14ac:dyDescent="0.35">
      <c r="S30417" s="43"/>
      <c r="U30417" s="43"/>
    </row>
    <row r="30418" spans="19:21" x14ac:dyDescent="0.35">
      <c r="S30418" s="43"/>
      <c r="U30418" s="43"/>
    </row>
    <row r="30419" spans="19:21" x14ac:dyDescent="0.35">
      <c r="S30419" s="43"/>
      <c r="U30419" s="43"/>
    </row>
    <row r="30420" spans="19:21" x14ac:dyDescent="0.35">
      <c r="S30420" s="43"/>
      <c r="U30420" s="43"/>
    </row>
    <row r="30421" spans="19:21" x14ac:dyDescent="0.35">
      <c r="S30421" s="43"/>
      <c r="U30421" s="43"/>
    </row>
    <row r="30422" spans="19:21" x14ac:dyDescent="0.35">
      <c r="S30422" s="43"/>
      <c r="U30422" s="43"/>
    </row>
    <row r="30423" spans="19:21" x14ac:dyDescent="0.35">
      <c r="S30423" s="43"/>
      <c r="U30423" s="43"/>
    </row>
    <row r="30424" spans="19:21" x14ac:dyDescent="0.35">
      <c r="S30424" s="43"/>
      <c r="U30424" s="43"/>
    </row>
    <row r="30425" spans="19:21" x14ac:dyDescent="0.35">
      <c r="S30425" s="43"/>
      <c r="U30425" s="43"/>
    </row>
    <row r="30426" spans="19:21" x14ac:dyDescent="0.35">
      <c r="S30426" s="43"/>
      <c r="U30426" s="43"/>
    </row>
    <row r="30427" spans="19:21" x14ac:dyDescent="0.35">
      <c r="S30427" s="43"/>
      <c r="U30427" s="43"/>
    </row>
    <row r="30428" spans="19:21" x14ac:dyDescent="0.35">
      <c r="S30428" s="43"/>
      <c r="U30428" s="43"/>
    </row>
    <row r="30429" spans="19:21" x14ac:dyDescent="0.35">
      <c r="S30429" s="43"/>
      <c r="U30429" s="43"/>
    </row>
    <row r="30430" spans="19:21" x14ac:dyDescent="0.35">
      <c r="S30430" s="43"/>
      <c r="U30430" s="43"/>
    </row>
    <row r="30431" spans="19:21" x14ac:dyDescent="0.35">
      <c r="S30431" s="43"/>
      <c r="U30431" s="43"/>
    </row>
    <row r="30432" spans="19:21" x14ac:dyDescent="0.35">
      <c r="S30432" s="43"/>
      <c r="U30432" s="43"/>
    </row>
    <row r="30433" spans="19:21" x14ac:dyDescent="0.35">
      <c r="S30433" s="43"/>
      <c r="U30433" s="43"/>
    </row>
    <row r="30434" spans="19:21" x14ac:dyDescent="0.35">
      <c r="S30434" s="43"/>
      <c r="U30434" s="43"/>
    </row>
    <row r="30435" spans="19:21" x14ac:dyDescent="0.35">
      <c r="S30435" s="43"/>
      <c r="U30435" s="43"/>
    </row>
    <row r="30436" spans="19:21" x14ac:dyDescent="0.35">
      <c r="S30436" s="43"/>
      <c r="U30436" s="43"/>
    </row>
    <row r="30437" spans="19:21" x14ac:dyDescent="0.35">
      <c r="S30437" s="43"/>
      <c r="U30437" s="43"/>
    </row>
    <row r="30438" spans="19:21" x14ac:dyDescent="0.35">
      <c r="S30438" s="43"/>
      <c r="U30438" s="43"/>
    </row>
    <row r="30439" spans="19:21" x14ac:dyDescent="0.35">
      <c r="S30439" s="43"/>
      <c r="U30439" s="43"/>
    </row>
    <row r="30440" spans="19:21" x14ac:dyDescent="0.35">
      <c r="S30440" s="43"/>
      <c r="U30440" s="43"/>
    </row>
    <row r="30441" spans="19:21" x14ac:dyDescent="0.35">
      <c r="S30441" s="43"/>
      <c r="U30441" s="43"/>
    </row>
    <row r="30442" spans="19:21" x14ac:dyDescent="0.35">
      <c r="S30442" s="43"/>
      <c r="U30442" s="43"/>
    </row>
    <row r="30443" spans="19:21" x14ac:dyDescent="0.35">
      <c r="S30443" s="43"/>
      <c r="U30443" s="43"/>
    </row>
    <row r="30444" spans="19:21" x14ac:dyDescent="0.35">
      <c r="S30444" s="43"/>
      <c r="U30444" s="43"/>
    </row>
    <row r="30445" spans="19:21" x14ac:dyDescent="0.35">
      <c r="S30445" s="43"/>
      <c r="U30445" s="43"/>
    </row>
    <row r="30446" spans="19:21" x14ac:dyDescent="0.35">
      <c r="S30446" s="43"/>
      <c r="U30446" s="43"/>
    </row>
    <row r="30447" spans="19:21" x14ac:dyDescent="0.35">
      <c r="S30447" s="43"/>
      <c r="U30447" s="43"/>
    </row>
    <row r="30448" spans="19:21" x14ac:dyDescent="0.35">
      <c r="S30448" s="43"/>
      <c r="U30448" s="43"/>
    </row>
    <row r="30449" spans="19:21" x14ac:dyDescent="0.35">
      <c r="S30449" s="43"/>
      <c r="U30449" s="43"/>
    </row>
    <row r="30450" spans="19:21" x14ac:dyDescent="0.35">
      <c r="S30450" s="43"/>
      <c r="U30450" s="43"/>
    </row>
    <row r="30451" spans="19:21" x14ac:dyDescent="0.35">
      <c r="S30451" s="43"/>
      <c r="U30451" s="43"/>
    </row>
    <row r="30452" spans="19:21" x14ac:dyDescent="0.35">
      <c r="S30452" s="43"/>
      <c r="U30452" s="43"/>
    </row>
    <row r="30453" spans="19:21" x14ac:dyDescent="0.35">
      <c r="S30453" s="43"/>
      <c r="U30453" s="43"/>
    </row>
    <row r="30454" spans="19:21" x14ac:dyDescent="0.35">
      <c r="S30454" s="43"/>
      <c r="U30454" s="43"/>
    </row>
    <row r="30455" spans="19:21" x14ac:dyDescent="0.35">
      <c r="S30455" s="43"/>
      <c r="U30455" s="43"/>
    </row>
    <row r="30456" spans="19:21" x14ac:dyDescent="0.35">
      <c r="S30456" s="43"/>
      <c r="U30456" s="43"/>
    </row>
    <row r="30457" spans="19:21" x14ac:dyDescent="0.35">
      <c r="S30457" s="43"/>
      <c r="U30457" s="43"/>
    </row>
    <row r="30458" spans="19:21" x14ac:dyDescent="0.35">
      <c r="S30458" s="43"/>
      <c r="U30458" s="43"/>
    </row>
    <row r="30459" spans="19:21" x14ac:dyDescent="0.35">
      <c r="S30459" s="43"/>
      <c r="U30459" s="43"/>
    </row>
    <row r="30460" spans="19:21" x14ac:dyDescent="0.35">
      <c r="S30460" s="43"/>
      <c r="U30460" s="43"/>
    </row>
    <row r="30461" spans="19:21" x14ac:dyDescent="0.35">
      <c r="S30461" s="43"/>
      <c r="U30461" s="43"/>
    </row>
    <row r="30462" spans="19:21" x14ac:dyDescent="0.35">
      <c r="S30462" s="43"/>
      <c r="U30462" s="43"/>
    </row>
    <row r="30463" spans="19:21" x14ac:dyDescent="0.35">
      <c r="S30463" s="43"/>
      <c r="U30463" s="43"/>
    </row>
    <row r="30464" spans="19:21" x14ac:dyDescent="0.35">
      <c r="S30464" s="43"/>
      <c r="U30464" s="43"/>
    </row>
    <row r="30465" spans="19:21" x14ac:dyDescent="0.35">
      <c r="S30465" s="43"/>
      <c r="U30465" s="43"/>
    </row>
    <row r="30466" spans="19:21" x14ac:dyDescent="0.35">
      <c r="S30466" s="43"/>
      <c r="U30466" s="43"/>
    </row>
    <row r="30467" spans="19:21" x14ac:dyDescent="0.35">
      <c r="S30467" s="43"/>
      <c r="U30467" s="43"/>
    </row>
    <row r="30468" spans="19:21" x14ac:dyDescent="0.35">
      <c r="S30468" s="43"/>
      <c r="U30468" s="43"/>
    </row>
    <row r="30469" spans="19:21" x14ac:dyDescent="0.35">
      <c r="S30469" s="43"/>
      <c r="U30469" s="43"/>
    </row>
    <row r="30470" spans="19:21" x14ac:dyDescent="0.35">
      <c r="S30470" s="43"/>
      <c r="U30470" s="43"/>
    </row>
    <row r="30471" spans="19:21" x14ac:dyDescent="0.35">
      <c r="S30471" s="43"/>
      <c r="U30471" s="43"/>
    </row>
    <row r="30472" spans="19:21" x14ac:dyDescent="0.35">
      <c r="S30472" s="43"/>
      <c r="U30472" s="43"/>
    </row>
    <row r="30473" spans="19:21" x14ac:dyDescent="0.35">
      <c r="S30473" s="43"/>
      <c r="U30473" s="43"/>
    </row>
    <row r="30474" spans="19:21" x14ac:dyDescent="0.35">
      <c r="S30474" s="43"/>
      <c r="U30474" s="43"/>
    </row>
    <row r="30475" spans="19:21" x14ac:dyDescent="0.35">
      <c r="S30475" s="43"/>
      <c r="U30475" s="43"/>
    </row>
    <row r="30476" spans="19:21" x14ac:dyDescent="0.35">
      <c r="S30476" s="43"/>
      <c r="U30476" s="43"/>
    </row>
    <row r="30477" spans="19:21" x14ac:dyDescent="0.35">
      <c r="S30477" s="43"/>
      <c r="U30477" s="43"/>
    </row>
    <row r="30478" spans="19:21" x14ac:dyDescent="0.35">
      <c r="S30478" s="43"/>
      <c r="U30478" s="43"/>
    </row>
    <row r="30479" spans="19:21" x14ac:dyDescent="0.35">
      <c r="S30479" s="43"/>
      <c r="U30479" s="43"/>
    </row>
    <row r="30480" spans="19:21" x14ac:dyDescent="0.35">
      <c r="S30480" s="43"/>
      <c r="U30480" s="43"/>
    </row>
    <row r="30481" spans="19:21" x14ac:dyDescent="0.35">
      <c r="S30481" s="43"/>
      <c r="U30481" s="43"/>
    </row>
    <row r="30482" spans="19:21" x14ac:dyDescent="0.35">
      <c r="S30482" s="43"/>
      <c r="U30482" s="43"/>
    </row>
    <row r="30483" spans="19:21" x14ac:dyDescent="0.35">
      <c r="S30483" s="43"/>
      <c r="U30483" s="43"/>
    </row>
    <row r="30484" spans="19:21" x14ac:dyDescent="0.35">
      <c r="S30484" s="43"/>
      <c r="U30484" s="43"/>
    </row>
    <row r="30485" spans="19:21" x14ac:dyDescent="0.35">
      <c r="S30485" s="43"/>
      <c r="U30485" s="43"/>
    </row>
    <row r="30486" spans="19:21" x14ac:dyDescent="0.35">
      <c r="S30486" s="43"/>
      <c r="U30486" s="43"/>
    </row>
    <row r="30487" spans="19:21" x14ac:dyDescent="0.35">
      <c r="S30487" s="43"/>
      <c r="U30487" s="43"/>
    </row>
    <row r="30488" spans="19:21" x14ac:dyDescent="0.35">
      <c r="S30488" s="43"/>
      <c r="U30488" s="43"/>
    </row>
    <row r="30489" spans="19:21" x14ac:dyDescent="0.35">
      <c r="S30489" s="43"/>
      <c r="U30489" s="43"/>
    </row>
    <row r="30490" spans="19:21" x14ac:dyDescent="0.35">
      <c r="S30490" s="43"/>
      <c r="U30490" s="43"/>
    </row>
    <row r="30491" spans="19:21" x14ac:dyDescent="0.35">
      <c r="S30491" s="43"/>
      <c r="U30491" s="43"/>
    </row>
    <row r="30492" spans="19:21" x14ac:dyDescent="0.35">
      <c r="S30492" s="43"/>
      <c r="U30492" s="43"/>
    </row>
    <row r="30493" spans="19:21" x14ac:dyDescent="0.35">
      <c r="S30493" s="43"/>
      <c r="U30493" s="43"/>
    </row>
    <row r="30494" spans="19:21" x14ac:dyDescent="0.35">
      <c r="S30494" s="43"/>
      <c r="U30494" s="43"/>
    </row>
    <row r="30495" spans="19:21" x14ac:dyDescent="0.35">
      <c r="S30495" s="43"/>
      <c r="U30495" s="43"/>
    </row>
    <row r="30496" spans="19:21" x14ac:dyDescent="0.35">
      <c r="S30496" s="43"/>
      <c r="U30496" s="43"/>
    </row>
    <row r="30497" spans="19:21" x14ac:dyDescent="0.35">
      <c r="S30497" s="43"/>
      <c r="U30497" s="43"/>
    </row>
    <row r="30498" spans="19:21" x14ac:dyDescent="0.35">
      <c r="S30498" s="43"/>
      <c r="U30498" s="43"/>
    </row>
    <row r="30499" spans="19:21" x14ac:dyDescent="0.35">
      <c r="S30499" s="43"/>
      <c r="U30499" s="43"/>
    </row>
    <row r="30500" spans="19:21" x14ac:dyDescent="0.35">
      <c r="S30500" s="43"/>
      <c r="U30500" s="43"/>
    </row>
    <row r="30501" spans="19:21" x14ac:dyDescent="0.35">
      <c r="S30501" s="43"/>
      <c r="U30501" s="43"/>
    </row>
    <row r="30502" spans="19:21" x14ac:dyDescent="0.35">
      <c r="S30502" s="43"/>
      <c r="U30502" s="43"/>
    </row>
    <row r="30503" spans="19:21" x14ac:dyDescent="0.35">
      <c r="S30503" s="43"/>
      <c r="U30503" s="43"/>
    </row>
    <row r="30504" spans="19:21" x14ac:dyDescent="0.35">
      <c r="S30504" s="43"/>
      <c r="U30504" s="43"/>
    </row>
    <row r="30505" spans="19:21" x14ac:dyDescent="0.35">
      <c r="S30505" s="43"/>
      <c r="U30505" s="43"/>
    </row>
    <row r="30506" spans="19:21" x14ac:dyDescent="0.35">
      <c r="S30506" s="43"/>
      <c r="U30506" s="43"/>
    </row>
    <row r="30507" spans="19:21" x14ac:dyDescent="0.35">
      <c r="S30507" s="43"/>
      <c r="U30507" s="43"/>
    </row>
    <row r="30508" spans="19:21" x14ac:dyDescent="0.35">
      <c r="S30508" s="43"/>
      <c r="U30508" s="43"/>
    </row>
    <row r="30509" spans="19:21" x14ac:dyDescent="0.35">
      <c r="S30509" s="43"/>
      <c r="U30509" s="43"/>
    </row>
    <row r="30510" spans="19:21" x14ac:dyDescent="0.35">
      <c r="S30510" s="43"/>
      <c r="U30510" s="43"/>
    </row>
    <row r="30511" spans="19:21" x14ac:dyDescent="0.35">
      <c r="S30511" s="43"/>
      <c r="U30511" s="43"/>
    </row>
    <row r="30512" spans="19:21" x14ac:dyDescent="0.35">
      <c r="S30512" s="43"/>
      <c r="U30512" s="43"/>
    </row>
    <row r="30513" spans="19:21" x14ac:dyDescent="0.35">
      <c r="S30513" s="43"/>
      <c r="U30513" s="43"/>
    </row>
    <row r="30514" spans="19:21" x14ac:dyDescent="0.35">
      <c r="S30514" s="43"/>
      <c r="U30514" s="43"/>
    </row>
    <row r="30515" spans="19:21" x14ac:dyDescent="0.35">
      <c r="S30515" s="43"/>
      <c r="U30515" s="43"/>
    </row>
    <row r="30516" spans="19:21" x14ac:dyDescent="0.35">
      <c r="S30516" s="43"/>
      <c r="U30516" s="43"/>
    </row>
    <row r="30517" spans="19:21" x14ac:dyDescent="0.35">
      <c r="S30517" s="43"/>
      <c r="U30517" s="43"/>
    </row>
    <row r="30518" spans="19:21" x14ac:dyDescent="0.35">
      <c r="S30518" s="43"/>
      <c r="U30518" s="43"/>
    </row>
    <row r="30519" spans="19:21" x14ac:dyDescent="0.35">
      <c r="S30519" s="43"/>
      <c r="U30519" s="43"/>
    </row>
    <row r="30520" spans="19:21" x14ac:dyDescent="0.35">
      <c r="S30520" s="43"/>
      <c r="U30520" s="43"/>
    </row>
    <row r="30521" spans="19:21" x14ac:dyDescent="0.35">
      <c r="S30521" s="43"/>
      <c r="U30521" s="43"/>
    </row>
    <row r="30522" spans="19:21" x14ac:dyDescent="0.35">
      <c r="S30522" s="43"/>
      <c r="U30522" s="43"/>
    </row>
    <row r="30523" spans="19:21" x14ac:dyDescent="0.35">
      <c r="S30523" s="43"/>
      <c r="U30523" s="43"/>
    </row>
    <row r="30524" spans="19:21" x14ac:dyDescent="0.35">
      <c r="S30524" s="43"/>
      <c r="U30524" s="43"/>
    </row>
    <row r="30525" spans="19:21" x14ac:dyDescent="0.35">
      <c r="S30525" s="43"/>
      <c r="U30525" s="43"/>
    </row>
    <row r="30526" spans="19:21" x14ac:dyDescent="0.35">
      <c r="S30526" s="43"/>
      <c r="U30526" s="43"/>
    </row>
    <row r="30527" spans="19:21" x14ac:dyDescent="0.35">
      <c r="S30527" s="43"/>
      <c r="U30527" s="43"/>
    </row>
    <row r="30528" spans="19:21" x14ac:dyDescent="0.35">
      <c r="S30528" s="43"/>
      <c r="U30528" s="43"/>
    </row>
    <row r="30529" spans="19:21" x14ac:dyDescent="0.35">
      <c r="S30529" s="43"/>
      <c r="U30529" s="43"/>
    </row>
    <row r="30530" spans="19:21" x14ac:dyDescent="0.35">
      <c r="S30530" s="43"/>
      <c r="U30530" s="43"/>
    </row>
    <row r="30531" spans="19:21" x14ac:dyDescent="0.35">
      <c r="S30531" s="43"/>
      <c r="U30531" s="43"/>
    </row>
    <row r="30532" spans="19:21" x14ac:dyDescent="0.35">
      <c r="S30532" s="43"/>
      <c r="U30532" s="43"/>
    </row>
    <row r="30533" spans="19:21" x14ac:dyDescent="0.35">
      <c r="S30533" s="43"/>
      <c r="U30533" s="43"/>
    </row>
    <row r="30534" spans="19:21" x14ac:dyDescent="0.35">
      <c r="S30534" s="43"/>
      <c r="U30534" s="43"/>
    </row>
    <row r="30535" spans="19:21" x14ac:dyDescent="0.35">
      <c r="S30535" s="43"/>
      <c r="U30535" s="43"/>
    </row>
    <row r="30536" spans="19:21" x14ac:dyDescent="0.35">
      <c r="S30536" s="43"/>
      <c r="U30536" s="43"/>
    </row>
    <row r="30537" spans="19:21" x14ac:dyDescent="0.35">
      <c r="S30537" s="43"/>
      <c r="U30537" s="43"/>
    </row>
    <row r="30538" spans="19:21" x14ac:dyDescent="0.35">
      <c r="S30538" s="43"/>
      <c r="U30538" s="43"/>
    </row>
    <row r="30539" spans="19:21" x14ac:dyDescent="0.35">
      <c r="S30539" s="43"/>
      <c r="U30539" s="43"/>
    </row>
    <row r="30540" spans="19:21" x14ac:dyDescent="0.35">
      <c r="S30540" s="43"/>
      <c r="U30540" s="43"/>
    </row>
    <row r="30541" spans="19:21" x14ac:dyDescent="0.35">
      <c r="S30541" s="43"/>
      <c r="U30541" s="43"/>
    </row>
    <row r="30542" spans="19:21" x14ac:dyDescent="0.35">
      <c r="S30542" s="43"/>
      <c r="U30542" s="43"/>
    </row>
    <row r="30543" spans="19:21" x14ac:dyDescent="0.35">
      <c r="S30543" s="43"/>
      <c r="U30543" s="43"/>
    </row>
    <row r="30544" spans="19:21" x14ac:dyDescent="0.35">
      <c r="S30544" s="43"/>
      <c r="U30544" s="43"/>
    </row>
    <row r="30545" spans="19:21" x14ac:dyDescent="0.35">
      <c r="S30545" s="43"/>
      <c r="U30545" s="43"/>
    </row>
    <row r="30546" spans="19:21" x14ac:dyDescent="0.35">
      <c r="S30546" s="43"/>
      <c r="U30546" s="43"/>
    </row>
    <row r="30547" spans="19:21" x14ac:dyDescent="0.35">
      <c r="S30547" s="43"/>
      <c r="U30547" s="43"/>
    </row>
    <row r="30548" spans="19:21" x14ac:dyDescent="0.35">
      <c r="S30548" s="43"/>
      <c r="U30548" s="43"/>
    </row>
    <row r="30549" spans="19:21" x14ac:dyDescent="0.35">
      <c r="S30549" s="43"/>
      <c r="U30549" s="43"/>
    </row>
    <row r="30550" spans="19:21" x14ac:dyDescent="0.35">
      <c r="S30550" s="43"/>
      <c r="U30550" s="43"/>
    </row>
    <row r="30551" spans="19:21" x14ac:dyDescent="0.35">
      <c r="S30551" s="43"/>
      <c r="U30551" s="43"/>
    </row>
    <row r="30552" spans="19:21" x14ac:dyDescent="0.35">
      <c r="S30552" s="43"/>
      <c r="U30552" s="43"/>
    </row>
    <row r="30553" spans="19:21" x14ac:dyDescent="0.35">
      <c r="S30553" s="43"/>
      <c r="U30553" s="43"/>
    </row>
    <row r="30554" spans="19:21" x14ac:dyDescent="0.35">
      <c r="S30554" s="43"/>
      <c r="U30554" s="43"/>
    </row>
    <row r="30555" spans="19:21" x14ac:dyDescent="0.35">
      <c r="S30555" s="43"/>
      <c r="U30555" s="43"/>
    </row>
    <row r="30556" spans="19:21" x14ac:dyDescent="0.35">
      <c r="S30556" s="43"/>
      <c r="U30556" s="43"/>
    </row>
    <row r="30557" spans="19:21" x14ac:dyDescent="0.35">
      <c r="S30557" s="43"/>
      <c r="U30557" s="43"/>
    </row>
    <row r="30558" spans="19:21" x14ac:dyDescent="0.35">
      <c r="S30558" s="43"/>
      <c r="U30558" s="43"/>
    </row>
    <row r="30559" spans="19:21" x14ac:dyDescent="0.35">
      <c r="S30559" s="43"/>
      <c r="U30559" s="43"/>
    </row>
    <row r="30560" spans="19:21" x14ac:dyDescent="0.35">
      <c r="S30560" s="43"/>
      <c r="U30560" s="43"/>
    </row>
    <row r="30561" spans="19:21" x14ac:dyDescent="0.35">
      <c r="S30561" s="43"/>
      <c r="U30561" s="43"/>
    </row>
    <row r="30562" spans="19:21" x14ac:dyDescent="0.35">
      <c r="S30562" s="43"/>
      <c r="U30562" s="43"/>
    </row>
    <row r="30563" spans="19:21" x14ac:dyDescent="0.35">
      <c r="S30563" s="43"/>
      <c r="U30563" s="43"/>
    </row>
    <row r="30564" spans="19:21" x14ac:dyDescent="0.35">
      <c r="S30564" s="43"/>
      <c r="U30564" s="43"/>
    </row>
    <row r="30565" spans="19:21" x14ac:dyDescent="0.35">
      <c r="S30565" s="43"/>
      <c r="U30565" s="43"/>
    </row>
    <row r="30566" spans="19:21" x14ac:dyDescent="0.35">
      <c r="S30566" s="43"/>
      <c r="U30566" s="43"/>
    </row>
    <row r="30567" spans="19:21" x14ac:dyDescent="0.35">
      <c r="S30567" s="43"/>
      <c r="U30567" s="43"/>
    </row>
    <row r="30568" spans="19:21" x14ac:dyDescent="0.35">
      <c r="S30568" s="43"/>
      <c r="U30568" s="43"/>
    </row>
    <row r="30569" spans="19:21" x14ac:dyDescent="0.35">
      <c r="S30569" s="43"/>
      <c r="U30569" s="43"/>
    </row>
    <row r="30570" spans="19:21" x14ac:dyDescent="0.35">
      <c r="S30570" s="43"/>
      <c r="U30570" s="43"/>
    </row>
    <row r="30571" spans="19:21" x14ac:dyDescent="0.35">
      <c r="S30571" s="43"/>
      <c r="U30571" s="43"/>
    </row>
    <row r="30572" spans="19:21" x14ac:dyDescent="0.35">
      <c r="S30572" s="43"/>
      <c r="U30572" s="43"/>
    </row>
    <row r="30573" spans="19:21" x14ac:dyDescent="0.35">
      <c r="S30573" s="43"/>
      <c r="U30573" s="43"/>
    </row>
    <row r="30574" spans="19:21" x14ac:dyDescent="0.35">
      <c r="S30574" s="43"/>
      <c r="U30574" s="43"/>
    </row>
    <row r="30575" spans="19:21" x14ac:dyDescent="0.35">
      <c r="S30575" s="43"/>
      <c r="U30575" s="43"/>
    </row>
    <row r="30576" spans="19:21" x14ac:dyDescent="0.35">
      <c r="S30576" s="43"/>
      <c r="U30576" s="43"/>
    </row>
    <row r="30577" spans="19:21" x14ac:dyDescent="0.35">
      <c r="S30577" s="43"/>
      <c r="U30577" s="43"/>
    </row>
    <row r="30578" spans="19:21" x14ac:dyDescent="0.35">
      <c r="S30578" s="43"/>
      <c r="U30578" s="43"/>
    </row>
    <row r="30579" spans="19:21" x14ac:dyDescent="0.35">
      <c r="S30579" s="43"/>
      <c r="U30579" s="43"/>
    </row>
    <row r="30580" spans="19:21" x14ac:dyDescent="0.35">
      <c r="S30580" s="43"/>
      <c r="U30580" s="43"/>
    </row>
    <row r="30581" spans="19:21" x14ac:dyDescent="0.35">
      <c r="S30581" s="43"/>
      <c r="U30581" s="43"/>
    </row>
    <row r="30582" spans="19:21" x14ac:dyDescent="0.35">
      <c r="S30582" s="43"/>
      <c r="U30582" s="43"/>
    </row>
    <row r="30583" spans="19:21" x14ac:dyDescent="0.35">
      <c r="S30583" s="43"/>
      <c r="U30583" s="43"/>
    </row>
    <row r="30584" spans="19:21" x14ac:dyDescent="0.35">
      <c r="S30584" s="43"/>
      <c r="U30584" s="43"/>
    </row>
    <row r="30585" spans="19:21" x14ac:dyDescent="0.35">
      <c r="S30585" s="43"/>
      <c r="U30585" s="43"/>
    </row>
    <row r="30586" spans="19:21" x14ac:dyDescent="0.35">
      <c r="S30586" s="43"/>
      <c r="U30586" s="43"/>
    </row>
    <row r="30587" spans="19:21" x14ac:dyDescent="0.35">
      <c r="S30587" s="43"/>
      <c r="U30587" s="43"/>
    </row>
    <row r="30588" spans="19:21" x14ac:dyDescent="0.35">
      <c r="S30588" s="43"/>
      <c r="U30588" s="43"/>
    </row>
    <row r="30589" spans="19:21" x14ac:dyDescent="0.35">
      <c r="S30589" s="43"/>
      <c r="U30589" s="43"/>
    </row>
    <row r="30590" spans="19:21" x14ac:dyDescent="0.35">
      <c r="S30590" s="43"/>
      <c r="U30590" s="43"/>
    </row>
    <row r="30591" spans="19:21" x14ac:dyDescent="0.35">
      <c r="S30591" s="43"/>
      <c r="U30591" s="43"/>
    </row>
    <row r="30592" spans="19:21" x14ac:dyDescent="0.35">
      <c r="S30592" s="43"/>
      <c r="U30592" s="43"/>
    </row>
    <row r="30593" spans="19:21" x14ac:dyDescent="0.35">
      <c r="S30593" s="43"/>
      <c r="U30593" s="43"/>
    </row>
    <row r="30594" spans="19:21" x14ac:dyDescent="0.35">
      <c r="S30594" s="43"/>
      <c r="U30594" s="43"/>
    </row>
    <row r="30595" spans="19:21" x14ac:dyDescent="0.35">
      <c r="S30595" s="43"/>
      <c r="U30595" s="43"/>
    </row>
    <row r="30596" spans="19:21" x14ac:dyDescent="0.35">
      <c r="S30596" s="43"/>
      <c r="U30596" s="43"/>
    </row>
    <row r="30597" spans="19:21" x14ac:dyDescent="0.35">
      <c r="S30597" s="43"/>
      <c r="U30597" s="43"/>
    </row>
    <row r="30598" spans="19:21" x14ac:dyDescent="0.35">
      <c r="S30598" s="43"/>
      <c r="U30598" s="43"/>
    </row>
    <row r="30599" spans="19:21" x14ac:dyDescent="0.35">
      <c r="S30599" s="43"/>
      <c r="U30599" s="43"/>
    </row>
    <row r="30600" spans="19:21" x14ac:dyDescent="0.35">
      <c r="S30600" s="43"/>
      <c r="U30600" s="43"/>
    </row>
    <row r="30601" spans="19:21" x14ac:dyDescent="0.35">
      <c r="S30601" s="43"/>
      <c r="U30601" s="43"/>
    </row>
    <row r="30602" spans="19:21" x14ac:dyDescent="0.35">
      <c r="S30602" s="43"/>
      <c r="U30602" s="43"/>
    </row>
    <row r="30603" spans="19:21" x14ac:dyDescent="0.35">
      <c r="S30603" s="43"/>
      <c r="U30603" s="43"/>
    </row>
    <row r="30604" spans="19:21" x14ac:dyDescent="0.35">
      <c r="S30604" s="43"/>
      <c r="U30604" s="43"/>
    </row>
    <row r="30605" spans="19:21" x14ac:dyDescent="0.35">
      <c r="S30605" s="43"/>
      <c r="U30605" s="43"/>
    </row>
    <row r="30606" spans="19:21" x14ac:dyDescent="0.35">
      <c r="S30606" s="43"/>
      <c r="U30606" s="43"/>
    </row>
    <row r="30607" spans="19:21" x14ac:dyDescent="0.35">
      <c r="S30607" s="43"/>
      <c r="U30607" s="43"/>
    </row>
    <row r="30608" spans="19:21" x14ac:dyDescent="0.35">
      <c r="S30608" s="43"/>
      <c r="U30608" s="43"/>
    </row>
    <row r="30609" spans="19:21" x14ac:dyDescent="0.35">
      <c r="S30609" s="43"/>
      <c r="U30609" s="43"/>
    </row>
    <row r="30610" spans="19:21" x14ac:dyDescent="0.35">
      <c r="S30610" s="43"/>
      <c r="U30610" s="43"/>
    </row>
    <row r="30611" spans="19:21" x14ac:dyDescent="0.35">
      <c r="S30611" s="43"/>
      <c r="U30611" s="43"/>
    </row>
    <row r="30612" spans="19:21" x14ac:dyDescent="0.35">
      <c r="S30612" s="43"/>
      <c r="U30612" s="43"/>
    </row>
    <row r="30613" spans="19:21" x14ac:dyDescent="0.35">
      <c r="S30613" s="43"/>
      <c r="U30613" s="43"/>
    </row>
    <row r="30614" spans="19:21" x14ac:dyDescent="0.35">
      <c r="S30614" s="43"/>
      <c r="U30614" s="43"/>
    </row>
    <row r="30615" spans="19:21" x14ac:dyDescent="0.35">
      <c r="S30615" s="43"/>
      <c r="U30615" s="43"/>
    </row>
    <row r="30616" spans="19:21" x14ac:dyDescent="0.35">
      <c r="S30616" s="43"/>
      <c r="U30616" s="43"/>
    </row>
    <row r="30617" spans="19:21" x14ac:dyDescent="0.35">
      <c r="S30617" s="43"/>
      <c r="U30617" s="43"/>
    </row>
    <row r="30618" spans="19:21" x14ac:dyDescent="0.35">
      <c r="S30618" s="43"/>
      <c r="U30618" s="43"/>
    </row>
    <row r="30619" spans="19:21" x14ac:dyDescent="0.35">
      <c r="S30619" s="43"/>
      <c r="U30619" s="43"/>
    </row>
    <row r="30620" spans="19:21" x14ac:dyDescent="0.35">
      <c r="S30620" s="43"/>
      <c r="U30620" s="43"/>
    </row>
    <row r="30621" spans="19:21" x14ac:dyDescent="0.35">
      <c r="S30621" s="43"/>
      <c r="U30621" s="43"/>
    </row>
    <row r="30622" spans="19:21" x14ac:dyDescent="0.35">
      <c r="S30622" s="43"/>
      <c r="U30622" s="43"/>
    </row>
    <row r="30623" spans="19:21" x14ac:dyDescent="0.35">
      <c r="S30623" s="43"/>
      <c r="U30623" s="43"/>
    </row>
    <row r="30624" spans="19:21" x14ac:dyDescent="0.35">
      <c r="S30624" s="43"/>
      <c r="U30624" s="43"/>
    </row>
    <row r="30625" spans="19:21" x14ac:dyDescent="0.35">
      <c r="S30625" s="43"/>
      <c r="U30625" s="43"/>
    </row>
    <row r="30626" spans="19:21" x14ac:dyDescent="0.35">
      <c r="S30626" s="43"/>
      <c r="U30626" s="43"/>
    </row>
    <row r="30627" spans="19:21" x14ac:dyDescent="0.35">
      <c r="S30627" s="43"/>
      <c r="U30627" s="43"/>
    </row>
    <row r="30628" spans="19:21" x14ac:dyDescent="0.35">
      <c r="S30628" s="43"/>
      <c r="U30628" s="43"/>
    </row>
    <row r="30629" spans="19:21" x14ac:dyDescent="0.35">
      <c r="S30629" s="43"/>
      <c r="U30629" s="43"/>
    </row>
    <row r="30630" spans="19:21" x14ac:dyDescent="0.35">
      <c r="S30630" s="43"/>
      <c r="U30630" s="43"/>
    </row>
    <row r="30631" spans="19:21" x14ac:dyDescent="0.35">
      <c r="S30631" s="43"/>
      <c r="U30631" s="43"/>
    </row>
    <row r="30632" spans="19:21" x14ac:dyDescent="0.35">
      <c r="S30632" s="43"/>
      <c r="U30632" s="43"/>
    </row>
    <row r="30633" spans="19:21" x14ac:dyDescent="0.35">
      <c r="S30633" s="43"/>
      <c r="U30633" s="43"/>
    </row>
    <row r="30634" spans="19:21" x14ac:dyDescent="0.35">
      <c r="S30634" s="43"/>
      <c r="U30634" s="43"/>
    </row>
    <row r="30635" spans="19:21" x14ac:dyDescent="0.35">
      <c r="S30635" s="43"/>
      <c r="U30635" s="43"/>
    </row>
    <row r="30636" spans="19:21" x14ac:dyDescent="0.35">
      <c r="S30636" s="43"/>
      <c r="U30636" s="43"/>
    </row>
    <row r="30637" spans="19:21" x14ac:dyDescent="0.35">
      <c r="S30637" s="43"/>
      <c r="U30637" s="43"/>
    </row>
    <row r="30638" spans="19:21" x14ac:dyDescent="0.35">
      <c r="S30638" s="43"/>
      <c r="U30638" s="43"/>
    </row>
    <row r="30639" spans="19:21" x14ac:dyDescent="0.35">
      <c r="S30639" s="43"/>
      <c r="U30639" s="43"/>
    </row>
    <row r="30640" spans="19:21" x14ac:dyDescent="0.35">
      <c r="S30640" s="43"/>
      <c r="U30640" s="43"/>
    </row>
    <row r="30641" spans="19:21" x14ac:dyDescent="0.35">
      <c r="S30641" s="43"/>
      <c r="U30641" s="43"/>
    </row>
    <row r="30642" spans="19:21" x14ac:dyDescent="0.35">
      <c r="S30642" s="43"/>
      <c r="U30642" s="43"/>
    </row>
    <row r="30643" spans="19:21" x14ac:dyDescent="0.35">
      <c r="S30643" s="43"/>
      <c r="U30643" s="43"/>
    </row>
    <row r="30644" spans="19:21" x14ac:dyDescent="0.35">
      <c r="S30644" s="43"/>
      <c r="U30644" s="43"/>
    </row>
    <row r="30645" spans="19:21" x14ac:dyDescent="0.35">
      <c r="S30645" s="43"/>
      <c r="U30645" s="43"/>
    </row>
    <row r="30646" spans="19:21" x14ac:dyDescent="0.35">
      <c r="S30646" s="43"/>
      <c r="U30646" s="43"/>
    </row>
    <row r="30647" spans="19:21" x14ac:dyDescent="0.35">
      <c r="S30647" s="43"/>
      <c r="U30647" s="43"/>
    </row>
    <row r="30648" spans="19:21" x14ac:dyDescent="0.35">
      <c r="S30648" s="43"/>
      <c r="U30648" s="43"/>
    </row>
    <row r="30649" spans="19:21" x14ac:dyDescent="0.35">
      <c r="S30649" s="43"/>
      <c r="U30649" s="43"/>
    </row>
    <row r="30650" spans="19:21" x14ac:dyDescent="0.35">
      <c r="S30650" s="43"/>
      <c r="U30650" s="43"/>
    </row>
    <row r="30651" spans="19:21" x14ac:dyDescent="0.35">
      <c r="S30651" s="43"/>
      <c r="U30651" s="43"/>
    </row>
    <row r="30652" spans="19:21" x14ac:dyDescent="0.35">
      <c r="S30652" s="43"/>
      <c r="U30652" s="43"/>
    </row>
    <row r="30653" spans="19:21" x14ac:dyDescent="0.35">
      <c r="S30653" s="43"/>
      <c r="U30653" s="43"/>
    </row>
    <row r="30654" spans="19:21" x14ac:dyDescent="0.35">
      <c r="S30654" s="43"/>
      <c r="U30654" s="43"/>
    </row>
    <row r="30655" spans="19:21" x14ac:dyDescent="0.35">
      <c r="S30655" s="43"/>
      <c r="U30655" s="43"/>
    </row>
    <row r="30656" spans="19:21" x14ac:dyDescent="0.35">
      <c r="S30656" s="43"/>
      <c r="U30656" s="43"/>
    </row>
    <row r="30657" spans="19:21" x14ac:dyDescent="0.35">
      <c r="S30657" s="43"/>
      <c r="U30657" s="43"/>
    </row>
    <row r="30658" spans="19:21" x14ac:dyDescent="0.35">
      <c r="S30658" s="43"/>
      <c r="U30658" s="43"/>
    </row>
    <row r="30659" spans="19:21" x14ac:dyDescent="0.35">
      <c r="S30659" s="43"/>
      <c r="U30659" s="43"/>
    </row>
    <row r="30660" spans="19:21" x14ac:dyDescent="0.35">
      <c r="S30660" s="43"/>
      <c r="U30660" s="43"/>
    </row>
    <row r="30661" spans="19:21" x14ac:dyDescent="0.35">
      <c r="S30661" s="43"/>
      <c r="U30661" s="43"/>
    </row>
    <row r="30662" spans="19:21" x14ac:dyDescent="0.35">
      <c r="S30662" s="43"/>
      <c r="U30662" s="43"/>
    </row>
    <row r="30663" spans="19:21" x14ac:dyDescent="0.35">
      <c r="S30663" s="43"/>
      <c r="U30663" s="43"/>
    </row>
    <row r="30664" spans="19:21" x14ac:dyDescent="0.35">
      <c r="S30664" s="43"/>
      <c r="U30664" s="43"/>
    </row>
    <row r="30665" spans="19:21" x14ac:dyDescent="0.35">
      <c r="S30665" s="43"/>
      <c r="U30665" s="43"/>
    </row>
    <row r="30666" spans="19:21" x14ac:dyDescent="0.35">
      <c r="S30666" s="43"/>
      <c r="U30666" s="43"/>
    </row>
    <row r="30667" spans="19:21" x14ac:dyDescent="0.35">
      <c r="S30667" s="43"/>
      <c r="U30667" s="43"/>
    </row>
    <row r="30668" spans="19:21" x14ac:dyDescent="0.35">
      <c r="S30668" s="43"/>
      <c r="U30668" s="43"/>
    </row>
    <row r="30669" spans="19:21" x14ac:dyDescent="0.35">
      <c r="S30669" s="43"/>
      <c r="U30669" s="43"/>
    </row>
    <row r="30670" spans="19:21" x14ac:dyDescent="0.35">
      <c r="S30670" s="43"/>
      <c r="U30670" s="43"/>
    </row>
    <row r="30671" spans="19:21" x14ac:dyDescent="0.35">
      <c r="S30671" s="43"/>
      <c r="U30671" s="43"/>
    </row>
    <row r="30672" spans="19:21" x14ac:dyDescent="0.35">
      <c r="S30672" s="43"/>
      <c r="U30672" s="43"/>
    </row>
    <row r="30673" spans="19:21" x14ac:dyDescent="0.35">
      <c r="S30673" s="43"/>
      <c r="U30673" s="43"/>
    </row>
    <row r="30674" spans="19:21" x14ac:dyDescent="0.35">
      <c r="S30674" s="43"/>
      <c r="U30674" s="43"/>
    </row>
    <row r="30675" spans="19:21" x14ac:dyDescent="0.35">
      <c r="S30675" s="43"/>
      <c r="U30675" s="43"/>
    </row>
    <row r="30676" spans="19:21" x14ac:dyDescent="0.35">
      <c r="S30676" s="43"/>
      <c r="U30676" s="43"/>
    </row>
    <row r="30677" spans="19:21" x14ac:dyDescent="0.35">
      <c r="S30677" s="43"/>
      <c r="U30677" s="43"/>
    </row>
    <row r="30678" spans="19:21" x14ac:dyDescent="0.35">
      <c r="S30678" s="43"/>
      <c r="U30678" s="43"/>
    </row>
    <row r="30679" spans="19:21" x14ac:dyDescent="0.35">
      <c r="S30679" s="43"/>
      <c r="U30679" s="43"/>
    </row>
    <row r="30680" spans="19:21" x14ac:dyDescent="0.35">
      <c r="S30680" s="43"/>
      <c r="U30680" s="43"/>
    </row>
    <row r="30681" spans="19:21" x14ac:dyDescent="0.35">
      <c r="S30681" s="43"/>
      <c r="U30681" s="43"/>
    </row>
    <row r="30682" spans="19:21" x14ac:dyDescent="0.35">
      <c r="S30682" s="43"/>
      <c r="U30682" s="43"/>
    </row>
    <row r="30683" spans="19:21" x14ac:dyDescent="0.35">
      <c r="S30683" s="43"/>
      <c r="U30683" s="43"/>
    </row>
    <row r="30684" spans="19:21" x14ac:dyDescent="0.35">
      <c r="S30684" s="43"/>
      <c r="U30684" s="43"/>
    </row>
    <row r="30685" spans="19:21" x14ac:dyDescent="0.35">
      <c r="S30685" s="43"/>
      <c r="U30685" s="43"/>
    </row>
    <row r="30686" spans="19:21" x14ac:dyDescent="0.35">
      <c r="S30686" s="43"/>
      <c r="U30686" s="43"/>
    </row>
    <row r="30687" spans="19:21" x14ac:dyDescent="0.35">
      <c r="S30687" s="43"/>
      <c r="U30687" s="43"/>
    </row>
    <row r="30688" spans="19:21" x14ac:dyDescent="0.35">
      <c r="S30688" s="43"/>
      <c r="U30688" s="43"/>
    </row>
    <row r="30689" spans="19:21" x14ac:dyDescent="0.35">
      <c r="S30689" s="43"/>
      <c r="U30689" s="43"/>
    </row>
    <row r="30690" spans="19:21" x14ac:dyDescent="0.35">
      <c r="S30690" s="43"/>
      <c r="U30690" s="43"/>
    </row>
    <row r="30691" spans="19:21" x14ac:dyDescent="0.35">
      <c r="S30691" s="43"/>
      <c r="U30691" s="43"/>
    </row>
    <row r="30692" spans="19:21" x14ac:dyDescent="0.35">
      <c r="S30692" s="43"/>
      <c r="U30692" s="43"/>
    </row>
    <row r="30693" spans="19:21" x14ac:dyDescent="0.35">
      <c r="S30693" s="43"/>
      <c r="U30693" s="43"/>
    </row>
    <row r="30694" spans="19:21" x14ac:dyDescent="0.35">
      <c r="S30694" s="43"/>
      <c r="U30694" s="43"/>
    </row>
    <row r="30695" spans="19:21" x14ac:dyDescent="0.35">
      <c r="S30695" s="43"/>
      <c r="U30695" s="43"/>
    </row>
    <row r="30696" spans="19:21" x14ac:dyDescent="0.35">
      <c r="S30696" s="43"/>
      <c r="U30696" s="43"/>
    </row>
    <row r="30697" spans="19:21" x14ac:dyDescent="0.35">
      <c r="S30697" s="43"/>
      <c r="U30697" s="43"/>
    </row>
    <row r="30698" spans="19:21" x14ac:dyDescent="0.35">
      <c r="S30698" s="43"/>
      <c r="U30698" s="43"/>
    </row>
    <row r="30699" spans="19:21" x14ac:dyDescent="0.35">
      <c r="S30699" s="43"/>
      <c r="U30699" s="43"/>
    </row>
    <row r="30700" spans="19:21" x14ac:dyDescent="0.35">
      <c r="S30700" s="43"/>
      <c r="U30700" s="43"/>
    </row>
    <row r="30701" spans="19:21" x14ac:dyDescent="0.35">
      <c r="S30701" s="43"/>
      <c r="U30701" s="43"/>
    </row>
    <row r="30702" spans="19:21" x14ac:dyDescent="0.35">
      <c r="S30702" s="43"/>
      <c r="U30702" s="43"/>
    </row>
    <row r="30703" spans="19:21" x14ac:dyDescent="0.35">
      <c r="S30703" s="43"/>
      <c r="U30703" s="43"/>
    </row>
    <row r="30704" spans="19:21" x14ac:dyDescent="0.35">
      <c r="S30704" s="43"/>
      <c r="U30704" s="43"/>
    </row>
    <row r="30705" spans="19:21" x14ac:dyDescent="0.35">
      <c r="S30705" s="43"/>
      <c r="U30705" s="43"/>
    </row>
    <row r="30706" spans="19:21" x14ac:dyDescent="0.35">
      <c r="S30706" s="43"/>
      <c r="U30706" s="43"/>
    </row>
    <row r="30707" spans="19:21" x14ac:dyDescent="0.35">
      <c r="S30707" s="43"/>
      <c r="U30707" s="43"/>
    </row>
    <row r="30708" spans="19:21" x14ac:dyDescent="0.35">
      <c r="S30708" s="43"/>
      <c r="U30708" s="43"/>
    </row>
    <row r="30709" spans="19:21" x14ac:dyDescent="0.35">
      <c r="S30709" s="43"/>
      <c r="U30709" s="43"/>
    </row>
    <row r="30710" spans="19:21" x14ac:dyDescent="0.35">
      <c r="S30710" s="43"/>
      <c r="U30710" s="43"/>
    </row>
    <row r="30711" spans="19:21" x14ac:dyDescent="0.35">
      <c r="S30711" s="43"/>
      <c r="U30711" s="43"/>
    </row>
    <row r="30712" spans="19:21" x14ac:dyDescent="0.35">
      <c r="S30712" s="43"/>
      <c r="U30712" s="43"/>
    </row>
    <row r="30713" spans="19:21" x14ac:dyDescent="0.35">
      <c r="S30713" s="43"/>
      <c r="U30713" s="43"/>
    </row>
    <row r="30714" spans="19:21" x14ac:dyDescent="0.35">
      <c r="S30714" s="43"/>
      <c r="U30714" s="43"/>
    </row>
    <row r="30715" spans="19:21" x14ac:dyDescent="0.35">
      <c r="S30715" s="43"/>
      <c r="U30715" s="43"/>
    </row>
    <row r="30716" spans="19:21" x14ac:dyDescent="0.35">
      <c r="S30716" s="43"/>
      <c r="U30716" s="43"/>
    </row>
    <row r="30717" spans="19:21" x14ac:dyDescent="0.35">
      <c r="S30717" s="43"/>
      <c r="U30717" s="43"/>
    </row>
    <row r="30718" spans="19:21" x14ac:dyDescent="0.35">
      <c r="S30718" s="43"/>
      <c r="U30718" s="43"/>
    </row>
    <row r="30719" spans="19:21" x14ac:dyDescent="0.35">
      <c r="S30719" s="43"/>
      <c r="U30719" s="43"/>
    </row>
    <row r="30720" spans="19:21" x14ac:dyDescent="0.35">
      <c r="S30720" s="43"/>
      <c r="U30720" s="43"/>
    </row>
    <row r="30721" spans="19:21" x14ac:dyDescent="0.35">
      <c r="S30721" s="43"/>
      <c r="U30721" s="43"/>
    </row>
    <row r="30722" spans="19:21" x14ac:dyDescent="0.35">
      <c r="S30722" s="43"/>
      <c r="U30722" s="43"/>
    </row>
    <row r="30723" spans="19:21" x14ac:dyDescent="0.35">
      <c r="S30723" s="43"/>
      <c r="U30723" s="43"/>
    </row>
    <row r="30724" spans="19:21" x14ac:dyDescent="0.35">
      <c r="S30724" s="43"/>
      <c r="U30724" s="43"/>
    </row>
    <row r="30725" spans="19:21" x14ac:dyDescent="0.35">
      <c r="S30725" s="43"/>
      <c r="U30725" s="43"/>
    </row>
    <row r="30726" spans="19:21" x14ac:dyDescent="0.35">
      <c r="S30726" s="43"/>
      <c r="U30726" s="43"/>
    </row>
    <row r="30727" spans="19:21" x14ac:dyDescent="0.35">
      <c r="S30727" s="43"/>
      <c r="U30727" s="43"/>
    </row>
    <row r="30728" spans="19:21" x14ac:dyDescent="0.35">
      <c r="S30728" s="43"/>
      <c r="U30728" s="43"/>
    </row>
    <row r="30729" spans="19:21" x14ac:dyDescent="0.35">
      <c r="S30729" s="43"/>
      <c r="U30729" s="43"/>
    </row>
    <row r="30730" spans="19:21" x14ac:dyDescent="0.35">
      <c r="S30730" s="43"/>
      <c r="U30730" s="43"/>
    </row>
    <row r="30731" spans="19:21" x14ac:dyDescent="0.35">
      <c r="S30731" s="43"/>
      <c r="U30731" s="43"/>
    </row>
    <row r="30732" spans="19:21" x14ac:dyDescent="0.35">
      <c r="S30732" s="43"/>
      <c r="U30732" s="43"/>
    </row>
    <row r="30733" spans="19:21" x14ac:dyDescent="0.35">
      <c r="S30733" s="43"/>
      <c r="U30733" s="43"/>
    </row>
    <row r="30734" spans="19:21" x14ac:dyDescent="0.35">
      <c r="S30734" s="43"/>
      <c r="U30734" s="43"/>
    </row>
    <row r="30735" spans="19:21" x14ac:dyDescent="0.35">
      <c r="S30735" s="43"/>
      <c r="U30735" s="43"/>
    </row>
    <row r="30736" spans="19:21" x14ac:dyDescent="0.35">
      <c r="S30736" s="43"/>
      <c r="U30736" s="43"/>
    </row>
    <row r="30737" spans="19:21" x14ac:dyDescent="0.35">
      <c r="S30737" s="43"/>
      <c r="U30737" s="43"/>
    </row>
    <row r="30738" spans="19:21" x14ac:dyDescent="0.35">
      <c r="S30738" s="43"/>
      <c r="U30738" s="43"/>
    </row>
    <row r="30739" spans="19:21" x14ac:dyDescent="0.35">
      <c r="S30739" s="43"/>
      <c r="U30739" s="43"/>
    </row>
    <row r="30740" spans="19:21" x14ac:dyDescent="0.35">
      <c r="S30740" s="43"/>
      <c r="U30740" s="43"/>
    </row>
    <row r="30741" spans="19:21" x14ac:dyDescent="0.35">
      <c r="S30741" s="43"/>
      <c r="U30741" s="43"/>
    </row>
    <row r="30742" spans="19:21" x14ac:dyDescent="0.35">
      <c r="S30742" s="43"/>
      <c r="U30742" s="43"/>
    </row>
    <row r="30743" spans="19:21" x14ac:dyDescent="0.35">
      <c r="S30743" s="43"/>
      <c r="U30743" s="43"/>
    </row>
    <row r="30744" spans="19:21" x14ac:dyDescent="0.35">
      <c r="S30744" s="43"/>
      <c r="U30744" s="43"/>
    </row>
    <row r="30745" spans="19:21" x14ac:dyDescent="0.35">
      <c r="S30745" s="43"/>
      <c r="U30745" s="43"/>
    </row>
    <row r="30746" spans="19:21" x14ac:dyDescent="0.35">
      <c r="S30746" s="43"/>
      <c r="U30746" s="43"/>
    </row>
    <row r="30747" spans="19:21" x14ac:dyDescent="0.35">
      <c r="S30747" s="43"/>
      <c r="U30747" s="43"/>
    </row>
    <row r="30748" spans="19:21" x14ac:dyDescent="0.35">
      <c r="S30748" s="43"/>
      <c r="U30748" s="43"/>
    </row>
    <row r="30749" spans="19:21" x14ac:dyDescent="0.35">
      <c r="S30749" s="43"/>
      <c r="U30749" s="43"/>
    </row>
    <row r="30750" spans="19:21" x14ac:dyDescent="0.35">
      <c r="S30750" s="43"/>
      <c r="U30750" s="43"/>
    </row>
    <row r="30751" spans="19:21" x14ac:dyDescent="0.35">
      <c r="S30751" s="43"/>
      <c r="U30751" s="43"/>
    </row>
    <row r="30752" spans="19:21" x14ac:dyDescent="0.35">
      <c r="S30752" s="43"/>
      <c r="U30752" s="43"/>
    </row>
    <row r="30753" spans="19:21" x14ac:dyDescent="0.35">
      <c r="S30753" s="43"/>
      <c r="U30753" s="43"/>
    </row>
    <row r="30754" spans="19:21" x14ac:dyDescent="0.35">
      <c r="S30754" s="43"/>
      <c r="U30754" s="43"/>
    </row>
    <row r="30755" spans="19:21" x14ac:dyDescent="0.35">
      <c r="S30755" s="43"/>
      <c r="U30755" s="43"/>
    </row>
    <row r="30756" spans="19:21" x14ac:dyDescent="0.35">
      <c r="S30756" s="43"/>
      <c r="U30756" s="43"/>
    </row>
    <row r="30757" spans="19:21" x14ac:dyDescent="0.35">
      <c r="S30757" s="43"/>
      <c r="U30757" s="43"/>
    </row>
    <row r="30758" spans="19:21" x14ac:dyDescent="0.35">
      <c r="S30758" s="43"/>
      <c r="U30758" s="43"/>
    </row>
    <row r="30759" spans="19:21" x14ac:dyDescent="0.35">
      <c r="S30759" s="43"/>
      <c r="U30759" s="43"/>
    </row>
    <row r="30760" spans="19:21" x14ac:dyDescent="0.35">
      <c r="S30760" s="43"/>
      <c r="U30760" s="43"/>
    </row>
    <row r="30761" spans="19:21" x14ac:dyDescent="0.35">
      <c r="S30761" s="43"/>
      <c r="U30761" s="43"/>
    </row>
    <row r="30762" spans="19:21" x14ac:dyDescent="0.35">
      <c r="S30762" s="43"/>
      <c r="U30762" s="43"/>
    </row>
    <row r="30763" spans="19:21" x14ac:dyDescent="0.35">
      <c r="S30763" s="43"/>
      <c r="U30763" s="43"/>
    </row>
    <row r="30764" spans="19:21" x14ac:dyDescent="0.35">
      <c r="S30764" s="43"/>
      <c r="U30764" s="43"/>
    </row>
    <row r="30765" spans="19:21" x14ac:dyDescent="0.35">
      <c r="S30765" s="43"/>
      <c r="U30765" s="43"/>
    </row>
    <row r="30766" spans="19:21" x14ac:dyDescent="0.35">
      <c r="S30766" s="43"/>
      <c r="U30766" s="43"/>
    </row>
    <row r="30767" spans="19:21" x14ac:dyDescent="0.35">
      <c r="S30767" s="43"/>
      <c r="U30767" s="43"/>
    </row>
    <row r="30768" spans="19:21" x14ac:dyDescent="0.35">
      <c r="S30768" s="43"/>
      <c r="U30768" s="43"/>
    </row>
    <row r="30769" spans="19:21" x14ac:dyDescent="0.35">
      <c r="S30769" s="43"/>
      <c r="U30769" s="43"/>
    </row>
    <row r="30770" spans="19:21" x14ac:dyDescent="0.35">
      <c r="S30770" s="43"/>
      <c r="U30770" s="43"/>
    </row>
    <row r="30771" spans="19:21" x14ac:dyDescent="0.35">
      <c r="S30771" s="43"/>
      <c r="U30771" s="43"/>
    </row>
    <row r="30772" spans="19:21" x14ac:dyDescent="0.35">
      <c r="S30772" s="43"/>
      <c r="U30772" s="43"/>
    </row>
    <row r="30773" spans="19:21" x14ac:dyDescent="0.35">
      <c r="S30773" s="43"/>
      <c r="U30773" s="43"/>
    </row>
    <row r="30774" spans="19:21" x14ac:dyDescent="0.35">
      <c r="S30774" s="43"/>
      <c r="U30774" s="43"/>
    </row>
    <row r="30775" spans="19:21" x14ac:dyDescent="0.35">
      <c r="S30775" s="43"/>
      <c r="U30775" s="43"/>
    </row>
    <row r="30776" spans="19:21" x14ac:dyDescent="0.35">
      <c r="S30776" s="43"/>
      <c r="U30776" s="43"/>
    </row>
    <row r="30777" spans="19:21" x14ac:dyDescent="0.35">
      <c r="S30777" s="43"/>
      <c r="U30777" s="43"/>
    </row>
    <row r="30778" spans="19:21" x14ac:dyDescent="0.35">
      <c r="S30778" s="43"/>
      <c r="U30778" s="43"/>
    </row>
    <row r="30779" spans="19:21" x14ac:dyDescent="0.35">
      <c r="S30779" s="43"/>
      <c r="U30779" s="43"/>
    </row>
    <row r="30780" spans="19:21" x14ac:dyDescent="0.35">
      <c r="S30780" s="43"/>
      <c r="U30780" s="43"/>
    </row>
    <row r="30781" spans="19:21" x14ac:dyDescent="0.35">
      <c r="S30781" s="43"/>
      <c r="U30781" s="43"/>
    </row>
    <row r="30782" spans="19:21" x14ac:dyDescent="0.35">
      <c r="S30782" s="43"/>
      <c r="U30782" s="43"/>
    </row>
    <row r="30783" spans="19:21" x14ac:dyDescent="0.35">
      <c r="S30783" s="43"/>
      <c r="U30783" s="43"/>
    </row>
    <row r="30784" spans="19:21" x14ac:dyDescent="0.35">
      <c r="S30784" s="43"/>
      <c r="U30784" s="43"/>
    </row>
    <row r="30785" spans="19:21" x14ac:dyDescent="0.35">
      <c r="S30785" s="43"/>
      <c r="U30785" s="43"/>
    </row>
    <row r="30786" spans="19:21" x14ac:dyDescent="0.35">
      <c r="S30786" s="43"/>
      <c r="U30786" s="43"/>
    </row>
    <row r="30787" spans="19:21" x14ac:dyDescent="0.35">
      <c r="S30787" s="43"/>
      <c r="U30787" s="43"/>
    </row>
    <row r="30788" spans="19:21" x14ac:dyDescent="0.35">
      <c r="S30788" s="43"/>
      <c r="U30788" s="43"/>
    </row>
    <row r="30789" spans="19:21" x14ac:dyDescent="0.35">
      <c r="S30789" s="43"/>
      <c r="U30789" s="43"/>
    </row>
    <row r="30790" spans="19:21" x14ac:dyDescent="0.35">
      <c r="S30790" s="43"/>
      <c r="U30790" s="43"/>
    </row>
    <row r="30791" spans="19:21" x14ac:dyDescent="0.35">
      <c r="S30791" s="43"/>
      <c r="U30791" s="43"/>
    </row>
    <row r="30792" spans="19:21" x14ac:dyDescent="0.35">
      <c r="S30792" s="43"/>
      <c r="U30792" s="43"/>
    </row>
    <row r="30793" spans="19:21" x14ac:dyDescent="0.35">
      <c r="S30793" s="43"/>
      <c r="U30793" s="43"/>
    </row>
    <row r="30794" spans="19:21" x14ac:dyDescent="0.35">
      <c r="S30794" s="43"/>
      <c r="U30794" s="43"/>
    </row>
    <row r="30795" spans="19:21" x14ac:dyDescent="0.35">
      <c r="S30795" s="43"/>
      <c r="U30795" s="43"/>
    </row>
    <row r="30796" spans="19:21" x14ac:dyDescent="0.35">
      <c r="S30796" s="43"/>
      <c r="U30796" s="43"/>
    </row>
    <row r="30797" spans="19:21" x14ac:dyDescent="0.35">
      <c r="S30797" s="43"/>
      <c r="U30797" s="43"/>
    </row>
    <row r="30798" spans="19:21" x14ac:dyDescent="0.35">
      <c r="S30798" s="43"/>
      <c r="U30798" s="43"/>
    </row>
    <row r="30799" spans="19:21" x14ac:dyDescent="0.35">
      <c r="S30799" s="43"/>
      <c r="U30799" s="43"/>
    </row>
    <row r="30800" spans="19:21" x14ac:dyDescent="0.35">
      <c r="S30800" s="43"/>
      <c r="U30800" s="43"/>
    </row>
    <row r="30801" spans="19:21" x14ac:dyDescent="0.35">
      <c r="S30801" s="43"/>
      <c r="U30801" s="43"/>
    </row>
    <row r="30802" spans="19:21" x14ac:dyDescent="0.35">
      <c r="S30802" s="43"/>
      <c r="U30802" s="43"/>
    </row>
    <row r="30803" spans="19:21" x14ac:dyDescent="0.35">
      <c r="S30803" s="43"/>
      <c r="U30803" s="43"/>
    </row>
    <row r="30804" spans="19:21" x14ac:dyDescent="0.35">
      <c r="S30804" s="43"/>
      <c r="U30804" s="43"/>
    </row>
    <row r="30805" spans="19:21" x14ac:dyDescent="0.35">
      <c r="S30805" s="43"/>
      <c r="U30805" s="43"/>
    </row>
    <row r="30806" spans="19:21" x14ac:dyDescent="0.35">
      <c r="S30806" s="43"/>
      <c r="U30806" s="43"/>
    </row>
    <row r="30807" spans="19:21" x14ac:dyDescent="0.35">
      <c r="S30807" s="43"/>
      <c r="U30807" s="43"/>
    </row>
    <row r="30808" spans="19:21" x14ac:dyDescent="0.35">
      <c r="S30808" s="43"/>
      <c r="U30808" s="43"/>
    </row>
    <row r="30809" spans="19:21" x14ac:dyDescent="0.35">
      <c r="S30809" s="43"/>
      <c r="U30809" s="43"/>
    </row>
    <row r="30810" spans="19:21" x14ac:dyDescent="0.35">
      <c r="S30810" s="43"/>
      <c r="U30810" s="43"/>
    </row>
    <row r="30811" spans="19:21" x14ac:dyDescent="0.35">
      <c r="S30811" s="43"/>
      <c r="U30811" s="43"/>
    </row>
    <row r="30812" spans="19:21" x14ac:dyDescent="0.35">
      <c r="S30812" s="43"/>
      <c r="U30812" s="43"/>
    </row>
    <row r="30813" spans="19:21" x14ac:dyDescent="0.35">
      <c r="S30813" s="43"/>
      <c r="U30813" s="43"/>
    </row>
    <row r="30814" spans="19:21" x14ac:dyDescent="0.35">
      <c r="S30814" s="43"/>
      <c r="U30814" s="43"/>
    </row>
    <row r="30815" spans="19:21" x14ac:dyDescent="0.35">
      <c r="S30815" s="43"/>
      <c r="U30815" s="43"/>
    </row>
    <row r="30816" spans="19:21" x14ac:dyDescent="0.35">
      <c r="S30816" s="43"/>
      <c r="U30816" s="43"/>
    </row>
    <row r="30817" spans="19:21" x14ac:dyDescent="0.35">
      <c r="S30817" s="43"/>
      <c r="U30817" s="43"/>
    </row>
    <row r="30818" spans="19:21" x14ac:dyDescent="0.35">
      <c r="S30818" s="43"/>
      <c r="U30818" s="43"/>
    </row>
    <row r="30819" spans="19:21" x14ac:dyDescent="0.35">
      <c r="S30819" s="43"/>
      <c r="U30819" s="43"/>
    </row>
    <row r="30820" spans="19:21" x14ac:dyDescent="0.35">
      <c r="S30820" s="43"/>
      <c r="U30820" s="43"/>
    </row>
    <row r="30821" spans="19:21" x14ac:dyDescent="0.35">
      <c r="S30821" s="43"/>
      <c r="U30821" s="43"/>
    </row>
    <row r="30822" spans="19:21" x14ac:dyDescent="0.35">
      <c r="S30822" s="43"/>
      <c r="U30822" s="43"/>
    </row>
    <row r="30823" spans="19:21" x14ac:dyDescent="0.35">
      <c r="S30823" s="43"/>
      <c r="U30823" s="43"/>
    </row>
    <row r="30824" spans="19:21" x14ac:dyDescent="0.35">
      <c r="S30824" s="43"/>
      <c r="U30824" s="43"/>
    </row>
    <row r="30825" spans="19:21" x14ac:dyDescent="0.35">
      <c r="S30825" s="43"/>
      <c r="U30825" s="43"/>
    </row>
    <row r="30826" spans="19:21" x14ac:dyDescent="0.35">
      <c r="S30826" s="43"/>
      <c r="U30826" s="43"/>
    </row>
    <row r="30827" spans="19:21" x14ac:dyDescent="0.35">
      <c r="S30827" s="43"/>
      <c r="U30827" s="43"/>
    </row>
    <row r="30828" spans="19:21" x14ac:dyDescent="0.35">
      <c r="S30828" s="43"/>
      <c r="U30828" s="43"/>
    </row>
    <row r="30829" spans="19:21" x14ac:dyDescent="0.35">
      <c r="S30829" s="43"/>
      <c r="U30829" s="43"/>
    </row>
    <row r="30830" spans="19:21" x14ac:dyDescent="0.35">
      <c r="S30830" s="43"/>
      <c r="U30830" s="43"/>
    </row>
    <row r="30831" spans="19:21" x14ac:dyDescent="0.35">
      <c r="S30831" s="43"/>
      <c r="U30831" s="43"/>
    </row>
    <row r="30832" spans="19:21" x14ac:dyDescent="0.35">
      <c r="S30832" s="43"/>
      <c r="U30832" s="43"/>
    </row>
    <row r="30833" spans="19:21" x14ac:dyDescent="0.35">
      <c r="S30833" s="43"/>
      <c r="U30833" s="43"/>
    </row>
    <row r="30834" spans="19:21" x14ac:dyDescent="0.35">
      <c r="S30834" s="43"/>
      <c r="U30834" s="43"/>
    </row>
    <row r="30835" spans="19:21" x14ac:dyDescent="0.35">
      <c r="S30835" s="43"/>
      <c r="U30835" s="43"/>
    </row>
    <row r="30836" spans="19:21" x14ac:dyDescent="0.35">
      <c r="S30836" s="43"/>
      <c r="U30836" s="43"/>
    </row>
    <row r="30837" spans="19:21" x14ac:dyDescent="0.35">
      <c r="S30837" s="43"/>
      <c r="U30837" s="43"/>
    </row>
    <row r="30838" spans="19:21" x14ac:dyDescent="0.35">
      <c r="S30838" s="43"/>
      <c r="U30838" s="43"/>
    </row>
    <row r="30839" spans="19:21" x14ac:dyDescent="0.35">
      <c r="S30839" s="43"/>
      <c r="U30839" s="43"/>
    </row>
    <row r="30840" spans="19:21" x14ac:dyDescent="0.35">
      <c r="S30840" s="43"/>
      <c r="U30840" s="43"/>
    </row>
    <row r="30841" spans="19:21" x14ac:dyDescent="0.35">
      <c r="S30841" s="43"/>
      <c r="U30841" s="43"/>
    </row>
    <row r="30842" spans="19:21" x14ac:dyDescent="0.35">
      <c r="S30842" s="43"/>
      <c r="U30842" s="43"/>
    </row>
    <row r="30843" spans="19:21" x14ac:dyDescent="0.35">
      <c r="S30843" s="43"/>
      <c r="U30843" s="43"/>
    </row>
    <row r="30844" spans="19:21" x14ac:dyDescent="0.35">
      <c r="S30844" s="43"/>
      <c r="U30844" s="43"/>
    </row>
    <row r="30845" spans="19:21" x14ac:dyDescent="0.35">
      <c r="S30845" s="43"/>
      <c r="U30845" s="43"/>
    </row>
    <row r="30846" spans="19:21" x14ac:dyDescent="0.35">
      <c r="S30846" s="43"/>
      <c r="U30846" s="43"/>
    </row>
    <row r="30847" spans="19:21" x14ac:dyDescent="0.35">
      <c r="S30847" s="43"/>
      <c r="U30847" s="43"/>
    </row>
    <row r="30848" spans="19:21" x14ac:dyDescent="0.35">
      <c r="S30848" s="43"/>
      <c r="U30848" s="43"/>
    </row>
    <row r="30849" spans="19:21" x14ac:dyDescent="0.35">
      <c r="S30849" s="43"/>
      <c r="U30849" s="43"/>
    </row>
    <row r="30850" spans="19:21" x14ac:dyDescent="0.35">
      <c r="S30850" s="43"/>
      <c r="U30850" s="43"/>
    </row>
    <row r="30851" spans="19:21" x14ac:dyDescent="0.35">
      <c r="S30851" s="43"/>
      <c r="U30851" s="43"/>
    </row>
    <row r="30852" spans="19:21" x14ac:dyDescent="0.35">
      <c r="S30852" s="43"/>
      <c r="U30852" s="43"/>
    </row>
    <row r="30853" spans="19:21" x14ac:dyDescent="0.35">
      <c r="S30853" s="43"/>
      <c r="U30853" s="43"/>
    </row>
    <row r="30854" spans="19:21" x14ac:dyDescent="0.35">
      <c r="S30854" s="43"/>
      <c r="U30854" s="43"/>
    </row>
    <row r="30855" spans="19:21" x14ac:dyDescent="0.35">
      <c r="S30855" s="43"/>
      <c r="U30855" s="43"/>
    </row>
    <row r="30856" spans="19:21" x14ac:dyDescent="0.35">
      <c r="S30856" s="43"/>
      <c r="U30856" s="43"/>
    </row>
    <row r="30857" spans="19:21" x14ac:dyDescent="0.35">
      <c r="S30857" s="43"/>
      <c r="U30857" s="43"/>
    </row>
    <row r="30858" spans="19:21" x14ac:dyDescent="0.35">
      <c r="S30858" s="43"/>
      <c r="U30858" s="43"/>
    </row>
    <row r="30859" spans="19:21" x14ac:dyDescent="0.35">
      <c r="S30859" s="43"/>
      <c r="U30859" s="43"/>
    </row>
    <row r="30860" spans="19:21" x14ac:dyDescent="0.35">
      <c r="S30860" s="43"/>
      <c r="U30860" s="43"/>
    </row>
    <row r="30861" spans="19:21" x14ac:dyDescent="0.35">
      <c r="S30861" s="43"/>
      <c r="U30861" s="43"/>
    </row>
    <row r="30862" spans="19:21" x14ac:dyDescent="0.35">
      <c r="S30862" s="43"/>
      <c r="U30862" s="43"/>
    </row>
    <row r="30863" spans="19:21" x14ac:dyDescent="0.35">
      <c r="S30863" s="43"/>
      <c r="U30863" s="43"/>
    </row>
    <row r="30864" spans="19:21" x14ac:dyDescent="0.35">
      <c r="S30864" s="43"/>
      <c r="U30864" s="43"/>
    </row>
    <row r="30865" spans="19:21" x14ac:dyDescent="0.35">
      <c r="S30865" s="43"/>
      <c r="U30865" s="43"/>
    </row>
    <row r="30866" spans="19:21" x14ac:dyDescent="0.35">
      <c r="S30866" s="43"/>
      <c r="U30866" s="43"/>
    </row>
    <row r="30867" spans="19:21" x14ac:dyDescent="0.35">
      <c r="S30867" s="43"/>
      <c r="U30867" s="43"/>
    </row>
    <row r="30868" spans="19:21" x14ac:dyDescent="0.35">
      <c r="S30868" s="43"/>
      <c r="U30868" s="43"/>
    </row>
    <row r="30869" spans="19:21" x14ac:dyDescent="0.35">
      <c r="S30869" s="43"/>
      <c r="U30869" s="43"/>
    </row>
    <row r="30870" spans="19:21" x14ac:dyDescent="0.35">
      <c r="S30870" s="43"/>
      <c r="U30870" s="43"/>
    </row>
    <row r="30871" spans="19:21" x14ac:dyDescent="0.35">
      <c r="S30871" s="43"/>
      <c r="U30871" s="43"/>
    </row>
    <row r="30872" spans="19:21" x14ac:dyDescent="0.35">
      <c r="S30872" s="43"/>
      <c r="U30872" s="43"/>
    </row>
    <row r="30873" spans="19:21" x14ac:dyDescent="0.35">
      <c r="S30873" s="43"/>
      <c r="U30873" s="43"/>
    </row>
    <row r="30874" spans="19:21" x14ac:dyDescent="0.35">
      <c r="S30874" s="43"/>
      <c r="U30874" s="43"/>
    </row>
    <row r="30875" spans="19:21" x14ac:dyDescent="0.35">
      <c r="S30875" s="43"/>
      <c r="U30875" s="43"/>
    </row>
    <row r="30876" spans="19:21" x14ac:dyDescent="0.35">
      <c r="S30876" s="43"/>
      <c r="U30876" s="43"/>
    </row>
    <row r="30877" spans="19:21" x14ac:dyDescent="0.35">
      <c r="S30877" s="43"/>
      <c r="U30877" s="43"/>
    </row>
    <row r="30878" spans="19:21" x14ac:dyDescent="0.35">
      <c r="S30878" s="43"/>
      <c r="U30878" s="43"/>
    </row>
    <row r="30879" spans="19:21" x14ac:dyDescent="0.35">
      <c r="S30879" s="43"/>
      <c r="U30879" s="43"/>
    </row>
    <row r="30880" spans="19:21" x14ac:dyDescent="0.35">
      <c r="S30880" s="43"/>
      <c r="U30880" s="43"/>
    </row>
    <row r="30881" spans="19:21" x14ac:dyDescent="0.35">
      <c r="S30881" s="43"/>
      <c r="U30881" s="43"/>
    </row>
    <row r="30882" spans="19:21" x14ac:dyDescent="0.35">
      <c r="S30882" s="43"/>
      <c r="U30882" s="43"/>
    </row>
    <row r="30883" spans="19:21" x14ac:dyDescent="0.35">
      <c r="S30883" s="43"/>
      <c r="U30883" s="43"/>
    </row>
    <row r="30884" spans="19:21" x14ac:dyDescent="0.35">
      <c r="S30884" s="43"/>
      <c r="U30884" s="43"/>
    </row>
    <row r="30885" spans="19:21" x14ac:dyDescent="0.35">
      <c r="S30885" s="43"/>
      <c r="U30885" s="43"/>
    </row>
    <row r="30886" spans="19:21" x14ac:dyDescent="0.35">
      <c r="S30886" s="43"/>
      <c r="U30886" s="43"/>
    </row>
    <row r="30887" spans="19:21" x14ac:dyDescent="0.35">
      <c r="S30887" s="43"/>
      <c r="U30887" s="43"/>
    </row>
    <row r="30888" spans="19:21" x14ac:dyDescent="0.35">
      <c r="S30888" s="43"/>
      <c r="U30888" s="43"/>
    </row>
    <row r="30889" spans="19:21" x14ac:dyDescent="0.35">
      <c r="S30889" s="43"/>
      <c r="U30889" s="43"/>
    </row>
    <row r="30890" spans="19:21" x14ac:dyDescent="0.35">
      <c r="S30890" s="43"/>
      <c r="U30890" s="43"/>
    </row>
    <row r="30891" spans="19:21" x14ac:dyDescent="0.35">
      <c r="S30891" s="43"/>
      <c r="U30891" s="43"/>
    </row>
    <row r="30892" spans="19:21" x14ac:dyDescent="0.35">
      <c r="S30892" s="43"/>
      <c r="U30892" s="43"/>
    </row>
    <row r="30893" spans="19:21" x14ac:dyDescent="0.35">
      <c r="S30893" s="43"/>
      <c r="U30893" s="43"/>
    </row>
    <row r="30894" spans="19:21" x14ac:dyDescent="0.35">
      <c r="S30894" s="43"/>
      <c r="U30894" s="43"/>
    </row>
    <row r="30895" spans="19:21" x14ac:dyDescent="0.35">
      <c r="S30895" s="43"/>
      <c r="U30895" s="43"/>
    </row>
    <row r="30896" spans="19:21" x14ac:dyDescent="0.35">
      <c r="S30896" s="43"/>
      <c r="U30896" s="43"/>
    </row>
    <row r="30897" spans="19:21" x14ac:dyDescent="0.35">
      <c r="S30897" s="43"/>
      <c r="U30897" s="43"/>
    </row>
    <row r="30898" spans="19:21" x14ac:dyDescent="0.35">
      <c r="S30898" s="43"/>
      <c r="U30898" s="43"/>
    </row>
    <row r="30899" spans="19:21" x14ac:dyDescent="0.35">
      <c r="S30899" s="43"/>
      <c r="U30899" s="43"/>
    </row>
    <row r="30900" spans="19:21" x14ac:dyDescent="0.35">
      <c r="S30900" s="43"/>
      <c r="U30900" s="43"/>
    </row>
    <row r="30901" spans="19:21" x14ac:dyDescent="0.35">
      <c r="S30901" s="43"/>
      <c r="U30901" s="43"/>
    </row>
    <row r="30902" spans="19:21" x14ac:dyDescent="0.35">
      <c r="S30902" s="43"/>
      <c r="U30902" s="43"/>
    </row>
    <row r="30903" spans="19:21" x14ac:dyDescent="0.35">
      <c r="S30903" s="43"/>
      <c r="U30903" s="43"/>
    </row>
    <row r="30904" spans="19:21" x14ac:dyDescent="0.35">
      <c r="S30904" s="43"/>
      <c r="U30904" s="43"/>
    </row>
    <row r="30905" spans="19:21" x14ac:dyDescent="0.35">
      <c r="S30905" s="43"/>
      <c r="U30905" s="43"/>
    </row>
    <row r="30906" spans="19:21" x14ac:dyDescent="0.35">
      <c r="S30906" s="43"/>
      <c r="U30906" s="43"/>
    </row>
    <row r="30907" spans="19:21" x14ac:dyDescent="0.35">
      <c r="S30907" s="43"/>
      <c r="U30907" s="43"/>
    </row>
    <row r="30908" spans="19:21" x14ac:dyDescent="0.35">
      <c r="S30908" s="43"/>
      <c r="U30908" s="43"/>
    </row>
    <row r="30909" spans="19:21" x14ac:dyDescent="0.35">
      <c r="S30909" s="43"/>
      <c r="U30909" s="43"/>
    </row>
    <row r="30910" spans="19:21" x14ac:dyDescent="0.35">
      <c r="S30910" s="43"/>
      <c r="U30910" s="43"/>
    </row>
    <row r="30911" spans="19:21" x14ac:dyDescent="0.35">
      <c r="S30911" s="43"/>
      <c r="U30911" s="43"/>
    </row>
    <row r="30912" spans="19:21" x14ac:dyDescent="0.35">
      <c r="S30912" s="43"/>
      <c r="U30912" s="43"/>
    </row>
    <row r="30913" spans="19:21" x14ac:dyDescent="0.35">
      <c r="S30913" s="43"/>
      <c r="U30913" s="43"/>
    </row>
    <row r="30914" spans="19:21" x14ac:dyDescent="0.35">
      <c r="S30914" s="43"/>
      <c r="U30914" s="43"/>
    </row>
    <row r="30915" spans="19:21" x14ac:dyDescent="0.35">
      <c r="S30915" s="43"/>
      <c r="U30915" s="43"/>
    </row>
    <row r="30916" spans="19:21" x14ac:dyDescent="0.35">
      <c r="S30916" s="43"/>
      <c r="U30916" s="43"/>
    </row>
    <row r="30917" spans="19:21" x14ac:dyDescent="0.35">
      <c r="S30917" s="43"/>
      <c r="U30917" s="43"/>
    </row>
    <row r="30918" spans="19:21" x14ac:dyDescent="0.35">
      <c r="S30918" s="43"/>
      <c r="U30918" s="43"/>
    </row>
    <row r="30919" spans="19:21" x14ac:dyDescent="0.35">
      <c r="S30919" s="43"/>
      <c r="U30919" s="43"/>
    </row>
    <row r="30920" spans="19:21" x14ac:dyDescent="0.35">
      <c r="S30920" s="43"/>
      <c r="U30920" s="43"/>
    </row>
    <row r="30921" spans="19:21" x14ac:dyDescent="0.35">
      <c r="S30921" s="43"/>
      <c r="U30921" s="43"/>
    </row>
    <row r="30922" spans="19:21" x14ac:dyDescent="0.35">
      <c r="S30922" s="43"/>
      <c r="U30922" s="43"/>
    </row>
    <row r="30923" spans="19:21" x14ac:dyDescent="0.35">
      <c r="S30923" s="43"/>
      <c r="U30923" s="43"/>
    </row>
    <row r="30924" spans="19:21" x14ac:dyDescent="0.35">
      <c r="S30924" s="43"/>
      <c r="U30924" s="43"/>
    </row>
    <row r="30925" spans="19:21" x14ac:dyDescent="0.35">
      <c r="S30925" s="43"/>
      <c r="U30925" s="43"/>
    </row>
    <row r="30926" spans="19:21" x14ac:dyDescent="0.35">
      <c r="S30926" s="43"/>
      <c r="U30926" s="43"/>
    </row>
    <row r="30927" spans="19:21" x14ac:dyDescent="0.35">
      <c r="S30927" s="43"/>
      <c r="U30927" s="43"/>
    </row>
    <row r="30928" spans="19:21" x14ac:dyDescent="0.35">
      <c r="S30928" s="43"/>
      <c r="U30928" s="43"/>
    </row>
    <row r="30929" spans="19:21" x14ac:dyDescent="0.35">
      <c r="S30929" s="43"/>
      <c r="U30929" s="43"/>
    </row>
    <row r="30930" spans="19:21" x14ac:dyDescent="0.35">
      <c r="S30930" s="43"/>
      <c r="U30930" s="43"/>
    </row>
    <row r="30931" spans="19:21" x14ac:dyDescent="0.35">
      <c r="S30931" s="43"/>
      <c r="U30931" s="43"/>
    </row>
    <row r="30932" spans="19:21" x14ac:dyDescent="0.35">
      <c r="S30932" s="43"/>
      <c r="U30932" s="43"/>
    </row>
    <row r="30933" spans="19:21" x14ac:dyDescent="0.35">
      <c r="S30933" s="43"/>
      <c r="U30933" s="43"/>
    </row>
    <row r="30934" spans="19:21" x14ac:dyDescent="0.35">
      <c r="S30934" s="43"/>
      <c r="U30934" s="43"/>
    </row>
    <row r="30935" spans="19:21" x14ac:dyDescent="0.35">
      <c r="S30935" s="43"/>
      <c r="U30935" s="43"/>
    </row>
    <row r="30936" spans="19:21" x14ac:dyDescent="0.35">
      <c r="S30936" s="43"/>
      <c r="U30936" s="43"/>
    </row>
    <row r="30937" spans="19:21" x14ac:dyDescent="0.35">
      <c r="S30937" s="43"/>
      <c r="U30937" s="43"/>
    </row>
    <row r="30938" spans="19:21" x14ac:dyDescent="0.35">
      <c r="S30938" s="43"/>
      <c r="U30938" s="43"/>
    </row>
    <row r="30939" spans="19:21" x14ac:dyDescent="0.35">
      <c r="S30939" s="43"/>
      <c r="U30939" s="43"/>
    </row>
    <row r="30940" spans="19:21" x14ac:dyDescent="0.35">
      <c r="S30940" s="43"/>
      <c r="U30940" s="43"/>
    </row>
    <row r="30941" spans="19:21" x14ac:dyDescent="0.35">
      <c r="S30941" s="43"/>
      <c r="U30941" s="43"/>
    </row>
    <row r="30942" spans="19:21" x14ac:dyDescent="0.35">
      <c r="S30942" s="43"/>
      <c r="U30942" s="43"/>
    </row>
    <row r="30943" spans="19:21" x14ac:dyDescent="0.35">
      <c r="S30943" s="43"/>
      <c r="U30943" s="43"/>
    </row>
    <row r="30944" spans="19:21" x14ac:dyDescent="0.35">
      <c r="S30944" s="43"/>
      <c r="U30944" s="43"/>
    </row>
    <row r="30945" spans="19:21" x14ac:dyDescent="0.35">
      <c r="S30945" s="43"/>
      <c r="U30945" s="43"/>
    </row>
    <row r="30946" spans="19:21" x14ac:dyDescent="0.35">
      <c r="S30946" s="43"/>
      <c r="U30946" s="43"/>
    </row>
    <row r="30947" spans="19:21" x14ac:dyDescent="0.35">
      <c r="S30947" s="43"/>
      <c r="U30947" s="43"/>
    </row>
    <row r="30948" spans="19:21" x14ac:dyDescent="0.35">
      <c r="S30948" s="43"/>
      <c r="U30948" s="43"/>
    </row>
    <row r="30949" spans="19:21" x14ac:dyDescent="0.35">
      <c r="S30949" s="43"/>
      <c r="U30949" s="43"/>
    </row>
    <row r="30950" spans="19:21" x14ac:dyDescent="0.35">
      <c r="S30950" s="43"/>
      <c r="U30950" s="43"/>
    </row>
    <row r="30951" spans="19:21" x14ac:dyDescent="0.35">
      <c r="S30951" s="43"/>
      <c r="U30951" s="43"/>
    </row>
    <row r="30952" spans="19:21" x14ac:dyDescent="0.35">
      <c r="S30952" s="43"/>
      <c r="U30952" s="43"/>
    </row>
    <row r="30953" spans="19:21" x14ac:dyDescent="0.35">
      <c r="S30953" s="43"/>
      <c r="U30953" s="43"/>
    </row>
    <row r="30954" spans="19:21" x14ac:dyDescent="0.35">
      <c r="S30954" s="43"/>
      <c r="U30954" s="43"/>
    </row>
    <row r="30955" spans="19:21" x14ac:dyDescent="0.35">
      <c r="S30955" s="43"/>
      <c r="U30955" s="43"/>
    </row>
    <row r="30956" spans="19:21" x14ac:dyDescent="0.35">
      <c r="S30956" s="43"/>
      <c r="U30956" s="43"/>
    </row>
    <row r="30957" spans="19:21" x14ac:dyDescent="0.35">
      <c r="S30957" s="43"/>
      <c r="U30957" s="43"/>
    </row>
    <row r="30958" spans="19:21" x14ac:dyDescent="0.35">
      <c r="S30958" s="43"/>
      <c r="U30958" s="43"/>
    </row>
    <row r="30959" spans="19:21" x14ac:dyDescent="0.35">
      <c r="S30959" s="43"/>
      <c r="U30959" s="43"/>
    </row>
    <row r="30960" spans="19:21" x14ac:dyDescent="0.35">
      <c r="S30960" s="43"/>
      <c r="U30960" s="43"/>
    </row>
    <row r="30961" spans="19:21" x14ac:dyDescent="0.35">
      <c r="S30961" s="43"/>
      <c r="U30961" s="43"/>
    </row>
    <row r="30962" spans="19:21" x14ac:dyDescent="0.35">
      <c r="S30962" s="43"/>
      <c r="U30962" s="43"/>
    </row>
    <row r="30963" spans="19:21" x14ac:dyDescent="0.35">
      <c r="S30963" s="43"/>
      <c r="U30963" s="43"/>
    </row>
    <row r="30964" spans="19:21" x14ac:dyDescent="0.35">
      <c r="S30964" s="43"/>
      <c r="U30964" s="43"/>
    </row>
    <row r="30965" spans="19:21" x14ac:dyDescent="0.35">
      <c r="S30965" s="43"/>
      <c r="U30965" s="43"/>
    </row>
    <row r="30966" spans="19:21" x14ac:dyDescent="0.35">
      <c r="S30966" s="43"/>
      <c r="U30966" s="43"/>
    </row>
    <row r="30967" spans="19:21" x14ac:dyDescent="0.35">
      <c r="S30967" s="43"/>
      <c r="U30967" s="43"/>
    </row>
    <row r="30968" spans="19:21" x14ac:dyDescent="0.35">
      <c r="S30968" s="43"/>
      <c r="U30968" s="43"/>
    </row>
    <row r="30969" spans="19:21" x14ac:dyDescent="0.35">
      <c r="S30969" s="43"/>
      <c r="U30969" s="43"/>
    </row>
    <row r="30970" spans="19:21" x14ac:dyDescent="0.35">
      <c r="S30970" s="43"/>
      <c r="U30970" s="43"/>
    </row>
    <row r="30971" spans="19:21" x14ac:dyDescent="0.35">
      <c r="S30971" s="43"/>
      <c r="U30971" s="43"/>
    </row>
    <row r="30972" spans="19:21" x14ac:dyDescent="0.35">
      <c r="S30972" s="43"/>
      <c r="U30972" s="43"/>
    </row>
    <row r="30973" spans="19:21" x14ac:dyDescent="0.35">
      <c r="S30973" s="43"/>
      <c r="U30973" s="43"/>
    </row>
    <row r="30974" spans="19:21" x14ac:dyDescent="0.35">
      <c r="S30974" s="43"/>
      <c r="U30974" s="43"/>
    </row>
    <row r="30975" spans="19:21" x14ac:dyDescent="0.35">
      <c r="S30975" s="43"/>
      <c r="U30975" s="43"/>
    </row>
    <row r="30976" spans="19:21" x14ac:dyDescent="0.35">
      <c r="S30976" s="43"/>
      <c r="U30976" s="43"/>
    </row>
    <row r="30977" spans="19:21" x14ac:dyDescent="0.35">
      <c r="S30977" s="43"/>
      <c r="U30977" s="43"/>
    </row>
    <row r="30978" spans="19:21" x14ac:dyDescent="0.35">
      <c r="S30978" s="43"/>
      <c r="U30978" s="43"/>
    </row>
    <row r="30979" spans="19:21" x14ac:dyDescent="0.35">
      <c r="S30979" s="43"/>
      <c r="U30979" s="43"/>
    </row>
    <row r="30980" spans="19:21" x14ac:dyDescent="0.35">
      <c r="S30980" s="43"/>
      <c r="U30980" s="43"/>
    </row>
    <row r="30981" spans="19:21" x14ac:dyDescent="0.35">
      <c r="S30981" s="43"/>
      <c r="U30981" s="43"/>
    </row>
    <row r="30982" spans="19:21" x14ac:dyDescent="0.35">
      <c r="S30982" s="43"/>
      <c r="U30982" s="43"/>
    </row>
    <row r="30983" spans="19:21" x14ac:dyDescent="0.35">
      <c r="S30983" s="43"/>
      <c r="U30983" s="43"/>
    </row>
    <row r="30984" spans="19:21" x14ac:dyDescent="0.35">
      <c r="S30984" s="43"/>
      <c r="U30984" s="43"/>
    </row>
    <row r="30985" spans="19:21" x14ac:dyDescent="0.35">
      <c r="S30985" s="43"/>
      <c r="U30985" s="43"/>
    </row>
    <row r="30986" spans="19:21" x14ac:dyDescent="0.35">
      <c r="S30986" s="43"/>
      <c r="U30986" s="43"/>
    </row>
    <row r="30987" spans="19:21" x14ac:dyDescent="0.35">
      <c r="S30987" s="43"/>
      <c r="U30987" s="43"/>
    </row>
    <row r="30988" spans="19:21" x14ac:dyDescent="0.35">
      <c r="S30988" s="43"/>
      <c r="U30988" s="43"/>
    </row>
    <row r="30989" spans="19:21" x14ac:dyDescent="0.35">
      <c r="S30989" s="43"/>
      <c r="U30989" s="43"/>
    </row>
    <row r="30990" spans="19:21" x14ac:dyDescent="0.35">
      <c r="S30990" s="43"/>
      <c r="U30990" s="43"/>
    </row>
    <row r="30991" spans="19:21" x14ac:dyDescent="0.35">
      <c r="S30991" s="43"/>
      <c r="U30991" s="43"/>
    </row>
    <row r="30992" spans="19:21" x14ac:dyDescent="0.35">
      <c r="S30992" s="43"/>
      <c r="U30992" s="43"/>
    </row>
    <row r="30993" spans="19:21" x14ac:dyDescent="0.35">
      <c r="S30993" s="43"/>
      <c r="U30993" s="43"/>
    </row>
    <row r="30994" spans="19:21" x14ac:dyDescent="0.35">
      <c r="S30994" s="43"/>
      <c r="U30994" s="43"/>
    </row>
    <row r="30995" spans="19:21" x14ac:dyDescent="0.35">
      <c r="S30995" s="43"/>
      <c r="U30995" s="43"/>
    </row>
    <row r="30996" spans="19:21" x14ac:dyDescent="0.35">
      <c r="S30996" s="43"/>
      <c r="U30996" s="43"/>
    </row>
    <row r="30997" spans="19:21" x14ac:dyDescent="0.35">
      <c r="S30997" s="43"/>
      <c r="U30997" s="43"/>
    </row>
    <row r="30998" spans="19:21" x14ac:dyDescent="0.35">
      <c r="S30998" s="43"/>
      <c r="U30998" s="43"/>
    </row>
    <row r="30999" spans="19:21" x14ac:dyDescent="0.35">
      <c r="S30999" s="43"/>
      <c r="U30999" s="43"/>
    </row>
    <row r="31000" spans="19:21" x14ac:dyDescent="0.35">
      <c r="S31000" s="43"/>
      <c r="U31000" s="43"/>
    </row>
    <row r="31001" spans="19:21" x14ac:dyDescent="0.35">
      <c r="S31001" s="43"/>
      <c r="U31001" s="43"/>
    </row>
    <row r="31002" spans="19:21" x14ac:dyDescent="0.35">
      <c r="S31002" s="43"/>
      <c r="U31002" s="43"/>
    </row>
    <row r="31003" spans="19:21" x14ac:dyDescent="0.35">
      <c r="S31003" s="43"/>
      <c r="U31003" s="43"/>
    </row>
    <row r="31004" spans="19:21" x14ac:dyDescent="0.35">
      <c r="S31004" s="43"/>
      <c r="U31004" s="43"/>
    </row>
    <row r="31005" spans="19:21" x14ac:dyDescent="0.35">
      <c r="S31005" s="43"/>
      <c r="U31005" s="43"/>
    </row>
    <row r="31006" spans="19:21" x14ac:dyDescent="0.35">
      <c r="S31006" s="43"/>
      <c r="U31006" s="43"/>
    </row>
    <row r="31007" spans="19:21" x14ac:dyDescent="0.35">
      <c r="S31007" s="43"/>
      <c r="U31007" s="43"/>
    </row>
    <row r="31008" spans="19:21" x14ac:dyDescent="0.35">
      <c r="S31008" s="43"/>
      <c r="U31008" s="43"/>
    </row>
    <row r="31009" spans="19:21" x14ac:dyDescent="0.35">
      <c r="S31009" s="43"/>
      <c r="U31009" s="43"/>
    </row>
    <row r="31010" spans="19:21" x14ac:dyDescent="0.35">
      <c r="S31010" s="43"/>
      <c r="U31010" s="43"/>
    </row>
    <row r="31011" spans="19:21" x14ac:dyDescent="0.35">
      <c r="S31011" s="43"/>
      <c r="U31011" s="43"/>
    </row>
    <row r="31012" spans="19:21" x14ac:dyDescent="0.35">
      <c r="S31012" s="43"/>
      <c r="U31012" s="43"/>
    </row>
    <row r="31013" spans="19:21" x14ac:dyDescent="0.35">
      <c r="S31013" s="43"/>
      <c r="U31013" s="43"/>
    </row>
    <row r="31014" spans="19:21" x14ac:dyDescent="0.35">
      <c r="S31014" s="43"/>
      <c r="U31014" s="43"/>
    </row>
    <row r="31015" spans="19:21" x14ac:dyDescent="0.35">
      <c r="S31015" s="43"/>
      <c r="U31015" s="43"/>
    </row>
    <row r="31016" spans="19:21" x14ac:dyDescent="0.35">
      <c r="S31016" s="43"/>
      <c r="U31016" s="43"/>
    </row>
    <row r="31017" spans="19:21" x14ac:dyDescent="0.35">
      <c r="S31017" s="43"/>
      <c r="U31017" s="43"/>
    </row>
    <row r="31018" spans="19:21" x14ac:dyDescent="0.35">
      <c r="S31018" s="43"/>
      <c r="U31018" s="43"/>
    </row>
    <row r="31019" spans="19:21" x14ac:dyDescent="0.35">
      <c r="S31019" s="43"/>
      <c r="U31019" s="43"/>
    </row>
    <row r="31020" spans="19:21" x14ac:dyDescent="0.35">
      <c r="S31020" s="43"/>
      <c r="U31020" s="43"/>
    </row>
    <row r="31021" spans="19:21" x14ac:dyDescent="0.35">
      <c r="S31021" s="43"/>
      <c r="U31021" s="43"/>
    </row>
    <row r="31022" spans="19:21" x14ac:dyDescent="0.35">
      <c r="S31022" s="43"/>
      <c r="U31022" s="43"/>
    </row>
    <row r="31023" spans="19:21" x14ac:dyDescent="0.35">
      <c r="S31023" s="43"/>
      <c r="U31023" s="43"/>
    </row>
    <row r="31024" spans="19:21" x14ac:dyDescent="0.35">
      <c r="S31024" s="43"/>
      <c r="U31024" s="43"/>
    </row>
    <row r="31025" spans="19:21" x14ac:dyDescent="0.35">
      <c r="S31025" s="43"/>
      <c r="U31025" s="43"/>
    </row>
    <row r="31026" spans="19:21" x14ac:dyDescent="0.35">
      <c r="S31026" s="43"/>
      <c r="U31026" s="43"/>
    </row>
    <row r="31027" spans="19:21" x14ac:dyDescent="0.35">
      <c r="S31027" s="43"/>
      <c r="U31027" s="43"/>
    </row>
    <row r="31028" spans="19:21" x14ac:dyDescent="0.35">
      <c r="S31028" s="43"/>
      <c r="U31028" s="43"/>
    </row>
    <row r="31029" spans="19:21" x14ac:dyDescent="0.35">
      <c r="S31029" s="43"/>
      <c r="U31029" s="43"/>
    </row>
    <row r="31030" spans="19:21" x14ac:dyDescent="0.35">
      <c r="S31030" s="43"/>
      <c r="U31030" s="43"/>
    </row>
    <row r="31031" spans="19:21" x14ac:dyDescent="0.35">
      <c r="S31031" s="43"/>
      <c r="U31031" s="43"/>
    </row>
    <row r="31032" spans="19:21" x14ac:dyDescent="0.35">
      <c r="S31032" s="43"/>
      <c r="U31032" s="43"/>
    </row>
    <row r="31033" spans="19:21" x14ac:dyDescent="0.35">
      <c r="S31033" s="43"/>
      <c r="U31033" s="43"/>
    </row>
    <row r="31034" spans="19:21" x14ac:dyDescent="0.35">
      <c r="S31034" s="43"/>
      <c r="U31034" s="43"/>
    </row>
    <row r="31035" spans="19:21" x14ac:dyDescent="0.35">
      <c r="S31035" s="43"/>
      <c r="U31035" s="43"/>
    </row>
    <row r="31036" spans="19:21" x14ac:dyDescent="0.35">
      <c r="S31036" s="43"/>
      <c r="U31036" s="43"/>
    </row>
    <row r="31037" spans="19:21" x14ac:dyDescent="0.35">
      <c r="S31037" s="43"/>
      <c r="U31037" s="43"/>
    </row>
    <row r="31038" spans="19:21" x14ac:dyDescent="0.35">
      <c r="S31038" s="43"/>
      <c r="U31038" s="43"/>
    </row>
    <row r="31039" spans="19:21" x14ac:dyDescent="0.35">
      <c r="S31039" s="43"/>
      <c r="U31039" s="43"/>
    </row>
    <row r="31040" spans="19:21" x14ac:dyDescent="0.35">
      <c r="S31040" s="43"/>
      <c r="U31040" s="43"/>
    </row>
    <row r="31041" spans="19:21" x14ac:dyDescent="0.35">
      <c r="S31041" s="43"/>
      <c r="U31041" s="43"/>
    </row>
    <row r="31042" spans="19:21" x14ac:dyDescent="0.35">
      <c r="S31042" s="43"/>
      <c r="U31042" s="43"/>
    </row>
    <row r="31043" spans="19:21" x14ac:dyDescent="0.35">
      <c r="S31043" s="43"/>
      <c r="U31043" s="43"/>
    </row>
    <row r="31044" spans="19:21" x14ac:dyDescent="0.35">
      <c r="S31044" s="43"/>
      <c r="U31044" s="43"/>
    </row>
    <row r="31045" spans="19:21" x14ac:dyDescent="0.35">
      <c r="S31045" s="43"/>
      <c r="U31045" s="43"/>
    </row>
    <row r="31046" spans="19:21" x14ac:dyDescent="0.35">
      <c r="S31046" s="43"/>
      <c r="U31046" s="43"/>
    </row>
    <row r="31047" spans="19:21" x14ac:dyDescent="0.35">
      <c r="S31047" s="43"/>
      <c r="U31047" s="43"/>
    </row>
    <row r="31048" spans="19:21" x14ac:dyDescent="0.35">
      <c r="S31048" s="43"/>
      <c r="U31048" s="43"/>
    </row>
    <row r="31049" spans="19:21" x14ac:dyDescent="0.35">
      <c r="S31049" s="43"/>
      <c r="U31049" s="43"/>
    </row>
    <row r="31050" spans="19:21" x14ac:dyDescent="0.35">
      <c r="S31050" s="43"/>
      <c r="U31050" s="43"/>
    </row>
    <row r="31051" spans="19:21" x14ac:dyDescent="0.35">
      <c r="S31051" s="43"/>
      <c r="U31051" s="43"/>
    </row>
    <row r="31052" spans="19:21" x14ac:dyDescent="0.35">
      <c r="S31052" s="43"/>
      <c r="U31052" s="43"/>
    </row>
    <row r="31053" spans="19:21" x14ac:dyDescent="0.35">
      <c r="S31053" s="43"/>
      <c r="U31053" s="43"/>
    </row>
    <row r="31054" spans="19:21" x14ac:dyDescent="0.35">
      <c r="S31054" s="43"/>
      <c r="U31054" s="43"/>
    </row>
    <row r="31055" spans="19:21" x14ac:dyDescent="0.35">
      <c r="S31055" s="43"/>
      <c r="U31055" s="43"/>
    </row>
    <row r="31056" spans="19:21" x14ac:dyDescent="0.35">
      <c r="S31056" s="43"/>
      <c r="U31056" s="43"/>
    </row>
    <row r="31057" spans="19:21" x14ac:dyDescent="0.35">
      <c r="S31057" s="43"/>
      <c r="U31057" s="43"/>
    </row>
    <row r="31058" spans="19:21" x14ac:dyDescent="0.35">
      <c r="S31058" s="43"/>
      <c r="U31058" s="43"/>
    </row>
    <row r="31059" spans="19:21" x14ac:dyDescent="0.35">
      <c r="S31059" s="43"/>
      <c r="U31059" s="43"/>
    </row>
    <row r="31060" spans="19:21" x14ac:dyDescent="0.35">
      <c r="S31060" s="43"/>
      <c r="U31060" s="43"/>
    </row>
    <row r="31061" spans="19:21" x14ac:dyDescent="0.35">
      <c r="S31061" s="43"/>
      <c r="U31061" s="43"/>
    </row>
    <row r="31062" spans="19:21" x14ac:dyDescent="0.35">
      <c r="S31062" s="43"/>
      <c r="U31062" s="43"/>
    </row>
    <row r="31063" spans="19:21" x14ac:dyDescent="0.35">
      <c r="S31063" s="43"/>
      <c r="U31063" s="43"/>
    </row>
    <row r="31064" spans="19:21" x14ac:dyDescent="0.35">
      <c r="S31064" s="43"/>
      <c r="U31064" s="43"/>
    </row>
    <row r="31065" spans="19:21" x14ac:dyDescent="0.35">
      <c r="S31065" s="43"/>
      <c r="U31065" s="43"/>
    </row>
    <row r="31066" spans="19:21" x14ac:dyDescent="0.35">
      <c r="S31066" s="43"/>
      <c r="U31066" s="43"/>
    </row>
    <row r="31067" spans="19:21" x14ac:dyDescent="0.35">
      <c r="S31067" s="43"/>
      <c r="U31067" s="43"/>
    </row>
    <row r="31068" spans="19:21" x14ac:dyDescent="0.35">
      <c r="S31068" s="43"/>
      <c r="U31068" s="43"/>
    </row>
    <row r="31069" spans="19:21" x14ac:dyDescent="0.35">
      <c r="S31069" s="43"/>
      <c r="U31069" s="43"/>
    </row>
    <row r="31070" spans="19:21" x14ac:dyDescent="0.35">
      <c r="S31070" s="43"/>
      <c r="U31070" s="43"/>
    </row>
    <row r="31071" spans="19:21" x14ac:dyDescent="0.35">
      <c r="S31071" s="43"/>
      <c r="U31071" s="43"/>
    </row>
    <row r="31072" spans="19:21" x14ac:dyDescent="0.35">
      <c r="S31072" s="43"/>
      <c r="U31072" s="43"/>
    </row>
    <row r="31073" spans="19:21" x14ac:dyDescent="0.35">
      <c r="S31073" s="43"/>
      <c r="U31073" s="43"/>
    </row>
    <row r="31074" spans="19:21" x14ac:dyDescent="0.35">
      <c r="S31074" s="43"/>
      <c r="U31074" s="43"/>
    </row>
    <row r="31075" spans="19:21" x14ac:dyDescent="0.35">
      <c r="S31075" s="43"/>
      <c r="U31075" s="43"/>
    </row>
    <row r="31076" spans="19:21" x14ac:dyDescent="0.35">
      <c r="S31076" s="43"/>
      <c r="U31076" s="43"/>
    </row>
    <row r="31077" spans="19:21" x14ac:dyDescent="0.35">
      <c r="S31077" s="43"/>
      <c r="U31077" s="43"/>
    </row>
    <row r="31078" spans="19:21" x14ac:dyDescent="0.35">
      <c r="S31078" s="43"/>
      <c r="U31078" s="43"/>
    </row>
    <row r="31079" spans="19:21" x14ac:dyDescent="0.35">
      <c r="S31079" s="43"/>
      <c r="U31079" s="43"/>
    </row>
    <row r="31080" spans="19:21" x14ac:dyDescent="0.35">
      <c r="S31080" s="43"/>
      <c r="U31080" s="43"/>
    </row>
    <row r="31081" spans="19:21" x14ac:dyDescent="0.35">
      <c r="S31081" s="43"/>
      <c r="U31081" s="43"/>
    </row>
    <row r="31082" spans="19:21" x14ac:dyDescent="0.35">
      <c r="S31082" s="43"/>
      <c r="U31082" s="43"/>
    </row>
    <row r="31083" spans="19:21" x14ac:dyDescent="0.35">
      <c r="S31083" s="43"/>
      <c r="U31083" s="43"/>
    </row>
    <row r="31084" spans="19:21" x14ac:dyDescent="0.35">
      <c r="S31084" s="43"/>
      <c r="U31084" s="43"/>
    </row>
    <row r="31085" spans="19:21" x14ac:dyDescent="0.35">
      <c r="S31085" s="43"/>
      <c r="U31085" s="43"/>
    </row>
    <row r="31086" spans="19:21" x14ac:dyDescent="0.35">
      <c r="S31086" s="43"/>
      <c r="U31086" s="43"/>
    </row>
    <row r="31087" spans="19:21" x14ac:dyDescent="0.35">
      <c r="S31087" s="43"/>
      <c r="U31087" s="43"/>
    </row>
    <row r="31088" spans="19:21" x14ac:dyDescent="0.35">
      <c r="S31088" s="43"/>
      <c r="U31088" s="43"/>
    </row>
    <row r="31089" spans="19:21" x14ac:dyDescent="0.35">
      <c r="S31089" s="43"/>
      <c r="U31089" s="43"/>
    </row>
    <row r="31090" spans="19:21" x14ac:dyDescent="0.35">
      <c r="S31090" s="43"/>
      <c r="U31090" s="43"/>
    </row>
    <row r="31091" spans="19:21" x14ac:dyDescent="0.35">
      <c r="S31091" s="43"/>
      <c r="U31091" s="43"/>
    </row>
    <row r="31092" spans="19:21" x14ac:dyDescent="0.35">
      <c r="S31092" s="43"/>
      <c r="U31092" s="43"/>
    </row>
    <row r="31093" spans="19:21" x14ac:dyDescent="0.35">
      <c r="S31093" s="43"/>
      <c r="U31093" s="43"/>
    </row>
    <row r="31094" spans="19:21" x14ac:dyDescent="0.35">
      <c r="S31094" s="43"/>
      <c r="U31094" s="43"/>
    </row>
    <row r="31095" spans="19:21" x14ac:dyDescent="0.35">
      <c r="S31095" s="43"/>
      <c r="U31095" s="43"/>
    </row>
    <row r="31096" spans="19:21" x14ac:dyDescent="0.35">
      <c r="S31096" s="43"/>
      <c r="U31096" s="43"/>
    </row>
    <row r="31097" spans="19:21" x14ac:dyDescent="0.35">
      <c r="S31097" s="43"/>
      <c r="U31097" s="43"/>
    </row>
  </sheetData>
  <autoFilter ref="A1:IP7547" xr:uid="{B949CA01-55D2-408E-B8FF-ED2F96EC9A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61322-624F-4959-A55A-ADF211A24691}">
  <dimension ref="A1:BE504"/>
  <sheetViews>
    <sheetView showGridLines="0" topLeftCell="A4" zoomScale="80" zoomScaleNormal="80" workbookViewId="0">
      <selection activeCell="A65" sqref="A65"/>
    </sheetView>
  </sheetViews>
  <sheetFormatPr defaultColWidth="9.1796875" defaultRowHeight="15" customHeight="1" x14ac:dyDescent="0.25"/>
  <cols>
    <col min="1" max="1" width="19.1796875" style="73" customWidth="1"/>
    <col min="2" max="2" width="14.7265625" style="73" customWidth="1"/>
    <col min="3" max="3" width="12.54296875" style="73" customWidth="1"/>
    <col min="4" max="4" width="21.54296875" style="73" customWidth="1"/>
    <col min="5" max="5" width="18.81640625" style="73" bestFit="1" customWidth="1"/>
    <col min="6" max="7" width="3.7265625" style="73" customWidth="1"/>
    <col min="8" max="8" width="16.54296875" style="73" bestFit="1" customWidth="1"/>
    <col min="9" max="9" width="11.7265625" style="73" customWidth="1"/>
    <col min="10" max="10" width="11.81640625" style="73" customWidth="1"/>
    <col min="11" max="11" width="15.1796875" style="73" bestFit="1" customWidth="1"/>
    <col min="12" max="12" width="16.26953125" style="73" bestFit="1" customWidth="1"/>
    <col min="13" max="13" width="17.7265625" style="73" bestFit="1" customWidth="1"/>
    <col min="14" max="14" width="3" style="73" customWidth="1"/>
    <col min="15" max="15" width="13.26953125" style="73" customWidth="1"/>
    <col min="16" max="16" width="10" style="73" customWidth="1"/>
    <col min="17" max="17" width="7" style="73" bestFit="1" customWidth="1"/>
    <col min="18" max="18" width="17.36328125" style="73" bestFit="1" customWidth="1"/>
    <col min="19" max="19" width="16.54296875" style="73" bestFit="1" customWidth="1"/>
    <col min="20" max="20" width="18.1796875" style="73" bestFit="1" customWidth="1"/>
    <col min="21" max="21" width="15.1796875" style="73" bestFit="1" customWidth="1"/>
    <col min="22" max="22" width="16.54296875" style="73" bestFit="1" customWidth="1"/>
    <col min="23" max="16384" width="9.1796875" style="73"/>
  </cols>
  <sheetData>
    <row r="1" spans="1:57" ht="49.5" customHeight="1" thickBot="1" x14ac:dyDescent="0.3">
      <c r="A1" s="72"/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  <c r="AA1" s="72"/>
      <c r="AB1" s="72"/>
      <c r="AC1" s="72"/>
      <c r="AD1" s="72"/>
      <c r="AE1" s="72"/>
      <c r="AF1" s="72"/>
      <c r="AG1" s="72"/>
      <c r="AH1" s="72"/>
      <c r="AI1" s="72"/>
      <c r="AJ1" s="72"/>
      <c r="AK1" s="72"/>
      <c r="AL1" s="72"/>
      <c r="AM1" s="72"/>
      <c r="AN1" s="72"/>
      <c r="AO1" s="72"/>
      <c r="AP1" s="72"/>
      <c r="AQ1" s="72"/>
      <c r="AR1" s="72"/>
      <c r="AS1" s="72"/>
      <c r="AT1" s="72"/>
      <c r="AU1" s="72"/>
      <c r="AV1" s="72"/>
      <c r="AW1" s="72"/>
      <c r="AX1" s="72"/>
      <c r="AY1" s="72"/>
      <c r="AZ1" s="72"/>
      <c r="BA1" s="72"/>
      <c r="BB1" s="72"/>
      <c r="BC1" s="72"/>
      <c r="BD1" s="72"/>
      <c r="BE1" s="72"/>
    </row>
    <row r="2" spans="1:57" s="75" customFormat="1" ht="24.5" thickTop="1" thickBot="1" x14ac:dyDescent="0.6">
      <c r="A2" s="109" t="s">
        <v>401</v>
      </c>
      <c r="B2" s="110"/>
      <c r="C2" s="110"/>
      <c r="D2" s="109" t="s">
        <v>402</v>
      </c>
      <c r="E2" s="110"/>
      <c r="F2" s="110"/>
      <c r="G2" s="110"/>
      <c r="H2" s="111"/>
      <c r="I2" s="111"/>
      <c r="J2" s="110"/>
      <c r="K2" s="111"/>
      <c r="L2" s="111"/>
      <c r="M2" s="110"/>
      <c r="N2" s="110"/>
      <c r="O2" s="110"/>
      <c r="P2" s="110"/>
      <c r="Q2" s="110"/>
      <c r="R2" s="110"/>
      <c r="S2" s="112" t="s">
        <v>554</v>
      </c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 s="74"/>
      <c r="AO2" s="74"/>
      <c r="AP2" s="74"/>
      <c r="AQ2" s="74"/>
      <c r="AR2" s="74"/>
      <c r="AS2" s="74"/>
      <c r="AT2" s="74"/>
      <c r="AU2" s="74"/>
      <c r="AV2" s="74"/>
      <c r="AW2" s="74"/>
      <c r="AX2" s="74"/>
      <c r="AY2" s="74"/>
      <c r="AZ2" s="74"/>
      <c r="BA2" s="74"/>
      <c r="BB2" s="74"/>
      <c r="BC2" s="74"/>
      <c r="BD2" s="74"/>
      <c r="BE2" s="74"/>
    </row>
    <row r="3" spans="1:57" s="75" customFormat="1" ht="15" customHeight="1" thickTop="1" x14ac:dyDescent="0.35">
      <c r="A3" s="113" t="s">
        <v>403</v>
      </c>
      <c r="B3" s="114">
        <v>45382</v>
      </c>
      <c r="C3" s="115"/>
      <c r="D3" s="116"/>
      <c r="E3" s="115"/>
      <c r="F3" s="115"/>
      <c r="G3" s="115"/>
      <c r="H3" s="76">
        <v>86347261.148266852</v>
      </c>
      <c r="I3" s="117" t="s">
        <v>404</v>
      </c>
      <c r="J3" s="115"/>
      <c r="K3" s="118" t="s">
        <v>405</v>
      </c>
      <c r="L3" s="119">
        <v>360</v>
      </c>
      <c r="M3" s="115"/>
      <c r="N3" s="115"/>
      <c r="O3" s="115"/>
      <c r="P3" s="115"/>
      <c r="Q3" s="115"/>
      <c r="R3" s="115"/>
      <c r="S3" s="115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 s="74"/>
      <c r="AO3" s="74"/>
      <c r="AP3" s="74"/>
      <c r="AQ3" s="74"/>
      <c r="AR3" s="74"/>
      <c r="AS3" s="74"/>
      <c r="AT3" s="74"/>
      <c r="AU3" s="74"/>
      <c r="AV3" s="74"/>
      <c r="AW3" s="74"/>
      <c r="AX3" s="74"/>
      <c r="AY3" s="74"/>
      <c r="AZ3" s="74"/>
      <c r="BA3" s="74"/>
      <c r="BB3" s="74"/>
      <c r="BC3" s="74"/>
      <c r="BD3" s="74"/>
      <c r="BE3" s="74"/>
    </row>
    <row r="4" spans="1:57" s="75" customFormat="1" ht="15" customHeight="1" thickBot="1" x14ac:dyDescent="0.4">
      <c r="A4" s="113" t="s">
        <v>406</v>
      </c>
      <c r="B4" s="114">
        <v>45371</v>
      </c>
      <c r="C4" s="115"/>
      <c r="D4" s="115"/>
      <c r="E4" s="115"/>
      <c r="F4" s="115"/>
      <c r="G4" s="115"/>
      <c r="H4" s="120">
        <f>+E72</f>
        <v>86558561.802054748</v>
      </c>
      <c r="I4" s="121" t="s">
        <v>407</v>
      </c>
      <c r="J4" s="115"/>
      <c r="K4" s="122" t="s">
        <v>408</v>
      </c>
      <c r="L4" s="123">
        <v>1</v>
      </c>
      <c r="M4" s="115"/>
      <c r="N4" s="124"/>
      <c r="O4" s="115"/>
      <c r="P4" s="115"/>
      <c r="Q4" s="115"/>
      <c r="R4" s="115"/>
      <c r="S4" s="115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 s="74"/>
      <c r="AO4" s="74"/>
      <c r="AP4" s="74"/>
      <c r="AQ4" s="74"/>
      <c r="AR4" s="74"/>
      <c r="AS4" s="74"/>
      <c r="AT4" s="74"/>
      <c r="AU4" s="74"/>
      <c r="AV4" s="74"/>
      <c r="AW4" s="74"/>
      <c r="AX4" s="74"/>
      <c r="AY4" s="74"/>
      <c r="AZ4" s="74"/>
      <c r="BA4" s="74"/>
      <c r="BB4" s="74"/>
      <c r="BC4" s="74"/>
      <c r="BD4" s="74"/>
      <c r="BE4" s="74"/>
    </row>
    <row r="5" spans="1:57" s="75" customFormat="1" ht="15" customHeight="1" thickBot="1" x14ac:dyDescent="0.4">
      <c r="A5" s="113" t="s">
        <v>409</v>
      </c>
      <c r="B5" s="114">
        <v>45365</v>
      </c>
      <c r="C5" s="115"/>
      <c r="D5" s="115"/>
      <c r="E5" s="115"/>
      <c r="F5" s="115"/>
      <c r="G5" s="115"/>
      <c r="H5" s="77">
        <f>(H4*L4/H3-1)*L3/(B3-B4)</f>
        <v>8.0087011817235876E-2</v>
      </c>
      <c r="I5" s="126" t="s">
        <v>410</v>
      </c>
      <c r="J5" s="115"/>
      <c r="K5" s="115"/>
      <c r="L5" s="115"/>
      <c r="M5" s="115"/>
      <c r="N5" s="124"/>
      <c r="O5" s="115"/>
      <c r="P5" s="115"/>
      <c r="Q5" s="127"/>
      <c r="R5" s="127"/>
      <c r="S5" s="127"/>
      <c r="T5" s="127"/>
      <c r="U5" s="127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 s="74"/>
      <c r="AO5" s="74"/>
      <c r="AP5" s="74"/>
      <c r="AQ5" s="74"/>
      <c r="AR5" s="74"/>
      <c r="AS5" s="74"/>
      <c r="AT5" s="74"/>
      <c r="AU5" s="74"/>
      <c r="AV5" s="74"/>
      <c r="AW5" s="74"/>
      <c r="AX5" s="74"/>
      <c r="AY5" s="74"/>
      <c r="AZ5" s="74"/>
      <c r="BA5" s="74"/>
      <c r="BB5" s="74"/>
      <c r="BC5" s="74"/>
      <c r="BD5" s="74"/>
      <c r="BE5" s="74"/>
    </row>
    <row r="6" spans="1:57" s="75" customFormat="1" ht="15" customHeight="1" x14ac:dyDescent="0.35">
      <c r="A6" s="113" t="s">
        <v>411</v>
      </c>
      <c r="B6" s="114">
        <v>45554</v>
      </c>
      <c r="C6" s="115"/>
      <c r="D6" s="115"/>
      <c r="E6" s="115"/>
      <c r="F6" s="115"/>
      <c r="G6" s="128"/>
      <c r="H6" s="115"/>
      <c r="I6" s="115"/>
      <c r="J6" s="115"/>
      <c r="K6" s="115"/>
      <c r="L6" s="115"/>
      <c r="M6" s="115"/>
      <c r="N6" s="124"/>
      <c r="O6" s="115"/>
      <c r="P6" s="115"/>
      <c r="Q6" s="127"/>
      <c r="R6" s="127"/>
      <c r="S6" s="127"/>
      <c r="T6" s="127"/>
      <c r="U6" s="127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 s="74"/>
      <c r="AO6" s="74"/>
      <c r="AP6" s="74"/>
      <c r="AQ6" s="74"/>
      <c r="AR6" s="74"/>
      <c r="AS6" s="74"/>
      <c r="AT6" s="74"/>
      <c r="AU6" s="74"/>
      <c r="AV6" s="74"/>
      <c r="AW6" s="74"/>
      <c r="AX6" s="74"/>
      <c r="AY6" s="74"/>
      <c r="AZ6" s="74"/>
      <c r="BA6" s="74"/>
      <c r="BB6" s="74"/>
      <c r="BC6" s="74"/>
      <c r="BD6" s="74"/>
      <c r="BE6" s="74"/>
    </row>
    <row r="7" spans="1:57" s="75" customFormat="1" ht="15" customHeight="1" x14ac:dyDescent="0.3">
      <c r="A7" s="129" t="s">
        <v>412</v>
      </c>
      <c r="B7" s="130"/>
      <c r="C7" s="130"/>
      <c r="D7" s="130"/>
      <c r="E7" s="130"/>
      <c r="F7" s="131"/>
      <c r="G7" s="132"/>
      <c r="H7" s="181"/>
      <c r="I7" s="130"/>
      <c r="J7" s="130"/>
      <c r="K7" s="130"/>
      <c r="L7" s="130"/>
      <c r="M7" s="113"/>
      <c r="N7" s="113"/>
      <c r="O7" s="113"/>
      <c r="P7" s="113"/>
      <c r="Q7" s="127"/>
      <c r="R7" s="127"/>
      <c r="S7" s="127"/>
      <c r="T7" s="127"/>
      <c r="U7" s="127"/>
      <c r="V7" s="127"/>
      <c r="W7" s="127"/>
      <c r="X7" s="127"/>
      <c r="Y7" s="127"/>
      <c r="Z7" s="127"/>
      <c r="AA7" s="127"/>
      <c r="AB7" s="127"/>
      <c r="AC7" s="127"/>
      <c r="AD7" s="127"/>
      <c r="AE7" s="127"/>
      <c r="AF7" s="127"/>
      <c r="AG7" s="127"/>
      <c r="AH7" s="127"/>
      <c r="AI7" s="127"/>
      <c r="AJ7" s="127"/>
      <c r="AK7" s="127"/>
      <c r="AL7" s="127"/>
      <c r="AM7" s="127"/>
    </row>
    <row r="8" spans="1:57" s="75" customFormat="1" ht="15" customHeight="1" x14ac:dyDescent="0.3">
      <c r="A8" s="130"/>
      <c r="B8" s="178" t="s">
        <v>413</v>
      </c>
      <c r="C8" s="179"/>
      <c r="D8" s="179"/>
      <c r="E8" s="180"/>
      <c r="F8" s="113"/>
      <c r="G8" s="133"/>
      <c r="H8" s="182"/>
      <c r="I8" s="178"/>
      <c r="J8" s="179"/>
      <c r="K8" s="179"/>
      <c r="L8" s="180"/>
      <c r="M8" s="113"/>
      <c r="N8" s="113"/>
      <c r="O8" s="113"/>
      <c r="P8" s="113"/>
      <c r="Q8" s="127"/>
      <c r="R8" s="127"/>
      <c r="S8" s="127"/>
      <c r="T8" s="127"/>
      <c r="U8" s="127"/>
      <c r="V8" s="127"/>
      <c r="W8" s="127"/>
      <c r="X8" s="127"/>
      <c r="Y8" s="127"/>
      <c r="Z8" s="127"/>
      <c r="AA8" s="127"/>
      <c r="AB8" s="127"/>
      <c r="AC8" s="127"/>
      <c r="AD8" s="127"/>
      <c r="AE8" s="127"/>
      <c r="AF8" s="127"/>
      <c r="AG8" s="127"/>
      <c r="AH8" s="127"/>
      <c r="AI8" s="127"/>
      <c r="AJ8" s="127"/>
      <c r="AK8" s="127"/>
      <c r="AL8" s="127"/>
      <c r="AM8" s="127"/>
    </row>
    <row r="9" spans="1:57" s="75" customFormat="1" ht="15" customHeight="1" x14ac:dyDescent="0.25">
      <c r="A9" s="134" t="s">
        <v>414</v>
      </c>
      <c r="B9" s="134" t="s">
        <v>2</v>
      </c>
      <c r="C9" s="134" t="s">
        <v>3</v>
      </c>
      <c r="D9" s="134" t="s">
        <v>415</v>
      </c>
      <c r="E9" s="135" t="s">
        <v>416</v>
      </c>
      <c r="F9" s="136"/>
      <c r="G9" s="133"/>
      <c r="H9" s="134"/>
      <c r="I9" s="134"/>
      <c r="J9" s="134"/>
      <c r="K9" s="134"/>
      <c r="L9" s="134"/>
      <c r="M9" s="130"/>
      <c r="N9" s="113"/>
      <c r="O9" s="113"/>
      <c r="P9" s="113"/>
      <c r="Q9" s="127"/>
      <c r="R9" s="127"/>
      <c r="S9" s="127"/>
      <c r="T9" s="127"/>
      <c r="U9" s="127"/>
      <c r="V9" s="127"/>
      <c r="W9" s="127"/>
      <c r="X9" s="127"/>
      <c r="Y9" s="127"/>
      <c r="Z9" s="127"/>
      <c r="AA9" s="127"/>
      <c r="AB9" s="127"/>
      <c r="AC9" s="127"/>
      <c r="AD9" s="127"/>
      <c r="AE9" s="127"/>
      <c r="AF9" s="127"/>
      <c r="AG9" s="127"/>
      <c r="AH9" s="127"/>
      <c r="AI9" s="127"/>
      <c r="AJ9" s="127"/>
      <c r="AK9" s="127"/>
      <c r="AL9" s="127"/>
      <c r="AM9" s="127"/>
    </row>
    <row r="10" spans="1:57" s="75" customFormat="1" ht="15" customHeight="1" x14ac:dyDescent="0.25">
      <c r="A10" s="113" t="s">
        <v>555</v>
      </c>
      <c r="B10" s="137">
        <v>45371</v>
      </c>
      <c r="C10" s="137">
        <v>45553</v>
      </c>
      <c r="D10" s="78">
        <v>10000000</v>
      </c>
      <c r="E10" s="79">
        <v>10021954.17</v>
      </c>
      <c r="F10" s="80"/>
      <c r="G10" s="81"/>
      <c r="H10" s="113"/>
      <c r="I10" s="137"/>
      <c r="J10" s="137"/>
      <c r="K10" s="80"/>
      <c r="L10" s="80"/>
      <c r="M10" s="130"/>
      <c r="N10" s="113"/>
      <c r="O10" s="113"/>
      <c r="P10" s="113"/>
      <c r="Q10" s="127"/>
      <c r="R10" s="127"/>
      <c r="S10" s="127"/>
      <c r="T10" s="127"/>
      <c r="U10" s="127"/>
      <c r="V10" s="127"/>
      <c r="W10" s="127"/>
      <c r="X10" s="127"/>
      <c r="Y10" s="127"/>
      <c r="Z10" s="127"/>
      <c r="AA10" s="127"/>
      <c r="AB10" s="127"/>
      <c r="AC10" s="127"/>
      <c r="AD10" s="127"/>
      <c r="AE10" s="127"/>
      <c r="AF10" s="127"/>
      <c r="AG10" s="127"/>
      <c r="AH10" s="127"/>
      <c r="AI10" s="127"/>
      <c r="AJ10" s="127"/>
      <c r="AK10" s="127"/>
      <c r="AL10" s="127"/>
      <c r="AM10" s="127"/>
    </row>
    <row r="11" spans="1:57" s="75" customFormat="1" ht="15" customHeight="1" x14ac:dyDescent="0.25">
      <c r="A11" s="113" t="s">
        <v>556</v>
      </c>
      <c r="B11" s="137">
        <v>45365</v>
      </c>
      <c r="C11" s="137">
        <v>45400</v>
      </c>
      <c r="D11" s="78">
        <v>2878260</v>
      </c>
      <c r="E11" s="79">
        <v>2887129.24</v>
      </c>
      <c r="F11" s="80"/>
      <c r="G11" s="81"/>
      <c r="H11" s="113"/>
      <c r="I11" s="137"/>
      <c r="J11" s="137"/>
      <c r="K11" s="80"/>
      <c r="L11" s="80"/>
      <c r="M11" s="130"/>
      <c r="N11" s="113"/>
      <c r="O11" s="113"/>
      <c r="P11" s="113"/>
      <c r="Q11" s="127"/>
      <c r="R11" s="127"/>
      <c r="S11" s="127"/>
      <c r="T11" s="138"/>
      <c r="U11" s="138"/>
      <c r="V11" s="127"/>
      <c r="W11" s="127"/>
      <c r="X11" s="127"/>
      <c r="Y11" s="127"/>
      <c r="Z11" s="127"/>
      <c r="AA11" s="127"/>
      <c r="AB11" s="127"/>
      <c r="AC11" s="127"/>
      <c r="AD11" s="127"/>
      <c r="AE11" s="127"/>
      <c r="AF11" s="127"/>
      <c r="AG11" s="127"/>
      <c r="AH11" s="127"/>
      <c r="AI11" s="127"/>
      <c r="AJ11" s="127"/>
      <c r="AK11" s="127"/>
      <c r="AL11" s="127"/>
      <c r="AM11" s="127"/>
    </row>
    <row r="12" spans="1:57" s="75" customFormat="1" ht="15" customHeight="1" x14ac:dyDescent="0.25">
      <c r="A12" s="113" t="s">
        <v>557</v>
      </c>
      <c r="B12" s="137">
        <v>45351</v>
      </c>
      <c r="C12" s="137">
        <v>45441</v>
      </c>
      <c r="D12" s="78">
        <v>9988000</v>
      </c>
      <c r="E12" s="79">
        <v>10040406.539999999</v>
      </c>
      <c r="F12" s="80"/>
      <c r="G12" s="81"/>
      <c r="H12" s="113"/>
      <c r="I12" s="137"/>
      <c r="J12" s="137"/>
      <c r="K12" s="80"/>
      <c r="L12" s="80"/>
      <c r="M12" s="130"/>
      <c r="N12" s="113"/>
      <c r="O12" s="113"/>
      <c r="P12" s="113"/>
      <c r="Q12" s="127"/>
      <c r="R12" s="127"/>
      <c r="S12" s="127"/>
      <c r="T12" s="138"/>
      <c r="U12" s="138"/>
      <c r="V12" s="127"/>
      <c r="W12" s="127"/>
      <c r="X12" s="127"/>
      <c r="Y12" s="127"/>
      <c r="Z12" s="127"/>
      <c r="AA12" s="127"/>
      <c r="AB12" s="127"/>
      <c r="AC12" s="127"/>
      <c r="AD12" s="127"/>
      <c r="AE12" s="127"/>
      <c r="AF12" s="127"/>
      <c r="AG12" s="127"/>
      <c r="AH12" s="127"/>
      <c r="AI12" s="127"/>
      <c r="AJ12" s="127"/>
      <c r="AK12" s="127"/>
      <c r="AL12" s="127"/>
      <c r="AM12" s="127"/>
    </row>
    <row r="13" spans="1:57" s="75" customFormat="1" ht="15" customHeight="1" x14ac:dyDescent="0.25">
      <c r="A13" s="113" t="s">
        <v>558</v>
      </c>
      <c r="B13" s="137">
        <v>45371</v>
      </c>
      <c r="C13" s="137">
        <v>45553</v>
      </c>
      <c r="D13" s="78">
        <v>38747000</v>
      </c>
      <c r="E13" s="79">
        <v>38833226.780000001</v>
      </c>
      <c r="F13" s="80"/>
      <c r="G13" s="81"/>
      <c r="H13" s="113"/>
      <c r="I13" s="137"/>
      <c r="J13" s="137"/>
      <c r="K13" s="80"/>
      <c r="L13" s="80"/>
      <c r="M13" s="130"/>
      <c r="N13" s="113"/>
      <c r="O13" s="113"/>
      <c r="P13" s="113"/>
      <c r="Q13" s="127"/>
      <c r="R13" s="127"/>
      <c r="S13" s="127"/>
      <c r="T13" s="138"/>
      <c r="U13" s="138"/>
      <c r="V13" s="127"/>
      <c r="W13" s="127"/>
      <c r="X13" s="127"/>
      <c r="Y13" s="127"/>
      <c r="Z13" s="127"/>
      <c r="AA13" s="127"/>
      <c r="AB13" s="127"/>
      <c r="AC13" s="127"/>
      <c r="AD13" s="127"/>
      <c r="AE13" s="127"/>
      <c r="AF13" s="127"/>
      <c r="AG13" s="127"/>
      <c r="AH13" s="127"/>
      <c r="AI13" s="127"/>
      <c r="AJ13" s="127"/>
      <c r="AK13" s="127"/>
      <c r="AL13" s="127"/>
      <c r="AM13" s="127"/>
    </row>
    <row r="14" spans="1:57" s="75" customFormat="1" ht="15" customHeight="1" x14ac:dyDescent="0.25">
      <c r="A14" s="113" t="s">
        <v>559</v>
      </c>
      <c r="B14" s="137">
        <v>45371</v>
      </c>
      <c r="C14" s="137">
        <v>45553</v>
      </c>
      <c r="D14" s="78">
        <v>5970000</v>
      </c>
      <c r="E14" s="79">
        <v>5982924.2199999997</v>
      </c>
      <c r="F14" s="80"/>
      <c r="G14" s="81"/>
      <c r="H14" s="113"/>
      <c r="I14" s="137"/>
      <c r="J14" s="137"/>
      <c r="K14" s="80"/>
      <c r="L14" s="80"/>
      <c r="M14" s="130"/>
      <c r="N14" s="113"/>
      <c r="O14" s="113"/>
      <c r="P14" s="113"/>
      <c r="Q14" s="127"/>
      <c r="R14" s="127"/>
      <c r="S14" s="127"/>
      <c r="T14" s="138"/>
      <c r="U14" s="138"/>
      <c r="V14" s="127"/>
      <c r="W14" s="127"/>
      <c r="X14" s="127"/>
      <c r="Y14" s="127"/>
      <c r="Z14" s="127"/>
      <c r="AA14" s="127"/>
      <c r="AB14" s="127"/>
      <c r="AC14" s="127"/>
      <c r="AD14" s="127"/>
      <c r="AE14" s="127"/>
      <c r="AF14" s="127"/>
      <c r="AG14" s="127"/>
      <c r="AH14" s="127"/>
      <c r="AI14" s="127"/>
      <c r="AJ14" s="127"/>
      <c r="AK14" s="127"/>
      <c r="AL14" s="127"/>
      <c r="AM14" s="127"/>
    </row>
    <row r="15" spans="1:57" s="75" customFormat="1" ht="15" customHeight="1" x14ac:dyDescent="0.25">
      <c r="A15" s="113" t="s">
        <v>560</v>
      </c>
      <c r="B15" s="137">
        <v>45371</v>
      </c>
      <c r="C15" s="137">
        <v>45553</v>
      </c>
      <c r="D15" s="78">
        <v>3185000</v>
      </c>
      <c r="E15" s="79">
        <v>3191895.08</v>
      </c>
      <c r="F15" s="80"/>
      <c r="G15" s="81"/>
      <c r="H15" s="113"/>
      <c r="I15" s="137"/>
      <c r="J15" s="137"/>
      <c r="K15" s="80"/>
      <c r="L15" s="80"/>
      <c r="M15" s="130"/>
      <c r="N15" s="113"/>
      <c r="O15" s="113"/>
      <c r="P15" s="113"/>
      <c r="Q15" s="127"/>
      <c r="R15" s="127"/>
      <c r="S15" s="127"/>
      <c r="T15" s="138"/>
      <c r="U15" s="138"/>
      <c r="V15" s="127"/>
      <c r="W15" s="127"/>
      <c r="X15" s="127"/>
      <c r="Y15" s="127"/>
      <c r="Z15" s="127"/>
      <c r="AA15" s="127"/>
      <c r="AB15" s="127"/>
      <c r="AC15" s="127"/>
      <c r="AD15" s="127"/>
      <c r="AE15" s="127"/>
      <c r="AF15" s="127"/>
      <c r="AG15" s="127"/>
      <c r="AH15" s="127"/>
      <c r="AI15" s="127"/>
      <c r="AJ15" s="127"/>
      <c r="AK15" s="127"/>
      <c r="AL15" s="127"/>
      <c r="AM15" s="127"/>
    </row>
    <row r="16" spans="1:57" s="75" customFormat="1" ht="15" customHeight="1" x14ac:dyDescent="0.25">
      <c r="A16" s="113" t="s">
        <v>561</v>
      </c>
      <c r="B16" s="137">
        <v>45371</v>
      </c>
      <c r="C16" s="137">
        <v>45553</v>
      </c>
      <c r="D16" s="78">
        <v>8755000</v>
      </c>
      <c r="E16" s="79">
        <v>8773953.3599999994</v>
      </c>
      <c r="F16" s="80"/>
      <c r="G16" s="81"/>
      <c r="H16" s="113"/>
      <c r="I16" s="137"/>
      <c r="J16" s="137"/>
      <c r="K16" s="80"/>
      <c r="L16" s="80"/>
      <c r="M16" s="130"/>
      <c r="N16" s="113"/>
      <c r="O16" s="113"/>
      <c r="P16" s="113"/>
      <c r="Q16" s="127"/>
      <c r="R16" s="127"/>
      <c r="S16" s="127"/>
      <c r="T16" s="138"/>
      <c r="U16" s="138"/>
      <c r="V16" s="127"/>
      <c r="W16" s="127"/>
      <c r="X16" s="127"/>
      <c r="Y16" s="127"/>
      <c r="Z16" s="127"/>
      <c r="AA16" s="127"/>
      <c r="AB16" s="127"/>
      <c r="AC16" s="127"/>
      <c r="AD16" s="127"/>
      <c r="AE16" s="127"/>
      <c r="AF16" s="127"/>
      <c r="AG16" s="127"/>
      <c r="AH16" s="127"/>
      <c r="AI16" s="127"/>
      <c r="AJ16" s="127"/>
      <c r="AK16" s="127"/>
      <c r="AL16" s="127"/>
      <c r="AM16" s="127"/>
    </row>
    <row r="17" spans="1:39" s="75" customFormat="1" ht="15" customHeight="1" x14ac:dyDescent="0.25">
      <c r="A17" s="113" t="s">
        <v>562</v>
      </c>
      <c r="B17" s="137">
        <v>45371</v>
      </c>
      <c r="C17" s="137">
        <v>45553</v>
      </c>
      <c r="D17" s="78">
        <v>654000</v>
      </c>
      <c r="E17" s="79">
        <v>655415.81999999995</v>
      </c>
      <c r="F17" s="80"/>
      <c r="G17" s="81"/>
      <c r="H17" s="113"/>
      <c r="I17" s="137"/>
      <c r="J17" s="137"/>
      <c r="K17" s="80"/>
      <c r="L17" s="80"/>
      <c r="M17" s="130"/>
      <c r="N17" s="113"/>
      <c r="O17" s="113"/>
      <c r="P17" s="113"/>
      <c r="Q17" s="127"/>
      <c r="R17" s="127"/>
      <c r="S17" s="127"/>
      <c r="T17" s="138"/>
      <c r="U17" s="138"/>
      <c r="V17" s="127"/>
      <c r="W17" s="127"/>
      <c r="X17" s="127"/>
      <c r="Y17" s="127"/>
      <c r="Z17" s="127"/>
      <c r="AA17" s="127"/>
      <c r="AB17" s="127"/>
      <c r="AC17" s="127"/>
      <c r="AD17" s="127"/>
      <c r="AE17" s="127"/>
      <c r="AF17" s="127"/>
      <c r="AG17" s="127"/>
      <c r="AH17" s="127"/>
      <c r="AI17" s="127"/>
      <c r="AJ17" s="127"/>
      <c r="AK17" s="127"/>
      <c r="AL17" s="127"/>
      <c r="AM17" s="127"/>
    </row>
    <row r="18" spans="1:39" s="75" customFormat="1" ht="15" customHeight="1" x14ac:dyDescent="0.25">
      <c r="A18" s="113" t="s">
        <v>563</v>
      </c>
      <c r="B18" s="137">
        <v>45371</v>
      </c>
      <c r="C18" s="137">
        <v>45553</v>
      </c>
      <c r="D18" s="78">
        <v>4995000</v>
      </c>
      <c r="E18" s="79">
        <v>5006042.42</v>
      </c>
      <c r="F18" s="80"/>
      <c r="G18" s="81"/>
      <c r="H18" s="113"/>
      <c r="I18" s="137"/>
      <c r="J18" s="137"/>
      <c r="K18" s="80"/>
      <c r="L18" s="80"/>
      <c r="M18" s="130"/>
      <c r="N18" s="113"/>
      <c r="O18" s="113"/>
      <c r="P18" s="113"/>
      <c r="Q18" s="127"/>
      <c r="R18" s="127"/>
      <c r="S18" s="127"/>
      <c r="T18" s="138"/>
      <c r="U18" s="138"/>
      <c r="V18" s="127"/>
      <c r="W18" s="127"/>
      <c r="X18" s="127"/>
      <c r="Y18" s="127"/>
      <c r="Z18" s="127"/>
      <c r="AA18" s="127"/>
      <c r="AB18" s="127"/>
      <c r="AC18" s="127"/>
      <c r="AD18" s="127"/>
      <c r="AE18" s="127"/>
      <c r="AF18" s="127"/>
      <c r="AG18" s="127"/>
      <c r="AH18" s="127"/>
      <c r="AI18" s="127"/>
      <c r="AJ18" s="127"/>
      <c r="AK18" s="127"/>
      <c r="AL18" s="127"/>
      <c r="AM18" s="127"/>
    </row>
    <row r="19" spans="1:39" s="75" customFormat="1" ht="15" customHeight="1" x14ac:dyDescent="0.25">
      <c r="A19" s="113" t="s">
        <v>417</v>
      </c>
      <c r="B19" s="137">
        <v>45382</v>
      </c>
      <c r="C19" s="137">
        <v>45382</v>
      </c>
      <c r="D19" s="78">
        <v>87000000</v>
      </c>
      <c r="E19" s="79">
        <v>0</v>
      </c>
      <c r="F19" s="80"/>
      <c r="G19" s="81"/>
      <c r="H19" s="113"/>
      <c r="I19" s="137"/>
      <c r="J19" s="137"/>
      <c r="K19" s="80"/>
      <c r="L19" s="80"/>
      <c r="M19" s="130"/>
      <c r="N19" s="113"/>
      <c r="O19" s="113"/>
      <c r="P19" s="113"/>
      <c r="Q19" s="127"/>
      <c r="R19" s="127"/>
      <c r="S19" s="127"/>
      <c r="T19" s="138"/>
      <c r="U19" s="138"/>
      <c r="V19" s="127"/>
      <c r="W19" s="127"/>
      <c r="X19" s="127"/>
      <c r="Y19" s="127"/>
      <c r="Z19" s="127"/>
      <c r="AA19" s="127"/>
      <c r="AB19" s="127"/>
      <c r="AC19" s="127"/>
      <c r="AD19" s="127"/>
      <c r="AE19" s="127"/>
      <c r="AF19" s="127"/>
      <c r="AG19" s="127"/>
      <c r="AH19" s="127"/>
      <c r="AI19" s="127"/>
      <c r="AJ19" s="127"/>
      <c r="AK19" s="127"/>
      <c r="AL19" s="127"/>
      <c r="AM19" s="127"/>
    </row>
    <row r="20" spans="1:39" s="75" customFormat="1" ht="15" customHeight="1" x14ac:dyDescent="0.25">
      <c r="A20" s="113" t="s">
        <v>418</v>
      </c>
      <c r="B20" s="137">
        <v>45382</v>
      </c>
      <c r="C20" s="137">
        <v>45382</v>
      </c>
      <c r="D20" s="183">
        <v>520378.83</v>
      </c>
      <c r="E20" s="184">
        <v>520378.83</v>
      </c>
      <c r="F20" s="80"/>
      <c r="G20" s="81"/>
      <c r="H20" s="113"/>
      <c r="I20" s="143"/>
      <c r="J20" s="137"/>
      <c r="K20" s="80"/>
      <c r="L20" s="80"/>
      <c r="M20" s="130"/>
      <c r="N20" s="113"/>
      <c r="O20" s="113"/>
      <c r="P20" s="113"/>
      <c r="Q20" s="127"/>
      <c r="R20" s="127"/>
      <c r="S20" s="127"/>
      <c r="T20" s="138"/>
      <c r="U20" s="138"/>
      <c r="V20" s="127"/>
      <c r="W20" s="127"/>
      <c r="X20" s="127"/>
      <c r="Y20" s="127"/>
      <c r="Z20" s="127"/>
      <c r="AA20" s="127"/>
      <c r="AB20" s="127"/>
      <c r="AC20" s="127"/>
      <c r="AD20" s="127"/>
      <c r="AE20" s="127"/>
      <c r="AF20" s="127"/>
      <c r="AG20" s="127"/>
      <c r="AH20" s="127"/>
      <c r="AI20" s="127"/>
      <c r="AJ20" s="127"/>
      <c r="AK20" s="127"/>
      <c r="AL20" s="127"/>
      <c r="AM20" s="127"/>
    </row>
    <row r="21" spans="1:39" s="75" customFormat="1" ht="15" customHeight="1" x14ac:dyDescent="0.25">
      <c r="A21" s="113" t="s">
        <v>394</v>
      </c>
      <c r="B21" s="137">
        <v>45382</v>
      </c>
      <c r="C21" s="137">
        <v>45382</v>
      </c>
      <c r="D21" s="78">
        <v>0</v>
      </c>
      <c r="E21" s="79">
        <v>0</v>
      </c>
      <c r="F21" s="80"/>
      <c r="G21" s="81"/>
      <c r="H21" s="113"/>
      <c r="I21" s="113"/>
      <c r="J21" s="113"/>
      <c r="K21" s="113"/>
      <c r="L21" s="113"/>
      <c r="M21" s="113"/>
      <c r="N21" s="113"/>
      <c r="O21" s="113"/>
      <c r="P21" s="113"/>
      <c r="Q21" s="113"/>
      <c r="R21" s="113"/>
      <c r="S21" s="113"/>
      <c r="T21" s="138"/>
      <c r="U21" s="138"/>
      <c r="V21" s="127"/>
      <c r="W21" s="127"/>
      <c r="X21" s="127"/>
      <c r="Y21" s="127"/>
      <c r="Z21" s="127"/>
      <c r="AA21" s="127"/>
      <c r="AB21" s="127"/>
      <c r="AC21" s="127"/>
      <c r="AD21" s="127"/>
      <c r="AE21" s="127"/>
      <c r="AF21" s="127"/>
      <c r="AG21" s="127"/>
      <c r="AH21" s="127"/>
      <c r="AI21" s="127"/>
      <c r="AJ21" s="127"/>
      <c r="AK21" s="127"/>
      <c r="AL21" s="127"/>
      <c r="AM21" s="127"/>
    </row>
    <row r="22" spans="1:39" s="75" customFormat="1" ht="15" customHeight="1" x14ac:dyDescent="0.25">
      <c r="A22" s="113" t="s">
        <v>392</v>
      </c>
      <c r="B22" s="139">
        <v>45382</v>
      </c>
      <c r="C22" s="137">
        <v>45382</v>
      </c>
      <c r="D22" s="78">
        <v>600517.62</v>
      </c>
      <c r="E22" s="78">
        <v>600517.62</v>
      </c>
      <c r="F22" s="80"/>
      <c r="G22" s="133"/>
      <c r="H22" s="113"/>
      <c r="I22" s="113"/>
      <c r="J22" s="113"/>
      <c r="K22" s="113"/>
      <c r="L22" s="113"/>
      <c r="M22" s="113"/>
      <c r="N22" s="113"/>
      <c r="O22" s="113"/>
      <c r="P22" s="113"/>
      <c r="Q22" s="113"/>
      <c r="R22" s="113"/>
      <c r="S22" s="113"/>
      <c r="T22" s="138"/>
      <c r="U22" s="138"/>
      <c r="V22" s="127"/>
      <c r="W22" s="127"/>
      <c r="X22" s="127"/>
      <c r="Y22" s="127"/>
      <c r="Z22" s="127"/>
      <c r="AA22" s="127"/>
      <c r="AB22" s="127"/>
      <c r="AC22" s="127"/>
      <c r="AD22" s="127"/>
      <c r="AE22" s="127"/>
      <c r="AF22" s="127"/>
      <c r="AG22" s="127"/>
      <c r="AH22" s="127"/>
      <c r="AI22" s="127"/>
      <c r="AJ22" s="127"/>
      <c r="AK22" s="127"/>
      <c r="AL22" s="127"/>
      <c r="AM22" s="127"/>
    </row>
    <row r="23" spans="1:39" s="75" customFormat="1" ht="15" customHeight="1" x14ac:dyDescent="0.25">
      <c r="A23" s="113"/>
      <c r="B23" s="113"/>
      <c r="C23" s="113"/>
      <c r="D23" s="113"/>
      <c r="E23" s="80"/>
      <c r="F23" s="80"/>
      <c r="G23" s="13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38"/>
      <c r="U23" s="138"/>
      <c r="V23" s="127"/>
      <c r="W23" s="127"/>
      <c r="X23" s="127"/>
      <c r="Y23" s="127"/>
      <c r="Z23" s="127"/>
      <c r="AA23" s="127"/>
      <c r="AB23" s="127"/>
      <c r="AC23" s="127"/>
      <c r="AD23" s="127"/>
      <c r="AE23" s="127"/>
      <c r="AF23" s="127"/>
      <c r="AG23" s="127"/>
      <c r="AH23" s="127"/>
      <c r="AI23" s="127"/>
      <c r="AJ23" s="127"/>
      <c r="AK23" s="127"/>
      <c r="AL23" s="127"/>
      <c r="AM23" s="127"/>
    </row>
    <row r="24" spans="1:39" s="75" customFormat="1" ht="15" customHeight="1" x14ac:dyDescent="0.25">
      <c r="A24" s="113" t="str">
        <f>"MMF Unpaid Int Due to "&amp;MONTH($B$3)&amp;"/"&amp;DAY($B$3)</f>
        <v>MMF Unpaid Int Due to 3/31</v>
      </c>
      <c r="B24" s="113"/>
      <c r="C24" s="113" t="s">
        <v>419</v>
      </c>
      <c r="D24" s="140">
        <v>10493.7</v>
      </c>
      <c r="E24" s="82">
        <v>10493.7</v>
      </c>
      <c r="F24" s="80"/>
      <c r="G24" s="13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38"/>
      <c r="U24" s="138"/>
      <c r="V24" s="127"/>
      <c r="W24" s="127"/>
      <c r="X24" s="127"/>
      <c r="Y24" s="127"/>
      <c r="Z24" s="127"/>
      <c r="AA24" s="127"/>
      <c r="AB24" s="127"/>
      <c r="AC24" s="127"/>
      <c r="AD24" s="127"/>
      <c r="AE24" s="127"/>
      <c r="AF24" s="127"/>
      <c r="AG24" s="127"/>
      <c r="AH24" s="127"/>
      <c r="AI24" s="127"/>
      <c r="AJ24" s="127"/>
      <c r="AK24" s="127"/>
      <c r="AL24" s="127"/>
      <c r="AM24" s="127"/>
    </row>
    <row r="25" spans="1:39" s="75" customFormat="1" ht="15" customHeight="1" x14ac:dyDescent="0.25">
      <c r="A25" s="113" t="str">
        <f>"MMF Unpaid Int Due to "&amp;MONTH($B$3)&amp;"/"&amp;DAY($B$3)</f>
        <v>MMF Unpaid Int Due to 3/31</v>
      </c>
      <c r="B25" s="113"/>
      <c r="C25" s="113" t="s">
        <v>420</v>
      </c>
      <c r="D25" s="140">
        <v>36.17</v>
      </c>
      <c r="E25" s="82">
        <v>36.17</v>
      </c>
      <c r="F25" s="80"/>
      <c r="G25" s="13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38"/>
      <c r="U25" s="138"/>
      <c r="V25" s="127"/>
      <c r="W25" s="127"/>
      <c r="X25" s="127"/>
      <c r="Y25" s="127"/>
      <c r="Z25" s="127"/>
      <c r="AA25" s="127"/>
      <c r="AB25" s="127"/>
      <c r="AC25" s="127"/>
      <c r="AD25" s="127"/>
      <c r="AE25" s="127"/>
      <c r="AF25" s="127"/>
      <c r="AG25" s="127"/>
      <c r="AH25" s="127"/>
      <c r="AI25" s="127"/>
      <c r="AJ25" s="127"/>
      <c r="AK25" s="127"/>
      <c r="AL25" s="127"/>
      <c r="AM25" s="127"/>
    </row>
    <row r="26" spans="1:39" s="75" customFormat="1" ht="15" customHeight="1" x14ac:dyDescent="0.25">
      <c r="A26" s="113" t="s">
        <v>421</v>
      </c>
      <c r="B26" s="113"/>
      <c r="C26" s="113" t="s">
        <v>421</v>
      </c>
      <c r="D26" s="140">
        <v>0</v>
      </c>
      <c r="E26" s="82">
        <v>0</v>
      </c>
      <c r="F26" s="80"/>
      <c r="G26" s="13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38"/>
      <c r="U26" s="138"/>
      <c r="V26" s="127"/>
      <c r="W26" s="127"/>
      <c r="X26" s="127"/>
      <c r="Y26" s="127"/>
      <c r="Z26" s="127"/>
      <c r="AA26" s="127"/>
      <c r="AB26" s="127"/>
      <c r="AC26" s="127"/>
      <c r="AD26" s="127"/>
      <c r="AE26" s="127"/>
      <c r="AF26" s="127"/>
      <c r="AG26" s="127"/>
      <c r="AH26" s="127"/>
      <c r="AI26" s="127"/>
      <c r="AJ26" s="127"/>
      <c r="AK26" s="127"/>
      <c r="AL26" s="127"/>
      <c r="AM26" s="127"/>
    </row>
    <row r="27" spans="1:39" s="75" customFormat="1" ht="15" customHeight="1" x14ac:dyDescent="0.25">
      <c r="A27" s="113" t="str">
        <f>"MMF Unpaid Int Due to "&amp;MONTH($B$3)&amp;"/"&amp;DAY($B$3)</f>
        <v>MMF Unpaid Int Due to 3/31</v>
      </c>
      <c r="B27" s="113"/>
      <c r="C27" s="113" t="s">
        <v>422</v>
      </c>
      <c r="D27" s="140">
        <v>3529.94</v>
      </c>
      <c r="E27" s="82">
        <v>3529.94</v>
      </c>
      <c r="F27" s="80"/>
      <c r="G27" s="13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38"/>
      <c r="U27" s="138"/>
      <c r="V27" s="127"/>
      <c r="W27" s="127"/>
      <c r="X27" s="127"/>
      <c r="Y27" s="127"/>
      <c r="Z27" s="127"/>
      <c r="AA27" s="127"/>
      <c r="AB27" s="127"/>
      <c r="AC27" s="127"/>
      <c r="AD27" s="127"/>
      <c r="AE27" s="127"/>
      <c r="AF27" s="127"/>
      <c r="AG27" s="127"/>
      <c r="AH27" s="127"/>
      <c r="AI27" s="127"/>
      <c r="AJ27" s="127"/>
      <c r="AK27" s="127"/>
      <c r="AL27" s="127"/>
      <c r="AM27" s="127"/>
    </row>
    <row r="28" spans="1:39" s="75" customFormat="1" ht="15" customHeight="1" x14ac:dyDescent="0.25">
      <c r="A28" s="141" t="str">
        <f>"MMF Unpaid Int Due to "&amp;MONTH($B$3)&amp;"/"&amp;DAY($B$3)</f>
        <v>MMF Unpaid Int Due to 3/31</v>
      </c>
      <c r="B28" s="141"/>
      <c r="C28" s="141" t="s">
        <v>423</v>
      </c>
      <c r="D28" s="142">
        <v>406.44</v>
      </c>
      <c r="E28" s="83">
        <v>406.44</v>
      </c>
      <c r="F28" s="80"/>
      <c r="G28" s="133"/>
      <c r="H28" s="141"/>
      <c r="I28" s="113"/>
      <c r="J28" s="113"/>
      <c r="K28" s="113"/>
      <c r="L28" s="84"/>
      <c r="M28" s="113"/>
      <c r="N28" s="113"/>
      <c r="O28" s="113"/>
      <c r="P28" s="113"/>
      <c r="Q28" s="113"/>
      <c r="R28" s="113"/>
      <c r="S28" s="143"/>
      <c r="T28" s="138"/>
      <c r="U28" s="138"/>
      <c r="V28" s="127"/>
      <c r="W28" s="127"/>
      <c r="X28" s="127"/>
      <c r="Y28" s="127"/>
      <c r="Z28" s="127"/>
      <c r="AA28" s="127"/>
      <c r="AB28" s="127"/>
      <c r="AC28" s="127"/>
      <c r="AD28" s="127"/>
      <c r="AE28" s="127"/>
      <c r="AF28" s="127"/>
      <c r="AG28" s="127"/>
      <c r="AH28" s="127"/>
      <c r="AI28" s="127"/>
      <c r="AJ28" s="127"/>
      <c r="AK28" s="127"/>
      <c r="AL28" s="127"/>
      <c r="AM28" s="127"/>
    </row>
    <row r="29" spans="1:39" s="75" customFormat="1" ht="15" customHeight="1" x14ac:dyDescent="0.3">
      <c r="A29" s="144" t="s">
        <v>424</v>
      </c>
      <c r="B29" s="144"/>
      <c r="C29" s="144"/>
      <c r="D29" s="144"/>
      <c r="E29" s="85">
        <f>SUM(E10:E28)</f>
        <v>86528310.329999998</v>
      </c>
      <c r="F29" s="85"/>
      <c r="G29" s="145"/>
      <c r="H29" s="144"/>
      <c r="I29" s="144"/>
      <c r="J29" s="144"/>
      <c r="K29" s="144"/>
      <c r="L29" s="85"/>
      <c r="M29" s="144"/>
      <c r="N29" s="144"/>
      <c r="O29" s="113"/>
      <c r="P29" s="113"/>
      <c r="Q29" s="113"/>
      <c r="R29" s="113"/>
      <c r="S29" s="143"/>
      <c r="T29" s="138"/>
      <c r="U29" s="138"/>
      <c r="V29" s="127"/>
      <c r="W29" s="127"/>
      <c r="X29" s="127"/>
      <c r="Y29" s="127"/>
      <c r="Z29" s="127"/>
      <c r="AA29" s="127"/>
      <c r="AB29" s="127"/>
      <c r="AC29" s="127"/>
      <c r="AD29" s="127"/>
      <c r="AE29" s="127"/>
      <c r="AF29" s="127"/>
      <c r="AG29" s="127"/>
      <c r="AH29" s="127"/>
      <c r="AI29" s="127"/>
      <c r="AJ29" s="127"/>
      <c r="AK29" s="127"/>
      <c r="AL29" s="127"/>
      <c r="AM29" s="127"/>
    </row>
    <row r="30" spans="1:39" s="75" customFormat="1" ht="15" customHeight="1" x14ac:dyDescent="0.3">
      <c r="A30" s="144"/>
      <c r="B30" s="144"/>
      <c r="C30" s="144"/>
      <c r="D30" s="144"/>
      <c r="E30" s="85"/>
      <c r="F30" s="85"/>
      <c r="G30" s="145"/>
      <c r="H30" s="144"/>
      <c r="I30" s="144"/>
      <c r="J30" s="144"/>
      <c r="K30" s="144"/>
      <c r="L30" s="85"/>
      <c r="M30" s="144"/>
      <c r="N30" s="144"/>
      <c r="O30" s="113"/>
      <c r="P30" s="113"/>
      <c r="Q30" s="113"/>
      <c r="R30" s="113"/>
      <c r="S30" s="143"/>
      <c r="T30" s="138"/>
      <c r="U30" s="138"/>
      <c r="V30" s="127"/>
      <c r="W30" s="127"/>
      <c r="X30" s="127"/>
      <c r="Y30" s="127"/>
      <c r="Z30" s="127"/>
      <c r="AA30" s="127"/>
      <c r="AB30" s="127"/>
      <c r="AC30" s="127"/>
      <c r="AD30" s="127"/>
      <c r="AE30" s="127"/>
      <c r="AF30" s="127"/>
      <c r="AG30" s="127"/>
      <c r="AH30" s="127"/>
      <c r="AI30" s="127"/>
      <c r="AJ30" s="127"/>
      <c r="AK30" s="127"/>
      <c r="AL30" s="127"/>
      <c r="AM30" s="127"/>
    </row>
    <row r="31" spans="1:39" s="75" customFormat="1" ht="15" customHeight="1" x14ac:dyDescent="0.3">
      <c r="A31" s="144"/>
      <c r="B31" s="178" t="s">
        <v>425</v>
      </c>
      <c r="C31" s="179"/>
      <c r="D31" s="179"/>
      <c r="E31" s="180"/>
      <c r="F31" s="85"/>
      <c r="G31" s="145"/>
      <c r="H31" s="144"/>
      <c r="I31" s="144"/>
      <c r="J31" s="144"/>
      <c r="K31" s="144"/>
      <c r="L31" s="85"/>
      <c r="M31" s="144"/>
      <c r="N31" s="144"/>
      <c r="O31" s="113"/>
      <c r="P31" s="113"/>
      <c r="Q31" s="113"/>
      <c r="R31" s="113"/>
      <c r="S31" s="143"/>
      <c r="T31" s="138"/>
      <c r="U31" s="138"/>
      <c r="V31" s="127"/>
      <c r="W31" s="127"/>
      <c r="X31" s="127"/>
      <c r="Y31" s="127"/>
      <c r="Z31" s="127"/>
      <c r="AA31" s="127"/>
      <c r="AB31" s="127"/>
      <c r="AC31" s="127"/>
      <c r="AD31" s="127"/>
      <c r="AE31" s="127"/>
      <c r="AF31" s="127"/>
      <c r="AG31" s="127"/>
      <c r="AH31" s="127"/>
      <c r="AI31" s="127"/>
      <c r="AJ31" s="127"/>
      <c r="AK31" s="127"/>
      <c r="AL31" s="127"/>
      <c r="AM31" s="127"/>
    </row>
    <row r="32" spans="1:39" s="75" customFormat="1" ht="15" customHeight="1" x14ac:dyDescent="0.25">
      <c r="A32" s="134" t="s">
        <v>414</v>
      </c>
      <c r="B32" s="134" t="s">
        <v>2</v>
      </c>
      <c r="C32" s="134" t="s">
        <v>3</v>
      </c>
      <c r="D32" s="134" t="s">
        <v>426</v>
      </c>
      <c r="E32" s="134" t="s">
        <v>427</v>
      </c>
      <c r="F32" s="130"/>
      <c r="G32" s="133"/>
      <c r="H32" s="130"/>
      <c r="I32" s="130"/>
      <c r="J32" s="130"/>
      <c r="K32" s="130"/>
      <c r="L32" s="130"/>
      <c r="M32" s="113"/>
      <c r="N32" s="113"/>
      <c r="O32" s="113"/>
      <c r="P32" s="113"/>
      <c r="Q32" s="113"/>
      <c r="R32" s="113"/>
      <c r="S32" s="143"/>
      <c r="T32" s="138"/>
      <c r="U32" s="138"/>
      <c r="V32" s="127"/>
      <c r="W32" s="127"/>
      <c r="X32" s="127"/>
      <c r="Y32" s="127"/>
      <c r="Z32" s="127"/>
      <c r="AA32" s="127"/>
      <c r="AB32" s="127"/>
      <c r="AC32" s="127"/>
      <c r="AD32" s="127"/>
      <c r="AE32" s="127"/>
      <c r="AF32" s="127"/>
      <c r="AG32" s="127"/>
      <c r="AH32" s="127"/>
      <c r="AI32" s="127"/>
      <c r="AJ32" s="127"/>
      <c r="AK32" s="127"/>
      <c r="AL32" s="127"/>
      <c r="AM32" s="127"/>
    </row>
    <row r="33" spans="1:39" s="75" customFormat="1" ht="15" customHeight="1" x14ac:dyDescent="0.25">
      <c r="A33" s="113" t="s">
        <v>391</v>
      </c>
      <c r="B33" s="130"/>
      <c r="C33" s="137">
        <f>$B$3</f>
        <v>45382</v>
      </c>
      <c r="D33" s="78">
        <v>0</v>
      </c>
      <c r="E33" s="78">
        <v>0</v>
      </c>
      <c r="F33" s="130"/>
      <c r="G33" s="133"/>
      <c r="H33" s="146"/>
      <c r="I33" s="130"/>
      <c r="J33" s="130"/>
      <c r="K33" s="130"/>
      <c r="L33" s="130"/>
      <c r="M33" s="113"/>
      <c r="N33" s="113"/>
      <c r="O33" s="113"/>
      <c r="P33" s="113"/>
      <c r="Q33" s="113"/>
      <c r="R33" s="113"/>
      <c r="S33" s="143"/>
      <c r="T33" s="138"/>
      <c r="U33" s="138"/>
      <c r="V33" s="127"/>
      <c r="W33" s="127"/>
      <c r="X33" s="127"/>
      <c r="Y33" s="127"/>
      <c r="Z33" s="127"/>
      <c r="AA33" s="127"/>
      <c r="AB33" s="127"/>
      <c r="AC33" s="127"/>
      <c r="AD33" s="127"/>
      <c r="AE33" s="127"/>
      <c r="AF33" s="127"/>
      <c r="AG33" s="127"/>
      <c r="AH33" s="127"/>
      <c r="AI33" s="127"/>
      <c r="AJ33" s="127"/>
      <c r="AK33" s="127"/>
      <c r="AL33" s="127"/>
      <c r="AM33" s="127"/>
    </row>
    <row r="34" spans="1:39" s="75" customFormat="1" ht="15" customHeight="1" x14ac:dyDescent="0.25">
      <c r="A34" s="113" t="s">
        <v>390</v>
      </c>
      <c r="B34" s="130"/>
      <c r="C34" s="137">
        <f>$B$3</f>
        <v>45382</v>
      </c>
      <c r="D34" s="78">
        <v>102526.8</v>
      </c>
      <c r="E34" s="78">
        <v>102526.8</v>
      </c>
      <c r="F34" s="130"/>
      <c r="G34" s="133"/>
      <c r="H34" s="146"/>
      <c r="I34" s="130"/>
      <c r="J34" s="130"/>
      <c r="K34" s="130"/>
      <c r="L34" s="130"/>
      <c r="M34" s="113"/>
      <c r="N34" s="113"/>
      <c r="O34" s="113"/>
      <c r="P34" s="113"/>
      <c r="Q34" s="113"/>
      <c r="R34" s="113"/>
      <c r="S34" s="143"/>
      <c r="T34" s="138"/>
      <c r="U34" s="138"/>
      <c r="V34" s="127"/>
      <c r="W34" s="127"/>
      <c r="X34" s="127"/>
      <c r="Y34" s="127"/>
      <c r="Z34" s="127"/>
      <c r="AA34" s="127"/>
      <c r="AB34" s="127"/>
      <c r="AC34" s="127"/>
      <c r="AD34" s="127"/>
      <c r="AE34" s="127"/>
      <c r="AF34" s="127"/>
      <c r="AG34" s="127"/>
      <c r="AH34" s="127"/>
      <c r="AI34" s="127"/>
      <c r="AJ34" s="127"/>
      <c r="AK34" s="127"/>
      <c r="AL34" s="127"/>
      <c r="AM34" s="127"/>
    </row>
    <row r="35" spans="1:39" s="75" customFormat="1" ht="15" customHeight="1" x14ac:dyDescent="0.25">
      <c r="A35" s="113" t="s">
        <v>428</v>
      </c>
      <c r="B35" s="130"/>
      <c r="C35" s="137">
        <f>$B$3</f>
        <v>45382</v>
      </c>
      <c r="D35" s="78">
        <v>0</v>
      </c>
      <c r="E35" s="78">
        <v>0</v>
      </c>
      <c r="F35" s="130"/>
      <c r="G35" s="133"/>
      <c r="H35" s="146"/>
      <c r="I35" s="130"/>
      <c r="J35" s="130"/>
      <c r="K35" s="130"/>
      <c r="L35" s="130"/>
      <c r="M35" s="113"/>
      <c r="N35" s="113"/>
      <c r="O35" s="113"/>
      <c r="P35" s="113"/>
      <c r="Q35" s="113"/>
      <c r="R35" s="113"/>
      <c r="S35" s="143"/>
      <c r="T35" s="138"/>
      <c r="U35" s="138"/>
      <c r="V35" s="127"/>
      <c r="W35" s="127"/>
      <c r="X35" s="127"/>
      <c r="Y35" s="127"/>
      <c r="Z35" s="127"/>
      <c r="AA35" s="127"/>
      <c r="AB35" s="127"/>
      <c r="AC35" s="127"/>
      <c r="AD35" s="127"/>
      <c r="AE35" s="127"/>
      <c r="AF35" s="127"/>
      <c r="AG35" s="127"/>
      <c r="AH35" s="127"/>
      <c r="AI35" s="127"/>
      <c r="AJ35" s="127"/>
      <c r="AK35" s="127"/>
      <c r="AL35" s="127"/>
      <c r="AM35" s="127"/>
    </row>
    <row r="36" spans="1:39" s="75" customFormat="1" ht="15" customHeight="1" x14ac:dyDescent="0.25">
      <c r="A36" s="113" t="s">
        <v>429</v>
      </c>
      <c r="B36" s="130"/>
      <c r="C36" s="137">
        <f>$B$3</f>
        <v>45382</v>
      </c>
      <c r="D36" s="78">
        <v>6.1355365232884651E-11</v>
      </c>
      <c r="E36" s="78">
        <v>6.1355365232884651E-11</v>
      </c>
      <c r="F36" s="130"/>
      <c r="G36" s="133"/>
      <c r="H36" s="146"/>
      <c r="I36" s="130"/>
      <c r="J36" s="130"/>
      <c r="K36" s="130"/>
      <c r="L36" s="130"/>
      <c r="M36" s="113"/>
      <c r="N36" s="113"/>
      <c r="O36" s="113"/>
      <c r="P36" s="113"/>
      <c r="Q36" s="113"/>
      <c r="R36" s="113"/>
      <c r="S36" s="143"/>
      <c r="T36" s="138"/>
      <c r="U36" s="138"/>
      <c r="V36" s="127"/>
      <c r="W36" s="127"/>
      <c r="X36" s="127"/>
      <c r="Y36" s="127"/>
      <c r="Z36" s="127"/>
      <c r="AA36" s="127"/>
      <c r="AB36" s="127"/>
      <c r="AC36" s="127"/>
      <c r="AD36" s="127"/>
      <c r="AE36" s="127"/>
      <c r="AF36" s="127"/>
      <c r="AG36" s="127"/>
      <c r="AH36" s="127"/>
      <c r="AI36" s="127"/>
      <c r="AJ36" s="127"/>
      <c r="AK36" s="127"/>
      <c r="AL36" s="127"/>
      <c r="AM36" s="127"/>
    </row>
    <row r="37" spans="1:39" s="75" customFormat="1" ht="15" customHeight="1" x14ac:dyDescent="0.25">
      <c r="A37" s="113" t="s">
        <v>430</v>
      </c>
      <c r="B37" s="130"/>
      <c r="C37" s="137">
        <f>$B$3</f>
        <v>45382</v>
      </c>
      <c r="D37" s="78">
        <v>839771.37</v>
      </c>
      <c r="E37" s="78">
        <v>839771.37</v>
      </c>
      <c r="F37" s="130"/>
      <c r="G37" s="133"/>
      <c r="H37" s="146"/>
      <c r="I37" s="130"/>
      <c r="J37" s="130"/>
      <c r="K37" s="130"/>
      <c r="L37" s="130"/>
      <c r="M37" s="113"/>
      <c r="N37" s="113"/>
      <c r="O37" s="113"/>
      <c r="P37" s="113"/>
      <c r="Q37" s="113"/>
      <c r="R37" s="113"/>
      <c r="S37" s="143"/>
      <c r="T37" s="138"/>
      <c r="U37" s="138"/>
      <c r="V37" s="127"/>
      <c r="W37" s="127"/>
      <c r="X37" s="127"/>
      <c r="Y37" s="127"/>
      <c r="Z37" s="127"/>
      <c r="AA37" s="127"/>
      <c r="AB37" s="127"/>
      <c r="AC37" s="127"/>
      <c r="AD37" s="127"/>
      <c r="AE37" s="127"/>
      <c r="AF37" s="127"/>
      <c r="AG37" s="127"/>
      <c r="AH37" s="127"/>
      <c r="AI37" s="127"/>
      <c r="AJ37" s="127"/>
      <c r="AK37" s="127"/>
      <c r="AL37" s="127"/>
      <c r="AM37" s="127"/>
    </row>
    <row r="38" spans="1:39" s="75" customFormat="1" ht="15" customHeight="1" x14ac:dyDescent="0.3">
      <c r="A38" s="144" t="s">
        <v>431</v>
      </c>
      <c r="B38" s="144"/>
      <c r="C38" s="144"/>
      <c r="D38" s="144"/>
      <c r="E38" s="85">
        <f>SUM(E33:E37)</f>
        <v>942298.17</v>
      </c>
      <c r="F38" s="80"/>
      <c r="G38" s="133"/>
      <c r="H38" s="113"/>
      <c r="I38" s="113"/>
      <c r="J38" s="113"/>
      <c r="K38" s="113"/>
      <c r="L38" s="147"/>
      <c r="M38" s="113"/>
      <c r="N38" s="113"/>
      <c r="O38" s="113"/>
      <c r="P38" s="113"/>
      <c r="Q38" s="113"/>
      <c r="R38" s="113"/>
      <c r="S38" s="113"/>
      <c r="T38" s="138"/>
      <c r="U38" s="138"/>
      <c r="V38" s="127"/>
      <c r="W38" s="127"/>
      <c r="X38" s="127"/>
      <c r="Y38" s="127"/>
      <c r="Z38" s="127"/>
      <c r="AA38" s="127"/>
      <c r="AB38" s="127"/>
      <c r="AC38" s="127"/>
      <c r="AD38" s="127"/>
      <c r="AE38" s="127"/>
      <c r="AF38" s="127"/>
      <c r="AG38" s="127"/>
      <c r="AH38" s="127"/>
      <c r="AI38" s="127"/>
      <c r="AJ38" s="127"/>
      <c r="AK38" s="127"/>
      <c r="AL38" s="127"/>
      <c r="AM38" s="127"/>
    </row>
    <row r="39" spans="1:39" s="75" customFormat="1" ht="15" customHeight="1" thickBot="1" x14ac:dyDescent="0.35">
      <c r="A39" s="144"/>
      <c r="B39" s="144"/>
      <c r="C39" s="144"/>
      <c r="D39" s="144"/>
      <c r="E39" s="85"/>
      <c r="F39" s="80"/>
      <c r="G39" s="133"/>
      <c r="H39" s="113"/>
      <c r="I39" s="113"/>
      <c r="J39" s="113"/>
      <c r="K39" s="113"/>
      <c r="L39" s="147"/>
      <c r="M39" s="113"/>
      <c r="N39" s="113"/>
      <c r="O39" s="113"/>
      <c r="P39" s="113"/>
      <c r="Q39" s="113"/>
      <c r="R39" s="113"/>
      <c r="S39" s="113"/>
      <c r="T39" s="138"/>
      <c r="U39" s="138"/>
      <c r="V39" s="127"/>
      <c r="W39" s="127"/>
      <c r="X39" s="127"/>
      <c r="Y39" s="127"/>
      <c r="Z39" s="127"/>
      <c r="AA39" s="127"/>
      <c r="AB39" s="127"/>
      <c r="AC39" s="127"/>
      <c r="AD39" s="127"/>
      <c r="AE39" s="127"/>
      <c r="AF39" s="127"/>
      <c r="AG39" s="127"/>
      <c r="AH39" s="127"/>
      <c r="AI39" s="127"/>
      <c r="AJ39" s="127"/>
      <c r="AK39" s="127"/>
      <c r="AL39" s="127"/>
      <c r="AM39" s="127"/>
    </row>
    <row r="40" spans="1:39" s="75" customFormat="1" ht="15" customHeight="1" thickBot="1" x14ac:dyDescent="0.35">
      <c r="A40" s="144" t="s">
        <v>432</v>
      </c>
      <c r="B40" s="144"/>
      <c r="C40" s="144"/>
      <c r="D40" s="144"/>
      <c r="E40" s="86">
        <f>E29+E38</f>
        <v>87470608.5</v>
      </c>
      <c r="F40" s="80"/>
      <c r="G40" s="133"/>
      <c r="H40" s="144"/>
      <c r="I40" s="144"/>
      <c r="J40" s="144"/>
      <c r="K40" s="144"/>
      <c r="L40" s="86"/>
      <c r="M40" s="113"/>
      <c r="N40" s="113"/>
      <c r="O40" s="113"/>
      <c r="P40" s="113"/>
      <c r="Q40" s="113"/>
      <c r="R40" s="113"/>
      <c r="S40" s="113"/>
      <c r="T40" s="138"/>
      <c r="U40" s="138"/>
      <c r="V40" s="127"/>
      <c r="W40" s="127"/>
      <c r="X40" s="127"/>
      <c r="Y40" s="127"/>
      <c r="Z40" s="127"/>
      <c r="AA40" s="127"/>
      <c r="AB40" s="127"/>
      <c r="AC40" s="127"/>
      <c r="AD40" s="127"/>
      <c r="AE40" s="127"/>
      <c r="AF40" s="127"/>
      <c r="AG40" s="127"/>
      <c r="AH40" s="127"/>
      <c r="AI40" s="127"/>
      <c r="AJ40" s="127"/>
      <c r="AK40" s="127"/>
      <c r="AL40" s="127"/>
      <c r="AM40" s="127"/>
    </row>
    <row r="41" spans="1:39" s="75" customFormat="1" ht="15" customHeight="1" thickBot="1" x14ac:dyDescent="0.35">
      <c r="A41" s="148"/>
      <c r="B41" s="148"/>
      <c r="C41" s="148"/>
      <c r="D41" s="148"/>
      <c r="E41" s="87"/>
      <c r="F41" s="88"/>
      <c r="G41" s="149"/>
      <c r="H41" s="150"/>
      <c r="I41" s="150"/>
      <c r="J41" s="150"/>
      <c r="K41" s="150"/>
      <c r="L41" s="151"/>
      <c r="M41" s="150"/>
      <c r="N41" s="150"/>
      <c r="O41" s="150"/>
      <c r="P41" s="150"/>
      <c r="Q41" s="150"/>
      <c r="R41" s="150"/>
      <c r="S41" s="150"/>
      <c r="T41" s="138"/>
      <c r="U41" s="138"/>
      <c r="V41" s="127"/>
      <c r="W41" s="127"/>
      <c r="X41" s="127"/>
      <c r="Y41" s="127"/>
      <c r="Z41" s="127"/>
      <c r="AA41" s="127"/>
      <c r="AB41" s="127"/>
      <c r="AC41" s="127"/>
      <c r="AD41" s="127"/>
      <c r="AE41" s="127"/>
      <c r="AF41" s="127"/>
      <c r="AG41" s="127"/>
      <c r="AH41" s="127"/>
      <c r="AI41" s="127"/>
      <c r="AJ41" s="127"/>
      <c r="AK41" s="127"/>
      <c r="AL41" s="127"/>
      <c r="AM41" s="127"/>
    </row>
    <row r="42" spans="1:39" s="75" customFormat="1" ht="15" customHeight="1" thickTop="1" x14ac:dyDescent="0.3">
      <c r="A42" s="144"/>
      <c r="B42" s="144"/>
      <c r="C42" s="144"/>
      <c r="D42" s="144"/>
      <c r="E42" s="89"/>
      <c r="F42" s="80"/>
      <c r="G42" s="133"/>
      <c r="H42" s="113"/>
      <c r="I42" s="113"/>
      <c r="J42" s="113"/>
      <c r="K42" s="113"/>
      <c r="L42" s="147"/>
      <c r="M42" s="113"/>
      <c r="N42" s="113"/>
      <c r="O42" s="113"/>
      <c r="P42" s="113"/>
      <c r="Q42" s="113"/>
      <c r="R42" s="113"/>
      <c r="S42" s="113"/>
      <c r="T42" s="138"/>
      <c r="U42" s="138"/>
      <c r="V42" s="127"/>
      <c r="W42" s="127"/>
      <c r="X42" s="127"/>
      <c r="Y42" s="127"/>
      <c r="Z42" s="127"/>
      <c r="AA42" s="127"/>
      <c r="AB42" s="127"/>
      <c r="AC42" s="127"/>
      <c r="AD42" s="127"/>
      <c r="AE42" s="127"/>
      <c r="AF42" s="127"/>
      <c r="AG42" s="127"/>
      <c r="AH42" s="127"/>
      <c r="AI42" s="127"/>
      <c r="AJ42" s="127"/>
      <c r="AK42" s="127"/>
      <c r="AL42" s="127"/>
      <c r="AM42" s="127"/>
    </row>
    <row r="43" spans="1:39" s="75" customFormat="1" ht="15" customHeight="1" x14ac:dyDescent="0.3">
      <c r="A43" s="129" t="s">
        <v>433</v>
      </c>
      <c r="B43" s="144"/>
      <c r="C43" s="144"/>
      <c r="D43" s="144"/>
      <c r="E43" s="89"/>
      <c r="F43" s="80"/>
      <c r="G43" s="133"/>
      <c r="H43" s="129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38"/>
      <c r="U43" s="138"/>
      <c r="V43" s="127"/>
      <c r="W43" s="127"/>
      <c r="X43" s="127"/>
      <c r="Y43" s="127"/>
      <c r="Z43" s="127"/>
      <c r="AA43" s="127"/>
      <c r="AB43" s="127"/>
      <c r="AC43" s="127"/>
      <c r="AD43" s="127"/>
      <c r="AE43" s="127"/>
      <c r="AF43" s="127"/>
      <c r="AG43" s="127"/>
      <c r="AH43" s="127"/>
      <c r="AI43" s="127"/>
      <c r="AJ43" s="127"/>
      <c r="AK43" s="127"/>
      <c r="AL43" s="127"/>
      <c r="AM43" s="127"/>
    </row>
    <row r="44" spans="1:39" s="75" customFormat="1" ht="15" customHeight="1" x14ac:dyDescent="0.3">
      <c r="A44" s="144"/>
      <c r="B44" s="144"/>
      <c r="C44" s="144"/>
      <c r="D44" s="144"/>
      <c r="E44" s="89"/>
      <c r="F44" s="80"/>
      <c r="G44" s="133"/>
      <c r="H44" s="144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38"/>
      <c r="U44" s="138"/>
      <c r="V44" s="127"/>
      <c r="W44" s="127"/>
      <c r="X44" s="127"/>
      <c r="Y44" s="127"/>
      <c r="Z44" s="127"/>
      <c r="AA44" s="127"/>
      <c r="AB44" s="127"/>
      <c r="AC44" s="127"/>
      <c r="AD44" s="127"/>
      <c r="AE44" s="127"/>
      <c r="AF44" s="127"/>
      <c r="AG44" s="127"/>
      <c r="AH44" s="127"/>
      <c r="AI44" s="127"/>
      <c r="AJ44" s="127"/>
      <c r="AK44" s="127"/>
      <c r="AL44" s="127"/>
      <c r="AM44" s="127"/>
    </row>
    <row r="45" spans="1:39" s="75" customFormat="1" ht="15" customHeight="1" x14ac:dyDescent="0.25">
      <c r="A45" s="134" t="str">
        <f>"Accruals since "&amp;MONTH(B5)&amp;"/"&amp;DAY(B5)</f>
        <v>Accruals since 3/14</v>
      </c>
      <c r="B45" s="141" t="s">
        <v>434</v>
      </c>
      <c r="C45" s="134"/>
      <c r="D45" s="134"/>
      <c r="E45" s="134" t="s">
        <v>426</v>
      </c>
      <c r="F45" s="80"/>
      <c r="G45" s="13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38"/>
      <c r="U45" s="138"/>
      <c r="V45" s="127"/>
      <c r="W45" s="127"/>
      <c r="X45" s="127"/>
      <c r="Y45" s="127"/>
      <c r="Z45" s="127"/>
      <c r="AA45" s="127"/>
      <c r="AB45" s="127"/>
      <c r="AC45" s="127"/>
      <c r="AD45" s="127"/>
      <c r="AE45" s="127"/>
      <c r="AF45" s="127"/>
      <c r="AG45" s="127"/>
      <c r="AH45" s="127"/>
      <c r="AI45" s="127"/>
      <c r="AJ45" s="127"/>
      <c r="AK45" s="127"/>
      <c r="AL45" s="127"/>
      <c r="AM45" s="127"/>
    </row>
    <row r="46" spans="1:39" s="75" customFormat="1" ht="15" customHeight="1" x14ac:dyDescent="0.35">
      <c r="A46" s="113" t="s">
        <v>435</v>
      </c>
      <c r="B46" s="90">
        <v>1073.3399999999999</v>
      </c>
      <c r="C46" s="144"/>
      <c r="D46" s="144"/>
      <c r="E46" s="80">
        <f>+B46*($B$3-$B$5)</f>
        <v>18246.78</v>
      </c>
      <c r="F46" s="80"/>
      <c r="G46" s="133"/>
      <c r="H46" s="113"/>
      <c r="I46" s="113"/>
      <c r="J46" s="130"/>
      <c r="K46" s="113"/>
      <c r="L46" s="91"/>
      <c r="M46" s="113"/>
      <c r="N46" s="113"/>
      <c r="O46" s="113"/>
      <c r="P46" s="113"/>
      <c r="Q46" s="113"/>
      <c r="R46" s="113"/>
      <c r="S46" s="113"/>
      <c r="T46" s="138"/>
      <c r="U46" s="138"/>
      <c r="V46" s="127"/>
      <c r="W46" s="127"/>
      <c r="X46" s="127"/>
      <c r="Y46" s="127"/>
      <c r="Z46" s="127"/>
      <c r="AA46" s="127"/>
      <c r="AB46" s="127"/>
      <c r="AC46" s="127"/>
      <c r="AD46" s="127"/>
      <c r="AE46" s="127"/>
      <c r="AF46" s="127"/>
      <c r="AG46" s="127"/>
      <c r="AH46" s="127"/>
      <c r="AI46" s="127"/>
      <c r="AJ46" s="127"/>
      <c r="AK46" s="127"/>
      <c r="AL46" s="127"/>
      <c r="AM46" s="127"/>
    </row>
    <row r="47" spans="1:39" s="75" customFormat="1" ht="15" customHeight="1" x14ac:dyDescent="0.35">
      <c r="A47" s="113" t="s">
        <v>436</v>
      </c>
      <c r="B47" s="90">
        <v>-417.7</v>
      </c>
      <c r="C47" s="144"/>
      <c r="D47" s="144"/>
      <c r="E47" s="80">
        <f t="shared" ref="E47:E53" si="0">+B47*($B$3-$B$5)</f>
        <v>-7100.9</v>
      </c>
      <c r="F47" s="80"/>
      <c r="G47" s="133"/>
      <c r="H47" s="113"/>
      <c r="I47" s="113"/>
      <c r="J47" s="130"/>
      <c r="K47" s="113"/>
      <c r="L47" s="91"/>
      <c r="M47" s="113"/>
      <c r="N47" s="113"/>
      <c r="O47" s="113"/>
      <c r="P47" s="113"/>
      <c r="Q47" s="113"/>
      <c r="R47" s="113"/>
      <c r="S47" s="113"/>
      <c r="T47" s="138"/>
      <c r="U47" s="138"/>
      <c r="V47" s="127"/>
      <c r="W47" s="127"/>
      <c r="X47" s="127"/>
      <c r="Y47" s="127"/>
      <c r="Z47" s="127"/>
      <c r="AA47" s="127"/>
      <c r="AB47" s="127"/>
      <c r="AC47" s="127"/>
      <c r="AD47" s="127"/>
      <c r="AE47" s="127"/>
      <c r="AF47" s="127"/>
      <c r="AG47" s="127"/>
      <c r="AH47" s="127"/>
      <c r="AI47" s="127"/>
      <c r="AJ47" s="127"/>
      <c r="AK47" s="127"/>
      <c r="AL47" s="127"/>
      <c r="AM47" s="127"/>
    </row>
    <row r="48" spans="1:39" s="75" customFormat="1" ht="15" customHeight="1" x14ac:dyDescent="0.35">
      <c r="A48" s="113" t="s">
        <v>437</v>
      </c>
      <c r="B48" s="90">
        <v>-37677.131654754281</v>
      </c>
      <c r="C48" s="144"/>
      <c r="D48" s="144"/>
      <c r="E48" s="92">
        <f>+B48</f>
        <v>-37677.131654754281</v>
      </c>
      <c r="F48" s="80"/>
      <c r="G48" s="133"/>
      <c r="H48" s="113"/>
      <c r="I48" s="113"/>
      <c r="J48" s="130"/>
      <c r="K48" s="113"/>
      <c r="L48" s="91"/>
      <c r="M48" s="113"/>
      <c r="N48" s="113"/>
      <c r="O48" s="113"/>
      <c r="P48" s="113"/>
      <c r="Q48" s="113"/>
      <c r="R48" s="113"/>
      <c r="S48" s="113"/>
      <c r="T48" s="138"/>
      <c r="U48" s="138"/>
      <c r="V48" s="127"/>
      <c r="W48" s="127"/>
      <c r="X48" s="127"/>
      <c r="Y48" s="127"/>
      <c r="Z48" s="127"/>
      <c r="AA48" s="127"/>
      <c r="AB48" s="127"/>
      <c r="AC48" s="127"/>
      <c r="AD48" s="127"/>
      <c r="AE48" s="127"/>
      <c r="AF48" s="127"/>
      <c r="AG48" s="127"/>
      <c r="AH48" s="127"/>
      <c r="AI48" s="127"/>
      <c r="AJ48" s="127"/>
      <c r="AK48" s="127"/>
      <c r="AL48" s="127"/>
      <c r="AM48" s="127"/>
    </row>
    <row r="49" spans="1:39" s="75" customFormat="1" ht="15" customHeight="1" x14ac:dyDescent="0.35">
      <c r="A49" s="113" t="s">
        <v>438</v>
      </c>
      <c r="B49" s="153">
        <v>55.39</v>
      </c>
      <c r="C49" s="144"/>
      <c r="D49" s="144"/>
      <c r="E49" s="80">
        <f t="shared" si="0"/>
        <v>941.63</v>
      </c>
      <c r="F49" s="80"/>
      <c r="G49" s="133"/>
      <c r="H49" s="113"/>
      <c r="I49" s="147"/>
      <c r="J49" s="146"/>
      <c r="K49" s="91"/>
      <c r="L49" s="93"/>
      <c r="M49" s="152"/>
      <c r="N49" s="113"/>
      <c r="O49" s="113"/>
      <c r="P49" s="113"/>
      <c r="Q49" s="113"/>
      <c r="R49" s="113"/>
      <c r="S49" s="113"/>
      <c r="T49" s="138"/>
      <c r="U49" s="138"/>
      <c r="V49" s="127"/>
      <c r="W49" s="127"/>
      <c r="X49" s="127"/>
      <c r="Y49" s="127"/>
      <c r="Z49" s="127"/>
      <c r="AA49" s="127"/>
      <c r="AB49" s="127"/>
      <c r="AC49" s="127"/>
      <c r="AD49" s="127"/>
      <c r="AE49" s="127"/>
      <c r="AF49" s="127"/>
      <c r="AG49" s="127"/>
      <c r="AH49" s="127"/>
      <c r="AI49" s="127"/>
      <c r="AJ49" s="127"/>
      <c r="AK49" s="127"/>
      <c r="AL49" s="127"/>
      <c r="AM49" s="127"/>
    </row>
    <row r="50" spans="1:39" s="75" customFormat="1" ht="15" customHeight="1" x14ac:dyDescent="0.35">
      <c r="A50" s="113" t="s">
        <v>439</v>
      </c>
      <c r="B50" s="153">
        <v>48.89</v>
      </c>
      <c r="C50" s="144"/>
      <c r="D50" s="144"/>
      <c r="E50" s="80">
        <f t="shared" si="0"/>
        <v>831.13</v>
      </c>
      <c r="F50" s="80"/>
      <c r="G50" s="133"/>
      <c r="H50" s="113"/>
      <c r="I50" s="147"/>
      <c r="J50" s="146"/>
      <c r="K50" s="91"/>
      <c r="L50" s="91"/>
      <c r="M50" s="94"/>
      <c r="N50" s="113"/>
      <c r="O50" s="113"/>
      <c r="P50" s="113"/>
      <c r="Q50" s="113"/>
      <c r="R50" s="113"/>
      <c r="S50" s="113"/>
      <c r="T50" s="138"/>
      <c r="U50" s="138"/>
      <c r="V50" s="127"/>
      <c r="W50" s="127"/>
      <c r="X50" s="127"/>
      <c r="Y50" s="127"/>
      <c r="Z50" s="127"/>
      <c r="AA50" s="127"/>
      <c r="AB50" s="127"/>
      <c r="AC50" s="127"/>
      <c r="AD50" s="127"/>
      <c r="AE50" s="127"/>
      <c r="AF50" s="127"/>
      <c r="AG50" s="127"/>
      <c r="AH50" s="127"/>
      <c r="AI50" s="127"/>
      <c r="AJ50" s="127"/>
      <c r="AK50" s="127"/>
      <c r="AL50" s="127"/>
      <c r="AM50" s="127"/>
    </row>
    <row r="51" spans="1:39" s="75" customFormat="1" ht="15" customHeight="1" x14ac:dyDescent="0.35">
      <c r="A51" s="113" t="s">
        <v>440</v>
      </c>
      <c r="B51" s="153">
        <v>11.64</v>
      </c>
      <c r="C51" s="144"/>
      <c r="D51" s="144"/>
      <c r="E51" s="80">
        <f t="shared" si="0"/>
        <v>197.88</v>
      </c>
      <c r="F51" s="80"/>
      <c r="G51" s="133"/>
      <c r="H51" s="113"/>
      <c r="I51" s="147"/>
      <c r="J51" s="146"/>
      <c r="K51" s="91"/>
      <c r="L51" s="91"/>
      <c r="M51" s="94"/>
      <c r="N51" s="113"/>
      <c r="O51" s="113"/>
      <c r="P51" s="113"/>
      <c r="Q51" s="113"/>
      <c r="R51" s="113"/>
      <c r="S51" s="113"/>
      <c r="T51" s="138"/>
      <c r="U51" s="138"/>
      <c r="V51" s="127"/>
      <c r="W51" s="127"/>
      <c r="X51" s="127"/>
      <c r="Y51" s="127"/>
      <c r="Z51" s="127"/>
      <c r="AA51" s="127"/>
      <c r="AB51" s="127"/>
      <c r="AC51" s="127"/>
      <c r="AD51" s="127"/>
      <c r="AE51" s="127"/>
      <c r="AF51" s="127"/>
      <c r="AG51" s="127"/>
      <c r="AH51" s="127"/>
      <c r="AI51" s="127"/>
      <c r="AJ51" s="127"/>
      <c r="AK51" s="127"/>
      <c r="AL51" s="127"/>
      <c r="AM51" s="127"/>
    </row>
    <row r="52" spans="1:39" s="75" customFormat="1" ht="15" customHeight="1" x14ac:dyDescent="0.35">
      <c r="A52" s="113" t="s">
        <v>441</v>
      </c>
      <c r="B52" s="153">
        <v>0</v>
      </c>
      <c r="C52" s="144"/>
      <c r="D52" s="144"/>
      <c r="E52" s="80">
        <f t="shared" si="0"/>
        <v>0</v>
      </c>
      <c r="F52" s="80"/>
      <c r="G52" s="133"/>
      <c r="H52" s="113"/>
      <c r="I52" s="147"/>
      <c r="J52" s="146"/>
      <c r="K52" s="91"/>
      <c r="L52" s="91"/>
      <c r="M52" s="95"/>
      <c r="N52" s="113"/>
      <c r="O52" s="113"/>
      <c r="P52" s="113"/>
      <c r="Q52" s="113"/>
      <c r="R52" s="113"/>
      <c r="S52" s="113"/>
      <c r="T52" s="138"/>
      <c r="U52" s="138"/>
      <c r="V52" s="127"/>
      <c r="W52" s="127"/>
      <c r="X52" s="127"/>
      <c r="Y52" s="127"/>
      <c r="Z52" s="127"/>
      <c r="AA52" s="127"/>
      <c r="AB52" s="127"/>
      <c r="AC52" s="127"/>
      <c r="AD52" s="127"/>
      <c r="AE52" s="127"/>
      <c r="AF52" s="127"/>
      <c r="AG52" s="127"/>
      <c r="AH52" s="127"/>
      <c r="AI52" s="127"/>
      <c r="AJ52" s="127"/>
      <c r="AK52" s="127"/>
      <c r="AL52" s="127"/>
      <c r="AM52" s="127"/>
    </row>
    <row r="53" spans="1:39" s="75" customFormat="1" ht="15" customHeight="1" x14ac:dyDescent="0.35">
      <c r="A53" s="113" t="s">
        <v>442</v>
      </c>
      <c r="B53" s="153">
        <v>0.55000000000000004</v>
      </c>
      <c r="C53" s="144"/>
      <c r="D53" s="144"/>
      <c r="E53" s="80">
        <f t="shared" si="0"/>
        <v>9.3500000000000014</v>
      </c>
      <c r="F53" s="80"/>
      <c r="G53" s="133"/>
      <c r="H53" s="113"/>
      <c r="I53" s="147"/>
      <c r="J53" s="146"/>
      <c r="K53" s="91"/>
      <c r="L53" s="91"/>
      <c r="M53" s="95"/>
      <c r="N53" s="113"/>
      <c r="O53" s="113"/>
      <c r="P53" s="113"/>
      <c r="Q53" s="113"/>
      <c r="R53" s="113"/>
      <c r="S53" s="113"/>
      <c r="T53" s="138"/>
      <c r="U53" s="138"/>
      <c r="V53" s="127"/>
      <c r="W53" s="127"/>
      <c r="X53" s="127"/>
      <c r="Y53" s="127"/>
      <c r="Z53" s="127"/>
      <c r="AA53" s="127"/>
      <c r="AB53" s="127"/>
      <c r="AC53" s="127"/>
      <c r="AD53" s="127"/>
      <c r="AE53" s="127"/>
      <c r="AF53" s="127"/>
      <c r="AG53" s="127"/>
      <c r="AH53" s="127"/>
      <c r="AI53" s="127"/>
      <c r="AJ53" s="127"/>
      <c r="AK53" s="127"/>
      <c r="AL53" s="127"/>
      <c r="AM53" s="127"/>
    </row>
    <row r="54" spans="1:39" s="75" customFormat="1" ht="15" customHeight="1" x14ac:dyDescent="0.35">
      <c r="A54" s="155" t="str">
        <f>"TOTAL Liabilities Accrued since "&amp;MONTH(B5)&amp;"/"&amp;DAY(B5)</f>
        <v>TOTAL Liabilities Accrued since 3/14</v>
      </c>
      <c r="B54" s="156"/>
      <c r="C54" s="156"/>
      <c r="D54" s="156"/>
      <c r="E54" s="96">
        <f>SUM(E46:E53)</f>
        <v>-24551.261654754282</v>
      </c>
      <c r="F54" s="80"/>
      <c r="G54" s="133"/>
      <c r="H54" s="113"/>
      <c r="I54" s="113"/>
      <c r="J54" s="146"/>
      <c r="K54" s="113"/>
      <c r="L54" s="91"/>
      <c r="M54" s="152"/>
      <c r="N54" s="113"/>
      <c r="O54" s="113"/>
      <c r="P54" s="113"/>
      <c r="Q54" s="113"/>
      <c r="R54" s="130"/>
      <c r="S54" s="113"/>
      <c r="T54" s="138"/>
      <c r="U54" s="138"/>
      <c r="V54" s="127"/>
      <c r="W54" s="127"/>
      <c r="X54" s="127"/>
      <c r="Y54" s="127"/>
      <c r="Z54" s="127"/>
      <c r="AA54" s="127"/>
      <c r="AB54" s="127"/>
      <c r="AC54" s="127"/>
      <c r="AD54" s="127"/>
      <c r="AE54" s="127"/>
      <c r="AF54" s="127"/>
      <c r="AG54" s="127"/>
      <c r="AH54" s="127"/>
      <c r="AI54" s="127"/>
      <c r="AJ54" s="127"/>
      <c r="AK54" s="127"/>
      <c r="AL54" s="127"/>
      <c r="AM54" s="127"/>
    </row>
    <row r="55" spans="1:39" s="75" customFormat="1" ht="15" customHeight="1" x14ac:dyDescent="0.25">
      <c r="A55" s="113"/>
      <c r="B55" s="113"/>
      <c r="C55" s="113"/>
      <c r="D55" s="113"/>
      <c r="E55" s="80"/>
      <c r="F55" s="80"/>
      <c r="G55" s="133"/>
      <c r="H55" s="113"/>
      <c r="I55" s="113"/>
      <c r="J55" s="113"/>
      <c r="K55" s="113"/>
      <c r="L55" s="152"/>
      <c r="M55" s="113"/>
      <c r="N55" s="113"/>
      <c r="O55" s="113"/>
      <c r="P55" s="113"/>
      <c r="Q55" s="113"/>
      <c r="R55" s="130"/>
      <c r="S55" s="113"/>
      <c r="T55" s="138"/>
      <c r="U55" s="138"/>
      <c r="V55" s="127"/>
      <c r="W55" s="127"/>
      <c r="X55" s="127"/>
      <c r="Y55" s="127"/>
      <c r="Z55" s="127"/>
      <c r="AA55" s="127"/>
      <c r="AB55" s="127"/>
      <c r="AC55" s="127"/>
      <c r="AD55" s="127"/>
      <c r="AE55" s="127"/>
      <c r="AF55" s="127"/>
      <c r="AG55" s="127"/>
      <c r="AH55" s="127"/>
      <c r="AI55" s="127"/>
      <c r="AJ55" s="127"/>
      <c r="AK55" s="127"/>
      <c r="AL55" s="127"/>
      <c r="AM55" s="127"/>
    </row>
    <row r="56" spans="1:39" s="75" customFormat="1" ht="15" customHeight="1" x14ac:dyDescent="0.25">
      <c r="A56" s="157" t="s">
        <v>443</v>
      </c>
      <c r="B56" s="141"/>
      <c r="C56" s="141"/>
      <c r="D56" s="141"/>
      <c r="E56" s="97" t="s">
        <v>444</v>
      </c>
      <c r="F56" s="80"/>
      <c r="G56" s="133"/>
      <c r="H56" s="113"/>
      <c r="I56" s="147"/>
      <c r="J56" s="113"/>
      <c r="K56" s="113"/>
      <c r="L56" s="113"/>
      <c r="M56" s="113"/>
      <c r="N56" s="113"/>
      <c r="O56" s="113"/>
      <c r="P56" s="113"/>
      <c r="Q56" s="113"/>
      <c r="R56" s="130"/>
      <c r="S56" s="113"/>
      <c r="T56" s="138"/>
      <c r="U56" s="138"/>
      <c r="V56" s="127"/>
      <c r="W56" s="127"/>
      <c r="X56" s="127"/>
      <c r="Y56" s="127"/>
      <c r="Z56" s="127"/>
      <c r="AA56" s="127"/>
      <c r="AB56" s="127"/>
      <c r="AC56" s="127"/>
      <c r="AD56" s="127"/>
      <c r="AE56" s="127"/>
      <c r="AF56" s="127"/>
      <c r="AG56" s="127"/>
      <c r="AH56" s="127"/>
      <c r="AI56" s="127"/>
      <c r="AJ56" s="127"/>
      <c r="AK56" s="127"/>
      <c r="AL56" s="127"/>
      <c r="AM56" s="127"/>
    </row>
    <row r="57" spans="1:39" s="75" customFormat="1" ht="15" customHeight="1" x14ac:dyDescent="0.25">
      <c r="A57" s="113" t="s">
        <v>435</v>
      </c>
      <c r="B57" s="98">
        <v>0</v>
      </c>
      <c r="C57" s="113"/>
      <c r="D57" s="113"/>
      <c r="E57" s="99">
        <v>174372.01</v>
      </c>
      <c r="F57" s="80"/>
      <c r="G57" s="133"/>
      <c r="H57" s="130"/>
      <c r="I57" s="113"/>
      <c r="J57" s="113"/>
      <c r="K57" s="154"/>
      <c r="L57" s="130"/>
      <c r="M57" s="113"/>
      <c r="N57" s="113"/>
      <c r="O57" s="113"/>
      <c r="P57" s="113"/>
      <c r="Q57" s="113"/>
      <c r="R57" s="130"/>
      <c r="S57" s="113"/>
      <c r="T57" s="138"/>
      <c r="U57" s="138"/>
      <c r="V57" s="127"/>
      <c r="W57" s="127"/>
      <c r="X57" s="127"/>
      <c r="Y57" s="127"/>
      <c r="Z57" s="127"/>
      <c r="AA57" s="127"/>
      <c r="AB57" s="127"/>
      <c r="AC57" s="127"/>
      <c r="AD57" s="127"/>
      <c r="AE57" s="127"/>
      <c r="AF57" s="127"/>
      <c r="AG57" s="127"/>
      <c r="AH57" s="127"/>
      <c r="AI57" s="127"/>
      <c r="AJ57" s="127"/>
      <c r="AK57" s="127"/>
      <c r="AL57" s="127"/>
      <c r="AM57" s="127"/>
    </row>
    <row r="58" spans="1:39" s="75" customFormat="1" ht="15" customHeight="1" x14ac:dyDescent="0.25">
      <c r="A58" s="113" t="s">
        <v>436</v>
      </c>
      <c r="B58" s="98">
        <v>0</v>
      </c>
      <c r="C58" s="113"/>
      <c r="D58" s="113"/>
      <c r="E58" s="99">
        <v>-77545.42</v>
      </c>
      <c r="F58" s="80"/>
      <c r="G58" s="133"/>
      <c r="H58" s="130"/>
      <c r="I58" s="113"/>
      <c r="J58" s="113"/>
      <c r="K58" s="154"/>
      <c r="L58" s="130"/>
      <c r="M58" s="113"/>
      <c r="N58" s="113"/>
      <c r="O58" s="113"/>
      <c r="P58" s="113"/>
      <c r="Q58" s="113"/>
      <c r="R58" s="130"/>
      <c r="S58" s="113"/>
      <c r="T58" s="127"/>
      <c r="U58" s="127"/>
      <c r="V58" s="127"/>
      <c r="W58" s="127"/>
      <c r="X58" s="127"/>
      <c r="Y58" s="127"/>
      <c r="Z58" s="127"/>
      <c r="AA58" s="127"/>
      <c r="AB58" s="127"/>
      <c r="AC58" s="127"/>
      <c r="AD58" s="127"/>
      <c r="AE58" s="127"/>
      <c r="AF58" s="127"/>
      <c r="AG58" s="127"/>
      <c r="AH58" s="127"/>
      <c r="AI58" s="127"/>
      <c r="AJ58" s="127"/>
      <c r="AK58" s="127"/>
      <c r="AL58" s="127"/>
      <c r="AM58" s="127"/>
    </row>
    <row r="59" spans="1:39" s="75" customFormat="1" ht="15" customHeight="1" x14ac:dyDescent="0.25">
      <c r="A59" s="113" t="s">
        <v>437</v>
      </c>
      <c r="B59" s="98">
        <v>0</v>
      </c>
      <c r="C59" s="113"/>
      <c r="D59" s="113"/>
      <c r="E59" s="99">
        <v>0</v>
      </c>
      <c r="F59" s="80"/>
      <c r="G59" s="133"/>
      <c r="H59" s="130"/>
      <c r="I59" s="113"/>
      <c r="J59" s="113"/>
      <c r="K59" s="154"/>
      <c r="L59" s="130"/>
      <c r="M59" s="113"/>
      <c r="N59" s="113"/>
      <c r="O59" s="113"/>
      <c r="P59" s="113"/>
      <c r="Q59" s="113"/>
      <c r="R59" s="130"/>
      <c r="S59" s="113"/>
      <c r="T59" s="127"/>
      <c r="U59" s="127"/>
      <c r="V59" s="127"/>
      <c r="W59" s="127"/>
      <c r="X59" s="127"/>
      <c r="Y59" s="127"/>
      <c r="Z59" s="127"/>
      <c r="AA59" s="127"/>
      <c r="AB59" s="127"/>
      <c r="AC59" s="127"/>
      <c r="AD59" s="127"/>
      <c r="AE59" s="127"/>
      <c r="AF59" s="127"/>
      <c r="AG59" s="127"/>
      <c r="AH59" s="127"/>
      <c r="AI59" s="127"/>
      <c r="AJ59" s="127"/>
      <c r="AK59" s="127"/>
      <c r="AL59" s="127"/>
      <c r="AM59" s="127"/>
    </row>
    <row r="60" spans="1:39" s="75" customFormat="1" ht="15" customHeight="1" x14ac:dyDescent="0.35">
      <c r="A60" s="113" t="s">
        <v>438</v>
      </c>
      <c r="B60" s="158">
        <v>0</v>
      </c>
      <c r="C60" s="113"/>
      <c r="D60" s="113"/>
      <c r="E60" s="99">
        <v>0</v>
      </c>
      <c r="F60" s="80"/>
      <c r="G60" s="133"/>
      <c r="H60" s="125"/>
      <c r="I60" s="147"/>
      <c r="J60" s="113"/>
      <c r="K60" s="154"/>
      <c r="L60" s="130"/>
      <c r="M60" s="113"/>
      <c r="N60" s="113"/>
      <c r="O60" s="113"/>
      <c r="P60" s="113"/>
      <c r="Q60" s="113"/>
      <c r="R60" s="130"/>
      <c r="S60" s="113"/>
      <c r="T60" s="127"/>
      <c r="U60" s="127"/>
      <c r="V60" s="127"/>
      <c r="W60" s="127"/>
      <c r="X60" s="127"/>
      <c r="Y60" s="127"/>
      <c r="Z60" s="127"/>
      <c r="AA60" s="127"/>
      <c r="AB60" s="127"/>
      <c r="AC60" s="127"/>
      <c r="AD60" s="127"/>
      <c r="AE60" s="127"/>
      <c r="AF60" s="127"/>
      <c r="AG60" s="127"/>
      <c r="AH60" s="127"/>
      <c r="AI60" s="127"/>
      <c r="AJ60" s="127"/>
      <c r="AK60" s="127"/>
      <c r="AL60" s="127"/>
      <c r="AM60" s="127"/>
    </row>
    <row r="61" spans="1:39" s="75" customFormat="1" ht="15" customHeight="1" x14ac:dyDescent="0.35">
      <c r="A61" s="113" t="s">
        <v>439</v>
      </c>
      <c r="B61" s="158">
        <v>0</v>
      </c>
      <c r="C61" s="113"/>
      <c r="D61" s="113"/>
      <c r="E61" s="99">
        <v>0</v>
      </c>
      <c r="F61" s="80"/>
      <c r="G61" s="133"/>
      <c r="H61" s="130"/>
      <c r="I61" s="147"/>
      <c r="J61" s="113"/>
      <c r="K61" s="154"/>
      <c r="L61" s="130"/>
      <c r="M61" s="113"/>
      <c r="N61" s="113"/>
      <c r="O61" s="113"/>
      <c r="P61" s="113"/>
      <c r="Q61" s="113"/>
      <c r="R61" s="130"/>
      <c r="S61" s="113"/>
      <c r="T61" s="127"/>
      <c r="U61" s="127"/>
      <c r="V61" s="127"/>
      <c r="W61" s="127"/>
      <c r="X61" s="127"/>
      <c r="Y61" s="127"/>
      <c r="Z61" s="127"/>
      <c r="AA61" s="127"/>
      <c r="AB61" s="127"/>
      <c r="AC61" s="127"/>
      <c r="AD61" s="127"/>
      <c r="AE61" s="127"/>
      <c r="AF61" s="127"/>
      <c r="AG61" s="127"/>
      <c r="AH61" s="127"/>
      <c r="AI61" s="127"/>
      <c r="AJ61" s="127"/>
      <c r="AK61" s="127"/>
      <c r="AL61" s="127"/>
      <c r="AM61" s="127"/>
    </row>
    <row r="62" spans="1:39" s="75" customFormat="1" ht="15" customHeight="1" x14ac:dyDescent="0.35">
      <c r="A62" s="113" t="s">
        <v>440</v>
      </c>
      <c r="B62" s="158">
        <v>0</v>
      </c>
      <c r="C62" s="113"/>
      <c r="D62" s="113"/>
      <c r="E62" s="99">
        <v>0</v>
      </c>
      <c r="F62" s="80"/>
      <c r="G62" s="133"/>
      <c r="H62" s="113"/>
      <c r="I62" s="147"/>
      <c r="J62" s="113"/>
      <c r="K62" s="154"/>
      <c r="L62" s="130"/>
      <c r="M62" s="113"/>
      <c r="N62" s="113"/>
      <c r="O62" s="113"/>
      <c r="P62" s="113"/>
      <c r="Q62" s="113"/>
      <c r="R62" s="130"/>
      <c r="S62" s="113"/>
      <c r="T62" s="127"/>
      <c r="U62" s="127"/>
      <c r="V62" s="127"/>
      <c r="W62" s="127"/>
      <c r="X62" s="127"/>
      <c r="Y62" s="127"/>
      <c r="Z62" s="127"/>
      <c r="AA62" s="127"/>
      <c r="AB62" s="127"/>
      <c r="AC62" s="127"/>
      <c r="AD62" s="127"/>
      <c r="AE62" s="127"/>
      <c r="AF62" s="127"/>
      <c r="AG62" s="127"/>
      <c r="AH62" s="127"/>
      <c r="AI62" s="127"/>
      <c r="AJ62" s="127"/>
      <c r="AK62" s="127"/>
      <c r="AL62" s="127"/>
      <c r="AM62" s="127"/>
    </row>
    <row r="63" spans="1:39" s="75" customFormat="1" ht="15" customHeight="1" x14ac:dyDescent="0.35">
      <c r="A63" s="113" t="s">
        <v>441</v>
      </c>
      <c r="B63" s="158">
        <v>0</v>
      </c>
      <c r="C63" s="113"/>
      <c r="D63" s="113"/>
      <c r="E63" s="99">
        <v>0</v>
      </c>
      <c r="F63" s="80"/>
      <c r="G63" s="133"/>
      <c r="H63" s="130"/>
      <c r="I63" s="147"/>
      <c r="J63" s="113"/>
      <c r="K63" s="154"/>
      <c r="L63" s="113"/>
      <c r="M63" s="113"/>
      <c r="N63" s="113"/>
      <c r="O63" s="113"/>
      <c r="P63" s="113"/>
      <c r="Q63" s="113"/>
      <c r="R63" s="130"/>
      <c r="S63" s="113"/>
      <c r="T63" s="127"/>
      <c r="U63" s="127"/>
      <c r="V63" s="127"/>
      <c r="W63" s="127"/>
      <c r="X63" s="127"/>
      <c r="Y63" s="127"/>
      <c r="Z63" s="127"/>
      <c r="AA63" s="127"/>
      <c r="AB63" s="127"/>
      <c r="AC63" s="127"/>
      <c r="AD63" s="127"/>
      <c r="AE63" s="127"/>
      <c r="AF63" s="127"/>
      <c r="AG63" s="127"/>
      <c r="AH63" s="127"/>
      <c r="AI63" s="127"/>
      <c r="AJ63" s="127"/>
      <c r="AK63" s="127"/>
      <c r="AL63" s="127"/>
      <c r="AM63" s="127"/>
    </row>
    <row r="64" spans="1:39" s="75" customFormat="1" ht="15" customHeight="1" x14ac:dyDescent="0.35">
      <c r="A64" s="113" t="s">
        <v>442</v>
      </c>
      <c r="B64" s="158">
        <v>0</v>
      </c>
      <c r="C64" s="113"/>
      <c r="D64" s="113"/>
      <c r="E64" s="99">
        <v>0</v>
      </c>
      <c r="F64" s="80"/>
      <c r="G64" s="133"/>
      <c r="H64" s="130"/>
      <c r="I64" s="147"/>
      <c r="J64" s="113"/>
      <c r="K64" s="154"/>
      <c r="L64" s="113"/>
      <c r="M64" s="113"/>
      <c r="N64" s="113"/>
      <c r="O64" s="113"/>
      <c r="P64" s="113"/>
      <c r="Q64" s="113"/>
      <c r="R64" s="130"/>
      <c r="S64" s="113"/>
      <c r="T64" s="127"/>
      <c r="U64" s="127"/>
      <c r="V64" s="127"/>
      <c r="W64" s="127"/>
      <c r="X64" s="127"/>
      <c r="Y64" s="127"/>
      <c r="Z64" s="127"/>
      <c r="AA64" s="127"/>
      <c r="AB64" s="127"/>
      <c r="AC64" s="127"/>
      <c r="AD64" s="127"/>
      <c r="AE64" s="127"/>
      <c r="AF64" s="127"/>
      <c r="AG64" s="127"/>
      <c r="AH64" s="127"/>
      <c r="AI64" s="127"/>
      <c r="AJ64" s="127"/>
      <c r="AK64" s="127"/>
      <c r="AL64" s="127"/>
      <c r="AM64" s="127"/>
    </row>
    <row r="65" spans="1:39" s="75" customFormat="1" ht="15" customHeight="1" x14ac:dyDescent="0.3">
      <c r="A65" s="155" t="str">
        <f>"TOTAL Liabilities Accrued as of "&amp;MONTH(B5)&amp;"/"&amp;DAY(B5)</f>
        <v>TOTAL Liabilities Accrued as of 3/14</v>
      </c>
      <c r="B65" s="156"/>
      <c r="C65" s="156"/>
      <c r="D65" s="156"/>
      <c r="E65" s="96">
        <f>SUM(E57:E64)</f>
        <v>96826.590000000011</v>
      </c>
      <c r="F65" s="85"/>
      <c r="G65" s="133"/>
      <c r="H65" s="130"/>
      <c r="I65" s="130"/>
      <c r="J65" s="146"/>
      <c r="K65" s="113"/>
      <c r="L65" s="113"/>
      <c r="M65" s="113"/>
      <c r="N65" s="113"/>
      <c r="O65" s="113"/>
      <c r="P65" s="113"/>
      <c r="Q65" s="113"/>
      <c r="R65" s="113"/>
      <c r="S65" s="113"/>
      <c r="T65" s="127"/>
      <c r="U65" s="127"/>
      <c r="V65" s="127"/>
      <c r="W65" s="127"/>
      <c r="X65" s="127"/>
      <c r="Y65" s="127"/>
      <c r="Z65" s="127"/>
      <c r="AA65" s="127"/>
      <c r="AB65" s="127"/>
      <c r="AC65" s="127"/>
      <c r="AD65" s="127"/>
      <c r="AE65" s="127"/>
      <c r="AF65" s="127"/>
      <c r="AG65" s="127"/>
      <c r="AH65" s="127"/>
      <c r="AI65" s="127"/>
      <c r="AJ65" s="127"/>
      <c r="AK65" s="127"/>
      <c r="AL65" s="127"/>
      <c r="AM65" s="127"/>
    </row>
    <row r="66" spans="1:39" s="75" customFormat="1" ht="15" customHeight="1" x14ac:dyDescent="0.3">
      <c r="A66" s="144"/>
      <c r="B66" s="113"/>
      <c r="C66" s="113"/>
      <c r="D66" s="113"/>
      <c r="E66" s="85"/>
      <c r="F66" s="85"/>
      <c r="G66" s="133"/>
      <c r="H66" s="130"/>
      <c r="I66" s="130"/>
      <c r="J66" s="146"/>
      <c r="K66" s="113"/>
      <c r="L66" s="113"/>
      <c r="M66" s="113"/>
      <c r="N66" s="113"/>
      <c r="O66" s="113"/>
      <c r="P66" s="113"/>
      <c r="Q66" s="113"/>
      <c r="R66" s="113"/>
      <c r="S66" s="113"/>
      <c r="T66" s="127"/>
      <c r="U66" s="127"/>
      <c r="V66" s="127"/>
      <c r="W66" s="127"/>
      <c r="X66" s="127"/>
      <c r="Y66" s="127"/>
      <c r="Z66" s="127"/>
      <c r="AA66" s="127"/>
      <c r="AB66" s="127"/>
      <c r="AC66" s="127"/>
      <c r="AD66" s="127"/>
      <c r="AE66" s="127"/>
      <c r="AF66" s="127"/>
      <c r="AG66" s="127"/>
      <c r="AH66" s="127"/>
      <c r="AI66" s="127"/>
      <c r="AJ66" s="127"/>
      <c r="AK66" s="127"/>
      <c r="AL66" s="127"/>
      <c r="AM66" s="127"/>
    </row>
    <row r="67" spans="1:39" s="75" customFormat="1" ht="15" customHeight="1" x14ac:dyDescent="0.3">
      <c r="A67" s="113" t="s">
        <v>382</v>
      </c>
      <c r="B67" s="113"/>
      <c r="C67" s="113"/>
      <c r="D67" s="113"/>
      <c r="E67" s="100">
        <v>839771.35959999997</v>
      </c>
      <c r="F67" s="80"/>
      <c r="G67" s="133"/>
      <c r="H67" s="130"/>
      <c r="I67" s="130"/>
      <c r="J67" s="130"/>
      <c r="K67" s="113"/>
      <c r="L67" s="113"/>
      <c r="M67" s="113"/>
      <c r="N67" s="113"/>
      <c r="O67" s="113"/>
      <c r="P67" s="113"/>
      <c r="Q67" s="113"/>
      <c r="R67" s="113"/>
      <c r="S67" s="113"/>
      <c r="T67" s="127"/>
      <c r="U67" s="127"/>
      <c r="V67" s="127"/>
      <c r="W67" s="127"/>
      <c r="X67" s="127"/>
      <c r="Y67" s="127"/>
      <c r="Z67" s="127"/>
      <c r="AA67" s="127"/>
      <c r="AB67" s="127"/>
      <c r="AC67" s="127"/>
      <c r="AD67" s="127"/>
      <c r="AE67" s="127"/>
      <c r="AF67" s="127"/>
      <c r="AG67" s="127"/>
      <c r="AH67" s="127"/>
      <c r="AI67" s="127"/>
      <c r="AJ67" s="127"/>
      <c r="AK67" s="127"/>
      <c r="AL67" s="127"/>
      <c r="AM67" s="127"/>
    </row>
    <row r="68" spans="1:39" s="75" customFormat="1" ht="15" customHeight="1" x14ac:dyDescent="0.25">
      <c r="A68" s="113" t="s">
        <v>445</v>
      </c>
      <c r="B68" s="113"/>
      <c r="C68" s="113"/>
      <c r="D68" s="113"/>
      <c r="E68" s="101">
        <v>0.01</v>
      </c>
      <c r="F68" s="80"/>
      <c r="G68" s="133"/>
      <c r="H68" s="130"/>
      <c r="I68" s="130"/>
      <c r="J68" s="130"/>
      <c r="K68" s="113"/>
      <c r="L68" s="113"/>
      <c r="M68" s="113"/>
      <c r="N68" s="113"/>
      <c r="O68" s="113"/>
      <c r="P68" s="113"/>
      <c r="Q68" s="113"/>
      <c r="R68" s="113"/>
      <c r="S68" s="113"/>
      <c r="T68" s="127"/>
      <c r="U68" s="127"/>
      <c r="V68" s="127"/>
      <c r="W68" s="127"/>
      <c r="X68" s="127"/>
      <c r="Y68" s="127"/>
      <c r="Z68" s="127"/>
      <c r="AA68" s="127"/>
      <c r="AB68" s="127"/>
      <c r="AC68" s="127"/>
      <c r="AD68" s="127"/>
      <c r="AE68" s="127"/>
      <c r="AF68" s="127"/>
      <c r="AG68" s="127"/>
      <c r="AH68" s="127"/>
      <c r="AI68" s="127"/>
      <c r="AJ68" s="127"/>
      <c r="AK68" s="127"/>
      <c r="AL68" s="127"/>
      <c r="AM68" s="127"/>
    </row>
    <row r="69" spans="1:39" s="75" customFormat="1" ht="15" customHeight="1" x14ac:dyDescent="0.25">
      <c r="A69" s="130"/>
      <c r="B69" s="113"/>
      <c r="C69" s="113"/>
      <c r="D69" s="113"/>
      <c r="E69" s="80"/>
      <c r="F69" s="80"/>
      <c r="G69" s="133"/>
      <c r="H69" s="130"/>
      <c r="I69" s="130"/>
      <c r="J69" s="130"/>
      <c r="K69" s="113"/>
      <c r="L69" s="113"/>
      <c r="M69" s="113"/>
      <c r="N69" s="113"/>
      <c r="O69" s="113"/>
      <c r="P69" s="113"/>
      <c r="Q69" s="113"/>
      <c r="R69" s="113"/>
      <c r="S69" s="113"/>
      <c r="T69" s="127"/>
      <c r="U69" s="127"/>
      <c r="V69" s="127"/>
      <c r="W69" s="127"/>
      <c r="X69" s="127"/>
      <c r="Y69" s="127"/>
      <c r="Z69" s="127"/>
      <c r="AA69" s="127"/>
      <c r="AB69" s="127"/>
      <c r="AC69" s="127"/>
      <c r="AD69" s="127"/>
      <c r="AE69" s="127"/>
      <c r="AF69" s="127"/>
      <c r="AG69" s="127"/>
      <c r="AH69" s="127"/>
      <c r="AI69" s="127"/>
      <c r="AJ69" s="127"/>
      <c r="AK69" s="127"/>
      <c r="AL69" s="127"/>
      <c r="AM69" s="127"/>
    </row>
    <row r="70" spans="1:39" s="75" customFormat="1" ht="15" customHeight="1" x14ac:dyDescent="0.3">
      <c r="A70" s="144" t="s">
        <v>446</v>
      </c>
      <c r="B70" s="113"/>
      <c r="C70" s="113"/>
      <c r="D70" s="113"/>
      <c r="E70" s="102">
        <f>E54+E65+E67+E68</f>
        <v>912046.69794524566</v>
      </c>
      <c r="F70" s="80"/>
      <c r="G70" s="133"/>
      <c r="H70" s="144"/>
      <c r="I70" s="113"/>
      <c r="J70" s="113"/>
      <c r="K70" s="113"/>
      <c r="L70" s="85"/>
      <c r="M70" s="113"/>
      <c r="N70" s="113"/>
      <c r="O70" s="113"/>
      <c r="P70" s="113"/>
      <c r="Q70" s="113"/>
      <c r="R70" s="113"/>
      <c r="S70" s="113"/>
      <c r="T70" s="127"/>
      <c r="U70" s="127"/>
      <c r="V70" s="127"/>
      <c r="W70" s="127"/>
      <c r="X70" s="127"/>
      <c r="Y70" s="127"/>
      <c r="Z70" s="127"/>
      <c r="AA70" s="127"/>
      <c r="AB70" s="127"/>
      <c r="AC70" s="127"/>
      <c r="AD70" s="127"/>
      <c r="AE70" s="127"/>
      <c r="AF70" s="127"/>
      <c r="AG70" s="127"/>
      <c r="AH70" s="127"/>
      <c r="AI70" s="127"/>
      <c r="AJ70" s="127"/>
      <c r="AK70" s="127"/>
      <c r="AL70" s="127"/>
      <c r="AM70" s="127"/>
    </row>
    <row r="71" spans="1:39" s="75" customFormat="1" ht="15" customHeight="1" thickBot="1" x14ac:dyDescent="0.35">
      <c r="A71" s="144"/>
      <c r="B71" s="113"/>
      <c r="C71" s="113"/>
      <c r="D71" s="113"/>
      <c r="E71" s="80"/>
      <c r="F71" s="80"/>
      <c r="G71" s="13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27"/>
      <c r="U71" s="127"/>
      <c r="V71" s="127"/>
      <c r="W71" s="127"/>
      <c r="X71" s="127"/>
      <c r="Y71" s="127"/>
      <c r="Z71" s="127"/>
      <c r="AA71" s="127"/>
      <c r="AB71" s="127"/>
      <c r="AC71" s="127"/>
      <c r="AD71" s="127"/>
      <c r="AE71" s="127"/>
      <c r="AF71" s="127"/>
      <c r="AG71" s="127"/>
      <c r="AH71" s="127"/>
      <c r="AI71" s="127"/>
      <c r="AJ71" s="127"/>
      <c r="AK71" s="127"/>
      <c r="AL71" s="127"/>
      <c r="AM71" s="127"/>
    </row>
    <row r="72" spans="1:39" s="75" customFormat="1" ht="15" customHeight="1" thickBot="1" x14ac:dyDescent="0.35">
      <c r="A72" s="144" t="s">
        <v>447</v>
      </c>
      <c r="B72" s="113"/>
      <c r="C72" s="113"/>
      <c r="D72" s="113"/>
      <c r="E72" s="86">
        <f>E40-E70</f>
        <v>86558561.802054748</v>
      </c>
      <c r="F72" s="89"/>
      <c r="G72" s="133"/>
      <c r="H72" s="144"/>
      <c r="I72" s="113"/>
      <c r="J72" s="113"/>
      <c r="K72" s="113"/>
      <c r="L72" s="86"/>
      <c r="M72" s="113"/>
      <c r="N72" s="113"/>
      <c r="O72" s="113"/>
      <c r="P72" s="113"/>
      <c r="Q72" s="113"/>
      <c r="R72" s="113"/>
      <c r="S72" s="113"/>
      <c r="T72" s="127"/>
      <c r="U72" s="127"/>
      <c r="V72" s="127"/>
      <c r="W72" s="127"/>
      <c r="X72" s="127"/>
      <c r="Y72" s="127"/>
      <c r="Z72" s="127"/>
      <c r="AA72" s="127"/>
      <c r="AB72" s="127"/>
      <c r="AC72" s="127"/>
      <c r="AD72" s="127"/>
      <c r="AE72" s="127"/>
      <c r="AF72" s="127"/>
      <c r="AG72" s="127"/>
      <c r="AH72" s="127"/>
      <c r="AI72" s="127"/>
      <c r="AJ72" s="127"/>
      <c r="AK72" s="127"/>
      <c r="AL72" s="127"/>
      <c r="AM72" s="127"/>
    </row>
    <row r="73" spans="1:39" s="75" customFormat="1" ht="15" customHeight="1" x14ac:dyDescent="0.3">
      <c r="A73" s="144"/>
      <c r="B73" s="113"/>
      <c r="C73" s="113"/>
      <c r="D73" s="113"/>
      <c r="E73" s="80"/>
      <c r="F73" s="80"/>
      <c r="G73" s="13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27"/>
      <c r="U73" s="127"/>
      <c r="V73" s="127"/>
      <c r="W73" s="127"/>
      <c r="X73" s="127"/>
      <c r="Y73" s="127"/>
      <c r="Z73" s="127"/>
      <c r="AA73" s="127"/>
      <c r="AB73" s="127"/>
      <c r="AC73" s="127"/>
      <c r="AD73" s="127"/>
      <c r="AE73" s="127"/>
      <c r="AF73" s="127"/>
      <c r="AG73" s="127"/>
      <c r="AH73" s="127"/>
      <c r="AI73" s="127"/>
      <c r="AJ73" s="127"/>
      <c r="AK73" s="127"/>
      <c r="AL73" s="127"/>
      <c r="AM73" s="127"/>
    </row>
    <row r="74" spans="1:39" s="75" customFormat="1" ht="15" customHeight="1" x14ac:dyDescent="0.25">
      <c r="A74" s="113"/>
      <c r="B74" s="113"/>
      <c r="C74" s="113"/>
      <c r="D74" s="143"/>
      <c r="E74" s="80"/>
      <c r="F74" s="80"/>
      <c r="G74" s="13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27"/>
      <c r="U74" s="127"/>
      <c r="V74" s="127"/>
      <c r="W74" s="127"/>
      <c r="X74" s="127"/>
      <c r="Y74" s="127"/>
      <c r="Z74" s="127"/>
      <c r="AA74" s="127"/>
      <c r="AB74" s="127"/>
      <c r="AC74" s="127"/>
      <c r="AD74" s="127"/>
      <c r="AE74" s="127"/>
      <c r="AF74" s="127"/>
      <c r="AG74" s="127"/>
      <c r="AH74" s="127"/>
      <c r="AI74" s="127"/>
      <c r="AJ74" s="127"/>
      <c r="AK74" s="127"/>
      <c r="AL74" s="127"/>
      <c r="AM74" s="127"/>
    </row>
    <row r="75" spans="1:39" s="75" customFormat="1" ht="15" customHeight="1" x14ac:dyDescent="0.25">
      <c r="A75" s="113"/>
      <c r="B75" s="113"/>
      <c r="C75" s="113"/>
      <c r="D75" s="113"/>
      <c r="E75" s="80"/>
      <c r="F75" s="80"/>
      <c r="G75" s="13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27"/>
      <c r="U75" s="127"/>
      <c r="V75" s="127"/>
      <c r="W75" s="127"/>
      <c r="X75" s="127"/>
      <c r="Y75" s="127"/>
      <c r="Z75" s="127"/>
      <c r="AA75" s="127"/>
      <c r="AB75" s="127"/>
      <c r="AC75" s="127"/>
      <c r="AD75" s="127"/>
      <c r="AE75" s="127"/>
      <c r="AF75" s="127"/>
      <c r="AG75" s="127"/>
      <c r="AH75" s="127"/>
      <c r="AI75" s="127"/>
      <c r="AJ75" s="127"/>
      <c r="AK75" s="127"/>
      <c r="AL75" s="127"/>
      <c r="AM75" s="127"/>
    </row>
    <row r="76" spans="1:39" s="75" customFormat="1" ht="15" customHeight="1" x14ac:dyDescent="0.25">
      <c r="A76" s="113"/>
      <c r="B76" s="113"/>
      <c r="C76" s="113"/>
      <c r="D76" s="113"/>
      <c r="E76" s="103"/>
      <c r="F76" s="80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27"/>
      <c r="U76" s="127"/>
      <c r="V76" s="127"/>
      <c r="W76" s="127"/>
      <c r="X76" s="127"/>
      <c r="Y76" s="127"/>
      <c r="Z76" s="127"/>
      <c r="AA76" s="127"/>
      <c r="AB76" s="127"/>
      <c r="AC76" s="127"/>
      <c r="AD76" s="127"/>
      <c r="AE76" s="127"/>
      <c r="AF76" s="127"/>
      <c r="AG76" s="127"/>
      <c r="AH76" s="127"/>
      <c r="AI76" s="127"/>
      <c r="AJ76" s="127"/>
      <c r="AK76" s="127"/>
      <c r="AL76" s="127"/>
      <c r="AM76" s="127"/>
    </row>
    <row r="77" spans="1:39" s="75" customFormat="1" ht="15" customHeight="1" x14ac:dyDescent="0.25">
      <c r="A77" s="113"/>
      <c r="B77" s="113"/>
      <c r="C77" s="113"/>
      <c r="D77" s="113"/>
      <c r="E77" s="80"/>
      <c r="F77" s="80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27"/>
      <c r="U77" s="127"/>
      <c r="V77" s="127"/>
      <c r="W77" s="127"/>
      <c r="X77" s="127"/>
      <c r="Y77" s="127"/>
      <c r="Z77" s="127"/>
      <c r="AA77" s="127"/>
      <c r="AB77" s="127"/>
      <c r="AC77" s="127"/>
      <c r="AD77" s="127"/>
      <c r="AE77" s="127"/>
      <c r="AF77" s="127"/>
      <c r="AG77" s="127"/>
      <c r="AH77" s="127"/>
      <c r="AI77" s="127"/>
      <c r="AJ77" s="127"/>
      <c r="AK77" s="127"/>
      <c r="AL77" s="127"/>
      <c r="AM77" s="127"/>
    </row>
    <row r="78" spans="1:39" s="75" customFormat="1" ht="15" customHeight="1" x14ac:dyDescent="0.25">
      <c r="A78" s="113"/>
      <c r="B78" s="113"/>
      <c r="C78" s="113"/>
      <c r="D78" s="113"/>
      <c r="E78" s="80"/>
      <c r="F78" s="80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27"/>
      <c r="U78" s="127"/>
      <c r="V78" s="127"/>
      <c r="W78" s="127"/>
      <c r="X78" s="127"/>
      <c r="Y78" s="127"/>
      <c r="Z78" s="127"/>
      <c r="AA78" s="127"/>
      <c r="AB78" s="127"/>
      <c r="AC78" s="127"/>
      <c r="AD78" s="127"/>
      <c r="AE78" s="127"/>
      <c r="AF78" s="127"/>
      <c r="AG78" s="127"/>
      <c r="AH78" s="127"/>
      <c r="AI78" s="127"/>
      <c r="AJ78" s="127"/>
      <c r="AK78" s="127"/>
      <c r="AL78" s="127"/>
      <c r="AM78" s="127"/>
    </row>
    <row r="79" spans="1:39" s="75" customFormat="1" ht="15" customHeight="1" x14ac:dyDescent="0.3">
      <c r="A79" s="113"/>
      <c r="B79" s="113"/>
      <c r="C79" s="113"/>
      <c r="D79" s="130"/>
      <c r="E79" s="146"/>
      <c r="F79" s="80"/>
      <c r="G79" s="113"/>
      <c r="H79" s="85"/>
      <c r="I79" s="113"/>
      <c r="J79" s="113"/>
      <c r="K79" s="113"/>
      <c r="L79" s="147"/>
      <c r="M79" s="104"/>
      <c r="N79" s="113"/>
      <c r="O79" s="113"/>
      <c r="P79" s="113"/>
      <c r="Q79" s="113"/>
      <c r="R79" s="113"/>
      <c r="S79" s="113"/>
      <c r="T79" s="127"/>
      <c r="U79" s="127"/>
      <c r="V79" s="127"/>
      <c r="W79" s="127"/>
      <c r="X79" s="127"/>
      <c r="Y79" s="127"/>
      <c r="Z79" s="127"/>
      <c r="AA79" s="127"/>
      <c r="AB79" s="127"/>
      <c r="AC79" s="127"/>
      <c r="AD79" s="127"/>
      <c r="AE79" s="127"/>
      <c r="AF79" s="127"/>
      <c r="AG79" s="127"/>
      <c r="AH79" s="127"/>
      <c r="AI79" s="127"/>
      <c r="AJ79" s="127"/>
      <c r="AK79" s="127"/>
      <c r="AL79" s="127"/>
      <c r="AM79" s="127"/>
    </row>
    <row r="80" spans="1:39" s="75" customFormat="1" ht="15" customHeight="1" x14ac:dyDescent="0.3">
      <c r="A80" s="113"/>
      <c r="B80" s="143"/>
      <c r="C80" s="113"/>
      <c r="D80" s="113"/>
      <c r="E80" s="80"/>
      <c r="F80" s="80"/>
      <c r="G80" s="113"/>
      <c r="H80" s="85"/>
      <c r="I80" s="113"/>
      <c r="J80" s="113"/>
      <c r="K80" s="113"/>
      <c r="L80" s="147"/>
      <c r="M80" s="113"/>
      <c r="N80" s="113"/>
      <c r="O80" s="113"/>
      <c r="P80" s="113"/>
      <c r="Q80" s="113"/>
      <c r="R80" s="113"/>
      <c r="S80" s="113"/>
      <c r="T80" s="127"/>
      <c r="U80" s="127"/>
      <c r="V80" s="127"/>
      <c r="W80" s="127"/>
      <c r="X80" s="127"/>
      <c r="Y80" s="127"/>
      <c r="Z80" s="127"/>
      <c r="AA80" s="127"/>
      <c r="AB80" s="127"/>
      <c r="AC80" s="127"/>
      <c r="AD80" s="127"/>
      <c r="AE80" s="127"/>
      <c r="AF80" s="127"/>
      <c r="AG80" s="127"/>
      <c r="AH80" s="127"/>
      <c r="AI80" s="127"/>
      <c r="AJ80" s="127"/>
      <c r="AK80" s="127"/>
      <c r="AL80" s="127"/>
      <c r="AM80" s="127"/>
    </row>
    <row r="81" spans="1:39" s="75" customFormat="1" ht="15" customHeight="1" x14ac:dyDescent="0.25">
      <c r="A81" s="113"/>
      <c r="B81" s="143"/>
      <c r="C81" s="113"/>
      <c r="D81" s="113"/>
      <c r="E81" s="80"/>
      <c r="F81" s="80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27"/>
      <c r="U81" s="127"/>
      <c r="V81" s="127"/>
      <c r="W81" s="127"/>
      <c r="X81" s="127"/>
      <c r="Y81" s="127"/>
      <c r="Z81" s="127"/>
      <c r="AA81" s="127"/>
      <c r="AB81" s="127"/>
      <c r="AC81" s="127"/>
      <c r="AD81" s="127"/>
      <c r="AE81" s="127"/>
      <c r="AF81" s="127"/>
      <c r="AG81" s="127"/>
      <c r="AH81" s="127"/>
      <c r="AI81" s="127"/>
      <c r="AJ81" s="127"/>
      <c r="AK81" s="127"/>
      <c r="AL81" s="127"/>
      <c r="AM81" s="127"/>
    </row>
    <row r="82" spans="1:39" s="75" customFormat="1" ht="15" customHeight="1" x14ac:dyDescent="0.25">
      <c r="A82" s="113"/>
      <c r="B82" s="143"/>
      <c r="C82" s="113"/>
      <c r="D82" s="113"/>
      <c r="E82" s="80"/>
      <c r="F82" s="80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27"/>
      <c r="U82" s="127"/>
      <c r="V82" s="127"/>
      <c r="W82" s="127"/>
      <c r="X82" s="127"/>
      <c r="Y82" s="127"/>
      <c r="Z82" s="127"/>
      <c r="AA82" s="127"/>
      <c r="AB82" s="127"/>
      <c r="AC82" s="127"/>
      <c r="AD82" s="127"/>
      <c r="AE82" s="127"/>
      <c r="AF82" s="127"/>
      <c r="AG82" s="127"/>
      <c r="AH82" s="127"/>
      <c r="AI82" s="127"/>
      <c r="AJ82" s="127"/>
      <c r="AK82" s="127"/>
      <c r="AL82" s="127"/>
      <c r="AM82" s="127"/>
    </row>
    <row r="83" spans="1:39" s="75" customFormat="1" ht="15" customHeight="1" x14ac:dyDescent="0.25">
      <c r="A83" s="113"/>
      <c r="B83" s="143"/>
      <c r="C83" s="113"/>
      <c r="D83" s="113"/>
      <c r="E83" s="80"/>
      <c r="F83" s="80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27"/>
      <c r="U83" s="127"/>
      <c r="V83" s="127"/>
      <c r="W83" s="127"/>
      <c r="X83" s="127"/>
      <c r="Y83" s="127"/>
      <c r="Z83" s="127"/>
      <c r="AA83" s="127"/>
      <c r="AB83" s="127"/>
      <c r="AC83" s="127"/>
      <c r="AD83" s="127"/>
      <c r="AE83" s="127"/>
      <c r="AF83" s="127"/>
      <c r="AG83" s="127"/>
      <c r="AH83" s="127"/>
      <c r="AI83" s="127"/>
      <c r="AJ83" s="127"/>
      <c r="AK83" s="127"/>
      <c r="AL83" s="127"/>
      <c r="AM83" s="127"/>
    </row>
    <row r="84" spans="1:39" s="75" customFormat="1" ht="15" customHeight="1" x14ac:dyDescent="0.3">
      <c r="A84" s="159"/>
      <c r="B84" s="143"/>
      <c r="C84" s="113"/>
      <c r="D84" s="113"/>
      <c r="E84" s="80"/>
      <c r="F84" s="80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27"/>
      <c r="U84" s="127"/>
      <c r="V84" s="127"/>
      <c r="W84" s="127"/>
      <c r="X84" s="127"/>
      <c r="Y84" s="127"/>
      <c r="Z84" s="127"/>
      <c r="AA84" s="127"/>
      <c r="AB84" s="127"/>
      <c r="AC84" s="127"/>
      <c r="AD84" s="127"/>
      <c r="AE84" s="127"/>
      <c r="AF84" s="127"/>
      <c r="AG84" s="127"/>
      <c r="AH84" s="127"/>
      <c r="AI84" s="127"/>
      <c r="AJ84" s="127"/>
      <c r="AK84" s="127"/>
      <c r="AL84" s="127"/>
      <c r="AM84" s="127"/>
    </row>
    <row r="85" spans="1:39" s="75" customFormat="1" ht="15" customHeight="1" x14ac:dyDescent="0.25">
      <c r="A85" s="113"/>
      <c r="B85" s="143"/>
      <c r="C85" s="113"/>
      <c r="D85" s="113"/>
      <c r="E85" s="80"/>
      <c r="F85" s="80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27"/>
      <c r="U85" s="127"/>
      <c r="V85" s="127"/>
      <c r="W85" s="127"/>
      <c r="X85" s="127"/>
      <c r="Y85" s="127"/>
      <c r="Z85" s="127"/>
      <c r="AA85" s="127"/>
      <c r="AB85" s="127"/>
      <c r="AC85" s="127"/>
      <c r="AD85" s="127"/>
      <c r="AE85" s="127"/>
      <c r="AF85" s="127"/>
      <c r="AG85" s="127"/>
      <c r="AH85" s="127"/>
      <c r="AI85" s="127"/>
      <c r="AJ85" s="127"/>
      <c r="AK85" s="127"/>
      <c r="AL85" s="127"/>
      <c r="AM85" s="127"/>
    </row>
    <row r="86" spans="1:39" s="75" customFormat="1" ht="15" customHeight="1" x14ac:dyDescent="0.25">
      <c r="A86" s="113"/>
      <c r="B86" s="143"/>
      <c r="C86" s="113"/>
      <c r="D86" s="113"/>
      <c r="E86" s="80"/>
      <c r="F86" s="80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27"/>
      <c r="U86" s="127"/>
      <c r="V86" s="127"/>
      <c r="W86" s="127"/>
      <c r="X86" s="127"/>
      <c r="Y86" s="127"/>
      <c r="Z86" s="127"/>
      <c r="AA86" s="127"/>
      <c r="AB86" s="127"/>
      <c r="AC86" s="127"/>
      <c r="AD86" s="127"/>
      <c r="AE86" s="127"/>
      <c r="AF86" s="127"/>
      <c r="AG86" s="127"/>
      <c r="AH86" s="127"/>
      <c r="AI86" s="127"/>
      <c r="AJ86" s="127"/>
      <c r="AK86" s="127"/>
      <c r="AL86" s="127"/>
      <c r="AM86" s="127"/>
    </row>
    <row r="87" spans="1:39" s="75" customFormat="1" ht="15" customHeight="1" x14ac:dyDescent="0.25">
      <c r="A87" s="113"/>
      <c r="B87" s="143"/>
      <c r="C87" s="113"/>
      <c r="D87" s="113"/>
      <c r="E87" s="80"/>
      <c r="F87" s="80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27"/>
      <c r="U87" s="127"/>
      <c r="V87" s="127"/>
      <c r="W87" s="127"/>
      <c r="X87" s="127"/>
      <c r="Y87" s="127"/>
      <c r="Z87" s="127"/>
      <c r="AA87" s="127"/>
      <c r="AB87" s="127"/>
      <c r="AC87" s="127"/>
      <c r="AD87" s="127"/>
      <c r="AE87" s="127"/>
      <c r="AF87" s="127"/>
      <c r="AG87" s="127"/>
      <c r="AH87" s="127"/>
      <c r="AI87" s="127"/>
      <c r="AJ87" s="127"/>
      <c r="AK87" s="127"/>
      <c r="AL87" s="127"/>
      <c r="AM87" s="127"/>
    </row>
    <row r="88" spans="1:39" s="75" customFormat="1" ht="15" customHeight="1" x14ac:dyDescent="0.25">
      <c r="A88" s="113"/>
      <c r="B88" s="143"/>
      <c r="C88" s="113"/>
      <c r="D88" s="113"/>
      <c r="E88" s="80"/>
      <c r="F88" s="80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27"/>
      <c r="U88" s="127"/>
      <c r="V88" s="127"/>
      <c r="W88" s="127"/>
      <c r="X88" s="127"/>
      <c r="Y88" s="127"/>
      <c r="Z88" s="127"/>
      <c r="AA88" s="127"/>
      <c r="AB88" s="127"/>
      <c r="AC88" s="127"/>
      <c r="AD88" s="127"/>
      <c r="AE88" s="127"/>
      <c r="AF88" s="127"/>
      <c r="AG88" s="127"/>
      <c r="AH88" s="127"/>
      <c r="AI88" s="127"/>
      <c r="AJ88" s="127"/>
      <c r="AK88" s="127"/>
      <c r="AL88" s="127"/>
      <c r="AM88" s="127"/>
    </row>
    <row r="89" spans="1:39" s="75" customFormat="1" ht="15" customHeight="1" x14ac:dyDescent="0.25">
      <c r="A89" s="113"/>
      <c r="B89" s="143"/>
      <c r="C89" s="113"/>
      <c r="D89" s="113"/>
      <c r="E89" s="80"/>
      <c r="F89" s="80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27"/>
      <c r="U89" s="127"/>
      <c r="V89" s="127"/>
      <c r="W89" s="127"/>
      <c r="X89" s="127"/>
      <c r="Y89" s="127"/>
      <c r="Z89" s="127"/>
      <c r="AA89" s="127"/>
      <c r="AB89" s="127"/>
      <c r="AC89" s="127"/>
      <c r="AD89" s="127"/>
      <c r="AE89" s="127"/>
      <c r="AF89" s="127"/>
      <c r="AG89" s="127"/>
      <c r="AH89" s="127"/>
      <c r="AI89" s="127"/>
      <c r="AJ89" s="127"/>
      <c r="AK89" s="127"/>
      <c r="AL89" s="127"/>
      <c r="AM89" s="127"/>
    </row>
    <row r="90" spans="1:39" s="75" customFormat="1" ht="15" customHeight="1" x14ac:dyDescent="0.25">
      <c r="A90" s="113"/>
      <c r="B90" s="143"/>
      <c r="C90" s="113"/>
      <c r="D90" s="113"/>
      <c r="E90" s="80"/>
      <c r="F90" s="80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27"/>
      <c r="U90" s="127"/>
      <c r="V90" s="127"/>
      <c r="W90" s="127"/>
      <c r="X90" s="127"/>
      <c r="Y90" s="127"/>
      <c r="Z90" s="127"/>
      <c r="AA90" s="127"/>
      <c r="AB90" s="127"/>
      <c r="AC90" s="127"/>
      <c r="AD90" s="127"/>
      <c r="AE90" s="127"/>
      <c r="AF90" s="127"/>
      <c r="AG90" s="127"/>
      <c r="AH90" s="127"/>
      <c r="AI90" s="127"/>
      <c r="AJ90" s="127"/>
      <c r="AK90" s="127"/>
      <c r="AL90" s="127"/>
      <c r="AM90" s="127"/>
    </row>
    <row r="91" spans="1:39" s="75" customFormat="1" ht="15" customHeight="1" x14ac:dyDescent="0.25">
      <c r="A91" s="113"/>
      <c r="B91" s="143"/>
      <c r="C91" s="113"/>
      <c r="D91" s="113"/>
      <c r="E91" s="80"/>
      <c r="F91" s="80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27"/>
      <c r="U91" s="127"/>
      <c r="V91" s="127"/>
      <c r="W91" s="127"/>
      <c r="X91" s="127"/>
      <c r="Y91" s="127"/>
      <c r="Z91" s="127"/>
      <c r="AA91" s="127"/>
      <c r="AB91" s="127"/>
      <c r="AC91" s="127"/>
      <c r="AD91" s="127"/>
      <c r="AE91" s="127"/>
      <c r="AF91" s="127"/>
      <c r="AG91" s="127"/>
      <c r="AH91" s="127"/>
      <c r="AI91" s="127"/>
      <c r="AJ91" s="127"/>
      <c r="AK91" s="127"/>
      <c r="AL91" s="127"/>
      <c r="AM91" s="127"/>
    </row>
    <row r="92" spans="1:39" s="75" customFormat="1" ht="15" customHeight="1" x14ac:dyDescent="0.25">
      <c r="A92" s="113"/>
      <c r="B92" s="14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27"/>
      <c r="U92" s="127"/>
      <c r="V92" s="127"/>
      <c r="W92" s="127"/>
      <c r="X92" s="127"/>
      <c r="Y92" s="127"/>
      <c r="Z92" s="127"/>
      <c r="AA92" s="127"/>
      <c r="AB92" s="127"/>
      <c r="AC92" s="127"/>
      <c r="AD92" s="127"/>
      <c r="AE92" s="127"/>
      <c r="AF92" s="127"/>
      <c r="AG92" s="127"/>
      <c r="AH92" s="127"/>
      <c r="AI92" s="127"/>
      <c r="AJ92" s="127"/>
      <c r="AK92" s="127"/>
      <c r="AL92" s="127"/>
      <c r="AM92" s="127"/>
    </row>
    <row r="93" spans="1:39" s="75" customFormat="1" ht="15" customHeight="1" x14ac:dyDescent="0.25">
      <c r="A93" s="113"/>
      <c r="B93" s="14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27"/>
      <c r="U93" s="127"/>
      <c r="V93" s="127"/>
      <c r="W93" s="127"/>
      <c r="X93" s="127"/>
      <c r="Y93" s="127"/>
      <c r="Z93" s="127"/>
      <c r="AA93" s="127"/>
      <c r="AB93" s="127"/>
      <c r="AC93" s="127"/>
      <c r="AD93" s="127"/>
      <c r="AE93" s="127"/>
      <c r="AF93" s="127"/>
      <c r="AG93" s="127"/>
      <c r="AH93" s="127"/>
      <c r="AI93" s="127"/>
      <c r="AJ93" s="127"/>
      <c r="AK93" s="127"/>
      <c r="AL93" s="127"/>
      <c r="AM93" s="127"/>
    </row>
    <row r="94" spans="1:39" s="75" customFormat="1" ht="15" customHeight="1" x14ac:dyDescent="0.25">
      <c r="A94" s="113"/>
      <c r="B94" s="14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27"/>
      <c r="U94" s="127"/>
      <c r="V94" s="127"/>
      <c r="W94" s="127"/>
      <c r="X94" s="127"/>
      <c r="Y94" s="127"/>
      <c r="Z94" s="127"/>
      <c r="AA94" s="127"/>
      <c r="AB94" s="127"/>
      <c r="AC94" s="127"/>
      <c r="AD94" s="127"/>
      <c r="AE94" s="127"/>
      <c r="AF94" s="127"/>
      <c r="AG94" s="127"/>
      <c r="AH94" s="127"/>
      <c r="AI94" s="127"/>
      <c r="AJ94" s="127"/>
      <c r="AK94" s="127"/>
      <c r="AL94" s="127"/>
      <c r="AM94" s="127"/>
    </row>
    <row r="95" spans="1:39" s="75" customFormat="1" ht="15" customHeight="1" x14ac:dyDescent="0.25">
      <c r="A95" s="113"/>
      <c r="B95" s="14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27"/>
      <c r="U95" s="127"/>
      <c r="V95" s="127"/>
      <c r="W95" s="127"/>
      <c r="X95" s="127"/>
      <c r="Y95" s="127"/>
      <c r="Z95" s="127"/>
      <c r="AA95" s="127"/>
      <c r="AB95" s="127"/>
      <c r="AC95" s="127"/>
      <c r="AD95" s="127"/>
      <c r="AE95" s="127"/>
      <c r="AF95" s="127"/>
      <c r="AG95" s="127"/>
      <c r="AH95" s="127"/>
      <c r="AI95" s="127"/>
      <c r="AJ95" s="127"/>
      <c r="AK95" s="127"/>
      <c r="AL95" s="127"/>
      <c r="AM95" s="127"/>
    </row>
    <row r="96" spans="1:39" s="75" customFormat="1" ht="15" customHeight="1" x14ac:dyDescent="0.25">
      <c r="A96" s="113"/>
      <c r="B96" s="14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27"/>
      <c r="U96" s="127"/>
      <c r="V96" s="127"/>
      <c r="W96" s="127"/>
      <c r="X96" s="127"/>
      <c r="Y96" s="127"/>
      <c r="Z96" s="127"/>
      <c r="AA96" s="127"/>
      <c r="AB96" s="127"/>
      <c r="AC96" s="127"/>
      <c r="AD96" s="127"/>
      <c r="AE96" s="127"/>
      <c r="AF96" s="127"/>
      <c r="AG96" s="127"/>
      <c r="AH96" s="127"/>
      <c r="AI96" s="127"/>
      <c r="AJ96" s="127"/>
      <c r="AK96" s="127"/>
      <c r="AL96" s="127"/>
      <c r="AM96" s="127"/>
    </row>
    <row r="97" spans="1:39" s="75" customFormat="1" ht="15" customHeight="1" x14ac:dyDescent="0.25">
      <c r="A97" s="113"/>
      <c r="B97" s="14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27"/>
      <c r="U97" s="127"/>
      <c r="V97" s="127"/>
      <c r="W97" s="127"/>
      <c r="X97" s="127"/>
      <c r="Y97" s="127"/>
      <c r="Z97" s="127"/>
      <c r="AA97" s="127"/>
      <c r="AB97" s="127"/>
      <c r="AC97" s="127"/>
      <c r="AD97" s="127"/>
      <c r="AE97" s="127"/>
      <c r="AF97" s="127"/>
      <c r="AG97" s="127"/>
      <c r="AH97" s="127"/>
      <c r="AI97" s="127"/>
      <c r="AJ97" s="127"/>
      <c r="AK97" s="127"/>
      <c r="AL97" s="127"/>
      <c r="AM97" s="127"/>
    </row>
    <row r="98" spans="1:39" s="75" customFormat="1" ht="15" customHeight="1" x14ac:dyDescent="0.25">
      <c r="A98" s="113"/>
      <c r="B98" s="14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27"/>
      <c r="U98" s="127"/>
      <c r="V98" s="127"/>
      <c r="W98" s="127"/>
      <c r="X98" s="127"/>
      <c r="Y98" s="127"/>
      <c r="Z98" s="127"/>
      <c r="AA98" s="127"/>
      <c r="AB98" s="127"/>
      <c r="AC98" s="127"/>
      <c r="AD98" s="127"/>
      <c r="AE98" s="127"/>
      <c r="AF98" s="127"/>
      <c r="AG98" s="127"/>
      <c r="AH98" s="127"/>
      <c r="AI98" s="127"/>
      <c r="AJ98" s="127"/>
      <c r="AK98" s="127"/>
      <c r="AL98" s="127"/>
      <c r="AM98" s="127"/>
    </row>
    <row r="99" spans="1:39" s="75" customFormat="1" ht="15" customHeight="1" x14ac:dyDescent="0.25">
      <c r="A99" s="113"/>
      <c r="B99" s="14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27"/>
      <c r="U99" s="127"/>
      <c r="V99" s="127"/>
      <c r="W99" s="127"/>
      <c r="X99" s="127"/>
      <c r="Y99" s="127"/>
      <c r="Z99" s="127"/>
      <c r="AA99" s="127"/>
      <c r="AB99" s="127"/>
      <c r="AC99" s="127"/>
      <c r="AD99" s="127"/>
      <c r="AE99" s="127"/>
      <c r="AF99" s="127"/>
      <c r="AG99" s="127"/>
      <c r="AH99" s="127"/>
      <c r="AI99" s="127"/>
      <c r="AJ99" s="127"/>
      <c r="AK99" s="127"/>
      <c r="AL99" s="127"/>
      <c r="AM99" s="127"/>
    </row>
    <row r="100" spans="1:39" s="75" customFormat="1" ht="15" customHeight="1" x14ac:dyDescent="0.25">
      <c r="A100" s="113"/>
      <c r="B100" s="143"/>
      <c r="C100" s="113"/>
      <c r="D100" s="113"/>
      <c r="E100" s="113"/>
      <c r="F100" s="113"/>
      <c r="G100" s="113"/>
      <c r="H100" s="113"/>
      <c r="I100" s="113"/>
      <c r="J100" s="113"/>
      <c r="K100" s="113"/>
      <c r="L100" s="113"/>
      <c r="M100" s="113"/>
      <c r="N100" s="113"/>
      <c r="O100" s="113"/>
      <c r="P100" s="113"/>
      <c r="Q100" s="113"/>
      <c r="R100" s="113"/>
      <c r="S100" s="113"/>
      <c r="T100" s="127"/>
      <c r="U100" s="127"/>
      <c r="V100" s="127"/>
      <c r="W100" s="127"/>
      <c r="X100" s="127"/>
      <c r="Y100" s="127"/>
      <c r="Z100" s="127"/>
      <c r="AA100" s="127"/>
      <c r="AB100" s="127"/>
      <c r="AC100" s="127"/>
      <c r="AD100" s="127"/>
      <c r="AE100" s="127"/>
      <c r="AF100" s="127"/>
      <c r="AG100" s="127"/>
      <c r="AH100" s="127"/>
      <c r="AI100" s="127"/>
      <c r="AJ100" s="127"/>
      <c r="AK100" s="127"/>
      <c r="AL100" s="127"/>
      <c r="AM100" s="127"/>
    </row>
    <row r="101" spans="1:39" s="75" customFormat="1" ht="15" customHeight="1" x14ac:dyDescent="0.25">
      <c r="A101" s="113"/>
      <c r="B101" s="143"/>
      <c r="C101" s="113"/>
      <c r="D101" s="113"/>
      <c r="E101" s="113"/>
      <c r="F101" s="113"/>
      <c r="G101" s="113"/>
      <c r="H101" s="113"/>
      <c r="I101" s="113"/>
      <c r="J101" s="113"/>
      <c r="K101" s="113"/>
      <c r="L101" s="113"/>
      <c r="M101" s="113"/>
      <c r="N101" s="113"/>
      <c r="O101" s="113"/>
      <c r="P101" s="113"/>
      <c r="Q101" s="113"/>
      <c r="R101" s="113"/>
      <c r="S101" s="113"/>
      <c r="T101" s="127"/>
      <c r="U101" s="127"/>
      <c r="V101" s="127"/>
      <c r="W101" s="127"/>
      <c r="X101" s="127"/>
      <c r="Y101" s="127"/>
      <c r="Z101" s="127"/>
      <c r="AA101" s="127"/>
      <c r="AB101" s="127"/>
      <c r="AC101" s="127"/>
      <c r="AD101" s="127"/>
      <c r="AE101" s="127"/>
      <c r="AF101" s="127"/>
      <c r="AG101" s="127"/>
      <c r="AH101" s="127"/>
      <c r="AI101" s="127"/>
      <c r="AJ101" s="127"/>
      <c r="AK101" s="127"/>
      <c r="AL101" s="127"/>
      <c r="AM101" s="127"/>
    </row>
    <row r="102" spans="1:39" s="75" customFormat="1" ht="15" customHeight="1" x14ac:dyDescent="0.25">
      <c r="A102" s="113"/>
      <c r="B102" s="143"/>
      <c r="C102" s="113"/>
      <c r="D102" s="113"/>
      <c r="E102" s="113"/>
      <c r="F102" s="113"/>
      <c r="G102" s="113"/>
      <c r="H102" s="113"/>
      <c r="I102" s="113"/>
      <c r="J102" s="113"/>
      <c r="K102" s="113"/>
      <c r="L102" s="113"/>
      <c r="M102" s="113"/>
      <c r="N102" s="113"/>
      <c r="O102" s="113"/>
      <c r="P102" s="113"/>
      <c r="Q102" s="113"/>
      <c r="R102" s="113"/>
      <c r="S102" s="113"/>
      <c r="T102" s="127"/>
      <c r="U102" s="127"/>
      <c r="V102" s="127"/>
      <c r="W102" s="127"/>
      <c r="X102" s="127"/>
      <c r="Y102" s="127"/>
      <c r="Z102" s="127"/>
      <c r="AA102" s="127"/>
      <c r="AB102" s="127"/>
      <c r="AC102" s="127"/>
      <c r="AD102" s="127"/>
      <c r="AE102" s="127"/>
      <c r="AF102" s="127"/>
      <c r="AG102" s="127"/>
      <c r="AH102" s="127"/>
      <c r="AI102" s="127"/>
      <c r="AJ102" s="127"/>
      <c r="AK102" s="127"/>
      <c r="AL102" s="127"/>
      <c r="AM102" s="127"/>
    </row>
    <row r="103" spans="1:39" s="75" customFormat="1" ht="15" customHeight="1" x14ac:dyDescent="0.25">
      <c r="A103" s="113"/>
      <c r="B103" s="143"/>
      <c r="C103" s="113"/>
      <c r="D103" s="113"/>
      <c r="E103" s="113"/>
      <c r="F103" s="113"/>
      <c r="G103" s="113"/>
      <c r="H103" s="113"/>
      <c r="I103" s="113"/>
      <c r="J103" s="113"/>
      <c r="K103" s="113"/>
      <c r="L103" s="113"/>
      <c r="M103" s="113"/>
      <c r="N103" s="113"/>
      <c r="O103" s="113"/>
      <c r="P103" s="113"/>
      <c r="Q103" s="113"/>
      <c r="R103" s="113"/>
      <c r="S103" s="113"/>
      <c r="T103" s="127"/>
      <c r="U103" s="127"/>
      <c r="V103" s="127"/>
      <c r="W103" s="127"/>
      <c r="X103" s="127"/>
      <c r="Y103" s="127"/>
      <c r="Z103" s="127"/>
      <c r="AA103" s="127"/>
      <c r="AB103" s="127"/>
      <c r="AC103" s="127"/>
      <c r="AD103" s="127"/>
      <c r="AE103" s="127"/>
      <c r="AF103" s="127"/>
      <c r="AG103" s="127"/>
      <c r="AH103" s="127"/>
      <c r="AI103" s="127"/>
      <c r="AJ103" s="127"/>
      <c r="AK103" s="127"/>
      <c r="AL103" s="127"/>
      <c r="AM103" s="127"/>
    </row>
    <row r="104" spans="1:39" s="75" customFormat="1" ht="15" customHeight="1" x14ac:dyDescent="0.25">
      <c r="A104" s="113"/>
      <c r="B104" s="143"/>
      <c r="C104" s="113"/>
      <c r="D104" s="113"/>
      <c r="E104" s="113"/>
      <c r="F104" s="113"/>
      <c r="G104" s="113"/>
      <c r="H104" s="113"/>
      <c r="I104" s="113"/>
      <c r="J104" s="113"/>
      <c r="K104" s="113"/>
      <c r="L104" s="113"/>
      <c r="M104" s="113"/>
      <c r="N104" s="113"/>
      <c r="O104" s="113"/>
      <c r="P104" s="113"/>
      <c r="Q104" s="113"/>
      <c r="R104" s="113"/>
      <c r="S104" s="113"/>
      <c r="T104" s="127"/>
      <c r="U104" s="127"/>
      <c r="V104" s="127"/>
      <c r="W104" s="127"/>
      <c r="X104" s="127"/>
      <c r="Y104" s="127"/>
      <c r="Z104" s="127"/>
      <c r="AA104" s="127"/>
      <c r="AB104" s="127"/>
      <c r="AC104" s="127"/>
      <c r="AD104" s="127"/>
      <c r="AE104" s="127"/>
      <c r="AF104" s="127"/>
      <c r="AG104" s="127"/>
      <c r="AH104" s="127"/>
      <c r="AI104" s="127"/>
      <c r="AJ104" s="127"/>
      <c r="AK104" s="127"/>
      <c r="AL104" s="127"/>
      <c r="AM104" s="127"/>
    </row>
    <row r="105" spans="1:39" s="75" customFormat="1" ht="15" customHeight="1" x14ac:dyDescent="0.25">
      <c r="A105" s="113"/>
      <c r="B105" s="143"/>
      <c r="C105" s="113"/>
      <c r="D105" s="113"/>
      <c r="E105" s="113"/>
      <c r="F105" s="113"/>
      <c r="G105" s="113"/>
      <c r="H105" s="113"/>
      <c r="I105" s="113"/>
      <c r="J105" s="113"/>
      <c r="K105" s="113"/>
      <c r="L105" s="113"/>
      <c r="M105" s="113"/>
      <c r="N105" s="113"/>
      <c r="O105" s="113"/>
      <c r="P105" s="113"/>
      <c r="Q105" s="113"/>
      <c r="R105" s="113"/>
      <c r="S105" s="113"/>
      <c r="T105" s="127"/>
      <c r="U105" s="127"/>
      <c r="V105" s="127"/>
      <c r="W105" s="127"/>
      <c r="X105" s="127"/>
      <c r="Y105" s="127"/>
      <c r="Z105" s="127"/>
      <c r="AA105" s="127"/>
      <c r="AB105" s="127"/>
      <c r="AC105" s="127"/>
      <c r="AD105" s="127"/>
      <c r="AE105" s="127"/>
      <c r="AF105" s="127"/>
      <c r="AG105" s="127"/>
      <c r="AH105" s="127"/>
      <c r="AI105" s="127"/>
      <c r="AJ105" s="127"/>
      <c r="AK105" s="127"/>
      <c r="AL105" s="127"/>
      <c r="AM105" s="127"/>
    </row>
    <row r="106" spans="1:39" s="75" customFormat="1" ht="15" customHeight="1" x14ac:dyDescent="0.25">
      <c r="A106" s="113"/>
      <c r="B106" s="143"/>
      <c r="C106" s="113"/>
      <c r="D106" s="113"/>
      <c r="E106" s="113"/>
      <c r="F106" s="113"/>
      <c r="G106" s="113"/>
      <c r="H106" s="113"/>
      <c r="I106" s="113"/>
      <c r="J106" s="113"/>
      <c r="K106" s="113"/>
      <c r="L106" s="113"/>
      <c r="M106" s="113"/>
      <c r="N106" s="113"/>
      <c r="O106" s="113"/>
      <c r="P106" s="113"/>
      <c r="Q106" s="113"/>
      <c r="R106" s="113"/>
      <c r="S106" s="113"/>
      <c r="T106" s="127"/>
      <c r="U106" s="127"/>
      <c r="V106" s="127"/>
      <c r="W106" s="127"/>
      <c r="X106" s="127"/>
      <c r="Y106" s="127"/>
      <c r="Z106" s="127"/>
      <c r="AA106" s="127"/>
      <c r="AB106" s="127"/>
      <c r="AC106" s="127"/>
      <c r="AD106" s="127"/>
      <c r="AE106" s="127"/>
      <c r="AF106" s="127"/>
      <c r="AG106" s="127"/>
      <c r="AH106" s="127"/>
      <c r="AI106" s="127"/>
      <c r="AJ106" s="127"/>
      <c r="AK106" s="127"/>
      <c r="AL106" s="127"/>
      <c r="AM106" s="127"/>
    </row>
    <row r="107" spans="1:39" s="75" customFormat="1" ht="15" customHeight="1" x14ac:dyDescent="0.25">
      <c r="A107" s="113"/>
      <c r="B107" s="143"/>
      <c r="C107" s="113"/>
      <c r="D107" s="113"/>
      <c r="E107" s="113"/>
      <c r="F107" s="113"/>
      <c r="G107" s="113"/>
      <c r="H107" s="113"/>
      <c r="I107" s="113"/>
      <c r="J107" s="113"/>
      <c r="K107" s="113"/>
      <c r="L107" s="113"/>
      <c r="M107" s="113"/>
      <c r="N107" s="113"/>
      <c r="O107" s="113"/>
      <c r="P107" s="113"/>
      <c r="Q107" s="113"/>
      <c r="R107" s="113"/>
      <c r="S107" s="113"/>
      <c r="T107" s="127"/>
      <c r="U107" s="127"/>
      <c r="V107" s="127"/>
      <c r="W107" s="127"/>
      <c r="X107" s="127"/>
      <c r="Y107" s="127"/>
      <c r="Z107" s="127"/>
      <c r="AA107" s="127"/>
      <c r="AB107" s="127"/>
      <c r="AC107" s="127"/>
      <c r="AD107" s="127"/>
      <c r="AE107" s="127"/>
      <c r="AF107" s="127"/>
      <c r="AG107" s="127"/>
      <c r="AH107" s="127"/>
      <c r="AI107" s="127"/>
      <c r="AJ107" s="127"/>
      <c r="AK107" s="127"/>
      <c r="AL107" s="127"/>
      <c r="AM107" s="127"/>
    </row>
    <row r="108" spans="1:39" s="75" customFormat="1" ht="15" customHeight="1" x14ac:dyDescent="0.25">
      <c r="A108" s="113"/>
      <c r="B108" s="143"/>
      <c r="C108" s="113"/>
      <c r="D108" s="113"/>
      <c r="E108" s="113"/>
      <c r="F108" s="113"/>
      <c r="G108" s="113"/>
      <c r="H108" s="113"/>
      <c r="I108" s="113"/>
      <c r="J108" s="113"/>
      <c r="K108" s="113"/>
      <c r="L108" s="113"/>
      <c r="M108" s="113"/>
      <c r="N108" s="113"/>
      <c r="O108" s="113"/>
      <c r="P108" s="113"/>
      <c r="Q108" s="113"/>
      <c r="R108" s="113"/>
      <c r="S108" s="113"/>
      <c r="T108" s="127"/>
      <c r="U108" s="127"/>
      <c r="V108" s="127"/>
      <c r="W108" s="127"/>
      <c r="X108" s="127"/>
      <c r="Y108" s="127"/>
      <c r="Z108" s="127"/>
      <c r="AA108" s="127"/>
      <c r="AB108" s="127"/>
      <c r="AC108" s="127"/>
      <c r="AD108" s="127"/>
      <c r="AE108" s="127"/>
      <c r="AF108" s="127"/>
      <c r="AG108" s="127"/>
      <c r="AH108" s="127"/>
      <c r="AI108" s="127"/>
      <c r="AJ108" s="127"/>
      <c r="AK108" s="127"/>
      <c r="AL108" s="127"/>
      <c r="AM108" s="127"/>
    </row>
    <row r="109" spans="1:39" s="75" customFormat="1" ht="15" customHeight="1" x14ac:dyDescent="0.25">
      <c r="A109" s="113"/>
      <c r="B109" s="143"/>
      <c r="C109" s="113"/>
      <c r="D109" s="113"/>
      <c r="E109" s="113"/>
      <c r="F109" s="113"/>
      <c r="G109" s="113"/>
      <c r="H109" s="113"/>
      <c r="I109" s="113"/>
      <c r="J109" s="113"/>
      <c r="K109" s="113"/>
      <c r="L109" s="113"/>
      <c r="M109" s="113"/>
      <c r="N109" s="113"/>
      <c r="O109" s="113"/>
      <c r="P109" s="113"/>
      <c r="Q109" s="113"/>
      <c r="R109" s="113"/>
      <c r="S109" s="113"/>
      <c r="T109" s="127"/>
      <c r="U109" s="127"/>
      <c r="V109" s="127"/>
      <c r="W109" s="127"/>
      <c r="X109" s="127"/>
      <c r="Y109" s="127"/>
      <c r="Z109" s="127"/>
      <c r="AA109" s="127"/>
      <c r="AB109" s="127"/>
      <c r="AC109" s="127"/>
      <c r="AD109" s="127"/>
      <c r="AE109" s="127"/>
      <c r="AF109" s="127"/>
      <c r="AG109" s="127"/>
      <c r="AH109" s="127"/>
      <c r="AI109" s="127"/>
      <c r="AJ109" s="127"/>
      <c r="AK109" s="127"/>
      <c r="AL109" s="127"/>
      <c r="AM109" s="127"/>
    </row>
    <row r="110" spans="1:39" s="75" customFormat="1" ht="15" customHeight="1" x14ac:dyDescent="0.25">
      <c r="A110" s="113"/>
      <c r="B110" s="143"/>
      <c r="C110" s="113"/>
      <c r="D110" s="113"/>
      <c r="E110" s="113"/>
      <c r="F110" s="113"/>
      <c r="G110" s="113"/>
      <c r="H110" s="113"/>
      <c r="I110" s="113"/>
      <c r="J110" s="113"/>
      <c r="K110" s="113"/>
      <c r="L110" s="113"/>
      <c r="M110" s="113"/>
      <c r="N110" s="113"/>
      <c r="O110" s="113"/>
      <c r="P110" s="113"/>
      <c r="Q110" s="113"/>
      <c r="R110" s="113"/>
      <c r="S110" s="113"/>
      <c r="T110" s="127"/>
      <c r="U110" s="127"/>
      <c r="V110" s="127"/>
      <c r="W110" s="127"/>
      <c r="X110" s="127"/>
      <c r="Y110" s="127"/>
      <c r="Z110" s="127"/>
      <c r="AA110" s="127"/>
      <c r="AB110" s="127"/>
      <c r="AC110" s="127"/>
      <c r="AD110" s="127"/>
      <c r="AE110" s="127"/>
      <c r="AF110" s="127"/>
      <c r="AG110" s="127"/>
      <c r="AH110" s="127"/>
      <c r="AI110" s="127"/>
      <c r="AJ110" s="127"/>
      <c r="AK110" s="127"/>
      <c r="AL110" s="127"/>
      <c r="AM110" s="127"/>
    </row>
    <row r="111" spans="1:39" s="75" customFormat="1" ht="15" customHeight="1" x14ac:dyDescent="0.25">
      <c r="A111" s="113"/>
      <c r="B111" s="143"/>
      <c r="C111" s="113"/>
      <c r="D111" s="113"/>
      <c r="E111" s="113"/>
      <c r="F111" s="113"/>
      <c r="G111" s="113"/>
      <c r="H111" s="113"/>
      <c r="I111" s="113"/>
      <c r="J111" s="113"/>
      <c r="K111" s="113"/>
      <c r="L111" s="113"/>
      <c r="M111" s="113"/>
      <c r="N111" s="113"/>
      <c r="O111" s="113"/>
      <c r="P111" s="113"/>
      <c r="Q111" s="113"/>
      <c r="R111" s="113"/>
      <c r="S111" s="113"/>
      <c r="T111" s="127"/>
      <c r="U111" s="127"/>
      <c r="V111" s="127"/>
      <c r="W111" s="127"/>
      <c r="X111" s="127"/>
      <c r="Y111" s="127"/>
      <c r="Z111" s="127"/>
      <c r="AA111" s="127"/>
      <c r="AB111" s="127"/>
      <c r="AC111" s="127"/>
      <c r="AD111" s="127"/>
      <c r="AE111" s="127"/>
      <c r="AF111" s="127"/>
      <c r="AG111" s="127"/>
      <c r="AH111" s="127"/>
      <c r="AI111" s="127"/>
      <c r="AJ111" s="127"/>
      <c r="AK111" s="127"/>
      <c r="AL111" s="127"/>
      <c r="AM111" s="127"/>
    </row>
    <row r="112" spans="1:39" s="75" customFormat="1" ht="15" customHeight="1" x14ac:dyDescent="0.25">
      <c r="A112" s="113"/>
      <c r="B112" s="143"/>
      <c r="C112" s="113"/>
      <c r="D112" s="113"/>
      <c r="E112" s="113"/>
      <c r="F112" s="113"/>
      <c r="G112" s="113"/>
      <c r="H112" s="113"/>
      <c r="I112" s="113"/>
      <c r="J112" s="113"/>
      <c r="K112" s="113"/>
      <c r="L112" s="113"/>
      <c r="M112" s="113"/>
      <c r="N112" s="113"/>
      <c r="O112" s="113"/>
      <c r="P112" s="113"/>
      <c r="Q112" s="113"/>
      <c r="R112" s="113"/>
      <c r="S112" s="113"/>
      <c r="T112" s="127"/>
      <c r="U112" s="127"/>
      <c r="V112" s="127"/>
      <c r="W112" s="127"/>
      <c r="X112" s="127"/>
      <c r="Y112" s="127"/>
      <c r="Z112" s="127"/>
      <c r="AA112" s="127"/>
      <c r="AB112" s="127"/>
      <c r="AC112" s="127"/>
      <c r="AD112" s="127"/>
      <c r="AE112" s="127"/>
      <c r="AF112" s="127"/>
      <c r="AG112" s="127"/>
      <c r="AH112" s="127"/>
      <c r="AI112" s="127"/>
      <c r="AJ112" s="127"/>
      <c r="AK112" s="127"/>
      <c r="AL112" s="127"/>
      <c r="AM112" s="127"/>
    </row>
    <row r="113" spans="1:39" s="75" customFormat="1" ht="15" customHeight="1" x14ac:dyDescent="0.25">
      <c r="A113" s="113"/>
      <c r="B113" s="143"/>
      <c r="C113" s="113"/>
      <c r="D113" s="113"/>
      <c r="E113" s="113"/>
      <c r="F113" s="113"/>
      <c r="G113" s="113"/>
      <c r="H113" s="113"/>
      <c r="I113" s="113"/>
      <c r="J113" s="113"/>
      <c r="K113" s="113"/>
      <c r="L113" s="113"/>
      <c r="M113" s="113"/>
      <c r="N113" s="113"/>
      <c r="O113" s="113"/>
      <c r="P113" s="113"/>
      <c r="Q113" s="113"/>
      <c r="R113" s="113"/>
      <c r="S113" s="113"/>
      <c r="T113" s="127"/>
      <c r="U113" s="127"/>
      <c r="V113" s="127"/>
      <c r="W113" s="127"/>
      <c r="X113" s="127"/>
      <c r="Y113" s="127"/>
      <c r="Z113" s="127"/>
      <c r="AA113" s="127"/>
      <c r="AB113" s="127"/>
      <c r="AC113" s="127"/>
      <c r="AD113" s="127"/>
      <c r="AE113" s="127"/>
      <c r="AF113" s="127"/>
      <c r="AG113" s="127"/>
      <c r="AH113" s="127"/>
      <c r="AI113" s="127"/>
      <c r="AJ113" s="127"/>
      <c r="AK113" s="127"/>
      <c r="AL113" s="127"/>
      <c r="AM113" s="127"/>
    </row>
    <row r="114" spans="1:39" s="75" customFormat="1" ht="15" customHeight="1" x14ac:dyDescent="0.25">
      <c r="A114" s="113"/>
      <c r="B114" s="143"/>
      <c r="C114" s="113"/>
      <c r="D114" s="113"/>
      <c r="E114" s="113"/>
      <c r="F114" s="113"/>
      <c r="G114" s="113"/>
      <c r="H114" s="113"/>
      <c r="I114" s="113"/>
      <c r="J114" s="113"/>
      <c r="K114" s="113"/>
      <c r="L114" s="113"/>
      <c r="M114" s="113"/>
      <c r="N114" s="113"/>
      <c r="O114" s="113"/>
      <c r="P114" s="113"/>
      <c r="Q114" s="113"/>
      <c r="R114" s="113"/>
      <c r="S114" s="113"/>
      <c r="T114" s="127"/>
      <c r="U114" s="127"/>
      <c r="V114" s="127"/>
      <c r="W114" s="127"/>
      <c r="X114" s="127"/>
      <c r="Y114" s="127"/>
      <c r="Z114" s="127"/>
      <c r="AA114" s="127"/>
      <c r="AB114" s="127"/>
      <c r="AC114" s="127"/>
      <c r="AD114" s="127"/>
      <c r="AE114" s="127"/>
      <c r="AF114" s="127"/>
      <c r="AG114" s="127"/>
      <c r="AH114" s="127"/>
      <c r="AI114" s="127"/>
      <c r="AJ114" s="127"/>
      <c r="AK114" s="127"/>
      <c r="AL114" s="127"/>
      <c r="AM114" s="127"/>
    </row>
    <row r="115" spans="1:39" s="75" customFormat="1" ht="15" customHeight="1" x14ac:dyDescent="0.25">
      <c r="A115" s="113"/>
      <c r="B115" s="143"/>
      <c r="C115" s="113"/>
      <c r="D115" s="113"/>
      <c r="E115" s="113"/>
      <c r="F115" s="113"/>
      <c r="G115" s="113"/>
      <c r="H115" s="113"/>
      <c r="I115" s="113"/>
      <c r="J115" s="113"/>
      <c r="K115" s="113"/>
      <c r="L115" s="113"/>
      <c r="M115" s="113"/>
      <c r="N115" s="113"/>
      <c r="O115" s="113"/>
      <c r="P115" s="113"/>
      <c r="Q115" s="113"/>
      <c r="R115" s="113"/>
      <c r="S115" s="113"/>
      <c r="T115" s="127"/>
      <c r="U115" s="127"/>
      <c r="V115" s="127"/>
      <c r="W115" s="127"/>
      <c r="X115" s="127"/>
      <c r="Y115" s="127"/>
      <c r="Z115" s="127"/>
      <c r="AA115" s="127"/>
      <c r="AB115" s="127"/>
      <c r="AC115" s="127"/>
      <c r="AD115" s="127"/>
      <c r="AE115" s="127"/>
      <c r="AF115" s="127"/>
      <c r="AG115" s="127"/>
      <c r="AH115" s="127"/>
      <c r="AI115" s="127"/>
      <c r="AJ115" s="127"/>
      <c r="AK115" s="127"/>
      <c r="AL115" s="127"/>
      <c r="AM115" s="127"/>
    </row>
    <row r="116" spans="1:39" s="75" customFormat="1" ht="15" customHeight="1" x14ac:dyDescent="0.25">
      <c r="A116" s="113"/>
      <c r="B116" s="143"/>
      <c r="C116" s="113"/>
      <c r="D116" s="113"/>
      <c r="E116" s="113"/>
      <c r="F116" s="113"/>
      <c r="G116" s="113"/>
      <c r="H116" s="113"/>
      <c r="I116" s="113"/>
      <c r="J116" s="113"/>
      <c r="K116" s="113"/>
      <c r="L116" s="113"/>
      <c r="M116" s="113"/>
      <c r="N116" s="113"/>
      <c r="O116" s="113"/>
      <c r="P116" s="113"/>
      <c r="Q116" s="113"/>
      <c r="R116" s="113"/>
      <c r="S116" s="113"/>
      <c r="T116" s="127"/>
      <c r="U116" s="127"/>
      <c r="V116" s="127"/>
      <c r="W116" s="127"/>
      <c r="X116" s="127"/>
      <c r="Y116" s="127"/>
      <c r="Z116" s="127"/>
      <c r="AA116" s="127"/>
      <c r="AB116" s="127"/>
      <c r="AC116" s="127"/>
      <c r="AD116" s="127"/>
      <c r="AE116" s="127"/>
      <c r="AF116" s="127"/>
      <c r="AG116" s="127"/>
      <c r="AH116" s="127"/>
      <c r="AI116" s="127"/>
      <c r="AJ116" s="127"/>
      <c r="AK116" s="127"/>
      <c r="AL116" s="127"/>
      <c r="AM116" s="127"/>
    </row>
    <row r="117" spans="1:39" s="75" customFormat="1" ht="15" customHeight="1" x14ac:dyDescent="0.25">
      <c r="A117" s="113"/>
      <c r="B117" s="143"/>
      <c r="C117" s="113"/>
      <c r="D117" s="113"/>
      <c r="E117" s="113"/>
      <c r="F117" s="113"/>
      <c r="G117" s="113"/>
      <c r="H117" s="113"/>
      <c r="I117" s="113"/>
      <c r="J117" s="113"/>
      <c r="K117" s="113"/>
      <c r="L117" s="113"/>
      <c r="M117" s="113"/>
      <c r="N117" s="113"/>
      <c r="O117" s="113"/>
      <c r="P117" s="113"/>
      <c r="Q117" s="113"/>
      <c r="R117" s="113"/>
      <c r="S117" s="113"/>
      <c r="T117" s="127"/>
      <c r="U117" s="127"/>
      <c r="V117" s="127"/>
      <c r="W117" s="127"/>
      <c r="X117" s="127"/>
      <c r="Y117" s="127"/>
      <c r="Z117" s="127"/>
      <c r="AA117" s="127"/>
      <c r="AB117" s="127"/>
      <c r="AC117" s="127"/>
      <c r="AD117" s="127"/>
      <c r="AE117" s="127"/>
      <c r="AF117" s="127"/>
      <c r="AG117" s="127"/>
      <c r="AH117" s="127"/>
      <c r="AI117" s="127"/>
      <c r="AJ117" s="127"/>
      <c r="AK117" s="127"/>
      <c r="AL117" s="127"/>
      <c r="AM117" s="127"/>
    </row>
    <row r="118" spans="1:39" s="75" customFormat="1" ht="15" customHeight="1" x14ac:dyDescent="0.25">
      <c r="A118" s="113"/>
      <c r="B118" s="143"/>
      <c r="C118" s="113"/>
      <c r="D118" s="113"/>
      <c r="E118" s="113"/>
      <c r="F118" s="113"/>
      <c r="G118" s="113"/>
      <c r="H118" s="113"/>
      <c r="I118" s="113"/>
      <c r="J118" s="113"/>
      <c r="K118" s="113"/>
      <c r="L118" s="113"/>
      <c r="M118" s="113"/>
      <c r="N118" s="113"/>
      <c r="O118" s="113"/>
      <c r="P118" s="113"/>
      <c r="Q118" s="113"/>
      <c r="R118" s="113"/>
      <c r="S118" s="113"/>
      <c r="T118" s="127"/>
      <c r="U118" s="127"/>
      <c r="V118" s="127"/>
      <c r="W118" s="127"/>
      <c r="X118" s="127"/>
      <c r="Y118" s="127"/>
      <c r="Z118" s="127"/>
      <c r="AA118" s="127"/>
      <c r="AB118" s="127"/>
      <c r="AC118" s="127"/>
      <c r="AD118" s="127"/>
      <c r="AE118" s="127"/>
      <c r="AF118" s="127"/>
      <c r="AG118" s="127"/>
      <c r="AH118" s="127"/>
      <c r="AI118" s="127"/>
      <c r="AJ118" s="127"/>
      <c r="AK118" s="127"/>
      <c r="AL118" s="127"/>
      <c r="AM118" s="127"/>
    </row>
    <row r="119" spans="1:39" s="75" customFormat="1" ht="15" customHeight="1" x14ac:dyDescent="0.25">
      <c r="A119" s="113"/>
      <c r="B119" s="113"/>
      <c r="C119" s="113"/>
      <c r="D119" s="113"/>
      <c r="E119" s="113"/>
      <c r="F119" s="113"/>
      <c r="G119" s="113"/>
      <c r="H119" s="113"/>
      <c r="I119" s="113"/>
      <c r="J119" s="113"/>
      <c r="K119" s="113"/>
      <c r="L119" s="113"/>
      <c r="M119" s="113"/>
      <c r="N119" s="113"/>
      <c r="O119" s="113"/>
      <c r="P119" s="113"/>
      <c r="Q119" s="113"/>
      <c r="R119" s="113"/>
      <c r="S119" s="113"/>
      <c r="T119" s="127"/>
      <c r="U119" s="127"/>
      <c r="V119" s="127"/>
      <c r="W119" s="127"/>
      <c r="X119" s="127"/>
      <c r="Y119" s="127"/>
      <c r="Z119" s="127"/>
      <c r="AA119" s="127"/>
      <c r="AB119" s="127"/>
      <c r="AC119" s="127"/>
      <c r="AD119" s="127"/>
      <c r="AE119" s="127"/>
      <c r="AF119" s="127"/>
      <c r="AG119" s="127"/>
      <c r="AH119" s="127"/>
      <c r="AI119" s="127"/>
      <c r="AJ119" s="127"/>
      <c r="AK119" s="127"/>
      <c r="AL119" s="127"/>
      <c r="AM119" s="127"/>
    </row>
    <row r="120" spans="1:39" s="75" customFormat="1" ht="15" customHeight="1" x14ac:dyDescent="0.25">
      <c r="A120" s="113"/>
      <c r="B120" s="113"/>
      <c r="C120" s="113"/>
      <c r="D120" s="113"/>
      <c r="E120" s="113"/>
      <c r="F120" s="113"/>
      <c r="G120" s="113"/>
      <c r="H120" s="113"/>
      <c r="I120" s="113"/>
      <c r="J120" s="113"/>
      <c r="K120" s="113"/>
      <c r="L120" s="113"/>
      <c r="M120" s="113"/>
      <c r="N120" s="113"/>
      <c r="O120" s="113"/>
      <c r="P120" s="113"/>
      <c r="Q120" s="113"/>
      <c r="R120" s="113"/>
      <c r="S120" s="113"/>
      <c r="T120" s="127"/>
      <c r="U120" s="127"/>
      <c r="V120" s="127"/>
      <c r="W120" s="127"/>
      <c r="X120" s="127"/>
      <c r="Y120" s="127"/>
      <c r="Z120" s="127"/>
      <c r="AA120" s="127"/>
      <c r="AB120" s="127"/>
      <c r="AC120" s="127"/>
      <c r="AD120" s="127"/>
      <c r="AE120" s="127"/>
      <c r="AF120" s="127"/>
      <c r="AG120" s="127"/>
      <c r="AH120" s="127"/>
      <c r="AI120" s="127"/>
      <c r="AJ120" s="127"/>
      <c r="AK120" s="127"/>
      <c r="AL120" s="127"/>
      <c r="AM120" s="127"/>
    </row>
    <row r="121" spans="1:39" s="75" customFormat="1" ht="15" customHeight="1" x14ac:dyDescent="0.25">
      <c r="A121" s="113"/>
      <c r="B121" s="113"/>
      <c r="C121" s="113"/>
      <c r="D121" s="113"/>
      <c r="E121" s="113"/>
      <c r="F121" s="113"/>
      <c r="G121" s="113"/>
      <c r="H121" s="113"/>
      <c r="I121" s="113"/>
      <c r="J121" s="113"/>
      <c r="K121" s="113"/>
      <c r="L121" s="113"/>
      <c r="M121" s="113"/>
      <c r="N121" s="113"/>
      <c r="O121" s="113"/>
      <c r="P121" s="113"/>
      <c r="Q121" s="113"/>
      <c r="R121" s="113"/>
      <c r="S121" s="113"/>
      <c r="T121" s="127"/>
      <c r="U121" s="127"/>
      <c r="V121" s="127"/>
      <c r="W121" s="127"/>
      <c r="X121" s="127"/>
      <c r="Y121" s="127"/>
      <c r="Z121" s="127"/>
      <c r="AA121" s="127"/>
      <c r="AB121" s="127"/>
      <c r="AC121" s="127"/>
      <c r="AD121" s="127"/>
      <c r="AE121" s="127"/>
      <c r="AF121" s="127"/>
      <c r="AG121" s="127"/>
      <c r="AH121" s="127"/>
      <c r="AI121" s="127"/>
      <c r="AJ121" s="127"/>
      <c r="AK121" s="127"/>
      <c r="AL121" s="127"/>
      <c r="AM121" s="127"/>
    </row>
    <row r="122" spans="1:39" s="75" customFormat="1" ht="15" customHeight="1" x14ac:dyDescent="0.25">
      <c r="A122" s="113"/>
      <c r="B122" s="113"/>
      <c r="C122" s="113"/>
      <c r="D122" s="113"/>
      <c r="E122" s="113"/>
      <c r="F122" s="113"/>
      <c r="G122" s="113"/>
      <c r="H122" s="113"/>
      <c r="I122" s="113"/>
      <c r="J122" s="113"/>
      <c r="K122" s="113"/>
      <c r="L122" s="113"/>
      <c r="M122" s="113"/>
      <c r="N122" s="113"/>
      <c r="O122" s="113"/>
      <c r="P122" s="113"/>
      <c r="Q122" s="113"/>
      <c r="R122" s="113"/>
      <c r="S122" s="113"/>
      <c r="T122" s="127"/>
      <c r="U122" s="127"/>
      <c r="V122" s="127"/>
      <c r="W122" s="127"/>
      <c r="X122" s="127"/>
      <c r="Y122" s="127"/>
      <c r="Z122" s="127"/>
      <c r="AA122" s="127"/>
      <c r="AB122" s="127"/>
      <c r="AC122" s="127"/>
      <c r="AD122" s="127"/>
      <c r="AE122" s="127"/>
      <c r="AF122" s="127"/>
      <c r="AG122" s="127"/>
      <c r="AH122" s="127"/>
      <c r="AI122" s="127"/>
      <c r="AJ122" s="127"/>
      <c r="AK122" s="127"/>
      <c r="AL122" s="127"/>
      <c r="AM122" s="127"/>
    </row>
    <row r="123" spans="1:39" s="75" customFormat="1" ht="15" customHeight="1" x14ac:dyDescent="0.25">
      <c r="A123" s="113"/>
      <c r="B123" s="113"/>
      <c r="C123" s="113"/>
      <c r="D123" s="113"/>
      <c r="E123" s="113"/>
      <c r="F123" s="113"/>
      <c r="G123" s="113"/>
      <c r="H123" s="113"/>
      <c r="I123" s="113"/>
      <c r="J123" s="113"/>
      <c r="K123" s="113"/>
      <c r="L123" s="113"/>
      <c r="M123" s="113"/>
      <c r="N123" s="113"/>
      <c r="O123" s="113"/>
      <c r="P123" s="113"/>
      <c r="Q123" s="113"/>
      <c r="R123" s="113"/>
      <c r="S123" s="113"/>
      <c r="T123" s="127"/>
      <c r="U123" s="127"/>
      <c r="V123" s="127"/>
      <c r="W123" s="127"/>
      <c r="X123" s="127"/>
      <c r="Y123" s="127"/>
      <c r="Z123" s="127"/>
      <c r="AA123" s="127"/>
      <c r="AB123" s="127"/>
      <c r="AC123" s="127"/>
      <c r="AD123" s="127"/>
      <c r="AE123" s="127"/>
      <c r="AF123" s="127"/>
      <c r="AG123" s="127"/>
      <c r="AH123" s="127"/>
      <c r="AI123" s="127"/>
      <c r="AJ123" s="127"/>
      <c r="AK123" s="127"/>
      <c r="AL123" s="127"/>
      <c r="AM123" s="127"/>
    </row>
    <row r="124" spans="1:39" s="75" customFormat="1" ht="15" customHeight="1" x14ac:dyDescent="0.25">
      <c r="A124" s="113"/>
      <c r="B124" s="113"/>
      <c r="C124" s="113"/>
      <c r="D124" s="113"/>
      <c r="E124" s="113"/>
      <c r="F124" s="113"/>
      <c r="G124" s="113"/>
      <c r="H124" s="113"/>
      <c r="I124" s="113"/>
      <c r="J124" s="113"/>
      <c r="K124" s="113"/>
      <c r="L124" s="113"/>
      <c r="M124" s="130"/>
      <c r="N124" s="113"/>
      <c r="O124" s="113"/>
      <c r="P124" s="113"/>
      <c r="Q124" s="113"/>
      <c r="R124" s="113"/>
      <c r="S124" s="113"/>
      <c r="T124" s="127"/>
      <c r="U124" s="127"/>
      <c r="V124" s="127"/>
      <c r="W124" s="127"/>
      <c r="X124" s="127"/>
      <c r="Y124" s="127"/>
      <c r="Z124" s="127"/>
      <c r="AA124" s="127"/>
      <c r="AB124" s="127"/>
      <c r="AC124" s="127"/>
      <c r="AD124" s="127"/>
      <c r="AE124" s="127"/>
      <c r="AF124" s="127"/>
      <c r="AG124" s="127"/>
      <c r="AH124" s="127"/>
      <c r="AI124" s="127"/>
      <c r="AJ124" s="127"/>
      <c r="AK124" s="127"/>
      <c r="AL124" s="127"/>
      <c r="AM124" s="127"/>
    </row>
    <row r="125" spans="1:39" s="75" customFormat="1" ht="15" customHeight="1" x14ac:dyDescent="0.25">
      <c r="A125" s="130"/>
      <c r="B125" s="130"/>
      <c r="C125" s="130"/>
      <c r="D125" s="130"/>
      <c r="E125" s="130"/>
      <c r="F125" s="130"/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  <c r="T125" s="127"/>
      <c r="U125" s="127"/>
      <c r="V125" s="127"/>
      <c r="W125" s="127"/>
      <c r="X125" s="127"/>
      <c r="Y125" s="127"/>
      <c r="Z125" s="127"/>
      <c r="AA125" s="127"/>
      <c r="AB125" s="127"/>
      <c r="AC125" s="127"/>
      <c r="AD125" s="127"/>
      <c r="AE125" s="127"/>
      <c r="AF125" s="127"/>
      <c r="AG125" s="127"/>
      <c r="AH125" s="127"/>
      <c r="AI125" s="127"/>
      <c r="AJ125" s="127"/>
      <c r="AK125" s="127"/>
      <c r="AL125" s="127"/>
      <c r="AM125" s="127"/>
    </row>
    <row r="126" spans="1:39" s="75" customFormat="1" ht="15" customHeight="1" x14ac:dyDescent="0.25">
      <c r="A126" s="130"/>
      <c r="B126" s="130"/>
      <c r="C126" s="130"/>
      <c r="D126" s="130"/>
      <c r="E126" s="130"/>
      <c r="F126" s="130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  <c r="T126" s="127"/>
      <c r="U126" s="127"/>
      <c r="V126" s="127"/>
      <c r="W126" s="127"/>
      <c r="X126" s="127"/>
      <c r="Y126" s="127"/>
      <c r="Z126" s="127"/>
      <c r="AA126" s="127"/>
      <c r="AB126" s="127"/>
      <c r="AC126" s="127"/>
      <c r="AD126" s="127"/>
      <c r="AE126" s="127"/>
      <c r="AF126" s="127"/>
      <c r="AG126" s="127"/>
      <c r="AH126" s="127"/>
      <c r="AI126" s="127"/>
      <c r="AJ126" s="127"/>
      <c r="AK126" s="127"/>
      <c r="AL126" s="127"/>
      <c r="AM126" s="127"/>
    </row>
    <row r="127" spans="1:39" s="75" customFormat="1" ht="15" customHeight="1" x14ac:dyDescent="0.25">
      <c r="A127" s="130"/>
      <c r="B127" s="130"/>
      <c r="C127" s="130"/>
      <c r="D127" s="130"/>
      <c r="E127" s="130"/>
      <c r="F127" s="130"/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  <c r="T127" s="127"/>
      <c r="U127" s="127"/>
      <c r="V127" s="127"/>
      <c r="W127" s="127"/>
      <c r="X127" s="127"/>
      <c r="Y127" s="127"/>
      <c r="Z127" s="127"/>
      <c r="AA127" s="127"/>
      <c r="AB127" s="127"/>
      <c r="AC127" s="127"/>
      <c r="AD127" s="127"/>
      <c r="AE127" s="127"/>
      <c r="AF127" s="127"/>
      <c r="AG127" s="127"/>
      <c r="AH127" s="127"/>
      <c r="AI127" s="127"/>
      <c r="AJ127" s="127"/>
      <c r="AK127" s="127"/>
      <c r="AL127" s="127"/>
      <c r="AM127" s="127"/>
    </row>
    <row r="128" spans="1:39" s="75" customFormat="1" ht="15" customHeight="1" x14ac:dyDescent="0.25">
      <c r="A128" s="130"/>
      <c r="B128" s="130"/>
      <c r="C128" s="130"/>
      <c r="D128" s="130"/>
      <c r="E128" s="130"/>
      <c r="F128" s="130"/>
      <c r="G128" s="130"/>
      <c r="H128" s="130"/>
      <c r="I128" s="130"/>
      <c r="J128" s="130"/>
      <c r="K128" s="130"/>
      <c r="L128" s="130"/>
      <c r="M128" s="130"/>
      <c r="N128" s="130"/>
      <c r="O128" s="130"/>
      <c r="P128" s="130"/>
      <c r="Q128" s="130"/>
      <c r="R128" s="130"/>
      <c r="S128" s="130"/>
      <c r="T128" s="127"/>
      <c r="U128" s="127"/>
      <c r="V128" s="127"/>
      <c r="W128" s="127"/>
      <c r="X128" s="127"/>
      <c r="Y128" s="127"/>
      <c r="Z128" s="127"/>
      <c r="AA128" s="127"/>
      <c r="AB128" s="127"/>
      <c r="AC128" s="127"/>
      <c r="AD128" s="127"/>
      <c r="AE128" s="127"/>
      <c r="AF128" s="127"/>
      <c r="AG128" s="127"/>
      <c r="AH128" s="127"/>
      <c r="AI128" s="127"/>
      <c r="AJ128" s="127"/>
      <c r="AK128" s="127"/>
      <c r="AL128" s="127"/>
      <c r="AM128" s="127"/>
    </row>
    <row r="129" spans="1:39" s="75" customFormat="1" ht="15" customHeight="1" x14ac:dyDescent="0.25">
      <c r="A129" s="130"/>
      <c r="B129" s="130"/>
      <c r="C129" s="130"/>
      <c r="D129" s="130"/>
      <c r="E129" s="130"/>
      <c r="F129" s="130"/>
      <c r="G129" s="130"/>
      <c r="H129" s="130"/>
      <c r="I129" s="130"/>
      <c r="J129" s="130"/>
      <c r="K129" s="130"/>
      <c r="L129" s="130"/>
      <c r="M129" s="130"/>
      <c r="N129" s="130"/>
      <c r="O129" s="130"/>
      <c r="P129" s="130"/>
      <c r="Q129" s="130"/>
      <c r="R129" s="130"/>
      <c r="S129" s="130"/>
      <c r="T129" s="127"/>
      <c r="U129" s="127"/>
      <c r="V129" s="127"/>
      <c r="W129" s="127"/>
      <c r="X129" s="127"/>
      <c r="Y129" s="127"/>
      <c r="Z129" s="127"/>
      <c r="AA129" s="127"/>
      <c r="AB129" s="127"/>
      <c r="AC129" s="127"/>
      <c r="AD129" s="127"/>
      <c r="AE129" s="127"/>
      <c r="AF129" s="127"/>
      <c r="AG129" s="127"/>
      <c r="AH129" s="127"/>
      <c r="AI129" s="127"/>
      <c r="AJ129" s="127"/>
      <c r="AK129" s="127"/>
      <c r="AL129" s="127"/>
      <c r="AM129" s="127"/>
    </row>
    <row r="130" spans="1:39" s="75" customFormat="1" ht="15" customHeight="1" x14ac:dyDescent="0.25">
      <c r="A130" s="130"/>
      <c r="B130" s="130"/>
      <c r="C130" s="130"/>
      <c r="D130" s="130"/>
      <c r="E130" s="130"/>
      <c r="F130" s="130"/>
      <c r="G130" s="130"/>
      <c r="H130" s="130"/>
      <c r="I130" s="130"/>
      <c r="J130" s="130"/>
      <c r="K130" s="130"/>
      <c r="L130" s="130"/>
      <c r="M130" s="130"/>
      <c r="N130" s="130"/>
      <c r="O130" s="130"/>
      <c r="P130" s="130"/>
      <c r="Q130" s="130"/>
      <c r="R130" s="130"/>
      <c r="S130" s="130"/>
      <c r="T130" s="127"/>
      <c r="U130" s="127"/>
      <c r="V130" s="127"/>
      <c r="W130" s="127"/>
      <c r="X130" s="127"/>
      <c r="Y130" s="127"/>
      <c r="Z130" s="127"/>
      <c r="AA130" s="127"/>
      <c r="AB130" s="127"/>
      <c r="AC130" s="127"/>
      <c r="AD130" s="127"/>
      <c r="AE130" s="127"/>
      <c r="AF130" s="127"/>
      <c r="AG130" s="127"/>
      <c r="AH130" s="127"/>
      <c r="AI130" s="127"/>
      <c r="AJ130" s="127"/>
      <c r="AK130" s="127"/>
      <c r="AL130" s="127"/>
      <c r="AM130" s="127"/>
    </row>
    <row r="131" spans="1:39" s="75" customFormat="1" ht="15" customHeight="1" x14ac:dyDescent="0.25">
      <c r="A131" s="130"/>
      <c r="B131" s="130"/>
      <c r="C131" s="130"/>
      <c r="D131" s="130"/>
      <c r="E131" s="130"/>
      <c r="F131" s="130"/>
      <c r="G131" s="130"/>
      <c r="H131" s="130"/>
      <c r="I131" s="130"/>
      <c r="J131" s="130"/>
      <c r="K131" s="130"/>
      <c r="L131" s="130"/>
      <c r="M131" s="130"/>
      <c r="N131" s="130"/>
      <c r="O131" s="130"/>
      <c r="P131" s="130"/>
      <c r="Q131" s="130"/>
      <c r="R131" s="130"/>
      <c r="S131" s="130"/>
      <c r="T131" s="127"/>
      <c r="U131" s="127"/>
      <c r="V131" s="127"/>
      <c r="W131" s="127"/>
      <c r="X131" s="127"/>
      <c r="Y131" s="127"/>
      <c r="Z131" s="127"/>
      <c r="AA131" s="127"/>
      <c r="AB131" s="127"/>
      <c r="AC131" s="127"/>
      <c r="AD131" s="127"/>
      <c r="AE131" s="127"/>
      <c r="AF131" s="127"/>
      <c r="AG131" s="127"/>
      <c r="AH131" s="127"/>
      <c r="AI131" s="127"/>
      <c r="AJ131" s="127"/>
      <c r="AK131" s="127"/>
      <c r="AL131" s="127"/>
      <c r="AM131" s="127"/>
    </row>
    <row r="132" spans="1:39" s="75" customFormat="1" ht="15" customHeight="1" x14ac:dyDescent="0.25">
      <c r="A132" s="130"/>
      <c r="B132" s="130"/>
      <c r="C132" s="130"/>
      <c r="D132" s="130"/>
      <c r="E132" s="130"/>
      <c r="F132" s="130"/>
      <c r="G132" s="130"/>
      <c r="H132" s="130"/>
      <c r="I132" s="130"/>
      <c r="J132" s="130"/>
      <c r="K132" s="130"/>
      <c r="L132" s="130"/>
      <c r="M132" s="130"/>
      <c r="N132" s="130"/>
      <c r="O132" s="130"/>
      <c r="P132" s="130"/>
      <c r="Q132" s="130"/>
      <c r="R132" s="130"/>
      <c r="S132" s="130"/>
      <c r="T132" s="127"/>
      <c r="U132" s="127"/>
      <c r="V132" s="127"/>
      <c r="W132" s="127"/>
      <c r="X132" s="127"/>
      <c r="Y132" s="127"/>
      <c r="Z132" s="127"/>
      <c r="AA132" s="127"/>
      <c r="AB132" s="127"/>
      <c r="AC132" s="127"/>
      <c r="AD132" s="127"/>
      <c r="AE132" s="127"/>
      <c r="AF132" s="127"/>
      <c r="AG132" s="127"/>
      <c r="AH132" s="127"/>
      <c r="AI132" s="127"/>
      <c r="AJ132" s="127"/>
      <c r="AK132" s="127"/>
      <c r="AL132" s="127"/>
      <c r="AM132" s="127"/>
    </row>
    <row r="133" spans="1:39" s="75" customFormat="1" ht="15" customHeight="1" x14ac:dyDescent="0.25">
      <c r="A133" s="130"/>
      <c r="B133" s="130"/>
      <c r="C133" s="130"/>
      <c r="D133" s="130"/>
      <c r="E133" s="130"/>
      <c r="F133" s="130"/>
      <c r="G133" s="130"/>
      <c r="H133" s="130"/>
      <c r="I133" s="130"/>
      <c r="J133" s="130"/>
      <c r="K133" s="130"/>
      <c r="L133" s="130"/>
      <c r="M133" s="130"/>
      <c r="N133" s="130"/>
      <c r="O133" s="130"/>
      <c r="P133" s="130"/>
      <c r="Q133" s="130"/>
      <c r="R133" s="130"/>
      <c r="S133" s="130"/>
      <c r="T133" s="127"/>
      <c r="U133" s="127"/>
      <c r="V133" s="127"/>
      <c r="W133" s="127"/>
      <c r="X133" s="127"/>
      <c r="Y133" s="127"/>
      <c r="Z133" s="127"/>
      <c r="AA133" s="127"/>
      <c r="AB133" s="127"/>
      <c r="AC133" s="127"/>
      <c r="AD133" s="127"/>
      <c r="AE133" s="127"/>
      <c r="AF133" s="127"/>
      <c r="AG133" s="127"/>
      <c r="AH133" s="127"/>
      <c r="AI133" s="127"/>
      <c r="AJ133" s="127"/>
      <c r="AK133" s="127"/>
      <c r="AL133" s="127"/>
      <c r="AM133" s="127"/>
    </row>
    <row r="134" spans="1:39" s="75" customFormat="1" ht="15" customHeight="1" x14ac:dyDescent="0.25">
      <c r="A134" s="130"/>
      <c r="B134" s="130"/>
      <c r="C134" s="130"/>
      <c r="D134" s="130"/>
      <c r="E134" s="130"/>
      <c r="F134" s="130"/>
      <c r="G134" s="130"/>
      <c r="H134" s="130"/>
      <c r="I134" s="130"/>
      <c r="J134" s="130"/>
      <c r="K134" s="130"/>
      <c r="L134" s="130"/>
      <c r="M134" s="130"/>
      <c r="N134" s="130"/>
      <c r="O134" s="130"/>
      <c r="P134" s="130"/>
      <c r="Q134" s="130"/>
      <c r="R134" s="130"/>
      <c r="S134" s="130"/>
      <c r="T134" s="127"/>
      <c r="U134" s="127"/>
      <c r="V134" s="127"/>
      <c r="W134" s="127"/>
      <c r="X134" s="127"/>
      <c r="Y134" s="127"/>
      <c r="Z134" s="127"/>
      <c r="AA134" s="127"/>
      <c r="AB134" s="127"/>
      <c r="AC134" s="127"/>
      <c r="AD134" s="127"/>
      <c r="AE134" s="127"/>
      <c r="AF134" s="127"/>
      <c r="AG134" s="127"/>
      <c r="AH134" s="127"/>
      <c r="AI134" s="127"/>
      <c r="AJ134" s="127"/>
      <c r="AK134" s="127"/>
      <c r="AL134" s="127"/>
      <c r="AM134" s="127"/>
    </row>
    <row r="135" spans="1:39" s="75" customFormat="1" ht="15" customHeight="1" x14ac:dyDescent="0.25">
      <c r="A135" s="130"/>
      <c r="B135" s="130"/>
      <c r="C135" s="130"/>
      <c r="D135" s="130"/>
      <c r="E135" s="130"/>
      <c r="F135" s="130"/>
      <c r="G135" s="130"/>
      <c r="H135" s="130"/>
      <c r="I135" s="130"/>
      <c r="J135" s="130"/>
      <c r="K135" s="130"/>
      <c r="L135" s="130"/>
      <c r="M135" s="130"/>
      <c r="N135" s="130"/>
      <c r="O135" s="130"/>
      <c r="P135" s="130"/>
      <c r="Q135" s="130"/>
      <c r="R135" s="130"/>
      <c r="S135" s="130"/>
      <c r="T135" s="127"/>
      <c r="U135" s="127"/>
      <c r="V135" s="127"/>
      <c r="W135" s="127"/>
      <c r="X135" s="127"/>
      <c r="Y135" s="127"/>
      <c r="Z135" s="127"/>
      <c r="AA135" s="127"/>
      <c r="AB135" s="127"/>
      <c r="AC135" s="127"/>
      <c r="AD135" s="127"/>
      <c r="AE135" s="127"/>
      <c r="AF135" s="127"/>
      <c r="AG135" s="127"/>
      <c r="AH135" s="127"/>
      <c r="AI135" s="127"/>
      <c r="AJ135" s="127"/>
      <c r="AK135" s="127"/>
      <c r="AL135" s="127"/>
      <c r="AM135" s="127"/>
    </row>
    <row r="136" spans="1:39" s="75" customFormat="1" ht="15" customHeight="1" x14ac:dyDescent="0.25">
      <c r="A136" s="130"/>
      <c r="B136" s="130"/>
      <c r="C136" s="130"/>
      <c r="D136" s="130"/>
      <c r="E136" s="130"/>
      <c r="F136" s="130"/>
      <c r="G136" s="130"/>
      <c r="H136" s="130"/>
      <c r="I136" s="130"/>
      <c r="J136" s="130"/>
      <c r="K136" s="130"/>
      <c r="L136" s="130"/>
      <c r="M136" s="130"/>
      <c r="N136" s="130"/>
      <c r="O136" s="130"/>
      <c r="P136" s="130"/>
      <c r="Q136" s="130"/>
      <c r="R136" s="130"/>
      <c r="S136" s="130"/>
      <c r="T136" s="127"/>
      <c r="U136" s="127"/>
      <c r="V136" s="127"/>
      <c r="W136" s="127"/>
      <c r="X136" s="127"/>
      <c r="Y136" s="127"/>
      <c r="Z136" s="127"/>
      <c r="AA136" s="127"/>
      <c r="AB136" s="127"/>
      <c r="AC136" s="127"/>
      <c r="AD136" s="127"/>
      <c r="AE136" s="127"/>
      <c r="AF136" s="127"/>
      <c r="AG136" s="127"/>
      <c r="AH136" s="127"/>
      <c r="AI136" s="127"/>
      <c r="AJ136" s="127"/>
      <c r="AK136" s="127"/>
      <c r="AL136" s="127"/>
      <c r="AM136" s="127"/>
    </row>
    <row r="137" spans="1:39" s="75" customFormat="1" ht="15" customHeight="1" x14ac:dyDescent="0.25">
      <c r="A137" s="130"/>
      <c r="B137" s="130"/>
      <c r="C137" s="130"/>
      <c r="D137" s="130"/>
      <c r="E137" s="130"/>
      <c r="F137" s="130"/>
      <c r="G137" s="130"/>
      <c r="H137" s="130"/>
      <c r="I137" s="130"/>
      <c r="J137" s="130"/>
      <c r="K137" s="130"/>
      <c r="L137" s="130"/>
      <c r="M137" s="130"/>
      <c r="N137" s="130"/>
      <c r="O137" s="130"/>
      <c r="P137" s="130"/>
      <c r="Q137" s="130"/>
      <c r="R137" s="130"/>
      <c r="S137" s="130"/>
      <c r="T137" s="127"/>
      <c r="U137" s="127"/>
      <c r="V137" s="127"/>
      <c r="W137" s="127"/>
      <c r="X137" s="127"/>
      <c r="Y137" s="127"/>
      <c r="Z137" s="127"/>
      <c r="AA137" s="127"/>
      <c r="AB137" s="127"/>
      <c r="AC137" s="127"/>
      <c r="AD137" s="127"/>
      <c r="AE137" s="127"/>
      <c r="AF137" s="127"/>
      <c r="AG137" s="127"/>
      <c r="AH137" s="127"/>
      <c r="AI137" s="127"/>
      <c r="AJ137" s="127"/>
      <c r="AK137" s="127"/>
      <c r="AL137" s="127"/>
      <c r="AM137" s="127"/>
    </row>
    <row r="138" spans="1:39" s="75" customFormat="1" ht="15" customHeight="1" x14ac:dyDescent="0.25">
      <c r="A138" s="130"/>
      <c r="B138" s="130"/>
      <c r="C138" s="130"/>
      <c r="D138" s="130"/>
      <c r="E138" s="130"/>
      <c r="F138" s="130"/>
      <c r="G138" s="130"/>
      <c r="H138" s="130"/>
      <c r="I138" s="130"/>
      <c r="J138" s="130"/>
      <c r="K138" s="130"/>
      <c r="L138" s="130"/>
      <c r="M138" s="130"/>
      <c r="N138" s="130"/>
      <c r="O138" s="130"/>
      <c r="P138" s="130"/>
      <c r="Q138" s="130"/>
      <c r="R138" s="130"/>
      <c r="S138" s="130"/>
      <c r="T138" s="127"/>
      <c r="U138" s="127"/>
      <c r="V138" s="127"/>
      <c r="W138" s="127"/>
      <c r="X138" s="127"/>
      <c r="Y138" s="127"/>
      <c r="Z138" s="127"/>
      <c r="AA138" s="127"/>
      <c r="AB138" s="127"/>
      <c r="AC138" s="127"/>
      <c r="AD138" s="127"/>
      <c r="AE138" s="127"/>
      <c r="AF138" s="127"/>
      <c r="AG138" s="127"/>
      <c r="AH138" s="127"/>
      <c r="AI138" s="127"/>
      <c r="AJ138" s="127"/>
      <c r="AK138" s="127"/>
      <c r="AL138" s="127"/>
      <c r="AM138" s="127"/>
    </row>
    <row r="139" spans="1:39" s="75" customFormat="1" ht="15" customHeight="1" x14ac:dyDescent="0.25">
      <c r="A139" s="130"/>
      <c r="B139" s="130"/>
      <c r="C139" s="130"/>
      <c r="D139" s="130"/>
      <c r="E139" s="130"/>
      <c r="F139" s="130"/>
      <c r="G139" s="130"/>
      <c r="H139" s="130"/>
      <c r="I139" s="130"/>
      <c r="J139" s="130"/>
      <c r="K139" s="130"/>
      <c r="L139" s="130"/>
      <c r="M139" s="130"/>
      <c r="N139" s="130"/>
      <c r="O139" s="130"/>
      <c r="P139" s="130"/>
      <c r="Q139" s="130"/>
      <c r="R139" s="130"/>
      <c r="S139" s="130"/>
      <c r="T139" s="127"/>
      <c r="U139" s="127"/>
      <c r="V139" s="127"/>
      <c r="W139" s="127"/>
      <c r="X139" s="127"/>
      <c r="Y139" s="127"/>
      <c r="Z139" s="127"/>
      <c r="AA139" s="127"/>
      <c r="AB139" s="127"/>
      <c r="AC139" s="127"/>
      <c r="AD139" s="127"/>
      <c r="AE139" s="127"/>
      <c r="AF139" s="127"/>
      <c r="AG139" s="127"/>
      <c r="AH139" s="127"/>
      <c r="AI139" s="127"/>
      <c r="AJ139" s="127"/>
      <c r="AK139" s="127"/>
      <c r="AL139" s="127"/>
      <c r="AM139" s="127"/>
    </row>
    <row r="140" spans="1:39" s="75" customFormat="1" ht="15" customHeight="1" x14ac:dyDescent="0.25">
      <c r="A140" s="130"/>
      <c r="B140" s="130"/>
      <c r="C140" s="130"/>
      <c r="D140" s="130"/>
      <c r="E140" s="130"/>
      <c r="F140" s="130"/>
      <c r="G140" s="130"/>
      <c r="H140" s="130"/>
      <c r="I140" s="130"/>
      <c r="J140" s="130"/>
      <c r="K140" s="130"/>
      <c r="L140" s="130"/>
      <c r="M140" s="130"/>
      <c r="N140" s="130"/>
      <c r="O140" s="130"/>
      <c r="P140" s="130"/>
      <c r="Q140" s="130"/>
      <c r="R140" s="130"/>
      <c r="S140" s="130"/>
      <c r="T140" s="127"/>
      <c r="U140" s="127"/>
      <c r="V140" s="127"/>
      <c r="W140" s="127"/>
      <c r="X140" s="127"/>
      <c r="Y140" s="127"/>
      <c r="Z140" s="127"/>
      <c r="AA140" s="127"/>
      <c r="AB140" s="127"/>
      <c r="AC140" s="127"/>
      <c r="AD140" s="127"/>
      <c r="AE140" s="127"/>
      <c r="AF140" s="127"/>
      <c r="AG140" s="127"/>
      <c r="AH140" s="127"/>
      <c r="AI140" s="127"/>
      <c r="AJ140" s="127"/>
      <c r="AK140" s="127"/>
      <c r="AL140" s="127"/>
      <c r="AM140" s="127"/>
    </row>
    <row r="141" spans="1:39" s="75" customFormat="1" ht="15" customHeight="1" x14ac:dyDescent="0.25">
      <c r="A141" s="130"/>
      <c r="B141" s="130"/>
      <c r="C141" s="130"/>
      <c r="D141" s="130"/>
      <c r="E141" s="130"/>
      <c r="F141" s="130"/>
      <c r="G141" s="130"/>
      <c r="H141" s="130"/>
      <c r="I141" s="130"/>
      <c r="J141" s="130"/>
      <c r="K141" s="130"/>
      <c r="L141" s="130"/>
      <c r="M141" s="130"/>
      <c r="N141" s="130"/>
      <c r="O141" s="130"/>
      <c r="P141" s="130"/>
      <c r="Q141" s="130"/>
      <c r="R141" s="130"/>
      <c r="S141" s="130"/>
      <c r="T141" s="127"/>
      <c r="U141" s="127"/>
      <c r="V141" s="127"/>
      <c r="W141" s="127"/>
      <c r="X141" s="127"/>
      <c r="Y141" s="127"/>
      <c r="Z141" s="127"/>
      <c r="AA141" s="127"/>
      <c r="AB141" s="127"/>
      <c r="AC141" s="127"/>
      <c r="AD141" s="127"/>
      <c r="AE141" s="127"/>
      <c r="AF141" s="127"/>
      <c r="AG141" s="127"/>
      <c r="AH141" s="127"/>
      <c r="AI141" s="127"/>
      <c r="AJ141" s="127"/>
      <c r="AK141" s="127"/>
      <c r="AL141" s="127"/>
      <c r="AM141" s="127"/>
    </row>
    <row r="142" spans="1:39" s="75" customFormat="1" ht="15" customHeight="1" x14ac:dyDescent="0.25">
      <c r="A142" s="130"/>
      <c r="B142" s="130"/>
      <c r="C142" s="130"/>
      <c r="D142" s="130"/>
      <c r="E142" s="130"/>
      <c r="F142" s="130"/>
      <c r="G142" s="130"/>
      <c r="H142" s="130"/>
      <c r="I142" s="130"/>
      <c r="J142" s="130"/>
      <c r="K142" s="130"/>
      <c r="L142" s="130"/>
      <c r="M142" s="130"/>
      <c r="N142" s="130"/>
      <c r="O142" s="130"/>
      <c r="P142" s="130"/>
      <c r="Q142" s="130"/>
      <c r="R142" s="130"/>
      <c r="S142" s="130"/>
      <c r="T142" s="127"/>
      <c r="U142" s="127"/>
      <c r="V142" s="127"/>
      <c r="W142" s="127"/>
      <c r="X142" s="127"/>
      <c r="Y142" s="127"/>
      <c r="Z142" s="127"/>
      <c r="AA142" s="127"/>
      <c r="AB142" s="127"/>
      <c r="AC142" s="127"/>
      <c r="AD142" s="127"/>
      <c r="AE142" s="127"/>
      <c r="AF142" s="127"/>
      <c r="AG142" s="127"/>
      <c r="AH142" s="127"/>
      <c r="AI142" s="127"/>
      <c r="AJ142" s="127"/>
      <c r="AK142" s="127"/>
      <c r="AL142" s="127"/>
      <c r="AM142" s="127"/>
    </row>
    <row r="143" spans="1:39" s="75" customFormat="1" ht="15" customHeight="1" x14ac:dyDescent="0.25">
      <c r="A143" s="130"/>
      <c r="B143" s="130"/>
      <c r="C143" s="130"/>
      <c r="D143" s="130"/>
      <c r="E143" s="130"/>
      <c r="F143" s="130"/>
      <c r="G143" s="130"/>
      <c r="H143" s="130"/>
      <c r="I143" s="130"/>
      <c r="J143" s="130"/>
      <c r="K143" s="130"/>
      <c r="L143" s="130"/>
      <c r="M143" s="130"/>
      <c r="N143" s="130"/>
      <c r="O143" s="130"/>
      <c r="P143" s="130"/>
      <c r="Q143" s="130"/>
      <c r="R143" s="130"/>
      <c r="S143" s="130"/>
      <c r="T143" s="127"/>
      <c r="U143" s="127"/>
      <c r="V143" s="127"/>
      <c r="W143" s="127"/>
      <c r="X143" s="127"/>
      <c r="Y143" s="127"/>
      <c r="Z143" s="127"/>
      <c r="AA143" s="127"/>
      <c r="AB143" s="127"/>
      <c r="AC143" s="127"/>
      <c r="AD143" s="127"/>
      <c r="AE143" s="127"/>
      <c r="AF143" s="127"/>
      <c r="AG143" s="127"/>
      <c r="AH143" s="127"/>
      <c r="AI143" s="127"/>
      <c r="AJ143" s="127"/>
      <c r="AK143" s="127"/>
      <c r="AL143" s="127"/>
      <c r="AM143" s="127"/>
    </row>
    <row r="144" spans="1:39" s="75" customFormat="1" ht="15" customHeight="1" x14ac:dyDescent="0.25">
      <c r="A144" s="130"/>
      <c r="B144" s="130"/>
      <c r="C144" s="130"/>
      <c r="D144" s="130"/>
      <c r="E144" s="130"/>
      <c r="F144" s="130"/>
      <c r="G144" s="130"/>
      <c r="H144" s="130"/>
      <c r="I144" s="130"/>
      <c r="J144" s="130"/>
      <c r="K144" s="130"/>
      <c r="L144" s="130"/>
      <c r="M144" s="130"/>
      <c r="N144" s="130"/>
      <c r="O144" s="130"/>
      <c r="P144" s="130"/>
      <c r="Q144" s="130"/>
      <c r="R144" s="130"/>
      <c r="S144" s="130"/>
      <c r="T144" s="127"/>
      <c r="U144" s="127"/>
      <c r="V144" s="127"/>
      <c r="W144" s="127"/>
      <c r="X144" s="127"/>
      <c r="Y144" s="127"/>
      <c r="Z144" s="127"/>
      <c r="AA144" s="127"/>
      <c r="AB144" s="127"/>
      <c r="AC144" s="127"/>
      <c r="AD144" s="127"/>
      <c r="AE144" s="127"/>
      <c r="AF144" s="127"/>
      <c r="AG144" s="127"/>
      <c r="AH144" s="127"/>
      <c r="AI144" s="127"/>
      <c r="AJ144" s="127"/>
      <c r="AK144" s="127"/>
      <c r="AL144" s="127"/>
      <c r="AM144" s="127"/>
    </row>
    <row r="145" spans="1:39" s="75" customFormat="1" ht="15" customHeight="1" x14ac:dyDescent="0.25">
      <c r="A145" s="130"/>
      <c r="B145" s="130"/>
      <c r="C145" s="130"/>
      <c r="D145" s="130"/>
      <c r="E145" s="130"/>
      <c r="F145" s="130"/>
      <c r="G145" s="130"/>
      <c r="H145" s="130"/>
      <c r="I145" s="130"/>
      <c r="J145" s="130"/>
      <c r="K145" s="130"/>
      <c r="L145" s="130"/>
      <c r="M145" s="130"/>
      <c r="N145" s="130"/>
      <c r="O145" s="130"/>
      <c r="P145" s="130"/>
      <c r="Q145" s="130"/>
      <c r="R145" s="130"/>
      <c r="S145" s="130"/>
      <c r="T145" s="127"/>
      <c r="U145" s="127"/>
      <c r="V145" s="127"/>
      <c r="W145" s="127"/>
      <c r="X145" s="127"/>
      <c r="Y145" s="127"/>
      <c r="Z145" s="127"/>
      <c r="AA145" s="127"/>
      <c r="AB145" s="127"/>
      <c r="AC145" s="127"/>
      <c r="AD145" s="127"/>
      <c r="AE145" s="127"/>
      <c r="AF145" s="127"/>
      <c r="AG145" s="127"/>
      <c r="AH145" s="127"/>
      <c r="AI145" s="127"/>
      <c r="AJ145" s="127"/>
      <c r="AK145" s="127"/>
      <c r="AL145" s="127"/>
      <c r="AM145" s="127"/>
    </row>
    <row r="146" spans="1:39" s="75" customFormat="1" ht="15" customHeight="1" x14ac:dyDescent="0.25">
      <c r="A146" s="130"/>
      <c r="B146" s="130"/>
      <c r="C146" s="130"/>
      <c r="D146" s="130"/>
      <c r="E146" s="130"/>
      <c r="F146" s="130"/>
      <c r="G146" s="130"/>
      <c r="H146" s="130"/>
      <c r="I146" s="130"/>
      <c r="J146" s="130"/>
      <c r="K146" s="130"/>
      <c r="L146" s="130"/>
      <c r="M146" s="130"/>
      <c r="N146" s="130"/>
      <c r="O146" s="130"/>
      <c r="P146" s="130"/>
      <c r="Q146" s="130"/>
      <c r="R146" s="130"/>
      <c r="S146" s="130"/>
      <c r="T146" s="127"/>
      <c r="U146" s="127"/>
      <c r="V146" s="127"/>
      <c r="W146" s="127"/>
      <c r="X146" s="127"/>
      <c r="Y146" s="127"/>
      <c r="Z146" s="127"/>
      <c r="AA146" s="127"/>
      <c r="AB146" s="127"/>
      <c r="AC146" s="127"/>
      <c r="AD146" s="127"/>
      <c r="AE146" s="127"/>
      <c r="AF146" s="127"/>
      <c r="AG146" s="127"/>
      <c r="AH146" s="127"/>
      <c r="AI146" s="127"/>
      <c r="AJ146" s="127"/>
      <c r="AK146" s="127"/>
      <c r="AL146" s="127"/>
      <c r="AM146" s="127"/>
    </row>
    <row r="147" spans="1:39" s="75" customFormat="1" ht="15" customHeight="1" x14ac:dyDescent="0.25">
      <c r="A147" s="130"/>
      <c r="B147" s="130"/>
      <c r="C147" s="130"/>
      <c r="D147" s="130"/>
      <c r="E147" s="130"/>
      <c r="F147" s="130"/>
      <c r="G147" s="130"/>
      <c r="H147" s="130"/>
      <c r="I147" s="130"/>
      <c r="J147" s="130"/>
      <c r="K147" s="130"/>
      <c r="L147" s="130"/>
      <c r="M147" s="130"/>
      <c r="N147" s="130"/>
      <c r="O147" s="130"/>
      <c r="P147" s="130"/>
      <c r="Q147" s="130"/>
      <c r="R147" s="130"/>
      <c r="S147" s="130"/>
      <c r="T147" s="127"/>
      <c r="U147" s="127"/>
      <c r="V147" s="127"/>
      <c r="W147" s="127"/>
      <c r="X147" s="127"/>
      <c r="Y147" s="127"/>
      <c r="Z147" s="127"/>
      <c r="AA147" s="127"/>
      <c r="AB147" s="127"/>
      <c r="AC147" s="127"/>
      <c r="AD147" s="127"/>
      <c r="AE147" s="127"/>
      <c r="AF147" s="127"/>
      <c r="AG147" s="127"/>
      <c r="AH147" s="127"/>
      <c r="AI147" s="127"/>
      <c r="AJ147" s="127"/>
      <c r="AK147" s="127"/>
      <c r="AL147" s="127"/>
      <c r="AM147" s="127"/>
    </row>
    <row r="148" spans="1:39" s="75" customFormat="1" ht="15" customHeight="1" x14ac:dyDescent="0.25">
      <c r="A148" s="130"/>
      <c r="B148" s="130"/>
      <c r="C148" s="130"/>
      <c r="D148" s="130"/>
      <c r="E148" s="130"/>
      <c r="F148" s="130"/>
      <c r="G148" s="130"/>
      <c r="H148" s="130"/>
      <c r="I148" s="130"/>
      <c r="J148" s="130"/>
      <c r="K148" s="130"/>
      <c r="L148" s="130"/>
      <c r="M148" s="130"/>
      <c r="N148" s="130"/>
      <c r="O148" s="130"/>
      <c r="P148" s="130"/>
      <c r="Q148" s="130"/>
      <c r="R148" s="130"/>
      <c r="S148" s="130"/>
      <c r="T148" s="127"/>
      <c r="U148" s="127"/>
      <c r="V148" s="127"/>
      <c r="W148" s="127"/>
      <c r="X148" s="127"/>
      <c r="Y148" s="127"/>
      <c r="Z148" s="127"/>
      <c r="AA148" s="127"/>
      <c r="AB148" s="127"/>
      <c r="AC148" s="127"/>
      <c r="AD148" s="127"/>
      <c r="AE148" s="127"/>
      <c r="AF148" s="127"/>
      <c r="AG148" s="127"/>
      <c r="AH148" s="127"/>
      <c r="AI148" s="127"/>
      <c r="AJ148" s="127"/>
      <c r="AK148" s="127"/>
      <c r="AL148" s="127"/>
      <c r="AM148" s="127"/>
    </row>
    <row r="149" spans="1:39" s="75" customFormat="1" ht="15" customHeight="1" x14ac:dyDescent="0.25">
      <c r="A149" s="130"/>
      <c r="B149" s="130"/>
      <c r="C149" s="130"/>
      <c r="D149" s="130"/>
      <c r="E149" s="130"/>
      <c r="F149" s="130"/>
      <c r="G149" s="130"/>
      <c r="H149" s="130"/>
      <c r="I149" s="130"/>
      <c r="J149" s="130"/>
      <c r="K149" s="130"/>
      <c r="L149" s="130"/>
      <c r="M149" s="130"/>
      <c r="N149" s="130"/>
      <c r="O149" s="130"/>
      <c r="P149" s="130"/>
      <c r="Q149" s="130"/>
      <c r="R149" s="130"/>
      <c r="S149" s="130"/>
      <c r="T149" s="127"/>
      <c r="U149" s="127"/>
      <c r="V149" s="127"/>
      <c r="W149" s="127"/>
      <c r="X149" s="127"/>
      <c r="Y149" s="127"/>
      <c r="Z149" s="127"/>
      <c r="AA149" s="127"/>
      <c r="AB149" s="127"/>
      <c r="AC149" s="127"/>
      <c r="AD149" s="127"/>
      <c r="AE149" s="127"/>
      <c r="AF149" s="127"/>
      <c r="AG149" s="127"/>
      <c r="AH149" s="127"/>
      <c r="AI149" s="127"/>
      <c r="AJ149" s="127"/>
      <c r="AK149" s="127"/>
      <c r="AL149" s="127"/>
      <c r="AM149" s="127"/>
    </row>
    <row r="150" spans="1:39" s="75" customFormat="1" ht="15" customHeight="1" x14ac:dyDescent="0.25">
      <c r="A150" s="130"/>
      <c r="B150" s="130"/>
      <c r="C150" s="130"/>
      <c r="D150" s="130"/>
      <c r="E150" s="130"/>
      <c r="F150" s="130"/>
      <c r="G150" s="130"/>
      <c r="H150" s="130"/>
      <c r="I150" s="130"/>
      <c r="J150" s="130"/>
      <c r="K150" s="130"/>
      <c r="L150" s="130"/>
      <c r="M150" s="130"/>
      <c r="N150" s="130"/>
      <c r="O150" s="130"/>
      <c r="P150" s="130"/>
      <c r="Q150" s="130"/>
      <c r="R150" s="130"/>
      <c r="S150" s="130"/>
      <c r="T150" s="127"/>
      <c r="U150" s="127"/>
      <c r="V150" s="127"/>
      <c r="W150" s="127"/>
      <c r="X150" s="127"/>
      <c r="Y150" s="127"/>
      <c r="Z150" s="127"/>
      <c r="AA150" s="127"/>
      <c r="AB150" s="127"/>
      <c r="AC150" s="127"/>
      <c r="AD150" s="127"/>
      <c r="AE150" s="127"/>
      <c r="AF150" s="127"/>
      <c r="AG150" s="127"/>
      <c r="AH150" s="127"/>
      <c r="AI150" s="127"/>
      <c r="AJ150" s="127"/>
      <c r="AK150" s="127"/>
      <c r="AL150" s="127"/>
      <c r="AM150" s="127"/>
    </row>
    <row r="151" spans="1:39" s="75" customFormat="1" ht="15" customHeight="1" x14ac:dyDescent="0.25">
      <c r="A151" s="130"/>
      <c r="B151" s="130"/>
      <c r="C151" s="130"/>
      <c r="D151" s="130"/>
      <c r="E151" s="130"/>
      <c r="F151" s="130"/>
      <c r="G151" s="130"/>
      <c r="H151" s="130"/>
      <c r="I151" s="130"/>
      <c r="J151" s="130"/>
      <c r="K151" s="130"/>
      <c r="L151" s="130"/>
      <c r="M151" s="130"/>
      <c r="N151" s="130"/>
      <c r="O151" s="130"/>
      <c r="P151" s="130"/>
      <c r="Q151" s="130"/>
      <c r="R151" s="130"/>
      <c r="S151" s="130"/>
      <c r="T151" s="127"/>
      <c r="U151" s="127"/>
      <c r="V151" s="127"/>
      <c r="W151" s="127"/>
      <c r="X151" s="127"/>
      <c r="Y151" s="127"/>
      <c r="Z151" s="127"/>
      <c r="AA151" s="127"/>
      <c r="AB151" s="127"/>
      <c r="AC151" s="127"/>
      <c r="AD151" s="127"/>
      <c r="AE151" s="127"/>
      <c r="AF151" s="127"/>
      <c r="AG151" s="127"/>
      <c r="AH151" s="127"/>
      <c r="AI151" s="127"/>
      <c r="AJ151" s="127"/>
      <c r="AK151" s="127"/>
      <c r="AL151" s="127"/>
      <c r="AM151" s="127"/>
    </row>
    <row r="152" spans="1:39" s="75" customFormat="1" ht="15" customHeight="1" x14ac:dyDescent="0.25">
      <c r="A152" s="130"/>
      <c r="B152" s="130"/>
      <c r="C152" s="130"/>
      <c r="D152" s="130"/>
      <c r="E152" s="130"/>
      <c r="F152" s="130"/>
      <c r="G152" s="130"/>
      <c r="H152" s="130"/>
      <c r="I152" s="130"/>
      <c r="J152" s="130"/>
      <c r="K152" s="130"/>
      <c r="L152" s="130"/>
      <c r="M152" s="130"/>
      <c r="N152" s="130"/>
      <c r="O152" s="130"/>
      <c r="P152" s="130"/>
      <c r="Q152" s="130"/>
      <c r="R152" s="130"/>
      <c r="S152" s="130"/>
      <c r="T152" s="127"/>
      <c r="U152" s="127"/>
      <c r="V152" s="127"/>
      <c r="W152" s="127"/>
      <c r="X152" s="127"/>
      <c r="Y152" s="127"/>
      <c r="Z152" s="127"/>
      <c r="AA152" s="127"/>
      <c r="AB152" s="127"/>
      <c r="AC152" s="127"/>
      <c r="AD152" s="127"/>
      <c r="AE152" s="127"/>
      <c r="AF152" s="127"/>
      <c r="AG152" s="127"/>
      <c r="AH152" s="127"/>
      <c r="AI152" s="127"/>
      <c r="AJ152" s="127"/>
      <c r="AK152" s="127"/>
      <c r="AL152" s="127"/>
      <c r="AM152" s="127"/>
    </row>
    <row r="153" spans="1:39" s="75" customFormat="1" ht="15" customHeight="1" x14ac:dyDescent="0.25">
      <c r="A153" s="130"/>
      <c r="B153" s="130"/>
      <c r="C153" s="130"/>
      <c r="D153" s="130"/>
      <c r="E153" s="130"/>
      <c r="F153" s="130"/>
      <c r="G153" s="130"/>
      <c r="H153" s="130"/>
      <c r="I153" s="130"/>
      <c r="J153" s="130"/>
      <c r="K153" s="130"/>
      <c r="L153" s="130"/>
      <c r="M153" s="130"/>
      <c r="N153" s="130"/>
      <c r="O153" s="130"/>
      <c r="P153" s="130"/>
      <c r="Q153" s="130"/>
      <c r="R153" s="130"/>
      <c r="S153" s="130"/>
      <c r="T153" s="127"/>
      <c r="U153" s="127"/>
      <c r="V153" s="127"/>
      <c r="W153" s="127"/>
      <c r="X153" s="127"/>
      <c r="Y153" s="127"/>
      <c r="Z153" s="127"/>
      <c r="AA153" s="127"/>
      <c r="AB153" s="127"/>
      <c r="AC153" s="127"/>
      <c r="AD153" s="127"/>
      <c r="AE153" s="127"/>
      <c r="AF153" s="127"/>
      <c r="AG153" s="127"/>
      <c r="AH153" s="127"/>
      <c r="AI153" s="127"/>
      <c r="AJ153" s="127"/>
      <c r="AK153" s="127"/>
      <c r="AL153" s="127"/>
      <c r="AM153" s="127"/>
    </row>
    <row r="154" spans="1:39" s="75" customFormat="1" ht="15" customHeight="1" x14ac:dyDescent="0.25">
      <c r="A154" s="130"/>
      <c r="B154" s="130"/>
      <c r="C154" s="130"/>
      <c r="D154" s="130"/>
      <c r="E154" s="130"/>
      <c r="F154" s="130"/>
      <c r="G154" s="130"/>
      <c r="H154" s="130"/>
      <c r="I154" s="130"/>
      <c r="J154" s="130"/>
      <c r="K154" s="130"/>
      <c r="L154" s="130"/>
      <c r="M154" s="130"/>
      <c r="N154" s="130"/>
      <c r="O154" s="130"/>
      <c r="P154" s="130"/>
      <c r="Q154" s="130"/>
      <c r="R154" s="130"/>
      <c r="S154" s="130"/>
      <c r="T154" s="127"/>
      <c r="U154" s="127"/>
      <c r="V154" s="127"/>
      <c r="W154" s="127"/>
      <c r="X154" s="127"/>
      <c r="Y154" s="127"/>
      <c r="Z154" s="127"/>
      <c r="AA154" s="127"/>
      <c r="AB154" s="127"/>
      <c r="AC154" s="127"/>
      <c r="AD154" s="127"/>
      <c r="AE154" s="127"/>
      <c r="AF154" s="127"/>
      <c r="AG154" s="127"/>
      <c r="AH154" s="127"/>
      <c r="AI154" s="127"/>
      <c r="AJ154" s="127"/>
      <c r="AK154" s="127"/>
      <c r="AL154" s="127"/>
      <c r="AM154" s="127"/>
    </row>
    <row r="155" spans="1:39" s="75" customFormat="1" ht="15" customHeight="1" x14ac:dyDescent="0.25">
      <c r="A155" s="130"/>
      <c r="B155" s="130"/>
      <c r="C155" s="130"/>
      <c r="D155" s="130"/>
      <c r="E155" s="130"/>
      <c r="F155" s="130"/>
      <c r="G155" s="130"/>
      <c r="H155" s="130"/>
      <c r="I155" s="130"/>
      <c r="J155" s="130"/>
      <c r="K155" s="130"/>
      <c r="L155" s="130"/>
      <c r="M155" s="130"/>
      <c r="N155" s="130"/>
      <c r="O155" s="130"/>
      <c r="P155" s="130"/>
      <c r="Q155" s="130"/>
      <c r="R155" s="130"/>
      <c r="S155" s="130"/>
      <c r="T155" s="127"/>
      <c r="U155" s="127"/>
      <c r="V155" s="127"/>
      <c r="W155" s="127"/>
      <c r="X155" s="127"/>
      <c r="Y155" s="127"/>
      <c r="Z155" s="127"/>
      <c r="AA155" s="127"/>
      <c r="AB155" s="127"/>
      <c r="AC155" s="127"/>
      <c r="AD155" s="127"/>
      <c r="AE155" s="127"/>
      <c r="AF155" s="127"/>
      <c r="AG155" s="127"/>
      <c r="AH155" s="127"/>
      <c r="AI155" s="127"/>
      <c r="AJ155" s="127"/>
      <c r="AK155" s="127"/>
      <c r="AL155" s="127"/>
      <c r="AM155" s="127"/>
    </row>
    <row r="156" spans="1:39" s="75" customFormat="1" ht="15" customHeight="1" x14ac:dyDescent="0.25">
      <c r="A156" s="130"/>
      <c r="B156" s="130"/>
      <c r="C156" s="130"/>
      <c r="D156" s="130"/>
      <c r="E156" s="130"/>
      <c r="F156" s="130"/>
      <c r="G156" s="130"/>
      <c r="H156" s="130"/>
      <c r="I156" s="130"/>
      <c r="J156" s="130"/>
      <c r="K156" s="130"/>
      <c r="L156" s="130"/>
      <c r="M156" s="130"/>
      <c r="N156" s="130"/>
      <c r="O156" s="130"/>
      <c r="P156" s="130"/>
      <c r="Q156" s="130"/>
      <c r="R156" s="130"/>
      <c r="S156" s="130"/>
      <c r="T156" s="127"/>
      <c r="U156" s="127"/>
      <c r="V156" s="127"/>
      <c r="W156" s="127"/>
      <c r="X156" s="127"/>
      <c r="Y156" s="127"/>
      <c r="Z156" s="127"/>
      <c r="AA156" s="127"/>
      <c r="AB156" s="127"/>
      <c r="AC156" s="127"/>
      <c r="AD156" s="127"/>
      <c r="AE156" s="127"/>
      <c r="AF156" s="127"/>
      <c r="AG156" s="127"/>
      <c r="AH156" s="127"/>
      <c r="AI156" s="127"/>
      <c r="AJ156" s="127"/>
      <c r="AK156" s="127"/>
      <c r="AL156" s="127"/>
      <c r="AM156" s="127"/>
    </row>
    <row r="157" spans="1:39" s="75" customFormat="1" ht="15" customHeight="1" x14ac:dyDescent="0.25">
      <c r="A157" s="130"/>
      <c r="B157" s="130"/>
      <c r="C157" s="130"/>
      <c r="D157" s="130"/>
      <c r="E157" s="130"/>
      <c r="F157" s="130"/>
      <c r="G157" s="130"/>
      <c r="H157" s="130"/>
      <c r="I157" s="130"/>
      <c r="J157" s="130"/>
      <c r="K157" s="130"/>
      <c r="L157" s="130"/>
      <c r="M157" s="130"/>
      <c r="N157" s="130"/>
      <c r="O157" s="130"/>
      <c r="P157" s="130"/>
      <c r="Q157" s="130"/>
      <c r="R157" s="130"/>
      <c r="S157" s="130"/>
      <c r="T157" s="127"/>
      <c r="U157" s="127"/>
      <c r="V157" s="127"/>
      <c r="W157" s="127"/>
      <c r="X157" s="127"/>
      <c r="Y157" s="127"/>
      <c r="Z157" s="127"/>
      <c r="AA157" s="127"/>
      <c r="AB157" s="127"/>
      <c r="AC157" s="127"/>
      <c r="AD157" s="127"/>
      <c r="AE157" s="127"/>
      <c r="AF157" s="127"/>
      <c r="AG157" s="127"/>
      <c r="AH157" s="127"/>
      <c r="AI157" s="127"/>
      <c r="AJ157" s="127"/>
      <c r="AK157" s="127"/>
      <c r="AL157" s="127"/>
      <c r="AM157" s="127"/>
    </row>
    <row r="158" spans="1:39" s="75" customFormat="1" ht="15" customHeight="1" x14ac:dyDescent="0.25">
      <c r="A158" s="130"/>
      <c r="B158" s="130"/>
      <c r="C158" s="130"/>
      <c r="D158" s="130"/>
      <c r="E158" s="130"/>
      <c r="F158" s="130"/>
      <c r="G158" s="130"/>
      <c r="H158" s="130"/>
      <c r="I158" s="130"/>
      <c r="J158" s="130"/>
      <c r="K158" s="130"/>
      <c r="L158" s="130"/>
      <c r="M158" s="130"/>
      <c r="N158" s="130"/>
      <c r="O158" s="130"/>
      <c r="P158" s="130"/>
      <c r="Q158" s="130"/>
      <c r="R158" s="130"/>
      <c r="S158" s="130"/>
      <c r="T158" s="127"/>
      <c r="U158" s="127"/>
      <c r="V158" s="127"/>
      <c r="W158" s="127"/>
      <c r="X158" s="127"/>
      <c r="Y158" s="127"/>
      <c r="Z158" s="127"/>
      <c r="AA158" s="127"/>
      <c r="AB158" s="127"/>
      <c r="AC158" s="127"/>
      <c r="AD158" s="127"/>
      <c r="AE158" s="127"/>
      <c r="AF158" s="127"/>
      <c r="AG158" s="127"/>
      <c r="AH158" s="127"/>
      <c r="AI158" s="127"/>
      <c r="AJ158" s="127"/>
      <c r="AK158" s="127"/>
      <c r="AL158" s="127"/>
      <c r="AM158" s="127"/>
    </row>
    <row r="159" spans="1:39" s="75" customFormat="1" ht="15" customHeight="1" x14ac:dyDescent="0.25">
      <c r="A159" s="130"/>
      <c r="B159" s="130"/>
      <c r="C159" s="130"/>
      <c r="D159" s="130"/>
      <c r="E159" s="130"/>
      <c r="F159" s="130"/>
      <c r="G159" s="130"/>
      <c r="H159" s="130"/>
      <c r="I159" s="130"/>
      <c r="J159" s="130"/>
      <c r="K159" s="130"/>
      <c r="L159" s="130"/>
      <c r="M159" s="130"/>
      <c r="N159" s="130"/>
      <c r="O159" s="130"/>
      <c r="P159" s="130"/>
      <c r="Q159" s="130"/>
      <c r="R159" s="130"/>
      <c r="S159" s="130"/>
      <c r="T159" s="127"/>
      <c r="U159" s="127"/>
      <c r="V159" s="127"/>
      <c r="W159" s="127"/>
      <c r="X159" s="127"/>
      <c r="Y159" s="127"/>
      <c r="Z159" s="127"/>
      <c r="AA159" s="127"/>
      <c r="AB159" s="127"/>
      <c r="AC159" s="127"/>
      <c r="AD159" s="127"/>
      <c r="AE159" s="127"/>
      <c r="AF159" s="127"/>
      <c r="AG159" s="127"/>
      <c r="AH159" s="127"/>
      <c r="AI159" s="127"/>
      <c r="AJ159" s="127"/>
      <c r="AK159" s="127"/>
      <c r="AL159" s="127"/>
      <c r="AM159" s="127"/>
    </row>
    <row r="160" spans="1:39" s="75" customFormat="1" ht="15" customHeight="1" x14ac:dyDescent="0.25">
      <c r="A160" s="130"/>
      <c r="B160" s="130"/>
      <c r="C160" s="130"/>
      <c r="D160" s="130"/>
      <c r="E160" s="130"/>
      <c r="F160" s="130"/>
      <c r="G160" s="130"/>
      <c r="H160" s="130"/>
      <c r="I160" s="130"/>
      <c r="J160" s="130"/>
      <c r="K160" s="130"/>
      <c r="L160" s="130"/>
      <c r="M160" s="130"/>
      <c r="N160" s="130"/>
      <c r="O160" s="130"/>
      <c r="P160" s="130"/>
      <c r="Q160" s="130"/>
      <c r="R160" s="130"/>
      <c r="S160" s="130"/>
      <c r="T160" s="127"/>
      <c r="U160" s="127"/>
      <c r="V160" s="127"/>
      <c r="W160" s="127"/>
      <c r="X160" s="127"/>
      <c r="Y160" s="127"/>
      <c r="Z160" s="127"/>
      <c r="AA160" s="127"/>
      <c r="AB160" s="127"/>
      <c r="AC160" s="127"/>
      <c r="AD160" s="127"/>
      <c r="AE160" s="127"/>
      <c r="AF160" s="127"/>
      <c r="AG160" s="127"/>
      <c r="AH160" s="127"/>
      <c r="AI160" s="127"/>
      <c r="AJ160" s="127"/>
      <c r="AK160" s="127"/>
      <c r="AL160" s="127"/>
      <c r="AM160" s="127"/>
    </row>
    <row r="161" spans="1:39" s="75" customFormat="1" ht="15" customHeight="1" x14ac:dyDescent="0.25">
      <c r="A161" s="130"/>
      <c r="B161" s="130"/>
      <c r="C161" s="130"/>
      <c r="D161" s="130"/>
      <c r="E161" s="130"/>
      <c r="F161" s="130"/>
      <c r="G161" s="130"/>
      <c r="H161" s="130"/>
      <c r="I161" s="130"/>
      <c r="J161" s="130"/>
      <c r="K161" s="130"/>
      <c r="L161" s="130"/>
      <c r="M161" s="130"/>
      <c r="N161" s="130"/>
      <c r="O161" s="130"/>
      <c r="P161" s="130"/>
      <c r="Q161" s="130"/>
      <c r="R161" s="130"/>
      <c r="S161" s="130"/>
      <c r="T161" s="127"/>
      <c r="U161" s="127"/>
      <c r="V161" s="127"/>
      <c r="W161" s="127"/>
      <c r="X161" s="127"/>
      <c r="Y161" s="127"/>
      <c r="Z161" s="127"/>
      <c r="AA161" s="127"/>
      <c r="AB161" s="127"/>
      <c r="AC161" s="127"/>
      <c r="AD161" s="127"/>
      <c r="AE161" s="127"/>
      <c r="AF161" s="127"/>
      <c r="AG161" s="127"/>
      <c r="AH161" s="127"/>
      <c r="AI161" s="127"/>
      <c r="AJ161" s="127"/>
      <c r="AK161" s="127"/>
      <c r="AL161" s="127"/>
      <c r="AM161" s="127"/>
    </row>
    <row r="162" spans="1:39" s="75" customFormat="1" ht="15" customHeight="1" x14ac:dyDescent="0.25">
      <c r="A162" s="130"/>
      <c r="B162" s="130"/>
      <c r="C162" s="130"/>
      <c r="D162" s="130"/>
      <c r="E162" s="130"/>
      <c r="F162" s="130"/>
      <c r="G162" s="130"/>
      <c r="H162" s="130"/>
      <c r="I162" s="130"/>
      <c r="J162" s="130"/>
      <c r="K162" s="130"/>
      <c r="L162" s="130"/>
      <c r="M162" s="130"/>
      <c r="N162" s="130"/>
      <c r="O162" s="130"/>
      <c r="P162" s="130"/>
      <c r="Q162" s="130"/>
      <c r="R162" s="130"/>
      <c r="S162" s="130"/>
      <c r="T162" s="127"/>
      <c r="U162" s="127"/>
      <c r="V162" s="127"/>
      <c r="W162" s="127"/>
      <c r="X162" s="127"/>
      <c r="Y162" s="127"/>
      <c r="Z162" s="127"/>
      <c r="AA162" s="127"/>
      <c r="AB162" s="127"/>
      <c r="AC162" s="127"/>
      <c r="AD162" s="127"/>
      <c r="AE162" s="127"/>
      <c r="AF162" s="127"/>
      <c r="AG162" s="127"/>
      <c r="AH162" s="127"/>
      <c r="AI162" s="127"/>
      <c r="AJ162" s="127"/>
      <c r="AK162" s="127"/>
      <c r="AL162" s="127"/>
      <c r="AM162" s="127"/>
    </row>
    <row r="163" spans="1:39" s="75" customFormat="1" ht="15" customHeight="1" x14ac:dyDescent="0.25">
      <c r="A163" s="130"/>
      <c r="B163" s="130"/>
      <c r="C163" s="130"/>
      <c r="D163" s="130"/>
      <c r="E163" s="130"/>
      <c r="F163" s="130"/>
      <c r="G163" s="130"/>
      <c r="H163" s="130"/>
      <c r="I163" s="130"/>
      <c r="J163" s="130"/>
      <c r="K163" s="130"/>
      <c r="L163" s="130"/>
      <c r="M163" s="130"/>
      <c r="N163" s="130"/>
      <c r="O163" s="130"/>
      <c r="P163" s="130"/>
      <c r="Q163" s="130"/>
      <c r="R163" s="130"/>
      <c r="S163" s="130"/>
      <c r="T163" s="127"/>
      <c r="U163" s="127"/>
      <c r="V163" s="127"/>
      <c r="W163" s="127"/>
      <c r="X163" s="127"/>
      <c r="Y163" s="127"/>
      <c r="Z163" s="127"/>
      <c r="AA163" s="127"/>
      <c r="AB163" s="127"/>
      <c r="AC163" s="127"/>
      <c r="AD163" s="127"/>
      <c r="AE163" s="127"/>
      <c r="AF163" s="127"/>
      <c r="AG163" s="127"/>
      <c r="AH163" s="127"/>
      <c r="AI163" s="127"/>
      <c r="AJ163" s="127"/>
      <c r="AK163" s="127"/>
      <c r="AL163" s="127"/>
      <c r="AM163" s="127"/>
    </row>
    <row r="164" spans="1:39" s="75" customFormat="1" ht="15" customHeight="1" x14ac:dyDescent="0.25">
      <c r="A164" s="130"/>
      <c r="B164" s="130"/>
      <c r="C164" s="130"/>
      <c r="D164" s="130"/>
      <c r="E164" s="130"/>
      <c r="F164" s="130"/>
      <c r="G164" s="130"/>
      <c r="H164" s="130"/>
      <c r="I164" s="130"/>
      <c r="J164" s="130"/>
      <c r="K164" s="130"/>
      <c r="L164" s="130"/>
      <c r="M164" s="130"/>
      <c r="N164" s="130"/>
      <c r="O164" s="130"/>
      <c r="P164" s="130"/>
      <c r="Q164" s="130"/>
      <c r="R164" s="130"/>
      <c r="S164" s="130"/>
      <c r="T164" s="127"/>
      <c r="U164" s="127"/>
      <c r="V164" s="127"/>
      <c r="W164" s="127"/>
      <c r="X164" s="127"/>
      <c r="Y164" s="127"/>
      <c r="Z164" s="127"/>
      <c r="AA164" s="127"/>
      <c r="AB164" s="127"/>
      <c r="AC164" s="127"/>
      <c r="AD164" s="127"/>
      <c r="AE164" s="127"/>
      <c r="AF164" s="127"/>
      <c r="AG164" s="127"/>
      <c r="AH164" s="127"/>
      <c r="AI164" s="127"/>
      <c r="AJ164" s="127"/>
      <c r="AK164" s="127"/>
      <c r="AL164" s="127"/>
      <c r="AM164" s="127"/>
    </row>
    <row r="165" spans="1:39" s="75" customFormat="1" ht="15" customHeight="1" x14ac:dyDescent="0.25">
      <c r="A165" s="130"/>
      <c r="B165" s="130"/>
      <c r="C165" s="130"/>
      <c r="D165" s="130"/>
      <c r="E165" s="130"/>
      <c r="F165" s="130"/>
      <c r="G165" s="130"/>
      <c r="H165" s="130"/>
      <c r="I165" s="130"/>
      <c r="J165" s="130"/>
      <c r="K165" s="130"/>
      <c r="L165" s="130"/>
      <c r="M165" s="130"/>
      <c r="N165" s="130"/>
      <c r="O165" s="130"/>
      <c r="P165" s="130"/>
      <c r="Q165" s="130"/>
      <c r="R165" s="130"/>
      <c r="S165" s="130"/>
      <c r="T165" s="127"/>
      <c r="U165" s="127"/>
      <c r="V165" s="127"/>
      <c r="W165" s="127"/>
      <c r="X165" s="127"/>
      <c r="Y165" s="127"/>
      <c r="Z165" s="127"/>
      <c r="AA165" s="127"/>
      <c r="AB165" s="127"/>
      <c r="AC165" s="127"/>
      <c r="AD165" s="127"/>
      <c r="AE165" s="127"/>
      <c r="AF165" s="127"/>
      <c r="AG165" s="127"/>
      <c r="AH165" s="127"/>
      <c r="AI165" s="127"/>
      <c r="AJ165" s="127"/>
      <c r="AK165" s="127"/>
      <c r="AL165" s="127"/>
      <c r="AM165" s="127"/>
    </row>
    <row r="166" spans="1:39" s="75" customFormat="1" ht="15" customHeight="1" x14ac:dyDescent="0.25">
      <c r="A166" s="130"/>
      <c r="B166" s="130"/>
      <c r="C166" s="130"/>
      <c r="D166" s="130"/>
      <c r="E166" s="130"/>
      <c r="F166" s="130"/>
      <c r="G166" s="130"/>
      <c r="H166" s="130"/>
      <c r="I166" s="130"/>
      <c r="J166" s="130"/>
      <c r="K166" s="130"/>
      <c r="L166" s="130"/>
      <c r="M166" s="130"/>
      <c r="N166" s="130"/>
      <c r="O166" s="130"/>
      <c r="P166" s="130"/>
      <c r="Q166" s="130"/>
      <c r="R166" s="130"/>
      <c r="S166" s="130"/>
      <c r="T166" s="127"/>
      <c r="U166" s="127"/>
      <c r="V166" s="127"/>
      <c r="W166" s="127"/>
      <c r="X166" s="127"/>
      <c r="Y166" s="127"/>
      <c r="Z166" s="127"/>
      <c r="AA166" s="127"/>
      <c r="AB166" s="127"/>
      <c r="AC166" s="127"/>
      <c r="AD166" s="127"/>
      <c r="AE166" s="127"/>
      <c r="AF166" s="127"/>
      <c r="AG166" s="127"/>
      <c r="AH166" s="127"/>
      <c r="AI166" s="127"/>
      <c r="AJ166" s="127"/>
      <c r="AK166" s="127"/>
      <c r="AL166" s="127"/>
      <c r="AM166" s="127"/>
    </row>
    <row r="167" spans="1:39" s="75" customFormat="1" ht="15" customHeight="1" x14ac:dyDescent="0.25">
      <c r="A167" s="130"/>
      <c r="B167" s="130"/>
      <c r="C167" s="130"/>
      <c r="D167" s="130"/>
      <c r="E167" s="130"/>
      <c r="F167" s="130"/>
      <c r="G167" s="130"/>
      <c r="H167" s="130"/>
      <c r="I167" s="130"/>
      <c r="J167" s="130"/>
      <c r="K167" s="130"/>
      <c r="L167" s="130"/>
      <c r="M167" s="130"/>
      <c r="N167" s="130"/>
      <c r="O167" s="130"/>
      <c r="P167" s="130"/>
      <c r="Q167" s="130"/>
      <c r="R167" s="130"/>
      <c r="S167" s="130"/>
      <c r="T167" s="127"/>
      <c r="U167" s="127"/>
      <c r="V167" s="127"/>
      <c r="W167" s="127"/>
      <c r="X167" s="127"/>
      <c r="Y167" s="127"/>
      <c r="Z167" s="127"/>
      <c r="AA167" s="127"/>
      <c r="AB167" s="127"/>
      <c r="AC167" s="127"/>
      <c r="AD167" s="127"/>
      <c r="AE167" s="127"/>
      <c r="AF167" s="127"/>
      <c r="AG167" s="127"/>
      <c r="AH167" s="127"/>
      <c r="AI167" s="127"/>
      <c r="AJ167" s="127"/>
      <c r="AK167" s="127"/>
      <c r="AL167" s="127"/>
      <c r="AM167" s="127"/>
    </row>
    <row r="168" spans="1:39" s="75" customFormat="1" ht="15" customHeight="1" x14ac:dyDescent="0.25">
      <c r="A168" s="130"/>
      <c r="B168" s="130"/>
      <c r="C168" s="130"/>
      <c r="D168" s="130"/>
      <c r="E168" s="130"/>
      <c r="F168" s="130"/>
      <c r="G168" s="130"/>
      <c r="H168" s="130"/>
      <c r="I168" s="130"/>
      <c r="J168" s="130"/>
      <c r="K168" s="130"/>
      <c r="L168" s="130"/>
      <c r="M168" s="130"/>
      <c r="N168" s="130"/>
      <c r="O168" s="130"/>
      <c r="P168" s="130"/>
      <c r="Q168" s="130"/>
      <c r="R168" s="130"/>
      <c r="S168" s="130"/>
      <c r="T168" s="127"/>
      <c r="U168" s="127"/>
      <c r="V168" s="127"/>
      <c r="W168" s="127"/>
      <c r="X168" s="127"/>
      <c r="Y168" s="127"/>
      <c r="Z168" s="127"/>
      <c r="AA168" s="127"/>
      <c r="AB168" s="127"/>
      <c r="AC168" s="127"/>
      <c r="AD168" s="127"/>
      <c r="AE168" s="127"/>
      <c r="AF168" s="127"/>
      <c r="AG168" s="127"/>
      <c r="AH168" s="127"/>
      <c r="AI168" s="127"/>
      <c r="AJ168" s="127"/>
      <c r="AK168" s="127"/>
      <c r="AL168" s="127"/>
      <c r="AM168" s="127"/>
    </row>
    <row r="169" spans="1:39" s="75" customFormat="1" ht="15" customHeight="1" x14ac:dyDescent="0.25">
      <c r="A169" s="130"/>
      <c r="B169" s="130"/>
      <c r="C169" s="130"/>
      <c r="D169" s="130"/>
      <c r="E169" s="130"/>
      <c r="F169" s="130"/>
      <c r="G169" s="130"/>
      <c r="H169" s="130"/>
      <c r="I169" s="130"/>
      <c r="J169" s="130"/>
      <c r="K169" s="130"/>
      <c r="L169" s="130"/>
      <c r="M169" s="130"/>
      <c r="N169" s="130"/>
      <c r="O169" s="130"/>
      <c r="P169" s="130"/>
      <c r="Q169" s="130"/>
      <c r="R169" s="130"/>
      <c r="S169" s="130"/>
      <c r="T169" s="127"/>
      <c r="U169" s="127"/>
      <c r="V169" s="127"/>
      <c r="W169" s="127"/>
      <c r="X169" s="127"/>
      <c r="Y169" s="127"/>
      <c r="Z169" s="127"/>
      <c r="AA169" s="127"/>
      <c r="AB169" s="127"/>
      <c r="AC169" s="127"/>
      <c r="AD169" s="127"/>
      <c r="AE169" s="127"/>
      <c r="AF169" s="127"/>
      <c r="AG169" s="127"/>
      <c r="AH169" s="127"/>
      <c r="AI169" s="127"/>
      <c r="AJ169" s="127"/>
      <c r="AK169" s="127"/>
      <c r="AL169" s="127"/>
      <c r="AM169" s="127"/>
    </row>
    <row r="170" spans="1:39" s="75" customFormat="1" ht="15" customHeight="1" x14ac:dyDescent="0.25">
      <c r="A170" s="130"/>
      <c r="B170" s="130"/>
      <c r="C170" s="130"/>
      <c r="D170" s="130"/>
      <c r="E170" s="130"/>
      <c r="F170" s="130"/>
      <c r="G170" s="130"/>
      <c r="H170" s="130"/>
      <c r="I170" s="130"/>
      <c r="J170" s="130"/>
      <c r="K170" s="130"/>
      <c r="L170" s="130"/>
      <c r="M170" s="130"/>
      <c r="N170" s="130"/>
      <c r="O170" s="130"/>
      <c r="P170" s="130"/>
      <c r="Q170" s="130"/>
      <c r="R170" s="130"/>
      <c r="S170" s="130"/>
      <c r="T170" s="127"/>
      <c r="U170" s="127"/>
      <c r="V170" s="127"/>
      <c r="W170" s="127"/>
      <c r="X170" s="127"/>
      <c r="Y170" s="127"/>
      <c r="Z170" s="127"/>
      <c r="AA170" s="127"/>
      <c r="AB170" s="127"/>
      <c r="AC170" s="127"/>
      <c r="AD170" s="127"/>
      <c r="AE170" s="127"/>
      <c r="AF170" s="127"/>
      <c r="AG170" s="127"/>
      <c r="AH170" s="127"/>
      <c r="AI170" s="127"/>
      <c r="AJ170" s="127"/>
      <c r="AK170" s="127"/>
      <c r="AL170" s="127"/>
      <c r="AM170" s="127"/>
    </row>
    <row r="171" spans="1:39" s="75" customFormat="1" ht="15" customHeight="1" x14ac:dyDescent="0.25">
      <c r="A171" s="130"/>
      <c r="B171" s="130"/>
      <c r="C171" s="130"/>
      <c r="D171" s="130"/>
      <c r="E171" s="130"/>
      <c r="F171" s="130"/>
      <c r="G171" s="130"/>
      <c r="H171" s="130"/>
      <c r="I171" s="130"/>
      <c r="J171" s="130"/>
      <c r="K171" s="130"/>
      <c r="L171" s="130"/>
      <c r="M171" s="130"/>
      <c r="N171" s="130"/>
      <c r="O171" s="130"/>
      <c r="P171" s="130"/>
      <c r="Q171" s="130"/>
      <c r="R171" s="130"/>
      <c r="S171" s="130"/>
      <c r="T171" s="127"/>
      <c r="U171" s="127"/>
      <c r="V171" s="127"/>
      <c r="W171" s="127"/>
      <c r="X171" s="127"/>
      <c r="Y171" s="127"/>
      <c r="Z171" s="127"/>
      <c r="AA171" s="127"/>
      <c r="AB171" s="127"/>
      <c r="AC171" s="127"/>
      <c r="AD171" s="127"/>
      <c r="AE171" s="127"/>
      <c r="AF171" s="127"/>
      <c r="AG171" s="127"/>
      <c r="AH171" s="127"/>
      <c r="AI171" s="127"/>
      <c r="AJ171" s="127"/>
      <c r="AK171" s="127"/>
      <c r="AL171" s="127"/>
      <c r="AM171" s="127"/>
    </row>
    <row r="172" spans="1:39" s="75" customFormat="1" ht="15" customHeight="1" x14ac:dyDescent="0.25">
      <c r="A172" s="130"/>
      <c r="B172" s="130"/>
      <c r="C172" s="130"/>
      <c r="D172" s="130"/>
      <c r="E172" s="130"/>
      <c r="F172" s="130"/>
      <c r="G172" s="130"/>
      <c r="H172" s="130"/>
      <c r="I172" s="130"/>
      <c r="J172" s="130"/>
      <c r="K172" s="130"/>
      <c r="L172" s="130"/>
      <c r="M172" s="130"/>
      <c r="N172" s="130"/>
      <c r="O172" s="130"/>
      <c r="P172" s="130"/>
      <c r="Q172" s="130"/>
      <c r="R172" s="130"/>
      <c r="S172" s="130"/>
      <c r="T172" s="127"/>
      <c r="U172" s="127"/>
      <c r="V172" s="127"/>
      <c r="W172" s="127"/>
      <c r="X172" s="127"/>
      <c r="Y172" s="127"/>
      <c r="Z172" s="127"/>
      <c r="AA172" s="127"/>
      <c r="AB172" s="127"/>
      <c r="AC172" s="127"/>
      <c r="AD172" s="127"/>
      <c r="AE172" s="127"/>
      <c r="AF172" s="127"/>
      <c r="AG172" s="127"/>
      <c r="AH172" s="127"/>
      <c r="AI172" s="127"/>
      <c r="AJ172" s="127"/>
      <c r="AK172" s="127"/>
      <c r="AL172" s="127"/>
      <c r="AM172" s="127"/>
    </row>
    <row r="173" spans="1:39" s="75" customFormat="1" ht="15" customHeight="1" x14ac:dyDescent="0.25">
      <c r="A173" s="130"/>
      <c r="B173" s="130"/>
      <c r="C173" s="130"/>
      <c r="D173" s="130"/>
      <c r="E173" s="130"/>
      <c r="F173" s="130"/>
      <c r="G173" s="130"/>
      <c r="H173" s="130"/>
      <c r="I173" s="130"/>
      <c r="J173" s="130"/>
      <c r="K173" s="130"/>
      <c r="L173" s="130"/>
      <c r="M173" s="130"/>
      <c r="N173" s="130"/>
      <c r="O173" s="130"/>
      <c r="P173" s="130"/>
      <c r="Q173" s="130"/>
      <c r="R173" s="130"/>
      <c r="S173" s="130"/>
      <c r="T173" s="127"/>
      <c r="U173" s="127"/>
      <c r="V173" s="127"/>
      <c r="W173" s="127"/>
      <c r="X173" s="127"/>
      <c r="Y173" s="127"/>
      <c r="Z173" s="127"/>
      <c r="AA173" s="127"/>
      <c r="AB173" s="127"/>
      <c r="AC173" s="127"/>
      <c r="AD173" s="127"/>
      <c r="AE173" s="127"/>
      <c r="AF173" s="127"/>
      <c r="AG173" s="127"/>
      <c r="AH173" s="127"/>
      <c r="AI173" s="127"/>
      <c r="AJ173" s="127"/>
      <c r="AK173" s="127"/>
      <c r="AL173" s="127"/>
      <c r="AM173" s="127"/>
    </row>
    <row r="174" spans="1:39" s="75" customFormat="1" ht="15" customHeight="1" x14ac:dyDescent="0.25">
      <c r="A174" s="130"/>
      <c r="B174" s="130"/>
      <c r="C174" s="130"/>
      <c r="D174" s="130"/>
      <c r="E174" s="130"/>
      <c r="F174" s="130"/>
      <c r="G174" s="130"/>
      <c r="H174" s="130"/>
      <c r="I174" s="130"/>
      <c r="J174" s="130"/>
      <c r="K174" s="130"/>
      <c r="L174" s="130"/>
      <c r="M174" s="130"/>
      <c r="N174" s="130"/>
      <c r="O174" s="130"/>
      <c r="P174" s="130"/>
      <c r="Q174" s="130"/>
      <c r="R174" s="130"/>
      <c r="S174" s="130"/>
      <c r="T174" s="127"/>
      <c r="U174" s="127"/>
      <c r="V174" s="127"/>
      <c r="W174" s="127"/>
      <c r="X174" s="127"/>
      <c r="Y174" s="127"/>
      <c r="Z174" s="127"/>
      <c r="AA174" s="127"/>
      <c r="AB174" s="127"/>
      <c r="AC174" s="127"/>
      <c r="AD174" s="127"/>
      <c r="AE174" s="127"/>
      <c r="AF174" s="127"/>
      <c r="AG174" s="127"/>
      <c r="AH174" s="127"/>
      <c r="AI174" s="127"/>
      <c r="AJ174" s="127"/>
      <c r="AK174" s="127"/>
      <c r="AL174" s="127"/>
      <c r="AM174" s="127"/>
    </row>
    <row r="175" spans="1:39" s="75" customFormat="1" ht="15" customHeight="1" x14ac:dyDescent="0.25">
      <c r="A175" s="130"/>
      <c r="B175" s="130"/>
      <c r="C175" s="130"/>
      <c r="D175" s="130"/>
      <c r="E175" s="130"/>
      <c r="F175" s="130"/>
      <c r="G175" s="130"/>
      <c r="H175" s="130"/>
      <c r="I175" s="130"/>
      <c r="J175" s="130"/>
      <c r="K175" s="130"/>
      <c r="L175" s="130"/>
      <c r="M175" s="130"/>
      <c r="N175" s="130"/>
      <c r="O175" s="130"/>
      <c r="P175" s="130"/>
      <c r="Q175" s="130"/>
      <c r="R175" s="130"/>
      <c r="S175" s="130"/>
      <c r="T175" s="127"/>
      <c r="U175" s="127"/>
      <c r="V175" s="127"/>
      <c r="W175" s="127"/>
      <c r="X175" s="127"/>
      <c r="Y175" s="127"/>
      <c r="Z175" s="127"/>
      <c r="AA175" s="127"/>
      <c r="AB175" s="127"/>
      <c r="AC175" s="127"/>
      <c r="AD175" s="127"/>
      <c r="AE175" s="127"/>
      <c r="AF175" s="127"/>
      <c r="AG175" s="127"/>
      <c r="AH175" s="127"/>
      <c r="AI175" s="127"/>
      <c r="AJ175" s="127"/>
      <c r="AK175" s="127"/>
      <c r="AL175" s="127"/>
      <c r="AM175" s="127"/>
    </row>
    <row r="176" spans="1:39" s="75" customFormat="1" ht="15" customHeight="1" x14ac:dyDescent="0.25">
      <c r="A176" s="130"/>
      <c r="B176" s="130"/>
      <c r="C176" s="130"/>
      <c r="D176" s="130"/>
      <c r="E176" s="130"/>
      <c r="F176" s="130"/>
      <c r="G176" s="130"/>
      <c r="H176" s="130"/>
      <c r="I176" s="130"/>
      <c r="J176" s="130"/>
      <c r="K176" s="130"/>
      <c r="L176" s="130"/>
      <c r="M176" s="130"/>
      <c r="N176" s="130"/>
      <c r="O176" s="130"/>
      <c r="P176" s="130"/>
      <c r="Q176" s="130"/>
      <c r="R176" s="130"/>
      <c r="S176" s="130"/>
      <c r="T176" s="127"/>
      <c r="U176" s="127"/>
      <c r="V176" s="127"/>
      <c r="W176" s="127"/>
      <c r="X176" s="127"/>
      <c r="Y176" s="127"/>
      <c r="Z176" s="127"/>
      <c r="AA176" s="127"/>
      <c r="AB176" s="127"/>
      <c r="AC176" s="127"/>
      <c r="AD176" s="127"/>
      <c r="AE176" s="127"/>
      <c r="AF176" s="127"/>
      <c r="AG176" s="127"/>
      <c r="AH176" s="127"/>
      <c r="AI176" s="127"/>
      <c r="AJ176" s="127"/>
      <c r="AK176" s="127"/>
      <c r="AL176" s="127"/>
      <c r="AM176" s="127"/>
    </row>
    <row r="177" spans="1:39" s="75" customFormat="1" ht="15" customHeight="1" x14ac:dyDescent="0.25">
      <c r="A177" s="130"/>
      <c r="B177" s="130"/>
      <c r="C177" s="130"/>
      <c r="D177" s="130"/>
      <c r="E177" s="130"/>
      <c r="F177" s="130"/>
      <c r="G177" s="130"/>
      <c r="H177" s="130"/>
      <c r="I177" s="130"/>
      <c r="J177" s="130"/>
      <c r="K177" s="130"/>
      <c r="L177" s="130"/>
      <c r="M177" s="130"/>
      <c r="N177" s="130"/>
      <c r="O177" s="130"/>
      <c r="P177" s="130"/>
      <c r="Q177" s="130"/>
      <c r="R177" s="130"/>
      <c r="S177" s="130"/>
      <c r="T177" s="127"/>
      <c r="U177" s="127"/>
      <c r="V177" s="127"/>
      <c r="W177" s="127"/>
      <c r="X177" s="127"/>
      <c r="Y177" s="127"/>
      <c r="Z177" s="127"/>
      <c r="AA177" s="127"/>
      <c r="AB177" s="127"/>
      <c r="AC177" s="127"/>
      <c r="AD177" s="127"/>
      <c r="AE177" s="127"/>
      <c r="AF177" s="127"/>
      <c r="AG177" s="127"/>
      <c r="AH177" s="127"/>
      <c r="AI177" s="127"/>
      <c r="AJ177" s="127"/>
      <c r="AK177" s="127"/>
      <c r="AL177" s="127"/>
      <c r="AM177" s="127"/>
    </row>
    <row r="178" spans="1:39" s="75" customFormat="1" ht="15" customHeight="1" x14ac:dyDescent="0.25">
      <c r="A178" s="130"/>
      <c r="B178" s="130"/>
      <c r="C178" s="130"/>
      <c r="D178" s="130"/>
      <c r="E178" s="130"/>
      <c r="F178" s="130"/>
      <c r="G178" s="130"/>
      <c r="H178" s="130"/>
      <c r="I178" s="130"/>
      <c r="J178" s="130"/>
      <c r="K178" s="130"/>
      <c r="L178" s="130"/>
      <c r="M178" s="130"/>
      <c r="N178" s="130"/>
      <c r="O178" s="130"/>
      <c r="P178" s="130"/>
      <c r="Q178" s="130"/>
      <c r="R178" s="130"/>
      <c r="S178" s="130"/>
      <c r="T178" s="127"/>
      <c r="U178" s="127"/>
      <c r="V178" s="127"/>
      <c r="W178" s="127"/>
      <c r="X178" s="127"/>
      <c r="Y178" s="127"/>
      <c r="Z178" s="127"/>
      <c r="AA178" s="127"/>
      <c r="AB178" s="127"/>
      <c r="AC178" s="127"/>
      <c r="AD178" s="127"/>
      <c r="AE178" s="127"/>
      <c r="AF178" s="127"/>
      <c r="AG178" s="127"/>
      <c r="AH178" s="127"/>
      <c r="AI178" s="127"/>
      <c r="AJ178" s="127"/>
      <c r="AK178" s="127"/>
      <c r="AL178" s="127"/>
      <c r="AM178" s="127"/>
    </row>
    <row r="179" spans="1:39" s="75" customFormat="1" ht="15" customHeight="1" x14ac:dyDescent="0.25">
      <c r="A179" s="130"/>
      <c r="B179" s="130"/>
      <c r="C179" s="130"/>
      <c r="D179" s="130"/>
      <c r="E179" s="130"/>
      <c r="F179" s="130"/>
      <c r="G179" s="130"/>
      <c r="H179" s="130"/>
      <c r="I179" s="130"/>
      <c r="J179" s="130"/>
      <c r="K179" s="130"/>
      <c r="L179" s="130"/>
      <c r="M179" s="130"/>
      <c r="N179" s="130"/>
      <c r="O179" s="130"/>
      <c r="P179" s="130"/>
      <c r="Q179" s="130"/>
      <c r="R179" s="130"/>
      <c r="S179" s="130"/>
      <c r="T179" s="127"/>
      <c r="U179" s="127"/>
      <c r="V179" s="127"/>
      <c r="W179" s="127"/>
      <c r="X179" s="127"/>
      <c r="Y179" s="127"/>
      <c r="Z179" s="127"/>
      <c r="AA179" s="127"/>
      <c r="AB179" s="127"/>
      <c r="AC179" s="127"/>
      <c r="AD179" s="127"/>
      <c r="AE179" s="127"/>
      <c r="AF179" s="127"/>
      <c r="AG179" s="127"/>
      <c r="AH179" s="127"/>
      <c r="AI179" s="127"/>
      <c r="AJ179" s="127"/>
      <c r="AK179" s="127"/>
      <c r="AL179" s="127"/>
      <c r="AM179" s="127"/>
    </row>
    <row r="180" spans="1:39" s="75" customFormat="1" ht="15" customHeight="1" x14ac:dyDescent="0.25">
      <c r="A180" s="130"/>
      <c r="B180" s="130"/>
      <c r="C180" s="130"/>
      <c r="D180" s="130"/>
      <c r="E180" s="130"/>
      <c r="F180" s="130"/>
      <c r="G180" s="130"/>
      <c r="H180" s="130"/>
      <c r="I180" s="130"/>
      <c r="J180" s="130"/>
      <c r="K180" s="130"/>
      <c r="L180" s="130"/>
      <c r="M180" s="130"/>
      <c r="N180" s="130"/>
      <c r="O180" s="130"/>
      <c r="P180" s="130"/>
      <c r="Q180" s="130"/>
      <c r="R180" s="130"/>
      <c r="S180" s="130"/>
      <c r="T180" s="127"/>
      <c r="U180" s="127"/>
      <c r="V180" s="127"/>
      <c r="W180" s="127"/>
      <c r="X180" s="127"/>
      <c r="Y180" s="127"/>
      <c r="Z180" s="127"/>
      <c r="AA180" s="127"/>
      <c r="AB180" s="127"/>
      <c r="AC180" s="127"/>
      <c r="AD180" s="127"/>
      <c r="AE180" s="127"/>
      <c r="AF180" s="127"/>
      <c r="AG180" s="127"/>
      <c r="AH180" s="127"/>
      <c r="AI180" s="127"/>
      <c r="AJ180" s="127"/>
      <c r="AK180" s="127"/>
      <c r="AL180" s="127"/>
      <c r="AM180" s="127"/>
    </row>
    <row r="181" spans="1:39" s="75" customFormat="1" ht="15" customHeight="1" x14ac:dyDescent="0.25">
      <c r="A181" s="130"/>
      <c r="B181" s="130"/>
      <c r="C181" s="130"/>
      <c r="D181" s="130"/>
      <c r="E181" s="130"/>
      <c r="F181" s="130"/>
      <c r="G181" s="130"/>
      <c r="H181" s="130"/>
      <c r="I181" s="130"/>
      <c r="J181" s="130"/>
      <c r="K181" s="130"/>
      <c r="L181" s="130"/>
      <c r="M181" s="130"/>
      <c r="N181" s="130"/>
      <c r="O181" s="130"/>
      <c r="P181" s="130"/>
      <c r="Q181" s="130"/>
      <c r="R181" s="130"/>
      <c r="S181" s="130"/>
      <c r="T181" s="127"/>
      <c r="U181" s="127"/>
      <c r="V181" s="127"/>
      <c r="W181" s="127"/>
      <c r="X181" s="127"/>
      <c r="Y181" s="127"/>
      <c r="Z181" s="127"/>
      <c r="AA181" s="127"/>
      <c r="AB181" s="127"/>
      <c r="AC181" s="127"/>
      <c r="AD181" s="127"/>
      <c r="AE181" s="127"/>
      <c r="AF181" s="127"/>
      <c r="AG181" s="127"/>
      <c r="AH181" s="127"/>
      <c r="AI181" s="127"/>
      <c r="AJ181" s="127"/>
      <c r="AK181" s="127"/>
      <c r="AL181" s="127"/>
      <c r="AM181" s="127"/>
    </row>
    <row r="182" spans="1:39" s="75" customFormat="1" ht="15" customHeight="1" x14ac:dyDescent="0.25">
      <c r="A182" s="130"/>
      <c r="B182" s="130"/>
      <c r="C182" s="130"/>
      <c r="D182" s="130"/>
      <c r="E182" s="130"/>
      <c r="F182" s="130"/>
      <c r="G182" s="130"/>
      <c r="H182" s="130"/>
      <c r="I182" s="130"/>
      <c r="J182" s="130"/>
      <c r="K182" s="130"/>
      <c r="L182" s="130"/>
      <c r="M182" s="130"/>
      <c r="N182" s="130"/>
      <c r="O182" s="130"/>
      <c r="P182" s="130"/>
      <c r="Q182" s="130"/>
      <c r="R182" s="130"/>
      <c r="S182" s="130"/>
      <c r="T182" s="127"/>
      <c r="U182" s="127"/>
      <c r="V182" s="127"/>
      <c r="W182" s="127"/>
      <c r="X182" s="127"/>
      <c r="Y182" s="127"/>
      <c r="Z182" s="127"/>
      <c r="AA182" s="127"/>
      <c r="AB182" s="127"/>
      <c r="AC182" s="127"/>
      <c r="AD182" s="127"/>
      <c r="AE182" s="127"/>
      <c r="AF182" s="127"/>
      <c r="AG182" s="127"/>
      <c r="AH182" s="127"/>
      <c r="AI182" s="127"/>
      <c r="AJ182" s="127"/>
      <c r="AK182" s="127"/>
      <c r="AL182" s="127"/>
      <c r="AM182" s="127"/>
    </row>
    <row r="183" spans="1:39" s="75" customFormat="1" ht="15" customHeight="1" x14ac:dyDescent="0.25">
      <c r="A183" s="130"/>
      <c r="B183" s="130"/>
      <c r="C183" s="130"/>
      <c r="D183" s="130"/>
      <c r="E183" s="130"/>
      <c r="F183" s="130"/>
      <c r="G183" s="130"/>
      <c r="H183" s="130"/>
      <c r="I183" s="130"/>
      <c r="J183" s="130"/>
      <c r="K183" s="130"/>
      <c r="L183" s="130"/>
      <c r="M183" s="130"/>
      <c r="N183" s="130"/>
      <c r="O183" s="130"/>
      <c r="P183" s="130"/>
      <c r="Q183" s="130"/>
      <c r="R183" s="130"/>
      <c r="S183" s="130"/>
      <c r="T183" s="127"/>
      <c r="U183" s="127"/>
      <c r="V183" s="127"/>
      <c r="W183" s="127"/>
      <c r="X183" s="127"/>
      <c r="Y183" s="127"/>
      <c r="Z183" s="127"/>
      <c r="AA183" s="127"/>
      <c r="AB183" s="127"/>
      <c r="AC183" s="127"/>
      <c r="AD183" s="127"/>
      <c r="AE183" s="127"/>
      <c r="AF183" s="127"/>
      <c r="AG183" s="127"/>
      <c r="AH183" s="127"/>
      <c r="AI183" s="127"/>
      <c r="AJ183" s="127"/>
      <c r="AK183" s="127"/>
      <c r="AL183" s="127"/>
      <c r="AM183" s="127"/>
    </row>
    <row r="184" spans="1:39" s="75" customFormat="1" ht="15" customHeight="1" x14ac:dyDescent="0.25">
      <c r="A184" s="130"/>
      <c r="B184" s="130"/>
      <c r="C184" s="130"/>
      <c r="D184" s="130"/>
      <c r="E184" s="130"/>
      <c r="F184" s="130"/>
      <c r="G184" s="130"/>
      <c r="H184" s="130"/>
      <c r="I184" s="130"/>
      <c r="J184" s="130"/>
      <c r="K184" s="130"/>
      <c r="L184" s="130"/>
      <c r="M184" s="130"/>
      <c r="N184" s="130"/>
      <c r="O184" s="130"/>
      <c r="P184" s="130"/>
      <c r="Q184" s="130"/>
      <c r="R184" s="130"/>
      <c r="S184" s="130"/>
      <c r="T184" s="127"/>
      <c r="U184" s="127"/>
      <c r="V184" s="127"/>
      <c r="W184" s="127"/>
      <c r="X184" s="127"/>
      <c r="Y184" s="127"/>
      <c r="Z184" s="127"/>
      <c r="AA184" s="127"/>
      <c r="AB184" s="127"/>
      <c r="AC184" s="127"/>
      <c r="AD184" s="127"/>
      <c r="AE184" s="127"/>
      <c r="AF184" s="127"/>
      <c r="AG184" s="127"/>
      <c r="AH184" s="127"/>
      <c r="AI184" s="127"/>
      <c r="AJ184" s="127"/>
      <c r="AK184" s="127"/>
      <c r="AL184" s="127"/>
      <c r="AM184" s="127"/>
    </row>
    <row r="185" spans="1:39" s="75" customFormat="1" ht="15" customHeight="1" x14ac:dyDescent="0.25">
      <c r="A185" s="130"/>
      <c r="B185" s="130"/>
      <c r="C185" s="130"/>
      <c r="D185" s="130"/>
      <c r="E185" s="130"/>
      <c r="F185" s="130"/>
      <c r="G185" s="130"/>
      <c r="H185" s="130"/>
      <c r="I185" s="130"/>
      <c r="J185" s="130"/>
      <c r="K185" s="130"/>
      <c r="L185" s="130"/>
      <c r="M185" s="130"/>
      <c r="N185" s="130"/>
      <c r="O185" s="130"/>
      <c r="P185" s="130"/>
      <c r="Q185" s="130"/>
      <c r="R185" s="130"/>
      <c r="S185" s="130"/>
      <c r="T185" s="127"/>
      <c r="U185" s="127"/>
      <c r="V185" s="127"/>
      <c r="W185" s="127"/>
      <c r="X185" s="127"/>
      <c r="Y185" s="127"/>
      <c r="Z185" s="127"/>
      <c r="AA185" s="127"/>
      <c r="AB185" s="127"/>
      <c r="AC185" s="127"/>
      <c r="AD185" s="127"/>
      <c r="AE185" s="127"/>
      <c r="AF185" s="127"/>
      <c r="AG185" s="127"/>
      <c r="AH185" s="127"/>
      <c r="AI185" s="127"/>
      <c r="AJ185" s="127"/>
      <c r="AK185" s="127"/>
      <c r="AL185" s="127"/>
      <c r="AM185" s="127"/>
    </row>
    <row r="186" spans="1:39" s="75" customFormat="1" ht="15" customHeight="1" x14ac:dyDescent="0.25">
      <c r="A186" s="130"/>
      <c r="B186" s="130"/>
      <c r="C186" s="130"/>
      <c r="D186" s="130"/>
      <c r="E186" s="130"/>
      <c r="F186" s="130"/>
      <c r="G186" s="130"/>
      <c r="H186" s="130"/>
      <c r="I186" s="130"/>
      <c r="J186" s="130"/>
      <c r="K186" s="130"/>
      <c r="L186" s="130"/>
      <c r="M186" s="130"/>
      <c r="N186" s="130"/>
      <c r="O186" s="130"/>
      <c r="P186" s="130"/>
      <c r="Q186" s="130"/>
      <c r="R186" s="130"/>
      <c r="S186" s="130"/>
      <c r="T186" s="127"/>
      <c r="U186" s="127"/>
      <c r="V186" s="127"/>
      <c r="W186" s="127"/>
      <c r="X186" s="127"/>
      <c r="Y186" s="127"/>
      <c r="Z186" s="127"/>
      <c r="AA186" s="127"/>
      <c r="AB186" s="127"/>
      <c r="AC186" s="127"/>
      <c r="AD186" s="127"/>
      <c r="AE186" s="127"/>
      <c r="AF186" s="127"/>
      <c r="AG186" s="127"/>
      <c r="AH186" s="127"/>
      <c r="AI186" s="127"/>
      <c r="AJ186" s="127"/>
      <c r="AK186" s="127"/>
      <c r="AL186" s="127"/>
      <c r="AM186" s="127"/>
    </row>
    <row r="187" spans="1:39" s="75" customFormat="1" ht="15" customHeight="1" x14ac:dyDescent="0.25">
      <c r="A187" s="130"/>
      <c r="B187" s="130"/>
      <c r="C187" s="130"/>
      <c r="D187" s="130"/>
      <c r="E187" s="130"/>
      <c r="F187" s="130"/>
      <c r="G187" s="130"/>
      <c r="H187" s="130"/>
      <c r="I187" s="130"/>
      <c r="J187" s="130"/>
      <c r="K187" s="130"/>
      <c r="L187" s="130"/>
      <c r="M187" s="130"/>
      <c r="N187" s="130"/>
      <c r="O187" s="130"/>
      <c r="P187" s="130"/>
      <c r="Q187" s="130"/>
      <c r="R187" s="130"/>
      <c r="S187" s="130"/>
      <c r="T187" s="127"/>
      <c r="U187" s="127"/>
      <c r="V187" s="127"/>
      <c r="W187" s="127"/>
      <c r="X187" s="127"/>
      <c r="Y187" s="127"/>
      <c r="Z187" s="127"/>
      <c r="AA187" s="127"/>
      <c r="AB187" s="127"/>
      <c r="AC187" s="127"/>
      <c r="AD187" s="127"/>
      <c r="AE187" s="127"/>
      <c r="AF187" s="127"/>
      <c r="AG187" s="127"/>
      <c r="AH187" s="127"/>
      <c r="AI187" s="127"/>
      <c r="AJ187" s="127"/>
      <c r="AK187" s="127"/>
      <c r="AL187" s="127"/>
      <c r="AM187" s="127"/>
    </row>
    <row r="188" spans="1:39" s="75" customFormat="1" ht="15" customHeight="1" x14ac:dyDescent="0.25">
      <c r="A188" s="130"/>
      <c r="B188" s="130"/>
      <c r="C188" s="130"/>
      <c r="D188" s="130"/>
      <c r="E188" s="130"/>
      <c r="F188" s="130"/>
      <c r="G188" s="130"/>
      <c r="H188" s="130"/>
      <c r="I188" s="130"/>
      <c r="J188" s="130"/>
      <c r="K188" s="130"/>
      <c r="L188" s="130"/>
      <c r="M188" s="130"/>
      <c r="N188" s="130"/>
      <c r="O188" s="130"/>
      <c r="P188" s="130"/>
      <c r="Q188" s="130"/>
      <c r="R188" s="130"/>
      <c r="S188" s="130"/>
      <c r="T188" s="127"/>
      <c r="U188" s="127"/>
      <c r="V188" s="127"/>
      <c r="W188" s="127"/>
      <c r="X188" s="127"/>
      <c r="Y188" s="127"/>
      <c r="Z188" s="127"/>
      <c r="AA188" s="127"/>
      <c r="AB188" s="127"/>
      <c r="AC188" s="127"/>
      <c r="AD188" s="127"/>
      <c r="AE188" s="127"/>
      <c r="AF188" s="127"/>
      <c r="AG188" s="127"/>
      <c r="AH188" s="127"/>
      <c r="AI188" s="127"/>
      <c r="AJ188" s="127"/>
      <c r="AK188" s="127"/>
      <c r="AL188" s="127"/>
      <c r="AM188" s="127"/>
    </row>
    <row r="189" spans="1:39" s="75" customFormat="1" ht="15" customHeight="1" x14ac:dyDescent="0.25">
      <c r="A189" s="130"/>
      <c r="B189" s="130"/>
      <c r="C189" s="130"/>
      <c r="D189" s="130"/>
      <c r="E189" s="130"/>
      <c r="F189" s="130"/>
      <c r="G189" s="130"/>
      <c r="H189" s="130"/>
      <c r="I189" s="130"/>
      <c r="J189" s="130"/>
      <c r="K189" s="130"/>
      <c r="L189" s="130"/>
      <c r="M189" s="130"/>
      <c r="N189" s="130"/>
      <c r="O189" s="130"/>
      <c r="P189" s="130"/>
      <c r="Q189" s="130"/>
      <c r="R189" s="130"/>
      <c r="S189" s="130"/>
      <c r="T189" s="127"/>
      <c r="U189" s="127"/>
      <c r="V189" s="127"/>
      <c r="W189" s="127"/>
      <c r="X189" s="127"/>
      <c r="Y189" s="127"/>
      <c r="Z189" s="127"/>
      <c r="AA189" s="127"/>
      <c r="AB189" s="127"/>
      <c r="AC189" s="127"/>
      <c r="AD189" s="127"/>
      <c r="AE189" s="127"/>
      <c r="AF189" s="127"/>
      <c r="AG189" s="127"/>
      <c r="AH189" s="127"/>
      <c r="AI189" s="127"/>
      <c r="AJ189" s="127"/>
      <c r="AK189" s="127"/>
      <c r="AL189" s="127"/>
      <c r="AM189" s="127"/>
    </row>
    <row r="190" spans="1:39" s="75" customFormat="1" ht="15" customHeight="1" x14ac:dyDescent="0.25">
      <c r="A190" s="130"/>
      <c r="B190" s="130"/>
      <c r="C190" s="130"/>
      <c r="D190" s="130"/>
      <c r="E190" s="130"/>
      <c r="F190" s="130"/>
      <c r="G190" s="130"/>
      <c r="H190" s="130"/>
      <c r="I190" s="130"/>
      <c r="J190" s="130"/>
      <c r="K190" s="130"/>
      <c r="L190" s="130"/>
      <c r="M190" s="130"/>
      <c r="N190" s="130"/>
      <c r="O190" s="130"/>
      <c r="P190" s="130"/>
      <c r="Q190" s="130"/>
      <c r="R190" s="130"/>
      <c r="S190" s="130"/>
      <c r="T190" s="127"/>
      <c r="U190" s="127"/>
      <c r="V190" s="127"/>
      <c r="W190" s="127"/>
      <c r="X190" s="127"/>
      <c r="Y190" s="127"/>
      <c r="Z190" s="127"/>
      <c r="AA190" s="127"/>
      <c r="AB190" s="127"/>
      <c r="AC190" s="127"/>
      <c r="AD190" s="127"/>
      <c r="AE190" s="127"/>
      <c r="AF190" s="127"/>
      <c r="AG190" s="127"/>
      <c r="AH190" s="127"/>
      <c r="AI190" s="127"/>
      <c r="AJ190" s="127"/>
      <c r="AK190" s="127"/>
      <c r="AL190" s="127"/>
      <c r="AM190" s="127"/>
    </row>
    <row r="191" spans="1:39" s="75" customFormat="1" ht="15" customHeight="1" x14ac:dyDescent="0.25">
      <c r="A191" s="130"/>
      <c r="B191" s="130"/>
      <c r="C191" s="130"/>
      <c r="D191" s="130"/>
      <c r="E191" s="130"/>
      <c r="F191" s="130"/>
      <c r="G191" s="130"/>
      <c r="H191" s="130"/>
      <c r="I191" s="130"/>
      <c r="J191" s="130"/>
      <c r="K191" s="130"/>
      <c r="L191" s="130"/>
      <c r="M191" s="130"/>
      <c r="N191" s="130"/>
      <c r="O191" s="130"/>
      <c r="P191" s="130"/>
      <c r="Q191" s="130"/>
      <c r="R191" s="130"/>
      <c r="S191" s="130"/>
      <c r="T191" s="127"/>
      <c r="U191" s="127"/>
      <c r="V191" s="127"/>
      <c r="W191" s="127"/>
      <c r="X191" s="127"/>
      <c r="Y191" s="127"/>
      <c r="Z191" s="127"/>
      <c r="AA191" s="127"/>
      <c r="AB191" s="127"/>
      <c r="AC191" s="127"/>
      <c r="AD191" s="127"/>
      <c r="AE191" s="127"/>
      <c r="AF191" s="127"/>
      <c r="AG191" s="127"/>
      <c r="AH191" s="127"/>
      <c r="AI191" s="127"/>
      <c r="AJ191" s="127"/>
      <c r="AK191" s="127"/>
      <c r="AL191" s="127"/>
      <c r="AM191" s="127"/>
    </row>
    <row r="192" spans="1:39" s="75" customFormat="1" ht="15" customHeight="1" x14ac:dyDescent="0.25">
      <c r="A192" s="130"/>
      <c r="B192" s="130"/>
      <c r="C192" s="130"/>
      <c r="D192" s="130"/>
      <c r="E192" s="130"/>
      <c r="F192" s="130"/>
      <c r="G192" s="130"/>
      <c r="H192" s="130"/>
      <c r="I192" s="130"/>
      <c r="J192" s="130"/>
      <c r="K192" s="130"/>
      <c r="L192" s="130"/>
      <c r="M192" s="130"/>
      <c r="N192" s="130"/>
      <c r="O192" s="130"/>
      <c r="P192" s="130"/>
      <c r="Q192" s="130"/>
      <c r="R192" s="130"/>
      <c r="S192" s="130"/>
      <c r="T192" s="127"/>
      <c r="U192" s="127"/>
      <c r="V192" s="127"/>
      <c r="W192" s="127"/>
      <c r="X192" s="127"/>
      <c r="Y192" s="127"/>
      <c r="Z192" s="127"/>
      <c r="AA192" s="127"/>
      <c r="AB192" s="127"/>
      <c r="AC192" s="127"/>
      <c r="AD192" s="127"/>
      <c r="AE192" s="127"/>
      <c r="AF192" s="127"/>
      <c r="AG192" s="127"/>
      <c r="AH192" s="127"/>
      <c r="AI192" s="127"/>
      <c r="AJ192" s="127"/>
      <c r="AK192" s="127"/>
      <c r="AL192" s="127"/>
      <c r="AM192" s="127"/>
    </row>
    <row r="193" spans="1:39" s="75" customFormat="1" ht="15" customHeight="1" x14ac:dyDescent="0.25">
      <c r="A193" s="130"/>
      <c r="B193" s="130"/>
      <c r="C193" s="130"/>
      <c r="D193" s="130"/>
      <c r="E193" s="130"/>
      <c r="F193" s="130"/>
      <c r="G193" s="130"/>
      <c r="H193" s="130"/>
      <c r="I193" s="130"/>
      <c r="J193" s="130"/>
      <c r="K193" s="130"/>
      <c r="L193" s="130"/>
      <c r="M193" s="130"/>
      <c r="N193" s="130"/>
      <c r="O193" s="130"/>
      <c r="P193" s="130"/>
      <c r="Q193" s="130"/>
      <c r="R193" s="130"/>
      <c r="S193" s="130"/>
      <c r="T193" s="127"/>
      <c r="U193" s="127"/>
      <c r="V193" s="127"/>
      <c r="W193" s="127"/>
      <c r="X193" s="127"/>
      <c r="Y193" s="127"/>
      <c r="Z193" s="127"/>
      <c r="AA193" s="127"/>
      <c r="AB193" s="127"/>
      <c r="AC193" s="127"/>
      <c r="AD193" s="127"/>
      <c r="AE193" s="127"/>
      <c r="AF193" s="127"/>
      <c r="AG193" s="127"/>
      <c r="AH193" s="127"/>
      <c r="AI193" s="127"/>
      <c r="AJ193" s="127"/>
      <c r="AK193" s="127"/>
      <c r="AL193" s="127"/>
      <c r="AM193" s="127"/>
    </row>
    <row r="194" spans="1:39" s="75" customFormat="1" ht="15" customHeight="1" x14ac:dyDescent="0.25">
      <c r="A194" s="130"/>
      <c r="B194" s="130"/>
      <c r="C194" s="130"/>
      <c r="D194" s="130"/>
      <c r="E194" s="130"/>
      <c r="F194" s="130"/>
      <c r="G194" s="130"/>
      <c r="H194" s="130"/>
      <c r="I194" s="130"/>
      <c r="J194" s="130"/>
      <c r="K194" s="130"/>
      <c r="L194" s="130"/>
      <c r="M194" s="130"/>
      <c r="N194" s="130"/>
      <c r="O194" s="130"/>
      <c r="P194" s="130"/>
      <c r="Q194" s="130"/>
      <c r="R194" s="130"/>
      <c r="S194" s="130"/>
      <c r="T194" s="127"/>
      <c r="U194" s="127"/>
      <c r="V194" s="127"/>
      <c r="W194" s="127"/>
      <c r="X194" s="127"/>
      <c r="Y194" s="127"/>
      <c r="Z194" s="127"/>
      <c r="AA194" s="127"/>
      <c r="AB194" s="127"/>
      <c r="AC194" s="127"/>
      <c r="AD194" s="127"/>
      <c r="AE194" s="127"/>
      <c r="AF194" s="127"/>
      <c r="AG194" s="127"/>
      <c r="AH194" s="127"/>
      <c r="AI194" s="127"/>
      <c r="AJ194" s="127"/>
      <c r="AK194" s="127"/>
      <c r="AL194" s="127"/>
      <c r="AM194" s="127"/>
    </row>
    <row r="195" spans="1:39" s="75" customFormat="1" ht="15" customHeight="1" x14ac:dyDescent="0.25">
      <c r="A195" s="130"/>
      <c r="B195" s="130"/>
      <c r="C195" s="130"/>
      <c r="D195" s="130"/>
      <c r="E195" s="130"/>
      <c r="F195" s="130"/>
      <c r="G195" s="130"/>
      <c r="H195" s="130"/>
      <c r="I195" s="130"/>
      <c r="J195" s="130"/>
      <c r="K195" s="130"/>
      <c r="L195" s="130"/>
      <c r="M195" s="130"/>
      <c r="N195" s="130"/>
      <c r="O195" s="130"/>
      <c r="P195" s="130"/>
      <c r="Q195" s="130"/>
      <c r="R195" s="130"/>
      <c r="S195" s="130"/>
      <c r="T195" s="127"/>
      <c r="U195" s="127"/>
      <c r="V195" s="127"/>
      <c r="W195" s="127"/>
      <c r="X195" s="127"/>
      <c r="Y195" s="127"/>
      <c r="Z195" s="127"/>
      <c r="AA195" s="127"/>
      <c r="AB195" s="127"/>
      <c r="AC195" s="127"/>
      <c r="AD195" s="127"/>
      <c r="AE195" s="127"/>
      <c r="AF195" s="127"/>
      <c r="AG195" s="127"/>
      <c r="AH195" s="127"/>
      <c r="AI195" s="127"/>
      <c r="AJ195" s="127"/>
      <c r="AK195" s="127"/>
      <c r="AL195" s="127"/>
      <c r="AM195" s="127"/>
    </row>
    <row r="196" spans="1:39" s="75" customFormat="1" ht="15" customHeight="1" x14ac:dyDescent="0.25">
      <c r="A196" s="130"/>
      <c r="B196" s="130"/>
      <c r="C196" s="130"/>
      <c r="D196" s="130"/>
      <c r="E196" s="130"/>
      <c r="F196" s="130"/>
      <c r="G196" s="130"/>
      <c r="H196" s="130"/>
      <c r="I196" s="130"/>
      <c r="J196" s="130"/>
      <c r="K196" s="130"/>
      <c r="L196" s="130"/>
      <c r="M196" s="130"/>
      <c r="N196" s="130"/>
      <c r="O196" s="130"/>
      <c r="P196" s="130"/>
      <c r="Q196" s="130"/>
      <c r="R196" s="130"/>
      <c r="S196" s="130"/>
      <c r="T196" s="127"/>
      <c r="U196" s="127"/>
      <c r="V196" s="127"/>
      <c r="W196" s="127"/>
      <c r="X196" s="127"/>
      <c r="Y196" s="127"/>
      <c r="Z196" s="127"/>
      <c r="AA196" s="127"/>
      <c r="AB196" s="127"/>
      <c r="AC196" s="127"/>
      <c r="AD196" s="127"/>
      <c r="AE196" s="127"/>
      <c r="AF196" s="127"/>
      <c r="AG196" s="127"/>
      <c r="AH196" s="127"/>
      <c r="AI196" s="127"/>
      <c r="AJ196" s="127"/>
      <c r="AK196" s="127"/>
      <c r="AL196" s="127"/>
      <c r="AM196" s="127"/>
    </row>
    <row r="197" spans="1:39" s="75" customFormat="1" ht="15" customHeight="1" x14ac:dyDescent="0.25">
      <c r="A197" s="130"/>
      <c r="B197" s="130"/>
      <c r="C197" s="130"/>
      <c r="D197" s="130"/>
      <c r="E197" s="130"/>
      <c r="F197" s="130"/>
      <c r="G197" s="130"/>
      <c r="H197" s="130"/>
      <c r="I197" s="130"/>
      <c r="J197" s="130"/>
      <c r="K197" s="130"/>
      <c r="L197" s="130"/>
      <c r="M197" s="130"/>
      <c r="N197" s="130"/>
      <c r="O197" s="130"/>
      <c r="P197" s="130"/>
      <c r="Q197" s="130"/>
      <c r="R197" s="130"/>
      <c r="S197" s="130"/>
      <c r="T197" s="127"/>
      <c r="U197" s="127"/>
      <c r="V197" s="127"/>
      <c r="W197" s="127"/>
      <c r="X197" s="127"/>
      <c r="Y197" s="127"/>
      <c r="Z197" s="127"/>
      <c r="AA197" s="127"/>
      <c r="AB197" s="127"/>
      <c r="AC197" s="127"/>
      <c r="AD197" s="127"/>
      <c r="AE197" s="127"/>
      <c r="AF197" s="127"/>
      <c r="AG197" s="127"/>
      <c r="AH197" s="127"/>
      <c r="AI197" s="127"/>
      <c r="AJ197" s="127"/>
      <c r="AK197" s="127"/>
      <c r="AL197" s="127"/>
      <c r="AM197" s="127"/>
    </row>
    <row r="198" spans="1:39" s="75" customFormat="1" ht="15" customHeight="1" x14ac:dyDescent="0.25">
      <c r="A198" s="130"/>
      <c r="B198" s="130"/>
      <c r="C198" s="130"/>
      <c r="D198" s="130"/>
      <c r="E198" s="130"/>
      <c r="F198" s="130"/>
      <c r="G198" s="130"/>
      <c r="H198" s="130"/>
      <c r="I198" s="130"/>
      <c r="J198" s="130"/>
      <c r="K198" s="130"/>
      <c r="L198" s="130"/>
      <c r="M198" s="130"/>
      <c r="N198" s="130"/>
      <c r="O198" s="130"/>
      <c r="P198" s="130"/>
      <c r="Q198" s="130"/>
      <c r="R198" s="130"/>
      <c r="S198" s="130"/>
      <c r="T198" s="127"/>
      <c r="U198" s="127"/>
      <c r="V198" s="127"/>
      <c r="W198" s="127"/>
      <c r="X198" s="127"/>
      <c r="Y198" s="127"/>
      <c r="Z198" s="127"/>
      <c r="AA198" s="127"/>
      <c r="AB198" s="127"/>
      <c r="AC198" s="127"/>
      <c r="AD198" s="127"/>
      <c r="AE198" s="127"/>
      <c r="AF198" s="127"/>
      <c r="AG198" s="127"/>
      <c r="AH198" s="127"/>
      <c r="AI198" s="127"/>
      <c r="AJ198" s="127"/>
      <c r="AK198" s="127"/>
      <c r="AL198" s="127"/>
      <c r="AM198" s="127"/>
    </row>
    <row r="199" spans="1:39" s="75" customFormat="1" ht="15" customHeight="1" x14ac:dyDescent="0.25">
      <c r="A199" s="130"/>
      <c r="B199" s="130"/>
      <c r="C199" s="130"/>
      <c r="D199" s="130"/>
      <c r="E199" s="130"/>
      <c r="F199" s="130"/>
      <c r="G199" s="130"/>
      <c r="H199" s="130"/>
      <c r="I199" s="130"/>
      <c r="J199" s="130"/>
      <c r="K199" s="130"/>
      <c r="L199" s="130"/>
      <c r="M199" s="130"/>
      <c r="N199" s="130"/>
      <c r="O199" s="130"/>
      <c r="P199" s="130"/>
      <c r="Q199" s="130"/>
      <c r="R199" s="130"/>
      <c r="S199" s="130"/>
      <c r="T199" s="127"/>
      <c r="U199" s="127"/>
      <c r="V199" s="127"/>
      <c r="W199" s="127"/>
      <c r="X199" s="127"/>
      <c r="Y199" s="127"/>
      <c r="Z199" s="127"/>
      <c r="AA199" s="127"/>
      <c r="AB199" s="127"/>
      <c r="AC199" s="127"/>
      <c r="AD199" s="127"/>
      <c r="AE199" s="127"/>
      <c r="AF199" s="127"/>
      <c r="AG199" s="127"/>
      <c r="AH199" s="127"/>
      <c r="AI199" s="127"/>
      <c r="AJ199" s="127"/>
      <c r="AK199" s="127"/>
      <c r="AL199" s="127"/>
      <c r="AM199" s="127"/>
    </row>
    <row r="200" spans="1:39" s="75" customFormat="1" ht="15" customHeight="1" x14ac:dyDescent="0.25">
      <c r="A200" s="130"/>
      <c r="B200" s="130"/>
      <c r="C200" s="130"/>
      <c r="D200" s="130"/>
      <c r="E200" s="130"/>
      <c r="F200" s="130"/>
      <c r="G200" s="130"/>
      <c r="H200" s="130"/>
      <c r="I200" s="130"/>
      <c r="J200" s="130"/>
      <c r="K200" s="130"/>
      <c r="L200" s="130"/>
      <c r="M200" s="130"/>
      <c r="N200" s="130"/>
      <c r="O200" s="130"/>
      <c r="P200" s="130"/>
      <c r="Q200" s="130"/>
      <c r="R200" s="130"/>
      <c r="S200" s="130"/>
      <c r="T200" s="127"/>
      <c r="U200" s="127"/>
      <c r="V200" s="127"/>
      <c r="W200" s="127"/>
      <c r="X200" s="127"/>
      <c r="Y200" s="127"/>
      <c r="Z200" s="127"/>
      <c r="AA200" s="127"/>
      <c r="AB200" s="127"/>
      <c r="AC200" s="127"/>
      <c r="AD200" s="127"/>
      <c r="AE200" s="127"/>
      <c r="AF200" s="127"/>
      <c r="AG200" s="127"/>
      <c r="AH200" s="127"/>
      <c r="AI200" s="127"/>
      <c r="AJ200" s="127"/>
      <c r="AK200" s="127"/>
      <c r="AL200" s="127"/>
      <c r="AM200" s="127"/>
    </row>
    <row r="201" spans="1:39" s="75" customFormat="1" ht="15" customHeight="1" x14ac:dyDescent="0.25">
      <c r="A201" s="130"/>
      <c r="B201" s="130"/>
      <c r="C201" s="130"/>
      <c r="D201" s="130"/>
      <c r="E201" s="130"/>
      <c r="F201" s="130"/>
      <c r="G201" s="130"/>
      <c r="H201" s="130"/>
      <c r="I201" s="130"/>
      <c r="J201" s="130"/>
      <c r="K201" s="130"/>
      <c r="L201" s="130"/>
      <c r="M201" s="130"/>
      <c r="N201" s="130"/>
      <c r="O201" s="130"/>
      <c r="P201" s="130"/>
      <c r="Q201" s="130"/>
      <c r="R201" s="130"/>
      <c r="S201" s="130"/>
      <c r="T201" s="127"/>
      <c r="U201" s="127"/>
      <c r="V201" s="127"/>
      <c r="W201" s="127"/>
      <c r="X201" s="127"/>
      <c r="Y201" s="127"/>
      <c r="Z201" s="127"/>
      <c r="AA201" s="127"/>
      <c r="AB201" s="127"/>
      <c r="AC201" s="127"/>
      <c r="AD201" s="127"/>
      <c r="AE201" s="127"/>
      <c r="AF201" s="127"/>
      <c r="AG201" s="127"/>
      <c r="AH201" s="127"/>
      <c r="AI201" s="127"/>
      <c r="AJ201" s="127"/>
      <c r="AK201" s="127"/>
      <c r="AL201" s="127"/>
      <c r="AM201" s="127"/>
    </row>
    <row r="202" spans="1:39" s="75" customFormat="1" ht="15" customHeight="1" x14ac:dyDescent="0.25">
      <c r="A202" s="130"/>
      <c r="B202" s="130"/>
      <c r="C202" s="130"/>
      <c r="D202" s="130"/>
      <c r="E202" s="130"/>
      <c r="F202" s="130"/>
      <c r="G202" s="130"/>
      <c r="H202" s="130"/>
      <c r="I202" s="130"/>
      <c r="J202" s="130"/>
      <c r="K202" s="130"/>
      <c r="L202" s="130"/>
      <c r="M202" s="130"/>
      <c r="N202" s="130"/>
      <c r="O202" s="130"/>
      <c r="P202" s="130"/>
      <c r="Q202" s="130"/>
      <c r="R202" s="130"/>
      <c r="S202" s="130"/>
      <c r="T202" s="127"/>
      <c r="U202" s="127"/>
      <c r="V202" s="127"/>
      <c r="W202" s="127"/>
      <c r="X202" s="127"/>
      <c r="Y202" s="127"/>
      <c r="Z202" s="127"/>
      <c r="AA202" s="127"/>
      <c r="AB202" s="127"/>
      <c r="AC202" s="127"/>
      <c r="AD202" s="127"/>
      <c r="AE202" s="127"/>
      <c r="AF202" s="127"/>
      <c r="AG202" s="127"/>
      <c r="AH202" s="127"/>
      <c r="AI202" s="127"/>
      <c r="AJ202" s="127"/>
      <c r="AK202" s="127"/>
      <c r="AL202" s="127"/>
      <c r="AM202" s="127"/>
    </row>
    <row r="203" spans="1:39" s="75" customFormat="1" ht="15" customHeight="1" x14ac:dyDescent="0.25">
      <c r="A203" s="130"/>
      <c r="B203" s="130"/>
      <c r="C203" s="130"/>
      <c r="D203" s="130"/>
      <c r="E203" s="130"/>
      <c r="F203" s="130"/>
      <c r="G203" s="130"/>
      <c r="H203" s="130"/>
      <c r="I203" s="130"/>
      <c r="J203" s="130"/>
      <c r="K203" s="130"/>
      <c r="L203" s="130"/>
      <c r="M203" s="130"/>
      <c r="N203" s="130"/>
      <c r="O203" s="130"/>
      <c r="P203" s="130"/>
      <c r="Q203" s="130"/>
      <c r="R203" s="130"/>
      <c r="S203" s="130"/>
      <c r="T203" s="127"/>
      <c r="U203" s="127"/>
      <c r="V203" s="127"/>
      <c r="W203" s="127"/>
      <c r="X203" s="127"/>
      <c r="Y203" s="127"/>
      <c r="Z203" s="127"/>
      <c r="AA203" s="127"/>
      <c r="AB203" s="127"/>
      <c r="AC203" s="127"/>
      <c r="AD203" s="127"/>
      <c r="AE203" s="127"/>
      <c r="AF203" s="127"/>
      <c r="AG203" s="127"/>
      <c r="AH203" s="127"/>
      <c r="AI203" s="127"/>
      <c r="AJ203" s="127"/>
      <c r="AK203" s="127"/>
      <c r="AL203" s="127"/>
      <c r="AM203" s="127"/>
    </row>
    <row r="204" spans="1:39" s="75" customFormat="1" ht="15" customHeight="1" x14ac:dyDescent="0.25">
      <c r="A204" s="130"/>
      <c r="B204" s="130"/>
      <c r="C204" s="130"/>
      <c r="D204" s="130"/>
      <c r="E204" s="130"/>
      <c r="F204" s="130"/>
      <c r="G204" s="130"/>
      <c r="H204" s="130"/>
      <c r="I204" s="130"/>
      <c r="J204" s="130"/>
      <c r="K204" s="130"/>
      <c r="L204" s="130"/>
      <c r="M204" s="130"/>
      <c r="N204" s="130"/>
      <c r="O204" s="130"/>
      <c r="P204" s="130"/>
      <c r="Q204" s="130"/>
      <c r="R204" s="130"/>
      <c r="S204" s="130"/>
      <c r="T204" s="127"/>
      <c r="U204" s="127"/>
      <c r="V204" s="127"/>
      <c r="W204" s="127"/>
      <c r="X204" s="127"/>
      <c r="Y204" s="127"/>
      <c r="Z204" s="127"/>
      <c r="AA204" s="127"/>
      <c r="AB204" s="127"/>
      <c r="AC204" s="127"/>
      <c r="AD204" s="127"/>
      <c r="AE204" s="127"/>
      <c r="AF204" s="127"/>
      <c r="AG204" s="127"/>
      <c r="AH204" s="127"/>
      <c r="AI204" s="127"/>
      <c r="AJ204" s="127"/>
      <c r="AK204" s="127"/>
      <c r="AL204" s="127"/>
      <c r="AM204" s="127"/>
    </row>
    <row r="205" spans="1:39" s="75" customFormat="1" ht="15" customHeight="1" x14ac:dyDescent="0.25">
      <c r="A205" s="130"/>
      <c r="B205" s="130"/>
      <c r="C205" s="130"/>
      <c r="D205" s="130"/>
      <c r="E205" s="130"/>
      <c r="F205" s="130"/>
      <c r="G205" s="130"/>
      <c r="H205" s="130"/>
      <c r="I205" s="130"/>
      <c r="J205" s="130"/>
      <c r="K205" s="130"/>
      <c r="L205" s="130"/>
      <c r="M205" s="130"/>
      <c r="N205" s="130"/>
      <c r="O205" s="130"/>
      <c r="P205" s="130"/>
      <c r="Q205" s="130"/>
      <c r="R205" s="130"/>
      <c r="S205" s="130"/>
      <c r="T205" s="127"/>
      <c r="U205" s="127"/>
      <c r="V205" s="127"/>
      <c r="W205" s="127"/>
      <c r="X205" s="127"/>
      <c r="Y205" s="127"/>
      <c r="Z205" s="127"/>
      <c r="AA205" s="127"/>
      <c r="AB205" s="127"/>
      <c r="AC205" s="127"/>
      <c r="AD205" s="127"/>
      <c r="AE205" s="127"/>
      <c r="AF205" s="127"/>
      <c r="AG205" s="127"/>
      <c r="AH205" s="127"/>
      <c r="AI205" s="127"/>
      <c r="AJ205" s="127"/>
      <c r="AK205" s="127"/>
      <c r="AL205" s="127"/>
      <c r="AM205" s="127"/>
    </row>
    <row r="206" spans="1:39" s="75" customFormat="1" ht="15" customHeight="1" x14ac:dyDescent="0.25">
      <c r="A206" s="130"/>
      <c r="B206" s="130"/>
      <c r="C206" s="130"/>
      <c r="D206" s="130"/>
      <c r="E206" s="130"/>
      <c r="F206" s="130"/>
      <c r="G206" s="130"/>
      <c r="H206" s="130"/>
      <c r="I206" s="130"/>
      <c r="J206" s="130"/>
      <c r="K206" s="130"/>
      <c r="L206" s="130"/>
      <c r="M206" s="130"/>
      <c r="N206" s="130"/>
      <c r="O206" s="130"/>
      <c r="P206" s="130"/>
      <c r="Q206" s="130"/>
      <c r="R206" s="130"/>
      <c r="S206" s="130"/>
      <c r="T206" s="127"/>
      <c r="U206" s="127"/>
      <c r="V206" s="127"/>
      <c r="W206" s="127"/>
      <c r="X206" s="127"/>
      <c r="Y206" s="127"/>
      <c r="Z206" s="127"/>
      <c r="AA206" s="127"/>
      <c r="AB206" s="127"/>
      <c r="AC206" s="127"/>
      <c r="AD206" s="127"/>
      <c r="AE206" s="127"/>
      <c r="AF206" s="127"/>
      <c r="AG206" s="127"/>
      <c r="AH206" s="127"/>
      <c r="AI206" s="127"/>
      <c r="AJ206" s="127"/>
      <c r="AK206" s="127"/>
      <c r="AL206" s="127"/>
      <c r="AM206" s="127"/>
    </row>
    <row r="207" spans="1:39" s="75" customFormat="1" ht="15" customHeight="1" x14ac:dyDescent="0.25">
      <c r="A207" s="130"/>
      <c r="B207" s="130"/>
      <c r="C207" s="130"/>
      <c r="D207" s="130"/>
      <c r="E207" s="130"/>
      <c r="F207" s="130"/>
      <c r="G207" s="130"/>
      <c r="H207" s="130"/>
      <c r="I207" s="130"/>
      <c r="J207" s="130"/>
      <c r="K207" s="130"/>
      <c r="L207" s="130"/>
      <c r="M207" s="130"/>
      <c r="N207" s="130"/>
      <c r="O207" s="130"/>
      <c r="P207" s="130"/>
      <c r="Q207" s="130"/>
      <c r="R207" s="130"/>
      <c r="S207" s="130"/>
      <c r="T207" s="127"/>
      <c r="U207" s="127"/>
      <c r="V207" s="127"/>
      <c r="W207" s="127"/>
      <c r="X207" s="127"/>
      <c r="Y207" s="127"/>
      <c r="Z207" s="127"/>
      <c r="AA207" s="127"/>
      <c r="AB207" s="127"/>
      <c r="AC207" s="127"/>
      <c r="AD207" s="127"/>
      <c r="AE207" s="127"/>
      <c r="AF207" s="127"/>
      <c r="AG207" s="127"/>
      <c r="AH207" s="127"/>
      <c r="AI207" s="127"/>
      <c r="AJ207" s="127"/>
      <c r="AK207" s="127"/>
      <c r="AL207" s="127"/>
      <c r="AM207" s="127"/>
    </row>
    <row r="208" spans="1:39" s="75" customFormat="1" ht="15" customHeight="1" x14ac:dyDescent="0.25">
      <c r="A208" s="130"/>
      <c r="B208" s="130"/>
      <c r="C208" s="130"/>
      <c r="D208" s="130"/>
      <c r="E208" s="130"/>
      <c r="F208" s="130"/>
      <c r="G208" s="130"/>
      <c r="H208" s="130"/>
      <c r="I208" s="130"/>
      <c r="J208" s="130"/>
      <c r="K208" s="130"/>
      <c r="L208" s="130"/>
      <c r="M208" s="130"/>
      <c r="N208" s="130"/>
      <c r="O208" s="130"/>
      <c r="P208" s="130"/>
      <c r="Q208" s="130"/>
      <c r="R208" s="130"/>
      <c r="S208" s="130"/>
      <c r="T208" s="127"/>
      <c r="U208" s="127"/>
      <c r="V208" s="127"/>
      <c r="W208" s="127"/>
      <c r="X208" s="127"/>
      <c r="Y208" s="127"/>
      <c r="Z208" s="127"/>
      <c r="AA208" s="127"/>
      <c r="AB208" s="127"/>
      <c r="AC208" s="127"/>
      <c r="AD208" s="127"/>
      <c r="AE208" s="127"/>
      <c r="AF208" s="127"/>
      <c r="AG208" s="127"/>
      <c r="AH208" s="127"/>
      <c r="AI208" s="127"/>
      <c r="AJ208" s="127"/>
      <c r="AK208" s="127"/>
      <c r="AL208" s="127"/>
      <c r="AM208" s="127"/>
    </row>
    <row r="209" spans="1:39" s="75" customFormat="1" ht="15" customHeight="1" x14ac:dyDescent="0.25">
      <c r="A209" s="130"/>
      <c r="B209" s="130"/>
      <c r="C209" s="130"/>
      <c r="D209" s="130"/>
      <c r="E209" s="130"/>
      <c r="F209" s="130"/>
      <c r="G209" s="130"/>
      <c r="H209" s="130"/>
      <c r="I209" s="130"/>
      <c r="J209" s="130"/>
      <c r="K209" s="130"/>
      <c r="L209" s="130"/>
      <c r="M209" s="130"/>
      <c r="N209" s="130"/>
      <c r="O209" s="130"/>
      <c r="P209" s="130"/>
      <c r="Q209" s="130"/>
      <c r="R209" s="130"/>
      <c r="S209" s="130"/>
      <c r="T209" s="127"/>
      <c r="U209" s="127"/>
      <c r="V209" s="127"/>
      <c r="W209" s="127"/>
      <c r="X209" s="127"/>
      <c r="Y209" s="127"/>
      <c r="Z209" s="127"/>
      <c r="AA209" s="127"/>
      <c r="AB209" s="127"/>
      <c r="AC209" s="127"/>
      <c r="AD209" s="127"/>
      <c r="AE209" s="127"/>
      <c r="AF209" s="127"/>
      <c r="AG209" s="127"/>
      <c r="AH209" s="127"/>
      <c r="AI209" s="127"/>
      <c r="AJ209" s="127"/>
      <c r="AK209" s="127"/>
      <c r="AL209" s="127"/>
      <c r="AM209" s="127"/>
    </row>
    <row r="210" spans="1:39" s="75" customFormat="1" ht="15" customHeight="1" x14ac:dyDescent="0.25">
      <c r="A210" s="130"/>
      <c r="B210" s="130"/>
      <c r="C210" s="130"/>
      <c r="D210" s="130"/>
      <c r="E210" s="130"/>
      <c r="F210" s="130"/>
      <c r="G210" s="130"/>
      <c r="H210" s="130"/>
      <c r="I210" s="130"/>
      <c r="J210" s="130"/>
      <c r="K210" s="130"/>
      <c r="L210" s="130"/>
      <c r="M210" s="130"/>
      <c r="N210" s="130"/>
      <c r="O210" s="130"/>
      <c r="P210" s="130"/>
      <c r="Q210" s="130"/>
      <c r="R210" s="130"/>
      <c r="S210" s="130"/>
      <c r="T210" s="127"/>
      <c r="U210" s="127"/>
      <c r="V210" s="127"/>
      <c r="W210" s="127"/>
      <c r="X210" s="127"/>
      <c r="Y210" s="127"/>
      <c r="Z210" s="127"/>
      <c r="AA210" s="127"/>
      <c r="AB210" s="127"/>
      <c r="AC210" s="127"/>
      <c r="AD210" s="127"/>
      <c r="AE210" s="127"/>
      <c r="AF210" s="127"/>
      <c r="AG210" s="127"/>
      <c r="AH210" s="127"/>
      <c r="AI210" s="127"/>
      <c r="AJ210" s="127"/>
      <c r="AK210" s="127"/>
      <c r="AL210" s="127"/>
      <c r="AM210" s="127"/>
    </row>
    <row r="211" spans="1:39" s="75" customFormat="1" ht="15" customHeight="1" x14ac:dyDescent="0.25">
      <c r="A211" s="130"/>
      <c r="B211" s="130"/>
      <c r="C211" s="130"/>
      <c r="D211" s="130"/>
      <c r="E211" s="130"/>
      <c r="F211" s="130"/>
      <c r="G211" s="130"/>
      <c r="H211" s="130"/>
      <c r="I211" s="130"/>
      <c r="J211" s="130"/>
      <c r="K211" s="130"/>
      <c r="L211" s="130"/>
      <c r="M211" s="130"/>
      <c r="N211" s="130"/>
      <c r="O211" s="130"/>
      <c r="P211" s="130"/>
      <c r="Q211" s="130"/>
      <c r="R211" s="130"/>
      <c r="S211" s="130"/>
      <c r="T211" s="127"/>
      <c r="U211" s="127"/>
      <c r="V211" s="127"/>
      <c r="W211" s="127"/>
      <c r="X211" s="127"/>
      <c r="Y211" s="127"/>
      <c r="Z211" s="127"/>
      <c r="AA211" s="127"/>
      <c r="AB211" s="127"/>
      <c r="AC211" s="127"/>
      <c r="AD211" s="127"/>
      <c r="AE211" s="127"/>
      <c r="AF211" s="127"/>
      <c r="AG211" s="127"/>
      <c r="AH211" s="127"/>
      <c r="AI211" s="127"/>
      <c r="AJ211" s="127"/>
      <c r="AK211" s="127"/>
      <c r="AL211" s="127"/>
      <c r="AM211" s="127"/>
    </row>
    <row r="212" spans="1:39" s="75" customFormat="1" ht="15" customHeight="1" x14ac:dyDescent="0.25">
      <c r="A212" s="130"/>
      <c r="B212" s="130"/>
      <c r="C212" s="130"/>
      <c r="D212" s="130"/>
      <c r="E212" s="130"/>
      <c r="F212" s="130"/>
      <c r="G212" s="130"/>
      <c r="H212" s="130"/>
      <c r="I212" s="130"/>
      <c r="J212" s="130"/>
      <c r="K212" s="130"/>
      <c r="L212" s="130"/>
      <c r="M212" s="130"/>
      <c r="N212" s="130"/>
      <c r="O212" s="130"/>
      <c r="P212" s="130"/>
      <c r="Q212" s="130"/>
      <c r="R212" s="130"/>
      <c r="S212" s="130"/>
      <c r="T212" s="127"/>
      <c r="U212" s="127"/>
      <c r="V212" s="127"/>
      <c r="W212" s="127"/>
      <c r="X212" s="127"/>
      <c r="Y212" s="127"/>
      <c r="Z212" s="127"/>
      <c r="AA212" s="127"/>
      <c r="AB212" s="127"/>
      <c r="AC212" s="127"/>
      <c r="AD212" s="127"/>
      <c r="AE212" s="127"/>
      <c r="AF212" s="127"/>
      <c r="AG212" s="127"/>
      <c r="AH212" s="127"/>
      <c r="AI212" s="127"/>
      <c r="AJ212" s="127"/>
      <c r="AK212" s="127"/>
      <c r="AL212" s="127"/>
      <c r="AM212" s="127"/>
    </row>
    <row r="213" spans="1:39" s="75" customFormat="1" ht="15" customHeight="1" x14ac:dyDescent="0.25">
      <c r="A213" s="130"/>
      <c r="B213" s="130"/>
      <c r="C213" s="130"/>
      <c r="D213" s="130"/>
      <c r="E213" s="130"/>
      <c r="F213" s="130"/>
      <c r="G213" s="130"/>
      <c r="H213" s="130"/>
      <c r="I213" s="130"/>
      <c r="J213" s="130"/>
      <c r="K213" s="130"/>
      <c r="L213" s="130"/>
      <c r="M213" s="130"/>
      <c r="N213" s="130"/>
      <c r="O213" s="130"/>
      <c r="P213" s="130"/>
      <c r="Q213" s="130"/>
      <c r="R213" s="130"/>
      <c r="S213" s="130"/>
      <c r="T213" s="127"/>
      <c r="U213" s="127"/>
      <c r="V213" s="127"/>
      <c r="W213" s="127"/>
      <c r="X213" s="127"/>
      <c r="Y213" s="127"/>
      <c r="Z213" s="127"/>
      <c r="AA213" s="127"/>
      <c r="AB213" s="127"/>
      <c r="AC213" s="127"/>
      <c r="AD213" s="127"/>
      <c r="AE213" s="127"/>
      <c r="AF213" s="127"/>
      <c r="AG213" s="127"/>
      <c r="AH213" s="127"/>
      <c r="AI213" s="127"/>
      <c r="AJ213" s="127"/>
      <c r="AK213" s="127"/>
      <c r="AL213" s="127"/>
      <c r="AM213" s="127"/>
    </row>
    <row r="214" spans="1:39" s="75" customFormat="1" ht="15" customHeight="1" x14ac:dyDescent="0.25">
      <c r="A214" s="130"/>
      <c r="B214" s="130"/>
      <c r="C214" s="130"/>
      <c r="D214" s="130"/>
      <c r="E214" s="130"/>
      <c r="F214" s="130"/>
      <c r="G214" s="130"/>
      <c r="H214" s="130"/>
      <c r="I214" s="130"/>
      <c r="J214" s="130"/>
      <c r="K214" s="130"/>
      <c r="L214" s="130"/>
      <c r="M214" s="130"/>
      <c r="N214" s="130"/>
      <c r="O214" s="130"/>
      <c r="P214" s="130"/>
      <c r="Q214" s="130"/>
      <c r="R214" s="130"/>
      <c r="S214" s="130"/>
      <c r="T214" s="127"/>
      <c r="U214" s="127"/>
      <c r="V214" s="127"/>
      <c r="W214" s="127"/>
      <c r="X214" s="127"/>
      <c r="Y214" s="127"/>
      <c r="Z214" s="127"/>
      <c r="AA214" s="127"/>
      <c r="AB214" s="127"/>
      <c r="AC214" s="127"/>
      <c r="AD214" s="127"/>
      <c r="AE214" s="127"/>
      <c r="AF214" s="127"/>
      <c r="AG214" s="127"/>
      <c r="AH214" s="127"/>
      <c r="AI214" s="127"/>
      <c r="AJ214" s="127"/>
      <c r="AK214" s="127"/>
      <c r="AL214" s="127"/>
      <c r="AM214" s="127"/>
    </row>
    <row r="215" spans="1:39" s="75" customFormat="1" ht="15" customHeight="1" x14ac:dyDescent="0.25">
      <c r="A215" s="130"/>
      <c r="B215" s="130"/>
      <c r="C215" s="130"/>
      <c r="D215" s="130"/>
      <c r="E215" s="130"/>
      <c r="F215" s="130"/>
      <c r="G215" s="130"/>
      <c r="H215" s="130"/>
      <c r="I215" s="130"/>
      <c r="J215" s="130"/>
      <c r="K215" s="130"/>
      <c r="L215" s="130"/>
      <c r="M215" s="130"/>
      <c r="N215" s="130"/>
      <c r="O215" s="130"/>
      <c r="P215" s="130"/>
      <c r="Q215" s="130"/>
      <c r="R215" s="130"/>
      <c r="S215" s="130"/>
      <c r="T215" s="127"/>
      <c r="U215" s="127"/>
      <c r="V215" s="127"/>
      <c r="W215" s="127"/>
      <c r="X215" s="127"/>
      <c r="Y215" s="127"/>
      <c r="Z215" s="127"/>
      <c r="AA215" s="127"/>
      <c r="AB215" s="127"/>
      <c r="AC215" s="127"/>
      <c r="AD215" s="127"/>
      <c r="AE215" s="127"/>
      <c r="AF215" s="127"/>
      <c r="AG215" s="127"/>
      <c r="AH215" s="127"/>
      <c r="AI215" s="127"/>
      <c r="AJ215" s="127"/>
      <c r="AK215" s="127"/>
      <c r="AL215" s="127"/>
      <c r="AM215" s="127"/>
    </row>
    <row r="216" spans="1:39" s="75" customFormat="1" ht="15" customHeight="1" x14ac:dyDescent="0.25">
      <c r="A216" s="130"/>
      <c r="B216" s="130"/>
      <c r="C216" s="130"/>
      <c r="D216" s="130"/>
      <c r="E216" s="130"/>
      <c r="F216" s="130"/>
      <c r="G216" s="130"/>
      <c r="H216" s="130"/>
      <c r="I216" s="130"/>
      <c r="J216" s="130"/>
      <c r="K216" s="130"/>
      <c r="L216" s="130"/>
      <c r="M216" s="130"/>
      <c r="N216" s="130"/>
      <c r="O216" s="130"/>
      <c r="P216" s="130"/>
      <c r="Q216" s="130"/>
      <c r="R216" s="130"/>
      <c r="S216" s="130"/>
      <c r="T216" s="127"/>
      <c r="U216" s="127"/>
      <c r="V216" s="127"/>
      <c r="W216" s="127"/>
      <c r="X216" s="127"/>
      <c r="Y216" s="127"/>
      <c r="Z216" s="127"/>
      <c r="AA216" s="127"/>
      <c r="AB216" s="127"/>
      <c r="AC216" s="127"/>
      <c r="AD216" s="127"/>
      <c r="AE216" s="127"/>
      <c r="AF216" s="127"/>
      <c r="AG216" s="127"/>
      <c r="AH216" s="127"/>
      <c r="AI216" s="127"/>
      <c r="AJ216" s="127"/>
      <c r="AK216" s="127"/>
      <c r="AL216" s="127"/>
      <c r="AM216" s="127"/>
    </row>
    <row r="217" spans="1:39" s="75" customFormat="1" ht="15" customHeight="1" x14ac:dyDescent="0.25">
      <c r="A217" s="130"/>
      <c r="B217" s="130"/>
      <c r="C217" s="130"/>
      <c r="D217" s="130"/>
      <c r="E217" s="130"/>
      <c r="F217" s="130"/>
      <c r="G217" s="130"/>
      <c r="H217" s="130"/>
      <c r="I217" s="130"/>
      <c r="J217" s="130"/>
      <c r="K217" s="130"/>
      <c r="L217" s="130"/>
      <c r="M217" s="130"/>
      <c r="N217" s="130"/>
      <c r="O217" s="130"/>
      <c r="P217" s="130"/>
      <c r="Q217" s="130"/>
      <c r="R217" s="130"/>
      <c r="S217" s="130"/>
      <c r="T217" s="127"/>
      <c r="U217" s="127"/>
      <c r="V217" s="127"/>
      <c r="W217" s="127"/>
      <c r="X217" s="127"/>
      <c r="Y217" s="127"/>
      <c r="Z217" s="127"/>
      <c r="AA217" s="127"/>
      <c r="AB217" s="127"/>
      <c r="AC217" s="127"/>
      <c r="AD217" s="127"/>
      <c r="AE217" s="127"/>
      <c r="AF217" s="127"/>
      <c r="AG217" s="127"/>
      <c r="AH217" s="127"/>
      <c r="AI217" s="127"/>
      <c r="AJ217" s="127"/>
      <c r="AK217" s="127"/>
      <c r="AL217" s="127"/>
      <c r="AM217" s="127"/>
    </row>
    <row r="218" spans="1:39" s="75" customFormat="1" ht="15" customHeight="1" x14ac:dyDescent="0.25">
      <c r="A218" s="130"/>
      <c r="B218" s="130"/>
      <c r="C218" s="130"/>
      <c r="D218" s="130"/>
      <c r="E218" s="130"/>
      <c r="F218" s="130"/>
      <c r="G218" s="130"/>
      <c r="H218" s="130"/>
      <c r="I218" s="130"/>
      <c r="J218" s="130"/>
      <c r="K218" s="130"/>
      <c r="L218" s="130"/>
      <c r="M218" s="130"/>
      <c r="N218" s="130"/>
      <c r="O218" s="130"/>
      <c r="P218" s="130"/>
      <c r="Q218" s="130"/>
      <c r="R218" s="130"/>
      <c r="S218" s="130"/>
      <c r="T218" s="127"/>
      <c r="U218" s="127"/>
      <c r="V218" s="127"/>
      <c r="W218" s="127"/>
      <c r="X218" s="127"/>
      <c r="Y218" s="127"/>
      <c r="Z218" s="127"/>
      <c r="AA218" s="127"/>
      <c r="AB218" s="127"/>
      <c r="AC218" s="127"/>
      <c r="AD218" s="127"/>
      <c r="AE218" s="127"/>
      <c r="AF218" s="127"/>
      <c r="AG218" s="127"/>
      <c r="AH218" s="127"/>
      <c r="AI218" s="127"/>
      <c r="AJ218" s="127"/>
      <c r="AK218" s="127"/>
      <c r="AL218" s="127"/>
      <c r="AM218" s="127"/>
    </row>
    <row r="219" spans="1:39" s="75" customFormat="1" ht="15" customHeight="1" x14ac:dyDescent="0.25">
      <c r="A219" s="130"/>
      <c r="B219" s="130"/>
      <c r="C219" s="130"/>
      <c r="D219" s="130"/>
      <c r="E219" s="130"/>
      <c r="F219" s="130"/>
      <c r="G219" s="130"/>
      <c r="H219" s="130"/>
      <c r="I219" s="130"/>
      <c r="J219" s="130"/>
      <c r="K219" s="130"/>
      <c r="L219" s="130"/>
      <c r="M219" s="130"/>
      <c r="N219" s="130"/>
      <c r="O219" s="130"/>
      <c r="P219" s="130"/>
      <c r="Q219" s="130"/>
      <c r="R219" s="130"/>
      <c r="S219" s="130"/>
      <c r="T219" s="127"/>
      <c r="U219" s="127"/>
      <c r="V219" s="127"/>
      <c r="W219" s="127"/>
      <c r="X219" s="127"/>
      <c r="Y219" s="127"/>
      <c r="Z219" s="127"/>
      <c r="AA219" s="127"/>
      <c r="AB219" s="127"/>
      <c r="AC219" s="127"/>
      <c r="AD219" s="127"/>
      <c r="AE219" s="127"/>
      <c r="AF219" s="127"/>
      <c r="AG219" s="127"/>
      <c r="AH219" s="127"/>
      <c r="AI219" s="127"/>
      <c r="AJ219" s="127"/>
      <c r="AK219" s="127"/>
      <c r="AL219" s="127"/>
      <c r="AM219" s="127"/>
    </row>
    <row r="220" spans="1:39" s="75" customFormat="1" ht="15" customHeight="1" x14ac:dyDescent="0.25">
      <c r="A220" s="130"/>
      <c r="B220" s="130"/>
      <c r="C220" s="130"/>
      <c r="D220" s="130"/>
      <c r="E220" s="130"/>
      <c r="F220" s="130"/>
      <c r="G220" s="130"/>
      <c r="H220" s="130"/>
      <c r="I220" s="130"/>
      <c r="J220" s="130"/>
      <c r="K220" s="130"/>
      <c r="L220" s="130"/>
      <c r="M220" s="130"/>
      <c r="N220" s="130"/>
      <c r="O220" s="130"/>
      <c r="P220" s="130"/>
      <c r="Q220" s="130"/>
      <c r="R220" s="130"/>
      <c r="S220" s="130"/>
      <c r="T220" s="127"/>
      <c r="U220" s="127"/>
      <c r="V220" s="127"/>
      <c r="W220" s="127"/>
      <c r="X220" s="127"/>
      <c r="Y220" s="127"/>
      <c r="Z220" s="127"/>
      <c r="AA220" s="127"/>
      <c r="AB220" s="127"/>
      <c r="AC220" s="127"/>
      <c r="AD220" s="127"/>
      <c r="AE220" s="127"/>
      <c r="AF220" s="127"/>
      <c r="AG220" s="127"/>
      <c r="AH220" s="127"/>
      <c r="AI220" s="127"/>
      <c r="AJ220" s="127"/>
      <c r="AK220" s="127"/>
      <c r="AL220" s="127"/>
      <c r="AM220" s="127"/>
    </row>
    <row r="221" spans="1:39" s="75" customFormat="1" ht="15" customHeight="1" x14ac:dyDescent="0.25">
      <c r="A221" s="130"/>
      <c r="B221" s="130"/>
      <c r="C221" s="130"/>
      <c r="D221" s="130"/>
      <c r="E221" s="130"/>
      <c r="F221" s="130"/>
      <c r="G221" s="130"/>
      <c r="H221" s="130"/>
      <c r="I221" s="130"/>
      <c r="J221" s="130"/>
      <c r="K221" s="130"/>
      <c r="L221" s="130"/>
      <c r="M221" s="130"/>
      <c r="N221" s="130"/>
      <c r="O221" s="130"/>
      <c r="P221" s="130"/>
      <c r="Q221" s="130"/>
      <c r="R221" s="130"/>
      <c r="S221" s="130"/>
      <c r="T221" s="127"/>
      <c r="U221" s="127"/>
      <c r="V221" s="127"/>
      <c r="W221" s="127"/>
      <c r="X221" s="127"/>
      <c r="Y221" s="127"/>
      <c r="Z221" s="127"/>
      <c r="AA221" s="127"/>
      <c r="AB221" s="127"/>
      <c r="AC221" s="127"/>
      <c r="AD221" s="127"/>
      <c r="AE221" s="127"/>
      <c r="AF221" s="127"/>
      <c r="AG221" s="127"/>
      <c r="AH221" s="127"/>
      <c r="AI221" s="127"/>
      <c r="AJ221" s="127"/>
      <c r="AK221" s="127"/>
      <c r="AL221" s="127"/>
      <c r="AM221" s="127"/>
    </row>
    <row r="222" spans="1:39" s="75" customFormat="1" ht="15" customHeight="1" x14ac:dyDescent="0.25">
      <c r="A222" s="130"/>
      <c r="B222" s="130"/>
      <c r="C222" s="130"/>
      <c r="D222" s="130"/>
      <c r="E222" s="130"/>
      <c r="F222" s="130"/>
      <c r="G222" s="130"/>
      <c r="H222" s="130"/>
      <c r="I222" s="130"/>
      <c r="J222" s="130"/>
      <c r="K222" s="130"/>
      <c r="L222" s="130"/>
      <c r="M222" s="130"/>
      <c r="N222" s="130"/>
      <c r="O222" s="130"/>
      <c r="P222" s="130"/>
      <c r="Q222" s="130"/>
      <c r="R222" s="130"/>
      <c r="S222" s="130"/>
      <c r="T222" s="127"/>
      <c r="U222" s="127"/>
      <c r="V222" s="127"/>
      <c r="W222" s="127"/>
      <c r="X222" s="127"/>
      <c r="Y222" s="127"/>
      <c r="Z222" s="127"/>
      <c r="AA222" s="127"/>
      <c r="AB222" s="127"/>
      <c r="AC222" s="127"/>
      <c r="AD222" s="127"/>
      <c r="AE222" s="127"/>
      <c r="AF222" s="127"/>
      <c r="AG222" s="127"/>
      <c r="AH222" s="127"/>
      <c r="AI222" s="127"/>
      <c r="AJ222" s="127"/>
      <c r="AK222" s="127"/>
      <c r="AL222" s="127"/>
      <c r="AM222" s="127"/>
    </row>
    <row r="223" spans="1:39" s="75" customFormat="1" ht="15" customHeight="1" x14ac:dyDescent="0.25">
      <c r="A223" s="130"/>
      <c r="B223" s="130"/>
      <c r="C223" s="130"/>
      <c r="D223" s="130"/>
      <c r="E223" s="130"/>
      <c r="F223" s="130"/>
      <c r="G223" s="130"/>
      <c r="H223" s="130"/>
      <c r="I223" s="130"/>
      <c r="J223" s="130"/>
      <c r="K223" s="130"/>
      <c r="L223" s="130"/>
      <c r="M223" s="130"/>
      <c r="N223" s="130"/>
      <c r="O223" s="130"/>
      <c r="P223" s="130"/>
      <c r="Q223" s="130"/>
      <c r="R223" s="130"/>
      <c r="S223" s="130"/>
      <c r="T223" s="127"/>
      <c r="U223" s="127"/>
      <c r="V223" s="127"/>
      <c r="W223" s="127"/>
      <c r="X223" s="127"/>
      <c r="Y223" s="127"/>
      <c r="Z223" s="127"/>
      <c r="AA223" s="127"/>
      <c r="AB223" s="127"/>
      <c r="AC223" s="127"/>
      <c r="AD223" s="127"/>
      <c r="AE223" s="127"/>
      <c r="AF223" s="127"/>
      <c r="AG223" s="127"/>
      <c r="AH223" s="127"/>
      <c r="AI223" s="127"/>
      <c r="AJ223" s="127"/>
      <c r="AK223" s="127"/>
      <c r="AL223" s="127"/>
      <c r="AM223" s="127"/>
    </row>
    <row r="224" spans="1:39" s="75" customFormat="1" ht="15" customHeight="1" x14ac:dyDescent="0.25">
      <c r="A224" s="130"/>
      <c r="B224" s="130"/>
      <c r="C224" s="130"/>
      <c r="D224" s="130"/>
      <c r="E224" s="130"/>
      <c r="F224" s="130"/>
      <c r="G224" s="130"/>
      <c r="H224" s="130"/>
      <c r="I224" s="130"/>
      <c r="J224" s="130"/>
      <c r="K224" s="130"/>
      <c r="L224" s="130"/>
      <c r="M224" s="130"/>
      <c r="N224" s="130"/>
      <c r="O224" s="130"/>
      <c r="P224" s="130"/>
      <c r="Q224" s="130"/>
      <c r="R224" s="130"/>
      <c r="S224" s="130"/>
      <c r="T224" s="127"/>
      <c r="U224" s="127"/>
      <c r="V224" s="127"/>
      <c r="W224" s="127"/>
      <c r="X224" s="127"/>
      <c r="Y224" s="127"/>
      <c r="Z224" s="127"/>
      <c r="AA224" s="127"/>
      <c r="AB224" s="127"/>
      <c r="AC224" s="127"/>
      <c r="AD224" s="127"/>
      <c r="AE224" s="127"/>
      <c r="AF224" s="127"/>
      <c r="AG224" s="127"/>
      <c r="AH224" s="127"/>
      <c r="AI224" s="127"/>
      <c r="AJ224" s="127"/>
      <c r="AK224" s="127"/>
      <c r="AL224" s="127"/>
      <c r="AM224" s="127"/>
    </row>
    <row r="225" spans="1:39" s="75" customFormat="1" ht="15" customHeight="1" x14ac:dyDescent="0.25">
      <c r="A225" s="130"/>
      <c r="B225" s="130"/>
      <c r="C225" s="130"/>
      <c r="D225" s="130"/>
      <c r="E225" s="130"/>
      <c r="F225" s="130"/>
      <c r="G225" s="130"/>
      <c r="H225" s="130"/>
      <c r="I225" s="130"/>
      <c r="J225" s="130"/>
      <c r="K225" s="130"/>
      <c r="L225" s="130"/>
      <c r="M225" s="130"/>
      <c r="N225" s="130"/>
      <c r="O225" s="130"/>
      <c r="P225" s="130"/>
      <c r="Q225" s="130"/>
      <c r="R225" s="130"/>
      <c r="S225" s="130"/>
      <c r="T225" s="127"/>
      <c r="U225" s="127"/>
      <c r="V225" s="127"/>
      <c r="W225" s="127"/>
      <c r="X225" s="127"/>
      <c r="Y225" s="127"/>
      <c r="Z225" s="127"/>
      <c r="AA225" s="127"/>
      <c r="AB225" s="127"/>
      <c r="AC225" s="127"/>
      <c r="AD225" s="127"/>
      <c r="AE225" s="127"/>
      <c r="AF225" s="127"/>
      <c r="AG225" s="127"/>
      <c r="AH225" s="127"/>
      <c r="AI225" s="127"/>
      <c r="AJ225" s="127"/>
      <c r="AK225" s="127"/>
      <c r="AL225" s="127"/>
      <c r="AM225" s="127"/>
    </row>
    <row r="226" spans="1:39" s="75" customFormat="1" ht="15" customHeight="1" x14ac:dyDescent="0.25">
      <c r="A226" s="130"/>
      <c r="B226" s="130"/>
      <c r="C226" s="130"/>
      <c r="D226" s="130"/>
      <c r="E226" s="130"/>
      <c r="F226" s="130"/>
      <c r="G226" s="130"/>
      <c r="H226" s="130"/>
      <c r="I226" s="130"/>
      <c r="J226" s="130"/>
      <c r="K226" s="130"/>
      <c r="L226" s="130"/>
      <c r="M226" s="130"/>
      <c r="N226" s="130"/>
      <c r="O226" s="130"/>
      <c r="P226" s="130"/>
      <c r="Q226" s="130"/>
      <c r="R226" s="130"/>
      <c r="S226" s="130"/>
      <c r="T226" s="127"/>
      <c r="U226" s="127"/>
      <c r="V226" s="127"/>
      <c r="W226" s="127"/>
      <c r="X226" s="127"/>
      <c r="Y226" s="127"/>
      <c r="Z226" s="127"/>
      <c r="AA226" s="127"/>
      <c r="AB226" s="127"/>
      <c r="AC226" s="127"/>
      <c r="AD226" s="127"/>
      <c r="AE226" s="127"/>
      <c r="AF226" s="127"/>
      <c r="AG226" s="127"/>
      <c r="AH226" s="127"/>
      <c r="AI226" s="127"/>
      <c r="AJ226" s="127"/>
      <c r="AK226" s="127"/>
      <c r="AL226" s="127"/>
      <c r="AM226" s="127"/>
    </row>
    <row r="227" spans="1:39" s="75" customFormat="1" ht="15" customHeight="1" x14ac:dyDescent="0.25">
      <c r="A227" s="130"/>
      <c r="B227" s="130"/>
      <c r="C227" s="130"/>
      <c r="D227" s="130"/>
      <c r="E227" s="130"/>
      <c r="F227" s="130"/>
      <c r="G227" s="130"/>
      <c r="H227" s="130"/>
      <c r="I227" s="130"/>
      <c r="J227" s="130"/>
      <c r="K227" s="130"/>
      <c r="L227" s="130"/>
      <c r="M227" s="130"/>
      <c r="N227" s="130"/>
      <c r="O227" s="130"/>
      <c r="P227" s="130"/>
      <c r="Q227" s="130"/>
      <c r="R227" s="130"/>
      <c r="S227" s="130"/>
      <c r="T227" s="127"/>
      <c r="U227" s="127"/>
      <c r="V227" s="127"/>
      <c r="W227" s="127"/>
      <c r="X227" s="127"/>
      <c r="Y227" s="127"/>
      <c r="Z227" s="127"/>
      <c r="AA227" s="127"/>
      <c r="AB227" s="127"/>
      <c r="AC227" s="127"/>
      <c r="AD227" s="127"/>
      <c r="AE227" s="127"/>
      <c r="AF227" s="127"/>
      <c r="AG227" s="127"/>
      <c r="AH227" s="127"/>
      <c r="AI227" s="127"/>
      <c r="AJ227" s="127"/>
      <c r="AK227" s="127"/>
      <c r="AL227" s="127"/>
      <c r="AM227" s="127"/>
    </row>
    <row r="228" spans="1:39" s="75" customFormat="1" ht="15" customHeight="1" x14ac:dyDescent="0.25">
      <c r="A228" s="130"/>
      <c r="B228" s="130"/>
      <c r="C228" s="130"/>
      <c r="D228" s="130"/>
      <c r="E228" s="130"/>
      <c r="F228" s="130"/>
      <c r="G228" s="130"/>
      <c r="H228" s="130"/>
      <c r="I228" s="130"/>
      <c r="J228" s="130"/>
      <c r="K228" s="130"/>
      <c r="L228" s="130"/>
      <c r="M228" s="130"/>
      <c r="N228" s="130"/>
      <c r="O228" s="130"/>
      <c r="P228" s="130"/>
      <c r="Q228" s="130"/>
      <c r="R228" s="130"/>
      <c r="S228" s="130"/>
      <c r="T228" s="127"/>
      <c r="U228" s="127"/>
      <c r="V228" s="127"/>
      <c r="W228" s="127"/>
      <c r="X228" s="127"/>
      <c r="Y228" s="127"/>
      <c r="Z228" s="127"/>
      <c r="AA228" s="127"/>
      <c r="AB228" s="127"/>
      <c r="AC228" s="127"/>
      <c r="AD228" s="127"/>
      <c r="AE228" s="127"/>
      <c r="AF228" s="127"/>
      <c r="AG228" s="127"/>
      <c r="AH228" s="127"/>
      <c r="AI228" s="127"/>
      <c r="AJ228" s="127"/>
      <c r="AK228" s="127"/>
      <c r="AL228" s="127"/>
      <c r="AM228" s="127"/>
    </row>
    <row r="229" spans="1:39" s="75" customFormat="1" ht="15" customHeight="1" x14ac:dyDescent="0.25">
      <c r="A229" s="130"/>
      <c r="B229" s="130"/>
      <c r="C229" s="130"/>
      <c r="D229" s="130"/>
      <c r="E229" s="130"/>
      <c r="F229" s="130"/>
      <c r="G229" s="130"/>
      <c r="H229" s="130"/>
      <c r="I229" s="130"/>
      <c r="J229" s="130"/>
      <c r="K229" s="130"/>
      <c r="L229" s="130"/>
      <c r="M229" s="130"/>
      <c r="N229" s="130"/>
      <c r="O229" s="130"/>
      <c r="P229" s="130"/>
      <c r="Q229" s="130"/>
      <c r="R229" s="130"/>
      <c r="S229" s="130"/>
      <c r="T229" s="127"/>
      <c r="U229" s="127"/>
      <c r="V229" s="127"/>
      <c r="W229" s="127"/>
      <c r="X229" s="127"/>
      <c r="Y229" s="127"/>
      <c r="Z229" s="127"/>
      <c r="AA229" s="127"/>
      <c r="AB229" s="127"/>
      <c r="AC229" s="127"/>
      <c r="AD229" s="127"/>
      <c r="AE229" s="127"/>
      <c r="AF229" s="127"/>
      <c r="AG229" s="127"/>
      <c r="AH229" s="127"/>
      <c r="AI229" s="127"/>
      <c r="AJ229" s="127"/>
      <c r="AK229" s="127"/>
      <c r="AL229" s="127"/>
      <c r="AM229" s="127"/>
    </row>
    <row r="230" spans="1:39" s="75" customFormat="1" ht="15" customHeight="1" x14ac:dyDescent="0.25">
      <c r="A230" s="130"/>
      <c r="B230" s="130"/>
      <c r="C230" s="130"/>
      <c r="D230" s="130"/>
      <c r="E230" s="130"/>
      <c r="F230" s="130"/>
      <c r="G230" s="130"/>
      <c r="H230" s="130"/>
      <c r="I230" s="130"/>
      <c r="J230" s="130"/>
      <c r="K230" s="130"/>
      <c r="L230" s="130"/>
      <c r="M230" s="130"/>
      <c r="N230" s="130"/>
      <c r="O230" s="130"/>
      <c r="P230" s="130"/>
      <c r="Q230" s="130"/>
      <c r="R230" s="130"/>
      <c r="S230" s="130"/>
      <c r="T230" s="127"/>
      <c r="U230" s="127"/>
      <c r="V230" s="127"/>
      <c r="W230" s="127"/>
      <c r="X230" s="127"/>
      <c r="Y230" s="127"/>
      <c r="Z230" s="127"/>
      <c r="AA230" s="127"/>
      <c r="AB230" s="127"/>
      <c r="AC230" s="127"/>
      <c r="AD230" s="127"/>
      <c r="AE230" s="127"/>
      <c r="AF230" s="127"/>
      <c r="AG230" s="127"/>
      <c r="AH230" s="127"/>
      <c r="AI230" s="127"/>
      <c r="AJ230" s="127"/>
      <c r="AK230" s="127"/>
      <c r="AL230" s="127"/>
      <c r="AM230" s="127"/>
    </row>
    <row r="231" spans="1:39" s="75" customFormat="1" ht="15" customHeight="1" x14ac:dyDescent="0.25">
      <c r="A231" s="130"/>
      <c r="B231" s="130"/>
      <c r="C231" s="130"/>
      <c r="D231" s="130"/>
      <c r="E231" s="130"/>
      <c r="F231" s="130"/>
      <c r="G231" s="130"/>
      <c r="H231" s="130"/>
      <c r="I231" s="130"/>
      <c r="J231" s="130"/>
      <c r="K231" s="130"/>
      <c r="L231" s="130"/>
      <c r="M231" s="130"/>
      <c r="N231" s="130"/>
      <c r="O231" s="130"/>
      <c r="P231" s="130"/>
      <c r="Q231" s="130"/>
      <c r="R231" s="130"/>
      <c r="S231" s="130"/>
      <c r="T231" s="127"/>
      <c r="U231" s="127"/>
      <c r="V231" s="127"/>
      <c r="W231" s="127"/>
      <c r="X231" s="127"/>
      <c r="Y231" s="127"/>
      <c r="Z231" s="127"/>
      <c r="AA231" s="127"/>
      <c r="AB231" s="127"/>
      <c r="AC231" s="127"/>
      <c r="AD231" s="127"/>
      <c r="AE231" s="127"/>
      <c r="AF231" s="127"/>
      <c r="AG231" s="127"/>
      <c r="AH231" s="127"/>
      <c r="AI231" s="127"/>
      <c r="AJ231" s="127"/>
      <c r="AK231" s="127"/>
      <c r="AL231" s="127"/>
      <c r="AM231" s="127"/>
    </row>
    <row r="232" spans="1:39" s="75" customFormat="1" ht="15" customHeight="1" x14ac:dyDescent="0.25">
      <c r="A232" s="130"/>
      <c r="B232" s="130"/>
      <c r="C232" s="130"/>
      <c r="D232" s="130"/>
      <c r="E232" s="130"/>
      <c r="F232" s="130"/>
      <c r="G232" s="130"/>
      <c r="H232" s="130"/>
      <c r="I232" s="130"/>
      <c r="J232" s="130"/>
      <c r="K232" s="130"/>
      <c r="L232" s="130"/>
      <c r="M232" s="130"/>
      <c r="N232" s="130"/>
      <c r="O232" s="130"/>
      <c r="P232" s="130"/>
      <c r="Q232" s="130"/>
      <c r="R232" s="130"/>
      <c r="S232" s="130"/>
      <c r="T232" s="127"/>
      <c r="U232" s="127"/>
      <c r="V232" s="127"/>
      <c r="W232" s="127"/>
      <c r="X232" s="127"/>
      <c r="Y232" s="127"/>
      <c r="Z232" s="127"/>
      <c r="AA232" s="127"/>
      <c r="AB232" s="127"/>
      <c r="AC232" s="127"/>
      <c r="AD232" s="127"/>
      <c r="AE232" s="127"/>
      <c r="AF232" s="127"/>
      <c r="AG232" s="127"/>
      <c r="AH232" s="127"/>
      <c r="AI232" s="127"/>
      <c r="AJ232" s="127"/>
      <c r="AK232" s="127"/>
      <c r="AL232" s="127"/>
      <c r="AM232" s="127"/>
    </row>
    <row r="233" spans="1:39" s="75" customFormat="1" ht="15" customHeight="1" x14ac:dyDescent="0.25">
      <c r="A233" s="130"/>
      <c r="B233" s="130"/>
      <c r="C233" s="130"/>
      <c r="D233" s="130"/>
      <c r="E233" s="130"/>
      <c r="F233" s="130"/>
      <c r="G233" s="130"/>
      <c r="H233" s="130"/>
      <c r="I233" s="130"/>
      <c r="J233" s="130"/>
      <c r="K233" s="130"/>
      <c r="L233" s="130"/>
      <c r="M233" s="130"/>
      <c r="N233" s="130"/>
      <c r="O233" s="130"/>
      <c r="P233" s="130"/>
      <c r="Q233" s="130"/>
      <c r="R233" s="130"/>
      <c r="S233" s="130"/>
      <c r="T233" s="127"/>
      <c r="U233" s="127"/>
      <c r="V233" s="127"/>
      <c r="W233" s="127"/>
      <c r="X233" s="127"/>
      <c r="Y233" s="127"/>
      <c r="Z233" s="127"/>
      <c r="AA233" s="127"/>
      <c r="AB233" s="127"/>
      <c r="AC233" s="127"/>
      <c r="AD233" s="127"/>
      <c r="AE233" s="127"/>
      <c r="AF233" s="127"/>
      <c r="AG233" s="127"/>
      <c r="AH233" s="127"/>
      <c r="AI233" s="127"/>
      <c r="AJ233" s="127"/>
      <c r="AK233" s="127"/>
      <c r="AL233" s="127"/>
      <c r="AM233" s="127"/>
    </row>
    <row r="234" spans="1:39" s="75" customFormat="1" ht="15" customHeight="1" x14ac:dyDescent="0.25">
      <c r="A234" s="130"/>
      <c r="B234" s="130"/>
      <c r="C234" s="130"/>
      <c r="D234" s="130"/>
      <c r="E234" s="130"/>
      <c r="F234" s="130"/>
      <c r="G234" s="130"/>
      <c r="H234" s="130"/>
      <c r="I234" s="130"/>
      <c r="J234" s="130"/>
      <c r="K234" s="130"/>
      <c r="L234" s="130"/>
      <c r="M234" s="130"/>
      <c r="N234" s="130"/>
      <c r="O234" s="130"/>
      <c r="P234" s="130"/>
      <c r="Q234" s="130"/>
      <c r="R234" s="130"/>
      <c r="S234" s="130"/>
      <c r="T234" s="127"/>
      <c r="U234" s="127"/>
      <c r="V234" s="127"/>
      <c r="W234" s="127"/>
      <c r="X234" s="127"/>
      <c r="Y234" s="127"/>
      <c r="Z234" s="127"/>
      <c r="AA234" s="127"/>
      <c r="AB234" s="127"/>
      <c r="AC234" s="127"/>
      <c r="AD234" s="127"/>
      <c r="AE234" s="127"/>
      <c r="AF234" s="127"/>
      <c r="AG234" s="127"/>
      <c r="AH234" s="127"/>
      <c r="AI234" s="127"/>
      <c r="AJ234" s="127"/>
      <c r="AK234" s="127"/>
      <c r="AL234" s="127"/>
      <c r="AM234" s="127"/>
    </row>
    <row r="235" spans="1:39" s="75" customFormat="1" ht="15" customHeight="1" x14ac:dyDescent="0.25">
      <c r="A235" s="130"/>
      <c r="B235" s="130"/>
      <c r="C235" s="130"/>
      <c r="D235" s="130"/>
      <c r="E235" s="130"/>
      <c r="F235" s="130"/>
      <c r="G235" s="130"/>
      <c r="H235" s="130"/>
      <c r="I235" s="130"/>
      <c r="J235" s="130"/>
      <c r="K235" s="130"/>
      <c r="L235" s="130"/>
      <c r="M235" s="130"/>
      <c r="N235" s="130"/>
      <c r="O235" s="130"/>
      <c r="P235" s="130"/>
      <c r="Q235" s="130"/>
      <c r="R235" s="130"/>
      <c r="S235" s="130"/>
      <c r="T235" s="127"/>
      <c r="U235" s="127"/>
      <c r="V235" s="127"/>
      <c r="W235" s="127"/>
      <c r="X235" s="127"/>
      <c r="Y235" s="127"/>
      <c r="Z235" s="127"/>
      <c r="AA235" s="127"/>
      <c r="AB235" s="127"/>
      <c r="AC235" s="127"/>
      <c r="AD235" s="127"/>
      <c r="AE235" s="127"/>
      <c r="AF235" s="127"/>
      <c r="AG235" s="127"/>
      <c r="AH235" s="127"/>
      <c r="AI235" s="127"/>
      <c r="AJ235" s="127"/>
      <c r="AK235" s="127"/>
      <c r="AL235" s="127"/>
      <c r="AM235" s="127"/>
    </row>
    <row r="236" spans="1:39" s="75" customFormat="1" ht="15" customHeight="1" x14ac:dyDescent="0.25">
      <c r="A236" s="130"/>
      <c r="B236" s="130"/>
      <c r="C236" s="130"/>
      <c r="D236" s="130"/>
      <c r="E236" s="130"/>
      <c r="F236" s="130"/>
      <c r="G236" s="130"/>
      <c r="H236" s="130"/>
      <c r="I236" s="130"/>
      <c r="J236" s="130"/>
      <c r="K236" s="130"/>
      <c r="L236" s="130"/>
      <c r="M236" s="130"/>
      <c r="N236" s="130"/>
      <c r="O236" s="130"/>
      <c r="P236" s="130"/>
      <c r="Q236" s="130"/>
      <c r="R236" s="130"/>
      <c r="S236" s="130"/>
      <c r="T236" s="127"/>
      <c r="U236" s="127"/>
      <c r="V236" s="127"/>
      <c r="W236" s="127"/>
      <c r="X236" s="127"/>
      <c r="Y236" s="127"/>
      <c r="Z236" s="127"/>
      <c r="AA236" s="127"/>
      <c r="AB236" s="127"/>
      <c r="AC236" s="127"/>
      <c r="AD236" s="127"/>
      <c r="AE236" s="127"/>
      <c r="AF236" s="127"/>
      <c r="AG236" s="127"/>
      <c r="AH236" s="127"/>
      <c r="AI236" s="127"/>
      <c r="AJ236" s="127"/>
      <c r="AK236" s="127"/>
      <c r="AL236" s="127"/>
      <c r="AM236" s="127"/>
    </row>
    <row r="237" spans="1:39" s="75" customFormat="1" ht="15" customHeight="1" x14ac:dyDescent="0.25">
      <c r="A237" s="130"/>
      <c r="B237" s="130"/>
      <c r="C237" s="130"/>
      <c r="D237" s="130"/>
      <c r="E237" s="130"/>
      <c r="F237" s="130"/>
      <c r="G237" s="130"/>
      <c r="H237" s="130"/>
      <c r="I237" s="130"/>
      <c r="J237" s="130"/>
      <c r="K237" s="130"/>
      <c r="L237" s="130"/>
      <c r="M237" s="130"/>
      <c r="N237" s="130"/>
      <c r="O237" s="130"/>
      <c r="P237" s="130"/>
      <c r="Q237" s="130"/>
      <c r="R237" s="130"/>
      <c r="S237" s="130"/>
      <c r="T237" s="127"/>
      <c r="U237" s="127"/>
      <c r="V237" s="127"/>
      <c r="W237" s="127"/>
      <c r="X237" s="127"/>
      <c r="Y237" s="127"/>
      <c r="Z237" s="127"/>
      <c r="AA237" s="127"/>
      <c r="AB237" s="127"/>
      <c r="AC237" s="127"/>
      <c r="AD237" s="127"/>
      <c r="AE237" s="127"/>
      <c r="AF237" s="127"/>
      <c r="AG237" s="127"/>
      <c r="AH237" s="127"/>
      <c r="AI237" s="127"/>
      <c r="AJ237" s="127"/>
      <c r="AK237" s="127"/>
      <c r="AL237" s="127"/>
      <c r="AM237" s="127"/>
    </row>
    <row r="238" spans="1:39" s="75" customFormat="1" ht="15" customHeight="1" x14ac:dyDescent="0.25">
      <c r="A238" s="130"/>
      <c r="B238" s="130"/>
      <c r="C238" s="130"/>
      <c r="D238" s="130"/>
      <c r="E238" s="130"/>
      <c r="F238" s="130"/>
      <c r="G238" s="130"/>
      <c r="H238" s="130"/>
      <c r="I238" s="130"/>
      <c r="J238" s="130"/>
      <c r="K238" s="130"/>
      <c r="L238" s="130"/>
      <c r="M238" s="130"/>
      <c r="N238" s="130"/>
      <c r="O238" s="130"/>
      <c r="P238" s="130"/>
      <c r="Q238" s="130"/>
      <c r="R238" s="130"/>
      <c r="S238" s="130"/>
      <c r="T238" s="127"/>
      <c r="U238" s="127"/>
      <c r="V238" s="127"/>
      <c r="W238" s="127"/>
      <c r="X238" s="127"/>
      <c r="Y238" s="127"/>
      <c r="Z238" s="127"/>
      <c r="AA238" s="127"/>
      <c r="AB238" s="127"/>
      <c r="AC238" s="127"/>
      <c r="AD238" s="127"/>
      <c r="AE238" s="127"/>
      <c r="AF238" s="127"/>
      <c r="AG238" s="127"/>
      <c r="AH238" s="127"/>
      <c r="AI238" s="127"/>
      <c r="AJ238" s="127"/>
      <c r="AK238" s="127"/>
      <c r="AL238" s="127"/>
      <c r="AM238" s="127"/>
    </row>
    <row r="239" spans="1:39" s="75" customFormat="1" ht="15" customHeight="1" x14ac:dyDescent="0.25">
      <c r="A239" s="130"/>
      <c r="B239" s="130"/>
      <c r="C239" s="130"/>
      <c r="D239" s="130"/>
      <c r="E239" s="130"/>
      <c r="F239" s="130"/>
      <c r="G239" s="130"/>
      <c r="H239" s="130"/>
      <c r="I239" s="130"/>
      <c r="J239" s="130"/>
      <c r="K239" s="130"/>
      <c r="L239" s="130"/>
      <c r="M239" s="130"/>
      <c r="N239" s="130"/>
      <c r="O239" s="130"/>
      <c r="P239" s="130"/>
      <c r="Q239" s="130"/>
      <c r="R239" s="130"/>
      <c r="S239" s="130"/>
      <c r="T239" s="127"/>
      <c r="U239" s="127"/>
      <c r="V239" s="127"/>
      <c r="W239" s="127"/>
      <c r="X239" s="127"/>
      <c r="Y239" s="127"/>
      <c r="Z239" s="127"/>
      <c r="AA239" s="127"/>
      <c r="AB239" s="127"/>
      <c r="AC239" s="127"/>
      <c r="AD239" s="127"/>
      <c r="AE239" s="127"/>
      <c r="AF239" s="127"/>
      <c r="AG239" s="127"/>
      <c r="AH239" s="127"/>
      <c r="AI239" s="127"/>
      <c r="AJ239" s="127"/>
      <c r="AK239" s="127"/>
      <c r="AL239" s="127"/>
      <c r="AM239" s="127"/>
    </row>
    <row r="240" spans="1:39" s="75" customFormat="1" ht="15" customHeight="1" x14ac:dyDescent="0.25">
      <c r="A240" s="130"/>
      <c r="B240" s="130"/>
      <c r="C240" s="130"/>
      <c r="D240" s="130"/>
      <c r="E240" s="130"/>
      <c r="F240" s="130"/>
      <c r="G240" s="130"/>
      <c r="H240" s="130"/>
      <c r="I240" s="130"/>
      <c r="J240" s="130"/>
      <c r="K240" s="130"/>
      <c r="L240" s="130"/>
      <c r="M240" s="130"/>
      <c r="N240" s="130"/>
      <c r="O240" s="130"/>
      <c r="P240" s="130"/>
      <c r="Q240" s="130"/>
      <c r="R240" s="130"/>
      <c r="S240" s="130"/>
      <c r="T240" s="127"/>
      <c r="U240" s="127"/>
      <c r="V240" s="127"/>
      <c r="W240" s="127"/>
      <c r="X240" s="127"/>
      <c r="Y240" s="127"/>
      <c r="Z240" s="127"/>
      <c r="AA240" s="127"/>
      <c r="AB240" s="127"/>
      <c r="AC240" s="127"/>
      <c r="AD240" s="127"/>
      <c r="AE240" s="127"/>
      <c r="AF240" s="127"/>
      <c r="AG240" s="127"/>
      <c r="AH240" s="127"/>
      <c r="AI240" s="127"/>
      <c r="AJ240" s="127"/>
      <c r="AK240" s="127"/>
      <c r="AL240" s="127"/>
      <c r="AM240" s="127"/>
    </row>
    <row r="241" spans="1:39" s="75" customFormat="1" ht="15" customHeight="1" x14ac:dyDescent="0.25">
      <c r="A241" s="130"/>
      <c r="B241" s="130"/>
      <c r="C241" s="130"/>
      <c r="D241" s="130"/>
      <c r="E241" s="130"/>
      <c r="F241" s="130"/>
      <c r="G241" s="130"/>
      <c r="H241" s="130"/>
      <c r="I241" s="130"/>
      <c r="J241" s="130"/>
      <c r="K241" s="130"/>
      <c r="L241" s="130"/>
      <c r="M241" s="130"/>
      <c r="N241" s="130"/>
      <c r="O241" s="130"/>
      <c r="P241" s="130"/>
      <c r="Q241" s="130"/>
      <c r="R241" s="130"/>
      <c r="S241" s="130"/>
      <c r="T241" s="127"/>
      <c r="U241" s="127"/>
      <c r="V241" s="127"/>
      <c r="W241" s="127"/>
      <c r="X241" s="127"/>
      <c r="Y241" s="127"/>
      <c r="Z241" s="127"/>
      <c r="AA241" s="127"/>
      <c r="AB241" s="127"/>
      <c r="AC241" s="127"/>
      <c r="AD241" s="127"/>
      <c r="AE241" s="127"/>
      <c r="AF241" s="127"/>
      <c r="AG241" s="127"/>
      <c r="AH241" s="127"/>
      <c r="AI241" s="127"/>
      <c r="AJ241" s="127"/>
      <c r="AK241" s="127"/>
      <c r="AL241" s="127"/>
      <c r="AM241" s="127"/>
    </row>
    <row r="242" spans="1:39" s="75" customFormat="1" ht="15" customHeight="1" x14ac:dyDescent="0.25">
      <c r="A242" s="130"/>
      <c r="B242" s="130"/>
      <c r="C242" s="130"/>
      <c r="D242" s="130"/>
      <c r="E242" s="130"/>
      <c r="F242" s="130"/>
      <c r="G242" s="130"/>
      <c r="H242" s="130"/>
      <c r="I242" s="130"/>
      <c r="J242" s="130"/>
      <c r="K242" s="130"/>
      <c r="L242" s="130"/>
      <c r="M242" s="130"/>
      <c r="N242" s="130"/>
      <c r="O242" s="130"/>
      <c r="P242" s="130"/>
      <c r="Q242" s="130"/>
      <c r="R242" s="130"/>
      <c r="S242" s="130"/>
      <c r="T242" s="127"/>
      <c r="U242" s="127"/>
      <c r="V242" s="127"/>
      <c r="W242" s="127"/>
      <c r="X242" s="127"/>
      <c r="Y242" s="127"/>
      <c r="Z242" s="127"/>
      <c r="AA242" s="127"/>
      <c r="AB242" s="127"/>
      <c r="AC242" s="127"/>
      <c r="AD242" s="127"/>
      <c r="AE242" s="127"/>
      <c r="AF242" s="127"/>
      <c r="AG242" s="127"/>
      <c r="AH242" s="127"/>
      <c r="AI242" s="127"/>
      <c r="AJ242" s="127"/>
      <c r="AK242" s="127"/>
      <c r="AL242" s="127"/>
      <c r="AM242" s="127"/>
    </row>
    <row r="243" spans="1:39" s="75" customFormat="1" ht="15" customHeight="1" x14ac:dyDescent="0.25">
      <c r="A243" s="130"/>
      <c r="B243" s="130"/>
      <c r="C243" s="130"/>
      <c r="D243" s="130"/>
      <c r="E243" s="130"/>
      <c r="F243" s="130"/>
      <c r="G243" s="130"/>
      <c r="H243" s="130"/>
      <c r="I243" s="130"/>
      <c r="J243" s="130"/>
      <c r="K243" s="130"/>
      <c r="L243" s="130"/>
      <c r="M243" s="130"/>
      <c r="N243" s="130"/>
      <c r="O243" s="130"/>
      <c r="P243" s="130"/>
      <c r="Q243" s="130"/>
      <c r="R243" s="130"/>
      <c r="S243" s="130"/>
      <c r="T243" s="127"/>
      <c r="U243" s="127"/>
      <c r="V243" s="127"/>
      <c r="W243" s="127"/>
      <c r="X243" s="127"/>
      <c r="Y243" s="127"/>
      <c r="Z243" s="127"/>
      <c r="AA243" s="127"/>
      <c r="AB243" s="127"/>
      <c r="AC243" s="127"/>
      <c r="AD243" s="127"/>
      <c r="AE243" s="127"/>
      <c r="AF243" s="127"/>
      <c r="AG243" s="127"/>
      <c r="AH243" s="127"/>
      <c r="AI243" s="127"/>
      <c r="AJ243" s="127"/>
      <c r="AK243" s="127"/>
      <c r="AL243" s="127"/>
      <c r="AM243" s="127"/>
    </row>
    <row r="244" spans="1:39" s="75" customFormat="1" ht="15" customHeight="1" x14ac:dyDescent="0.25">
      <c r="A244" s="130"/>
      <c r="B244" s="130"/>
      <c r="C244" s="130"/>
      <c r="D244" s="130"/>
      <c r="E244" s="130"/>
      <c r="F244" s="130"/>
      <c r="G244" s="130"/>
      <c r="H244" s="130"/>
      <c r="I244" s="130"/>
      <c r="J244" s="130"/>
      <c r="K244" s="130"/>
      <c r="L244" s="130"/>
      <c r="M244" s="130"/>
      <c r="N244" s="130"/>
      <c r="O244" s="130"/>
      <c r="P244" s="130"/>
      <c r="Q244" s="130"/>
      <c r="R244" s="130"/>
      <c r="S244" s="130"/>
      <c r="T244" s="127"/>
      <c r="U244" s="127"/>
      <c r="V244" s="127"/>
      <c r="W244" s="127"/>
      <c r="X244" s="127"/>
      <c r="Y244" s="127"/>
      <c r="Z244" s="127"/>
      <c r="AA244" s="127"/>
      <c r="AB244" s="127"/>
      <c r="AC244" s="127"/>
      <c r="AD244" s="127"/>
      <c r="AE244" s="127"/>
      <c r="AF244" s="127"/>
      <c r="AG244" s="127"/>
      <c r="AH244" s="127"/>
      <c r="AI244" s="127"/>
      <c r="AJ244" s="127"/>
      <c r="AK244" s="127"/>
      <c r="AL244" s="127"/>
      <c r="AM244" s="127"/>
    </row>
    <row r="245" spans="1:39" s="75" customFormat="1" ht="15" customHeight="1" x14ac:dyDescent="0.25">
      <c r="A245" s="130"/>
      <c r="B245" s="130"/>
      <c r="C245" s="130"/>
      <c r="D245" s="130"/>
      <c r="E245" s="130"/>
      <c r="F245" s="130"/>
      <c r="G245" s="130"/>
      <c r="H245" s="130"/>
      <c r="I245" s="130"/>
      <c r="J245" s="130"/>
      <c r="K245" s="130"/>
      <c r="L245" s="130"/>
      <c r="M245" s="130"/>
      <c r="N245" s="130"/>
      <c r="O245" s="130"/>
      <c r="P245" s="130"/>
      <c r="Q245" s="130"/>
      <c r="R245" s="130"/>
      <c r="S245" s="130"/>
      <c r="T245" s="127"/>
      <c r="U245" s="127"/>
      <c r="V245" s="127"/>
      <c r="W245" s="127"/>
      <c r="X245" s="127"/>
      <c r="Y245" s="127"/>
      <c r="Z245" s="127"/>
      <c r="AA245" s="127"/>
      <c r="AB245" s="127"/>
      <c r="AC245" s="127"/>
      <c r="AD245" s="127"/>
      <c r="AE245" s="127"/>
      <c r="AF245" s="127"/>
      <c r="AG245" s="127"/>
      <c r="AH245" s="127"/>
      <c r="AI245" s="127"/>
      <c r="AJ245" s="127"/>
      <c r="AK245" s="127"/>
      <c r="AL245" s="127"/>
      <c r="AM245" s="127"/>
    </row>
    <row r="246" spans="1:39" s="75" customFormat="1" ht="15" customHeight="1" x14ac:dyDescent="0.25">
      <c r="A246" s="130"/>
      <c r="B246" s="130"/>
      <c r="C246" s="130"/>
      <c r="D246" s="130"/>
      <c r="E246" s="130"/>
      <c r="F246" s="130"/>
      <c r="G246" s="130"/>
      <c r="H246" s="130"/>
      <c r="I246" s="130"/>
      <c r="J246" s="130"/>
      <c r="K246" s="130"/>
      <c r="L246" s="130"/>
      <c r="M246" s="130"/>
      <c r="N246" s="130"/>
      <c r="O246" s="130"/>
      <c r="P246" s="130"/>
      <c r="Q246" s="130"/>
      <c r="R246" s="130"/>
      <c r="S246" s="130"/>
      <c r="T246" s="127"/>
      <c r="U246" s="127"/>
      <c r="V246" s="127"/>
      <c r="W246" s="127"/>
      <c r="X246" s="127"/>
      <c r="Y246" s="127"/>
      <c r="Z246" s="127"/>
      <c r="AA246" s="127"/>
      <c r="AB246" s="127"/>
      <c r="AC246" s="127"/>
      <c r="AD246" s="127"/>
      <c r="AE246" s="127"/>
      <c r="AF246" s="127"/>
      <c r="AG246" s="127"/>
      <c r="AH246" s="127"/>
      <c r="AI246" s="127"/>
      <c r="AJ246" s="127"/>
      <c r="AK246" s="127"/>
      <c r="AL246" s="127"/>
      <c r="AM246" s="127"/>
    </row>
    <row r="247" spans="1:39" s="75" customFormat="1" ht="15" customHeight="1" x14ac:dyDescent="0.25">
      <c r="A247" s="130"/>
      <c r="B247" s="130"/>
      <c r="C247" s="130"/>
      <c r="D247" s="130"/>
      <c r="E247" s="130"/>
      <c r="F247" s="130"/>
      <c r="G247" s="130"/>
      <c r="H247" s="130"/>
      <c r="I247" s="130"/>
      <c r="J247" s="130"/>
      <c r="K247" s="130"/>
      <c r="L247" s="130"/>
      <c r="M247" s="130"/>
      <c r="N247" s="130"/>
      <c r="O247" s="130"/>
      <c r="P247" s="130"/>
      <c r="Q247" s="130"/>
      <c r="R247" s="130"/>
      <c r="S247" s="130"/>
      <c r="T247" s="127"/>
      <c r="U247" s="127"/>
      <c r="V247" s="127"/>
      <c r="W247" s="127"/>
      <c r="X247" s="127"/>
      <c r="Y247" s="127"/>
      <c r="Z247" s="127"/>
      <c r="AA247" s="127"/>
      <c r="AB247" s="127"/>
      <c r="AC247" s="127"/>
      <c r="AD247" s="127"/>
      <c r="AE247" s="127"/>
      <c r="AF247" s="127"/>
      <c r="AG247" s="127"/>
      <c r="AH247" s="127"/>
      <c r="AI247" s="127"/>
      <c r="AJ247" s="127"/>
      <c r="AK247" s="127"/>
      <c r="AL247" s="127"/>
      <c r="AM247" s="127"/>
    </row>
    <row r="248" spans="1:39" s="75" customFormat="1" ht="15" customHeight="1" x14ac:dyDescent="0.25">
      <c r="A248" s="130"/>
      <c r="B248" s="130"/>
      <c r="C248" s="130"/>
      <c r="D248" s="130"/>
      <c r="E248" s="130"/>
      <c r="F248" s="130"/>
      <c r="G248" s="130"/>
      <c r="H248" s="130"/>
      <c r="I248" s="130"/>
      <c r="J248" s="130"/>
      <c r="K248" s="130"/>
      <c r="L248" s="130"/>
      <c r="M248" s="130"/>
      <c r="N248" s="130"/>
      <c r="O248" s="130"/>
      <c r="P248" s="130"/>
      <c r="Q248" s="130"/>
      <c r="R248" s="130"/>
      <c r="S248" s="130"/>
      <c r="T248" s="127"/>
      <c r="U248" s="127"/>
      <c r="V248" s="127"/>
      <c r="W248" s="127"/>
      <c r="X248" s="127"/>
      <c r="Y248" s="127"/>
      <c r="Z248" s="127"/>
      <c r="AA248" s="127"/>
      <c r="AB248" s="127"/>
      <c r="AC248" s="127"/>
      <c r="AD248" s="127"/>
      <c r="AE248" s="127"/>
      <c r="AF248" s="127"/>
      <c r="AG248" s="127"/>
      <c r="AH248" s="127"/>
      <c r="AI248" s="127"/>
      <c r="AJ248" s="127"/>
      <c r="AK248" s="127"/>
      <c r="AL248" s="127"/>
      <c r="AM248" s="127"/>
    </row>
    <row r="249" spans="1:39" s="75" customFormat="1" ht="15" customHeight="1" x14ac:dyDescent="0.25">
      <c r="A249" s="130"/>
      <c r="B249" s="130"/>
      <c r="C249" s="130"/>
      <c r="D249" s="130"/>
      <c r="E249" s="130"/>
      <c r="F249" s="130"/>
      <c r="G249" s="130"/>
      <c r="H249" s="130"/>
      <c r="I249" s="130"/>
      <c r="J249" s="130"/>
      <c r="K249" s="130"/>
      <c r="L249" s="130"/>
      <c r="M249" s="130"/>
      <c r="N249" s="130"/>
      <c r="O249" s="130"/>
      <c r="P249" s="130"/>
      <c r="Q249" s="130"/>
      <c r="R249" s="130"/>
      <c r="S249" s="130"/>
      <c r="T249" s="127"/>
      <c r="U249" s="127"/>
      <c r="V249" s="127"/>
      <c r="W249" s="127"/>
      <c r="X249" s="127"/>
      <c r="Y249" s="127"/>
      <c r="Z249" s="127"/>
      <c r="AA249" s="127"/>
      <c r="AB249" s="127"/>
      <c r="AC249" s="127"/>
      <c r="AD249" s="127"/>
      <c r="AE249" s="127"/>
      <c r="AF249" s="127"/>
      <c r="AG249" s="127"/>
      <c r="AH249" s="127"/>
      <c r="AI249" s="127"/>
      <c r="AJ249" s="127"/>
      <c r="AK249" s="127"/>
      <c r="AL249" s="127"/>
      <c r="AM249" s="127"/>
    </row>
    <row r="250" spans="1:39" s="75" customFormat="1" ht="15" customHeight="1" x14ac:dyDescent="0.25">
      <c r="A250" s="130"/>
      <c r="B250" s="130"/>
      <c r="C250" s="130"/>
      <c r="D250" s="130"/>
      <c r="E250" s="130"/>
      <c r="F250" s="130"/>
      <c r="G250" s="130"/>
      <c r="H250" s="130"/>
      <c r="I250" s="130"/>
      <c r="J250" s="130"/>
      <c r="K250" s="130"/>
      <c r="L250" s="130"/>
      <c r="M250" s="130"/>
      <c r="N250" s="130"/>
      <c r="O250" s="130"/>
      <c r="P250" s="130"/>
      <c r="Q250" s="130"/>
      <c r="R250" s="130"/>
      <c r="S250" s="130"/>
      <c r="T250" s="127"/>
      <c r="U250" s="127"/>
      <c r="V250" s="127"/>
      <c r="W250" s="127"/>
      <c r="X250" s="127"/>
      <c r="Y250" s="127"/>
      <c r="Z250" s="127"/>
      <c r="AA250" s="127"/>
      <c r="AB250" s="127"/>
      <c r="AC250" s="127"/>
      <c r="AD250" s="127"/>
      <c r="AE250" s="127"/>
      <c r="AF250" s="127"/>
      <c r="AG250" s="127"/>
      <c r="AH250" s="127"/>
      <c r="AI250" s="127"/>
      <c r="AJ250" s="127"/>
      <c r="AK250" s="127"/>
      <c r="AL250" s="127"/>
      <c r="AM250" s="127"/>
    </row>
    <row r="251" spans="1:39" s="75" customFormat="1" ht="15" customHeight="1" x14ac:dyDescent="0.25">
      <c r="A251" s="130"/>
      <c r="B251" s="130"/>
      <c r="C251" s="130"/>
      <c r="D251" s="130"/>
      <c r="E251" s="130"/>
      <c r="F251" s="130"/>
      <c r="G251" s="130"/>
      <c r="H251" s="130"/>
      <c r="I251" s="130"/>
      <c r="J251" s="130"/>
      <c r="K251" s="130"/>
      <c r="L251" s="130"/>
      <c r="M251" s="130"/>
      <c r="N251" s="130"/>
      <c r="O251" s="130"/>
      <c r="P251" s="130"/>
      <c r="Q251" s="130"/>
      <c r="R251" s="130"/>
      <c r="S251" s="130"/>
      <c r="T251" s="127"/>
      <c r="U251" s="127"/>
      <c r="V251" s="127"/>
      <c r="W251" s="127"/>
      <c r="X251" s="127"/>
      <c r="Y251" s="127"/>
      <c r="Z251" s="127"/>
      <c r="AA251" s="127"/>
      <c r="AB251" s="127"/>
      <c r="AC251" s="127"/>
      <c r="AD251" s="127"/>
      <c r="AE251" s="127"/>
      <c r="AF251" s="127"/>
      <c r="AG251" s="127"/>
      <c r="AH251" s="127"/>
      <c r="AI251" s="127"/>
      <c r="AJ251" s="127"/>
      <c r="AK251" s="127"/>
      <c r="AL251" s="127"/>
      <c r="AM251" s="127"/>
    </row>
    <row r="252" spans="1:39" s="75" customFormat="1" ht="15" customHeight="1" x14ac:dyDescent="0.25">
      <c r="A252" s="130"/>
      <c r="B252" s="130"/>
      <c r="C252" s="130"/>
      <c r="D252" s="130"/>
      <c r="E252" s="130"/>
      <c r="F252" s="130"/>
      <c r="G252" s="130"/>
      <c r="H252" s="130"/>
      <c r="I252" s="130"/>
      <c r="J252" s="130"/>
      <c r="K252" s="130"/>
      <c r="L252" s="130"/>
      <c r="M252" s="130"/>
      <c r="N252" s="130"/>
      <c r="O252" s="130"/>
      <c r="P252" s="130"/>
      <c r="Q252" s="130"/>
      <c r="R252" s="130"/>
      <c r="S252" s="130"/>
      <c r="T252" s="127"/>
      <c r="U252" s="127"/>
      <c r="V252" s="127"/>
      <c r="W252" s="127"/>
      <c r="X252" s="127"/>
      <c r="Y252" s="127"/>
      <c r="Z252" s="127"/>
      <c r="AA252" s="127"/>
      <c r="AB252" s="127"/>
      <c r="AC252" s="127"/>
      <c r="AD252" s="127"/>
      <c r="AE252" s="127"/>
      <c r="AF252" s="127"/>
      <c r="AG252" s="127"/>
      <c r="AH252" s="127"/>
      <c r="AI252" s="127"/>
      <c r="AJ252" s="127"/>
      <c r="AK252" s="127"/>
      <c r="AL252" s="127"/>
      <c r="AM252" s="127"/>
    </row>
    <row r="253" spans="1:39" s="75" customFormat="1" ht="15" customHeight="1" x14ac:dyDescent="0.25">
      <c r="A253" s="130"/>
      <c r="B253" s="130"/>
      <c r="C253" s="130"/>
      <c r="D253" s="130"/>
      <c r="E253" s="130"/>
      <c r="F253" s="130"/>
      <c r="G253" s="130"/>
      <c r="H253" s="130"/>
      <c r="I253" s="130"/>
      <c r="J253" s="130"/>
      <c r="K253" s="130"/>
      <c r="L253" s="130"/>
      <c r="M253" s="130"/>
      <c r="N253" s="130"/>
      <c r="O253" s="130"/>
      <c r="P253" s="130"/>
      <c r="Q253" s="130"/>
      <c r="R253" s="130"/>
      <c r="S253" s="130"/>
      <c r="T253" s="127"/>
      <c r="U253" s="127"/>
      <c r="V253" s="127"/>
      <c r="W253" s="127"/>
      <c r="X253" s="127"/>
      <c r="Y253" s="127"/>
      <c r="Z253" s="127"/>
      <c r="AA253" s="127"/>
      <c r="AB253" s="127"/>
      <c r="AC253" s="127"/>
      <c r="AD253" s="127"/>
      <c r="AE253" s="127"/>
      <c r="AF253" s="127"/>
      <c r="AG253" s="127"/>
      <c r="AH253" s="127"/>
      <c r="AI253" s="127"/>
      <c r="AJ253" s="127"/>
      <c r="AK253" s="127"/>
      <c r="AL253" s="127"/>
      <c r="AM253" s="127"/>
    </row>
    <row r="254" spans="1:39" s="75" customFormat="1" ht="15" customHeight="1" x14ac:dyDescent="0.25">
      <c r="A254" s="130"/>
      <c r="B254" s="130"/>
      <c r="C254" s="130"/>
      <c r="D254" s="130"/>
      <c r="E254" s="130"/>
      <c r="F254" s="130"/>
      <c r="G254" s="130"/>
      <c r="H254" s="130"/>
      <c r="I254" s="130"/>
      <c r="J254" s="130"/>
      <c r="K254" s="130"/>
      <c r="L254" s="130"/>
      <c r="M254" s="130"/>
      <c r="N254" s="130"/>
      <c r="O254" s="130"/>
      <c r="P254" s="130"/>
      <c r="Q254" s="130"/>
      <c r="R254" s="130"/>
      <c r="S254" s="130"/>
      <c r="T254" s="127"/>
      <c r="U254" s="127"/>
      <c r="V254" s="127"/>
      <c r="W254" s="127"/>
      <c r="X254" s="127"/>
      <c r="Y254" s="127"/>
      <c r="Z254" s="127"/>
      <c r="AA254" s="127"/>
      <c r="AB254" s="127"/>
      <c r="AC254" s="127"/>
      <c r="AD254" s="127"/>
      <c r="AE254" s="127"/>
      <c r="AF254" s="127"/>
      <c r="AG254" s="127"/>
      <c r="AH254" s="127"/>
      <c r="AI254" s="127"/>
      <c r="AJ254" s="127"/>
      <c r="AK254" s="127"/>
      <c r="AL254" s="127"/>
      <c r="AM254" s="127"/>
    </row>
    <row r="255" spans="1:39" s="75" customFormat="1" ht="15" customHeight="1" x14ac:dyDescent="0.25">
      <c r="A255" s="130"/>
      <c r="B255" s="130"/>
      <c r="C255" s="130"/>
      <c r="D255" s="130"/>
      <c r="E255" s="130"/>
      <c r="F255" s="130"/>
      <c r="G255" s="130"/>
      <c r="H255" s="130"/>
      <c r="I255" s="130"/>
      <c r="J255" s="130"/>
      <c r="K255" s="130"/>
      <c r="L255" s="130"/>
      <c r="M255" s="130"/>
      <c r="N255" s="130"/>
      <c r="O255" s="130"/>
      <c r="P255" s="130"/>
      <c r="Q255" s="130"/>
      <c r="R255" s="130"/>
      <c r="S255" s="130"/>
      <c r="T255" s="127"/>
      <c r="U255" s="127"/>
      <c r="V255" s="127"/>
      <c r="W255" s="127"/>
      <c r="X255" s="127"/>
      <c r="Y255" s="127"/>
      <c r="Z255" s="127"/>
      <c r="AA255" s="127"/>
      <c r="AB255" s="127"/>
      <c r="AC255" s="127"/>
      <c r="AD255" s="127"/>
      <c r="AE255" s="127"/>
      <c r="AF255" s="127"/>
      <c r="AG255" s="127"/>
      <c r="AH255" s="127"/>
      <c r="AI255" s="127"/>
      <c r="AJ255" s="127"/>
      <c r="AK255" s="127"/>
      <c r="AL255" s="127"/>
      <c r="AM255" s="127"/>
    </row>
    <row r="256" spans="1:39" s="75" customFormat="1" ht="15" customHeight="1" x14ac:dyDescent="0.25">
      <c r="A256" s="130"/>
      <c r="B256" s="130"/>
      <c r="C256" s="130"/>
      <c r="D256" s="130"/>
      <c r="E256" s="130"/>
      <c r="F256" s="130"/>
      <c r="G256" s="130"/>
      <c r="H256" s="130"/>
      <c r="I256" s="130"/>
      <c r="J256" s="130"/>
      <c r="K256" s="130"/>
      <c r="L256" s="130"/>
      <c r="M256" s="130"/>
      <c r="N256" s="130"/>
      <c r="O256" s="130"/>
      <c r="P256" s="130"/>
      <c r="Q256" s="130"/>
      <c r="R256" s="130"/>
      <c r="S256" s="130"/>
      <c r="T256" s="127"/>
      <c r="U256" s="127"/>
      <c r="V256" s="127"/>
      <c r="W256" s="127"/>
      <c r="X256" s="127"/>
      <c r="Y256" s="127"/>
      <c r="Z256" s="127"/>
      <c r="AA256" s="127"/>
      <c r="AB256" s="127"/>
      <c r="AC256" s="127"/>
      <c r="AD256" s="127"/>
      <c r="AE256" s="127"/>
      <c r="AF256" s="127"/>
      <c r="AG256" s="127"/>
      <c r="AH256" s="127"/>
      <c r="AI256" s="127"/>
      <c r="AJ256" s="127"/>
      <c r="AK256" s="127"/>
      <c r="AL256" s="127"/>
      <c r="AM256" s="127"/>
    </row>
    <row r="257" spans="1:39" s="75" customFormat="1" ht="15" customHeight="1" x14ac:dyDescent="0.25">
      <c r="A257" s="130"/>
      <c r="B257" s="130"/>
      <c r="C257" s="130"/>
      <c r="D257" s="130"/>
      <c r="E257" s="130"/>
      <c r="F257" s="130"/>
      <c r="G257" s="130"/>
      <c r="H257" s="130"/>
      <c r="I257" s="130"/>
      <c r="J257" s="130"/>
      <c r="K257" s="130"/>
      <c r="L257" s="130"/>
      <c r="M257" s="130"/>
      <c r="N257" s="130"/>
      <c r="O257" s="130"/>
      <c r="P257" s="130"/>
      <c r="Q257" s="130"/>
      <c r="R257" s="130"/>
      <c r="S257" s="130"/>
      <c r="T257" s="127"/>
      <c r="U257" s="127"/>
      <c r="V257" s="127"/>
      <c r="W257" s="127"/>
      <c r="X257" s="127"/>
      <c r="Y257" s="127"/>
      <c r="Z257" s="127"/>
      <c r="AA257" s="127"/>
      <c r="AB257" s="127"/>
      <c r="AC257" s="127"/>
      <c r="AD257" s="127"/>
      <c r="AE257" s="127"/>
      <c r="AF257" s="127"/>
      <c r="AG257" s="127"/>
      <c r="AH257" s="127"/>
      <c r="AI257" s="127"/>
      <c r="AJ257" s="127"/>
      <c r="AK257" s="127"/>
      <c r="AL257" s="127"/>
      <c r="AM257" s="127"/>
    </row>
    <row r="258" spans="1:39" s="75" customFormat="1" ht="15" customHeight="1" x14ac:dyDescent="0.25">
      <c r="A258" s="130"/>
      <c r="B258" s="130"/>
      <c r="C258" s="130"/>
      <c r="D258" s="130"/>
      <c r="E258" s="130"/>
      <c r="F258" s="130"/>
      <c r="G258" s="130"/>
      <c r="H258" s="130"/>
      <c r="I258" s="130"/>
      <c r="J258" s="130"/>
      <c r="K258" s="130"/>
      <c r="L258" s="130"/>
      <c r="M258" s="130"/>
      <c r="N258" s="130"/>
      <c r="O258" s="130"/>
      <c r="P258" s="130"/>
      <c r="Q258" s="130"/>
      <c r="R258" s="130"/>
      <c r="S258" s="130"/>
      <c r="T258" s="127"/>
      <c r="U258" s="127"/>
      <c r="V258" s="127"/>
      <c r="W258" s="127"/>
      <c r="X258" s="127"/>
      <c r="Y258" s="127"/>
      <c r="Z258" s="127"/>
      <c r="AA258" s="127"/>
      <c r="AB258" s="127"/>
      <c r="AC258" s="127"/>
      <c r="AD258" s="127"/>
      <c r="AE258" s="127"/>
      <c r="AF258" s="127"/>
      <c r="AG258" s="127"/>
      <c r="AH258" s="127"/>
      <c r="AI258" s="127"/>
      <c r="AJ258" s="127"/>
      <c r="AK258" s="127"/>
      <c r="AL258" s="127"/>
      <c r="AM258" s="127"/>
    </row>
    <row r="259" spans="1:39" s="75" customFormat="1" ht="15" customHeight="1" x14ac:dyDescent="0.25">
      <c r="A259" s="130"/>
      <c r="B259" s="130"/>
      <c r="C259" s="130"/>
      <c r="D259" s="130"/>
      <c r="E259" s="130"/>
      <c r="F259" s="130"/>
      <c r="G259" s="130"/>
      <c r="H259" s="130"/>
      <c r="I259" s="130"/>
      <c r="J259" s="130"/>
      <c r="K259" s="130"/>
      <c r="L259" s="130"/>
      <c r="M259" s="130"/>
      <c r="N259" s="130"/>
      <c r="O259" s="130"/>
      <c r="P259" s="130"/>
      <c r="Q259" s="130"/>
      <c r="R259" s="130"/>
      <c r="S259" s="130"/>
      <c r="T259" s="127"/>
      <c r="U259" s="127"/>
      <c r="V259" s="127"/>
      <c r="W259" s="127"/>
      <c r="X259" s="127"/>
      <c r="Y259" s="127"/>
      <c r="Z259" s="127"/>
      <c r="AA259" s="127"/>
      <c r="AB259" s="127"/>
      <c r="AC259" s="127"/>
      <c r="AD259" s="127"/>
      <c r="AE259" s="127"/>
      <c r="AF259" s="127"/>
      <c r="AG259" s="127"/>
      <c r="AH259" s="127"/>
      <c r="AI259" s="127"/>
      <c r="AJ259" s="127"/>
      <c r="AK259" s="127"/>
      <c r="AL259" s="127"/>
      <c r="AM259" s="127"/>
    </row>
    <row r="260" spans="1:39" s="75" customFormat="1" ht="15" customHeight="1" x14ac:dyDescent="0.25">
      <c r="A260" s="130"/>
      <c r="B260" s="130"/>
      <c r="C260" s="130"/>
      <c r="D260" s="130"/>
      <c r="E260" s="130"/>
      <c r="F260" s="130"/>
      <c r="G260" s="130"/>
      <c r="H260" s="130"/>
      <c r="I260" s="130"/>
      <c r="J260" s="130"/>
      <c r="K260" s="130"/>
      <c r="L260" s="130"/>
      <c r="M260" s="130"/>
      <c r="N260" s="130"/>
      <c r="O260" s="130"/>
      <c r="P260" s="130"/>
      <c r="Q260" s="130"/>
      <c r="R260" s="130"/>
      <c r="S260" s="130"/>
      <c r="T260" s="127"/>
      <c r="U260" s="127"/>
      <c r="V260" s="127"/>
      <c r="W260" s="127"/>
      <c r="X260" s="127"/>
      <c r="Y260" s="127"/>
      <c r="Z260" s="127"/>
      <c r="AA260" s="127"/>
      <c r="AB260" s="127"/>
      <c r="AC260" s="127"/>
      <c r="AD260" s="127"/>
      <c r="AE260" s="127"/>
      <c r="AF260" s="127"/>
      <c r="AG260" s="127"/>
      <c r="AH260" s="127"/>
      <c r="AI260" s="127"/>
      <c r="AJ260" s="127"/>
      <c r="AK260" s="127"/>
      <c r="AL260" s="127"/>
      <c r="AM260" s="127"/>
    </row>
    <row r="261" spans="1:39" s="75" customFormat="1" ht="15" customHeight="1" x14ac:dyDescent="0.25">
      <c r="A261" s="130"/>
      <c r="B261" s="130"/>
      <c r="C261" s="130"/>
      <c r="D261" s="130"/>
      <c r="E261" s="130"/>
      <c r="F261" s="130"/>
      <c r="G261" s="130"/>
      <c r="H261" s="130"/>
      <c r="I261" s="130"/>
      <c r="J261" s="130"/>
      <c r="K261" s="130"/>
      <c r="L261" s="130"/>
      <c r="M261" s="130"/>
      <c r="N261" s="130"/>
      <c r="O261" s="130"/>
      <c r="P261" s="130"/>
      <c r="Q261" s="130"/>
      <c r="R261" s="130"/>
      <c r="S261" s="130"/>
      <c r="T261" s="127"/>
      <c r="U261" s="127"/>
      <c r="V261" s="127"/>
      <c r="W261" s="127"/>
      <c r="X261" s="127"/>
      <c r="Y261" s="127"/>
      <c r="Z261" s="127"/>
      <c r="AA261" s="127"/>
      <c r="AB261" s="127"/>
      <c r="AC261" s="127"/>
      <c r="AD261" s="127"/>
      <c r="AE261" s="127"/>
      <c r="AF261" s="127"/>
      <c r="AG261" s="127"/>
      <c r="AH261" s="127"/>
      <c r="AI261" s="127"/>
      <c r="AJ261" s="127"/>
      <c r="AK261" s="127"/>
      <c r="AL261" s="127"/>
      <c r="AM261" s="127"/>
    </row>
    <row r="262" spans="1:39" s="75" customFormat="1" ht="15" customHeight="1" x14ac:dyDescent="0.25">
      <c r="A262" s="130"/>
      <c r="B262" s="130"/>
      <c r="C262" s="130"/>
      <c r="D262" s="130"/>
      <c r="E262" s="130"/>
      <c r="F262" s="130"/>
      <c r="G262" s="130"/>
      <c r="H262" s="130"/>
      <c r="I262" s="130"/>
      <c r="J262" s="130"/>
      <c r="K262" s="130"/>
      <c r="L262" s="130"/>
      <c r="M262" s="130"/>
      <c r="N262" s="130"/>
      <c r="O262" s="130"/>
      <c r="P262" s="130"/>
      <c r="Q262" s="130"/>
      <c r="R262" s="130"/>
      <c r="S262" s="130"/>
      <c r="T262" s="127"/>
      <c r="U262" s="127"/>
      <c r="V262" s="127"/>
      <c r="W262" s="127"/>
      <c r="X262" s="127"/>
      <c r="Y262" s="127"/>
      <c r="Z262" s="127"/>
      <c r="AA262" s="127"/>
      <c r="AB262" s="127"/>
      <c r="AC262" s="127"/>
      <c r="AD262" s="127"/>
      <c r="AE262" s="127"/>
      <c r="AF262" s="127"/>
      <c r="AG262" s="127"/>
      <c r="AH262" s="127"/>
      <c r="AI262" s="127"/>
      <c r="AJ262" s="127"/>
      <c r="AK262" s="127"/>
      <c r="AL262" s="127"/>
      <c r="AM262" s="127"/>
    </row>
    <row r="263" spans="1:39" s="75" customFormat="1" ht="15" customHeight="1" x14ac:dyDescent="0.25">
      <c r="A263" s="130"/>
      <c r="B263" s="130"/>
      <c r="C263" s="130"/>
      <c r="D263" s="130"/>
      <c r="E263" s="130"/>
      <c r="F263" s="130"/>
      <c r="G263" s="130"/>
      <c r="H263" s="130"/>
      <c r="I263" s="130"/>
      <c r="J263" s="130"/>
      <c r="K263" s="130"/>
      <c r="L263" s="130"/>
      <c r="M263" s="130"/>
      <c r="N263" s="130"/>
      <c r="O263" s="130"/>
      <c r="P263" s="130"/>
      <c r="Q263" s="130"/>
      <c r="R263" s="130"/>
      <c r="S263" s="130"/>
      <c r="T263" s="127"/>
      <c r="U263" s="127"/>
      <c r="V263" s="127"/>
      <c r="W263" s="127"/>
      <c r="X263" s="127"/>
      <c r="Y263" s="127"/>
      <c r="Z263" s="127"/>
      <c r="AA263" s="127"/>
      <c r="AB263" s="127"/>
      <c r="AC263" s="127"/>
      <c r="AD263" s="127"/>
      <c r="AE263" s="127"/>
      <c r="AF263" s="127"/>
      <c r="AG263" s="127"/>
      <c r="AH263" s="127"/>
      <c r="AI263" s="127"/>
      <c r="AJ263" s="127"/>
      <c r="AK263" s="127"/>
      <c r="AL263" s="127"/>
      <c r="AM263" s="127"/>
    </row>
    <row r="264" spans="1:39" s="75" customFormat="1" ht="15" customHeight="1" x14ac:dyDescent="0.25">
      <c r="A264" s="130"/>
      <c r="B264" s="130"/>
      <c r="C264" s="130"/>
      <c r="D264" s="130"/>
      <c r="E264" s="130"/>
      <c r="F264" s="130"/>
      <c r="G264" s="130"/>
      <c r="H264" s="130"/>
      <c r="I264" s="130"/>
      <c r="J264" s="130"/>
      <c r="K264" s="130"/>
      <c r="L264" s="130"/>
      <c r="M264" s="130"/>
      <c r="N264" s="130"/>
      <c r="O264" s="130"/>
      <c r="P264" s="130"/>
      <c r="Q264" s="130"/>
      <c r="R264" s="130"/>
      <c r="S264" s="130"/>
      <c r="T264" s="127"/>
      <c r="U264" s="127"/>
      <c r="V264" s="127"/>
      <c r="W264" s="127"/>
      <c r="X264" s="127"/>
      <c r="Y264" s="127"/>
      <c r="Z264" s="127"/>
      <c r="AA264" s="127"/>
      <c r="AB264" s="127"/>
      <c r="AC264" s="127"/>
      <c r="AD264" s="127"/>
      <c r="AE264" s="127"/>
      <c r="AF264" s="127"/>
      <c r="AG264" s="127"/>
      <c r="AH264" s="127"/>
      <c r="AI264" s="127"/>
      <c r="AJ264" s="127"/>
      <c r="AK264" s="127"/>
      <c r="AL264" s="127"/>
      <c r="AM264" s="127"/>
    </row>
    <row r="265" spans="1:39" s="75" customFormat="1" ht="15" customHeight="1" x14ac:dyDescent="0.25">
      <c r="A265" s="130"/>
      <c r="B265" s="130"/>
      <c r="C265" s="130"/>
      <c r="D265" s="130"/>
      <c r="E265" s="130"/>
      <c r="F265" s="130"/>
      <c r="G265" s="130"/>
      <c r="H265" s="130"/>
      <c r="I265" s="130"/>
      <c r="J265" s="130"/>
      <c r="K265" s="130"/>
      <c r="L265" s="130"/>
      <c r="M265" s="130"/>
      <c r="N265" s="130"/>
      <c r="O265" s="130"/>
      <c r="P265" s="130"/>
      <c r="Q265" s="130"/>
      <c r="R265" s="130"/>
      <c r="S265" s="130"/>
      <c r="T265" s="127"/>
      <c r="U265" s="127"/>
      <c r="V265" s="127"/>
      <c r="W265" s="127"/>
      <c r="X265" s="127"/>
      <c r="Y265" s="127"/>
      <c r="Z265" s="127"/>
      <c r="AA265" s="127"/>
      <c r="AB265" s="127"/>
      <c r="AC265" s="127"/>
      <c r="AD265" s="127"/>
      <c r="AE265" s="127"/>
      <c r="AF265" s="127"/>
      <c r="AG265" s="127"/>
      <c r="AH265" s="127"/>
      <c r="AI265" s="127"/>
      <c r="AJ265" s="127"/>
      <c r="AK265" s="127"/>
      <c r="AL265" s="127"/>
      <c r="AM265" s="127"/>
    </row>
    <row r="266" spans="1:39" s="75" customFormat="1" ht="15" customHeight="1" x14ac:dyDescent="0.25">
      <c r="A266" s="130"/>
      <c r="B266" s="130"/>
      <c r="C266" s="130"/>
      <c r="D266" s="130"/>
      <c r="E266" s="130"/>
      <c r="F266" s="130"/>
      <c r="G266" s="130"/>
      <c r="H266" s="130"/>
      <c r="I266" s="130"/>
      <c r="J266" s="130"/>
      <c r="K266" s="130"/>
      <c r="L266" s="130"/>
      <c r="M266" s="130"/>
      <c r="N266" s="130"/>
      <c r="O266" s="130"/>
      <c r="P266" s="130"/>
      <c r="Q266" s="130"/>
      <c r="R266" s="130"/>
      <c r="S266" s="130"/>
      <c r="T266" s="127"/>
      <c r="U266" s="127"/>
      <c r="V266" s="127"/>
      <c r="W266" s="127"/>
      <c r="X266" s="127"/>
      <c r="Y266" s="127"/>
      <c r="Z266" s="127"/>
      <c r="AA266" s="127"/>
      <c r="AB266" s="127"/>
      <c r="AC266" s="127"/>
      <c r="AD266" s="127"/>
      <c r="AE266" s="127"/>
      <c r="AF266" s="127"/>
      <c r="AG266" s="127"/>
      <c r="AH266" s="127"/>
      <c r="AI266" s="127"/>
      <c r="AJ266" s="127"/>
      <c r="AK266" s="127"/>
      <c r="AL266" s="127"/>
      <c r="AM266" s="127"/>
    </row>
    <row r="267" spans="1:39" s="75" customFormat="1" ht="15" customHeight="1" x14ac:dyDescent="0.25">
      <c r="A267" s="130"/>
      <c r="B267" s="130"/>
      <c r="C267" s="130"/>
      <c r="D267" s="130"/>
      <c r="E267" s="130"/>
      <c r="F267" s="130"/>
      <c r="G267" s="130"/>
      <c r="H267" s="130"/>
      <c r="I267" s="130"/>
      <c r="J267" s="130"/>
      <c r="K267" s="130"/>
      <c r="L267" s="130"/>
      <c r="M267" s="130"/>
      <c r="N267" s="130"/>
      <c r="O267" s="130"/>
      <c r="P267" s="130"/>
      <c r="Q267" s="130"/>
      <c r="R267" s="130"/>
      <c r="S267" s="130"/>
      <c r="T267" s="127"/>
      <c r="U267" s="127"/>
      <c r="V267" s="127"/>
      <c r="W267" s="127"/>
      <c r="X267" s="127"/>
      <c r="Y267" s="127"/>
      <c r="Z267" s="127"/>
      <c r="AA267" s="127"/>
      <c r="AB267" s="127"/>
      <c r="AC267" s="127"/>
      <c r="AD267" s="127"/>
      <c r="AE267" s="127"/>
      <c r="AF267" s="127"/>
      <c r="AG267" s="127"/>
      <c r="AH267" s="127"/>
      <c r="AI267" s="127"/>
      <c r="AJ267" s="127"/>
      <c r="AK267" s="127"/>
      <c r="AL267" s="127"/>
      <c r="AM267" s="127"/>
    </row>
    <row r="268" spans="1:39" s="75" customFormat="1" ht="15" customHeight="1" x14ac:dyDescent="0.25">
      <c r="A268" s="130"/>
      <c r="B268" s="130"/>
      <c r="C268" s="130"/>
      <c r="D268" s="130"/>
      <c r="E268" s="130"/>
      <c r="F268" s="130"/>
      <c r="G268" s="130"/>
      <c r="H268" s="130"/>
      <c r="I268" s="130"/>
      <c r="J268" s="130"/>
      <c r="K268" s="130"/>
      <c r="L268" s="130"/>
      <c r="M268" s="130"/>
      <c r="N268" s="130"/>
      <c r="O268" s="130"/>
      <c r="P268" s="130"/>
      <c r="Q268" s="130"/>
      <c r="R268" s="130"/>
      <c r="S268" s="130"/>
      <c r="T268" s="127"/>
      <c r="U268" s="127"/>
      <c r="V268" s="127"/>
      <c r="W268" s="127"/>
      <c r="X268" s="127"/>
      <c r="Y268" s="127"/>
      <c r="Z268" s="127"/>
      <c r="AA268" s="127"/>
      <c r="AB268" s="127"/>
      <c r="AC268" s="127"/>
      <c r="AD268" s="127"/>
      <c r="AE268" s="127"/>
      <c r="AF268" s="127"/>
      <c r="AG268" s="127"/>
      <c r="AH268" s="127"/>
      <c r="AI268" s="127"/>
      <c r="AJ268" s="127"/>
      <c r="AK268" s="127"/>
      <c r="AL268" s="127"/>
      <c r="AM268" s="127"/>
    </row>
    <row r="269" spans="1:39" s="75" customFormat="1" ht="15" customHeight="1" x14ac:dyDescent="0.25">
      <c r="A269" s="130"/>
      <c r="B269" s="130"/>
      <c r="C269" s="130"/>
      <c r="D269" s="130"/>
      <c r="E269" s="130"/>
      <c r="F269" s="130"/>
      <c r="G269" s="130"/>
      <c r="H269" s="130"/>
      <c r="I269" s="130"/>
      <c r="J269" s="130"/>
      <c r="K269" s="130"/>
      <c r="L269" s="130"/>
      <c r="M269" s="130"/>
      <c r="N269" s="130"/>
      <c r="O269" s="130"/>
      <c r="P269" s="130"/>
      <c r="Q269" s="130"/>
      <c r="R269" s="130"/>
      <c r="S269" s="130"/>
      <c r="T269" s="127"/>
      <c r="U269" s="127"/>
      <c r="V269" s="127"/>
      <c r="W269" s="127"/>
      <c r="X269" s="127"/>
      <c r="Y269" s="127"/>
      <c r="Z269" s="127"/>
      <c r="AA269" s="127"/>
      <c r="AB269" s="127"/>
      <c r="AC269" s="127"/>
      <c r="AD269" s="127"/>
      <c r="AE269" s="127"/>
      <c r="AF269" s="127"/>
      <c r="AG269" s="127"/>
      <c r="AH269" s="127"/>
      <c r="AI269" s="127"/>
      <c r="AJ269" s="127"/>
      <c r="AK269" s="127"/>
      <c r="AL269" s="127"/>
      <c r="AM269" s="127"/>
    </row>
    <row r="270" spans="1:39" s="75" customFormat="1" ht="15" customHeight="1" x14ac:dyDescent="0.25">
      <c r="A270" s="130"/>
      <c r="B270" s="130"/>
      <c r="C270" s="130"/>
      <c r="D270" s="130"/>
      <c r="E270" s="130"/>
      <c r="F270" s="130"/>
      <c r="G270" s="130"/>
      <c r="H270" s="130"/>
      <c r="I270" s="130"/>
      <c r="J270" s="130"/>
      <c r="K270" s="130"/>
      <c r="L270" s="130"/>
      <c r="M270" s="130"/>
      <c r="N270" s="130"/>
      <c r="O270" s="130"/>
      <c r="P270" s="130"/>
      <c r="Q270" s="130"/>
      <c r="R270" s="130"/>
      <c r="S270" s="130"/>
      <c r="T270" s="127"/>
      <c r="U270" s="127"/>
      <c r="V270" s="127"/>
      <c r="W270" s="127"/>
      <c r="X270" s="127"/>
      <c r="Y270" s="127"/>
      <c r="Z270" s="127"/>
      <c r="AA270" s="127"/>
      <c r="AB270" s="127"/>
      <c r="AC270" s="127"/>
      <c r="AD270" s="127"/>
      <c r="AE270" s="127"/>
      <c r="AF270" s="127"/>
      <c r="AG270" s="127"/>
      <c r="AH270" s="127"/>
      <c r="AI270" s="127"/>
      <c r="AJ270" s="127"/>
      <c r="AK270" s="127"/>
      <c r="AL270" s="127"/>
      <c r="AM270" s="127"/>
    </row>
    <row r="271" spans="1:39" s="75" customFormat="1" ht="15" customHeight="1" x14ac:dyDescent="0.25">
      <c r="A271" s="130"/>
      <c r="B271" s="130"/>
      <c r="C271" s="130"/>
      <c r="D271" s="130"/>
      <c r="E271" s="130"/>
      <c r="F271" s="130"/>
      <c r="G271" s="130"/>
      <c r="H271" s="130"/>
      <c r="I271" s="130"/>
      <c r="J271" s="130"/>
      <c r="K271" s="130"/>
      <c r="L271" s="130"/>
      <c r="M271" s="130"/>
      <c r="N271" s="130"/>
      <c r="O271" s="130"/>
      <c r="P271" s="130"/>
      <c r="Q271" s="130"/>
      <c r="R271" s="130"/>
      <c r="S271" s="130"/>
      <c r="T271" s="127"/>
      <c r="U271" s="127"/>
      <c r="V271" s="127"/>
      <c r="W271" s="127"/>
      <c r="X271" s="127"/>
      <c r="Y271" s="127"/>
      <c r="Z271" s="127"/>
      <c r="AA271" s="127"/>
      <c r="AB271" s="127"/>
      <c r="AC271" s="127"/>
      <c r="AD271" s="127"/>
      <c r="AE271" s="127"/>
      <c r="AF271" s="127"/>
      <c r="AG271" s="127"/>
      <c r="AH271" s="127"/>
      <c r="AI271" s="127"/>
      <c r="AJ271" s="127"/>
      <c r="AK271" s="127"/>
      <c r="AL271" s="127"/>
      <c r="AM271" s="127"/>
    </row>
    <row r="272" spans="1:39" s="75" customFormat="1" ht="15" customHeight="1" x14ac:dyDescent="0.25">
      <c r="A272" s="130"/>
      <c r="B272" s="130"/>
      <c r="C272" s="130"/>
      <c r="D272" s="130"/>
      <c r="E272" s="130"/>
      <c r="F272" s="130"/>
      <c r="G272" s="130"/>
      <c r="H272" s="130"/>
      <c r="I272" s="130"/>
      <c r="J272" s="130"/>
      <c r="K272" s="130"/>
      <c r="L272" s="130"/>
      <c r="M272" s="130"/>
      <c r="N272" s="130"/>
      <c r="O272" s="130"/>
      <c r="P272" s="130"/>
      <c r="Q272" s="130"/>
      <c r="R272" s="130"/>
      <c r="S272" s="130"/>
      <c r="T272" s="127"/>
      <c r="U272" s="127"/>
      <c r="V272" s="127"/>
      <c r="W272" s="127"/>
      <c r="X272" s="127"/>
      <c r="Y272" s="127"/>
      <c r="Z272" s="127"/>
      <c r="AA272" s="127"/>
      <c r="AB272" s="127"/>
      <c r="AC272" s="127"/>
      <c r="AD272" s="127"/>
      <c r="AE272" s="127"/>
      <c r="AF272" s="127"/>
      <c r="AG272" s="127"/>
      <c r="AH272" s="127"/>
      <c r="AI272" s="127"/>
      <c r="AJ272" s="127"/>
      <c r="AK272" s="127"/>
      <c r="AL272" s="127"/>
      <c r="AM272" s="127"/>
    </row>
    <row r="273" spans="1:39" s="75" customFormat="1" ht="15" customHeight="1" x14ac:dyDescent="0.25">
      <c r="A273" s="130"/>
      <c r="B273" s="130"/>
      <c r="C273" s="130"/>
      <c r="D273" s="130"/>
      <c r="E273" s="130"/>
      <c r="F273" s="130"/>
      <c r="G273" s="130"/>
      <c r="H273" s="130"/>
      <c r="I273" s="130"/>
      <c r="J273" s="130"/>
      <c r="K273" s="130"/>
      <c r="L273" s="130"/>
      <c r="M273" s="130"/>
      <c r="N273" s="130"/>
      <c r="O273" s="130"/>
      <c r="P273" s="130"/>
      <c r="Q273" s="130"/>
      <c r="R273" s="130"/>
      <c r="S273" s="130"/>
      <c r="T273" s="127"/>
      <c r="U273" s="127"/>
      <c r="V273" s="127"/>
      <c r="W273" s="127"/>
      <c r="X273" s="127"/>
      <c r="Y273" s="127"/>
      <c r="Z273" s="127"/>
      <c r="AA273" s="127"/>
      <c r="AB273" s="127"/>
      <c r="AC273" s="127"/>
      <c r="AD273" s="127"/>
      <c r="AE273" s="127"/>
      <c r="AF273" s="127"/>
      <c r="AG273" s="127"/>
      <c r="AH273" s="127"/>
      <c r="AI273" s="127"/>
      <c r="AJ273" s="127"/>
      <c r="AK273" s="127"/>
      <c r="AL273" s="127"/>
      <c r="AM273" s="127"/>
    </row>
    <row r="274" spans="1:39" s="75" customFormat="1" ht="15" customHeight="1" x14ac:dyDescent="0.25">
      <c r="A274" s="130"/>
      <c r="B274" s="130"/>
      <c r="C274" s="130"/>
      <c r="D274" s="130"/>
      <c r="E274" s="130"/>
      <c r="F274" s="130"/>
      <c r="G274" s="130"/>
      <c r="H274" s="130"/>
      <c r="I274" s="130"/>
      <c r="J274" s="130"/>
      <c r="K274" s="130"/>
      <c r="L274" s="130"/>
      <c r="M274" s="130"/>
      <c r="N274" s="130"/>
      <c r="O274" s="130"/>
      <c r="P274" s="130"/>
      <c r="Q274" s="130"/>
      <c r="R274" s="130"/>
      <c r="S274" s="130"/>
      <c r="T274" s="127"/>
      <c r="U274" s="127"/>
      <c r="V274" s="127"/>
      <c r="W274" s="127"/>
      <c r="X274" s="127"/>
      <c r="Y274" s="127"/>
      <c r="Z274" s="127"/>
      <c r="AA274" s="127"/>
      <c r="AB274" s="127"/>
      <c r="AC274" s="127"/>
      <c r="AD274" s="127"/>
      <c r="AE274" s="127"/>
      <c r="AF274" s="127"/>
      <c r="AG274" s="127"/>
      <c r="AH274" s="127"/>
      <c r="AI274" s="127"/>
      <c r="AJ274" s="127"/>
      <c r="AK274" s="127"/>
      <c r="AL274" s="127"/>
      <c r="AM274" s="127"/>
    </row>
    <row r="275" spans="1:39" s="75" customFormat="1" ht="15" customHeight="1" x14ac:dyDescent="0.25">
      <c r="A275" s="130"/>
      <c r="B275" s="130"/>
      <c r="C275" s="130"/>
      <c r="D275" s="130"/>
      <c r="E275" s="130"/>
      <c r="F275" s="130"/>
      <c r="G275" s="130"/>
      <c r="H275" s="130"/>
      <c r="I275" s="130"/>
      <c r="J275" s="130"/>
      <c r="K275" s="130"/>
      <c r="L275" s="130"/>
      <c r="M275" s="130"/>
      <c r="N275" s="130"/>
      <c r="O275" s="130"/>
      <c r="P275" s="130"/>
      <c r="Q275" s="130"/>
      <c r="R275" s="130"/>
      <c r="S275" s="130"/>
      <c r="T275" s="127"/>
      <c r="U275" s="127"/>
      <c r="V275" s="127"/>
      <c r="W275" s="127"/>
      <c r="X275" s="127"/>
      <c r="Y275" s="127"/>
      <c r="Z275" s="127"/>
      <c r="AA275" s="127"/>
      <c r="AB275" s="127"/>
      <c r="AC275" s="127"/>
      <c r="AD275" s="127"/>
      <c r="AE275" s="127"/>
      <c r="AF275" s="127"/>
      <c r="AG275" s="127"/>
      <c r="AH275" s="127"/>
      <c r="AI275" s="127"/>
      <c r="AJ275" s="127"/>
      <c r="AK275" s="127"/>
      <c r="AL275" s="127"/>
      <c r="AM275" s="127"/>
    </row>
    <row r="276" spans="1:39" s="75" customFormat="1" ht="15" customHeight="1" x14ac:dyDescent="0.25">
      <c r="A276" s="130"/>
      <c r="B276" s="130"/>
      <c r="C276" s="130"/>
      <c r="D276" s="130"/>
      <c r="E276" s="130"/>
      <c r="F276" s="130"/>
      <c r="G276" s="130"/>
      <c r="H276" s="130"/>
      <c r="I276" s="130"/>
      <c r="J276" s="130"/>
      <c r="K276" s="130"/>
      <c r="L276" s="130"/>
      <c r="M276" s="130"/>
      <c r="N276" s="130"/>
      <c r="O276" s="130"/>
      <c r="P276" s="130"/>
      <c r="Q276" s="130"/>
      <c r="R276" s="130"/>
      <c r="S276" s="130"/>
      <c r="T276" s="127"/>
      <c r="U276" s="127"/>
      <c r="V276" s="127"/>
      <c r="W276" s="127"/>
      <c r="X276" s="127"/>
      <c r="Y276" s="127"/>
      <c r="Z276" s="127"/>
      <c r="AA276" s="127"/>
      <c r="AB276" s="127"/>
      <c r="AC276" s="127"/>
      <c r="AD276" s="127"/>
      <c r="AE276" s="127"/>
      <c r="AF276" s="127"/>
      <c r="AG276" s="127"/>
      <c r="AH276" s="127"/>
      <c r="AI276" s="127"/>
      <c r="AJ276" s="127"/>
      <c r="AK276" s="127"/>
      <c r="AL276" s="127"/>
      <c r="AM276" s="127"/>
    </row>
    <row r="277" spans="1:39" s="75" customFormat="1" ht="15" customHeight="1" x14ac:dyDescent="0.25">
      <c r="A277" s="130"/>
      <c r="B277" s="130"/>
      <c r="C277" s="130"/>
      <c r="D277" s="130"/>
      <c r="E277" s="130"/>
      <c r="F277" s="130"/>
      <c r="G277" s="130"/>
      <c r="H277" s="130"/>
      <c r="I277" s="130"/>
      <c r="J277" s="130"/>
      <c r="K277" s="130"/>
      <c r="L277" s="130"/>
      <c r="M277" s="130"/>
      <c r="N277" s="130"/>
      <c r="O277" s="130"/>
      <c r="P277" s="130"/>
      <c r="Q277" s="130"/>
      <c r="R277" s="130"/>
      <c r="S277" s="130"/>
      <c r="T277" s="127"/>
      <c r="U277" s="127"/>
      <c r="V277" s="127"/>
      <c r="W277" s="127"/>
      <c r="X277" s="127"/>
      <c r="Y277" s="127"/>
      <c r="Z277" s="127"/>
      <c r="AA277" s="127"/>
      <c r="AB277" s="127"/>
      <c r="AC277" s="127"/>
      <c r="AD277" s="127"/>
      <c r="AE277" s="127"/>
      <c r="AF277" s="127"/>
      <c r="AG277" s="127"/>
      <c r="AH277" s="127"/>
      <c r="AI277" s="127"/>
      <c r="AJ277" s="127"/>
      <c r="AK277" s="127"/>
      <c r="AL277" s="127"/>
      <c r="AM277" s="127"/>
    </row>
    <row r="278" spans="1:39" s="75" customFormat="1" ht="15" customHeight="1" x14ac:dyDescent="0.25">
      <c r="A278" s="130"/>
      <c r="B278" s="130"/>
      <c r="C278" s="130"/>
      <c r="D278" s="130"/>
      <c r="E278" s="130"/>
      <c r="F278" s="130"/>
      <c r="G278" s="130"/>
      <c r="H278" s="130"/>
      <c r="I278" s="130"/>
      <c r="J278" s="130"/>
      <c r="K278" s="130"/>
      <c r="L278" s="130"/>
      <c r="M278" s="130"/>
      <c r="N278" s="130"/>
      <c r="O278" s="130"/>
      <c r="P278" s="130"/>
      <c r="Q278" s="130"/>
      <c r="R278" s="130"/>
      <c r="S278" s="130"/>
      <c r="T278" s="127"/>
      <c r="U278" s="127"/>
      <c r="V278" s="127"/>
      <c r="W278" s="127"/>
      <c r="X278" s="127"/>
      <c r="Y278" s="127"/>
      <c r="Z278" s="127"/>
      <c r="AA278" s="127"/>
      <c r="AB278" s="127"/>
      <c r="AC278" s="127"/>
      <c r="AD278" s="127"/>
      <c r="AE278" s="127"/>
      <c r="AF278" s="127"/>
      <c r="AG278" s="127"/>
      <c r="AH278" s="127"/>
      <c r="AI278" s="127"/>
      <c r="AJ278" s="127"/>
      <c r="AK278" s="127"/>
      <c r="AL278" s="127"/>
      <c r="AM278" s="127"/>
    </row>
    <row r="279" spans="1:39" s="75" customFormat="1" ht="15" customHeight="1" x14ac:dyDescent="0.25">
      <c r="A279" s="130"/>
      <c r="B279" s="130"/>
      <c r="C279" s="130"/>
      <c r="D279" s="130"/>
      <c r="E279" s="130"/>
      <c r="F279" s="130"/>
      <c r="G279" s="130"/>
      <c r="H279" s="130"/>
      <c r="I279" s="130"/>
      <c r="J279" s="130"/>
      <c r="K279" s="130"/>
      <c r="L279" s="130"/>
      <c r="M279" s="130"/>
      <c r="N279" s="130"/>
      <c r="O279" s="130"/>
      <c r="P279" s="130"/>
      <c r="Q279" s="130"/>
      <c r="R279" s="130"/>
      <c r="S279" s="130"/>
      <c r="T279" s="127"/>
      <c r="U279" s="127"/>
      <c r="V279" s="127"/>
      <c r="W279" s="127"/>
      <c r="X279" s="127"/>
      <c r="Y279" s="127"/>
      <c r="Z279" s="127"/>
      <c r="AA279" s="127"/>
      <c r="AB279" s="127"/>
      <c r="AC279" s="127"/>
      <c r="AD279" s="127"/>
      <c r="AE279" s="127"/>
      <c r="AF279" s="127"/>
      <c r="AG279" s="127"/>
      <c r="AH279" s="127"/>
      <c r="AI279" s="127"/>
      <c r="AJ279" s="127"/>
      <c r="AK279" s="127"/>
      <c r="AL279" s="127"/>
      <c r="AM279" s="127"/>
    </row>
    <row r="280" spans="1:39" s="75" customFormat="1" ht="15" customHeight="1" x14ac:dyDescent="0.25">
      <c r="A280" s="130"/>
      <c r="B280" s="130"/>
      <c r="C280" s="130"/>
      <c r="D280" s="130"/>
      <c r="E280" s="130"/>
      <c r="F280" s="130"/>
      <c r="G280" s="130"/>
      <c r="H280" s="130"/>
      <c r="I280" s="130"/>
      <c r="J280" s="130"/>
      <c r="K280" s="130"/>
      <c r="L280" s="130"/>
      <c r="M280" s="130"/>
      <c r="N280" s="130"/>
      <c r="O280" s="130"/>
      <c r="P280" s="130"/>
      <c r="Q280" s="130"/>
      <c r="R280" s="130"/>
      <c r="S280" s="130"/>
      <c r="T280" s="127"/>
      <c r="U280" s="127"/>
      <c r="V280" s="127"/>
      <c r="W280" s="127"/>
      <c r="X280" s="127"/>
      <c r="Y280" s="127"/>
      <c r="Z280" s="127"/>
      <c r="AA280" s="127"/>
      <c r="AB280" s="127"/>
      <c r="AC280" s="127"/>
      <c r="AD280" s="127"/>
      <c r="AE280" s="127"/>
      <c r="AF280" s="127"/>
      <c r="AG280" s="127"/>
      <c r="AH280" s="127"/>
      <c r="AI280" s="127"/>
      <c r="AJ280" s="127"/>
      <c r="AK280" s="127"/>
      <c r="AL280" s="127"/>
      <c r="AM280" s="127"/>
    </row>
    <row r="281" spans="1:39" s="75" customFormat="1" ht="15" customHeight="1" x14ac:dyDescent="0.25">
      <c r="A281" s="130"/>
      <c r="B281" s="130"/>
      <c r="C281" s="130"/>
      <c r="D281" s="130"/>
      <c r="E281" s="130"/>
      <c r="F281" s="130"/>
      <c r="G281" s="130"/>
      <c r="H281" s="130"/>
      <c r="I281" s="130"/>
      <c r="J281" s="130"/>
      <c r="K281" s="130"/>
      <c r="L281" s="130"/>
      <c r="M281" s="130"/>
      <c r="N281" s="130"/>
      <c r="O281" s="130"/>
      <c r="P281" s="130"/>
      <c r="Q281" s="130"/>
      <c r="R281" s="130"/>
      <c r="S281" s="130"/>
      <c r="T281" s="127"/>
      <c r="U281" s="127"/>
      <c r="V281" s="127"/>
      <c r="W281" s="127"/>
      <c r="X281" s="127"/>
      <c r="Y281" s="127"/>
      <c r="Z281" s="127"/>
      <c r="AA281" s="127"/>
      <c r="AB281" s="127"/>
      <c r="AC281" s="127"/>
      <c r="AD281" s="127"/>
      <c r="AE281" s="127"/>
      <c r="AF281" s="127"/>
      <c r="AG281" s="127"/>
      <c r="AH281" s="127"/>
      <c r="AI281" s="127"/>
      <c r="AJ281" s="127"/>
      <c r="AK281" s="127"/>
      <c r="AL281" s="127"/>
      <c r="AM281" s="127"/>
    </row>
    <row r="282" spans="1:39" s="75" customFormat="1" ht="15" customHeight="1" x14ac:dyDescent="0.25">
      <c r="A282" s="130"/>
      <c r="B282" s="130"/>
      <c r="C282" s="130"/>
      <c r="D282" s="130"/>
      <c r="E282" s="130"/>
      <c r="F282" s="130"/>
      <c r="G282" s="130"/>
      <c r="H282" s="130"/>
      <c r="I282" s="130"/>
      <c r="J282" s="130"/>
      <c r="K282" s="130"/>
      <c r="L282" s="130"/>
      <c r="M282" s="130"/>
      <c r="N282" s="130"/>
      <c r="O282" s="130"/>
      <c r="P282" s="130"/>
      <c r="Q282" s="130"/>
      <c r="R282" s="130"/>
      <c r="S282" s="130"/>
      <c r="T282" s="127"/>
      <c r="U282" s="127"/>
      <c r="V282" s="127"/>
      <c r="W282" s="127"/>
      <c r="X282" s="127"/>
      <c r="Y282" s="127"/>
      <c r="Z282" s="127"/>
      <c r="AA282" s="127"/>
      <c r="AB282" s="127"/>
      <c r="AC282" s="127"/>
      <c r="AD282" s="127"/>
      <c r="AE282" s="127"/>
      <c r="AF282" s="127"/>
      <c r="AG282" s="127"/>
      <c r="AH282" s="127"/>
      <c r="AI282" s="127"/>
      <c r="AJ282" s="127"/>
      <c r="AK282" s="127"/>
      <c r="AL282" s="127"/>
      <c r="AM282" s="127"/>
    </row>
    <row r="283" spans="1:39" s="75" customFormat="1" ht="15" customHeight="1" x14ac:dyDescent="0.25">
      <c r="A283" s="130"/>
      <c r="B283" s="130"/>
      <c r="C283" s="130"/>
      <c r="D283" s="130"/>
      <c r="E283" s="130"/>
      <c r="F283" s="130"/>
      <c r="G283" s="130"/>
      <c r="H283" s="130"/>
      <c r="I283" s="130"/>
      <c r="J283" s="130"/>
      <c r="K283" s="130"/>
      <c r="L283" s="130"/>
      <c r="M283" s="130"/>
      <c r="N283" s="130"/>
      <c r="O283" s="130"/>
      <c r="P283" s="130"/>
      <c r="Q283" s="130"/>
      <c r="R283" s="130"/>
      <c r="S283" s="130"/>
      <c r="T283" s="127"/>
      <c r="U283" s="127"/>
      <c r="V283" s="127"/>
      <c r="W283" s="127"/>
      <c r="X283" s="127"/>
      <c r="Y283" s="127"/>
      <c r="Z283" s="127"/>
      <c r="AA283" s="127"/>
      <c r="AB283" s="127"/>
      <c r="AC283" s="127"/>
      <c r="AD283" s="127"/>
      <c r="AE283" s="127"/>
      <c r="AF283" s="127"/>
      <c r="AG283" s="127"/>
      <c r="AH283" s="127"/>
      <c r="AI283" s="127"/>
      <c r="AJ283" s="127"/>
      <c r="AK283" s="127"/>
      <c r="AL283" s="127"/>
      <c r="AM283" s="127"/>
    </row>
    <row r="284" spans="1:39" s="75" customFormat="1" ht="15" customHeight="1" x14ac:dyDescent="0.25">
      <c r="A284" s="130"/>
      <c r="B284" s="130"/>
      <c r="C284" s="130"/>
      <c r="D284" s="130"/>
      <c r="E284" s="130"/>
      <c r="F284" s="130"/>
      <c r="G284" s="130"/>
      <c r="H284" s="130"/>
      <c r="I284" s="130"/>
      <c r="J284" s="130"/>
      <c r="K284" s="130"/>
      <c r="L284" s="130"/>
      <c r="M284" s="130"/>
      <c r="N284" s="130"/>
      <c r="O284" s="130"/>
      <c r="P284" s="130"/>
      <c r="Q284" s="130"/>
      <c r="R284" s="130"/>
      <c r="S284" s="130"/>
      <c r="T284" s="127"/>
      <c r="U284" s="127"/>
      <c r="V284" s="127"/>
      <c r="W284" s="127"/>
      <c r="X284" s="127"/>
      <c r="Y284" s="127"/>
      <c r="Z284" s="127"/>
      <c r="AA284" s="127"/>
      <c r="AB284" s="127"/>
      <c r="AC284" s="127"/>
      <c r="AD284" s="127"/>
      <c r="AE284" s="127"/>
      <c r="AF284" s="127"/>
      <c r="AG284" s="127"/>
      <c r="AH284" s="127"/>
      <c r="AI284" s="127"/>
      <c r="AJ284" s="127"/>
      <c r="AK284" s="127"/>
      <c r="AL284" s="127"/>
      <c r="AM284" s="127"/>
    </row>
    <row r="285" spans="1:39" s="75" customFormat="1" ht="15" customHeight="1" x14ac:dyDescent="0.25">
      <c r="A285" s="130"/>
      <c r="B285" s="130"/>
      <c r="C285" s="130"/>
      <c r="D285" s="130"/>
      <c r="E285" s="130"/>
      <c r="F285" s="130"/>
      <c r="G285" s="130"/>
      <c r="H285" s="130"/>
      <c r="I285" s="130"/>
      <c r="J285" s="130"/>
      <c r="K285" s="130"/>
      <c r="L285" s="130"/>
      <c r="M285" s="130"/>
      <c r="N285" s="130"/>
      <c r="O285" s="130"/>
      <c r="P285" s="130"/>
      <c r="Q285" s="130"/>
      <c r="R285" s="130"/>
      <c r="S285" s="130"/>
      <c r="T285" s="127"/>
      <c r="U285" s="127"/>
      <c r="V285" s="127"/>
      <c r="W285" s="127"/>
      <c r="X285" s="127"/>
      <c r="Y285" s="127"/>
      <c r="Z285" s="127"/>
      <c r="AA285" s="127"/>
      <c r="AB285" s="127"/>
      <c r="AC285" s="127"/>
      <c r="AD285" s="127"/>
      <c r="AE285" s="127"/>
      <c r="AF285" s="127"/>
      <c r="AG285" s="127"/>
      <c r="AH285" s="127"/>
      <c r="AI285" s="127"/>
      <c r="AJ285" s="127"/>
      <c r="AK285" s="127"/>
      <c r="AL285" s="127"/>
      <c r="AM285" s="127"/>
    </row>
    <row r="286" spans="1:39" s="75" customFormat="1" ht="15" customHeight="1" x14ac:dyDescent="0.25">
      <c r="A286" s="130"/>
      <c r="B286" s="130"/>
      <c r="C286" s="130"/>
      <c r="D286" s="130"/>
      <c r="E286" s="130"/>
      <c r="F286" s="130"/>
      <c r="G286" s="130"/>
      <c r="H286" s="130"/>
      <c r="I286" s="130"/>
      <c r="J286" s="130"/>
      <c r="K286" s="130"/>
      <c r="L286" s="130"/>
      <c r="M286" s="130"/>
      <c r="N286" s="130"/>
      <c r="O286" s="130"/>
      <c r="P286" s="130"/>
      <c r="Q286" s="130"/>
      <c r="R286" s="130"/>
      <c r="S286" s="130"/>
      <c r="T286" s="127"/>
      <c r="U286" s="127"/>
      <c r="V286" s="127"/>
      <c r="W286" s="127"/>
      <c r="X286" s="127"/>
      <c r="Y286" s="127"/>
      <c r="Z286" s="127"/>
      <c r="AA286" s="127"/>
      <c r="AB286" s="127"/>
      <c r="AC286" s="127"/>
      <c r="AD286" s="127"/>
      <c r="AE286" s="127"/>
      <c r="AF286" s="127"/>
      <c r="AG286" s="127"/>
      <c r="AH286" s="127"/>
      <c r="AI286" s="127"/>
      <c r="AJ286" s="127"/>
      <c r="AK286" s="127"/>
      <c r="AL286" s="127"/>
      <c r="AM286" s="127"/>
    </row>
    <row r="287" spans="1:39" s="75" customFormat="1" ht="15" customHeight="1" x14ac:dyDescent="0.25">
      <c r="A287" s="130"/>
      <c r="B287" s="130"/>
      <c r="C287" s="130"/>
      <c r="D287" s="130"/>
      <c r="E287" s="130"/>
      <c r="F287" s="130"/>
      <c r="G287" s="130"/>
      <c r="H287" s="130"/>
      <c r="I287" s="130"/>
      <c r="J287" s="130"/>
      <c r="K287" s="130"/>
      <c r="L287" s="130"/>
      <c r="M287" s="130"/>
      <c r="N287" s="130"/>
      <c r="O287" s="130"/>
      <c r="P287" s="130"/>
      <c r="Q287" s="130"/>
      <c r="R287" s="130"/>
      <c r="S287" s="130"/>
      <c r="T287" s="127"/>
      <c r="U287" s="127"/>
      <c r="V287" s="127"/>
      <c r="W287" s="127"/>
      <c r="X287" s="127"/>
      <c r="Y287" s="127"/>
      <c r="Z287" s="127"/>
      <c r="AA287" s="127"/>
      <c r="AB287" s="127"/>
      <c r="AC287" s="127"/>
      <c r="AD287" s="127"/>
      <c r="AE287" s="127"/>
      <c r="AF287" s="127"/>
      <c r="AG287" s="127"/>
      <c r="AH287" s="127"/>
      <c r="AI287" s="127"/>
      <c r="AJ287" s="127"/>
      <c r="AK287" s="127"/>
      <c r="AL287" s="127"/>
      <c r="AM287" s="127"/>
    </row>
    <row r="288" spans="1:39" ht="15" customHeight="1" x14ac:dyDescent="0.25">
      <c r="A288" s="130"/>
      <c r="B288" s="130"/>
      <c r="C288" s="130"/>
      <c r="D288" s="130"/>
      <c r="E288" s="130"/>
      <c r="F288" s="130"/>
      <c r="G288" s="130"/>
      <c r="H288" s="130"/>
      <c r="I288" s="130"/>
      <c r="J288" s="130"/>
      <c r="K288" s="130"/>
      <c r="L288" s="130"/>
      <c r="M288" s="130"/>
      <c r="N288" s="130"/>
      <c r="O288" s="130"/>
      <c r="P288" s="130"/>
      <c r="Q288" s="130"/>
      <c r="R288" s="130"/>
      <c r="S288" s="130"/>
      <c r="T288" s="127"/>
      <c r="U288" s="127"/>
      <c r="V288" s="127"/>
      <c r="W288" s="127"/>
      <c r="X288" s="127"/>
      <c r="Y288" s="127"/>
      <c r="Z288" s="127"/>
      <c r="AA288" s="127"/>
      <c r="AB288" s="127"/>
      <c r="AC288" s="127"/>
      <c r="AD288" s="127"/>
      <c r="AE288" s="127"/>
      <c r="AF288" s="127"/>
      <c r="AG288" s="127"/>
      <c r="AH288" s="127"/>
      <c r="AI288" s="127"/>
      <c r="AJ288" s="127"/>
      <c r="AK288" s="127"/>
      <c r="AL288" s="127"/>
      <c r="AM288" s="127"/>
    </row>
    <row r="289" spans="1:39" ht="15" customHeight="1" x14ac:dyDescent="0.25">
      <c r="A289" s="130"/>
      <c r="B289" s="130"/>
      <c r="C289" s="130"/>
      <c r="D289" s="130"/>
      <c r="E289" s="130"/>
      <c r="F289" s="130"/>
      <c r="G289" s="130"/>
      <c r="H289" s="130"/>
      <c r="I289" s="130"/>
      <c r="J289" s="130"/>
      <c r="K289" s="130"/>
      <c r="L289" s="130"/>
      <c r="M289" s="130"/>
      <c r="N289" s="130"/>
      <c r="O289" s="130"/>
      <c r="P289" s="130"/>
      <c r="Q289" s="130"/>
      <c r="R289" s="130"/>
      <c r="S289" s="130"/>
      <c r="T289" s="127"/>
      <c r="U289" s="127"/>
      <c r="V289" s="127"/>
      <c r="W289" s="127"/>
      <c r="X289" s="127"/>
      <c r="Y289" s="127"/>
      <c r="Z289" s="127"/>
      <c r="AA289" s="127"/>
      <c r="AB289" s="127"/>
      <c r="AC289" s="127"/>
      <c r="AD289" s="127"/>
      <c r="AE289" s="127"/>
      <c r="AF289" s="127"/>
      <c r="AG289" s="127"/>
      <c r="AH289" s="127"/>
      <c r="AI289" s="127"/>
      <c r="AJ289" s="127"/>
      <c r="AK289" s="127"/>
      <c r="AL289" s="127"/>
      <c r="AM289" s="127"/>
    </row>
    <row r="290" spans="1:39" ht="15" customHeight="1" x14ac:dyDescent="0.25">
      <c r="A290" s="130"/>
      <c r="B290" s="130"/>
      <c r="C290" s="130"/>
      <c r="D290" s="130"/>
      <c r="E290" s="130"/>
      <c r="F290" s="130"/>
      <c r="G290" s="130"/>
      <c r="H290" s="130"/>
      <c r="I290" s="130"/>
      <c r="J290" s="130"/>
      <c r="K290" s="130"/>
      <c r="L290" s="130"/>
      <c r="M290" s="130"/>
      <c r="N290" s="130"/>
      <c r="O290" s="130"/>
      <c r="P290" s="130"/>
      <c r="Q290" s="130"/>
      <c r="R290" s="130"/>
      <c r="S290" s="130"/>
      <c r="T290" s="127"/>
      <c r="U290" s="127"/>
      <c r="V290" s="127"/>
      <c r="W290" s="127"/>
      <c r="X290" s="127"/>
      <c r="Y290" s="127"/>
      <c r="Z290" s="127"/>
      <c r="AA290" s="127"/>
      <c r="AB290" s="127"/>
      <c r="AC290" s="127"/>
      <c r="AD290" s="127"/>
      <c r="AE290" s="127"/>
      <c r="AF290" s="127"/>
      <c r="AG290" s="127"/>
      <c r="AH290" s="127"/>
      <c r="AI290" s="127"/>
      <c r="AJ290" s="127"/>
      <c r="AK290" s="127"/>
      <c r="AL290" s="127"/>
      <c r="AM290" s="127"/>
    </row>
    <row r="291" spans="1:39" ht="15" customHeight="1" x14ac:dyDescent="0.25">
      <c r="A291" s="130"/>
      <c r="B291" s="130"/>
      <c r="C291" s="130"/>
      <c r="D291" s="130"/>
      <c r="E291" s="130"/>
      <c r="F291" s="130"/>
      <c r="G291" s="130"/>
      <c r="H291" s="130"/>
      <c r="I291" s="130"/>
      <c r="J291" s="130"/>
      <c r="K291" s="130"/>
      <c r="L291" s="130"/>
      <c r="M291" s="130"/>
      <c r="N291" s="130"/>
      <c r="O291" s="130"/>
      <c r="P291" s="130"/>
      <c r="Q291" s="130"/>
      <c r="R291" s="130"/>
      <c r="S291" s="130"/>
      <c r="T291" s="127"/>
      <c r="U291" s="127"/>
      <c r="V291" s="127"/>
      <c r="W291" s="127"/>
      <c r="X291" s="127"/>
      <c r="Y291" s="127"/>
      <c r="Z291" s="127"/>
      <c r="AA291" s="127"/>
      <c r="AB291" s="127"/>
      <c r="AC291" s="127"/>
      <c r="AD291" s="127"/>
      <c r="AE291" s="127"/>
      <c r="AF291" s="127"/>
      <c r="AG291" s="127"/>
      <c r="AH291" s="127"/>
      <c r="AI291" s="127"/>
      <c r="AJ291" s="127"/>
      <c r="AK291" s="127"/>
      <c r="AL291" s="127"/>
      <c r="AM291" s="127"/>
    </row>
    <row r="292" spans="1:39" ht="15" customHeight="1" x14ac:dyDescent="0.25">
      <c r="A292" s="130"/>
      <c r="B292" s="130"/>
      <c r="C292" s="130"/>
      <c r="D292" s="130"/>
      <c r="E292" s="130"/>
      <c r="F292" s="130"/>
      <c r="G292" s="130"/>
      <c r="H292" s="130"/>
      <c r="I292" s="130"/>
      <c r="J292" s="130"/>
      <c r="K292" s="130"/>
      <c r="L292" s="130"/>
      <c r="M292" s="130"/>
      <c r="N292" s="130"/>
      <c r="O292" s="130"/>
      <c r="P292" s="130"/>
      <c r="Q292" s="130"/>
      <c r="R292" s="130"/>
      <c r="S292" s="130"/>
      <c r="T292" s="127"/>
      <c r="U292" s="127"/>
      <c r="V292" s="127"/>
      <c r="W292" s="127"/>
      <c r="X292" s="127"/>
      <c r="Y292" s="127"/>
      <c r="Z292" s="127"/>
      <c r="AA292" s="127"/>
      <c r="AB292" s="127"/>
      <c r="AC292" s="127"/>
      <c r="AD292" s="127"/>
      <c r="AE292" s="127"/>
      <c r="AF292" s="127"/>
      <c r="AG292" s="127"/>
      <c r="AH292" s="127"/>
      <c r="AI292" s="127"/>
      <c r="AJ292" s="127"/>
      <c r="AK292" s="127"/>
      <c r="AL292" s="127"/>
      <c r="AM292" s="127"/>
    </row>
    <row r="293" spans="1:39" ht="15" customHeight="1" x14ac:dyDescent="0.25">
      <c r="A293" s="130"/>
      <c r="B293" s="130"/>
      <c r="C293" s="130"/>
      <c r="D293" s="130"/>
      <c r="E293" s="130"/>
      <c r="F293" s="130"/>
      <c r="G293" s="130"/>
      <c r="H293" s="130"/>
      <c r="I293" s="130"/>
      <c r="J293" s="130"/>
      <c r="K293" s="130"/>
      <c r="L293" s="130"/>
      <c r="M293" s="130"/>
      <c r="N293" s="130"/>
      <c r="O293" s="130"/>
      <c r="P293" s="130"/>
      <c r="Q293" s="130"/>
      <c r="R293" s="130"/>
      <c r="S293" s="130"/>
      <c r="T293" s="127"/>
      <c r="U293" s="127"/>
      <c r="V293" s="127"/>
      <c r="W293" s="127"/>
      <c r="X293" s="127"/>
      <c r="Y293" s="127"/>
      <c r="Z293" s="127"/>
      <c r="AA293" s="127"/>
      <c r="AB293" s="127"/>
      <c r="AC293" s="127"/>
      <c r="AD293" s="127"/>
      <c r="AE293" s="127"/>
      <c r="AF293" s="127"/>
      <c r="AG293" s="127"/>
      <c r="AH293" s="127"/>
      <c r="AI293" s="127"/>
      <c r="AJ293" s="127"/>
      <c r="AK293" s="127"/>
      <c r="AL293" s="127"/>
      <c r="AM293" s="127"/>
    </row>
    <row r="294" spans="1:39" ht="15" customHeight="1" x14ac:dyDescent="0.25">
      <c r="A294" s="130"/>
      <c r="B294" s="130"/>
      <c r="C294" s="130"/>
      <c r="D294" s="130"/>
      <c r="E294" s="130"/>
      <c r="F294" s="130"/>
      <c r="G294" s="130"/>
      <c r="H294" s="130"/>
      <c r="I294" s="130"/>
      <c r="J294" s="130"/>
      <c r="K294" s="130"/>
      <c r="L294" s="130"/>
      <c r="M294" s="130"/>
      <c r="N294" s="130"/>
      <c r="O294" s="130"/>
      <c r="P294" s="130"/>
      <c r="Q294" s="130"/>
      <c r="R294" s="130"/>
      <c r="S294" s="130"/>
      <c r="T294" s="127"/>
      <c r="U294" s="127"/>
      <c r="V294" s="127"/>
      <c r="W294" s="127"/>
      <c r="X294" s="127"/>
      <c r="Y294" s="127"/>
      <c r="Z294" s="127"/>
      <c r="AA294" s="127"/>
      <c r="AB294" s="127"/>
      <c r="AC294" s="127"/>
      <c r="AD294" s="127"/>
      <c r="AE294" s="127"/>
      <c r="AF294" s="127"/>
      <c r="AG294" s="127"/>
      <c r="AH294" s="127"/>
      <c r="AI294" s="127"/>
      <c r="AJ294" s="127"/>
      <c r="AK294" s="127"/>
      <c r="AL294" s="127"/>
      <c r="AM294" s="127"/>
    </row>
    <row r="295" spans="1:39" ht="15" customHeight="1" x14ac:dyDescent="0.25">
      <c r="A295" s="130"/>
      <c r="B295" s="130"/>
      <c r="C295" s="130"/>
      <c r="D295" s="130"/>
      <c r="E295" s="130"/>
      <c r="F295" s="130"/>
      <c r="G295" s="130"/>
      <c r="H295" s="130"/>
      <c r="I295" s="130"/>
      <c r="J295" s="130"/>
      <c r="K295" s="130"/>
      <c r="L295" s="130"/>
      <c r="M295" s="130"/>
      <c r="N295" s="130"/>
      <c r="O295" s="130"/>
      <c r="P295" s="130"/>
      <c r="Q295" s="130"/>
      <c r="R295" s="130"/>
      <c r="S295" s="130"/>
      <c r="T295" s="127"/>
      <c r="U295" s="127"/>
      <c r="V295" s="127"/>
      <c r="W295" s="127"/>
      <c r="X295" s="127"/>
      <c r="Y295" s="127"/>
      <c r="Z295" s="127"/>
      <c r="AA295" s="127"/>
      <c r="AB295" s="127"/>
      <c r="AC295" s="127"/>
      <c r="AD295" s="127"/>
      <c r="AE295" s="127"/>
      <c r="AF295" s="127"/>
      <c r="AG295" s="127"/>
      <c r="AH295" s="127"/>
      <c r="AI295" s="127"/>
      <c r="AJ295" s="127"/>
      <c r="AK295" s="127"/>
      <c r="AL295" s="127"/>
      <c r="AM295" s="127"/>
    </row>
    <row r="296" spans="1:39" ht="15" customHeight="1" x14ac:dyDescent="0.25">
      <c r="A296" s="130"/>
      <c r="B296" s="130"/>
      <c r="C296" s="130"/>
      <c r="D296" s="130"/>
      <c r="E296" s="130"/>
      <c r="F296" s="130"/>
      <c r="G296" s="130"/>
      <c r="H296" s="130"/>
      <c r="I296" s="130"/>
      <c r="J296" s="130"/>
      <c r="K296" s="130"/>
      <c r="L296" s="130"/>
      <c r="M296" s="130"/>
      <c r="N296" s="130"/>
      <c r="O296" s="130"/>
      <c r="P296" s="130"/>
      <c r="Q296" s="130"/>
      <c r="R296" s="130"/>
      <c r="S296" s="130"/>
      <c r="T296" s="127"/>
      <c r="U296" s="127"/>
      <c r="V296" s="127"/>
      <c r="W296" s="127"/>
      <c r="X296" s="127"/>
      <c r="Y296" s="127"/>
      <c r="Z296" s="127"/>
      <c r="AA296" s="127"/>
      <c r="AB296" s="127"/>
      <c r="AC296" s="127"/>
      <c r="AD296" s="127"/>
      <c r="AE296" s="127"/>
      <c r="AF296" s="127"/>
      <c r="AG296" s="127"/>
      <c r="AH296" s="127"/>
      <c r="AI296" s="127"/>
      <c r="AJ296" s="127"/>
      <c r="AK296" s="127"/>
      <c r="AL296" s="127"/>
      <c r="AM296" s="127"/>
    </row>
    <row r="297" spans="1:39" ht="15" customHeight="1" x14ac:dyDescent="0.25">
      <c r="A297" s="130"/>
      <c r="B297" s="130"/>
      <c r="C297" s="130"/>
      <c r="D297" s="130"/>
      <c r="E297" s="130"/>
      <c r="F297" s="130"/>
      <c r="G297" s="130"/>
      <c r="H297" s="130"/>
      <c r="I297" s="130"/>
      <c r="J297" s="130"/>
      <c r="K297" s="130"/>
      <c r="L297" s="130"/>
      <c r="M297" s="130"/>
      <c r="N297" s="130"/>
      <c r="O297" s="130"/>
      <c r="P297" s="130"/>
      <c r="Q297" s="130"/>
      <c r="R297" s="130"/>
      <c r="S297" s="130"/>
      <c r="T297" s="127"/>
      <c r="U297" s="127"/>
      <c r="V297" s="127"/>
      <c r="W297" s="127"/>
      <c r="X297" s="127"/>
      <c r="Y297" s="127"/>
      <c r="Z297" s="127"/>
      <c r="AA297" s="127"/>
      <c r="AB297" s="127"/>
      <c r="AC297" s="127"/>
      <c r="AD297" s="127"/>
      <c r="AE297" s="127"/>
      <c r="AF297" s="127"/>
      <c r="AG297" s="127"/>
      <c r="AH297" s="127"/>
      <c r="AI297" s="127"/>
      <c r="AJ297" s="127"/>
      <c r="AK297" s="127"/>
      <c r="AL297" s="127"/>
      <c r="AM297" s="127"/>
    </row>
    <row r="298" spans="1:39" ht="15" customHeight="1" x14ac:dyDescent="0.25">
      <c r="A298" s="130"/>
      <c r="B298" s="130"/>
      <c r="C298" s="130"/>
      <c r="D298" s="130"/>
      <c r="E298" s="130"/>
      <c r="F298" s="130"/>
      <c r="G298" s="130"/>
      <c r="H298" s="130"/>
      <c r="I298" s="130"/>
      <c r="J298" s="130"/>
      <c r="K298" s="130"/>
      <c r="L298" s="130"/>
      <c r="M298" s="130"/>
      <c r="N298" s="130"/>
      <c r="O298" s="130"/>
      <c r="P298" s="130"/>
      <c r="Q298" s="130"/>
      <c r="R298" s="130"/>
      <c r="S298" s="130"/>
      <c r="T298" s="127"/>
      <c r="U298" s="127"/>
      <c r="V298" s="127"/>
      <c r="W298" s="127"/>
      <c r="X298" s="127"/>
      <c r="Y298" s="127"/>
      <c r="Z298" s="127"/>
      <c r="AA298" s="127"/>
      <c r="AB298" s="127"/>
      <c r="AC298" s="127"/>
      <c r="AD298" s="127"/>
      <c r="AE298" s="127"/>
      <c r="AF298" s="127"/>
      <c r="AG298" s="127"/>
      <c r="AH298" s="127"/>
      <c r="AI298" s="127"/>
      <c r="AJ298" s="127"/>
      <c r="AK298" s="127"/>
      <c r="AL298" s="127"/>
      <c r="AM298" s="127"/>
    </row>
    <row r="299" spans="1:39" ht="15" customHeight="1" x14ac:dyDescent="0.25">
      <c r="A299" s="130"/>
      <c r="B299" s="130"/>
      <c r="C299" s="130"/>
      <c r="D299" s="130"/>
      <c r="E299" s="130"/>
      <c r="F299" s="130"/>
      <c r="G299" s="130"/>
      <c r="H299" s="130"/>
      <c r="I299" s="130"/>
      <c r="J299" s="130"/>
      <c r="K299" s="130"/>
      <c r="L299" s="130"/>
      <c r="M299" s="130"/>
      <c r="N299" s="130"/>
      <c r="O299" s="130"/>
      <c r="P299" s="130"/>
      <c r="Q299" s="130"/>
      <c r="R299" s="130"/>
      <c r="S299" s="130"/>
      <c r="T299" s="127"/>
      <c r="U299" s="127"/>
      <c r="V299" s="127"/>
      <c r="W299" s="127"/>
      <c r="X299" s="127"/>
      <c r="Y299" s="127"/>
      <c r="Z299" s="127"/>
      <c r="AA299" s="127"/>
      <c r="AB299" s="127"/>
      <c r="AC299" s="127"/>
      <c r="AD299" s="127"/>
      <c r="AE299" s="127"/>
      <c r="AF299" s="127"/>
      <c r="AG299" s="127"/>
      <c r="AH299" s="127"/>
      <c r="AI299" s="127"/>
      <c r="AJ299" s="127"/>
      <c r="AK299" s="127"/>
      <c r="AL299" s="127"/>
      <c r="AM299" s="127"/>
    </row>
    <row r="300" spans="1:39" ht="15" customHeight="1" x14ac:dyDescent="0.25">
      <c r="A300" s="130"/>
      <c r="B300" s="130"/>
      <c r="C300" s="130"/>
      <c r="D300" s="130"/>
      <c r="E300" s="130"/>
      <c r="F300" s="130"/>
      <c r="G300" s="130"/>
      <c r="H300" s="130"/>
      <c r="I300" s="130"/>
      <c r="J300" s="130"/>
      <c r="K300" s="130"/>
      <c r="L300" s="130"/>
      <c r="M300" s="130"/>
      <c r="N300" s="130"/>
      <c r="O300" s="130"/>
      <c r="P300" s="130"/>
      <c r="Q300" s="130"/>
      <c r="R300" s="130"/>
      <c r="S300" s="130"/>
      <c r="T300" s="127"/>
      <c r="U300" s="127"/>
      <c r="V300" s="127"/>
      <c r="W300" s="127"/>
      <c r="X300" s="127"/>
      <c r="Y300" s="127"/>
      <c r="Z300" s="127"/>
      <c r="AA300" s="127"/>
      <c r="AB300" s="127"/>
      <c r="AC300" s="127"/>
      <c r="AD300" s="127"/>
      <c r="AE300" s="127"/>
      <c r="AF300" s="127"/>
      <c r="AG300" s="127"/>
      <c r="AH300" s="127"/>
      <c r="AI300" s="127"/>
      <c r="AJ300" s="127"/>
      <c r="AK300" s="127"/>
      <c r="AL300" s="127"/>
      <c r="AM300" s="127"/>
    </row>
    <row r="301" spans="1:39" ht="15" customHeight="1" x14ac:dyDescent="0.25">
      <c r="A301" s="130"/>
      <c r="B301" s="130"/>
      <c r="C301" s="130"/>
      <c r="D301" s="130"/>
      <c r="E301" s="130"/>
      <c r="F301" s="130"/>
      <c r="G301" s="130"/>
      <c r="H301" s="130"/>
      <c r="I301" s="130"/>
      <c r="J301" s="130"/>
      <c r="K301" s="130"/>
      <c r="L301" s="130"/>
      <c r="M301" s="130"/>
      <c r="N301" s="130"/>
      <c r="O301" s="130"/>
      <c r="P301" s="130"/>
      <c r="Q301" s="130"/>
      <c r="R301" s="130"/>
      <c r="S301" s="130"/>
      <c r="T301" s="127"/>
      <c r="U301" s="127"/>
      <c r="V301" s="127"/>
      <c r="W301" s="127"/>
      <c r="X301" s="127"/>
      <c r="Y301" s="127"/>
      <c r="Z301" s="127"/>
      <c r="AA301" s="127"/>
      <c r="AB301" s="127"/>
      <c r="AC301" s="127"/>
      <c r="AD301" s="127"/>
      <c r="AE301" s="127"/>
      <c r="AF301" s="127"/>
      <c r="AG301" s="127"/>
      <c r="AH301" s="127"/>
      <c r="AI301" s="127"/>
      <c r="AJ301" s="127"/>
      <c r="AK301" s="127"/>
      <c r="AL301" s="127"/>
      <c r="AM301" s="127"/>
    </row>
    <row r="302" spans="1:39" ht="15" customHeight="1" x14ac:dyDescent="0.25">
      <c r="A302" s="130"/>
      <c r="B302" s="130"/>
      <c r="C302" s="130"/>
      <c r="D302" s="130"/>
      <c r="E302" s="130"/>
      <c r="F302" s="130"/>
      <c r="G302" s="130"/>
      <c r="H302" s="130"/>
      <c r="I302" s="130"/>
      <c r="J302" s="130"/>
      <c r="K302" s="130"/>
      <c r="L302" s="130"/>
      <c r="M302" s="130"/>
      <c r="N302" s="130"/>
      <c r="O302" s="130"/>
      <c r="P302" s="130"/>
      <c r="Q302" s="130"/>
      <c r="R302" s="130"/>
      <c r="S302" s="130"/>
      <c r="T302" s="127"/>
      <c r="U302" s="127"/>
      <c r="V302" s="127"/>
      <c r="W302" s="127"/>
      <c r="X302" s="127"/>
      <c r="Y302" s="127"/>
      <c r="Z302" s="127"/>
      <c r="AA302" s="127"/>
      <c r="AB302" s="127"/>
      <c r="AC302" s="127"/>
      <c r="AD302" s="127"/>
      <c r="AE302" s="127"/>
      <c r="AF302" s="127"/>
      <c r="AG302" s="127"/>
      <c r="AH302" s="127"/>
      <c r="AI302" s="127"/>
      <c r="AJ302" s="127"/>
      <c r="AK302" s="127"/>
      <c r="AL302" s="127"/>
      <c r="AM302" s="127"/>
    </row>
    <row r="303" spans="1:39" ht="15" customHeight="1" x14ac:dyDescent="0.25">
      <c r="A303" s="130"/>
      <c r="B303" s="130"/>
      <c r="C303" s="130"/>
      <c r="D303" s="130"/>
      <c r="E303" s="130"/>
      <c r="F303" s="130"/>
      <c r="G303" s="130"/>
      <c r="H303" s="130"/>
      <c r="I303" s="130"/>
      <c r="J303" s="130"/>
      <c r="K303" s="130"/>
      <c r="L303" s="130"/>
      <c r="M303" s="130"/>
      <c r="N303" s="130"/>
      <c r="O303" s="130"/>
      <c r="P303" s="130"/>
      <c r="Q303" s="130"/>
      <c r="R303" s="130"/>
      <c r="S303" s="130"/>
      <c r="T303" s="127"/>
      <c r="U303" s="127"/>
      <c r="V303" s="127"/>
      <c r="W303" s="127"/>
      <c r="X303" s="127"/>
      <c r="Y303" s="127"/>
      <c r="Z303" s="127"/>
      <c r="AA303" s="127"/>
      <c r="AB303" s="127"/>
      <c r="AC303" s="127"/>
      <c r="AD303" s="127"/>
      <c r="AE303" s="127"/>
      <c r="AF303" s="127"/>
      <c r="AG303" s="127"/>
      <c r="AH303" s="127"/>
      <c r="AI303" s="127"/>
      <c r="AJ303" s="127"/>
      <c r="AK303" s="127"/>
      <c r="AL303" s="127"/>
      <c r="AM303" s="127"/>
    </row>
    <row r="304" spans="1:39" ht="15" customHeight="1" x14ac:dyDescent="0.25">
      <c r="A304" s="130"/>
      <c r="B304" s="130"/>
      <c r="C304" s="130"/>
      <c r="D304" s="130"/>
      <c r="E304" s="130"/>
      <c r="F304" s="130"/>
      <c r="G304" s="130"/>
      <c r="H304" s="130"/>
      <c r="I304" s="130"/>
      <c r="J304" s="130"/>
      <c r="K304" s="130"/>
      <c r="L304" s="130"/>
      <c r="M304" s="130"/>
      <c r="N304" s="130"/>
      <c r="O304" s="130"/>
      <c r="P304" s="130"/>
      <c r="Q304" s="130"/>
      <c r="R304" s="130"/>
      <c r="S304" s="130"/>
      <c r="T304" s="127"/>
      <c r="U304" s="127"/>
      <c r="V304" s="127"/>
      <c r="W304" s="127"/>
      <c r="X304" s="127"/>
      <c r="Y304" s="127"/>
      <c r="Z304" s="127"/>
      <c r="AA304" s="127"/>
      <c r="AB304" s="127"/>
      <c r="AC304" s="127"/>
      <c r="AD304" s="127"/>
      <c r="AE304" s="127"/>
      <c r="AF304" s="127"/>
      <c r="AG304" s="127"/>
      <c r="AH304" s="127"/>
      <c r="AI304" s="127"/>
      <c r="AJ304" s="127"/>
      <c r="AK304" s="127"/>
      <c r="AL304" s="127"/>
      <c r="AM304" s="127"/>
    </row>
    <row r="305" spans="1:39" ht="15" customHeight="1" x14ac:dyDescent="0.25">
      <c r="A305" s="130"/>
      <c r="B305" s="130"/>
      <c r="C305" s="130"/>
      <c r="D305" s="130"/>
      <c r="E305" s="130"/>
      <c r="F305" s="130"/>
      <c r="G305" s="130"/>
      <c r="H305" s="130"/>
      <c r="I305" s="130"/>
      <c r="J305" s="130"/>
      <c r="K305" s="130"/>
      <c r="L305" s="130"/>
      <c r="M305" s="130"/>
      <c r="N305" s="130"/>
      <c r="O305" s="130"/>
      <c r="P305" s="130"/>
      <c r="Q305" s="130"/>
      <c r="R305" s="130"/>
      <c r="S305" s="130"/>
      <c r="T305" s="127"/>
      <c r="U305" s="127"/>
      <c r="V305" s="127"/>
      <c r="W305" s="127"/>
      <c r="X305" s="127"/>
      <c r="Y305" s="127"/>
      <c r="Z305" s="127"/>
      <c r="AA305" s="127"/>
      <c r="AB305" s="127"/>
      <c r="AC305" s="127"/>
      <c r="AD305" s="127"/>
      <c r="AE305" s="127"/>
      <c r="AF305" s="127"/>
      <c r="AG305" s="127"/>
      <c r="AH305" s="127"/>
      <c r="AI305" s="127"/>
      <c r="AJ305" s="127"/>
      <c r="AK305" s="127"/>
      <c r="AL305" s="127"/>
      <c r="AM305" s="127"/>
    </row>
    <row r="306" spans="1:39" ht="15" customHeight="1" x14ac:dyDescent="0.25">
      <c r="A306" s="130"/>
      <c r="B306" s="130"/>
      <c r="C306" s="130"/>
      <c r="D306" s="130"/>
      <c r="E306" s="130"/>
      <c r="F306" s="130"/>
      <c r="G306" s="130"/>
      <c r="H306" s="130"/>
      <c r="I306" s="130"/>
      <c r="J306" s="130"/>
      <c r="K306" s="130"/>
      <c r="L306" s="130"/>
      <c r="M306" s="130"/>
      <c r="N306" s="130"/>
      <c r="O306" s="130"/>
      <c r="P306" s="130"/>
      <c r="Q306" s="130"/>
      <c r="R306" s="130"/>
      <c r="S306" s="130"/>
      <c r="T306" s="127"/>
      <c r="U306" s="127"/>
      <c r="V306" s="127"/>
      <c r="W306" s="127"/>
      <c r="X306" s="127"/>
      <c r="Y306" s="127"/>
      <c r="Z306" s="127"/>
      <c r="AA306" s="127"/>
      <c r="AB306" s="127"/>
      <c r="AC306" s="127"/>
      <c r="AD306" s="127"/>
      <c r="AE306" s="127"/>
      <c r="AF306" s="127"/>
      <c r="AG306" s="127"/>
      <c r="AH306" s="127"/>
      <c r="AI306" s="127"/>
      <c r="AJ306" s="127"/>
      <c r="AK306" s="127"/>
      <c r="AL306" s="127"/>
      <c r="AM306" s="127"/>
    </row>
    <row r="307" spans="1:39" ht="15" customHeight="1" x14ac:dyDescent="0.25">
      <c r="A307" s="130"/>
      <c r="B307" s="130"/>
      <c r="C307" s="130"/>
      <c r="D307" s="130"/>
      <c r="E307" s="130"/>
      <c r="F307" s="130"/>
      <c r="G307" s="130"/>
      <c r="H307" s="130"/>
      <c r="I307" s="130"/>
      <c r="J307" s="130"/>
      <c r="K307" s="130"/>
      <c r="L307" s="130"/>
      <c r="M307" s="130"/>
      <c r="N307" s="130"/>
      <c r="O307" s="130"/>
      <c r="P307" s="130"/>
      <c r="Q307" s="130"/>
      <c r="R307" s="130"/>
      <c r="S307" s="130"/>
      <c r="T307" s="127"/>
      <c r="U307" s="127"/>
      <c r="V307" s="127"/>
      <c r="W307" s="127"/>
      <c r="X307" s="127"/>
      <c r="Y307" s="127"/>
      <c r="Z307" s="127"/>
      <c r="AA307" s="127"/>
      <c r="AB307" s="127"/>
      <c r="AC307" s="127"/>
      <c r="AD307" s="127"/>
      <c r="AE307" s="127"/>
      <c r="AF307" s="127"/>
      <c r="AG307" s="127"/>
      <c r="AH307" s="127"/>
      <c r="AI307" s="127"/>
      <c r="AJ307" s="127"/>
      <c r="AK307" s="127"/>
      <c r="AL307" s="127"/>
      <c r="AM307" s="127"/>
    </row>
    <row r="308" spans="1:39" ht="15" customHeight="1" x14ac:dyDescent="0.25">
      <c r="A308" s="130"/>
      <c r="B308" s="130"/>
      <c r="C308" s="130"/>
      <c r="D308" s="130"/>
      <c r="E308" s="130"/>
      <c r="F308" s="130"/>
      <c r="G308" s="130"/>
      <c r="H308" s="130"/>
      <c r="I308" s="130"/>
      <c r="J308" s="130"/>
      <c r="K308" s="130"/>
      <c r="L308" s="130"/>
      <c r="M308" s="130"/>
      <c r="N308" s="130"/>
      <c r="O308" s="130"/>
      <c r="P308" s="130"/>
      <c r="Q308" s="130"/>
      <c r="R308" s="130"/>
      <c r="S308" s="130"/>
      <c r="T308" s="127"/>
      <c r="U308" s="127"/>
      <c r="V308" s="127"/>
      <c r="W308" s="127"/>
      <c r="X308" s="127"/>
      <c r="Y308" s="127"/>
      <c r="Z308" s="127"/>
      <c r="AA308" s="127"/>
      <c r="AB308" s="127"/>
      <c r="AC308" s="127"/>
      <c r="AD308" s="127"/>
      <c r="AE308" s="127"/>
      <c r="AF308" s="127"/>
      <c r="AG308" s="127"/>
      <c r="AH308" s="127"/>
      <c r="AI308" s="127"/>
      <c r="AJ308" s="127"/>
      <c r="AK308" s="127"/>
      <c r="AL308" s="127"/>
      <c r="AM308" s="127"/>
    </row>
    <row r="309" spans="1:39" ht="15" customHeight="1" x14ac:dyDescent="0.25">
      <c r="A309" s="130"/>
      <c r="B309" s="130"/>
      <c r="C309" s="130"/>
      <c r="D309" s="130"/>
      <c r="E309" s="130"/>
      <c r="F309" s="130"/>
      <c r="G309" s="130"/>
      <c r="H309" s="130"/>
      <c r="I309" s="130"/>
      <c r="J309" s="130"/>
      <c r="K309" s="130"/>
      <c r="L309" s="130"/>
      <c r="M309" s="130"/>
      <c r="N309" s="130"/>
      <c r="O309" s="130"/>
      <c r="P309" s="130"/>
      <c r="Q309" s="130"/>
      <c r="R309" s="130"/>
      <c r="S309" s="130"/>
      <c r="T309" s="127"/>
      <c r="U309" s="127"/>
      <c r="V309" s="127"/>
      <c r="W309" s="127"/>
      <c r="X309" s="127"/>
      <c r="Y309" s="127"/>
      <c r="Z309" s="127"/>
      <c r="AA309" s="127"/>
      <c r="AB309" s="127"/>
      <c r="AC309" s="127"/>
      <c r="AD309" s="127"/>
      <c r="AE309" s="127"/>
      <c r="AF309" s="127"/>
      <c r="AG309" s="127"/>
      <c r="AH309" s="127"/>
      <c r="AI309" s="127"/>
      <c r="AJ309" s="127"/>
      <c r="AK309" s="127"/>
      <c r="AL309" s="127"/>
      <c r="AM309" s="127"/>
    </row>
    <row r="310" spans="1:39" ht="15" customHeight="1" x14ac:dyDescent="0.25">
      <c r="A310" s="130"/>
      <c r="B310" s="130"/>
      <c r="C310" s="130"/>
      <c r="D310" s="130"/>
      <c r="E310" s="130"/>
      <c r="F310" s="130"/>
      <c r="G310" s="130"/>
      <c r="H310" s="130"/>
      <c r="I310" s="130"/>
      <c r="J310" s="130"/>
      <c r="K310" s="130"/>
      <c r="L310" s="130"/>
      <c r="M310" s="130"/>
      <c r="N310" s="130"/>
      <c r="O310" s="130"/>
      <c r="P310" s="130"/>
      <c r="Q310" s="130"/>
      <c r="R310" s="130"/>
      <c r="S310" s="130"/>
      <c r="T310" s="127"/>
      <c r="U310" s="127"/>
      <c r="V310" s="127"/>
      <c r="W310" s="127"/>
      <c r="X310" s="127"/>
      <c r="Y310" s="127"/>
      <c r="Z310" s="127"/>
      <c r="AA310" s="127"/>
      <c r="AB310" s="127"/>
      <c r="AC310" s="127"/>
      <c r="AD310" s="127"/>
      <c r="AE310" s="127"/>
      <c r="AF310" s="127"/>
      <c r="AG310" s="127"/>
      <c r="AH310" s="127"/>
      <c r="AI310" s="127"/>
      <c r="AJ310" s="127"/>
      <c r="AK310" s="127"/>
      <c r="AL310" s="127"/>
      <c r="AM310" s="127"/>
    </row>
    <row r="311" spans="1:39" ht="15" customHeight="1" x14ac:dyDescent="0.25">
      <c r="A311" s="130"/>
      <c r="B311" s="130"/>
      <c r="C311" s="130"/>
      <c r="D311" s="130"/>
      <c r="E311" s="130"/>
      <c r="F311" s="130"/>
      <c r="G311" s="130"/>
      <c r="H311" s="130"/>
      <c r="I311" s="130"/>
      <c r="J311" s="130"/>
      <c r="K311" s="130"/>
      <c r="L311" s="130"/>
      <c r="M311" s="130"/>
      <c r="N311" s="130"/>
      <c r="O311" s="130"/>
      <c r="P311" s="130"/>
      <c r="Q311" s="130"/>
      <c r="R311" s="130"/>
      <c r="S311" s="130"/>
      <c r="T311" s="127"/>
      <c r="U311" s="127"/>
      <c r="V311" s="127"/>
      <c r="W311" s="127"/>
      <c r="X311" s="127"/>
      <c r="Y311" s="127"/>
      <c r="Z311" s="127"/>
      <c r="AA311" s="127"/>
      <c r="AB311" s="127"/>
      <c r="AC311" s="127"/>
      <c r="AD311" s="127"/>
      <c r="AE311" s="127"/>
      <c r="AF311" s="127"/>
      <c r="AG311" s="127"/>
      <c r="AH311" s="127"/>
      <c r="AI311" s="127"/>
      <c r="AJ311" s="127"/>
      <c r="AK311" s="127"/>
      <c r="AL311" s="127"/>
      <c r="AM311" s="127"/>
    </row>
    <row r="312" spans="1:39" ht="15" customHeight="1" x14ac:dyDescent="0.25">
      <c r="A312" s="130"/>
      <c r="B312" s="130"/>
      <c r="C312" s="130"/>
      <c r="D312" s="130"/>
      <c r="E312" s="130"/>
      <c r="F312" s="130"/>
      <c r="G312" s="130"/>
      <c r="H312" s="130"/>
      <c r="I312" s="130"/>
      <c r="J312" s="130"/>
      <c r="K312" s="130"/>
      <c r="L312" s="130"/>
      <c r="M312" s="130"/>
      <c r="N312" s="130"/>
      <c r="O312" s="130"/>
      <c r="P312" s="130"/>
      <c r="Q312" s="130"/>
      <c r="R312" s="130"/>
      <c r="S312" s="130"/>
      <c r="T312" s="127"/>
      <c r="U312" s="127"/>
      <c r="V312" s="127"/>
      <c r="W312" s="127"/>
      <c r="X312" s="127"/>
      <c r="Y312" s="127"/>
      <c r="Z312" s="127"/>
      <c r="AA312" s="127"/>
      <c r="AB312" s="127"/>
      <c r="AC312" s="127"/>
      <c r="AD312" s="127"/>
      <c r="AE312" s="127"/>
      <c r="AF312" s="127"/>
      <c r="AG312" s="127"/>
      <c r="AH312" s="127"/>
      <c r="AI312" s="127"/>
      <c r="AJ312" s="127"/>
      <c r="AK312" s="127"/>
      <c r="AL312" s="127"/>
      <c r="AM312" s="127"/>
    </row>
    <row r="313" spans="1:39" ht="15" customHeight="1" x14ac:dyDescent="0.25">
      <c r="A313" s="130"/>
      <c r="B313" s="130"/>
      <c r="C313" s="130"/>
      <c r="D313" s="130"/>
      <c r="E313" s="130"/>
      <c r="F313" s="130"/>
      <c r="G313" s="130"/>
      <c r="H313" s="130"/>
      <c r="I313" s="130"/>
      <c r="J313" s="130"/>
      <c r="K313" s="130"/>
      <c r="L313" s="130"/>
      <c r="M313" s="130"/>
      <c r="N313" s="130"/>
      <c r="O313" s="130"/>
      <c r="P313" s="130"/>
      <c r="Q313" s="130"/>
      <c r="R313" s="130"/>
      <c r="S313" s="130"/>
      <c r="T313" s="127"/>
      <c r="U313" s="127"/>
      <c r="V313" s="127"/>
      <c r="W313" s="127"/>
      <c r="X313" s="127"/>
      <c r="Y313" s="127"/>
      <c r="Z313" s="127"/>
      <c r="AA313" s="127"/>
      <c r="AB313" s="127"/>
      <c r="AC313" s="127"/>
      <c r="AD313" s="127"/>
      <c r="AE313" s="127"/>
      <c r="AF313" s="127"/>
      <c r="AG313" s="127"/>
      <c r="AH313" s="127"/>
      <c r="AI313" s="127"/>
      <c r="AJ313" s="127"/>
      <c r="AK313" s="127"/>
      <c r="AL313" s="127"/>
      <c r="AM313" s="127"/>
    </row>
    <row r="314" spans="1:39" ht="15" customHeight="1" x14ac:dyDescent="0.25">
      <c r="A314" s="130"/>
      <c r="B314" s="130"/>
      <c r="C314" s="130"/>
      <c r="D314" s="130"/>
      <c r="E314" s="130"/>
      <c r="F314" s="130"/>
      <c r="G314" s="130"/>
      <c r="H314" s="130"/>
      <c r="I314" s="130"/>
      <c r="J314" s="130"/>
      <c r="K314" s="130"/>
      <c r="L314" s="130"/>
      <c r="M314" s="130"/>
      <c r="N314" s="130"/>
      <c r="O314" s="130"/>
      <c r="P314" s="130"/>
      <c r="Q314" s="130"/>
      <c r="R314" s="130"/>
      <c r="S314" s="130"/>
      <c r="T314" s="127"/>
      <c r="U314" s="127"/>
      <c r="V314" s="127"/>
      <c r="W314" s="127"/>
      <c r="X314" s="127"/>
      <c r="Y314" s="127"/>
      <c r="Z314" s="127"/>
      <c r="AA314" s="127"/>
      <c r="AB314" s="127"/>
      <c r="AC314" s="127"/>
      <c r="AD314" s="127"/>
      <c r="AE314" s="127"/>
      <c r="AF314" s="127"/>
      <c r="AG314" s="127"/>
      <c r="AH314" s="127"/>
      <c r="AI314" s="127"/>
      <c r="AJ314" s="127"/>
      <c r="AK314" s="127"/>
      <c r="AL314" s="127"/>
      <c r="AM314" s="127"/>
    </row>
    <row r="315" spans="1:39" ht="15" customHeight="1" x14ac:dyDescent="0.25">
      <c r="A315" s="130"/>
      <c r="B315" s="130"/>
      <c r="C315" s="130"/>
      <c r="D315" s="130"/>
      <c r="E315" s="130"/>
      <c r="F315" s="130"/>
      <c r="G315" s="130"/>
      <c r="H315" s="130"/>
      <c r="I315" s="130"/>
      <c r="J315" s="130"/>
      <c r="K315" s="130"/>
      <c r="L315" s="130"/>
      <c r="M315" s="130"/>
      <c r="N315" s="130"/>
      <c r="O315" s="130"/>
      <c r="P315" s="130"/>
      <c r="Q315" s="130"/>
      <c r="R315" s="130"/>
      <c r="S315" s="130"/>
      <c r="T315" s="127"/>
      <c r="U315" s="127"/>
      <c r="V315" s="127"/>
      <c r="W315" s="127"/>
      <c r="X315" s="127"/>
      <c r="Y315" s="127"/>
      <c r="Z315" s="127"/>
      <c r="AA315" s="127"/>
      <c r="AB315" s="127"/>
      <c r="AC315" s="127"/>
      <c r="AD315" s="127"/>
      <c r="AE315" s="127"/>
      <c r="AF315" s="127"/>
      <c r="AG315" s="127"/>
      <c r="AH315" s="127"/>
      <c r="AI315" s="127"/>
      <c r="AJ315" s="127"/>
      <c r="AK315" s="127"/>
      <c r="AL315" s="127"/>
      <c r="AM315" s="127"/>
    </row>
    <row r="316" spans="1:39" ht="15" customHeight="1" x14ac:dyDescent="0.25">
      <c r="A316" s="130"/>
      <c r="B316" s="130"/>
      <c r="C316" s="130"/>
      <c r="D316" s="130"/>
      <c r="E316" s="130"/>
      <c r="F316" s="130"/>
      <c r="G316" s="130"/>
      <c r="H316" s="130"/>
      <c r="I316" s="130"/>
      <c r="J316" s="130"/>
      <c r="K316" s="130"/>
      <c r="L316" s="130"/>
      <c r="M316" s="130"/>
      <c r="N316" s="130"/>
      <c r="O316" s="130"/>
      <c r="P316" s="130"/>
      <c r="Q316" s="130"/>
      <c r="R316" s="130"/>
      <c r="S316" s="130"/>
      <c r="T316" s="127"/>
      <c r="U316" s="127"/>
      <c r="V316" s="127"/>
      <c r="W316" s="127"/>
      <c r="X316" s="127"/>
      <c r="Y316" s="127"/>
      <c r="Z316" s="127"/>
      <c r="AA316" s="127"/>
      <c r="AB316" s="127"/>
      <c r="AC316" s="127"/>
      <c r="AD316" s="127"/>
      <c r="AE316" s="127"/>
      <c r="AF316" s="127"/>
      <c r="AG316" s="127"/>
      <c r="AH316" s="127"/>
      <c r="AI316" s="127"/>
      <c r="AJ316" s="127"/>
      <c r="AK316" s="127"/>
      <c r="AL316" s="127"/>
      <c r="AM316" s="127"/>
    </row>
    <row r="317" spans="1:39" ht="15" customHeight="1" x14ac:dyDescent="0.25">
      <c r="A317" s="130"/>
      <c r="B317" s="130"/>
      <c r="C317" s="130"/>
      <c r="D317" s="130"/>
      <c r="E317" s="130"/>
      <c r="F317" s="130"/>
      <c r="G317" s="130"/>
      <c r="H317" s="130"/>
      <c r="I317" s="130"/>
      <c r="J317" s="130"/>
      <c r="K317" s="130"/>
      <c r="L317" s="130"/>
      <c r="M317" s="130"/>
      <c r="N317" s="130"/>
      <c r="O317" s="130"/>
      <c r="P317" s="130"/>
      <c r="Q317" s="130"/>
      <c r="R317" s="130"/>
      <c r="S317" s="130"/>
      <c r="T317" s="127"/>
      <c r="U317" s="127"/>
      <c r="V317" s="127"/>
      <c r="W317" s="127"/>
      <c r="X317" s="127"/>
      <c r="Y317" s="127"/>
      <c r="Z317" s="127"/>
      <c r="AA317" s="127"/>
      <c r="AB317" s="127"/>
      <c r="AC317" s="127"/>
      <c r="AD317" s="127"/>
      <c r="AE317" s="127"/>
      <c r="AF317" s="127"/>
      <c r="AG317" s="127"/>
      <c r="AH317" s="127"/>
      <c r="AI317" s="127"/>
      <c r="AJ317" s="127"/>
      <c r="AK317" s="127"/>
      <c r="AL317" s="127"/>
      <c r="AM317" s="127"/>
    </row>
    <row r="318" spans="1:39" ht="15" customHeight="1" x14ac:dyDescent="0.25">
      <c r="A318" s="130"/>
      <c r="B318" s="130"/>
      <c r="C318" s="130"/>
      <c r="D318" s="130"/>
      <c r="E318" s="130"/>
      <c r="F318" s="130"/>
      <c r="G318" s="130"/>
      <c r="H318" s="130"/>
      <c r="I318" s="130"/>
      <c r="J318" s="130"/>
      <c r="K318" s="130"/>
      <c r="L318" s="130"/>
      <c r="M318" s="130"/>
      <c r="N318" s="130"/>
      <c r="O318" s="130"/>
      <c r="P318" s="130"/>
      <c r="Q318" s="130"/>
      <c r="R318" s="130"/>
      <c r="S318" s="130"/>
      <c r="T318" s="127"/>
      <c r="U318" s="127"/>
      <c r="V318" s="127"/>
      <c r="W318" s="127"/>
      <c r="X318" s="127"/>
      <c r="Y318" s="127"/>
      <c r="Z318" s="127"/>
      <c r="AA318" s="127"/>
      <c r="AB318" s="127"/>
      <c r="AC318" s="127"/>
      <c r="AD318" s="127"/>
      <c r="AE318" s="127"/>
      <c r="AF318" s="127"/>
      <c r="AG318" s="127"/>
      <c r="AH318" s="127"/>
      <c r="AI318" s="127"/>
      <c r="AJ318" s="127"/>
      <c r="AK318" s="127"/>
      <c r="AL318" s="127"/>
      <c r="AM318" s="127"/>
    </row>
    <row r="319" spans="1:39" ht="15" customHeight="1" x14ac:dyDescent="0.25">
      <c r="A319" s="130"/>
      <c r="B319" s="130"/>
      <c r="C319" s="130"/>
      <c r="D319" s="130"/>
      <c r="E319" s="130"/>
      <c r="F319" s="130"/>
      <c r="G319" s="130"/>
      <c r="H319" s="130"/>
      <c r="I319" s="130"/>
      <c r="J319" s="130"/>
      <c r="K319" s="130"/>
      <c r="L319" s="130"/>
      <c r="M319" s="130"/>
      <c r="N319" s="130"/>
      <c r="O319" s="130"/>
      <c r="P319" s="130"/>
      <c r="Q319" s="130"/>
      <c r="R319" s="130"/>
      <c r="S319" s="130"/>
      <c r="T319" s="127"/>
      <c r="U319" s="127"/>
      <c r="V319" s="127"/>
      <c r="W319" s="127"/>
      <c r="X319" s="127"/>
      <c r="Y319" s="127"/>
      <c r="Z319" s="127"/>
      <c r="AA319" s="127"/>
      <c r="AB319" s="127"/>
      <c r="AC319" s="127"/>
      <c r="AD319" s="127"/>
      <c r="AE319" s="127"/>
      <c r="AF319" s="127"/>
      <c r="AG319" s="127"/>
      <c r="AH319" s="127"/>
      <c r="AI319" s="127"/>
      <c r="AJ319" s="127"/>
      <c r="AK319" s="127"/>
      <c r="AL319" s="127"/>
      <c r="AM319" s="127"/>
    </row>
    <row r="320" spans="1:39" ht="15" customHeight="1" x14ac:dyDescent="0.25">
      <c r="A320" s="130"/>
      <c r="B320" s="130"/>
      <c r="C320" s="130"/>
      <c r="D320" s="130"/>
      <c r="E320" s="130"/>
      <c r="F320" s="130"/>
      <c r="G320" s="130"/>
      <c r="H320" s="130"/>
      <c r="I320" s="130"/>
      <c r="J320" s="130"/>
      <c r="K320" s="130"/>
      <c r="L320" s="130"/>
      <c r="M320" s="130"/>
      <c r="N320" s="130"/>
      <c r="O320" s="130"/>
      <c r="P320" s="130"/>
      <c r="Q320" s="130"/>
      <c r="R320" s="130"/>
      <c r="S320" s="130"/>
      <c r="T320" s="127"/>
      <c r="U320" s="127"/>
      <c r="V320" s="127"/>
      <c r="W320" s="127"/>
      <c r="X320" s="127"/>
      <c r="Y320" s="127"/>
      <c r="Z320" s="127"/>
      <c r="AA320" s="127"/>
      <c r="AB320" s="127"/>
      <c r="AC320" s="127"/>
      <c r="AD320" s="127"/>
      <c r="AE320" s="127"/>
      <c r="AF320" s="127"/>
      <c r="AG320" s="127"/>
      <c r="AH320" s="127"/>
      <c r="AI320" s="127"/>
      <c r="AJ320" s="127"/>
      <c r="AK320" s="127"/>
      <c r="AL320" s="127"/>
      <c r="AM320" s="127"/>
    </row>
    <row r="321" spans="1:39" ht="15" customHeight="1" x14ac:dyDescent="0.25">
      <c r="A321" s="130"/>
      <c r="B321" s="130"/>
      <c r="C321" s="130"/>
      <c r="D321" s="130"/>
      <c r="E321" s="130"/>
      <c r="F321" s="130"/>
      <c r="G321" s="130"/>
      <c r="H321" s="130"/>
      <c r="I321" s="130"/>
      <c r="J321" s="130"/>
      <c r="K321" s="130"/>
      <c r="L321" s="130"/>
      <c r="M321" s="130"/>
      <c r="N321" s="130"/>
      <c r="O321" s="130"/>
      <c r="P321" s="130"/>
      <c r="Q321" s="130"/>
      <c r="R321" s="130"/>
      <c r="S321" s="130"/>
      <c r="T321" s="127"/>
      <c r="U321" s="127"/>
      <c r="V321" s="127"/>
      <c r="W321" s="127"/>
      <c r="X321" s="127"/>
      <c r="Y321" s="127"/>
      <c r="Z321" s="127"/>
      <c r="AA321" s="127"/>
      <c r="AB321" s="127"/>
      <c r="AC321" s="127"/>
      <c r="AD321" s="127"/>
      <c r="AE321" s="127"/>
      <c r="AF321" s="127"/>
      <c r="AG321" s="127"/>
      <c r="AH321" s="127"/>
      <c r="AI321" s="127"/>
      <c r="AJ321" s="127"/>
      <c r="AK321" s="127"/>
      <c r="AL321" s="127"/>
      <c r="AM321" s="127"/>
    </row>
    <row r="322" spans="1:39" ht="15" customHeight="1" x14ac:dyDescent="0.25">
      <c r="A322" s="130"/>
      <c r="B322" s="130"/>
      <c r="C322" s="130"/>
      <c r="D322" s="130"/>
      <c r="E322" s="130"/>
      <c r="F322" s="130"/>
      <c r="G322" s="130"/>
      <c r="H322" s="130"/>
      <c r="I322" s="130"/>
      <c r="J322" s="130"/>
      <c r="K322" s="130"/>
      <c r="L322" s="130"/>
      <c r="M322" s="130"/>
      <c r="N322" s="130"/>
      <c r="O322" s="130"/>
      <c r="P322" s="130"/>
      <c r="Q322" s="130"/>
      <c r="R322" s="130"/>
      <c r="S322" s="130"/>
      <c r="T322" s="127"/>
      <c r="U322" s="127"/>
      <c r="V322" s="127"/>
      <c r="W322" s="127"/>
      <c r="X322" s="127"/>
      <c r="Y322" s="127"/>
      <c r="Z322" s="127"/>
      <c r="AA322" s="127"/>
      <c r="AB322" s="127"/>
      <c r="AC322" s="127"/>
      <c r="AD322" s="127"/>
      <c r="AE322" s="127"/>
      <c r="AF322" s="127"/>
      <c r="AG322" s="127"/>
      <c r="AH322" s="127"/>
      <c r="AI322" s="127"/>
      <c r="AJ322" s="127"/>
      <c r="AK322" s="127"/>
      <c r="AL322" s="127"/>
      <c r="AM322" s="127"/>
    </row>
    <row r="323" spans="1:39" ht="15" customHeight="1" x14ac:dyDescent="0.25">
      <c r="A323" s="130"/>
      <c r="B323" s="130"/>
      <c r="C323" s="130"/>
      <c r="D323" s="130"/>
      <c r="E323" s="130"/>
      <c r="F323" s="130"/>
      <c r="G323" s="130"/>
      <c r="H323" s="130"/>
      <c r="I323" s="130"/>
      <c r="J323" s="130"/>
      <c r="K323" s="130"/>
      <c r="L323" s="130"/>
      <c r="M323" s="130"/>
      <c r="N323" s="130"/>
      <c r="O323" s="130"/>
      <c r="P323" s="130"/>
      <c r="Q323" s="130"/>
      <c r="R323" s="130"/>
      <c r="S323" s="130"/>
      <c r="T323" s="127"/>
      <c r="U323" s="127"/>
      <c r="V323" s="127"/>
      <c r="W323" s="127"/>
      <c r="X323" s="127"/>
      <c r="Y323" s="127"/>
      <c r="Z323" s="127"/>
      <c r="AA323" s="127"/>
      <c r="AB323" s="127"/>
      <c r="AC323" s="127"/>
      <c r="AD323" s="127"/>
      <c r="AE323" s="127"/>
      <c r="AF323" s="127"/>
      <c r="AG323" s="127"/>
      <c r="AH323" s="127"/>
      <c r="AI323" s="127"/>
      <c r="AJ323" s="127"/>
      <c r="AK323" s="127"/>
      <c r="AL323" s="127"/>
      <c r="AM323" s="127"/>
    </row>
    <row r="324" spans="1:39" ht="15" customHeight="1" x14ac:dyDescent="0.25">
      <c r="A324" s="130"/>
      <c r="B324" s="130"/>
      <c r="C324" s="130"/>
      <c r="D324" s="130"/>
      <c r="E324" s="130"/>
      <c r="F324" s="130"/>
      <c r="G324" s="130"/>
      <c r="H324" s="130"/>
      <c r="I324" s="130"/>
      <c r="J324" s="130"/>
      <c r="K324" s="130"/>
      <c r="L324" s="130"/>
      <c r="M324" s="130"/>
      <c r="N324" s="130"/>
      <c r="O324" s="130"/>
      <c r="P324" s="130"/>
      <c r="Q324" s="130"/>
      <c r="R324" s="130"/>
      <c r="S324" s="130"/>
      <c r="T324" s="127"/>
      <c r="U324" s="127"/>
      <c r="V324" s="127"/>
      <c r="W324" s="127"/>
      <c r="X324" s="127"/>
      <c r="Y324" s="127"/>
      <c r="Z324" s="127"/>
      <c r="AA324" s="127"/>
      <c r="AB324" s="127"/>
      <c r="AC324" s="127"/>
      <c r="AD324" s="127"/>
      <c r="AE324" s="127"/>
      <c r="AF324" s="127"/>
      <c r="AG324" s="127"/>
      <c r="AH324" s="127"/>
      <c r="AI324" s="127"/>
      <c r="AJ324" s="127"/>
      <c r="AK324" s="127"/>
      <c r="AL324" s="127"/>
      <c r="AM324" s="127"/>
    </row>
    <row r="325" spans="1:39" ht="15" customHeight="1" x14ac:dyDescent="0.25">
      <c r="A325" s="130"/>
      <c r="B325" s="130"/>
      <c r="C325" s="130"/>
      <c r="D325" s="130"/>
      <c r="E325" s="130"/>
      <c r="F325" s="130"/>
      <c r="G325" s="130"/>
      <c r="H325" s="130"/>
      <c r="I325" s="130"/>
      <c r="J325" s="130"/>
      <c r="K325" s="130"/>
      <c r="L325" s="130"/>
      <c r="M325" s="130"/>
      <c r="N325" s="130"/>
      <c r="O325" s="130"/>
      <c r="P325" s="130"/>
      <c r="Q325" s="130"/>
      <c r="R325" s="130"/>
      <c r="S325" s="130"/>
      <c r="T325" s="127"/>
      <c r="U325" s="127"/>
      <c r="V325" s="127"/>
      <c r="W325" s="127"/>
      <c r="X325" s="127"/>
      <c r="Y325" s="127"/>
      <c r="Z325" s="127"/>
      <c r="AA325" s="127"/>
      <c r="AB325" s="127"/>
      <c r="AC325" s="127"/>
      <c r="AD325" s="127"/>
      <c r="AE325" s="127"/>
      <c r="AF325" s="127"/>
      <c r="AG325" s="127"/>
      <c r="AH325" s="127"/>
      <c r="AI325" s="127"/>
      <c r="AJ325" s="127"/>
      <c r="AK325" s="127"/>
      <c r="AL325" s="127"/>
      <c r="AM325" s="127"/>
    </row>
    <row r="326" spans="1:39" ht="15" customHeight="1" x14ac:dyDescent="0.25">
      <c r="A326" s="130"/>
      <c r="B326" s="130"/>
      <c r="C326" s="130"/>
      <c r="D326" s="130"/>
      <c r="E326" s="130"/>
      <c r="F326" s="130"/>
      <c r="G326" s="130"/>
      <c r="H326" s="130"/>
      <c r="I326" s="130"/>
      <c r="J326" s="130"/>
      <c r="K326" s="130"/>
      <c r="L326" s="130"/>
      <c r="M326" s="130"/>
      <c r="N326" s="130"/>
      <c r="O326" s="130"/>
      <c r="P326" s="130"/>
      <c r="Q326" s="130"/>
      <c r="R326" s="130"/>
      <c r="S326" s="130"/>
      <c r="T326" s="127"/>
      <c r="U326" s="127"/>
      <c r="V326" s="127"/>
      <c r="W326" s="127"/>
      <c r="X326" s="127"/>
      <c r="Y326" s="127"/>
      <c r="Z326" s="127"/>
      <c r="AA326" s="127"/>
      <c r="AB326" s="127"/>
      <c r="AC326" s="127"/>
      <c r="AD326" s="127"/>
      <c r="AE326" s="127"/>
      <c r="AF326" s="127"/>
      <c r="AG326" s="127"/>
      <c r="AH326" s="127"/>
      <c r="AI326" s="127"/>
      <c r="AJ326" s="127"/>
      <c r="AK326" s="127"/>
      <c r="AL326" s="127"/>
      <c r="AM326" s="127"/>
    </row>
    <row r="327" spans="1:39" ht="15" customHeight="1" x14ac:dyDescent="0.25">
      <c r="A327" s="130"/>
      <c r="B327" s="130"/>
      <c r="C327" s="130"/>
      <c r="D327" s="130"/>
      <c r="E327" s="130"/>
      <c r="F327" s="130"/>
      <c r="G327" s="130"/>
      <c r="H327" s="130"/>
      <c r="I327" s="130"/>
      <c r="J327" s="130"/>
      <c r="K327" s="130"/>
      <c r="L327" s="130"/>
      <c r="M327" s="130"/>
      <c r="N327" s="130"/>
      <c r="O327" s="130"/>
      <c r="P327" s="130"/>
      <c r="Q327" s="130"/>
      <c r="R327" s="130"/>
      <c r="S327" s="130"/>
      <c r="T327" s="127"/>
      <c r="U327" s="127"/>
      <c r="V327" s="127"/>
      <c r="W327" s="127"/>
      <c r="X327" s="127"/>
      <c r="Y327" s="127"/>
      <c r="Z327" s="127"/>
      <c r="AA327" s="127"/>
      <c r="AB327" s="127"/>
      <c r="AC327" s="127"/>
      <c r="AD327" s="127"/>
      <c r="AE327" s="127"/>
      <c r="AF327" s="127"/>
      <c r="AG327" s="127"/>
      <c r="AH327" s="127"/>
      <c r="AI327" s="127"/>
      <c r="AJ327" s="127"/>
      <c r="AK327" s="127"/>
      <c r="AL327" s="127"/>
      <c r="AM327" s="127"/>
    </row>
    <row r="328" spans="1:39" ht="15" customHeight="1" x14ac:dyDescent="0.25">
      <c r="A328" s="130"/>
      <c r="B328" s="130"/>
      <c r="C328" s="130"/>
      <c r="D328" s="130"/>
      <c r="E328" s="130"/>
      <c r="F328" s="130"/>
      <c r="G328" s="130"/>
      <c r="H328" s="130"/>
      <c r="I328" s="130"/>
      <c r="J328" s="130"/>
      <c r="K328" s="130"/>
      <c r="L328" s="130"/>
      <c r="M328" s="130"/>
      <c r="N328" s="130"/>
      <c r="O328" s="130"/>
      <c r="P328" s="130"/>
      <c r="Q328" s="130"/>
      <c r="R328" s="130"/>
      <c r="S328" s="130"/>
      <c r="T328" s="127"/>
      <c r="U328" s="127"/>
      <c r="V328" s="127"/>
      <c r="W328" s="127"/>
      <c r="X328" s="127"/>
      <c r="Y328" s="127"/>
      <c r="Z328" s="127"/>
      <c r="AA328" s="127"/>
      <c r="AB328" s="127"/>
      <c r="AC328" s="127"/>
      <c r="AD328" s="127"/>
      <c r="AE328" s="127"/>
      <c r="AF328" s="127"/>
      <c r="AG328" s="127"/>
      <c r="AH328" s="127"/>
      <c r="AI328" s="127"/>
      <c r="AJ328" s="127"/>
      <c r="AK328" s="127"/>
      <c r="AL328" s="127"/>
      <c r="AM328" s="127"/>
    </row>
    <row r="329" spans="1:39" ht="15" customHeight="1" x14ac:dyDescent="0.25">
      <c r="A329" s="130"/>
      <c r="B329" s="130"/>
      <c r="C329" s="130"/>
      <c r="D329" s="130"/>
      <c r="E329" s="130"/>
      <c r="F329" s="130"/>
      <c r="G329" s="130"/>
      <c r="H329" s="130"/>
      <c r="I329" s="130"/>
      <c r="J329" s="130"/>
      <c r="K329" s="130"/>
      <c r="L329" s="130"/>
      <c r="M329" s="130"/>
      <c r="N329" s="130"/>
      <c r="O329" s="130"/>
      <c r="P329" s="130"/>
      <c r="Q329" s="130"/>
      <c r="R329" s="130"/>
      <c r="S329" s="130"/>
      <c r="T329" s="127"/>
      <c r="U329" s="127"/>
      <c r="V329" s="127"/>
      <c r="W329" s="127"/>
      <c r="X329" s="127"/>
      <c r="Y329" s="127"/>
      <c r="Z329" s="127"/>
      <c r="AA329" s="127"/>
      <c r="AB329" s="127"/>
      <c r="AC329" s="127"/>
      <c r="AD329" s="127"/>
      <c r="AE329" s="127"/>
      <c r="AF329" s="127"/>
      <c r="AG329" s="127"/>
      <c r="AH329" s="127"/>
      <c r="AI329" s="127"/>
      <c r="AJ329" s="127"/>
      <c r="AK329" s="127"/>
      <c r="AL329" s="127"/>
      <c r="AM329" s="127"/>
    </row>
    <row r="330" spans="1:39" ht="15" customHeight="1" x14ac:dyDescent="0.25">
      <c r="A330" s="130"/>
      <c r="B330" s="130"/>
      <c r="C330" s="130"/>
      <c r="D330" s="130"/>
      <c r="E330" s="130"/>
      <c r="F330" s="130"/>
      <c r="G330" s="130"/>
      <c r="H330" s="130"/>
      <c r="I330" s="130"/>
      <c r="J330" s="130"/>
      <c r="K330" s="130"/>
      <c r="L330" s="130"/>
      <c r="M330" s="130"/>
      <c r="N330" s="130"/>
      <c r="O330" s="130"/>
      <c r="P330" s="130"/>
      <c r="Q330" s="130"/>
      <c r="R330" s="130"/>
      <c r="S330" s="130"/>
      <c r="T330" s="127"/>
      <c r="U330" s="127"/>
      <c r="V330" s="127"/>
      <c r="W330" s="127"/>
      <c r="X330" s="127"/>
      <c r="Y330" s="127"/>
      <c r="Z330" s="127"/>
      <c r="AA330" s="127"/>
      <c r="AB330" s="127"/>
      <c r="AC330" s="127"/>
      <c r="AD330" s="127"/>
      <c r="AE330" s="127"/>
      <c r="AF330" s="127"/>
      <c r="AG330" s="127"/>
      <c r="AH330" s="127"/>
      <c r="AI330" s="127"/>
      <c r="AJ330" s="127"/>
      <c r="AK330" s="127"/>
      <c r="AL330" s="127"/>
      <c r="AM330" s="127"/>
    </row>
    <row r="331" spans="1:39" ht="15" customHeight="1" x14ac:dyDescent="0.25">
      <c r="A331" s="130"/>
      <c r="B331" s="130"/>
      <c r="C331" s="130"/>
      <c r="D331" s="130"/>
      <c r="E331" s="130"/>
      <c r="F331" s="130"/>
      <c r="G331" s="130"/>
      <c r="H331" s="130"/>
      <c r="I331" s="130"/>
      <c r="J331" s="130"/>
      <c r="K331" s="130"/>
      <c r="L331" s="130"/>
      <c r="M331" s="130"/>
      <c r="N331" s="130"/>
      <c r="O331" s="130"/>
      <c r="P331" s="130"/>
      <c r="Q331" s="130"/>
      <c r="R331" s="130"/>
      <c r="S331" s="130"/>
      <c r="T331" s="127"/>
      <c r="U331" s="127"/>
      <c r="V331" s="127"/>
      <c r="W331" s="127"/>
      <c r="X331" s="127"/>
      <c r="Y331" s="127"/>
      <c r="Z331" s="127"/>
      <c r="AA331" s="127"/>
      <c r="AB331" s="127"/>
      <c r="AC331" s="127"/>
      <c r="AD331" s="127"/>
      <c r="AE331" s="127"/>
      <c r="AF331" s="127"/>
      <c r="AG331" s="127"/>
      <c r="AH331" s="127"/>
      <c r="AI331" s="127"/>
      <c r="AJ331" s="127"/>
      <c r="AK331" s="127"/>
      <c r="AL331" s="127"/>
      <c r="AM331" s="127"/>
    </row>
    <row r="332" spans="1:39" ht="15" customHeight="1" x14ac:dyDescent="0.25">
      <c r="A332" s="130"/>
      <c r="B332" s="130"/>
      <c r="C332" s="130"/>
      <c r="D332" s="130"/>
      <c r="E332" s="130"/>
      <c r="F332" s="130"/>
      <c r="G332" s="130"/>
      <c r="H332" s="130"/>
      <c r="I332" s="130"/>
      <c r="J332" s="130"/>
      <c r="K332" s="130"/>
      <c r="L332" s="130"/>
      <c r="M332" s="130"/>
      <c r="N332" s="130"/>
      <c r="O332" s="130"/>
      <c r="P332" s="130"/>
      <c r="Q332" s="130"/>
      <c r="R332" s="130"/>
      <c r="S332" s="130"/>
      <c r="T332" s="127"/>
      <c r="U332" s="127"/>
      <c r="V332" s="127"/>
      <c r="W332" s="127"/>
      <c r="X332" s="127"/>
      <c r="Y332" s="127"/>
      <c r="Z332" s="127"/>
      <c r="AA332" s="127"/>
      <c r="AB332" s="127"/>
      <c r="AC332" s="127"/>
      <c r="AD332" s="127"/>
      <c r="AE332" s="127"/>
      <c r="AF332" s="127"/>
      <c r="AG332" s="127"/>
      <c r="AH332" s="127"/>
      <c r="AI332" s="127"/>
      <c r="AJ332" s="127"/>
      <c r="AK332" s="127"/>
      <c r="AL332" s="127"/>
      <c r="AM332" s="127"/>
    </row>
    <row r="333" spans="1:39" ht="15" customHeight="1" x14ac:dyDescent="0.25">
      <c r="A333" s="130"/>
      <c r="B333" s="130"/>
      <c r="C333" s="130"/>
      <c r="D333" s="130"/>
      <c r="E333" s="130"/>
      <c r="F333" s="130"/>
      <c r="G333" s="130"/>
      <c r="H333" s="130"/>
      <c r="I333" s="130"/>
      <c r="J333" s="130"/>
      <c r="K333" s="130"/>
      <c r="L333" s="130"/>
      <c r="M333" s="130"/>
      <c r="N333" s="130"/>
      <c r="O333" s="130"/>
      <c r="P333" s="130"/>
      <c r="Q333" s="130"/>
      <c r="R333" s="130"/>
      <c r="S333" s="130"/>
      <c r="T333" s="127"/>
      <c r="U333" s="127"/>
      <c r="V333" s="127"/>
      <c r="W333" s="127"/>
      <c r="X333" s="127"/>
      <c r="Y333" s="127"/>
      <c r="Z333" s="127"/>
      <c r="AA333" s="127"/>
      <c r="AB333" s="127"/>
      <c r="AC333" s="127"/>
      <c r="AD333" s="127"/>
      <c r="AE333" s="127"/>
      <c r="AF333" s="127"/>
      <c r="AG333" s="127"/>
      <c r="AH333" s="127"/>
      <c r="AI333" s="127"/>
      <c r="AJ333" s="127"/>
      <c r="AK333" s="127"/>
      <c r="AL333" s="127"/>
      <c r="AM333" s="127"/>
    </row>
    <row r="334" spans="1:39" ht="15" customHeight="1" x14ac:dyDescent="0.25">
      <c r="A334" s="130"/>
      <c r="B334" s="130"/>
      <c r="C334" s="130"/>
      <c r="D334" s="130"/>
      <c r="E334" s="130"/>
      <c r="F334" s="130"/>
      <c r="G334" s="130"/>
      <c r="H334" s="130"/>
      <c r="I334" s="130"/>
      <c r="J334" s="130"/>
      <c r="K334" s="130"/>
      <c r="L334" s="130"/>
      <c r="M334" s="130"/>
      <c r="N334" s="130"/>
      <c r="O334" s="130"/>
      <c r="P334" s="130"/>
      <c r="Q334" s="130"/>
      <c r="R334" s="130"/>
      <c r="S334" s="130"/>
      <c r="T334" s="127"/>
      <c r="U334" s="127"/>
      <c r="V334" s="127"/>
      <c r="W334" s="127"/>
      <c r="X334" s="127"/>
      <c r="Y334" s="127"/>
      <c r="Z334" s="127"/>
      <c r="AA334" s="127"/>
      <c r="AB334" s="127"/>
      <c r="AC334" s="127"/>
      <c r="AD334" s="127"/>
      <c r="AE334" s="127"/>
      <c r="AF334" s="127"/>
      <c r="AG334" s="127"/>
      <c r="AH334" s="127"/>
      <c r="AI334" s="127"/>
      <c r="AJ334" s="127"/>
      <c r="AK334" s="127"/>
      <c r="AL334" s="127"/>
      <c r="AM334" s="127"/>
    </row>
    <row r="335" spans="1:39" ht="15" customHeight="1" x14ac:dyDescent="0.25">
      <c r="A335" s="130"/>
      <c r="B335" s="130"/>
      <c r="C335" s="130"/>
      <c r="D335" s="130"/>
      <c r="E335" s="130"/>
      <c r="F335" s="130"/>
      <c r="G335" s="130"/>
      <c r="H335" s="130"/>
      <c r="I335" s="130"/>
      <c r="J335" s="130"/>
      <c r="K335" s="130"/>
      <c r="L335" s="130"/>
      <c r="M335" s="130"/>
      <c r="N335" s="130"/>
      <c r="O335" s="130"/>
      <c r="P335" s="130"/>
      <c r="Q335" s="130"/>
      <c r="R335" s="130"/>
      <c r="S335" s="130"/>
      <c r="T335" s="127"/>
      <c r="U335" s="127"/>
      <c r="V335" s="127"/>
      <c r="W335" s="127"/>
      <c r="X335" s="127"/>
      <c r="Y335" s="127"/>
      <c r="Z335" s="127"/>
      <c r="AA335" s="127"/>
      <c r="AB335" s="127"/>
      <c r="AC335" s="127"/>
      <c r="AD335" s="127"/>
      <c r="AE335" s="127"/>
      <c r="AF335" s="127"/>
      <c r="AG335" s="127"/>
      <c r="AH335" s="127"/>
      <c r="AI335" s="127"/>
      <c r="AJ335" s="127"/>
      <c r="AK335" s="127"/>
      <c r="AL335" s="127"/>
      <c r="AM335" s="127"/>
    </row>
    <row r="336" spans="1:39" ht="15" customHeight="1" x14ac:dyDescent="0.25">
      <c r="A336" s="130"/>
      <c r="B336" s="130"/>
      <c r="C336" s="130"/>
      <c r="D336" s="130"/>
      <c r="E336" s="130"/>
      <c r="F336" s="130"/>
      <c r="G336" s="130"/>
      <c r="H336" s="130"/>
      <c r="I336" s="130"/>
      <c r="J336" s="130"/>
      <c r="K336" s="130"/>
      <c r="L336" s="130"/>
      <c r="M336" s="130"/>
      <c r="N336" s="130"/>
      <c r="O336" s="130"/>
      <c r="P336" s="130"/>
      <c r="Q336" s="130"/>
      <c r="R336" s="130"/>
      <c r="S336" s="130"/>
      <c r="T336" s="127"/>
      <c r="U336" s="127"/>
      <c r="V336" s="127"/>
      <c r="W336" s="127"/>
      <c r="X336" s="127"/>
      <c r="Y336" s="127"/>
      <c r="Z336" s="127"/>
      <c r="AA336" s="127"/>
      <c r="AB336" s="127"/>
      <c r="AC336" s="127"/>
      <c r="AD336" s="127"/>
      <c r="AE336" s="127"/>
      <c r="AF336" s="127"/>
      <c r="AG336" s="127"/>
      <c r="AH336" s="127"/>
      <c r="AI336" s="127"/>
      <c r="AJ336" s="127"/>
      <c r="AK336" s="127"/>
      <c r="AL336" s="127"/>
      <c r="AM336" s="127"/>
    </row>
    <row r="337" spans="1:39" ht="15" customHeight="1" x14ac:dyDescent="0.25">
      <c r="A337" s="130"/>
      <c r="B337" s="130"/>
      <c r="C337" s="130"/>
      <c r="D337" s="130"/>
      <c r="E337" s="130"/>
      <c r="F337" s="130"/>
      <c r="G337" s="130"/>
      <c r="H337" s="130"/>
      <c r="I337" s="130"/>
      <c r="J337" s="130"/>
      <c r="K337" s="130"/>
      <c r="L337" s="130"/>
      <c r="M337" s="130"/>
      <c r="N337" s="130"/>
      <c r="O337" s="130"/>
      <c r="P337" s="130"/>
      <c r="Q337" s="130"/>
      <c r="R337" s="130"/>
      <c r="S337" s="130"/>
      <c r="T337" s="127"/>
      <c r="U337" s="127"/>
      <c r="V337" s="127"/>
      <c r="W337" s="127"/>
      <c r="X337" s="127"/>
      <c r="Y337" s="127"/>
      <c r="Z337" s="127"/>
      <c r="AA337" s="127"/>
      <c r="AB337" s="127"/>
      <c r="AC337" s="127"/>
      <c r="AD337" s="127"/>
      <c r="AE337" s="127"/>
      <c r="AF337" s="127"/>
      <c r="AG337" s="127"/>
      <c r="AH337" s="127"/>
      <c r="AI337" s="127"/>
      <c r="AJ337" s="127"/>
      <c r="AK337" s="127"/>
      <c r="AL337" s="127"/>
      <c r="AM337" s="127"/>
    </row>
    <row r="338" spans="1:39" ht="15" customHeight="1" x14ac:dyDescent="0.25">
      <c r="A338" s="130"/>
      <c r="B338" s="130"/>
      <c r="C338" s="130"/>
      <c r="D338" s="130"/>
      <c r="E338" s="130"/>
      <c r="F338" s="130"/>
      <c r="G338" s="130"/>
      <c r="H338" s="130"/>
      <c r="I338" s="130"/>
      <c r="J338" s="130"/>
      <c r="K338" s="130"/>
      <c r="L338" s="130"/>
      <c r="M338" s="130"/>
      <c r="N338" s="130"/>
      <c r="O338" s="130"/>
      <c r="P338" s="130"/>
      <c r="Q338" s="130"/>
      <c r="R338" s="130"/>
      <c r="S338" s="130"/>
      <c r="T338" s="127"/>
      <c r="U338" s="127"/>
      <c r="V338" s="127"/>
      <c r="W338" s="127"/>
      <c r="X338" s="127"/>
      <c r="Y338" s="127"/>
      <c r="Z338" s="127"/>
      <c r="AA338" s="127"/>
      <c r="AB338" s="127"/>
      <c r="AC338" s="127"/>
      <c r="AD338" s="127"/>
      <c r="AE338" s="127"/>
      <c r="AF338" s="127"/>
      <c r="AG338" s="127"/>
      <c r="AH338" s="127"/>
      <c r="AI338" s="127"/>
      <c r="AJ338" s="127"/>
      <c r="AK338" s="127"/>
      <c r="AL338" s="127"/>
      <c r="AM338" s="127"/>
    </row>
    <row r="339" spans="1:39" ht="15" customHeight="1" x14ac:dyDescent="0.25">
      <c r="A339" s="130"/>
      <c r="B339" s="130"/>
      <c r="C339" s="130"/>
      <c r="D339" s="130"/>
      <c r="E339" s="130"/>
      <c r="F339" s="130"/>
      <c r="G339" s="130"/>
      <c r="H339" s="130"/>
      <c r="I339" s="130"/>
      <c r="J339" s="130"/>
      <c r="K339" s="130"/>
      <c r="L339" s="130"/>
      <c r="M339" s="130"/>
      <c r="N339" s="130"/>
      <c r="O339" s="130"/>
      <c r="P339" s="130"/>
      <c r="Q339" s="130"/>
      <c r="R339" s="130"/>
      <c r="S339" s="130"/>
      <c r="T339" s="127"/>
      <c r="U339" s="127"/>
      <c r="V339" s="127"/>
      <c r="W339" s="127"/>
      <c r="X339" s="127"/>
      <c r="Y339" s="127"/>
      <c r="Z339" s="127"/>
      <c r="AA339" s="127"/>
      <c r="AB339" s="127"/>
      <c r="AC339" s="127"/>
      <c r="AD339" s="127"/>
      <c r="AE339" s="127"/>
      <c r="AF339" s="127"/>
      <c r="AG339" s="127"/>
      <c r="AH339" s="127"/>
      <c r="AI339" s="127"/>
      <c r="AJ339" s="127"/>
      <c r="AK339" s="127"/>
      <c r="AL339" s="127"/>
      <c r="AM339" s="127"/>
    </row>
    <row r="340" spans="1:39" ht="15" customHeight="1" x14ac:dyDescent="0.25">
      <c r="A340" s="130"/>
      <c r="B340" s="130"/>
      <c r="C340" s="130"/>
      <c r="D340" s="130"/>
      <c r="E340" s="130"/>
      <c r="F340" s="130"/>
      <c r="G340" s="130"/>
      <c r="H340" s="130"/>
      <c r="I340" s="130"/>
      <c r="J340" s="130"/>
      <c r="K340" s="130"/>
      <c r="L340" s="130"/>
      <c r="M340" s="130"/>
      <c r="N340" s="130"/>
      <c r="O340" s="130"/>
      <c r="P340" s="130"/>
      <c r="Q340" s="130"/>
      <c r="R340" s="130"/>
      <c r="S340" s="130"/>
      <c r="T340" s="127"/>
      <c r="U340" s="127"/>
      <c r="V340" s="127"/>
      <c r="W340" s="127"/>
      <c r="X340" s="127"/>
      <c r="Y340" s="127"/>
      <c r="Z340" s="127"/>
      <c r="AA340" s="127"/>
      <c r="AB340" s="127"/>
      <c r="AC340" s="127"/>
      <c r="AD340" s="127"/>
      <c r="AE340" s="127"/>
      <c r="AF340" s="127"/>
      <c r="AG340" s="127"/>
      <c r="AH340" s="127"/>
      <c r="AI340" s="127"/>
      <c r="AJ340" s="127"/>
      <c r="AK340" s="127"/>
      <c r="AL340" s="127"/>
      <c r="AM340" s="127"/>
    </row>
    <row r="341" spans="1:39" ht="15" customHeight="1" x14ac:dyDescent="0.25">
      <c r="A341" s="130"/>
      <c r="B341" s="130"/>
      <c r="C341" s="130"/>
      <c r="D341" s="130"/>
      <c r="E341" s="130"/>
      <c r="F341" s="130"/>
      <c r="G341" s="130"/>
      <c r="H341" s="130"/>
      <c r="I341" s="130"/>
      <c r="J341" s="130"/>
      <c r="K341" s="130"/>
      <c r="L341" s="130"/>
      <c r="M341" s="130"/>
      <c r="N341" s="130"/>
      <c r="O341" s="130"/>
      <c r="P341" s="130"/>
      <c r="Q341" s="130"/>
      <c r="R341" s="130"/>
      <c r="S341" s="130"/>
      <c r="T341" s="127"/>
      <c r="U341" s="127"/>
      <c r="V341" s="127"/>
      <c r="W341" s="127"/>
      <c r="X341" s="127"/>
      <c r="Y341" s="127"/>
      <c r="Z341" s="127"/>
      <c r="AA341" s="127"/>
      <c r="AB341" s="127"/>
      <c r="AC341" s="127"/>
      <c r="AD341" s="127"/>
      <c r="AE341" s="127"/>
      <c r="AF341" s="127"/>
      <c r="AG341" s="127"/>
      <c r="AH341" s="127"/>
      <c r="AI341" s="127"/>
      <c r="AJ341" s="127"/>
      <c r="AK341" s="127"/>
      <c r="AL341" s="127"/>
      <c r="AM341" s="127"/>
    </row>
    <row r="342" spans="1:39" ht="15" customHeight="1" x14ac:dyDescent="0.25">
      <c r="A342" s="130"/>
      <c r="B342" s="130"/>
      <c r="C342" s="130"/>
      <c r="D342" s="130"/>
      <c r="E342" s="130"/>
      <c r="F342" s="130"/>
      <c r="G342" s="130"/>
      <c r="H342" s="130"/>
      <c r="I342" s="130"/>
      <c r="J342" s="130"/>
      <c r="K342" s="130"/>
      <c r="L342" s="130"/>
      <c r="M342" s="130"/>
      <c r="N342" s="130"/>
      <c r="O342" s="130"/>
      <c r="P342" s="130"/>
      <c r="Q342" s="130"/>
      <c r="R342" s="130"/>
      <c r="S342" s="130"/>
      <c r="T342" s="127"/>
      <c r="U342" s="127"/>
      <c r="V342" s="127"/>
      <c r="W342" s="127"/>
      <c r="X342" s="127"/>
      <c r="Y342" s="127"/>
      <c r="Z342" s="127"/>
      <c r="AA342" s="127"/>
      <c r="AB342" s="127"/>
      <c r="AC342" s="127"/>
      <c r="AD342" s="127"/>
      <c r="AE342" s="127"/>
      <c r="AF342" s="127"/>
      <c r="AG342" s="127"/>
      <c r="AH342" s="127"/>
      <c r="AI342" s="127"/>
      <c r="AJ342" s="127"/>
      <c r="AK342" s="127"/>
      <c r="AL342" s="127"/>
      <c r="AM342" s="127"/>
    </row>
    <row r="343" spans="1:39" ht="15" customHeight="1" x14ac:dyDescent="0.25">
      <c r="A343" s="130"/>
      <c r="B343" s="130"/>
      <c r="C343" s="130"/>
      <c r="D343" s="130"/>
      <c r="E343" s="130"/>
      <c r="F343" s="130"/>
      <c r="G343" s="130"/>
      <c r="H343" s="130"/>
      <c r="I343" s="130"/>
      <c r="J343" s="130"/>
      <c r="K343" s="130"/>
      <c r="L343" s="130"/>
      <c r="M343" s="130"/>
      <c r="N343" s="130"/>
      <c r="O343" s="130"/>
      <c r="P343" s="130"/>
      <c r="Q343" s="130"/>
      <c r="R343" s="130"/>
      <c r="S343" s="130"/>
      <c r="T343" s="127"/>
      <c r="U343" s="127"/>
      <c r="V343" s="127"/>
      <c r="W343" s="127"/>
      <c r="X343" s="127"/>
      <c r="Y343" s="127"/>
      <c r="Z343" s="127"/>
      <c r="AA343" s="127"/>
      <c r="AB343" s="127"/>
      <c r="AC343" s="127"/>
      <c r="AD343" s="127"/>
      <c r="AE343" s="127"/>
      <c r="AF343" s="127"/>
      <c r="AG343" s="127"/>
      <c r="AH343" s="127"/>
      <c r="AI343" s="127"/>
      <c r="AJ343" s="127"/>
      <c r="AK343" s="127"/>
      <c r="AL343" s="127"/>
      <c r="AM343" s="127"/>
    </row>
    <row r="344" spans="1:39" ht="15" customHeight="1" x14ac:dyDescent="0.25">
      <c r="A344" s="130"/>
      <c r="B344" s="130"/>
      <c r="C344" s="130"/>
      <c r="D344" s="130"/>
      <c r="E344" s="130"/>
      <c r="F344" s="130"/>
      <c r="G344" s="130"/>
      <c r="H344" s="130"/>
      <c r="I344" s="130"/>
      <c r="J344" s="130"/>
      <c r="K344" s="130"/>
      <c r="L344" s="130"/>
      <c r="M344" s="130"/>
      <c r="N344" s="130"/>
      <c r="O344" s="130"/>
      <c r="P344" s="130"/>
      <c r="Q344" s="130"/>
      <c r="R344" s="130"/>
      <c r="S344" s="130"/>
      <c r="T344" s="127"/>
      <c r="U344" s="127"/>
      <c r="V344" s="127"/>
      <c r="W344" s="127"/>
      <c r="X344" s="127"/>
      <c r="Y344" s="127"/>
      <c r="Z344" s="127"/>
      <c r="AA344" s="127"/>
      <c r="AB344" s="127"/>
      <c r="AC344" s="127"/>
      <c r="AD344" s="127"/>
      <c r="AE344" s="127"/>
      <c r="AF344" s="127"/>
      <c r="AG344" s="127"/>
      <c r="AH344" s="127"/>
      <c r="AI344" s="127"/>
      <c r="AJ344" s="127"/>
      <c r="AK344" s="127"/>
      <c r="AL344" s="127"/>
      <c r="AM344" s="127"/>
    </row>
    <row r="345" spans="1:39" ht="15" customHeight="1" x14ac:dyDescent="0.25">
      <c r="A345" s="130"/>
      <c r="B345" s="130"/>
      <c r="C345" s="130"/>
      <c r="D345" s="130"/>
      <c r="E345" s="130"/>
      <c r="F345" s="130"/>
      <c r="G345" s="130"/>
      <c r="H345" s="130"/>
      <c r="I345" s="130"/>
      <c r="J345" s="130"/>
      <c r="K345" s="130"/>
      <c r="L345" s="130"/>
      <c r="M345" s="130"/>
      <c r="N345" s="130"/>
      <c r="O345" s="130"/>
      <c r="P345" s="130"/>
      <c r="Q345" s="130"/>
      <c r="R345" s="130"/>
      <c r="S345" s="130"/>
      <c r="T345" s="127"/>
      <c r="U345" s="127"/>
      <c r="V345" s="127"/>
      <c r="W345" s="127"/>
      <c r="X345" s="127"/>
      <c r="Y345" s="127"/>
      <c r="Z345" s="127"/>
      <c r="AA345" s="127"/>
      <c r="AB345" s="127"/>
      <c r="AC345" s="127"/>
      <c r="AD345" s="127"/>
      <c r="AE345" s="127"/>
      <c r="AF345" s="127"/>
      <c r="AG345" s="127"/>
      <c r="AH345" s="127"/>
      <c r="AI345" s="127"/>
      <c r="AJ345" s="127"/>
      <c r="AK345" s="127"/>
      <c r="AL345" s="127"/>
      <c r="AM345" s="127"/>
    </row>
    <row r="346" spans="1:39" ht="15" customHeight="1" x14ac:dyDescent="0.25">
      <c r="A346" s="130"/>
      <c r="B346" s="130"/>
      <c r="C346" s="130"/>
      <c r="D346" s="130"/>
      <c r="E346" s="130"/>
      <c r="F346" s="130"/>
      <c r="G346" s="130"/>
      <c r="H346" s="130"/>
      <c r="I346" s="130"/>
      <c r="J346" s="130"/>
      <c r="K346" s="130"/>
      <c r="L346" s="130"/>
      <c r="M346" s="130"/>
      <c r="N346" s="130"/>
      <c r="O346" s="130"/>
      <c r="P346" s="130"/>
      <c r="Q346" s="130"/>
      <c r="R346" s="130"/>
      <c r="S346" s="130"/>
      <c r="T346" s="127"/>
      <c r="U346" s="127"/>
      <c r="V346" s="127"/>
      <c r="W346" s="127"/>
      <c r="X346" s="127"/>
      <c r="Y346" s="127"/>
      <c r="Z346" s="127"/>
      <c r="AA346" s="127"/>
      <c r="AB346" s="127"/>
      <c r="AC346" s="127"/>
      <c r="AD346" s="127"/>
      <c r="AE346" s="127"/>
      <c r="AF346" s="127"/>
      <c r="AG346" s="127"/>
      <c r="AH346" s="127"/>
      <c r="AI346" s="127"/>
      <c r="AJ346" s="127"/>
      <c r="AK346" s="127"/>
      <c r="AL346" s="127"/>
      <c r="AM346" s="127"/>
    </row>
    <row r="347" spans="1:39" ht="15" customHeight="1" x14ac:dyDescent="0.25">
      <c r="A347" s="130"/>
      <c r="B347" s="130"/>
      <c r="C347" s="130"/>
      <c r="D347" s="130"/>
      <c r="E347" s="130"/>
      <c r="F347" s="130"/>
      <c r="G347" s="130"/>
      <c r="H347" s="130"/>
      <c r="I347" s="130"/>
      <c r="J347" s="130"/>
      <c r="K347" s="130"/>
      <c r="L347" s="130"/>
      <c r="M347" s="130"/>
      <c r="N347" s="130"/>
      <c r="O347" s="130"/>
      <c r="P347" s="130"/>
      <c r="Q347" s="130"/>
      <c r="R347" s="130"/>
      <c r="S347" s="130"/>
      <c r="T347" s="127"/>
      <c r="U347" s="127"/>
      <c r="V347" s="127"/>
      <c r="W347" s="127"/>
      <c r="X347" s="127"/>
      <c r="Y347" s="127"/>
      <c r="Z347" s="127"/>
      <c r="AA347" s="127"/>
      <c r="AB347" s="127"/>
      <c r="AC347" s="127"/>
      <c r="AD347" s="127"/>
      <c r="AE347" s="127"/>
      <c r="AF347" s="127"/>
      <c r="AG347" s="127"/>
      <c r="AH347" s="127"/>
      <c r="AI347" s="127"/>
      <c r="AJ347" s="127"/>
      <c r="AK347" s="127"/>
      <c r="AL347" s="127"/>
      <c r="AM347" s="127"/>
    </row>
    <row r="348" spans="1:39" ht="15" customHeight="1" x14ac:dyDescent="0.25">
      <c r="A348" s="130"/>
      <c r="B348" s="130"/>
      <c r="C348" s="130"/>
      <c r="D348" s="130"/>
      <c r="E348" s="130"/>
      <c r="F348" s="130"/>
      <c r="G348" s="130"/>
      <c r="H348" s="130"/>
      <c r="I348" s="130"/>
      <c r="J348" s="130"/>
      <c r="K348" s="130"/>
      <c r="L348" s="130"/>
      <c r="M348" s="130"/>
      <c r="N348" s="130"/>
      <c r="O348" s="130"/>
      <c r="P348" s="130"/>
      <c r="Q348" s="130"/>
      <c r="R348" s="130"/>
      <c r="S348" s="130"/>
      <c r="T348" s="127"/>
      <c r="U348" s="127"/>
      <c r="V348" s="127"/>
      <c r="W348" s="127"/>
      <c r="X348" s="127"/>
      <c r="Y348" s="127"/>
      <c r="Z348" s="127"/>
      <c r="AA348" s="127"/>
      <c r="AB348" s="127"/>
      <c r="AC348" s="127"/>
      <c r="AD348" s="127"/>
      <c r="AE348" s="127"/>
      <c r="AF348" s="127"/>
      <c r="AG348" s="127"/>
      <c r="AH348" s="127"/>
      <c r="AI348" s="127"/>
      <c r="AJ348" s="127"/>
      <c r="AK348" s="127"/>
      <c r="AL348" s="127"/>
      <c r="AM348" s="127"/>
    </row>
    <row r="349" spans="1:39" ht="15" customHeight="1" x14ac:dyDescent="0.25">
      <c r="A349" s="130"/>
      <c r="B349" s="130"/>
      <c r="C349" s="130"/>
      <c r="D349" s="130"/>
      <c r="E349" s="130"/>
      <c r="F349" s="130"/>
      <c r="G349" s="130"/>
      <c r="H349" s="130"/>
      <c r="I349" s="130"/>
      <c r="J349" s="130"/>
      <c r="K349" s="130"/>
      <c r="L349" s="130"/>
      <c r="M349" s="130"/>
      <c r="N349" s="130"/>
      <c r="O349" s="130"/>
      <c r="P349" s="130"/>
      <c r="Q349" s="130"/>
      <c r="R349" s="130"/>
      <c r="S349" s="130"/>
      <c r="T349" s="127"/>
      <c r="U349" s="127"/>
      <c r="V349" s="127"/>
      <c r="W349" s="127"/>
      <c r="X349" s="127"/>
      <c r="Y349" s="127"/>
      <c r="Z349" s="127"/>
      <c r="AA349" s="127"/>
      <c r="AB349" s="127"/>
      <c r="AC349" s="127"/>
      <c r="AD349" s="127"/>
      <c r="AE349" s="127"/>
      <c r="AF349" s="127"/>
      <c r="AG349" s="127"/>
      <c r="AH349" s="127"/>
      <c r="AI349" s="127"/>
      <c r="AJ349" s="127"/>
      <c r="AK349" s="127"/>
      <c r="AL349" s="127"/>
      <c r="AM349" s="127"/>
    </row>
    <row r="350" spans="1:39" ht="15" customHeight="1" x14ac:dyDescent="0.25">
      <c r="A350" s="130"/>
      <c r="B350" s="130"/>
      <c r="C350" s="130"/>
      <c r="D350" s="130"/>
      <c r="E350" s="130"/>
      <c r="F350" s="130"/>
      <c r="G350" s="130"/>
      <c r="H350" s="130"/>
      <c r="I350" s="130"/>
      <c r="J350" s="130"/>
      <c r="K350" s="130"/>
      <c r="L350" s="130"/>
      <c r="M350" s="130"/>
      <c r="N350" s="130"/>
      <c r="O350" s="130"/>
      <c r="P350" s="130"/>
      <c r="Q350" s="130"/>
      <c r="R350" s="130"/>
      <c r="S350" s="130"/>
      <c r="T350" s="127"/>
      <c r="U350" s="127"/>
      <c r="V350" s="127"/>
      <c r="W350" s="127"/>
      <c r="X350" s="127"/>
      <c r="Y350" s="127"/>
      <c r="Z350" s="127"/>
      <c r="AA350" s="127"/>
      <c r="AB350" s="127"/>
      <c r="AC350" s="127"/>
      <c r="AD350" s="127"/>
      <c r="AE350" s="127"/>
      <c r="AF350" s="127"/>
      <c r="AG350" s="127"/>
      <c r="AH350" s="127"/>
      <c r="AI350" s="127"/>
      <c r="AJ350" s="127"/>
      <c r="AK350" s="127"/>
      <c r="AL350" s="127"/>
      <c r="AM350" s="127"/>
    </row>
    <row r="351" spans="1:39" ht="15" customHeight="1" x14ac:dyDescent="0.25">
      <c r="A351" s="130"/>
      <c r="B351" s="130"/>
      <c r="C351" s="130"/>
      <c r="D351" s="130"/>
      <c r="E351" s="130"/>
      <c r="F351" s="130"/>
      <c r="G351" s="130"/>
      <c r="H351" s="130"/>
      <c r="I351" s="130"/>
      <c r="J351" s="130"/>
      <c r="K351" s="130"/>
      <c r="L351" s="130"/>
      <c r="M351" s="130"/>
      <c r="N351" s="130"/>
      <c r="O351" s="130"/>
      <c r="P351" s="130"/>
      <c r="Q351" s="130"/>
      <c r="R351" s="130"/>
      <c r="S351" s="130"/>
      <c r="T351" s="127"/>
      <c r="U351" s="127"/>
      <c r="V351" s="127"/>
      <c r="W351" s="127"/>
      <c r="X351" s="127"/>
      <c r="Y351" s="127"/>
      <c r="Z351" s="127"/>
      <c r="AA351" s="127"/>
      <c r="AB351" s="127"/>
      <c r="AC351" s="127"/>
      <c r="AD351" s="127"/>
      <c r="AE351" s="127"/>
      <c r="AF351" s="127"/>
      <c r="AG351" s="127"/>
      <c r="AH351" s="127"/>
      <c r="AI351" s="127"/>
      <c r="AJ351" s="127"/>
      <c r="AK351" s="127"/>
      <c r="AL351" s="127"/>
      <c r="AM351" s="127"/>
    </row>
    <row r="352" spans="1:39" ht="15" customHeight="1" x14ac:dyDescent="0.25">
      <c r="A352" s="130"/>
      <c r="B352" s="130"/>
      <c r="C352" s="130"/>
      <c r="D352" s="130"/>
      <c r="E352" s="130"/>
      <c r="F352" s="130"/>
      <c r="G352" s="130"/>
      <c r="H352" s="130"/>
      <c r="I352" s="130"/>
      <c r="J352" s="130"/>
      <c r="K352" s="130"/>
      <c r="L352" s="130"/>
      <c r="M352" s="130"/>
      <c r="N352" s="130"/>
      <c r="O352" s="130"/>
      <c r="P352" s="130"/>
      <c r="Q352" s="130"/>
      <c r="R352" s="130"/>
      <c r="S352" s="130"/>
      <c r="T352" s="127"/>
      <c r="U352" s="127"/>
      <c r="V352" s="127"/>
      <c r="W352" s="127"/>
      <c r="X352" s="127"/>
      <c r="Y352" s="127"/>
      <c r="Z352" s="127"/>
      <c r="AA352" s="127"/>
      <c r="AB352" s="127"/>
      <c r="AC352" s="127"/>
      <c r="AD352" s="127"/>
      <c r="AE352" s="127"/>
      <c r="AF352" s="127"/>
      <c r="AG352" s="127"/>
      <c r="AH352" s="127"/>
      <c r="AI352" s="127"/>
      <c r="AJ352" s="127"/>
      <c r="AK352" s="127"/>
      <c r="AL352" s="127"/>
      <c r="AM352" s="127"/>
    </row>
    <row r="353" spans="1:39" ht="15" customHeight="1" x14ac:dyDescent="0.25">
      <c r="A353" s="130"/>
      <c r="B353" s="130"/>
      <c r="C353" s="130"/>
      <c r="D353" s="130"/>
      <c r="E353" s="130"/>
      <c r="F353" s="130"/>
      <c r="G353" s="130"/>
      <c r="H353" s="130"/>
      <c r="I353" s="130"/>
      <c r="J353" s="130"/>
      <c r="K353" s="130"/>
      <c r="L353" s="130"/>
      <c r="M353" s="130"/>
      <c r="N353" s="130"/>
      <c r="O353" s="130"/>
      <c r="P353" s="130"/>
      <c r="Q353" s="130"/>
      <c r="R353" s="130"/>
      <c r="S353" s="130"/>
      <c r="T353" s="127"/>
      <c r="U353" s="127"/>
      <c r="V353" s="127"/>
      <c r="W353" s="127"/>
      <c r="X353" s="127"/>
      <c r="Y353" s="127"/>
      <c r="Z353" s="127"/>
      <c r="AA353" s="127"/>
      <c r="AB353" s="127"/>
      <c r="AC353" s="127"/>
      <c r="AD353" s="127"/>
      <c r="AE353" s="127"/>
      <c r="AF353" s="127"/>
      <c r="AG353" s="127"/>
      <c r="AH353" s="127"/>
      <c r="AI353" s="127"/>
      <c r="AJ353" s="127"/>
      <c r="AK353" s="127"/>
      <c r="AL353" s="127"/>
      <c r="AM353" s="127"/>
    </row>
    <row r="354" spans="1:39" ht="15" customHeight="1" x14ac:dyDescent="0.25">
      <c r="A354" s="130"/>
      <c r="B354" s="130"/>
      <c r="C354" s="130"/>
      <c r="D354" s="130"/>
      <c r="E354" s="130"/>
      <c r="F354" s="130"/>
      <c r="G354" s="130"/>
      <c r="H354" s="130"/>
      <c r="I354" s="130"/>
      <c r="J354" s="130"/>
      <c r="K354" s="130"/>
      <c r="L354" s="130"/>
      <c r="M354" s="130"/>
      <c r="N354" s="130"/>
      <c r="O354" s="130"/>
      <c r="P354" s="130"/>
      <c r="Q354" s="130"/>
      <c r="R354" s="130"/>
      <c r="S354" s="130"/>
      <c r="T354" s="127"/>
      <c r="U354" s="127"/>
      <c r="V354" s="127"/>
      <c r="W354" s="127"/>
      <c r="X354" s="127"/>
      <c r="Y354" s="127"/>
      <c r="Z354" s="127"/>
      <c r="AA354" s="127"/>
      <c r="AB354" s="127"/>
      <c r="AC354" s="127"/>
      <c r="AD354" s="127"/>
      <c r="AE354" s="127"/>
      <c r="AF354" s="127"/>
      <c r="AG354" s="127"/>
      <c r="AH354" s="127"/>
      <c r="AI354" s="127"/>
      <c r="AJ354" s="127"/>
      <c r="AK354" s="127"/>
      <c r="AL354" s="127"/>
      <c r="AM354" s="127"/>
    </row>
    <row r="355" spans="1:39" ht="15" customHeight="1" x14ac:dyDescent="0.25">
      <c r="A355" s="130"/>
      <c r="B355" s="130"/>
      <c r="C355" s="130"/>
      <c r="D355" s="130"/>
      <c r="E355" s="130"/>
      <c r="F355" s="130"/>
      <c r="G355" s="130"/>
      <c r="H355" s="130"/>
      <c r="I355" s="130"/>
      <c r="J355" s="130"/>
      <c r="K355" s="130"/>
      <c r="L355" s="130"/>
      <c r="M355" s="130"/>
      <c r="N355" s="130"/>
      <c r="O355" s="130"/>
      <c r="P355" s="130"/>
      <c r="Q355" s="130"/>
      <c r="R355" s="130"/>
      <c r="S355" s="130"/>
      <c r="T355" s="127"/>
      <c r="U355" s="127"/>
      <c r="V355" s="127"/>
      <c r="W355" s="127"/>
      <c r="X355" s="127"/>
      <c r="Y355" s="127"/>
      <c r="Z355" s="127"/>
      <c r="AA355" s="127"/>
      <c r="AB355" s="127"/>
      <c r="AC355" s="127"/>
      <c r="AD355" s="127"/>
      <c r="AE355" s="127"/>
      <c r="AF355" s="127"/>
      <c r="AG355" s="127"/>
      <c r="AH355" s="127"/>
      <c r="AI355" s="127"/>
      <c r="AJ355" s="127"/>
      <c r="AK355" s="127"/>
      <c r="AL355" s="127"/>
      <c r="AM355" s="127"/>
    </row>
    <row r="356" spans="1:39" ht="15" customHeight="1" x14ac:dyDescent="0.25">
      <c r="A356" s="130"/>
      <c r="B356" s="130"/>
      <c r="C356" s="130"/>
      <c r="D356" s="130"/>
      <c r="E356" s="130"/>
      <c r="F356" s="130"/>
      <c r="G356" s="130"/>
      <c r="H356" s="130"/>
      <c r="I356" s="130"/>
      <c r="J356" s="130"/>
      <c r="K356" s="130"/>
      <c r="L356" s="130"/>
      <c r="M356" s="130"/>
      <c r="N356" s="130"/>
      <c r="O356" s="130"/>
      <c r="P356" s="130"/>
      <c r="Q356" s="130"/>
      <c r="R356" s="130"/>
      <c r="S356" s="130"/>
      <c r="T356" s="127"/>
      <c r="U356" s="127"/>
      <c r="V356" s="127"/>
      <c r="W356" s="127"/>
      <c r="X356" s="127"/>
      <c r="Y356" s="127"/>
      <c r="Z356" s="127"/>
      <c r="AA356" s="127"/>
      <c r="AB356" s="127"/>
      <c r="AC356" s="127"/>
      <c r="AD356" s="127"/>
      <c r="AE356" s="127"/>
      <c r="AF356" s="127"/>
      <c r="AG356" s="127"/>
      <c r="AH356" s="127"/>
      <c r="AI356" s="127"/>
      <c r="AJ356" s="127"/>
      <c r="AK356" s="127"/>
      <c r="AL356" s="127"/>
      <c r="AM356" s="127"/>
    </row>
    <row r="357" spans="1:39" ht="15" customHeight="1" x14ac:dyDescent="0.25">
      <c r="A357" s="130"/>
      <c r="B357" s="130"/>
      <c r="C357" s="130"/>
      <c r="D357" s="130"/>
      <c r="E357" s="130"/>
      <c r="F357" s="130"/>
      <c r="G357" s="130"/>
      <c r="H357" s="130"/>
      <c r="I357" s="130"/>
      <c r="J357" s="130"/>
      <c r="K357" s="130"/>
      <c r="L357" s="130"/>
      <c r="M357" s="130"/>
      <c r="N357" s="130"/>
      <c r="O357" s="130"/>
      <c r="P357" s="130"/>
      <c r="Q357" s="130"/>
      <c r="R357" s="130"/>
      <c r="S357" s="130"/>
      <c r="T357" s="127"/>
      <c r="U357" s="127"/>
      <c r="V357" s="127"/>
      <c r="W357" s="127"/>
      <c r="X357" s="127"/>
      <c r="Y357" s="127"/>
      <c r="Z357" s="127"/>
      <c r="AA357" s="127"/>
      <c r="AB357" s="127"/>
      <c r="AC357" s="127"/>
      <c r="AD357" s="127"/>
      <c r="AE357" s="127"/>
      <c r="AF357" s="127"/>
      <c r="AG357" s="127"/>
      <c r="AH357" s="127"/>
      <c r="AI357" s="127"/>
      <c r="AJ357" s="127"/>
      <c r="AK357" s="127"/>
      <c r="AL357" s="127"/>
      <c r="AM357" s="127"/>
    </row>
    <row r="358" spans="1:39" ht="15" customHeight="1" x14ac:dyDescent="0.25">
      <c r="A358" s="130"/>
      <c r="B358" s="130"/>
      <c r="C358" s="130"/>
      <c r="D358" s="130"/>
      <c r="E358" s="130"/>
      <c r="F358" s="130"/>
      <c r="G358" s="130"/>
      <c r="H358" s="130"/>
      <c r="I358" s="130"/>
      <c r="J358" s="130"/>
      <c r="K358" s="130"/>
      <c r="L358" s="130"/>
      <c r="M358" s="130"/>
      <c r="N358" s="130"/>
      <c r="O358" s="130"/>
      <c r="P358" s="130"/>
      <c r="Q358" s="130"/>
      <c r="R358" s="130"/>
      <c r="S358" s="130"/>
      <c r="T358" s="127"/>
      <c r="U358" s="127"/>
      <c r="V358" s="127"/>
      <c r="W358" s="127"/>
      <c r="X358" s="127"/>
      <c r="Y358" s="127"/>
      <c r="Z358" s="127"/>
      <c r="AA358" s="127"/>
      <c r="AB358" s="127"/>
      <c r="AC358" s="127"/>
      <c r="AD358" s="127"/>
      <c r="AE358" s="127"/>
      <c r="AF358" s="127"/>
      <c r="AG358" s="127"/>
      <c r="AH358" s="127"/>
      <c r="AI358" s="127"/>
      <c r="AJ358" s="127"/>
      <c r="AK358" s="127"/>
      <c r="AL358" s="127"/>
      <c r="AM358" s="127"/>
    </row>
    <row r="359" spans="1:39" ht="15" customHeight="1" x14ac:dyDescent="0.25">
      <c r="A359" s="130"/>
      <c r="B359" s="130"/>
      <c r="C359" s="130"/>
      <c r="D359" s="130"/>
      <c r="E359" s="130"/>
      <c r="F359" s="130"/>
      <c r="G359" s="130"/>
      <c r="H359" s="130"/>
      <c r="I359" s="130"/>
      <c r="J359" s="130"/>
      <c r="K359" s="130"/>
      <c r="L359" s="130"/>
      <c r="M359" s="130"/>
      <c r="N359" s="130"/>
      <c r="O359" s="130"/>
      <c r="P359" s="130"/>
      <c r="Q359" s="130"/>
      <c r="R359" s="130"/>
      <c r="S359" s="130"/>
      <c r="T359" s="127"/>
      <c r="U359" s="127"/>
      <c r="V359" s="127"/>
      <c r="W359" s="127"/>
      <c r="X359" s="127"/>
      <c r="Y359" s="127"/>
      <c r="Z359" s="127"/>
      <c r="AA359" s="127"/>
      <c r="AB359" s="127"/>
      <c r="AC359" s="127"/>
      <c r="AD359" s="127"/>
      <c r="AE359" s="127"/>
      <c r="AF359" s="127"/>
      <c r="AG359" s="127"/>
      <c r="AH359" s="127"/>
      <c r="AI359" s="127"/>
      <c r="AJ359" s="127"/>
      <c r="AK359" s="127"/>
      <c r="AL359" s="127"/>
      <c r="AM359" s="127"/>
    </row>
    <row r="360" spans="1:39" ht="15" customHeight="1" x14ac:dyDescent="0.25">
      <c r="A360" s="130"/>
      <c r="B360" s="130"/>
      <c r="C360" s="130"/>
      <c r="D360" s="130"/>
      <c r="E360" s="130"/>
      <c r="F360" s="130"/>
      <c r="G360" s="130"/>
      <c r="H360" s="130"/>
      <c r="I360" s="130"/>
      <c r="J360" s="130"/>
      <c r="K360" s="130"/>
      <c r="L360" s="130"/>
      <c r="M360" s="130"/>
      <c r="N360" s="130"/>
      <c r="O360" s="130"/>
      <c r="P360" s="130"/>
      <c r="Q360" s="130"/>
      <c r="R360" s="130"/>
      <c r="S360" s="130"/>
      <c r="T360" s="127"/>
      <c r="U360" s="127"/>
      <c r="V360" s="127"/>
      <c r="W360" s="127"/>
      <c r="X360" s="127"/>
      <c r="Y360" s="127"/>
      <c r="Z360" s="127"/>
      <c r="AA360" s="127"/>
      <c r="AB360" s="127"/>
      <c r="AC360" s="127"/>
      <c r="AD360" s="127"/>
      <c r="AE360" s="127"/>
      <c r="AF360" s="127"/>
      <c r="AG360" s="127"/>
      <c r="AH360" s="127"/>
      <c r="AI360" s="127"/>
      <c r="AJ360" s="127"/>
      <c r="AK360" s="127"/>
      <c r="AL360" s="127"/>
      <c r="AM360" s="127"/>
    </row>
    <row r="361" spans="1:39" ht="15" customHeight="1" x14ac:dyDescent="0.25">
      <c r="A361" s="130"/>
      <c r="B361" s="130"/>
      <c r="C361" s="130"/>
      <c r="D361" s="130"/>
      <c r="E361" s="130"/>
      <c r="F361" s="130"/>
      <c r="G361" s="130"/>
      <c r="H361" s="130"/>
      <c r="I361" s="130"/>
      <c r="J361" s="130"/>
      <c r="K361" s="130"/>
      <c r="L361" s="130"/>
      <c r="M361" s="130"/>
      <c r="N361" s="130"/>
      <c r="O361" s="130"/>
      <c r="P361" s="130"/>
      <c r="Q361" s="130"/>
      <c r="R361" s="130"/>
      <c r="S361" s="130"/>
      <c r="T361" s="127"/>
      <c r="U361" s="127"/>
      <c r="V361" s="127"/>
      <c r="W361" s="127"/>
      <c r="X361" s="127"/>
      <c r="Y361" s="127"/>
      <c r="Z361" s="127"/>
      <c r="AA361" s="127"/>
      <c r="AB361" s="127"/>
      <c r="AC361" s="127"/>
      <c r="AD361" s="127"/>
      <c r="AE361" s="127"/>
      <c r="AF361" s="127"/>
      <c r="AG361" s="127"/>
      <c r="AH361" s="127"/>
      <c r="AI361" s="127"/>
      <c r="AJ361" s="127"/>
      <c r="AK361" s="127"/>
      <c r="AL361" s="127"/>
      <c r="AM361" s="127"/>
    </row>
    <row r="362" spans="1:39" ht="15" customHeight="1" x14ac:dyDescent="0.25">
      <c r="A362" s="130"/>
      <c r="B362" s="130"/>
      <c r="C362" s="130"/>
      <c r="D362" s="130"/>
      <c r="E362" s="130"/>
      <c r="F362" s="130"/>
      <c r="G362" s="130"/>
      <c r="H362" s="130"/>
      <c r="I362" s="130"/>
      <c r="J362" s="130"/>
      <c r="K362" s="130"/>
      <c r="L362" s="130"/>
      <c r="M362" s="130"/>
      <c r="N362" s="130"/>
      <c r="O362" s="130"/>
      <c r="P362" s="130"/>
      <c r="Q362" s="130"/>
      <c r="R362" s="130"/>
      <c r="S362" s="130"/>
      <c r="T362" s="127"/>
      <c r="U362" s="127"/>
      <c r="V362" s="127"/>
      <c r="W362" s="127"/>
      <c r="X362" s="127"/>
      <c r="Y362" s="127"/>
      <c r="Z362" s="127"/>
      <c r="AA362" s="127"/>
      <c r="AB362" s="127"/>
      <c r="AC362" s="127"/>
      <c r="AD362" s="127"/>
      <c r="AE362" s="127"/>
      <c r="AF362" s="127"/>
      <c r="AG362" s="127"/>
      <c r="AH362" s="127"/>
      <c r="AI362" s="127"/>
      <c r="AJ362" s="127"/>
      <c r="AK362" s="127"/>
      <c r="AL362" s="127"/>
      <c r="AM362" s="127"/>
    </row>
    <row r="363" spans="1:39" ht="15" customHeight="1" x14ac:dyDescent="0.25">
      <c r="A363" s="130"/>
      <c r="B363" s="130"/>
      <c r="C363" s="130"/>
      <c r="D363" s="130"/>
      <c r="E363" s="130"/>
      <c r="F363" s="130"/>
      <c r="G363" s="130"/>
      <c r="H363" s="130"/>
      <c r="I363" s="130"/>
      <c r="J363" s="130"/>
      <c r="K363" s="130"/>
      <c r="L363" s="130"/>
      <c r="M363" s="130"/>
      <c r="N363" s="130"/>
      <c r="O363" s="130"/>
      <c r="P363" s="130"/>
      <c r="Q363" s="130"/>
      <c r="R363" s="130"/>
      <c r="S363" s="130"/>
      <c r="T363" s="127"/>
      <c r="U363" s="127"/>
      <c r="V363" s="127"/>
      <c r="W363" s="127"/>
      <c r="X363" s="127"/>
      <c r="Y363" s="127"/>
      <c r="Z363" s="127"/>
      <c r="AA363" s="127"/>
      <c r="AB363" s="127"/>
      <c r="AC363" s="127"/>
      <c r="AD363" s="127"/>
      <c r="AE363" s="127"/>
      <c r="AF363" s="127"/>
      <c r="AG363" s="127"/>
      <c r="AH363" s="127"/>
      <c r="AI363" s="127"/>
      <c r="AJ363" s="127"/>
      <c r="AK363" s="127"/>
      <c r="AL363" s="127"/>
      <c r="AM363" s="127"/>
    </row>
    <row r="364" spans="1:39" ht="15" customHeight="1" x14ac:dyDescent="0.25">
      <c r="A364" s="130"/>
      <c r="B364" s="130"/>
      <c r="C364" s="130"/>
      <c r="D364" s="130"/>
      <c r="E364" s="130"/>
      <c r="F364" s="130"/>
      <c r="G364" s="130"/>
      <c r="H364" s="130"/>
      <c r="I364" s="130"/>
      <c r="J364" s="130"/>
      <c r="K364" s="130"/>
      <c r="L364" s="130"/>
      <c r="M364" s="130"/>
      <c r="N364" s="130"/>
      <c r="O364" s="130"/>
      <c r="P364" s="130"/>
      <c r="Q364" s="130"/>
      <c r="R364" s="130"/>
      <c r="S364" s="130"/>
      <c r="T364" s="127"/>
      <c r="U364" s="127"/>
      <c r="V364" s="127"/>
      <c r="W364" s="127"/>
      <c r="X364" s="127"/>
      <c r="Y364" s="127"/>
      <c r="Z364" s="127"/>
      <c r="AA364" s="127"/>
      <c r="AB364" s="127"/>
      <c r="AC364" s="127"/>
      <c r="AD364" s="127"/>
      <c r="AE364" s="127"/>
      <c r="AF364" s="127"/>
      <c r="AG364" s="127"/>
      <c r="AH364" s="127"/>
      <c r="AI364" s="127"/>
      <c r="AJ364" s="127"/>
      <c r="AK364" s="127"/>
      <c r="AL364" s="127"/>
      <c r="AM364" s="127"/>
    </row>
    <row r="365" spans="1:39" ht="15" customHeight="1" x14ac:dyDescent="0.25">
      <c r="A365" s="130"/>
      <c r="B365" s="130"/>
      <c r="C365" s="130"/>
      <c r="D365" s="130"/>
      <c r="E365" s="130"/>
      <c r="F365" s="130"/>
      <c r="G365" s="130"/>
      <c r="H365" s="130"/>
      <c r="I365" s="130"/>
      <c r="J365" s="130"/>
      <c r="K365" s="130"/>
      <c r="L365" s="130"/>
      <c r="M365" s="130"/>
      <c r="N365" s="130"/>
      <c r="O365" s="130"/>
      <c r="P365" s="130"/>
      <c r="Q365" s="130"/>
      <c r="R365" s="130"/>
      <c r="S365" s="130"/>
      <c r="T365" s="127"/>
      <c r="U365" s="127"/>
      <c r="V365" s="127"/>
      <c r="W365" s="127"/>
      <c r="X365" s="127"/>
      <c r="Y365" s="127"/>
      <c r="Z365" s="127"/>
      <c r="AA365" s="127"/>
      <c r="AB365" s="127"/>
      <c r="AC365" s="127"/>
      <c r="AD365" s="127"/>
      <c r="AE365" s="127"/>
      <c r="AF365" s="127"/>
      <c r="AG365" s="127"/>
      <c r="AH365" s="127"/>
      <c r="AI365" s="127"/>
      <c r="AJ365" s="127"/>
      <c r="AK365" s="127"/>
      <c r="AL365" s="127"/>
      <c r="AM365" s="127"/>
    </row>
    <row r="366" spans="1:39" ht="15" customHeight="1" x14ac:dyDescent="0.25">
      <c r="A366" s="130"/>
      <c r="B366" s="130"/>
      <c r="C366" s="130"/>
      <c r="D366" s="130"/>
      <c r="E366" s="130"/>
      <c r="F366" s="130"/>
      <c r="G366" s="130"/>
      <c r="H366" s="130"/>
      <c r="I366" s="130"/>
      <c r="J366" s="130"/>
      <c r="K366" s="130"/>
      <c r="L366" s="130"/>
      <c r="M366" s="130"/>
      <c r="N366" s="130"/>
      <c r="O366" s="130"/>
      <c r="P366" s="130"/>
      <c r="Q366" s="130"/>
      <c r="R366" s="130"/>
      <c r="S366" s="130"/>
      <c r="T366" s="127"/>
      <c r="U366" s="127"/>
      <c r="V366" s="127"/>
      <c r="W366" s="127"/>
      <c r="X366" s="127"/>
      <c r="Y366" s="127"/>
      <c r="Z366" s="127"/>
      <c r="AA366" s="127"/>
      <c r="AB366" s="127"/>
      <c r="AC366" s="127"/>
      <c r="AD366" s="127"/>
      <c r="AE366" s="127"/>
      <c r="AF366" s="127"/>
      <c r="AG366" s="127"/>
      <c r="AH366" s="127"/>
      <c r="AI366" s="127"/>
      <c r="AJ366" s="127"/>
      <c r="AK366" s="127"/>
      <c r="AL366" s="127"/>
      <c r="AM366" s="127"/>
    </row>
    <row r="367" spans="1:39" ht="15" customHeight="1" x14ac:dyDescent="0.25">
      <c r="A367" s="130"/>
      <c r="B367" s="130"/>
      <c r="C367" s="130"/>
      <c r="D367" s="130"/>
      <c r="E367" s="130"/>
      <c r="F367" s="130"/>
      <c r="G367" s="130"/>
      <c r="H367" s="130"/>
      <c r="I367" s="130"/>
      <c r="J367" s="130"/>
      <c r="K367" s="130"/>
      <c r="L367" s="130"/>
      <c r="M367" s="130"/>
      <c r="N367" s="130"/>
      <c r="O367" s="130"/>
      <c r="P367" s="130"/>
      <c r="Q367" s="130"/>
      <c r="R367" s="130"/>
      <c r="S367" s="130"/>
      <c r="T367" s="127"/>
      <c r="U367" s="127"/>
      <c r="V367" s="127"/>
      <c r="W367" s="127"/>
      <c r="X367" s="127"/>
      <c r="Y367" s="127"/>
      <c r="Z367" s="127"/>
      <c r="AA367" s="127"/>
      <c r="AB367" s="127"/>
      <c r="AC367" s="127"/>
      <c r="AD367" s="127"/>
      <c r="AE367" s="127"/>
      <c r="AF367" s="127"/>
      <c r="AG367" s="127"/>
      <c r="AH367" s="127"/>
      <c r="AI367" s="127"/>
      <c r="AJ367" s="127"/>
      <c r="AK367" s="127"/>
      <c r="AL367" s="127"/>
      <c r="AM367" s="127"/>
    </row>
    <row r="368" spans="1:39" ht="15" customHeight="1" x14ac:dyDescent="0.25">
      <c r="A368" s="130"/>
      <c r="B368" s="130"/>
      <c r="C368" s="130"/>
      <c r="D368" s="130"/>
      <c r="E368" s="130"/>
      <c r="F368" s="130"/>
      <c r="G368" s="130"/>
      <c r="H368" s="130"/>
      <c r="I368" s="130"/>
      <c r="J368" s="130"/>
      <c r="K368" s="130"/>
      <c r="L368" s="130"/>
      <c r="M368" s="130"/>
      <c r="N368" s="130"/>
      <c r="O368" s="130"/>
      <c r="P368" s="130"/>
      <c r="Q368" s="130"/>
      <c r="R368" s="130"/>
      <c r="S368" s="130"/>
      <c r="T368" s="127"/>
      <c r="U368" s="127"/>
      <c r="V368" s="127"/>
      <c r="W368" s="127"/>
      <c r="X368" s="127"/>
      <c r="Y368" s="127"/>
      <c r="Z368" s="127"/>
      <c r="AA368" s="127"/>
      <c r="AB368" s="127"/>
      <c r="AC368" s="127"/>
      <c r="AD368" s="127"/>
      <c r="AE368" s="127"/>
      <c r="AF368" s="127"/>
      <c r="AG368" s="127"/>
      <c r="AH368" s="127"/>
      <c r="AI368" s="127"/>
      <c r="AJ368" s="127"/>
      <c r="AK368" s="127"/>
      <c r="AL368" s="127"/>
      <c r="AM368" s="127"/>
    </row>
    <row r="369" spans="1:39" ht="15" customHeight="1" x14ac:dyDescent="0.25">
      <c r="A369" s="130"/>
      <c r="B369" s="130"/>
      <c r="C369" s="130"/>
      <c r="D369" s="130"/>
      <c r="E369" s="130"/>
      <c r="F369" s="130"/>
      <c r="G369" s="130"/>
      <c r="H369" s="130"/>
      <c r="I369" s="130"/>
      <c r="J369" s="130"/>
      <c r="K369" s="130"/>
      <c r="L369" s="130"/>
      <c r="M369" s="130"/>
      <c r="N369" s="130"/>
      <c r="O369" s="130"/>
      <c r="P369" s="130"/>
      <c r="Q369" s="130"/>
      <c r="R369" s="130"/>
      <c r="S369" s="130"/>
      <c r="T369" s="127"/>
      <c r="U369" s="127"/>
      <c r="V369" s="127"/>
      <c r="W369" s="127"/>
      <c r="X369" s="127"/>
      <c r="Y369" s="127"/>
      <c r="Z369" s="127"/>
      <c r="AA369" s="127"/>
      <c r="AB369" s="127"/>
      <c r="AC369" s="127"/>
      <c r="AD369" s="127"/>
      <c r="AE369" s="127"/>
      <c r="AF369" s="127"/>
      <c r="AG369" s="127"/>
      <c r="AH369" s="127"/>
      <c r="AI369" s="127"/>
      <c r="AJ369" s="127"/>
      <c r="AK369" s="127"/>
      <c r="AL369" s="127"/>
      <c r="AM369" s="127"/>
    </row>
    <row r="370" spans="1:39" ht="15" customHeight="1" x14ac:dyDescent="0.25">
      <c r="A370" s="130"/>
      <c r="B370" s="130"/>
      <c r="C370" s="130"/>
      <c r="D370" s="130"/>
      <c r="E370" s="130"/>
      <c r="F370" s="130"/>
      <c r="G370" s="130"/>
      <c r="H370" s="130"/>
      <c r="I370" s="130"/>
      <c r="J370" s="130"/>
      <c r="K370" s="130"/>
      <c r="L370" s="130"/>
      <c r="M370" s="130"/>
      <c r="N370" s="130"/>
      <c r="O370" s="130"/>
      <c r="P370" s="130"/>
      <c r="Q370" s="130"/>
      <c r="R370" s="130"/>
      <c r="S370" s="130"/>
      <c r="T370" s="127"/>
      <c r="U370" s="127"/>
      <c r="V370" s="127"/>
      <c r="W370" s="127"/>
      <c r="X370" s="127"/>
      <c r="Y370" s="127"/>
      <c r="Z370" s="127"/>
      <c r="AA370" s="127"/>
      <c r="AB370" s="127"/>
      <c r="AC370" s="127"/>
      <c r="AD370" s="127"/>
      <c r="AE370" s="127"/>
      <c r="AF370" s="127"/>
      <c r="AG370" s="127"/>
      <c r="AH370" s="127"/>
      <c r="AI370" s="127"/>
      <c r="AJ370" s="127"/>
      <c r="AK370" s="127"/>
      <c r="AL370" s="127"/>
      <c r="AM370" s="127"/>
    </row>
    <row r="371" spans="1:39" ht="15" customHeight="1" x14ac:dyDescent="0.25">
      <c r="A371" s="130"/>
      <c r="B371" s="130"/>
      <c r="C371" s="130"/>
      <c r="D371" s="130"/>
      <c r="E371" s="130"/>
      <c r="F371" s="130"/>
      <c r="G371" s="130"/>
      <c r="H371" s="130"/>
      <c r="I371" s="130"/>
      <c r="J371" s="130"/>
      <c r="K371" s="130"/>
      <c r="L371" s="130"/>
      <c r="M371" s="130"/>
      <c r="N371" s="130"/>
      <c r="O371" s="130"/>
      <c r="P371" s="130"/>
      <c r="Q371" s="130"/>
      <c r="R371" s="130"/>
      <c r="S371" s="130"/>
      <c r="T371" s="127"/>
      <c r="U371" s="127"/>
      <c r="V371" s="127"/>
      <c r="W371" s="127"/>
      <c r="X371" s="127"/>
      <c r="Y371" s="127"/>
      <c r="Z371" s="127"/>
      <c r="AA371" s="127"/>
      <c r="AB371" s="127"/>
      <c r="AC371" s="127"/>
      <c r="AD371" s="127"/>
      <c r="AE371" s="127"/>
      <c r="AF371" s="127"/>
      <c r="AG371" s="127"/>
      <c r="AH371" s="127"/>
      <c r="AI371" s="127"/>
      <c r="AJ371" s="127"/>
      <c r="AK371" s="127"/>
      <c r="AL371" s="127"/>
      <c r="AM371" s="127"/>
    </row>
    <row r="372" spans="1:39" ht="15" customHeight="1" x14ac:dyDescent="0.25">
      <c r="A372" s="130"/>
      <c r="B372" s="130"/>
      <c r="C372" s="130"/>
      <c r="D372" s="130"/>
      <c r="E372" s="130"/>
      <c r="F372" s="130"/>
      <c r="G372" s="130"/>
      <c r="H372" s="130"/>
      <c r="I372" s="130"/>
      <c r="J372" s="130"/>
      <c r="K372" s="130"/>
      <c r="L372" s="130"/>
      <c r="M372" s="130"/>
      <c r="N372" s="130"/>
      <c r="O372" s="130"/>
      <c r="P372" s="130"/>
      <c r="Q372" s="130"/>
      <c r="R372" s="130"/>
      <c r="S372" s="130"/>
      <c r="T372" s="127"/>
      <c r="U372" s="127"/>
      <c r="V372" s="127"/>
      <c r="W372" s="127"/>
      <c r="X372" s="127"/>
      <c r="Y372" s="127"/>
      <c r="Z372" s="127"/>
      <c r="AA372" s="127"/>
      <c r="AB372" s="127"/>
      <c r="AC372" s="127"/>
      <c r="AD372" s="127"/>
      <c r="AE372" s="127"/>
      <c r="AF372" s="127"/>
      <c r="AG372" s="127"/>
      <c r="AH372" s="127"/>
      <c r="AI372" s="127"/>
      <c r="AJ372" s="127"/>
      <c r="AK372" s="127"/>
      <c r="AL372" s="127"/>
      <c r="AM372" s="127"/>
    </row>
    <row r="373" spans="1:39" ht="15" customHeight="1" x14ac:dyDescent="0.25">
      <c r="A373" s="130"/>
      <c r="B373" s="130"/>
      <c r="C373" s="130"/>
      <c r="D373" s="130"/>
      <c r="E373" s="130"/>
      <c r="F373" s="130"/>
      <c r="G373" s="130"/>
      <c r="H373" s="130"/>
      <c r="I373" s="130"/>
      <c r="J373" s="130"/>
      <c r="K373" s="130"/>
      <c r="L373" s="130"/>
      <c r="M373" s="130"/>
      <c r="N373" s="130"/>
      <c r="O373" s="130"/>
      <c r="P373" s="130"/>
      <c r="Q373" s="130"/>
      <c r="R373" s="130"/>
      <c r="S373" s="130"/>
      <c r="T373" s="127"/>
      <c r="U373" s="127"/>
      <c r="V373" s="127"/>
      <c r="W373" s="127"/>
      <c r="X373" s="127"/>
      <c r="Y373" s="127"/>
      <c r="Z373" s="127"/>
      <c r="AA373" s="127"/>
      <c r="AB373" s="127"/>
      <c r="AC373" s="127"/>
      <c r="AD373" s="127"/>
      <c r="AE373" s="127"/>
      <c r="AF373" s="127"/>
      <c r="AG373" s="127"/>
      <c r="AH373" s="127"/>
      <c r="AI373" s="127"/>
      <c r="AJ373" s="127"/>
      <c r="AK373" s="127"/>
      <c r="AL373" s="127"/>
      <c r="AM373" s="127"/>
    </row>
    <row r="374" spans="1:39" ht="15" customHeight="1" x14ac:dyDescent="0.25">
      <c r="A374" s="130"/>
      <c r="B374" s="130"/>
      <c r="C374" s="130"/>
      <c r="D374" s="130"/>
      <c r="E374" s="130"/>
      <c r="F374" s="130"/>
      <c r="G374" s="130"/>
      <c r="H374" s="130"/>
      <c r="I374" s="130"/>
      <c r="J374" s="130"/>
      <c r="K374" s="130"/>
      <c r="L374" s="130"/>
      <c r="M374" s="130"/>
      <c r="N374" s="130"/>
      <c r="O374" s="130"/>
      <c r="P374" s="130"/>
      <c r="Q374" s="130"/>
      <c r="R374" s="130"/>
      <c r="S374" s="130"/>
      <c r="T374" s="127"/>
      <c r="U374" s="127"/>
      <c r="V374" s="127"/>
      <c r="W374" s="127"/>
      <c r="X374" s="127"/>
      <c r="Y374" s="127"/>
      <c r="Z374" s="127"/>
      <c r="AA374" s="127"/>
      <c r="AB374" s="127"/>
      <c r="AC374" s="127"/>
      <c r="AD374" s="127"/>
      <c r="AE374" s="127"/>
      <c r="AF374" s="127"/>
      <c r="AG374" s="127"/>
      <c r="AH374" s="127"/>
      <c r="AI374" s="127"/>
      <c r="AJ374" s="127"/>
      <c r="AK374" s="127"/>
      <c r="AL374" s="127"/>
      <c r="AM374" s="127"/>
    </row>
    <row r="375" spans="1:39" ht="15" customHeight="1" x14ac:dyDescent="0.25">
      <c r="A375" s="130"/>
      <c r="B375" s="130"/>
      <c r="C375" s="130"/>
      <c r="D375" s="130"/>
      <c r="E375" s="130"/>
      <c r="F375" s="130"/>
      <c r="G375" s="130"/>
      <c r="H375" s="130"/>
      <c r="I375" s="130"/>
      <c r="J375" s="130"/>
      <c r="K375" s="130"/>
      <c r="L375" s="130"/>
      <c r="M375" s="130"/>
      <c r="N375" s="130"/>
      <c r="O375" s="130"/>
      <c r="P375" s="130"/>
      <c r="Q375" s="130"/>
      <c r="R375" s="130"/>
      <c r="S375" s="130"/>
      <c r="T375" s="127"/>
      <c r="U375" s="127"/>
      <c r="V375" s="127"/>
      <c r="W375" s="127"/>
      <c r="X375" s="127"/>
      <c r="Y375" s="127"/>
      <c r="Z375" s="127"/>
      <c r="AA375" s="127"/>
      <c r="AB375" s="127"/>
      <c r="AC375" s="127"/>
      <c r="AD375" s="127"/>
      <c r="AE375" s="127"/>
      <c r="AF375" s="127"/>
      <c r="AG375" s="127"/>
      <c r="AH375" s="127"/>
      <c r="AI375" s="127"/>
      <c r="AJ375" s="127"/>
      <c r="AK375" s="127"/>
      <c r="AL375" s="127"/>
      <c r="AM375" s="127"/>
    </row>
    <row r="376" spans="1:39" ht="15" customHeight="1" x14ac:dyDescent="0.25">
      <c r="A376" s="130"/>
      <c r="B376" s="130"/>
      <c r="C376" s="130"/>
      <c r="D376" s="130"/>
      <c r="E376" s="130"/>
      <c r="F376" s="130"/>
      <c r="G376" s="130"/>
      <c r="H376" s="130"/>
      <c r="I376" s="130"/>
      <c r="J376" s="130"/>
      <c r="K376" s="130"/>
      <c r="L376" s="130"/>
      <c r="M376" s="130"/>
      <c r="N376" s="130"/>
      <c r="O376" s="130"/>
      <c r="P376" s="130"/>
      <c r="Q376" s="130"/>
      <c r="R376" s="130"/>
      <c r="S376" s="130"/>
      <c r="T376" s="127"/>
      <c r="U376" s="127"/>
      <c r="V376" s="127"/>
      <c r="W376" s="127"/>
      <c r="X376" s="127"/>
      <c r="Y376" s="127"/>
      <c r="Z376" s="127"/>
      <c r="AA376" s="127"/>
      <c r="AB376" s="127"/>
      <c r="AC376" s="127"/>
      <c r="AD376" s="127"/>
      <c r="AE376" s="127"/>
      <c r="AF376" s="127"/>
      <c r="AG376" s="127"/>
      <c r="AH376" s="127"/>
      <c r="AI376" s="127"/>
      <c r="AJ376" s="127"/>
      <c r="AK376" s="127"/>
      <c r="AL376" s="127"/>
      <c r="AM376" s="127"/>
    </row>
    <row r="377" spans="1:39" ht="15" customHeight="1" x14ac:dyDescent="0.25">
      <c r="A377" s="130"/>
      <c r="B377" s="130"/>
      <c r="C377" s="130"/>
      <c r="D377" s="130"/>
      <c r="E377" s="130"/>
      <c r="F377" s="130"/>
      <c r="G377" s="130"/>
      <c r="H377" s="130"/>
      <c r="I377" s="130"/>
      <c r="J377" s="130"/>
      <c r="K377" s="130"/>
      <c r="L377" s="130"/>
      <c r="M377" s="130"/>
      <c r="N377" s="130"/>
      <c r="O377" s="130"/>
      <c r="P377" s="130"/>
      <c r="Q377" s="130"/>
      <c r="R377" s="130"/>
      <c r="S377" s="130"/>
      <c r="T377" s="127"/>
      <c r="U377" s="127"/>
      <c r="V377" s="127"/>
      <c r="W377" s="127"/>
      <c r="X377" s="127"/>
      <c r="Y377" s="127"/>
      <c r="Z377" s="127"/>
      <c r="AA377" s="127"/>
      <c r="AB377" s="127"/>
      <c r="AC377" s="127"/>
      <c r="AD377" s="127"/>
      <c r="AE377" s="127"/>
      <c r="AF377" s="127"/>
      <c r="AG377" s="127"/>
      <c r="AH377" s="127"/>
      <c r="AI377" s="127"/>
      <c r="AJ377" s="127"/>
      <c r="AK377" s="127"/>
      <c r="AL377" s="127"/>
      <c r="AM377" s="127"/>
    </row>
    <row r="378" spans="1:39" ht="15" customHeight="1" x14ac:dyDescent="0.25">
      <c r="A378" s="130"/>
      <c r="B378" s="130"/>
      <c r="C378" s="130"/>
      <c r="D378" s="130"/>
      <c r="E378" s="130"/>
      <c r="F378" s="130"/>
      <c r="G378" s="130"/>
      <c r="H378" s="130"/>
      <c r="I378" s="130"/>
      <c r="J378" s="130"/>
      <c r="K378" s="130"/>
      <c r="L378" s="130"/>
      <c r="M378" s="130"/>
      <c r="N378" s="130"/>
      <c r="O378" s="130"/>
      <c r="P378" s="130"/>
      <c r="Q378" s="130"/>
      <c r="R378" s="130"/>
      <c r="S378" s="130"/>
      <c r="T378" s="127"/>
      <c r="U378" s="127"/>
      <c r="V378" s="127"/>
      <c r="W378" s="127"/>
      <c r="X378" s="127"/>
      <c r="Y378" s="127"/>
      <c r="Z378" s="127"/>
      <c r="AA378" s="127"/>
      <c r="AB378" s="127"/>
      <c r="AC378" s="127"/>
      <c r="AD378" s="127"/>
      <c r="AE378" s="127"/>
      <c r="AF378" s="127"/>
      <c r="AG378" s="127"/>
      <c r="AH378" s="127"/>
      <c r="AI378" s="127"/>
      <c r="AJ378" s="127"/>
      <c r="AK378" s="127"/>
      <c r="AL378" s="127"/>
      <c r="AM378" s="127"/>
    </row>
    <row r="379" spans="1:39" ht="15" customHeight="1" x14ac:dyDescent="0.25">
      <c r="A379" s="130"/>
      <c r="B379" s="130"/>
      <c r="C379" s="130"/>
      <c r="D379" s="130"/>
      <c r="E379" s="130"/>
      <c r="F379" s="130"/>
      <c r="G379" s="130"/>
      <c r="H379" s="130"/>
      <c r="I379" s="130"/>
      <c r="J379" s="130"/>
      <c r="K379" s="130"/>
      <c r="L379" s="130"/>
      <c r="M379" s="130"/>
      <c r="N379" s="130"/>
      <c r="O379" s="130"/>
      <c r="P379" s="130"/>
      <c r="Q379" s="130"/>
      <c r="R379" s="130"/>
      <c r="S379" s="130"/>
      <c r="T379" s="127"/>
      <c r="U379" s="127"/>
      <c r="V379" s="127"/>
      <c r="W379" s="127"/>
      <c r="X379" s="127"/>
      <c r="Y379" s="127"/>
      <c r="Z379" s="127"/>
      <c r="AA379" s="127"/>
      <c r="AB379" s="127"/>
      <c r="AC379" s="127"/>
      <c r="AD379" s="127"/>
      <c r="AE379" s="127"/>
      <c r="AF379" s="127"/>
      <c r="AG379" s="127"/>
      <c r="AH379" s="127"/>
      <c r="AI379" s="127"/>
      <c r="AJ379" s="127"/>
      <c r="AK379" s="127"/>
      <c r="AL379" s="127"/>
      <c r="AM379" s="127"/>
    </row>
    <row r="380" spans="1:39" ht="15" customHeight="1" x14ac:dyDescent="0.25">
      <c r="A380" s="130"/>
      <c r="B380" s="130"/>
      <c r="C380" s="130"/>
      <c r="D380" s="130"/>
      <c r="E380" s="130"/>
      <c r="F380" s="130"/>
      <c r="G380" s="130"/>
      <c r="H380" s="130"/>
      <c r="I380" s="130"/>
      <c r="J380" s="130"/>
      <c r="K380" s="130"/>
      <c r="L380" s="130"/>
      <c r="M380" s="130"/>
      <c r="N380" s="130"/>
      <c r="O380" s="130"/>
      <c r="P380" s="130"/>
      <c r="Q380" s="130"/>
      <c r="R380" s="130"/>
      <c r="S380" s="130"/>
      <c r="T380" s="127"/>
      <c r="U380" s="127"/>
      <c r="V380" s="127"/>
      <c r="W380" s="127"/>
      <c r="X380" s="127"/>
      <c r="Y380" s="127"/>
      <c r="Z380" s="127"/>
      <c r="AA380" s="127"/>
      <c r="AB380" s="127"/>
      <c r="AC380" s="127"/>
      <c r="AD380" s="127"/>
      <c r="AE380" s="127"/>
      <c r="AF380" s="127"/>
      <c r="AG380" s="127"/>
      <c r="AH380" s="127"/>
      <c r="AI380" s="127"/>
      <c r="AJ380" s="127"/>
      <c r="AK380" s="127"/>
      <c r="AL380" s="127"/>
      <c r="AM380" s="127"/>
    </row>
    <row r="381" spans="1:39" ht="15" customHeight="1" x14ac:dyDescent="0.25">
      <c r="A381" s="130"/>
      <c r="B381" s="130"/>
      <c r="C381" s="130"/>
      <c r="D381" s="130"/>
      <c r="E381" s="130"/>
      <c r="F381" s="130"/>
      <c r="G381" s="130"/>
      <c r="H381" s="130"/>
      <c r="I381" s="130"/>
      <c r="J381" s="130"/>
      <c r="K381" s="130"/>
      <c r="L381" s="130"/>
      <c r="M381" s="130"/>
      <c r="N381" s="130"/>
      <c r="O381" s="130"/>
      <c r="P381" s="130"/>
      <c r="Q381" s="130"/>
      <c r="R381" s="130"/>
      <c r="S381" s="130"/>
      <c r="T381" s="127"/>
      <c r="U381" s="127"/>
      <c r="V381" s="127"/>
      <c r="W381" s="127"/>
      <c r="X381" s="127"/>
      <c r="Y381" s="127"/>
      <c r="Z381" s="127"/>
      <c r="AA381" s="127"/>
      <c r="AB381" s="127"/>
      <c r="AC381" s="127"/>
      <c r="AD381" s="127"/>
      <c r="AE381" s="127"/>
      <c r="AF381" s="127"/>
      <c r="AG381" s="127"/>
      <c r="AH381" s="127"/>
      <c r="AI381" s="127"/>
      <c r="AJ381" s="127"/>
      <c r="AK381" s="127"/>
      <c r="AL381" s="127"/>
      <c r="AM381" s="127"/>
    </row>
    <row r="382" spans="1:39" ht="15" customHeight="1" x14ac:dyDescent="0.25">
      <c r="A382" s="130"/>
      <c r="B382" s="130"/>
      <c r="C382" s="130"/>
      <c r="D382" s="130"/>
      <c r="E382" s="130"/>
      <c r="F382" s="130"/>
      <c r="G382" s="130"/>
      <c r="H382" s="130"/>
      <c r="I382" s="130"/>
      <c r="J382" s="130"/>
      <c r="K382" s="130"/>
      <c r="L382" s="130"/>
      <c r="M382" s="130"/>
      <c r="N382" s="130"/>
      <c r="O382" s="130"/>
      <c r="P382" s="130"/>
      <c r="Q382" s="130"/>
      <c r="R382" s="130"/>
      <c r="S382" s="130"/>
      <c r="T382" s="127"/>
      <c r="U382" s="127"/>
      <c r="V382" s="127"/>
      <c r="W382" s="127"/>
      <c r="X382" s="127"/>
      <c r="Y382" s="127"/>
      <c r="Z382" s="127"/>
      <c r="AA382" s="127"/>
      <c r="AB382" s="127"/>
      <c r="AC382" s="127"/>
      <c r="AD382" s="127"/>
      <c r="AE382" s="127"/>
      <c r="AF382" s="127"/>
      <c r="AG382" s="127"/>
      <c r="AH382" s="127"/>
      <c r="AI382" s="127"/>
      <c r="AJ382" s="127"/>
      <c r="AK382" s="127"/>
      <c r="AL382" s="127"/>
      <c r="AM382" s="127"/>
    </row>
    <row r="383" spans="1:39" ht="15" customHeight="1" x14ac:dyDescent="0.25">
      <c r="A383" s="130"/>
      <c r="B383" s="130"/>
      <c r="C383" s="130"/>
      <c r="D383" s="130"/>
      <c r="E383" s="130"/>
      <c r="F383" s="130"/>
      <c r="G383" s="130"/>
      <c r="H383" s="130"/>
      <c r="I383" s="130"/>
      <c r="J383" s="130"/>
      <c r="K383" s="130"/>
      <c r="L383" s="130"/>
      <c r="M383" s="130"/>
      <c r="N383" s="130"/>
      <c r="O383" s="130"/>
      <c r="P383" s="130"/>
      <c r="Q383" s="130"/>
      <c r="R383" s="130"/>
      <c r="S383" s="130"/>
      <c r="T383" s="127"/>
      <c r="U383" s="127"/>
      <c r="V383" s="127"/>
      <c r="W383" s="127"/>
      <c r="X383" s="127"/>
      <c r="Y383" s="127"/>
      <c r="Z383" s="127"/>
      <c r="AA383" s="127"/>
      <c r="AB383" s="127"/>
      <c r="AC383" s="127"/>
      <c r="AD383" s="127"/>
      <c r="AE383" s="127"/>
      <c r="AF383" s="127"/>
      <c r="AG383" s="127"/>
      <c r="AH383" s="127"/>
      <c r="AI383" s="127"/>
      <c r="AJ383" s="127"/>
      <c r="AK383" s="127"/>
      <c r="AL383" s="127"/>
      <c r="AM383" s="127"/>
    </row>
    <row r="384" spans="1:39" ht="15" customHeight="1" x14ac:dyDescent="0.25">
      <c r="A384" s="130"/>
      <c r="B384" s="130"/>
      <c r="C384" s="130"/>
      <c r="D384" s="130"/>
      <c r="E384" s="130"/>
      <c r="F384" s="130"/>
      <c r="G384" s="130"/>
      <c r="H384" s="130"/>
      <c r="I384" s="130"/>
      <c r="J384" s="130"/>
      <c r="K384" s="130"/>
      <c r="L384" s="130"/>
      <c r="M384" s="130"/>
      <c r="N384" s="130"/>
      <c r="O384" s="130"/>
      <c r="P384" s="130"/>
      <c r="Q384" s="130"/>
      <c r="R384" s="130"/>
      <c r="S384" s="130"/>
      <c r="T384" s="127"/>
      <c r="U384" s="127"/>
      <c r="V384" s="127"/>
      <c r="W384" s="127"/>
      <c r="X384" s="127"/>
      <c r="Y384" s="127"/>
      <c r="Z384" s="127"/>
      <c r="AA384" s="127"/>
      <c r="AB384" s="127"/>
      <c r="AC384" s="127"/>
      <c r="AD384" s="127"/>
      <c r="AE384" s="127"/>
      <c r="AF384" s="127"/>
      <c r="AG384" s="127"/>
      <c r="AH384" s="127"/>
      <c r="AI384" s="127"/>
      <c r="AJ384" s="127"/>
      <c r="AK384" s="127"/>
      <c r="AL384" s="127"/>
      <c r="AM384" s="127"/>
    </row>
    <row r="385" spans="1:39" ht="15" customHeight="1" x14ac:dyDescent="0.25">
      <c r="A385" s="130"/>
      <c r="B385" s="130"/>
      <c r="C385" s="130"/>
      <c r="D385" s="130"/>
      <c r="E385" s="130"/>
      <c r="F385" s="130"/>
      <c r="G385" s="130"/>
      <c r="H385" s="130"/>
      <c r="I385" s="130"/>
      <c r="J385" s="130"/>
      <c r="K385" s="130"/>
      <c r="L385" s="130"/>
      <c r="M385" s="130"/>
      <c r="N385" s="130"/>
      <c r="O385" s="130"/>
      <c r="P385" s="130"/>
      <c r="Q385" s="130"/>
      <c r="R385" s="130"/>
      <c r="S385" s="130"/>
      <c r="T385" s="127"/>
      <c r="U385" s="127"/>
      <c r="V385" s="127"/>
      <c r="W385" s="127"/>
      <c r="X385" s="127"/>
      <c r="Y385" s="127"/>
      <c r="Z385" s="127"/>
      <c r="AA385" s="127"/>
      <c r="AB385" s="127"/>
      <c r="AC385" s="127"/>
      <c r="AD385" s="127"/>
      <c r="AE385" s="127"/>
      <c r="AF385" s="127"/>
      <c r="AG385" s="127"/>
      <c r="AH385" s="127"/>
      <c r="AI385" s="127"/>
      <c r="AJ385" s="127"/>
      <c r="AK385" s="127"/>
      <c r="AL385" s="127"/>
      <c r="AM385" s="127"/>
    </row>
    <row r="386" spans="1:39" ht="15" customHeight="1" x14ac:dyDescent="0.25">
      <c r="A386" s="130"/>
      <c r="B386" s="130"/>
      <c r="C386" s="130"/>
      <c r="D386" s="130"/>
      <c r="E386" s="130"/>
      <c r="F386" s="130"/>
      <c r="G386" s="130"/>
      <c r="H386" s="130"/>
      <c r="I386" s="130"/>
      <c r="J386" s="130"/>
      <c r="K386" s="130"/>
      <c r="L386" s="130"/>
      <c r="M386" s="130"/>
      <c r="N386" s="130"/>
      <c r="O386" s="130"/>
      <c r="P386" s="130"/>
      <c r="Q386" s="130"/>
      <c r="R386" s="130"/>
      <c r="S386" s="130"/>
      <c r="T386" s="127"/>
      <c r="U386" s="127"/>
      <c r="V386" s="127"/>
      <c r="W386" s="127"/>
      <c r="X386" s="127"/>
      <c r="Y386" s="127"/>
      <c r="Z386" s="127"/>
      <c r="AA386" s="127"/>
      <c r="AB386" s="127"/>
      <c r="AC386" s="127"/>
      <c r="AD386" s="127"/>
      <c r="AE386" s="127"/>
      <c r="AF386" s="127"/>
      <c r="AG386" s="127"/>
      <c r="AH386" s="127"/>
      <c r="AI386" s="127"/>
      <c r="AJ386" s="127"/>
      <c r="AK386" s="127"/>
      <c r="AL386" s="127"/>
      <c r="AM386" s="127"/>
    </row>
    <row r="387" spans="1:39" ht="15" customHeight="1" x14ac:dyDescent="0.25">
      <c r="A387" s="130"/>
      <c r="B387" s="130"/>
      <c r="C387" s="130"/>
      <c r="D387" s="130"/>
      <c r="E387" s="130"/>
      <c r="F387" s="130"/>
      <c r="G387" s="130"/>
      <c r="H387" s="130"/>
      <c r="I387" s="130"/>
      <c r="J387" s="130"/>
      <c r="K387" s="130"/>
      <c r="L387" s="130"/>
      <c r="M387" s="130"/>
      <c r="N387" s="130"/>
      <c r="O387" s="130"/>
      <c r="P387" s="130"/>
      <c r="Q387" s="130"/>
      <c r="R387" s="130"/>
      <c r="S387" s="130"/>
      <c r="T387" s="127"/>
      <c r="U387" s="127"/>
      <c r="V387" s="127"/>
      <c r="W387" s="127"/>
      <c r="X387" s="127"/>
      <c r="Y387" s="127"/>
      <c r="Z387" s="127"/>
      <c r="AA387" s="127"/>
      <c r="AB387" s="127"/>
      <c r="AC387" s="127"/>
      <c r="AD387" s="127"/>
      <c r="AE387" s="127"/>
      <c r="AF387" s="127"/>
      <c r="AG387" s="127"/>
      <c r="AH387" s="127"/>
      <c r="AI387" s="127"/>
      <c r="AJ387" s="127"/>
      <c r="AK387" s="127"/>
      <c r="AL387" s="127"/>
      <c r="AM387" s="127"/>
    </row>
    <row r="388" spans="1:39" ht="15" customHeight="1" x14ac:dyDescent="0.25">
      <c r="A388" s="130"/>
      <c r="B388" s="130"/>
      <c r="C388" s="130"/>
      <c r="D388" s="130"/>
      <c r="E388" s="130"/>
      <c r="F388" s="130"/>
      <c r="G388" s="130"/>
      <c r="H388" s="130"/>
      <c r="I388" s="130"/>
      <c r="J388" s="130"/>
      <c r="K388" s="130"/>
      <c r="L388" s="130"/>
      <c r="M388" s="130"/>
      <c r="N388" s="130"/>
      <c r="O388" s="130"/>
      <c r="P388" s="130"/>
      <c r="Q388" s="130"/>
      <c r="R388" s="130"/>
      <c r="S388" s="130"/>
      <c r="T388" s="127"/>
      <c r="U388" s="127"/>
      <c r="V388" s="127"/>
      <c r="W388" s="127"/>
      <c r="X388" s="127"/>
      <c r="Y388" s="127"/>
      <c r="Z388" s="127"/>
      <c r="AA388" s="127"/>
      <c r="AB388" s="127"/>
      <c r="AC388" s="127"/>
      <c r="AD388" s="127"/>
      <c r="AE388" s="127"/>
      <c r="AF388" s="127"/>
      <c r="AG388" s="127"/>
      <c r="AH388" s="127"/>
      <c r="AI388" s="127"/>
      <c r="AJ388" s="127"/>
      <c r="AK388" s="127"/>
      <c r="AL388" s="127"/>
      <c r="AM388" s="127"/>
    </row>
    <row r="389" spans="1:39" ht="15" customHeight="1" x14ac:dyDescent="0.25">
      <c r="A389" s="130"/>
      <c r="B389" s="130"/>
      <c r="C389" s="130"/>
      <c r="D389" s="130"/>
      <c r="E389" s="130"/>
      <c r="F389" s="130"/>
      <c r="G389" s="130"/>
      <c r="H389" s="130"/>
      <c r="I389" s="130"/>
      <c r="J389" s="130"/>
      <c r="K389" s="130"/>
      <c r="L389" s="130"/>
      <c r="M389" s="130"/>
      <c r="N389" s="130"/>
      <c r="O389" s="130"/>
      <c r="P389" s="130"/>
      <c r="Q389" s="130"/>
      <c r="R389" s="130"/>
      <c r="S389" s="130"/>
      <c r="T389" s="127"/>
      <c r="U389" s="127"/>
      <c r="V389" s="127"/>
      <c r="W389" s="127"/>
      <c r="X389" s="127"/>
      <c r="Y389" s="127"/>
      <c r="Z389" s="127"/>
      <c r="AA389" s="127"/>
      <c r="AB389" s="127"/>
      <c r="AC389" s="127"/>
      <c r="AD389" s="127"/>
      <c r="AE389" s="127"/>
      <c r="AF389" s="127"/>
      <c r="AG389" s="127"/>
      <c r="AH389" s="127"/>
      <c r="AI389" s="127"/>
      <c r="AJ389" s="127"/>
      <c r="AK389" s="127"/>
      <c r="AL389" s="127"/>
      <c r="AM389" s="127"/>
    </row>
    <row r="390" spans="1:39" ht="15" customHeight="1" x14ac:dyDescent="0.25">
      <c r="A390" s="130"/>
      <c r="B390" s="130"/>
      <c r="C390" s="130"/>
      <c r="D390" s="130"/>
      <c r="E390" s="130"/>
      <c r="F390" s="130"/>
      <c r="G390" s="130"/>
      <c r="H390" s="130"/>
      <c r="I390" s="130"/>
      <c r="J390" s="130"/>
      <c r="K390" s="130"/>
      <c r="L390" s="130"/>
      <c r="M390" s="130"/>
      <c r="N390" s="130"/>
      <c r="O390" s="130"/>
      <c r="P390" s="130"/>
      <c r="Q390" s="130"/>
      <c r="R390" s="130"/>
      <c r="S390" s="130"/>
      <c r="T390" s="127"/>
      <c r="U390" s="127"/>
      <c r="V390" s="127"/>
      <c r="W390" s="127"/>
      <c r="X390" s="127"/>
      <c r="Y390" s="127"/>
      <c r="Z390" s="127"/>
      <c r="AA390" s="127"/>
      <c r="AB390" s="127"/>
      <c r="AC390" s="127"/>
      <c r="AD390" s="127"/>
      <c r="AE390" s="127"/>
      <c r="AF390" s="127"/>
      <c r="AG390" s="127"/>
      <c r="AH390" s="127"/>
      <c r="AI390" s="127"/>
      <c r="AJ390" s="127"/>
      <c r="AK390" s="127"/>
      <c r="AL390" s="127"/>
      <c r="AM390" s="127"/>
    </row>
    <row r="391" spans="1:39" ht="15" customHeight="1" x14ac:dyDescent="0.25">
      <c r="A391" s="130"/>
      <c r="B391" s="130"/>
      <c r="C391" s="130"/>
      <c r="D391" s="130"/>
      <c r="E391" s="130"/>
      <c r="F391" s="130"/>
      <c r="G391" s="130"/>
      <c r="H391" s="130"/>
      <c r="I391" s="130"/>
      <c r="J391" s="130"/>
      <c r="K391" s="130"/>
      <c r="L391" s="130"/>
      <c r="M391" s="130"/>
      <c r="N391" s="130"/>
      <c r="O391" s="130"/>
      <c r="P391" s="130"/>
      <c r="Q391" s="130"/>
      <c r="R391" s="130"/>
      <c r="S391" s="130"/>
      <c r="T391" s="127"/>
      <c r="U391" s="127"/>
      <c r="V391" s="127"/>
      <c r="W391" s="127"/>
      <c r="X391" s="127"/>
      <c r="Y391" s="127"/>
      <c r="Z391" s="127"/>
      <c r="AA391" s="127"/>
      <c r="AB391" s="127"/>
      <c r="AC391" s="127"/>
      <c r="AD391" s="127"/>
      <c r="AE391" s="127"/>
      <c r="AF391" s="127"/>
      <c r="AG391" s="127"/>
      <c r="AH391" s="127"/>
      <c r="AI391" s="127"/>
      <c r="AJ391" s="127"/>
      <c r="AK391" s="127"/>
      <c r="AL391" s="127"/>
      <c r="AM391" s="127"/>
    </row>
    <row r="392" spans="1:39" ht="15" customHeight="1" x14ac:dyDescent="0.25">
      <c r="A392" s="130"/>
      <c r="B392" s="130"/>
      <c r="C392" s="130"/>
      <c r="D392" s="130"/>
      <c r="E392" s="130"/>
      <c r="F392" s="130"/>
      <c r="G392" s="130"/>
      <c r="H392" s="130"/>
      <c r="I392" s="130"/>
      <c r="J392" s="130"/>
      <c r="K392" s="130"/>
      <c r="L392" s="130"/>
      <c r="M392" s="130"/>
      <c r="N392" s="130"/>
      <c r="O392" s="130"/>
      <c r="P392" s="130"/>
      <c r="Q392" s="130"/>
      <c r="R392" s="130"/>
      <c r="S392" s="130"/>
      <c r="T392" s="127"/>
      <c r="U392" s="127"/>
      <c r="V392" s="127"/>
      <c r="W392" s="127"/>
      <c r="X392" s="127"/>
      <c r="Y392" s="127"/>
      <c r="Z392" s="127"/>
      <c r="AA392" s="127"/>
      <c r="AB392" s="127"/>
      <c r="AC392" s="127"/>
      <c r="AD392" s="127"/>
      <c r="AE392" s="127"/>
      <c r="AF392" s="127"/>
      <c r="AG392" s="127"/>
      <c r="AH392" s="127"/>
      <c r="AI392" s="127"/>
      <c r="AJ392" s="127"/>
      <c r="AK392" s="127"/>
      <c r="AL392" s="127"/>
      <c r="AM392" s="127"/>
    </row>
    <row r="393" spans="1:39" ht="15" customHeight="1" x14ac:dyDescent="0.25">
      <c r="A393" s="130"/>
      <c r="B393" s="130"/>
      <c r="C393" s="130"/>
      <c r="D393" s="130"/>
      <c r="E393" s="130"/>
      <c r="F393" s="130"/>
      <c r="G393" s="130"/>
      <c r="H393" s="130"/>
      <c r="I393" s="130"/>
      <c r="J393" s="130"/>
      <c r="K393" s="130"/>
      <c r="L393" s="130"/>
      <c r="M393" s="130"/>
      <c r="N393" s="130"/>
      <c r="O393" s="130"/>
      <c r="P393" s="130"/>
      <c r="Q393" s="130"/>
      <c r="R393" s="130"/>
      <c r="S393" s="130"/>
      <c r="T393" s="127"/>
      <c r="U393" s="127"/>
      <c r="V393" s="127"/>
      <c r="W393" s="127"/>
      <c r="X393" s="127"/>
      <c r="Y393" s="127"/>
      <c r="Z393" s="127"/>
      <c r="AA393" s="127"/>
      <c r="AB393" s="127"/>
      <c r="AC393" s="127"/>
      <c r="AD393" s="127"/>
      <c r="AE393" s="127"/>
      <c r="AF393" s="127"/>
      <c r="AG393" s="127"/>
      <c r="AH393" s="127"/>
      <c r="AI393" s="127"/>
      <c r="AJ393" s="127"/>
      <c r="AK393" s="127"/>
      <c r="AL393" s="127"/>
      <c r="AM393" s="127"/>
    </row>
    <row r="394" spans="1:39" ht="15" customHeight="1" x14ac:dyDescent="0.25">
      <c r="A394" s="130"/>
      <c r="B394" s="130"/>
      <c r="C394" s="130"/>
      <c r="D394" s="130"/>
      <c r="E394" s="130"/>
      <c r="F394" s="130"/>
      <c r="G394" s="130"/>
      <c r="H394" s="130"/>
      <c r="I394" s="130"/>
      <c r="J394" s="130"/>
      <c r="K394" s="130"/>
      <c r="L394" s="130"/>
      <c r="M394" s="130"/>
      <c r="N394" s="130"/>
      <c r="O394" s="130"/>
      <c r="P394" s="130"/>
      <c r="Q394" s="130"/>
      <c r="R394" s="130"/>
      <c r="S394" s="130"/>
      <c r="T394" s="127"/>
      <c r="U394" s="127"/>
      <c r="V394" s="127"/>
      <c r="W394" s="127"/>
      <c r="X394" s="127"/>
      <c r="Y394" s="127"/>
      <c r="Z394" s="127"/>
      <c r="AA394" s="127"/>
      <c r="AB394" s="127"/>
      <c r="AC394" s="127"/>
      <c r="AD394" s="127"/>
      <c r="AE394" s="127"/>
      <c r="AF394" s="127"/>
      <c r="AG394" s="127"/>
      <c r="AH394" s="127"/>
      <c r="AI394" s="127"/>
      <c r="AJ394" s="127"/>
      <c r="AK394" s="127"/>
      <c r="AL394" s="127"/>
      <c r="AM394" s="127"/>
    </row>
    <row r="395" spans="1:39" ht="15" customHeight="1" x14ac:dyDescent="0.25">
      <c r="A395" s="130"/>
      <c r="B395" s="130"/>
      <c r="C395" s="130"/>
      <c r="D395" s="130"/>
      <c r="E395" s="130"/>
      <c r="F395" s="130"/>
      <c r="G395" s="130"/>
      <c r="H395" s="130"/>
      <c r="I395" s="130"/>
      <c r="J395" s="130"/>
      <c r="K395" s="130"/>
      <c r="L395" s="130"/>
      <c r="M395" s="130"/>
      <c r="N395" s="130"/>
      <c r="O395" s="130"/>
      <c r="P395" s="130"/>
      <c r="Q395" s="130"/>
      <c r="R395" s="130"/>
      <c r="S395" s="130"/>
      <c r="T395" s="127"/>
      <c r="U395" s="127"/>
      <c r="V395" s="127"/>
      <c r="W395" s="127"/>
      <c r="X395" s="127"/>
      <c r="Y395" s="127"/>
      <c r="Z395" s="127"/>
      <c r="AA395" s="127"/>
      <c r="AB395" s="127"/>
      <c r="AC395" s="127"/>
      <c r="AD395" s="127"/>
      <c r="AE395" s="127"/>
      <c r="AF395" s="127"/>
      <c r="AG395" s="127"/>
      <c r="AH395" s="127"/>
      <c r="AI395" s="127"/>
      <c r="AJ395" s="127"/>
      <c r="AK395" s="127"/>
      <c r="AL395" s="127"/>
      <c r="AM395" s="127"/>
    </row>
    <row r="396" spans="1:39" ht="15" customHeight="1" x14ac:dyDescent="0.25">
      <c r="A396" s="130"/>
      <c r="B396" s="130"/>
      <c r="C396" s="130"/>
      <c r="D396" s="130"/>
      <c r="E396" s="130"/>
      <c r="F396" s="130"/>
      <c r="G396" s="130"/>
      <c r="H396" s="130"/>
      <c r="I396" s="130"/>
      <c r="J396" s="130"/>
      <c r="K396" s="130"/>
      <c r="L396" s="130"/>
      <c r="M396" s="130"/>
      <c r="N396" s="130"/>
      <c r="O396" s="130"/>
      <c r="P396" s="130"/>
      <c r="Q396" s="130"/>
      <c r="R396" s="130"/>
      <c r="S396" s="130"/>
      <c r="T396" s="127"/>
      <c r="U396" s="127"/>
      <c r="V396" s="127"/>
      <c r="W396" s="127"/>
      <c r="X396" s="127"/>
      <c r="Y396" s="127"/>
      <c r="Z396" s="127"/>
      <c r="AA396" s="127"/>
      <c r="AB396" s="127"/>
      <c r="AC396" s="127"/>
      <c r="AD396" s="127"/>
      <c r="AE396" s="127"/>
      <c r="AF396" s="127"/>
      <c r="AG396" s="127"/>
      <c r="AH396" s="127"/>
      <c r="AI396" s="127"/>
      <c r="AJ396" s="127"/>
      <c r="AK396" s="127"/>
      <c r="AL396" s="127"/>
      <c r="AM396" s="127"/>
    </row>
    <row r="397" spans="1:39" ht="15" customHeight="1" x14ac:dyDescent="0.25">
      <c r="A397" s="130"/>
      <c r="B397" s="130"/>
      <c r="C397" s="130"/>
      <c r="D397" s="130"/>
      <c r="E397" s="130"/>
      <c r="F397" s="130"/>
      <c r="G397" s="130"/>
      <c r="H397" s="130"/>
      <c r="I397" s="130"/>
      <c r="J397" s="130"/>
      <c r="K397" s="130"/>
      <c r="L397" s="130"/>
      <c r="M397" s="130"/>
      <c r="N397" s="130"/>
      <c r="O397" s="130"/>
      <c r="P397" s="130"/>
      <c r="Q397" s="130"/>
      <c r="R397" s="130"/>
      <c r="S397" s="130"/>
      <c r="T397" s="127"/>
      <c r="U397" s="127"/>
      <c r="V397" s="127"/>
      <c r="W397" s="127"/>
      <c r="X397" s="127"/>
      <c r="Y397" s="127"/>
      <c r="Z397" s="127"/>
      <c r="AA397" s="127"/>
      <c r="AB397" s="127"/>
      <c r="AC397" s="127"/>
      <c r="AD397" s="127"/>
      <c r="AE397" s="127"/>
      <c r="AF397" s="127"/>
      <c r="AG397" s="127"/>
      <c r="AH397" s="127"/>
      <c r="AI397" s="127"/>
      <c r="AJ397" s="127"/>
      <c r="AK397" s="127"/>
      <c r="AL397" s="127"/>
      <c r="AM397" s="127"/>
    </row>
    <row r="398" spans="1:39" ht="15" customHeight="1" x14ac:dyDescent="0.25">
      <c r="A398" s="130"/>
      <c r="B398" s="130"/>
      <c r="C398" s="130"/>
      <c r="D398" s="130"/>
      <c r="E398" s="130"/>
      <c r="F398" s="130"/>
      <c r="G398" s="130"/>
      <c r="H398" s="130"/>
      <c r="I398" s="130"/>
      <c r="J398" s="130"/>
      <c r="K398" s="130"/>
      <c r="L398" s="130"/>
      <c r="M398" s="130"/>
      <c r="N398" s="130"/>
      <c r="O398" s="130"/>
      <c r="P398" s="130"/>
      <c r="Q398" s="130"/>
      <c r="R398" s="130"/>
      <c r="S398" s="130"/>
      <c r="T398" s="127"/>
      <c r="U398" s="127"/>
      <c r="V398" s="127"/>
      <c r="W398" s="127"/>
      <c r="X398" s="127"/>
      <c r="Y398" s="127"/>
      <c r="Z398" s="127"/>
      <c r="AA398" s="127"/>
      <c r="AB398" s="127"/>
      <c r="AC398" s="127"/>
      <c r="AD398" s="127"/>
      <c r="AE398" s="127"/>
      <c r="AF398" s="127"/>
      <c r="AG398" s="127"/>
      <c r="AH398" s="127"/>
      <c r="AI398" s="127"/>
      <c r="AJ398" s="127"/>
      <c r="AK398" s="127"/>
      <c r="AL398" s="127"/>
      <c r="AM398" s="127"/>
    </row>
    <row r="399" spans="1:39" ht="15" customHeight="1" x14ac:dyDescent="0.25">
      <c r="A399" s="130"/>
      <c r="B399" s="130"/>
      <c r="C399" s="130"/>
      <c r="D399" s="130"/>
      <c r="E399" s="130"/>
      <c r="F399" s="130"/>
      <c r="G399" s="130"/>
      <c r="H399" s="130"/>
      <c r="I399" s="130"/>
      <c r="J399" s="130"/>
      <c r="K399" s="130"/>
      <c r="L399" s="130"/>
      <c r="M399" s="130"/>
      <c r="N399" s="130"/>
      <c r="O399" s="130"/>
      <c r="P399" s="130"/>
      <c r="Q399" s="130"/>
      <c r="R399" s="130"/>
      <c r="S399" s="130"/>
      <c r="T399" s="127"/>
      <c r="U399" s="127"/>
      <c r="V399" s="127"/>
      <c r="W399" s="127"/>
      <c r="X399" s="127"/>
      <c r="Y399" s="127"/>
      <c r="Z399" s="127"/>
      <c r="AA399" s="127"/>
      <c r="AB399" s="127"/>
      <c r="AC399" s="127"/>
      <c r="AD399" s="127"/>
      <c r="AE399" s="127"/>
      <c r="AF399" s="127"/>
      <c r="AG399" s="127"/>
      <c r="AH399" s="127"/>
      <c r="AI399" s="127"/>
      <c r="AJ399" s="127"/>
      <c r="AK399" s="127"/>
      <c r="AL399" s="127"/>
      <c r="AM399" s="127"/>
    </row>
    <row r="400" spans="1:39" ht="15" customHeight="1" x14ac:dyDescent="0.25">
      <c r="A400" s="130"/>
      <c r="B400" s="130"/>
      <c r="C400" s="130"/>
      <c r="D400" s="130"/>
      <c r="E400" s="130"/>
      <c r="F400" s="130"/>
      <c r="G400" s="130"/>
      <c r="H400" s="130"/>
      <c r="I400" s="130"/>
      <c r="J400" s="130"/>
      <c r="K400" s="130"/>
      <c r="L400" s="130"/>
      <c r="M400" s="130"/>
      <c r="N400" s="130"/>
      <c r="O400" s="130"/>
      <c r="P400" s="130"/>
      <c r="Q400" s="130"/>
      <c r="R400" s="130"/>
      <c r="S400" s="130"/>
      <c r="T400" s="127"/>
      <c r="U400" s="127"/>
      <c r="V400" s="127"/>
      <c r="W400" s="127"/>
      <c r="X400" s="127"/>
      <c r="Y400" s="127"/>
      <c r="Z400" s="127"/>
      <c r="AA400" s="127"/>
      <c r="AB400" s="127"/>
      <c r="AC400" s="127"/>
      <c r="AD400" s="127"/>
      <c r="AE400" s="127"/>
      <c r="AF400" s="127"/>
      <c r="AG400" s="127"/>
      <c r="AH400" s="127"/>
      <c r="AI400" s="127"/>
      <c r="AJ400" s="127"/>
      <c r="AK400" s="127"/>
      <c r="AL400" s="127"/>
      <c r="AM400" s="127"/>
    </row>
    <row r="401" spans="1:39" ht="15" customHeight="1" x14ac:dyDescent="0.25">
      <c r="A401" s="130"/>
      <c r="B401" s="130"/>
      <c r="C401" s="130"/>
      <c r="D401" s="130"/>
      <c r="E401" s="130"/>
      <c r="F401" s="130"/>
      <c r="G401" s="130"/>
      <c r="H401" s="130"/>
      <c r="I401" s="130"/>
      <c r="J401" s="130"/>
      <c r="K401" s="130"/>
      <c r="L401" s="130"/>
      <c r="M401" s="130"/>
      <c r="N401" s="130"/>
      <c r="O401" s="130"/>
      <c r="P401" s="130"/>
      <c r="Q401" s="130"/>
      <c r="R401" s="130"/>
      <c r="S401" s="130"/>
      <c r="T401" s="127"/>
      <c r="U401" s="127"/>
      <c r="V401" s="127"/>
      <c r="W401" s="127"/>
      <c r="X401" s="127"/>
      <c r="Y401" s="127"/>
      <c r="Z401" s="127"/>
      <c r="AA401" s="127"/>
      <c r="AB401" s="127"/>
      <c r="AC401" s="127"/>
      <c r="AD401" s="127"/>
      <c r="AE401" s="127"/>
      <c r="AF401" s="127"/>
      <c r="AG401" s="127"/>
      <c r="AH401" s="127"/>
      <c r="AI401" s="127"/>
      <c r="AJ401" s="127"/>
      <c r="AK401" s="127"/>
      <c r="AL401" s="127"/>
      <c r="AM401" s="127"/>
    </row>
    <row r="402" spans="1:39" ht="15" customHeight="1" x14ac:dyDescent="0.25">
      <c r="A402" s="130"/>
      <c r="B402" s="130"/>
      <c r="C402" s="130"/>
      <c r="D402" s="130"/>
      <c r="E402" s="130"/>
      <c r="F402" s="130"/>
      <c r="G402" s="130"/>
      <c r="H402" s="130"/>
      <c r="I402" s="130"/>
      <c r="J402" s="130"/>
      <c r="K402" s="130"/>
      <c r="L402" s="130"/>
      <c r="M402" s="130"/>
      <c r="N402" s="130"/>
      <c r="O402" s="130"/>
      <c r="P402" s="130"/>
      <c r="Q402" s="130"/>
      <c r="R402" s="130"/>
      <c r="S402" s="130"/>
      <c r="T402" s="127"/>
      <c r="U402" s="127"/>
      <c r="V402" s="127"/>
      <c r="W402" s="127"/>
      <c r="X402" s="127"/>
      <c r="Y402" s="127"/>
      <c r="Z402" s="127"/>
      <c r="AA402" s="127"/>
      <c r="AB402" s="127"/>
      <c r="AC402" s="127"/>
      <c r="AD402" s="127"/>
      <c r="AE402" s="127"/>
      <c r="AF402" s="127"/>
      <c r="AG402" s="127"/>
      <c r="AH402" s="127"/>
      <c r="AI402" s="127"/>
      <c r="AJ402" s="127"/>
      <c r="AK402" s="127"/>
      <c r="AL402" s="127"/>
      <c r="AM402" s="127"/>
    </row>
    <row r="403" spans="1:39" ht="15" customHeight="1" x14ac:dyDescent="0.25">
      <c r="A403" s="130"/>
      <c r="B403" s="130"/>
      <c r="C403" s="130"/>
      <c r="D403" s="130"/>
      <c r="E403" s="130"/>
      <c r="F403" s="130"/>
      <c r="G403" s="130"/>
      <c r="H403" s="130"/>
      <c r="I403" s="130"/>
      <c r="J403" s="130"/>
      <c r="K403" s="130"/>
      <c r="L403" s="130"/>
      <c r="M403" s="130"/>
      <c r="N403" s="130"/>
      <c r="O403" s="130"/>
      <c r="P403" s="130"/>
      <c r="Q403" s="130"/>
      <c r="R403" s="130"/>
      <c r="S403" s="130"/>
      <c r="T403" s="127"/>
      <c r="U403" s="127"/>
      <c r="V403" s="127"/>
      <c r="W403" s="127"/>
      <c r="X403" s="127"/>
      <c r="Y403" s="127"/>
      <c r="Z403" s="127"/>
      <c r="AA403" s="127"/>
      <c r="AB403" s="127"/>
      <c r="AC403" s="127"/>
      <c r="AD403" s="127"/>
      <c r="AE403" s="127"/>
      <c r="AF403" s="127"/>
      <c r="AG403" s="127"/>
      <c r="AH403" s="127"/>
      <c r="AI403" s="127"/>
      <c r="AJ403" s="127"/>
      <c r="AK403" s="127"/>
      <c r="AL403" s="127"/>
      <c r="AM403" s="127"/>
    </row>
    <row r="404" spans="1:39" ht="15" customHeight="1" x14ac:dyDescent="0.25">
      <c r="A404" s="130"/>
      <c r="B404" s="130"/>
      <c r="C404" s="130"/>
      <c r="D404" s="130"/>
      <c r="E404" s="130"/>
      <c r="F404" s="130"/>
      <c r="G404" s="130"/>
      <c r="H404" s="130"/>
      <c r="I404" s="130"/>
      <c r="J404" s="130"/>
      <c r="K404" s="130"/>
      <c r="L404" s="130"/>
      <c r="M404" s="130"/>
      <c r="N404" s="130"/>
      <c r="O404" s="130"/>
      <c r="P404" s="130"/>
      <c r="Q404" s="130"/>
      <c r="R404" s="130"/>
      <c r="S404" s="130"/>
      <c r="T404" s="127"/>
      <c r="U404" s="127"/>
      <c r="V404" s="127"/>
      <c r="W404" s="127"/>
      <c r="X404" s="127"/>
      <c r="Y404" s="127"/>
      <c r="Z404" s="127"/>
      <c r="AA404" s="127"/>
      <c r="AB404" s="127"/>
      <c r="AC404" s="127"/>
      <c r="AD404" s="127"/>
      <c r="AE404" s="127"/>
      <c r="AF404" s="127"/>
      <c r="AG404" s="127"/>
      <c r="AH404" s="127"/>
      <c r="AI404" s="127"/>
      <c r="AJ404" s="127"/>
      <c r="AK404" s="127"/>
      <c r="AL404" s="127"/>
      <c r="AM404" s="127"/>
    </row>
    <row r="405" spans="1:39" ht="15" customHeight="1" x14ac:dyDescent="0.25">
      <c r="A405" s="130"/>
      <c r="B405" s="130"/>
      <c r="C405" s="130"/>
      <c r="D405" s="130"/>
      <c r="E405" s="130"/>
      <c r="F405" s="130"/>
      <c r="G405" s="130"/>
      <c r="H405" s="130"/>
      <c r="I405" s="130"/>
      <c r="J405" s="130"/>
      <c r="K405" s="130"/>
      <c r="L405" s="130"/>
      <c r="M405" s="130"/>
      <c r="N405" s="130"/>
      <c r="O405" s="130"/>
      <c r="P405" s="130"/>
      <c r="Q405" s="130"/>
      <c r="R405" s="130"/>
      <c r="S405" s="130"/>
      <c r="T405" s="127"/>
      <c r="U405" s="127"/>
      <c r="V405" s="127"/>
      <c r="W405" s="127"/>
      <c r="X405" s="127"/>
      <c r="Y405" s="127"/>
      <c r="Z405" s="127"/>
      <c r="AA405" s="127"/>
      <c r="AB405" s="127"/>
      <c r="AC405" s="127"/>
      <c r="AD405" s="127"/>
      <c r="AE405" s="127"/>
      <c r="AF405" s="127"/>
      <c r="AG405" s="127"/>
      <c r="AH405" s="127"/>
      <c r="AI405" s="127"/>
      <c r="AJ405" s="127"/>
      <c r="AK405" s="127"/>
      <c r="AL405" s="127"/>
      <c r="AM405" s="127"/>
    </row>
    <row r="406" spans="1:39" ht="15" customHeight="1" x14ac:dyDescent="0.25">
      <c r="A406" s="130"/>
      <c r="B406" s="130"/>
      <c r="C406" s="130"/>
      <c r="D406" s="130"/>
      <c r="E406" s="130"/>
      <c r="F406" s="130"/>
      <c r="G406" s="130"/>
      <c r="H406" s="130"/>
      <c r="I406" s="130"/>
      <c r="J406" s="130"/>
      <c r="K406" s="130"/>
      <c r="L406" s="130"/>
      <c r="M406" s="130"/>
      <c r="N406" s="130"/>
      <c r="O406" s="130"/>
      <c r="P406" s="130"/>
      <c r="Q406" s="130"/>
      <c r="R406" s="130"/>
      <c r="S406" s="130"/>
      <c r="T406" s="127"/>
      <c r="U406" s="127"/>
      <c r="V406" s="127"/>
      <c r="W406" s="127"/>
      <c r="X406" s="127"/>
      <c r="Y406" s="127"/>
      <c r="Z406" s="127"/>
      <c r="AA406" s="127"/>
      <c r="AB406" s="127"/>
      <c r="AC406" s="127"/>
      <c r="AD406" s="127"/>
      <c r="AE406" s="127"/>
      <c r="AF406" s="127"/>
      <c r="AG406" s="127"/>
      <c r="AH406" s="127"/>
      <c r="AI406" s="127"/>
      <c r="AJ406" s="127"/>
      <c r="AK406" s="127"/>
      <c r="AL406" s="127"/>
      <c r="AM406" s="127"/>
    </row>
    <row r="407" spans="1:39" ht="15" customHeight="1" x14ac:dyDescent="0.25">
      <c r="A407" s="130"/>
      <c r="B407" s="130"/>
      <c r="C407" s="130"/>
      <c r="D407" s="130"/>
      <c r="E407" s="130"/>
      <c r="F407" s="130"/>
      <c r="G407" s="130"/>
      <c r="H407" s="130"/>
      <c r="I407" s="130"/>
      <c r="J407" s="130"/>
      <c r="K407" s="130"/>
      <c r="L407" s="130"/>
      <c r="M407" s="130"/>
      <c r="N407" s="130"/>
      <c r="O407" s="130"/>
      <c r="P407" s="130"/>
      <c r="Q407" s="130"/>
      <c r="R407" s="130"/>
      <c r="S407" s="130"/>
      <c r="T407" s="127"/>
      <c r="U407" s="127"/>
      <c r="V407" s="127"/>
      <c r="W407" s="127"/>
      <c r="X407" s="127"/>
      <c r="Y407" s="127"/>
      <c r="Z407" s="127"/>
      <c r="AA407" s="127"/>
      <c r="AB407" s="127"/>
      <c r="AC407" s="127"/>
      <c r="AD407" s="127"/>
      <c r="AE407" s="127"/>
      <c r="AF407" s="127"/>
      <c r="AG407" s="127"/>
      <c r="AH407" s="127"/>
      <c r="AI407" s="127"/>
      <c r="AJ407" s="127"/>
      <c r="AK407" s="127"/>
      <c r="AL407" s="127"/>
      <c r="AM407" s="127"/>
    </row>
    <row r="408" spans="1:39" ht="15" customHeight="1" x14ac:dyDescent="0.25">
      <c r="A408" s="130"/>
      <c r="B408" s="130"/>
      <c r="C408" s="130"/>
      <c r="D408" s="130"/>
      <c r="E408" s="130"/>
      <c r="F408" s="130"/>
      <c r="G408" s="130"/>
      <c r="H408" s="130"/>
      <c r="I408" s="130"/>
      <c r="J408" s="130"/>
      <c r="K408" s="130"/>
      <c r="L408" s="130"/>
      <c r="M408" s="130"/>
      <c r="N408" s="130"/>
      <c r="O408" s="130"/>
      <c r="P408" s="130"/>
      <c r="Q408" s="130"/>
      <c r="R408" s="130"/>
      <c r="S408" s="130"/>
      <c r="T408" s="127"/>
      <c r="U408" s="127"/>
      <c r="V408" s="127"/>
      <c r="W408" s="127"/>
      <c r="X408" s="127"/>
      <c r="Y408" s="127"/>
      <c r="Z408" s="127"/>
      <c r="AA408" s="127"/>
      <c r="AB408" s="127"/>
      <c r="AC408" s="127"/>
      <c r="AD408" s="127"/>
      <c r="AE408" s="127"/>
      <c r="AF408" s="127"/>
      <c r="AG408" s="127"/>
      <c r="AH408" s="127"/>
      <c r="AI408" s="127"/>
      <c r="AJ408" s="127"/>
      <c r="AK408" s="127"/>
      <c r="AL408" s="127"/>
      <c r="AM408" s="127"/>
    </row>
    <row r="409" spans="1:39" ht="15" customHeight="1" x14ac:dyDescent="0.25">
      <c r="A409" s="130"/>
      <c r="B409" s="130"/>
      <c r="C409" s="130"/>
      <c r="D409" s="130"/>
      <c r="E409" s="130"/>
      <c r="F409" s="130"/>
      <c r="G409" s="130"/>
      <c r="H409" s="130"/>
      <c r="I409" s="130"/>
      <c r="J409" s="130"/>
      <c r="K409" s="130"/>
      <c r="L409" s="130"/>
      <c r="M409" s="130"/>
      <c r="N409" s="130"/>
      <c r="O409" s="130"/>
      <c r="P409" s="130"/>
      <c r="Q409" s="130"/>
      <c r="R409" s="130"/>
      <c r="S409" s="130"/>
      <c r="T409" s="127"/>
      <c r="U409" s="127"/>
      <c r="V409" s="127"/>
      <c r="W409" s="127"/>
      <c r="X409" s="127"/>
      <c r="Y409" s="127"/>
      <c r="Z409" s="127"/>
      <c r="AA409" s="127"/>
      <c r="AB409" s="127"/>
      <c r="AC409" s="127"/>
      <c r="AD409" s="127"/>
      <c r="AE409" s="127"/>
      <c r="AF409" s="127"/>
      <c r="AG409" s="127"/>
      <c r="AH409" s="127"/>
      <c r="AI409" s="127"/>
      <c r="AJ409" s="127"/>
      <c r="AK409" s="127"/>
      <c r="AL409" s="127"/>
      <c r="AM409" s="127"/>
    </row>
    <row r="410" spans="1:39" ht="15" customHeight="1" x14ac:dyDescent="0.25">
      <c r="A410" s="130"/>
      <c r="B410" s="130"/>
      <c r="C410" s="130"/>
      <c r="D410" s="130"/>
      <c r="E410" s="130"/>
      <c r="F410" s="130"/>
      <c r="G410" s="130"/>
      <c r="H410" s="130"/>
      <c r="I410" s="130"/>
      <c r="J410" s="130"/>
      <c r="K410" s="130"/>
      <c r="L410" s="130"/>
      <c r="M410" s="130"/>
      <c r="N410" s="130"/>
      <c r="O410" s="130"/>
      <c r="P410" s="130"/>
      <c r="Q410" s="130"/>
      <c r="R410" s="130"/>
      <c r="S410" s="130"/>
      <c r="T410" s="127"/>
      <c r="U410" s="127"/>
      <c r="V410" s="127"/>
      <c r="W410" s="127"/>
      <c r="X410" s="127"/>
      <c r="Y410" s="127"/>
      <c r="Z410" s="127"/>
      <c r="AA410" s="127"/>
      <c r="AB410" s="127"/>
      <c r="AC410" s="127"/>
      <c r="AD410" s="127"/>
      <c r="AE410" s="127"/>
      <c r="AF410" s="127"/>
      <c r="AG410" s="127"/>
      <c r="AH410" s="127"/>
      <c r="AI410" s="127"/>
      <c r="AJ410" s="127"/>
      <c r="AK410" s="127"/>
      <c r="AL410" s="127"/>
      <c r="AM410" s="127"/>
    </row>
    <row r="411" spans="1:39" ht="15" customHeight="1" x14ac:dyDescent="0.25">
      <c r="A411" s="130"/>
      <c r="B411" s="130"/>
      <c r="C411" s="130"/>
      <c r="D411" s="130"/>
      <c r="E411" s="130"/>
      <c r="F411" s="130"/>
      <c r="G411" s="130"/>
      <c r="H411" s="130"/>
      <c r="I411" s="130"/>
      <c r="J411" s="130"/>
      <c r="K411" s="130"/>
      <c r="L411" s="130"/>
      <c r="M411" s="130"/>
      <c r="N411" s="130"/>
      <c r="O411" s="130"/>
      <c r="P411" s="130"/>
      <c r="Q411" s="130"/>
      <c r="R411" s="130"/>
      <c r="S411" s="130"/>
      <c r="T411" s="127"/>
      <c r="U411" s="127"/>
      <c r="V411" s="127"/>
      <c r="W411" s="127"/>
      <c r="X411" s="127"/>
      <c r="Y411" s="127"/>
      <c r="Z411" s="127"/>
      <c r="AA411" s="127"/>
      <c r="AB411" s="127"/>
      <c r="AC411" s="127"/>
      <c r="AD411" s="127"/>
      <c r="AE411" s="127"/>
      <c r="AF411" s="127"/>
      <c r="AG411" s="127"/>
      <c r="AH411" s="127"/>
      <c r="AI411" s="127"/>
      <c r="AJ411" s="127"/>
      <c r="AK411" s="127"/>
      <c r="AL411" s="127"/>
      <c r="AM411" s="127"/>
    </row>
    <row r="412" spans="1:39" ht="15" customHeight="1" x14ac:dyDescent="0.25">
      <c r="A412" s="130"/>
      <c r="B412" s="130"/>
      <c r="C412" s="130"/>
      <c r="D412" s="130"/>
      <c r="E412" s="130"/>
      <c r="F412" s="130"/>
      <c r="G412" s="130"/>
      <c r="H412" s="130"/>
      <c r="I412" s="130"/>
      <c r="J412" s="130"/>
      <c r="K412" s="130"/>
      <c r="L412" s="130"/>
      <c r="M412" s="130"/>
      <c r="N412" s="130"/>
      <c r="O412" s="130"/>
      <c r="P412" s="130"/>
      <c r="Q412" s="130"/>
      <c r="R412" s="130"/>
      <c r="S412" s="130"/>
      <c r="T412" s="127"/>
      <c r="U412" s="127"/>
      <c r="V412" s="127"/>
      <c r="W412" s="127"/>
      <c r="X412" s="127"/>
      <c r="Y412" s="127"/>
      <c r="Z412" s="127"/>
      <c r="AA412" s="127"/>
      <c r="AB412" s="127"/>
      <c r="AC412" s="127"/>
      <c r="AD412" s="127"/>
      <c r="AE412" s="127"/>
      <c r="AF412" s="127"/>
      <c r="AG412" s="127"/>
      <c r="AH412" s="127"/>
      <c r="AI412" s="127"/>
      <c r="AJ412" s="127"/>
      <c r="AK412" s="127"/>
      <c r="AL412" s="127"/>
      <c r="AM412" s="127"/>
    </row>
    <row r="413" spans="1:39" ht="15" customHeight="1" x14ac:dyDescent="0.25">
      <c r="A413" s="130"/>
      <c r="B413" s="130"/>
      <c r="C413" s="130"/>
      <c r="D413" s="130"/>
      <c r="E413" s="130"/>
      <c r="F413" s="130"/>
      <c r="G413" s="130"/>
      <c r="H413" s="130"/>
      <c r="I413" s="130"/>
      <c r="J413" s="130"/>
      <c r="K413" s="130"/>
      <c r="L413" s="130"/>
      <c r="M413" s="130"/>
      <c r="N413" s="130"/>
      <c r="O413" s="130"/>
      <c r="P413" s="130"/>
      <c r="Q413" s="130"/>
      <c r="R413" s="130"/>
      <c r="S413" s="130"/>
      <c r="T413" s="127"/>
      <c r="U413" s="127"/>
      <c r="V413" s="127"/>
      <c r="W413" s="127"/>
      <c r="X413" s="127"/>
      <c r="Y413" s="127"/>
      <c r="Z413" s="127"/>
      <c r="AA413" s="127"/>
      <c r="AB413" s="127"/>
      <c r="AC413" s="127"/>
      <c r="AD413" s="127"/>
      <c r="AE413" s="127"/>
      <c r="AF413" s="127"/>
      <c r="AG413" s="127"/>
      <c r="AH413" s="127"/>
      <c r="AI413" s="127"/>
      <c r="AJ413" s="127"/>
      <c r="AK413" s="127"/>
      <c r="AL413" s="127"/>
      <c r="AM413" s="127"/>
    </row>
    <row r="414" spans="1:39" ht="15" customHeight="1" x14ac:dyDescent="0.25">
      <c r="A414" s="130"/>
      <c r="B414" s="130"/>
      <c r="C414" s="130"/>
      <c r="D414" s="130"/>
      <c r="E414" s="130"/>
      <c r="F414" s="130"/>
      <c r="G414" s="130"/>
      <c r="H414" s="130"/>
      <c r="I414" s="130"/>
      <c r="J414" s="130"/>
      <c r="K414" s="130"/>
      <c r="L414" s="130"/>
      <c r="M414" s="130"/>
      <c r="N414" s="130"/>
      <c r="O414" s="130"/>
      <c r="P414" s="130"/>
      <c r="Q414" s="130"/>
      <c r="R414" s="130"/>
      <c r="S414" s="130"/>
      <c r="T414" s="127"/>
      <c r="U414" s="127"/>
      <c r="V414" s="127"/>
      <c r="W414" s="127"/>
      <c r="X414" s="127"/>
      <c r="Y414" s="127"/>
      <c r="Z414" s="127"/>
      <c r="AA414" s="127"/>
      <c r="AB414" s="127"/>
      <c r="AC414" s="127"/>
      <c r="AD414" s="127"/>
      <c r="AE414" s="127"/>
      <c r="AF414" s="127"/>
      <c r="AG414" s="127"/>
      <c r="AH414" s="127"/>
      <c r="AI414" s="127"/>
      <c r="AJ414" s="127"/>
      <c r="AK414" s="127"/>
      <c r="AL414" s="127"/>
      <c r="AM414" s="127"/>
    </row>
    <row r="415" spans="1:39" ht="15" customHeight="1" x14ac:dyDescent="0.25">
      <c r="A415" s="130"/>
      <c r="B415" s="130"/>
      <c r="C415" s="130"/>
      <c r="D415" s="130"/>
      <c r="E415" s="130"/>
      <c r="F415" s="130"/>
      <c r="G415" s="130"/>
      <c r="H415" s="130"/>
      <c r="I415" s="130"/>
      <c r="J415" s="130"/>
      <c r="K415" s="130"/>
      <c r="L415" s="130"/>
      <c r="M415" s="130"/>
      <c r="N415" s="130"/>
      <c r="O415" s="130"/>
      <c r="P415" s="130"/>
      <c r="Q415" s="130"/>
      <c r="R415" s="130"/>
      <c r="S415" s="130"/>
      <c r="T415" s="127"/>
      <c r="U415" s="127"/>
      <c r="V415" s="127"/>
      <c r="W415" s="127"/>
      <c r="X415" s="127"/>
      <c r="Y415" s="127"/>
      <c r="Z415" s="127"/>
      <c r="AA415" s="127"/>
      <c r="AB415" s="127"/>
      <c r="AC415" s="127"/>
      <c r="AD415" s="127"/>
      <c r="AE415" s="127"/>
      <c r="AF415" s="127"/>
      <c r="AG415" s="127"/>
      <c r="AH415" s="127"/>
      <c r="AI415" s="127"/>
      <c r="AJ415" s="127"/>
      <c r="AK415" s="127"/>
      <c r="AL415" s="127"/>
      <c r="AM415" s="127"/>
    </row>
    <row r="416" spans="1:39" ht="15" customHeight="1" x14ac:dyDescent="0.25">
      <c r="A416" s="130"/>
      <c r="B416" s="130"/>
      <c r="C416" s="130"/>
      <c r="D416" s="130"/>
      <c r="E416" s="130"/>
      <c r="F416" s="130"/>
      <c r="G416" s="130"/>
      <c r="H416" s="130"/>
      <c r="I416" s="130"/>
      <c r="J416" s="130"/>
      <c r="K416" s="130"/>
      <c r="L416" s="130"/>
      <c r="M416" s="130"/>
      <c r="N416" s="130"/>
      <c r="O416" s="130"/>
      <c r="P416" s="130"/>
      <c r="Q416" s="130"/>
      <c r="R416" s="130"/>
      <c r="S416" s="130"/>
      <c r="T416" s="127"/>
      <c r="U416" s="127"/>
      <c r="V416" s="127"/>
      <c r="W416" s="127"/>
      <c r="X416" s="127"/>
      <c r="Y416" s="127"/>
      <c r="Z416" s="127"/>
      <c r="AA416" s="127"/>
      <c r="AB416" s="127"/>
      <c r="AC416" s="127"/>
      <c r="AD416" s="127"/>
      <c r="AE416" s="127"/>
      <c r="AF416" s="127"/>
      <c r="AG416" s="127"/>
      <c r="AH416" s="127"/>
      <c r="AI416" s="127"/>
      <c r="AJ416" s="127"/>
      <c r="AK416" s="127"/>
      <c r="AL416" s="127"/>
      <c r="AM416" s="127"/>
    </row>
    <row r="417" spans="1:39" ht="15" customHeight="1" x14ac:dyDescent="0.25">
      <c r="A417" s="130"/>
      <c r="B417" s="130"/>
      <c r="C417" s="130"/>
      <c r="D417" s="130"/>
      <c r="E417" s="130"/>
      <c r="F417" s="130"/>
      <c r="G417" s="130"/>
      <c r="H417" s="130"/>
      <c r="I417" s="130"/>
      <c r="J417" s="130"/>
      <c r="K417" s="130"/>
      <c r="L417" s="130"/>
      <c r="M417" s="130"/>
      <c r="N417" s="130"/>
      <c r="O417" s="130"/>
      <c r="P417" s="130"/>
      <c r="Q417" s="130"/>
      <c r="R417" s="130"/>
      <c r="S417" s="130"/>
      <c r="T417" s="127"/>
      <c r="U417" s="127"/>
      <c r="V417" s="127"/>
      <c r="W417" s="127"/>
      <c r="X417" s="127"/>
      <c r="Y417" s="127"/>
      <c r="Z417" s="127"/>
      <c r="AA417" s="127"/>
      <c r="AB417" s="127"/>
      <c r="AC417" s="127"/>
      <c r="AD417" s="127"/>
      <c r="AE417" s="127"/>
      <c r="AF417" s="127"/>
      <c r="AG417" s="127"/>
      <c r="AH417" s="127"/>
      <c r="AI417" s="127"/>
      <c r="AJ417" s="127"/>
      <c r="AK417" s="127"/>
      <c r="AL417" s="127"/>
      <c r="AM417" s="127"/>
    </row>
    <row r="418" spans="1:39" ht="15" customHeight="1" x14ac:dyDescent="0.25">
      <c r="A418" s="130"/>
      <c r="B418" s="130"/>
      <c r="C418" s="130"/>
      <c r="D418" s="130"/>
      <c r="E418" s="130"/>
      <c r="F418" s="130"/>
      <c r="G418" s="130"/>
      <c r="H418" s="130"/>
      <c r="I418" s="130"/>
      <c r="J418" s="130"/>
      <c r="K418" s="130"/>
      <c r="L418" s="130"/>
      <c r="M418" s="130"/>
      <c r="N418" s="130"/>
      <c r="O418" s="130"/>
      <c r="P418" s="130"/>
      <c r="Q418" s="130"/>
      <c r="R418" s="130"/>
      <c r="S418" s="130"/>
      <c r="T418" s="127"/>
      <c r="U418" s="127"/>
      <c r="V418" s="127"/>
      <c r="W418" s="127"/>
      <c r="X418" s="127"/>
      <c r="Y418" s="127"/>
      <c r="Z418" s="127"/>
      <c r="AA418" s="127"/>
      <c r="AB418" s="127"/>
      <c r="AC418" s="127"/>
      <c r="AD418" s="127"/>
      <c r="AE418" s="127"/>
      <c r="AF418" s="127"/>
      <c r="AG418" s="127"/>
      <c r="AH418" s="127"/>
      <c r="AI418" s="127"/>
      <c r="AJ418" s="127"/>
      <c r="AK418" s="127"/>
      <c r="AL418" s="127"/>
      <c r="AM418" s="127"/>
    </row>
    <row r="419" spans="1:39" ht="15" customHeight="1" x14ac:dyDescent="0.25">
      <c r="A419" s="130"/>
      <c r="B419" s="130"/>
      <c r="C419" s="130"/>
      <c r="D419" s="130"/>
      <c r="E419" s="130"/>
      <c r="F419" s="130"/>
      <c r="G419" s="130"/>
      <c r="H419" s="130"/>
      <c r="I419" s="130"/>
      <c r="J419" s="130"/>
      <c r="K419" s="130"/>
      <c r="L419" s="130"/>
      <c r="M419" s="130"/>
      <c r="N419" s="130"/>
      <c r="O419" s="130"/>
      <c r="P419" s="130"/>
      <c r="Q419" s="130"/>
      <c r="R419" s="130"/>
      <c r="S419" s="130"/>
      <c r="T419" s="127"/>
      <c r="U419" s="127"/>
      <c r="V419" s="127"/>
      <c r="W419" s="127"/>
      <c r="X419" s="127"/>
      <c r="Y419" s="127"/>
      <c r="Z419" s="127"/>
      <c r="AA419" s="127"/>
      <c r="AB419" s="127"/>
      <c r="AC419" s="127"/>
      <c r="AD419" s="127"/>
      <c r="AE419" s="127"/>
      <c r="AF419" s="127"/>
      <c r="AG419" s="127"/>
      <c r="AH419" s="127"/>
      <c r="AI419" s="127"/>
      <c r="AJ419" s="127"/>
      <c r="AK419" s="127"/>
      <c r="AL419" s="127"/>
      <c r="AM419" s="127"/>
    </row>
    <row r="420" spans="1:39" ht="15" customHeight="1" x14ac:dyDescent="0.25">
      <c r="A420" s="130"/>
      <c r="B420" s="130"/>
      <c r="C420" s="130"/>
      <c r="D420" s="130"/>
      <c r="E420" s="130"/>
      <c r="F420" s="130"/>
      <c r="G420" s="130"/>
      <c r="H420" s="130"/>
      <c r="I420" s="130"/>
      <c r="J420" s="130"/>
      <c r="K420" s="130"/>
      <c r="L420" s="130"/>
      <c r="M420" s="130"/>
      <c r="N420" s="130"/>
      <c r="O420" s="130"/>
      <c r="P420" s="130"/>
      <c r="Q420" s="130"/>
      <c r="R420" s="130"/>
      <c r="S420" s="130"/>
      <c r="T420" s="127"/>
      <c r="U420" s="127"/>
      <c r="V420" s="127"/>
      <c r="W420" s="127"/>
      <c r="X420" s="127"/>
      <c r="Y420" s="127"/>
      <c r="Z420" s="127"/>
      <c r="AA420" s="127"/>
      <c r="AB420" s="127"/>
      <c r="AC420" s="127"/>
      <c r="AD420" s="127"/>
      <c r="AE420" s="127"/>
      <c r="AF420" s="127"/>
      <c r="AG420" s="127"/>
      <c r="AH420" s="127"/>
      <c r="AI420" s="127"/>
      <c r="AJ420" s="127"/>
      <c r="AK420" s="127"/>
      <c r="AL420" s="127"/>
      <c r="AM420" s="127"/>
    </row>
    <row r="421" spans="1:39" ht="15" customHeight="1" x14ac:dyDescent="0.25">
      <c r="A421" s="130"/>
      <c r="B421" s="130"/>
      <c r="C421" s="130"/>
      <c r="D421" s="130"/>
      <c r="E421" s="130"/>
      <c r="F421" s="130"/>
      <c r="G421" s="130"/>
      <c r="H421" s="130"/>
      <c r="I421" s="130"/>
      <c r="J421" s="130"/>
      <c r="K421" s="130"/>
      <c r="L421" s="130"/>
      <c r="M421" s="130"/>
      <c r="N421" s="130"/>
      <c r="O421" s="130"/>
      <c r="P421" s="130"/>
      <c r="Q421" s="130"/>
      <c r="R421" s="130"/>
      <c r="S421" s="130"/>
      <c r="T421" s="127"/>
      <c r="U421" s="127"/>
      <c r="V421" s="127"/>
      <c r="W421" s="127"/>
      <c r="X421" s="127"/>
      <c r="Y421" s="127"/>
      <c r="Z421" s="127"/>
      <c r="AA421" s="127"/>
      <c r="AB421" s="127"/>
      <c r="AC421" s="127"/>
      <c r="AD421" s="127"/>
      <c r="AE421" s="127"/>
      <c r="AF421" s="127"/>
      <c r="AG421" s="127"/>
      <c r="AH421" s="127"/>
      <c r="AI421" s="127"/>
      <c r="AJ421" s="127"/>
      <c r="AK421" s="127"/>
      <c r="AL421" s="127"/>
      <c r="AM421" s="127"/>
    </row>
    <row r="422" spans="1:39" ht="15" customHeight="1" x14ac:dyDescent="0.25">
      <c r="A422" s="130"/>
      <c r="B422" s="130"/>
      <c r="C422" s="130"/>
      <c r="D422" s="130"/>
      <c r="E422" s="130"/>
      <c r="F422" s="130"/>
      <c r="G422" s="130"/>
      <c r="H422" s="130"/>
      <c r="I422" s="130"/>
      <c r="J422" s="130"/>
      <c r="K422" s="130"/>
      <c r="L422" s="130"/>
      <c r="M422" s="130"/>
      <c r="N422" s="130"/>
      <c r="O422" s="130"/>
      <c r="P422" s="130"/>
      <c r="Q422" s="130"/>
      <c r="R422" s="130"/>
      <c r="S422" s="130"/>
      <c r="T422" s="127"/>
      <c r="U422" s="127"/>
      <c r="V422" s="127"/>
      <c r="W422" s="127"/>
      <c r="X422" s="127"/>
      <c r="Y422" s="127"/>
      <c r="Z422" s="127"/>
      <c r="AA422" s="127"/>
      <c r="AB422" s="127"/>
      <c r="AC422" s="127"/>
      <c r="AD422" s="127"/>
      <c r="AE422" s="127"/>
      <c r="AF422" s="127"/>
      <c r="AG422" s="127"/>
      <c r="AH422" s="127"/>
      <c r="AI422" s="127"/>
      <c r="AJ422" s="127"/>
      <c r="AK422" s="127"/>
      <c r="AL422" s="127"/>
      <c r="AM422" s="127"/>
    </row>
    <row r="423" spans="1:39" ht="15" customHeight="1" x14ac:dyDescent="0.25">
      <c r="A423" s="130"/>
      <c r="B423" s="130"/>
      <c r="C423" s="130"/>
      <c r="D423" s="130"/>
      <c r="E423" s="130"/>
      <c r="F423" s="130"/>
      <c r="G423" s="130"/>
      <c r="H423" s="130"/>
      <c r="I423" s="130"/>
      <c r="J423" s="130"/>
      <c r="K423" s="130"/>
      <c r="L423" s="130"/>
      <c r="M423" s="130"/>
      <c r="N423" s="130"/>
      <c r="O423" s="130"/>
      <c r="P423" s="130"/>
      <c r="Q423" s="130"/>
      <c r="R423" s="130"/>
      <c r="S423" s="130"/>
      <c r="T423" s="127"/>
      <c r="U423" s="127"/>
      <c r="V423" s="127"/>
      <c r="W423" s="127"/>
      <c r="X423" s="127"/>
      <c r="Y423" s="127"/>
      <c r="Z423" s="127"/>
      <c r="AA423" s="127"/>
      <c r="AB423" s="127"/>
      <c r="AC423" s="127"/>
      <c r="AD423" s="127"/>
      <c r="AE423" s="127"/>
      <c r="AF423" s="127"/>
      <c r="AG423" s="127"/>
      <c r="AH423" s="127"/>
      <c r="AI423" s="127"/>
      <c r="AJ423" s="127"/>
      <c r="AK423" s="127"/>
      <c r="AL423" s="127"/>
      <c r="AM423" s="127"/>
    </row>
    <row r="424" spans="1:39" ht="15" customHeight="1" x14ac:dyDescent="0.25">
      <c r="A424" s="130"/>
      <c r="B424" s="130"/>
      <c r="C424" s="130"/>
      <c r="D424" s="130"/>
      <c r="E424" s="130"/>
      <c r="F424" s="130"/>
      <c r="G424" s="130"/>
      <c r="H424" s="130"/>
      <c r="I424" s="130"/>
      <c r="J424" s="130"/>
      <c r="K424" s="130"/>
      <c r="L424" s="130"/>
      <c r="M424" s="130"/>
      <c r="N424" s="130"/>
      <c r="O424" s="130"/>
      <c r="P424" s="130"/>
      <c r="Q424" s="130"/>
      <c r="R424" s="130"/>
      <c r="S424" s="130"/>
      <c r="T424" s="127"/>
      <c r="U424" s="127"/>
      <c r="V424" s="127"/>
      <c r="W424" s="127"/>
      <c r="X424" s="127"/>
      <c r="Y424" s="127"/>
      <c r="Z424" s="127"/>
      <c r="AA424" s="127"/>
      <c r="AB424" s="127"/>
      <c r="AC424" s="127"/>
      <c r="AD424" s="127"/>
      <c r="AE424" s="127"/>
      <c r="AF424" s="127"/>
      <c r="AG424" s="127"/>
      <c r="AH424" s="127"/>
      <c r="AI424" s="127"/>
      <c r="AJ424" s="127"/>
      <c r="AK424" s="127"/>
      <c r="AL424" s="127"/>
      <c r="AM424" s="127"/>
    </row>
    <row r="425" spans="1:39" ht="15" customHeight="1" x14ac:dyDescent="0.25">
      <c r="A425" s="130"/>
      <c r="B425" s="130"/>
      <c r="C425" s="130"/>
      <c r="D425" s="130"/>
      <c r="E425" s="130"/>
      <c r="F425" s="130"/>
      <c r="G425" s="130"/>
      <c r="H425" s="130"/>
      <c r="I425" s="130"/>
      <c r="J425" s="130"/>
      <c r="K425" s="130"/>
      <c r="L425" s="130"/>
      <c r="M425" s="130"/>
      <c r="N425" s="130"/>
      <c r="O425" s="130"/>
      <c r="P425" s="130"/>
      <c r="Q425" s="130"/>
      <c r="R425" s="130"/>
      <c r="S425" s="130"/>
      <c r="T425" s="127"/>
      <c r="U425" s="127"/>
      <c r="V425" s="127"/>
      <c r="W425" s="127"/>
      <c r="X425" s="127"/>
      <c r="Y425" s="127"/>
      <c r="Z425" s="127"/>
      <c r="AA425" s="127"/>
      <c r="AB425" s="127"/>
      <c r="AC425" s="127"/>
      <c r="AD425" s="127"/>
      <c r="AE425" s="127"/>
      <c r="AF425" s="127"/>
      <c r="AG425" s="127"/>
      <c r="AH425" s="127"/>
      <c r="AI425" s="127"/>
      <c r="AJ425" s="127"/>
      <c r="AK425" s="127"/>
      <c r="AL425" s="127"/>
      <c r="AM425" s="127"/>
    </row>
    <row r="426" spans="1:39" ht="15" customHeight="1" x14ac:dyDescent="0.25">
      <c r="A426" s="130"/>
      <c r="B426" s="130"/>
      <c r="C426" s="130"/>
      <c r="D426" s="130"/>
      <c r="E426" s="130"/>
      <c r="F426" s="130"/>
      <c r="G426" s="130"/>
      <c r="H426" s="130"/>
      <c r="I426" s="130"/>
      <c r="J426" s="130"/>
      <c r="K426" s="130"/>
      <c r="L426" s="130"/>
      <c r="M426" s="130"/>
      <c r="N426" s="130"/>
      <c r="O426" s="130"/>
      <c r="P426" s="130"/>
      <c r="Q426" s="130"/>
      <c r="R426" s="130"/>
      <c r="S426" s="130"/>
      <c r="T426" s="127"/>
      <c r="U426" s="127"/>
      <c r="V426" s="127"/>
      <c r="W426" s="127"/>
      <c r="X426" s="127"/>
      <c r="Y426" s="127"/>
      <c r="Z426" s="127"/>
      <c r="AA426" s="127"/>
      <c r="AB426" s="127"/>
      <c r="AC426" s="127"/>
      <c r="AD426" s="127"/>
      <c r="AE426" s="127"/>
      <c r="AF426" s="127"/>
      <c r="AG426" s="127"/>
      <c r="AH426" s="127"/>
      <c r="AI426" s="127"/>
      <c r="AJ426" s="127"/>
      <c r="AK426" s="127"/>
      <c r="AL426" s="127"/>
      <c r="AM426" s="127"/>
    </row>
    <row r="427" spans="1:39" ht="15" customHeight="1" x14ac:dyDescent="0.25">
      <c r="A427" s="130"/>
      <c r="B427" s="130"/>
      <c r="C427" s="130"/>
      <c r="D427" s="130"/>
      <c r="E427" s="130"/>
      <c r="F427" s="130"/>
      <c r="G427" s="130"/>
      <c r="H427" s="130"/>
      <c r="I427" s="130"/>
      <c r="J427" s="130"/>
      <c r="K427" s="130"/>
      <c r="L427" s="130"/>
      <c r="M427" s="130"/>
      <c r="N427" s="130"/>
      <c r="O427" s="130"/>
      <c r="P427" s="130"/>
      <c r="Q427" s="130"/>
      <c r="R427" s="130"/>
      <c r="S427" s="130"/>
      <c r="T427" s="127"/>
      <c r="U427" s="127"/>
      <c r="V427" s="127"/>
      <c r="W427" s="127"/>
      <c r="X427" s="127"/>
      <c r="Y427" s="127"/>
      <c r="Z427" s="127"/>
      <c r="AA427" s="127"/>
      <c r="AB427" s="127"/>
      <c r="AC427" s="127"/>
      <c r="AD427" s="127"/>
      <c r="AE427" s="127"/>
      <c r="AF427" s="127"/>
      <c r="AG427" s="127"/>
      <c r="AH427" s="127"/>
      <c r="AI427" s="127"/>
      <c r="AJ427" s="127"/>
      <c r="AK427" s="127"/>
      <c r="AL427" s="127"/>
      <c r="AM427" s="127"/>
    </row>
    <row r="428" spans="1:39" ht="15" customHeight="1" x14ac:dyDescent="0.25">
      <c r="A428" s="130"/>
      <c r="B428" s="130"/>
      <c r="C428" s="130"/>
      <c r="D428" s="130"/>
      <c r="E428" s="130"/>
      <c r="F428" s="130"/>
      <c r="G428" s="130"/>
      <c r="H428" s="130"/>
      <c r="I428" s="130"/>
      <c r="J428" s="130"/>
      <c r="K428" s="130"/>
      <c r="L428" s="130"/>
      <c r="M428" s="130"/>
      <c r="N428" s="130"/>
      <c r="O428" s="130"/>
      <c r="P428" s="130"/>
      <c r="Q428" s="130"/>
      <c r="R428" s="130"/>
      <c r="S428" s="130"/>
      <c r="T428" s="127"/>
      <c r="U428" s="127"/>
      <c r="V428" s="127"/>
      <c r="W428" s="127"/>
      <c r="X428" s="127"/>
      <c r="Y428" s="127"/>
      <c r="Z428" s="127"/>
      <c r="AA428" s="127"/>
      <c r="AB428" s="127"/>
      <c r="AC428" s="127"/>
      <c r="AD428" s="127"/>
      <c r="AE428" s="127"/>
      <c r="AF428" s="127"/>
      <c r="AG428" s="127"/>
      <c r="AH428" s="127"/>
      <c r="AI428" s="127"/>
      <c r="AJ428" s="127"/>
      <c r="AK428" s="127"/>
      <c r="AL428" s="127"/>
      <c r="AM428" s="127"/>
    </row>
    <row r="429" spans="1:39" ht="15" customHeight="1" x14ac:dyDescent="0.25">
      <c r="A429" s="130"/>
      <c r="B429" s="130"/>
      <c r="C429" s="130"/>
      <c r="D429" s="130"/>
      <c r="E429" s="130"/>
      <c r="F429" s="130"/>
      <c r="G429" s="130"/>
      <c r="H429" s="130"/>
      <c r="I429" s="130"/>
      <c r="J429" s="130"/>
      <c r="K429" s="130"/>
      <c r="L429" s="130"/>
      <c r="M429" s="130"/>
      <c r="N429" s="130"/>
      <c r="O429" s="130"/>
      <c r="P429" s="130"/>
      <c r="Q429" s="130"/>
      <c r="R429" s="130"/>
      <c r="S429" s="130"/>
      <c r="T429" s="127"/>
      <c r="U429" s="127"/>
      <c r="V429" s="127"/>
      <c r="W429" s="127"/>
      <c r="X429" s="127"/>
      <c r="Y429" s="127"/>
      <c r="Z429" s="127"/>
      <c r="AA429" s="127"/>
      <c r="AB429" s="127"/>
      <c r="AC429" s="127"/>
      <c r="AD429" s="127"/>
      <c r="AE429" s="127"/>
      <c r="AF429" s="127"/>
      <c r="AG429" s="127"/>
      <c r="AH429" s="127"/>
      <c r="AI429" s="127"/>
      <c r="AJ429" s="127"/>
      <c r="AK429" s="127"/>
      <c r="AL429" s="127"/>
      <c r="AM429" s="127"/>
    </row>
    <row r="430" spans="1:39" ht="15" customHeight="1" x14ac:dyDescent="0.25">
      <c r="A430" s="130"/>
      <c r="B430" s="130"/>
      <c r="C430" s="130"/>
      <c r="D430" s="130"/>
      <c r="E430" s="130"/>
      <c r="F430" s="130"/>
      <c r="G430" s="130"/>
      <c r="H430" s="130"/>
      <c r="I430" s="130"/>
      <c r="J430" s="130"/>
      <c r="K430" s="130"/>
      <c r="L430" s="130"/>
      <c r="M430" s="130"/>
      <c r="N430" s="130"/>
      <c r="O430" s="130"/>
      <c r="P430" s="130"/>
      <c r="Q430" s="130"/>
      <c r="R430" s="130"/>
      <c r="S430" s="130"/>
      <c r="T430" s="127"/>
      <c r="U430" s="127"/>
      <c r="V430" s="127"/>
      <c r="W430" s="127"/>
      <c r="X430" s="127"/>
      <c r="Y430" s="127"/>
      <c r="Z430" s="127"/>
      <c r="AA430" s="127"/>
      <c r="AB430" s="127"/>
      <c r="AC430" s="127"/>
      <c r="AD430" s="127"/>
      <c r="AE430" s="127"/>
      <c r="AF430" s="127"/>
      <c r="AG430" s="127"/>
      <c r="AH430" s="127"/>
      <c r="AI430" s="127"/>
      <c r="AJ430" s="127"/>
      <c r="AK430" s="127"/>
      <c r="AL430" s="127"/>
      <c r="AM430" s="127"/>
    </row>
    <row r="431" spans="1:39" ht="15" customHeight="1" x14ac:dyDescent="0.25">
      <c r="A431" s="130"/>
      <c r="B431" s="130"/>
      <c r="C431" s="130"/>
      <c r="D431" s="130"/>
      <c r="E431" s="130"/>
      <c r="F431" s="130"/>
      <c r="G431" s="130"/>
      <c r="H431" s="130"/>
      <c r="I431" s="130"/>
      <c r="J431" s="130"/>
      <c r="K431" s="130"/>
      <c r="L431" s="130"/>
      <c r="M431" s="130"/>
      <c r="N431" s="130"/>
      <c r="O431" s="130"/>
      <c r="P431" s="130"/>
      <c r="Q431" s="130"/>
      <c r="R431" s="130"/>
      <c r="S431" s="130"/>
      <c r="T431" s="127"/>
      <c r="U431" s="127"/>
      <c r="V431" s="127"/>
      <c r="W431" s="127"/>
      <c r="X431" s="127"/>
      <c r="Y431" s="127"/>
      <c r="Z431" s="127"/>
      <c r="AA431" s="127"/>
      <c r="AB431" s="127"/>
      <c r="AC431" s="127"/>
      <c r="AD431" s="127"/>
      <c r="AE431" s="127"/>
      <c r="AF431" s="127"/>
      <c r="AG431" s="127"/>
      <c r="AH431" s="127"/>
      <c r="AI431" s="127"/>
      <c r="AJ431" s="127"/>
      <c r="AK431" s="127"/>
      <c r="AL431" s="127"/>
      <c r="AM431" s="127"/>
    </row>
    <row r="432" spans="1:39" ht="15" customHeight="1" x14ac:dyDescent="0.25">
      <c r="A432" s="130"/>
      <c r="B432" s="130"/>
      <c r="C432" s="130"/>
      <c r="D432" s="130"/>
      <c r="E432" s="130"/>
      <c r="F432" s="130"/>
      <c r="G432" s="130"/>
      <c r="H432" s="130"/>
      <c r="I432" s="130"/>
      <c r="J432" s="130"/>
      <c r="K432" s="130"/>
      <c r="L432" s="130"/>
      <c r="M432" s="130"/>
      <c r="N432" s="130"/>
      <c r="O432" s="130"/>
      <c r="P432" s="130"/>
      <c r="Q432" s="130"/>
      <c r="R432" s="130"/>
      <c r="S432" s="130"/>
      <c r="T432" s="127"/>
      <c r="U432" s="127"/>
      <c r="V432" s="127"/>
      <c r="W432" s="127"/>
      <c r="X432" s="127"/>
      <c r="Y432" s="127"/>
      <c r="Z432" s="127"/>
      <c r="AA432" s="127"/>
      <c r="AB432" s="127"/>
      <c r="AC432" s="127"/>
      <c r="AD432" s="127"/>
      <c r="AE432" s="127"/>
      <c r="AF432" s="127"/>
      <c r="AG432" s="127"/>
      <c r="AH432" s="127"/>
      <c r="AI432" s="127"/>
      <c r="AJ432" s="127"/>
      <c r="AK432" s="127"/>
      <c r="AL432" s="127"/>
      <c r="AM432" s="127"/>
    </row>
    <row r="433" spans="1:39" ht="15" customHeight="1" x14ac:dyDescent="0.25">
      <c r="A433" s="130"/>
      <c r="B433" s="130"/>
      <c r="C433" s="130"/>
      <c r="D433" s="130"/>
      <c r="E433" s="130"/>
      <c r="F433" s="130"/>
      <c r="G433" s="130"/>
      <c r="H433" s="130"/>
      <c r="I433" s="130"/>
      <c r="J433" s="130"/>
      <c r="K433" s="130"/>
      <c r="L433" s="130"/>
      <c r="M433" s="130"/>
      <c r="N433" s="130"/>
      <c r="O433" s="130"/>
      <c r="P433" s="130"/>
      <c r="Q433" s="130"/>
      <c r="R433" s="130"/>
      <c r="S433" s="130"/>
      <c r="T433" s="127"/>
      <c r="U433" s="127"/>
      <c r="V433" s="127"/>
      <c r="W433" s="127"/>
      <c r="X433" s="127"/>
      <c r="Y433" s="127"/>
      <c r="Z433" s="127"/>
      <c r="AA433" s="127"/>
      <c r="AB433" s="127"/>
      <c r="AC433" s="127"/>
      <c r="AD433" s="127"/>
      <c r="AE433" s="127"/>
      <c r="AF433" s="127"/>
      <c r="AG433" s="127"/>
      <c r="AH433" s="127"/>
      <c r="AI433" s="127"/>
      <c r="AJ433" s="127"/>
      <c r="AK433" s="127"/>
      <c r="AL433" s="127"/>
      <c r="AM433" s="127"/>
    </row>
    <row r="434" spans="1:39" ht="15" customHeight="1" x14ac:dyDescent="0.25">
      <c r="A434" s="130"/>
      <c r="B434" s="130"/>
      <c r="C434" s="130"/>
      <c r="D434" s="130"/>
      <c r="E434" s="130"/>
      <c r="F434" s="130"/>
      <c r="G434" s="130"/>
      <c r="H434" s="130"/>
      <c r="I434" s="130"/>
      <c r="J434" s="130"/>
      <c r="K434" s="130"/>
      <c r="L434" s="130"/>
      <c r="M434" s="130"/>
      <c r="N434" s="130"/>
      <c r="O434" s="130"/>
      <c r="P434" s="130"/>
      <c r="Q434" s="130"/>
      <c r="R434" s="130"/>
      <c r="S434" s="130"/>
      <c r="T434" s="127"/>
      <c r="U434" s="127"/>
      <c r="V434" s="127"/>
      <c r="W434" s="127"/>
      <c r="X434" s="127"/>
      <c r="Y434" s="127"/>
      <c r="Z434" s="127"/>
      <c r="AA434" s="127"/>
      <c r="AB434" s="127"/>
      <c r="AC434" s="127"/>
      <c r="AD434" s="127"/>
      <c r="AE434" s="127"/>
      <c r="AF434" s="127"/>
      <c r="AG434" s="127"/>
      <c r="AH434" s="127"/>
      <c r="AI434" s="127"/>
      <c r="AJ434" s="127"/>
      <c r="AK434" s="127"/>
      <c r="AL434" s="127"/>
      <c r="AM434" s="127"/>
    </row>
    <row r="435" spans="1:39" ht="15" customHeight="1" x14ac:dyDescent="0.25">
      <c r="A435" s="130"/>
      <c r="B435" s="130"/>
      <c r="C435" s="130"/>
      <c r="D435" s="130"/>
      <c r="E435" s="130"/>
      <c r="F435" s="130"/>
      <c r="G435" s="130"/>
      <c r="H435" s="130"/>
      <c r="I435" s="130"/>
      <c r="J435" s="130"/>
      <c r="K435" s="130"/>
      <c r="L435" s="130"/>
      <c r="M435" s="130"/>
      <c r="N435" s="130"/>
      <c r="O435" s="130"/>
      <c r="P435" s="130"/>
      <c r="Q435" s="130"/>
      <c r="R435" s="130"/>
      <c r="S435" s="130"/>
      <c r="T435" s="127"/>
      <c r="U435" s="127"/>
      <c r="V435" s="127"/>
      <c r="W435" s="127"/>
      <c r="X435" s="127"/>
      <c r="Y435" s="127"/>
      <c r="Z435" s="127"/>
      <c r="AA435" s="127"/>
      <c r="AB435" s="127"/>
      <c r="AC435" s="127"/>
      <c r="AD435" s="127"/>
      <c r="AE435" s="127"/>
      <c r="AF435" s="127"/>
      <c r="AG435" s="127"/>
      <c r="AH435" s="127"/>
      <c r="AI435" s="127"/>
      <c r="AJ435" s="127"/>
      <c r="AK435" s="127"/>
      <c r="AL435" s="127"/>
      <c r="AM435" s="127"/>
    </row>
    <row r="436" spans="1:39" ht="15" customHeight="1" x14ac:dyDescent="0.25">
      <c r="A436" s="130"/>
      <c r="B436" s="130"/>
      <c r="C436" s="130"/>
      <c r="D436" s="130"/>
      <c r="E436" s="130"/>
      <c r="F436" s="130"/>
      <c r="G436" s="130"/>
      <c r="H436" s="130"/>
      <c r="I436" s="130"/>
      <c r="J436" s="130"/>
      <c r="K436" s="130"/>
      <c r="L436" s="130"/>
      <c r="M436" s="130"/>
      <c r="N436" s="130"/>
      <c r="O436" s="130"/>
      <c r="P436" s="130"/>
      <c r="Q436" s="130"/>
      <c r="R436" s="130"/>
      <c r="S436" s="130"/>
      <c r="T436" s="127"/>
      <c r="U436" s="127"/>
      <c r="V436" s="127"/>
      <c r="W436" s="127"/>
      <c r="X436" s="127"/>
      <c r="Y436" s="127"/>
      <c r="Z436" s="127"/>
      <c r="AA436" s="127"/>
      <c r="AB436" s="127"/>
      <c r="AC436" s="127"/>
      <c r="AD436" s="127"/>
      <c r="AE436" s="127"/>
      <c r="AF436" s="127"/>
      <c r="AG436" s="127"/>
      <c r="AH436" s="127"/>
      <c r="AI436" s="127"/>
      <c r="AJ436" s="127"/>
      <c r="AK436" s="127"/>
      <c r="AL436" s="127"/>
      <c r="AM436" s="127"/>
    </row>
    <row r="437" spans="1:39" ht="15" customHeight="1" x14ac:dyDescent="0.25">
      <c r="A437" s="130"/>
      <c r="B437" s="130"/>
      <c r="C437" s="130"/>
      <c r="D437" s="130"/>
      <c r="E437" s="130"/>
      <c r="F437" s="130"/>
      <c r="G437" s="130"/>
      <c r="H437" s="130"/>
      <c r="I437" s="130"/>
      <c r="J437" s="130"/>
      <c r="K437" s="130"/>
      <c r="L437" s="130"/>
      <c r="M437" s="130"/>
      <c r="N437" s="130"/>
      <c r="O437" s="130"/>
      <c r="P437" s="130"/>
      <c r="Q437" s="130"/>
      <c r="R437" s="130"/>
      <c r="S437" s="130"/>
      <c r="T437" s="127"/>
      <c r="U437" s="127"/>
      <c r="V437" s="127"/>
      <c r="W437" s="127"/>
      <c r="X437" s="127"/>
      <c r="Y437" s="127"/>
      <c r="Z437" s="127"/>
      <c r="AA437" s="127"/>
      <c r="AB437" s="127"/>
      <c r="AC437" s="127"/>
      <c r="AD437" s="127"/>
      <c r="AE437" s="127"/>
      <c r="AF437" s="127"/>
      <c r="AG437" s="127"/>
      <c r="AH437" s="127"/>
      <c r="AI437" s="127"/>
      <c r="AJ437" s="127"/>
      <c r="AK437" s="127"/>
      <c r="AL437" s="127"/>
      <c r="AM437" s="127"/>
    </row>
    <row r="438" spans="1:39" ht="15" customHeight="1" x14ac:dyDescent="0.25">
      <c r="A438" s="130"/>
      <c r="B438" s="130"/>
      <c r="C438" s="130"/>
      <c r="D438" s="130"/>
      <c r="E438" s="130"/>
      <c r="F438" s="130"/>
      <c r="G438" s="130"/>
      <c r="H438" s="130"/>
      <c r="I438" s="130"/>
      <c r="J438" s="130"/>
      <c r="K438" s="130"/>
      <c r="L438" s="130"/>
      <c r="M438" s="130"/>
      <c r="N438" s="130"/>
      <c r="O438" s="130"/>
      <c r="P438" s="130"/>
      <c r="Q438" s="130"/>
      <c r="R438" s="130"/>
      <c r="S438" s="130"/>
      <c r="T438" s="127"/>
      <c r="U438" s="127"/>
      <c r="V438" s="127"/>
      <c r="W438" s="127"/>
      <c r="X438" s="127"/>
      <c r="Y438" s="127"/>
      <c r="Z438" s="127"/>
      <c r="AA438" s="127"/>
      <c r="AB438" s="127"/>
      <c r="AC438" s="127"/>
      <c r="AD438" s="127"/>
      <c r="AE438" s="127"/>
      <c r="AF438" s="127"/>
      <c r="AG438" s="127"/>
      <c r="AH438" s="127"/>
      <c r="AI438" s="127"/>
      <c r="AJ438" s="127"/>
      <c r="AK438" s="127"/>
      <c r="AL438" s="127"/>
      <c r="AM438" s="127"/>
    </row>
    <row r="439" spans="1:39" ht="15" customHeight="1" x14ac:dyDescent="0.25">
      <c r="A439" s="130"/>
      <c r="B439" s="130"/>
      <c r="C439" s="130"/>
      <c r="D439" s="130"/>
      <c r="E439" s="130"/>
      <c r="F439" s="130"/>
      <c r="G439" s="130"/>
      <c r="H439" s="130"/>
      <c r="I439" s="130"/>
      <c r="J439" s="130"/>
      <c r="K439" s="130"/>
      <c r="L439" s="130"/>
      <c r="M439" s="130"/>
      <c r="N439" s="130"/>
      <c r="O439" s="130"/>
      <c r="P439" s="130"/>
      <c r="Q439" s="130"/>
      <c r="R439" s="130"/>
      <c r="S439" s="130"/>
      <c r="T439" s="127"/>
      <c r="U439" s="127"/>
      <c r="V439" s="127"/>
      <c r="W439" s="127"/>
      <c r="X439" s="127"/>
      <c r="Y439" s="127"/>
      <c r="Z439" s="127"/>
      <c r="AA439" s="127"/>
      <c r="AB439" s="127"/>
      <c r="AC439" s="127"/>
      <c r="AD439" s="127"/>
      <c r="AE439" s="127"/>
      <c r="AF439" s="127"/>
      <c r="AG439" s="127"/>
      <c r="AH439" s="127"/>
      <c r="AI439" s="127"/>
      <c r="AJ439" s="127"/>
      <c r="AK439" s="127"/>
      <c r="AL439" s="127"/>
      <c r="AM439" s="127"/>
    </row>
    <row r="440" spans="1:39" ht="15" customHeight="1" x14ac:dyDescent="0.25">
      <c r="A440" s="130"/>
      <c r="B440" s="130"/>
      <c r="C440" s="130"/>
      <c r="D440" s="130"/>
      <c r="E440" s="130"/>
      <c r="F440" s="130"/>
      <c r="G440" s="130"/>
      <c r="H440" s="130"/>
      <c r="I440" s="130"/>
      <c r="J440" s="130"/>
      <c r="K440" s="130"/>
      <c r="L440" s="130"/>
      <c r="M440" s="130"/>
      <c r="N440" s="130"/>
      <c r="O440" s="130"/>
      <c r="P440" s="130"/>
      <c r="Q440" s="130"/>
      <c r="R440" s="130"/>
      <c r="S440" s="130"/>
      <c r="T440" s="127"/>
      <c r="U440" s="127"/>
      <c r="V440" s="127"/>
      <c r="W440" s="127"/>
      <c r="X440" s="127"/>
      <c r="Y440" s="127"/>
      <c r="Z440" s="127"/>
      <c r="AA440" s="127"/>
      <c r="AB440" s="127"/>
      <c r="AC440" s="127"/>
      <c r="AD440" s="127"/>
      <c r="AE440" s="127"/>
      <c r="AF440" s="127"/>
      <c r="AG440" s="127"/>
      <c r="AH440" s="127"/>
      <c r="AI440" s="127"/>
      <c r="AJ440" s="127"/>
      <c r="AK440" s="127"/>
      <c r="AL440" s="127"/>
      <c r="AM440" s="127"/>
    </row>
    <row r="441" spans="1:39" ht="15" customHeight="1" x14ac:dyDescent="0.25">
      <c r="A441" s="130"/>
      <c r="B441" s="130"/>
      <c r="C441" s="130"/>
      <c r="D441" s="130"/>
      <c r="E441" s="130"/>
      <c r="F441" s="130"/>
      <c r="G441" s="130"/>
      <c r="H441" s="130"/>
      <c r="I441" s="130"/>
      <c r="J441" s="130"/>
      <c r="K441" s="130"/>
      <c r="L441" s="130"/>
      <c r="M441" s="130"/>
      <c r="N441" s="130"/>
      <c r="O441" s="130"/>
      <c r="P441" s="130"/>
      <c r="Q441" s="130"/>
      <c r="R441" s="130"/>
      <c r="S441" s="130"/>
      <c r="T441" s="127"/>
      <c r="U441" s="127"/>
      <c r="V441" s="127"/>
      <c r="W441" s="127"/>
      <c r="X441" s="127"/>
      <c r="Y441" s="127"/>
      <c r="Z441" s="127"/>
      <c r="AA441" s="127"/>
      <c r="AB441" s="127"/>
      <c r="AC441" s="127"/>
      <c r="AD441" s="127"/>
      <c r="AE441" s="127"/>
      <c r="AF441" s="127"/>
      <c r="AG441" s="127"/>
      <c r="AH441" s="127"/>
      <c r="AI441" s="127"/>
      <c r="AJ441" s="127"/>
      <c r="AK441" s="127"/>
      <c r="AL441" s="127"/>
      <c r="AM441" s="127"/>
    </row>
    <row r="442" spans="1:39" ht="15" customHeight="1" x14ac:dyDescent="0.25">
      <c r="A442" s="130"/>
      <c r="B442" s="130"/>
      <c r="C442" s="130"/>
      <c r="D442" s="130"/>
      <c r="E442" s="130"/>
      <c r="F442" s="130"/>
      <c r="G442" s="130"/>
      <c r="H442" s="130"/>
      <c r="I442" s="130"/>
      <c r="J442" s="130"/>
      <c r="K442" s="130"/>
      <c r="L442" s="130"/>
      <c r="M442" s="130"/>
      <c r="N442" s="130"/>
      <c r="O442" s="130"/>
      <c r="P442" s="130"/>
      <c r="Q442" s="130"/>
      <c r="R442" s="130"/>
      <c r="S442" s="130"/>
      <c r="T442" s="127"/>
      <c r="U442" s="127"/>
      <c r="V442" s="127"/>
      <c r="W442" s="127"/>
      <c r="X442" s="127"/>
      <c r="Y442" s="127"/>
      <c r="Z442" s="127"/>
      <c r="AA442" s="127"/>
      <c r="AB442" s="127"/>
      <c r="AC442" s="127"/>
      <c r="AD442" s="127"/>
      <c r="AE442" s="127"/>
      <c r="AF442" s="127"/>
      <c r="AG442" s="127"/>
      <c r="AH442" s="127"/>
      <c r="AI442" s="127"/>
      <c r="AJ442" s="127"/>
      <c r="AK442" s="127"/>
      <c r="AL442" s="127"/>
      <c r="AM442" s="127"/>
    </row>
    <row r="443" spans="1:39" ht="15" customHeight="1" x14ac:dyDescent="0.25">
      <c r="A443" s="130"/>
      <c r="B443" s="130"/>
      <c r="C443" s="130"/>
      <c r="D443" s="130"/>
      <c r="E443" s="130"/>
      <c r="F443" s="130"/>
      <c r="G443" s="130"/>
      <c r="H443" s="130"/>
      <c r="I443" s="130"/>
      <c r="J443" s="130"/>
      <c r="K443" s="130"/>
      <c r="L443" s="130"/>
      <c r="M443" s="130"/>
      <c r="N443" s="130"/>
      <c r="O443" s="130"/>
      <c r="P443" s="130"/>
      <c r="Q443" s="130"/>
      <c r="R443" s="130"/>
      <c r="S443" s="130"/>
      <c r="T443" s="127"/>
      <c r="U443" s="127"/>
      <c r="V443" s="127"/>
      <c r="W443" s="127"/>
      <c r="X443" s="127"/>
      <c r="Y443" s="127"/>
      <c r="Z443" s="127"/>
      <c r="AA443" s="127"/>
      <c r="AB443" s="127"/>
      <c r="AC443" s="127"/>
      <c r="AD443" s="127"/>
      <c r="AE443" s="127"/>
      <c r="AF443" s="127"/>
      <c r="AG443" s="127"/>
      <c r="AH443" s="127"/>
      <c r="AI443" s="127"/>
      <c r="AJ443" s="127"/>
      <c r="AK443" s="127"/>
      <c r="AL443" s="127"/>
      <c r="AM443" s="127"/>
    </row>
    <row r="444" spans="1:39" ht="15" customHeight="1" x14ac:dyDescent="0.25">
      <c r="A444" s="130"/>
      <c r="B444" s="130"/>
      <c r="C444" s="130"/>
      <c r="D444" s="130"/>
      <c r="E444" s="130"/>
      <c r="F444" s="130"/>
      <c r="G444" s="130"/>
      <c r="H444" s="130"/>
      <c r="I444" s="130"/>
      <c r="J444" s="130"/>
      <c r="K444" s="130"/>
      <c r="L444" s="130"/>
      <c r="M444" s="130"/>
      <c r="N444" s="130"/>
      <c r="O444" s="130"/>
      <c r="P444" s="130"/>
      <c r="Q444" s="130"/>
      <c r="R444" s="130"/>
      <c r="S444" s="130"/>
      <c r="T444" s="127"/>
      <c r="U444" s="127"/>
      <c r="V444" s="127"/>
      <c r="W444" s="127"/>
      <c r="X444" s="127"/>
      <c r="Y444" s="127"/>
      <c r="Z444" s="127"/>
      <c r="AA444" s="127"/>
      <c r="AB444" s="127"/>
      <c r="AC444" s="127"/>
      <c r="AD444" s="127"/>
      <c r="AE444" s="127"/>
      <c r="AF444" s="127"/>
      <c r="AG444" s="127"/>
      <c r="AH444" s="127"/>
      <c r="AI444" s="127"/>
      <c r="AJ444" s="127"/>
      <c r="AK444" s="127"/>
      <c r="AL444" s="127"/>
      <c r="AM444" s="127"/>
    </row>
    <row r="445" spans="1:39" ht="15" customHeight="1" x14ac:dyDescent="0.25">
      <c r="A445" s="130"/>
      <c r="B445" s="130"/>
      <c r="C445" s="130"/>
      <c r="D445" s="130"/>
      <c r="E445" s="130"/>
      <c r="F445" s="130"/>
      <c r="G445" s="130"/>
      <c r="H445" s="130"/>
      <c r="I445" s="130"/>
      <c r="J445" s="130"/>
      <c r="K445" s="130"/>
      <c r="L445" s="130"/>
      <c r="M445" s="130"/>
      <c r="N445" s="130"/>
      <c r="O445" s="130"/>
      <c r="P445" s="130"/>
      <c r="Q445" s="130"/>
      <c r="R445" s="130"/>
      <c r="S445" s="130"/>
      <c r="T445" s="127"/>
      <c r="U445" s="127"/>
      <c r="V445" s="127"/>
      <c r="W445" s="127"/>
      <c r="X445" s="127"/>
      <c r="Y445" s="127"/>
      <c r="Z445" s="127"/>
      <c r="AA445" s="127"/>
      <c r="AB445" s="127"/>
      <c r="AC445" s="127"/>
      <c r="AD445" s="127"/>
      <c r="AE445" s="127"/>
      <c r="AF445" s="127"/>
      <c r="AG445" s="127"/>
      <c r="AH445" s="127"/>
      <c r="AI445" s="127"/>
      <c r="AJ445" s="127"/>
      <c r="AK445" s="127"/>
      <c r="AL445" s="127"/>
      <c r="AM445" s="127"/>
    </row>
    <row r="446" spans="1:39" ht="15" customHeight="1" x14ac:dyDescent="0.25">
      <c r="A446" s="130"/>
      <c r="B446" s="130"/>
      <c r="C446" s="130"/>
      <c r="D446" s="130"/>
      <c r="E446" s="130"/>
      <c r="F446" s="130"/>
      <c r="G446" s="130"/>
      <c r="H446" s="130"/>
      <c r="I446" s="130"/>
      <c r="J446" s="130"/>
      <c r="K446" s="130"/>
      <c r="L446" s="130"/>
      <c r="M446" s="130"/>
      <c r="N446" s="130"/>
      <c r="O446" s="130"/>
      <c r="P446" s="130"/>
      <c r="Q446" s="130"/>
      <c r="R446" s="130"/>
      <c r="S446" s="130"/>
      <c r="T446" s="127"/>
      <c r="U446" s="127"/>
      <c r="V446" s="127"/>
      <c r="W446" s="127"/>
      <c r="X446" s="127"/>
      <c r="Y446" s="127"/>
      <c r="Z446" s="127"/>
      <c r="AA446" s="127"/>
      <c r="AB446" s="127"/>
      <c r="AC446" s="127"/>
      <c r="AD446" s="127"/>
      <c r="AE446" s="127"/>
      <c r="AF446" s="127"/>
      <c r="AG446" s="127"/>
      <c r="AH446" s="127"/>
      <c r="AI446" s="127"/>
      <c r="AJ446" s="127"/>
      <c r="AK446" s="127"/>
      <c r="AL446" s="127"/>
      <c r="AM446" s="127"/>
    </row>
    <row r="447" spans="1:39" ht="15" customHeight="1" x14ac:dyDescent="0.25">
      <c r="A447" s="130"/>
      <c r="B447" s="130"/>
      <c r="C447" s="130"/>
      <c r="D447" s="130"/>
      <c r="E447" s="130"/>
      <c r="F447" s="130"/>
      <c r="G447" s="130"/>
      <c r="H447" s="130"/>
      <c r="I447" s="130"/>
      <c r="J447" s="130"/>
      <c r="K447" s="130"/>
      <c r="L447" s="130"/>
      <c r="M447" s="130"/>
      <c r="N447" s="130"/>
      <c r="O447" s="130"/>
      <c r="P447" s="130"/>
      <c r="Q447" s="130"/>
      <c r="R447" s="130"/>
      <c r="S447" s="130"/>
      <c r="T447" s="127"/>
      <c r="U447" s="127"/>
      <c r="V447" s="127"/>
      <c r="W447" s="127"/>
      <c r="X447" s="127"/>
      <c r="Y447" s="127"/>
      <c r="Z447" s="127"/>
      <c r="AA447" s="127"/>
      <c r="AB447" s="127"/>
      <c r="AC447" s="127"/>
      <c r="AD447" s="127"/>
      <c r="AE447" s="127"/>
      <c r="AF447" s="127"/>
      <c r="AG447" s="127"/>
      <c r="AH447" s="127"/>
      <c r="AI447" s="127"/>
      <c r="AJ447" s="127"/>
      <c r="AK447" s="127"/>
      <c r="AL447" s="127"/>
      <c r="AM447" s="127"/>
    </row>
    <row r="448" spans="1:39" ht="15" customHeight="1" x14ac:dyDescent="0.25">
      <c r="A448" s="130"/>
      <c r="B448" s="130"/>
      <c r="C448" s="130"/>
      <c r="D448" s="130"/>
      <c r="E448" s="130"/>
      <c r="F448" s="130"/>
      <c r="G448" s="130"/>
      <c r="H448" s="130"/>
      <c r="I448" s="130"/>
      <c r="J448" s="130"/>
      <c r="K448" s="130"/>
      <c r="L448" s="130"/>
      <c r="M448" s="130"/>
      <c r="N448" s="130"/>
      <c r="O448" s="130"/>
      <c r="P448" s="130"/>
      <c r="Q448" s="130"/>
      <c r="R448" s="130"/>
      <c r="S448" s="130"/>
      <c r="T448" s="127"/>
      <c r="U448" s="127"/>
      <c r="V448" s="127"/>
      <c r="W448" s="127"/>
      <c r="X448" s="127"/>
      <c r="Y448" s="127"/>
      <c r="Z448" s="127"/>
      <c r="AA448" s="127"/>
      <c r="AB448" s="127"/>
      <c r="AC448" s="127"/>
      <c r="AD448" s="127"/>
      <c r="AE448" s="127"/>
      <c r="AF448" s="127"/>
      <c r="AG448" s="127"/>
      <c r="AH448" s="127"/>
      <c r="AI448" s="127"/>
      <c r="AJ448" s="127"/>
      <c r="AK448" s="127"/>
      <c r="AL448" s="127"/>
      <c r="AM448" s="127"/>
    </row>
    <row r="449" spans="1:39" ht="15" customHeight="1" x14ac:dyDescent="0.25">
      <c r="A449" s="130"/>
      <c r="B449" s="130"/>
      <c r="C449" s="130"/>
      <c r="D449" s="130"/>
      <c r="E449" s="130"/>
      <c r="F449" s="130"/>
      <c r="G449" s="130"/>
      <c r="H449" s="130"/>
      <c r="I449" s="130"/>
      <c r="J449" s="130"/>
      <c r="K449" s="130"/>
      <c r="L449" s="130"/>
      <c r="M449" s="130"/>
      <c r="N449" s="130"/>
      <c r="O449" s="130"/>
      <c r="P449" s="130"/>
      <c r="Q449" s="130"/>
      <c r="R449" s="130"/>
      <c r="S449" s="130"/>
      <c r="T449" s="127"/>
      <c r="U449" s="127"/>
      <c r="V449" s="127"/>
      <c r="W449" s="127"/>
      <c r="X449" s="127"/>
      <c r="Y449" s="127"/>
      <c r="Z449" s="127"/>
      <c r="AA449" s="127"/>
      <c r="AB449" s="127"/>
      <c r="AC449" s="127"/>
      <c r="AD449" s="127"/>
      <c r="AE449" s="127"/>
      <c r="AF449" s="127"/>
      <c r="AG449" s="127"/>
      <c r="AH449" s="127"/>
      <c r="AI449" s="127"/>
      <c r="AJ449" s="127"/>
      <c r="AK449" s="127"/>
      <c r="AL449" s="127"/>
      <c r="AM449" s="127"/>
    </row>
    <row r="450" spans="1:39" ht="15" customHeight="1" x14ac:dyDescent="0.25">
      <c r="A450" s="130"/>
      <c r="B450" s="130"/>
      <c r="C450" s="130"/>
      <c r="D450" s="130"/>
      <c r="E450" s="130"/>
      <c r="F450" s="130"/>
      <c r="G450" s="130"/>
      <c r="H450" s="130"/>
      <c r="I450" s="130"/>
      <c r="J450" s="130"/>
      <c r="K450" s="130"/>
      <c r="L450" s="130"/>
      <c r="M450" s="130"/>
      <c r="N450" s="130"/>
      <c r="O450" s="130"/>
      <c r="P450" s="130"/>
      <c r="Q450" s="130"/>
      <c r="R450" s="130"/>
      <c r="S450" s="130"/>
      <c r="T450" s="127"/>
      <c r="U450" s="127"/>
      <c r="V450" s="127"/>
      <c r="W450" s="127"/>
      <c r="X450" s="127"/>
      <c r="Y450" s="127"/>
      <c r="Z450" s="127"/>
      <c r="AA450" s="127"/>
      <c r="AB450" s="127"/>
      <c r="AC450" s="127"/>
      <c r="AD450" s="127"/>
      <c r="AE450" s="127"/>
      <c r="AF450" s="127"/>
      <c r="AG450" s="127"/>
      <c r="AH450" s="127"/>
      <c r="AI450" s="127"/>
      <c r="AJ450" s="127"/>
      <c r="AK450" s="127"/>
      <c r="AL450" s="127"/>
      <c r="AM450" s="127"/>
    </row>
    <row r="451" spans="1:39" ht="15" customHeight="1" x14ac:dyDescent="0.25">
      <c r="A451" s="130"/>
      <c r="B451" s="130"/>
      <c r="C451" s="130"/>
      <c r="D451" s="130"/>
      <c r="E451" s="130"/>
      <c r="F451" s="130"/>
      <c r="G451" s="130"/>
      <c r="H451" s="130"/>
      <c r="I451" s="130"/>
      <c r="J451" s="130"/>
      <c r="K451" s="130"/>
      <c r="L451" s="130"/>
      <c r="M451" s="130"/>
      <c r="N451" s="130"/>
      <c r="O451" s="130"/>
      <c r="P451" s="130"/>
      <c r="Q451" s="130"/>
      <c r="R451" s="130"/>
      <c r="S451" s="130"/>
      <c r="T451" s="127"/>
      <c r="U451" s="127"/>
      <c r="V451" s="127"/>
      <c r="W451" s="127"/>
      <c r="X451" s="127"/>
      <c r="Y451" s="127"/>
      <c r="Z451" s="127"/>
      <c r="AA451" s="127"/>
      <c r="AB451" s="127"/>
      <c r="AC451" s="127"/>
      <c r="AD451" s="127"/>
      <c r="AE451" s="127"/>
      <c r="AF451" s="127"/>
      <c r="AG451" s="127"/>
      <c r="AH451" s="127"/>
      <c r="AI451" s="127"/>
      <c r="AJ451" s="127"/>
      <c r="AK451" s="127"/>
      <c r="AL451" s="127"/>
      <c r="AM451" s="127"/>
    </row>
    <row r="452" spans="1:39" ht="15" customHeight="1" x14ac:dyDescent="0.25">
      <c r="A452" s="130"/>
      <c r="B452" s="130"/>
      <c r="C452" s="130"/>
      <c r="D452" s="130"/>
      <c r="E452" s="130"/>
      <c r="F452" s="130"/>
      <c r="G452" s="130"/>
      <c r="H452" s="130"/>
      <c r="I452" s="130"/>
      <c r="J452" s="130"/>
      <c r="K452" s="130"/>
      <c r="L452" s="130"/>
      <c r="M452" s="130"/>
      <c r="N452" s="130"/>
      <c r="O452" s="130"/>
      <c r="P452" s="130"/>
      <c r="Q452" s="130"/>
      <c r="R452" s="130"/>
      <c r="S452" s="130"/>
      <c r="T452" s="127"/>
      <c r="U452" s="127"/>
      <c r="V452" s="127"/>
      <c r="W452" s="127"/>
      <c r="X452" s="127"/>
      <c r="Y452" s="127"/>
      <c r="Z452" s="127"/>
      <c r="AA452" s="127"/>
      <c r="AB452" s="127"/>
      <c r="AC452" s="127"/>
      <c r="AD452" s="127"/>
      <c r="AE452" s="127"/>
      <c r="AF452" s="127"/>
      <c r="AG452" s="127"/>
      <c r="AH452" s="127"/>
      <c r="AI452" s="127"/>
      <c r="AJ452" s="127"/>
      <c r="AK452" s="127"/>
      <c r="AL452" s="127"/>
      <c r="AM452" s="127"/>
    </row>
    <row r="453" spans="1:39" ht="15" customHeight="1" x14ac:dyDescent="0.25">
      <c r="A453" s="130"/>
      <c r="B453" s="130"/>
      <c r="C453" s="130"/>
      <c r="D453" s="130"/>
      <c r="E453" s="130"/>
      <c r="F453" s="130"/>
      <c r="G453" s="130"/>
      <c r="H453" s="130"/>
      <c r="I453" s="130"/>
      <c r="J453" s="130"/>
      <c r="K453" s="130"/>
      <c r="L453" s="130"/>
      <c r="M453" s="130"/>
      <c r="N453" s="130"/>
      <c r="O453" s="130"/>
      <c r="P453" s="130"/>
      <c r="Q453" s="130"/>
      <c r="R453" s="130"/>
      <c r="S453" s="130"/>
      <c r="T453" s="127"/>
      <c r="U453" s="127"/>
      <c r="V453" s="127"/>
      <c r="W453" s="127"/>
      <c r="X453" s="127"/>
      <c r="Y453" s="127"/>
      <c r="Z453" s="127"/>
      <c r="AA453" s="127"/>
      <c r="AB453" s="127"/>
      <c r="AC453" s="127"/>
      <c r="AD453" s="127"/>
      <c r="AE453" s="127"/>
      <c r="AF453" s="127"/>
      <c r="AG453" s="127"/>
      <c r="AH453" s="127"/>
      <c r="AI453" s="127"/>
      <c r="AJ453" s="127"/>
      <c r="AK453" s="127"/>
      <c r="AL453" s="127"/>
      <c r="AM453" s="127"/>
    </row>
    <row r="454" spans="1:39" ht="15" customHeight="1" x14ac:dyDescent="0.25">
      <c r="A454" s="130"/>
      <c r="B454" s="130"/>
      <c r="C454" s="130"/>
      <c r="D454" s="130"/>
      <c r="E454" s="130"/>
      <c r="F454" s="130"/>
      <c r="G454" s="130"/>
      <c r="H454" s="130"/>
      <c r="I454" s="130"/>
      <c r="J454" s="130"/>
      <c r="K454" s="130"/>
      <c r="L454" s="130"/>
      <c r="M454" s="130"/>
      <c r="N454" s="130"/>
      <c r="O454" s="130"/>
      <c r="P454" s="130"/>
      <c r="Q454" s="130"/>
      <c r="R454" s="130"/>
      <c r="S454" s="130"/>
      <c r="T454" s="127"/>
      <c r="U454" s="127"/>
      <c r="V454" s="127"/>
      <c r="W454" s="127"/>
      <c r="X454" s="127"/>
      <c r="Y454" s="127"/>
      <c r="Z454" s="127"/>
      <c r="AA454" s="127"/>
      <c r="AB454" s="127"/>
      <c r="AC454" s="127"/>
      <c r="AD454" s="127"/>
      <c r="AE454" s="127"/>
      <c r="AF454" s="127"/>
      <c r="AG454" s="127"/>
      <c r="AH454" s="127"/>
      <c r="AI454" s="127"/>
      <c r="AJ454" s="127"/>
      <c r="AK454" s="127"/>
      <c r="AL454" s="127"/>
      <c r="AM454" s="127"/>
    </row>
    <row r="455" spans="1:39" ht="15" customHeight="1" x14ac:dyDescent="0.25">
      <c r="A455" s="130"/>
      <c r="B455" s="130"/>
      <c r="C455" s="130"/>
      <c r="D455" s="130"/>
      <c r="E455" s="130"/>
      <c r="F455" s="130"/>
      <c r="G455" s="130"/>
      <c r="H455" s="130"/>
      <c r="I455" s="130"/>
      <c r="J455" s="130"/>
      <c r="K455" s="130"/>
      <c r="L455" s="130"/>
      <c r="M455" s="130"/>
      <c r="N455" s="130"/>
      <c r="O455" s="130"/>
      <c r="P455" s="130"/>
      <c r="Q455" s="130"/>
      <c r="R455" s="130"/>
      <c r="S455" s="130"/>
      <c r="T455" s="127"/>
      <c r="U455" s="127"/>
      <c r="V455" s="127"/>
      <c r="W455" s="127"/>
      <c r="X455" s="127"/>
      <c r="Y455" s="127"/>
      <c r="Z455" s="127"/>
      <c r="AA455" s="127"/>
      <c r="AB455" s="127"/>
      <c r="AC455" s="127"/>
      <c r="AD455" s="127"/>
      <c r="AE455" s="127"/>
      <c r="AF455" s="127"/>
      <c r="AG455" s="127"/>
      <c r="AH455" s="127"/>
      <c r="AI455" s="127"/>
      <c r="AJ455" s="127"/>
      <c r="AK455" s="127"/>
      <c r="AL455" s="127"/>
      <c r="AM455" s="127"/>
    </row>
    <row r="456" spans="1:39" ht="15" customHeight="1" x14ac:dyDescent="0.25">
      <c r="A456" s="130"/>
      <c r="B456" s="130"/>
      <c r="C456" s="130"/>
      <c r="D456" s="130"/>
      <c r="E456" s="130"/>
      <c r="F456" s="130"/>
      <c r="G456" s="130"/>
      <c r="H456" s="130"/>
      <c r="I456" s="130"/>
      <c r="J456" s="130"/>
      <c r="K456" s="130"/>
      <c r="L456" s="130"/>
      <c r="M456" s="130"/>
      <c r="N456" s="130"/>
      <c r="O456" s="130"/>
      <c r="P456" s="130"/>
      <c r="Q456" s="130"/>
      <c r="R456" s="130"/>
      <c r="S456" s="130"/>
      <c r="T456" s="127"/>
      <c r="U456" s="127"/>
      <c r="V456" s="127"/>
      <c r="W456" s="127"/>
      <c r="X456" s="127"/>
      <c r="Y456" s="127"/>
      <c r="Z456" s="127"/>
      <c r="AA456" s="127"/>
      <c r="AB456" s="127"/>
      <c r="AC456" s="127"/>
      <c r="AD456" s="127"/>
      <c r="AE456" s="127"/>
      <c r="AF456" s="127"/>
      <c r="AG456" s="127"/>
      <c r="AH456" s="127"/>
      <c r="AI456" s="127"/>
      <c r="AJ456" s="127"/>
      <c r="AK456" s="127"/>
      <c r="AL456" s="127"/>
      <c r="AM456" s="127"/>
    </row>
    <row r="457" spans="1:39" ht="15" customHeight="1" x14ac:dyDescent="0.25">
      <c r="A457" s="130"/>
      <c r="B457" s="130"/>
      <c r="C457" s="130"/>
      <c r="D457" s="130"/>
      <c r="E457" s="130"/>
      <c r="F457" s="130"/>
      <c r="G457" s="130"/>
      <c r="H457" s="130"/>
      <c r="I457" s="130"/>
      <c r="J457" s="130"/>
      <c r="K457" s="130"/>
      <c r="L457" s="130"/>
      <c r="M457" s="130"/>
      <c r="N457" s="130"/>
      <c r="O457" s="130"/>
      <c r="P457" s="130"/>
      <c r="Q457" s="130"/>
      <c r="R457" s="130"/>
      <c r="S457" s="130"/>
      <c r="T457" s="127"/>
      <c r="U457" s="127"/>
      <c r="V457" s="127"/>
      <c r="W457" s="127"/>
      <c r="X457" s="127"/>
      <c r="Y457" s="127"/>
      <c r="Z457" s="127"/>
      <c r="AA457" s="127"/>
      <c r="AB457" s="127"/>
      <c r="AC457" s="127"/>
      <c r="AD457" s="127"/>
      <c r="AE457" s="127"/>
      <c r="AF457" s="127"/>
      <c r="AG457" s="127"/>
      <c r="AH457" s="127"/>
      <c r="AI457" s="127"/>
      <c r="AJ457" s="127"/>
      <c r="AK457" s="127"/>
      <c r="AL457" s="127"/>
      <c r="AM457" s="127"/>
    </row>
    <row r="458" spans="1:39" ht="15" customHeight="1" x14ac:dyDescent="0.25">
      <c r="A458" s="130"/>
      <c r="B458" s="130"/>
      <c r="C458" s="130"/>
      <c r="D458" s="130"/>
      <c r="E458" s="130"/>
      <c r="F458" s="130"/>
      <c r="G458" s="130"/>
      <c r="H458" s="130"/>
      <c r="I458" s="130"/>
      <c r="J458" s="130"/>
      <c r="K458" s="130"/>
      <c r="L458" s="130"/>
      <c r="M458" s="130"/>
      <c r="N458" s="130"/>
      <c r="O458" s="130"/>
      <c r="P458" s="130"/>
      <c r="Q458" s="130"/>
      <c r="R458" s="130"/>
      <c r="S458" s="130"/>
      <c r="T458" s="127"/>
      <c r="U458" s="127"/>
      <c r="V458" s="127"/>
      <c r="W458" s="127"/>
      <c r="X458" s="127"/>
      <c r="Y458" s="127"/>
      <c r="Z458" s="127"/>
      <c r="AA458" s="127"/>
      <c r="AB458" s="127"/>
      <c r="AC458" s="127"/>
      <c r="AD458" s="127"/>
      <c r="AE458" s="127"/>
      <c r="AF458" s="127"/>
      <c r="AG458" s="127"/>
      <c r="AH458" s="127"/>
      <c r="AI458" s="127"/>
      <c r="AJ458" s="127"/>
      <c r="AK458" s="127"/>
      <c r="AL458" s="127"/>
      <c r="AM458" s="127"/>
    </row>
    <row r="459" spans="1:39" ht="15" customHeight="1" x14ac:dyDescent="0.25">
      <c r="A459" s="130"/>
      <c r="B459" s="130"/>
      <c r="C459" s="130"/>
      <c r="D459" s="130"/>
      <c r="E459" s="130"/>
      <c r="F459" s="130"/>
      <c r="G459" s="130"/>
      <c r="H459" s="130"/>
      <c r="I459" s="130"/>
      <c r="J459" s="130"/>
      <c r="K459" s="130"/>
      <c r="L459" s="130"/>
      <c r="M459" s="130"/>
      <c r="N459" s="130"/>
      <c r="O459" s="130"/>
      <c r="P459" s="130"/>
      <c r="Q459" s="130"/>
      <c r="R459" s="130"/>
      <c r="S459" s="130"/>
      <c r="T459" s="127"/>
      <c r="U459" s="127"/>
      <c r="V459" s="127"/>
      <c r="W459" s="127"/>
      <c r="X459" s="127"/>
      <c r="Y459" s="127"/>
      <c r="Z459" s="127"/>
      <c r="AA459" s="127"/>
      <c r="AB459" s="127"/>
      <c r="AC459" s="127"/>
      <c r="AD459" s="127"/>
      <c r="AE459" s="127"/>
      <c r="AF459" s="127"/>
      <c r="AG459" s="127"/>
      <c r="AH459" s="127"/>
      <c r="AI459" s="127"/>
      <c r="AJ459" s="127"/>
      <c r="AK459" s="127"/>
      <c r="AL459" s="127"/>
      <c r="AM459" s="127"/>
    </row>
    <row r="460" spans="1:39" ht="15" customHeight="1" x14ac:dyDescent="0.25">
      <c r="A460" s="130"/>
      <c r="B460" s="130"/>
      <c r="C460" s="130"/>
      <c r="D460" s="130"/>
      <c r="E460" s="130"/>
      <c r="F460" s="130"/>
      <c r="G460" s="130"/>
      <c r="H460" s="130"/>
      <c r="I460" s="130"/>
      <c r="J460" s="130"/>
      <c r="K460" s="130"/>
      <c r="L460" s="130"/>
      <c r="M460" s="130"/>
      <c r="N460" s="130"/>
      <c r="O460" s="130"/>
      <c r="P460" s="130"/>
      <c r="Q460" s="130"/>
      <c r="R460" s="130"/>
      <c r="S460" s="130"/>
      <c r="T460" s="127"/>
      <c r="U460" s="127"/>
      <c r="V460" s="127"/>
      <c r="W460" s="127"/>
      <c r="X460" s="127"/>
      <c r="Y460" s="127"/>
      <c r="Z460" s="127"/>
      <c r="AA460" s="127"/>
      <c r="AB460" s="127"/>
      <c r="AC460" s="127"/>
      <c r="AD460" s="127"/>
      <c r="AE460" s="127"/>
      <c r="AF460" s="127"/>
      <c r="AG460" s="127"/>
      <c r="AH460" s="127"/>
      <c r="AI460" s="127"/>
      <c r="AJ460" s="127"/>
      <c r="AK460" s="127"/>
      <c r="AL460" s="127"/>
      <c r="AM460" s="127"/>
    </row>
    <row r="461" spans="1:39" ht="15" customHeight="1" x14ac:dyDescent="0.25">
      <c r="A461" s="130"/>
      <c r="B461" s="130"/>
      <c r="C461" s="130"/>
      <c r="D461" s="130"/>
      <c r="E461" s="130"/>
      <c r="F461" s="130"/>
      <c r="G461" s="130"/>
      <c r="H461" s="130"/>
      <c r="I461" s="130"/>
      <c r="J461" s="130"/>
      <c r="K461" s="130"/>
      <c r="L461" s="130"/>
      <c r="M461" s="130"/>
      <c r="N461" s="130"/>
      <c r="O461" s="130"/>
      <c r="P461" s="130"/>
      <c r="Q461" s="130"/>
      <c r="R461" s="130"/>
      <c r="S461" s="130"/>
      <c r="T461" s="127"/>
      <c r="U461" s="127"/>
      <c r="V461" s="127"/>
      <c r="W461" s="127"/>
      <c r="X461" s="127"/>
      <c r="Y461" s="127"/>
      <c r="Z461" s="127"/>
      <c r="AA461" s="127"/>
      <c r="AB461" s="127"/>
      <c r="AC461" s="127"/>
      <c r="AD461" s="127"/>
      <c r="AE461" s="127"/>
      <c r="AF461" s="127"/>
      <c r="AG461" s="127"/>
      <c r="AH461" s="127"/>
      <c r="AI461" s="127"/>
      <c r="AJ461" s="127"/>
      <c r="AK461" s="127"/>
      <c r="AL461" s="127"/>
      <c r="AM461" s="127"/>
    </row>
    <row r="462" spans="1:39" ht="15" customHeight="1" x14ac:dyDescent="0.25">
      <c r="A462" s="130"/>
      <c r="B462" s="130"/>
      <c r="C462" s="130"/>
      <c r="D462" s="130"/>
      <c r="E462" s="130"/>
      <c r="F462" s="130"/>
      <c r="G462" s="130"/>
      <c r="H462" s="130"/>
      <c r="I462" s="130"/>
      <c r="J462" s="130"/>
      <c r="K462" s="130"/>
      <c r="L462" s="130"/>
      <c r="M462" s="130"/>
      <c r="N462" s="130"/>
      <c r="O462" s="130"/>
      <c r="P462" s="130"/>
      <c r="Q462" s="130"/>
      <c r="R462" s="130"/>
      <c r="S462" s="130"/>
      <c r="T462" s="127"/>
      <c r="U462" s="127"/>
      <c r="V462" s="127"/>
      <c r="W462" s="127"/>
      <c r="X462" s="127"/>
      <c r="Y462" s="127"/>
      <c r="Z462" s="127"/>
      <c r="AA462" s="127"/>
      <c r="AB462" s="127"/>
      <c r="AC462" s="127"/>
      <c r="AD462" s="127"/>
      <c r="AE462" s="127"/>
      <c r="AF462" s="127"/>
      <c r="AG462" s="127"/>
      <c r="AH462" s="127"/>
      <c r="AI462" s="127"/>
      <c r="AJ462" s="127"/>
      <c r="AK462" s="127"/>
      <c r="AL462" s="127"/>
      <c r="AM462" s="127"/>
    </row>
    <row r="463" spans="1:39" ht="15" customHeight="1" x14ac:dyDescent="0.25">
      <c r="A463" s="130"/>
      <c r="B463" s="130"/>
      <c r="C463" s="130"/>
      <c r="D463" s="130"/>
      <c r="E463" s="130"/>
      <c r="F463" s="130"/>
      <c r="G463" s="130"/>
      <c r="H463" s="130"/>
      <c r="I463" s="130"/>
      <c r="J463" s="130"/>
      <c r="K463" s="130"/>
      <c r="L463" s="130"/>
      <c r="M463" s="130"/>
      <c r="N463" s="130"/>
      <c r="O463" s="130"/>
      <c r="P463" s="130"/>
      <c r="Q463" s="130"/>
      <c r="R463" s="130"/>
      <c r="S463" s="130"/>
      <c r="T463" s="127"/>
      <c r="U463" s="127"/>
      <c r="V463" s="127"/>
      <c r="W463" s="127"/>
      <c r="X463" s="127"/>
      <c r="Y463" s="127"/>
      <c r="Z463" s="127"/>
      <c r="AA463" s="127"/>
      <c r="AB463" s="127"/>
      <c r="AC463" s="127"/>
      <c r="AD463" s="127"/>
      <c r="AE463" s="127"/>
      <c r="AF463" s="127"/>
      <c r="AG463" s="127"/>
      <c r="AH463" s="127"/>
      <c r="AI463" s="127"/>
      <c r="AJ463" s="127"/>
      <c r="AK463" s="127"/>
      <c r="AL463" s="127"/>
      <c r="AM463" s="127"/>
    </row>
    <row r="464" spans="1:39" ht="15" customHeight="1" x14ac:dyDescent="0.25">
      <c r="A464" s="130"/>
      <c r="B464" s="130"/>
      <c r="C464" s="130"/>
      <c r="D464" s="130"/>
      <c r="E464" s="130"/>
      <c r="F464" s="130"/>
      <c r="G464" s="130"/>
      <c r="H464" s="130"/>
      <c r="I464" s="130"/>
      <c r="J464" s="130"/>
      <c r="K464" s="130"/>
      <c r="L464" s="130"/>
      <c r="M464" s="130"/>
      <c r="N464" s="130"/>
      <c r="O464" s="130"/>
      <c r="P464" s="130"/>
      <c r="Q464" s="130"/>
      <c r="R464" s="130"/>
      <c r="S464" s="130"/>
      <c r="T464" s="127"/>
      <c r="U464" s="127"/>
      <c r="V464" s="127"/>
      <c r="W464" s="127"/>
      <c r="X464" s="127"/>
      <c r="Y464" s="127"/>
      <c r="Z464" s="127"/>
      <c r="AA464" s="127"/>
      <c r="AB464" s="127"/>
      <c r="AC464" s="127"/>
      <c r="AD464" s="127"/>
      <c r="AE464" s="127"/>
      <c r="AF464" s="127"/>
      <c r="AG464" s="127"/>
      <c r="AH464" s="127"/>
      <c r="AI464" s="127"/>
      <c r="AJ464" s="127"/>
      <c r="AK464" s="127"/>
      <c r="AL464" s="127"/>
      <c r="AM464" s="127"/>
    </row>
    <row r="465" spans="1:39" ht="15" customHeight="1" x14ac:dyDescent="0.25">
      <c r="A465" s="130"/>
      <c r="B465" s="130"/>
      <c r="C465" s="130"/>
      <c r="D465" s="130"/>
      <c r="E465" s="130"/>
      <c r="F465" s="130"/>
      <c r="G465" s="130"/>
      <c r="H465" s="130"/>
      <c r="I465" s="130"/>
      <c r="J465" s="130"/>
      <c r="K465" s="130"/>
      <c r="L465" s="130"/>
      <c r="M465" s="130"/>
      <c r="N465" s="130"/>
      <c r="O465" s="130"/>
      <c r="P465" s="130"/>
      <c r="Q465" s="130"/>
      <c r="R465" s="130"/>
      <c r="S465" s="130"/>
      <c r="T465" s="127"/>
      <c r="U465" s="127"/>
      <c r="V465" s="127"/>
      <c r="W465" s="127"/>
      <c r="X465" s="127"/>
      <c r="Y465" s="127"/>
      <c r="Z465" s="127"/>
      <c r="AA465" s="127"/>
      <c r="AB465" s="127"/>
      <c r="AC465" s="127"/>
      <c r="AD465" s="127"/>
      <c r="AE465" s="127"/>
      <c r="AF465" s="127"/>
      <c r="AG465" s="127"/>
      <c r="AH465" s="127"/>
      <c r="AI465" s="127"/>
      <c r="AJ465" s="127"/>
      <c r="AK465" s="127"/>
      <c r="AL465" s="127"/>
      <c r="AM465" s="127"/>
    </row>
    <row r="466" spans="1:39" ht="15" customHeight="1" x14ac:dyDescent="0.25">
      <c r="A466" s="130"/>
      <c r="B466" s="130"/>
      <c r="C466" s="130"/>
      <c r="D466" s="130"/>
      <c r="E466" s="130"/>
      <c r="F466" s="130"/>
      <c r="G466" s="130"/>
      <c r="H466" s="130"/>
      <c r="I466" s="130"/>
      <c r="J466" s="130"/>
      <c r="K466" s="130"/>
      <c r="L466" s="130"/>
      <c r="M466" s="130"/>
      <c r="N466" s="130"/>
      <c r="O466" s="130"/>
      <c r="P466" s="130"/>
      <c r="Q466" s="130"/>
      <c r="R466" s="130"/>
      <c r="S466" s="130"/>
      <c r="T466" s="127"/>
      <c r="U466" s="127"/>
      <c r="V466" s="127"/>
      <c r="W466" s="127"/>
      <c r="X466" s="127"/>
      <c r="Y466" s="127"/>
      <c r="Z466" s="127"/>
      <c r="AA466" s="127"/>
      <c r="AB466" s="127"/>
      <c r="AC466" s="127"/>
      <c r="AD466" s="127"/>
      <c r="AE466" s="127"/>
      <c r="AF466" s="127"/>
      <c r="AG466" s="127"/>
      <c r="AH466" s="127"/>
      <c r="AI466" s="127"/>
      <c r="AJ466" s="127"/>
      <c r="AK466" s="127"/>
      <c r="AL466" s="127"/>
      <c r="AM466" s="127"/>
    </row>
    <row r="467" spans="1:39" ht="15" customHeight="1" x14ac:dyDescent="0.25">
      <c r="A467" s="130"/>
      <c r="B467" s="130"/>
      <c r="C467" s="130"/>
      <c r="D467" s="130"/>
      <c r="E467" s="130"/>
      <c r="F467" s="130"/>
      <c r="G467" s="130"/>
      <c r="H467" s="130"/>
      <c r="I467" s="130"/>
      <c r="J467" s="130"/>
      <c r="K467" s="130"/>
      <c r="L467" s="130"/>
      <c r="M467" s="130"/>
      <c r="N467" s="130"/>
      <c r="O467" s="130"/>
      <c r="P467" s="130"/>
      <c r="Q467" s="130"/>
      <c r="R467" s="130"/>
      <c r="S467" s="130"/>
      <c r="T467" s="127"/>
      <c r="U467" s="127"/>
      <c r="V467" s="127"/>
      <c r="W467" s="127"/>
      <c r="X467" s="127"/>
      <c r="Y467" s="127"/>
      <c r="Z467" s="127"/>
      <c r="AA467" s="127"/>
      <c r="AB467" s="127"/>
      <c r="AC467" s="127"/>
      <c r="AD467" s="127"/>
      <c r="AE467" s="127"/>
      <c r="AF467" s="127"/>
      <c r="AG467" s="127"/>
      <c r="AH467" s="127"/>
      <c r="AI467" s="127"/>
      <c r="AJ467" s="127"/>
      <c r="AK467" s="127"/>
      <c r="AL467" s="127"/>
      <c r="AM467" s="127"/>
    </row>
    <row r="468" spans="1:39" ht="15" customHeight="1" x14ac:dyDescent="0.25">
      <c r="A468" s="130"/>
      <c r="B468" s="130"/>
      <c r="C468" s="130"/>
      <c r="D468" s="130"/>
      <c r="E468" s="130"/>
      <c r="F468" s="130"/>
      <c r="G468" s="130"/>
      <c r="H468" s="130"/>
      <c r="I468" s="130"/>
      <c r="J468" s="130"/>
      <c r="K468" s="130"/>
      <c r="L468" s="130"/>
      <c r="M468" s="130"/>
      <c r="N468" s="130"/>
      <c r="O468" s="130"/>
      <c r="P468" s="130"/>
      <c r="Q468" s="130"/>
      <c r="R468" s="130"/>
      <c r="S468" s="130"/>
      <c r="T468" s="127"/>
      <c r="U468" s="127"/>
      <c r="V468" s="127"/>
      <c r="W468" s="127"/>
      <c r="X468" s="127"/>
      <c r="Y468" s="127"/>
      <c r="Z468" s="127"/>
      <c r="AA468" s="127"/>
      <c r="AB468" s="127"/>
      <c r="AC468" s="127"/>
      <c r="AD468" s="127"/>
      <c r="AE468" s="127"/>
      <c r="AF468" s="127"/>
      <c r="AG468" s="127"/>
      <c r="AH468" s="127"/>
      <c r="AI468" s="127"/>
      <c r="AJ468" s="127"/>
      <c r="AK468" s="127"/>
      <c r="AL468" s="127"/>
      <c r="AM468" s="127"/>
    </row>
    <row r="469" spans="1:39" ht="15" customHeight="1" x14ac:dyDescent="0.25">
      <c r="A469" s="130"/>
      <c r="B469" s="130"/>
      <c r="C469" s="130"/>
      <c r="D469" s="130"/>
      <c r="E469" s="130"/>
      <c r="F469" s="130"/>
      <c r="G469" s="130"/>
      <c r="H469" s="130"/>
      <c r="I469" s="130"/>
      <c r="J469" s="130"/>
      <c r="K469" s="130"/>
      <c r="L469" s="130"/>
      <c r="M469" s="130"/>
      <c r="N469" s="130"/>
      <c r="O469" s="130"/>
      <c r="P469" s="130"/>
      <c r="Q469" s="130"/>
      <c r="R469" s="130"/>
      <c r="S469" s="130"/>
      <c r="T469" s="127"/>
      <c r="U469" s="127"/>
      <c r="V469" s="127"/>
      <c r="W469" s="127"/>
      <c r="X469" s="127"/>
      <c r="Y469" s="127"/>
      <c r="Z469" s="127"/>
      <c r="AA469" s="127"/>
      <c r="AB469" s="127"/>
      <c r="AC469" s="127"/>
      <c r="AD469" s="127"/>
      <c r="AE469" s="127"/>
      <c r="AF469" s="127"/>
      <c r="AG469" s="127"/>
      <c r="AH469" s="127"/>
      <c r="AI469" s="127"/>
      <c r="AJ469" s="127"/>
      <c r="AK469" s="127"/>
      <c r="AL469" s="127"/>
      <c r="AM469" s="127"/>
    </row>
    <row r="470" spans="1:39" ht="15" customHeight="1" x14ac:dyDescent="0.25">
      <c r="A470" s="130"/>
      <c r="B470" s="130"/>
      <c r="C470" s="130"/>
      <c r="D470" s="130"/>
      <c r="E470" s="130"/>
      <c r="F470" s="130"/>
      <c r="G470" s="130"/>
      <c r="H470" s="130"/>
      <c r="I470" s="130"/>
      <c r="J470" s="130"/>
      <c r="K470" s="130"/>
      <c r="L470" s="130"/>
      <c r="M470" s="130"/>
      <c r="N470" s="130"/>
      <c r="O470" s="130"/>
      <c r="P470" s="130"/>
      <c r="Q470" s="130"/>
      <c r="R470" s="130"/>
      <c r="S470" s="130"/>
      <c r="T470" s="127"/>
      <c r="U470" s="127"/>
      <c r="V470" s="127"/>
      <c r="W470" s="127"/>
      <c r="X470" s="127"/>
      <c r="Y470" s="127"/>
      <c r="Z470" s="127"/>
      <c r="AA470" s="127"/>
      <c r="AB470" s="127"/>
      <c r="AC470" s="127"/>
      <c r="AD470" s="127"/>
      <c r="AE470" s="127"/>
      <c r="AF470" s="127"/>
      <c r="AG470" s="127"/>
      <c r="AH470" s="127"/>
      <c r="AI470" s="127"/>
      <c r="AJ470" s="127"/>
      <c r="AK470" s="127"/>
      <c r="AL470" s="127"/>
      <c r="AM470" s="127"/>
    </row>
    <row r="471" spans="1:39" ht="15" customHeight="1" x14ac:dyDescent="0.25">
      <c r="A471" s="130"/>
      <c r="B471" s="130"/>
      <c r="C471" s="130"/>
      <c r="D471" s="130"/>
      <c r="E471" s="130"/>
      <c r="F471" s="130"/>
      <c r="G471" s="130"/>
      <c r="H471" s="130"/>
      <c r="I471" s="130"/>
      <c r="J471" s="130"/>
      <c r="K471" s="130"/>
      <c r="L471" s="130"/>
      <c r="M471" s="130"/>
      <c r="N471" s="130"/>
      <c r="O471" s="130"/>
      <c r="P471" s="130"/>
      <c r="Q471" s="130"/>
      <c r="R471" s="130"/>
      <c r="S471" s="130"/>
      <c r="T471" s="127"/>
      <c r="U471" s="127"/>
      <c r="V471" s="127"/>
      <c r="W471" s="127"/>
      <c r="X471" s="127"/>
      <c r="Y471" s="127"/>
      <c r="Z471" s="127"/>
      <c r="AA471" s="127"/>
      <c r="AB471" s="127"/>
      <c r="AC471" s="127"/>
      <c r="AD471" s="127"/>
      <c r="AE471" s="127"/>
      <c r="AF471" s="127"/>
      <c r="AG471" s="127"/>
      <c r="AH471" s="127"/>
      <c r="AI471" s="127"/>
      <c r="AJ471" s="127"/>
      <c r="AK471" s="127"/>
      <c r="AL471" s="127"/>
      <c r="AM471" s="127"/>
    </row>
    <row r="472" spans="1:39" ht="15" customHeight="1" x14ac:dyDescent="0.25">
      <c r="A472" s="130"/>
      <c r="B472" s="130"/>
      <c r="C472" s="130"/>
      <c r="D472" s="130"/>
      <c r="E472" s="130"/>
      <c r="F472" s="130"/>
      <c r="G472" s="130"/>
      <c r="H472" s="130"/>
      <c r="I472" s="130"/>
      <c r="J472" s="130"/>
      <c r="K472" s="130"/>
      <c r="L472" s="130"/>
      <c r="M472" s="130"/>
      <c r="N472" s="130"/>
      <c r="O472" s="130"/>
      <c r="P472" s="130"/>
      <c r="Q472" s="130"/>
      <c r="R472" s="130"/>
      <c r="S472" s="130"/>
      <c r="T472" s="127"/>
      <c r="U472" s="127"/>
      <c r="V472" s="127"/>
      <c r="W472" s="127"/>
      <c r="X472" s="127"/>
      <c r="Y472" s="127"/>
      <c r="Z472" s="127"/>
      <c r="AA472" s="127"/>
      <c r="AB472" s="127"/>
      <c r="AC472" s="127"/>
      <c r="AD472" s="127"/>
      <c r="AE472" s="127"/>
      <c r="AF472" s="127"/>
      <c r="AG472" s="127"/>
      <c r="AH472" s="127"/>
      <c r="AI472" s="127"/>
      <c r="AJ472" s="127"/>
      <c r="AK472" s="127"/>
      <c r="AL472" s="127"/>
      <c r="AM472" s="127"/>
    </row>
    <row r="473" spans="1:39" ht="15" customHeight="1" x14ac:dyDescent="0.25">
      <c r="A473" s="130"/>
      <c r="B473" s="130"/>
      <c r="C473" s="130"/>
      <c r="D473" s="130"/>
      <c r="E473" s="130"/>
      <c r="F473" s="130"/>
      <c r="G473" s="130"/>
      <c r="H473" s="130"/>
      <c r="I473" s="130"/>
      <c r="J473" s="130"/>
      <c r="K473" s="130"/>
      <c r="L473" s="130"/>
      <c r="M473" s="130"/>
      <c r="N473" s="130"/>
      <c r="O473" s="130"/>
      <c r="P473" s="130"/>
      <c r="Q473" s="130"/>
      <c r="R473" s="130"/>
      <c r="S473" s="130"/>
      <c r="T473" s="127"/>
      <c r="U473" s="127"/>
      <c r="V473" s="127"/>
      <c r="W473" s="127"/>
      <c r="X473" s="127"/>
      <c r="Y473" s="127"/>
      <c r="Z473" s="127"/>
      <c r="AA473" s="127"/>
      <c r="AB473" s="127"/>
      <c r="AC473" s="127"/>
      <c r="AD473" s="127"/>
      <c r="AE473" s="127"/>
      <c r="AF473" s="127"/>
      <c r="AG473" s="127"/>
      <c r="AH473" s="127"/>
      <c r="AI473" s="127"/>
      <c r="AJ473" s="127"/>
      <c r="AK473" s="127"/>
      <c r="AL473" s="127"/>
      <c r="AM473" s="127"/>
    </row>
    <row r="474" spans="1:39" ht="15" customHeight="1" x14ac:dyDescent="0.25">
      <c r="A474" s="130"/>
      <c r="B474" s="130"/>
      <c r="C474" s="130"/>
      <c r="D474" s="130"/>
      <c r="E474" s="130"/>
      <c r="F474" s="130"/>
      <c r="G474" s="130"/>
      <c r="H474" s="130"/>
      <c r="I474" s="130"/>
      <c r="J474" s="130"/>
      <c r="K474" s="130"/>
      <c r="L474" s="130"/>
      <c r="M474" s="130"/>
      <c r="N474" s="130"/>
      <c r="O474" s="130"/>
      <c r="P474" s="130"/>
      <c r="Q474" s="130"/>
      <c r="R474" s="130"/>
      <c r="S474" s="130"/>
      <c r="T474" s="127"/>
      <c r="U474" s="127"/>
      <c r="V474" s="127"/>
      <c r="W474" s="127"/>
      <c r="X474" s="127"/>
      <c r="Y474" s="127"/>
      <c r="Z474" s="127"/>
      <c r="AA474" s="127"/>
      <c r="AB474" s="127"/>
      <c r="AC474" s="127"/>
      <c r="AD474" s="127"/>
      <c r="AE474" s="127"/>
      <c r="AF474" s="127"/>
      <c r="AG474" s="127"/>
      <c r="AH474" s="127"/>
      <c r="AI474" s="127"/>
      <c r="AJ474" s="127"/>
      <c r="AK474" s="127"/>
      <c r="AL474" s="127"/>
      <c r="AM474" s="127"/>
    </row>
    <row r="475" spans="1:39" ht="15" customHeight="1" x14ac:dyDescent="0.25">
      <c r="A475" s="130"/>
      <c r="B475" s="130"/>
      <c r="C475" s="130"/>
      <c r="D475" s="130"/>
      <c r="E475" s="130"/>
      <c r="F475" s="130"/>
      <c r="G475" s="130"/>
      <c r="H475" s="130"/>
      <c r="I475" s="130"/>
      <c r="J475" s="130"/>
      <c r="K475" s="130"/>
      <c r="L475" s="130"/>
      <c r="M475" s="130"/>
      <c r="N475" s="130"/>
      <c r="O475" s="130"/>
      <c r="P475" s="130"/>
      <c r="Q475" s="130"/>
      <c r="R475" s="130"/>
      <c r="S475" s="130"/>
      <c r="T475" s="127"/>
      <c r="U475" s="127"/>
      <c r="V475" s="127"/>
      <c r="W475" s="127"/>
      <c r="X475" s="127"/>
      <c r="Y475" s="127"/>
      <c r="Z475" s="127"/>
      <c r="AA475" s="127"/>
      <c r="AB475" s="127"/>
      <c r="AC475" s="127"/>
      <c r="AD475" s="127"/>
      <c r="AE475" s="127"/>
      <c r="AF475" s="127"/>
      <c r="AG475" s="127"/>
      <c r="AH475" s="127"/>
      <c r="AI475" s="127"/>
      <c r="AJ475" s="127"/>
      <c r="AK475" s="127"/>
      <c r="AL475" s="127"/>
      <c r="AM475" s="127"/>
    </row>
    <row r="476" spans="1:39" ht="15" customHeight="1" x14ac:dyDescent="0.25">
      <c r="A476" s="130"/>
      <c r="B476" s="130"/>
      <c r="C476" s="130"/>
      <c r="D476" s="130"/>
      <c r="E476" s="130"/>
      <c r="F476" s="130"/>
      <c r="G476" s="130"/>
      <c r="H476" s="130"/>
      <c r="I476" s="130"/>
      <c r="J476" s="130"/>
      <c r="K476" s="130"/>
      <c r="L476" s="130"/>
      <c r="M476" s="130"/>
      <c r="N476" s="130"/>
      <c r="O476" s="130"/>
      <c r="P476" s="130"/>
      <c r="Q476" s="130"/>
      <c r="R476" s="130"/>
      <c r="S476" s="130"/>
      <c r="T476" s="127"/>
      <c r="U476" s="127"/>
      <c r="V476" s="127"/>
      <c r="W476" s="127"/>
      <c r="X476" s="127"/>
      <c r="Y476" s="127"/>
      <c r="Z476" s="127"/>
      <c r="AA476" s="127"/>
      <c r="AB476" s="127"/>
      <c r="AC476" s="127"/>
      <c r="AD476" s="127"/>
      <c r="AE476" s="127"/>
      <c r="AF476" s="127"/>
      <c r="AG476" s="127"/>
      <c r="AH476" s="127"/>
      <c r="AI476" s="127"/>
      <c r="AJ476" s="127"/>
      <c r="AK476" s="127"/>
      <c r="AL476" s="127"/>
      <c r="AM476" s="127"/>
    </row>
    <row r="477" spans="1:39" ht="15" customHeight="1" x14ac:dyDescent="0.25">
      <c r="A477" s="130"/>
      <c r="B477" s="130"/>
      <c r="C477" s="130"/>
      <c r="D477" s="130"/>
      <c r="E477" s="130"/>
      <c r="F477" s="130"/>
      <c r="G477" s="130"/>
      <c r="H477" s="130"/>
      <c r="I477" s="130"/>
      <c r="J477" s="130"/>
      <c r="K477" s="130"/>
      <c r="L477" s="130"/>
      <c r="M477" s="130"/>
      <c r="N477" s="130"/>
      <c r="O477" s="130"/>
      <c r="P477" s="130"/>
      <c r="Q477" s="130"/>
      <c r="R477" s="130"/>
      <c r="S477" s="130"/>
      <c r="T477" s="127"/>
      <c r="U477" s="127"/>
      <c r="V477" s="127"/>
      <c r="W477" s="127"/>
      <c r="X477" s="127"/>
      <c r="Y477" s="127"/>
      <c r="Z477" s="127"/>
      <c r="AA477" s="127"/>
      <c r="AB477" s="127"/>
      <c r="AC477" s="127"/>
      <c r="AD477" s="127"/>
      <c r="AE477" s="127"/>
      <c r="AF477" s="127"/>
      <c r="AG477" s="127"/>
      <c r="AH477" s="127"/>
      <c r="AI477" s="127"/>
      <c r="AJ477" s="127"/>
      <c r="AK477" s="127"/>
      <c r="AL477" s="127"/>
      <c r="AM477" s="127"/>
    </row>
    <row r="478" spans="1:39" ht="15" customHeight="1" x14ac:dyDescent="0.25">
      <c r="A478" s="130"/>
      <c r="B478" s="130"/>
      <c r="C478" s="130"/>
      <c r="D478" s="130"/>
      <c r="E478" s="130"/>
      <c r="F478" s="130"/>
      <c r="G478" s="130"/>
      <c r="H478" s="130"/>
      <c r="I478" s="130"/>
      <c r="J478" s="130"/>
      <c r="K478" s="130"/>
      <c r="L478" s="130"/>
      <c r="M478" s="130"/>
      <c r="N478" s="130"/>
      <c r="O478" s="130"/>
      <c r="P478" s="130"/>
      <c r="Q478" s="130"/>
      <c r="R478" s="130"/>
      <c r="S478" s="130"/>
      <c r="T478" s="127"/>
      <c r="U478" s="127"/>
      <c r="V478" s="127"/>
      <c r="W478" s="127"/>
      <c r="X478" s="127"/>
      <c r="Y478" s="127"/>
      <c r="Z478" s="127"/>
      <c r="AA478" s="127"/>
      <c r="AB478" s="127"/>
      <c r="AC478" s="127"/>
      <c r="AD478" s="127"/>
      <c r="AE478" s="127"/>
      <c r="AF478" s="127"/>
      <c r="AG478" s="127"/>
      <c r="AH478" s="127"/>
      <c r="AI478" s="127"/>
      <c r="AJ478" s="127"/>
      <c r="AK478" s="127"/>
      <c r="AL478" s="127"/>
      <c r="AM478" s="127"/>
    </row>
    <row r="479" spans="1:39" ht="15" customHeight="1" x14ac:dyDescent="0.25">
      <c r="A479" s="130"/>
      <c r="B479" s="130"/>
      <c r="C479" s="130"/>
      <c r="D479" s="130"/>
      <c r="E479" s="130"/>
      <c r="F479" s="130"/>
      <c r="G479" s="130"/>
      <c r="H479" s="130"/>
      <c r="I479" s="130"/>
      <c r="J479" s="130"/>
      <c r="K479" s="130"/>
      <c r="L479" s="130"/>
      <c r="M479" s="130"/>
      <c r="N479" s="130"/>
      <c r="O479" s="130"/>
      <c r="P479" s="130"/>
      <c r="Q479" s="130"/>
      <c r="R479" s="130"/>
      <c r="S479" s="130"/>
      <c r="T479" s="127"/>
      <c r="U479" s="127"/>
      <c r="V479" s="127"/>
      <c r="W479" s="127"/>
      <c r="X479" s="127"/>
      <c r="Y479" s="127"/>
      <c r="Z479" s="127"/>
      <c r="AA479" s="127"/>
      <c r="AB479" s="127"/>
      <c r="AC479" s="127"/>
      <c r="AD479" s="127"/>
      <c r="AE479" s="127"/>
      <c r="AF479" s="127"/>
      <c r="AG479" s="127"/>
      <c r="AH479" s="127"/>
      <c r="AI479" s="127"/>
      <c r="AJ479" s="127"/>
      <c r="AK479" s="127"/>
      <c r="AL479" s="127"/>
      <c r="AM479" s="127"/>
    </row>
    <row r="480" spans="1:39" ht="15" customHeight="1" x14ac:dyDescent="0.25">
      <c r="A480" s="130"/>
      <c r="B480" s="130"/>
      <c r="C480" s="130"/>
      <c r="D480" s="130"/>
      <c r="E480" s="130"/>
      <c r="F480" s="130"/>
      <c r="G480" s="130"/>
      <c r="H480" s="130"/>
      <c r="I480" s="130"/>
      <c r="J480" s="130"/>
      <c r="K480" s="130"/>
      <c r="L480" s="130"/>
      <c r="M480" s="130"/>
      <c r="N480" s="130"/>
      <c r="O480" s="130"/>
      <c r="P480" s="130"/>
      <c r="Q480" s="130"/>
      <c r="R480" s="130"/>
      <c r="S480" s="130"/>
      <c r="T480" s="127"/>
      <c r="U480" s="127"/>
      <c r="V480" s="127"/>
      <c r="W480" s="127"/>
      <c r="X480" s="127"/>
      <c r="Y480" s="127"/>
      <c r="Z480" s="127"/>
      <c r="AA480" s="127"/>
      <c r="AB480" s="127"/>
      <c r="AC480" s="127"/>
      <c r="AD480" s="127"/>
      <c r="AE480" s="127"/>
      <c r="AF480" s="127"/>
      <c r="AG480" s="127"/>
      <c r="AH480" s="127"/>
      <c r="AI480" s="127"/>
      <c r="AJ480" s="127"/>
      <c r="AK480" s="127"/>
      <c r="AL480" s="127"/>
      <c r="AM480" s="127"/>
    </row>
    <row r="481" spans="1:39" ht="15" customHeight="1" x14ac:dyDescent="0.25">
      <c r="A481" s="130"/>
      <c r="B481" s="130"/>
      <c r="C481" s="130"/>
      <c r="D481" s="130"/>
      <c r="E481" s="130"/>
      <c r="F481" s="130"/>
      <c r="G481" s="130"/>
      <c r="H481" s="130"/>
      <c r="I481" s="130"/>
      <c r="J481" s="130"/>
      <c r="K481" s="130"/>
      <c r="L481" s="130"/>
      <c r="M481" s="130"/>
      <c r="N481" s="130"/>
      <c r="O481" s="130"/>
      <c r="P481" s="130"/>
      <c r="Q481" s="130"/>
      <c r="R481" s="130"/>
      <c r="S481" s="130"/>
      <c r="T481" s="127"/>
      <c r="U481" s="127"/>
      <c r="V481" s="127"/>
      <c r="W481" s="127"/>
      <c r="X481" s="127"/>
      <c r="Y481" s="127"/>
      <c r="Z481" s="127"/>
      <c r="AA481" s="127"/>
      <c r="AB481" s="127"/>
      <c r="AC481" s="127"/>
      <c r="AD481" s="127"/>
      <c r="AE481" s="127"/>
      <c r="AF481" s="127"/>
      <c r="AG481" s="127"/>
      <c r="AH481" s="127"/>
      <c r="AI481" s="127"/>
      <c r="AJ481" s="127"/>
      <c r="AK481" s="127"/>
      <c r="AL481" s="127"/>
      <c r="AM481" s="127"/>
    </row>
    <row r="482" spans="1:39" ht="15" customHeight="1" x14ac:dyDescent="0.25">
      <c r="A482" s="130"/>
      <c r="B482" s="130"/>
      <c r="C482" s="130"/>
      <c r="D482" s="130"/>
      <c r="E482" s="130"/>
      <c r="F482" s="130"/>
      <c r="G482" s="130"/>
      <c r="H482" s="130"/>
      <c r="I482" s="130"/>
      <c r="J482" s="130"/>
      <c r="K482" s="130"/>
      <c r="L482" s="130"/>
      <c r="M482" s="130"/>
      <c r="N482" s="130"/>
      <c r="O482" s="130"/>
      <c r="P482" s="130"/>
      <c r="Q482" s="130"/>
      <c r="R482" s="130"/>
      <c r="S482" s="130"/>
      <c r="T482" s="127"/>
      <c r="U482" s="127"/>
      <c r="V482" s="127"/>
      <c r="W482" s="127"/>
      <c r="X482" s="127"/>
      <c r="Y482" s="127"/>
      <c r="Z482" s="127"/>
      <c r="AA482" s="127"/>
      <c r="AB482" s="127"/>
      <c r="AC482" s="127"/>
      <c r="AD482" s="127"/>
      <c r="AE482" s="127"/>
      <c r="AF482" s="127"/>
      <c r="AG482" s="127"/>
      <c r="AH482" s="127"/>
      <c r="AI482" s="127"/>
      <c r="AJ482" s="127"/>
      <c r="AK482" s="127"/>
      <c r="AL482" s="127"/>
      <c r="AM482" s="127"/>
    </row>
    <row r="483" spans="1:39" ht="15" customHeight="1" x14ac:dyDescent="0.25">
      <c r="A483" s="130"/>
      <c r="B483" s="130"/>
      <c r="C483" s="130"/>
      <c r="D483" s="130"/>
      <c r="E483" s="130"/>
      <c r="F483" s="130"/>
      <c r="G483" s="130"/>
      <c r="H483" s="130"/>
      <c r="I483" s="130"/>
      <c r="J483" s="130"/>
      <c r="K483" s="130"/>
      <c r="L483" s="130"/>
      <c r="M483" s="130"/>
      <c r="N483" s="130"/>
      <c r="O483" s="130"/>
      <c r="P483" s="130"/>
      <c r="Q483" s="130"/>
      <c r="R483" s="130"/>
      <c r="S483" s="130"/>
      <c r="T483" s="127"/>
      <c r="U483" s="127"/>
      <c r="V483" s="127"/>
      <c r="W483" s="127"/>
      <c r="X483" s="127"/>
      <c r="Y483" s="127"/>
      <c r="Z483" s="127"/>
      <c r="AA483" s="127"/>
      <c r="AB483" s="127"/>
      <c r="AC483" s="127"/>
      <c r="AD483" s="127"/>
      <c r="AE483" s="127"/>
      <c r="AF483" s="127"/>
      <c r="AG483" s="127"/>
      <c r="AH483" s="127"/>
      <c r="AI483" s="127"/>
      <c r="AJ483" s="127"/>
      <c r="AK483" s="127"/>
      <c r="AL483" s="127"/>
      <c r="AM483" s="127"/>
    </row>
    <row r="484" spans="1:39" ht="15" customHeight="1" x14ac:dyDescent="0.25">
      <c r="A484" s="130"/>
      <c r="B484" s="130"/>
      <c r="C484" s="130"/>
      <c r="D484" s="130"/>
      <c r="E484" s="130"/>
      <c r="F484" s="130"/>
      <c r="G484" s="130"/>
      <c r="H484" s="130"/>
      <c r="I484" s="130"/>
      <c r="J484" s="130"/>
      <c r="K484" s="130"/>
      <c r="L484" s="130"/>
      <c r="M484" s="130"/>
      <c r="N484" s="130"/>
      <c r="O484" s="130"/>
      <c r="P484" s="130"/>
      <c r="Q484" s="130"/>
      <c r="R484" s="130"/>
      <c r="S484" s="130"/>
      <c r="T484" s="127"/>
      <c r="U484" s="127"/>
      <c r="V484" s="127"/>
      <c r="W484" s="127"/>
      <c r="X484" s="127"/>
      <c r="Y484" s="127"/>
      <c r="Z484" s="127"/>
      <c r="AA484" s="127"/>
      <c r="AB484" s="127"/>
      <c r="AC484" s="127"/>
      <c r="AD484" s="127"/>
      <c r="AE484" s="127"/>
      <c r="AF484" s="127"/>
      <c r="AG484" s="127"/>
      <c r="AH484" s="127"/>
      <c r="AI484" s="127"/>
      <c r="AJ484" s="127"/>
      <c r="AK484" s="127"/>
      <c r="AL484" s="127"/>
      <c r="AM484" s="127"/>
    </row>
    <row r="485" spans="1:39" ht="15" customHeight="1" x14ac:dyDescent="0.25">
      <c r="A485" s="130"/>
      <c r="B485" s="130"/>
      <c r="C485" s="130"/>
      <c r="D485" s="130"/>
      <c r="E485" s="130"/>
      <c r="F485" s="130"/>
      <c r="G485" s="130"/>
      <c r="H485" s="130"/>
      <c r="I485" s="130"/>
      <c r="J485" s="130"/>
      <c r="K485" s="130"/>
      <c r="L485" s="130"/>
      <c r="M485" s="130"/>
      <c r="N485" s="130"/>
      <c r="O485" s="130"/>
      <c r="P485" s="130"/>
      <c r="Q485" s="130"/>
      <c r="R485" s="130"/>
      <c r="S485" s="130"/>
      <c r="T485" s="127"/>
      <c r="U485" s="127"/>
      <c r="V485" s="127"/>
      <c r="W485" s="127"/>
      <c r="X485" s="127"/>
      <c r="Y485" s="127"/>
      <c r="Z485" s="127"/>
      <c r="AA485" s="127"/>
      <c r="AB485" s="127"/>
      <c r="AC485" s="127"/>
      <c r="AD485" s="127"/>
      <c r="AE485" s="127"/>
      <c r="AF485" s="127"/>
      <c r="AG485" s="127"/>
      <c r="AH485" s="127"/>
      <c r="AI485" s="127"/>
      <c r="AJ485" s="127"/>
      <c r="AK485" s="127"/>
      <c r="AL485" s="127"/>
      <c r="AM485" s="127"/>
    </row>
    <row r="486" spans="1:39" ht="15" customHeight="1" x14ac:dyDescent="0.25">
      <c r="A486" s="130"/>
      <c r="B486" s="130"/>
      <c r="C486" s="130"/>
      <c r="D486" s="130"/>
      <c r="E486" s="130"/>
      <c r="F486" s="130"/>
      <c r="G486" s="130"/>
      <c r="H486" s="130"/>
      <c r="I486" s="130"/>
      <c r="J486" s="130"/>
      <c r="K486" s="130"/>
      <c r="L486" s="130"/>
      <c r="M486" s="130"/>
      <c r="N486" s="130"/>
      <c r="O486" s="130"/>
      <c r="P486" s="130"/>
      <c r="Q486" s="130"/>
      <c r="R486" s="130"/>
      <c r="S486" s="130"/>
      <c r="T486" s="127"/>
      <c r="U486" s="127"/>
      <c r="V486" s="127"/>
      <c r="W486" s="127"/>
      <c r="X486" s="127"/>
      <c r="Y486" s="127"/>
      <c r="Z486" s="127"/>
      <c r="AA486" s="127"/>
      <c r="AB486" s="127"/>
      <c r="AC486" s="127"/>
      <c r="AD486" s="127"/>
      <c r="AE486" s="127"/>
      <c r="AF486" s="127"/>
      <c r="AG486" s="127"/>
      <c r="AH486" s="127"/>
      <c r="AI486" s="127"/>
      <c r="AJ486" s="127"/>
      <c r="AK486" s="127"/>
      <c r="AL486" s="127"/>
      <c r="AM486" s="127"/>
    </row>
    <row r="487" spans="1:39" ht="15" customHeight="1" x14ac:dyDescent="0.25">
      <c r="A487" s="130"/>
      <c r="B487" s="130"/>
      <c r="C487" s="130"/>
      <c r="D487" s="130"/>
      <c r="E487" s="130"/>
      <c r="F487" s="130"/>
      <c r="G487" s="130"/>
      <c r="H487" s="130"/>
      <c r="I487" s="130"/>
      <c r="J487" s="130"/>
      <c r="K487" s="130"/>
      <c r="L487" s="130"/>
      <c r="M487" s="130"/>
      <c r="N487" s="130"/>
      <c r="O487" s="130"/>
      <c r="P487" s="130"/>
      <c r="Q487" s="130"/>
      <c r="R487" s="130"/>
      <c r="S487" s="130"/>
      <c r="T487" s="127"/>
      <c r="U487" s="127"/>
      <c r="V487" s="127"/>
      <c r="W487" s="127"/>
      <c r="X487" s="127"/>
      <c r="Y487" s="127"/>
      <c r="Z487" s="127"/>
      <c r="AA487" s="127"/>
      <c r="AB487" s="127"/>
      <c r="AC487" s="127"/>
      <c r="AD487" s="127"/>
      <c r="AE487" s="127"/>
      <c r="AF487" s="127"/>
      <c r="AG487" s="127"/>
      <c r="AH487" s="127"/>
      <c r="AI487" s="127"/>
      <c r="AJ487" s="127"/>
      <c r="AK487" s="127"/>
      <c r="AL487" s="127"/>
      <c r="AM487" s="127"/>
    </row>
    <row r="488" spans="1:39" ht="15" customHeight="1" x14ac:dyDescent="0.25">
      <c r="A488" s="130"/>
      <c r="B488" s="130"/>
      <c r="C488" s="130"/>
      <c r="D488" s="130"/>
      <c r="E488" s="130"/>
      <c r="F488" s="130"/>
      <c r="G488" s="130"/>
      <c r="H488" s="130"/>
      <c r="I488" s="130"/>
      <c r="J488" s="130"/>
      <c r="K488" s="130"/>
      <c r="L488" s="130"/>
      <c r="M488" s="130"/>
      <c r="N488" s="130"/>
      <c r="O488" s="130"/>
      <c r="P488" s="130"/>
      <c r="Q488" s="130"/>
      <c r="R488" s="130"/>
      <c r="S488" s="130"/>
      <c r="T488" s="127"/>
      <c r="U488" s="127"/>
      <c r="V488" s="127"/>
      <c r="W488" s="127"/>
      <c r="X488" s="127"/>
      <c r="Y488" s="127"/>
      <c r="Z488" s="127"/>
      <c r="AA488" s="127"/>
      <c r="AB488" s="127"/>
      <c r="AC488" s="127"/>
      <c r="AD488" s="127"/>
      <c r="AE488" s="127"/>
      <c r="AF488" s="127"/>
      <c r="AG488" s="127"/>
      <c r="AH488" s="127"/>
      <c r="AI488" s="127"/>
      <c r="AJ488" s="127"/>
      <c r="AK488" s="127"/>
      <c r="AL488" s="127"/>
      <c r="AM488" s="127"/>
    </row>
    <row r="489" spans="1:39" ht="15" customHeight="1" x14ac:dyDescent="0.25">
      <c r="A489" s="130"/>
      <c r="B489" s="130"/>
      <c r="C489" s="130"/>
      <c r="D489" s="130"/>
      <c r="E489" s="130"/>
      <c r="F489" s="130"/>
      <c r="G489" s="130"/>
      <c r="H489" s="130"/>
      <c r="I489" s="130"/>
      <c r="J489" s="130"/>
      <c r="K489" s="130"/>
      <c r="L489" s="130"/>
      <c r="M489" s="130"/>
      <c r="N489" s="130"/>
      <c r="O489" s="130"/>
      <c r="P489" s="130"/>
      <c r="Q489" s="130"/>
      <c r="R489" s="130"/>
      <c r="S489" s="130"/>
      <c r="T489" s="127"/>
      <c r="U489" s="127"/>
      <c r="V489" s="127"/>
      <c r="W489" s="127"/>
      <c r="X489" s="127"/>
      <c r="Y489" s="127"/>
      <c r="Z489" s="127"/>
      <c r="AA489" s="127"/>
      <c r="AB489" s="127"/>
      <c r="AC489" s="127"/>
      <c r="AD489" s="127"/>
      <c r="AE489" s="127"/>
      <c r="AF489" s="127"/>
      <c r="AG489" s="127"/>
      <c r="AH489" s="127"/>
      <c r="AI489" s="127"/>
      <c r="AJ489" s="127"/>
      <c r="AK489" s="127"/>
      <c r="AL489" s="127"/>
      <c r="AM489" s="127"/>
    </row>
    <row r="490" spans="1:39" ht="15" customHeight="1" x14ac:dyDescent="0.25">
      <c r="A490" s="130"/>
      <c r="B490" s="130"/>
      <c r="C490" s="130"/>
      <c r="D490" s="130"/>
      <c r="E490" s="130"/>
      <c r="F490" s="130"/>
      <c r="G490" s="130"/>
      <c r="H490" s="130"/>
      <c r="I490" s="130"/>
      <c r="J490" s="130"/>
      <c r="K490" s="130"/>
      <c r="L490" s="130"/>
      <c r="M490" s="130"/>
      <c r="N490" s="130"/>
      <c r="O490" s="130"/>
      <c r="P490" s="130"/>
      <c r="Q490" s="130"/>
      <c r="R490" s="130"/>
      <c r="S490" s="130"/>
      <c r="T490" s="127"/>
      <c r="U490" s="127"/>
      <c r="V490" s="127"/>
      <c r="W490" s="127"/>
      <c r="X490" s="127"/>
      <c r="Y490" s="127"/>
      <c r="Z490" s="127"/>
      <c r="AA490" s="127"/>
      <c r="AB490" s="127"/>
      <c r="AC490" s="127"/>
      <c r="AD490" s="127"/>
      <c r="AE490" s="127"/>
      <c r="AF490" s="127"/>
      <c r="AG490" s="127"/>
      <c r="AH490" s="127"/>
      <c r="AI490" s="127"/>
      <c r="AJ490" s="127"/>
      <c r="AK490" s="127"/>
      <c r="AL490" s="127"/>
      <c r="AM490" s="127"/>
    </row>
    <row r="491" spans="1:39" ht="15" customHeight="1" x14ac:dyDescent="0.25">
      <c r="A491" s="130"/>
      <c r="B491" s="130"/>
      <c r="C491" s="130"/>
      <c r="D491" s="130"/>
      <c r="E491" s="130"/>
      <c r="F491" s="130"/>
      <c r="G491" s="130"/>
      <c r="H491" s="130"/>
      <c r="I491" s="130"/>
      <c r="J491" s="130"/>
      <c r="K491" s="130"/>
      <c r="L491" s="130"/>
      <c r="M491" s="130"/>
      <c r="N491" s="130"/>
      <c r="O491" s="130"/>
      <c r="P491" s="130"/>
      <c r="Q491" s="130"/>
      <c r="R491" s="130"/>
      <c r="S491" s="130"/>
      <c r="T491" s="127"/>
      <c r="U491" s="127"/>
      <c r="V491" s="127"/>
      <c r="W491" s="127"/>
      <c r="X491" s="127"/>
      <c r="Y491" s="127"/>
      <c r="Z491" s="127"/>
      <c r="AA491" s="127"/>
      <c r="AB491" s="127"/>
      <c r="AC491" s="127"/>
      <c r="AD491" s="127"/>
      <c r="AE491" s="127"/>
      <c r="AF491" s="127"/>
      <c r="AG491" s="127"/>
      <c r="AH491" s="127"/>
      <c r="AI491" s="127"/>
      <c r="AJ491" s="127"/>
      <c r="AK491" s="127"/>
      <c r="AL491" s="127"/>
      <c r="AM491" s="127"/>
    </row>
    <row r="492" spans="1:39" ht="15" customHeight="1" x14ac:dyDescent="0.25">
      <c r="A492" s="130"/>
      <c r="B492" s="130"/>
      <c r="C492" s="130"/>
      <c r="D492" s="130"/>
      <c r="E492" s="130"/>
      <c r="F492" s="130"/>
      <c r="G492" s="130"/>
      <c r="H492" s="130"/>
      <c r="I492" s="130"/>
      <c r="J492" s="130"/>
      <c r="K492" s="130"/>
      <c r="L492" s="130"/>
      <c r="M492" s="130"/>
      <c r="N492" s="130"/>
      <c r="O492" s="130"/>
      <c r="P492" s="130"/>
      <c r="Q492" s="130"/>
      <c r="R492" s="130"/>
      <c r="S492" s="130"/>
      <c r="T492" s="127"/>
      <c r="U492" s="127"/>
      <c r="V492" s="127"/>
      <c r="W492" s="127"/>
      <c r="X492" s="127"/>
      <c r="Y492" s="127"/>
      <c r="Z492" s="127"/>
      <c r="AA492" s="127"/>
      <c r="AB492" s="127"/>
      <c r="AC492" s="127"/>
      <c r="AD492" s="127"/>
      <c r="AE492" s="127"/>
      <c r="AF492" s="127"/>
      <c r="AG492" s="127"/>
      <c r="AH492" s="127"/>
      <c r="AI492" s="127"/>
      <c r="AJ492" s="127"/>
      <c r="AK492" s="127"/>
      <c r="AL492" s="127"/>
      <c r="AM492" s="127"/>
    </row>
    <row r="493" spans="1:39" ht="15" customHeight="1" x14ac:dyDescent="0.25">
      <c r="A493" s="130"/>
      <c r="B493" s="130"/>
      <c r="C493" s="130"/>
      <c r="D493" s="130"/>
      <c r="E493" s="130"/>
      <c r="F493" s="130"/>
      <c r="G493" s="130"/>
      <c r="H493" s="130"/>
      <c r="I493" s="130"/>
      <c r="J493" s="130"/>
      <c r="K493" s="130"/>
      <c r="L493" s="130"/>
      <c r="M493" s="130"/>
      <c r="N493" s="130"/>
      <c r="O493" s="130"/>
      <c r="P493" s="130"/>
      <c r="Q493" s="130"/>
      <c r="R493" s="130"/>
      <c r="S493" s="130"/>
      <c r="T493" s="127"/>
      <c r="U493" s="127"/>
      <c r="V493" s="127"/>
      <c r="W493" s="127"/>
      <c r="X493" s="127"/>
      <c r="Y493" s="127"/>
      <c r="Z493" s="127"/>
      <c r="AA493" s="127"/>
      <c r="AB493" s="127"/>
      <c r="AC493" s="127"/>
      <c r="AD493" s="127"/>
      <c r="AE493" s="127"/>
      <c r="AF493" s="127"/>
      <c r="AG493" s="127"/>
      <c r="AH493" s="127"/>
      <c r="AI493" s="127"/>
      <c r="AJ493" s="127"/>
      <c r="AK493" s="127"/>
      <c r="AL493" s="127"/>
      <c r="AM493" s="127"/>
    </row>
    <row r="494" spans="1:39" ht="15" customHeight="1" x14ac:dyDescent="0.25">
      <c r="A494" s="130"/>
      <c r="B494" s="130"/>
      <c r="C494" s="130"/>
      <c r="D494" s="130"/>
      <c r="E494" s="130"/>
      <c r="F494" s="130"/>
      <c r="G494" s="130"/>
      <c r="H494" s="130"/>
      <c r="I494" s="130"/>
      <c r="J494" s="130"/>
      <c r="K494" s="130"/>
      <c r="L494" s="130"/>
      <c r="M494" s="130"/>
      <c r="N494" s="130"/>
      <c r="O494" s="130"/>
      <c r="P494" s="130"/>
      <c r="Q494" s="130"/>
      <c r="R494" s="130"/>
      <c r="S494" s="130"/>
      <c r="T494" s="127"/>
      <c r="U494" s="127"/>
      <c r="V494" s="127"/>
      <c r="W494" s="127"/>
      <c r="X494" s="127"/>
      <c r="Y494" s="127"/>
      <c r="Z494" s="127"/>
      <c r="AA494" s="127"/>
      <c r="AB494" s="127"/>
      <c r="AC494" s="127"/>
      <c r="AD494" s="127"/>
      <c r="AE494" s="127"/>
      <c r="AF494" s="127"/>
      <c r="AG494" s="127"/>
      <c r="AH494" s="127"/>
      <c r="AI494" s="127"/>
      <c r="AJ494" s="127"/>
      <c r="AK494" s="127"/>
      <c r="AL494" s="127"/>
      <c r="AM494" s="127"/>
    </row>
    <row r="495" spans="1:39" ht="15" customHeight="1" x14ac:dyDescent="0.25">
      <c r="A495" s="130"/>
      <c r="B495" s="130"/>
      <c r="C495" s="130"/>
      <c r="D495" s="130"/>
      <c r="E495" s="130"/>
      <c r="F495" s="130"/>
      <c r="G495" s="130"/>
      <c r="H495" s="130"/>
      <c r="I495" s="130"/>
      <c r="J495" s="130"/>
      <c r="K495" s="130"/>
      <c r="L495" s="130"/>
      <c r="M495" s="130"/>
      <c r="N495" s="130"/>
      <c r="O495" s="130"/>
      <c r="P495" s="130"/>
      <c r="Q495" s="130"/>
      <c r="R495" s="130"/>
      <c r="S495" s="130"/>
      <c r="T495" s="127"/>
      <c r="U495" s="127"/>
      <c r="V495" s="127"/>
      <c r="W495" s="127"/>
      <c r="X495" s="127"/>
      <c r="Y495" s="127"/>
      <c r="Z495" s="127"/>
      <c r="AA495" s="127"/>
      <c r="AB495" s="127"/>
      <c r="AC495" s="127"/>
      <c r="AD495" s="127"/>
      <c r="AE495" s="127"/>
      <c r="AF495" s="127"/>
      <c r="AG495" s="127"/>
      <c r="AH495" s="127"/>
      <c r="AI495" s="127"/>
      <c r="AJ495" s="127"/>
      <c r="AK495" s="127"/>
      <c r="AL495" s="127"/>
      <c r="AM495" s="127"/>
    </row>
    <row r="496" spans="1:39" ht="15" customHeight="1" x14ac:dyDescent="0.25">
      <c r="A496" s="130"/>
      <c r="B496" s="130"/>
      <c r="C496" s="130"/>
      <c r="D496" s="130"/>
      <c r="E496" s="130"/>
      <c r="F496" s="130"/>
      <c r="G496" s="130"/>
      <c r="H496" s="130"/>
      <c r="I496" s="130"/>
      <c r="J496" s="130"/>
      <c r="K496" s="130"/>
      <c r="L496" s="130"/>
      <c r="M496" s="130"/>
      <c r="N496" s="130"/>
      <c r="O496" s="130"/>
      <c r="P496" s="130"/>
      <c r="Q496" s="130"/>
      <c r="R496" s="130"/>
      <c r="S496" s="130"/>
      <c r="T496" s="127"/>
      <c r="U496" s="127"/>
      <c r="V496" s="127"/>
      <c r="W496" s="127"/>
      <c r="X496" s="127"/>
      <c r="Y496" s="127"/>
      <c r="Z496" s="127"/>
      <c r="AA496" s="127"/>
      <c r="AB496" s="127"/>
      <c r="AC496" s="127"/>
      <c r="AD496" s="127"/>
      <c r="AE496" s="127"/>
      <c r="AF496" s="127"/>
      <c r="AG496" s="127"/>
      <c r="AH496" s="127"/>
      <c r="AI496" s="127"/>
      <c r="AJ496" s="127"/>
      <c r="AK496" s="127"/>
      <c r="AL496" s="127"/>
      <c r="AM496" s="127"/>
    </row>
    <row r="497" spans="1:39" ht="15" customHeight="1" x14ac:dyDescent="0.25">
      <c r="A497" s="130"/>
      <c r="B497" s="130"/>
      <c r="C497" s="130"/>
      <c r="D497" s="130"/>
      <c r="E497" s="130"/>
      <c r="F497" s="130"/>
      <c r="G497" s="130"/>
      <c r="H497" s="130"/>
      <c r="I497" s="130"/>
      <c r="J497" s="130"/>
      <c r="K497" s="130"/>
      <c r="L497" s="130"/>
      <c r="M497" s="130"/>
      <c r="N497" s="130"/>
      <c r="O497" s="130"/>
      <c r="P497" s="130"/>
      <c r="Q497" s="130"/>
      <c r="R497" s="130"/>
      <c r="S497" s="130"/>
      <c r="T497" s="127"/>
      <c r="U497" s="127"/>
      <c r="V497" s="127"/>
      <c r="W497" s="127"/>
      <c r="X497" s="127"/>
      <c r="Y497" s="127"/>
      <c r="Z497" s="127"/>
      <c r="AA497" s="127"/>
      <c r="AB497" s="127"/>
      <c r="AC497" s="127"/>
      <c r="AD497" s="127"/>
      <c r="AE497" s="127"/>
      <c r="AF497" s="127"/>
      <c r="AG497" s="127"/>
      <c r="AH497" s="127"/>
      <c r="AI497" s="127"/>
      <c r="AJ497" s="127"/>
      <c r="AK497" s="127"/>
      <c r="AL497" s="127"/>
      <c r="AM497" s="127"/>
    </row>
    <row r="498" spans="1:39" ht="15" customHeight="1" x14ac:dyDescent="0.25">
      <c r="A498" s="130"/>
      <c r="B498" s="130"/>
      <c r="C498" s="130"/>
      <c r="D498" s="130"/>
      <c r="E498" s="130"/>
      <c r="F498" s="130"/>
      <c r="G498" s="130"/>
      <c r="H498" s="130"/>
      <c r="I498" s="130"/>
      <c r="J498" s="130"/>
      <c r="K498" s="130"/>
      <c r="L498" s="130"/>
      <c r="M498" s="130"/>
      <c r="N498" s="130"/>
      <c r="O498" s="130"/>
      <c r="P498" s="130"/>
      <c r="Q498" s="130"/>
      <c r="R498" s="130"/>
      <c r="S498" s="130"/>
      <c r="T498" s="127"/>
      <c r="U498" s="127"/>
      <c r="V498" s="127"/>
      <c r="W498" s="127"/>
      <c r="X498" s="127"/>
      <c r="Y498" s="127"/>
      <c r="Z498" s="127"/>
      <c r="AA498" s="127"/>
      <c r="AB498" s="127"/>
      <c r="AC498" s="127"/>
      <c r="AD498" s="127"/>
      <c r="AE498" s="127"/>
      <c r="AF498" s="127"/>
      <c r="AG498" s="127"/>
      <c r="AH498" s="127"/>
      <c r="AI498" s="127"/>
      <c r="AJ498" s="127"/>
      <c r="AK498" s="127"/>
      <c r="AL498" s="127"/>
      <c r="AM498" s="127"/>
    </row>
    <row r="499" spans="1:39" ht="15" customHeight="1" x14ac:dyDescent="0.25">
      <c r="A499" s="130"/>
      <c r="B499" s="130"/>
      <c r="C499" s="130"/>
      <c r="D499" s="130"/>
      <c r="E499" s="130"/>
      <c r="F499" s="130"/>
      <c r="G499" s="130"/>
      <c r="H499" s="130"/>
      <c r="I499" s="130"/>
      <c r="J499" s="130"/>
      <c r="K499" s="130"/>
      <c r="L499" s="130"/>
      <c r="M499" s="130"/>
      <c r="N499" s="130"/>
      <c r="O499" s="130"/>
      <c r="P499" s="130"/>
      <c r="Q499" s="130"/>
      <c r="R499" s="130"/>
      <c r="S499" s="130"/>
      <c r="T499" s="127"/>
      <c r="U499" s="127"/>
      <c r="V499" s="127"/>
      <c r="W499" s="127"/>
      <c r="X499" s="127"/>
      <c r="Y499" s="127"/>
      <c r="Z499" s="127"/>
      <c r="AA499" s="127"/>
      <c r="AB499" s="127"/>
      <c r="AC499" s="127"/>
      <c r="AD499" s="127"/>
      <c r="AE499" s="127"/>
      <c r="AF499" s="127"/>
      <c r="AG499" s="127"/>
      <c r="AH499" s="127"/>
      <c r="AI499" s="127"/>
      <c r="AJ499" s="127"/>
      <c r="AK499" s="127"/>
      <c r="AL499" s="127"/>
      <c r="AM499" s="127"/>
    </row>
    <row r="500" spans="1:39" ht="15" customHeight="1" x14ac:dyDescent="0.25">
      <c r="A500" s="130"/>
      <c r="B500" s="130"/>
      <c r="C500" s="130"/>
      <c r="D500" s="130"/>
      <c r="E500" s="130"/>
      <c r="F500" s="130"/>
      <c r="G500" s="130"/>
      <c r="H500" s="130"/>
      <c r="I500" s="130"/>
      <c r="J500" s="130"/>
      <c r="K500" s="130"/>
      <c r="L500" s="130"/>
      <c r="M500" s="130"/>
      <c r="N500" s="130"/>
      <c r="O500" s="130"/>
      <c r="P500" s="130"/>
      <c r="Q500" s="130"/>
      <c r="R500" s="130"/>
      <c r="S500" s="130"/>
      <c r="T500" s="127"/>
      <c r="U500" s="127"/>
      <c r="V500" s="127"/>
      <c r="W500" s="127"/>
      <c r="X500" s="127"/>
      <c r="Y500" s="127"/>
      <c r="Z500" s="127"/>
      <c r="AA500" s="127"/>
      <c r="AB500" s="127"/>
      <c r="AC500" s="127"/>
      <c r="AD500" s="127"/>
      <c r="AE500" s="127"/>
      <c r="AF500" s="127"/>
      <c r="AG500" s="127"/>
      <c r="AH500" s="127"/>
      <c r="AI500" s="127"/>
      <c r="AJ500" s="127"/>
      <c r="AK500" s="127"/>
      <c r="AL500" s="127"/>
      <c r="AM500" s="127"/>
    </row>
    <row r="501" spans="1:39" ht="15" customHeight="1" x14ac:dyDescent="0.25">
      <c r="A501" s="130"/>
      <c r="B501" s="130"/>
      <c r="C501" s="130"/>
      <c r="D501" s="130"/>
      <c r="E501" s="130"/>
      <c r="F501" s="130"/>
      <c r="G501" s="130"/>
      <c r="H501" s="130"/>
      <c r="I501" s="130"/>
      <c r="J501" s="130"/>
      <c r="K501" s="130"/>
      <c r="L501" s="130"/>
      <c r="M501" s="130"/>
      <c r="N501" s="130"/>
      <c r="O501" s="130"/>
      <c r="P501" s="130"/>
      <c r="Q501" s="130"/>
      <c r="R501" s="130"/>
      <c r="S501" s="130"/>
      <c r="T501" s="127"/>
      <c r="U501" s="127"/>
      <c r="V501" s="127"/>
      <c r="W501" s="127"/>
      <c r="X501" s="127"/>
      <c r="Y501" s="127"/>
      <c r="Z501" s="127"/>
      <c r="AA501" s="127"/>
      <c r="AB501" s="127"/>
      <c r="AC501" s="127"/>
      <c r="AD501" s="127"/>
      <c r="AE501" s="127"/>
      <c r="AF501" s="127"/>
      <c r="AG501" s="127"/>
      <c r="AH501" s="127"/>
      <c r="AI501" s="127"/>
      <c r="AJ501" s="127"/>
      <c r="AK501" s="127"/>
      <c r="AL501" s="127"/>
      <c r="AM501" s="127"/>
    </row>
    <row r="502" spans="1:39" ht="15" customHeight="1" x14ac:dyDescent="0.25">
      <c r="A502" s="127"/>
      <c r="B502" s="127"/>
      <c r="C502" s="127"/>
      <c r="D502" s="127"/>
      <c r="E502" s="127"/>
      <c r="F502" s="127"/>
      <c r="G502" s="127"/>
      <c r="H502" s="127"/>
      <c r="I502" s="127"/>
      <c r="J502" s="127"/>
      <c r="K502" s="127"/>
      <c r="L502" s="127"/>
      <c r="M502" s="127"/>
      <c r="N502" s="127"/>
      <c r="O502" s="127"/>
      <c r="P502" s="127"/>
      <c r="Q502" s="127"/>
      <c r="R502" s="127"/>
      <c r="S502" s="127"/>
      <c r="T502" s="127"/>
      <c r="U502" s="127"/>
      <c r="V502" s="127"/>
      <c r="W502" s="127"/>
      <c r="X502" s="127"/>
      <c r="Y502" s="127"/>
      <c r="Z502" s="127"/>
      <c r="AA502" s="127"/>
      <c r="AB502" s="127"/>
      <c r="AC502" s="127"/>
      <c r="AD502" s="127"/>
      <c r="AE502" s="127"/>
      <c r="AF502" s="127"/>
      <c r="AG502" s="127"/>
      <c r="AH502" s="127"/>
      <c r="AI502" s="127"/>
      <c r="AJ502" s="127"/>
      <c r="AK502" s="127"/>
      <c r="AL502" s="127"/>
      <c r="AM502" s="127"/>
    </row>
    <row r="503" spans="1:39" ht="15" customHeight="1" x14ac:dyDescent="0.25">
      <c r="A503" s="127"/>
      <c r="B503" s="127"/>
      <c r="C503" s="127"/>
      <c r="D503" s="127"/>
      <c r="E503" s="127"/>
      <c r="F503" s="127"/>
      <c r="G503" s="127"/>
      <c r="H503" s="127"/>
      <c r="I503" s="127"/>
      <c r="J503" s="127"/>
      <c r="K503" s="127"/>
      <c r="L503" s="127"/>
      <c r="M503" s="127"/>
      <c r="N503" s="127"/>
      <c r="O503" s="127"/>
      <c r="P503" s="127"/>
      <c r="Q503" s="127"/>
      <c r="R503" s="127"/>
      <c r="S503" s="127"/>
      <c r="T503" s="127"/>
      <c r="U503" s="127"/>
      <c r="V503" s="127"/>
      <c r="W503" s="127"/>
      <c r="X503" s="127"/>
      <c r="Y503" s="127"/>
      <c r="Z503" s="127"/>
      <c r="AA503" s="127"/>
      <c r="AB503" s="127"/>
      <c r="AC503" s="127"/>
      <c r="AD503" s="127"/>
      <c r="AE503" s="127"/>
      <c r="AF503" s="127"/>
      <c r="AG503" s="127"/>
      <c r="AH503" s="127"/>
      <c r="AI503" s="127"/>
      <c r="AJ503" s="127"/>
      <c r="AK503" s="127"/>
      <c r="AL503" s="127"/>
      <c r="AM503" s="127"/>
    </row>
    <row r="504" spans="1:39" ht="15" customHeight="1" x14ac:dyDescent="0.25">
      <c r="A504" s="127"/>
      <c r="B504" s="127"/>
      <c r="C504" s="127"/>
      <c r="D504" s="127"/>
      <c r="E504" s="127"/>
      <c r="F504" s="127"/>
      <c r="G504" s="127"/>
      <c r="H504" s="127"/>
      <c r="I504" s="127"/>
      <c r="J504" s="127"/>
      <c r="K504" s="127"/>
      <c r="L504" s="127"/>
      <c r="M504" s="127"/>
      <c r="N504" s="127"/>
      <c r="O504" s="127"/>
      <c r="P504" s="127"/>
      <c r="Q504" s="127"/>
      <c r="R504" s="127"/>
      <c r="S504" s="127"/>
      <c r="T504" s="127"/>
      <c r="U504" s="127"/>
      <c r="V504" s="127"/>
      <c r="W504" s="127"/>
      <c r="X504" s="127"/>
      <c r="Y504" s="127"/>
      <c r="Z504" s="127"/>
      <c r="AA504" s="127"/>
      <c r="AB504" s="127"/>
      <c r="AC504" s="127"/>
      <c r="AD504" s="127"/>
      <c r="AE504" s="127"/>
      <c r="AF504" s="127"/>
      <c r="AG504" s="127"/>
      <c r="AH504" s="127"/>
      <c r="AI504" s="127"/>
      <c r="AJ504" s="127"/>
      <c r="AK504" s="127"/>
      <c r="AL504" s="127"/>
      <c r="AM504" s="127"/>
    </row>
  </sheetData>
  <mergeCells count="3">
    <mergeCell ref="B8:E8"/>
    <mergeCell ref="I8:L8"/>
    <mergeCell ref="B31:E31"/>
  </mergeCells>
  <pageMargins left="0.7" right="0.7" top="0.75" bottom="0.75" header="0.3" footer="0.3"/>
  <pageSetup orientation="portrait" horizontalDpi="0" verticalDpi="0" r:id="rId1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62919-B92A-41A2-A0E5-3CD25E7AD8E1}">
  <dimension ref="A1:BE503"/>
  <sheetViews>
    <sheetView showGridLines="0" topLeftCell="A19" zoomScale="80" zoomScaleNormal="80" workbookViewId="0">
      <selection activeCell="A19" sqref="A1:XFD1048576"/>
    </sheetView>
  </sheetViews>
  <sheetFormatPr defaultColWidth="9.1796875" defaultRowHeight="15" customHeight="1" x14ac:dyDescent="0.25"/>
  <cols>
    <col min="1" max="1" width="19.1796875" style="73" customWidth="1"/>
    <col min="2" max="2" width="14.7265625" style="73" customWidth="1"/>
    <col min="3" max="3" width="12.54296875" style="73" customWidth="1"/>
    <col min="4" max="4" width="21.54296875" style="73" customWidth="1"/>
    <col min="5" max="5" width="18.81640625" style="73" bestFit="1" customWidth="1"/>
    <col min="6" max="7" width="3.7265625" style="73" customWidth="1"/>
    <col min="8" max="8" width="18" style="73" customWidth="1"/>
    <col min="9" max="9" width="15" style="73" customWidth="1"/>
    <col min="10" max="10" width="11.81640625" style="73" customWidth="1"/>
    <col min="11" max="11" width="15.1796875" style="73" bestFit="1" customWidth="1"/>
    <col min="12" max="12" width="16.26953125" style="73" bestFit="1" customWidth="1"/>
    <col min="13" max="13" width="17.7265625" style="73" bestFit="1" customWidth="1"/>
    <col min="14" max="14" width="3" style="73" customWidth="1"/>
    <col min="15" max="15" width="13.26953125" style="73" customWidth="1"/>
    <col min="16" max="16" width="10" style="73" customWidth="1"/>
    <col min="17" max="17" width="7" style="73" bestFit="1" customWidth="1"/>
    <col min="18" max="18" width="17.36328125" style="73" bestFit="1" customWidth="1"/>
    <col min="19" max="19" width="16.54296875" style="73" bestFit="1" customWidth="1"/>
    <col min="20" max="20" width="18.1796875" style="73" bestFit="1" customWidth="1"/>
    <col min="21" max="21" width="15.1796875" style="73" bestFit="1" customWidth="1"/>
    <col min="22" max="22" width="16.54296875" style="73" bestFit="1" customWidth="1"/>
    <col min="23" max="16384" width="9.1796875" style="73"/>
  </cols>
  <sheetData>
    <row r="1" spans="1:57" ht="49.5" customHeight="1" thickBot="1" x14ac:dyDescent="0.3">
      <c r="A1" s="72"/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  <c r="AA1" s="72"/>
      <c r="AB1" s="72"/>
      <c r="AC1" s="72"/>
      <c r="AD1" s="72"/>
      <c r="AE1" s="72"/>
      <c r="AF1" s="72"/>
      <c r="AG1" s="72"/>
      <c r="AH1" s="72"/>
      <c r="AI1" s="72"/>
      <c r="AJ1" s="72"/>
      <c r="AK1" s="72"/>
      <c r="AL1" s="72"/>
      <c r="AM1" s="72"/>
      <c r="AN1" s="72"/>
      <c r="AO1" s="72"/>
      <c r="AP1" s="72"/>
      <c r="AQ1" s="72"/>
      <c r="AR1" s="72"/>
      <c r="AS1" s="72"/>
      <c r="AT1" s="72"/>
      <c r="AU1" s="72"/>
      <c r="AV1" s="72"/>
      <c r="AW1" s="72"/>
      <c r="AX1" s="72"/>
      <c r="AY1" s="72"/>
      <c r="AZ1" s="72"/>
      <c r="BA1" s="72"/>
      <c r="BB1" s="72"/>
      <c r="BC1" s="72"/>
      <c r="BD1" s="72"/>
      <c r="BE1" s="72"/>
    </row>
    <row r="2" spans="1:57" s="75" customFormat="1" ht="24.5" thickTop="1" thickBot="1" x14ac:dyDescent="0.6">
      <c r="A2" s="109" t="s">
        <v>401</v>
      </c>
      <c r="B2" s="110"/>
      <c r="C2" s="110"/>
      <c r="D2" s="109" t="s">
        <v>448</v>
      </c>
      <c r="E2" s="110"/>
      <c r="F2" s="110"/>
      <c r="G2" s="110"/>
      <c r="H2" s="111"/>
      <c r="I2" s="111"/>
      <c r="J2" s="110"/>
      <c r="K2" s="111"/>
      <c r="L2" s="111"/>
      <c r="M2" s="110"/>
      <c r="N2" s="110"/>
      <c r="O2" s="110"/>
      <c r="P2" s="110"/>
      <c r="Q2" s="110"/>
      <c r="R2" s="110"/>
      <c r="S2" s="112" t="s">
        <v>564</v>
      </c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 s="74"/>
      <c r="AO2" s="74"/>
      <c r="AP2" s="74"/>
      <c r="AQ2" s="74"/>
      <c r="AR2" s="74"/>
      <c r="AS2" s="74"/>
      <c r="AT2" s="74"/>
      <c r="AU2" s="74"/>
      <c r="AV2" s="74"/>
      <c r="AW2" s="74"/>
      <c r="AX2" s="74"/>
      <c r="AY2" s="74"/>
      <c r="AZ2" s="74"/>
      <c r="BA2" s="74"/>
      <c r="BB2" s="74"/>
      <c r="BC2" s="74"/>
      <c r="BD2" s="74"/>
      <c r="BE2" s="74"/>
    </row>
    <row r="3" spans="1:57" s="75" customFormat="1" ht="15" customHeight="1" thickTop="1" x14ac:dyDescent="0.35">
      <c r="A3" s="113" t="s">
        <v>403</v>
      </c>
      <c r="B3" s="114">
        <v>45382</v>
      </c>
      <c r="C3" s="115"/>
      <c r="D3" s="116"/>
      <c r="E3" s="115"/>
      <c r="F3" s="115"/>
      <c r="G3" s="115"/>
      <c r="H3" s="76">
        <v>76334495.010000005</v>
      </c>
      <c r="I3" s="117" t="s">
        <v>404</v>
      </c>
      <c r="J3" s="115"/>
      <c r="K3" s="118" t="s">
        <v>405</v>
      </c>
      <c r="L3" s="119">
        <v>360</v>
      </c>
      <c r="M3" s="115"/>
      <c r="N3" s="115"/>
      <c r="O3" s="115"/>
      <c r="P3" s="115"/>
      <c r="Q3" s="115"/>
      <c r="R3" s="115"/>
      <c r="S3" s="115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 s="74"/>
      <c r="AO3" s="74"/>
      <c r="AP3" s="74"/>
      <c r="AQ3" s="74"/>
      <c r="AR3" s="74"/>
      <c r="AS3" s="74"/>
      <c r="AT3" s="74"/>
      <c r="AU3" s="74"/>
      <c r="AV3" s="74"/>
      <c r="AW3" s="74"/>
      <c r="AX3" s="74"/>
      <c r="AY3" s="74"/>
      <c r="AZ3" s="74"/>
      <c r="BA3" s="74"/>
      <c r="BB3" s="74"/>
      <c r="BC3" s="74"/>
      <c r="BD3" s="74"/>
      <c r="BE3" s="74"/>
    </row>
    <row r="4" spans="1:57" s="75" customFormat="1" ht="15" customHeight="1" thickBot="1" x14ac:dyDescent="0.4">
      <c r="A4" s="113" t="s">
        <v>406</v>
      </c>
      <c r="B4" s="114">
        <v>45379</v>
      </c>
      <c r="C4" s="115"/>
      <c r="D4" s="115"/>
      <c r="E4" s="115"/>
      <c r="F4" s="115"/>
      <c r="G4" s="115"/>
      <c r="H4" s="120">
        <f>+E62</f>
        <v>76379401.449999988</v>
      </c>
      <c r="I4" s="121" t="s">
        <v>407</v>
      </c>
      <c r="J4" s="115"/>
      <c r="K4" s="122" t="s">
        <v>408</v>
      </c>
      <c r="L4" s="123">
        <v>1</v>
      </c>
      <c r="M4" s="115"/>
      <c r="N4" s="124"/>
      <c r="O4" s="115"/>
      <c r="P4" s="115"/>
      <c r="Q4" s="115"/>
      <c r="R4" s="115"/>
      <c r="S4" s="115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 s="74"/>
      <c r="AO4" s="74"/>
      <c r="AP4" s="74"/>
      <c r="AQ4" s="74"/>
      <c r="AR4" s="74"/>
      <c r="AS4" s="74"/>
      <c r="AT4" s="74"/>
      <c r="AU4" s="74"/>
      <c r="AV4" s="74"/>
      <c r="AW4" s="74"/>
      <c r="AX4" s="74"/>
      <c r="AY4" s="74"/>
      <c r="AZ4" s="74"/>
      <c r="BA4" s="74"/>
      <c r="BB4" s="74"/>
      <c r="BC4" s="74"/>
      <c r="BD4" s="74"/>
      <c r="BE4" s="74"/>
    </row>
    <row r="5" spans="1:57" s="75" customFormat="1" ht="15" customHeight="1" thickBot="1" x14ac:dyDescent="0.4">
      <c r="A5" s="113" t="s">
        <v>409</v>
      </c>
      <c r="B5" s="114">
        <v>45365</v>
      </c>
      <c r="C5" s="115"/>
      <c r="D5" s="115"/>
      <c r="E5" s="115"/>
      <c r="F5" s="115"/>
      <c r="G5" s="115"/>
      <c r="H5" s="173">
        <f>(H4*L4/H3-1)*L3/(B3-B4)</f>
        <v>7.0594202519993487E-2</v>
      </c>
      <c r="I5" s="126" t="s">
        <v>410</v>
      </c>
      <c r="J5" s="115"/>
      <c r="K5" s="115"/>
      <c r="L5" s="115"/>
      <c r="M5" s="115"/>
      <c r="N5" s="124"/>
      <c r="O5" s="115"/>
      <c r="P5" s="115"/>
      <c r="Q5" s="127"/>
      <c r="R5" s="127"/>
      <c r="S5" s="127"/>
      <c r="T5" s="127"/>
      <c r="U5" s="127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 s="74"/>
      <c r="AO5" s="74"/>
      <c r="AP5" s="74"/>
      <c r="AQ5" s="74"/>
      <c r="AR5" s="74"/>
      <c r="AS5" s="74"/>
      <c r="AT5" s="74"/>
      <c r="AU5" s="74"/>
      <c r="AV5" s="74"/>
      <c r="AW5" s="74"/>
      <c r="AX5" s="74"/>
      <c r="AY5" s="74"/>
      <c r="AZ5" s="74"/>
      <c r="BA5" s="74"/>
      <c r="BB5" s="74"/>
      <c r="BC5" s="74"/>
      <c r="BD5" s="74"/>
      <c r="BE5" s="74"/>
    </row>
    <row r="6" spans="1:57" s="75" customFormat="1" ht="15" customHeight="1" x14ac:dyDescent="0.35">
      <c r="A6" s="113" t="s">
        <v>411</v>
      </c>
      <c r="B6" s="114">
        <v>45427</v>
      </c>
      <c r="C6" s="115"/>
      <c r="D6" s="115"/>
      <c r="E6" s="115"/>
      <c r="F6" s="115"/>
      <c r="G6" s="128"/>
      <c r="H6" s="115"/>
      <c r="I6" s="115"/>
      <c r="J6" s="115"/>
      <c r="K6" s="115"/>
      <c r="L6" s="115"/>
      <c r="M6" s="115"/>
      <c r="N6" s="124"/>
      <c r="O6" s="115"/>
      <c r="P6" s="115"/>
      <c r="Q6" s="127"/>
      <c r="R6" s="127"/>
      <c r="S6" s="127"/>
      <c r="T6" s="127"/>
      <c r="U6" s="127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 s="74"/>
      <c r="AO6" s="74"/>
      <c r="AP6" s="74"/>
      <c r="AQ6" s="74"/>
      <c r="AR6" s="74"/>
      <c r="AS6" s="74"/>
      <c r="AT6" s="74"/>
      <c r="AU6" s="74"/>
      <c r="AV6" s="74"/>
      <c r="AW6" s="74"/>
      <c r="AX6" s="74"/>
      <c r="AY6" s="74"/>
      <c r="AZ6" s="74"/>
      <c r="BA6" s="74"/>
      <c r="BB6" s="74"/>
      <c r="BC6" s="74"/>
      <c r="BD6" s="74"/>
      <c r="BE6" s="74"/>
    </row>
    <row r="7" spans="1:57" s="75" customFormat="1" ht="15" customHeight="1" x14ac:dyDescent="0.3">
      <c r="A7" s="129" t="s">
        <v>412</v>
      </c>
      <c r="B7" s="130"/>
      <c r="C7" s="130"/>
      <c r="D7" s="130"/>
      <c r="E7" s="130"/>
      <c r="F7" s="131"/>
      <c r="G7" s="132"/>
      <c r="H7" s="185"/>
      <c r="I7" s="130"/>
      <c r="J7" s="130"/>
      <c r="K7" s="130"/>
      <c r="L7" s="130"/>
      <c r="M7" s="113"/>
      <c r="N7" s="113"/>
      <c r="O7" s="113"/>
      <c r="P7" s="113"/>
      <c r="Q7" s="127"/>
      <c r="R7" s="127"/>
      <c r="S7" s="127"/>
      <c r="T7" s="127"/>
      <c r="U7" s="127"/>
      <c r="V7" s="127"/>
      <c r="W7" s="127"/>
      <c r="X7" s="127"/>
      <c r="Y7" s="127"/>
      <c r="Z7" s="127"/>
      <c r="AA7" s="127"/>
      <c r="AB7" s="127"/>
      <c r="AC7" s="127"/>
      <c r="AD7" s="127"/>
      <c r="AE7" s="127"/>
      <c r="AF7" s="127"/>
      <c r="AG7" s="127"/>
      <c r="AH7" s="127"/>
      <c r="AI7" s="127"/>
      <c r="AJ7" s="127"/>
      <c r="AK7" s="127"/>
      <c r="AL7" s="127"/>
      <c r="AM7" s="127"/>
    </row>
    <row r="8" spans="1:57" s="75" customFormat="1" ht="15" customHeight="1" x14ac:dyDescent="0.3">
      <c r="A8" s="130"/>
      <c r="B8" s="178" t="s">
        <v>413</v>
      </c>
      <c r="C8" s="179"/>
      <c r="D8" s="179"/>
      <c r="E8" s="180"/>
      <c r="F8" s="113"/>
      <c r="G8" s="133"/>
      <c r="H8" s="186"/>
      <c r="I8" s="178"/>
      <c r="J8" s="179"/>
      <c r="K8" s="179"/>
      <c r="L8" s="180"/>
      <c r="M8" s="113"/>
      <c r="N8" s="113"/>
      <c r="O8" s="113"/>
      <c r="P8" s="113"/>
      <c r="Q8" s="127"/>
      <c r="R8" s="127"/>
      <c r="S8" s="127"/>
      <c r="T8" s="127"/>
      <c r="U8" s="127"/>
      <c r="V8" s="127"/>
      <c r="W8" s="127"/>
      <c r="X8" s="127"/>
      <c r="Y8" s="127"/>
      <c r="Z8" s="127"/>
      <c r="AA8" s="127"/>
      <c r="AB8" s="127"/>
      <c r="AC8" s="127"/>
      <c r="AD8" s="127"/>
      <c r="AE8" s="127"/>
      <c r="AF8" s="127"/>
      <c r="AG8" s="127"/>
      <c r="AH8" s="127"/>
      <c r="AI8" s="127"/>
      <c r="AJ8" s="127"/>
      <c r="AK8" s="127"/>
      <c r="AL8" s="127"/>
      <c r="AM8" s="127"/>
    </row>
    <row r="9" spans="1:57" s="75" customFormat="1" ht="15" customHeight="1" x14ac:dyDescent="0.25">
      <c r="A9" s="134" t="s">
        <v>414</v>
      </c>
      <c r="B9" s="134" t="s">
        <v>2</v>
      </c>
      <c r="C9" s="134" t="s">
        <v>3</v>
      </c>
      <c r="D9" s="134" t="s">
        <v>415</v>
      </c>
      <c r="E9" s="135" t="s">
        <v>416</v>
      </c>
      <c r="F9" s="136"/>
      <c r="G9" s="133"/>
      <c r="H9" s="134"/>
      <c r="I9" s="134"/>
      <c r="J9" s="134"/>
      <c r="K9" s="134"/>
      <c r="L9" s="134"/>
      <c r="M9" s="130"/>
      <c r="N9" s="113"/>
      <c r="O9" s="113"/>
      <c r="P9" s="113"/>
      <c r="Q9" s="127"/>
      <c r="R9" s="127"/>
      <c r="S9" s="127"/>
      <c r="T9" s="127"/>
      <c r="U9" s="127"/>
      <c r="V9" s="127"/>
      <c r="W9" s="127"/>
      <c r="X9" s="127"/>
      <c r="Y9" s="127"/>
      <c r="Z9" s="127"/>
      <c r="AA9" s="127"/>
      <c r="AB9" s="127"/>
      <c r="AC9" s="127"/>
      <c r="AD9" s="127"/>
      <c r="AE9" s="127"/>
      <c r="AF9" s="127"/>
      <c r="AG9" s="127"/>
      <c r="AH9" s="127"/>
      <c r="AI9" s="127"/>
      <c r="AJ9" s="127"/>
      <c r="AK9" s="127"/>
      <c r="AL9" s="127"/>
      <c r="AM9" s="127"/>
    </row>
    <row r="10" spans="1:57" s="75" customFormat="1" ht="15" customHeight="1" x14ac:dyDescent="0.25">
      <c r="A10" s="113" t="s">
        <v>565</v>
      </c>
      <c r="B10" s="137">
        <v>45379</v>
      </c>
      <c r="C10" s="137">
        <v>45427</v>
      </c>
      <c r="D10" s="78">
        <v>75000000.010000005</v>
      </c>
      <c r="E10" s="79">
        <v>75047933.890000001</v>
      </c>
      <c r="F10" s="80"/>
      <c r="G10" s="81"/>
      <c r="H10" s="113"/>
      <c r="I10" s="137"/>
      <c r="J10" s="137"/>
      <c r="K10" s="80"/>
      <c r="L10" s="80"/>
      <c r="M10" s="130"/>
      <c r="N10" s="113"/>
      <c r="O10" s="113"/>
      <c r="P10" s="113"/>
      <c r="Q10" s="127"/>
      <c r="R10" s="127"/>
      <c r="S10" s="127"/>
      <c r="T10" s="127"/>
      <c r="U10" s="127"/>
      <c r="V10" s="127"/>
      <c r="W10" s="127"/>
      <c r="X10" s="127"/>
      <c r="Y10" s="127"/>
      <c r="Z10" s="127"/>
      <c r="AA10" s="127"/>
      <c r="AB10" s="127"/>
      <c r="AC10" s="127"/>
      <c r="AD10" s="127"/>
      <c r="AE10" s="127"/>
      <c r="AF10" s="127"/>
      <c r="AG10" s="127"/>
      <c r="AH10" s="127"/>
      <c r="AI10" s="127"/>
      <c r="AJ10" s="127"/>
      <c r="AK10" s="127"/>
      <c r="AL10" s="127"/>
      <c r="AM10" s="127"/>
    </row>
    <row r="11" spans="1:57" s="75" customFormat="1" ht="15" customHeight="1" x14ac:dyDescent="0.25">
      <c r="A11" s="113" t="s">
        <v>394</v>
      </c>
      <c r="B11" s="137">
        <v>45382</v>
      </c>
      <c r="C11" s="137">
        <v>45382</v>
      </c>
      <c r="D11" s="78">
        <v>0</v>
      </c>
      <c r="E11" s="79">
        <v>0</v>
      </c>
      <c r="F11" s="80"/>
      <c r="G11" s="81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38"/>
      <c r="U11" s="138"/>
      <c r="V11" s="127"/>
      <c r="W11" s="127"/>
      <c r="X11" s="127"/>
      <c r="Y11" s="127"/>
      <c r="Z11" s="127"/>
      <c r="AA11" s="127"/>
      <c r="AB11" s="127"/>
      <c r="AC11" s="127"/>
      <c r="AD11" s="127"/>
      <c r="AE11" s="127"/>
      <c r="AF11" s="127"/>
      <c r="AG11" s="127"/>
      <c r="AH11" s="127"/>
      <c r="AI11" s="127"/>
      <c r="AJ11" s="127"/>
      <c r="AK11" s="127"/>
      <c r="AL11" s="127"/>
      <c r="AM11" s="127"/>
    </row>
    <row r="12" spans="1:57" s="75" customFormat="1" ht="15" customHeight="1" x14ac:dyDescent="0.25">
      <c r="A12" s="113" t="s">
        <v>392</v>
      </c>
      <c r="B12" s="139">
        <v>45382</v>
      </c>
      <c r="C12" s="137">
        <v>45382</v>
      </c>
      <c r="D12" s="78">
        <v>6990215.6900000004</v>
      </c>
      <c r="E12" s="78">
        <v>6990215.6900000004</v>
      </c>
      <c r="F12" s="80"/>
      <c r="G12" s="13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38"/>
      <c r="U12" s="138"/>
      <c r="V12" s="127"/>
      <c r="W12" s="127"/>
      <c r="X12" s="127"/>
      <c r="Y12" s="127"/>
      <c r="Z12" s="127"/>
      <c r="AA12" s="127"/>
      <c r="AB12" s="127"/>
      <c r="AC12" s="127"/>
      <c r="AD12" s="127"/>
      <c r="AE12" s="127"/>
      <c r="AF12" s="127"/>
      <c r="AG12" s="127"/>
      <c r="AH12" s="127"/>
      <c r="AI12" s="127"/>
      <c r="AJ12" s="127"/>
      <c r="AK12" s="127"/>
      <c r="AL12" s="127"/>
      <c r="AM12" s="127"/>
    </row>
    <row r="13" spans="1:57" s="75" customFormat="1" ht="15" customHeight="1" x14ac:dyDescent="0.25">
      <c r="A13" s="113"/>
      <c r="B13" s="113"/>
      <c r="C13" s="113"/>
      <c r="D13" s="113"/>
      <c r="E13" s="80"/>
      <c r="F13" s="80"/>
      <c r="G13" s="13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38"/>
      <c r="U13" s="138"/>
      <c r="V13" s="127"/>
      <c r="W13" s="127"/>
      <c r="X13" s="127"/>
      <c r="Y13" s="127"/>
      <c r="Z13" s="127"/>
      <c r="AA13" s="127"/>
      <c r="AB13" s="127"/>
      <c r="AC13" s="127"/>
      <c r="AD13" s="127"/>
      <c r="AE13" s="127"/>
      <c r="AF13" s="127"/>
      <c r="AG13" s="127"/>
      <c r="AH13" s="127"/>
      <c r="AI13" s="127"/>
      <c r="AJ13" s="127"/>
      <c r="AK13" s="127"/>
      <c r="AL13" s="127"/>
      <c r="AM13" s="127"/>
    </row>
    <row r="14" spans="1:57" s="75" customFormat="1" ht="15" customHeight="1" x14ac:dyDescent="0.25">
      <c r="A14" s="113" t="str">
        <f>"MMF Unpaid Int Due to "&amp;MONTH($B$3)&amp;"/"&amp;DAY($B$3)</f>
        <v>MMF Unpaid Int Due to 3/31</v>
      </c>
      <c r="B14" s="113"/>
      <c r="C14" s="113" t="s">
        <v>419</v>
      </c>
      <c r="D14" s="140">
        <v>24706.5</v>
      </c>
      <c r="E14" s="82">
        <v>24706.5</v>
      </c>
      <c r="F14" s="80"/>
      <c r="G14" s="13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38"/>
      <c r="U14" s="138"/>
      <c r="V14" s="127"/>
      <c r="W14" s="127"/>
      <c r="X14" s="127"/>
      <c r="Y14" s="127"/>
      <c r="Z14" s="127"/>
      <c r="AA14" s="127"/>
      <c r="AB14" s="127"/>
      <c r="AC14" s="127"/>
      <c r="AD14" s="127"/>
      <c r="AE14" s="127"/>
      <c r="AF14" s="127"/>
      <c r="AG14" s="127"/>
      <c r="AH14" s="127"/>
      <c r="AI14" s="127"/>
      <c r="AJ14" s="127"/>
      <c r="AK14" s="127"/>
      <c r="AL14" s="127"/>
      <c r="AM14" s="127"/>
    </row>
    <row r="15" spans="1:57" s="75" customFormat="1" ht="15" customHeight="1" x14ac:dyDescent="0.25">
      <c r="A15" s="113" t="str">
        <f>"MMF Unpaid Int Due to "&amp;MONTH($B$3)&amp;"/"&amp;DAY($B$3)</f>
        <v>MMF Unpaid Int Due to 3/31</v>
      </c>
      <c r="B15" s="113"/>
      <c r="C15" s="113" t="s">
        <v>420</v>
      </c>
      <c r="D15" s="140">
        <v>31.65</v>
      </c>
      <c r="E15" s="82">
        <v>31.65</v>
      </c>
      <c r="F15" s="80"/>
      <c r="G15" s="13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38"/>
      <c r="U15" s="138"/>
      <c r="V15" s="127"/>
      <c r="W15" s="127"/>
      <c r="X15" s="127"/>
      <c r="Y15" s="127"/>
      <c r="Z15" s="127"/>
      <c r="AA15" s="127"/>
      <c r="AB15" s="127"/>
      <c r="AC15" s="127"/>
      <c r="AD15" s="127"/>
      <c r="AE15" s="127"/>
      <c r="AF15" s="127"/>
      <c r="AG15" s="127"/>
      <c r="AH15" s="127"/>
      <c r="AI15" s="127"/>
      <c r="AJ15" s="127"/>
      <c r="AK15" s="127"/>
      <c r="AL15" s="127"/>
      <c r="AM15" s="127"/>
    </row>
    <row r="16" spans="1:57" s="75" customFormat="1" ht="15" customHeight="1" x14ac:dyDescent="0.25">
      <c r="A16" s="113" t="s">
        <v>421</v>
      </c>
      <c r="B16" s="113"/>
      <c r="C16" s="113" t="s">
        <v>421</v>
      </c>
      <c r="D16" s="140">
        <v>0</v>
      </c>
      <c r="E16" s="82">
        <v>0</v>
      </c>
      <c r="F16" s="80"/>
      <c r="G16" s="133"/>
      <c r="H16" s="113"/>
      <c r="I16" s="113"/>
      <c r="J16" s="113"/>
      <c r="K16" s="113"/>
      <c r="L16" s="113"/>
      <c r="M16" s="113"/>
      <c r="N16" s="113"/>
      <c r="O16" s="113"/>
      <c r="P16" s="113"/>
      <c r="Q16" s="113"/>
      <c r="R16" s="113"/>
      <c r="S16" s="113"/>
      <c r="T16" s="138"/>
      <c r="U16" s="138"/>
      <c r="V16" s="127"/>
      <c r="W16" s="127"/>
      <c r="X16" s="127"/>
      <c r="Y16" s="127"/>
      <c r="Z16" s="127"/>
      <c r="AA16" s="127"/>
      <c r="AB16" s="127"/>
      <c r="AC16" s="127"/>
      <c r="AD16" s="127"/>
      <c r="AE16" s="127"/>
      <c r="AF16" s="127"/>
      <c r="AG16" s="127"/>
      <c r="AH16" s="127"/>
      <c r="AI16" s="127"/>
      <c r="AJ16" s="127"/>
      <c r="AK16" s="127"/>
      <c r="AL16" s="127"/>
      <c r="AM16" s="127"/>
    </row>
    <row r="17" spans="1:39" s="75" customFormat="1" ht="15" customHeight="1" x14ac:dyDescent="0.25">
      <c r="A17" s="113" t="str">
        <f>"MMF Unpaid Int Due to "&amp;MONTH($B$3)&amp;"/"&amp;DAY($B$3)</f>
        <v>MMF Unpaid Int Due to 3/31</v>
      </c>
      <c r="B17" s="113"/>
      <c r="C17" s="113" t="s">
        <v>422</v>
      </c>
      <c r="D17" s="140">
        <v>0</v>
      </c>
      <c r="E17" s="82">
        <v>0</v>
      </c>
      <c r="F17" s="80"/>
      <c r="G17" s="13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38"/>
      <c r="U17" s="138"/>
      <c r="V17" s="127"/>
      <c r="W17" s="127"/>
      <c r="X17" s="127"/>
      <c r="Y17" s="127"/>
      <c r="Z17" s="127"/>
      <c r="AA17" s="127"/>
      <c r="AB17" s="127"/>
      <c r="AC17" s="127"/>
      <c r="AD17" s="127"/>
      <c r="AE17" s="127"/>
      <c r="AF17" s="127"/>
      <c r="AG17" s="127"/>
      <c r="AH17" s="127"/>
      <c r="AI17" s="127"/>
      <c r="AJ17" s="127"/>
      <c r="AK17" s="127"/>
      <c r="AL17" s="127"/>
      <c r="AM17" s="127"/>
    </row>
    <row r="18" spans="1:39" s="75" customFormat="1" ht="15" customHeight="1" x14ac:dyDescent="0.25">
      <c r="A18" s="141" t="str">
        <f>"MMF Unpaid Int Due to "&amp;MONTH($B$3)&amp;"/"&amp;DAY($B$3)</f>
        <v>MMF Unpaid Int Due to 3/31</v>
      </c>
      <c r="B18" s="141"/>
      <c r="C18" s="141" t="s">
        <v>423</v>
      </c>
      <c r="D18" s="142">
        <v>295.16000000000003</v>
      </c>
      <c r="E18" s="83">
        <v>295.16000000000003</v>
      </c>
      <c r="F18" s="80"/>
      <c r="G18" s="133"/>
      <c r="H18" s="141"/>
      <c r="I18" s="113"/>
      <c r="J18" s="113"/>
      <c r="K18" s="113"/>
      <c r="L18" s="84"/>
      <c r="M18" s="113"/>
      <c r="N18" s="113"/>
      <c r="O18" s="113"/>
      <c r="P18" s="113"/>
      <c r="Q18" s="113"/>
      <c r="R18" s="113"/>
      <c r="S18" s="143"/>
      <c r="T18" s="138"/>
      <c r="U18" s="138"/>
      <c r="V18" s="127"/>
      <c r="W18" s="127"/>
      <c r="X18" s="127"/>
      <c r="Y18" s="127"/>
      <c r="Z18" s="127"/>
      <c r="AA18" s="127"/>
      <c r="AB18" s="127"/>
      <c r="AC18" s="127"/>
      <c r="AD18" s="127"/>
      <c r="AE18" s="127"/>
      <c r="AF18" s="127"/>
      <c r="AG18" s="127"/>
      <c r="AH18" s="127"/>
      <c r="AI18" s="127"/>
      <c r="AJ18" s="127"/>
      <c r="AK18" s="127"/>
      <c r="AL18" s="127"/>
      <c r="AM18" s="127"/>
    </row>
    <row r="19" spans="1:39" s="75" customFormat="1" ht="15" customHeight="1" x14ac:dyDescent="0.3">
      <c r="A19" s="144" t="s">
        <v>424</v>
      </c>
      <c r="B19" s="144"/>
      <c r="C19" s="144"/>
      <c r="D19" s="144"/>
      <c r="E19" s="85">
        <f>SUM(E10:E18)</f>
        <v>82063182.890000001</v>
      </c>
      <c r="F19" s="85"/>
      <c r="G19" s="145"/>
      <c r="H19" s="144"/>
      <c r="I19" s="144"/>
      <c r="J19" s="144"/>
      <c r="K19" s="144"/>
      <c r="L19" s="85"/>
      <c r="M19" s="144"/>
      <c r="N19" s="144"/>
      <c r="O19" s="113"/>
      <c r="P19" s="113"/>
      <c r="Q19" s="113"/>
      <c r="R19" s="113"/>
      <c r="S19" s="143"/>
      <c r="T19" s="138"/>
      <c r="U19" s="138"/>
      <c r="V19" s="127"/>
      <c r="W19" s="127"/>
      <c r="X19" s="127"/>
      <c r="Y19" s="127"/>
      <c r="Z19" s="127"/>
      <c r="AA19" s="127"/>
      <c r="AB19" s="127"/>
      <c r="AC19" s="127"/>
      <c r="AD19" s="127"/>
      <c r="AE19" s="127"/>
      <c r="AF19" s="127"/>
      <c r="AG19" s="127"/>
      <c r="AH19" s="127"/>
      <c r="AI19" s="127"/>
      <c r="AJ19" s="127"/>
      <c r="AK19" s="127"/>
      <c r="AL19" s="127"/>
      <c r="AM19" s="127"/>
    </row>
    <row r="20" spans="1:39" s="75" customFormat="1" ht="15" customHeight="1" x14ac:dyDescent="0.3">
      <c r="A20" s="144"/>
      <c r="B20" s="144"/>
      <c r="C20" s="144"/>
      <c r="D20" s="144"/>
      <c r="E20" s="85"/>
      <c r="F20" s="85"/>
      <c r="G20" s="145"/>
      <c r="H20" s="144"/>
      <c r="I20" s="144"/>
      <c r="J20" s="144"/>
      <c r="K20" s="144"/>
      <c r="L20" s="85"/>
      <c r="M20" s="144"/>
      <c r="N20" s="144"/>
      <c r="O20" s="113"/>
      <c r="P20" s="113"/>
      <c r="Q20" s="113"/>
      <c r="R20" s="113"/>
      <c r="S20" s="143"/>
      <c r="T20" s="138"/>
      <c r="U20" s="138"/>
      <c r="V20" s="127"/>
      <c r="W20" s="127"/>
      <c r="X20" s="127"/>
      <c r="Y20" s="127"/>
      <c r="Z20" s="127"/>
      <c r="AA20" s="127"/>
      <c r="AB20" s="127"/>
      <c r="AC20" s="127"/>
      <c r="AD20" s="127"/>
      <c r="AE20" s="127"/>
      <c r="AF20" s="127"/>
      <c r="AG20" s="127"/>
      <c r="AH20" s="127"/>
      <c r="AI20" s="127"/>
      <c r="AJ20" s="127"/>
      <c r="AK20" s="127"/>
      <c r="AL20" s="127"/>
      <c r="AM20" s="127"/>
    </row>
    <row r="21" spans="1:39" s="75" customFormat="1" ht="15" customHeight="1" x14ac:dyDescent="0.3">
      <c r="A21" s="144"/>
      <c r="B21" s="178" t="s">
        <v>425</v>
      </c>
      <c r="C21" s="179"/>
      <c r="D21" s="179"/>
      <c r="E21" s="180"/>
      <c r="F21" s="85"/>
      <c r="G21" s="145"/>
      <c r="H21" s="144"/>
      <c r="I21" s="144"/>
      <c r="J21" s="144"/>
      <c r="K21" s="144"/>
      <c r="L21" s="85"/>
      <c r="M21" s="144"/>
      <c r="N21" s="144"/>
      <c r="O21" s="113"/>
      <c r="P21" s="113"/>
      <c r="Q21" s="113"/>
      <c r="R21" s="113"/>
      <c r="S21" s="143"/>
      <c r="T21" s="138"/>
      <c r="U21" s="138"/>
      <c r="V21" s="127"/>
      <c r="W21" s="127"/>
      <c r="X21" s="127"/>
      <c r="Y21" s="127"/>
      <c r="Z21" s="127"/>
      <c r="AA21" s="127"/>
      <c r="AB21" s="127"/>
      <c r="AC21" s="127"/>
      <c r="AD21" s="127"/>
      <c r="AE21" s="127"/>
      <c r="AF21" s="127"/>
      <c r="AG21" s="127"/>
      <c r="AH21" s="127"/>
      <c r="AI21" s="127"/>
      <c r="AJ21" s="127"/>
      <c r="AK21" s="127"/>
      <c r="AL21" s="127"/>
      <c r="AM21" s="127"/>
    </row>
    <row r="22" spans="1:39" s="75" customFormat="1" ht="15" customHeight="1" x14ac:dyDescent="0.25">
      <c r="A22" s="134" t="s">
        <v>414</v>
      </c>
      <c r="B22" s="134" t="s">
        <v>2</v>
      </c>
      <c r="C22" s="134" t="s">
        <v>3</v>
      </c>
      <c r="D22" s="134" t="s">
        <v>426</v>
      </c>
      <c r="E22" s="134" t="s">
        <v>427</v>
      </c>
      <c r="F22" s="130"/>
      <c r="G22" s="133"/>
      <c r="H22" s="130"/>
      <c r="I22" s="130"/>
      <c r="J22" s="130"/>
      <c r="K22" s="130"/>
      <c r="L22" s="130"/>
      <c r="M22" s="113"/>
      <c r="N22" s="113"/>
      <c r="O22" s="113"/>
      <c r="P22" s="113"/>
      <c r="Q22" s="113"/>
      <c r="R22" s="113"/>
      <c r="S22" s="143"/>
      <c r="T22" s="138"/>
      <c r="U22" s="138"/>
      <c r="V22" s="127"/>
      <c r="W22" s="127"/>
      <c r="X22" s="127"/>
      <c r="Y22" s="127"/>
      <c r="Z22" s="127"/>
      <c r="AA22" s="127"/>
      <c r="AB22" s="127"/>
      <c r="AC22" s="127"/>
      <c r="AD22" s="127"/>
      <c r="AE22" s="127"/>
      <c r="AF22" s="127"/>
      <c r="AG22" s="127"/>
      <c r="AH22" s="127"/>
      <c r="AI22" s="127"/>
      <c r="AJ22" s="127"/>
      <c r="AK22" s="127"/>
      <c r="AL22" s="127"/>
      <c r="AM22" s="127"/>
    </row>
    <row r="23" spans="1:39" s="75" customFormat="1" ht="15" customHeight="1" x14ac:dyDescent="0.25">
      <c r="A23" s="113" t="s">
        <v>391</v>
      </c>
      <c r="B23" s="130"/>
      <c r="C23" s="137">
        <f>$B$3</f>
        <v>45382</v>
      </c>
      <c r="D23" s="78">
        <v>0</v>
      </c>
      <c r="E23" s="78">
        <v>0</v>
      </c>
      <c r="F23" s="130"/>
      <c r="G23" s="133"/>
      <c r="H23" s="146"/>
      <c r="I23" s="130"/>
      <c r="J23" s="130"/>
      <c r="K23" s="130"/>
      <c r="L23" s="130"/>
      <c r="M23" s="113"/>
      <c r="N23" s="113"/>
      <c r="O23" s="113"/>
      <c r="P23" s="113"/>
      <c r="Q23" s="113"/>
      <c r="R23" s="113"/>
      <c r="S23" s="143"/>
      <c r="T23" s="138"/>
      <c r="U23" s="138"/>
      <c r="V23" s="127"/>
      <c r="W23" s="127"/>
      <c r="X23" s="127"/>
      <c r="Y23" s="127"/>
      <c r="Z23" s="127"/>
      <c r="AA23" s="127"/>
      <c r="AB23" s="127"/>
      <c r="AC23" s="127"/>
      <c r="AD23" s="127"/>
      <c r="AE23" s="127"/>
      <c r="AF23" s="127"/>
      <c r="AG23" s="127"/>
      <c r="AH23" s="127"/>
      <c r="AI23" s="127"/>
      <c r="AJ23" s="127"/>
      <c r="AK23" s="127"/>
      <c r="AL23" s="127"/>
      <c r="AM23" s="127"/>
    </row>
    <row r="24" spans="1:39" s="75" customFormat="1" ht="15" customHeight="1" x14ac:dyDescent="0.25">
      <c r="A24" s="113" t="s">
        <v>390</v>
      </c>
      <c r="B24" s="130"/>
      <c r="C24" s="137">
        <f>$B$3</f>
        <v>45382</v>
      </c>
      <c r="D24" s="78">
        <v>78591.850000000006</v>
      </c>
      <c r="E24" s="78">
        <v>78591.850000000006</v>
      </c>
      <c r="F24" s="130"/>
      <c r="G24" s="133"/>
      <c r="H24" s="146"/>
      <c r="I24" s="130"/>
      <c r="J24" s="130"/>
      <c r="K24" s="130"/>
      <c r="L24" s="130"/>
      <c r="M24" s="113"/>
      <c r="N24" s="113"/>
      <c r="O24" s="113"/>
      <c r="P24" s="113"/>
      <c r="Q24" s="113"/>
      <c r="R24" s="113"/>
      <c r="S24" s="143"/>
      <c r="T24" s="138"/>
      <c r="U24" s="138"/>
      <c r="V24" s="127"/>
      <c r="W24" s="127"/>
      <c r="X24" s="127"/>
      <c r="Y24" s="127"/>
      <c r="Z24" s="127"/>
      <c r="AA24" s="127"/>
      <c r="AB24" s="127"/>
      <c r="AC24" s="127"/>
      <c r="AD24" s="127"/>
      <c r="AE24" s="127"/>
      <c r="AF24" s="127"/>
      <c r="AG24" s="127"/>
      <c r="AH24" s="127"/>
      <c r="AI24" s="127"/>
      <c r="AJ24" s="127"/>
      <c r="AK24" s="127"/>
      <c r="AL24" s="127"/>
      <c r="AM24" s="127"/>
    </row>
    <row r="25" spans="1:39" s="75" customFormat="1" ht="15" customHeight="1" x14ac:dyDescent="0.25">
      <c r="A25" s="113" t="s">
        <v>428</v>
      </c>
      <c r="B25" s="130"/>
      <c r="C25" s="137">
        <f>$B$3</f>
        <v>45382</v>
      </c>
      <c r="D25" s="78">
        <v>0</v>
      </c>
      <c r="E25" s="78">
        <v>0</v>
      </c>
      <c r="F25" s="130"/>
      <c r="G25" s="133"/>
      <c r="H25" s="146"/>
      <c r="I25" s="130"/>
      <c r="J25" s="130"/>
      <c r="K25" s="130"/>
      <c r="L25" s="130"/>
      <c r="M25" s="113"/>
      <c r="N25" s="113"/>
      <c r="O25" s="113"/>
      <c r="P25" s="113"/>
      <c r="Q25" s="113"/>
      <c r="R25" s="113"/>
      <c r="S25" s="143"/>
      <c r="T25" s="138"/>
      <c r="U25" s="138"/>
      <c r="V25" s="127"/>
      <c r="W25" s="127"/>
      <c r="X25" s="127"/>
      <c r="Y25" s="127"/>
      <c r="Z25" s="127"/>
      <c r="AA25" s="127"/>
      <c r="AB25" s="127"/>
      <c r="AC25" s="127"/>
      <c r="AD25" s="127"/>
      <c r="AE25" s="127"/>
      <c r="AF25" s="127"/>
      <c r="AG25" s="127"/>
      <c r="AH25" s="127"/>
      <c r="AI25" s="127"/>
      <c r="AJ25" s="127"/>
      <c r="AK25" s="127"/>
      <c r="AL25" s="127"/>
      <c r="AM25" s="127"/>
    </row>
    <row r="26" spans="1:39" s="75" customFormat="1" ht="15" customHeight="1" x14ac:dyDescent="0.25">
      <c r="A26" s="113" t="s">
        <v>429</v>
      </c>
      <c r="B26" s="130"/>
      <c r="C26" s="137">
        <f>$B$3</f>
        <v>45382</v>
      </c>
      <c r="D26" s="78">
        <v>0</v>
      </c>
      <c r="E26" s="78">
        <v>0</v>
      </c>
      <c r="F26" s="130"/>
      <c r="G26" s="133"/>
      <c r="H26" s="146"/>
      <c r="I26" s="130"/>
      <c r="J26" s="130"/>
      <c r="K26" s="130"/>
      <c r="L26" s="130"/>
      <c r="M26" s="113"/>
      <c r="N26" s="113"/>
      <c r="O26" s="113"/>
      <c r="P26" s="113"/>
      <c r="Q26" s="113"/>
      <c r="R26" s="113"/>
      <c r="S26" s="143"/>
      <c r="T26" s="138"/>
      <c r="U26" s="138"/>
      <c r="V26" s="127"/>
      <c r="W26" s="127"/>
      <c r="X26" s="127"/>
      <c r="Y26" s="127"/>
      <c r="Z26" s="127"/>
      <c r="AA26" s="127"/>
      <c r="AB26" s="127"/>
      <c r="AC26" s="127"/>
      <c r="AD26" s="127"/>
      <c r="AE26" s="127"/>
      <c r="AF26" s="127"/>
      <c r="AG26" s="127"/>
      <c r="AH26" s="127"/>
      <c r="AI26" s="127"/>
      <c r="AJ26" s="127"/>
      <c r="AK26" s="127"/>
      <c r="AL26" s="127"/>
      <c r="AM26" s="127"/>
    </row>
    <row r="27" spans="1:39" s="75" customFormat="1" ht="15" customHeight="1" x14ac:dyDescent="0.25">
      <c r="A27" s="113" t="s">
        <v>430</v>
      </c>
      <c r="B27" s="130"/>
      <c r="C27" s="137">
        <f>$B$3</f>
        <v>45382</v>
      </c>
      <c r="D27" s="78">
        <v>0</v>
      </c>
      <c r="E27" s="78">
        <v>0</v>
      </c>
      <c r="F27" s="130"/>
      <c r="G27" s="133"/>
      <c r="H27" s="146"/>
      <c r="I27" s="130"/>
      <c r="J27" s="130"/>
      <c r="K27" s="130"/>
      <c r="L27" s="130"/>
      <c r="M27" s="113"/>
      <c r="N27" s="113"/>
      <c r="O27" s="113"/>
      <c r="P27" s="113"/>
      <c r="Q27" s="113"/>
      <c r="R27" s="113"/>
      <c r="S27" s="143"/>
      <c r="T27" s="138"/>
      <c r="U27" s="138"/>
      <c r="V27" s="127"/>
      <c r="W27" s="127"/>
      <c r="X27" s="127"/>
      <c r="Y27" s="127"/>
      <c r="Z27" s="127"/>
      <c r="AA27" s="127"/>
      <c r="AB27" s="127"/>
      <c r="AC27" s="127"/>
      <c r="AD27" s="127"/>
      <c r="AE27" s="127"/>
      <c r="AF27" s="127"/>
      <c r="AG27" s="127"/>
      <c r="AH27" s="127"/>
      <c r="AI27" s="127"/>
      <c r="AJ27" s="127"/>
      <c r="AK27" s="127"/>
      <c r="AL27" s="127"/>
      <c r="AM27" s="127"/>
    </row>
    <row r="28" spans="1:39" s="75" customFormat="1" ht="15" customHeight="1" x14ac:dyDescent="0.3">
      <c r="A28" s="144" t="s">
        <v>431</v>
      </c>
      <c r="B28" s="144"/>
      <c r="C28" s="144"/>
      <c r="D28" s="144"/>
      <c r="E28" s="85">
        <f>SUM(E23:E27)</f>
        <v>78591.850000000006</v>
      </c>
      <c r="F28" s="80"/>
      <c r="G28" s="133"/>
      <c r="H28" s="113"/>
      <c r="I28" s="113"/>
      <c r="J28" s="113"/>
      <c r="K28" s="113"/>
      <c r="L28" s="147"/>
      <c r="M28" s="113"/>
      <c r="N28" s="113"/>
      <c r="O28" s="113"/>
      <c r="P28" s="113"/>
      <c r="Q28" s="113"/>
      <c r="R28" s="113"/>
      <c r="S28" s="113"/>
      <c r="T28" s="138"/>
      <c r="U28" s="138"/>
      <c r="V28" s="127"/>
      <c r="W28" s="127"/>
      <c r="X28" s="127"/>
      <c r="Y28" s="127"/>
      <c r="Z28" s="127"/>
      <c r="AA28" s="127"/>
      <c r="AB28" s="127"/>
      <c r="AC28" s="127"/>
      <c r="AD28" s="127"/>
      <c r="AE28" s="127"/>
      <c r="AF28" s="127"/>
      <c r="AG28" s="127"/>
      <c r="AH28" s="127"/>
      <c r="AI28" s="127"/>
      <c r="AJ28" s="127"/>
      <c r="AK28" s="127"/>
      <c r="AL28" s="127"/>
      <c r="AM28" s="127"/>
    </row>
    <row r="29" spans="1:39" s="75" customFormat="1" ht="15" customHeight="1" thickBot="1" x14ac:dyDescent="0.35">
      <c r="A29" s="144"/>
      <c r="B29" s="144"/>
      <c r="C29" s="144"/>
      <c r="D29" s="144"/>
      <c r="E29" s="85"/>
      <c r="F29" s="80"/>
      <c r="G29" s="133"/>
      <c r="H29" s="113"/>
      <c r="I29" s="113"/>
      <c r="J29" s="113"/>
      <c r="K29" s="113"/>
      <c r="L29" s="147"/>
      <c r="M29" s="113"/>
      <c r="N29" s="113"/>
      <c r="O29" s="113"/>
      <c r="P29" s="113"/>
      <c r="Q29" s="113"/>
      <c r="R29" s="113"/>
      <c r="S29" s="113"/>
      <c r="T29" s="138"/>
      <c r="U29" s="138"/>
      <c r="V29" s="127"/>
      <c r="W29" s="127"/>
      <c r="X29" s="127"/>
      <c r="Y29" s="127"/>
      <c r="Z29" s="127"/>
      <c r="AA29" s="127"/>
      <c r="AB29" s="127"/>
      <c r="AC29" s="127"/>
      <c r="AD29" s="127"/>
      <c r="AE29" s="127"/>
      <c r="AF29" s="127"/>
      <c r="AG29" s="127"/>
      <c r="AH29" s="127"/>
      <c r="AI29" s="127"/>
      <c r="AJ29" s="127"/>
      <c r="AK29" s="127"/>
      <c r="AL29" s="127"/>
      <c r="AM29" s="127"/>
    </row>
    <row r="30" spans="1:39" s="75" customFormat="1" ht="15" customHeight="1" thickBot="1" x14ac:dyDescent="0.35">
      <c r="A30" s="144" t="s">
        <v>432</v>
      </c>
      <c r="B30" s="144"/>
      <c r="C30" s="144"/>
      <c r="D30" s="144"/>
      <c r="E30" s="86">
        <f>E19+E28</f>
        <v>82141774.739999995</v>
      </c>
      <c r="F30" s="80"/>
      <c r="G30" s="133"/>
      <c r="H30" s="144"/>
      <c r="I30" s="144"/>
      <c r="J30" s="144"/>
      <c r="K30" s="144"/>
      <c r="L30" s="86"/>
      <c r="M30" s="113"/>
      <c r="N30" s="113"/>
      <c r="O30" s="113"/>
      <c r="P30" s="113"/>
      <c r="Q30" s="113"/>
      <c r="R30" s="113"/>
      <c r="S30" s="113"/>
      <c r="T30" s="138"/>
      <c r="U30" s="138"/>
      <c r="V30" s="127"/>
      <c r="W30" s="127"/>
      <c r="X30" s="127"/>
      <c r="Y30" s="127"/>
      <c r="Z30" s="127"/>
      <c r="AA30" s="127"/>
      <c r="AB30" s="127"/>
      <c r="AC30" s="127"/>
      <c r="AD30" s="127"/>
      <c r="AE30" s="127"/>
      <c r="AF30" s="127"/>
      <c r="AG30" s="127"/>
      <c r="AH30" s="127"/>
      <c r="AI30" s="127"/>
      <c r="AJ30" s="127"/>
      <c r="AK30" s="127"/>
      <c r="AL30" s="127"/>
      <c r="AM30" s="127"/>
    </row>
    <row r="31" spans="1:39" s="75" customFormat="1" ht="15" customHeight="1" thickBot="1" x14ac:dyDescent="0.35">
      <c r="A31" s="148"/>
      <c r="B31" s="148"/>
      <c r="C31" s="148"/>
      <c r="D31" s="148"/>
      <c r="E31" s="87"/>
      <c r="F31" s="88"/>
      <c r="G31" s="149"/>
      <c r="H31" s="150"/>
      <c r="I31" s="150"/>
      <c r="J31" s="150"/>
      <c r="K31" s="150"/>
      <c r="L31" s="151"/>
      <c r="M31" s="150"/>
      <c r="N31" s="150"/>
      <c r="O31" s="150"/>
      <c r="P31" s="150"/>
      <c r="Q31" s="150"/>
      <c r="R31" s="150"/>
      <c r="S31" s="150"/>
      <c r="T31" s="138"/>
      <c r="U31" s="138"/>
      <c r="V31" s="127"/>
      <c r="W31" s="127"/>
      <c r="X31" s="127"/>
      <c r="Y31" s="127"/>
      <c r="Z31" s="127"/>
      <c r="AA31" s="127"/>
      <c r="AB31" s="127"/>
      <c r="AC31" s="127"/>
      <c r="AD31" s="127"/>
      <c r="AE31" s="127"/>
      <c r="AF31" s="127"/>
      <c r="AG31" s="127"/>
      <c r="AH31" s="127"/>
      <c r="AI31" s="127"/>
      <c r="AJ31" s="127"/>
      <c r="AK31" s="127"/>
      <c r="AL31" s="127"/>
      <c r="AM31" s="127"/>
    </row>
    <row r="32" spans="1:39" s="75" customFormat="1" ht="15" customHeight="1" thickTop="1" x14ac:dyDescent="0.3">
      <c r="A32" s="144"/>
      <c r="B32" s="144"/>
      <c r="C32" s="144"/>
      <c r="D32" s="144"/>
      <c r="E32" s="89"/>
      <c r="F32" s="80"/>
      <c r="G32" s="133"/>
      <c r="H32" s="113"/>
      <c r="I32" s="113"/>
      <c r="J32" s="113"/>
      <c r="K32" s="113"/>
      <c r="L32" s="147"/>
      <c r="M32" s="113"/>
      <c r="N32" s="113"/>
      <c r="O32" s="113"/>
      <c r="P32" s="113"/>
      <c r="Q32" s="113"/>
      <c r="R32" s="113"/>
      <c r="S32" s="113"/>
      <c r="T32" s="138"/>
      <c r="U32" s="138"/>
      <c r="V32" s="127"/>
      <c r="W32" s="127"/>
      <c r="X32" s="127"/>
      <c r="Y32" s="127"/>
      <c r="Z32" s="127"/>
      <c r="AA32" s="127"/>
      <c r="AB32" s="127"/>
      <c r="AC32" s="127"/>
      <c r="AD32" s="127"/>
      <c r="AE32" s="127"/>
      <c r="AF32" s="127"/>
      <c r="AG32" s="127"/>
      <c r="AH32" s="127"/>
      <c r="AI32" s="127"/>
      <c r="AJ32" s="127"/>
      <c r="AK32" s="127"/>
      <c r="AL32" s="127"/>
      <c r="AM32" s="127"/>
    </row>
    <row r="33" spans="1:39" s="75" customFormat="1" ht="15" customHeight="1" x14ac:dyDescent="0.3">
      <c r="A33" s="129" t="s">
        <v>433</v>
      </c>
      <c r="B33" s="144"/>
      <c r="C33" s="144"/>
      <c r="D33" s="144"/>
      <c r="E33" s="89"/>
      <c r="F33" s="80"/>
      <c r="G33" s="133"/>
      <c r="H33" s="129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38"/>
      <c r="U33" s="138"/>
      <c r="V33" s="127"/>
      <c r="W33" s="127"/>
      <c r="X33" s="127"/>
      <c r="Y33" s="127"/>
      <c r="Z33" s="127"/>
      <c r="AA33" s="127"/>
      <c r="AB33" s="127"/>
      <c r="AC33" s="127"/>
      <c r="AD33" s="127"/>
      <c r="AE33" s="127"/>
      <c r="AF33" s="127"/>
      <c r="AG33" s="127"/>
      <c r="AH33" s="127"/>
      <c r="AI33" s="127"/>
      <c r="AJ33" s="127"/>
      <c r="AK33" s="127"/>
      <c r="AL33" s="127"/>
      <c r="AM33" s="127"/>
    </row>
    <row r="34" spans="1:39" s="75" customFormat="1" ht="15" customHeight="1" x14ac:dyDescent="0.3">
      <c r="A34" s="144"/>
      <c r="B34" s="144"/>
      <c r="C34" s="144"/>
      <c r="D34" s="144"/>
      <c r="E34" s="89"/>
      <c r="F34" s="80"/>
      <c r="G34" s="133"/>
      <c r="H34" s="144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38"/>
      <c r="U34" s="138"/>
      <c r="V34" s="127"/>
      <c r="W34" s="127"/>
      <c r="X34" s="127"/>
      <c r="Y34" s="127"/>
      <c r="Z34" s="127"/>
      <c r="AA34" s="127"/>
      <c r="AB34" s="127"/>
      <c r="AC34" s="127"/>
      <c r="AD34" s="127"/>
      <c r="AE34" s="127"/>
      <c r="AF34" s="127"/>
      <c r="AG34" s="127"/>
      <c r="AH34" s="127"/>
      <c r="AI34" s="127"/>
      <c r="AJ34" s="127"/>
      <c r="AK34" s="127"/>
      <c r="AL34" s="127"/>
      <c r="AM34" s="127"/>
    </row>
    <row r="35" spans="1:39" s="75" customFormat="1" ht="15" customHeight="1" x14ac:dyDescent="0.25">
      <c r="A35" s="134" t="str">
        <f>"Accruals since "&amp;MONTH(B5)&amp;"/"&amp;DAY(B5)</f>
        <v>Accruals since 3/14</v>
      </c>
      <c r="B35" s="141" t="s">
        <v>434</v>
      </c>
      <c r="C35" s="134"/>
      <c r="D35" s="134"/>
      <c r="E35" s="134" t="s">
        <v>426</v>
      </c>
      <c r="F35" s="80"/>
      <c r="G35" s="13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38"/>
      <c r="U35" s="138"/>
      <c r="V35" s="127"/>
      <c r="W35" s="127"/>
      <c r="X35" s="127"/>
      <c r="Y35" s="127"/>
      <c r="Z35" s="127"/>
      <c r="AA35" s="127"/>
      <c r="AB35" s="127"/>
      <c r="AC35" s="127"/>
      <c r="AD35" s="127"/>
      <c r="AE35" s="127"/>
      <c r="AF35" s="127"/>
      <c r="AG35" s="127"/>
      <c r="AH35" s="127"/>
      <c r="AI35" s="127"/>
      <c r="AJ35" s="127"/>
      <c r="AK35" s="127"/>
      <c r="AL35" s="127"/>
      <c r="AM35" s="127"/>
    </row>
    <row r="36" spans="1:39" s="75" customFormat="1" ht="15" customHeight="1" x14ac:dyDescent="0.35">
      <c r="A36" s="113" t="s">
        <v>435</v>
      </c>
      <c r="B36" s="90">
        <v>1054.9000000000001</v>
      </c>
      <c r="C36" s="144"/>
      <c r="D36" s="144"/>
      <c r="E36" s="80">
        <f>+B36*($B$3-$B$5)</f>
        <v>17933.300000000003</v>
      </c>
      <c r="F36" s="80"/>
      <c r="G36" s="133"/>
      <c r="H36" s="113"/>
      <c r="I36" s="113"/>
      <c r="J36" s="130"/>
      <c r="K36" s="113"/>
      <c r="L36" s="91"/>
      <c r="M36" s="113"/>
      <c r="N36" s="113"/>
      <c r="O36" s="113"/>
      <c r="P36" s="113"/>
      <c r="Q36" s="113"/>
      <c r="R36" s="113"/>
      <c r="S36" s="113"/>
      <c r="T36" s="138"/>
      <c r="U36" s="138"/>
      <c r="V36" s="127"/>
      <c r="W36" s="127"/>
      <c r="X36" s="127"/>
      <c r="Y36" s="127"/>
      <c r="Z36" s="127"/>
      <c r="AA36" s="127"/>
      <c r="AB36" s="127"/>
      <c r="AC36" s="127"/>
      <c r="AD36" s="127"/>
      <c r="AE36" s="127"/>
      <c r="AF36" s="127"/>
      <c r="AG36" s="127"/>
      <c r="AH36" s="127"/>
      <c r="AI36" s="127"/>
      <c r="AJ36" s="127"/>
      <c r="AK36" s="127"/>
      <c r="AL36" s="127"/>
      <c r="AM36" s="127"/>
    </row>
    <row r="37" spans="1:39" s="75" customFormat="1" ht="15" customHeight="1" x14ac:dyDescent="0.35">
      <c r="A37" s="113" t="s">
        <v>436</v>
      </c>
      <c r="B37" s="90">
        <v>0</v>
      </c>
      <c r="C37" s="144"/>
      <c r="D37" s="144"/>
      <c r="E37" s="80">
        <f t="shared" ref="E37:E43" si="0">+B37*($B$3-$B$5)</f>
        <v>0</v>
      </c>
      <c r="F37" s="80"/>
      <c r="G37" s="133"/>
      <c r="H37" s="113"/>
      <c r="I37" s="113"/>
      <c r="J37" s="130"/>
      <c r="K37" s="113"/>
      <c r="L37" s="91"/>
      <c r="M37" s="113"/>
      <c r="N37" s="113"/>
      <c r="O37" s="113"/>
      <c r="P37" s="113"/>
      <c r="Q37" s="113"/>
      <c r="R37" s="113"/>
      <c r="S37" s="113"/>
      <c r="T37" s="138"/>
      <c r="U37" s="138"/>
      <c r="V37" s="127"/>
      <c r="W37" s="127"/>
      <c r="X37" s="127"/>
      <c r="Y37" s="127"/>
      <c r="Z37" s="127"/>
      <c r="AA37" s="127"/>
      <c r="AB37" s="127"/>
      <c r="AC37" s="127"/>
      <c r="AD37" s="127"/>
      <c r="AE37" s="127"/>
      <c r="AF37" s="127"/>
      <c r="AG37" s="127"/>
      <c r="AH37" s="127"/>
      <c r="AI37" s="127"/>
      <c r="AJ37" s="127"/>
      <c r="AK37" s="127"/>
      <c r="AL37" s="127"/>
      <c r="AM37" s="127"/>
    </row>
    <row r="38" spans="1:39" s="75" customFormat="1" ht="15" customHeight="1" x14ac:dyDescent="0.35">
      <c r="A38" s="113" t="s">
        <v>437</v>
      </c>
      <c r="B38" s="90">
        <v>2330.5500000000002</v>
      </c>
      <c r="C38" s="144"/>
      <c r="D38" s="144"/>
      <c r="E38" s="92">
        <f>+B38</f>
        <v>2330.5500000000002</v>
      </c>
      <c r="F38" s="80"/>
      <c r="G38" s="133"/>
      <c r="H38" s="113"/>
      <c r="I38" s="113"/>
      <c r="J38" s="130"/>
      <c r="K38" s="113"/>
      <c r="L38" s="91"/>
      <c r="M38" s="113"/>
      <c r="N38" s="113"/>
      <c r="O38" s="113"/>
      <c r="P38" s="113"/>
      <c r="Q38" s="113"/>
      <c r="R38" s="113"/>
      <c r="S38" s="113"/>
      <c r="T38" s="138"/>
      <c r="U38" s="138"/>
      <c r="V38" s="127"/>
      <c r="W38" s="127"/>
      <c r="X38" s="127"/>
      <c r="Y38" s="127"/>
      <c r="Z38" s="127"/>
      <c r="AA38" s="127"/>
      <c r="AB38" s="127"/>
      <c r="AC38" s="127"/>
      <c r="AD38" s="127"/>
      <c r="AE38" s="127"/>
      <c r="AF38" s="127"/>
      <c r="AG38" s="127"/>
      <c r="AH38" s="127"/>
      <c r="AI38" s="127"/>
      <c r="AJ38" s="127"/>
      <c r="AK38" s="127"/>
      <c r="AL38" s="127"/>
      <c r="AM38" s="127"/>
    </row>
    <row r="39" spans="1:39" s="75" customFormat="1" ht="15" customHeight="1" x14ac:dyDescent="0.35">
      <c r="A39" s="113" t="s">
        <v>438</v>
      </c>
      <c r="B39" s="153">
        <v>47.65</v>
      </c>
      <c r="C39" s="144"/>
      <c r="D39" s="144"/>
      <c r="E39" s="80">
        <f t="shared" si="0"/>
        <v>810.05</v>
      </c>
      <c r="F39" s="80"/>
      <c r="G39" s="133"/>
      <c r="H39" s="113"/>
      <c r="I39" s="147"/>
      <c r="J39" s="146"/>
      <c r="K39" s="91"/>
      <c r="L39" s="93"/>
      <c r="M39" s="152"/>
      <c r="N39" s="113"/>
      <c r="O39" s="113"/>
      <c r="P39" s="113"/>
      <c r="Q39" s="113"/>
      <c r="R39" s="113"/>
      <c r="S39" s="113"/>
      <c r="T39" s="138"/>
      <c r="U39" s="138"/>
      <c r="V39" s="127"/>
      <c r="W39" s="127"/>
      <c r="X39" s="127"/>
      <c r="Y39" s="127"/>
      <c r="Z39" s="127"/>
      <c r="AA39" s="127"/>
      <c r="AB39" s="127"/>
      <c r="AC39" s="127"/>
      <c r="AD39" s="127"/>
      <c r="AE39" s="127"/>
      <c r="AF39" s="127"/>
      <c r="AG39" s="127"/>
      <c r="AH39" s="127"/>
      <c r="AI39" s="127"/>
      <c r="AJ39" s="127"/>
      <c r="AK39" s="127"/>
      <c r="AL39" s="127"/>
      <c r="AM39" s="127"/>
    </row>
    <row r="40" spans="1:39" s="75" customFormat="1" ht="15" customHeight="1" x14ac:dyDescent="0.35">
      <c r="A40" s="113" t="s">
        <v>439</v>
      </c>
      <c r="B40" s="153">
        <v>42.06</v>
      </c>
      <c r="C40" s="144"/>
      <c r="D40" s="144"/>
      <c r="E40" s="80">
        <f t="shared" si="0"/>
        <v>715.02</v>
      </c>
      <c r="F40" s="80"/>
      <c r="G40" s="133"/>
      <c r="H40" s="113"/>
      <c r="I40" s="147"/>
      <c r="J40" s="146"/>
      <c r="K40" s="91"/>
      <c r="L40" s="91"/>
      <c r="M40" s="94"/>
      <c r="N40" s="113"/>
      <c r="O40" s="113"/>
      <c r="P40" s="113"/>
      <c r="Q40" s="113"/>
      <c r="R40" s="113"/>
      <c r="S40" s="113"/>
      <c r="T40" s="138"/>
      <c r="U40" s="138"/>
      <c r="V40" s="127"/>
      <c r="W40" s="127"/>
      <c r="X40" s="127"/>
      <c r="Y40" s="127"/>
      <c r="Z40" s="127"/>
      <c r="AA40" s="127"/>
      <c r="AB40" s="127"/>
      <c r="AC40" s="127"/>
      <c r="AD40" s="127"/>
      <c r="AE40" s="127"/>
      <c r="AF40" s="127"/>
      <c r="AG40" s="127"/>
      <c r="AH40" s="127"/>
      <c r="AI40" s="127"/>
      <c r="AJ40" s="127"/>
      <c r="AK40" s="127"/>
      <c r="AL40" s="127"/>
      <c r="AM40" s="127"/>
    </row>
    <row r="41" spans="1:39" s="75" customFormat="1" ht="15" customHeight="1" x14ac:dyDescent="0.35">
      <c r="A41" s="113" t="s">
        <v>440</v>
      </c>
      <c r="B41" s="153">
        <v>10.02</v>
      </c>
      <c r="C41" s="144"/>
      <c r="D41" s="144"/>
      <c r="E41" s="80">
        <f t="shared" si="0"/>
        <v>170.34</v>
      </c>
      <c r="F41" s="80"/>
      <c r="G41" s="133"/>
      <c r="H41" s="113"/>
      <c r="I41" s="147"/>
      <c r="J41" s="146"/>
      <c r="K41" s="91"/>
      <c r="L41" s="91"/>
      <c r="M41" s="94"/>
      <c r="N41" s="113"/>
      <c r="O41" s="113"/>
      <c r="P41" s="113"/>
      <c r="Q41" s="113"/>
      <c r="R41" s="113"/>
      <c r="S41" s="113"/>
      <c r="T41" s="138"/>
      <c r="U41" s="138"/>
      <c r="V41" s="127"/>
      <c r="W41" s="127"/>
      <c r="X41" s="127"/>
      <c r="Y41" s="127"/>
      <c r="Z41" s="127"/>
      <c r="AA41" s="127"/>
      <c r="AB41" s="127"/>
      <c r="AC41" s="127"/>
      <c r="AD41" s="127"/>
      <c r="AE41" s="127"/>
      <c r="AF41" s="127"/>
      <c r="AG41" s="127"/>
      <c r="AH41" s="127"/>
      <c r="AI41" s="127"/>
      <c r="AJ41" s="127"/>
      <c r="AK41" s="127"/>
      <c r="AL41" s="127"/>
      <c r="AM41" s="127"/>
    </row>
    <row r="42" spans="1:39" s="75" customFormat="1" ht="15" customHeight="1" x14ac:dyDescent="0.35">
      <c r="A42" s="113" t="s">
        <v>441</v>
      </c>
      <c r="B42" s="153">
        <v>0</v>
      </c>
      <c r="C42" s="144"/>
      <c r="D42" s="144"/>
      <c r="E42" s="80">
        <f t="shared" si="0"/>
        <v>0</v>
      </c>
      <c r="F42" s="80"/>
      <c r="G42" s="133"/>
      <c r="H42" s="113"/>
      <c r="I42" s="147"/>
      <c r="J42" s="146"/>
      <c r="K42" s="91"/>
      <c r="L42" s="91"/>
      <c r="M42" s="95"/>
      <c r="N42" s="113"/>
      <c r="O42" s="113"/>
      <c r="P42" s="113"/>
      <c r="Q42" s="113"/>
      <c r="R42" s="113"/>
      <c r="S42" s="113"/>
      <c r="T42" s="138"/>
      <c r="U42" s="138"/>
      <c r="V42" s="127"/>
      <c r="W42" s="127"/>
      <c r="X42" s="127"/>
      <c r="Y42" s="127"/>
      <c r="Z42" s="127"/>
      <c r="AA42" s="127"/>
      <c r="AB42" s="127"/>
      <c r="AC42" s="127"/>
      <c r="AD42" s="127"/>
      <c r="AE42" s="127"/>
      <c r="AF42" s="127"/>
      <c r="AG42" s="127"/>
      <c r="AH42" s="127"/>
      <c r="AI42" s="127"/>
      <c r="AJ42" s="127"/>
      <c r="AK42" s="127"/>
      <c r="AL42" s="127"/>
      <c r="AM42" s="127"/>
    </row>
    <row r="43" spans="1:39" s="75" customFormat="1" ht="15" customHeight="1" x14ac:dyDescent="0.35">
      <c r="A43" s="113" t="s">
        <v>442</v>
      </c>
      <c r="B43" s="153">
        <v>0.48</v>
      </c>
      <c r="C43" s="144"/>
      <c r="D43" s="144"/>
      <c r="E43" s="80">
        <f t="shared" si="0"/>
        <v>8.16</v>
      </c>
      <c r="F43" s="80"/>
      <c r="G43" s="133"/>
      <c r="H43" s="113"/>
      <c r="I43" s="147"/>
      <c r="J43" s="146"/>
      <c r="K43" s="91"/>
      <c r="L43" s="91"/>
      <c r="M43" s="95"/>
      <c r="N43" s="113"/>
      <c r="O43" s="113"/>
      <c r="P43" s="113"/>
      <c r="Q43" s="113"/>
      <c r="R43" s="113"/>
      <c r="S43" s="113"/>
      <c r="T43" s="138"/>
      <c r="U43" s="138"/>
      <c r="V43" s="127"/>
      <c r="W43" s="127"/>
      <c r="X43" s="127"/>
      <c r="Y43" s="127"/>
      <c r="Z43" s="127"/>
      <c r="AA43" s="127"/>
      <c r="AB43" s="127"/>
      <c r="AC43" s="127"/>
      <c r="AD43" s="127"/>
      <c r="AE43" s="127"/>
      <c r="AF43" s="127"/>
      <c r="AG43" s="127"/>
      <c r="AH43" s="127"/>
      <c r="AI43" s="127"/>
      <c r="AJ43" s="127"/>
      <c r="AK43" s="127"/>
      <c r="AL43" s="127"/>
      <c r="AM43" s="127"/>
    </row>
    <row r="44" spans="1:39" s="75" customFormat="1" ht="15" customHeight="1" x14ac:dyDescent="0.35">
      <c r="A44" s="155" t="str">
        <f>"TOTAL Liabilities Accrued since "&amp;MONTH(B5)&amp;"/"&amp;DAY(B5)</f>
        <v>TOTAL Liabilities Accrued since 3/14</v>
      </c>
      <c r="B44" s="156"/>
      <c r="C44" s="156"/>
      <c r="D44" s="156"/>
      <c r="E44" s="96">
        <f>SUM(E36:E43)</f>
        <v>21967.420000000002</v>
      </c>
      <c r="F44" s="80"/>
      <c r="G44" s="133"/>
      <c r="H44" s="113"/>
      <c r="I44" s="113"/>
      <c r="J44" s="146"/>
      <c r="K44" s="113"/>
      <c r="L44" s="91"/>
      <c r="M44" s="152"/>
      <c r="N44" s="113"/>
      <c r="O44" s="113"/>
      <c r="P44" s="113"/>
      <c r="Q44" s="113"/>
      <c r="R44" s="130"/>
      <c r="S44" s="113"/>
      <c r="T44" s="138"/>
      <c r="U44" s="138"/>
      <c r="V44" s="127"/>
      <c r="W44" s="127"/>
      <c r="X44" s="127"/>
      <c r="Y44" s="127"/>
      <c r="Z44" s="127"/>
      <c r="AA44" s="127"/>
      <c r="AB44" s="127"/>
      <c r="AC44" s="127"/>
      <c r="AD44" s="127"/>
      <c r="AE44" s="127"/>
      <c r="AF44" s="127"/>
      <c r="AG44" s="127"/>
      <c r="AH44" s="127"/>
      <c r="AI44" s="127"/>
      <c r="AJ44" s="127"/>
      <c r="AK44" s="127"/>
      <c r="AL44" s="127"/>
      <c r="AM44" s="127"/>
    </row>
    <row r="45" spans="1:39" s="75" customFormat="1" ht="15" customHeight="1" x14ac:dyDescent="0.25">
      <c r="A45" s="113"/>
      <c r="B45" s="113"/>
      <c r="C45" s="113"/>
      <c r="D45" s="113"/>
      <c r="E45" s="80"/>
      <c r="F45" s="80"/>
      <c r="G45" s="133"/>
      <c r="H45" s="113"/>
      <c r="I45" s="113"/>
      <c r="J45" s="113"/>
      <c r="K45" s="113"/>
      <c r="L45" s="152"/>
      <c r="M45" s="113"/>
      <c r="N45" s="113"/>
      <c r="O45" s="113"/>
      <c r="P45" s="113"/>
      <c r="Q45" s="113"/>
      <c r="R45" s="130"/>
      <c r="S45" s="113"/>
      <c r="T45" s="138"/>
      <c r="U45" s="138"/>
      <c r="V45" s="127"/>
      <c r="W45" s="127"/>
      <c r="X45" s="127"/>
      <c r="Y45" s="127"/>
      <c r="Z45" s="127"/>
      <c r="AA45" s="127"/>
      <c r="AB45" s="127"/>
      <c r="AC45" s="127"/>
      <c r="AD45" s="127"/>
      <c r="AE45" s="127"/>
      <c r="AF45" s="127"/>
      <c r="AG45" s="127"/>
      <c r="AH45" s="127"/>
      <c r="AI45" s="127"/>
      <c r="AJ45" s="127"/>
      <c r="AK45" s="127"/>
      <c r="AL45" s="127"/>
      <c r="AM45" s="127"/>
    </row>
    <row r="46" spans="1:39" s="75" customFormat="1" ht="15" customHeight="1" x14ac:dyDescent="0.25">
      <c r="A46" s="157" t="s">
        <v>443</v>
      </c>
      <c r="B46" s="141"/>
      <c r="C46" s="141"/>
      <c r="D46" s="141"/>
      <c r="E46" s="97" t="s">
        <v>444</v>
      </c>
      <c r="F46" s="80"/>
      <c r="G46" s="133"/>
      <c r="H46" s="113"/>
      <c r="I46" s="147"/>
      <c r="J46" s="113"/>
      <c r="K46" s="113"/>
      <c r="L46" s="113"/>
      <c r="M46" s="113"/>
      <c r="N46" s="113"/>
      <c r="O46" s="113"/>
      <c r="P46" s="113"/>
      <c r="Q46" s="113"/>
      <c r="R46" s="130"/>
      <c r="S46" s="113"/>
      <c r="T46" s="138"/>
      <c r="U46" s="138"/>
      <c r="V46" s="127"/>
      <c r="W46" s="127"/>
      <c r="X46" s="127"/>
      <c r="Y46" s="127"/>
      <c r="Z46" s="127"/>
      <c r="AA46" s="127"/>
      <c r="AB46" s="127"/>
      <c r="AC46" s="127"/>
      <c r="AD46" s="127"/>
      <c r="AE46" s="127"/>
      <c r="AF46" s="127"/>
      <c r="AG46" s="127"/>
      <c r="AH46" s="127"/>
      <c r="AI46" s="127"/>
      <c r="AJ46" s="127"/>
      <c r="AK46" s="127"/>
      <c r="AL46" s="127"/>
      <c r="AM46" s="127"/>
    </row>
    <row r="47" spans="1:39" s="75" customFormat="1" ht="15" customHeight="1" x14ac:dyDescent="0.25">
      <c r="A47" s="113" t="s">
        <v>435</v>
      </c>
      <c r="B47" s="98">
        <v>0</v>
      </c>
      <c r="C47" s="113"/>
      <c r="D47" s="113"/>
      <c r="E47" s="99">
        <v>78591.850000000006</v>
      </c>
      <c r="F47" s="80"/>
      <c r="G47" s="133"/>
      <c r="H47" s="130"/>
      <c r="I47" s="113"/>
      <c r="J47" s="113"/>
      <c r="K47" s="154"/>
      <c r="L47" s="130"/>
      <c r="M47" s="113"/>
      <c r="N47" s="113"/>
      <c r="O47" s="113"/>
      <c r="P47" s="113"/>
      <c r="Q47" s="113"/>
      <c r="R47" s="130"/>
      <c r="S47" s="113"/>
      <c r="T47" s="138"/>
      <c r="U47" s="138"/>
      <c r="V47" s="127"/>
      <c r="W47" s="127"/>
      <c r="X47" s="127"/>
      <c r="Y47" s="127"/>
      <c r="Z47" s="127"/>
      <c r="AA47" s="127"/>
      <c r="AB47" s="127"/>
      <c r="AC47" s="127"/>
      <c r="AD47" s="127"/>
      <c r="AE47" s="127"/>
      <c r="AF47" s="127"/>
      <c r="AG47" s="127"/>
      <c r="AH47" s="127"/>
      <c r="AI47" s="127"/>
      <c r="AJ47" s="127"/>
      <c r="AK47" s="127"/>
      <c r="AL47" s="127"/>
      <c r="AM47" s="127"/>
    </row>
    <row r="48" spans="1:39" s="75" customFormat="1" ht="15" customHeight="1" x14ac:dyDescent="0.25">
      <c r="A48" s="113" t="s">
        <v>436</v>
      </c>
      <c r="B48" s="98">
        <v>0</v>
      </c>
      <c r="C48" s="113"/>
      <c r="D48" s="113"/>
      <c r="E48" s="99">
        <v>0</v>
      </c>
      <c r="F48" s="80"/>
      <c r="G48" s="133"/>
      <c r="H48" s="130"/>
      <c r="I48" s="113"/>
      <c r="J48" s="113"/>
      <c r="K48" s="154"/>
      <c r="L48" s="130"/>
      <c r="M48" s="113"/>
      <c r="N48" s="113"/>
      <c r="O48" s="113"/>
      <c r="P48" s="113"/>
      <c r="Q48" s="113"/>
      <c r="R48" s="130"/>
      <c r="S48" s="113"/>
      <c r="T48" s="138"/>
      <c r="U48" s="138"/>
      <c r="V48" s="127"/>
      <c r="W48" s="127"/>
      <c r="X48" s="127"/>
      <c r="Y48" s="127"/>
      <c r="Z48" s="127"/>
      <c r="AA48" s="127"/>
      <c r="AB48" s="127"/>
      <c r="AC48" s="127"/>
      <c r="AD48" s="127"/>
      <c r="AE48" s="127"/>
      <c r="AF48" s="127"/>
      <c r="AG48" s="127"/>
      <c r="AH48" s="127"/>
      <c r="AI48" s="127"/>
      <c r="AJ48" s="127"/>
      <c r="AK48" s="127"/>
      <c r="AL48" s="127"/>
      <c r="AM48" s="127"/>
    </row>
    <row r="49" spans="1:39" s="75" customFormat="1" ht="15" customHeight="1" x14ac:dyDescent="0.25">
      <c r="A49" s="113" t="s">
        <v>437</v>
      </c>
      <c r="B49" s="98">
        <v>0</v>
      </c>
      <c r="C49" s="113"/>
      <c r="D49" s="113"/>
      <c r="E49" s="99">
        <v>0</v>
      </c>
      <c r="F49" s="80"/>
      <c r="G49" s="133"/>
      <c r="H49" s="130"/>
      <c r="I49" s="113"/>
      <c r="J49" s="113"/>
      <c r="K49" s="154"/>
      <c r="L49" s="130"/>
      <c r="M49" s="113"/>
      <c r="N49" s="113"/>
      <c r="O49" s="113"/>
      <c r="P49" s="113"/>
      <c r="Q49" s="113"/>
      <c r="R49" s="130"/>
      <c r="S49" s="113"/>
      <c r="T49" s="138"/>
      <c r="U49" s="138"/>
      <c r="V49" s="127"/>
      <c r="W49" s="127"/>
      <c r="X49" s="127"/>
      <c r="Y49" s="127"/>
      <c r="Z49" s="127"/>
      <c r="AA49" s="127"/>
      <c r="AB49" s="127"/>
      <c r="AC49" s="127"/>
      <c r="AD49" s="127"/>
      <c r="AE49" s="127"/>
      <c r="AF49" s="127"/>
      <c r="AG49" s="127"/>
      <c r="AH49" s="127"/>
      <c r="AI49" s="127"/>
      <c r="AJ49" s="127"/>
      <c r="AK49" s="127"/>
      <c r="AL49" s="127"/>
      <c r="AM49" s="127"/>
    </row>
    <row r="50" spans="1:39" s="75" customFormat="1" ht="15" customHeight="1" x14ac:dyDescent="0.35">
      <c r="A50" s="113" t="s">
        <v>438</v>
      </c>
      <c r="B50" s="158">
        <v>0</v>
      </c>
      <c r="C50" s="113"/>
      <c r="D50" s="113"/>
      <c r="E50" s="99">
        <v>0</v>
      </c>
      <c r="F50" s="80"/>
      <c r="G50" s="133"/>
      <c r="H50" s="125"/>
      <c r="I50" s="147"/>
      <c r="J50" s="113"/>
      <c r="K50" s="154"/>
      <c r="L50" s="130"/>
      <c r="M50" s="113"/>
      <c r="N50" s="113"/>
      <c r="O50" s="113"/>
      <c r="P50" s="113"/>
      <c r="Q50" s="113"/>
      <c r="R50" s="130"/>
      <c r="S50" s="113"/>
      <c r="T50" s="138"/>
      <c r="U50" s="138"/>
      <c r="V50" s="127"/>
      <c r="W50" s="127"/>
      <c r="X50" s="127"/>
      <c r="Y50" s="127"/>
      <c r="Z50" s="127"/>
      <c r="AA50" s="127"/>
      <c r="AB50" s="127"/>
      <c r="AC50" s="127"/>
      <c r="AD50" s="127"/>
      <c r="AE50" s="127"/>
      <c r="AF50" s="127"/>
      <c r="AG50" s="127"/>
      <c r="AH50" s="127"/>
      <c r="AI50" s="127"/>
      <c r="AJ50" s="127"/>
      <c r="AK50" s="127"/>
      <c r="AL50" s="127"/>
      <c r="AM50" s="127"/>
    </row>
    <row r="51" spans="1:39" s="75" customFormat="1" ht="15" customHeight="1" x14ac:dyDescent="0.35">
      <c r="A51" s="113" t="s">
        <v>439</v>
      </c>
      <c r="B51" s="158">
        <v>0</v>
      </c>
      <c r="C51" s="113"/>
      <c r="D51" s="113"/>
      <c r="E51" s="99">
        <v>0</v>
      </c>
      <c r="F51" s="80"/>
      <c r="G51" s="133"/>
      <c r="H51" s="130"/>
      <c r="I51" s="147"/>
      <c r="J51" s="113"/>
      <c r="K51" s="154"/>
      <c r="L51" s="130"/>
      <c r="M51" s="113"/>
      <c r="N51" s="113"/>
      <c r="O51" s="113"/>
      <c r="P51" s="113"/>
      <c r="Q51" s="113"/>
      <c r="R51" s="130"/>
      <c r="S51" s="113"/>
      <c r="T51" s="138"/>
      <c r="U51" s="138"/>
      <c r="V51" s="127"/>
      <c r="W51" s="127"/>
      <c r="X51" s="127"/>
      <c r="Y51" s="127"/>
      <c r="Z51" s="127"/>
      <c r="AA51" s="127"/>
      <c r="AB51" s="127"/>
      <c r="AC51" s="127"/>
      <c r="AD51" s="127"/>
      <c r="AE51" s="127"/>
      <c r="AF51" s="127"/>
      <c r="AG51" s="127"/>
      <c r="AH51" s="127"/>
      <c r="AI51" s="127"/>
      <c r="AJ51" s="127"/>
      <c r="AK51" s="127"/>
      <c r="AL51" s="127"/>
      <c r="AM51" s="127"/>
    </row>
    <row r="52" spans="1:39" s="75" customFormat="1" ht="15" customHeight="1" x14ac:dyDescent="0.35">
      <c r="A52" s="113" t="s">
        <v>440</v>
      </c>
      <c r="B52" s="158">
        <v>0</v>
      </c>
      <c r="C52" s="113"/>
      <c r="D52" s="113"/>
      <c r="E52" s="99">
        <v>0</v>
      </c>
      <c r="F52" s="80"/>
      <c r="G52" s="133"/>
      <c r="H52" s="113"/>
      <c r="I52" s="147"/>
      <c r="J52" s="113"/>
      <c r="K52" s="154"/>
      <c r="L52" s="130"/>
      <c r="M52" s="113"/>
      <c r="N52" s="113"/>
      <c r="O52" s="113"/>
      <c r="P52" s="113"/>
      <c r="Q52" s="113"/>
      <c r="R52" s="130"/>
      <c r="S52" s="113"/>
      <c r="T52" s="138"/>
      <c r="U52" s="138"/>
      <c r="V52" s="127"/>
      <c r="W52" s="127"/>
      <c r="X52" s="127"/>
      <c r="Y52" s="127"/>
      <c r="Z52" s="127"/>
      <c r="AA52" s="127"/>
      <c r="AB52" s="127"/>
      <c r="AC52" s="127"/>
      <c r="AD52" s="127"/>
      <c r="AE52" s="127"/>
      <c r="AF52" s="127"/>
      <c r="AG52" s="127"/>
      <c r="AH52" s="127"/>
      <c r="AI52" s="127"/>
      <c r="AJ52" s="127"/>
      <c r="AK52" s="127"/>
      <c r="AL52" s="127"/>
      <c r="AM52" s="127"/>
    </row>
    <row r="53" spans="1:39" s="75" customFormat="1" ht="15" customHeight="1" x14ac:dyDescent="0.35">
      <c r="A53" s="113" t="s">
        <v>441</v>
      </c>
      <c r="B53" s="158">
        <v>0</v>
      </c>
      <c r="C53" s="113"/>
      <c r="D53" s="113"/>
      <c r="E53" s="99">
        <v>0</v>
      </c>
      <c r="F53" s="80"/>
      <c r="G53" s="133"/>
      <c r="H53" s="130"/>
      <c r="I53" s="147"/>
      <c r="J53" s="113"/>
      <c r="K53" s="154"/>
      <c r="L53" s="113"/>
      <c r="M53" s="113"/>
      <c r="N53" s="113"/>
      <c r="O53" s="113"/>
      <c r="P53" s="113"/>
      <c r="Q53" s="113"/>
      <c r="R53" s="130"/>
      <c r="S53" s="113"/>
      <c r="T53" s="138"/>
      <c r="U53" s="138"/>
      <c r="V53" s="127"/>
      <c r="W53" s="127"/>
      <c r="X53" s="127"/>
      <c r="Y53" s="127"/>
      <c r="Z53" s="127"/>
      <c r="AA53" s="127"/>
      <c r="AB53" s="127"/>
      <c r="AC53" s="127"/>
      <c r="AD53" s="127"/>
      <c r="AE53" s="127"/>
      <c r="AF53" s="127"/>
      <c r="AG53" s="127"/>
      <c r="AH53" s="127"/>
      <c r="AI53" s="127"/>
      <c r="AJ53" s="127"/>
      <c r="AK53" s="127"/>
      <c r="AL53" s="127"/>
      <c r="AM53" s="127"/>
    </row>
    <row r="54" spans="1:39" s="75" customFormat="1" ht="15" customHeight="1" x14ac:dyDescent="0.35">
      <c r="A54" s="113" t="s">
        <v>442</v>
      </c>
      <c r="B54" s="158">
        <v>0</v>
      </c>
      <c r="C54" s="113"/>
      <c r="D54" s="113"/>
      <c r="E54" s="99">
        <v>0</v>
      </c>
      <c r="F54" s="80"/>
      <c r="G54" s="133"/>
      <c r="H54" s="130"/>
      <c r="I54" s="147"/>
      <c r="J54" s="113"/>
      <c r="K54" s="154"/>
      <c r="L54" s="113"/>
      <c r="M54" s="113"/>
      <c r="N54" s="113"/>
      <c r="O54" s="113"/>
      <c r="P54" s="113"/>
      <c r="Q54" s="113"/>
      <c r="R54" s="130"/>
      <c r="S54" s="113"/>
      <c r="T54" s="138"/>
      <c r="U54" s="138"/>
      <c r="V54" s="127"/>
      <c r="W54" s="127"/>
      <c r="X54" s="127"/>
      <c r="Y54" s="127"/>
      <c r="Z54" s="127"/>
      <c r="AA54" s="127"/>
      <c r="AB54" s="127"/>
      <c r="AC54" s="127"/>
      <c r="AD54" s="127"/>
      <c r="AE54" s="127"/>
      <c r="AF54" s="127"/>
      <c r="AG54" s="127"/>
      <c r="AH54" s="127"/>
      <c r="AI54" s="127"/>
      <c r="AJ54" s="127"/>
      <c r="AK54" s="127"/>
      <c r="AL54" s="127"/>
      <c r="AM54" s="127"/>
    </row>
    <row r="55" spans="1:39" s="75" customFormat="1" ht="15" customHeight="1" x14ac:dyDescent="0.3">
      <c r="A55" s="155" t="str">
        <f>"TOTAL Liabilities Accrued as of "&amp;MONTH(B5)&amp;"/"&amp;DAY(B5)</f>
        <v>TOTAL Liabilities Accrued as of 3/14</v>
      </c>
      <c r="B55" s="156"/>
      <c r="C55" s="156"/>
      <c r="D55" s="156"/>
      <c r="E55" s="96">
        <f>SUM(E47:E54)</f>
        <v>78591.850000000006</v>
      </c>
      <c r="F55" s="85"/>
      <c r="G55" s="133"/>
      <c r="H55" s="130"/>
      <c r="I55" s="130"/>
      <c r="J55" s="146"/>
      <c r="K55" s="113"/>
      <c r="L55" s="113"/>
      <c r="M55" s="113"/>
      <c r="N55" s="113"/>
      <c r="O55" s="113"/>
      <c r="P55" s="113"/>
      <c r="Q55" s="113"/>
      <c r="R55" s="113"/>
      <c r="S55" s="113"/>
      <c r="T55" s="138"/>
      <c r="U55" s="138"/>
      <c r="V55" s="127"/>
      <c r="W55" s="127"/>
      <c r="X55" s="127"/>
      <c r="Y55" s="127"/>
      <c r="Z55" s="127"/>
      <c r="AA55" s="127"/>
      <c r="AB55" s="127"/>
      <c r="AC55" s="127"/>
      <c r="AD55" s="127"/>
      <c r="AE55" s="127"/>
      <c r="AF55" s="127"/>
      <c r="AG55" s="127"/>
      <c r="AH55" s="127"/>
      <c r="AI55" s="127"/>
      <c r="AJ55" s="127"/>
      <c r="AK55" s="127"/>
      <c r="AL55" s="127"/>
      <c r="AM55" s="127"/>
    </row>
    <row r="56" spans="1:39" s="75" customFormat="1" ht="15" customHeight="1" x14ac:dyDescent="0.3">
      <c r="A56" s="144"/>
      <c r="B56" s="113"/>
      <c r="C56" s="113"/>
      <c r="D56" s="113"/>
      <c r="E56" s="85"/>
      <c r="F56" s="85"/>
      <c r="G56" s="133"/>
      <c r="H56" s="130"/>
      <c r="I56" s="130"/>
      <c r="J56" s="146"/>
      <c r="K56" s="113"/>
      <c r="L56" s="113"/>
      <c r="M56" s="113"/>
      <c r="N56" s="113"/>
      <c r="O56" s="113"/>
      <c r="P56" s="113"/>
      <c r="Q56" s="113"/>
      <c r="R56" s="113"/>
      <c r="S56" s="113"/>
      <c r="T56" s="138"/>
      <c r="U56" s="138"/>
      <c r="V56" s="127"/>
      <c r="W56" s="127"/>
      <c r="X56" s="127"/>
      <c r="Y56" s="127"/>
      <c r="Z56" s="127"/>
      <c r="AA56" s="127"/>
      <c r="AB56" s="127"/>
      <c r="AC56" s="127"/>
      <c r="AD56" s="127"/>
      <c r="AE56" s="127"/>
      <c r="AF56" s="127"/>
      <c r="AG56" s="127"/>
      <c r="AH56" s="127"/>
      <c r="AI56" s="127"/>
      <c r="AJ56" s="127"/>
      <c r="AK56" s="127"/>
      <c r="AL56" s="127"/>
      <c r="AM56" s="127"/>
    </row>
    <row r="57" spans="1:39" s="75" customFormat="1" ht="15" customHeight="1" x14ac:dyDescent="0.3">
      <c r="A57" s="113" t="s">
        <v>382</v>
      </c>
      <c r="B57" s="113"/>
      <c r="C57" s="113"/>
      <c r="D57" s="113"/>
      <c r="E57" s="100">
        <v>0</v>
      </c>
      <c r="F57" s="80"/>
      <c r="G57" s="133"/>
      <c r="H57" s="130"/>
      <c r="I57" s="130"/>
      <c r="J57" s="130"/>
      <c r="K57" s="113"/>
      <c r="L57" s="113"/>
      <c r="M57" s="113"/>
      <c r="N57" s="113"/>
      <c r="O57" s="113"/>
      <c r="P57" s="113"/>
      <c r="Q57" s="113"/>
      <c r="R57" s="113"/>
      <c r="S57" s="113"/>
      <c r="T57" s="127"/>
      <c r="U57" s="127"/>
      <c r="V57" s="127"/>
      <c r="W57" s="127"/>
      <c r="X57" s="127"/>
      <c r="Y57" s="127"/>
      <c r="Z57" s="127"/>
      <c r="AA57" s="127"/>
      <c r="AB57" s="127"/>
      <c r="AC57" s="127"/>
      <c r="AD57" s="127"/>
      <c r="AE57" s="127"/>
      <c r="AF57" s="127"/>
      <c r="AG57" s="127"/>
      <c r="AH57" s="127"/>
      <c r="AI57" s="127"/>
      <c r="AJ57" s="127"/>
      <c r="AK57" s="127"/>
      <c r="AL57" s="127"/>
      <c r="AM57" s="127"/>
    </row>
    <row r="58" spans="1:39" s="75" customFormat="1" ht="15" customHeight="1" x14ac:dyDescent="0.25">
      <c r="A58" s="113" t="s">
        <v>445</v>
      </c>
      <c r="B58" s="113"/>
      <c r="C58" s="113"/>
      <c r="D58" s="113"/>
      <c r="E58" s="101">
        <v>5661814.0199999996</v>
      </c>
      <c r="F58" s="80"/>
      <c r="G58" s="133"/>
      <c r="H58" s="130"/>
      <c r="I58" s="130"/>
      <c r="J58" s="130"/>
      <c r="K58" s="113"/>
      <c r="L58" s="113"/>
      <c r="M58" s="113"/>
      <c r="N58" s="113"/>
      <c r="O58" s="113"/>
      <c r="P58" s="113"/>
      <c r="Q58" s="113"/>
      <c r="R58" s="113"/>
      <c r="S58" s="113"/>
      <c r="T58" s="127"/>
      <c r="U58" s="127"/>
      <c r="V58" s="127"/>
      <c r="W58" s="127"/>
      <c r="X58" s="127"/>
      <c r="Y58" s="127"/>
      <c r="Z58" s="127"/>
      <c r="AA58" s="127"/>
      <c r="AB58" s="127"/>
      <c r="AC58" s="127"/>
      <c r="AD58" s="127"/>
      <c r="AE58" s="127"/>
      <c r="AF58" s="127"/>
      <c r="AG58" s="127"/>
      <c r="AH58" s="127"/>
      <c r="AI58" s="127"/>
      <c r="AJ58" s="127"/>
      <c r="AK58" s="127"/>
      <c r="AL58" s="127"/>
      <c r="AM58" s="127"/>
    </row>
    <row r="59" spans="1:39" s="75" customFormat="1" ht="15" customHeight="1" x14ac:dyDescent="0.25">
      <c r="A59" s="130"/>
      <c r="B59" s="113"/>
      <c r="C59" s="113"/>
      <c r="D59" s="113"/>
      <c r="E59" s="80"/>
      <c r="F59" s="80"/>
      <c r="G59" s="133"/>
      <c r="H59" s="130"/>
      <c r="I59" s="130"/>
      <c r="J59" s="130"/>
      <c r="K59" s="113"/>
      <c r="L59" s="113"/>
      <c r="M59" s="113"/>
      <c r="N59" s="113"/>
      <c r="O59" s="113"/>
      <c r="P59" s="113"/>
      <c r="Q59" s="113"/>
      <c r="R59" s="113"/>
      <c r="S59" s="113"/>
      <c r="T59" s="127"/>
      <c r="U59" s="127"/>
      <c r="V59" s="127"/>
      <c r="W59" s="127"/>
      <c r="X59" s="127"/>
      <c r="Y59" s="127"/>
      <c r="Z59" s="127"/>
      <c r="AA59" s="127"/>
      <c r="AB59" s="127"/>
      <c r="AC59" s="127"/>
      <c r="AD59" s="127"/>
      <c r="AE59" s="127"/>
      <c r="AF59" s="127"/>
      <c r="AG59" s="127"/>
      <c r="AH59" s="127"/>
      <c r="AI59" s="127"/>
      <c r="AJ59" s="127"/>
      <c r="AK59" s="127"/>
      <c r="AL59" s="127"/>
      <c r="AM59" s="127"/>
    </row>
    <row r="60" spans="1:39" s="75" customFormat="1" ht="15" customHeight="1" x14ac:dyDescent="0.3">
      <c r="A60" s="144" t="s">
        <v>446</v>
      </c>
      <c r="B60" s="113"/>
      <c r="C60" s="113"/>
      <c r="D60" s="113"/>
      <c r="E60" s="102">
        <f>E44+E55+E57+E58</f>
        <v>5762373.2899999991</v>
      </c>
      <c r="F60" s="80"/>
      <c r="G60" s="133"/>
      <c r="H60" s="144"/>
      <c r="I60" s="113"/>
      <c r="J60" s="113"/>
      <c r="K60" s="113"/>
      <c r="L60" s="85"/>
      <c r="M60" s="113"/>
      <c r="N60" s="113"/>
      <c r="O60" s="113"/>
      <c r="P60" s="113"/>
      <c r="Q60" s="113"/>
      <c r="R60" s="113"/>
      <c r="S60" s="113"/>
      <c r="T60" s="127"/>
      <c r="U60" s="127"/>
      <c r="V60" s="127"/>
      <c r="W60" s="127"/>
      <c r="X60" s="127"/>
      <c r="Y60" s="127"/>
      <c r="Z60" s="127"/>
      <c r="AA60" s="127"/>
      <c r="AB60" s="127"/>
      <c r="AC60" s="127"/>
      <c r="AD60" s="127"/>
      <c r="AE60" s="127"/>
      <c r="AF60" s="127"/>
      <c r="AG60" s="127"/>
      <c r="AH60" s="127"/>
      <c r="AI60" s="127"/>
      <c r="AJ60" s="127"/>
      <c r="AK60" s="127"/>
      <c r="AL60" s="127"/>
      <c r="AM60" s="127"/>
    </row>
    <row r="61" spans="1:39" s="75" customFormat="1" ht="15" customHeight="1" thickBot="1" x14ac:dyDescent="0.35">
      <c r="A61" s="144"/>
      <c r="B61" s="113"/>
      <c r="C61" s="113"/>
      <c r="D61" s="113"/>
      <c r="E61" s="80"/>
      <c r="F61" s="80"/>
      <c r="G61" s="13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27"/>
      <c r="U61" s="127"/>
      <c r="V61" s="127"/>
      <c r="W61" s="127"/>
      <c r="X61" s="127"/>
      <c r="Y61" s="127"/>
      <c r="Z61" s="127"/>
      <c r="AA61" s="127"/>
      <c r="AB61" s="127"/>
      <c r="AC61" s="127"/>
      <c r="AD61" s="127"/>
      <c r="AE61" s="127"/>
      <c r="AF61" s="127"/>
      <c r="AG61" s="127"/>
      <c r="AH61" s="127"/>
      <c r="AI61" s="127"/>
      <c r="AJ61" s="127"/>
      <c r="AK61" s="127"/>
      <c r="AL61" s="127"/>
      <c r="AM61" s="127"/>
    </row>
    <row r="62" spans="1:39" s="75" customFormat="1" ht="15" customHeight="1" thickBot="1" x14ac:dyDescent="0.35">
      <c r="A62" s="144" t="s">
        <v>447</v>
      </c>
      <c r="B62" s="113"/>
      <c r="C62" s="113"/>
      <c r="D62" s="113"/>
      <c r="E62" s="86">
        <f>E30-E60</f>
        <v>76379401.449999988</v>
      </c>
      <c r="F62" s="89"/>
      <c r="G62" s="133"/>
      <c r="H62" s="144"/>
      <c r="I62" s="113"/>
      <c r="J62" s="113"/>
      <c r="K62" s="113"/>
      <c r="L62" s="86"/>
      <c r="M62" s="113"/>
      <c r="N62" s="113"/>
      <c r="O62" s="113"/>
      <c r="P62" s="113"/>
      <c r="Q62" s="113"/>
      <c r="R62" s="113"/>
      <c r="S62" s="113"/>
      <c r="T62" s="127"/>
      <c r="U62" s="127"/>
      <c r="V62" s="127"/>
      <c r="W62" s="127"/>
      <c r="X62" s="127"/>
      <c r="Y62" s="127"/>
      <c r="Z62" s="127"/>
      <c r="AA62" s="127"/>
      <c r="AB62" s="127"/>
      <c r="AC62" s="127"/>
      <c r="AD62" s="127"/>
      <c r="AE62" s="127"/>
      <c r="AF62" s="127"/>
      <c r="AG62" s="127"/>
      <c r="AH62" s="127"/>
      <c r="AI62" s="127"/>
      <c r="AJ62" s="127"/>
      <c r="AK62" s="127"/>
      <c r="AL62" s="127"/>
      <c r="AM62" s="127"/>
    </row>
    <row r="63" spans="1:39" s="75" customFormat="1" ht="15" customHeight="1" x14ac:dyDescent="0.3">
      <c r="A63" s="144"/>
      <c r="B63" s="113"/>
      <c r="C63" s="113"/>
      <c r="D63" s="113"/>
      <c r="E63" s="80"/>
      <c r="F63" s="80"/>
      <c r="G63" s="13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27"/>
      <c r="U63" s="127"/>
      <c r="V63" s="127"/>
      <c r="W63" s="127"/>
      <c r="X63" s="127"/>
      <c r="Y63" s="127"/>
      <c r="Z63" s="127"/>
      <c r="AA63" s="127"/>
      <c r="AB63" s="127"/>
      <c r="AC63" s="127"/>
      <c r="AD63" s="127"/>
      <c r="AE63" s="127"/>
      <c r="AF63" s="127"/>
      <c r="AG63" s="127"/>
      <c r="AH63" s="127"/>
      <c r="AI63" s="127"/>
      <c r="AJ63" s="127"/>
      <c r="AK63" s="127"/>
      <c r="AL63" s="127"/>
      <c r="AM63" s="127"/>
    </row>
    <row r="64" spans="1:39" s="75" customFormat="1" ht="15" customHeight="1" x14ac:dyDescent="0.25">
      <c r="A64" s="113"/>
      <c r="B64" s="113"/>
      <c r="C64" s="113"/>
      <c r="D64" s="143"/>
      <c r="E64" s="80"/>
      <c r="F64" s="80"/>
      <c r="G64" s="13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27"/>
      <c r="U64" s="127"/>
      <c r="V64" s="127"/>
      <c r="W64" s="127"/>
      <c r="X64" s="127"/>
      <c r="Y64" s="127"/>
      <c r="Z64" s="127"/>
      <c r="AA64" s="127"/>
      <c r="AB64" s="127"/>
      <c r="AC64" s="127"/>
      <c r="AD64" s="127"/>
      <c r="AE64" s="127"/>
      <c r="AF64" s="127"/>
      <c r="AG64" s="127"/>
      <c r="AH64" s="127"/>
      <c r="AI64" s="127"/>
      <c r="AJ64" s="127"/>
      <c r="AK64" s="127"/>
      <c r="AL64" s="127"/>
      <c r="AM64" s="127"/>
    </row>
    <row r="65" spans="1:39" s="75" customFormat="1" ht="15" customHeight="1" x14ac:dyDescent="0.25">
      <c r="A65" s="113"/>
      <c r="B65" s="113"/>
      <c r="C65" s="113"/>
      <c r="D65" s="113"/>
      <c r="E65" s="80"/>
      <c r="F65" s="80"/>
      <c r="G65" s="13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27"/>
      <c r="U65" s="127"/>
      <c r="V65" s="127"/>
      <c r="W65" s="127"/>
      <c r="X65" s="127"/>
      <c r="Y65" s="127"/>
      <c r="Z65" s="127"/>
      <c r="AA65" s="127"/>
      <c r="AB65" s="127"/>
      <c r="AC65" s="127"/>
      <c r="AD65" s="127"/>
      <c r="AE65" s="127"/>
      <c r="AF65" s="127"/>
      <c r="AG65" s="127"/>
      <c r="AH65" s="127"/>
      <c r="AI65" s="127"/>
      <c r="AJ65" s="127"/>
      <c r="AK65" s="127"/>
      <c r="AL65" s="127"/>
      <c r="AM65" s="127"/>
    </row>
    <row r="66" spans="1:39" s="75" customFormat="1" ht="15" customHeight="1" x14ac:dyDescent="0.25">
      <c r="A66" s="113"/>
      <c r="B66" s="113"/>
      <c r="C66" s="113"/>
      <c r="D66" s="113"/>
      <c r="E66" s="103"/>
      <c r="F66" s="80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27"/>
      <c r="U66" s="127"/>
      <c r="V66" s="127"/>
      <c r="W66" s="127"/>
      <c r="X66" s="127"/>
      <c r="Y66" s="127"/>
      <c r="Z66" s="127"/>
      <c r="AA66" s="127"/>
      <c r="AB66" s="127"/>
      <c r="AC66" s="127"/>
      <c r="AD66" s="127"/>
      <c r="AE66" s="127"/>
      <c r="AF66" s="127"/>
      <c r="AG66" s="127"/>
      <c r="AH66" s="127"/>
      <c r="AI66" s="127"/>
      <c r="AJ66" s="127"/>
      <c r="AK66" s="127"/>
      <c r="AL66" s="127"/>
      <c r="AM66" s="127"/>
    </row>
    <row r="67" spans="1:39" s="75" customFormat="1" ht="15" customHeight="1" x14ac:dyDescent="0.25">
      <c r="A67" s="113"/>
      <c r="B67" s="113"/>
      <c r="C67" s="113"/>
      <c r="D67" s="113"/>
      <c r="E67" s="80"/>
      <c r="F67" s="80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27"/>
      <c r="U67" s="127"/>
      <c r="V67" s="127"/>
      <c r="W67" s="127"/>
      <c r="X67" s="127"/>
      <c r="Y67" s="127"/>
      <c r="Z67" s="127"/>
      <c r="AA67" s="127"/>
      <c r="AB67" s="127"/>
      <c r="AC67" s="127"/>
      <c r="AD67" s="127"/>
      <c r="AE67" s="127"/>
      <c r="AF67" s="127"/>
      <c r="AG67" s="127"/>
      <c r="AH67" s="127"/>
      <c r="AI67" s="127"/>
      <c r="AJ67" s="127"/>
      <c r="AK67" s="127"/>
      <c r="AL67" s="127"/>
      <c r="AM67" s="127"/>
    </row>
    <row r="68" spans="1:39" s="75" customFormat="1" ht="15" customHeight="1" x14ac:dyDescent="0.25">
      <c r="A68" s="113"/>
      <c r="B68" s="113"/>
      <c r="C68" s="113"/>
      <c r="D68" s="113"/>
      <c r="E68" s="80"/>
      <c r="F68" s="80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27"/>
      <c r="U68" s="127"/>
      <c r="V68" s="127"/>
      <c r="W68" s="127"/>
      <c r="X68" s="127"/>
      <c r="Y68" s="127"/>
      <c r="Z68" s="127"/>
      <c r="AA68" s="127"/>
      <c r="AB68" s="127"/>
      <c r="AC68" s="127"/>
      <c r="AD68" s="127"/>
      <c r="AE68" s="127"/>
      <c r="AF68" s="127"/>
      <c r="AG68" s="127"/>
      <c r="AH68" s="127"/>
      <c r="AI68" s="127"/>
      <c r="AJ68" s="127"/>
      <c r="AK68" s="127"/>
      <c r="AL68" s="127"/>
      <c r="AM68" s="127"/>
    </row>
    <row r="69" spans="1:39" s="75" customFormat="1" ht="15" customHeight="1" x14ac:dyDescent="0.3">
      <c r="A69" s="113"/>
      <c r="B69" s="113"/>
      <c r="C69" s="113"/>
      <c r="D69" s="130"/>
      <c r="E69" s="146"/>
      <c r="F69" s="80"/>
      <c r="G69" s="113"/>
      <c r="H69" s="85"/>
      <c r="I69" s="113"/>
      <c r="J69" s="113"/>
      <c r="K69" s="113"/>
      <c r="L69" s="147"/>
      <c r="M69" s="104"/>
      <c r="N69" s="113"/>
      <c r="O69" s="113"/>
      <c r="P69" s="113"/>
      <c r="Q69" s="113"/>
      <c r="R69" s="113"/>
      <c r="S69" s="113"/>
      <c r="T69" s="127"/>
      <c r="U69" s="127"/>
      <c r="V69" s="127"/>
      <c r="W69" s="127"/>
      <c r="X69" s="127"/>
      <c r="Y69" s="127"/>
      <c r="Z69" s="127"/>
      <c r="AA69" s="127"/>
      <c r="AB69" s="127"/>
      <c r="AC69" s="127"/>
      <c r="AD69" s="127"/>
      <c r="AE69" s="127"/>
      <c r="AF69" s="127"/>
      <c r="AG69" s="127"/>
      <c r="AH69" s="127"/>
      <c r="AI69" s="127"/>
      <c r="AJ69" s="127"/>
      <c r="AK69" s="127"/>
      <c r="AL69" s="127"/>
      <c r="AM69" s="127"/>
    </row>
    <row r="70" spans="1:39" s="75" customFormat="1" ht="15" customHeight="1" x14ac:dyDescent="0.3">
      <c r="A70" s="113"/>
      <c r="B70" s="143"/>
      <c r="C70" s="113"/>
      <c r="D70" s="113"/>
      <c r="E70" s="80"/>
      <c r="F70" s="80"/>
      <c r="G70" s="113"/>
      <c r="H70" s="85"/>
      <c r="I70" s="113"/>
      <c r="J70" s="113"/>
      <c r="K70" s="113"/>
      <c r="L70" s="147"/>
      <c r="M70" s="113"/>
      <c r="N70" s="113"/>
      <c r="O70" s="113"/>
      <c r="P70" s="113"/>
      <c r="Q70" s="113"/>
      <c r="R70" s="113"/>
      <c r="S70" s="113"/>
      <c r="T70" s="127"/>
      <c r="U70" s="127"/>
      <c r="V70" s="127"/>
      <c r="W70" s="127"/>
      <c r="X70" s="127"/>
      <c r="Y70" s="127"/>
      <c r="Z70" s="127"/>
      <c r="AA70" s="127"/>
      <c r="AB70" s="127"/>
      <c r="AC70" s="127"/>
      <c r="AD70" s="127"/>
      <c r="AE70" s="127"/>
      <c r="AF70" s="127"/>
      <c r="AG70" s="127"/>
      <c r="AH70" s="127"/>
      <c r="AI70" s="127"/>
      <c r="AJ70" s="127"/>
      <c r="AK70" s="127"/>
      <c r="AL70" s="127"/>
      <c r="AM70" s="127"/>
    </row>
    <row r="71" spans="1:39" s="75" customFormat="1" ht="15" customHeight="1" x14ac:dyDescent="0.25">
      <c r="A71" s="113"/>
      <c r="B71" s="143"/>
      <c r="C71" s="113"/>
      <c r="D71" s="113"/>
      <c r="E71" s="80"/>
      <c r="F71" s="80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27"/>
      <c r="U71" s="127"/>
      <c r="V71" s="127"/>
      <c r="W71" s="127"/>
      <c r="X71" s="127"/>
      <c r="Y71" s="127"/>
      <c r="Z71" s="127"/>
      <c r="AA71" s="127"/>
      <c r="AB71" s="127"/>
      <c r="AC71" s="127"/>
      <c r="AD71" s="127"/>
      <c r="AE71" s="127"/>
      <c r="AF71" s="127"/>
      <c r="AG71" s="127"/>
      <c r="AH71" s="127"/>
      <c r="AI71" s="127"/>
      <c r="AJ71" s="127"/>
      <c r="AK71" s="127"/>
      <c r="AL71" s="127"/>
      <c r="AM71" s="127"/>
    </row>
    <row r="72" spans="1:39" s="75" customFormat="1" ht="15" customHeight="1" x14ac:dyDescent="0.25">
      <c r="A72" s="113"/>
      <c r="B72" s="143"/>
      <c r="C72" s="113"/>
      <c r="D72" s="113"/>
      <c r="E72" s="80"/>
      <c r="F72" s="80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27"/>
      <c r="U72" s="127"/>
      <c r="V72" s="127"/>
      <c r="W72" s="127"/>
      <c r="X72" s="127"/>
      <c r="Y72" s="127"/>
      <c r="Z72" s="127"/>
      <c r="AA72" s="127"/>
      <c r="AB72" s="127"/>
      <c r="AC72" s="127"/>
      <c r="AD72" s="127"/>
      <c r="AE72" s="127"/>
      <c r="AF72" s="127"/>
      <c r="AG72" s="127"/>
      <c r="AH72" s="127"/>
      <c r="AI72" s="127"/>
      <c r="AJ72" s="127"/>
      <c r="AK72" s="127"/>
      <c r="AL72" s="127"/>
      <c r="AM72" s="127"/>
    </row>
    <row r="73" spans="1:39" s="75" customFormat="1" ht="15" customHeight="1" x14ac:dyDescent="0.25">
      <c r="A73" s="113"/>
      <c r="B73" s="143"/>
      <c r="C73" s="113"/>
      <c r="D73" s="113"/>
      <c r="E73" s="80"/>
      <c r="F73" s="80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27"/>
      <c r="U73" s="127"/>
      <c r="V73" s="127"/>
      <c r="W73" s="127"/>
      <c r="X73" s="127"/>
      <c r="Y73" s="127"/>
      <c r="Z73" s="127"/>
      <c r="AA73" s="127"/>
      <c r="AB73" s="127"/>
      <c r="AC73" s="127"/>
      <c r="AD73" s="127"/>
      <c r="AE73" s="127"/>
      <c r="AF73" s="127"/>
      <c r="AG73" s="127"/>
      <c r="AH73" s="127"/>
      <c r="AI73" s="127"/>
      <c r="AJ73" s="127"/>
      <c r="AK73" s="127"/>
      <c r="AL73" s="127"/>
      <c r="AM73" s="127"/>
    </row>
    <row r="74" spans="1:39" s="75" customFormat="1" ht="15" customHeight="1" x14ac:dyDescent="0.3">
      <c r="A74" s="159"/>
      <c r="B74" s="143"/>
      <c r="C74" s="113"/>
      <c r="D74" s="113"/>
      <c r="E74" s="80"/>
      <c r="F74" s="80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27"/>
      <c r="U74" s="127"/>
      <c r="V74" s="127"/>
      <c r="W74" s="127"/>
      <c r="X74" s="127"/>
      <c r="Y74" s="127"/>
      <c r="Z74" s="127"/>
      <c r="AA74" s="127"/>
      <c r="AB74" s="127"/>
      <c r="AC74" s="127"/>
      <c r="AD74" s="127"/>
      <c r="AE74" s="127"/>
      <c r="AF74" s="127"/>
      <c r="AG74" s="127"/>
      <c r="AH74" s="127"/>
      <c r="AI74" s="127"/>
      <c r="AJ74" s="127"/>
      <c r="AK74" s="127"/>
      <c r="AL74" s="127"/>
      <c r="AM74" s="127"/>
    </row>
    <row r="75" spans="1:39" s="75" customFormat="1" ht="15" customHeight="1" x14ac:dyDescent="0.25">
      <c r="A75" s="113"/>
      <c r="B75" s="143"/>
      <c r="C75" s="113"/>
      <c r="D75" s="113"/>
      <c r="E75" s="80"/>
      <c r="F75" s="80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27"/>
      <c r="U75" s="127"/>
      <c r="V75" s="127"/>
      <c r="W75" s="127"/>
      <c r="X75" s="127"/>
      <c r="Y75" s="127"/>
      <c r="Z75" s="127"/>
      <c r="AA75" s="127"/>
      <c r="AB75" s="127"/>
      <c r="AC75" s="127"/>
      <c r="AD75" s="127"/>
      <c r="AE75" s="127"/>
      <c r="AF75" s="127"/>
      <c r="AG75" s="127"/>
      <c r="AH75" s="127"/>
      <c r="AI75" s="127"/>
      <c r="AJ75" s="127"/>
      <c r="AK75" s="127"/>
      <c r="AL75" s="127"/>
      <c r="AM75" s="127"/>
    </row>
    <row r="76" spans="1:39" s="75" customFormat="1" ht="15" customHeight="1" x14ac:dyDescent="0.25">
      <c r="A76" s="113"/>
      <c r="B76" s="143"/>
      <c r="C76" s="113"/>
      <c r="D76" s="113"/>
      <c r="E76" s="80"/>
      <c r="F76" s="80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27"/>
      <c r="U76" s="127"/>
      <c r="V76" s="127"/>
      <c r="W76" s="127"/>
      <c r="X76" s="127"/>
      <c r="Y76" s="127"/>
      <c r="Z76" s="127"/>
      <c r="AA76" s="127"/>
      <c r="AB76" s="127"/>
      <c r="AC76" s="127"/>
      <c r="AD76" s="127"/>
      <c r="AE76" s="127"/>
      <c r="AF76" s="127"/>
      <c r="AG76" s="127"/>
      <c r="AH76" s="127"/>
      <c r="AI76" s="127"/>
      <c r="AJ76" s="127"/>
      <c r="AK76" s="127"/>
      <c r="AL76" s="127"/>
      <c r="AM76" s="127"/>
    </row>
    <row r="77" spans="1:39" s="75" customFormat="1" ht="15" customHeight="1" x14ac:dyDescent="0.25">
      <c r="A77" s="113"/>
      <c r="B77" s="143"/>
      <c r="C77" s="113"/>
      <c r="D77" s="113"/>
      <c r="E77" s="80"/>
      <c r="F77" s="80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27"/>
      <c r="U77" s="127"/>
      <c r="V77" s="127"/>
      <c r="W77" s="127"/>
      <c r="X77" s="127"/>
      <c r="Y77" s="127"/>
      <c r="Z77" s="127"/>
      <c r="AA77" s="127"/>
      <c r="AB77" s="127"/>
      <c r="AC77" s="127"/>
      <c r="AD77" s="127"/>
      <c r="AE77" s="127"/>
      <c r="AF77" s="127"/>
      <c r="AG77" s="127"/>
      <c r="AH77" s="127"/>
      <c r="AI77" s="127"/>
      <c r="AJ77" s="127"/>
      <c r="AK77" s="127"/>
      <c r="AL77" s="127"/>
      <c r="AM77" s="127"/>
    </row>
    <row r="78" spans="1:39" s="75" customFormat="1" ht="15" customHeight="1" x14ac:dyDescent="0.25">
      <c r="A78" s="113"/>
      <c r="B78" s="143"/>
      <c r="C78" s="113"/>
      <c r="D78" s="113"/>
      <c r="E78" s="80"/>
      <c r="F78" s="80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27"/>
      <c r="U78" s="127"/>
      <c r="V78" s="127"/>
      <c r="W78" s="127"/>
      <c r="X78" s="127"/>
      <c r="Y78" s="127"/>
      <c r="Z78" s="127"/>
      <c r="AA78" s="127"/>
      <c r="AB78" s="127"/>
      <c r="AC78" s="127"/>
      <c r="AD78" s="127"/>
      <c r="AE78" s="127"/>
      <c r="AF78" s="127"/>
      <c r="AG78" s="127"/>
      <c r="AH78" s="127"/>
      <c r="AI78" s="127"/>
      <c r="AJ78" s="127"/>
      <c r="AK78" s="127"/>
      <c r="AL78" s="127"/>
      <c r="AM78" s="127"/>
    </row>
    <row r="79" spans="1:39" s="75" customFormat="1" ht="15" customHeight="1" x14ac:dyDescent="0.25">
      <c r="A79" s="113"/>
      <c r="B79" s="143"/>
      <c r="C79" s="113"/>
      <c r="D79" s="113"/>
      <c r="E79" s="80"/>
      <c r="F79" s="80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27"/>
      <c r="U79" s="127"/>
      <c r="V79" s="127"/>
      <c r="W79" s="127"/>
      <c r="X79" s="127"/>
      <c r="Y79" s="127"/>
      <c r="Z79" s="127"/>
      <c r="AA79" s="127"/>
      <c r="AB79" s="127"/>
      <c r="AC79" s="127"/>
      <c r="AD79" s="127"/>
      <c r="AE79" s="127"/>
      <c r="AF79" s="127"/>
      <c r="AG79" s="127"/>
      <c r="AH79" s="127"/>
      <c r="AI79" s="127"/>
      <c r="AJ79" s="127"/>
      <c r="AK79" s="127"/>
      <c r="AL79" s="127"/>
      <c r="AM79" s="127"/>
    </row>
    <row r="80" spans="1:39" s="75" customFormat="1" ht="15" customHeight="1" x14ac:dyDescent="0.25">
      <c r="A80" s="113"/>
      <c r="B80" s="143"/>
      <c r="C80" s="113"/>
      <c r="D80" s="113"/>
      <c r="E80" s="80"/>
      <c r="F80" s="80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27"/>
      <c r="U80" s="127"/>
      <c r="V80" s="127"/>
      <c r="W80" s="127"/>
      <c r="X80" s="127"/>
      <c r="Y80" s="127"/>
      <c r="Z80" s="127"/>
      <c r="AA80" s="127"/>
      <c r="AB80" s="127"/>
      <c r="AC80" s="127"/>
      <c r="AD80" s="127"/>
      <c r="AE80" s="127"/>
      <c r="AF80" s="127"/>
      <c r="AG80" s="127"/>
      <c r="AH80" s="127"/>
      <c r="AI80" s="127"/>
      <c r="AJ80" s="127"/>
      <c r="AK80" s="127"/>
      <c r="AL80" s="127"/>
      <c r="AM80" s="127"/>
    </row>
    <row r="81" spans="1:39" s="75" customFormat="1" ht="15" customHeight="1" x14ac:dyDescent="0.25">
      <c r="A81" s="113"/>
      <c r="B81" s="143"/>
      <c r="C81" s="113"/>
      <c r="D81" s="113"/>
      <c r="E81" s="80"/>
      <c r="F81" s="80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27"/>
      <c r="U81" s="127"/>
      <c r="V81" s="127"/>
      <c r="W81" s="127"/>
      <c r="X81" s="127"/>
      <c r="Y81" s="127"/>
      <c r="Z81" s="127"/>
      <c r="AA81" s="127"/>
      <c r="AB81" s="127"/>
      <c r="AC81" s="127"/>
      <c r="AD81" s="127"/>
      <c r="AE81" s="127"/>
      <c r="AF81" s="127"/>
      <c r="AG81" s="127"/>
      <c r="AH81" s="127"/>
      <c r="AI81" s="127"/>
      <c r="AJ81" s="127"/>
      <c r="AK81" s="127"/>
      <c r="AL81" s="127"/>
      <c r="AM81" s="127"/>
    </row>
    <row r="82" spans="1:39" s="75" customFormat="1" ht="15" customHeight="1" x14ac:dyDescent="0.25">
      <c r="A82" s="113"/>
      <c r="B82" s="14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27"/>
      <c r="U82" s="127"/>
      <c r="V82" s="127"/>
      <c r="W82" s="127"/>
      <c r="X82" s="127"/>
      <c r="Y82" s="127"/>
      <c r="Z82" s="127"/>
      <c r="AA82" s="127"/>
      <c r="AB82" s="127"/>
      <c r="AC82" s="127"/>
      <c r="AD82" s="127"/>
      <c r="AE82" s="127"/>
      <c r="AF82" s="127"/>
      <c r="AG82" s="127"/>
      <c r="AH82" s="127"/>
      <c r="AI82" s="127"/>
      <c r="AJ82" s="127"/>
      <c r="AK82" s="127"/>
      <c r="AL82" s="127"/>
      <c r="AM82" s="127"/>
    </row>
    <row r="83" spans="1:39" s="75" customFormat="1" ht="15" customHeight="1" x14ac:dyDescent="0.25">
      <c r="A83" s="113"/>
      <c r="B83" s="14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27"/>
      <c r="U83" s="127"/>
      <c r="V83" s="127"/>
      <c r="W83" s="127"/>
      <c r="X83" s="127"/>
      <c r="Y83" s="127"/>
      <c r="Z83" s="127"/>
      <c r="AA83" s="127"/>
      <c r="AB83" s="127"/>
      <c r="AC83" s="127"/>
      <c r="AD83" s="127"/>
      <c r="AE83" s="127"/>
      <c r="AF83" s="127"/>
      <c r="AG83" s="127"/>
      <c r="AH83" s="127"/>
      <c r="AI83" s="127"/>
      <c r="AJ83" s="127"/>
      <c r="AK83" s="127"/>
      <c r="AL83" s="127"/>
      <c r="AM83" s="127"/>
    </row>
    <row r="84" spans="1:39" s="75" customFormat="1" ht="15" customHeight="1" x14ac:dyDescent="0.25">
      <c r="A84" s="113"/>
      <c r="B84" s="14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27"/>
      <c r="U84" s="127"/>
      <c r="V84" s="127"/>
      <c r="W84" s="127"/>
      <c r="X84" s="127"/>
      <c r="Y84" s="127"/>
      <c r="Z84" s="127"/>
      <c r="AA84" s="127"/>
      <c r="AB84" s="127"/>
      <c r="AC84" s="127"/>
      <c r="AD84" s="127"/>
      <c r="AE84" s="127"/>
      <c r="AF84" s="127"/>
      <c r="AG84" s="127"/>
      <c r="AH84" s="127"/>
      <c r="AI84" s="127"/>
      <c r="AJ84" s="127"/>
      <c r="AK84" s="127"/>
      <c r="AL84" s="127"/>
      <c r="AM84" s="127"/>
    </row>
    <row r="85" spans="1:39" s="75" customFormat="1" ht="15" customHeight="1" x14ac:dyDescent="0.25">
      <c r="A85" s="113"/>
      <c r="B85" s="14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27"/>
      <c r="U85" s="127"/>
      <c r="V85" s="127"/>
      <c r="W85" s="127"/>
      <c r="X85" s="127"/>
      <c r="Y85" s="127"/>
      <c r="Z85" s="127"/>
      <c r="AA85" s="127"/>
      <c r="AB85" s="127"/>
      <c r="AC85" s="127"/>
      <c r="AD85" s="127"/>
      <c r="AE85" s="127"/>
      <c r="AF85" s="127"/>
      <c r="AG85" s="127"/>
      <c r="AH85" s="127"/>
      <c r="AI85" s="127"/>
      <c r="AJ85" s="127"/>
      <c r="AK85" s="127"/>
      <c r="AL85" s="127"/>
      <c r="AM85" s="127"/>
    </row>
    <row r="86" spans="1:39" s="75" customFormat="1" ht="15" customHeight="1" x14ac:dyDescent="0.25">
      <c r="A86" s="113"/>
      <c r="B86" s="14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27"/>
      <c r="U86" s="127"/>
      <c r="V86" s="127"/>
      <c r="W86" s="127"/>
      <c r="X86" s="127"/>
      <c r="Y86" s="127"/>
      <c r="Z86" s="127"/>
      <c r="AA86" s="127"/>
      <c r="AB86" s="127"/>
      <c r="AC86" s="127"/>
      <c r="AD86" s="127"/>
      <c r="AE86" s="127"/>
      <c r="AF86" s="127"/>
      <c r="AG86" s="127"/>
      <c r="AH86" s="127"/>
      <c r="AI86" s="127"/>
      <c r="AJ86" s="127"/>
      <c r="AK86" s="127"/>
      <c r="AL86" s="127"/>
      <c r="AM86" s="127"/>
    </row>
    <row r="87" spans="1:39" s="75" customFormat="1" ht="15" customHeight="1" x14ac:dyDescent="0.25">
      <c r="A87" s="113"/>
      <c r="B87" s="14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27"/>
      <c r="U87" s="127"/>
      <c r="V87" s="127"/>
      <c r="W87" s="127"/>
      <c r="X87" s="127"/>
      <c r="Y87" s="127"/>
      <c r="Z87" s="127"/>
      <c r="AA87" s="127"/>
      <c r="AB87" s="127"/>
      <c r="AC87" s="127"/>
      <c r="AD87" s="127"/>
      <c r="AE87" s="127"/>
      <c r="AF87" s="127"/>
      <c r="AG87" s="127"/>
      <c r="AH87" s="127"/>
      <c r="AI87" s="127"/>
      <c r="AJ87" s="127"/>
      <c r="AK87" s="127"/>
      <c r="AL87" s="127"/>
      <c r="AM87" s="127"/>
    </row>
    <row r="88" spans="1:39" s="75" customFormat="1" ht="15" customHeight="1" x14ac:dyDescent="0.25">
      <c r="A88" s="113"/>
      <c r="B88" s="14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27"/>
      <c r="U88" s="127"/>
      <c r="V88" s="127"/>
      <c r="W88" s="127"/>
      <c r="X88" s="127"/>
      <c r="Y88" s="127"/>
      <c r="Z88" s="127"/>
      <c r="AA88" s="127"/>
      <c r="AB88" s="127"/>
      <c r="AC88" s="127"/>
      <c r="AD88" s="127"/>
      <c r="AE88" s="127"/>
      <c r="AF88" s="127"/>
      <c r="AG88" s="127"/>
      <c r="AH88" s="127"/>
      <c r="AI88" s="127"/>
      <c r="AJ88" s="127"/>
      <c r="AK88" s="127"/>
      <c r="AL88" s="127"/>
      <c r="AM88" s="127"/>
    </row>
    <row r="89" spans="1:39" s="75" customFormat="1" ht="15" customHeight="1" x14ac:dyDescent="0.25">
      <c r="A89" s="113"/>
      <c r="B89" s="14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27"/>
      <c r="U89" s="127"/>
      <c r="V89" s="127"/>
      <c r="W89" s="127"/>
      <c r="X89" s="127"/>
      <c r="Y89" s="127"/>
      <c r="Z89" s="127"/>
      <c r="AA89" s="127"/>
      <c r="AB89" s="127"/>
      <c r="AC89" s="127"/>
      <c r="AD89" s="127"/>
      <c r="AE89" s="127"/>
      <c r="AF89" s="127"/>
      <c r="AG89" s="127"/>
      <c r="AH89" s="127"/>
      <c r="AI89" s="127"/>
      <c r="AJ89" s="127"/>
      <c r="AK89" s="127"/>
      <c r="AL89" s="127"/>
      <c r="AM89" s="127"/>
    </row>
    <row r="90" spans="1:39" s="75" customFormat="1" ht="15" customHeight="1" x14ac:dyDescent="0.25">
      <c r="A90" s="113"/>
      <c r="B90" s="14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27"/>
      <c r="U90" s="127"/>
      <c r="V90" s="127"/>
      <c r="W90" s="127"/>
      <c r="X90" s="127"/>
      <c r="Y90" s="127"/>
      <c r="Z90" s="127"/>
      <c r="AA90" s="127"/>
      <c r="AB90" s="127"/>
      <c r="AC90" s="127"/>
      <c r="AD90" s="127"/>
      <c r="AE90" s="127"/>
      <c r="AF90" s="127"/>
      <c r="AG90" s="127"/>
      <c r="AH90" s="127"/>
      <c r="AI90" s="127"/>
      <c r="AJ90" s="127"/>
      <c r="AK90" s="127"/>
      <c r="AL90" s="127"/>
      <c r="AM90" s="127"/>
    </row>
    <row r="91" spans="1:39" s="75" customFormat="1" ht="15" customHeight="1" x14ac:dyDescent="0.25">
      <c r="A91" s="113"/>
      <c r="B91" s="14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27"/>
      <c r="U91" s="127"/>
      <c r="V91" s="127"/>
      <c r="W91" s="127"/>
      <c r="X91" s="127"/>
      <c r="Y91" s="127"/>
      <c r="Z91" s="127"/>
      <c r="AA91" s="127"/>
      <c r="AB91" s="127"/>
      <c r="AC91" s="127"/>
      <c r="AD91" s="127"/>
      <c r="AE91" s="127"/>
      <c r="AF91" s="127"/>
      <c r="AG91" s="127"/>
      <c r="AH91" s="127"/>
      <c r="AI91" s="127"/>
      <c r="AJ91" s="127"/>
      <c r="AK91" s="127"/>
      <c r="AL91" s="127"/>
      <c r="AM91" s="127"/>
    </row>
    <row r="92" spans="1:39" s="75" customFormat="1" ht="15" customHeight="1" x14ac:dyDescent="0.25">
      <c r="A92" s="113"/>
      <c r="B92" s="14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27"/>
      <c r="U92" s="127"/>
      <c r="V92" s="127"/>
      <c r="W92" s="127"/>
      <c r="X92" s="127"/>
      <c r="Y92" s="127"/>
      <c r="Z92" s="127"/>
      <c r="AA92" s="127"/>
      <c r="AB92" s="127"/>
      <c r="AC92" s="127"/>
      <c r="AD92" s="127"/>
      <c r="AE92" s="127"/>
      <c r="AF92" s="127"/>
      <c r="AG92" s="127"/>
      <c r="AH92" s="127"/>
      <c r="AI92" s="127"/>
      <c r="AJ92" s="127"/>
      <c r="AK92" s="127"/>
      <c r="AL92" s="127"/>
      <c r="AM92" s="127"/>
    </row>
    <row r="93" spans="1:39" s="75" customFormat="1" ht="15" customHeight="1" x14ac:dyDescent="0.25">
      <c r="A93" s="113"/>
      <c r="B93" s="14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27"/>
      <c r="U93" s="127"/>
      <c r="V93" s="127"/>
      <c r="W93" s="127"/>
      <c r="X93" s="127"/>
      <c r="Y93" s="127"/>
      <c r="Z93" s="127"/>
      <c r="AA93" s="127"/>
      <c r="AB93" s="127"/>
      <c r="AC93" s="127"/>
      <c r="AD93" s="127"/>
      <c r="AE93" s="127"/>
      <c r="AF93" s="127"/>
      <c r="AG93" s="127"/>
      <c r="AH93" s="127"/>
      <c r="AI93" s="127"/>
      <c r="AJ93" s="127"/>
      <c r="AK93" s="127"/>
      <c r="AL93" s="127"/>
      <c r="AM93" s="127"/>
    </row>
    <row r="94" spans="1:39" s="75" customFormat="1" ht="15" customHeight="1" x14ac:dyDescent="0.25">
      <c r="A94" s="113"/>
      <c r="B94" s="14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27"/>
      <c r="U94" s="127"/>
      <c r="V94" s="127"/>
      <c r="W94" s="127"/>
      <c r="X94" s="127"/>
      <c r="Y94" s="127"/>
      <c r="Z94" s="127"/>
      <c r="AA94" s="127"/>
      <c r="AB94" s="127"/>
      <c r="AC94" s="127"/>
      <c r="AD94" s="127"/>
      <c r="AE94" s="127"/>
      <c r="AF94" s="127"/>
      <c r="AG94" s="127"/>
      <c r="AH94" s="127"/>
      <c r="AI94" s="127"/>
      <c r="AJ94" s="127"/>
      <c r="AK94" s="127"/>
      <c r="AL94" s="127"/>
      <c r="AM94" s="127"/>
    </row>
    <row r="95" spans="1:39" s="75" customFormat="1" ht="15" customHeight="1" x14ac:dyDescent="0.25">
      <c r="A95" s="113"/>
      <c r="B95" s="14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27"/>
      <c r="U95" s="127"/>
      <c r="V95" s="127"/>
      <c r="W95" s="127"/>
      <c r="X95" s="127"/>
      <c r="Y95" s="127"/>
      <c r="Z95" s="127"/>
      <c r="AA95" s="127"/>
      <c r="AB95" s="127"/>
      <c r="AC95" s="127"/>
      <c r="AD95" s="127"/>
      <c r="AE95" s="127"/>
      <c r="AF95" s="127"/>
      <c r="AG95" s="127"/>
      <c r="AH95" s="127"/>
      <c r="AI95" s="127"/>
      <c r="AJ95" s="127"/>
      <c r="AK95" s="127"/>
      <c r="AL95" s="127"/>
      <c r="AM95" s="127"/>
    </row>
    <row r="96" spans="1:39" s="75" customFormat="1" ht="15" customHeight="1" x14ac:dyDescent="0.25">
      <c r="A96" s="113"/>
      <c r="B96" s="14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27"/>
      <c r="U96" s="127"/>
      <c r="V96" s="127"/>
      <c r="W96" s="127"/>
      <c r="X96" s="127"/>
      <c r="Y96" s="127"/>
      <c r="Z96" s="127"/>
      <c r="AA96" s="127"/>
      <c r="AB96" s="127"/>
      <c r="AC96" s="127"/>
      <c r="AD96" s="127"/>
      <c r="AE96" s="127"/>
      <c r="AF96" s="127"/>
      <c r="AG96" s="127"/>
      <c r="AH96" s="127"/>
      <c r="AI96" s="127"/>
      <c r="AJ96" s="127"/>
      <c r="AK96" s="127"/>
      <c r="AL96" s="127"/>
      <c r="AM96" s="127"/>
    </row>
    <row r="97" spans="1:39" s="75" customFormat="1" ht="15" customHeight="1" x14ac:dyDescent="0.25">
      <c r="A97" s="113"/>
      <c r="B97" s="14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27"/>
      <c r="U97" s="127"/>
      <c r="V97" s="127"/>
      <c r="W97" s="127"/>
      <c r="X97" s="127"/>
      <c r="Y97" s="127"/>
      <c r="Z97" s="127"/>
      <c r="AA97" s="127"/>
      <c r="AB97" s="127"/>
      <c r="AC97" s="127"/>
      <c r="AD97" s="127"/>
      <c r="AE97" s="127"/>
      <c r="AF97" s="127"/>
      <c r="AG97" s="127"/>
      <c r="AH97" s="127"/>
      <c r="AI97" s="127"/>
      <c r="AJ97" s="127"/>
      <c r="AK97" s="127"/>
      <c r="AL97" s="127"/>
      <c r="AM97" s="127"/>
    </row>
    <row r="98" spans="1:39" s="75" customFormat="1" ht="15" customHeight="1" x14ac:dyDescent="0.25">
      <c r="A98" s="113"/>
      <c r="B98" s="14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27"/>
      <c r="U98" s="127"/>
      <c r="V98" s="127"/>
      <c r="W98" s="127"/>
      <c r="X98" s="127"/>
      <c r="Y98" s="127"/>
      <c r="Z98" s="127"/>
      <c r="AA98" s="127"/>
      <c r="AB98" s="127"/>
      <c r="AC98" s="127"/>
      <c r="AD98" s="127"/>
      <c r="AE98" s="127"/>
      <c r="AF98" s="127"/>
      <c r="AG98" s="127"/>
      <c r="AH98" s="127"/>
      <c r="AI98" s="127"/>
      <c r="AJ98" s="127"/>
      <c r="AK98" s="127"/>
      <c r="AL98" s="127"/>
      <c r="AM98" s="127"/>
    </row>
    <row r="99" spans="1:39" s="75" customFormat="1" ht="15" customHeight="1" x14ac:dyDescent="0.25">
      <c r="A99" s="113"/>
      <c r="B99" s="14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27"/>
      <c r="U99" s="127"/>
      <c r="V99" s="127"/>
      <c r="W99" s="127"/>
      <c r="X99" s="127"/>
      <c r="Y99" s="127"/>
      <c r="Z99" s="127"/>
      <c r="AA99" s="127"/>
      <c r="AB99" s="127"/>
      <c r="AC99" s="127"/>
      <c r="AD99" s="127"/>
      <c r="AE99" s="127"/>
      <c r="AF99" s="127"/>
      <c r="AG99" s="127"/>
      <c r="AH99" s="127"/>
      <c r="AI99" s="127"/>
      <c r="AJ99" s="127"/>
      <c r="AK99" s="127"/>
      <c r="AL99" s="127"/>
      <c r="AM99" s="127"/>
    </row>
    <row r="100" spans="1:39" s="75" customFormat="1" ht="15" customHeight="1" x14ac:dyDescent="0.25">
      <c r="A100" s="113"/>
      <c r="B100" s="143"/>
      <c r="C100" s="113"/>
      <c r="D100" s="113"/>
      <c r="E100" s="113"/>
      <c r="F100" s="113"/>
      <c r="G100" s="113"/>
      <c r="H100" s="113"/>
      <c r="I100" s="113"/>
      <c r="J100" s="113"/>
      <c r="K100" s="113"/>
      <c r="L100" s="113"/>
      <c r="M100" s="113"/>
      <c r="N100" s="113"/>
      <c r="O100" s="113"/>
      <c r="P100" s="113"/>
      <c r="Q100" s="113"/>
      <c r="R100" s="113"/>
      <c r="S100" s="113"/>
      <c r="T100" s="127"/>
      <c r="U100" s="127"/>
      <c r="V100" s="127"/>
      <c r="W100" s="127"/>
      <c r="X100" s="127"/>
      <c r="Y100" s="127"/>
      <c r="Z100" s="127"/>
      <c r="AA100" s="127"/>
      <c r="AB100" s="127"/>
      <c r="AC100" s="127"/>
      <c r="AD100" s="127"/>
      <c r="AE100" s="127"/>
      <c r="AF100" s="127"/>
      <c r="AG100" s="127"/>
      <c r="AH100" s="127"/>
      <c r="AI100" s="127"/>
      <c r="AJ100" s="127"/>
      <c r="AK100" s="127"/>
      <c r="AL100" s="127"/>
      <c r="AM100" s="127"/>
    </row>
    <row r="101" spans="1:39" s="75" customFormat="1" ht="15" customHeight="1" x14ac:dyDescent="0.25">
      <c r="A101" s="113"/>
      <c r="B101" s="143"/>
      <c r="C101" s="113"/>
      <c r="D101" s="113"/>
      <c r="E101" s="113"/>
      <c r="F101" s="113"/>
      <c r="G101" s="113"/>
      <c r="H101" s="113"/>
      <c r="I101" s="113"/>
      <c r="J101" s="113"/>
      <c r="K101" s="113"/>
      <c r="L101" s="113"/>
      <c r="M101" s="113"/>
      <c r="N101" s="113"/>
      <c r="O101" s="113"/>
      <c r="P101" s="113"/>
      <c r="Q101" s="113"/>
      <c r="R101" s="113"/>
      <c r="S101" s="113"/>
      <c r="T101" s="127"/>
      <c r="U101" s="127"/>
      <c r="V101" s="127"/>
      <c r="W101" s="127"/>
      <c r="X101" s="127"/>
      <c r="Y101" s="127"/>
      <c r="Z101" s="127"/>
      <c r="AA101" s="127"/>
      <c r="AB101" s="127"/>
      <c r="AC101" s="127"/>
      <c r="AD101" s="127"/>
      <c r="AE101" s="127"/>
      <c r="AF101" s="127"/>
      <c r="AG101" s="127"/>
      <c r="AH101" s="127"/>
      <c r="AI101" s="127"/>
      <c r="AJ101" s="127"/>
      <c r="AK101" s="127"/>
      <c r="AL101" s="127"/>
      <c r="AM101" s="127"/>
    </row>
    <row r="102" spans="1:39" s="75" customFormat="1" ht="15" customHeight="1" x14ac:dyDescent="0.25">
      <c r="A102" s="113"/>
      <c r="B102" s="143"/>
      <c r="C102" s="113"/>
      <c r="D102" s="113"/>
      <c r="E102" s="113"/>
      <c r="F102" s="113"/>
      <c r="G102" s="113"/>
      <c r="H102" s="113"/>
      <c r="I102" s="113"/>
      <c r="J102" s="113"/>
      <c r="K102" s="113"/>
      <c r="L102" s="113"/>
      <c r="M102" s="113"/>
      <c r="N102" s="113"/>
      <c r="O102" s="113"/>
      <c r="P102" s="113"/>
      <c r="Q102" s="113"/>
      <c r="R102" s="113"/>
      <c r="S102" s="113"/>
      <c r="T102" s="127"/>
      <c r="U102" s="127"/>
      <c r="V102" s="127"/>
      <c r="W102" s="127"/>
      <c r="X102" s="127"/>
      <c r="Y102" s="127"/>
      <c r="Z102" s="127"/>
      <c r="AA102" s="127"/>
      <c r="AB102" s="127"/>
      <c r="AC102" s="127"/>
      <c r="AD102" s="127"/>
      <c r="AE102" s="127"/>
      <c r="AF102" s="127"/>
      <c r="AG102" s="127"/>
      <c r="AH102" s="127"/>
      <c r="AI102" s="127"/>
      <c r="AJ102" s="127"/>
      <c r="AK102" s="127"/>
      <c r="AL102" s="127"/>
      <c r="AM102" s="127"/>
    </row>
    <row r="103" spans="1:39" s="75" customFormat="1" ht="15" customHeight="1" x14ac:dyDescent="0.25">
      <c r="A103" s="113"/>
      <c r="B103" s="143"/>
      <c r="C103" s="113"/>
      <c r="D103" s="113"/>
      <c r="E103" s="113"/>
      <c r="F103" s="113"/>
      <c r="G103" s="113"/>
      <c r="H103" s="113"/>
      <c r="I103" s="113"/>
      <c r="J103" s="113"/>
      <c r="K103" s="113"/>
      <c r="L103" s="113"/>
      <c r="M103" s="113"/>
      <c r="N103" s="113"/>
      <c r="O103" s="113"/>
      <c r="P103" s="113"/>
      <c r="Q103" s="113"/>
      <c r="R103" s="113"/>
      <c r="S103" s="113"/>
      <c r="T103" s="127"/>
      <c r="U103" s="127"/>
      <c r="V103" s="127"/>
      <c r="W103" s="127"/>
      <c r="X103" s="127"/>
      <c r="Y103" s="127"/>
      <c r="Z103" s="127"/>
      <c r="AA103" s="127"/>
      <c r="AB103" s="127"/>
      <c r="AC103" s="127"/>
      <c r="AD103" s="127"/>
      <c r="AE103" s="127"/>
      <c r="AF103" s="127"/>
      <c r="AG103" s="127"/>
      <c r="AH103" s="127"/>
      <c r="AI103" s="127"/>
      <c r="AJ103" s="127"/>
      <c r="AK103" s="127"/>
      <c r="AL103" s="127"/>
      <c r="AM103" s="127"/>
    </row>
    <row r="104" spans="1:39" s="75" customFormat="1" ht="15" customHeight="1" x14ac:dyDescent="0.25">
      <c r="A104" s="113"/>
      <c r="B104" s="143"/>
      <c r="C104" s="113"/>
      <c r="D104" s="113"/>
      <c r="E104" s="113"/>
      <c r="F104" s="113"/>
      <c r="G104" s="113"/>
      <c r="H104" s="113"/>
      <c r="I104" s="113"/>
      <c r="J104" s="113"/>
      <c r="K104" s="113"/>
      <c r="L104" s="113"/>
      <c r="M104" s="113"/>
      <c r="N104" s="113"/>
      <c r="O104" s="113"/>
      <c r="P104" s="113"/>
      <c r="Q104" s="113"/>
      <c r="R104" s="113"/>
      <c r="S104" s="113"/>
      <c r="T104" s="127"/>
      <c r="U104" s="127"/>
      <c r="V104" s="127"/>
      <c r="W104" s="127"/>
      <c r="X104" s="127"/>
      <c r="Y104" s="127"/>
      <c r="Z104" s="127"/>
      <c r="AA104" s="127"/>
      <c r="AB104" s="127"/>
      <c r="AC104" s="127"/>
      <c r="AD104" s="127"/>
      <c r="AE104" s="127"/>
      <c r="AF104" s="127"/>
      <c r="AG104" s="127"/>
      <c r="AH104" s="127"/>
      <c r="AI104" s="127"/>
      <c r="AJ104" s="127"/>
      <c r="AK104" s="127"/>
      <c r="AL104" s="127"/>
      <c r="AM104" s="127"/>
    </row>
    <row r="105" spans="1:39" s="75" customFormat="1" ht="15" customHeight="1" x14ac:dyDescent="0.25">
      <c r="A105" s="113"/>
      <c r="B105" s="143"/>
      <c r="C105" s="113"/>
      <c r="D105" s="113"/>
      <c r="E105" s="113"/>
      <c r="F105" s="113"/>
      <c r="G105" s="113"/>
      <c r="H105" s="113"/>
      <c r="I105" s="113"/>
      <c r="J105" s="113"/>
      <c r="K105" s="113"/>
      <c r="L105" s="113"/>
      <c r="M105" s="113"/>
      <c r="N105" s="113"/>
      <c r="O105" s="113"/>
      <c r="P105" s="113"/>
      <c r="Q105" s="113"/>
      <c r="R105" s="113"/>
      <c r="S105" s="113"/>
      <c r="T105" s="127"/>
      <c r="U105" s="127"/>
      <c r="V105" s="127"/>
      <c r="W105" s="127"/>
      <c r="X105" s="127"/>
      <c r="Y105" s="127"/>
      <c r="Z105" s="127"/>
      <c r="AA105" s="127"/>
      <c r="AB105" s="127"/>
      <c r="AC105" s="127"/>
      <c r="AD105" s="127"/>
      <c r="AE105" s="127"/>
      <c r="AF105" s="127"/>
      <c r="AG105" s="127"/>
      <c r="AH105" s="127"/>
      <c r="AI105" s="127"/>
      <c r="AJ105" s="127"/>
      <c r="AK105" s="127"/>
      <c r="AL105" s="127"/>
      <c r="AM105" s="127"/>
    </row>
    <row r="106" spans="1:39" s="75" customFormat="1" ht="15" customHeight="1" x14ac:dyDescent="0.25">
      <c r="A106" s="113"/>
      <c r="B106" s="143"/>
      <c r="C106" s="113"/>
      <c r="D106" s="113"/>
      <c r="E106" s="113"/>
      <c r="F106" s="113"/>
      <c r="G106" s="113"/>
      <c r="H106" s="113"/>
      <c r="I106" s="113"/>
      <c r="J106" s="113"/>
      <c r="K106" s="113"/>
      <c r="L106" s="113"/>
      <c r="M106" s="113"/>
      <c r="N106" s="113"/>
      <c r="O106" s="113"/>
      <c r="P106" s="113"/>
      <c r="Q106" s="113"/>
      <c r="R106" s="113"/>
      <c r="S106" s="113"/>
      <c r="T106" s="127"/>
      <c r="U106" s="127"/>
      <c r="V106" s="127"/>
      <c r="W106" s="127"/>
      <c r="X106" s="127"/>
      <c r="Y106" s="127"/>
      <c r="Z106" s="127"/>
      <c r="AA106" s="127"/>
      <c r="AB106" s="127"/>
      <c r="AC106" s="127"/>
      <c r="AD106" s="127"/>
      <c r="AE106" s="127"/>
      <c r="AF106" s="127"/>
      <c r="AG106" s="127"/>
      <c r="AH106" s="127"/>
      <c r="AI106" s="127"/>
      <c r="AJ106" s="127"/>
      <c r="AK106" s="127"/>
      <c r="AL106" s="127"/>
      <c r="AM106" s="127"/>
    </row>
    <row r="107" spans="1:39" s="75" customFormat="1" ht="15" customHeight="1" x14ac:dyDescent="0.25">
      <c r="A107" s="113"/>
      <c r="B107" s="143"/>
      <c r="C107" s="113"/>
      <c r="D107" s="113"/>
      <c r="E107" s="113"/>
      <c r="F107" s="113"/>
      <c r="G107" s="113"/>
      <c r="H107" s="113"/>
      <c r="I107" s="113"/>
      <c r="J107" s="113"/>
      <c r="K107" s="113"/>
      <c r="L107" s="113"/>
      <c r="M107" s="113"/>
      <c r="N107" s="113"/>
      <c r="O107" s="113"/>
      <c r="P107" s="113"/>
      <c r="Q107" s="113"/>
      <c r="R107" s="113"/>
      <c r="S107" s="113"/>
      <c r="T107" s="127"/>
      <c r="U107" s="127"/>
      <c r="V107" s="127"/>
      <c r="W107" s="127"/>
      <c r="X107" s="127"/>
      <c r="Y107" s="127"/>
      <c r="Z107" s="127"/>
      <c r="AA107" s="127"/>
      <c r="AB107" s="127"/>
      <c r="AC107" s="127"/>
      <c r="AD107" s="127"/>
      <c r="AE107" s="127"/>
      <c r="AF107" s="127"/>
      <c r="AG107" s="127"/>
      <c r="AH107" s="127"/>
      <c r="AI107" s="127"/>
      <c r="AJ107" s="127"/>
      <c r="AK107" s="127"/>
      <c r="AL107" s="127"/>
      <c r="AM107" s="127"/>
    </row>
    <row r="108" spans="1:39" s="75" customFormat="1" ht="15" customHeight="1" x14ac:dyDescent="0.25">
      <c r="A108" s="113"/>
      <c r="B108" s="143"/>
      <c r="C108" s="113"/>
      <c r="D108" s="113"/>
      <c r="E108" s="113"/>
      <c r="F108" s="113"/>
      <c r="G108" s="113"/>
      <c r="H108" s="113"/>
      <c r="I108" s="113"/>
      <c r="J108" s="113"/>
      <c r="K108" s="113"/>
      <c r="L108" s="113"/>
      <c r="M108" s="113"/>
      <c r="N108" s="113"/>
      <c r="O108" s="113"/>
      <c r="P108" s="113"/>
      <c r="Q108" s="113"/>
      <c r="R108" s="113"/>
      <c r="S108" s="113"/>
      <c r="T108" s="127"/>
      <c r="U108" s="127"/>
      <c r="V108" s="127"/>
      <c r="W108" s="127"/>
      <c r="X108" s="127"/>
      <c r="Y108" s="127"/>
      <c r="Z108" s="127"/>
      <c r="AA108" s="127"/>
      <c r="AB108" s="127"/>
      <c r="AC108" s="127"/>
      <c r="AD108" s="127"/>
      <c r="AE108" s="127"/>
      <c r="AF108" s="127"/>
      <c r="AG108" s="127"/>
      <c r="AH108" s="127"/>
      <c r="AI108" s="127"/>
      <c r="AJ108" s="127"/>
      <c r="AK108" s="127"/>
      <c r="AL108" s="127"/>
      <c r="AM108" s="127"/>
    </row>
    <row r="109" spans="1:39" s="75" customFormat="1" ht="15" customHeight="1" x14ac:dyDescent="0.25">
      <c r="A109" s="113"/>
      <c r="B109" s="113"/>
      <c r="C109" s="113"/>
      <c r="D109" s="113"/>
      <c r="E109" s="113"/>
      <c r="F109" s="113"/>
      <c r="G109" s="113"/>
      <c r="H109" s="113"/>
      <c r="I109" s="113"/>
      <c r="J109" s="113"/>
      <c r="K109" s="113"/>
      <c r="L109" s="113"/>
      <c r="M109" s="113"/>
      <c r="N109" s="113"/>
      <c r="O109" s="113"/>
      <c r="P109" s="113"/>
      <c r="Q109" s="113"/>
      <c r="R109" s="113"/>
      <c r="S109" s="113"/>
      <c r="T109" s="127"/>
      <c r="U109" s="127"/>
      <c r="V109" s="127"/>
      <c r="W109" s="127"/>
      <c r="X109" s="127"/>
      <c r="Y109" s="127"/>
      <c r="Z109" s="127"/>
      <c r="AA109" s="127"/>
      <c r="AB109" s="127"/>
      <c r="AC109" s="127"/>
      <c r="AD109" s="127"/>
      <c r="AE109" s="127"/>
      <c r="AF109" s="127"/>
      <c r="AG109" s="127"/>
      <c r="AH109" s="127"/>
      <c r="AI109" s="127"/>
      <c r="AJ109" s="127"/>
      <c r="AK109" s="127"/>
      <c r="AL109" s="127"/>
      <c r="AM109" s="127"/>
    </row>
    <row r="110" spans="1:39" s="75" customFormat="1" ht="15" customHeight="1" x14ac:dyDescent="0.25">
      <c r="A110" s="113"/>
      <c r="B110" s="113"/>
      <c r="C110" s="113"/>
      <c r="D110" s="113"/>
      <c r="E110" s="113"/>
      <c r="F110" s="113"/>
      <c r="G110" s="113"/>
      <c r="H110" s="113"/>
      <c r="I110" s="113"/>
      <c r="J110" s="113"/>
      <c r="K110" s="113"/>
      <c r="L110" s="113"/>
      <c r="M110" s="113"/>
      <c r="N110" s="113"/>
      <c r="O110" s="113"/>
      <c r="P110" s="113"/>
      <c r="Q110" s="113"/>
      <c r="R110" s="113"/>
      <c r="S110" s="113"/>
      <c r="T110" s="127"/>
      <c r="U110" s="127"/>
      <c r="V110" s="127"/>
      <c r="W110" s="127"/>
      <c r="X110" s="127"/>
      <c r="Y110" s="127"/>
      <c r="Z110" s="127"/>
      <c r="AA110" s="127"/>
      <c r="AB110" s="127"/>
      <c r="AC110" s="127"/>
      <c r="AD110" s="127"/>
      <c r="AE110" s="127"/>
      <c r="AF110" s="127"/>
      <c r="AG110" s="127"/>
      <c r="AH110" s="127"/>
      <c r="AI110" s="127"/>
      <c r="AJ110" s="127"/>
      <c r="AK110" s="127"/>
      <c r="AL110" s="127"/>
      <c r="AM110" s="127"/>
    </row>
    <row r="111" spans="1:39" s="75" customFormat="1" ht="15" customHeight="1" x14ac:dyDescent="0.25">
      <c r="A111" s="113"/>
      <c r="B111" s="113"/>
      <c r="C111" s="113"/>
      <c r="D111" s="113"/>
      <c r="E111" s="113"/>
      <c r="F111" s="113"/>
      <c r="G111" s="113"/>
      <c r="H111" s="113"/>
      <c r="I111" s="113"/>
      <c r="J111" s="113"/>
      <c r="K111" s="113"/>
      <c r="L111" s="113"/>
      <c r="M111" s="113"/>
      <c r="N111" s="113"/>
      <c r="O111" s="113"/>
      <c r="P111" s="113"/>
      <c r="Q111" s="113"/>
      <c r="R111" s="113"/>
      <c r="S111" s="113"/>
      <c r="T111" s="127"/>
      <c r="U111" s="127"/>
      <c r="V111" s="127"/>
      <c r="W111" s="127"/>
      <c r="X111" s="127"/>
      <c r="Y111" s="127"/>
      <c r="Z111" s="127"/>
      <c r="AA111" s="127"/>
      <c r="AB111" s="127"/>
      <c r="AC111" s="127"/>
      <c r="AD111" s="127"/>
      <c r="AE111" s="127"/>
      <c r="AF111" s="127"/>
      <c r="AG111" s="127"/>
      <c r="AH111" s="127"/>
      <c r="AI111" s="127"/>
      <c r="AJ111" s="127"/>
      <c r="AK111" s="127"/>
      <c r="AL111" s="127"/>
      <c r="AM111" s="127"/>
    </row>
    <row r="112" spans="1:39" s="75" customFormat="1" ht="15" customHeight="1" x14ac:dyDescent="0.25">
      <c r="A112" s="113"/>
      <c r="B112" s="113"/>
      <c r="C112" s="113"/>
      <c r="D112" s="113"/>
      <c r="E112" s="113"/>
      <c r="F112" s="113"/>
      <c r="G112" s="113"/>
      <c r="H112" s="113"/>
      <c r="I112" s="113"/>
      <c r="J112" s="113"/>
      <c r="K112" s="113"/>
      <c r="L112" s="113"/>
      <c r="M112" s="113"/>
      <c r="N112" s="113"/>
      <c r="O112" s="113"/>
      <c r="P112" s="113"/>
      <c r="Q112" s="113"/>
      <c r="R112" s="113"/>
      <c r="S112" s="113"/>
      <c r="T112" s="127"/>
      <c r="U112" s="127"/>
      <c r="V112" s="127"/>
      <c r="W112" s="127"/>
      <c r="X112" s="127"/>
      <c r="Y112" s="127"/>
      <c r="Z112" s="127"/>
      <c r="AA112" s="127"/>
      <c r="AB112" s="127"/>
      <c r="AC112" s="127"/>
      <c r="AD112" s="127"/>
      <c r="AE112" s="127"/>
      <c r="AF112" s="127"/>
      <c r="AG112" s="127"/>
      <c r="AH112" s="127"/>
      <c r="AI112" s="127"/>
      <c r="AJ112" s="127"/>
      <c r="AK112" s="127"/>
      <c r="AL112" s="127"/>
      <c r="AM112" s="127"/>
    </row>
    <row r="113" spans="1:39" s="75" customFormat="1" ht="15" customHeight="1" x14ac:dyDescent="0.25">
      <c r="A113" s="113"/>
      <c r="B113" s="113"/>
      <c r="C113" s="113"/>
      <c r="D113" s="113"/>
      <c r="E113" s="113"/>
      <c r="F113" s="113"/>
      <c r="G113" s="113"/>
      <c r="H113" s="113"/>
      <c r="I113" s="113"/>
      <c r="J113" s="113"/>
      <c r="K113" s="113"/>
      <c r="L113" s="113"/>
      <c r="M113" s="113"/>
      <c r="N113" s="113"/>
      <c r="O113" s="113"/>
      <c r="P113" s="113"/>
      <c r="Q113" s="113"/>
      <c r="R113" s="113"/>
      <c r="S113" s="113"/>
      <c r="T113" s="127"/>
      <c r="U113" s="127"/>
      <c r="V113" s="127"/>
      <c r="W113" s="127"/>
      <c r="X113" s="127"/>
      <c r="Y113" s="127"/>
      <c r="Z113" s="127"/>
      <c r="AA113" s="127"/>
      <c r="AB113" s="127"/>
      <c r="AC113" s="127"/>
      <c r="AD113" s="127"/>
      <c r="AE113" s="127"/>
      <c r="AF113" s="127"/>
      <c r="AG113" s="127"/>
      <c r="AH113" s="127"/>
      <c r="AI113" s="127"/>
      <c r="AJ113" s="127"/>
      <c r="AK113" s="127"/>
      <c r="AL113" s="127"/>
      <c r="AM113" s="127"/>
    </row>
    <row r="114" spans="1:39" s="75" customFormat="1" ht="15" customHeight="1" x14ac:dyDescent="0.25">
      <c r="A114" s="113"/>
      <c r="B114" s="113"/>
      <c r="C114" s="113"/>
      <c r="D114" s="113"/>
      <c r="E114" s="113"/>
      <c r="F114" s="113"/>
      <c r="G114" s="113"/>
      <c r="H114" s="113"/>
      <c r="I114" s="113"/>
      <c r="J114" s="113"/>
      <c r="K114" s="113"/>
      <c r="L114" s="113"/>
      <c r="M114" s="130"/>
      <c r="N114" s="113"/>
      <c r="O114" s="113"/>
      <c r="P114" s="113"/>
      <c r="Q114" s="113"/>
      <c r="R114" s="113"/>
      <c r="S114" s="113"/>
      <c r="T114" s="127"/>
      <c r="U114" s="127"/>
      <c r="V114" s="127"/>
      <c r="W114" s="127"/>
      <c r="X114" s="127"/>
      <c r="Y114" s="127"/>
      <c r="Z114" s="127"/>
      <c r="AA114" s="127"/>
      <c r="AB114" s="127"/>
      <c r="AC114" s="127"/>
      <c r="AD114" s="127"/>
      <c r="AE114" s="127"/>
      <c r="AF114" s="127"/>
      <c r="AG114" s="127"/>
      <c r="AH114" s="127"/>
      <c r="AI114" s="127"/>
      <c r="AJ114" s="127"/>
      <c r="AK114" s="127"/>
      <c r="AL114" s="127"/>
      <c r="AM114" s="127"/>
    </row>
    <row r="115" spans="1:39" s="75" customFormat="1" ht="15" customHeight="1" x14ac:dyDescent="0.25">
      <c r="A115" s="130"/>
      <c r="B115" s="130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27"/>
      <c r="U115" s="127"/>
      <c r="V115" s="127"/>
      <c r="W115" s="127"/>
      <c r="X115" s="127"/>
      <c r="Y115" s="127"/>
      <c r="Z115" s="127"/>
      <c r="AA115" s="127"/>
      <c r="AB115" s="127"/>
      <c r="AC115" s="127"/>
      <c r="AD115" s="127"/>
      <c r="AE115" s="127"/>
      <c r="AF115" s="127"/>
      <c r="AG115" s="127"/>
      <c r="AH115" s="127"/>
      <c r="AI115" s="127"/>
      <c r="AJ115" s="127"/>
      <c r="AK115" s="127"/>
      <c r="AL115" s="127"/>
      <c r="AM115" s="127"/>
    </row>
    <row r="116" spans="1:39" s="75" customFormat="1" ht="15" customHeight="1" x14ac:dyDescent="0.25">
      <c r="A116" s="130"/>
      <c r="B116" s="130"/>
      <c r="C116" s="130"/>
      <c r="D116" s="130"/>
      <c r="E116" s="130"/>
      <c r="F116" s="130"/>
      <c r="G116" s="130"/>
      <c r="H116" s="130"/>
      <c r="I116" s="130"/>
      <c r="J116" s="130"/>
      <c r="K116" s="130"/>
      <c r="L116" s="130"/>
      <c r="M116" s="130"/>
      <c r="N116" s="130"/>
      <c r="O116" s="130"/>
      <c r="P116" s="130"/>
      <c r="Q116" s="130"/>
      <c r="R116" s="130"/>
      <c r="S116" s="130"/>
      <c r="T116" s="127"/>
      <c r="U116" s="127"/>
      <c r="V116" s="127"/>
      <c r="W116" s="127"/>
      <c r="X116" s="127"/>
      <c r="Y116" s="127"/>
      <c r="Z116" s="127"/>
      <c r="AA116" s="127"/>
      <c r="AB116" s="127"/>
      <c r="AC116" s="127"/>
      <c r="AD116" s="127"/>
      <c r="AE116" s="127"/>
      <c r="AF116" s="127"/>
      <c r="AG116" s="127"/>
      <c r="AH116" s="127"/>
      <c r="AI116" s="127"/>
      <c r="AJ116" s="127"/>
      <c r="AK116" s="127"/>
      <c r="AL116" s="127"/>
      <c r="AM116" s="127"/>
    </row>
    <row r="117" spans="1:39" s="75" customFormat="1" ht="15" customHeight="1" x14ac:dyDescent="0.25">
      <c r="A117" s="130"/>
      <c r="B117" s="130"/>
      <c r="C117" s="130"/>
      <c r="D117" s="130"/>
      <c r="E117" s="130"/>
      <c r="F117" s="130"/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  <c r="T117" s="127"/>
      <c r="U117" s="127"/>
      <c r="V117" s="127"/>
      <c r="W117" s="127"/>
      <c r="X117" s="127"/>
      <c r="Y117" s="127"/>
      <c r="Z117" s="127"/>
      <c r="AA117" s="127"/>
      <c r="AB117" s="127"/>
      <c r="AC117" s="127"/>
      <c r="AD117" s="127"/>
      <c r="AE117" s="127"/>
      <c r="AF117" s="127"/>
      <c r="AG117" s="127"/>
      <c r="AH117" s="127"/>
      <c r="AI117" s="127"/>
      <c r="AJ117" s="127"/>
      <c r="AK117" s="127"/>
      <c r="AL117" s="127"/>
      <c r="AM117" s="127"/>
    </row>
    <row r="118" spans="1:39" s="75" customFormat="1" ht="15" customHeight="1" x14ac:dyDescent="0.25">
      <c r="A118" s="130"/>
      <c r="B118" s="130"/>
      <c r="C118" s="130"/>
      <c r="D118" s="130"/>
      <c r="E118" s="130"/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  <c r="T118" s="127"/>
      <c r="U118" s="127"/>
      <c r="V118" s="127"/>
      <c r="W118" s="127"/>
      <c r="X118" s="127"/>
      <c r="Y118" s="127"/>
      <c r="Z118" s="127"/>
      <c r="AA118" s="127"/>
      <c r="AB118" s="127"/>
      <c r="AC118" s="127"/>
      <c r="AD118" s="127"/>
      <c r="AE118" s="127"/>
      <c r="AF118" s="127"/>
      <c r="AG118" s="127"/>
      <c r="AH118" s="127"/>
      <c r="AI118" s="127"/>
      <c r="AJ118" s="127"/>
      <c r="AK118" s="127"/>
      <c r="AL118" s="127"/>
      <c r="AM118" s="127"/>
    </row>
    <row r="119" spans="1:39" s="75" customFormat="1" ht="15" customHeight="1" x14ac:dyDescent="0.25">
      <c r="A119" s="130"/>
      <c r="B119" s="130"/>
      <c r="C119" s="130"/>
      <c r="D119" s="130"/>
      <c r="E119" s="130"/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  <c r="T119" s="127"/>
      <c r="U119" s="127"/>
      <c r="V119" s="127"/>
      <c r="W119" s="127"/>
      <c r="X119" s="127"/>
      <c r="Y119" s="127"/>
      <c r="Z119" s="127"/>
      <c r="AA119" s="127"/>
      <c r="AB119" s="127"/>
      <c r="AC119" s="127"/>
      <c r="AD119" s="127"/>
      <c r="AE119" s="127"/>
      <c r="AF119" s="127"/>
      <c r="AG119" s="127"/>
      <c r="AH119" s="127"/>
      <c r="AI119" s="127"/>
      <c r="AJ119" s="127"/>
      <c r="AK119" s="127"/>
      <c r="AL119" s="127"/>
      <c r="AM119" s="127"/>
    </row>
    <row r="120" spans="1:39" s="75" customFormat="1" ht="15" customHeight="1" x14ac:dyDescent="0.25">
      <c r="A120" s="130"/>
      <c r="B120" s="130"/>
      <c r="C120" s="130"/>
      <c r="D120" s="130"/>
      <c r="E120" s="130"/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  <c r="T120" s="127"/>
      <c r="U120" s="127"/>
      <c r="V120" s="127"/>
      <c r="W120" s="127"/>
      <c r="X120" s="127"/>
      <c r="Y120" s="127"/>
      <c r="Z120" s="127"/>
      <c r="AA120" s="127"/>
      <c r="AB120" s="127"/>
      <c r="AC120" s="127"/>
      <c r="AD120" s="127"/>
      <c r="AE120" s="127"/>
      <c r="AF120" s="127"/>
      <c r="AG120" s="127"/>
      <c r="AH120" s="127"/>
      <c r="AI120" s="127"/>
      <c r="AJ120" s="127"/>
      <c r="AK120" s="127"/>
      <c r="AL120" s="127"/>
      <c r="AM120" s="127"/>
    </row>
    <row r="121" spans="1:39" s="75" customFormat="1" ht="15" customHeight="1" x14ac:dyDescent="0.25">
      <c r="A121" s="130"/>
      <c r="B121" s="130"/>
      <c r="C121" s="130"/>
      <c r="D121" s="130"/>
      <c r="E121" s="130"/>
      <c r="F121" s="130"/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  <c r="T121" s="127"/>
      <c r="U121" s="127"/>
      <c r="V121" s="127"/>
      <c r="W121" s="127"/>
      <c r="X121" s="127"/>
      <c r="Y121" s="127"/>
      <c r="Z121" s="127"/>
      <c r="AA121" s="127"/>
      <c r="AB121" s="127"/>
      <c r="AC121" s="127"/>
      <c r="AD121" s="127"/>
      <c r="AE121" s="127"/>
      <c r="AF121" s="127"/>
      <c r="AG121" s="127"/>
      <c r="AH121" s="127"/>
      <c r="AI121" s="127"/>
      <c r="AJ121" s="127"/>
      <c r="AK121" s="127"/>
      <c r="AL121" s="127"/>
      <c r="AM121" s="127"/>
    </row>
    <row r="122" spans="1:39" s="75" customFormat="1" ht="15" customHeight="1" x14ac:dyDescent="0.25">
      <c r="A122" s="130"/>
      <c r="B122" s="130"/>
      <c r="C122" s="130"/>
      <c r="D122" s="130"/>
      <c r="E122" s="130"/>
      <c r="F122" s="130"/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  <c r="T122" s="127"/>
      <c r="U122" s="127"/>
      <c r="V122" s="127"/>
      <c r="W122" s="127"/>
      <c r="X122" s="127"/>
      <c r="Y122" s="127"/>
      <c r="Z122" s="127"/>
      <c r="AA122" s="127"/>
      <c r="AB122" s="127"/>
      <c r="AC122" s="127"/>
      <c r="AD122" s="127"/>
      <c r="AE122" s="127"/>
      <c r="AF122" s="127"/>
      <c r="AG122" s="127"/>
      <c r="AH122" s="127"/>
      <c r="AI122" s="127"/>
      <c r="AJ122" s="127"/>
      <c r="AK122" s="127"/>
      <c r="AL122" s="127"/>
      <c r="AM122" s="127"/>
    </row>
    <row r="123" spans="1:39" s="75" customFormat="1" ht="15" customHeight="1" x14ac:dyDescent="0.25">
      <c r="A123" s="130"/>
      <c r="B123" s="130"/>
      <c r="C123" s="130"/>
      <c r="D123" s="130"/>
      <c r="E123" s="130"/>
      <c r="F123" s="130"/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  <c r="T123" s="127"/>
      <c r="U123" s="127"/>
      <c r="V123" s="127"/>
      <c r="W123" s="127"/>
      <c r="X123" s="127"/>
      <c r="Y123" s="127"/>
      <c r="Z123" s="127"/>
      <c r="AA123" s="127"/>
      <c r="AB123" s="127"/>
      <c r="AC123" s="127"/>
      <c r="AD123" s="127"/>
      <c r="AE123" s="127"/>
      <c r="AF123" s="127"/>
      <c r="AG123" s="127"/>
      <c r="AH123" s="127"/>
      <c r="AI123" s="127"/>
      <c r="AJ123" s="127"/>
      <c r="AK123" s="127"/>
      <c r="AL123" s="127"/>
      <c r="AM123" s="127"/>
    </row>
    <row r="124" spans="1:39" s="75" customFormat="1" ht="15" customHeight="1" x14ac:dyDescent="0.25">
      <c r="A124" s="130"/>
      <c r="B124" s="130"/>
      <c r="C124" s="130"/>
      <c r="D124" s="130"/>
      <c r="E124" s="130"/>
      <c r="F124" s="130"/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  <c r="T124" s="127"/>
      <c r="U124" s="127"/>
      <c r="V124" s="127"/>
      <c r="W124" s="127"/>
      <c r="X124" s="127"/>
      <c r="Y124" s="127"/>
      <c r="Z124" s="127"/>
      <c r="AA124" s="127"/>
      <c r="AB124" s="127"/>
      <c r="AC124" s="127"/>
      <c r="AD124" s="127"/>
      <c r="AE124" s="127"/>
      <c r="AF124" s="127"/>
      <c r="AG124" s="127"/>
      <c r="AH124" s="127"/>
      <c r="AI124" s="127"/>
      <c r="AJ124" s="127"/>
      <c r="AK124" s="127"/>
      <c r="AL124" s="127"/>
      <c r="AM124" s="127"/>
    </row>
    <row r="125" spans="1:39" s="75" customFormat="1" ht="15" customHeight="1" x14ac:dyDescent="0.25">
      <c r="A125" s="130"/>
      <c r="B125" s="130"/>
      <c r="C125" s="130"/>
      <c r="D125" s="130"/>
      <c r="E125" s="130"/>
      <c r="F125" s="130"/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  <c r="T125" s="127"/>
      <c r="U125" s="127"/>
      <c r="V125" s="127"/>
      <c r="W125" s="127"/>
      <c r="X125" s="127"/>
      <c r="Y125" s="127"/>
      <c r="Z125" s="127"/>
      <c r="AA125" s="127"/>
      <c r="AB125" s="127"/>
      <c r="AC125" s="127"/>
      <c r="AD125" s="127"/>
      <c r="AE125" s="127"/>
      <c r="AF125" s="127"/>
      <c r="AG125" s="127"/>
      <c r="AH125" s="127"/>
      <c r="AI125" s="127"/>
      <c r="AJ125" s="127"/>
      <c r="AK125" s="127"/>
      <c r="AL125" s="127"/>
      <c r="AM125" s="127"/>
    </row>
    <row r="126" spans="1:39" s="75" customFormat="1" ht="15" customHeight="1" x14ac:dyDescent="0.25">
      <c r="A126" s="130"/>
      <c r="B126" s="130"/>
      <c r="C126" s="130"/>
      <c r="D126" s="130"/>
      <c r="E126" s="130"/>
      <c r="F126" s="130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  <c r="T126" s="127"/>
      <c r="U126" s="127"/>
      <c r="V126" s="127"/>
      <c r="W126" s="127"/>
      <c r="X126" s="127"/>
      <c r="Y126" s="127"/>
      <c r="Z126" s="127"/>
      <c r="AA126" s="127"/>
      <c r="AB126" s="127"/>
      <c r="AC126" s="127"/>
      <c r="AD126" s="127"/>
      <c r="AE126" s="127"/>
      <c r="AF126" s="127"/>
      <c r="AG126" s="127"/>
      <c r="AH126" s="127"/>
      <c r="AI126" s="127"/>
      <c r="AJ126" s="127"/>
      <c r="AK126" s="127"/>
      <c r="AL126" s="127"/>
      <c r="AM126" s="127"/>
    </row>
    <row r="127" spans="1:39" s="75" customFormat="1" ht="15" customHeight="1" x14ac:dyDescent="0.25">
      <c r="A127" s="130"/>
      <c r="B127" s="130"/>
      <c r="C127" s="130"/>
      <c r="D127" s="130"/>
      <c r="E127" s="130"/>
      <c r="F127" s="130"/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  <c r="T127" s="127"/>
      <c r="U127" s="127"/>
      <c r="V127" s="127"/>
      <c r="W127" s="127"/>
      <c r="X127" s="127"/>
      <c r="Y127" s="127"/>
      <c r="Z127" s="127"/>
      <c r="AA127" s="127"/>
      <c r="AB127" s="127"/>
      <c r="AC127" s="127"/>
      <c r="AD127" s="127"/>
      <c r="AE127" s="127"/>
      <c r="AF127" s="127"/>
      <c r="AG127" s="127"/>
      <c r="AH127" s="127"/>
      <c r="AI127" s="127"/>
      <c r="AJ127" s="127"/>
      <c r="AK127" s="127"/>
      <c r="AL127" s="127"/>
      <c r="AM127" s="127"/>
    </row>
    <row r="128" spans="1:39" s="75" customFormat="1" ht="15" customHeight="1" x14ac:dyDescent="0.25">
      <c r="A128" s="130"/>
      <c r="B128" s="130"/>
      <c r="C128" s="130"/>
      <c r="D128" s="130"/>
      <c r="E128" s="130"/>
      <c r="F128" s="130"/>
      <c r="G128" s="130"/>
      <c r="H128" s="130"/>
      <c r="I128" s="130"/>
      <c r="J128" s="130"/>
      <c r="K128" s="130"/>
      <c r="L128" s="130"/>
      <c r="M128" s="130"/>
      <c r="N128" s="130"/>
      <c r="O128" s="130"/>
      <c r="P128" s="130"/>
      <c r="Q128" s="130"/>
      <c r="R128" s="130"/>
      <c r="S128" s="130"/>
      <c r="T128" s="127"/>
      <c r="U128" s="127"/>
      <c r="V128" s="127"/>
      <c r="W128" s="127"/>
      <c r="X128" s="127"/>
      <c r="Y128" s="127"/>
      <c r="Z128" s="127"/>
      <c r="AA128" s="127"/>
      <c r="AB128" s="127"/>
      <c r="AC128" s="127"/>
      <c r="AD128" s="127"/>
      <c r="AE128" s="127"/>
      <c r="AF128" s="127"/>
      <c r="AG128" s="127"/>
      <c r="AH128" s="127"/>
      <c r="AI128" s="127"/>
      <c r="AJ128" s="127"/>
      <c r="AK128" s="127"/>
      <c r="AL128" s="127"/>
      <c r="AM128" s="127"/>
    </row>
    <row r="129" spans="1:39" s="75" customFormat="1" ht="15" customHeight="1" x14ac:dyDescent="0.25">
      <c r="A129" s="130"/>
      <c r="B129" s="130"/>
      <c r="C129" s="130"/>
      <c r="D129" s="130"/>
      <c r="E129" s="130"/>
      <c r="F129" s="130"/>
      <c r="G129" s="130"/>
      <c r="H129" s="130"/>
      <c r="I129" s="130"/>
      <c r="J129" s="130"/>
      <c r="K129" s="130"/>
      <c r="L129" s="130"/>
      <c r="M129" s="130"/>
      <c r="N129" s="130"/>
      <c r="O129" s="130"/>
      <c r="P129" s="130"/>
      <c r="Q129" s="130"/>
      <c r="R129" s="130"/>
      <c r="S129" s="130"/>
      <c r="T129" s="127"/>
      <c r="U129" s="127"/>
      <c r="V129" s="127"/>
      <c r="W129" s="127"/>
      <c r="X129" s="127"/>
      <c r="Y129" s="127"/>
      <c r="Z129" s="127"/>
      <c r="AA129" s="127"/>
      <c r="AB129" s="127"/>
      <c r="AC129" s="127"/>
      <c r="AD129" s="127"/>
      <c r="AE129" s="127"/>
      <c r="AF129" s="127"/>
      <c r="AG129" s="127"/>
      <c r="AH129" s="127"/>
      <c r="AI129" s="127"/>
      <c r="AJ129" s="127"/>
      <c r="AK129" s="127"/>
      <c r="AL129" s="127"/>
      <c r="AM129" s="127"/>
    </row>
    <row r="130" spans="1:39" s="75" customFormat="1" ht="15" customHeight="1" x14ac:dyDescent="0.25">
      <c r="A130" s="130"/>
      <c r="B130" s="130"/>
      <c r="C130" s="130"/>
      <c r="D130" s="130"/>
      <c r="E130" s="130"/>
      <c r="F130" s="130"/>
      <c r="G130" s="130"/>
      <c r="H130" s="130"/>
      <c r="I130" s="130"/>
      <c r="J130" s="130"/>
      <c r="K130" s="130"/>
      <c r="L130" s="130"/>
      <c r="M130" s="130"/>
      <c r="N130" s="130"/>
      <c r="O130" s="130"/>
      <c r="P130" s="130"/>
      <c r="Q130" s="130"/>
      <c r="R130" s="130"/>
      <c r="S130" s="130"/>
      <c r="T130" s="127"/>
      <c r="U130" s="127"/>
      <c r="V130" s="127"/>
      <c r="W130" s="127"/>
      <c r="X130" s="127"/>
      <c r="Y130" s="127"/>
      <c r="Z130" s="127"/>
      <c r="AA130" s="127"/>
      <c r="AB130" s="127"/>
      <c r="AC130" s="127"/>
      <c r="AD130" s="127"/>
      <c r="AE130" s="127"/>
      <c r="AF130" s="127"/>
      <c r="AG130" s="127"/>
      <c r="AH130" s="127"/>
      <c r="AI130" s="127"/>
      <c r="AJ130" s="127"/>
      <c r="AK130" s="127"/>
      <c r="AL130" s="127"/>
      <c r="AM130" s="127"/>
    </row>
    <row r="131" spans="1:39" s="75" customFormat="1" ht="15" customHeight="1" x14ac:dyDescent="0.25">
      <c r="A131" s="130"/>
      <c r="B131" s="130"/>
      <c r="C131" s="130"/>
      <c r="D131" s="130"/>
      <c r="E131" s="130"/>
      <c r="F131" s="130"/>
      <c r="G131" s="130"/>
      <c r="H131" s="130"/>
      <c r="I131" s="130"/>
      <c r="J131" s="130"/>
      <c r="K131" s="130"/>
      <c r="L131" s="130"/>
      <c r="M131" s="130"/>
      <c r="N131" s="130"/>
      <c r="O131" s="130"/>
      <c r="P131" s="130"/>
      <c r="Q131" s="130"/>
      <c r="R131" s="130"/>
      <c r="S131" s="130"/>
      <c r="T131" s="127"/>
      <c r="U131" s="127"/>
      <c r="V131" s="127"/>
      <c r="W131" s="127"/>
      <c r="X131" s="127"/>
      <c r="Y131" s="127"/>
      <c r="Z131" s="127"/>
      <c r="AA131" s="127"/>
      <c r="AB131" s="127"/>
      <c r="AC131" s="127"/>
      <c r="AD131" s="127"/>
      <c r="AE131" s="127"/>
      <c r="AF131" s="127"/>
      <c r="AG131" s="127"/>
      <c r="AH131" s="127"/>
      <c r="AI131" s="127"/>
      <c r="AJ131" s="127"/>
      <c r="AK131" s="127"/>
      <c r="AL131" s="127"/>
      <c r="AM131" s="127"/>
    </row>
    <row r="132" spans="1:39" s="75" customFormat="1" ht="15" customHeight="1" x14ac:dyDescent="0.25">
      <c r="A132" s="130"/>
      <c r="B132" s="130"/>
      <c r="C132" s="130"/>
      <c r="D132" s="130"/>
      <c r="E132" s="130"/>
      <c r="F132" s="130"/>
      <c r="G132" s="130"/>
      <c r="H132" s="130"/>
      <c r="I132" s="130"/>
      <c r="J132" s="130"/>
      <c r="K132" s="130"/>
      <c r="L132" s="130"/>
      <c r="M132" s="130"/>
      <c r="N132" s="130"/>
      <c r="O132" s="130"/>
      <c r="P132" s="130"/>
      <c r="Q132" s="130"/>
      <c r="R132" s="130"/>
      <c r="S132" s="130"/>
      <c r="T132" s="127"/>
      <c r="U132" s="127"/>
      <c r="V132" s="127"/>
      <c r="W132" s="127"/>
      <c r="X132" s="127"/>
      <c r="Y132" s="127"/>
      <c r="Z132" s="127"/>
      <c r="AA132" s="127"/>
      <c r="AB132" s="127"/>
      <c r="AC132" s="127"/>
      <c r="AD132" s="127"/>
      <c r="AE132" s="127"/>
      <c r="AF132" s="127"/>
      <c r="AG132" s="127"/>
      <c r="AH132" s="127"/>
      <c r="AI132" s="127"/>
      <c r="AJ132" s="127"/>
      <c r="AK132" s="127"/>
      <c r="AL132" s="127"/>
      <c r="AM132" s="127"/>
    </row>
    <row r="133" spans="1:39" s="75" customFormat="1" ht="15" customHeight="1" x14ac:dyDescent="0.25">
      <c r="A133" s="130"/>
      <c r="B133" s="130"/>
      <c r="C133" s="130"/>
      <c r="D133" s="130"/>
      <c r="E133" s="130"/>
      <c r="F133" s="130"/>
      <c r="G133" s="130"/>
      <c r="H133" s="130"/>
      <c r="I133" s="130"/>
      <c r="J133" s="130"/>
      <c r="K133" s="130"/>
      <c r="L133" s="130"/>
      <c r="M133" s="130"/>
      <c r="N133" s="130"/>
      <c r="O133" s="130"/>
      <c r="P133" s="130"/>
      <c r="Q133" s="130"/>
      <c r="R133" s="130"/>
      <c r="S133" s="130"/>
      <c r="T133" s="127"/>
      <c r="U133" s="127"/>
      <c r="V133" s="127"/>
      <c r="W133" s="127"/>
      <c r="X133" s="127"/>
      <c r="Y133" s="127"/>
      <c r="Z133" s="127"/>
      <c r="AA133" s="127"/>
      <c r="AB133" s="127"/>
      <c r="AC133" s="127"/>
      <c r="AD133" s="127"/>
      <c r="AE133" s="127"/>
      <c r="AF133" s="127"/>
      <c r="AG133" s="127"/>
      <c r="AH133" s="127"/>
      <c r="AI133" s="127"/>
      <c r="AJ133" s="127"/>
      <c r="AK133" s="127"/>
      <c r="AL133" s="127"/>
      <c r="AM133" s="127"/>
    </row>
    <row r="134" spans="1:39" s="75" customFormat="1" ht="15" customHeight="1" x14ac:dyDescent="0.25">
      <c r="A134" s="130"/>
      <c r="B134" s="130"/>
      <c r="C134" s="130"/>
      <c r="D134" s="130"/>
      <c r="E134" s="130"/>
      <c r="F134" s="130"/>
      <c r="G134" s="130"/>
      <c r="H134" s="130"/>
      <c r="I134" s="130"/>
      <c r="J134" s="130"/>
      <c r="K134" s="130"/>
      <c r="L134" s="130"/>
      <c r="M134" s="130"/>
      <c r="N134" s="130"/>
      <c r="O134" s="130"/>
      <c r="P134" s="130"/>
      <c r="Q134" s="130"/>
      <c r="R134" s="130"/>
      <c r="S134" s="130"/>
      <c r="T134" s="127"/>
      <c r="U134" s="127"/>
      <c r="V134" s="127"/>
      <c r="W134" s="127"/>
      <c r="X134" s="127"/>
      <c r="Y134" s="127"/>
      <c r="Z134" s="127"/>
      <c r="AA134" s="127"/>
      <c r="AB134" s="127"/>
      <c r="AC134" s="127"/>
      <c r="AD134" s="127"/>
      <c r="AE134" s="127"/>
      <c r="AF134" s="127"/>
      <c r="AG134" s="127"/>
      <c r="AH134" s="127"/>
      <c r="AI134" s="127"/>
      <c r="AJ134" s="127"/>
      <c r="AK134" s="127"/>
      <c r="AL134" s="127"/>
      <c r="AM134" s="127"/>
    </row>
    <row r="135" spans="1:39" s="75" customFormat="1" ht="15" customHeight="1" x14ac:dyDescent="0.25">
      <c r="A135" s="130"/>
      <c r="B135" s="130"/>
      <c r="C135" s="130"/>
      <c r="D135" s="130"/>
      <c r="E135" s="130"/>
      <c r="F135" s="130"/>
      <c r="G135" s="130"/>
      <c r="H135" s="130"/>
      <c r="I135" s="130"/>
      <c r="J135" s="130"/>
      <c r="K135" s="130"/>
      <c r="L135" s="130"/>
      <c r="M135" s="130"/>
      <c r="N135" s="130"/>
      <c r="O135" s="130"/>
      <c r="P135" s="130"/>
      <c r="Q135" s="130"/>
      <c r="R135" s="130"/>
      <c r="S135" s="130"/>
      <c r="T135" s="127"/>
      <c r="U135" s="127"/>
      <c r="V135" s="127"/>
      <c r="W135" s="127"/>
      <c r="X135" s="127"/>
      <c r="Y135" s="127"/>
      <c r="Z135" s="127"/>
      <c r="AA135" s="127"/>
      <c r="AB135" s="127"/>
      <c r="AC135" s="127"/>
      <c r="AD135" s="127"/>
      <c r="AE135" s="127"/>
      <c r="AF135" s="127"/>
      <c r="AG135" s="127"/>
      <c r="AH135" s="127"/>
      <c r="AI135" s="127"/>
      <c r="AJ135" s="127"/>
      <c r="AK135" s="127"/>
      <c r="AL135" s="127"/>
      <c r="AM135" s="127"/>
    </row>
    <row r="136" spans="1:39" s="75" customFormat="1" ht="15" customHeight="1" x14ac:dyDescent="0.25">
      <c r="A136" s="130"/>
      <c r="B136" s="130"/>
      <c r="C136" s="130"/>
      <c r="D136" s="130"/>
      <c r="E136" s="130"/>
      <c r="F136" s="130"/>
      <c r="G136" s="130"/>
      <c r="H136" s="130"/>
      <c r="I136" s="130"/>
      <c r="J136" s="130"/>
      <c r="K136" s="130"/>
      <c r="L136" s="130"/>
      <c r="M136" s="130"/>
      <c r="N136" s="130"/>
      <c r="O136" s="130"/>
      <c r="P136" s="130"/>
      <c r="Q136" s="130"/>
      <c r="R136" s="130"/>
      <c r="S136" s="130"/>
      <c r="T136" s="127"/>
      <c r="U136" s="127"/>
      <c r="V136" s="127"/>
      <c r="W136" s="127"/>
      <c r="X136" s="127"/>
      <c r="Y136" s="127"/>
      <c r="Z136" s="127"/>
      <c r="AA136" s="127"/>
      <c r="AB136" s="127"/>
      <c r="AC136" s="127"/>
      <c r="AD136" s="127"/>
      <c r="AE136" s="127"/>
      <c r="AF136" s="127"/>
      <c r="AG136" s="127"/>
      <c r="AH136" s="127"/>
      <c r="AI136" s="127"/>
      <c r="AJ136" s="127"/>
      <c r="AK136" s="127"/>
      <c r="AL136" s="127"/>
      <c r="AM136" s="127"/>
    </row>
    <row r="137" spans="1:39" s="75" customFormat="1" ht="15" customHeight="1" x14ac:dyDescent="0.25">
      <c r="A137" s="130"/>
      <c r="B137" s="130"/>
      <c r="C137" s="130"/>
      <c r="D137" s="130"/>
      <c r="E137" s="130"/>
      <c r="F137" s="130"/>
      <c r="G137" s="130"/>
      <c r="H137" s="130"/>
      <c r="I137" s="130"/>
      <c r="J137" s="130"/>
      <c r="K137" s="130"/>
      <c r="L137" s="130"/>
      <c r="M137" s="130"/>
      <c r="N137" s="130"/>
      <c r="O137" s="130"/>
      <c r="P137" s="130"/>
      <c r="Q137" s="130"/>
      <c r="R137" s="130"/>
      <c r="S137" s="130"/>
      <c r="T137" s="127"/>
      <c r="U137" s="127"/>
      <c r="V137" s="127"/>
      <c r="W137" s="127"/>
      <c r="X137" s="127"/>
      <c r="Y137" s="127"/>
      <c r="Z137" s="127"/>
      <c r="AA137" s="127"/>
      <c r="AB137" s="127"/>
      <c r="AC137" s="127"/>
      <c r="AD137" s="127"/>
      <c r="AE137" s="127"/>
      <c r="AF137" s="127"/>
      <c r="AG137" s="127"/>
      <c r="AH137" s="127"/>
      <c r="AI137" s="127"/>
      <c r="AJ137" s="127"/>
      <c r="AK137" s="127"/>
      <c r="AL137" s="127"/>
      <c r="AM137" s="127"/>
    </row>
    <row r="138" spans="1:39" s="75" customFormat="1" ht="15" customHeight="1" x14ac:dyDescent="0.25">
      <c r="A138" s="130"/>
      <c r="B138" s="130"/>
      <c r="C138" s="130"/>
      <c r="D138" s="130"/>
      <c r="E138" s="130"/>
      <c r="F138" s="130"/>
      <c r="G138" s="130"/>
      <c r="H138" s="130"/>
      <c r="I138" s="130"/>
      <c r="J138" s="130"/>
      <c r="K138" s="130"/>
      <c r="L138" s="130"/>
      <c r="M138" s="130"/>
      <c r="N138" s="130"/>
      <c r="O138" s="130"/>
      <c r="P138" s="130"/>
      <c r="Q138" s="130"/>
      <c r="R138" s="130"/>
      <c r="S138" s="130"/>
      <c r="T138" s="127"/>
      <c r="U138" s="127"/>
      <c r="V138" s="127"/>
      <c r="W138" s="127"/>
      <c r="X138" s="127"/>
      <c r="Y138" s="127"/>
      <c r="Z138" s="127"/>
      <c r="AA138" s="127"/>
      <c r="AB138" s="127"/>
      <c r="AC138" s="127"/>
      <c r="AD138" s="127"/>
      <c r="AE138" s="127"/>
      <c r="AF138" s="127"/>
      <c r="AG138" s="127"/>
      <c r="AH138" s="127"/>
      <c r="AI138" s="127"/>
      <c r="AJ138" s="127"/>
      <c r="AK138" s="127"/>
      <c r="AL138" s="127"/>
      <c r="AM138" s="127"/>
    </row>
    <row r="139" spans="1:39" s="75" customFormat="1" ht="15" customHeight="1" x14ac:dyDescent="0.25">
      <c r="A139" s="130"/>
      <c r="B139" s="130"/>
      <c r="C139" s="130"/>
      <c r="D139" s="130"/>
      <c r="E139" s="130"/>
      <c r="F139" s="130"/>
      <c r="G139" s="130"/>
      <c r="H139" s="130"/>
      <c r="I139" s="130"/>
      <c r="J139" s="130"/>
      <c r="K139" s="130"/>
      <c r="L139" s="130"/>
      <c r="M139" s="130"/>
      <c r="N139" s="130"/>
      <c r="O139" s="130"/>
      <c r="P139" s="130"/>
      <c r="Q139" s="130"/>
      <c r="R139" s="130"/>
      <c r="S139" s="130"/>
      <c r="T139" s="127"/>
      <c r="U139" s="127"/>
      <c r="V139" s="127"/>
      <c r="W139" s="127"/>
      <c r="X139" s="127"/>
      <c r="Y139" s="127"/>
      <c r="Z139" s="127"/>
      <c r="AA139" s="127"/>
      <c r="AB139" s="127"/>
      <c r="AC139" s="127"/>
      <c r="AD139" s="127"/>
      <c r="AE139" s="127"/>
      <c r="AF139" s="127"/>
      <c r="AG139" s="127"/>
      <c r="AH139" s="127"/>
      <c r="AI139" s="127"/>
      <c r="AJ139" s="127"/>
      <c r="AK139" s="127"/>
      <c r="AL139" s="127"/>
      <c r="AM139" s="127"/>
    </row>
    <row r="140" spans="1:39" s="75" customFormat="1" ht="15" customHeight="1" x14ac:dyDescent="0.25">
      <c r="A140" s="130"/>
      <c r="B140" s="130"/>
      <c r="C140" s="130"/>
      <c r="D140" s="130"/>
      <c r="E140" s="130"/>
      <c r="F140" s="130"/>
      <c r="G140" s="130"/>
      <c r="H140" s="130"/>
      <c r="I140" s="130"/>
      <c r="J140" s="130"/>
      <c r="K140" s="130"/>
      <c r="L140" s="130"/>
      <c r="M140" s="130"/>
      <c r="N140" s="130"/>
      <c r="O140" s="130"/>
      <c r="P140" s="130"/>
      <c r="Q140" s="130"/>
      <c r="R140" s="130"/>
      <c r="S140" s="130"/>
      <c r="T140" s="127"/>
      <c r="U140" s="127"/>
      <c r="V140" s="127"/>
      <c r="W140" s="127"/>
      <c r="X140" s="127"/>
      <c r="Y140" s="127"/>
      <c r="Z140" s="127"/>
      <c r="AA140" s="127"/>
      <c r="AB140" s="127"/>
      <c r="AC140" s="127"/>
      <c r="AD140" s="127"/>
      <c r="AE140" s="127"/>
      <c r="AF140" s="127"/>
      <c r="AG140" s="127"/>
      <c r="AH140" s="127"/>
      <c r="AI140" s="127"/>
      <c r="AJ140" s="127"/>
      <c r="AK140" s="127"/>
      <c r="AL140" s="127"/>
      <c r="AM140" s="127"/>
    </row>
    <row r="141" spans="1:39" s="75" customFormat="1" ht="15" customHeight="1" x14ac:dyDescent="0.25">
      <c r="A141" s="130"/>
      <c r="B141" s="130"/>
      <c r="C141" s="130"/>
      <c r="D141" s="130"/>
      <c r="E141" s="130"/>
      <c r="F141" s="130"/>
      <c r="G141" s="130"/>
      <c r="H141" s="130"/>
      <c r="I141" s="130"/>
      <c r="J141" s="130"/>
      <c r="K141" s="130"/>
      <c r="L141" s="130"/>
      <c r="M141" s="130"/>
      <c r="N141" s="130"/>
      <c r="O141" s="130"/>
      <c r="P141" s="130"/>
      <c r="Q141" s="130"/>
      <c r="R141" s="130"/>
      <c r="S141" s="130"/>
      <c r="T141" s="127"/>
      <c r="U141" s="127"/>
      <c r="V141" s="127"/>
      <c r="W141" s="127"/>
      <c r="X141" s="127"/>
      <c r="Y141" s="127"/>
      <c r="Z141" s="127"/>
      <c r="AA141" s="127"/>
      <c r="AB141" s="127"/>
      <c r="AC141" s="127"/>
      <c r="AD141" s="127"/>
      <c r="AE141" s="127"/>
      <c r="AF141" s="127"/>
      <c r="AG141" s="127"/>
      <c r="AH141" s="127"/>
      <c r="AI141" s="127"/>
      <c r="AJ141" s="127"/>
      <c r="AK141" s="127"/>
      <c r="AL141" s="127"/>
      <c r="AM141" s="127"/>
    </row>
    <row r="142" spans="1:39" s="75" customFormat="1" ht="15" customHeight="1" x14ac:dyDescent="0.25">
      <c r="A142" s="130"/>
      <c r="B142" s="130"/>
      <c r="C142" s="130"/>
      <c r="D142" s="130"/>
      <c r="E142" s="130"/>
      <c r="F142" s="130"/>
      <c r="G142" s="130"/>
      <c r="H142" s="130"/>
      <c r="I142" s="130"/>
      <c r="J142" s="130"/>
      <c r="K142" s="130"/>
      <c r="L142" s="130"/>
      <c r="M142" s="130"/>
      <c r="N142" s="130"/>
      <c r="O142" s="130"/>
      <c r="P142" s="130"/>
      <c r="Q142" s="130"/>
      <c r="R142" s="130"/>
      <c r="S142" s="130"/>
      <c r="T142" s="127"/>
      <c r="U142" s="127"/>
      <c r="V142" s="127"/>
      <c r="W142" s="127"/>
      <c r="X142" s="127"/>
      <c r="Y142" s="127"/>
      <c r="Z142" s="127"/>
      <c r="AA142" s="127"/>
      <c r="AB142" s="127"/>
      <c r="AC142" s="127"/>
      <c r="AD142" s="127"/>
      <c r="AE142" s="127"/>
      <c r="AF142" s="127"/>
      <c r="AG142" s="127"/>
      <c r="AH142" s="127"/>
      <c r="AI142" s="127"/>
      <c r="AJ142" s="127"/>
      <c r="AK142" s="127"/>
      <c r="AL142" s="127"/>
      <c r="AM142" s="127"/>
    </row>
    <row r="143" spans="1:39" s="75" customFormat="1" ht="15" customHeight="1" x14ac:dyDescent="0.25">
      <c r="A143" s="130"/>
      <c r="B143" s="130"/>
      <c r="C143" s="130"/>
      <c r="D143" s="130"/>
      <c r="E143" s="130"/>
      <c r="F143" s="130"/>
      <c r="G143" s="130"/>
      <c r="H143" s="130"/>
      <c r="I143" s="130"/>
      <c r="J143" s="130"/>
      <c r="K143" s="130"/>
      <c r="L143" s="130"/>
      <c r="M143" s="130"/>
      <c r="N143" s="130"/>
      <c r="O143" s="130"/>
      <c r="P143" s="130"/>
      <c r="Q143" s="130"/>
      <c r="R143" s="130"/>
      <c r="S143" s="130"/>
      <c r="T143" s="127"/>
      <c r="U143" s="127"/>
      <c r="V143" s="127"/>
      <c r="W143" s="127"/>
      <c r="X143" s="127"/>
      <c r="Y143" s="127"/>
      <c r="Z143" s="127"/>
      <c r="AA143" s="127"/>
      <c r="AB143" s="127"/>
      <c r="AC143" s="127"/>
      <c r="AD143" s="127"/>
      <c r="AE143" s="127"/>
      <c r="AF143" s="127"/>
      <c r="AG143" s="127"/>
      <c r="AH143" s="127"/>
      <c r="AI143" s="127"/>
      <c r="AJ143" s="127"/>
      <c r="AK143" s="127"/>
      <c r="AL143" s="127"/>
      <c r="AM143" s="127"/>
    </row>
    <row r="144" spans="1:39" s="75" customFormat="1" ht="15" customHeight="1" x14ac:dyDescent="0.25">
      <c r="A144" s="130"/>
      <c r="B144" s="130"/>
      <c r="C144" s="130"/>
      <c r="D144" s="130"/>
      <c r="E144" s="130"/>
      <c r="F144" s="130"/>
      <c r="G144" s="130"/>
      <c r="H144" s="130"/>
      <c r="I144" s="130"/>
      <c r="J144" s="130"/>
      <c r="K144" s="130"/>
      <c r="L144" s="130"/>
      <c r="M144" s="130"/>
      <c r="N144" s="130"/>
      <c r="O144" s="130"/>
      <c r="P144" s="130"/>
      <c r="Q144" s="130"/>
      <c r="R144" s="130"/>
      <c r="S144" s="130"/>
      <c r="T144" s="127"/>
      <c r="U144" s="127"/>
      <c r="V144" s="127"/>
      <c r="W144" s="127"/>
      <c r="X144" s="127"/>
      <c r="Y144" s="127"/>
      <c r="Z144" s="127"/>
      <c r="AA144" s="127"/>
      <c r="AB144" s="127"/>
      <c r="AC144" s="127"/>
      <c r="AD144" s="127"/>
      <c r="AE144" s="127"/>
      <c r="AF144" s="127"/>
      <c r="AG144" s="127"/>
      <c r="AH144" s="127"/>
      <c r="AI144" s="127"/>
      <c r="AJ144" s="127"/>
      <c r="AK144" s="127"/>
      <c r="AL144" s="127"/>
      <c r="AM144" s="127"/>
    </row>
    <row r="145" spans="1:39" s="75" customFormat="1" ht="15" customHeight="1" x14ac:dyDescent="0.25">
      <c r="A145" s="130"/>
      <c r="B145" s="130"/>
      <c r="C145" s="130"/>
      <c r="D145" s="130"/>
      <c r="E145" s="130"/>
      <c r="F145" s="130"/>
      <c r="G145" s="130"/>
      <c r="H145" s="130"/>
      <c r="I145" s="130"/>
      <c r="J145" s="130"/>
      <c r="K145" s="130"/>
      <c r="L145" s="130"/>
      <c r="M145" s="130"/>
      <c r="N145" s="130"/>
      <c r="O145" s="130"/>
      <c r="P145" s="130"/>
      <c r="Q145" s="130"/>
      <c r="R145" s="130"/>
      <c r="S145" s="130"/>
      <c r="T145" s="127"/>
      <c r="U145" s="127"/>
      <c r="V145" s="127"/>
      <c r="W145" s="127"/>
      <c r="X145" s="127"/>
      <c r="Y145" s="127"/>
      <c r="Z145" s="127"/>
      <c r="AA145" s="127"/>
      <c r="AB145" s="127"/>
      <c r="AC145" s="127"/>
      <c r="AD145" s="127"/>
      <c r="AE145" s="127"/>
      <c r="AF145" s="127"/>
      <c r="AG145" s="127"/>
      <c r="AH145" s="127"/>
      <c r="AI145" s="127"/>
      <c r="AJ145" s="127"/>
      <c r="AK145" s="127"/>
      <c r="AL145" s="127"/>
      <c r="AM145" s="127"/>
    </row>
    <row r="146" spans="1:39" s="75" customFormat="1" ht="15" customHeight="1" x14ac:dyDescent="0.25">
      <c r="A146" s="130"/>
      <c r="B146" s="130"/>
      <c r="C146" s="130"/>
      <c r="D146" s="130"/>
      <c r="E146" s="130"/>
      <c r="F146" s="130"/>
      <c r="G146" s="130"/>
      <c r="H146" s="130"/>
      <c r="I146" s="130"/>
      <c r="J146" s="130"/>
      <c r="K146" s="130"/>
      <c r="L146" s="130"/>
      <c r="M146" s="130"/>
      <c r="N146" s="130"/>
      <c r="O146" s="130"/>
      <c r="P146" s="130"/>
      <c r="Q146" s="130"/>
      <c r="R146" s="130"/>
      <c r="S146" s="130"/>
      <c r="T146" s="127"/>
      <c r="U146" s="127"/>
      <c r="V146" s="127"/>
      <c r="W146" s="127"/>
      <c r="X146" s="127"/>
      <c r="Y146" s="127"/>
      <c r="Z146" s="127"/>
      <c r="AA146" s="127"/>
      <c r="AB146" s="127"/>
      <c r="AC146" s="127"/>
      <c r="AD146" s="127"/>
      <c r="AE146" s="127"/>
      <c r="AF146" s="127"/>
      <c r="AG146" s="127"/>
      <c r="AH146" s="127"/>
      <c r="AI146" s="127"/>
      <c r="AJ146" s="127"/>
      <c r="AK146" s="127"/>
      <c r="AL146" s="127"/>
      <c r="AM146" s="127"/>
    </row>
    <row r="147" spans="1:39" s="75" customFormat="1" ht="15" customHeight="1" x14ac:dyDescent="0.25">
      <c r="A147" s="130"/>
      <c r="B147" s="130"/>
      <c r="C147" s="130"/>
      <c r="D147" s="130"/>
      <c r="E147" s="130"/>
      <c r="F147" s="130"/>
      <c r="G147" s="130"/>
      <c r="H147" s="130"/>
      <c r="I147" s="130"/>
      <c r="J147" s="130"/>
      <c r="K147" s="130"/>
      <c r="L147" s="130"/>
      <c r="M147" s="130"/>
      <c r="N147" s="130"/>
      <c r="O147" s="130"/>
      <c r="P147" s="130"/>
      <c r="Q147" s="130"/>
      <c r="R147" s="130"/>
      <c r="S147" s="130"/>
      <c r="T147" s="127"/>
      <c r="U147" s="127"/>
      <c r="V147" s="127"/>
      <c r="W147" s="127"/>
      <c r="X147" s="127"/>
      <c r="Y147" s="127"/>
      <c r="Z147" s="127"/>
      <c r="AA147" s="127"/>
      <c r="AB147" s="127"/>
      <c r="AC147" s="127"/>
      <c r="AD147" s="127"/>
      <c r="AE147" s="127"/>
      <c r="AF147" s="127"/>
      <c r="AG147" s="127"/>
      <c r="AH147" s="127"/>
      <c r="AI147" s="127"/>
      <c r="AJ147" s="127"/>
      <c r="AK147" s="127"/>
      <c r="AL147" s="127"/>
      <c r="AM147" s="127"/>
    </row>
    <row r="148" spans="1:39" s="75" customFormat="1" ht="15" customHeight="1" x14ac:dyDescent="0.25">
      <c r="A148" s="130"/>
      <c r="B148" s="130"/>
      <c r="C148" s="130"/>
      <c r="D148" s="130"/>
      <c r="E148" s="130"/>
      <c r="F148" s="130"/>
      <c r="G148" s="130"/>
      <c r="H148" s="130"/>
      <c r="I148" s="130"/>
      <c r="J148" s="130"/>
      <c r="K148" s="130"/>
      <c r="L148" s="130"/>
      <c r="M148" s="130"/>
      <c r="N148" s="130"/>
      <c r="O148" s="130"/>
      <c r="P148" s="130"/>
      <c r="Q148" s="130"/>
      <c r="R148" s="130"/>
      <c r="S148" s="130"/>
      <c r="T148" s="127"/>
      <c r="U148" s="127"/>
      <c r="V148" s="127"/>
      <c r="W148" s="127"/>
      <c r="X148" s="127"/>
      <c r="Y148" s="127"/>
      <c r="Z148" s="127"/>
      <c r="AA148" s="127"/>
      <c r="AB148" s="127"/>
      <c r="AC148" s="127"/>
      <c r="AD148" s="127"/>
      <c r="AE148" s="127"/>
      <c r="AF148" s="127"/>
      <c r="AG148" s="127"/>
      <c r="AH148" s="127"/>
      <c r="AI148" s="127"/>
      <c r="AJ148" s="127"/>
      <c r="AK148" s="127"/>
      <c r="AL148" s="127"/>
      <c r="AM148" s="127"/>
    </row>
    <row r="149" spans="1:39" s="75" customFormat="1" ht="15" customHeight="1" x14ac:dyDescent="0.25">
      <c r="A149" s="130"/>
      <c r="B149" s="130"/>
      <c r="C149" s="130"/>
      <c r="D149" s="130"/>
      <c r="E149" s="130"/>
      <c r="F149" s="130"/>
      <c r="G149" s="130"/>
      <c r="H149" s="130"/>
      <c r="I149" s="130"/>
      <c r="J149" s="130"/>
      <c r="K149" s="130"/>
      <c r="L149" s="130"/>
      <c r="M149" s="130"/>
      <c r="N149" s="130"/>
      <c r="O149" s="130"/>
      <c r="P149" s="130"/>
      <c r="Q149" s="130"/>
      <c r="R149" s="130"/>
      <c r="S149" s="130"/>
      <c r="T149" s="127"/>
      <c r="U149" s="127"/>
      <c r="V149" s="127"/>
      <c r="W149" s="127"/>
      <c r="X149" s="127"/>
      <c r="Y149" s="127"/>
      <c r="Z149" s="127"/>
      <c r="AA149" s="127"/>
      <c r="AB149" s="127"/>
      <c r="AC149" s="127"/>
      <c r="AD149" s="127"/>
      <c r="AE149" s="127"/>
      <c r="AF149" s="127"/>
      <c r="AG149" s="127"/>
      <c r="AH149" s="127"/>
      <c r="AI149" s="127"/>
      <c r="AJ149" s="127"/>
      <c r="AK149" s="127"/>
      <c r="AL149" s="127"/>
      <c r="AM149" s="127"/>
    </row>
    <row r="150" spans="1:39" s="75" customFormat="1" ht="15" customHeight="1" x14ac:dyDescent="0.25">
      <c r="A150" s="130"/>
      <c r="B150" s="130"/>
      <c r="C150" s="130"/>
      <c r="D150" s="130"/>
      <c r="E150" s="130"/>
      <c r="F150" s="130"/>
      <c r="G150" s="130"/>
      <c r="H150" s="130"/>
      <c r="I150" s="130"/>
      <c r="J150" s="130"/>
      <c r="K150" s="130"/>
      <c r="L150" s="130"/>
      <c r="M150" s="130"/>
      <c r="N150" s="130"/>
      <c r="O150" s="130"/>
      <c r="P150" s="130"/>
      <c r="Q150" s="130"/>
      <c r="R150" s="130"/>
      <c r="S150" s="130"/>
      <c r="T150" s="127"/>
      <c r="U150" s="127"/>
      <c r="V150" s="127"/>
      <c r="W150" s="127"/>
      <c r="X150" s="127"/>
      <c r="Y150" s="127"/>
      <c r="Z150" s="127"/>
      <c r="AA150" s="127"/>
      <c r="AB150" s="127"/>
      <c r="AC150" s="127"/>
      <c r="AD150" s="127"/>
      <c r="AE150" s="127"/>
      <c r="AF150" s="127"/>
      <c r="AG150" s="127"/>
      <c r="AH150" s="127"/>
      <c r="AI150" s="127"/>
      <c r="AJ150" s="127"/>
      <c r="AK150" s="127"/>
      <c r="AL150" s="127"/>
      <c r="AM150" s="127"/>
    </row>
    <row r="151" spans="1:39" s="75" customFormat="1" ht="15" customHeight="1" x14ac:dyDescent="0.25">
      <c r="A151" s="130"/>
      <c r="B151" s="130"/>
      <c r="C151" s="130"/>
      <c r="D151" s="130"/>
      <c r="E151" s="130"/>
      <c r="F151" s="130"/>
      <c r="G151" s="130"/>
      <c r="H151" s="130"/>
      <c r="I151" s="130"/>
      <c r="J151" s="130"/>
      <c r="K151" s="130"/>
      <c r="L151" s="130"/>
      <c r="M151" s="130"/>
      <c r="N151" s="130"/>
      <c r="O151" s="130"/>
      <c r="P151" s="130"/>
      <c r="Q151" s="130"/>
      <c r="R151" s="130"/>
      <c r="S151" s="130"/>
      <c r="T151" s="127"/>
      <c r="U151" s="127"/>
      <c r="V151" s="127"/>
      <c r="W151" s="127"/>
      <c r="X151" s="127"/>
      <c r="Y151" s="127"/>
      <c r="Z151" s="127"/>
      <c r="AA151" s="127"/>
      <c r="AB151" s="127"/>
      <c r="AC151" s="127"/>
      <c r="AD151" s="127"/>
      <c r="AE151" s="127"/>
      <c r="AF151" s="127"/>
      <c r="AG151" s="127"/>
      <c r="AH151" s="127"/>
      <c r="AI151" s="127"/>
      <c r="AJ151" s="127"/>
      <c r="AK151" s="127"/>
      <c r="AL151" s="127"/>
      <c r="AM151" s="127"/>
    </row>
    <row r="152" spans="1:39" s="75" customFormat="1" ht="15" customHeight="1" x14ac:dyDescent="0.25">
      <c r="A152" s="130"/>
      <c r="B152" s="130"/>
      <c r="C152" s="130"/>
      <c r="D152" s="130"/>
      <c r="E152" s="130"/>
      <c r="F152" s="130"/>
      <c r="G152" s="130"/>
      <c r="H152" s="130"/>
      <c r="I152" s="130"/>
      <c r="J152" s="130"/>
      <c r="K152" s="130"/>
      <c r="L152" s="130"/>
      <c r="M152" s="130"/>
      <c r="N152" s="130"/>
      <c r="O152" s="130"/>
      <c r="P152" s="130"/>
      <c r="Q152" s="130"/>
      <c r="R152" s="130"/>
      <c r="S152" s="130"/>
      <c r="T152" s="127"/>
      <c r="U152" s="127"/>
      <c r="V152" s="127"/>
      <c r="W152" s="127"/>
      <c r="X152" s="127"/>
      <c r="Y152" s="127"/>
      <c r="Z152" s="127"/>
      <c r="AA152" s="127"/>
      <c r="AB152" s="127"/>
      <c r="AC152" s="127"/>
      <c r="AD152" s="127"/>
      <c r="AE152" s="127"/>
      <c r="AF152" s="127"/>
      <c r="AG152" s="127"/>
      <c r="AH152" s="127"/>
      <c r="AI152" s="127"/>
      <c r="AJ152" s="127"/>
      <c r="AK152" s="127"/>
      <c r="AL152" s="127"/>
      <c r="AM152" s="127"/>
    </row>
    <row r="153" spans="1:39" s="75" customFormat="1" ht="15" customHeight="1" x14ac:dyDescent="0.25">
      <c r="A153" s="130"/>
      <c r="B153" s="130"/>
      <c r="C153" s="130"/>
      <c r="D153" s="130"/>
      <c r="E153" s="130"/>
      <c r="F153" s="130"/>
      <c r="G153" s="130"/>
      <c r="H153" s="130"/>
      <c r="I153" s="130"/>
      <c r="J153" s="130"/>
      <c r="K153" s="130"/>
      <c r="L153" s="130"/>
      <c r="M153" s="130"/>
      <c r="N153" s="130"/>
      <c r="O153" s="130"/>
      <c r="P153" s="130"/>
      <c r="Q153" s="130"/>
      <c r="R153" s="130"/>
      <c r="S153" s="130"/>
      <c r="T153" s="127"/>
      <c r="U153" s="127"/>
      <c r="V153" s="127"/>
      <c r="W153" s="127"/>
      <c r="X153" s="127"/>
      <c r="Y153" s="127"/>
      <c r="Z153" s="127"/>
      <c r="AA153" s="127"/>
      <c r="AB153" s="127"/>
      <c r="AC153" s="127"/>
      <c r="AD153" s="127"/>
      <c r="AE153" s="127"/>
      <c r="AF153" s="127"/>
      <c r="AG153" s="127"/>
      <c r="AH153" s="127"/>
      <c r="AI153" s="127"/>
      <c r="AJ153" s="127"/>
      <c r="AK153" s="127"/>
      <c r="AL153" s="127"/>
      <c r="AM153" s="127"/>
    </row>
    <row r="154" spans="1:39" s="75" customFormat="1" ht="15" customHeight="1" x14ac:dyDescent="0.25">
      <c r="A154" s="130"/>
      <c r="B154" s="130"/>
      <c r="C154" s="130"/>
      <c r="D154" s="130"/>
      <c r="E154" s="130"/>
      <c r="F154" s="130"/>
      <c r="G154" s="130"/>
      <c r="H154" s="130"/>
      <c r="I154" s="130"/>
      <c r="J154" s="130"/>
      <c r="K154" s="130"/>
      <c r="L154" s="130"/>
      <c r="M154" s="130"/>
      <c r="N154" s="130"/>
      <c r="O154" s="130"/>
      <c r="P154" s="130"/>
      <c r="Q154" s="130"/>
      <c r="R154" s="130"/>
      <c r="S154" s="130"/>
      <c r="T154" s="127"/>
      <c r="U154" s="127"/>
      <c r="V154" s="127"/>
      <c r="W154" s="127"/>
      <c r="X154" s="127"/>
      <c r="Y154" s="127"/>
      <c r="Z154" s="127"/>
      <c r="AA154" s="127"/>
      <c r="AB154" s="127"/>
      <c r="AC154" s="127"/>
      <c r="AD154" s="127"/>
      <c r="AE154" s="127"/>
      <c r="AF154" s="127"/>
      <c r="AG154" s="127"/>
      <c r="AH154" s="127"/>
      <c r="AI154" s="127"/>
      <c r="AJ154" s="127"/>
      <c r="AK154" s="127"/>
      <c r="AL154" s="127"/>
      <c r="AM154" s="127"/>
    </row>
    <row r="155" spans="1:39" s="75" customFormat="1" ht="15" customHeight="1" x14ac:dyDescent="0.25">
      <c r="A155" s="130"/>
      <c r="B155" s="130"/>
      <c r="C155" s="130"/>
      <c r="D155" s="130"/>
      <c r="E155" s="130"/>
      <c r="F155" s="130"/>
      <c r="G155" s="130"/>
      <c r="H155" s="130"/>
      <c r="I155" s="130"/>
      <c r="J155" s="130"/>
      <c r="K155" s="130"/>
      <c r="L155" s="130"/>
      <c r="M155" s="130"/>
      <c r="N155" s="130"/>
      <c r="O155" s="130"/>
      <c r="P155" s="130"/>
      <c r="Q155" s="130"/>
      <c r="R155" s="130"/>
      <c r="S155" s="130"/>
      <c r="T155" s="127"/>
      <c r="U155" s="127"/>
      <c r="V155" s="127"/>
      <c r="W155" s="127"/>
      <c r="X155" s="127"/>
      <c r="Y155" s="127"/>
      <c r="Z155" s="127"/>
      <c r="AA155" s="127"/>
      <c r="AB155" s="127"/>
      <c r="AC155" s="127"/>
      <c r="AD155" s="127"/>
      <c r="AE155" s="127"/>
      <c r="AF155" s="127"/>
      <c r="AG155" s="127"/>
      <c r="AH155" s="127"/>
      <c r="AI155" s="127"/>
      <c r="AJ155" s="127"/>
      <c r="AK155" s="127"/>
      <c r="AL155" s="127"/>
      <c r="AM155" s="127"/>
    </row>
    <row r="156" spans="1:39" s="75" customFormat="1" ht="15" customHeight="1" x14ac:dyDescent="0.25">
      <c r="A156" s="130"/>
      <c r="B156" s="130"/>
      <c r="C156" s="130"/>
      <c r="D156" s="130"/>
      <c r="E156" s="130"/>
      <c r="F156" s="130"/>
      <c r="G156" s="130"/>
      <c r="H156" s="130"/>
      <c r="I156" s="130"/>
      <c r="J156" s="130"/>
      <c r="K156" s="130"/>
      <c r="L156" s="130"/>
      <c r="M156" s="130"/>
      <c r="N156" s="130"/>
      <c r="O156" s="130"/>
      <c r="P156" s="130"/>
      <c r="Q156" s="130"/>
      <c r="R156" s="130"/>
      <c r="S156" s="130"/>
      <c r="T156" s="127"/>
      <c r="U156" s="127"/>
      <c r="V156" s="127"/>
      <c r="W156" s="127"/>
      <c r="X156" s="127"/>
      <c r="Y156" s="127"/>
      <c r="Z156" s="127"/>
      <c r="AA156" s="127"/>
      <c r="AB156" s="127"/>
      <c r="AC156" s="127"/>
      <c r="AD156" s="127"/>
      <c r="AE156" s="127"/>
      <c r="AF156" s="127"/>
      <c r="AG156" s="127"/>
      <c r="AH156" s="127"/>
      <c r="AI156" s="127"/>
      <c r="AJ156" s="127"/>
      <c r="AK156" s="127"/>
      <c r="AL156" s="127"/>
      <c r="AM156" s="127"/>
    </row>
    <row r="157" spans="1:39" s="75" customFormat="1" ht="15" customHeight="1" x14ac:dyDescent="0.25">
      <c r="A157" s="130"/>
      <c r="B157" s="130"/>
      <c r="C157" s="130"/>
      <c r="D157" s="130"/>
      <c r="E157" s="130"/>
      <c r="F157" s="130"/>
      <c r="G157" s="130"/>
      <c r="H157" s="130"/>
      <c r="I157" s="130"/>
      <c r="J157" s="130"/>
      <c r="K157" s="130"/>
      <c r="L157" s="130"/>
      <c r="M157" s="130"/>
      <c r="N157" s="130"/>
      <c r="O157" s="130"/>
      <c r="P157" s="130"/>
      <c r="Q157" s="130"/>
      <c r="R157" s="130"/>
      <c r="S157" s="130"/>
      <c r="T157" s="127"/>
      <c r="U157" s="127"/>
      <c r="V157" s="127"/>
      <c r="W157" s="127"/>
      <c r="X157" s="127"/>
      <c r="Y157" s="127"/>
      <c r="Z157" s="127"/>
      <c r="AA157" s="127"/>
      <c r="AB157" s="127"/>
      <c r="AC157" s="127"/>
      <c r="AD157" s="127"/>
      <c r="AE157" s="127"/>
      <c r="AF157" s="127"/>
      <c r="AG157" s="127"/>
      <c r="AH157" s="127"/>
      <c r="AI157" s="127"/>
      <c r="AJ157" s="127"/>
      <c r="AK157" s="127"/>
      <c r="AL157" s="127"/>
      <c r="AM157" s="127"/>
    </row>
    <row r="158" spans="1:39" s="75" customFormat="1" ht="15" customHeight="1" x14ac:dyDescent="0.25">
      <c r="A158" s="130"/>
      <c r="B158" s="130"/>
      <c r="C158" s="130"/>
      <c r="D158" s="130"/>
      <c r="E158" s="130"/>
      <c r="F158" s="130"/>
      <c r="G158" s="130"/>
      <c r="H158" s="130"/>
      <c r="I158" s="130"/>
      <c r="J158" s="130"/>
      <c r="K158" s="130"/>
      <c r="L158" s="130"/>
      <c r="M158" s="130"/>
      <c r="N158" s="130"/>
      <c r="O158" s="130"/>
      <c r="P158" s="130"/>
      <c r="Q158" s="130"/>
      <c r="R158" s="130"/>
      <c r="S158" s="130"/>
      <c r="T158" s="127"/>
      <c r="U158" s="127"/>
      <c r="V158" s="127"/>
      <c r="W158" s="127"/>
      <c r="X158" s="127"/>
      <c r="Y158" s="127"/>
      <c r="Z158" s="127"/>
      <c r="AA158" s="127"/>
      <c r="AB158" s="127"/>
      <c r="AC158" s="127"/>
      <c r="AD158" s="127"/>
      <c r="AE158" s="127"/>
      <c r="AF158" s="127"/>
      <c r="AG158" s="127"/>
      <c r="AH158" s="127"/>
      <c r="AI158" s="127"/>
      <c r="AJ158" s="127"/>
      <c r="AK158" s="127"/>
      <c r="AL158" s="127"/>
      <c r="AM158" s="127"/>
    </row>
    <row r="159" spans="1:39" s="75" customFormat="1" ht="15" customHeight="1" x14ac:dyDescent="0.25">
      <c r="A159" s="130"/>
      <c r="B159" s="130"/>
      <c r="C159" s="130"/>
      <c r="D159" s="130"/>
      <c r="E159" s="130"/>
      <c r="F159" s="130"/>
      <c r="G159" s="130"/>
      <c r="H159" s="130"/>
      <c r="I159" s="130"/>
      <c r="J159" s="130"/>
      <c r="K159" s="130"/>
      <c r="L159" s="130"/>
      <c r="M159" s="130"/>
      <c r="N159" s="130"/>
      <c r="O159" s="130"/>
      <c r="P159" s="130"/>
      <c r="Q159" s="130"/>
      <c r="R159" s="130"/>
      <c r="S159" s="130"/>
      <c r="T159" s="127"/>
      <c r="U159" s="127"/>
      <c r="V159" s="127"/>
      <c r="W159" s="127"/>
      <c r="X159" s="127"/>
      <c r="Y159" s="127"/>
      <c r="Z159" s="127"/>
      <c r="AA159" s="127"/>
      <c r="AB159" s="127"/>
      <c r="AC159" s="127"/>
      <c r="AD159" s="127"/>
      <c r="AE159" s="127"/>
      <c r="AF159" s="127"/>
      <c r="AG159" s="127"/>
      <c r="AH159" s="127"/>
      <c r="AI159" s="127"/>
      <c r="AJ159" s="127"/>
      <c r="AK159" s="127"/>
      <c r="AL159" s="127"/>
      <c r="AM159" s="127"/>
    </row>
    <row r="160" spans="1:39" s="75" customFormat="1" ht="15" customHeight="1" x14ac:dyDescent="0.25">
      <c r="A160" s="130"/>
      <c r="B160" s="130"/>
      <c r="C160" s="130"/>
      <c r="D160" s="130"/>
      <c r="E160" s="130"/>
      <c r="F160" s="130"/>
      <c r="G160" s="130"/>
      <c r="H160" s="130"/>
      <c r="I160" s="130"/>
      <c r="J160" s="130"/>
      <c r="K160" s="130"/>
      <c r="L160" s="130"/>
      <c r="M160" s="130"/>
      <c r="N160" s="130"/>
      <c r="O160" s="130"/>
      <c r="P160" s="130"/>
      <c r="Q160" s="130"/>
      <c r="R160" s="130"/>
      <c r="S160" s="130"/>
      <c r="T160" s="127"/>
      <c r="U160" s="127"/>
      <c r="V160" s="127"/>
      <c r="W160" s="127"/>
      <c r="X160" s="127"/>
      <c r="Y160" s="127"/>
      <c r="Z160" s="127"/>
      <c r="AA160" s="127"/>
      <c r="AB160" s="127"/>
      <c r="AC160" s="127"/>
      <c r="AD160" s="127"/>
      <c r="AE160" s="127"/>
      <c r="AF160" s="127"/>
      <c r="AG160" s="127"/>
      <c r="AH160" s="127"/>
      <c r="AI160" s="127"/>
      <c r="AJ160" s="127"/>
      <c r="AK160" s="127"/>
      <c r="AL160" s="127"/>
      <c r="AM160" s="127"/>
    </row>
    <row r="161" spans="1:39" s="75" customFormat="1" ht="15" customHeight="1" x14ac:dyDescent="0.25">
      <c r="A161" s="130"/>
      <c r="B161" s="130"/>
      <c r="C161" s="130"/>
      <c r="D161" s="130"/>
      <c r="E161" s="130"/>
      <c r="F161" s="130"/>
      <c r="G161" s="130"/>
      <c r="H161" s="130"/>
      <c r="I161" s="130"/>
      <c r="J161" s="130"/>
      <c r="K161" s="130"/>
      <c r="L161" s="130"/>
      <c r="M161" s="130"/>
      <c r="N161" s="130"/>
      <c r="O161" s="130"/>
      <c r="P161" s="130"/>
      <c r="Q161" s="130"/>
      <c r="R161" s="130"/>
      <c r="S161" s="130"/>
      <c r="T161" s="127"/>
      <c r="U161" s="127"/>
      <c r="V161" s="127"/>
      <c r="W161" s="127"/>
      <c r="X161" s="127"/>
      <c r="Y161" s="127"/>
      <c r="Z161" s="127"/>
      <c r="AA161" s="127"/>
      <c r="AB161" s="127"/>
      <c r="AC161" s="127"/>
      <c r="AD161" s="127"/>
      <c r="AE161" s="127"/>
      <c r="AF161" s="127"/>
      <c r="AG161" s="127"/>
      <c r="AH161" s="127"/>
      <c r="AI161" s="127"/>
      <c r="AJ161" s="127"/>
      <c r="AK161" s="127"/>
      <c r="AL161" s="127"/>
      <c r="AM161" s="127"/>
    </row>
    <row r="162" spans="1:39" s="75" customFormat="1" ht="15" customHeight="1" x14ac:dyDescent="0.25">
      <c r="A162" s="130"/>
      <c r="B162" s="130"/>
      <c r="C162" s="130"/>
      <c r="D162" s="130"/>
      <c r="E162" s="130"/>
      <c r="F162" s="130"/>
      <c r="G162" s="130"/>
      <c r="H162" s="130"/>
      <c r="I162" s="130"/>
      <c r="J162" s="130"/>
      <c r="K162" s="130"/>
      <c r="L162" s="130"/>
      <c r="M162" s="130"/>
      <c r="N162" s="130"/>
      <c r="O162" s="130"/>
      <c r="P162" s="130"/>
      <c r="Q162" s="130"/>
      <c r="R162" s="130"/>
      <c r="S162" s="130"/>
      <c r="T162" s="127"/>
      <c r="U162" s="127"/>
      <c r="V162" s="127"/>
      <c r="W162" s="127"/>
      <c r="X162" s="127"/>
      <c r="Y162" s="127"/>
      <c r="Z162" s="127"/>
      <c r="AA162" s="127"/>
      <c r="AB162" s="127"/>
      <c r="AC162" s="127"/>
      <c r="AD162" s="127"/>
      <c r="AE162" s="127"/>
      <c r="AF162" s="127"/>
      <c r="AG162" s="127"/>
      <c r="AH162" s="127"/>
      <c r="AI162" s="127"/>
      <c r="AJ162" s="127"/>
      <c r="AK162" s="127"/>
      <c r="AL162" s="127"/>
      <c r="AM162" s="127"/>
    </row>
    <row r="163" spans="1:39" s="75" customFormat="1" ht="15" customHeight="1" x14ac:dyDescent="0.25">
      <c r="A163" s="130"/>
      <c r="B163" s="130"/>
      <c r="C163" s="130"/>
      <c r="D163" s="130"/>
      <c r="E163" s="130"/>
      <c r="F163" s="130"/>
      <c r="G163" s="130"/>
      <c r="H163" s="130"/>
      <c r="I163" s="130"/>
      <c r="J163" s="130"/>
      <c r="K163" s="130"/>
      <c r="L163" s="130"/>
      <c r="M163" s="130"/>
      <c r="N163" s="130"/>
      <c r="O163" s="130"/>
      <c r="P163" s="130"/>
      <c r="Q163" s="130"/>
      <c r="R163" s="130"/>
      <c r="S163" s="130"/>
      <c r="T163" s="127"/>
      <c r="U163" s="127"/>
      <c r="V163" s="127"/>
      <c r="W163" s="127"/>
      <c r="X163" s="127"/>
      <c r="Y163" s="127"/>
      <c r="Z163" s="127"/>
      <c r="AA163" s="127"/>
      <c r="AB163" s="127"/>
      <c r="AC163" s="127"/>
      <c r="AD163" s="127"/>
      <c r="AE163" s="127"/>
      <c r="AF163" s="127"/>
      <c r="AG163" s="127"/>
      <c r="AH163" s="127"/>
      <c r="AI163" s="127"/>
      <c r="AJ163" s="127"/>
      <c r="AK163" s="127"/>
      <c r="AL163" s="127"/>
      <c r="AM163" s="127"/>
    </row>
    <row r="164" spans="1:39" s="75" customFormat="1" ht="15" customHeight="1" x14ac:dyDescent="0.25">
      <c r="A164" s="130"/>
      <c r="B164" s="130"/>
      <c r="C164" s="130"/>
      <c r="D164" s="130"/>
      <c r="E164" s="130"/>
      <c r="F164" s="130"/>
      <c r="G164" s="130"/>
      <c r="H164" s="130"/>
      <c r="I164" s="130"/>
      <c r="J164" s="130"/>
      <c r="K164" s="130"/>
      <c r="L164" s="130"/>
      <c r="M164" s="130"/>
      <c r="N164" s="130"/>
      <c r="O164" s="130"/>
      <c r="P164" s="130"/>
      <c r="Q164" s="130"/>
      <c r="R164" s="130"/>
      <c r="S164" s="130"/>
      <c r="T164" s="127"/>
      <c r="U164" s="127"/>
      <c r="V164" s="127"/>
      <c r="W164" s="127"/>
      <c r="X164" s="127"/>
      <c r="Y164" s="127"/>
      <c r="Z164" s="127"/>
      <c r="AA164" s="127"/>
      <c r="AB164" s="127"/>
      <c r="AC164" s="127"/>
      <c r="AD164" s="127"/>
      <c r="AE164" s="127"/>
      <c r="AF164" s="127"/>
      <c r="AG164" s="127"/>
      <c r="AH164" s="127"/>
      <c r="AI164" s="127"/>
      <c r="AJ164" s="127"/>
      <c r="AK164" s="127"/>
      <c r="AL164" s="127"/>
      <c r="AM164" s="127"/>
    </row>
    <row r="165" spans="1:39" s="75" customFormat="1" ht="15" customHeight="1" x14ac:dyDescent="0.25">
      <c r="A165" s="130"/>
      <c r="B165" s="130"/>
      <c r="C165" s="130"/>
      <c r="D165" s="130"/>
      <c r="E165" s="130"/>
      <c r="F165" s="130"/>
      <c r="G165" s="130"/>
      <c r="H165" s="130"/>
      <c r="I165" s="130"/>
      <c r="J165" s="130"/>
      <c r="K165" s="130"/>
      <c r="L165" s="130"/>
      <c r="M165" s="130"/>
      <c r="N165" s="130"/>
      <c r="O165" s="130"/>
      <c r="P165" s="130"/>
      <c r="Q165" s="130"/>
      <c r="R165" s="130"/>
      <c r="S165" s="130"/>
      <c r="T165" s="127"/>
      <c r="U165" s="127"/>
      <c r="V165" s="127"/>
      <c r="W165" s="127"/>
      <c r="X165" s="127"/>
      <c r="Y165" s="127"/>
      <c r="Z165" s="127"/>
      <c r="AA165" s="127"/>
      <c r="AB165" s="127"/>
      <c r="AC165" s="127"/>
      <c r="AD165" s="127"/>
      <c r="AE165" s="127"/>
      <c r="AF165" s="127"/>
      <c r="AG165" s="127"/>
      <c r="AH165" s="127"/>
      <c r="AI165" s="127"/>
      <c r="AJ165" s="127"/>
      <c r="AK165" s="127"/>
      <c r="AL165" s="127"/>
      <c r="AM165" s="127"/>
    </row>
    <row r="166" spans="1:39" s="75" customFormat="1" ht="15" customHeight="1" x14ac:dyDescent="0.25">
      <c r="A166" s="130"/>
      <c r="B166" s="130"/>
      <c r="C166" s="130"/>
      <c r="D166" s="130"/>
      <c r="E166" s="130"/>
      <c r="F166" s="130"/>
      <c r="G166" s="130"/>
      <c r="H166" s="130"/>
      <c r="I166" s="130"/>
      <c r="J166" s="130"/>
      <c r="K166" s="130"/>
      <c r="L166" s="130"/>
      <c r="M166" s="130"/>
      <c r="N166" s="130"/>
      <c r="O166" s="130"/>
      <c r="P166" s="130"/>
      <c r="Q166" s="130"/>
      <c r="R166" s="130"/>
      <c r="S166" s="130"/>
      <c r="T166" s="127"/>
      <c r="U166" s="127"/>
      <c r="V166" s="127"/>
      <c r="W166" s="127"/>
      <c r="X166" s="127"/>
      <c r="Y166" s="127"/>
      <c r="Z166" s="127"/>
      <c r="AA166" s="127"/>
      <c r="AB166" s="127"/>
      <c r="AC166" s="127"/>
      <c r="AD166" s="127"/>
      <c r="AE166" s="127"/>
      <c r="AF166" s="127"/>
      <c r="AG166" s="127"/>
      <c r="AH166" s="127"/>
      <c r="AI166" s="127"/>
      <c r="AJ166" s="127"/>
      <c r="AK166" s="127"/>
      <c r="AL166" s="127"/>
      <c r="AM166" s="127"/>
    </row>
    <row r="167" spans="1:39" s="75" customFormat="1" ht="15" customHeight="1" x14ac:dyDescent="0.25">
      <c r="A167" s="130"/>
      <c r="B167" s="130"/>
      <c r="C167" s="130"/>
      <c r="D167" s="130"/>
      <c r="E167" s="130"/>
      <c r="F167" s="130"/>
      <c r="G167" s="130"/>
      <c r="H167" s="130"/>
      <c r="I167" s="130"/>
      <c r="J167" s="130"/>
      <c r="K167" s="130"/>
      <c r="L167" s="130"/>
      <c r="M167" s="130"/>
      <c r="N167" s="130"/>
      <c r="O167" s="130"/>
      <c r="P167" s="130"/>
      <c r="Q167" s="130"/>
      <c r="R167" s="130"/>
      <c r="S167" s="130"/>
      <c r="T167" s="127"/>
      <c r="U167" s="127"/>
      <c r="V167" s="127"/>
      <c r="W167" s="127"/>
      <c r="X167" s="127"/>
      <c r="Y167" s="127"/>
      <c r="Z167" s="127"/>
      <c r="AA167" s="127"/>
      <c r="AB167" s="127"/>
      <c r="AC167" s="127"/>
      <c r="AD167" s="127"/>
      <c r="AE167" s="127"/>
      <c r="AF167" s="127"/>
      <c r="AG167" s="127"/>
      <c r="AH167" s="127"/>
      <c r="AI167" s="127"/>
      <c r="AJ167" s="127"/>
      <c r="AK167" s="127"/>
      <c r="AL167" s="127"/>
      <c r="AM167" s="127"/>
    </row>
    <row r="168" spans="1:39" s="75" customFormat="1" ht="15" customHeight="1" x14ac:dyDescent="0.25">
      <c r="A168" s="130"/>
      <c r="B168" s="130"/>
      <c r="C168" s="130"/>
      <c r="D168" s="130"/>
      <c r="E168" s="130"/>
      <c r="F168" s="130"/>
      <c r="G168" s="130"/>
      <c r="H168" s="130"/>
      <c r="I168" s="130"/>
      <c r="J168" s="130"/>
      <c r="K168" s="130"/>
      <c r="L168" s="130"/>
      <c r="M168" s="130"/>
      <c r="N168" s="130"/>
      <c r="O168" s="130"/>
      <c r="P168" s="130"/>
      <c r="Q168" s="130"/>
      <c r="R168" s="130"/>
      <c r="S168" s="130"/>
      <c r="T168" s="127"/>
      <c r="U168" s="127"/>
      <c r="V168" s="127"/>
      <c r="W168" s="127"/>
      <c r="X168" s="127"/>
      <c r="Y168" s="127"/>
      <c r="Z168" s="127"/>
      <c r="AA168" s="127"/>
      <c r="AB168" s="127"/>
      <c r="AC168" s="127"/>
      <c r="AD168" s="127"/>
      <c r="AE168" s="127"/>
      <c r="AF168" s="127"/>
      <c r="AG168" s="127"/>
      <c r="AH168" s="127"/>
      <c r="AI168" s="127"/>
      <c r="AJ168" s="127"/>
      <c r="AK168" s="127"/>
      <c r="AL168" s="127"/>
      <c r="AM168" s="127"/>
    </row>
    <row r="169" spans="1:39" s="75" customFormat="1" ht="15" customHeight="1" x14ac:dyDescent="0.25">
      <c r="A169" s="130"/>
      <c r="B169" s="130"/>
      <c r="C169" s="130"/>
      <c r="D169" s="130"/>
      <c r="E169" s="130"/>
      <c r="F169" s="130"/>
      <c r="G169" s="130"/>
      <c r="H169" s="130"/>
      <c r="I169" s="130"/>
      <c r="J169" s="130"/>
      <c r="K169" s="130"/>
      <c r="L169" s="130"/>
      <c r="M169" s="130"/>
      <c r="N169" s="130"/>
      <c r="O169" s="130"/>
      <c r="P169" s="130"/>
      <c r="Q169" s="130"/>
      <c r="R169" s="130"/>
      <c r="S169" s="130"/>
      <c r="T169" s="127"/>
      <c r="U169" s="127"/>
      <c r="V169" s="127"/>
      <c r="W169" s="127"/>
      <c r="X169" s="127"/>
      <c r="Y169" s="127"/>
      <c r="Z169" s="127"/>
      <c r="AA169" s="127"/>
      <c r="AB169" s="127"/>
      <c r="AC169" s="127"/>
      <c r="AD169" s="127"/>
      <c r="AE169" s="127"/>
      <c r="AF169" s="127"/>
      <c r="AG169" s="127"/>
      <c r="AH169" s="127"/>
      <c r="AI169" s="127"/>
      <c r="AJ169" s="127"/>
      <c r="AK169" s="127"/>
      <c r="AL169" s="127"/>
      <c r="AM169" s="127"/>
    </row>
    <row r="170" spans="1:39" s="75" customFormat="1" ht="15" customHeight="1" x14ac:dyDescent="0.25">
      <c r="A170" s="130"/>
      <c r="B170" s="130"/>
      <c r="C170" s="130"/>
      <c r="D170" s="130"/>
      <c r="E170" s="130"/>
      <c r="F170" s="130"/>
      <c r="G170" s="130"/>
      <c r="H170" s="130"/>
      <c r="I170" s="130"/>
      <c r="J170" s="130"/>
      <c r="K170" s="130"/>
      <c r="L170" s="130"/>
      <c r="M170" s="130"/>
      <c r="N170" s="130"/>
      <c r="O170" s="130"/>
      <c r="P170" s="130"/>
      <c r="Q170" s="130"/>
      <c r="R170" s="130"/>
      <c r="S170" s="130"/>
      <c r="T170" s="127"/>
      <c r="U170" s="127"/>
      <c r="V170" s="127"/>
      <c r="W170" s="127"/>
      <c r="X170" s="127"/>
      <c r="Y170" s="127"/>
      <c r="Z170" s="127"/>
      <c r="AA170" s="127"/>
      <c r="AB170" s="127"/>
      <c r="AC170" s="127"/>
      <c r="AD170" s="127"/>
      <c r="AE170" s="127"/>
      <c r="AF170" s="127"/>
      <c r="AG170" s="127"/>
      <c r="AH170" s="127"/>
      <c r="AI170" s="127"/>
      <c r="AJ170" s="127"/>
      <c r="AK170" s="127"/>
      <c r="AL170" s="127"/>
      <c r="AM170" s="127"/>
    </row>
    <row r="171" spans="1:39" s="75" customFormat="1" ht="15" customHeight="1" x14ac:dyDescent="0.25">
      <c r="A171" s="130"/>
      <c r="B171" s="130"/>
      <c r="C171" s="130"/>
      <c r="D171" s="130"/>
      <c r="E171" s="130"/>
      <c r="F171" s="130"/>
      <c r="G171" s="130"/>
      <c r="H171" s="130"/>
      <c r="I171" s="130"/>
      <c r="J171" s="130"/>
      <c r="K171" s="130"/>
      <c r="L171" s="130"/>
      <c r="M171" s="130"/>
      <c r="N171" s="130"/>
      <c r="O171" s="130"/>
      <c r="P171" s="130"/>
      <c r="Q171" s="130"/>
      <c r="R171" s="130"/>
      <c r="S171" s="130"/>
      <c r="T171" s="127"/>
      <c r="U171" s="127"/>
      <c r="V171" s="127"/>
      <c r="W171" s="127"/>
      <c r="X171" s="127"/>
      <c r="Y171" s="127"/>
      <c r="Z171" s="127"/>
      <c r="AA171" s="127"/>
      <c r="AB171" s="127"/>
      <c r="AC171" s="127"/>
      <c r="AD171" s="127"/>
      <c r="AE171" s="127"/>
      <c r="AF171" s="127"/>
      <c r="AG171" s="127"/>
      <c r="AH171" s="127"/>
      <c r="AI171" s="127"/>
      <c r="AJ171" s="127"/>
      <c r="AK171" s="127"/>
      <c r="AL171" s="127"/>
      <c r="AM171" s="127"/>
    </row>
    <row r="172" spans="1:39" s="75" customFormat="1" ht="15" customHeight="1" x14ac:dyDescent="0.25">
      <c r="A172" s="130"/>
      <c r="B172" s="130"/>
      <c r="C172" s="130"/>
      <c r="D172" s="130"/>
      <c r="E172" s="130"/>
      <c r="F172" s="130"/>
      <c r="G172" s="130"/>
      <c r="H172" s="130"/>
      <c r="I172" s="130"/>
      <c r="J172" s="130"/>
      <c r="K172" s="130"/>
      <c r="L172" s="130"/>
      <c r="M172" s="130"/>
      <c r="N172" s="130"/>
      <c r="O172" s="130"/>
      <c r="P172" s="130"/>
      <c r="Q172" s="130"/>
      <c r="R172" s="130"/>
      <c r="S172" s="130"/>
      <c r="T172" s="127"/>
      <c r="U172" s="127"/>
      <c r="V172" s="127"/>
      <c r="W172" s="127"/>
      <c r="X172" s="127"/>
      <c r="Y172" s="127"/>
      <c r="Z172" s="127"/>
      <c r="AA172" s="127"/>
      <c r="AB172" s="127"/>
      <c r="AC172" s="127"/>
      <c r="AD172" s="127"/>
      <c r="AE172" s="127"/>
      <c r="AF172" s="127"/>
      <c r="AG172" s="127"/>
      <c r="AH172" s="127"/>
      <c r="AI172" s="127"/>
      <c r="AJ172" s="127"/>
      <c r="AK172" s="127"/>
      <c r="AL172" s="127"/>
      <c r="AM172" s="127"/>
    </row>
    <row r="173" spans="1:39" s="75" customFormat="1" ht="15" customHeight="1" x14ac:dyDescent="0.25">
      <c r="A173" s="130"/>
      <c r="B173" s="130"/>
      <c r="C173" s="130"/>
      <c r="D173" s="130"/>
      <c r="E173" s="130"/>
      <c r="F173" s="130"/>
      <c r="G173" s="130"/>
      <c r="H173" s="130"/>
      <c r="I173" s="130"/>
      <c r="J173" s="130"/>
      <c r="K173" s="130"/>
      <c r="L173" s="130"/>
      <c r="M173" s="130"/>
      <c r="N173" s="130"/>
      <c r="O173" s="130"/>
      <c r="P173" s="130"/>
      <c r="Q173" s="130"/>
      <c r="R173" s="130"/>
      <c r="S173" s="130"/>
      <c r="T173" s="127"/>
      <c r="U173" s="127"/>
      <c r="V173" s="127"/>
      <c r="W173" s="127"/>
      <c r="X173" s="127"/>
      <c r="Y173" s="127"/>
      <c r="Z173" s="127"/>
      <c r="AA173" s="127"/>
      <c r="AB173" s="127"/>
      <c r="AC173" s="127"/>
      <c r="AD173" s="127"/>
      <c r="AE173" s="127"/>
      <c r="AF173" s="127"/>
      <c r="AG173" s="127"/>
      <c r="AH173" s="127"/>
      <c r="AI173" s="127"/>
      <c r="AJ173" s="127"/>
      <c r="AK173" s="127"/>
      <c r="AL173" s="127"/>
      <c r="AM173" s="127"/>
    </row>
    <row r="174" spans="1:39" s="75" customFormat="1" ht="15" customHeight="1" x14ac:dyDescent="0.25">
      <c r="A174" s="130"/>
      <c r="B174" s="130"/>
      <c r="C174" s="130"/>
      <c r="D174" s="130"/>
      <c r="E174" s="130"/>
      <c r="F174" s="130"/>
      <c r="G174" s="130"/>
      <c r="H174" s="130"/>
      <c r="I174" s="130"/>
      <c r="J174" s="130"/>
      <c r="K174" s="130"/>
      <c r="L174" s="130"/>
      <c r="M174" s="130"/>
      <c r="N174" s="130"/>
      <c r="O174" s="130"/>
      <c r="P174" s="130"/>
      <c r="Q174" s="130"/>
      <c r="R174" s="130"/>
      <c r="S174" s="130"/>
      <c r="T174" s="127"/>
      <c r="U174" s="127"/>
      <c r="V174" s="127"/>
      <c r="W174" s="127"/>
      <c r="X174" s="127"/>
      <c r="Y174" s="127"/>
      <c r="Z174" s="127"/>
      <c r="AA174" s="127"/>
      <c r="AB174" s="127"/>
      <c r="AC174" s="127"/>
      <c r="AD174" s="127"/>
      <c r="AE174" s="127"/>
      <c r="AF174" s="127"/>
      <c r="AG174" s="127"/>
      <c r="AH174" s="127"/>
      <c r="AI174" s="127"/>
      <c r="AJ174" s="127"/>
      <c r="AK174" s="127"/>
      <c r="AL174" s="127"/>
      <c r="AM174" s="127"/>
    </row>
    <row r="175" spans="1:39" s="75" customFormat="1" ht="15" customHeight="1" x14ac:dyDescent="0.25">
      <c r="A175" s="130"/>
      <c r="B175" s="130"/>
      <c r="C175" s="130"/>
      <c r="D175" s="130"/>
      <c r="E175" s="130"/>
      <c r="F175" s="130"/>
      <c r="G175" s="130"/>
      <c r="H175" s="130"/>
      <c r="I175" s="130"/>
      <c r="J175" s="130"/>
      <c r="K175" s="130"/>
      <c r="L175" s="130"/>
      <c r="M175" s="130"/>
      <c r="N175" s="130"/>
      <c r="O175" s="130"/>
      <c r="P175" s="130"/>
      <c r="Q175" s="130"/>
      <c r="R175" s="130"/>
      <c r="S175" s="130"/>
      <c r="T175" s="127"/>
      <c r="U175" s="127"/>
      <c r="V175" s="127"/>
      <c r="W175" s="127"/>
      <c r="X175" s="127"/>
      <c r="Y175" s="127"/>
      <c r="Z175" s="127"/>
      <c r="AA175" s="127"/>
      <c r="AB175" s="127"/>
      <c r="AC175" s="127"/>
      <c r="AD175" s="127"/>
      <c r="AE175" s="127"/>
      <c r="AF175" s="127"/>
      <c r="AG175" s="127"/>
      <c r="AH175" s="127"/>
      <c r="AI175" s="127"/>
      <c r="AJ175" s="127"/>
      <c r="AK175" s="127"/>
      <c r="AL175" s="127"/>
      <c r="AM175" s="127"/>
    </row>
    <row r="176" spans="1:39" s="75" customFormat="1" ht="15" customHeight="1" x14ac:dyDescent="0.25">
      <c r="A176" s="130"/>
      <c r="B176" s="130"/>
      <c r="C176" s="130"/>
      <c r="D176" s="130"/>
      <c r="E176" s="130"/>
      <c r="F176" s="130"/>
      <c r="G176" s="130"/>
      <c r="H176" s="130"/>
      <c r="I176" s="130"/>
      <c r="J176" s="130"/>
      <c r="K176" s="130"/>
      <c r="L176" s="130"/>
      <c r="M176" s="130"/>
      <c r="N176" s="130"/>
      <c r="O176" s="130"/>
      <c r="P176" s="130"/>
      <c r="Q176" s="130"/>
      <c r="R176" s="130"/>
      <c r="S176" s="130"/>
      <c r="T176" s="127"/>
      <c r="U176" s="127"/>
      <c r="V176" s="127"/>
      <c r="W176" s="127"/>
      <c r="X176" s="127"/>
      <c r="Y176" s="127"/>
      <c r="Z176" s="127"/>
      <c r="AA176" s="127"/>
      <c r="AB176" s="127"/>
      <c r="AC176" s="127"/>
      <c r="AD176" s="127"/>
      <c r="AE176" s="127"/>
      <c r="AF176" s="127"/>
      <c r="AG176" s="127"/>
      <c r="AH176" s="127"/>
      <c r="AI176" s="127"/>
      <c r="AJ176" s="127"/>
      <c r="AK176" s="127"/>
      <c r="AL176" s="127"/>
      <c r="AM176" s="127"/>
    </row>
    <row r="177" spans="1:39" s="75" customFormat="1" ht="15" customHeight="1" x14ac:dyDescent="0.25">
      <c r="A177" s="130"/>
      <c r="B177" s="130"/>
      <c r="C177" s="130"/>
      <c r="D177" s="130"/>
      <c r="E177" s="130"/>
      <c r="F177" s="130"/>
      <c r="G177" s="130"/>
      <c r="H177" s="130"/>
      <c r="I177" s="130"/>
      <c r="J177" s="130"/>
      <c r="K177" s="130"/>
      <c r="L177" s="130"/>
      <c r="M177" s="130"/>
      <c r="N177" s="130"/>
      <c r="O177" s="130"/>
      <c r="P177" s="130"/>
      <c r="Q177" s="130"/>
      <c r="R177" s="130"/>
      <c r="S177" s="130"/>
      <c r="T177" s="127"/>
      <c r="U177" s="127"/>
      <c r="V177" s="127"/>
      <c r="W177" s="127"/>
      <c r="X177" s="127"/>
      <c r="Y177" s="127"/>
      <c r="Z177" s="127"/>
      <c r="AA177" s="127"/>
      <c r="AB177" s="127"/>
      <c r="AC177" s="127"/>
      <c r="AD177" s="127"/>
      <c r="AE177" s="127"/>
      <c r="AF177" s="127"/>
      <c r="AG177" s="127"/>
      <c r="AH177" s="127"/>
      <c r="AI177" s="127"/>
      <c r="AJ177" s="127"/>
      <c r="AK177" s="127"/>
      <c r="AL177" s="127"/>
      <c r="AM177" s="127"/>
    </row>
    <row r="178" spans="1:39" s="75" customFormat="1" ht="15" customHeight="1" x14ac:dyDescent="0.25">
      <c r="A178" s="130"/>
      <c r="B178" s="130"/>
      <c r="C178" s="130"/>
      <c r="D178" s="130"/>
      <c r="E178" s="130"/>
      <c r="F178" s="130"/>
      <c r="G178" s="130"/>
      <c r="H178" s="130"/>
      <c r="I178" s="130"/>
      <c r="J178" s="130"/>
      <c r="K178" s="130"/>
      <c r="L178" s="130"/>
      <c r="M178" s="130"/>
      <c r="N178" s="130"/>
      <c r="O178" s="130"/>
      <c r="P178" s="130"/>
      <c r="Q178" s="130"/>
      <c r="R178" s="130"/>
      <c r="S178" s="130"/>
      <c r="T178" s="127"/>
      <c r="U178" s="127"/>
      <c r="V178" s="127"/>
      <c r="W178" s="127"/>
      <c r="X178" s="127"/>
      <c r="Y178" s="127"/>
      <c r="Z178" s="127"/>
      <c r="AA178" s="127"/>
      <c r="AB178" s="127"/>
      <c r="AC178" s="127"/>
      <c r="AD178" s="127"/>
      <c r="AE178" s="127"/>
      <c r="AF178" s="127"/>
      <c r="AG178" s="127"/>
      <c r="AH178" s="127"/>
      <c r="AI178" s="127"/>
      <c r="AJ178" s="127"/>
      <c r="AK178" s="127"/>
      <c r="AL178" s="127"/>
      <c r="AM178" s="127"/>
    </row>
    <row r="179" spans="1:39" s="75" customFormat="1" ht="15" customHeight="1" x14ac:dyDescent="0.25">
      <c r="A179" s="130"/>
      <c r="B179" s="130"/>
      <c r="C179" s="130"/>
      <c r="D179" s="130"/>
      <c r="E179" s="130"/>
      <c r="F179" s="130"/>
      <c r="G179" s="130"/>
      <c r="H179" s="130"/>
      <c r="I179" s="130"/>
      <c r="J179" s="130"/>
      <c r="K179" s="130"/>
      <c r="L179" s="130"/>
      <c r="M179" s="130"/>
      <c r="N179" s="130"/>
      <c r="O179" s="130"/>
      <c r="P179" s="130"/>
      <c r="Q179" s="130"/>
      <c r="R179" s="130"/>
      <c r="S179" s="130"/>
      <c r="T179" s="127"/>
      <c r="U179" s="127"/>
      <c r="V179" s="127"/>
      <c r="W179" s="127"/>
      <c r="X179" s="127"/>
      <c r="Y179" s="127"/>
      <c r="Z179" s="127"/>
      <c r="AA179" s="127"/>
      <c r="AB179" s="127"/>
      <c r="AC179" s="127"/>
      <c r="AD179" s="127"/>
      <c r="AE179" s="127"/>
      <c r="AF179" s="127"/>
      <c r="AG179" s="127"/>
      <c r="AH179" s="127"/>
      <c r="AI179" s="127"/>
      <c r="AJ179" s="127"/>
      <c r="AK179" s="127"/>
      <c r="AL179" s="127"/>
      <c r="AM179" s="127"/>
    </row>
    <row r="180" spans="1:39" s="75" customFormat="1" ht="15" customHeight="1" x14ac:dyDescent="0.25">
      <c r="A180" s="130"/>
      <c r="B180" s="130"/>
      <c r="C180" s="130"/>
      <c r="D180" s="130"/>
      <c r="E180" s="130"/>
      <c r="F180" s="130"/>
      <c r="G180" s="130"/>
      <c r="H180" s="130"/>
      <c r="I180" s="130"/>
      <c r="J180" s="130"/>
      <c r="K180" s="130"/>
      <c r="L180" s="130"/>
      <c r="M180" s="130"/>
      <c r="N180" s="130"/>
      <c r="O180" s="130"/>
      <c r="P180" s="130"/>
      <c r="Q180" s="130"/>
      <c r="R180" s="130"/>
      <c r="S180" s="130"/>
      <c r="T180" s="127"/>
      <c r="U180" s="127"/>
      <c r="V180" s="127"/>
      <c r="W180" s="127"/>
      <c r="X180" s="127"/>
      <c r="Y180" s="127"/>
      <c r="Z180" s="127"/>
      <c r="AA180" s="127"/>
      <c r="AB180" s="127"/>
      <c r="AC180" s="127"/>
      <c r="AD180" s="127"/>
      <c r="AE180" s="127"/>
      <c r="AF180" s="127"/>
      <c r="AG180" s="127"/>
      <c r="AH180" s="127"/>
      <c r="AI180" s="127"/>
      <c r="AJ180" s="127"/>
      <c r="AK180" s="127"/>
      <c r="AL180" s="127"/>
      <c r="AM180" s="127"/>
    </row>
    <row r="181" spans="1:39" s="75" customFormat="1" ht="15" customHeight="1" x14ac:dyDescent="0.25">
      <c r="A181" s="130"/>
      <c r="B181" s="130"/>
      <c r="C181" s="130"/>
      <c r="D181" s="130"/>
      <c r="E181" s="130"/>
      <c r="F181" s="130"/>
      <c r="G181" s="130"/>
      <c r="H181" s="130"/>
      <c r="I181" s="130"/>
      <c r="J181" s="130"/>
      <c r="K181" s="130"/>
      <c r="L181" s="130"/>
      <c r="M181" s="130"/>
      <c r="N181" s="130"/>
      <c r="O181" s="130"/>
      <c r="P181" s="130"/>
      <c r="Q181" s="130"/>
      <c r="R181" s="130"/>
      <c r="S181" s="130"/>
      <c r="T181" s="127"/>
      <c r="U181" s="127"/>
      <c r="V181" s="127"/>
      <c r="W181" s="127"/>
      <c r="X181" s="127"/>
      <c r="Y181" s="127"/>
      <c r="Z181" s="127"/>
      <c r="AA181" s="127"/>
      <c r="AB181" s="127"/>
      <c r="AC181" s="127"/>
      <c r="AD181" s="127"/>
      <c r="AE181" s="127"/>
      <c r="AF181" s="127"/>
      <c r="AG181" s="127"/>
      <c r="AH181" s="127"/>
      <c r="AI181" s="127"/>
      <c r="AJ181" s="127"/>
      <c r="AK181" s="127"/>
      <c r="AL181" s="127"/>
      <c r="AM181" s="127"/>
    </row>
    <row r="182" spans="1:39" s="75" customFormat="1" ht="15" customHeight="1" x14ac:dyDescent="0.25">
      <c r="A182" s="130"/>
      <c r="B182" s="130"/>
      <c r="C182" s="130"/>
      <c r="D182" s="130"/>
      <c r="E182" s="130"/>
      <c r="F182" s="130"/>
      <c r="G182" s="130"/>
      <c r="H182" s="130"/>
      <c r="I182" s="130"/>
      <c r="J182" s="130"/>
      <c r="K182" s="130"/>
      <c r="L182" s="130"/>
      <c r="M182" s="130"/>
      <c r="N182" s="130"/>
      <c r="O182" s="130"/>
      <c r="P182" s="130"/>
      <c r="Q182" s="130"/>
      <c r="R182" s="130"/>
      <c r="S182" s="130"/>
      <c r="T182" s="127"/>
      <c r="U182" s="127"/>
      <c r="V182" s="127"/>
      <c r="W182" s="127"/>
      <c r="X182" s="127"/>
      <c r="Y182" s="127"/>
      <c r="Z182" s="127"/>
      <c r="AA182" s="127"/>
      <c r="AB182" s="127"/>
      <c r="AC182" s="127"/>
      <c r="AD182" s="127"/>
      <c r="AE182" s="127"/>
      <c r="AF182" s="127"/>
      <c r="AG182" s="127"/>
      <c r="AH182" s="127"/>
      <c r="AI182" s="127"/>
      <c r="AJ182" s="127"/>
      <c r="AK182" s="127"/>
      <c r="AL182" s="127"/>
      <c r="AM182" s="127"/>
    </row>
    <row r="183" spans="1:39" s="75" customFormat="1" ht="15" customHeight="1" x14ac:dyDescent="0.25">
      <c r="A183" s="130"/>
      <c r="B183" s="130"/>
      <c r="C183" s="130"/>
      <c r="D183" s="130"/>
      <c r="E183" s="130"/>
      <c r="F183" s="130"/>
      <c r="G183" s="130"/>
      <c r="H183" s="130"/>
      <c r="I183" s="130"/>
      <c r="J183" s="130"/>
      <c r="K183" s="130"/>
      <c r="L183" s="130"/>
      <c r="M183" s="130"/>
      <c r="N183" s="130"/>
      <c r="O183" s="130"/>
      <c r="P183" s="130"/>
      <c r="Q183" s="130"/>
      <c r="R183" s="130"/>
      <c r="S183" s="130"/>
      <c r="T183" s="127"/>
      <c r="U183" s="127"/>
      <c r="V183" s="127"/>
      <c r="W183" s="127"/>
      <c r="X183" s="127"/>
      <c r="Y183" s="127"/>
      <c r="Z183" s="127"/>
      <c r="AA183" s="127"/>
      <c r="AB183" s="127"/>
      <c r="AC183" s="127"/>
      <c r="AD183" s="127"/>
      <c r="AE183" s="127"/>
      <c r="AF183" s="127"/>
      <c r="AG183" s="127"/>
      <c r="AH183" s="127"/>
      <c r="AI183" s="127"/>
      <c r="AJ183" s="127"/>
      <c r="AK183" s="127"/>
      <c r="AL183" s="127"/>
      <c r="AM183" s="127"/>
    </row>
    <row r="184" spans="1:39" s="75" customFormat="1" ht="15" customHeight="1" x14ac:dyDescent="0.25">
      <c r="A184" s="130"/>
      <c r="B184" s="130"/>
      <c r="C184" s="130"/>
      <c r="D184" s="130"/>
      <c r="E184" s="130"/>
      <c r="F184" s="130"/>
      <c r="G184" s="130"/>
      <c r="H184" s="130"/>
      <c r="I184" s="130"/>
      <c r="J184" s="130"/>
      <c r="K184" s="130"/>
      <c r="L184" s="130"/>
      <c r="M184" s="130"/>
      <c r="N184" s="130"/>
      <c r="O184" s="130"/>
      <c r="P184" s="130"/>
      <c r="Q184" s="130"/>
      <c r="R184" s="130"/>
      <c r="S184" s="130"/>
      <c r="T184" s="127"/>
      <c r="U184" s="127"/>
      <c r="V184" s="127"/>
      <c r="W184" s="127"/>
      <c r="X184" s="127"/>
      <c r="Y184" s="127"/>
      <c r="Z184" s="127"/>
      <c r="AA184" s="127"/>
      <c r="AB184" s="127"/>
      <c r="AC184" s="127"/>
      <c r="AD184" s="127"/>
      <c r="AE184" s="127"/>
      <c r="AF184" s="127"/>
      <c r="AG184" s="127"/>
      <c r="AH184" s="127"/>
      <c r="AI184" s="127"/>
      <c r="AJ184" s="127"/>
      <c r="AK184" s="127"/>
      <c r="AL184" s="127"/>
      <c r="AM184" s="127"/>
    </row>
    <row r="185" spans="1:39" s="75" customFormat="1" ht="15" customHeight="1" x14ac:dyDescent="0.25">
      <c r="A185" s="130"/>
      <c r="B185" s="130"/>
      <c r="C185" s="130"/>
      <c r="D185" s="130"/>
      <c r="E185" s="130"/>
      <c r="F185" s="130"/>
      <c r="G185" s="130"/>
      <c r="H185" s="130"/>
      <c r="I185" s="130"/>
      <c r="J185" s="130"/>
      <c r="K185" s="130"/>
      <c r="L185" s="130"/>
      <c r="M185" s="130"/>
      <c r="N185" s="130"/>
      <c r="O185" s="130"/>
      <c r="P185" s="130"/>
      <c r="Q185" s="130"/>
      <c r="R185" s="130"/>
      <c r="S185" s="130"/>
      <c r="T185" s="127"/>
      <c r="U185" s="127"/>
      <c r="V185" s="127"/>
      <c r="W185" s="127"/>
      <c r="X185" s="127"/>
      <c r="Y185" s="127"/>
      <c r="Z185" s="127"/>
      <c r="AA185" s="127"/>
      <c r="AB185" s="127"/>
      <c r="AC185" s="127"/>
      <c r="AD185" s="127"/>
      <c r="AE185" s="127"/>
      <c r="AF185" s="127"/>
      <c r="AG185" s="127"/>
      <c r="AH185" s="127"/>
      <c r="AI185" s="127"/>
      <c r="AJ185" s="127"/>
      <c r="AK185" s="127"/>
      <c r="AL185" s="127"/>
      <c r="AM185" s="127"/>
    </row>
    <row r="186" spans="1:39" s="75" customFormat="1" ht="15" customHeight="1" x14ac:dyDescent="0.25">
      <c r="A186" s="130"/>
      <c r="B186" s="130"/>
      <c r="C186" s="130"/>
      <c r="D186" s="130"/>
      <c r="E186" s="130"/>
      <c r="F186" s="130"/>
      <c r="G186" s="130"/>
      <c r="H186" s="130"/>
      <c r="I186" s="130"/>
      <c r="J186" s="130"/>
      <c r="K186" s="130"/>
      <c r="L186" s="130"/>
      <c r="M186" s="130"/>
      <c r="N186" s="130"/>
      <c r="O186" s="130"/>
      <c r="P186" s="130"/>
      <c r="Q186" s="130"/>
      <c r="R186" s="130"/>
      <c r="S186" s="130"/>
      <c r="T186" s="127"/>
      <c r="U186" s="127"/>
      <c r="V186" s="127"/>
      <c r="W186" s="127"/>
      <c r="X186" s="127"/>
      <c r="Y186" s="127"/>
      <c r="Z186" s="127"/>
      <c r="AA186" s="127"/>
      <c r="AB186" s="127"/>
      <c r="AC186" s="127"/>
      <c r="AD186" s="127"/>
      <c r="AE186" s="127"/>
      <c r="AF186" s="127"/>
      <c r="AG186" s="127"/>
      <c r="AH186" s="127"/>
      <c r="AI186" s="127"/>
      <c r="AJ186" s="127"/>
      <c r="AK186" s="127"/>
      <c r="AL186" s="127"/>
      <c r="AM186" s="127"/>
    </row>
    <row r="187" spans="1:39" s="75" customFormat="1" ht="15" customHeight="1" x14ac:dyDescent="0.25">
      <c r="A187" s="130"/>
      <c r="B187" s="130"/>
      <c r="C187" s="130"/>
      <c r="D187" s="130"/>
      <c r="E187" s="130"/>
      <c r="F187" s="130"/>
      <c r="G187" s="130"/>
      <c r="H187" s="130"/>
      <c r="I187" s="130"/>
      <c r="J187" s="130"/>
      <c r="K187" s="130"/>
      <c r="L187" s="130"/>
      <c r="M187" s="130"/>
      <c r="N187" s="130"/>
      <c r="O187" s="130"/>
      <c r="P187" s="130"/>
      <c r="Q187" s="130"/>
      <c r="R187" s="130"/>
      <c r="S187" s="130"/>
      <c r="T187" s="127"/>
      <c r="U187" s="127"/>
      <c r="V187" s="127"/>
      <c r="W187" s="127"/>
      <c r="X187" s="127"/>
      <c r="Y187" s="127"/>
      <c r="Z187" s="127"/>
      <c r="AA187" s="127"/>
      <c r="AB187" s="127"/>
      <c r="AC187" s="127"/>
      <c r="AD187" s="127"/>
      <c r="AE187" s="127"/>
      <c r="AF187" s="127"/>
      <c r="AG187" s="127"/>
      <c r="AH187" s="127"/>
      <c r="AI187" s="127"/>
      <c r="AJ187" s="127"/>
      <c r="AK187" s="127"/>
      <c r="AL187" s="127"/>
      <c r="AM187" s="127"/>
    </row>
    <row r="188" spans="1:39" s="75" customFormat="1" ht="15" customHeight="1" x14ac:dyDescent="0.25">
      <c r="A188" s="130"/>
      <c r="B188" s="130"/>
      <c r="C188" s="130"/>
      <c r="D188" s="130"/>
      <c r="E188" s="130"/>
      <c r="F188" s="130"/>
      <c r="G188" s="130"/>
      <c r="H188" s="130"/>
      <c r="I188" s="130"/>
      <c r="J188" s="130"/>
      <c r="K188" s="130"/>
      <c r="L188" s="130"/>
      <c r="M188" s="130"/>
      <c r="N188" s="130"/>
      <c r="O188" s="130"/>
      <c r="P188" s="130"/>
      <c r="Q188" s="130"/>
      <c r="R188" s="130"/>
      <c r="S188" s="130"/>
      <c r="T188" s="127"/>
      <c r="U188" s="127"/>
      <c r="V188" s="127"/>
      <c r="W188" s="127"/>
      <c r="X188" s="127"/>
      <c r="Y188" s="127"/>
      <c r="Z188" s="127"/>
      <c r="AA188" s="127"/>
      <c r="AB188" s="127"/>
      <c r="AC188" s="127"/>
      <c r="AD188" s="127"/>
      <c r="AE188" s="127"/>
      <c r="AF188" s="127"/>
      <c r="AG188" s="127"/>
      <c r="AH188" s="127"/>
      <c r="AI188" s="127"/>
      <c r="AJ188" s="127"/>
      <c r="AK188" s="127"/>
      <c r="AL188" s="127"/>
      <c r="AM188" s="127"/>
    </row>
    <row r="189" spans="1:39" s="75" customFormat="1" ht="15" customHeight="1" x14ac:dyDescent="0.25">
      <c r="A189" s="130"/>
      <c r="B189" s="130"/>
      <c r="C189" s="130"/>
      <c r="D189" s="130"/>
      <c r="E189" s="130"/>
      <c r="F189" s="130"/>
      <c r="G189" s="130"/>
      <c r="H189" s="130"/>
      <c r="I189" s="130"/>
      <c r="J189" s="130"/>
      <c r="K189" s="130"/>
      <c r="L189" s="130"/>
      <c r="M189" s="130"/>
      <c r="N189" s="130"/>
      <c r="O189" s="130"/>
      <c r="P189" s="130"/>
      <c r="Q189" s="130"/>
      <c r="R189" s="130"/>
      <c r="S189" s="130"/>
      <c r="T189" s="127"/>
      <c r="U189" s="127"/>
      <c r="V189" s="127"/>
      <c r="W189" s="127"/>
      <c r="X189" s="127"/>
      <c r="Y189" s="127"/>
      <c r="Z189" s="127"/>
      <c r="AA189" s="127"/>
      <c r="AB189" s="127"/>
      <c r="AC189" s="127"/>
      <c r="AD189" s="127"/>
      <c r="AE189" s="127"/>
      <c r="AF189" s="127"/>
      <c r="AG189" s="127"/>
      <c r="AH189" s="127"/>
      <c r="AI189" s="127"/>
      <c r="AJ189" s="127"/>
      <c r="AK189" s="127"/>
      <c r="AL189" s="127"/>
      <c r="AM189" s="127"/>
    </row>
    <row r="190" spans="1:39" s="75" customFormat="1" ht="15" customHeight="1" x14ac:dyDescent="0.25">
      <c r="A190" s="130"/>
      <c r="B190" s="130"/>
      <c r="C190" s="130"/>
      <c r="D190" s="130"/>
      <c r="E190" s="130"/>
      <c r="F190" s="130"/>
      <c r="G190" s="130"/>
      <c r="H190" s="130"/>
      <c r="I190" s="130"/>
      <c r="J190" s="130"/>
      <c r="K190" s="130"/>
      <c r="L190" s="130"/>
      <c r="M190" s="130"/>
      <c r="N190" s="130"/>
      <c r="O190" s="130"/>
      <c r="P190" s="130"/>
      <c r="Q190" s="130"/>
      <c r="R190" s="130"/>
      <c r="S190" s="130"/>
      <c r="T190" s="127"/>
      <c r="U190" s="127"/>
      <c r="V190" s="127"/>
      <c r="W190" s="127"/>
      <c r="X190" s="127"/>
      <c r="Y190" s="127"/>
      <c r="Z190" s="127"/>
      <c r="AA190" s="127"/>
      <c r="AB190" s="127"/>
      <c r="AC190" s="127"/>
      <c r="AD190" s="127"/>
      <c r="AE190" s="127"/>
      <c r="AF190" s="127"/>
      <c r="AG190" s="127"/>
      <c r="AH190" s="127"/>
      <c r="AI190" s="127"/>
      <c r="AJ190" s="127"/>
      <c r="AK190" s="127"/>
      <c r="AL190" s="127"/>
      <c r="AM190" s="127"/>
    </row>
    <row r="191" spans="1:39" s="75" customFormat="1" ht="15" customHeight="1" x14ac:dyDescent="0.25">
      <c r="A191" s="130"/>
      <c r="B191" s="130"/>
      <c r="C191" s="130"/>
      <c r="D191" s="130"/>
      <c r="E191" s="130"/>
      <c r="F191" s="130"/>
      <c r="G191" s="130"/>
      <c r="H191" s="130"/>
      <c r="I191" s="130"/>
      <c r="J191" s="130"/>
      <c r="K191" s="130"/>
      <c r="L191" s="130"/>
      <c r="M191" s="130"/>
      <c r="N191" s="130"/>
      <c r="O191" s="130"/>
      <c r="P191" s="130"/>
      <c r="Q191" s="130"/>
      <c r="R191" s="130"/>
      <c r="S191" s="130"/>
      <c r="T191" s="127"/>
      <c r="U191" s="127"/>
      <c r="V191" s="127"/>
      <c r="W191" s="127"/>
      <c r="X191" s="127"/>
      <c r="Y191" s="127"/>
      <c r="Z191" s="127"/>
      <c r="AA191" s="127"/>
      <c r="AB191" s="127"/>
      <c r="AC191" s="127"/>
      <c r="AD191" s="127"/>
      <c r="AE191" s="127"/>
      <c r="AF191" s="127"/>
      <c r="AG191" s="127"/>
      <c r="AH191" s="127"/>
      <c r="AI191" s="127"/>
      <c r="AJ191" s="127"/>
      <c r="AK191" s="127"/>
      <c r="AL191" s="127"/>
      <c r="AM191" s="127"/>
    </row>
    <row r="192" spans="1:39" s="75" customFormat="1" ht="15" customHeight="1" x14ac:dyDescent="0.25">
      <c r="A192" s="130"/>
      <c r="B192" s="130"/>
      <c r="C192" s="130"/>
      <c r="D192" s="130"/>
      <c r="E192" s="130"/>
      <c r="F192" s="130"/>
      <c r="G192" s="130"/>
      <c r="H192" s="130"/>
      <c r="I192" s="130"/>
      <c r="J192" s="130"/>
      <c r="K192" s="130"/>
      <c r="L192" s="130"/>
      <c r="M192" s="130"/>
      <c r="N192" s="130"/>
      <c r="O192" s="130"/>
      <c r="P192" s="130"/>
      <c r="Q192" s="130"/>
      <c r="R192" s="130"/>
      <c r="S192" s="130"/>
      <c r="T192" s="127"/>
      <c r="U192" s="127"/>
      <c r="V192" s="127"/>
      <c r="W192" s="127"/>
      <c r="X192" s="127"/>
      <c r="Y192" s="127"/>
      <c r="Z192" s="127"/>
      <c r="AA192" s="127"/>
      <c r="AB192" s="127"/>
      <c r="AC192" s="127"/>
      <c r="AD192" s="127"/>
      <c r="AE192" s="127"/>
      <c r="AF192" s="127"/>
      <c r="AG192" s="127"/>
      <c r="AH192" s="127"/>
      <c r="AI192" s="127"/>
      <c r="AJ192" s="127"/>
      <c r="AK192" s="127"/>
      <c r="AL192" s="127"/>
      <c r="AM192" s="127"/>
    </row>
    <row r="193" spans="1:39" s="75" customFormat="1" ht="15" customHeight="1" x14ac:dyDescent="0.25">
      <c r="A193" s="130"/>
      <c r="B193" s="130"/>
      <c r="C193" s="130"/>
      <c r="D193" s="130"/>
      <c r="E193" s="130"/>
      <c r="F193" s="130"/>
      <c r="G193" s="130"/>
      <c r="H193" s="130"/>
      <c r="I193" s="130"/>
      <c r="J193" s="130"/>
      <c r="K193" s="130"/>
      <c r="L193" s="130"/>
      <c r="M193" s="130"/>
      <c r="N193" s="130"/>
      <c r="O193" s="130"/>
      <c r="P193" s="130"/>
      <c r="Q193" s="130"/>
      <c r="R193" s="130"/>
      <c r="S193" s="130"/>
      <c r="T193" s="127"/>
      <c r="U193" s="127"/>
      <c r="V193" s="127"/>
      <c r="W193" s="127"/>
      <c r="X193" s="127"/>
      <c r="Y193" s="127"/>
      <c r="Z193" s="127"/>
      <c r="AA193" s="127"/>
      <c r="AB193" s="127"/>
      <c r="AC193" s="127"/>
      <c r="AD193" s="127"/>
      <c r="AE193" s="127"/>
      <c r="AF193" s="127"/>
      <c r="AG193" s="127"/>
      <c r="AH193" s="127"/>
      <c r="AI193" s="127"/>
      <c r="AJ193" s="127"/>
      <c r="AK193" s="127"/>
      <c r="AL193" s="127"/>
      <c r="AM193" s="127"/>
    </row>
    <row r="194" spans="1:39" s="75" customFormat="1" ht="15" customHeight="1" x14ac:dyDescent="0.25">
      <c r="A194" s="130"/>
      <c r="B194" s="130"/>
      <c r="C194" s="130"/>
      <c r="D194" s="130"/>
      <c r="E194" s="130"/>
      <c r="F194" s="130"/>
      <c r="G194" s="130"/>
      <c r="H194" s="130"/>
      <c r="I194" s="130"/>
      <c r="J194" s="130"/>
      <c r="K194" s="130"/>
      <c r="L194" s="130"/>
      <c r="M194" s="130"/>
      <c r="N194" s="130"/>
      <c r="O194" s="130"/>
      <c r="P194" s="130"/>
      <c r="Q194" s="130"/>
      <c r="R194" s="130"/>
      <c r="S194" s="130"/>
      <c r="T194" s="127"/>
      <c r="U194" s="127"/>
      <c r="V194" s="127"/>
      <c r="W194" s="127"/>
      <c r="X194" s="127"/>
      <c r="Y194" s="127"/>
      <c r="Z194" s="127"/>
      <c r="AA194" s="127"/>
      <c r="AB194" s="127"/>
      <c r="AC194" s="127"/>
      <c r="AD194" s="127"/>
      <c r="AE194" s="127"/>
      <c r="AF194" s="127"/>
      <c r="AG194" s="127"/>
      <c r="AH194" s="127"/>
      <c r="AI194" s="127"/>
      <c r="AJ194" s="127"/>
      <c r="AK194" s="127"/>
      <c r="AL194" s="127"/>
      <c r="AM194" s="127"/>
    </row>
    <row r="195" spans="1:39" s="75" customFormat="1" ht="15" customHeight="1" x14ac:dyDescent="0.25">
      <c r="A195" s="130"/>
      <c r="B195" s="130"/>
      <c r="C195" s="130"/>
      <c r="D195" s="130"/>
      <c r="E195" s="130"/>
      <c r="F195" s="130"/>
      <c r="G195" s="130"/>
      <c r="H195" s="130"/>
      <c r="I195" s="130"/>
      <c r="J195" s="130"/>
      <c r="K195" s="130"/>
      <c r="L195" s="130"/>
      <c r="M195" s="130"/>
      <c r="N195" s="130"/>
      <c r="O195" s="130"/>
      <c r="P195" s="130"/>
      <c r="Q195" s="130"/>
      <c r="R195" s="130"/>
      <c r="S195" s="130"/>
      <c r="T195" s="127"/>
      <c r="U195" s="127"/>
      <c r="V195" s="127"/>
      <c r="W195" s="127"/>
      <c r="X195" s="127"/>
      <c r="Y195" s="127"/>
      <c r="Z195" s="127"/>
      <c r="AA195" s="127"/>
      <c r="AB195" s="127"/>
      <c r="AC195" s="127"/>
      <c r="AD195" s="127"/>
      <c r="AE195" s="127"/>
      <c r="AF195" s="127"/>
      <c r="AG195" s="127"/>
      <c r="AH195" s="127"/>
      <c r="AI195" s="127"/>
      <c r="AJ195" s="127"/>
      <c r="AK195" s="127"/>
      <c r="AL195" s="127"/>
      <c r="AM195" s="127"/>
    </row>
    <row r="196" spans="1:39" s="75" customFormat="1" ht="15" customHeight="1" x14ac:dyDescent="0.25">
      <c r="A196" s="130"/>
      <c r="B196" s="130"/>
      <c r="C196" s="130"/>
      <c r="D196" s="130"/>
      <c r="E196" s="130"/>
      <c r="F196" s="130"/>
      <c r="G196" s="130"/>
      <c r="H196" s="130"/>
      <c r="I196" s="130"/>
      <c r="J196" s="130"/>
      <c r="K196" s="130"/>
      <c r="L196" s="130"/>
      <c r="M196" s="130"/>
      <c r="N196" s="130"/>
      <c r="O196" s="130"/>
      <c r="P196" s="130"/>
      <c r="Q196" s="130"/>
      <c r="R196" s="130"/>
      <c r="S196" s="130"/>
      <c r="T196" s="127"/>
      <c r="U196" s="127"/>
      <c r="V196" s="127"/>
      <c r="W196" s="127"/>
      <c r="X196" s="127"/>
      <c r="Y196" s="127"/>
      <c r="Z196" s="127"/>
      <c r="AA196" s="127"/>
      <c r="AB196" s="127"/>
      <c r="AC196" s="127"/>
      <c r="AD196" s="127"/>
      <c r="AE196" s="127"/>
      <c r="AF196" s="127"/>
      <c r="AG196" s="127"/>
      <c r="AH196" s="127"/>
      <c r="AI196" s="127"/>
      <c r="AJ196" s="127"/>
      <c r="AK196" s="127"/>
      <c r="AL196" s="127"/>
      <c r="AM196" s="127"/>
    </row>
    <row r="197" spans="1:39" s="75" customFormat="1" ht="15" customHeight="1" x14ac:dyDescent="0.25">
      <c r="A197" s="130"/>
      <c r="B197" s="130"/>
      <c r="C197" s="130"/>
      <c r="D197" s="130"/>
      <c r="E197" s="130"/>
      <c r="F197" s="130"/>
      <c r="G197" s="130"/>
      <c r="H197" s="130"/>
      <c r="I197" s="130"/>
      <c r="J197" s="130"/>
      <c r="K197" s="130"/>
      <c r="L197" s="130"/>
      <c r="M197" s="130"/>
      <c r="N197" s="130"/>
      <c r="O197" s="130"/>
      <c r="P197" s="130"/>
      <c r="Q197" s="130"/>
      <c r="R197" s="130"/>
      <c r="S197" s="130"/>
      <c r="T197" s="127"/>
      <c r="U197" s="127"/>
      <c r="V197" s="127"/>
      <c r="W197" s="127"/>
      <c r="X197" s="127"/>
      <c r="Y197" s="127"/>
      <c r="Z197" s="127"/>
      <c r="AA197" s="127"/>
      <c r="AB197" s="127"/>
      <c r="AC197" s="127"/>
      <c r="AD197" s="127"/>
      <c r="AE197" s="127"/>
      <c r="AF197" s="127"/>
      <c r="AG197" s="127"/>
      <c r="AH197" s="127"/>
      <c r="AI197" s="127"/>
      <c r="AJ197" s="127"/>
      <c r="AK197" s="127"/>
      <c r="AL197" s="127"/>
      <c r="AM197" s="127"/>
    </row>
    <row r="198" spans="1:39" s="75" customFormat="1" ht="15" customHeight="1" x14ac:dyDescent="0.25">
      <c r="A198" s="130"/>
      <c r="B198" s="130"/>
      <c r="C198" s="130"/>
      <c r="D198" s="130"/>
      <c r="E198" s="130"/>
      <c r="F198" s="130"/>
      <c r="G198" s="130"/>
      <c r="H198" s="130"/>
      <c r="I198" s="130"/>
      <c r="J198" s="130"/>
      <c r="K198" s="130"/>
      <c r="L198" s="130"/>
      <c r="M198" s="130"/>
      <c r="N198" s="130"/>
      <c r="O198" s="130"/>
      <c r="P198" s="130"/>
      <c r="Q198" s="130"/>
      <c r="R198" s="130"/>
      <c r="S198" s="130"/>
      <c r="T198" s="127"/>
      <c r="U198" s="127"/>
      <c r="V198" s="127"/>
      <c r="W198" s="127"/>
      <c r="X198" s="127"/>
      <c r="Y198" s="127"/>
      <c r="Z198" s="127"/>
      <c r="AA198" s="127"/>
      <c r="AB198" s="127"/>
      <c r="AC198" s="127"/>
      <c r="AD198" s="127"/>
      <c r="AE198" s="127"/>
      <c r="AF198" s="127"/>
      <c r="AG198" s="127"/>
      <c r="AH198" s="127"/>
      <c r="AI198" s="127"/>
      <c r="AJ198" s="127"/>
      <c r="AK198" s="127"/>
      <c r="AL198" s="127"/>
      <c r="AM198" s="127"/>
    </row>
    <row r="199" spans="1:39" s="75" customFormat="1" ht="15" customHeight="1" x14ac:dyDescent="0.25">
      <c r="A199" s="130"/>
      <c r="B199" s="130"/>
      <c r="C199" s="130"/>
      <c r="D199" s="130"/>
      <c r="E199" s="130"/>
      <c r="F199" s="130"/>
      <c r="G199" s="130"/>
      <c r="H199" s="130"/>
      <c r="I199" s="130"/>
      <c r="J199" s="130"/>
      <c r="K199" s="130"/>
      <c r="L199" s="130"/>
      <c r="M199" s="130"/>
      <c r="N199" s="130"/>
      <c r="O199" s="130"/>
      <c r="P199" s="130"/>
      <c r="Q199" s="130"/>
      <c r="R199" s="130"/>
      <c r="S199" s="130"/>
      <c r="T199" s="127"/>
      <c r="U199" s="127"/>
      <c r="V199" s="127"/>
      <c r="W199" s="127"/>
      <c r="X199" s="127"/>
      <c r="Y199" s="127"/>
      <c r="Z199" s="127"/>
      <c r="AA199" s="127"/>
      <c r="AB199" s="127"/>
      <c r="AC199" s="127"/>
      <c r="AD199" s="127"/>
      <c r="AE199" s="127"/>
      <c r="AF199" s="127"/>
      <c r="AG199" s="127"/>
      <c r="AH199" s="127"/>
      <c r="AI199" s="127"/>
      <c r="AJ199" s="127"/>
      <c r="AK199" s="127"/>
      <c r="AL199" s="127"/>
      <c r="AM199" s="127"/>
    </row>
    <row r="200" spans="1:39" s="75" customFormat="1" ht="15" customHeight="1" x14ac:dyDescent="0.25">
      <c r="A200" s="130"/>
      <c r="B200" s="130"/>
      <c r="C200" s="130"/>
      <c r="D200" s="130"/>
      <c r="E200" s="130"/>
      <c r="F200" s="130"/>
      <c r="G200" s="130"/>
      <c r="H200" s="130"/>
      <c r="I200" s="130"/>
      <c r="J200" s="130"/>
      <c r="K200" s="130"/>
      <c r="L200" s="130"/>
      <c r="M200" s="130"/>
      <c r="N200" s="130"/>
      <c r="O200" s="130"/>
      <c r="P200" s="130"/>
      <c r="Q200" s="130"/>
      <c r="R200" s="130"/>
      <c r="S200" s="130"/>
      <c r="T200" s="127"/>
      <c r="U200" s="127"/>
      <c r="V200" s="127"/>
      <c r="W200" s="127"/>
      <c r="X200" s="127"/>
      <c r="Y200" s="127"/>
      <c r="Z200" s="127"/>
      <c r="AA200" s="127"/>
      <c r="AB200" s="127"/>
      <c r="AC200" s="127"/>
      <c r="AD200" s="127"/>
      <c r="AE200" s="127"/>
      <c r="AF200" s="127"/>
      <c r="AG200" s="127"/>
      <c r="AH200" s="127"/>
      <c r="AI200" s="127"/>
      <c r="AJ200" s="127"/>
      <c r="AK200" s="127"/>
      <c r="AL200" s="127"/>
      <c r="AM200" s="127"/>
    </row>
    <row r="201" spans="1:39" s="75" customFormat="1" ht="15" customHeight="1" x14ac:dyDescent="0.25">
      <c r="A201" s="130"/>
      <c r="B201" s="130"/>
      <c r="C201" s="130"/>
      <c r="D201" s="130"/>
      <c r="E201" s="130"/>
      <c r="F201" s="130"/>
      <c r="G201" s="130"/>
      <c r="H201" s="130"/>
      <c r="I201" s="130"/>
      <c r="J201" s="130"/>
      <c r="K201" s="130"/>
      <c r="L201" s="130"/>
      <c r="M201" s="130"/>
      <c r="N201" s="130"/>
      <c r="O201" s="130"/>
      <c r="P201" s="130"/>
      <c r="Q201" s="130"/>
      <c r="R201" s="130"/>
      <c r="S201" s="130"/>
      <c r="T201" s="127"/>
      <c r="U201" s="127"/>
      <c r="V201" s="127"/>
      <c r="W201" s="127"/>
      <c r="X201" s="127"/>
      <c r="Y201" s="127"/>
      <c r="Z201" s="127"/>
      <c r="AA201" s="127"/>
      <c r="AB201" s="127"/>
      <c r="AC201" s="127"/>
      <c r="AD201" s="127"/>
      <c r="AE201" s="127"/>
      <c r="AF201" s="127"/>
      <c r="AG201" s="127"/>
      <c r="AH201" s="127"/>
      <c r="AI201" s="127"/>
      <c r="AJ201" s="127"/>
      <c r="AK201" s="127"/>
      <c r="AL201" s="127"/>
      <c r="AM201" s="127"/>
    </row>
    <row r="202" spans="1:39" s="75" customFormat="1" ht="15" customHeight="1" x14ac:dyDescent="0.25">
      <c r="A202" s="130"/>
      <c r="B202" s="130"/>
      <c r="C202" s="130"/>
      <c r="D202" s="130"/>
      <c r="E202" s="130"/>
      <c r="F202" s="130"/>
      <c r="G202" s="130"/>
      <c r="H202" s="130"/>
      <c r="I202" s="130"/>
      <c r="J202" s="130"/>
      <c r="K202" s="130"/>
      <c r="L202" s="130"/>
      <c r="M202" s="130"/>
      <c r="N202" s="130"/>
      <c r="O202" s="130"/>
      <c r="P202" s="130"/>
      <c r="Q202" s="130"/>
      <c r="R202" s="130"/>
      <c r="S202" s="130"/>
      <c r="T202" s="127"/>
      <c r="U202" s="127"/>
      <c r="V202" s="127"/>
      <c r="W202" s="127"/>
      <c r="X202" s="127"/>
      <c r="Y202" s="127"/>
      <c r="Z202" s="127"/>
      <c r="AA202" s="127"/>
      <c r="AB202" s="127"/>
      <c r="AC202" s="127"/>
      <c r="AD202" s="127"/>
      <c r="AE202" s="127"/>
      <c r="AF202" s="127"/>
      <c r="AG202" s="127"/>
      <c r="AH202" s="127"/>
      <c r="AI202" s="127"/>
      <c r="AJ202" s="127"/>
      <c r="AK202" s="127"/>
      <c r="AL202" s="127"/>
      <c r="AM202" s="127"/>
    </row>
    <row r="203" spans="1:39" s="75" customFormat="1" ht="15" customHeight="1" x14ac:dyDescent="0.25">
      <c r="A203" s="130"/>
      <c r="B203" s="130"/>
      <c r="C203" s="130"/>
      <c r="D203" s="130"/>
      <c r="E203" s="130"/>
      <c r="F203" s="130"/>
      <c r="G203" s="130"/>
      <c r="H203" s="130"/>
      <c r="I203" s="130"/>
      <c r="J203" s="130"/>
      <c r="K203" s="130"/>
      <c r="L203" s="130"/>
      <c r="M203" s="130"/>
      <c r="N203" s="130"/>
      <c r="O203" s="130"/>
      <c r="P203" s="130"/>
      <c r="Q203" s="130"/>
      <c r="R203" s="130"/>
      <c r="S203" s="130"/>
      <c r="T203" s="127"/>
      <c r="U203" s="127"/>
      <c r="V203" s="127"/>
      <c r="W203" s="127"/>
      <c r="X203" s="127"/>
      <c r="Y203" s="127"/>
      <c r="Z203" s="127"/>
      <c r="AA203" s="127"/>
      <c r="AB203" s="127"/>
      <c r="AC203" s="127"/>
      <c r="AD203" s="127"/>
      <c r="AE203" s="127"/>
      <c r="AF203" s="127"/>
      <c r="AG203" s="127"/>
      <c r="AH203" s="127"/>
      <c r="AI203" s="127"/>
      <c r="AJ203" s="127"/>
      <c r="AK203" s="127"/>
      <c r="AL203" s="127"/>
      <c r="AM203" s="127"/>
    </row>
    <row r="204" spans="1:39" s="75" customFormat="1" ht="15" customHeight="1" x14ac:dyDescent="0.25">
      <c r="A204" s="130"/>
      <c r="B204" s="130"/>
      <c r="C204" s="130"/>
      <c r="D204" s="130"/>
      <c r="E204" s="130"/>
      <c r="F204" s="130"/>
      <c r="G204" s="130"/>
      <c r="H204" s="130"/>
      <c r="I204" s="130"/>
      <c r="J204" s="130"/>
      <c r="K204" s="130"/>
      <c r="L204" s="130"/>
      <c r="M204" s="130"/>
      <c r="N204" s="130"/>
      <c r="O204" s="130"/>
      <c r="P204" s="130"/>
      <c r="Q204" s="130"/>
      <c r="R204" s="130"/>
      <c r="S204" s="130"/>
      <c r="T204" s="127"/>
      <c r="U204" s="127"/>
      <c r="V204" s="127"/>
      <c r="W204" s="127"/>
      <c r="X204" s="127"/>
      <c r="Y204" s="127"/>
      <c r="Z204" s="127"/>
      <c r="AA204" s="127"/>
      <c r="AB204" s="127"/>
      <c r="AC204" s="127"/>
      <c r="AD204" s="127"/>
      <c r="AE204" s="127"/>
      <c r="AF204" s="127"/>
      <c r="AG204" s="127"/>
      <c r="AH204" s="127"/>
      <c r="AI204" s="127"/>
      <c r="AJ204" s="127"/>
      <c r="AK204" s="127"/>
      <c r="AL204" s="127"/>
      <c r="AM204" s="127"/>
    </row>
    <row r="205" spans="1:39" s="75" customFormat="1" ht="15" customHeight="1" x14ac:dyDescent="0.25">
      <c r="A205" s="130"/>
      <c r="B205" s="130"/>
      <c r="C205" s="130"/>
      <c r="D205" s="130"/>
      <c r="E205" s="130"/>
      <c r="F205" s="130"/>
      <c r="G205" s="130"/>
      <c r="H205" s="130"/>
      <c r="I205" s="130"/>
      <c r="J205" s="130"/>
      <c r="K205" s="130"/>
      <c r="L205" s="130"/>
      <c r="M205" s="130"/>
      <c r="N205" s="130"/>
      <c r="O205" s="130"/>
      <c r="P205" s="130"/>
      <c r="Q205" s="130"/>
      <c r="R205" s="130"/>
      <c r="S205" s="130"/>
      <c r="T205" s="127"/>
      <c r="U205" s="127"/>
      <c r="V205" s="127"/>
      <c r="W205" s="127"/>
      <c r="X205" s="127"/>
      <c r="Y205" s="127"/>
      <c r="Z205" s="127"/>
      <c r="AA205" s="127"/>
      <c r="AB205" s="127"/>
      <c r="AC205" s="127"/>
      <c r="AD205" s="127"/>
      <c r="AE205" s="127"/>
      <c r="AF205" s="127"/>
      <c r="AG205" s="127"/>
      <c r="AH205" s="127"/>
      <c r="AI205" s="127"/>
      <c r="AJ205" s="127"/>
      <c r="AK205" s="127"/>
      <c r="AL205" s="127"/>
      <c r="AM205" s="127"/>
    </row>
    <row r="206" spans="1:39" s="75" customFormat="1" ht="15" customHeight="1" x14ac:dyDescent="0.25">
      <c r="A206" s="130"/>
      <c r="B206" s="130"/>
      <c r="C206" s="130"/>
      <c r="D206" s="130"/>
      <c r="E206" s="130"/>
      <c r="F206" s="130"/>
      <c r="G206" s="130"/>
      <c r="H206" s="130"/>
      <c r="I206" s="130"/>
      <c r="J206" s="130"/>
      <c r="K206" s="130"/>
      <c r="L206" s="130"/>
      <c r="M206" s="130"/>
      <c r="N206" s="130"/>
      <c r="O206" s="130"/>
      <c r="P206" s="130"/>
      <c r="Q206" s="130"/>
      <c r="R206" s="130"/>
      <c r="S206" s="130"/>
      <c r="T206" s="127"/>
      <c r="U206" s="127"/>
      <c r="V206" s="127"/>
      <c r="W206" s="127"/>
      <c r="X206" s="127"/>
      <c r="Y206" s="127"/>
      <c r="Z206" s="127"/>
      <c r="AA206" s="127"/>
      <c r="AB206" s="127"/>
      <c r="AC206" s="127"/>
      <c r="AD206" s="127"/>
      <c r="AE206" s="127"/>
      <c r="AF206" s="127"/>
      <c r="AG206" s="127"/>
      <c r="AH206" s="127"/>
      <c r="AI206" s="127"/>
      <c r="AJ206" s="127"/>
      <c r="AK206" s="127"/>
      <c r="AL206" s="127"/>
      <c r="AM206" s="127"/>
    </row>
    <row r="207" spans="1:39" s="75" customFormat="1" ht="15" customHeight="1" x14ac:dyDescent="0.25">
      <c r="A207" s="130"/>
      <c r="B207" s="130"/>
      <c r="C207" s="130"/>
      <c r="D207" s="130"/>
      <c r="E207" s="130"/>
      <c r="F207" s="130"/>
      <c r="G207" s="130"/>
      <c r="H207" s="130"/>
      <c r="I207" s="130"/>
      <c r="J207" s="130"/>
      <c r="K207" s="130"/>
      <c r="L207" s="130"/>
      <c r="M207" s="130"/>
      <c r="N207" s="130"/>
      <c r="O207" s="130"/>
      <c r="P207" s="130"/>
      <c r="Q207" s="130"/>
      <c r="R207" s="130"/>
      <c r="S207" s="130"/>
      <c r="T207" s="127"/>
      <c r="U207" s="127"/>
      <c r="V207" s="127"/>
      <c r="W207" s="127"/>
      <c r="X207" s="127"/>
      <c r="Y207" s="127"/>
      <c r="Z207" s="127"/>
      <c r="AA207" s="127"/>
      <c r="AB207" s="127"/>
      <c r="AC207" s="127"/>
      <c r="AD207" s="127"/>
      <c r="AE207" s="127"/>
      <c r="AF207" s="127"/>
      <c r="AG207" s="127"/>
      <c r="AH207" s="127"/>
      <c r="AI207" s="127"/>
      <c r="AJ207" s="127"/>
      <c r="AK207" s="127"/>
      <c r="AL207" s="127"/>
      <c r="AM207" s="127"/>
    </row>
    <row r="208" spans="1:39" s="75" customFormat="1" ht="15" customHeight="1" x14ac:dyDescent="0.25">
      <c r="A208" s="130"/>
      <c r="B208" s="130"/>
      <c r="C208" s="130"/>
      <c r="D208" s="130"/>
      <c r="E208" s="130"/>
      <c r="F208" s="130"/>
      <c r="G208" s="130"/>
      <c r="H208" s="130"/>
      <c r="I208" s="130"/>
      <c r="J208" s="130"/>
      <c r="K208" s="130"/>
      <c r="L208" s="130"/>
      <c r="M208" s="130"/>
      <c r="N208" s="130"/>
      <c r="O208" s="130"/>
      <c r="P208" s="130"/>
      <c r="Q208" s="130"/>
      <c r="R208" s="130"/>
      <c r="S208" s="130"/>
      <c r="T208" s="127"/>
      <c r="U208" s="127"/>
      <c r="V208" s="127"/>
      <c r="W208" s="127"/>
      <c r="X208" s="127"/>
      <c r="Y208" s="127"/>
      <c r="Z208" s="127"/>
      <c r="AA208" s="127"/>
      <c r="AB208" s="127"/>
      <c r="AC208" s="127"/>
      <c r="AD208" s="127"/>
      <c r="AE208" s="127"/>
      <c r="AF208" s="127"/>
      <c r="AG208" s="127"/>
      <c r="AH208" s="127"/>
      <c r="AI208" s="127"/>
      <c r="AJ208" s="127"/>
      <c r="AK208" s="127"/>
      <c r="AL208" s="127"/>
      <c r="AM208" s="127"/>
    </row>
    <row r="209" spans="1:39" s="75" customFormat="1" ht="15" customHeight="1" x14ac:dyDescent="0.25">
      <c r="A209" s="130"/>
      <c r="B209" s="130"/>
      <c r="C209" s="130"/>
      <c r="D209" s="130"/>
      <c r="E209" s="130"/>
      <c r="F209" s="130"/>
      <c r="G209" s="130"/>
      <c r="H209" s="130"/>
      <c r="I209" s="130"/>
      <c r="J209" s="130"/>
      <c r="K209" s="130"/>
      <c r="L209" s="130"/>
      <c r="M209" s="130"/>
      <c r="N209" s="130"/>
      <c r="O209" s="130"/>
      <c r="P209" s="130"/>
      <c r="Q209" s="130"/>
      <c r="R209" s="130"/>
      <c r="S209" s="130"/>
      <c r="T209" s="127"/>
      <c r="U209" s="127"/>
      <c r="V209" s="127"/>
      <c r="W209" s="127"/>
      <c r="X209" s="127"/>
      <c r="Y209" s="127"/>
      <c r="Z209" s="127"/>
      <c r="AA209" s="127"/>
      <c r="AB209" s="127"/>
      <c r="AC209" s="127"/>
      <c r="AD209" s="127"/>
      <c r="AE209" s="127"/>
      <c r="AF209" s="127"/>
      <c r="AG209" s="127"/>
      <c r="AH209" s="127"/>
      <c r="AI209" s="127"/>
      <c r="AJ209" s="127"/>
      <c r="AK209" s="127"/>
      <c r="AL209" s="127"/>
      <c r="AM209" s="127"/>
    </row>
    <row r="210" spans="1:39" s="75" customFormat="1" ht="15" customHeight="1" x14ac:dyDescent="0.25">
      <c r="A210" s="130"/>
      <c r="B210" s="130"/>
      <c r="C210" s="130"/>
      <c r="D210" s="130"/>
      <c r="E210" s="130"/>
      <c r="F210" s="130"/>
      <c r="G210" s="130"/>
      <c r="H210" s="130"/>
      <c r="I210" s="130"/>
      <c r="J210" s="130"/>
      <c r="K210" s="130"/>
      <c r="L210" s="130"/>
      <c r="M210" s="130"/>
      <c r="N210" s="130"/>
      <c r="O210" s="130"/>
      <c r="P210" s="130"/>
      <c r="Q210" s="130"/>
      <c r="R210" s="130"/>
      <c r="S210" s="130"/>
      <c r="T210" s="127"/>
      <c r="U210" s="127"/>
      <c r="V210" s="127"/>
      <c r="W210" s="127"/>
      <c r="X210" s="127"/>
      <c r="Y210" s="127"/>
      <c r="Z210" s="127"/>
      <c r="AA210" s="127"/>
      <c r="AB210" s="127"/>
      <c r="AC210" s="127"/>
      <c r="AD210" s="127"/>
      <c r="AE210" s="127"/>
      <c r="AF210" s="127"/>
      <c r="AG210" s="127"/>
      <c r="AH210" s="127"/>
      <c r="AI210" s="127"/>
      <c r="AJ210" s="127"/>
      <c r="AK210" s="127"/>
      <c r="AL210" s="127"/>
      <c r="AM210" s="127"/>
    </row>
    <row r="211" spans="1:39" s="75" customFormat="1" ht="15" customHeight="1" x14ac:dyDescent="0.25">
      <c r="A211" s="130"/>
      <c r="B211" s="130"/>
      <c r="C211" s="130"/>
      <c r="D211" s="130"/>
      <c r="E211" s="130"/>
      <c r="F211" s="130"/>
      <c r="G211" s="130"/>
      <c r="H211" s="130"/>
      <c r="I211" s="130"/>
      <c r="J211" s="130"/>
      <c r="K211" s="130"/>
      <c r="L211" s="130"/>
      <c r="M211" s="130"/>
      <c r="N211" s="130"/>
      <c r="O211" s="130"/>
      <c r="P211" s="130"/>
      <c r="Q211" s="130"/>
      <c r="R211" s="130"/>
      <c r="S211" s="130"/>
      <c r="T211" s="127"/>
      <c r="U211" s="127"/>
      <c r="V211" s="127"/>
      <c r="W211" s="127"/>
      <c r="X211" s="127"/>
      <c r="Y211" s="127"/>
      <c r="Z211" s="127"/>
      <c r="AA211" s="127"/>
      <c r="AB211" s="127"/>
      <c r="AC211" s="127"/>
      <c r="AD211" s="127"/>
      <c r="AE211" s="127"/>
      <c r="AF211" s="127"/>
      <c r="AG211" s="127"/>
      <c r="AH211" s="127"/>
      <c r="AI211" s="127"/>
      <c r="AJ211" s="127"/>
      <c r="AK211" s="127"/>
      <c r="AL211" s="127"/>
      <c r="AM211" s="127"/>
    </row>
    <row r="212" spans="1:39" s="75" customFormat="1" ht="15" customHeight="1" x14ac:dyDescent="0.25">
      <c r="A212" s="130"/>
      <c r="B212" s="130"/>
      <c r="C212" s="130"/>
      <c r="D212" s="130"/>
      <c r="E212" s="130"/>
      <c r="F212" s="130"/>
      <c r="G212" s="130"/>
      <c r="H212" s="130"/>
      <c r="I212" s="130"/>
      <c r="J212" s="130"/>
      <c r="K212" s="130"/>
      <c r="L212" s="130"/>
      <c r="M212" s="130"/>
      <c r="N212" s="130"/>
      <c r="O212" s="130"/>
      <c r="P212" s="130"/>
      <c r="Q212" s="130"/>
      <c r="R212" s="130"/>
      <c r="S212" s="130"/>
      <c r="T212" s="127"/>
      <c r="U212" s="127"/>
      <c r="V212" s="127"/>
      <c r="W212" s="127"/>
      <c r="X212" s="127"/>
      <c r="Y212" s="127"/>
      <c r="Z212" s="127"/>
      <c r="AA212" s="127"/>
      <c r="AB212" s="127"/>
      <c r="AC212" s="127"/>
      <c r="AD212" s="127"/>
      <c r="AE212" s="127"/>
      <c r="AF212" s="127"/>
      <c r="AG212" s="127"/>
      <c r="AH212" s="127"/>
      <c r="AI212" s="127"/>
      <c r="AJ212" s="127"/>
      <c r="AK212" s="127"/>
      <c r="AL212" s="127"/>
      <c r="AM212" s="127"/>
    </row>
    <row r="213" spans="1:39" s="75" customFormat="1" ht="15" customHeight="1" x14ac:dyDescent="0.25">
      <c r="A213" s="130"/>
      <c r="B213" s="130"/>
      <c r="C213" s="130"/>
      <c r="D213" s="130"/>
      <c r="E213" s="130"/>
      <c r="F213" s="130"/>
      <c r="G213" s="130"/>
      <c r="H213" s="130"/>
      <c r="I213" s="130"/>
      <c r="J213" s="130"/>
      <c r="K213" s="130"/>
      <c r="L213" s="130"/>
      <c r="M213" s="130"/>
      <c r="N213" s="130"/>
      <c r="O213" s="130"/>
      <c r="P213" s="130"/>
      <c r="Q213" s="130"/>
      <c r="R213" s="130"/>
      <c r="S213" s="130"/>
      <c r="T213" s="127"/>
      <c r="U213" s="127"/>
      <c r="V213" s="127"/>
      <c r="W213" s="127"/>
      <c r="X213" s="127"/>
      <c r="Y213" s="127"/>
      <c r="Z213" s="127"/>
      <c r="AA213" s="127"/>
      <c r="AB213" s="127"/>
      <c r="AC213" s="127"/>
      <c r="AD213" s="127"/>
      <c r="AE213" s="127"/>
      <c r="AF213" s="127"/>
      <c r="AG213" s="127"/>
      <c r="AH213" s="127"/>
      <c r="AI213" s="127"/>
      <c r="AJ213" s="127"/>
      <c r="AK213" s="127"/>
      <c r="AL213" s="127"/>
      <c r="AM213" s="127"/>
    </row>
    <row r="214" spans="1:39" s="75" customFormat="1" ht="15" customHeight="1" x14ac:dyDescent="0.25">
      <c r="A214" s="130"/>
      <c r="B214" s="130"/>
      <c r="C214" s="130"/>
      <c r="D214" s="130"/>
      <c r="E214" s="130"/>
      <c r="F214" s="130"/>
      <c r="G214" s="130"/>
      <c r="H214" s="130"/>
      <c r="I214" s="130"/>
      <c r="J214" s="130"/>
      <c r="K214" s="130"/>
      <c r="L214" s="130"/>
      <c r="M214" s="130"/>
      <c r="N214" s="130"/>
      <c r="O214" s="130"/>
      <c r="P214" s="130"/>
      <c r="Q214" s="130"/>
      <c r="R214" s="130"/>
      <c r="S214" s="130"/>
      <c r="T214" s="127"/>
      <c r="U214" s="127"/>
      <c r="V214" s="127"/>
      <c r="W214" s="127"/>
      <c r="X214" s="127"/>
      <c r="Y214" s="127"/>
      <c r="Z214" s="127"/>
      <c r="AA214" s="127"/>
      <c r="AB214" s="127"/>
      <c r="AC214" s="127"/>
      <c r="AD214" s="127"/>
      <c r="AE214" s="127"/>
      <c r="AF214" s="127"/>
      <c r="AG214" s="127"/>
      <c r="AH214" s="127"/>
      <c r="AI214" s="127"/>
      <c r="AJ214" s="127"/>
      <c r="AK214" s="127"/>
      <c r="AL214" s="127"/>
      <c r="AM214" s="127"/>
    </row>
    <row r="215" spans="1:39" s="75" customFormat="1" ht="15" customHeight="1" x14ac:dyDescent="0.25">
      <c r="A215" s="130"/>
      <c r="B215" s="130"/>
      <c r="C215" s="130"/>
      <c r="D215" s="130"/>
      <c r="E215" s="130"/>
      <c r="F215" s="130"/>
      <c r="G215" s="130"/>
      <c r="H215" s="130"/>
      <c r="I215" s="130"/>
      <c r="J215" s="130"/>
      <c r="K215" s="130"/>
      <c r="L215" s="130"/>
      <c r="M215" s="130"/>
      <c r="N215" s="130"/>
      <c r="O215" s="130"/>
      <c r="P215" s="130"/>
      <c r="Q215" s="130"/>
      <c r="R215" s="130"/>
      <c r="S215" s="130"/>
      <c r="T215" s="127"/>
      <c r="U215" s="127"/>
      <c r="V215" s="127"/>
      <c r="W215" s="127"/>
      <c r="X215" s="127"/>
      <c r="Y215" s="127"/>
      <c r="Z215" s="127"/>
      <c r="AA215" s="127"/>
      <c r="AB215" s="127"/>
      <c r="AC215" s="127"/>
      <c r="AD215" s="127"/>
      <c r="AE215" s="127"/>
      <c r="AF215" s="127"/>
      <c r="AG215" s="127"/>
      <c r="AH215" s="127"/>
      <c r="AI215" s="127"/>
      <c r="AJ215" s="127"/>
      <c r="AK215" s="127"/>
      <c r="AL215" s="127"/>
      <c r="AM215" s="127"/>
    </row>
    <row r="216" spans="1:39" s="75" customFormat="1" ht="15" customHeight="1" x14ac:dyDescent="0.25">
      <c r="A216" s="130"/>
      <c r="B216" s="130"/>
      <c r="C216" s="130"/>
      <c r="D216" s="130"/>
      <c r="E216" s="130"/>
      <c r="F216" s="130"/>
      <c r="G216" s="130"/>
      <c r="H216" s="130"/>
      <c r="I216" s="130"/>
      <c r="J216" s="130"/>
      <c r="K216" s="130"/>
      <c r="L216" s="130"/>
      <c r="M216" s="130"/>
      <c r="N216" s="130"/>
      <c r="O216" s="130"/>
      <c r="P216" s="130"/>
      <c r="Q216" s="130"/>
      <c r="R216" s="130"/>
      <c r="S216" s="130"/>
      <c r="T216" s="127"/>
      <c r="U216" s="127"/>
      <c r="V216" s="127"/>
      <c r="W216" s="127"/>
      <c r="X216" s="127"/>
      <c r="Y216" s="127"/>
      <c r="Z216" s="127"/>
      <c r="AA216" s="127"/>
      <c r="AB216" s="127"/>
      <c r="AC216" s="127"/>
      <c r="AD216" s="127"/>
      <c r="AE216" s="127"/>
      <c r="AF216" s="127"/>
      <c r="AG216" s="127"/>
      <c r="AH216" s="127"/>
      <c r="AI216" s="127"/>
      <c r="AJ216" s="127"/>
      <c r="AK216" s="127"/>
      <c r="AL216" s="127"/>
      <c r="AM216" s="127"/>
    </row>
    <row r="217" spans="1:39" s="75" customFormat="1" ht="15" customHeight="1" x14ac:dyDescent="0.25">
      <c r="A217" s="130"/>
      <c r="B217" s="130"/>
      <c r="C217" s="130"/>
      <c r="D217" s="130"/>
      <c r="E217" s="130"/>
      <c r="F217" s="130"/>
      <c r="G217" s="130"/>
      <c r="H217" s="130"/>
      <c r="I217" s="130"/>
      <c r="J217" s="130"/>
      <c r="K217" s="130"/>
      <c r="L217" s="130"/>
      <c r="M217" s="130"/>
      <c r="N217" s="130"/>
      <c r="O217" s="130"/>
      <c r="P217" s="130"/>
      <c r="Q217" s="130"/>
      <c r="R217" s="130"/>
      <c r="S217" s="130"/>
      <c r="T217" s="127"/>
      <c r="U217" s="127"/>
      <c r="V217" s="127"/>
      <c r="W217" s="127"/>
      <c r="X217" s="127"/>
      <c r="Y217" s="127"/>
      <c r="Z217" s="127"/>
      <c r="AA217" s="127"/>
      <c r="AB217" s="127"/>
      <c r="AC217" s="127"/>
      <c r="AD217" s="127"/>
      <c r="AE217" s="127"/>
      <c r="AF217" s="127"/>
      <c r="AG217" s="127"/>
      <c r="AH217" s="127"/>
      <c r="AI217" s="127"/>
      <c r="AJ217" s="127"/>
      <c r="AK217" s="127"/>
      <c r="AL217" s="127"/>
      <c r="AM217" s="127"/>
    </row>
    <row r="218" spans="1:39" s="75" customFormat="1" ht="15" customHeight="1" x14ac:dyDescent="0.25">
      <c r="A218" s="130"/>
      <c r="B218" s="130"/>
      <c r="C218" s="130"/>
      <c r="D218" s="130"/>
      <c r="E218" s="130"/>
      <c r="F218" s="130"/>
      <c r="G218" s="130"/>
      <c r="H218" s="130"/>
      <c r="I218" s="130"/>
      <c r="J218" s="130"/>
      <c r="K218" s="130"/>
      <c r="L218" s="130"/>
      <c r="M218" s="130"/>
      <c r="N218" s="130"/>
      <c r="O218" s="130"/>
      <c r="P218" s="130"/>
      <c r="Q218" s="130"/>
      <c r="R218" s="130"/>
      <c r="S218" s="130"/>
      <c r="T218" s="127"/>
      <c r="U218" s="127"/>
      <c r="V218" s="127"/>
      <c r="W218" s="127"/>
      <c r="X218" s="127"/>
      <c r="Y218" s="127"/>
      <c r="Z218" s="127"/>
      <c r="AA218" s="127"/>
      <c r="AB218" s="127"/>
      <c r="AC218" s="127"/>
      <c r="AD218" s="127"/>
      <c r="AE218" s="127"/>
      <c r="AF218" s="127"/>
      <c r="AG218" s="127"/>
      <c r="AH218" s="127"/>
      <c r="AI218" s="127"/>
      <c r="AJ218" s="127"/>
      <c r="AK218" s="127"/>
      <c r="AL218" s="127"/>
      <c r="AM218" s="127"/>
    </row>
    <row r="219" spans="1:39" s="75" customFormat="1" ht="15" customHeight="1" x14ac:dyDescent="0.25">
      <c r="A219" s="130"/>
      <c r="B219" s="130"/>
      <c r="C219" s="130"/>
      <c r="D219" s="130"/>
      <c r="E219" s="130"/>
      <c r="F219" s="130"/>
      <c r="G219" s="130"/>
      <c r="H219" s="130"/>
      <c r="I219" s="130"/>
      <c r="J219" s="130"/>
      <c r="K219" s="130"/>
      <c r="L219" s="130"/>
      <c r="M219" s="130"/>
      <c r="N219" s="130"/>
      <c r="O219" s="130"/>
      <c r="P219" s="130"/>
      <c r="Q219" s="130"/>
      <c r="R219" s="130"/>
      <c r="S219" s="130"/>
      <c r="T219" s="127"/>
      <c r="U219" s="127"/>
      <c r="V219" s="127"/>
      <c r="W219" s="127"/>
      <c r="X219" s="127"/>
      <c r="Y219" s="127"/>
      <c r="Z219" s="127"/>
      <c r="AA219" s="127"/>
      <c r="AB219" s="127"/>
      <c r="AC219" s="127"/>
      <c r="AD219" s="127"/>
      <c r="AE219" s="127"/>
      <c r="AF219" s="127"/>
      <c r="AG219" s="127"/>
      <c r="AH219" s="127"/>
      <c r="AI219" s="127"/>
      <c r="AJ219" s="127"/>
      <c r="AK219" s="127"/>
      <c r="AL219" s="127"/>
      <c r="AM219" s="127"/>
    </row>
    <row r="220" spans="1:39" s="75" customFormat="1" ht="15" customHeight="1" x14ac:dyDescent="0.25">
      <c r="A220" s="130"/>
      <c r="B220" s="130"/>
      <c r="C220" s="130"/>
      <c r="D220" s="130"/>
      <c r="E220" s="130"/>
      <c r="F220" s="130"/>
      <c r="G220" s="130"/>
      <c r="H220" s="130"/>
      <c r="I220" s="130"/>
      <c r="J220" s="130"/>
      <c r="K220" s="130"/>
      <c r="L220" s="130"/>
      <c r="M220" s="130"/>
      <c r="N220" s="130"/>
      <c r="O220" s="130"/>
      <c r="P220" s="130"/>
      <c r="Q220" s="130"/>
      <c r="R220" s="130"/>
      <c r="S220" s="130"/>
      <c r="T220" s="127"/>
      <c r="U220" s="127"/>
      <c r="V220" s="127"/>
      <c r="W220" s="127"/>
      <c r="X220" s="127"/>
      <c r="Y220" s="127"/>
      <c r="Z220" s="127"/>
      <c r="AA220" s="127"/>
      <c r="AB220" s="127"/>
      <c r="AC220" s="127"/>
      <c r="AD220" s="127"/>
      <c r="AE220" s="127"/>
      <c r="AF220" s="127"/>
      <c r="AG220" s="127"/>
      <c r="AH220" s="127"/>
      <c r="AI220" s="127"/>
      <c r="AJ220" s="127"/>
      <c r="AK220" s="127"/>
      <c r="AL220" s="127"/>
      <c r="AM220" s="127"/>
    </row>
    <row r="221" spans="1:39" s="75" customFormat="1" ht="15" customHeight="1" x14ac:dyDescent="0.25">
      <c r="A221" s="130"/>
      <c r="B221" s="130"/>
      <c r="C221" s="130"/>
      <c r="D221" s="130"/>
      <c r="E221" s="130"/>
      <c r="F221" s="130"/>
      <c r="G221" s="130"/>
      <c r="H221" s="130"/>
      <c r="I221" s="130"/>
      <c r="J221" s="130"/>
      <c r="K221" s="130"/>
      <c r="L221" s="130"/>
      <c r="M221" s="130"/>
      <c r="N221" s="130"/>
      <c r="O221" s="130"/>
      <c r="P221" s="130"/>
      <c r="Q221" s="130"/>
      <c r="R221" s="130"/>
      <c r="S221" s="130"/>
      <c r="T221" s="127"/>
      <c r="U221" s="127"/>
      <c r="V221" s="127"/>
      <c r="W221" s="127"/>
      <c r="X221" s="127"/>
      <c r="Y221" s="127"/>
      <c r="Z221" s="127"/>
      <c r="AA221" s="127"/>
      <c r="AB221" s="127"/>
      <c r="AC221" s="127"/>
      <c r="AD221" s="127"/>
      <c r="AE221" s="127"/>
      <c r="AF221" s="127"/>
      <c r="AG221" s="127"/>
      <c r="AH221" s="127"/>
      <c r="AI221" s="127"/>
      <c r="AJ221" s="127"/>
      <c r="AK221" s="127"/>
      <c r="AL221" s="127"/>
      <c r="AM221" s="127"/>
    </row>
    <row r="222" spans="1:39" s="75" customFormat="1" ht="15" customHeight="1" x14ac:dyDescent="0.25">
      <c r="A222" s="130"/>
      <c r="B222" s="130"/>
      <c r="C222" s="130"/>
      <c r="D222" s="130"/>
      <c r="E222" s="130"/>
      <c r="F222" s="130"/>
      <c r="G222" s="130"/>
      <c r="H222" s="130"/>
      <c r="I222" s="130"/>
      <c r="J222" s="130"/>
      <c r="K222" s="130"/>
      <c r="L222" s="130"/>
      <c r="M222" s="130"/>
      <c r="N222" s="130"/>
      <c r="O222" s="130"/>
      <c r="P222" s="130"/>
      <c r="Q222" s="130"/>
      <c r="R222" s="130"/>
      <c r="S222" s="130"/>
      <c r="T222" s="127"/>
      <c r="U222" s="127"/>
      <c r="V222" s="127"/>
      <c r="W222" s="127"/>
      <c r="X222" s="127"/>
      <c r="Y222" s="127"/>
      <c r="Z222" s="127"/>
      <c r="AA222" s="127"/>
      <c r="AB222" s="127"/>
      <c r="AC222" s="127"/>
      <c r="AD222" s="127"/>
      <c r="AE222" s="127"/>
      <c r="AF222" s="127"/>
      <c r="AG222" s="127"/>
      <c r="AH222" s="127"/>
      <c r="AI222" s="127"/>
      <c r="AJ222" s="127"/>
      <c r="AK222" s="127"/>
      <c r="AL222" s="127"/>
      <c r="AM222" s="127"/>
    </row>
    <row r="223" spans="1:39" s="75" customFormat="1" ht="15" customHeight="1" x14ac:dyDescent="0.25">
      <c r="A223" s="130"/>
      <c r="B223" s="130"/>
      <c r="C223" s="130"/>
      <c r="D223" s="130"/>
      <c r="E223" s="130"/>
      <c r="F223" s="130"/>
      <c r="G223" s="130"/>
      <c r="H223" s="130"/>
      <c r="I223" s="130"/>
      <c r="J223" s="130"/>
      <c r="K223" s="130"/>
      <c r="L223" s="130"/>
      <c r="M223" s="130"/>
      <c r="N223" s="130"/>
      <c r="O223" s="130"/>
      <c r="P223" s="130"/>
      <c r="Q223" s="130"/>
      <c r="R223" s="130"/>
      <c r="S223" s="130"/>
      <c r="T223" s="127"/>
      <c r="U223" s="127"/>
      <c r="V223" s="127"/>
      <c r="W223" s="127"/>
      <c r="X223" s="127"/>
      <c r="Y223" s="127"/>
      <c r="Z223" s="127"/>
      <c r="AA223" s="127"/>
      <c r="AB223" s="127"/>
      <c r="AC223" s="127"/>
      <c r="AD223" s="127"/>
      <c r="AE223" s="127"/>
      <c r="AF223" s="127"/>
      <c r="AG223" s="127"/>
      <c r="AH223" s="127"/>
      <c r="AI223" s="127"/>
      <c r="AJ223" s="127"/>
      <c r="AK223" s="127"/>
      <c r="AL223" s="127"/>
      <c r="AM223" s="127"/>
    </row>
    <row r="224" spans="1:39" s="75" customFormat="1" ht="15" customHeight="1" x14ac:dyDescent="0.25">
      <c r="A224" s="130"/>
      <c r="B224" s="130"/>
      <c r="C224" s="130"/>
      <c r="D224" s="130"/>
      <c r="E224" s="130"/>
      <c r="F224" s="130"/>
      <c r="G224" s="130"/>
      <c r="H224" s="130"/>
      <c r="I224" s="130"/>
      <c r="J224" s="130"/>
      <c r="K224" s="130"/>
      <c r="L224" s="130"/>
      <c r="M224" s="130"/>
      <c r="N224" s="130"/>
      <c r="O224" s="130"/>
      <c r="P224" s="130"/>
      <c r="Q224" s="130"/>
      <c r="R224" s="130"/>
      <c r="S224" s="130"/>
      <c r="T224" s="127"/>
      <c r="U224" s="127"/>
      <c r="V224" s="127"/>
      <c r="W224" s="127"/>
      <c r="X224" s="127"/>
      <c r="Y224" s="127"/>
      <c r="Z224" s="127"/>
      <c r="AA224" s="127"/>
      <c r="AB224" s="127"/>
      <c r="AC224" s="127"/>
      <c r="AD224" s="127"/>
      <c r="AE224" s="127"/>
      <c r="AF224" s="127"/>
      <c r="AG224" s="127"/>
      <c r="AH224" s="127"/>
      <c r="AI224" s="127"/>
      <c r="AJ224" s="127"/>
      <c r="AK224" s="127"/>
      <c r="AL224" s="127"/>
      <c r="AM224" s="127"/>
    </row>
    <row r="225" spans="1:39" s="75" customFormat="1" ht="15" customHeight="1" x14ac:dyDescent="0.25">
      <c r="A225" s="130"/>
      <c r="B225" s="130"/>
      <c r="C225" s="130"/>
      <c r="D225" s="130"/>
      <c r="E225" s="130"/>
      <c r="F225" s="130"/>
      <c r="G225" s="130"/>
      <c r="H225" s="130"/>
      <c r="I225" s="130"/>
      <c r="J225" s="130"/>
      <c r="K225" s="130"/>
      <c r="L225" s="130"/>
      <c r="M225" s="130"/>
      <c r="N225" s="130"/>
      <c r="O225" s="130"/>
      <c r="P225" s="130"/>
      <c r="Q225" s="130"/>
      <c r="R225" s="130"/>
      <c r="S225" s="130"/>
      <c r="T225" s="127"/>
      <c r="U225" s="127"/>
      <c r="V225" s="127"/>
      <c r="W225" s="127"/>
      <c r="X225" s="127"/>
      <c r="Y225" s="127"/>
      <c r="Z225" s="127"/>
      <c r="AA225" s="127"/>
      <c r="AB225" s="127"/>
      <c r="AC225" s="127"/>
      <c r="AD225" s="127"/>
      <c r="AE225" s="127"/>
      <c r="AF225" s="127"/>
      <c r="AG225" s="127"/>
      <c r="AH225" s="127"/>
      <c r="AI225" s="127"/>
      <c r="AJ225" s="127"/>
      <c r="AK225" s="127"/>
      <c r="AL225" s="127"/>
      <c r="AM225" s="127"/>
    </row>
    <row r="226" spans="1:39" s="75" customFormat="1" ht="15" customHeight="1" x14ac:dyDescent="0.25">
      <c r="A226" s="130"/>
      <c r="B226" s="130"/>
      <c r="C226" s="130"/>
      <c r="D226" s="130"/>
      <c r="E226" s="130"/>
      <c r="F226" s="130"/>
      <c r="G226" s="130"/>
      <c r="H226" s="130"/>
      <c r="I226" s="130"/>
      <c r="J226" s="130"/>
      <c r="K226" s="130"/>
      <c r="L226" s="130"/>
      <c r="M226" s="130"/>
      <c r="N226" s="130"/>
      <c r="O226" s="130"/>
      <c r="P226" s="130"/>
      <c r="Q226" s="130"/>
      <c r="R226" s="130"/>
      <c r="S226" s="130"/>
      <c r="T226" s="127"/>
      <c r="U226" s="127"/>
      <c r="V226" s="127"/>
      <c r="W226" s="127"/>
      <c r="X226" s="127"/>
      <c r="Y226" s="127"/>
      <c r="Z226" s="127"/>
      <c r="AA226" s="127"/>
      <c r="AB226" s="127"/>
      <c r="AC226" s="127"/>
      <c r="AD226" s="127"/>
      <c r="AE226" s="127"/>
      <c r="AF226" s="127"/>
      <c r="AG226" s="127"/>
      <c r="AH226" s="127"/>
      <c r="AI226" s="127"/>
      <c r="AJ226" s="127"/>
      <c r="AK226" s="127"/>
      <c r="AL226" s="127"/>
      <c r="AM226" s="127"/>
    </row>
    <row r="227" spans="1:39" s="75" customFormat="1" ht="15" customHeight="1" x14ac:dyDescent="0.25">
      <c r="A227" s="130"/>
      <c r="B227" s="130"/>
      <c r="C227" s="130"/>
      <c r="D227" s="130"/>
      <c r="E227" s="130"/>
      <c r="F227" s="130"/>
      <c r="G227" s="130"/>
      <c r="H227" s="130"/>
      <c r="I227" s="130"/>
      <c r="J227" s="130"/>
      <c r="K227" s="130"/>
      <c r="L227" s="130"/>
      <c r="M227" s="130"/>
      <c r="N227" s="130"/>
      <c r="O227" s="130"/>
      <c r="P227" s="130"/>
      <c r="Q227" s="130"/>
      <c r="R227" s="130"/>
      <c r="S227" s="130"/>
      <c r="T227" s="127"/>
      <c r="U227" s="127"/>
      <c r="V227" s="127"/>
      <c r="W227" s="127"/>
      <c r="X227" s="127"/>
      <c r="Y227" s="127"/>
      <c r="Z227" s="127"/>
      <c r="AA227" s="127"/>
      <c r="AB227" s="127"/>
      <c r="AC227" s="127"/>
      <c r="AD227" s="127"/>
      <c r="AE227" s="127"/>
      <c r="AF227" s="127"/>
      <c r="AG227" s="127"/>
      <c r="AH227" s="127"/>
      <c r="AI227" s="127"/>
      <c r="AJ227" s="127"/>
      <c r="AK227" s="127"/>
      <c r="AL227" s="127"/>
      <c r="AM227" s="127"/>
    </row>
    <row r="228" spans="1:39" s="75" customFormat="1" ht="15" customHeight="1" x14ac:dyDescent="0.25">
      <c r="A228" s="130"/>
      <c r="B228" s="130"/>
      <c r="C228" s="130"/>
      <c r="D228" s="130"/>
      <c r="E228" s="130"/>
      <c r="F228" s="130"/>
      <c r="G228" s="130"/>
      <c r="H228" s="130"/>
      <c r="I228" s="130"/>
      <c r="J228" s="130"/>
      <c r="K228" s="130"/>
      <c r="L228" s="130"/>
      <c r="M228" s="130"/>
      <c r="N228" s="130"/>
      <c r="O228" s="130"/>
      <c r="P228" s="130"/>
      <c r="Q228" s="130"/>
      <c r="R228" s="130"/>
      <c r="S228" s="130"/>
      <c r="T228" s="127"/>
      <c r="U228" s="127"/>
      <c r="V228" s="127"/>
      <c r="W228" s="127"/>
      <c r="X228" s="127"/>
      <c r="Y228" s="127"/>
      <c r="Z228" s="127"/>
      <c r="AA228" s="127"/>
      <c r="AB228" s="127"/>
      <c r="AC228" s="127"/>
      <c r="AD228" s="127"/>
      <c r="AE228" s="127"/>
      <c r="AF228" s="127"/>
      <c r="AG228" s="127"/>
      <c r="AH228" s="127"/>
      <c r="AI228" s="127"/>
      <c r="AJ228" s="127"/>
      <c r="AK228" s="127"/>
      <c r="AL228" s="127"/>
      <c r="AM228" s="127"/>
    </row>
    <row r="229" spans="1:39" s="75" customFormat="1" ht="15" customHeight="1" x14ac:dyDescent="0.25">
      <c r="A229" s="130"/>
      <c r="B229" s="130"/>
      <c r="C229" s="130"/>
      <c r="D229" s="130"/>
      <c r="E229" s="130"/>
      <c r="F229" s="130"/>
      <c r="G229" s="130"/>
      <c r="H229" s="130"/>
      <c r="I229" s="130"/>
      <c r="J229" s="130"/>
      <c r="K229" s="130"/>
      <c r="L229" s="130"/>
      <c r="M229" s="130"/>
      <c r="N229" s="130"/>
      <c r="O229" s="130"/>
      <c r="P229" s="130"/>
      <c r="Q229" s="130"/>
      <c r="R229" s="130"/>
      <c r="S229" s="130"/>
      <c r="T229" s="127"/>
      <c r="U229" s="127"/>
      <c r="V229" s="127"/>
      <c r="W229" s="127"/>
      <c r="X229" s="127"/>
      <c r="Y229" s="127"/>
      <c r="Z229" s="127"/>
      <c r="AA229" s="127"/>
      <c r="AB229" s="127"/>
      <c r="AC229" s="127"/>
      <c r="AD229" s="127"/>
      <c r="AE229" s="127"/>
      <c r="AF229" s="127"/>
      <c r="AG229" s="127"/>
      <c r="AH229" s="127"/>
      <c r="AI229" s="127"/>
      <c r="AJ229" s="127"/>
      <c r="AK229" s="127"/>
      <c r="AL229" s="127"/>
      <c r="AM229" s="127"/>
    </row>
    <row r="230" spans="1:39" s="75" customFormat="1" ht="15" customHeight="1" x14ac:dyDescent="0.25">
      <c r="A230" s="130"/>
      <c r="B230" s="130"/>
      <c r="C230" s="130"/>
      <c r="D230" s="130"/>
      <c r="E230" s="130"/>
      <c r="F230" s="130"/>
      <c r="G230" s="130"/>
      <c r="H230" s="130"/>
      <c r="I230" s="130"/>
      <c r="J230" s="130"/>
      <c r="K230" s="130"/>
      <c r="L230" s="130"/>
      <c r="M230" s="130"/>
      <c r="N230" s="130"/>
      <c r="O230" s="130"/>
      <c r="P230" s="130"/>
      <c r="Q230" s="130"/>
      <c r="R230" s="130"/>
      <c r="S230" s="130"/>
      <c r="T230" s="127"/>
      <c r="U230" s="127"/>
      <c r="V230" s="127"/>
      <c r="W230" s="127"/>
      <c r="X230" s="127"/>
      <c r="Y230" s="127"/>
      <c r="Z230" s="127"/>
      <c r="AA230" s="127"/>
      <c r="AB230" s="127"/>
      <c r="AC230" s="127"/>
      <c r="AD230" s="127"/>
      <c r="AE230" s="127"/>
      <c r="AF230" s="127"/>
      <c r="AG230" s="127"/>
      <c r="AH230" s="127"/>
      <c r="AI230" s="127"/>
      <c r="AJ230" s="127"/>
      <c r="AK230" s="127"/>
      <c r="AL230" s="127"/>
      <c r="AM230" s="127"/>
    </row>
    <row r="231" spans="1:39" s="75" customFormat="1" ht="15" customHeight="1" x14ac:dyDescent="0.25">
      <c r="A231" s="130"/>
      <c r="B231" s="130"/>
      <c r="C231" s="130"/>
      <c r="D231" s="130"/>
      <c r="E231" s="130"/>
      <c r="F231" s="130"/>
      <c r="G231" s="130"/>
      <c r="H231" s="130"/>
      <c r="I231" s="130"/>
      <c r="J231" s="130"/>
      <c r="K231" s="130"/>
      <c r="L231" s="130"/>
      <c r="M231" s="130"/>
      <c r="N231" s="130"/>
      <c r="O231" s="130"/>
      <c r="P231" s="130"/>
      <c r="Q231" s="130"/>
      <c r="R231" s="130"/>
      <c r="S231" s="130"/>
      <c r="T231" s="127"/>
      <c r="U231" s="127"/>
      <c r="V231" s="127"/>
      <c r="W231" s="127"/>
      <c r="X231" s="127"/>
      <c r="Y231" s="127"/>
      <c r="Z231" s="127"/>
      <c r="AA231" s="127"/>
      <c r="AB231" s="127"/>
      <c r="AC231" s="127"/>
      <c r="AD231" s="127"/>
      <c r="AE231" s="127"/>
      <c r="AF231" s="127"/>
      <c r="AG231" s="127"/>
      <c r="AH231" s="127"/>
      <c r="AI231" s="127"/>
      <c r="AJ231" s="127"/>
      <c r="AK231" s="127"/>
      <c r="AL231" s="127"/>
      <c r="AM231" s="127"/>
    </row>
    <row r="232" spans="1:39" s="75" customFormat="1" ht="15" customHeight="1" x14ac:dyDescent="0.25">
      <c r="A232" s="130"/>
      <c r="B232" s="130"/>
      <c r="C232" s="130"/>
      <c r="D232" s="130"/>
      <c r="E232" s="130"/>
      <c r="F232" s="130"/>
      <c r="G232" s="130"/>
      <c r="H232" s="130"/>
      <c r="I232" s="130"/>
      <c r="J232" s="130"/>
      <c r="K232" s="130"/>
      <c r="L232" s="130"/>
      <c r="M232" s="130"/>
      <c r="N232" s="130"/>
      <c r="O232" s="130"/>
      <c r="P232" s="130"/>
      <c r="Q232" s="130"/>
      <c r="R232" s="130"/>
      <c r="S232" s="130"/>
      <c r="T232" s="127"/>
      <c r="U232" s="127"/>
      <c r="V232" s="127"/>
      <c r="W232" s="127"/>
      <c r="X232" s="127"/>
      <c r="Y232" s="127"/>
      <c r="Z232" s="127"/>
      <c r="AA232" s="127"/>
      <c r="AB232" s="127"/>
      <c r="AC232" s="127"/>
      <c r="AD232" s="127"/>
      <c r="AE232" s="127"/>
      <c r="AF232" s="127"/>
      <c r="AG232" s="127"/>
      <c r="AH232" s="127"/>
      <c r="AI232" s="127"/>
      <c r="AJ232" s="127"/>
      <c r="AK232" s="127"/>
      <c r="AL232" s="127"/>
      <c r="AM232" s="127"/>
    </row>
    <row r="233" spans="1:39" s="75" customFormat="1" ht="15" customHeight="1" x14ac:dyDescent="0.25">
      <c r="A233" s="130"/>
      <c r="B233" s="130"/>
      <c r="C233" s="130"/>
      <c r="D233" s="130"/>
      <c r="E233" s="130"/>
      <c r="F233" s="130"/>
      <c r="G233" s="130"/>
      <c r="H233" s="130"/>
      <c r="I233" s="130"/>
      <c r="J233" s="130"/>
      <c r="K233" s="130"/>
      <c r="L233" s="130"/>
      <c r="M233" s="130"/>
      <c r="N233" s="130"/>
      <c r="O233" s="130"/>
      <c r="P233" s="130"/>
      <c r="Q233" s="130"/>
      <c r="R233" s="130"/>
      <c r="S233" s="130"/>
      <c r="T233" s="127"/>
      <c r="U233" s="127"/>
      <c r="V233" s="127"/>
      <c r="W233" s="127"/>
      <c r="X233" s="127"/>
      <c r="Y233" s="127"/>
      <c r="Z233" s="127"/>
      <c r="AA233" s="127"/>
      <c r="AB233" s="127"/>
      <c r="AC233" s="127"/>
      <c r="AD233" s="127"/>
      <c r="AE233" s="127"/>
      <c r="AF233" s="127"/>
      <c r="AG233" s="127"/>
      <c r="AH233" s="127"/>
      <c r="AI233" s="127"/>
      <c r="AJ233" s="127"/>
      <c r="AK233" s="127"/>
      <c r="AL233" s="127"/>
      <c r="AM233" s="127"/>
    </row>
    <row r="234" spans="1:39" s="75" customFormat="1" ht="15" customHeight="1" x14ac:dyDescent="0.25">
      <c r="A234" s="130"/>
      <c r="B234" s="130"/>
      <c r="C234" s="130"/>
      <c r="D234" s="130"/>
      <c r="E234" s="130"/>
      <c r="F234" s="130"/>
      <c r="G234" s="130"/>
      <c r="H234" s="130"/>
      <c r="I234" s="130"/>
      <c r="J234" s="130"/>
      <c r="K234" s="130"/>
      <c r="L234" s="130"/>
      <c r="M234" s="130"/>
      <c r="N234" s="130"/>
      <c r="O234" s="130"/>
      <c r="P234" s="130"/>
      <c r="Q234" s="130"/>
      <c r="R234" s="130"/>
      <c r="S234" s="130"/>
      <c r="T234" s="127"/>
      <c r="U234" s="127"/>
      <c r="V234" s="127"/>
      <c r="W234" s="127"/>
      <c r="X234" s="127"/>
      <c r="Y234" s="127"/>
      <c r="Z234" s="127"/>
      <c r="AA234" s="127"/>
      <c r="AB234" s="127"/>
      <c r="AC234" s="127"/>
      <c r="AD234" s="127"/>
      <c r="AE234" s="127"/>
      <c r="AF234" s="127"/>
      <c r="AG234" s="127"/>
      <c r="AH234" s="127"/>
      <c r="AI234" s="127"/>
      <c r="AJ234" s="127"/>
      <c r="AK234" s="127"/>
      <c r="AL234" s="127"/>
      <c r="AM234" s="127"/>
    </row>
    <row r="235" spans="1:39" s="75" customFormat="1" ht="15" customHeight="1" x14ac:dyDescent="0.25">
      <c r="A235" s="130"/>
      <c r="B235" s="130"/>
      <c r="C235" s="130"/>
      <c r="D235" s="130"/>
      <c r="E235" s="130"/>
      <c r="F235" s="130"/>
      <c r="G235" s="130"/>
      <c r="H235" s="130"/>
      <c r="I235" s="130"/>
      <c r="J235" s="130"/>
      <c r="K235" s="130"/>
      <c r="L235" s="130"/>
      <c r="M235" s="130"/>
      <c r="N235" s="130"/>
      <c r="O235" s="130"/>
      <c r="P235" s="130"/>
      <c r="Q235" s="130"/>
      <c r="R235" s="130"/>
      <c r="S235" s="130"/>
      <c r="T235" s="127"/>
      <c r="U235" s="127"/>
      <c r="V235" s="127"/>
      <c r="W235" s="127"/>
      <c r="X235" s="127"/>
      <c r="Y235" s="127"/>
      <c r="Z235" s="127"/>
      <c r="AA235" s="127"/>
      <c r="AB235" s="127"/>
      <c r="AC235" s="127"/>
      <c r="AD235" s="127"/>
      <c r="AE235" s="127"/>
      <c r="AF235" s="127"/>
      <c r="AG235" s="127"/>
      <c r="AH235" s="127"/>
      <c r="AI235" s="127"/>
      <c r="AJ235" s="127"/>
      <c r="AK235" s="127"/>
      <c r="AL235" s="127"/>
      <c r="AM235" s="127"/>
    </row>
    <row r="236" spans="1:39" s="75" customFormat="1" ht="15" customHeight="1" x14ac:dyDescent="0.25">
      <c r="A236" s="130"/>
      <c r="B236" s="130"/>
      <c r="C236" s="130"/>
      <c r="D236" s="130"/>
      <c r="E236" s="130"/>
      <c r="F236" s="130"/>
      <c r="G236" s="130"/>
      <c r="H236" s="130"/>
      <c r="I236" s="130"/>
      <c r="J236" s="130"/>
      <c r="K236" s="130"/>
      <c r="L236" s="130"/>
      <c r="M236" s="130"/>
      <c r="N236" s="130"/>
      <c r="O236" s="130"/>
      <c r="P236" s="130"/>
      <c r="Q236" s="130"/>
      <c r="R236" s="130"/>
      <c r="S236" s="130"/>
      <c r="T236" s="127"/>
      <c r="U236" s="127"/>
      <c r="V236" s="127"/>
      <c r="W236" s="127"/>
      <c r="X236" s="127"/>
      <c r="Y236" s="127"/>
      <c r="Z236" s="127"/>
      <c r="AA236" s="127"/>
      <c r="AB236" s="127"/>
      <c r="AC236" s="127"/>
      <c r="AD236" s="127"/>
      <c r="AE236" s="127"/>
      <c r="AF236" s="127"/>
      <c r="AG236" s="127"/>
      <c r="AH236" s="127"/>
      <c r="AI236" s="127"/>
      <c r="AJ236" s="127"/>
      <c r="AK236" s="127"/>
      <c r="AL236" s="127"/>
      <c r="AM236" s="127"/>
    </row>
    <row r="237" spans="1:39" s="75" customFormat="1" ht="15" customHeight="1" x14ac:dyDescent="0.25">
      <c r="A237" s="130"/>
      <c r="B237" s="130"/>
      <c r="C237" s="130"/>
      <c r="D237" s="130"/>
      <c r="E237" s="130"/>
      <c r="F237" s="130"/>
      <c r="G237" s="130"/>
      <c r="H237" s="130"/>
      <c r="I237" s="130"/>
      <c r="J237" s="130"/>
      <c r="K237" s="130"/>
      <c r="L237" s="130"/>
      <c r="M237" s="130"/>
      <c r="N237" s="130"/>
      <c r="O237" s="130"/>
      <c r="P237" s="130"/>
      <c r="Q237" s="130"/>
      <c r="R237" s="130"/>
      <c r="S237" s="130"/>
      <c r="T237" s="127"/>
      <c r="U237" s="127"/>
      <c r="V237" s="127"/>
      <c r="W237" s="127"/>
      <c r="X237" s="127"/>
      <c r="Y237" s="127"/>
      <c r="Z237" s="127"/>
      <c r="AA237" s="127"/>
      <c r="AB237" s="127"/>
      <c r="AC237" s="127"/>
      <c r="AD237" s="127"/>
      <c r="AE237" s="127"/>
      <c r="AF237" s="127"/>
      <c r="AG237" s="127"/>
      <c r="AH237" s="127"/>
      <c r="AI237" s="127"/>
      <c r="AJ237" s="127"/>
      <c r="AK237" s="127"/>
      <c r="AL237" s="127"/>
      <c r="AM237" s="127"/>
    </row>
    <row r="238" spans="1:39" s="75" customFormat="1" ht="15" customHeight="1" x14ac:dyDescent="0.25">
      <c r="A238" s="130"/>
      <c r="B238" s="130"/>
      <c r="C238" s="130"/>
      <c r="D238" s="130"/>
      <c r="E238" s="130"/>
      <c r="F238" s="130"/>
      <c r="G238" s="130"/>
      <c r="H238" s="130"/>
      <c r="I238" s="130"/>
      <c r="J238" s="130"/>
      <c r="K238" s="130"/>
      <c r="L238" s="130"/>
      <c r="M238" s="130"/>
      <c r="N238" s="130"/>
      <c r="O238" s="130"/>
      <c r="P238" s="130"/>
      <c r="Q238" s="130"/>
      <c r="R238" s="130"/>
      <c r="S238" s="130"/>
      <c r="T238" s="127"/>
      <c r="U238" s="127"/>
      <c r="V238" s="127"/>
      <c r="W238" s="127"/>
      <c r="X238" s="127"/>
      <c r="Y238" s="127"/>
      <c r="Z238" s="127"/>
      <c r="AA238" s="127"/>
      <c r="AB238" s="127"/>
      <c r="AC238" s="127"/>
      <c r="AD238" s="127"/>
      <c r="AE238" s="127"/>
      <c r="AF238" s="127"/>
      <c r="AG238" s="127"/>
      <c r="AH238" s="127"/>
      <c r="AI238" s="127"/>
      <c r="AJ238" s="127"/>
      <c r="AK238" s="127"/>
      <c r="AL238" s="127"/>
      <c r="AM238" s="127"/>
    </row>
    <row r="239" spans="1:39" s="75" customFormat="1" ht="15" customHeight="1" x14ac:dyDescent="0.25">
      <c r="A239" s="130"/>
      <c r="B239" s="130"/>
      <c r="C239" s="130"/>
      <c r="D239" s="130"/>
      <c r="E239" s="130"/>
      <c r="F239" s="130"/>
      <c r="G239" s="130"/>
      <c r="H239" s="130"/>
      <c r="I239" s="130"/>
      <c r="J239" s="130"/>
      <c r="K239" s="130"/>
      <c r="L239" s="130"/>
      <c r="M239" s="130"/>
      <c r="N239" s="130"/>
      <c r="O239" s="130"/>
      <c r="P239" s="130"/>
      <c r="Q239" s="130"/>
      <c r="R239" s="130"/>
      <c r="S239" s="130"/>
      <c r="T239" s="127"/>
      <c r="U239" s="127"/>
      <c r="V239" s="127"/>
      <c r="W239" s="127"/>
      <c r="X239" s="127"/>
      <c r="Y239" s="127"/>
      <c r="Z239" s="127"/>
      <c r="AA239" s="127"/>
      <c r="AB239" s="127"/>
      <c r="AC239" s="127"/>
      <c r="AD239" s="127"/>
      <c r="AE239" s="127"/>
      <c r="AF239" s="127"/>
      <c r="AG239" s="127"/>
      <c r="AH239" s="127"/>
      <c r="AI239" s="127"/>
      <c r="AJ239" s="127"/>
      <c r="AK239" s="127"/>
      <c r="AL239" s="127"/>
      <c r="AM239" s="127"/>
    </row>
    <row r="240" spans="1:39" s="75" customFormat="1" ht="15" customHeight="1" x14ac:dyDescent="0.25">
      <c r="A240" s="130"/>
      <c r="B240" s="130"/>
      <c r="C240" s="130"/>
      <c r="D240" s="130"/>
      <c r="E240" s="130"/>
      <c r="F240" s="130"/>
      <c r="G240" s="130"/>
      <c r="H240" s="130"/>
      <c r="I240" s="130"/>
      <c r="J240" s="130"/>
      <c r="K240" s="130"/>
      <c r="L240" s="130"/>
      <c r="M240" s="130"/>
      <c r="N240" s="130"/>
      <c r="O240" s="130"/>
      <c r="P240" s="130"/>
      <c r="Q240" s="130"/>
      <c r="R240" s="130"/>
      <c r="S240" s="130"/>
      <c r="T240" s="127"/>
      <c r="U240" s="127"/>
      <c r="V240" s="127"/>
      <c r="W240" s="127"/>
      <c r="X240" s="127"/>
      <c r="Y240" s="127"/>
      <c r="Z240" s="127"/>
      <c r="AA240" s="127"/>
      <c r="AB240" s="127"/>
      <c r="AC240" s="127"/>
      <c r="AD240" s="127"/>
      <c r="AE240" s="127"/>
      <c r="AF240" s="127"/>
      <c r="AG240" s="127"/>
      <c r="AH240" s="127"/>
      <c r="AI240" s="127"/>
      <c r="AJ240" s="127"/>
      <c r="AK240" s="127"/>
      <c r="AL240" s="127"/>
      <c r="AM240" s="127"/>
    </row>
    <row r="241" spans="1:39" s="75" customFormat="1" ht="15" customHeight="1" x14ac:dyDescent="0.25">
      <c r="A241" s="130"/>
      <c r="B241" s="130"/>
      <c r="C241" s="130"/>
      <c r="D241" s="130"/>
      <c r="E241" s="130"/>
      <c r="F241" s="130"/>
      <c r="G241" s="130"/>
      <c r="H241" s="130"/>
      <c r="I241" s="130"/>
      <c r="J241" s="130"/>
      <c r="K241" s="130"/>
      <c r="L241" s="130"/>
      <c r="M241" s="130"/>
      <c r="N241" s="130"/>
      <c r="O241" s="130"/>
      <c r="P241" s="130"/>
      <c r="Q241" s="130"/>
      <c r="R241" s="130"/>
      <c r="S241" s="130"/>
      <c r="T241" s="127"/>
      <c r="U241" s="127"/>
      <c r="V241" s="127"/>
      <c r="W241" s="127"/>
      <c r="X241" s="127"/>
      <c r="Y241" s="127"/>
      <c r="Z241" s="127"/>
      <c r="AA241" s="127"/>
      <c r="AB241" s="127"/>
      <c r="AC241" s="127"/>
      <c r="AD241" s="127"/>
      <c r="AE241" s="127"/>
      <c r="AF241" s="127"/>
      <c r="AG241" s="127"/>
      <c r="AH241" s="127"/>
      <c r="AI241" s="127"/>
      <c r="AJ241" s="127"/>
      <c r="AK241" s="127"/>
      <c r="AL241" s="127"/>
      <c r="AM241" s="127"/>
    </row>
    <row r="242" spans="1:39" s="75" customFormat="1" ht="15" customHeight="1" x14ac:dyDescent="0.25">
      <c r="A242" s="130"/>
      <c r="B242" s="130"/>
      <c r="C242" s="130"/>
      <c r="D242" s="130"/>
      <c r="E242" s="130"/>
      <c r="F242" s="130"/>
      <c r="G242" s="130"/>
      <c r="H242" s="130"/>
      <c r="I242" s="130"/>
      <c r="J242" s="130"/>
      <c r="K242" s="130"/>
      <c r="L242" s="130"/>
      <c r="M242" s="130"/>
      <c r="N242" s="130"/>
      <c r="O242" s="130"/>
      <c r="P242" s="130"/>
      <c r="Q242" s="130"/>
      <c r="R242" s="130"/>
      <c r="S242" s="130"/>
      <c r="T242" s="127"/>
      <c r="U242" s="127"/>
      <c r="V242" s="127"/>
      <c r="W242" s="127"/>
      <c r="X242" s="127"/>
      <c r="Y242" s="127"/>
      <c r="Z242" s="127"/>
      <c r="AA242" s="127"/>
      <c r="AB242" s="127"/>
      <c r="AC242" s="127"/>
      <c r="AD242" s="127"/>
      <c r="AE242" s="127"/>
      <c r="AF242" s="127"/>
      <c r="AG242" s="127"/>
      <c r="AH242" s="127"/>
      <c r="AI242" s="127"/>
      <c r="AJ242" s="127"/>
      <c r="AK242" s="127"/>
      <c r="AL242" s="127"/>
      <c r="AM242" s="127"/>
    </row>
    <row r="243" spans="1:39" s="75" customFormat="1" ht="15" customHeight="1" x14ac:dyDescent="0.25">
      <c r="A243" s="130"/>
      <c r="B243" s="130"/>
      <c r="C243" s="130"/>
      <c r="D243" s="130"/>
      <c r="E243" s="130"/>
      <c r="F243" s="130"/>
      <c r="G243" s="130"/>
      <c r="H243" s="130"/>
      <c r="I243" s="130"/>
      <c r="J243" s="130"/>
      <c r="K243" s="130"/>
      <c r="L243" s="130"/>
      <c r="M243" s="130"/>
      <c r="N243" s="130"/>
      <c r="O243" s="130"/>
      <c r="P243" s="130"/>
      <c r="Q243" s="130"/>
      <c r="R243" s="130"/>
      <c r="S243" s="130"/>
      <c r="T243" s="127"/>
      <c r="U243" s="127"/>
      <c r="V243" s="127"/>
      <c r="W243" s="127"/>
      <c r="X243" s="127"/>
      <c r="Y243" s="127"/>
      <c r="Z243" s="127"/>
      <c r="AA243" s="127"/>
      <c r="AB243" s="127"/>
      <c r="AC243" s="127"/>
      <c r="AD243" s="127"/>
      <c r="AE243" s="127"/>
      <c r="AF243" s="127"/>
      <c r="AG243" s="127"/>
      <c r="AH243" s="127"/>
      <c r="AI243" s="127"/>
      <c r="AJ243" s="127"/>
      <c r="AK243" s="127"/>
      <c r="AL243" s="127"/>
      <c r="AM243" s="127"/>
    </row>
    <row r="244" spans="1:39" s="75" customFormat="1" ht="15" customHeight="1" x14ac:dyDescent="0.25">
      <c r="A244" s="130"/>
      <c r="B244" s="130"/>
      <c r="C244" s="130"/>
      <c r="D244" s="130"/>
      <c r="E244" s="130"/>
      <c r="F244" s="130"/>
      <c r="G244" s="130"/>
      <c r="H244" s="130"/>
      <c r="I244" s="130"/>
      <c r="J244" s="130"/>
      <c r="K244" s="130"/>
      <c r="L244" s="130"/>
      <c r="M244" s="130"/>
      <c r="N244" s="130"/>
      <c r="O244" s="130"/>
      <c r="P244" s="130"/>
      <c r="Q244" s="130"/>
      <c r="R244" s="130"/>
      <c r="S244" s="130"/>
      <c r="T244" s="127"/>
      <c r="U244" s="127"/>
      <c r="V244" s="127"/>
      <c r="W244" s="127"/>
      <c r="X244" s="127"/>
      <c r="Y244" s="127"/>
      <c r="Z244" s="127"/>
      <c r="AA244" s="127"/>
      <c r="AB244" s="127"/>
      <c r="AC244" s="127"/>
      <c r="AD244" s="127"/>
      <c r="AE244" s="127"/>
      <c r="AF244" s="127"/>
      <c r="AG244" s="127"/>
      <c r="AH244" s="127"/>
      <c r="AI244" s="127"/>
      <c r="AJ244" s="127"/>
      <c r="AK244" s="127"/>
      <c r="AL244" s="127"/>
      <c r="AM244" s="127"/>
    </row>
    <row r="245" spans="1:39" s="75" customFormat="1" ht="15" customHeight="1" x14ac:dyDescent="0.25">
      <c r="A245" s="130"/>
      <c r="B245" s="130"/>
      <c r="C245" s="130"/>
      <c r="D245" s="130"/>
      <c r="E245" s="130"/>
      <c r="F245" s="130"/>
      <c r="G245" s="130"/>
      <c r="H245" s="130"/>
      <c r="I245" s="130"/>
      <c r="J245" s="130"/>
      <c r="K245" s="130"/>
      <c r="L245" s="130"/>
      <c r="M245" s="130"/>
      <c r="N245" s="130"/>
      <c r="O245" s="130"/>
      <c r="P245" s="130"/>
      <c r="Q245" s="130"/>
      <c r="R245" s="130"/>
      <c r="S245" s="130"/>
      <c r="T245" s="127"/>
      <c r="U245" s="127"/>
      <c r="V245" s="127"/>
      <c r="W245" s="127"/>
      <c r="X245" s="127"/>
      <c r="Y245" s="127"/>
      <c r="Z245" s="127"/>
      <c r="AA245" s="127"/>
      <c r="AB245" s="127"/>
      <c r="AC245" s="127"/>
      <c r="AD245" s="127"/>
      <c r="AE245" s="127"/>
      <c r="AF245" s="127"/>
      <c r="AG245" s="127"/>
      <c r="AH245" s="127"/>
      <c r="AI245" s="127"/>
      <c r="AJ245" s="127"/>
      <c r="AK245" s="127"/>
      <c r="AL245" s="127"/>
      <c r="AM245" s="127"/>
    </row>
    <row r="246" spans="1:39" s="75" customFormat="1" ht="15" customHeight="1" x14ac:dyDescent="0.25">
      <c r="A246" s="130"/>
      <c r="B246" s="130"/>
      <c r="C246" s="130"/>
      <c r="D246" s="130"/>
      <c r="E246" s="130"/>
      <c r="F246" s="130"/>
      <c r="G246" s="130"/>
      <c r="H246" s="130"/>
      <c r="I246" s="130"/>
      <c r="J246" s="130"/>
      <c r="K246" s="130"/>
      <c r="L246" s="130"/>
      <c r="M246" s="130"/>
      <c r="N246" s="130"/>
      <c r="O246" s="130"/>
      <c r="P246" s="130"/>
      <c r="Q246" s="130"/>
      <c r="R246" s="130"/>
      <c r="S246" s="130"/>
      <c r="T246" s="127"/>
      <c r="U246" s="127"/>
      <c r="V246" s="127"/>
      <c r="W246" s="127"/>
      <c r="X246" s="127"/>
      <c r="Y246" s="127"/>
      <c r="Z246" s="127"/>
      <c r="AA246" s="127"/>
      <c r="AB246" s="127"/>
      <c r="AC246" s="127"/>
      <c r="AD246" s="127"/>
      <c r="AE246" s="127"/>
      <c r="AF246" s="127"/>
      <c r="AG246" s="127"/>
      <c r="AH246" s="127"/>
      <c r="AI246" s="127"/>
      <c r="AJ246" s="127"/>
      <c r="AK246" s="127"/>
      <c r="AL246" s="127"/>
      <c r="AM246" s="127"/>
    </row>
    <row r="247" spans="1:39" s="75" customFormat="1" ht="15" customHeight="1" x14ac:dyDescent="0.25">
      <c r="A247" s="130"/>
      <c r="B247" s="130"/>
      <c r="C247" s="130"/>
      <c r="D247" s="130"/>
      <c r="E247" s="130"/>
      <c r="F247" s="130"/>
      <c r="G247" s="130"/>
      <c r="H247" s="130"/>
      <c r="I247" s="130"/>
      <c r="J247" s="130"/>
      <c r="K247" s="130"/>
      <c r="L247" s="130"/>
      <c r="M247" s="130"/>
      <c r="N247" s="130"/>
      <c r="O247" s="130"/>
      <c r="P247" s="130"/>
      <c r="Q247" s="130"/>
      <c r="R247" s="130"/>
      <c r="S247" s="130"/>
      <c r="T247" s="127"/>
      <c r="U247" s="127"/>
      <c r="V247" s="127"/>
      <c r="W247" s="127"/>
      <c r="X247" s="127"/>
      <c r="Y247" s="127"/>
      <c r="Z247" s="127"/>
      <c r="AA247" s="127"/>
      <c r="AB247" s="127"/>
      <c r="AC247" s="127"/>
      <c r="AD247" s="127"/>
      <c r="AE247" s="127"/>
      <c r="AF247" s="127"/>
      <c r="AG247" s="127"/>
      <c r="AH247" s="127"/>
      <c r="AI247" s="127"/>
      <c r="AJ247" s="127"/>
      <c r="AK247" s="127"/>
      <c r="AL247" s="127"/>
      <c r="AM247" s="127"/>
    </row>
    <row r="248" spans="1:39" s="75" customFormat="1" ht="15" customHeight="1" x14ac:dyDescent="0.25">
      <c r="A248" s="130"/>
      <c r="B248" s="130"/>
      <c r="C248" s="130"/>
      <c r="D248" s="130"/>
      <c r="E248" s="130"/>
      <c r="F248" s="130"/>
      <c r="G248" s="130"/>
      <c r="H248" s="130"/>
      <c r="I248" s="130"/>
      <c r="J248" s="130"/>
      <c r="K248" s="130"/>
      <c r="L248" s="130"/>
      <c r="M248" s="130"/>
      <c r="N248" s="130"/>
      <c r="O248" s="130"/>
      <c r="P248" s="130"/>
      <c r="Q248" s="130"/>
      <c r="R248" s="130"/>
      <c r="S248" s="130"/>
      <c r="T248" s="127"/>
      <c r="U248" s="127"/>
      <c r="V248" s="127"/>
      <c r="W248" s="127"/>
      <c r="X248" s="127"/>
      <c r="Y248" s="127"/>
      <c r="Z248" s="127"/>
      <c r="AA248" s="127"/>
      <c r="AB248" s="127"/>
      <c r="AC248" s="127"/>
      <c r="AD248" s="127"/>
      <c r="AE248" s="127"/>
      <c r="AF248" s="127"/>
      <c r="AG248" s="127"/>
      <c r="AH248" s="127"/>
      <c r="AI248" s="127"/>
      <c r="AJ248" s="127"/>
      <c r="AK248" s="127"/>
      <c r="AL248" s="127"/>
      <c r="AM248" s="127"/>
    </row>
    <row r="249" spans="1:39" s="75" customFormat="1" ht="15" customHeight="1" x14ac:dyDescent="0.25">
      <c r="A249" s="130"/>
      <c r="B249" s="130"/>
      <c r="C249" s="130"/>
      <c r="D249" s="130"/>
      <c r="E249" s="130"/>
      <c r="F249" s="130"/>
      <c r="G249" s="130"/>
      <c r="H249" s="130"/>
      <c r="I249" s="130"/>
      <c r="J249" s="130"/>
      <c r="K249" s="130"/>
      <c r="L249" s="130"/>
      <c r="M249" s="130"/>
      <c r="N249" s="130"/>
      <c r="O249" s="130"/>
      <c r="P249" s="130"/>
      <c r="Q249" s="130"/>
      <c r="R249" s="130"/>
      <c r="S249" s="130"/>
      <c r="T249" s="127"/>
      <c r="U249" s="127"/>
      <c r="V249" s="127"/>
      <c r="W249" s="127"/>
      <c r="X249" s="127"/>
      <c r="Y249" s="127"/>
      <c r="Z249" s="127"/>
      <c r="AA249" s="127"/>
      <c r="AB249" s="127"/>
      <c r="AC249" s="127"/>
      <c r="AD249" s="127"/>
      <c r="AE249" s="127"/>
      <c r="AF249" s="127"/>
      <c r="AG249" s="127"/>
      <c r="AH249" s="127"/>
      <c r="AI249" s="127"/>
      <c r="AJ249" s="127"/>
      <c r="AK249" s="127"/>
      <c r="AL249" s="127"/>
      <c r="AM249" s="127"/>
    </row>
    <row r="250" spans="1:39" s="75" customFormat="1" ht="15" customHeight="1" x14ac:dyDescent="0.25">
      <c r="A250" s="130"/>
      <c r="B250" s="130"/>
      <c r="C250" s="130"/>
      <c r="D250" s="130"/>
      <c r="E250" s="130"/>
      <c r="F250" s="130"/>
      <c r="G250" s="130"/>
      <c r="H250" s="130"/>
      <c r="I250" s="130"/>
      <c r="J250" s="130"/>
      <c r="K250" s="130"/>
      <c r="L250" s="130"/>
      <c r="M250" s="130"/>
      <c r="N250" s="130"/>
      <c r="O250" s="130"/>
      <c r="P250" s="130"/>
      <c r="Q250" s="130"/>
      <c r="R250" s="130"/>
      <c r="S250" s="130"/>
      <c r="T250" s="127"/>
      <c r="U250" s="127"/>
      <c r="V250" s="127"/>
      <c r="W250" s="127"/>
      <c r="X250" s="127"/>
      <c r="Y250" s="127"/>
      <c r="Z250" s="127"/>
      <c r="AA250" s="127"/>
      <c r="AB250" s="127"/>
      <c r="AC250" s="127"/>
      <c r="AD250" s="127"/>
      <c r="AE250" s="127"/>
      <c r="AF250" s="127"/>
      <c r="AG250" s="127"/>
      <c r="AH250" s="127"/>
      <c r="AI250" s="127"/>
      <c r="AJ250" s="127"/>
      <c r="AK250" s="127"/>
      <c r="AL250" s="127"/>
      <c r="AM250" s="127"/>
    </row>
    <row r="251" spans="1:39" s="75" customFormat="1" ht="15" customHeight="1" x14ac:dyDescent="0.25">
      <c r="A251" s="130"/>
      <c r="B251" s="130"/>
      <c r="C251" s="130"/>
      <c r="D251" s="130"/>
      <c r="E251" s="130"/>
      <c r="F251" s="130"/>
      <c r="G251" s="130"/>
      <c r="H251" s="130"/>
      <c r="I251" s="130"/>
      <c r="J251" s="130"/>
      <c r="K251" s="130"/>
      <c r="L251" s="130"/>
      <c r="M251" s="130"/>
      <c r="N251" s="130"/>
      <c r="O251" s="130"/>
      <c r="P251" s="130"/>
      <c r="Q251" s="130"/>
      <c r="R251" s="130"/>
      <c r="S251" s="130"/>
      <c r="T251" s="127"/>
      <c r="U251" s="127"/>
      <c r="V251" s="127"/>
      <c r="W251" s="127"/>
      <c r="X251" s="127"/>
      <c r="Y251" s="127"/>
      <c r="Z251" s="127"/>
      <c r="AA251" s="127"/>
      <c r="AB251" s="127"/>
      <c r="AC251" s="127"/>
      <c r="AD251" s="127"/>
      <c r="AE251" s="127"/>
      <c r="AF251" s="127"/>
      <c r="AG251" s="127"/>
      <c r="AH251" s="127"/>
      <c r="AI251" s="127"/>
      <c r="AJ251" s="127"/>
      <c r="AK251" s="127"/>
      <c r="AL251" s="127"/>
      <c r="AM251" s="127"/>
    </row>
    <row r="252" spans="1:39" s="75" customFormat="1" ht="15" customHeight="1" x14ac:dyDescent="0.25">
      <c r="A252" s="130"/>
      <c r="B252" s="130"/>
      <c r="C252" s="130"/>
      <c r="D252" s="130"/>
      <c r="E252" s="130"/>
      <c r="F252" s="130"/>
      <c r="G252" s="130"/>
      <c r="H252" s="130"/>
      <c r="I252" s="130"/>
      <c r="J252" s="130"/>
      <c r="K252" s="130"/>
      <c r="L252" s="130"/>
      <c r="M252" s="130"/>
      <c r="N252" s="130"/>
      <c r="O252" s="130"/>
      <c r="P252" s="130"/>
      <c r="Q252" s="130"/>
      <c r="R252" s="130"/>
      <c r="S252" s="130"/>
      <c r="T252" s="127"/>
      <c r="U252" s="127"/>
      <c r="V252" s="127"/>
      <c r="W252" s="127"/>
      <c r="X252" s="127"/>
      <c r="Y252" s="127"/>
      <c r="Z252" s="127"/>
      <c r="AA252" s="127"/>
      <c r="AB252" s="127"/>
      <c r="AC252" s="127"/>
      <c r="AD252" s="127"/>
      <c r="AE252" s="127"/>
      <c r="AF252" s="127"/>
      <c r="AG252" s="127"/>
      <c r="AH252" s="127"/>
      <c r="AI252" s="127"/>
      <c r="AJ252" s="127"/>
      <c r="AK252" s="127"/>
      <c r="AL252" s="127"/>
      <c r="AM252" s="127"/>
    </row>
    <row r="253" spans="1:39" s="75" customFormat="1" ht="15" customHeight="1" x14ac:dyDescent="0.25">
      <c r="A253" s="130"/>
      <c r="B253" s="130"/>
      <c r="C253" s="130"/>
      <c r="D253" s="130"/>
      <c r="E253" s="130"/>
      <c r="F253" s="130"/>
      <c r="G253" s="130"/>
      <c r="H253" s="130"/>
      <c r="I253" s="130"/>
      <c r="J253" s="130"/>
      <c r="K253" s="130"/>
      <c r="L253" s="130"/>
      <c r="M253" s="130"/>
      <c r="N253" s="130"/>
      <c r="O253" s="130"/>
      <c r="P253" s="130"/>
      <c r="Q253" s="130"/>
      <c r="R253" s="130"/>
      <c r="S253" s="130"/>
      <c r="T253" s="127"/>
      <c r="U253" s="127"/>
      <c r="V253" s="127"/>
      <c r="W253" s="127"/>
      <c r="X253" s="127"/>
      <c r="Y253" s="127"/>
      <c r="Z253" s="127"/>
      <c r="AA253" s="127"/>
      <c r="AB253" s="127"/>
      <c r="AC253" s="127"/>
      <c r="AD253" s="127"/>
      <c r="AE253" s="127"/>
      <c r="AF253" s="127"/>
      <c r="AG253" s="127"/>
      <c r="AH253" s="127"/>
      <c r="AI253" s="127"/>
      <c r="AJ253" s="127"/>
      <c r="AK253" s="127"/>
      <c r="AL253" s="127"/>
      <c r="AM253" s="127"/>
    </row>
    <row r="254" spans="1:39" s="75" customFormat="1" ht="15" customHeight="1" x14ac:dyDescent="0.25">
      <c r="A254" s="130"/>
      <c r="B254" s="130"/>
      <c r="C254" s="130"/>
      <c r="D254" s="130"/>
      <c r="E254" s="130"/>
      <c r="F254" s="130"/>
      <c r="G254" s="130"/>
      <c r="H254" s="130"/>
      <c r="I254" s="130"/>
      <c r="J254" s="130"/>
      <c r="K254" s="130"/>
      <c r="L254" s="130"/>
      <c r="M254" s="130"/>
      <c r="N254" s="130"/>
      <c r="O254" s="130"/>
      <c r="P254" s="130"/>
      <c r="Q254" s="130"/>
      <c r="R254" s="130"/>
      <c r="S254" s="130"/>
      <c r="T254" s="127"/>
      <c r="U254" s="127"/>
      <c r="V254" s="127"/>
      <c r="W254" s="127"/>
      <c r="X254" s="127"/>
      <c r="Y254" s="127"/>
      <c r="Z254" s="127"/>
      <c r="AA254" s="127"/>
      <c r="AB254" s="127"/>
      <c r="AC254" s="127"/>
      <c r="AD254" s="127"/>
      <c r="AE254" s="127"/>
      <c r="AF254" s="127"/>
      <c r="AG254" s="127"/>
      <c r="AH254" s="127"/>
      <c r="AI254" s="127"/>
      <c r="AJ254" s="127"/>
      <c r="AK254" s="127"/>
      <c r="AL254" s="127"/>
      <c r="AM254" s="127"/>
    </row>
    <row r="255" spans="1:39" s="75" customFormat="1" ht="15" customHeight="1" x14ac:dyDescent="0.25">
      <c r="A255" s="130"/>
      <c r="B255" s="130"/>
      <c r="C255" s="130"/>
      <c r="D255" s="130"/>
      <c r="E255" s="130"/>
      <c r="F255" s="130"/>
      <c r="G255" s="130"/>
      <c r="H255" s="130"/>
      <c r="I255" s="130"/>
      <c r="J255" s="130"/>
      <c r="K255" s="130"/>
      <c r="L255" s="130"/>
      <c r="M255" s="130"/>
      <c r="N255" s="130"/>
      <c r="O255" s="130"/>
      <c r="P255" s="130"/>
      <c r="Q255" s="130"/>
      <c r="R255" s="130"/>
      <c r="S255" s="130"/>
      <c r="T255" s="127"/>
      <c r="U255" s="127"/>
      <c r="V255" s="127"/>
      <c r="W255" s="127"/>
      <c r="X255" s="127"/>
      <c r="Y255" s="127"/>
      <c r="Z255" s="127"/>
      <c r="AA255" s="127"/>
      <c r="AB255" s="127"/>
      <c r="AC255" s="127"/>
      <c r="AD255" s="127"/>
      <c r="AE255" s="127"/>
      <c r="AF255" s="127"/>
      <c r="AG255" s="127"/>
      <c r="AH255" s="127"/>
      <c r="AI255" s="127"/>
      <c r="AJ255" s="127"/>
      <c r="AK255" s="127"/>
      <c r="AL255" s="127"/>
      <c r="AM255" s="127"/>
    </row>
    <row r="256" spans="1:39" s="75" customFormat="1" ht="15" customHeight="1" x14ac:dyDescent="0.25">
      <c r="A256" s="130"/>
      <c r="B256" s="130"/>
      <c r="C256" s="130"/>
      <c r="D256" s="130"/>
      <c r="E256" s="130"/>
      <c r="F256" s="130"/>
      <c r="G256" s="130"/>
      <c r="H256" s="130"/>
      <c r="I256" s="130"/>
      <c r="J256" s="130"/>
      <c r="K256" s="130"/>
      <c r="L256" s="130"/>
      <c r="M256" s="130"/>
      <c r="N256" s="130"/>
      <c r="O256" s="130"/>
      <c r="P256" s="130"/>
      <c r="Q256" s="130"/>
      <c r="R256" s="130"/>
      <c r="S256" s="130"/>
      <c r="T256" s="127"/>
      <c r="U256" s="127"/>
      <c r="V256" s="127"/>
      <c r="W256" s="127"/>
      <c r="X256" s="127"/>
      <c r="Y256" s="127"/>
      <c r="Z256" s="127"/>
      <c r="AA256" s="127"/>
      <c r="AB256" s="127"/>
      <c r="AC256" s="127"/>
      <c r="AD256" s="127"/>
      <c r="AE256" s="127"/>
      <c r="AF256" s="127"/>
      <c r="AG256" s="127"/>
      <c r="AH256" s="127"/>
      <c r="AI256" s="127"/>
      <c r="AJ256" s="127"/>
      <c r="AK256" s="127"/>
      <c r="AL256" s="127"/>
      <c r="AM256" s="127"/>
    </row>
    <row r="257" spans="1:39" s="75" customFormat="1" ht="15" customHeight="1" x14ac:dyDescent="0.25">
      <c r="A257" s="130"/>
      <c r="B257" s="130"/>
      <c r="C257" s="130"/>
      <c r="D257" s="130"/>
      <c r="E257" s="130"/>
      <c r="F257" s="130"/>
      <c r="G257" s="130"/>
      <c r="H257" s="130"/>
      <c r="I257" s="130"/>
      <c r="J257" s="130"/>
      <c r="K257" s="130"/>
      <c r="L257" s="130"/>
      <c r="M257" s="130"/>
      <c r="N257" s="130"/>
      <c r="O257" s="130"/>
      <c r="P257" s="130"/>
      <c r="Q257" s="130"/>
      <c r="R257" s="130"/>
      <c r="S257" s="130"/>
      <c r="T257" s="127"/>
      <c r="U257" s="127"/>
      <c r="V257" s="127"/>
      <c r="W257" s="127"/>
      <c r="X257" s="127"/>
      <c r="Y257" s="127"/>
      <c r="Z257" s="127"/>
      <c r="AA257" s="127"/>
      <c r="AB257" s="127"/>
      <c r="AC257" s="127"/>
      <c r="AD257" s="127"/>
      <c r="AE257" s="127"/>
      <c r="AF257" s="127"/>
      <c r="AG257" s="127"/>
      <c r="AH257" s="127"/>
      <c r="AI257" s="127"/>
      <c r="AJ257" s="127"/>
      <c r="AK257" s="127"/>
      <c r="AL257" s="127"/>
      <c r="AM257" s="127"/>
    </row>
    <row r="258" spans="1:39" s="75" customFormat="1" ht="15" customHeight="1" x14ac:dyDescent="0.25">
      <c r="A258" s="130"/>
      <c r="B258" s="130"/>
      <c r="C258" s="130"/>
      <c r="D258" s="130"/>
      <c r="E258" s="130"/>
      <c r="F258" s="130"/>
      <c r="G258" s="130"/>
      <c r="H258" s="130"/>
      <c r="I258" s="130"/>
      <c r="J258" s="130"/>
      <c r="K258" s="130"/>
      <c r="L258" s="130"/>
      <c r="M258" s="130"/>
      <c r="N258" s="130"/>
      <c r="O258" s="130"/>
      <c r="P258" s="130"/>
      <c r="Q258" s="130"/>
      <c r="R258" s="130"/>
      <c r="S258" s="130"/>
      <c r="T258" s="127"/>
      <c r="U258" s="127"/>
      <c r="V258" s="127"/>
      <c r="W258" s="127"/>
      <c r="X258" s="127"/>
      <c r="Y258" s="127"/>
      <c r="Z258" s="127"/>
      <c r="AA258" s="127"/>
      <c r="AB258" s="127"/>
      <c r="AC258" s="127"/>
      <c r="AD258" s="127"/>
      <c r="AE258" s="127"/>
      <c r="AF258" s="127"/>
      <c r="AG258" s="127"/>
      <c r="AH258" s="127"/>
      <c r="AI258" s="127"/>
      <c r="AJ258" s="127"/>
      <c r="AK258" s="127"/>
      <c r="AL258" s="127"/>
      <c r="AM258" s="127"/>
    </row>
    <row r="259" spans="1:39" s="75" customFormat="1" ht="15" customHeight="1" x14ac:dyDescent="0.25">
      <c r="A259" s="130"/>
      <c r="B259" s="130"/>
      <c r="C259" s="130"/>
      <c r="D259" s="130"/>
      <c r="E259" s="130"/>
      <c r="F259" s="130"/>
      <c r="G259" s="130"/>
      <c r="H259" s="130"/>
      <c r="I259" s="130"/>
      <c r="J259" s="130"/>
      <c r="K259" s="130"/>
      <c r="L259" s="130"/>
      <c r="M259" s="130"/>
      <c r="N259" s="130"/>
      <c r="O259" s="130"/>
      <c r="P259" s="130"/>
      <c r="Q259" s="130"/>
      <c r="R259" s="130"/>
      <c r="S259" s="130"/>
      <c r="T259" s="127"/>
      <c r="U259" s="127"/>
      <c r="V259" s="127"/>
      <c r="W259" s="127"/>
      <c r="X259" s="127"/>
      <c r="Y259" s="127"/>
      <c r="Z259" s="127"/>
      <c r="AA259" s="127"/>
      <c r="AB259" s="127"/>
      <c r="AC259" s="127"/>
      <c r="AD259" s="127"/>
      <c r="AE259" s="127"/>
      <c r="AF259" s="127"/>
      <c r="AG259" s="127"/>
      <c r="AH259" s="127"/>
      <c r="AI259" s="127"/>
      <c r="AJ259" s="127"/>
      <c r="AK259" s="127"/>
      <c r="AL259" s="127"/>
      <c r="AM259" s="127"/>
    </row>
    <row r="260" spans="1:39" s="75" customFormat="1" ht="15" customHeight="1" x14ac:dyDescent="0.25">
      <c r="A260" s="130"/>
      <c r="B260" s="130"/>
      <c r="C260" s="130"/>
      <c r="D260" s="130"/>
      <c r="E260" s="130"/>
      <c r="F260" s="130"/>
      <c r="G260" s="130"/>
      <c r="H260" s="130"/>
      <c r="I260" s="130"/>
      <c r="J260" s="130"/>
      <c r="K260" s="130"/>
      <c r="L260" s="130"/>
      <c r="M260" s="130"/>
      <c r="N260" s="130"/>
      <c r="O260" s="130"/>
      <c r="P260" s="130"/>
      <c r="Q260" s="130"/>
      <c r="R260" s="130"/>
      <c r="S260" s="130"/>
      <c r="T260" s="127"/>
      <c r="U260" s="127"/>
      <c r="V260" s="127"/>
      <c r="W260" s="127"/>
      <c r="X260" s="127"/>
      <c r="Y260" s="127"/>
      <c r="Z260" s="127"/>
      <c r="AA260" s="127"/>
      <c r="AB260" s="127"/>
      <c r="AC260" s="127"/>
      <c r="AD260" s="127"/>
      <c r="AE260" s="127"/>
      <c r="AF260" s="127"/>
      <c r="AG260" s="127"/>
      <c r="AH260" s="127"/>
      <c r="AI260" s="127"/>
      <c r="AJ260" s="127"/>
      <c r="AK260" s="127"/>
      <c r="AL260" s="127"/>
      <c r="AM260" s="127"/>
    </row>
    <row r="261" spans="1:39" s="75" customFormat="1" ht="15" customHeight="1" x14ac:dyDescent="0.25">
      <c r="A261" s="130"/>
      <c r="B261" s="130"/>
      <c r="C261" s="130"/>
      <c r="D261" s="130"/>
      <c r="E261" s="130"/>
      <c r="F261" s="130"/>
      <c r="G261" s="130"/>
      <c r="H261" s="130"/>
      <c r="I261" s="130"/>
      <c r="J261" s="130"/>
      <c r="K261" s="130"/>
      <c r="L261" s="130"/>
      <c r="M261" s="130"/>
      <c r="N261" s="130"/>
      <c r="O261" s="130"/>
      <c r="P261" s="130"/>
      <c r="Q261" s="130"/>
      <c r="R261" s="130"/>
      <c r="S261" s="130"/>
      <c r="T261" s="127"/>
      <c r="U261" s="127"/>
      <c r="V261" s="127"/>
      <c r="W261" s="127"/>
      <c r="X261" s="127"/>
      <c r="Y261" s="127"/>
      <c r="Z261" s="127"/>
      <c r="AA261" s="127"/>
      <c r="AB261" s="127"/>
      <c r="AC261" s="127"/>
      <c r="AD261" s="127"/>
      <c r="AE261" s="127"/>
      <c r="AF261" s="127"/>
      <c r="AG261" s="127"/>
      <c r="AH261" s="127"/>
      <c r="AI261" s="127"/>
      <c r="AJ261" s="127"/>
      <c r="AK261" s="127"/>
      <c r="AL261" s="127"/>
      <c r="AM261" s="127"/>
    </row>
    <row r="262" spans="1:39" s="75" customFormat="1" ht="15" customHeight="1" x14ac:dyDescent="0.25">
      <c r="A262" s="130"/>
      <c r="B262" s="130"/>
      <c r="C262" s="130"/>
      <c r="D262" s="130"/>
      <c r="E262" s="130"/>
      <c r="F262" s="130"/>
      <c r="G262" s="130"/>
      <c r="H262" s="130"/>
      <c r="I262" s="130"/>
      <c r="J262" s="130"/>
      <c r="K262" s="130"/>
      <c r="L262" s="130"/>
      <c r="M262" s="130"/>
      <c r="N262" s="130"/>
      <c r="O262" s="130"/>
      <c r="P262" s="130"/>
      <c r="Q262" s="130"/>
      <c r="R262" s="130"/>
      <c r="S262" s="130"/>
      <c r="T262" s="127"/>
      <c r="U262" s="127"/>
      <c r="V262" s="127"/>
      <c r="W262" s="127"/>
      <c r="X262" s="127"/>
      <c r="Y262" s="127"/>
      <c r="Z262" s="127"/>
      <c r="AA262" s="127"/>
      <c r="AB262" s="127"/>
      <c r="AC262" s="127"/>
      <c r="AD262" s="127"/>
      <c r="AE262" s="127"/>
      <c r="AF262" s="127"/>
      <c r="AG262" s="127"/>
      <c r="AH262" s="127"/>
      <c r="AI262" s="127"/>
      <c r="AJ262" s="127"/>
      <c r="AK262" s="127"/>
      <c r="AL262" s="127"/>
      <c r="AM262" s="127"/>
    </row>
    <row r="263" spans="1:39" s="75" customFormat="1" ht="15" customHeight="1" x14ac:dyDescent="0.25">
      <c r="A263" s="130"/>
      <c r="B263" s="130"/>
      <c r="C263" s="130"/>
      <c r="D263" s="130"/>
      <c r="E263" s="130"/>
      <c r="F263" s="130"/>
      <c r="G263" s="130"/>
      <c r="H263" s="130"/>
      <c r="I263" s="130"/>
      <c r="J263" s="130"/>
      <c r="K263" s="130"/>
      <c r="L263" s="130"/>
      <c r="M263" s="130"/>
      <c r="N263" s="130"/>
      <c r="O263" s="130"/>
      <c r="P263" s="130"/>
      <c r="Q263" s="130"/>
      <c r="R263" s="130"/>
      <c r="S263" s="130"/>
      <c r="T263" s="127"/>
      <c r="U263" s="127"/>
      <c r="V263" s="127"/>
      <c r="W263" s="127"/>
      <c r="X263" s="127"/>
      <c r="Y263" s="127"/>
      <c r="Z263" s="127"/>
      <c r="AA263" s="127"/>
      <c r="AB263" s="127"/>
      <c r="AC263" s="127"/>
      <c r="AD263" s="127"/>
      <c r="AE263" s="127"/>
      <c r="AF263" s="127"/>
      <c r="AG263" s="127"/>
      <c r="AH263" s="127"/>
      <c r="AI263" s="127"/>
      <c r="AJ263" s="127"/>
      <c r="AK263" s="127"/>
      <c r="AL263" s="127"/>
      <c r="AM263" s="127"/>
    </row>
    <row r="264" spans="1:39" s="75" customFormat="1" ht="15" customHeight="1" x14ac:dyDescent="0.25">
      <c r="A264" s="130"/>
      <c r="B264" s="130"/>
      <c r="C264" s="130"/>
      <c r="D264" s="130"/>
      <c r="E264" s="130"/>
      <c r="F264" s="130"/>
      <c r="G264" s="130"/>
      <c r="H264" s="130"/>
      <c r="I264" s="130"/>
      <c r="J264" s="130"/>
      <c r="K264" s="130"/>
      <c r="L264" s="130"/>
      <c r="M264" s="130"/>
      <c r="N264" s="130"/>
      <c r="O264" s="130"/>
      <c r="P264" s="130"/>
      <c r="Q264" s="130"/>
      <c r="R264" s="130"/>
      <c r="S264" s="130"/>
      <c r="T264" s="127"/>
      <c r="U264" s="127"/>
      <c r="V264" s="127"/>
      <c r="W264" s="127"/>
      <c r="X264" s="127"/>
      <c r="Y264" s="127"/>
      <c r="Z264" s="127"/>
      <c r="AA264" s="127"/>
      <c r="AB264" s="127"/>
      <c r="AC264" s="127"/>
      <c r="AD264" s="127"/>
      <c r="AE264" s="127"/>
      <c r="AF264" s="127"/>
      <c r="AG264" s="127"/>
      <c r="AH264" s="127"/>
      <c r="AI264" s="127"/>
      <c r="AJ264" s="127"/>
      <c r="AK264" s="127"/>
      <c r="AL264" s="127"/>
      <c r="AM264" s="127"/>
    </row>
    <row r="265" spans="1:39" s="75" customFormat="1" ht="15" customHeight="1" x14ac:dyDescent="0.25">
      <c r="A265" s="130"/>
      <c r="B265" s="130"/>
      <c r="C265" s="130"/>
      <c r="D265" s="130"/>
      <c r="E265" s="130"/>
      <c r="F265" s="130"/>
      <c r="G265" s="130"/>
      <c r="H265" s="130"/>
      <c r="I265" s="130"/>
      <c r="J265" s="130"/>
      <c r="K265" s="130"/>
      <c r="L265" s="130"/>
      <c r="M265" s="130"/>
      <c r="N265" s="130"/>
      <c r="O265" s="130"/>
      <c r="P265" s="130"/>
      <c r="Q265" s="130"/>
      <c r="R265" s="130"/>
      <c r="S265" s="130"/>
      <c r="T265" s="127"/>
      <c r="U265" s="127"/>
      <c r="V265" s="127"/>
      <c r="W265" s="127"/>
      <c r="X265" s="127"/>
      <c r="Y265" s="127"/>
      <c r="Z265" s="127"/>
      <c r="AA265" s="127"/>
      <c r="AB265" s="127"/>
      <c r="AC265" s="127"/>
      <c r="AD265" s="127"/>
      <c r="AE265" s="127"/>
      <c r="AF265" s="127"/>
      <c r="AG265" s="127"/>
      <c r="AH265" s="127"/>
      <c r="AI265" s="127"/>
      <c r="AJ265" s="127"/>
      <c r="AK265" s="127"/>
      <c r="AL265" s="127"/>
      <c r="AM265" s="127"/>
    </row>
    <row r="266" spans="1:39" s="75" customFormat="1" ht="15" customHeight="1" x14ac:dyDescent="0.25">
      <c r="A266" s="130"/>
      <c r="B266" s="130"/>
      <c r="C266" s="130"/>
      <c r="D266" s="130"/>
      <c r="E266" s="130"/>
      <c r="F266" s="130"/>
      <c r="G266" s="130"/>
      <c r="H266" s="130"/>
      <c r="I266" s="130"/>
      <c r="J266" s="130"/>
      <c r="K266" s="130"/>
      <c r="L266" s="130"/>
      <c r="M266" s="130"/>
      <c r="N266" s="130"/>
      <c r="O266" s="130"/>
      <c r="P266" s="130"/>
      <c r="Q266" s="130"/>
      <c r="R266" s="130"/>
      <c r="S266" s="130"/>
      <c r="T266" s="127"/>
      <c r="U266" s="127"/>
      <c r="V266" s="127"/>
      <c r="W266" s="127"/>
      <c r="X266" s="127"/>
      <c r="Y266" s="127"/>
      <c r="Z266" s="127"/>
      <c r="AA266" s="127"/>
      <c r="AB266" s="127"/>
      <c r="AC266" s="127"/>
      <c r="AD266" s="127"/>
      <c r="AE266" s="127"/>
      <c r="AF266" s="127"/>
      <c r="AG266" s="127"/>
      <c r="AH266" s="127"/>
      <c r="AI266" s="127"/>
      <c r="AJ266" s="127"/>
      <c r="AK266" s="127"/>
      <c r="AL266" s="127"/>
      <c r="AM266" s="127"/>
    </row>
    <row r="267" spans="1:39" s="75" customFormat="1" ht="15" customHeight="1" x14ac:dyDescent="0.25">
      <c r="A267" s="130"/>
      <c r="B267" s="130"/>
      <c r="C267" s="130"/>
      <c r="D267" s="130"/>
      <c r="E267" s="130"/>
      <c r="F267" s="130"/>
      <c r="G267" s="130"/>
      <c r="H267" s="130"/>
      <c r="I267" s="130"/>
      <c r="J267" s="130"/>
      <c r="K267" s="130"/>
      <c r="L267" s="130"/>
      <c r="M267" s="130"/>
      <c r="N267" s="130"/>
      <c r="O267" s="130"/>
      <c r="P267" s="130"/>
      <c r="Q267" s="130"/>
      <c r="R267" s="130"/>
      <c r="S267" s="130"/>
      <c r="T267" s="127"/>
      <c r="U267" s="127"/>
      <c r="V267" s="127"/>
      <c r="W267" s="127"/>
      <c r="X267" s="127"/>
      <c r="Y267" s="127"/>
      <c r="Z267" s="127"/>
      <c r="AA267" s="127"/>
      <c r="AB267" s="127"/>
      <c r="AC267" s="127"/>
      <c r="AD267" s="127"/>
      <c r="AE267" s="127"/>
      <c r="AF267" s="127"/>
      <c r="AG267" s="127"/>
      <c r="AH267" s="127"/>
      <c r="AI267" s="127"/>
      <c r="AJ267" s="127"/>
      <c r="AK267" s="127"/>
      <c r="AL267" s="127"/>
      <c r="AM267" s="127"/>
    </row>
    <row r="268" spans="1:39" s="75" customFormat="1" ht="15" customHeight="1" x14ac:dyDescent="0.25">
      <c r="A268" s="130"/>
      <c r="B268" s="130"/>
      <c r="C268" s="130"/>
      <c r="D268" s="130"/>
      <c r="E268" s="130"/>
      <c r="F268" s="130"/>
      <c r="G268" s="130"/>
      <c r="H268" s="130"/>
      <c r="I268" s="130"/>
      <c r="J268" s="130"/>
      <c r="K268" s="130"/>
      <c r="L268" s="130"/>
      <c r="M268" s="130"/>
      <c r="N268" s="130"/>
      <c r="O268" s="130"/>
      <c r="P268" s="130"/>
      <c r="Q268" s="130"/>
      <c r="R268" s="130"/>
      <c r="S268" s="130"/>
      <c r="T268" s="127"/>
      <c r="U268" s="127"/>
      <c r="V268" s="127"/>
      <c r="W268" s="127"/>
      <c r="X268" s="127"/>
      <c r="Y268" s="127"/>
      <c r="Z268" s="127"/>
      <c r="AA268" s="127"/>
      <c r="AB268" s="127"/>
      <c r="AC268" s="127"/>
      <c r="AD268" s="127"/>
      <c r="AE268" s="127"/>
      <c r="AF268" s="127"/>
      <c r="AG268" s="127"/>
      <c r="AH268" s="127"/>
      <c r="AI268" s="127"/>
      <c r="AJ268" s="127"/>
      <c r="AK268" s="127"/>
      <c r="AL268" s="127"/>
      <c r="AM268" s="127"/>
    </row>
    <row r="269" spans="1:39" s="75" customFormat="1" ht="15" customHeight="1" x14ac:dyDescent="0.25">
      <c r="A269" s="130"/>
      <c r="B269" s="130"/>
      <c r="C269" s="130"/>
      <c r="D269" s="130"/>
      <c r="E269" s="130"/>
      <c r="F269" s="130"/>
      <c r="G269" s="130"/>
      <c r="H269" s="130"/>
      <c r="I269" s="130"/>
      <c r="J269" s="130"/>
      <c r="K269" s="130"/>
      <c r="L269" s="130"/>
      <c r="M269" s="130"/>
      <c r="N269" s="130"/>
      <c r="O269" s="130"/>
      <c r="P269" s="130"/>
      <c r="Q269" s="130"/>
      <c r="R269" s="130"/>
      <c r="S269" s="130"/>
      <c r="T269" s="127"/>
      <c r="U269" s="127"/>
      <c r="V269" s="127"/>
      <c r="W269" s="127"/>
      <c r="X269" s="127"/>
      <c r="Y269" s="127"/>
      <c r="Z269" s="127"/>
      <c r="AA269" s="127"/>
      <c r="AB269" s="127"/>
      <c r="AC269" s="127"/>
      <c r="AD269" s="127"/>
      <c r="AE269" s="127"/>
      <c r="AF269" s="127"/>
      <c r="AG269" s="127"/>
      <c r="AH269" s="127"/>
      <c r="AI269" s="127"/>
      <c r="AJ269" s="127"/>
      <c r="AK269" s="127"/>
      <c r="AL269" s="127"/>
      <c r="AM269" s="127"/>
    </row>
    <row r="270" spans="1:39" s="75" customFormat="1" ht="15" customHeight="1" x14ac:dyDescent="0.25">
      <c r="A270" s="130"/>
      <c r="B270" s="130"/>
      <c r="C270" s="130"/>
      <c r="D270" s="130"/>
      <c r="E270" s="130"/>
      <c r="F270" s="130"/>
      <c r="G270" s="130"/>
      <c r="H270" s="130"/>
      <c r="I270" s="130"/>
      <c r="J270" s="130"/>
      <c r="K270" s="130"/>
      <c r="L270" s="130"/>
      <c r="M270" s="130"/>
      <c r="N270" s="130"/>
      <c r="O270" s="130"/>
      <c r="P270" s="130"/>
      <c r="Q270" s="130"/>
      <c r="R270" s="130"/>
      <c r="S270" s="130"/>
      <c r="T270" s="127"/>
      <c r="U270" s="127"/>
      <c r="V270" s="127"/>
      <c r="W270" s="127"/>
      <c r="X270" s="127"/>
      <c r="Y270" s="127"/>
      <c r="Z270" s="127"/>
      <c r="AA270" s="127"/>
      <c r="AB270" s="127"/>
      <c r="AC270" s="127"/>
      <c r="AD270" s="127"/>
      <c r="AE270" s="127"/>
      <c r="AF270" s="127"/>
      <c r="AG270" s="127"/>
      <c r="AH270" s="127"/>
      <c r="AI270" s="127"/>
      <c r="AJ270" s="127"/>
      <c r="AK270" s="127"/>
      <c r="AL270" s="127"/>
      <c r="AM270" s="127"/>
    </row>
    <row r="271" spans="1:39" s="75" customFormat="1" ht="15" customHeight="1" x14ac:dyDescent="0.25">
      <c r="A271" s="130"/>
      <c r="B271" s="130"/>
      <c r="C271" s="130"/>
      <c r="D271" s="130"/>
      <c r="E271" s="130"/>
      <c r="F271" s="130"/>
      <c r="G271" s="130"/>
      <c r="H271" s="130"/>
      <c r="I271" s="130"/>
      <c r="J271" s="130"/>
      <c r="K271" s="130"/>
      <c r="L271" s="130"/>
      <c r="M271" s="130"/>
      <c r="N271" s="130"/>
      <c r="O271" s="130"/>
      <c r="P271" s="130"/>
      <c r="Q271" s="130"/>
      <c r="R271" s="130"/>
      <c r="S271" s="130"/>
      <c r="T271" s="127"/>
      <c r="U271" s="127"/>
      <c r="V271" s="127"/>
      <c r="W271" s="127"/>
      <c r="X271" s="127"/>
      <c r="Y271" s="127"/>
      <c r="Z271" s="127"/>
      <c r="AA271" s="127"/>
      <c r="AB271" s="127"/>
      <c r="AC271" s="127"/>
      <c r="AD271" s="127"/>
      <c r="AE271" s="127"/>
      <c r="AF271" s="127"/>
      <c r="AG271" s="127"/>
      <c r="AH271" s="127"/>
      <c r="AI271" s="127"/>
      <c r="AJ271" s="127"/>
      <c r="AK271" s="127"/>
      <c r="AL271" s="127"/>
      <c r="AM271" s="127"/>
    </row>
    <row r="272" spans="1:39" s="75" customFormat="1" ht="15" customHeight="1" x14ac:dyDescent="0.25">
      <c r="A272" s="130"/>
      <c r="B272" s="130"/>
      <c r="C272" s="130"/>
      <c r="D272" s="130"/>
      <c r="E272" s="130"/>
      <c r="F272" s="130"/>
      <c r="G272" s="130"/>
      <c r="H272" s="130"/>
      <c r="I272" s="130"/>
      <c r="J272" s="130"/>
      <c r="K272" s="130"/>
      <c r="L272" s="130"/>
      <c r="M272" s="130"/>
      <c r="N272" s="130"/>
      <c r="O272" s="130"/>
      <c r="P272" s="130"/>
      <c r="Q272" s="130"/>
      <c r="R272" s="130"/>
      <c r="S272" s="130"/>
      <c r="T272" s="127"/>
      <c r="U272" s="127"/>
      <c r="V272" s="127"/>
      <c r="W272" s="127"/>
      <c r="X272" s="127"/>
      <c r="Y272" s="127"/>
      <c r="Z272" s="127"/>
      <c r="AA272" s="127"/>
      <c r="AB272" s="127"/>
      <c r="AC272" s="127"/>
      <c r="AD272" s="127"/>
      <c r="AE272" s="127"/>
      <c r="AF272" s="127"/>
      <c r="AG272" s="127"/>
      <c r="AH272" s="127"/>
      <c r="AI272" s="127"/>
      <c r="AJ272" s="127"/>
      <c r="AK272" s="127"/>
      <c r="AL272" s="127"/>
      <c r="AM272" s="127"/>
    </row>
    <row r="273" spans="1:39" s="75" customFormat="1" ht="15" customHeight="1" x14ac:dyDescent="0.25">
      <c r="A273" s="130"/>
      <c r="B273" s="130"/>
      <c r="C273" s="130"/>
      <c r="D273" s="130"/>
      <c r="E273" s="130"/>
      <c r="F273" s="130"/>
      <c r="G273" s="130"/>
      <c r="H273" s="130"/>
      <c r="I273" s="130"/>
      <c r="J273" s="130"/>
      <c r="K273" s="130"/>
      <c r="L273" s="130"/>
      <c r="M273" s="130"/>
      <c r="N273" s="130"/>
      <c r="O273" s="130"/>
      <c r="P273" s="130"/>
      <c r="Q273" s="130"/>
      <c r="R273" s="130"/>
      <c r="S273" s="130"/>
      <c r="T273" s="127"/>
      <c r="U273" s="127"/>
      <c r="V273" s="127"/>
      <c r="W273" s="127"/>
      <c r="X273" s="127"/>
      <c r="Y273" s="127"/>
      <c r="Z273" s="127"/>
      <c r="AA273" s="127"/>
      <c r="AB273" s="127"/>
      <c r="AC273" s="127"/>
      <c r="AD273" s="127"/>
      <c r="AE273" s="127"/>
      <c r="AF273" s="127"/>
      <c r="AG273" s="127"/>
      <c r="AH273" s="127"/>
      <c r="AI273" s="127"/>
      <c r="AJ273" s="127"/>
      <c r="AK273" s="127"/>
      <c r="AL273" s="127"/>
      <c r="AM273" s="127"/>
    </row>
    <row r="274" spans="1:39" s="75" customFormat="1" ht="15" customHeight="1" x14ac:dyDescent="0.25">
      <c r="A274" s="130"/>
      <c r="B274" s="130"/>
      <c r="C274" s="130"/>
      <c r="D274" s="130"/>
      <c r="E274" s="130"/>
      <c r="F274" s="130"/>
      <c r="G274" s="130"/>
      <c r="H274" s="130"/>
      <c r="I274" s="130"/>
      <c r="J274" s="130"/>
      <c r="K274" s="130"/>
      <c r="L274" s="130"/>
      <c r="M274" s="130"/>
      <c r="N274" s="130"/>
      <c r="O274" s="130"/>
      <c r="P274" s="130"/>
      <c r="Q274" s="130"/>
      <c r="R274" s="130"/>
      <c r="S274" s="130"/>
      <c r="T274" s="127"/>
      <c r="U274" s="127"/>
      <c r="V274" s="127"/>
      <c r="W274" s="127"/>
      <c r="X274" s="127"/>
      <c r="Y274" s="127"/>
      <c r="Z274" s="127"/>
      <c r="AA274" s="127"/>
      <c r="AB274" s="127"/>
      <c r="AC274" s="127"/>
      <c r="AD274" s="127"/>
      <c r="AE274" s="127"/>
      <c r="AF274" s="127"/>
      <c r="AG274" s="127"/>
      <c r="AH274" s="127"/>
      <c r="AI274" s="127"/>
      <c r="AJ274" s="127"/>
      <c r="AK274" s="127"/>
      <c r="AL274" s="127"/>
      <c r="AM274" s="127"/>
    </row>
    <row r="275" spans="1:39" s="75" customFormat="1" ht="15" customHeight="1" x14ac:dyDescent="0.25">
      <c r="A275" s="130"/>
      <c r="B275" s="130"/>
      <c r="C275" s="130"/>
      <c r="D275" s="130"/>
      <c r="E275" s="130"/>
      <c r="F275" s="130"/>
      <c r="G275" s="130"/>
      <c r="H275" s="130"/>
      <c r="I275" s="130"/>
      <c r="J275" s="130"/>
      <c r="K275" s="130"/>
      <c r="L275" s="130"/>
      <c r="M275" s="130"/>
      <c r="N275" s="130"/>
      <c r="O275" s="130"/>
      <c r="P275" s="130"/>
      <c r="Q275" s="130"/>
      <c r="R275" s="130"/>
      <c r="S275" s="130"/>
      <c r="T275" s="127"/>
      <c r="U275" s="127"/>
      <c r="V275" s="127"/>
      <c r="W275" s="127"/>
      <c r="X275" s="127"/>
      <c r="Y275" s="127"/>
      <c r="Z275" s="127"/>
      <c r="AA275" s="127"/>
      <c r="AB275" s="127"/>
      <c r="AC275" s="127"/>
      <c r="AD275" s="127"/>
      <c r="AE275" s="127"/>
      <c r="AF275" s="127"/>
      <c r="AG275" s="127"/>
      <c r="AH275" s="127"/>
      <c r="AI275" s="127"/>
      <c r="AJ275" s="127"/>
      <c r="AK275" s="127"/>
      <c r="AL275" s="127"/>
      <c r="AM275" s="127"/>
    </row>
    <row r="276" spans="1:39" s="75" customFormat="1" ht="15" customHeight="1" x14ac:dyDescent="0.25">
      <c r="A276" s="130"/>
      <c r="B276" s="130"/>
      <c r="C276" s="130"/>
      <c r="D276" s="130"/>
      <c r="E276" s="130"/>
      <c r="F276" s="130"/>
      <c r="G276" s="130"/>
      <c r="H276" s="130"/>
      <c r="I276" s="130"/>
      <c r="J276" s="130"/>
      <c r="K276" s="130"/>
      <c r="L276" s="130"/>
      <c r="M276" s="130"/>
      <c r="N276" s="130"/>
      <c r="O276" s="130"/>
      <c r="P276" s="130"/>
      <c r="Q276" s="130"/>
      <c r="R276" s="130"/>
      <c r="S276" s="130"/>
      <c r="T276" s="127"/>
      <c r="U276" s="127"/>
      <c r="V276" s="127"/>
      <c r="W276" s="127"/>
      <c r="X276" s="127"/>
      <c r="Y276" s="127"/>
      <c r="Z276" s="127"/>
      <c r="AA276" s="127"/>
      <c r="AB276" s="127"/>
      <c r="AC276" s="127"/>
      <c r="AD276" s="127"/>
      <c r="AE276" s="127"/>
      <c r="AF276" s="127"/>
      <c r="AG276" s="127"/>
      <c r="AH276" s="127"/>
      <c r="AI276" s="127"/>
      <c r="AJ276" s="127"/>
      <c r="AK276" s="127"/>
      <c r="AL276" s="127"/>
      <c r="AM276" s="127"/>
    </row>
    <row r="277" spans="1:39" s="75" customFormat="1" ht="15" customHeight="1" x14ac:dyDescent="0.25">
      <c r="A277" s="130"/>
      <c r="B277" s="130"/>
      <c r="C277" s="130"/>
      <c r="D277" s="130"/>
      <c r="E277" s="130"/>
      <c r="F277" s="130"/>
      <c r="G277" s="130"/>
      <c r="H277" s="130"/>
      <c r="I277" s="130"/>
      <c r="J277" s="130"/>
      <c r="K277" s="130"/>
      <c r="L277" s="130"/>
      <c r="M277" s="130"/>
      <c r="N277" s="130"/>
      <c r="O277" s="130"/>
      <c r="P277" s="130"/>
      <c r="Q277" s="130"/>
      <c r="R277" s="130"/>
      <c r="S277" s="130"/>
      <c r="T277" s="127"/>
      <c r="U277" s="127"/>
      <c r="V277" s="127"/>
      <c r="W277" s="127"/>
      <c r="X277" s="127"/>
      <c r="Y277" s="127"/>
      <c r="Z277" s="127"/>
      <c r="AA277" s="127"/>
      <c r="AB277" s="127"/>
      <c r="AC277" s="127"/>
      <c r="AD277" s="127"/>
      <c r="AE277" s="127"/>
      <c r="AF277" s="127"/>
      <c r="AG277" s="127"/>
      <c r="AH277" s="127"/>
      <c r="AI277" s="127"/>
      <c r="AJ277" s="127"/>
      <c r="AK277" s="127"/>
      <c r="AL277" s="127"/>
      <c r="AM277" s="127"/>
    </row>
    <row r="278" spans="1:39" s="75" customFormat="1" ht="15" customHeight="1" x14ac:dyDescent="0.25">
      <c r="A278" s="130"/>
      <c r="B278" s="130"/>
      <c r="C278" s="130"/>
      <c r="D278" s="130"/>
      <c r="E278" s="130"/>
      <c r="F278" s="130"/>
      <c r="G278" s="130"/>
      <c r="H278" s="130"/>
      <c r="I278" s="130"/>
      <c r="J278" s="130"/>
      <c r="K278" s="130"/>
      <c r="L278" s="130"/>
      <c r="M278" s="130"/>
      <c r="N278" s="130"/>
      <c r="O278" s="130"/>
      <c r="P278" s="130"/>
      <c r="Q278" s="130"/>
      <c r="R278" s="130"/>
      <c r="S278" s="130"/>
      <c r="T278" s="127"/>
      <c r="U278" s="127"/>
      <c r="V278" s="127"/>
      <c r="W278" s="127"/>
      <c r="X278" s="127"/>
      <c r="Y278" s="127"/>
      <c r="Z278" s="127"/>
      <c r="AA278" s="127"/>
      <c r="AB278" s="127"/>
      <c r="AC278" s="127"/>
      <c r="AD278" s="127"/>
      <c r="AE278" s="127"/>
      <c r="AF278" s="127"/>
      <c r="AG278" s="127"/>
      <c r="AH278" s="127"/>
      <c r="AI278" s="127"/>
      <c r="AJ278" s="127"/>
      <c r="AK278" s="127"/>
      <c r="AL278" s="127"/>
      <c r="AM278" s="127"/>
    </row>
    <row r="279" spans="1:39" s="75" customFormat="1" ht="15" customHeight="1" x14ac:dyDescent="0.25">
      <c r="A279" s="130"/>
      <c r="B279" s="130"/>
      <c r="C279" s="130"/>
      <c r="D279" s="130"/>
      <c r="E279" s="130"/>
      <c r="F279" s="130"/>
      <c r="G279" s="130"/>
      <c r="H279" s="130"/>
      <c r="I279" s="130"/>
      <c r="J279" s="130"/>
      <c r="K279" s="130"/>
      <c r="L279" s="130"/>
      <c r="M279" s="130"/>
      <c r="N279" s="130"/>
      <c r="O279" s="130"/>
      <c r="P279" s="130"/>
      <c r="Q279" s="130"/>
      <c r="R279" s="130"/>
      <c r="S279" s="130"/>
      <c r="T279" s="127"/>
      <c r="U279" s="127"/>
      <c r="V279" s="127"/>
      <c r="W279" s="127"/>
      <c r="X279" s="127"/>
      <c r="Y279" s="127"/>
      <c r="Z279" s="127"/>
      <c r="AA279" s="127"/>
      <c r="AB279" s="127"/>
      <c r="AC279" s="127"/>
      <c r="AD279" s="127"/>
      <c r="AE279" s="127"/>
      <c r="AF279" s="127"/>
      <c r="AG279" s="127"/>
      <c r="AH279" s="127"/>
      <c r="AI279" s="127"/>
      <c r="AJ279" s="127"/>
      <c r="AK279" s="127"/>
      <c r="AL279" s="127"/>
      <c r="AM279" s="127"/>
    </row>
    <row r="280" spans="1:39" s="75" customFormat="1" ht="15" customHeight="1" x14ac:dyDescent="0.25">
      <c r="A280" s="130"/>
      <c r="B280" s="130"/>
      <c r="C280" s="130"/>
      <c r="D280" s="130"/>
      <c r="E280" s="130"/>
      <c r="F280" s="130"/>
      <c r="G280" s="130"/>
      <c r="H280" s="130"/>
      <c r="I280" s="130"/>
      <c r="J280" s="130"/>
      <c r="K280" s="130"/>
      <c r="L280" s="130"/>
      <c r="M280" s="130"/>
      <c r="N280" s="130"/>
      <c r="O280" s="130"/>
      <c r="P280" s="130"/>
      <c r="Q280" s="130"/>
      <c r="R280" s="130"/>
      <c r="S280" s="130"/>
      <c r="T280" s="127"/>
      <c r="U280" s="127"/>
      <c r="V280" s="127"/>
      <c r="W280" s="127"/>
      <c r="X280" s="127"/>
      <c r="Y280" s="127"/>
      <c r="Z280" s="127"/>
      <c r="AA280" s="127"/>
      <c r="AB280" s="127"/>
      <c r="AC280" s="127"/>
      <c r="AD280" s="127"/>
      <c r="AE280" s="127"/>
      <c r="AF280" s="127"/>
      <c r="AG280" s="127"/>
      <c r="AH280" s="127"/>
      <c r="AI280" s="127"/>
      <c r="AJ280" s="127"/>
      <c r="AK280" s="127"/>
      <c r="AL280" s="127"/>
      <c r="AM280" s="127"/>
    </row>
    <row r="281" spans="1:39" s="75" customFormat="1" ht="15" customHeight="1" x14ac:dyDescent="0.25">
      <c r="A281" s="130"/>
      <c r="B281" s="130"/>
      <c r="C281" s="130"/>
      <c r="D281" s="130"/>
      <c r="E281" s="130"/>
      <c r="F281" s="130"/>
      <c r="G281" s="130"/>
      <c r="H281" s="130"/>
      <c r="I281" s="130"/>
      <c r="J281" s="130"/>
      <c r="K281" s="130"/>
      <c r="L281" s="130"/>
      <c r="M281" s="130"/>
      <c r="N281" s="130"/>
      <c r="O281" s="130"/>
      <c r="P281" s="130"/>
      <c r="Q281" s="130"/>
      <c r="R281" s="130"/>
      <c r="S281" s="130"/>
      <c r="T281" s="127"/>
      <c r="U281" s="127"/>
      <c r="V281" s="127"/>
      <c r="W281" s="127"/>
      <c r="X281" s="127"/>
      <c r="Y281" s="127"/>
      <c r="Z281" s="127"/>
      <c r="AA281" s="127"/>
      <c r="AB281" s="127"/>
      <c r="AC281" s="127"/>
      <c r="AD281" s="127"/>
      <c r="AE281" s="127"/>
      <c r="AF281" s="127"/>
      <c r="AG281" s="127"/>
      <c r="AH281" s="127"/>
      <c r="AI281" s="127"/>
      <c r="AJ281" s="127"/>
      <c r="AK281" s="127"/>
      <c r="AL281" s="127"/>
      <c r="AM281" s="127"/>
    </row>
    <row r="282" spans="1:39" s="75" customFormat="1" ht="15" customHeight="1" x14ac:dyDescent="0.25">
      <c r="A282" s="130"/>
      <c r="B282" s="130"/>
      <c r="C282" s="130"/>
      <c r="D282" s="130"/>
      <c r="E282" s="130"/>
      <c r="F282" s="130"/>
      <c r="G282" s="130"/>
      <c r="H282" s="130"/>
      <c r="I282" s="130"/>
      <c r="J282" s="130"/>
      <c r="K282" s="130"/>
      <c r="L282" s="130"/>
      <c r="M282" s="130"/>
      <c r="N282" s="130"/>
      <c r="O282" s="130"/>
      <c r="P282" s="130"/>
      <c r="Q282" s="130"/>
      <c r="R282" s="130"/>
      <c r="S282" s="130"/>
      <c r="T282" s="127"/>
      <c r="U282" s="127"/>
      <c r="V282" s="127"/>
      <c r="W282" s="127"/>
      <c r="X282" s="127"/>
      <c r="Y282" s="127"/>
      <c r="Z282" s="127"/>
      <c r="AA282" s="127"/>
      <c r="AB282" s="127"/>
      <c r="AC282" s="127"/>
      <c r="AD282" s="127"/>
      <c r="AE282" s="127"/>
      <c r="AF282" s="127"/>
      <c r="AG282" s="127"/>
      <c r="AH282" s="127"/>
      <c r="AI282" s="127"/>
      <c r="AJ282" s="127"/>
      <c r="AK282" s="127"/>
      <c r="AL282" s="127"/>
      <c r="AM282" s="127"/>
    </row>
    <row r="283" spans="1:39" s="75" customFormat="1" ht="15" customHeight="1" x14ac:dyDescent="0.25">
      <c r="A283" s="130"/>
      <c r="B283" s="130"/>
      <c r="C283" s="130"/>
      <c r="D283" s="130"/>
      <c r="E283" s="130"/>
      <c r="F283" s="130"/>
      <c r="G283" s="130"/>
      <c r="H283" s="130"/>
      <c r="I283" s="130"/>
      <c r="J283" s="130"/>
      <c r="K283" s="130"/>
      <c r="L283" s="130"/>
      <c r="M283" s="130"/>
      <c r="N283" s="130"/>
      <c r="O283" s="130"/>
      <c r="P283" s="130"/>
      <c r="Q283" s="130"/>
      <c r="R283" s="130"/>
      <c r="S283" s="130"/>
      <c r="T283" s="127"/>
      <c r="U283" s="127"/>
      <c r="V283" s="127"/>
      <c r="W283" s="127"/>
      <c r="X283" s="127"/>
      <c r="Y283" s="127"/>
      <c r="Z283" s="127"/>
      <c r="AA283" s="127"/>
      <c r="AB283" s="127"/>
      <c r="AC283" s="127"/>
      <c r="AD283" s="127"/>
      <c r="AE283" s="127"/>
      <c r="AF283" s="127"/>
      <c r="AG283" s="127"/>
      <c r="AH283" s="127"/>
      <c r="AI283" s="127"/>
      <c r="AJ283" s="127"/>
      <c r="AK283" s="127"/>
      <c r="AL283" s="127"/>
      <c r="AM283" s="127"/>
    </row>
    <row r="284" spans="1:39" s="75" customFormat="1" ht="15" customHeight="1" x14ac:dyDescent="0.25">
      <c r="A284" s="130"/>
      <c r="B284" s="130"/>
      <c r="C284" s="130"/>
      <c r="D284" s="130"/>
      <c r="E284" s="130"/>
      <c r="F284" s="130"/>
      <c r="G284" s="130"/>
      <c r="H284" s="130"/>
      <c r="I284" s="130"/>
      <c r="J284" s="130"/>
      <c r="K284" s="130"/>
      <c r="L284" s="130"/>
      <c r="M284" s="130"/>
      <c r="N284" s="130"/>
      <c r="O284" s="130"/>
      <c r="P284" s="130"/>
      <c r="Q284" s="130"/>
      <c r="R284" s="130"/>
      <c r="S284" s="130"/>
      <c r="T284" s="127"/>
      <c r="U284" s="127"/>
      <c r="V284" s="127"/>
      <c r="W284" s="127"/>
      <c r="X284" s="127"/>
      <c r="Y284" s="127"/>
      <c r="Z284" s="127"/>
      <c r="AA284" s="127"/>
      <c r="AB284" s="127"/>
      <c r="AC284" s="127"/>
      <c r="AD284" s="127"/>
      <c r="AE284" s="127"/>
      <c r="AF284" s="127"/>
      <c r="AG284" s="127"/>
      <c r="AH284" s="127"/>
      <c r="AI284" s="127"/>
      <c r="AJ284" s="127"/>
      <c r="AK284" s="127"/>
      <c r="AL284" s="127"/>
      <c r="AM284" s="127"/>
    </row>
    <row r="285" spans="1:39" s="75" customFormat="1" ht="15" customHeight="1" x14ac:dyDescent="0.25">
      <c r="A285" s="130"/>
      <c r="B285" s="130"/>
      <c r="C285" s="130"/>
      <c r="D285" s="130"/>
      <c r="E285" s="130"/>
      <c r="F285" s="130"/>
      <c r="G285" s="130"/>
      <c r="H285" s="130"/>
      <c r="I285" s="130"/>
      <c r="J285" s="130"/>
      <c r="K285" s="130"/>
      <c r="L285" s="130"/>
      <c r="M285" s="130"/>
      <c r="N285" s="130"/>
      <c r="O285" s="130"/>
      <c r="P285" s="130"/>
      <c r="Q285" s="130"/>
      <c r="R285" s="130"/>
      <c r="S285" s="130"/>
      <c r="T285" s="127"/>
      <c r="U285" s="127"/>
      <c r="V285" s="127"/>
      <c r="W285" s="127"/>
      <c r="X285" s="127"/>
      <c r="Y285" s="127"/>
      <c r="Z285" s="127"/>
      <c r="AA285" s="127"/>
      <c r="AB285" s="127"/>
      <c r="AC285" s="127"/>
      <c r="AD285" s="127"/>
      <c r="AE285" s="127"/>
      <c r="AF285" s="127"/>
      <c r="AG285" s="127"/>
      <c r="AH285" s="127"/>
      <c r="AI285" s="127"/>
      <c r="AJ285" s="127"/>
      <c r="AK285" s="127"/>
      <c r="AL285" s="127"/>
      <c r="AM285" s="127"/>
    </row>
    <row r="286" spans="1:39" s="75" customFormat="1" ht="15" customHeight="1" x14ac:dyDescent="0.25">
      <c r="A286" s="130"/>
      <c r="B286" s="130"/>
      <c r="C286" s="130"/>
      <c r="D286" s="130"/>
      <c r="E286" s="130"/>
      <c r="F286" s="130"/>
      <c r="G286" s="130"/>
      <c r="H286" s="130"/>
      <c r="I286" s="130"/>
      <c r="J286" s="130"/>
      <c r="K286" s="130"/>
      <c r="L286" s="130"/>
      <c r="M286" s="130"/>
      <c r="N286" s="130"/>
      <c r="O286" s="130"/>
      <c r="P286" s="130"/>
      <c r="Q286" s="130"/>
      <c r="R286" s="130"/>
      <c r="S286" s="130"/>
      <c r="T286" s="127"/>
      <c r="U286" s="127"/>
      <c r="V286" s="127"/>
      <c r="W286" s="127"/>
      <c r="X286" s="127"/>
      <c r="Y286" s="127"/>
      <c r="Z286" s="127"/>
      <c r="AA286" s="127"/>
      <c r="AB286" s="127"/>
      <c r="AC286" s="127"/>
      <c r="AD286" s="127"/>
      <c r="AE286" s="127"/>
      <c r="AF286" s="127"/>
      <c r="AG286" s="127"/>
      <c r="AH286" s="127"/>
      <c r="AI286" s="127"/>
      <c r="AJ286" s="127"/>
      <c r="AK286" s="127"/>
      <c r="AL286" s="127"/>
      <c r="AM286" s="127"/>
    </row>
    <row r="287" spans="1:39" ht="15" customHeight="1" x14ac:dyDescent="0.25">
      <c r="A287" s="130"/>
      <c r="B287" s="130"/>
      <c r="C287" s="130"/>
      <c r="D287" s="130"/>
      <c r="E287" s="130"/>
      <c r="F287" s="130"/>
      <c r="G287" s="130"/>
      <c r="H287" s="130"/>
      <c r="I287" s="130"/>
      <c r="J287" s="130"/>
      <c r="K287" s="130"/>
      <c r="L287" s="130"/>
      <c r="M287" s="130"/>
      <c r="N287" s="130"/>
      <c r="O287" s="130"/>
      <c r="P287" s="130"/>
      <c r="Q287" s="130"/>
      <c r="R287" s="130"/>
      <c r="S287" s="130"/>
      <c r="T287" s="127"/>
      <c r="U287" s="127"/>
      <c r="V287" s="127"/>
      <c r="W287" s="127"/>
      <c r="X287" s="127"/>
      <c r="Y287" s="127"/>
      <c r="Z287" s="127"/>
      <c r="AA287" s="127"/>
      <c r="AB287" s="127"/>
      <c r="AC287" s="127"/>
      <c r="AD287" s="127"/>
      <c r="AE287" s="127"/>
      <c r="AF287" s="127"/>
      <c r="AG287" s="127"/>
      <c r="AH287" s="127"/>
      <c r="AI287" s="127"/>
      <c r="AJ287" s="127"/>
      <c r="AK287" s="127"/>
      <c r="AL287" s="127"/>
      <c r="AM287" s="127"/>
    </row>
    <row r="288" spans="1:39" ht="15" customHeight="1" x14ac:dyDescent="0.25">
      <c r="A288" s="130"/>
      <c r="B288" s="130"/>
      <c r="C288" s="130"/>
      <c r="D288" s="130"/>
      <c r="E288" s="130"/>
      <c r="F288" s="130"/>
      <c r="G288" s="130"/>
      <c r="H288" s="130"/>
      <c r="I288" s="130"/>
      <c r="J288" s="130"/>
      <c r="K288" s="130"/>
      <c r="L288" s="130"/>
      <c r="M288" s="130"/>
      <c r="N288" s="130"/>
      <c r="O288" s="130"/>
      <c r="P288" s="130"/>
      <c r="Q288" s="130"/>
      <c r="R288" s="130"/>
      <c r="S288" s="130"/>
      <c r="T288" s="127"/>
      <c r="U288" s="127"/>
      <c r="V288" s="127"/>
      <c r="W288" s="127"/>
      <c r="X288" s="127"/>
      <c r="Y288" s="127"/>
      <c r="Z288" s="127"/>
      <c r="AA288" s="127"/>
      <c r="AB288" s="127"/>
      <c r="AC288" s="127"/>
      <c r="AD288" s="127"/>
      <c r="AE288" s="127"/>
      <c r="AF288" s="127"/>
      <c r="AG288" s="127"/>
      <c r="AH288" s="127"/>
      <c r="AI288" s="127"/>
      <c r="AJ288" s="127"/>
      <c r="AK288" s="127"/>
      <c r="AL288" s="127"/>
      <c r="AM288" s="127"/>
    </row>
    <row r="289" spans="1:39" ht="15" customHeight="1" x14ac:dyDescent="0.25">
      <c r="A289" s="130"/>
      <c r="B289" s="130"/>
      <c r="C289" s="130"/>
      <c r="D289" s="130"/>
      <c r="E289" s="130"/>
      <c r="F289" s="130"/>
      <c r="G289" s="130"/>
      <c r="H289" s="130"/>
      <c r="I289" s="130"/>
      <c r="J289" s="130"/>
      <c r="K289" s="130"/>
      <c r="L289" s="130"/>
      <c r="M289" s="130"/>
      <c r="N289" s="130"/>
      <c r="O289" s="130"/>
      <c r="P289" s="130"/>
      <c r="Q289" s="130"/>
      <c r="R289" s="130"/>
      <c r="S289" s="130"/>
      <c r="T289" s="127"/>
      <c r="U289" s="127"/>
      <c r="V289" s="127"/>
      <c r="W289" s="127"/>
      <c r="X289" s="127"/>
      <c r="Y289" s="127"/>
      <c r="Z289" s="127"/>
      <c r="AA289" s="127"/>
      <c r="AB289" s="127"/>
      <c r="AC289" s="127"/>
      <c r="AD289" s="127"/>
      <c r="AE289" s="127"/>
      <c r="AF289" s="127"/>
      <c r="AG289" s="127"/>
      <c r="AH289" s="127"/>
      <c r="AI289" s="127"/>
      <c r="AJ289" s="127"/>
      <c r="AK289" s="127"/>
      <c r="AL289" s="127"/>
      <c r="AM289" s="127"/>
    </row>
    <row r="290" spans="1:39" ht="15" customHeight="1" x14ac:dyDescent="0.25">
      <c r="A290" s="130"/>
      <c r="B290" s="130"/>
      <c r="C290" s="130"/>
      <c r="D290" s="130"/>
      <c r="E290" s="130"/>
      <c r="F290" s="130"/>
      <c r="G290" s="130"/>
      <c r="H290" s="130"/>
      <c r="I290" s="130"/>
      <c r="J290" s="130"/>
      <c r="K290" s="130"/>
      <c r="L290" s="130"/>
      <c r="M290" s="130"/>
      <c r="N290" s="130"/>
      <c r="O290" s="130"/>
      <c r="P290" s="130"/>
      <c r="Q290" s="130"/>
      <c r="R290" s="130"/>
      <c r="S290" s="130"/>
      <c r="T290" s="127"/>
      <c r="U290" s="127"/>
      <c r="V290" s="127"/>
      <c r="W290" s="127"/>
      <c r="X290" s="127"/>
      <c r="Y290" s="127"/>
      <c r="Z290" s="127"/>
      <c r="AA290" s="127"/>
      <c r="AB290" s="127"/>
      <c r="AC290" s="127"/>
      <c r="AD290" s="127"/>
      <c r="AE290" s="127"/>
      <c r="AF290" s="127"/>
      <c r="AG290" s="127"/>
      <c r="AH290" s="127"/>
      <c r="AI290" s="127"/>
      <c r="AJ290" s="127"/>
      <c r="AK290" s="127"/>
      <c r="AL290" s="127"/>
      <c r="AM290" s="127"/>
    </row>
    <row r="291" spans="1:39" ht="15" customHeight="1" x14ac:dyDescent="0.25">
      <c r="A291" s="130"/>
      <c r="B291" s="130"/>
      <c r="C291" s="130"/>
      <c r="D291" s="130"/>
      <c r="E291" s="130"/>
      <c r="F291" s="130"/>
      <c r="G291" s="130"/>
      <c r="H291" s="130"/>
      <c r="I291" s="130"/>
      <c r="J291" s="130"/>
      <c r="K291" s="130"/>
      <c r="L291" s="130"/>
      <c r="M291" s="130"/>
      <c r="N291" s="130"/>
      <c r="O291" s="130"/>
      <c r="P291" s="130"/>
      <c r="Q291" s="130"/>
      <c r="R291" s="130"/>
      <c r="S291" s="130"/>
      <c r="T291" s="127"/>
      <c r="U291" s="127"/>
      <c r="V291" s="127"/>
      <c r="W291" s="127"/>
      <c r="X291" s="127"/>
      <c r="Y291" s="127"/>
      <c r="Z291" s="127"/>
      <c r="AA291" s="127"/>
      <c r="AB291" s="127"/>
      <c r="AC291" s="127"/>
      <c r="AD291" s="127"/>
      <c r="AE291" s="127"/>
      <c r="AF291" s="127"/>
      <c r="AG291" s="127"/>
      <c r="AH291" s="127"/>
      <c r="AI291" s="127"/>
      <c r="AJ291" s="127"/>
      <c r="AK291" s="127"/>
      <c r="AL291" s="127"/>
      <c r="AM291" s="127"/>
    </row>
    <row r="292" spans="1:39" ht="15" customHeight="1" x14ac:dyDescent="0.25">
      <c r="A292" s="130"/>
      <c r="B292" s="130"/>
      <c r="C292" s="130"/>
      <c r="D292" s="130"/>
      <c r="E292" s="130"/>
      <c r="F292" s="130"/>
      <c r="G292" s="130"/>
      <c r="H292" s="130"/>
      <c r="I292" s="130"/>
      <c r="J292" s="130"/>
      <c r="K292" s="130"/>
      <c r="L292" s="130"/>
      <c r="M292" s="130"/>
      <c r="N292" s="130"/>
      <c r="O292" s="130"/>
      <c r="P292" s="130"/>
      <c r="Q292" s="130"/>
      <c r="R292" s="130"/>
      <c r="S292" s="130"/>
      <c r="T292" s="127"/>
      <c r="U292" s="127"/>
      <c r="V292" s="127"/>
      <c r="W292" s="127"/>
      <c r="X292" s="127"/>
      <c r="Y292" s="127"/>
      <c r="Z292" s="127"/>
      <c r="AA292" s="127"/>
      <c r="AB292" s="127"/>
      <c r="AC292" s="127"/>
      <c r="AD292" s="127"/>
      <c r="AE292" s="127"/>
      <c r="AF292" s="127"/>
      <c r="AG292" s="127"/>
      <c r="AH292" s="127"/>
      <c r="AI292" s="127"/>
      <c r="AJ292" s="127"/>
      <c r="AK292" s="127"/>
      <c r="AL292" s="127"/>
      <c r="AM292" s="127"/>
    </row>
    <row r="293" spans="1:39" ht="15" customHeight="1" x14ac:dyDescent="0.25">
      <c r="A293" s="130"/>
      <c r="B293" s="130"/>
      <c r="C293" s="130"/>
      <c r="D293" s="130"/>
      <c r="E293" s="130"/>
      <c r="F293" s="130"/>
      <c r="G293" s="130"/>
      <c r="H293" s="130"/>
      <c r="I293" s="130"/>
      <c r="J293" s="130"/>
      <c r="K293" s="130"/>
      <c r="L293" s="130"/>
      <c r="M293" s="130"/>
      <c r="N293" s="130"/>
      <c r="O293" s="130"/>
      <c r="P293" s="130"/>
      <c r="Q293" s="130"/>
      <c r="R293" s="130"/>
      <c r="S293" s="130"/>
      <c r="T293" s="127"/>
      <c r="U293" s="127"/>
      <c r="V293" s="127"/>
      <c r="W293" s="127"/>
      <c r="X293" s="127"/>
      <c r="Y293" s="127"/>
      <c r="Z293" s="127"/>
      <c r="AA293" s="127"/>
      <c r="AB293" s="127"/>
      <c r="AC293" s="127"/>
      <c r="AD293" s="127"/>
      <c r="AE293" s="127"/>
      <c r="AF293" s="127"/>
      <c r="AG293" s="127"/>
      <c r="AH293" s="127"/>
      <c r="AI293" s="127"/>
      <c r="AJ293" s="127"/>
      <c r="AK293" s="127"/>
      <c r="AL293" s="127"/>
      <c r="AM293" s="127"/>
    </row>
    <row r="294" spans="1:39" ht="15" customHeight="1" x14ac:dyDescent="0.25">
      <c r="A294" s="130"/>
      <c r="B294" s="130"/>
      <c r="C294" s="130"/>
      <c r="D294" s="130"/>
      <c r="E294" s="130"/>
      <c r="F294" s="130"/>
      <c r="G294" s="130"/>
      <c r="H294" s="130"/>
      <c r="I294" s="130"/>
      <c r="J294" s="130"/>
      <c r="K294" s="130"/>
      <c r="L294" s="130"/>
      <c r="M294" s="130"/>
      <c r="N294" s="130"/>
      <c r="O294" s="130"/>
      <c r="P294" s="130"/>
      <c r="Q294" s="130"/>
      <c r="R294" s="130"/>
      <c r="S294" s="130"/>
      <c r="T294" s="127"/>
      <c r="U294" s="127"/>
      <c r="V294" s="127"/>
      <c r="W294" s="127"/>
      <c r="X294" s="127"/>
      <c r="Y294" s="127"/>
      <c r="Z294" s="127"/>
      <c r="AA294" s="127"/>
      <c r="AB294" s="127"/>
      <c r="AC294" s="127"/>
      <c r="AD294" s="127"/>
      <c r="AE294" s="127"/>
      <c r="AF294" s="127"/>
      <c r="AG294" s="127"/>
      <c r="AH294" s="127"/>
      <c r="AI294" s="127"/>
      <c r="AJ294" s="127"/>
      <c r="AK294" s="127"/>
      <c r="AL294" s="127"/>
      <c r="AM294" s="127"/>
    </row>
    <row r="295" spans="1:39" ht="15" customHeight="1" x14ac:dyDescent="0.25">
      <c r="A295" s="130"/>
      <c r="B295" s="130"/>
      <c r="C295" s="130"/>
      <c r="D295" s="130"/>
      <c r="E295" s="130"/>
      <c r="F295" s="130"/>
      <c r="G295" s="130"/>
      <c r="H295" s="130"/>
      <c r="I295" s="130"/>
      <c r="J295" s="130"/>
      <c r="K295" s="130"/>
      <c r="L295" s="130"/>
      <c r="M295" s="130"/>
      <c r="N295" s="130"/>
      <c r="O295" s="130"/>
      <c r="P295" s="130"/>
      <c r="Q295" s="130"/>
      <c r="R295" s="130"/>
      <c r="S295" s="130"/>
      <c r="T295" s="127"/>
      <c r="U295" s="127"/>
      <c r="V295" s="127"/>
      <c r="W295" s="127"/>
      <c r="X295" s="127"/>
      <c r="Y295" s="127"/>
      <c r="Z295" s="127"/>
      <c r="AA295" s="127"/>
      <c r="AB295" s="127"/>
      <c r="AC295" s="127"/>
      <c r="AD295" s="127"/>
      <c r="AE295" s="127"/>
      <c r="AF295" s="127"/>
      <c r="AG295" s="127"/>
      <c r="AH295" s="127"/>
      <c r="AI295" s="127"/>
      <c r="AJ295" s="127"/>
      <c r="AK295" s="127"/>
      <c r="AL295" s="127"/>
      <c r="AM295" s="127"/>
    </row>
    <row r="296" spans="1:39" ht="15" customHeight="1" x14ac:dyDescent="0.25">
      <c r="A296" s="130"/>
      <c r="B296" s="130"/>
      <c r="C296" s="130"/>
      <c r="D296" s="130"/>
      <c r="E296" s="130"/>
      <c r="F296" s="130"/>
      <c r="G296" s="130"/>
      <c r="H296" s="130"/>
      <c r="I296" s="130"/>
      <c r="J296" s="130"/>
      <c r="K296" s="130"/>
      <c r="L296" s="130"/>
      <c r="M296" s="130"/>
      <c r="N296" s="130"/>
      <c r="O296" s="130"/>
      <c r="P296" s="130"/>
      <c r="Q296" s="130"/>
      <c r="R296" s="130"/>
      <c r="S296" s="130"/>
      <c r="T296" s="127"/>
      <c r="U296" s="127"/>
      <c r="V296" s="127"/>
      <c r="W296" s="127"/>
      <c r="X296" s="127"/>
      <c r="Y296" s="127"/>
      <c r="Z296" s="127"/>
      <c r="AA296" s="127"/>
      <c r="AB296" s="127"/>
      <c r="AC296" s="127"/>
      <c r="AD296" s="127"/>
      <c r="AE296" s="127"/>
      <c r="AF296" s="127"/>
      <c r="AG296" s="127"/>
      <c r="AH296" s="127"/>
      <c r="AI296" s="127"/>
      <c r="AJ296" s="127"/>
      <c r="AK296" s="127"/>
      <c r="AL296" s="127"/>
      <c r="AM296" s="127"/>
    </row>
    <row r="297" spans="1:39" ht="15" customHeight="1" x14ac:dyDescent="0.25">
      <c r="A297" s="130"/>
      <c r="B297" s="130"/>
      <c r="C297" s="130"/>
      <c r="D297" s="130"/>
      <c r="E297" s="130"/>
      <c r="F297" s="130"/>
      <c r="G297" s="130"/>
      <c r="H297" s="130"/>
      <c r="I297" s="130"/>
      <c r="J297" s="130"/>
      <c r="K297" s="130"/>
      <c r="L297" s="130"/>
      <c r="M297" s="130"/>
      <c r="N297" s="130"/>
      <c r="O297" s="130"/>
      <c r="P297" s="130"/>
      <c r="Q297" s="130"/>
      <c r="R297" s="130"/>
      <c r="S297" s="130"/>
      <c r="T297" s="127"/>
      <c r="U297" s="127"/>
      <c r="V297" s="127"/>
      <c r="W297" s="127"/>
      <c r="X297" s="127"/>
      <c r="Y297" s="127"/>
      <c r="Z297" s="127"/>
      <c r="AA297" s="127"/>
      <c r="AB297" s="127"/>
      <c r="AC297" s="127"/>
      <c r="AD297" s="127"/>
      <c r="AE297" s="127"/>
      <c r="AF297" s="127"/>
      <c r="AG297" s="127"/>
      <c r="AH297" s="127"/>
      <c r="AI297" s="127"/>
      <c r="AJ297" s="127"/>
      <c r="AK297" s="127"/>
      <c r="AL297" s="127"/>
      <c r="AM297" s="127"/>
    </row>
    <row r="298" spans="1:39" ht="15" customHeight="1" x14ac:dyDescent="0.25">
      <c r="A298" s="130"/>
      <c r="B298" s="130"/>
      <c r="C298" s="130"/>
      <c r="D298" s="130"/>
      <c r="E298" s="130"/>
      <c r="F298" s="130"/>
      <c r="G298" s="130"/>
      <c r="H298" s="130"/>
      <c r="I298" s="130"/>
      <c r="J298" s="130"/>
      <c r="K298" s="130"/>
      <c r="L298" s="130"/>
      <c r="M298" s="130"/>
      <c r="N298" s="130"/>
      <c r="O298" s="130"/>
      <c r="P298" s="130"/>
      <c r="Q298" s="130"/>
      <c r="R298" s="130"/>
      <c r="S298" s="130"/>
      <c r="T298" s="127"/>
      <c r="U298" s="127"/>
      <c r="V298" s="127"/>
      <c r="W298" s="127"/>
      <c r="X298" s="127"/>
      <c r="Y298" s="127"/>
      <c r="Z298" s="127"/>
      <c r="AA298" s="127"/>
      <c r="AB298" s="127"/>
      <c r="AC298" s="127"/>
      <c r="AD298" s="127"/>
      <c r="AE298" s="127"/>
      <c r="AF298" s="127"/>
      <c r="AG298" s="127"/>
      <c r="AH298" s="127"/>
      <c r="AI298" s="127"/>
      <c r="AJ298" s="127"/>
      <c r="AK298" s="127"/>
      <c r="AL298" s="127"/>
      <c r="AM298" s="127"/>
    </row>
    <row r="299" spans="1:39" ht="15" customHeight="1" x14ac:dyDescent="0.25">
      <c r="A299" s="130"/>
      <c r="B299" s="130"/>
      <c r="C299" s="130"/>
      <c r="D299" s="130"/>
      <c r="E299" s="130"/>
      <c r="F299" s="130"/>
      <c r="G299" s="130"/>
      <c r="H299" s="130"/>
      <c r="I299" s="130"/>
      <c r="J299" s="130"/>
      <c r="K299" s="130"/>
      <c r="L299" s="130"/>
      <c r="M299" s="130"/>
      <c r="N299" s="130"/>
      <c r="O299" s="130"/>
      <c r="P299" s="130"/>
      <c r="Q299" s="130"/>
      <c r="R299" s="130"/>
      <c r="S299" s="130"/>
      <c r="T299" s="127"/>
      <c r="U299" s="127"/>
      <c r="V299" s="127"/>
      <c r="W299" s="127"/>
      <c r="X299" s="127"/>
      <c r="Y299" s="127"/>
      <c r="Z299" s="127"/>
      <c r="AA299" s="127"/>
      <c r="AB299" s="127"/>
      <c r="AC299" s="127"/>
      <c r="AD299" s="127"/>
      <c r="AE299" s="127"/>
      <c r="AF299" s="127"/>
      <c r="AG299" s="127"/>
      <c r="AH299" s="127"/>
      <c r="AI299" s="127"/>
      <c r="AJ299" s="127"/>
      <c r="AK299" s="127"/>
      <c r="AL299" s="127"/>
      <c r="AM299" s="127"/>
    </row>
    <row r="300" spans="1:39" ht="15" customHeight="1" x14ac:dyDescent="0.25">
      <c r="A300" s="130"/>
      <c r="B300" s="130"/>
      <c r="C300" s="130"/>
      <c r="D300" s="130"/>
      <c r="E300" s="130"/>
      <c r="F300" s="130"/>
      <c r="G300" s="130"/>
      <c r="H300" s="130"/>
      <c r="I300" s="130"/>
      <c r="J300" s="130"/>
      <c r="K300" s="130"/>
      <c r="L300" s="130"/>
      <c r="M300" s="130"/>
      <c r="N300" s="130"/>
      <c r="O300" s="130"/>
      <c r="P300" s="130"/>
      <c r="Q300" s="130"/>
      <c r="R300" s="130"/>
      <c r="S300" s="130"/>
      <c r="T300" s="127"/>
      <c r="U300" s="127"/>
      <c r="V300" s="127"/>
      <c r="W300" s="127"/>
      <c r="X300" s="127"/>
      <c r="Y300" s="127"/>
      <c r="Z300" s="127"/>
      <c r="AA300" s="127"/>
      <c r="AB300" s="127"/>
      <c r="AC300" s="127"/>
      <c r="AD300" s="127"/>
      <c r="AE300" s="127"/>
      <c r="AF300" s="127"/>
      <c r="AG300" s="127"/>
      <c r="AH300" s="127"/>
      <c r="AI300" s="127"/>
      <c r="AJ300" s="127"/>
      <c r="AK300" s="127"/>
      <c r="AL300" s="127"/>
      <c r="AM300" s="127"/>
    </row>
    <row r="301" spans="1:39" ht="15" customHeight="1" x14ac:dyDescent="0.25">
      <c r="A301" s="130"/>
      <c r="B301" s="130"/>
      <c r="C301" s="130"/>
      <c r="D301" s="130"/>
      <c r="E301" s="130"/>
      <c r="F301" s="130"/>
      <c r="G301" s="130"/>
      <c r="H301" s="130"/>
      <c r="I301" s="130"/>
      <c r="J301" s="130"/>
      <c r="K301" s="130"/>
      <c r="L301" s="130"/>
      <c r="M301" s="130"/>
      <c r="N301" s="130"/>
      <c r="O301" s="130"/>
      <c r="P301" s="130"/>
      <c r="Q301" s="130"/>
      <c r="R301" s="130"/>
      <c r="S301" s="130"/>
      <c r="T301" s="127"/>
      <c r="U301" s="127"/>
      <c r="V301" s="127"/>
      <c r="W301" s="127"/>
      <c r="X301" s="127"/>
      <c r="Y301" s="127"/>
      <c r="Z301" s="127"/>
      <c r="AA301" s="127"/>
      <c r="AB301" s="127"/>
      <c r="AC301" s="127"/>
      <c r="AD301" s="127"/>
      <c r="AE301" s="127"/>
      <c r="AF301" s="127"/>
      <c r="AG301" s="127"/>
      <c r="AH301" s="127"/>
      <c r="AI301" s="127"/>
      <c r="AJ301" s="127"/>
      <c r="AK301" s="127"/>
      <c r="AL301" s="127"/>
      <c r="AM301" s="127"/>
    </row>
    <row r="302" spans="1:39" ht="15" customHeight="1" x14ac:dyDescent="0.25">
      <c r="A302" s="130"/>
      <c r="B302" s="130"/>
      <c r="C302" s="130"/>
      <c r="D302" s="130"/>
      <c r="E302" s="130"/>
      <c r="F302" s="130"/>
      <c r="G302" s="130"/>
      <c r="H302" s="130"/>
      <c r="I302" s="130"/>
      <c r="J302" s="130"/>
      <c r="K302" s="130"/>
      <c r="L302" s="130"/>
      <c r="M302" s="130"/>
      <c r="N302" s="130"/>
      <c r="O302" s="130"/>
      <c r="P302" s="130"/>
      <c r="Q302" s="130"/>
      <c r="R302" s="130"/>
      <c r="S302" s="130"/>
      <c r="T302" s="127"/>
      <c r="U302" s="127"/>
      <c r="V302" s="127"/>
      <c r="W302" s="127"/>
      <c r="X302" s="127"/>
      <c r="Y302" s="127"/>
      <c r="Z302" s="127"/>
      <c r="AA302" s="127"/>
      <c r="AB302" s="127"/>
      <c r="AC302" s="127"/>
      <c r="AD302" s="127"/>
      <c r="AE302" s="127"/>
      <c r="AF302" s="127"/>
      <c r="AG302" s="127"/>
      <c r="AH302" s="127"/>
      <c r="AI302" s="127"/>
      <c r="AJ302" s="127"/>
      <c r="AK302" s="127"/>
      <c r="AL302" s="127"/>
      <c r="AM302" s="127"/>
    </row>
    <row r="303" spans="1:39" ht="15" customHeight="1" x14ac:dyDescent="0.25">
      <c r="A303" s="130"/>
      <c r="B303" s="130"/>
      <c r="C303" s="130"/>
      <c r="D303" s="130"/>
      <c r="E303" s="130"/>
      <c r="F303" s="130"/>
      <c r="G303" s="130"/>
      <c r="H303" s="130"/>
      <c r="I303" s="130"/>
      <c r="J303" s="130"/>
      <c r="K303" s="130"/>
      <c r="L303" s="130"/>
      <c r="M303" s="130"/>
      <c r="N303" s="130"/>
      <c r="O303" s="130"/>
      <c r="P303" s="130"/>
      <c r="Q303" s="130"/>
      <c r="R303" s="130"/>
      <c r="S303" s="130"/>
      <c r="T303" s="127"/>
      <c r="U303" s="127"/>
      <c r="V303" s="127"/>
      <c r="W303" s="127"/>
      <c r="X303" s="127"/>
      <c r="Y303" s="127"/>
      <c r="Z303" s="127"/>
      <c r="AA303" s="127"/>
      <c r="AB303" s="127"/>
      <c r="AC303" s="127"/>
      <c r="AD303" s="127"/>
      <c r="AE303" s="127"/>
      <c r="AF303" s="127"/>
      <c r="AG303" s="127"/>
      <c r="AH303" s="127"/>
      <c r="AI303" s="127"/>
      <c r="AJ303" s="127"/>
      <c r="AK303" s="127"/>
      <c r="AL303" s="127"/>
      <c r="AM303" s="127"/>
    </row>
    <row r="304" spans="1:39" ht="15" customHeight="1" x14ac:dyDescent="0.25">
      <c r="A304" s="130"/>
      <c r="B304" s="130"/>
      <c r="C304" s="130"/>
      <c r="D304" s="130"/>
      <c r="E304" s="130"/>
      <c r="F304" s="130"/>
      <c r="G304" s="130"/>
      <c r="H304" s="130"/>
      <c r="I304" s="130"/>
      <c r="J304" s="130"/>
      <c r="K304" s="130"/>
      <c r="L304" s="130"/>
      <c r="M304" s="130"/>
      <c r="N304" s="130"/>
      <c r="O304" s="130"/>
      <c r="P304" s="130"/>
      <c r="Q304" s="130"/>
      <c r="R304" s="130"/>
      <c r="S304" s="130"/>
      <c r="T304" s="127"/>
      <c r="U304" s="127"/>
      <c r="V304" s="127"/>
      <c r="W304" s="127"/>
      <c r="X304" s="127"/>
      <c r="Y304" s="127"/>
      <c r="Z304" s="127"/>
      <c r="AA304" s="127"/>
      <c r="AB304" s="127"/>
      <c r="AC304" s="127"/>
      <c r="AD304" s="127"/>
      <c r="AE304" s="127"/>
      <c r="AF304" s="127"/>
      <c r="AG304" s="127"/>
      <c r="AH304" s="127"/>
      <c r="AI304" s="127"/>
      <c r="AJ304" s="127"/>
      <c r="AK304" s="127"/>
      <c r="AL304" s="127"/>
      <c r="AM304" s="127"/>
    </row>
    <row r="305" spans="1:39" ht="15" customHeight="1" x14ac:dyDescent="0.25">
      <c r="A305" s="130"/>
      <c r="B305" s="130"/>
      <c r="C305" s="130"/>
      <c r="D305" s="130"/>
      <c r="E305" s="130"/>
      <c r="F305" s="130"/>
      <c r="G305" s="130"/>
      <c r="H305" s="130"/>
      <c r="I305" s="130"/>
      <c r="J305" s="130"/>
      <c r="K305" s="130"/>
      <c r="L305" s="130"/>
      <c r="M305" s="130"/>
      <c r="N305" s="130"/>
      <c r="O305" s="130"/>
      <c r="P305" s="130"/>
      <c r="Q305" s="130"/>
      <c r="R305" s="130"/>
      <c r="S305" s="130"/>
      <c r="T305" s="127"/>
      <c r="U305" s="127"/>
      <c r="V305" s="127"/>
      <c r="W305" s="127"/>
      <c r="X305" s="127"/>
      <c r="Y305" s="127"/>
      <c r="Z305" s="127"/>
      <c r="AA305" s="127"/>
      <c r="AB305" s="127"/>
      <c r="AC305" s="127"/>
      <c r="AD305" s="127"/>
      <c r="AE305" s="127"/>
      <c r="AF305" s="127"/>
      <c r="AG305" s="127"/>
      <c r="AH305" s="127"/>
      <c r="AI305" s="127"/>
      <c r="AJ305" s="127"/>
      <c r="AK305" s="127"/>
      <c r="AL305" s="127"/>
      <c r="AM305" s="127"/>
    </row>
    <row r="306" spans="1:39" ht="15" customHeight="1" x14ac:dyDescent="0.25">
      <c r="A306" s="130"/>
      <c r="B306" s="130"/>
      <c r="C306" s="130"/>
      <c r="D306" s="130"/>
      <c r="E306" s="130"/>
      <c r="F306" s="130"/>
      <c r="G306" s="130"/>
      <c r="H306" s="130"/>
      <c r="I306" s="130"/>
      <c r="J306" s="130"/>
      <c r="K306" s="130"/>
      <c r="L306" s="130"/>
      <c r="M306" s="130"/>
      <c r="N306" s="130"/>
      <c r="O306" s="130"/>
      <c r="P306" s="130"/>
      <c r="Q306" s="130"/>
      <c r="R306" s="130"/>
      <c r="S306" s="130"/>
      <c r="T306" s="127"/>
      <c r="U306" s="127"/>
      <c r="V306" s="127"/>
      <c r="W306" s="127"/>
      <c r="X306" s="127"/>
      <c r="Y306" s="127"/>
      <c r="Z306" s="127"/>
      <c r="AA306" s="127"/>
      <c r="AB306" s="127"/>
      <c r="AC306" s="127"/>
      <c r="AD306" s="127"/>
      <c r="AE306" s="127"/>
      <c r="AF306" s="127"/>
      <c r="AG306" s="127"/>
      <c r="AH306" s="127"/>
      <c r="AI306" s="127"/>
      <c r="AJ306" s="127"/>
      <c r="AK306" s="127"/>
      <c r="AL306" s="127"/>
      <c r="AM306" s="127"/>
    </row>
    <row r="307" spans="1:39" ht="15" customHeight="1" x14ac:dyDescent="0.25">
      <c r="A307" s="130"/>
      <c r="B307" s="130"/>
      <c r="C307" s="130"/>
      <c r="D307" s="130"/>
      <c r="E307" s="130"/>
      <c r="F307" s="130"/>
      <c r="G307" s="130"/>
      <c r="H307" s="130"/>
      <c r="I307" s="130"/>
      <c r="J307" s="130"/>
      <c r="K307" s="130"/>
      <c r="L307" s="130"/>
      <c r="M307" s="130"/>
      <c r="N307" s="130"/>
      <c r="O307" s="130"/>
      <c r="P307" s="130"/>
      <c r="Q307" s="130"/>
      <c r="R307" s="130"/>
      <c r="S307" s="130"/>
      <c r="T307" s="127"/>
      <c r="U307" s="127"/>
      <c r="V307" s="127"/>
      <c r="W307" s="127"/>
      <c r="X307" s="127"/>
      <c r="Y307" s="127"/>
      <c r="Z307" s="127"/>
      <c r="AA307" s="127"/>
      <c r="AB307" s="127"/>
      <c r="AC307" s="127"/>
      <c r="AD307" s="127"/>
      <c r="AE307" s="127"/>
      <c r="AF307" s="127"/>
      <c r="AG307" s="127"/>
      <c r="AH307" s="127"/>
      <c r="AI307" s="127"/>
      <c r="AJ307" s="127"/>
      <c r="AK307" s="127"/>
      <c r="AL307" s="127"/>
      <c r="AM307" s="127"/>
    </row>
    <row r="308" spans="1:39" ht="15" customHeight="1" x14ac:dyDescent="0.25">
      <c r="A308" s="130"/>
      <c r="B308" s="130"/>
      <c r="C308" s="130"/>
      <c r="D308" s="130"/>
      <c r="E308" s="130"/>
      <c r="F308" s="130"/>
      <c r="G308" s="130"/>
      <c r="H308" s="130"/>
      <c r="I308" s="130"/>
      <c r="J308" s="130"/>
      <c r="K308" s="130"/>
      <c r="L308" s="130"/>
      <c r="M308" s="130"/>
      <c r="N308" s="130"/>
      <c r="O308" s="130"/>
      <c r="P308" s="130"/>
      <c r="Q308" s="130"/>
      <c r="R308" s="130"/>
      <c r="S308" s="130"/>
      <c r="T308" s="127"/>
      <c r="U308" s="127"/>
      <c r="V308" s="127"/>
      <c r="W308" s="127"/>
      <c r="X308" s="127"/>
      <c r="Y308" s="127"/>
      <c r="Z308" s="127"/>
      <c r="AA308" s="127"/>
      <c r="AB308" s="127"/>
      <c r="AC308" s="127"/>
      <c r="AD308" s="127"/>
      <c r="AE308" s="127"/>
      <c r="AF308" s="127"/>
      <c r="AG308" s="127"/>
      <c r="AH308" s="127"/>
      <c r="AI308" s="127"/>
      <c r="AJ308" s="127"/>
      <c r="AK308" s="127"/>
      <c r="AL308" s="127"/>
      <c r="AM308" s="127"/>
    </row>
    <row r="309" spans="1:39" ht="15" customHeight="1" x14ac:dyDescent="0.25">
      <c r="A309" s="130"/>
      <c r="B309" s="130"/>
      <c r="C309" s="130"/>
      <c r="D309" s="130"/>
      <c r="E309" s="130"/>
      <c r="F309" s="130"/>
      <c r="G309" s="130"/>
      <c r="H309" s="130"/>
      <c r="I309" s="130"/>
      <c r="J309" s="130"/>
      <c r="K309" s="130"/>
      <c r="L309" s="130"/>
      <c r="M309" s="130"/>
      <c r="N309" s="130"/>
      <c r="O309" s="130"/>
      <c r="P309" s="130"/>
      <c r="Q309" s="130"/>
      <c r="R309" s="130"/>
      <c r="S309" s="130"/>
      <c r="T309" s="127"/>
      <c r="U309" s="127"/>
      <c r="V309" s="127"/>
      <c r="W309" s="127"/>
      <c r="X309" s="127"/>
      <c r="Y309" s="127"/>
      <c r="Z309" s="127"/>
      <c r="AA309" s="127"/>
      <c r="AB309" s="127"/>
      <c r="AC309" s="127"/>
      <c r="AD309" s="127"/>
      <c r="AE309" s="127"/>
      <c r="AF309" s="127"/>
      <c r="AG309" s="127"/>
      <c r="AH309" s="127"/>
      <c r="AI309" s="127"/>
      <c r="AJ309" s="127"/>
      <c r="AK309" s="127"/>
      <c r="AL309" s="127"/>
      <c r="AM309" s="127"/>
    </row>
    <row r="310" spans="1:39" ht="15" customHeight="1" x14ac:dyDescent="0.25">
      <c r="A310" s="130"/>
      <c r="B310" s="130"/>
      <c r="C310" s="130"/>
      <c r="D310" s="130"/>
      <c r="E310" s="130"/>
      <c r="F310" s="130"/>
      <c r="G310" s="130"/>
      <c r="H310" s="130"/>
      <c r="I310" s="130"/>
      <c r="J310" s="130"/>
      <c r="K310" s="130"/>
      <c r="L310" s="130"/>
      <c r="M310" s="130"/>
      <c r="N310" s="130"/>
      <c r="O310" s="130"/>
      <c r="P310" s="130"/>
      <c r="Q310" s="130"/>
      <c r="R310" s="130"/>
      <c r="S310" s="130"/>
      <c r="T310" s="127"/>
      <c r="U310" s="127"/>
      <c r="V310" s="127"/>
      <c r="W310" s="127"/>
      <c r="X310" s="127"/>
      <c r="Y310" s="127"/>
      <c r="Z310" s="127"/>
      <c r="AA310" s="127"/>
      <c r="AB310" s="127"/>
      <c r="AC310" s="127"/>
      <c r="AD310" s="127"/>
      <c r="AE310" s="127"/>
      <c r="AF310" s="127"/>
      <c r="AG310" s="127"/>
      <c r="AH310" s="127"/>
      <c r="AI310" s="127"/>
      <c r="AJ310" s="127"/>
      <c r="AK310" s="127"/>
      <c r="AL310" s="127"/>
      <c r="AM310" s="127"/>
    </row>
    <row r="311" spans="1:39" ht="15" customHeight="1" x14ac:dyDescent="0.25">
      <c r="A311" s="130"/>
      <c r="B311" s="130"/>
      <c r="C311" s="130"/>
      <c r="D311" s="130"/>
      <c r="E311" s="130"/>
      <c r="F311" s="130"/>
      <c r="G311" s="130"/>
      <c r="H311" s="130"/>
      <c r="I311" s="130"/>
      <c r="J311" s="130"/>
      <c r="K311" s="130"/>
      <c r="L311" s="130"/>
      <c r="M311" s="130"/>
      <c r="N311" s="130"/>
      <c r="O311" s="130"/>
      <c r="P311" s="130"/>
      <c r="Q311" s="130"/>
      <c r="R311" s="130"/>
      <c r="S311" s="130"/>
      <c r="T311" s="127"/>
      <c r="U311" s="127"/>
      <c r="V311" s="127"/>
      <c r="W311" s="127"/>
      <c r="X311" s="127"/>
      <c r="Y311" s="127"/>
      <c r="Z311" s="127"/>
      <c r="AA311" s="127"/>
      <c r="AB311" s="127"/>
      <c r="AC311" s="127"/>
      <c r="AD311" s="127"/>
      <c r="AE311" s="127"/>
      <c r="AF311" s="127"/>
      <c r="AG311" s="127"/>
      <c r="AH311" s="127"/>
      <c r="AI311" s="127"/>
      <c r="AJ311" s="127"/>
      <c r="AK311" s="127"/>
      <c r="AL311" s="127"/>
      <c r="AM311" s="127"/>
    </row>
    <row r="312" spans="1:39" ht="15" customHeight="1" x14ac:dyDescent="0.25">
      <c r="A312" s="130"/>
      <c r="B312" s="130"/>
      <c r="C312" s="130"/>
      <c r="D312" s="130"/>
      <c r="E312" s="130"/>
      <c r="F312" s="130"/>
      <c r="G312" s="130"/>
      <c r="H312" s="130"/>
      <c r="I312" s="130"/>
      <c r="J312" s="130"/>
      <c r="K312" s="130"/>
      <c r="L312" s="130"/>
      <c r="M312" s="130"/>
      <c r="N312" s="130"/>
      <c r="O312" s="130"/>
      <c r="P312" s="130"/>
      <c r="Q312" s="130"/>
      <c r="R312" s="130"/>
      <c r="S312" s="130"/>
      <c r="T312" s="127"/>
      <c r="U312" s="127"/>
      <c r="V312" s="127"/>
      <c r="W312" s="127"/>
      <c r="X312" s="127"/>
      <c r="Y312" s="127"/>
      <c r="Z312" s="127"/>
      <c r="AA312" s="127"/>
      <c r="AB312" s="127"/>
      <c r="AC312" s="127"/>
      <c r="AD312" s="127"/>
      <c r="AE312" s="127"/>
      <c r="AF312" s="127"/>
      <c r="AG312" s="127"/>
      <c r="AH312" s="127"/>
      <c r="AI312" s="127"/>
      <c r="AJ312" s="127"/>
      <c r="AK312" s="127"/>
      <c r="AL312" s="127"/>
      <c r="AM312" s="127"/>
    </row>
    <row r="313" spans="1:39" ht="15" customHeight="1" x14ac:dyDescent="0.25">
      <c r="A313" s="130"/>
      <c r="B313" s="130"/>
      <c r="C313" s="130"/>
      <c r="D313" s="130"/>
      <c r="E313" s="130"/>
      <c r="F313" s="130"/>
      <c r="G313" s="130"/>
      <c r="H313" s="130"/>
      <c r="I313" s="130"/>
      <c r="J313" s="130"/>
      <c r="K313" s="130"/>
      <c r="L313" s="130"/>
      <c r="M313" s="130"/>
      <c r="N313" s="130"/>
      <c r="O313" s="130"/>
      <c r="P313" s="130"/>
      <c r="Q313" s="130"/>
      <c r="R313" s="130"/>
      <c r="S313" s="130"/>
      <c r="T313" s="127"/>
      <c r="U313" s="127"/>
      <c r="V313" s="127"/>
      <c r="W313" s="127"/>
      <c r="X313" s="127"/>
      <c r="Y313" s="127"/>
      <c r="Z313" s="127"/>
      <c r="AA313" s="127"/>
      <c r="AB313" s="127"/>
      <c r="AC313" s="127"/>
      <c r="AD313" s="127"/>
      <c r="AE313" s="127"/>
      <c r="AF313" s="127"/>
      <c r="AG313" s="127"/>
      <c r="AH313" s="127"/>
      <c r="AI313" s="127"/>
      <c r="AJ313" s="127"/>
      <c r="AK313" s="127"/>
      <c r="AL313" s="127"/>
      <c r="AM313" s="127"/>
    </row>
    <row r="314" spans="1:39" ht="15" customHeight="1" x14ac:dyDescent="0.25">
      <c r="A314" s="130"/>
      <c r="B314" s="130"/>
      <c r="C314" s="130"/>
      <c r="D314" s="130"/>
      <c r="E314" s="130"/>
      <c r="F314" s="130"/>
      <c r="G314" s="130"/>
      <c r="H314" s="130"/>
      <c r="I314" s="130"/>
      <c r="J314" s="130"/>
      <c r="K314" s="130"/>
      <c r="L314" s="130"/>
      <c r="M314" s="130"/>
      <c r="N314" s="130"/>
      <c r="O314" s="130"/>
      <c r="P314" s="130"/>
      <c r="Q314" s="130"/>
      <c r="R314" s="130"/>
      <c r="S314" s="130"/>
      <c r="T314" s="127"/>
      <c r="U314" s="127"/>
      <c r="V314" s="127"/>
      <c r="W314" s="127"/>
      <c r="X314" s="127"/>
      <c r="Y314" s="127"/>
      <c r="Z314" s="127"/>
      <c r="AA314" s="127"/>
      <c r="AB314" s="127"/>
      <c r="AC314" s="127"/>
      <c r="AD314" s="127"/>
      <c r="AE314" s="127"/>
      <c r="AF314" s="127"/>
      <c r="AG314" s="127"/>
      <c r="AH314" s="127"/>
      <c r="AI314" s="127"/>
      <c r="AJ314" s="127"/>
      <c r="AK314" s="127"/>
      <c r="AL314" s="127"/>
      <c r="AM314" s="127"/>
    </row>
    <row r="315" spans="1:39" ht="15" customHeight="1" x14ac:dyDescent="0.25">
      <c r="A315" s="130"/>
      <c r="B315" s="130"/>
      <c r="C315" s="130"/>
      <c r="D315" s="130"/>
      <c r="E315" s="130"/>
      <c r="F315" s="130"/>
      <c r="G315" s="130"/>
      <c r="H315" s="130"/>
      <c r="I315" s="130"/>
      <c r="J315" s="130"/>
      <c r="K315" s="130"/>
      <c r="L315" s="130"/>
      <c r="M315" s="130"/>
      <c r="N315" s="130"/>
      <c r="O315" s="130"/>
      <c r="P315" s="130"/>
      <c r="Q315" s="130"/>
      <c r="R315" s="130"/>
      <c r="S315" s="130"/>
      <c r="T315" s="127"/>
      <c r="U315" s="127"/>
      <c r="V315" s="127"/>
      <c r="W315" s="127"/>
      <c r="X315" s="127"/>
      <c r="Y315" s="127"/>
      <c r="Z315" s="127"/>
      <c r="AA315" s="127"/>
      <c r="AB315" s="127"/>
      <c r="AC315" s="127"/>
      <c r="AD315" s="127"/>
      <c r="AE315" s="127"/>
      <c r="AF315" s="127"/>
      <c r="AG315" s="127"/>
      <c r="AH315" s="127"/>
      <c r="AI315" s="127"/>
      <c r="AJ315" s="127"/>
      <c r="AK315" s="127"/>
      <c r="AL315" s="127"/>
      <c r="AM315" s="127"/>
    </row>
    <row r="316" spans="1:39" ht="15" customHeight="1" x14ac:dyDescent="0.25">
      <c r="A316" s="130"/>
      <c r="B316" s="130"/>
      <c r="C316" s="130"/>
      <c r="D316" s="130"/>
      <c r="E316" s="130"/>
      <c r="F316" s="130"/>
      <c r="G316" s="130"/>
      <c r="H316" s="130"/>
      <c r="I316" s="130"/>
      <c r="J316" s="130"/>
      <c r="K316" s="130"/>
      <c r="L316" s="130"/>
      <c r="M316" s="130"/>
      <c r="N316" s="130"/>
      <c r="O316" s="130"/>
      <c r="P316" s="130"/>
      <c r="Q316" s="130"/>
      <c r="R316" s="130"/>
      <c r="S316" s="130"/>
      <c r="T316" s="127"/>
      <c r="U316" s="127"/>
      <c r="V316" s="127"/>
      <c r="W316" s="127"/>
      <c r="X316" s="127"/>
      <c r="Y316" s="127"/>
      <c r="Z316" s="127"/>
      <c r="AA316" s="127"/>
      <c r="AB316" s="127"/>
      <c r="AC316" s="127"/>
      <c r="AD316" s="127"/>
      <c r="AE316" s="127"/>
      <c r="AF316" s="127"/>
      <c r="AG316" s="127"/>
      <c r="AH316" s="127"/>
      <c r="AI316" s="127"/>
      <c r="AJ316" s="127"/>
      <c r="AK316" s="127"/>
      <c r="AL316" s="127"/>
      <c r="AM316" s="127"/>
    </row>
    <row r="317" spans="1:39" ht="15" customHeight="1" x14ac:dyDescent="0.25">
      <c r="A317" s="130"/>
      <c r="B317" s="130"/>
      <c r="C317" s="130"/>
      <c r="D317" s="130"/>
      <c r="E317" s="130"/>
      <c r="F317" s="130"/>
      <c r="G317" s="130"/>
      <c r="H317" s="130"/>
      <c r="I317" s="130"/>
      <c r="J317" s="130"/>
      <c r="K317" s="130"/>
      <c r="L317" s="130"/>
      <c r="M317" s="130"/>
      <c r="N317" s="130"/>
      <c r="O317" s="130"/>
      <c r="P317" s="130"/>
      <c r="Q317" s="130"/>
      <c r="R317" s="130"/>
      <c r="S317" s="130"/>
      <c r="T317" s="127"/>
      <c r="U317" s="127"/>
      <c r="V317" s="127"/>
      <c r="W317" s="127"/>
      <c r="X317" s="127"/>
      <c r="Y317" s="127"/>
      <c r="Z317" s="127"/>
      <c r="AA317" s="127"/>
      <c r="AB317" s="127"/>
      <c r="AC317" s="127"/>
      <c r="AD317" s="127"/>
      <c r="AE317" s="127"/>
      <c r="AF317" s="127"/>
      <c r="AG317" s="127"/>
      <c r="AH317" s="127"/>
      <c r="AI317" s="127"/>
      <c r="AJ317" s="127"/>
      <c r="AK317" s="127"/>
      <c r="AL317" s="127"/>
      <c r="AM317" s="127"/>
    </row>
    <row r="318" spans="1:39" ht="15" customHeight="1" x14ac:dyDescent="0.25">
      <c r="A318" s="130"/>
      <c r="B318" s="130"/>
      <c r="C318" s="130"/>
      <c r="D318" s="130"/>
      <c r="E318" s="130"/>
      <c r="F318" s="130"/>
      <c r="G318" s="130"/>
      <c r="H318" s="130"/>
      <c r="I318" s="130"/>
      <c r="J318" s="130"/>
      <c r="K318" s="130"/>
      <c r="L318" s="130"/>
      <c r="M318" s="130"/>
      <c r="N318" s="130"/>
      <c r="O318" s="130"/>
      <c r="P318" s="130"/>
      <c r="Q318" s="130"/>
      <c r="R318" s="130"/>
      <c r="S318" s="130"/>
      <c r="T318" s="127"/>
      <c r="U318" s="127"/>
      <c r="V318" s="127"/>
      <c r="W318" s="127"/>
      <c r="X318" s="127"/>
      <c r="Y318" s="127"/>
      <c r="Z318" s="127"/>
      <c r="AA318" s="127"/>
      <c r="AB318" s="127"/>
      <c r="AC318" s="127"/>
      <c r="AD318" s="127"/>
      <c r="AE318" s="127"/>
      <c r="AF318" s="127"/>
      <c r="AG318" s="127"/>
      <c r="AH318" s="127"/>
      <c r="AI318" s="127"/>
      <c r="AJ318" s="127"/>
      <c r="AK318" s="127"/>
      <c r="AL318" s="127"/>
      <c r="AM318" s="127"/>
    </row>
    <row r="319" spans="1:39" ht="15" customHeight="1" x14ac:dyDescent="0.25">
      <c r="A319" s="130"/>
      <c r="B319" s="130"/>
      <c r="C319" s="130"/>
      <c r="D319" s="130"/>
      <c r="E319" s="130"/>
      <c r="F319" s="130"/>
      <c r="G319" s="130"/>
      <c r="H319" s="130"/>
      <c r="I319" s="130"/>
      <c r="J319" s="130"/>
      <c r="K319" s="130"/>
      <c r="L319" s="130"/>
      <c r="M319" s="130"/>
      <c r="N319" s="130"/>
      <c r="O319" s="130"/>
      <c r="P319" s="130"/>
      <c r="Q319" s="130"/>
      <c r="R319" s="130"/>
      <c r="S319" s="130"/>
      <c r="T319" s="127"/>
      <c r="U319" s="127"/>
      <c r="V319" s="127"/>
      <c r="W319" s="127"/>
      <c r="X319" s="127"/>
      <c r="Y319" s="127"/>
      <c r="Z319" s="127"/>
      <c r="AA319" s="127"/>
      <c r="AB319" s="127"/>
      <c r="AC319" s="127"/>
      <c r="AD319" s="127"/>
      <c r="AE319" s="127"/>
      <c r="AF319" s="127"/>
      <c r="AG319" s="127"/>
      <c r="AH319" s="127"/>
      <c r="AI319" s="127"/>
      <c r="AJ319" s="127"/>
      <c r="AK319" s="127"/>
      <c r="AL319" s="127"/>
      <c r="AM319" s="127"/>
    </row>
    <row r="320" spans="1:39" ht="15" customHeight="1" x14ac:dyDescent="0.25">
      <c r="A320" s="130"/>
      <c r="B320" s="130"/>
      <c r="C320" s="130"/>
      <c r="D320" s="130"/>
      <c r="E320" s="130"/>
      <c r="F320" s="130"/>
      <c r="G320" s="130"/>
      <c r="H320" s="130"/>
      <c r="I320" s="130"/>
      <c r="J320" s="130"/>
      <c r="K320" s="130"/>
      <c r="L320" s="130"/>
      <c r="M320" s="130"/>
      <c r="N320" s="130"/>
      <c r="O320" s="130"/>
      <c r="P320" s="130"/>
      <c r="Q320" s="130"/>
      <c r="R320" s="130"/>
      <c r="S320" s="130"/>
      <c r="T320" s="127"/>
      <c r="U320" s="127"/>
      <c r="V320" s="127"/>
      <c r="W320" s="127"/>
      <c r="X320" s="127"/>
      <c r="Y320" s="127"/>
      <c r="Z320" s="127"/>
      <c r="AA320" s="127"/>
      <c r="AB320" s="127"/>
      <c r="AC320" s="127"/>
      <c r="AD320" s="127"/>
      <c r="AE320" s="127"/>
      <c r="AF320" s="127"/>
      <c r="AG320" s="127"/>
      <c r="AH320" s="127"/>
      <c r="AI320" s="127"/>
      <c r="AJ320" s="127"/>
      <c r="AK320" s="127"/>
      <c r="AL320" s="127"/>
      <c r="AM320" s="127"/>
    </row>
    <row r="321" spans="1:39" ht="15" customHeight="1" x14ac:dyDescent="0.25">
      <c r="A321" s="130"/>
      <c r="B321" s="130"/>
      <c r="C321" s="130"/>
      <c r="D321" s="130"/>
      <c r="E321" s="130"/>
      <c r="F321" s="130"/>
      <c r="G321" s="130"/>
      <c r="H321" s="130"/>
      <c r="I321" s="130"/>
      <c r="J321" s="130"/>
      <c r="K321" s="130"/>
      <c r="L321" s="130"/>
      <c r="M321" s="130"/>
      <c r="N321" s="130"/>
      <c r="O321" s="130"/>
      <c r="P321" s="130"/>
      <c r="Q321" s="130"/>
      <c r="R321" s="130"/>
      <c r="S321" s="130"/>
      <c r="T321" s="127"/>
      <c r="U321" s="127"/>
      <c r="V321" s="127"/>
      <c r="W321" s="127"/>
      <c r="X321" s="127"/>
      <c r="Y321" s="127"/>
      <c r="Z321" s="127"/>
      <c r="AA321" s="127"/>
      <c r="AB321" s="127"/>
      <c r="AC321" s="127"/>
      <c r="AD321" s="127"/>
      <c r="AE321" s="127"/>
      <c r="AF321" s="127"/>
      <c r="AG321" s="127"/>
      <c r="AH321" s="127"/>
      <c r="AI321" s="127"/>
      <c r="AJ321" s="127"/>
      <c r="AK321" s="127"/>
      <c r="AL321" s="127"/>
      <c r="AM321" s="127"/>
    </row>
    <row r="322" spans="1:39" ht="15" customHeight="1" x14ac:dyDescent="0.25">
      <c r="A322" s="130"/>
      <c r="B322" s="130"/>
      <c r="C322" s="130"/>
      <c r="D322" s="130"/>
      <c r="E322" s="130"/>
      <c r="F322" s="130"/>
      <c r="G322" s="130"/>
      <c r="H322" s="130"/>
      <c r="I322" s="130"/>
      <c r="J322" s="130"/>
      <c r="K322" s="130"/>
      <c r="L322" s="130"/>
      <c r="M322" s="130"/>
      <c r="N322" s="130"/>
      <c r="O322" s="130"/>
      <c r="P322" s="130"/>
      <c r="Q322" s="130"/>
      <c r="R322" s="130"/>
      <c r="S322" s="130"/>
      <c r="T322" s="127"/>
      <c r="U322" s="127"/>
      <c r="V322" s="127"/>
      <c r="W322" s="127"/>
      <c r="X322" s="127"/>
      <c r="Y322" s="127"/>
      <c r="Z322" s="127"/>
      <c r="AA322" s="127"/>
      <c r="AB322" s="127"/>
      <c r="AC322" s="127"/>
      <c r="AD322" s="127"/>
      <c r="AE322" s="127"/>
      <c r="AF322" s="127"/>
      <c r="AG322" s="127"/>
      <c r="AH322" s="127"/>
      <c r="AI322" s="127"/>
      <c r="AJ322" s="127"/>
      <c r="AK322" s="127"/>
      <c r="AL322" s="127"/>
      <c r="AM322" s="127"/>
    </row>
    <row r="323" spans="1:39" ht="15" customHeight="1" x14ac:dyDescent="0.25">
      <c r="A323" s="130"/>
      <c r="B323" s="130"/>
      <c r="C323" s="130"/>
      <c r="D323" s="130"/>
      <c r="E323" s="130"/>
      <c r="F323" s="130"/>
      <c r="G323" s="130"/>
      <c r="H323" s="130"/>
      <c r="I323" s="130"/>
      <c r="J323" s="130"/>
      <c r="K323" s="130"/>
      <c r="L323" s="130"/>
      <c r="M323" s="130"/>
      <c r="N323" s="130"/>
      <c r="O323" s="130"/>
      <c r="P323" s="130"/>
      <c r="Q323" s="130"/>
      <c r="R323" s="130"/>
      <c r="S323" s="130"/>
      <c r="T323" s="127"/>
      <c r="U323" s="127"/>
      <c r="V323" s="127"/>
      <c r="W323" s="127"/>
      <c r="X323" s="127"/>
      <c r="Y323" s="127"/>
      <c r="Z323" s="127"/>
      <c r="AA323" s="127"/>
      <c r="AB323" s="127"/>
      <c r="AC323" s="127"/>
      <c r="AD323" s="127"/>
      <c r="AE323" s="127"/>
      <c r="AF323" s="127"/>
      <c r="AG323" s="127"/>
      <c r="AH323" s="127"/>
      <c r="AI323" s="127"/>
      <c r="AJ323" s="127"/>
      <c r="AK323" s="127"/>
      <c r="AL323" s="127"/>
      <c r="AM323" s="127"/>
    </row>
    <row r="324" spans="1:39" ht="15" customHeight="1" x14ac:dyDescent="0.25">
      <c r="A324" s="130"/>
      <c r="B324" s="130"/>
      <c r="C324" s="130"/>
      <c r="D324" s="130"/>
      <c r="E324" s="130"/>
      <c r="F324" s="130"/>
      <c r="G324" s="130"/>
      <c r="H324" s="130"/>
      <c r="I324" s="130"/>
      <c r="J324" s="130"/>
      <c r="K324" s="130"/>
      <c r="L324" s="130"/>
      <c r="M324" s="130"/>
      <c r="N324" s="130"/>
      <c r="O324" s="130"/>
      <c r="P324" s="130"/>
      <c r="Q324" s="130"/>
      <c r="R324" s="130"/>
      <c r="S324" s="130"/>
      <c r="T324" s="127"/>
      <c r="U324" s="127"/>
      <c r="V324" s="127"/>
      <c r="W324" s="127"/>
      <c r="X324" s="127"/>
      <c r="Y324" s="127"/>
      <c r="Z324" s="127"/>
      <c r="AA324" s="127"/>
      <c r="AB324" s="127"/>
      <c r="AC324" s="127"/>
      <c r="AD324" s="127"/>
      <c r="AE324" s="127"/>
      <c r="AF324" s="127"/>
      <c r="AG324" s="127"/>
      <c r="AH324" s="127"/>
      <c r="AI324" s="127"/>
      <c r="AJ324" s="127"/>
      <c r="AK324" s="127"/>
      <c r="AL324" s="127"/>
      <c r="AM324" s="127"/>
    </row>
    <row r="325" spans="1:39" ht="15" customHeight="1" x14ac:dyDescent="0.25">
      <c r="A325" s="130"/>
      <c r="B325" s="130"/>
      <c r="C325" s="130"/>
      <c r="D325" s="130"/>
      <c r="E325" s="130"/>
      <c r="F325" s="130"/>
      <c r="G325" s="130"/>
      <c r="H325" s="130"/>
      <c r="I325" s="130"/>
      <c r="J325" s="130"/>
      <c r="K325" s="130"/>
      <c r="L325" s="130"/>
      <c r="M325" s="130"/>
      <c r="N325" s="130"/>
      <c r="O325" s="130"/>
      <c r="P325" s="130"/>
      <c r="Q325" s="130"/>
      <c r="R325" s="130"/>
      <c r="S325" s="130"/>
      <c r="T325" s="127"/>
      <c r="U325" s="127"/>
      <c r="V325" s="127"/>
      <c r="W325" s="127"/>
      <c r="X325" s="127"/>
      <c r="Y325" s="127"/>
      <c r="Z325" s="127"/>
      <c r="AA325" s="127"/>
      <c r="AB325" s="127"/>
      <c r="AC325" s="127"/>
      <c r="AD325" s="127"/>
      <c r="AE325" s="127"/>
      <c r="AF325" s="127"/>
      <c r="AG325" s="127"/>
      <c r="AH325" s="127"/>
      <c r="AI325" s="127"/>
      <c r="AJ325" s="127"/>
      <c r="AK325" s="127"/>
      <c r="AL325" s="127"/>
      <c r="AM325" s="127"/>
    </row>
    <row r="326" spans="1:39" ht="15" customHeight="1" x14ac:dyDescent="0.25">
      <c r="A326" s="130"/>
      <c r="B326" s="130"/>
      <c r="C326" s="130"/>
      <c r="D326" s="130"/>
      <c r="E326" s="130"/>
      <c r="F326" s="130"/>
      <c r="G326" s="130"/>
      <c r="H326" s="130"/>
      <c r="I326" s="130"/>
      <c r="J326" s="130"/>
      <c r="K326" s="130"/>
      <c r="L326" s="130"/>
      <c r="M326" s="130"/>
      <c r="N326" s="130"/>
      <c r="O326" s="130"/>
      <c r="P326" s="130"/>
      <c r="Q326" s="130"/>
      <c r="R326" s="130"/>
      <c r="S326" s="130"/>
      <c r="T326" s="127"/>
      <c r="U326" s="127"/>
      <c r="V326" s="127"/>
      <c r="W326" s="127"/>
      <c r="X326" s="127"/>
      <c r="Y326" s="127"/>
      <c r="Z326" s="127"/>
      <c r="AA326" s="127"/>
      <c r="AB326" s="127"/>
      <c r="AC326" s="127"/>
      <c r="AD326" s="127"/>
      <c r="AE326" s="127"/>
      <c r="AF326" s="127"/>
      <c r="AG326" s="127"/>
      <c r="AH326" s="127"/>
      <c r="AI326" s="127"/>
      <c r="AJ326" s="127"/>
      <c r="AK326" s="127"/>
      <c r="AL326" s="127"/>
      <c r="AM326" s="127"/>
    </row>
    <row r="327" spans="1:39" ht="15" customHeight="1" x14ac:dyDescent="0.25">
      <c r="A327" s="130"/>
      <c r="B327" s="130"/>
      <c r="C327" s="130"/>
      <c r="D327" s="130"/>
      <c r="E327" s="130"/>
      <c r="F327" s="130"/>
      <c r="G327" s="130"/>
      <c r="H327" s="130"/>
      <c r="I327" s="130"/>
      <c r="J327" s="130"/>
      <c r="K327" s="130"/>
      <c r="L327" s="130"/>
      <c r="M327" s="130"/>
      <c r="N327" s="130"/>
      <c r="O327" s="130"/>
      <c r="P327" s="130"/>
      <c r="Q327" s="130"/>
      <c r="R327" s="130"/>
      <c r="S327" s="130"/>
      <c r="T327" s="127"/>
      <c r="U327" s="127"/>
      <c r="V327" s="127"/>
      <c r="W327" s="127"/>
      <c r="X327" s="127"/>
      <c r="Y327" s="127"/>
      <c r="Z327" s="127"/>
      <c r="AA327" s="127"/>
      <c r="AB327" s="127"/>
      <c r="AC327" s="127"/>
      <c r="AD327" s="127"/>
      <c r="AE327" s="127"/>
      <c r="AF327" s="127"/>
      <c r="AG327" s="127"/>
      <c r="AH327" s="127"/>
      <c r="AI327" s="127"/>
      <c r="AJ327" s="127"/>
      <c r="AK327" s="127"/>
      <c r="AL327" s="127"/>
      <c r="AM327" s="127"/>
    </row>
    <row r="328" spans="1:39" ht="15" customHeight="1" x14ac:dyDescent="0.25">
      <c r="A328" s="130"/>
      <c r="B328" s="130"/>
      <c r="C328" s="130"/>
      <c r="D328" s="130"/>
      <c r="E328" s="130"/>
      <c r="F328" s="130"/>
      <c r="G328" s="130"/>
      <c r="H328" s="130"/>
      <c r="I328" s="130"/>
      <c r="J328" s="130"/>
      <c r="K328" s="130"/>
      <c r="L328" s="130"/>
      <c r="M328" s="130"/>
      <c r="N328" s="130"/>
      <c r="O328" s="130"/>
      <c r="P328" s="130"/>
      <c r="Q328" s="130"/>
      <c r="R328" s="130"/>
      <c r="S328" s="130"/>
      <c r="T328" s="127"/>
      <c r="U328" s="127"/>
      <c r="V328" s="127"/>
      <c r="W328" s="127"/>
      <c r="X328" s="127"/>
      <c r="Y328" s="127"/>
      <c r="Z328" s="127"/>
      <c r="AA328" s="127"/>
      <c r="AB328" s="127"/>
      <c r="AC328" s="127"/>
      <c r="AD328" s="127"/>
      <c r="AE328" s="127"/>
      <c r="AF328" s="127"/>
      <c r="AG328" s="127"/>
      <c r="AH328" s="127"/>
      <c r="AI328" s="127"/>
      <c r="AJ328" s="127"/>
      <c r="AK328" s="127"/>
      <c r="AL328" s="127"/>
      <c r="AM328" s="127"/>
    </row>
    <row r="329" spans="1:39" ht="15" customHeight="1" x14ac:dyDescent="0.25">
      <c r="A329" s="130"/>
      <c r="B329" s="130"/>
      <c r="C329" s="130"/>
      <c r="D329" s="130"/>
      <c r="E329" s="130"/>
      <c r="F329" s="130"/>
      <c r="G329" s="130"/>
      <c r="H329" s="130"/>
      <c r="I329" s="130"/>
      <c r="J329" s="130"/>
      <c r="K329" s="130"/>
      <c r="L329" s="130"/>
      <c r="M329" s="130"/>
      <c r="N329" s="130"/>
      <c r="O329" s="130"/>
      <c r="P329" s="130"/>
      <c r="Q329" s="130"/>
      <c r="R329" s="130"/>
      <c r="S329" s="130"/>
      <c r="T329" s="127"/>
      <c r="U329" s="127"/>
      <c r="V329" s="127"/>
      <c r="W329" s="127"/>
      <c r="X329" s="127"/>
      <c r="Y329" s="127"/>
      <c r="Z329" s="127"/>
      <c r="AA329" s="127"/>
      <c r="AB329" s="127"/>
      <c r="AC329" s="127"/>
      <c r="AD329" s="127"/>
      <c r="AE329" s="127"/>
      <c r="AF329" s="127"/>
      <c r="AG329" s="127"/>
      <c r="AH329" s="127"/>
      <c r="AI329" s="127"/>
      <c r="AJ329" s="127"/>
      <c r="AK329" s="127"/>
      <c r="AL329" s="127"/>
      <c r="AM329" s="127"/>
    </row>
    <row r="330" spans="1:39" ht="15" customHeight="1" x14ac:dyDescent="0.25">
      <c r="A330" s="130"/>
      <c r="B330" s="130"/>
      <c r="C330" s="130"/>
      <c r="D330" s="130"/>
      <c r="E330" s="130"/>
      <c r="F330" s="130"/>
      <c r="G330" s="130"/>
      <c r="H330" s="130"/>
      <c r="I330" s="130"/>
      <c r="J330" s="130"/>
      <c r="K330" s="130"/>
      <c r="L330" s="130"/>
      <c r="M330" s="130"/>
      <c r="N330" s="130"/>
      <c r="O330" s="130"/>
      <c r="P330" s="130"/>
      <c r="Q330" s="130"/>
      <c r="R330" s="130"/>
      <c r="S330" s="130"/>
      <c r="T330" s="127"/>
      <c r="U330" s="127"/>
      <c r="V330" s="127"/>
      <c r="W330" s="127"/>
      <c r="X330" s="127"/>
      <c r="Y330" s="127"/>
      <c r="Z330" s="127"/>
      <c r="AA330" s="127"/>
      <c r="AB330" s="127"/>
      <c r="AC330" s="127"/>
      <c r="AD330" s="127"/>
      <c r="AE330" s="127"/>
      <c r="AF330" s="127"/>
      <c r="AG330" s="127"/>
      <c r="AH330" s="127"/>
      <c r="AI330" s="127"/>
      <c r="AJ330" s="127"/>
      <c r="AK330" s="127"/>
      <c r="AL330" s="127"/>
      <c r="AM330" s="127"/>
    </row>
    <row r="331" spans="1:39" ht="15" customHeight="1" x14ac:dyDescent="0.25">
      <c r="A331" s="130"/>
      <c r="B331" s="130"/>
      <c r="C331" s="130"/>
      <c r="D331" s="130"/>
      <c r="E331" s="130"/>
      <c r="F331" s="130"/>
      <c r="G331" s="130"/>
      <c r="H331" s="130"/>
      <c r="I331" s="130"/>
      <c r="J331" s="130"/>
      <c r="K331" s="130"/>
      <c r="L331" s="130"/>
      <c r="M331" s="130"/>
      <c r="N331" s="130"/>
      <c r="O331" s="130"/>
      <c r="P331" s="130"/>
      <c r="Q331" s="130"/>
      <c r="R331" s="130"/>
      <c r="S331" s="130"/>
      <c r="T331" s="127"/>
      <c r="U331" s="127"/>
      <c r="V331" s="127"/>
      <c r="W331" s="127"/>
      <c r="X331" s="127"/>
      <c r="Y331" s="127"/>
      <c r="Z331" s="127"/>
      <c r="AA331" s="127"/>
      <c r="AB331" s="127"/>
      <c r="AC331" s="127"/>
      <c r="AD331" s="127"/>
      <c r="AE331" s="127"/>
      <c r="AF331" s="127"/>
      <c r="AG331" s="127"/>
      <c r="AH331" s="127"/>
      <c r="AI331" s="127"/>
      <c r="AJ331" s="127"/>
      <c r="AK331" s="127"/>
      <c r="AL331" s="127"/>
      <c r="AM331" s="127"/>
    </row>
    <row r="332" spans="1:39" ht="15" customHeight="1" x14ac:dyDescent="0.25">
      <c r="A332" s="130"/>
      <c r="B332" s="130"/>
      <c r="C332" s="130"/>
      <c r="D332" s="130"/>
      <c r="E332" s="130"/>
      <c r="F332" s="130"/>
      <c r="G332" s="130"/>
      <c r="H332" s="130"/>
      <c r="I332" s="130"/>
      <c r="J332" s="130"/>
      <c r="K332" s="130"/>
      <c r="L332" s="130"/>
      <c r="M332" s="130"/>
      <c r="N332" s="130"/>
      <c r="O332" s="130"/>
      <c r="P332" s="130"/>
      <c r="Q332" s="130"/>
      <c r="R332" s="130"/>
      <c r="S332" s="130"/>
      <c r="T332" s="127"/>
      <c r="U332" s="127"/>
      <c r="V332" s="127"/>
      <c r="W332" s="127"/>
      <c r="X332" s="127"/>
      <c r="Y332" s="127"/>
      <c r="Z332" s="127"/>
      <c r="AA332" s="127"/>
      <c r="AB332" s="127"/>
      <c r="AC332" s="127"/>
      <c r="AD332" s="127"/>
      <c r="AE332" s="127"/>
      <c r="AF332" s="127"/>
      <c r="AG332" s="127"/>
      <c r="AH332" s="127"/>
      <c r="AI332" s="127"/>
      <c r="AJ332" s="127"/>
      <c r="AK332" s="127"/>
      <c r="AL332" s="127"/>
      <c r="AM332" s="127"/>
    </row>
    <row r="333" spans="1:39" ht="15" customHeight="1" x14ac:dyDescent="0.25">
      <c r="A333" s="130"/>
      <c r="B333" s="130"/>
      <c r="C333" s="130"/>
      <c r="D333" s="130"/>
      <c r="E333" s="130"/>
      <c r="F333" s="130"/>
      <c r="G333" s="130"/>
      <c r="H333" s="130"/>
      <c r="I333" s="130"/>
      <c r="J333" s="130"/>
      <c r="K333" s="130"/>
      <c r="L333" s="130"/>
      <c r="M333" s="130"/>
      <c r="N333" s="130"/>
      <c r="O333" s="130"/>
      <c r="P333" s="130"/>
      <c r="Q333" s="130"/>
      <c r="R333" s="130"/>
      <c r="S333" s="130"/>
      <c r="T333" s="127"/>
      <c r="U333" s="127"/>
      <c r="V333" s="127"/>
      <c r="W333" s="127"/>
      <c r="X333" s="127"/>
      <c r="Y333" s="127"/>
      <c r="Z333" s="127"/>
      <c r="AA333" s="127"/>
      <c r="AB333" s="127"/>
      <c r="AC333" s="127"/>
      <c r="AD333" s="127"/>
      <c r="AE333" s="127"/>
      <c r="AF333" s="127"/>
      <c r="AG333" s="127"/>
      <c r="AH333" s="127"/>
      <c r="AI333" s="127"/>
      <c r="AJ333" s="127"/>
      <c r="AK333" s="127"/>
      <c r="AL333" s="127"/>
      <c r="AM333" s="127"/>
    </row>
    <row r="334" spans="1:39" ht="15" customHeight="1" x14ac:dyDescent="0.25">
      <c r="A334" s="130"/>
      <c r="B334" s="130"/>
      <c r="C334" s="130"/>
      <c r="D334" s="130"/>
      <c r="E334" s="130"/>
      <c r="F334" s="130"/>
      <c r="G334" s="130"/>
      <c r="H334" s="130"/>
      <c r="I334" s="130"/>
      <c r="J334" s="130"/>
      <c r="K334" s="130"/>
      <c r="L334" s="130"/>
      <c r="M334" s="130"/>
      <c r="N334" s="130"/>
      <c r="O334" s="130"/>
      <c r="P334" s="130"/>
      <c r="Q334" s="130"/>
      <c r="R334" s="130"/>
      <c r="S334" s="130"/>
      <c r="T334" s="127"/>
      <c r="U334" s="127"/>
      <c r="V334" s="127"/>
      <c r="W334" s="127"/>
      <c r="X334" s="127"/>
      <c r="Y334" s="127"/>
      <c r="Z334" s="127"/>
      <c r="AA334" s="127"/>
      <c r="AB334" s="127"/>
      <c r="AC334" s="127"/>
      <c r="AD334" s="127"/>
      <c r="AE334" s="127"/>
      <c r="AF334" s="127"/>
      <c r="AG334" s="127"/>
      <c r="AH334" s="127"/>
      <c r="AI334" s="127"/>
      <c r="AJ334" s="127"/>
      <c r="AK334" s="127"/>
      <c r="AL334" s="127"/>
      <c r="AM334" s="127"/>
    </row>
    <row r="335" spans="1:39" ht="15" customHeight="1" x14ac:dyDescent="0.25">
      <c r="A335" s="130"/>
      <c r="B335" s="130"/>
      <c r="C335" s="130"/>
      <c r="D335" s="130"/>
      <c r="E335" s="130"/>
      <c r="F335" s="130"/>
      <c r="G335" s="130"/>
      <c r="H335" s="130"/>
      <c r="I335" s="130"/>
      <c r="J335" s="130"/>
      <c r="K335" s="130"/>
      <c r="L335" s="130"/>
      <c r="M335" s="130"/>
      <c r="N335" s="130"/>
      <c r="O335" s="130"/>
      <c r="P335" s="130"/>
      <c r="Q335" s="130"/>
      <c r="R335" s="130"/>
      <c r="S335" s="130"/>
      <c r="T335" s="127"/>
      <c r="U335" s="127"/>
      <c r="V335" s="127"/>
      <c r="W335" s="127"/>
      <c r="X335" s="127"/>
      <c r="Y335" s="127"/>
      <c r="Z335" s="127"/>
      <c r="AA335" s="127"/>
      <c r="AB335" s="127"/>
      <c r="AC335" s="127"/>
      <c r="AD335" s="127"/>
      <c r="AE335" s="127"/>
      <c r="AF335" s="127"/>
      <c r="AG335" s="127"/>
      <c r="AH335" s="127"/>
      <c r="AI335" s="127"/>
      <c r="AJ335" s="127"/>
      <c r="AK335" s="127"/>
      <c r="AL335" s="127"/>
      <c r="AM335" s="127"/>
    </row>
    <row r="336" spans="1:39" ht="15" customHeight="1" x14ac:dyDescent="0.25">
      <c r="A336" s="130"/>
      <c r="B336" s="130"/>
      <c r="C336" s="130"/>
      <c r="D336" s="130"/>
      <c r="E336" s="130"/>
      <c r="F336" s="130"/>
      <c r="G336" s="130"/>
      <c r="H336" s="130"/>
      <c r="I336" s="130"/>
      <c r="J336" s="130"/>
      <c r="K336" s="130"/>
      <c r="L336" s="130"/>
      <c r="M336" s="130"/>
      <c r="N336" s="130"/>
      <c r="O336" s="130"/>
      <c r="P336" s="130"/>
      <c r="Q336" s="130"/>
      <c r="R336" s="130"/>
      <c r="S336" s="130"/>
      <c r="T336" s="127"/>
      <c r="U336" s="127"/>
      <c r="V336" s="127"/>
      <c r="W336" s="127"/>
      <c r="X336" s="127"/>
      <c r="Y336" s="127"/>
      <c r="Z336" s="127"/>
      <c r="AA336" s="127"/>
      <c r="AB336" s="127"/>
      <c r="AC336" s="127"/>
      <c r="AD336" s="127"/>
      <c r="AE336" s="127"/>
      <c r="AF336" s="127"/>
      <c r="AG336" s="127"/>
      <c r="AH336" s="127"/>
      <c r="AI336" s="127"/>
      <c r="AJ336" s="127"/>
      <c r="AK336" s="127"/>
      <c r="AL336" s="127"/>
      <c r="AM336" s="127"/>
    </row>
    <row r="337" spans="1:39" ht="15" customHeight="1" x14ac:dyDescent="0.25">
      <c r="A337" s="130"/>
      <c r="B337" s="130"/>
      <c r="C337" s="130"/>
      <c r="D337" s="130"/>
      <c r="E337" s="130"/>
      <c r="F337" s="130"/>
      <c r="G337" s="130"/>
      <c r="H337" s="130"/>
      <c r="I337" s="130"/>
      <c r="J337" s="130"/>
      <c r="K337" s="130"/>
      <c r="L337" s="130"/>
      <c r="M337" s="130"/>
      <c r="N337" s="130"/>
      <c r="O337" s="130"/>
      <c r="P337" s="130"/>
      <c r="Q337" s="130"/>
      <c r="R337" s="130"/>
      <c r="S337" s="130"/>
      <c r="T337" s="127"/>
      <c r="U337" s="127"/>
      <c r="V337" s="127"/>
      <c r="W337" s="127"/>
      <c r="X337" s="127"/>
      <c r="Y337" s="127"/>
      <c r="Z337" s="127"/>
      <c r="AA337" s="127"/>
      <c r="AB337" s="127"/>
      <c r="AC337" s="127"/>
      <c r="AD337" s="127"/>
      <c r="AE337" s="127"/>
      <c r="AF337" s="127"/>
      <c r="AG337" s="127"/>
      <c r="AH337" s="127"/>
      <c r="AI337" s="127"/>
      <c r="AJ337" s="127"/>
      <c r="AK337" s="127"/>
      <c r="AL337" s="127"/>
      <c r="AM337" s="127"/>
    </row>
    <row r="338" spans="1:39" ht="15" customHeight="1" x14ac:dyDescent="0.25">
      <c r="A338" s="130"/>
      <c r="B338" s="130"/>
      <c r="C338" s="130"/>
      <c r="D338" s="130"/>
      <c r="E338" s="130"/>
      <c r="F338" s="130"/>
      <c r="G338" s="130"/>
      <c r="H338" s="130"/>
      <c r="I338" s="130"/>
      <c r="J338" s="130"/>
      <c r="K338" s="130"/>
      <c r="L338" s="130"/>
      <c r="M338" s="130"/>
      <c r="N338" s="130"/>
      <c r="O338" s="130"/>
      <c r="P338" s="130"/>
      <c r="Q338" s="130"/>
      <c r="R338" s="130"/>
      <c r="S338" s="130"/>
      <c r="T338" s="127"/>
      <c r="U338" s="127"/>
      <c r="V338" s="127"/>
      <c r="W338" s="127"/>
      <c r="X338" s="127"/>
      <c r="Y338" s="127"/>
      <c r="Z338" s="127"/>
      <c r="AA338" s="127"/>
      <c r="AB338" s="127"/>
      <c r="AC338" s="127"/>
      <c r="AD338" s="127"/>
      <c r="AE338" s="127"/>
      <c r="AF338" s="127"/>
      <c r="AG338" s="127"/>
      <c r="AH338" s="127"/>
      <c r="AI338" s="127"/>
      <c r="AJ338" s="127"/>
      <c r="AK338" s="127"/>
      <c r="AL338" s="127"/>
      <c r="AM338" s="127"/>
    </row>
    <row r="339" spans="1:39" ht="15" customHeight="1" x14ac:dyDescent="0.25">
      <c r="A339" s="130"/>
      <c r="B339" s="130"/>
      <c r="C339" s="130"/>
      <c r="D339" s="130"/>
      <c r="E339" s="130"/>
      <c r="F339" s="130"/>
      <c r="G339" s="130"/>
      <c r="H339" s="130"/>
      <c r="I339" s="130"/>
      <c r="J339" s="130"/>
      <c r="K339" s="130"/>
      <c r="L339" s="130"/>
      <c r="M339" s="130"/>
      <c r="N339" s="130"/>
      <c r="O339" s="130"/>
      <c r="P339" s="130"/>
      <c r="Q339" s="130"/>
      <c r="R339" s="130"/>
      <c r="S339" s="130"/>
      <c r="T339" s="127"/>
      <c r="U339" s="127"/>
      <c r="V339" s="127"/>
      <c r="W339" s="127"/>
      <c r="X339" s="127"/>
      <c r="Y339" s="127"/>
      <c r="Z339" s="127"/>
      <c r="AA339" s="127"/>
      <c r="AB339" s="127"/>
      <c r="AC339" s="127"/>
      <c r="AD339" s="127"/>
      <c r="AE339" s="127"/>
      <c r="AF339" s="127"/>
      <c r="AG339" s="127"/>
      <c r="AH339" s="127"/>
      <c r="AI339" s="127"/>
      <c r="AJ339" s="127"/>
      <c r="AK339" s="127"/>
      <c r="AL339" s="127"/>
      <c r="AM339" s="127"/>
    </row>
    <row r="340" spans="1:39" ht="15" customHeight="1" x14ac:dyDescent="0.25">
      <c r="A340" s="130"/>
      <c r="B340" s="130"/>
      <c r="C340" s="130"/>
      <c r="D340" s="130"/>
      <c r="E340" s="130"/>
      <c r="F340" s="130"/>
      <c r="G340" s="130"/>
      <c r="H340" s="130"/>
      <c r="I340" s="130"/>
      <c r="J340" s="130"/>
      <c r="K340" s="130"/>
      <c r="L340" s="130"/>
      <c r="M340" s="130"/>
      <c r="N340" s="130"/>
      <c r="O340" s="130"/>
      <c r="P340" s="130"/>
      <c r="Q340" s="130"/>
      <c r="R340" s="130"/>
      <c r="S340" s="130"/>
      <c r="T340" s="127"/>
      <c r="U340" s="127"/>
      <c r="V340" s="127"/>
      <c r="W340" s="127"/>
      <c r="X340" s="127"/>
      <c r="Y340" s="127"/>
      <c r="Z340" s="127"/>
      <c r="AA340" s="127"/>
      <c r="AB340" s="127"/>
      <c r="AC340" s="127"/>
      <c r="AD340" s="127"/>
      <c r="AE340" s="127"/>
      <c r="AF340" s="127"/>
      <c r="AG340" s="127"/>
      <c r="AH340" s="127"/>
      <c r="AI340" s="127"/>
      <c r="AJ340" s="127"/>
      <c r="AK340" s="127"/>
      <c r="AL340" s="127"/>
      <c r="AM340" s="127"/>
    </row>
    <row r="341" spans="1:39" ht="15" customHeight="1" x14ac:dyDescent="0.25">
      <c r="A341" s="130"/>
      <c r="B341" s="130"/>
      <c r="C341" s="130"/>
      <c r="D341" s="130"/>
      <c r="E341" s="130"/>
      <c r="F341" s="130"/>
      <c r="G341" s="130"/>
      <c r="H341" s="130"/>
      <c r="I341" s="130"/>
      <c r="J341" s="130"/>
      <c r="K341" s="130"/>
      <c r="L341" s="130"/>
      <c r="M341" s="130"/>
      <c r="N341" s="130"/>
      <c r="O341" s="130"/>
      <c r="P341" s="130"/>
      <c r="Q341" s="130"/>
      <c r="R341" s="130"/>
      <c r="S341" s="130"/>
      <c r="T341" s="127"/>
      <c r="U341" s="127"/>
      <c r="V341" s="127"/>
      <c r="W341" s="127"/>
      <c r="X341" s="127"/>
      <c r="Y341" s="127"/>
      <c r="Z341" s="127"/>
      <c r="AA341" s="127"/>
      <c r="AB341" s="127"/>
      <c r="AC341" s="127"/>
      <c r="AD341" s="127"/>
      <c r="AE341" s="127"/>
      <c r="AF341" s="127"/>
      <c r="AG341" s="127"/>
      <c r="AH341" s="127"/>
      <c r="AI341" s="127"/>
      <c r="AJ341" s="127"/>
      <c r="AK341" s="127"/>
      <c r="AL341" s="127"/>
      <c r="AM341" s="127"/>
    </row>
    <row r="342" spans="1:39" ht="15" customHeight="1" x14ac:dyDescent="0.25">
      <c r="A342" s="130"/>
      <c r="B342" s="130"/>
      <c r="C342" s="130"/>
      <c r="D342" s="130"/>
      <c r="E342" s="130"/>
      <c r="F342" s="130"/>
      <c r="G342" s="130"/>
      <c r="H342" s="130"/>
      <c r="I342" s="130"/>
      <c r="J342" s="130"/>
      <c r="K342" s="130"/>
      <c r="L342" s="130"/>
      <c r="M342" s="130"/>
      <c r="N342" s="130"/>
      <c r="O342" s="130"/>
      <c r="P342" s="130"/>
      <c r="Q342" s="130"/>
      <c r="R342" s="130"/>
      <c r="S342" s="130"/>
      <c r="T342" s="127"/>
      <c r="U342" s="127"/>
      <c r="V342" s="127"/>
      <c r="W342" s="127"/>
      <c r="X342" s="127"/>
      <c r="Y342" s="127"/>
      <c r="Z342" s="127"/>
      <c r="AA342" s="127"/>
      <c r="AB342" s="127"/>
      <c r="AC342" s="127"/>
      <c r="AD342" s="127"/>
      <c r="AE342" s="127"/>
      <c r="AF342" s="127"/>
      <c r="AG342" s="127"/>
      <c r="AH342" s="127"/>
      <c r="AI342" s="127"/>
      <c r="AJ342" s="127"/>
      <c r="AK342" s="127"/>
      <c r="AL342" s="127"/>
      <c r="AM342" s="127"/>
    </row>
    <row r="343" spans="1:39" ht="15" customHeight="1" x14ac:dyDescent="0.25">
      <c r="A343" s="130"/>
      <c r="B343" s="130"/>
      <c r="C343" s="130"/>
      <c r="D343" s="130"/>
      <c r="E343" s="130"/>
      <c r="F343" s="130"/>
      <c r="G343" s="130"/>
      <c r="H343" s="130"/>
      <c r="I343" s="130"/>
      <c r="J343" s="130"/>
      <c r="K343" s="130"/>
      <c r="L343" s="130"/>
      <c r="M343" s="130"/>
      <c r="N343" s="130"/>
      <c r="O343" s="130"/>
      <c r="P343" s="130"/>
      <c r="Q343" s="130"/>
      <c r="R343" s="130"/>
      <c r="S343" s="130"/>
      <c r="T343" s="127"/>
      <c r="U343" s="127"/>
      <c r="V343" s="127"/>
      <c r="W343" s="127"/>
      <c r="X343" s="127"/>
      <c r="Y343" s="127"/>
      <c r="Z343" s="127"/>
      <c r="AA343" s="127"/>
      <c r="AB343" s="127"/>
      <c r="AC343" s="127"/>
      <c r="AD343" s="127"/>
      <c r="AE343" s="127"/>
      <c r="AF343" s="127"/>
      <c r="AG343" s="127"/>
      <c r="AH343" s="127"/>
      <c r="AI343" s="127"/>
      <c r="AJ343" s="127"/>
      <c r="AK343" s="127"/>
      <c r="AL343" s="127"/>
      <c r="AM343" s="127"/>
    </row>
    <row r="344" spans="1:39" ht="15" customHeight="1" x14ac:dyDescent="0.25">
      <c r="A344" s="130"/>
      <c r="B344" s="130"/>
      <c r="C344" s="130"/>
      <c r="D344" s="130"/>
      <c r="E344" s="130"/>
      <c r="F344" s="130"/>
      <c r="G344" s="130"/>
      <c r="H344" s="130"/>
      <c r="I344" s="130"/>
      <c r="J344" s="130"/>
      <c r="K344" s="130"/>
      <c r="L344" s="130"/>
      <c r="M344" s="130"/>
      <c r="N344" s="130"/>
      <c r="O344" s="130"/>
      <c r="P344" s="130"/>
      <c r="Q344" s="130"/>
      <c r="R344" s="130"/>
      <c r="S344" s="130"/>
      <c r="T344" s="127"/>
      <c r="U344" s="127"/>
      <c r="V344" s="127"/>
      <c r="W344" s="127"/>
      <c r="X344" s="127"/>
      <c r="Y344" s="127"/>
      <c r="Z344" s="127"/>
      <c r="AA344" s="127"/>
      <c r="AB344" s="127"/>
      <c r="AC344" s="127"/>
      <c r="AD344" s="127"/>
      <c r="AE344" s="127"/>
      <c r="AF344" s="127"/>
      <c r="AG344" s="127"/>
      <c r="AH344" s="127"/>
      <c r="AI344" s="127"/>
      <c r="AJ344" s="127"/>
      <c r="AK344" s="127"/>
      <c r="AL344" s="127"/>
      <c r="AM344" s="127"/>
    </row>
    <row r="345" spans="1:39" ht="15" customHeight="1" x14ac:dyDescent="0.25">
      <c r="A345" s="130"/>
      <c r="B345" s="130"/>
      <c r="C345" s="130"/>
      <c r="D345" s="130"/>
      <c r="E345" s="130"/>
      <c r="F345" s="130"/>
      <c r="G345" s="130"/>
      <c r="H345" s="130"/>
      <c r="I345" s="130"/>
      <c r="J345" s="130"/>
      <c r="K345" s="130"/>
      <c r="L345" s="130"/>
      <c r="M345" s="130"/>
      <c r="N345" s="130"/>
      <c r="O345" s="130"/>
      <c r="P345" s="130"/>
      <c r="Q345" s="130"/>
      <c r="R345" s="130"/>
      <c r="S345" s="130"/>
      <c r="T345" s="127"/>
      <c r="U345" s="127"/>
      <c r="V345" s="127"/>
      <c r="W345" s="127"/>
      <c r="X345" s="127"/>
      <c r="Y345" s="127"/>
      <c r="Z345" s="127"/>
      <c r="AA345" s="127"/>
      <c r="AB345" s="127"/>
      <c r="AC345" s="127"/>
      <c r="AD345" s="127"/>
      <c r="AE345" s="127"/>
      <c r="AF345" s="127"/>
      <c r="AG345" s="127"/>
      <c r="AH345" s="127"/>
      <c r="AI345" s="127"/>
      <c r="AJ345" s="127"/>
      <c r="AK345" s="127"/>
      <c r="AL345" s="127"/>
      <c r="AM345" s="127"/>
    </row>
    <row r="346" spans="1:39" ht="15" customHeight="1" x14ac:dyDescent="0.25">
      <c r="A346" s="130"/>
      <c r="B346" s="130"/>
      <c r="C346" s="130"/>
      <c r="D346" s="130"/>
      <c r="E346" s="130"/>
      <c r="F346" s="130"/>
      <c r="G346" s="130"/>
      <c r="H346" s="130"/>
      <c r="I346" s="130"/>
      <c r="J346" s="130"/>
      <c r="K346" s="130"/>
      <c r="L346" s="130"/>
      <c r="M346" s="130"/>
      <c r="N346" s="130"/>
      <c r="O346" s="130"/>
      <c r="P346" s="130"/>
      <c r="Q346" s="130"/>
      <c r="R346" s="130"/>
      <c r="S346" s="130"/>
      <c r="T346" s="127"/>
      <c r="U346" s="127"/>
      <c r="V346" s="127"/>
      <c r="W346" s="127"/>
      <c r="X346" s="127"/>
      <c r="Y346" s="127"/>
      <c r="Z346" s="127"/>
      <c r="AA346" s="127"/>
      <c r="AB346" s="127"/>
      <c r="AC346" s="127"/>
      <c r="AD346" s="127"/>
      <c r="AE346" s="127"/>
      <c r="AF346" s="127"/>
      <c r="AG346" s="127"/>
      <c r="AH346" s="127"/>
      <c r="AI346" s="127"/>
      <c r="AJ346" s="127"/>
      <c r="AK346" s="127"/>
      <c r="AL346" s="127"/>
      <c r="AM346" s="127"/>
    </row>
    <row r="347" spans="1:39" ht="15" customHeight="1" x14ac:dyDescent="0.25">
      <c r="A347" s="130"/>
      <c r="B347" s="130"/>
      <c r="C347" s="130"/>
      <c r="D347" s="130"/>
      <c r="E347" s="130"/>
      <c r="F347" s="130"/>
      <c r="G347" s="130"/>
      <c r="H347" s="130"/>
      <c r="I347" s="130"/>
      <c r="J347" s="130"/>
      <c r="K347" s="130"/>
      <c r="L347" s="130"/>
      <c r="M347" s="130"/>
      <c r="N347" s="130"/>
      <c r="O347" s="130"/>
      <c r="P347" s="130"/>
      <c r="Q347" s="130"/>
      <c r="R347" s="130"/>
      <c r="S347" s="130"/>
      <c r="T347" s="127"/>
      <c r="U347" s="127"/>
      <c r="V347" s="127"/>
      <c r="W347" s="127"/>
      <c r="X347" s="127"/>
      <c r="Y347" s="127"/>
      <c r="Z347" s="127"/>
      <c r="AA347" s="127"/>
      <c r="AB347" s="127"/>
      <c r="AC347" s="127"/>
      <c r="AD347" s="127"/>
      <c r="AE347" s="127"/>
      <c r="AF347" s="127"/>
      <c r="AG347" s="127"/>
      <c r="AH347" s="127"/>
      <c r="AI347" s="127"/>
      <c r="AJ347" s="127"/>
      <c r="AK347" s="127"/>
      <c r="AL347" s="127"/>
      <c r="AM347" s="127"/>
    </row>
    <row r="348" spans="1:39" ht="15" customHeight="1" x14ac:dyDescent="0.25">
      <c r="A348" s="130"/>
      <c r="B348" s="130"/>
      <c r="C348" s="130"/>
      <c r="D348" s="130"/>
      <c r="E348" s="130"/>
      <c r="F348" s="130"/>
      <c r="G348" s="130"/>
      <c r="H348" s="130"/>
      <c r="I348" s="130"/>
      <c r="J348" s="130"/>
      <c r="K348" s="130"/>
      <c r="L348" s="130"/>
      <c r="M348" s="130"/>
      <c r="N348" s="130"/>
      <c r="O348" s="130"/>
      <c r="P348" s="130"/>
      <c r="Q348" s="130"/>
      <c r="R348" s="130"/>
      <c r="S348" s="130"/>
      <c r="T348" s="127"/>
      <c r="U348" s="127"/>
      <c r="V348" s="127"/>
      <c r="W348" s="127"/>
      <c r="X348" s="127"/>
      <c r="Y348" s="127"/>
      <c r="Z348" s="127"/>
      <c r="AA348" s="127"/>
      <c r="AB348" s="127"/>
      <c r="AC348" s="127"/>
      <c r="AD348" s="127"/>
      <c r="AE348" s="127"/>
      <c r="AF348" s="127"/>
      <c r="AG348" s="127"/>
      <c r="AH348" s="127"/>
      <c r="AI348" s="127"/>
      <c r="AJ348" s="127"/>
      <c r="AK348" s="127"/>
      <c r="AL348" s="127"/>
      <c r="AM348" s="127"/>
    </row>
    <row r="349" spans="1:39" ht="15" customHeight="1" x14ac:dyDescent="0.25">
      <c r="A349" s="130"/>
      <c r="B349" s="130"/>
      <c r="C349" s="130"/>
      <c r="D349" s="130"/>
      <c r="E349" s="130"/>
      <c r="F349" s="130"/>
      <c r="G349" s="130"/>
      <c r="H349" s="130"/>
      <c r="I349" s="130"/>
      <c r="J349" s="130"/>
      <c r="K349" s="130"/>
      <c r="L349" s="130"/>
      <c r="M349" s="130"/>
      <c r="N349" s="130"/>
      <c r="O349" s="130"/>
      <c r="P349" s="130"/>
      <c r="Q349" s="130"/>
      <c r="R349" s="130"/>
      <c r="S349" s="130"/>
      <c r="T349" s="127"/>
      <c r="U349" s="127"/>
      <c r="V349" s="127"/>
      <c r="W349" s="127"/>
      <c r="X349" s="127"/>
      <c r="Y349" s="127"/>
      <c r="Z349" s="127"/>
      <c r="AA349" s="127"/>
      <c r="AB349" s="127"/>
      <c r="AC349" s="127"/>
      <c r="AD349" s="127"/>
      <c r="AE349" s="127"/>
      <c r="AF349" s="127"/>
      <c r="AG349" s="127"/>
      <c r="AH349" s="127"/>
      <c r="AI349" s="127"/>
      <c r="AJ349" s="127"/>
      <c r="AK349" s="127"/>
      <c r="AL349" s="127"/>
      <c r="AM349" s="127"/>
    </row>
    <row r="350" spans="1:39" ht="15" customHeight="1" x14ac:dyDescent="0.25">
      <c r="A350" s="130"/>
      <c r="B350" s="130"/>
      <c r="C350" s="130"/>
      <c r="D350" s="130"/>
      <c r="E350" s="130"/>
      <c r="F350" s="130"/>
      <c r="G350" s="130"/>
      <c r="H350" s="130"/>
      <c r="I350" s="130"/>
      <c r="J350" s="130"/>
      <c r="K350" s="130"/>
      <c r="L350" s="130"/>
      <c r="M350" s="130"/>
      <c r="N350" s="130"/>
      <c r="O350" s="130"/>
      <c r="P350" s="130"/>
      <c r="Q350" s="130"/>
      <c r="R350" s="130"/>
      <c r="S350" s="130"/>
      <c r="T350" s="127"/>
      <c r="U350" s="127"/>
      <c r="V350" s="127"/>
      <c r="W350" s="127"/>
      <c r="X350" s="127"/>
      <c r="Y350" s="127"/>
      <c r="Z350" s="127"/>
      <c r="AA350" s="127"/>
      <c r="AB350" s="127"/>
      <c r="AC350" s="127"/>
      <c r="AD350" s="127"/>
      <c r="AE350" s="127"/>
      <c r="AF350" s="127"/>
      <c r="AG350" s="127"/>
      <c r="AH350" s="127"/>
      <c r="AI350" s="127"/>
      <c r="AJ350" s="127"/>
      <c r="AK350" s="127"/>
      <c r="AL350" s="127"/>
      <c r="AM350" s="127"/>
    </row>
    <row r="351" spans="1:39" ht="15" customHeight="1" x14ac:dyDescent="0.25">
      <c r="A351" s="130"/>
      <c r="B351" s="130"/>
      <c r="C351" s="130"/>
      <c r="D351" s="130"/>
      <c r="E351" s="130"/>
      <c r="F351" s="130"/>
      <c r="G351" s="130"/>
      <c r="H351" s="130"/>
      <c r="I351" s="130"/>
      <c r="J351" s="130"/>
      <c r="K351" s="130"/>
      <c r="L351" s="130"/>
      <c r="M351" s="130"/>
      <c r="N351" s="130"/>
      <c r="O351" s="130"/>
      <c r="P351" s="130"/>
      <c r="Q351" s="130"/>
      <c r="R351" s="130"/>
      <c r="S351" s="130"/>
      <c r="T351" s="127"/>
      <c r="U351" s="127"/>
      <c r="V351" s="127"/>
      <c r="W351" s="127"/>
      <c r="X351" s="127"/>
      <c r="Y351" s="127"/>
      <c r="Z351" s="127"/>
      <c r="AA351" s="127"/>
      <c r="AB351" s="127"/>
      <c r="AC351" s="127"/>
      <c r="AD351" s="127"/>
      <c r="AE351" s="127"/>
      <c r="AF351" s="127"/>
      <c r="AG351" s="127"/>
      <c r="AH351" s="127"/>
      <c r="AI351" s="127"/>
      <c r="AJ351" s="127"/>
      <c r="AK351" s="127"/>
      <c r="AL351" s="127"/>
      <c r="AM351" s="127"/>
    </row>
    <row r="352" spans="1:39" ht="15" customHeight="1" x14ac:dyDescent="0.25">
      <c r="A352" s="130"/>
      <c r="B352" s="130"/>
      <c r="C352" s="130"/>
      <c r="D352" s="130"/>
      <c r="E352" s="130"/>
      <c r="F352" s="130"/>
      <c r="G352" s="130"/>
      <c r="H352" s="130"/>
      <c r="I352" s="130"/>
      <c r="J352" s="130"/>
      <c r="K352" s="130"/>
      <c r="L352" s="130"/>
      <c r="M352" s="130"/>
      <c r="N352" s="130"/>
      <c r="O352" s="130"/>
      <c r="P352" s="130"/>
      <c r="Q352" s="130"/>
      <c r="R352" s="130"/>
      <c r="S352" s="130"/>
      <c r="T352" s="127"/>
      <c r="U352" s="127"/>
      <c r="V352" s="127"/>
      <c r="W352" s="127"/>
      <c r="X352" s="127"/>
      <c r="Y352" s="127"/>
      <c r="Z352" s="127"/>
      <c r="AA352" s="127"/>
      <c r="AB352" s="127"/>
      <c r="AC352" s="127"/>
      <c r="AD352" s="127"/>
      <c r="AE352" s="127"/>
      <c r="AF352" s="127"/>
      <c r="AG352" s="127"/>
      <c r="AH352" s="127"/>
      <c r="AI352" s="127"/>
      <c r="AJ352" s="127"/>
      <c r="AK352" s="127"/>
      <c r="AL352" s="127"/>
      <c r="AM352" s="127"/>
    </row>
    <row r="353" spans="1:39" ht="15" customHeight="1" x14ac:dyDescent="0.25">
      <c r="A353" s="130"/>
      <c r="B353" s="130"/>
      <c r="C353" s="130"/>
      <c r="D353" s="130"/>
      <c r="E353" s="130"/>
      <c r="F353" s="130"/>
      <c r="G353" s="130"/>
      <c r="H353" s="130"/>
      <c r="I353" s="130"/>
      <c r="J353" s="130"/>
      <c r="K353" s="130"/>
      <c r="L353" s="130"/>
      <c r="M353" s="130"/>
      <c r="N353" s="130"/>
      <c r="O353" s="130"/>
      <c r="P353" s="130"/>
      <c r="Q353" s="130"/>
      <c r="R353" s="130"/>
      <c r="S353" s="130"/>
      <c r="T353" s="127"/>
      <c r="U353" s="127"/>
      <c r="V353" s="127"/>
      <c r="W353" s="127"/>
      <c r="X353" s="127"/>
      <c r="Y353" s="127"/>
      <c r="Z353" s="127"/>
      <c r="AA353" s="127"/>
      <c r="AB353" s="127"/>
      <c r="AC353" s="127"/>
      <c r="AD353" s="127"/>
      <c r="AE353" s="127"/>
      <c r="AF353" s="127"/>
      <c r="AG353" s="127"/>
      <c r="AH353" s="127"/>
      <c r="AI353" s="127"/>
      <c r="AJ353" s="127"/>
      <c r="AK353" s="127"/>
      <c r="AL353" s="127"/>
      <c r="AM353" s="127"/>
    </row>
    <row r="354" spans="1:39" ht="15" customHeight="1" x14ac:dyDescent="0.25">
      <c r="A354" s="130"/>
      <c r="B354" s="130"/>
      <c r="C354" s="130"/>
      <c r="D354" s="130"/>
      <c r="E354" s="130"/>
      <c r="F354" s="130"/>
      <c r="G354" s="130"/>
      <c r="H354" s="130"/>
      <c r="I354" s="130"/>
      <c r="J354" s="130"/>
      <c r="K354" s="130"/>
      <c r="L354" s="130"/>
      <c r="M354" s="130"/>
      <c r="N354" s="130"/>
      <c r="O354" s="130"/>
      <c r="P354" s="130"/>
      <c r="Q354" s="130"/>
      <c r="R354" s="130"/>
      <c r="S354" s="130"/>
      <c r="T354" s="127"/>
      <c r="U354" s="127"/>
      <c r="V354" s="127"/>
      <c r="W354" s="127"/>
      <c r="X354" s="127"/>
      <c r="Y354" s="127"/>
      <c r="Z354" s="127"/>
      <c r="AA354" s="127"/>
      <c r="AB354" s="127"/>
      <c r="AC354" s="127"/>
      <c r="AD354" s="127"/>
      <c r="AE354" s="127"/>
      <c r="AF354" s="127"/>
      <c r="AG354" s="127"/>
      <c r="AH354" s="127"/>
      <c r="AI354" s="127"/>
      <c r="AJ354" s="127"/>
      <c r="AK354" s="127"/>
      <c r="AL354" s="127"/>
      <c r="AM354" s="127"/>
    </row>
    <row r="355" spans="1:39" ht="15" customHeight="1" x14ac:dyDescent="0.25">
      <c r="A355" s="130"/>
      <c r="B355" s="130"/>
      <c r="C355" s="130"/>
      <c r="D355" s="130"/>
      <c r="E355" s="130"/>
      <c r="F355" s="130"/>
      <c r="G355" s="130"/>
      <c r="H355" s="130"/>
      <c r="I355" s="130"/>
      <c r="J355" s="130"/>
      <c r="K355" s="130"/>
      <c r="L355" s="130"/>
      <c r="M355" s="130"/>
      <c r="N355" s="130"/>
      <c r="O355" s="130"/>
      <c r="P355" s="130"/>
      <c r="Q355" s="130"/>
      <c r="R355" s="130"/>
      <c r="S355" s="130"/>
      <c r="T355" s="127"/>
      <c r="U355" s="127"/>
      <c r="V355" s="127"/>
      <c r="W355" s="127"/>
      <c r="X355" s="127"/>
      <c r="Y355" s="127"/>
      <c r="Z355" s="127"/>
      <c r="AA355" s="127"/>
      <c r="AB355" s="127"/>
      <c r="AC355" s="127"/>
      <c r="AD355" s="127"/>
      <c r="AE355" s="127"/>
      <c r="AF355" s="127"/>
      <c r="AG355" s="127"/>
      <c r="AH355" s="127"/>
      <c r="AI355" s="127"/>
      <c r="AJ355" s="127"/>
      <c r="AK355" s="127"/>
      <c r="AL355" s="127"/>
      <c r="AM355" s="127"/>
    </row>
    <row r="356" spans="1:39" ht="15" customHeight="1" x14ac:dyDescent="0.25">
      <c r="A356" s="130"/>
      <c r="B356" s="130"/>
      <c r="C356" s="130"/>
      <c r="D356" s="130"/>
      <c r="E356" s="130"/>
      <c r="F356" s="130"/>
      <c r="G356" s="130"/>
      <c r="H356" s="130"/>
      <c r="I356" s="130"/>
      <c r="J356" s="130"/>
      <c r="K356" s="130"/>
      <c r="L356" s="130"/>
      <c r="M356" s="130"/>
      <c r="N356" s="130"/>
      <c r="O356" s="130"/>
      <c r="P356" s="130"/>
      <c r="Q356" s="130"/>
      <c r="R356" s="130"/>
      <c r="S356" s="130"/>
      <c r="T356" s="127"/>
      <c r="U356" s="127"/>
      <c r="V356" s="127"/>
      <c r="W356" s="127"/>
      <c r="X356" s="127"/>
      <c r="Y356" s="127"/>
      <c r="Z356" s="127"/>
      <c r="AA356" s="127"/>
      <c r="AB356" s="127"/>
      <c r="AC356" s="127"/>
      <c r="AD356" s="127"/>
      <c r="AE356" s="127"/>
      <c r="AF356" s="127"/>
      <c r="AG356" s="127"/>
      <c r="AH356" s="127"/>
      <c r="AI356" s="127"/>
      <c r="AJ356" s="127"/>
      <c r="AK356" s="127"/>
      <c r="AL356" s="127"/>
      <c r="AM356" s="127"/>
    </row>
    <row r="357" spans="1:39" ht="15" customHeight="1" x14ac:dyDescent="0.25">
      <c r="A357" s="130"/>
      <c r="B357" s="130"/>
      <c r="C357" s="130"/>
      <c r="D357" s="130"/>
      <c r="E357" s="130"/>
      <c r="F357" s="130"/>
      <c r="G357" s="130"/>
      <c r="H357" s="130"/>
      <c r="I357" s="130"/>
      <c r="J357" s="130"/>
      <c r="K357" s="130"/>
      <c r="L357" s="130"/>
      <c r="M357" s="130"/>
      <c r="N357" s="130"/>
      <c r="O357" s="130"/>
      <c r="P357" s="130"/>
      <c r="Q357" s="130"/>
      <c r="R357" s="130"/>
      <c r="S357" s="130"/>
      <c r="T357" s="127"/>
      <c r="U357" s="127"/>
      <c r="V357" s="127"/>
      <c r="W357" s="127"/>
      <c r="X357" s="127"/>
      <c r="Y357" s="127"/>
      <c r="Z357" s="127"/>
      <c r="AA357" s="127"/>
      <c r="AB357" s="127"/>
      <c r="AC357" s="127"/>
      <c r="AD357" s="127"/>
      <c r="AE357" s="127"/>
      <c r="AF357" s="127"/>
      <c r="AG357" s="127"/>
      <c r="AH357" s="127"/>
      <c r="AI357" s="127"/>
      <c r="AJ357" s="127"/>
      <c r="AK357" s="127"/>
      <c r="AL357" s="127"/>
      <c r="AM357" s="127"/>
    </row>
    <row r="358" spans="1:39" ht="15" customHeight="1" x14ac:dyDescent="0.25">
      <c r="A358" s="130"/>
      <c r="B358" s="130"/>
      <c r="C358" s="130"/>
      <c r="D358" s="130"/>
      <c r="E358" s="130"/>
      <c r="F358" s="130"/>
      <c r="G358" s="130"/>
      <c r="H358" s="130"/>
      <c r="I358" s="130"/>
      <c r="J358" s="130"/>
      <c r="K358" s="130"/>
      <c r="L358" s="130"/>
      <c r="M358" s="130"/>
      <c r="N358" s="130"/>
      <c r="O358" s="130"/>
      <c r="P358" s="130"/>
      <c r="Q358" s="130"/>
      <c r="R358" s="130"/>
      <c r="S358" s="130"/>
      <c r="T358" s="127"/>
      <c r="U358" s="127"/>
      <c r="V358" s="127"/>
      <c r="W358" s="127"/>
      <c r="X358" s="127"/>
      <c r="Y358" s="127"/>
      <c r="Z358" s="127"/>
      <c r="AA358" s="127"/>
      <c r="AB358" s="127"/>
      <c r="AC358" s="127"/>
      <c r="AD358" s="127"/>
      <c r="AE358" s="127"/>
      <c r="AF358" s="127"/>
      <c r="AG358" s="127"/>
      <c r="AH358" s="127"/>
      <c r="AI358" s="127"/>
      <c r="AJ358" s="127"/>
      <c r="AK358" s="127"/>
      <c r="AL358" s="127"/>
      <c r="AM358" s="127"/>
    </row>
    <row r="359" spans="1:39" ht="15" customHeight="1" x14ac:dyDescent="0.25">
      <c r="A359" s="130"/>
      <c r="B359" s="130"/>
      <c r="C359" s="130"/>
      <c r="D359" s="130"/>
      <c r="E359" s="130"/>
      <c r="F359" s="130"/>
      <c r="G359" s="130"/>
      <c r="H359" s="130"/>
      <c r="I359" s="130"/>
      <c r="J359" s="130"/>
      <c r="K359" s="130"/>
      <c r="L359" s="130"/>
      <c r="M359" s="130"/>
      <c r="N359" s="130"/>
      <c r="O359" s="130"/>
      <c r="P359" s="130"/>
      <c r="Q359" s="130"/>
      <c r="R359" s="130"/>
      <c r="S359" s="130"/>
      <c r="T359" s="127"/>
      <c r="U359" s="127"/>
      <c r="V359" s="127"/>
      <c r="W359" s="127"/>
      <c r="X359" s="127"/>
      <c r="Y359" s="127"/>
      <c r="Z359" s="127"/>
      <c r="AA359" s="127"/>
      <c r="AB359" s="127"/>
      <c r="AC359" s="127"/>
      <c r="AD359" s="127"/>
      <c r="AE359" s="127"/>
      <c r="AF359" s="127"/>
      <c r="AG359" s="127"/>
      <c r="AH359" s="127"/>
      <c r="AI359" s="127"/>
      <c r="AJ359" s="127"/>
      <c r="AK359" s="127"/>
      <c r="AL359" s="127"/>
      <c r="AM359" s="127"/>
    </row>
    <row r="360" spans="1:39" ht="15" customHeight="1" x14ac:dyDescent="0.25">
      <c r="A360" s="130"/>
      <c r="B360" s="130"/>
      <c r="C360" s="130"/>
      <c r="D360" s="130"/>
      <c r="E360" s="130"/>
      <c r="F360" s="130"/>
      <c r="G360" s="130"/>
      <c r="H360" s="130"/>
      <c r="I360" s="130"/>
      <c r="J360" s="130"/>
      <c r="K360" s="130"/>
      <c r="L360" s="130"/>
      <c r="M360" s="130"/>
      <c r="N360" s="130"/>
      <c r="O360" s="130"/>
      <c r="P360" s="130"/>
      <c r="Q360" s="130"/>
      <c r="R360" s="130"/>
      <c r="S360" s="130"/>
      <c r="T360" s="127"/>
      <c r="U360" s="127"/>
      <c r="V360" s="127"/>
      <c r="W360" s="127"/>
      <c r="X360" s="127"/>
      <c r="Y360" s="127"/>
      <c r="Z360" s="127"/>
      <c r="AA360" s="127"/>
      <c r="AB360" s="127"/>
      <c r="AC360" s="127"/>
      <c r="AD360" s="127"/>
      <c r="AE360" s="127"/>
      <c r="AF360" s="127"/>
      <c r="AG360" s="127"/>
      <c r="AH360" s="127"/>
      <c r="AI360" s="127"/>
      <c r="AJ360" s="127"/>
      <c r="AK360" s="127"/>
      <c r="AL360" s="127"/>
      <c r="AM360" s="127"/>
    </row>
    <row r="361" spans="1:39" ht="15" customHeight="1" x14ac:dyDescent="0.25">
      <c r="A361" s="130"/>
      <c r="B361" s="130"/>
      <c r="C361" s="130"/>
      <c r="D361" s="130"/>
      <c r="E361" s="130"/>
      <c r="F361" s="130"/>
      <c r="G361" s="130"/>
      <c r="H361" s="130"/>
      <c r="I361" s="130"/>
      <c r="J361" s="130"/>
      <c r="K361" s="130"/>
      <c r="L361" s="130"/>
      <c r="M361" s="130"/>
      <c r="N361" s="130"/>
      <c r="O361" s="130"/>
      <c r="P361" s="130"/>
      <c r="Q361" s="130"/>
      <c r="R361" s="130"/>
      <c r="S361" s="130"/>
      <c r="T361" s="127"/>
      <c r="U361" s="127"/>
      <c r="V361" s="127"/>
      <c r="W361" s="127"/>
      <c r="X361" s="127"/>
      <c r="Y361" s="127"/>
      <c r="Z361" s="127"/>
      <c r="AA361" s="127"/>
      <c r="AB361" s="127"/>
      <c r="AC361" s="127"/>
      <c r="AD361" s="127"/>
      <c r="AE361" s="127"/>
      <c r="AF361" s="127"/>
      <c r="AG361" s="127"/>
      <c r="AH361" s="127"/>
      <c r="AI361" s="127"/>
      <c r="AJ361" s="127"/>
      <c r="AK361" s="127"/>
      <c r="AL361" s="127"/>
      <c r="AM361" s="127"/>
    </row>
    <row r="362" spans="1:39" ht="15" customHeight="1" x14ac:dyDescent="0.25">
      <c r="A362" s="130"/>
      <c r="B362" s="130"/>
      <c r="C362" s="130"/>
      <c r="D362" s="130"/>
      <c r="E362" s="130"/>
      <c r="F362" s="130"/>
      <c r="G362" s="130"/>
      <c r="H362" s="130"/>
      <c r="I362" s="130"/>
      <c r="J362" s="130"/>
      <c r="K362" s="130"/>
      <c r="L362" s="130"/>
      <c r="M362" s="130"/>
      <c r="N362" s="130"/>
      <c r="O362" s="130"/>
      <c r="P362" s="130"/>
      <c r="Q362" s="130"/>
      <c r="R362" s="130"/>
      <c r="S362" s="130"/>
      <c r="T362" s="127"/>
      <c r="U362" s="127"/>
      <c r="V362" s="127"/>
      <c r="W362" s="127"/>
      <c r="X362" s="127"/>
      <c r="Y362" s="127"/>
      <c r="Z362" s="127"/>
      <c r="AA362" s="127"/>
      <c r="AB362" s="127"/>
      <c r="AC362" s="127"/>
      <c r="AD362" s="127"/>
      <c r="AE362" s="127"/>
      <c r="AF362" s="127"/>
      <c r="AG362" s="127"/>
      <c r="AH362" s="127"/>
      <c r="AI362" s="127"/>
      <c r="AJ362" s="127"/>
      <c r="AK362" s="127"/>
      <c r="AL362" s="127"/>
      <c r="AM362" s="127"/>
    </row>
    <row r="363" spans="1:39" ht="15" customHeight="1" x14ac:dyDescent="0.25">
      <c r="A363" s="130"/>
      <c r="B363" s="130"/>
      <c r="C363" s="130"/>
      <c r="D363" s="130"/>
      <c r="E363" s="130"/>
      <c r="F363" s="130"/>
      <c r="G363" s="130"/>
      <c r="H363" s="130"/>
      <c r="I363" s="130"/>
      <c r="J363" s="130"/>
      <c r="K363" s="130"/>
      <c r="L363" s="130"/>
      <c r="M363" s="130"/>
      <c r="N363" s="130"/>
      <c r="O363" s="130"/>
      <c r="P363" s="130"/>
      <c r="Q363" s="130"/>
      <c r="R363" s="130"/>
      <c r="S363" s="130"/>
      <c r="T363" s="127"/>
      <c r="U363" s="127"/>
      <c r="V363" s="127"/>
      <c r="W363" s="127"/>
      <c r="X363" s="127"/>
      <c r="Y363" s="127"/>
      <c r="Z363" s="127"/>
      <c r="AA363" s="127"/>
      <c r="AB363" s="127"/>
      <c r="AC363" s="127"/>
      <c r="AD363" s="127"/>
      <c r="AE363" s="127"/>
      <c r="AF363" s="127"/>
      <c r="AG363" s="127"/>
      <c r="AH363" s="127"/>
      <c r="AI363" s="127"/>
      <c r="AJ363" s="127"/>
      <c r="AK363" s="127"/>
      <c r="AL363" s="127"/>
      <c r="AM363" s="127"/>
    </row>
    <row r="364" spans="1:39" ht="15" customHeight="1" x14ac:dyDescent="0.25">
      <c r="A364" s="130"/>
      <c r="B364" s="130"/>
      <c r="C364" s="130"/>
      <c r="D364" s="130"/>
      <c r="E364" s="130"/>
      <c r="F364" s="130"/>
      <c r="G364" s="130"/>
      <c r="H364" s="130"/>
      <c r="I364" s="130"/>
      <c r="J364" s="130"/>
      <c r="K364" s="130"/>
      <c r="L364" s="130"/>
      <c r="M364" s="130"/>
      <c r="N364" s="130"/>
      <c r="O364" s="130"/>
      <c r="P364" s="130"/>
      <c r="Q364" s="130"/>
      <c r="R364" s="130"/>
      <c r="S364" s="130"/>
      <c r="T364" s="127"/>
      <c r="U364" s="127"/>
      <c r="V364" s="127"/>
      <c r="W364" s="127"/>
      <c r="X364" s="127"/>
      <c r="Y364" s="127"/>
      <c r="Z364" s="127"/>
      <c r="AA364" s="127"/>
      <c r="AB364" s="127"/>
      <c r="AC364" s="127"/>
      <c r="AD364" s="127"/>
      <c r="AE364" s="127"/>
      <c r="AF364" s="127"/>
      <c r="AG364" s="127"/>
      <c r="AH364" s="127"/>
      <c r="AI364" s="127"/>
      <c r="AJ364" s="127"/>
      <c r="AK364" s="127"/>
      <c r="AL364" s="127"/>
      <c r="AM364" s="127"/>
    </row>
    <row r="365" spans="1:39" ht="15" customHeight="1" x14ac:dyDescent="0.25">
      <c r="A365" s="130"/>
      <c r="B365" s="130"/>
      <c r="C365" s="130"/>
      <c r="D365" s="130"/>
      <c r="E365" s="130"/>
      <c r="F365" s="130"/>
      <c r="G365" s="130"/>
      <c r="H365" s="130"/>
      <c r="I365" s="130"/>
      <c r="J365" s="130"/>
      <c r="K365" s="130"/>
      <c r="L365" s="130"/>
      <c r="M365" s="130"/>
      <c r="N365" s="130"/>
      <c r="O365" s="130"/>
      <c r="P365" s="130"/>
      <c r="Q365" s="130"/>
      <c r="R365" s="130"/>
      <c r="S365" s="130"/>
      <c r="T365" s="127"/>
      <c r="U365" s="127"/>
      <c r="V365" s="127"/>
      <c r="W365" s="127"/>
      <c r="X365" s="127"/>
      <c r="Y365" s="127"/>
      <c r="Z365" s="127"/>
      <c r="AA365" s="127"/>
      <c r="AB365" s="127"/>
      <c r="AC365" s="127"/>
      <c r="AD365" s="127"/>
      <c r="AE365" s="127"/>
      <c r="AF365" s="127"/>
      <c r="AG365" s="127"/>
      <c r="AH365" s="127"/>
      <c r="AI365" s="127"/>
      <c r="AJ365" s="127"/>
      <c r="AK365" s="127"/>
      <c r="AL365" s="127"/>
      <c r="AM365" s="127"/>
    </row>
    <row r="366" spans="1:39" ht="15" customHeight="1" x14ac:dyDescent="0.25">
      <c r="A366" s="130"/>
      <c r="B366" s="130"/>
      <c r="C366" s="130"/>
      <c r="D366" s="130"/>
      <c r="E366" s="130"/>
      <c r="F366" s="130"/>
      <c r="G366" s="130"/>
      <c r="H366" s="130"/>
      <c r="I366" s="130"/>
      <c r="J366" s="130"/>
      <c r="K366" s="130"/>
      <c r="L366" s="130"/>
      <c r="M366" s="130"/>
      <c r="N366" s="130"/>
      <c r="O366" s="130"/>
      <c r="P366" s="130"/>
      <c r="Q366" s="130"/>
      <c r="R366" s="130"/>
      <c r="S366" s="130"/>
      <c r="T366" s="127"/>
      <c r="U366" s="127"/>
      <c r="V366" s="127"/>
      <c r="W366" s="127"/>
      <c r="X366" s="127"/>
      <c r="Y366" s="127"/>
      <c r="Z366" s="127"/>
      <c r="AA366" s="127"/>
      <c r="AB366" s="127"/>
      <c r="AC366" s="127"/>
      <c r="AD366" s="127"/>
      <c r="AE366" s="127"/>
      <c r="AF366" s="127"/>
      <c r="AG366" s="127"/>
      <c r="AH366" s="127"/>
      <c r="AI366" s="127"/>
      <c r="AJ366" s="127"/>
      <c r="AK366" s="127"/>
      <c r="AL366" s="127"/>
      <c r="AM366" s="127"/>
    </row>
    <row r="367" spans="1:39" ht="15" customHeight="1" x14ac:dyDescent="0.25">
      <c r="A367" s="130"/>
      <c r="B367" s="130"/>
      <c r="C367" s="130"/>
      <c r="D367" s="130"/>
      <c r="E367" s="130"/>
      <c r="F367" s="130"/>
      <c r="G367" s="130"/>
      <c r="H367" s="130"/>
      <c r="I367" s="130"/>
      <c r="J367" s="130"/>
      <c r="K367" s="130"/>
      <c r="L367" s="130"/>
      <c r="M367" s="130"/>
      <c r="N367" s="130"/>
      <c r="O367" s="130"/>
      <c r="P367" s="130"/>
      <c r="Q367" s="130"/>
      <c r="R367" s="130"/>
      <c r="S367" s="130"/>
      <c r="T367" s="127"/>
      <c r="U367" s="127"/>
      <c r="V367" s="127"/>
      <c r="W367" s="127"/>
      <c r="X367" s="127"/>
      <c r="Y367" s="127"/>
      <c r="Z367" s="127"/>
      <c r="AA367" s="127"/>
      <c r="AB367" s="127"/>
      <c r="AC367" s="127"/>
      <c r="AD367" s="127"/>
      <c r="AE367" s="127"/>
      <c r="AF367" s="127"/>
      <c r="AG367" s="127"/>
      <c r="AH367" s="127"/>
      <c r="AI367" s="127"/>
      <c r="AJ367" s="127"/>
      <c r="AK367" s="127"/>
      <c r="AL367" s="127"/>
      <c r="AM367" s="127"/>
    </row>
    <row r="368" spans="1:39" ht="15" customHeight="1" x14ac:dyDescent="0.25">
      <c r="A368" s="130"/>
      <c r="B368" s="130"/>
      <c r="C368" s="130"/>
      <c r="D368" s="130"/>
      <c r="E368" s="130"/>
      <c r="F368" s="130"/>
      <c r="G368" s="130"/>
      <c r="H368" s="130"/>
      <c r="I368" s="130"/>
      <c r="J368" s="130"/>
      <c r="K368" s="130"/>
      <c r="L368" s="130"/>
      <c r="M368" s="130"/>
      <c r="N368" s="130"/>
      <c r="O368" s="130"/>
      <c r="P368" s="130"/>
      <c r="Q368" s="130"/>
      <c r="R368" s="130"/>
      <c r="S368" s="130"/>
      <c r="T368" s="127"/>
      <c r="U368" s="127"/>
      <c r="V368" s="127"/>
      <c r="W368" s="127"/>
      <c r="X368" s="127"/>
      <c r="Y368" s="127"/>
      <c r="Z368" s="127"/>
      <c r="AA368" s="127"/>
      <c r="AB368" s="127"/>
      <c r="AC368" s="127"/>
      <c r="AD368" s="127"/>
      <c r="AE368" s="127"/>
      <c r="AF368" s="127"/>
      <c r="AG368" s="127"/>
      <c r="AH368" s="127"/>
      <c r="AI368" s="127"/>
      <c r="AJ368" s="127"/>
      <c r="AK368" s="127"/>
      <c r="AL368" s="127"/>
      <c r="AM368" s="127"/>
    </row>
    <row r="369" spans="1:39" ht="15" customHeight="1" x14ac:dyDescent="0.25">
      <c r="A369" s="130"/>
      <c r="B369" s="130"/>
      <c r="C369" s="130"/>
      <c r="D369" s="130"/>
      <c r="E369" s="130"/>
      <c r="F369" s="130"/>
      <c r="G369" s="130"/>
      <c r="H369" s="130"/>
      <c r="I369" s="130"/>
      <c r="J369" s="130"/>
      <c r="K369" s="130"/>
      <c r="L369" s="130"/>
      <c r="M369" s="130"/>
      <c r="N369" s="130"/>
      <c r="O369" s="130"/>
      <c r="P369" s="130"/>
      <c r="Q369" s="130"/>
      <c r="R369" s="130"/>
      <c r="S369" s="130"/>
      <c r="T369" s="127"/>
      <c r="U369" s="127"/>
      <c r="V369" s="127"/>
      <c r="W369" s="127"/>
      <c r="X369" s="127"/>
      <c r="Y369" s="127"/>
      <c r="Z369" s="127"/>
      <c r="AA369" s="127"/>
      <c r="AB369" s="127"/>
      <c r="AC369" s="127"/>
      <c r="AD369" s="127"/>
      <c r="AE369" s="127"/>
      <c r="AF369" s="127"/>
      <c r="AG369" s="127"/>
      <c r="AH369" s="127"/>
      <c r="AI369" s="127"/>
      <c r="AJ369" s="127"/>
      <c r="AK369" s="127"/>
      <c r="AL369" s="127"/>
      <c r="AM369" s="127"/>
    </row>
    <row r="370" spans="1:39" ht="15" customHeight="1" x14ac:dyDescent="0.25">
      <c r="A370" s="130"/>
      <c r="B370" s="130"/>
      <c r="C370" s="130"/>
      <c r="D370" s="130"/>
      <c r="E370" s="130"/>
      <c r="F370" s="130"/>
      <c r="G370" s="130"/>
      <c r="H370" s="130"/>
      <c r="I370" s="130"/>
      <c r="J370" s="130"/>
      <c r="K370" s="130"/>
      <c r="L370" s="130"/>
      <c r="M370" s="130"/>
      <c r="N370" s="130"/>
      <c r="O370" s="130"/>
      <c r="P370" s="130"/>
      <c r="Q370" s="130"/>
      <c r="R370" s="130"/>
      <c r="S370" s="130"/>
      <c r="T370" s="127"/>
      <c r="U370" s="127"/>
      <c r="V370" s="127"/>
      <c r="W370" s="127"/>
      <c r="X370" s="127"/>
      <c r="Y370" s="127"/>
      <c r="Z370" s="127"/>
      <c r="AA370" s="127"/>
      <c r="AB370" s="127"/>
      <c r="AC370" s="127"/>
      <c r="AD370" s="127"/>
      <c r="AE370" s="127"/>
      <c r="AF370" s="127"/>
      <c r="AG370" s="127"/>
      <c r="AH370" s="127"/>
      <c r="AI370" s="127"/>
      <c r="AJ370" s="127"/>
      <c r="AK370" s="127"/>
      <c r="AL370" s="127"/>
      <c r="AM370" s="127"/>
    </row>
    <row r="371" spans="1:39" ht="15" customHeight="1" x14ac:dyDescent="0.25">
      <c r="A371" s="130"/>
      <c r="B371" s="130"/>
      <c r="C371" s="130"/>
      <c r="D371" s="130"/>
      <c r="E371" s="130"/>
      <c r="F371" s="130"/>
      <c r="G371" s="130"/>
      <c r="H371" s="130"/>
      <c r="I371" s="130"/>
      <c r="J371" s="130"/>
      <c r="K371" s="130"/>
      <c r="L371" s="130"/>
      <c r="M371" s="130"/>
      <c r="N371" s="130"/>
      <c r="O371" s="130"/>
      <c r="P371" s="130"/>
      <c r="Q371" s="130"/>
      <c r="R371" s="130"/>
      <c r="S371" s="130"/>
      <c r="T371" s="127"/>
      <c r="U371" s="127"/>
      <c r="V371" s="127"/>
      <c r="W371" s="127"/>
      <c r="X371" s="127"/>
      <c r="Y371" s="127"/>
      <c r="Z371" s="127"/>
      <c r="AA371" s="127"/>
      <c r="AB371" s="127"/>
      <c r="AC371" s="127"/>
      <c r="AD371" s="127"/>
      <c r="AE371" s="127"/>
      <c r="AF371" s="127"/>
      <c r="AG371" s="127"/>
      <c r="AH371" s="127"/>
      <c r="AI371" s="127"/>
      <c r="AJ371" s="127"/>
      <c r="AK371" s="127"/>
      <c r="AL371" s="127"/>
      <c r="AM371" s="127"/>
    </row>
    <row r="372" spans="1:39" ht="15" customHeight="1" x14ac:dyDescent="0.25">
      <c r="A372" s="130"/>
      <c r="B372" s="130"/>
      <c r="C372" s="130"/>
      <c r="D372" s="130"/>
      <c r="E372" s="130"/>
      <c r="F372" s="130"/>
      <c r="G372" s="130"/>
      <c r="H372" s="130"/>
      <c r="I372" s="130"/>
      <c r="J372" s="130"/>
      <c r="K372" s="130"/>
      <c r="L372" s="130"/>
      <c r="M372" s="130"/>
      <c r="N372" s="130"/>
      <c r="O372" s="130"/>
      <c r="P372" s="130"/>
      <c r="Q372" s="130"/>
      <c r="R372" s="130"/>
      <c r="S372" s="130"/>
      <c r="T372" s="127"/>
      <c r="U372" s="127"/>
      <c r="V372" s="127"/>
      <c r="W372" s="127"/>
      <c r="X372" s="127"/>
      <c r="Y372" s="127"/>
      <c r="Z372" s="127"/>
      <c r="AA372" s="127"/>
      <c r="AB372" s="127"/>
      <c r="AC372" s="127"/>
      <c r="AD372" s="127"/>
      <c r="AE372" s="127"/>
      <c r="AF372" s="127"/>
      <c r="AG372" s="127"/>
      <c r="AH372" s="127"/>
      <c r="AI372" s="127"/>
      <c r="AJ372" s="127"/>
      <c r="AK372" s="127"/>
      <c r="AL372" s="127"/>
      <c r="AM372" s="127"/>
    </row>
    <row r="373" spans="1:39" ht="15" customHeight="1" x14ac:dyDescent="0.25">
      <c r="A373" s="130"/>
      <c r="B373" s="130"/>
      <c r="C373" s="130"/>
      <c r="D373" s="130"/>
      <c r="E373" s="130"/>
      <c r="F373" s="130"/>
      <c r="G373" s="130"/>
      <c r="H373" s="130"/>
      <c r="I373" s="130"/>
      <c r="J373" s="130"/>
      <c r="K373" s="130"/>
      <c r="L373" s="130"/>
      <c r="M373" s="130"/>
      <c r="N373" s="130"/>
      <c r="O373" s="130"/>
      <c r="P373" s="130"/>
      <c r="Q373" s="130"/>
      <c r="R373" s="130"/>
      <c r="S373" s="130"/>
      <c r="T373" s="127"/>
      <c r="U373" s="127"/>
      <c r="V373" s="127"/>
      <c r="W373" s="127"/>
      <c r="X373" s="127"/>
      <c r="Y373" s="127"/>
      <c r="Z373" s="127"/>
      <c r="AA373" s="127"/>
      <c r="AB373" s="127"/>
      <c r="AC373" s="127"/>
      <c r="AD373" s="127"/>
      <c r="AE373" s="127"/>
      <c r="AF373" s="127"/>
      <c r="AG373" s="127"/>
      <c r="AH373" s="127"/>
      <c r="AI373" s="127"/>
      <c r="AJ373" s="127"/>
      <c r="AK373" s="127"/>
      <c r="AL373" s="127"/>
      <c r="AM373" s="127"/>
    </row>
    <row r="374" spans="1:39" ht="15" customHeight="1" x14ac:dyDescent="0.25">
      <c r="A374" s="130"/>
      <c r="B374" s="130"/>
      <c r="C374" s="130"/>
      <c r="D374" s="130"/>
      <c r="E374" s="130"/>
      <c r="F374" s="130"/>
      <c r="G374" s="130"/>
      <c r="H374" s="130"/>
      <c r="I374" s="130"/>
      <c r="J374" s="130"/>
      <c r="K374" s="130"/>
      <c r="L374" s="130"/>
      <c r="M374" s="130"/>
      <c r="N374" s="130"/>
      <c r="O374" s="130"/>
      <c r="P374" s="130"/>
      <c r="Q374" s="130"/>
      <c r="R374" s="130"/>
      <c r="S374" s="130"/>
      <c r="T374" s="127"/>
      <c r="U374" s="127"/>
      <c r="V374" s="127"/>
      <c r="W374" s="127"/>
      <c r="X374" s="127"/>
      <c r="Y374" s="127"/>
      <c r="Z374" s="127"/>
      <c r="AA374" s="127"/>
      <c r="AB374" s="127"/>
      <c r="AC374" s="127"/>
      <c r="AD374" s="127"/>
      <c r="AE374" s="127"/>
      <c r="AF374" s="127"/>
      <c r="AG374" s="127"/>
      <c r="AH374" s="127"/>
      <c r="AI374" s="127"/>
      <c r="AJ374" s="127"/>
      <c r="AK374" s="127"/>
      <c r="AL374" s="127"/>
      <c r="AM374" s="127"/>
    </row>
    <row r="375" spans="1:39" ht="15" customHeight="1" x14ac:dyDescent="0.25">
      <c r="A375" s="130"/>
      <c r="B375" s="130"/>
      <c r="C375" s="130"/>
      <c r="D375" s="130"/>
      <c r="E375" s="130"/>
      <c r="F375" s="130"/>
      <c r="G375" s="130"/>
      <c r="H375" s="130"/>
      <c r="I375" s="130"/>
      <c r="J375" s="130"/>
      <c r="K375" s="130"/>
      <c r="L375" s="130"/>
      <c r="M375" s="130"/>
      <c r="N375" s="130"/>
      <c r="O375" s="130"/>
      <c r="P375" s="130"/>
      <c r="Q375" s="130"/>
      <c r="R375" s="130"/>
      <c r="S375" s="130"/>
      <c r="T375" s="127"/>
      <c r="U375" s="127"/>
      <c r="V375" s="127"/>
      <c r="W375" s="127"/>
      <c r="X375" s="127"/>
      <c r="Y375" s="127"/>
      <c r="Z375" s="127"/>
      <c r="AA375" s="127"/>
      <c r="AB375" s="127"/>
      <c r="AC375" s="127"/>
      <c r="AD375" s="127"/>
      <c r="AE375" s="127"/>
      <c r="AF375" s="127"/>
      <c r="AG375" s="127"/>
      <c r="AH375" s="127"/>
      <c r="AI375" s="127"/>
      <c r="AJ375" s="127"/>
      <c r="AK375" s="127"/>
      <c r="AL375" s="127"/>
      <c r="AM375" s="127"/>
    </row>
    <row r="376" spans="1:39" ht="15" customHeight="1" x14ac:dyDescent="0.25">
      <c r="A376" s="130"/>
      <c r="B376" s="130"/>
      <c r="C376" s="130"/>
      <c r="D376" s="130"/>
      <c r="E376" s="130"/>
      <c r="F376" s="130"/>
      <c r="G376" s="130"/>
      <c r="H376" s="130"/>
      <c r="I376" s="130"/>
      <c r="J376" s="130"/>
      <c r="K376" s="130"/>
      <c r="L376" s="130"/>
      <c r="M376" s="130"/>
      <c r="N376" s="130"/>
      <c r="O376" s="130"/>
      <c r="P376" s="130"/>
      <c r="Q376" s="130"/>
      <c r="R376" s="130"/>
      <c r="S376" s="130"/>
      <c r="T376" s="127"/>
      <c r="U376" s="127"/>
      <c r="V376" s="127"/>
      <c r="W376" s="127"/>
      <c r="X376" s="127"/>
      <c r="Y376" s="127"/>
      <c r="Z376" s="127"/>
      <c r="AA376" s="127"/>
      <c r="AB376" s="127"/>
      <c r="AC376" s="127"/>
      <c r="AD376" s="127"/>
      <c r="AE376" s="127"/>
      <c r="AF376" s="127"/>
      <c r="AG376" s="127"/>
      <c r="AH376" s="127"/>
      <c r="AI376" s="127"/>
      <c r="AJ376" s="127"/>
      <c r="AK376" s="127"/>
      <c r="AL376" s="127"/>
      <c r="AM376" s="127"/>
    </row>
    <row r="377" spans="1:39" ht="15" customHeight="1" x14ac:dyDescent="0.25">
      <c r="A377" s="130"/>
      <c r="B377" s="130"/>
      <c r="C377" s="130"/>
      <c r="D377" s="130"/>
      <c r="E377" s="130"/>
      <c r="F377" s="130"/>
      <c r="G377" s="130"/>
      <c r="H377" s="130"/>
      <c r="I377" s="130"/>
      <c r="J377" s="130"/>
      <c r="K377" s="130"/>
      <c r="L377" s="130"/>
      <c r="M377" s="130"/>
      <c r="N377" s="130"/>
      <c r="O377" s="130"/>
      <c r="P377" s="130"/>
      <c r="Q377" s="130"/>
      <c r="R377" s="130"/>
      <c r="S377" s="130"/>
      <c r="T377" s="127"/>
      <c r="U377" s="127"/>
      <c r="V377" s="127"/>
      <c r="W377" s="127"/>
      <c r="X377" s="127"/>
      <c r="Y377" s="127"/>
      <c r="Z377" s="127"/>
      <c r="AA377" s="127"/>
      <c r="AB377" s="127"/>
      <c r="AC377" s="127"/>
      <c r="AD377" s="127"/>
      <c r="AE377" s="127"/>
      <c r="AF377" s="127"/>
      <c r="AG377" s="127"/>
      <c r="AH377" s="127"/>
      <c r="AI377" s="127"/>
      <c r="AJ377" s="127"/>
      <c r="AK377" s="127"/>
      <c r="AL377" s="127"/>
      <c r="AM377" s="127"/>
    </row>
    <row r="378" spans="1:39" ht="15" customHeight="1" x14ac:dyDescent="0.25">
      <c r="A378" s="130"/>
      <c r="B378" s="130"/>
      <c r="C378" s="130"/>
      <c r="D378" s="130"/>
      <c r="E378" s="130"/>
      <c r="F378" s="130"/>
      <c r="G378" s="130"/>
      <c r="H378" s="130"/>
      <c r="I378" s="130"/>
      <c r="J378" s="130"/>
      <c r="K378" s="130"/>
      <c r="L378" s="130"/>
      <c r="M378" s="130"/>
      <c r="N378" s="130"/>
      <c r="O378" s="130"/>
      <c r="P378" s="130"/>
      <c r="Q378" s="130"/>
      <c r="R378" s="130"/>
      <c r="S378" s="130"/>
      <c r="T378" s="127"/>
      <c r="U378" s="127"/>
      <c r="V378" s="127"/>
      <c r="W378" s="127"/>
      <c r="X378" s="127"/>
      <c r="Y378" s="127"/>
      <c r="Z378" s="127"/>
      <c r="AA378" s="127"/>
      <c r="AB378" s="127"/>
      <c r="AC378" s="127"/>
      <c r="AD378" s="127"/>
      <c r="AE378" s="127"/>
      <c r="AF378" s="127"/>
      <c r="AG378" s="127"/>
      <c r="AH378" s="127"/>
      <c r="AI378" s="127"/>
      <c r="AJ378" s="127"/>
      <c r="AK378" s="127"/>
      <c r="AL378" s="127"/>
      <c r="AM378" s="127"/>
    </row>
    <row r="379" spans="1:39" ht="15" customHeight="1" x14ac:dyDescent="0.25">
      <c r="A379" s="130"/>
      <c r="B379" s="130"/>
      <c r="C379" s="130"/>
      <c r="D379" s="130"/>
      <c r="E379" s="130"/>
      <c r="F379" s="130"/>
      <c r="G379" s="130"/>
      <c r="H379" s="130"/>
      <c r="I379" s="130"/>
      <c r="J379" s="130"/>
      <c r="K379" s="130"/>
      <c r="L379" s="130"/>
      <c r="M379" s="130"/>
      <c r="N379" s="130"/>
      <c r="O379" s="130"/>
      <c r="P379" s="130"/>
      <c r="Q379" s="130"/>
      <c r="R379" s="130"/>
      <c r="S379" s="130"/>
      <c r="T379" s="127"/>
      <c r="U379" s="127"/>
      <c r="V379" s="127"/>
      <c r="W379" s="127"/>
      <c r="X379" s="127"/>
      <c r="Y379" s="127"/>
      <c r="Z379" s="127"/>
      <c r="AA379" s="127"/>
      <c r="AB379" s="127"/>
      <c r="AC379" s="127"/>
      <c r="AD379" s="127"/>
      <c r="AE379" s="127"/>
      <c r="AF379" s="127"/>
      <c r="AG379" s="127"/>
      <c r="AH379" s="127"/>
      <c r="AI379" s="127"/>
      <c r="AJ379" s="127"/>
      <c r="AK379" s="127"/>
      <c r="AL379" s="127"/>
      <c r="AM379" s="127"/>
    </row>
    <row r="380" spans="1:39" ht="15" customHeight="1" x14ac:dyDescent="0.25">
      <c r="A380" s="130"/>
      <c r="B380" s="130"/>
      <c r="C380" s="130"/>
      <c r="D380" s="130"/>
      <c r="E380" s="130"/>
      <c r="F380" s="130"/>
      <c r="G380" s="130"/>
      <c r="H380" s="130"/>
      <c r="I380" s="130"/>
      <c r="J380" s="130"/>
      <c r="K380" s="130"/>
      <c r="L380" s="130"/>
      <c r="M380" s="130"/>
      <c r="N380" s="130"/>
      <c r="O380" s="130"/>
      <c r="P380" s="130"/>
      <c r="Q380" s="130"/>
      <c r="R380" s="130"/>
      <c r="S380" s="130"/>
      <c r="T380" s="127"/>
      <c r="U380" s="127"/>
      <c r="V380" s="127"/>
      <c r="W380" s="127"/>
      <c r="X380" s="127"/>
      <c r="Y380" s="127"/>
      <c r="Z380" s="127"/>
      <c r="AA380" s="127"/>
      <c r="AB380" s="127"/>
      <c r="AC380" s="127"/>
      <c r="AD380" s="127"/>
      <c r="AE380" s="127"/>
      <c r="AF380" s="127"/>
      <c r="AG380" s="127"/>
      <c r="AH380" s="127"/>
      <c r="AI380" s="127"/>
      <c r="AJ380" s="127"/>
      <c r="AK380" s="127"/>
      <c r="AL380" s="127"/>
      <c r="AM380" s="127"/>
    </row>
    <row r="381" spans="1:39" ht="15" customHeight="1" x14ac:dyDescent="0.25">
      <c r="A381" s="130"/>
      <c r="B381" s="130"/>
      <c r="C381" s="130"/>
      <c r="D381" s="130"/>
      <c r="E381" s="130"/>
      <c r="F381" s="130"/>
      <c r="G381" s="130"/>
      <c r="H381" s="130"/>
      <c r="I381" s="130"/>
      <c r="J381" s="130"/>
      <c r="K381" s="130"/>
      <c r="L381" s="130"/>
      <c r="M381" s="130"/>
      <c r="N381" s="130"/>
      <c r="O381" s="130"/>
      <c r="P381" s="130"/>
      <c r="Q381" s="130"/>
      <c r="R381" s="130"/>
      <c r="S381" s="130"/>
      <c r="T381" s="127"/>
      <c r="U381" s="127"/>
      <c r="V381" s="127"/>
      <c r="W381" s="127"/>
      <c r="X381" s="127"/>
      <c r="Y381" s="127"/>
      <c r="Z381" s="127"/>
      <c r="AA381" s="127"/>
      <c r="AB381" s="127"/>
      <c r="AC381" s="127"/>
      <c r="AD381" s="127"/>
      <c r="AE381" s="127"/>
      <c r="AF381" s="127"/>
      <c r="AG381" s="127"/>
      <c r="AH381" s="127"/>
      <c r="AI381" s="127"/>
      <c r="AJ381" s="127"/>
      <c r="AK381" s="127"/>
      <c r="AL381" s="127"/>
      <c r="AM381" s="127"/>
    </row>
    <row r="382" spans="1:39" ht="15" customHeight="1" x14ac:dyDescent="0.25">
      <c r="A382" s="130"/>
      <c r="B382" s="130"/>
      <c r="C382" s="130"/>
      <c r="D382" s="130"/>
      <c r="E382" s="130"/>
      <c r="F382" s="130"/>
      <c r="G382" s="130"/>
      <c r="H382" s="130"/>
      <c r="I382" s="130"/>
      <c r="J382" s="130"/>
      <c r="K382" s="130"/>
      <c r="L382" s="130"/>
      <c r="M382" s="130"/>
      <c r="N382" s="130"/>
      <c r="O382" s="130"/>
      <c r="P382" s="130"/>
      <c r="Q382" s="130"/>
      <c r="R382" s="130"/>
      <c r="S382" s="130"/>
      <c r="T382" s="127"/>
      <c r="U382" s="127"/>
      <c r="V382" s="127"/>
      <c r="W382" s="127"/>
      <c r="X382" s="127"/>
      <c r="Y382" s="127"/>
      <c r="Z382" s="127"/>
      <c r="AA382" s="127"/>
      <c r="AB382" s="127"/>
      <c r="AC382" s="127"/>
      <c r="AD382" s="127"/>
      <c r="AE382" s="127"/>
      <c r="AF382" s="127"/>
      <c r="AG382" s="127"/>
      <c r="AH382" s="127"/>
      <c r="AI382" s="127"/>
      <c r="AJ382" s="127"/>
      <c r="AK382" s="127"/>
      <c r="AL382" s="127"/>
      <c r="AM382" s="127"/>
    </row>
    <row r="383" spans="1:39" ht="15" customHeight="1" x14ac:dyDescent="0.25">
      <c r="A383" s="130"/>
      <c r="B383" s="130"/>
      <c r="C383" s="130"/>
      <c r="D383" s="130"/>
      <c r="E383" s="130"/>
      <c r="F383" s="130"/>
      <c r="G383" s="130"/>
      <c r="H383" s="130"/>
      <c r="I383" s="130"/>
      <c r="J383" s="130"/>
      <c r="K383" s="130"/>
      <c r="L383" s="130"/>
      <c r="M383" s="130"/>
      <c r="N383" s="130"/>
      <c r="O383" s="130"/>
      <c r="P383" s="130"/>
      <c r="Q383" s="130"/>
      <c r="R383" s="130"/>
      <c r="S383" s="130"/>
      <c r="T383" s="127"/>
      <c r="U383" s="127"/>
      <c r="V383" s="127"/>
      <c r="W383" s="127"/>
      <c r="X383" s="127"/>
      <c r="Y383" s="127"/>
      <c r="Z383" s="127"/>
      <c r="AA383" s="127"/>
      <c r="AB383" s="127"/>
      <c r="AC383" s="127"/>
      <c r="AD383" s="127"/>
      <c r="AE383" s="127"/>
      <c r="AF383" s="127"/>
      <c r="AG383" s="127"/>
      <c r="AH383" s="127"/>
      <c r="AI383" s="127"/>
      <c r="AJ383" s="127"/>
      <c r="AK383" s="127"/>
      <c r="AL383" s="127"/>
      <c r="AM383" s="127"/>
    </row>
    <row r="384" spans="1:39" ht="15" customHeight="1" x14ac:dyDescent="0.25">
      <c r="A384" s="130"/>
      <c r="B384" s="130"/>
      <c r="C384" s="130"/>
      <c r="D384" s="130"/>
      <c r="E384" s="130"/>
      <c r="F384" s="130"/>
      <c r="G384" s="130"/>
      <c r="H384" s="130"/>
      <c r="I384" s="130"/>
      <c r="J384" s="130"/>
      <c r="K384" s="130"/>
      <c r="L384" s="130"/>
      <c r="M384" s="130"/>
      <c r="N384" s="130"/>
      <c r="O384" s="130"/>
      <c r="P384" s="130"/>
      <c r="Q384" s="130"/>
      <c r="R384" s="130"/>
      <c r="S384" s="130"/>
      <c r="T384" s="127"/>
      <c r="U384" s="127"/>
      <c r="V384" s="127"/>
      <c r="W384" s="127"/>
      <c r="X384" s="127"/>
      <c r="Y384" s="127"/>
      <c r="Z384" s="127"/>
      <c r="AA384" s="127"/>
      <c r="AB384" s="127"/>
      <c r="AC384" s="127"/>
      <c r="AD384" s="127"/>
      <c r="AE384" s="127"/>
      <c r="AF384" s="127"/>
      <c r="AG384" s="127"/>
      <c r="AH384" s="127"/>
      <c r="AI384" s="127"/>
      <c r="AJ384" s="127"/>
      <c r="AK384" s="127"/>
      <c r="AL384" s="127"/>
      <c r="AM384" s="127"/>
    </row>
    <row r="385" spans="1:39" ht="15" customHeight="1" x14ac:dyDescent="0.25">
      <c r="A385" s="130"/>
      <c r="B385" s="130"/>
      <c r="C385" s="130"/>
      <c r="D385" s="130"/>
      <c r="E385" s="130"/>
      <c r="F385" s="130"/>
      <c r="G385" s="130"/>
      <c r="H385" s="130"/>
      <c r="I385" s="130"/>
      <c r="J385" s="130"/>
      <c r="K385" s="130"/>
      <c r="L385" s="130"/>
      <c r="M385" s="130"/>
      <c r="N385" s="130"/>
      <c r="O385" s="130"/>
      <c r="P385" s="130"/>
      <c r="Q385" s="130"/>
      <c r="R385" s="130"/>
      <c r="S385" s="130"/>
      <c r="T385" s="127"/>
      <c r="U385" s="127"/>
      <c r="V385" s="127"/>
      <c r="W385" s="127"/>
      <c r="X385" s="127"/>
      <c r="Y385" s="127"/>
      <c r="Z385" s="127"/>
      <c r="AA385" s="127"/>
      <c r="AB385" s="127"/>
      <c r="AC385" s="127"/>
      <c r="AD385" s="127"/>
      <c r="AE385" s="127"/>
      <c r="AF385" s="127"/>
      <c r="AG385" s="127"/>
      <c r="AH385" s="127"/>
      <c r="AI385" s="127"/>
      <c r="AJ385" s="127"/>
      <c r="AK385" s="127"/>
      <c r="AL385" s="127"/>
      <c r="AM385" s="127"/>
    </row>
    <row r="386" spans="1:39" ht="15" customHeight="1" x14ac:dyDescent="0.25">
      <c r="A386" s="130"/>
      <c r="B386" s="130"/>
      <c r="C386" s="130"/>
      <c r="D386" s="130"/>
      <c r="E386" s="130"/>
      <c r="F386" s="130"/>
      <c r="G386" s="130"/>
      <c r="H386" s="130"/>
      <c r="I386" s="130"/>
      <c r="J386" s="130"/>
      <c r="K386" s="130"/>
      <c r="L386" s="130"/>
      <c r="M386" s="130"/>
      <c r="N386" s="130"/>
      <c r="O386" s="130"/>
      <c r="P386" s="130"/>
      <c r="Q386" s="130"/>
      <c r="R386" s="130"/>
      <c r="S386" s="130"/>
      <c r="T386" s="127"/>
      <c r="U386" s="127"/>
      <c r="V386" s="127"/>
      <c r="W386" s="127"/>
      <c r="X386" s="127"/>
      <c r="Y386" s="127"/>
      <c r="Z386" s="127"/>
      <c r="AA386" s="127"/>
      <c r="AB386" s="127"/>
      <c r="AC386" s="127"/>
      <c r="AD386" s="127"/>
      <c r="AE386" s="127"/>
      <c r="AF386" s="127"/>
      <c r="AG386" s="127"/>
      <c r="AH386" s="127"/>
      <c r="AI386" s="127"/>
      <c r="AJ386" s="127"/>
      <c r="AK386" s="127"/>
      <c r="AL386" s="127"/>
      <c r="AM386" s="127"/>
    </row>
    <row r="387" spans="1:39" ht="15" customHeight="1" x14ac:dyDescent="0.25">
      <c r="A387" s="130"/>
      <c r="B387" s="130"/>
      <c r="C387" s="130"/>
      <c r="D387" s="130"/>
      <c r="E387" s="130"/>
      <c r="F387" s="130"/>
      <c r="G387" s="130"/>
      <c r="H387" s="130"/>
      <c r="I387" s="130"/>
      <c r="J387" s="130"/>
      <c r="K387" s="130"/>
      <c r="L387" s="130"/>
      <c r="M387" s="130"/>
      <c r="N387" s="130"/>
      <c r="O387" s="130"/>
      <c r="P387" s="130"/>
      <c r="Q387" s="130"/>
      <c r="R387" s="130"/>
      <c r="S387" s="130"/>
      <c r="T387" s="127"/>
      <c r="U387" s="127"/>
      <c r="V387" s="127"/>
      <c r="W387" s="127"/>
      <c r="X387" s="127"/>
      <c r="Y387" s="127"/>
      <c r="Z387" s="127"/>
      <c r="AA387" s="127"/>
      <c r="AB387" s="127"/>
      <c r="AC387" s="127"/>
      <c r="AD387" s="127"/>
      <c r="AE387" s="127"/>
      <c r="AF387" s="127"/>
      <c r="AG387" s="127"/>
      <c r="AH387" s="127"/>
      <c r="AI387" s="127"/>
      <c r="AJ387" s="127"/>
      <c r="AK387" s="127"/>
      <c r="AL387" s="127"/>
      <c r="AM387" s="127"/>
    </row>
    <row r="388" spans="1:39" ht="15" customHeight="1" x14ac:dyDescent="0.25">
      <c r="A388" s="130"/>
      <c r="B388" s="130"/>
      <c r="C388" s="130"/>
      <c r="D388" s="130"/>
      <c r="E388" s="130"/>
      <c r="F388" s="130"/>
      <c r="G388" s="130"/>
      <c r="H388" s="130"/>
      <c r="I388" s="130"/>
      <c r="J388" s="130"/>
      <c r="K388" s="130"/>
      <c r="L388" s="130"/>
      <c r="M388" s="130"/>
      <c r="N388" s="130"/>
      <c r="O388" s="130"/>
      <c r="P388" s="130"/>
      <c r="Q388" s="130"/>
      <c r="R388" s="130"/>
      <c r="S388" s="130"/>
      <c r="T388" s="127"/>
      <c r="U388" s="127"/>
      <c r="V388" s="127"/>
      <c r="W388" s="127"/>
      <c r="X388" s="127"/>
      <c r="Y388" s="127"/>
      <c r="Z388" s="127"/>
      <c r="AA388" s="127"/>
      <c r="AB388" s="127"/>
      <c r="AC388" s="127"/>
      <c r="AD388" s="127"/>
      <c r="AE388" s="127"/>
      <c r="AF388" s="127"/>
      <c r="AG388" s="127"/>
      <c r="AH388" s="127"/>
      <c r="AI388" s="127"/>
      <c r="AJ388" s="127"/>
      <c r="AK388" s="127"/>
      <c r="AL388" s="127"/>
      <c r="AM388" s="127"/>
    </row>
    <row r="389" spans="1:39" ht="15" customHeight="1" x14ac:dyDescent="0.25">
      <c r="A389" s="130"/>
      <c r="B389" s="130"/>
      <c r="C389" s="130"/>
      <c r="D389" s="130"/>
      <c r="E389" s="130"/>
      <c r="F389" s="130"/>
      <c r="G389" s="130"/>
      <c r="H389" s="130"/>
      <c r="I389" s="130"/>
      <c r="J389" s="130"/>
      <c r="K389" s="130"/>
      <c r="L389" s="130"/>
      <c r="M389" s="130"/>
      <c r="N389" s="130"/>
      <c r="O389" s="130"/>
      <c r="P389" s="130"/>
      <c r="Q389" s="130"/>
      <c r="R389" s="130"/>
      <c r="S389" s="130"/>
      <c r="T389" s="127"/>
      <c r="U389" s="127"/>
      <c r="V389" s="127"/>
      <c r="W389" s="127"/>
      <c r="X389" s="127"/>
      <c r="Y389" s="127"/>
      <c r="Z389" s="127"/>
      <c r="AA389" s="127"/>
      <c r="AB389" s="127"/>
      <c r="AC389" s="127"/>
      <c r="AD389" s="127"/>
      <c r="AE389" s="127"/>
      <c r="AF389" s="127"/>
      <c r="AG389" s="127"/>
      <c r="AH389" s="127"/>
      <c r="AI389" s="127"/>
      <c r="AJ389" s="127"/>
      <c r="AK389" s="127"/>
      <c r="AL389" s="127"/>
      <c r="AM389" s="127"/>
    </row>
    <row r="390" spans="1:39" ht="15" customHeight="1" x14ac:dyDescent="0.25">
      <c r="A390" s="130"/>
      <c r="B390" s="130"/>
      <c r="C390" s="130"/>
      <c r="D390" s="130"/>
      <c r="E390" s="130"/>
      <c r="F390" s="130"/>
      <c r="G390" s="130"/>
      <c r="H390" s="130"/>
      <c r="I390" s="130"/>
      <c r="J390" s="130"/>
      <c r="K390" s="130"/>
      <c r="L390" s="130"/>
      <c r="M390" s="130"/>
      <c r="N390" s="130"/>
      <c r="O390" s="130"/>
      <c r="P390" s="130"/>
      <c r="Q390" s="130"/>
      <c r="R390" s="130"/>
      <c r="S390" s="130"/>
      <c r="T390" s="127"/>
      <c r="U390" s="127"/>
      <c r="V390" s="127"/>
      <c r="W390" s="127"/>
      <c r="X390" s="127"/>
      <c r="Y390" s="127"/>
      <c r="Z390" s="127"/>
      <c r="AA390" s="127"/>
      <c r="AB390" s="127"/>
      <c r="AC390" s="127"/>
      <c r="AD390" s="127"/>
      <c r="AE390" s="127"/>
      <c r="AF390" s="127"/>
      <c r="AG390" s="127"/>
      <c r="AH390" s="127"/>
      <c r="AI390" s="127"/>
      <c r="AJ390" s="127"/>
      <c r="AK390" s="127"/>
      <c r="AL390" s="127"/>
      <c r="AM390" s="127"/>
    </row>
    <row r="391" spans="1:39" ht="15" customHeight="1" x14ac:dyDescent="0.25">
      <c r="A391" s="130"/>
      <c r="B391" s="130"/>
      <c r="C391" s="130"/>
      <c r="D391" s="130"/>
      <c r="E391" s="130"/>
      <c r="F391" s="130"/>
      <c r="G391" s="130"/>
      <c r="H391" s="130"/>
      <c r="I391" s="130"/>
      <c r="J391" s="130"/>
      <c r="K391" s="130"/>
      <c r="L391" s="130"/>
      <c r="M391" s="130"/>
      <c r="N391" s="130"/>
      <c r="O391" s="130"/>
      <c r="P391" s="130"/>
      <c r="Q391" s="130"/>
      <c r="R391" s="130"/>
      <c r="S391" s="130"/>
      <c r="T391" s="127"/>
      <c r="U391" s="127"/>
      <c r="V391" s="127"/>
      <c r="W391" s="127"/>
      <c r="X391" s="127"/>
      <c r="Y391" s="127"/>
      <c r="Z391" s="127"/>
      <c r="AA391" s="127"/>
      <c r="AB391" s="127"/>
      <c r="AC391" s="127"/>
      <c r="AD391" s="127"/>
      <c r="AE391" s="127"/>
      <c r="AF391" s="127"/>
      <c r="AG391" s="127"/>
      <c r="AH391" s="127"/>
      <c r="AI391" s="127"/>
      <c r="AJ391" s="127"/>
      <c r="AK391" s="127"/>
      <c r="AL391" s="127"/>
      <c r="AM391" s="127"/>
    </row>
    <row r="392" spans="1:39" ht="15" customHeight="1" x14ac:dyDescent="0.25">
      <c r="A392" s="130"/>
      <c r="B392" s="130"/>
      <c r="C392" s="130"/>
      <c r="D392" s="130"/>
      <c r="E392" s="130"/>
      <c r="F392" s="130"/>
      <c r="G392" s="130"/>
      <c r="H392" s="130"/>
      <c r="I392" s="130"/>
      <c r="J392" s="130"/>
      <c r="K392" s="130"/>
      <c r="L392" s="130"/>
      <c r="M392" s="130"/>
      <c r="N392" s="130"/>
      <c r="O392" s="130"/>
      <c r="P392" s="130"/>
      <c r="Q392" s="130"/>
      <c r="R392" s="130"/>
      <c r="S392" s="130"/>
      <c r="T392" s="127"/>
      <c r="U392" s="127"/>
      <c r="V392" s="127"/>
      <c r="W392" s="127"/>
      <c r="X392" s="127"/>
      <c r="Y392" s="127"/>
      <c r="Z392" s="127"/>
      <c r="AA392" s="127"/>
      <c r="AB392" s="127"/>
      <c r="AC392" s="127"/>
      <c r="AD392" s="127"/>
      <c r="AE392" s="127"/>
      <c r="AF392" s="127"/>
      <c r="AG392" s="127"/>
      <c r="AH392" s="127"/>
      <c r="AI392" s="127"/>
      <c r="AJ392" s="127"/>
      <c r="AK392" s="127"/>
      <c r="AL392" s="127"/>
      <c r="AM392" s="127"/>
    </row>
    <row r="393" spans="1:39" ht="15" customHeight="1" x14ac:dyDescent="0.25">
      <c r="A393" s="130"/>
      <c r="B393" s="130"/>
      <c r="C393" s="130"/>
      <c r="D393" s="130"/>
      <c r="E393" s="130"/>
      <c r="F393" s="130"/>
      <c r="G393" s="130"/>
      <c r="H393" s="130"/>
      <c r="I393" s="130"/>
      <c r="J393" s="130"/>
      <c r="K393" s="130"/>
      <c r="L393" s="130"/>
      <c r="M393" s="130"/>
      <c r="N393" s="130"/>
      <c r="O393" s="130"/>
      <c r="P393" s="130"/>
      <c r="Q393" s="130"/>
      <c r="R393" s="130"/>
      <c r="S393" s="130"/>
      <c r="T393" s="127"/>
      <c r="U393" s="127"/>
      <c r="V393" s="127"/>
      <c r="W393" s="127"/>
      <c r="X393" s="127"/>
      <c r="Y393" s="127"/>
      <c r="Z393" s="127"/>
      <c r="AA393" s="127"/>
      <c r="AB393" s="127"/>
      <c r="AC393" s="127"/>
      <c r="AD393" s="127"/>
      <c r="AE393" s="127"/>
      <c r="AF393" s="127"/>
      <c r="AG393" s="127"/>
      <c r="AH393" s="127"/>
      <c r="AI393" s="127"/>
      <c r="AJ393" s="127"/>
      <c r="AK393" s="127"/>
      <c r="AL393" s="127"/>
      <c r="AM393" s="127"/>
    </row>
    <row r="394" spans="1:39" ht="15" customHeight="1" x14ac:dyDescent="0.25">
      <c r="A394" s="130"/>
      <c r="B394" s="130"/>
      <c r="C394" s="130"/>
      <c r="D394" s="130"/>
      <c r="E394" s="130"/>
      <c r="F394" s="130"/>
      <c r="G394" s="130"/>
      <c r="H394" s="130"/>
      <c r="I394" s="130"/>
      <c r="J394" s="130"/>
      <c r="K394" s="130"/>
      <c r="L394" s="130"/>
      <c r="M394" s="130"/>
      <c r="N394" s="130"/>
      <c r="O394" s="130"/>
      <c r="P394" s="130"/>
      <c r="Q394" s="130"/>
      <c r="R394" s="130"/>
      <c r="S394" s="130"/>
      <c r="T394" s="127"/>
      <c r="U394" s="127"/>
      <c r="V394" s="127"/>
      <c r="W394" s="127"/>
      <c r="X394" s="127"/>
      <c r="Y394" s="127"/>
      <c r="Z394" s="127"/>
      <c r="AA394" s="127"/>
      <c r="AB394" s="127"/>
      <c r="AC394" s="127"/>
      <c r="AD394" s="127"/>
      <c r="AE394" s="127"/>
      <c r="AF394" s="127"/>
      <c r="AG394" s="127"/>
      <c r="AH394" s="127"/>
      <c r="AI394" s="127"/>
      <c r="AJ394" s="127"/>
      <c r="AK394" s="127"/>
      <c r="AL394" s="127"/>
      <c r="AM394" s="127"/>
    </row>
    <row r="395" spans="1:39" ht="15" customHeight="1" x14ac:dyDescent="0.25">
      <c r="A395" s="130"/>
      <c r="B395" s="130"/>
      <c r="C395" s="130"/>
      <c r="D395" s="130"/>
      <c r="E395" s="130"/>
      <c r="F395" s="130"/>
      <c r="G395" s="130"/>
      <c r="H395" s="130"/>
      <c r="I395" s="130"/>
      <c r="J395" s="130"/>
      <c r="K395" s="130"/>
      <c r="L395" s="130"/>
      <c r="M395" s="130"/>
      <c r="N395" s="130"/>
      <c r="O395" s="130"/>
      <c r="P395" s="130"/>
      <c r="Q395" s="130"/>
      <c r="R395" s="130"/>
      <c r="S395" s="130"/>
      <c r="T395" s="127"/>
      <c r="U395" s="127"/>
      <c r="V395" s="127"/>
      <c r="W395" s="127"/>
      <c r="X395" s="127"/>
      <c r="Y395" s="127"/>
      <c r="Z395" s="127"/>
      <c r="AA395" s="127"/>
      <c r="AB395" s="127"/>
      <c r="AC395" s="127"/>
      <c r="AD395" s="127"/>
      <c r="AE395" s="127"/>
      <c r="AF395" s="127"/>
      <c r="AG395" s="127"/>
      <c r="AH395" s="127"/>
      <c r="AI395" s="127"/>
      <c r="AJ395" s="127"/>
      <c r="AK395" s="127"/>
      <c r="AL395" s="127"/>
      <c r="AM395" s="127"/>
    </row>
    <row r="396" spans="1:39" ht="15" customHeight="1" x14ac:dyDescent="0.25">
      <c r="A396" s="130"/>
      <c r="B396" s="130"/>
      <c r="C396" s="130"/>
      <c r="D396" s="130"/>
      <c r="E396" s="130"/>
      <c r="F396" s="130"/>
      <c r="G396" s="130"/>
      <c r="H396" s="130"/>
      <c r="I396" s="130"/>
      <c r="J396" s="130"/>
      <c r="K396" s="130"/>
      <c r="L396" s="130"/>
      <c r="M396" s="130"/>
      <c r="N396" s="130"/>
      <c r="O396" s="130"/>
      <c r="P396" s="130"/>
      <c r="Q396" s="130"/>
      <c r="R396" s="130"/>
      <c r="S396" s="130"/>
      <c r="T396" s="127"/>
      <c r="U396" s="127"/>
      <c r="V396" s="127"/>
      <c r="W396" s="127"/>
      <c r="X396" s="127"/>
      <c r="Y396" s="127"/>
      <c r="Z396" s="127"/>
      <c r="AA396" s="127"/>
      <c r="AB396" s="127"/>
      <c r="AC396" s="127"/>
      <c r="AD396" s="127"/>
      <c r="AE396" s="127"/>
      <c r="AF396" s="127"/>
      <c r="AG396" s="127"/>
      <c r="AH396" s="127"/>
      <c r="AI396" s="127"/>
      <c r="AJ396" s="127"/>
      <c r="AK396" s="127"/>
      <c r="AL396" s="127"/>
      <c r="AM396" s="127"/>
    </row>
    <row r="397" spans="1:39" ht="15" customHeight="1" x14ac:dyDescent="0.25">
      <c r="A397" s="130"/>
      <c r="B397" s="130"/>
      <c r="C397" s="130"/>
      <c r="D397" s="130"/>
      <c r="E397" s="130"/>
      <c r="F397" s="130"/>
      <c r="G397" s="130"/>
      <c r="H397" s="130"/>
      <c r="I397" s="130"/>
      <c r="J397" s="130"/>
      <c r="K397" s="130"/>
      <c r="L397" s="130"/>
      <c r="M397" s="130"/>
      <c r="N397" s="130"/>
      <c r="O397" s="130"/>
      <c r="P397" s="130"/>
      <c r="Q397" s="130"/>
      <c r="R397" s="130"/>
      <c r="S397" s="130"/>
      <c r="T397" s="127"/>
      <c r="U397" s="127"/>
      <c r="V397" s="127"/>
      <c r="W397" s="127"/>
      <c r="X397" s="127"/>
      <c r="Y397" s="127"/>
      <c r="Z397" s="127"/>
      <c r="AA397" s="127"/>
      <c r="AB397" s="127"/>
      <c r="AC397" s="127"/>
      <c r="AD397" s="127"/>
      <c r="AE397" s="127"/>
      <c r="AF397" s="127"/>
      <c r="AG397" s="127"/>
      <c r="AH397" s="127"/>
      <c r="AI397" s="127"/>
      <c r="AJ397" s="127"/>
      <c r="AK397" s="127"/>
      <c r="AL397" s="127"/>
      <c r="AM397" s="127"/>
    </row>
    <row r="398" spans="1:39" ht="15" customHeight="1" x14ac:dyDescent="0.25">
      <c r="A398" s="130"/>
      <c r="B398" s="130"/>
      <c r="C398" s="130"/>
      <c r="D398" s="130"/>
      <c r="E398" s="130"/>
      <c r="F398" s="130"/>
      <c r="G398" s="130"/>
      <c r="H398" s="130"/>
      <c r="I398" s="130"/>
      <c r="J398" s="130"/>
      <c r="K398" s="130"/>
      <c r="L398" s="130"/>
      <c r="M398" s="130"/>
      <c r="N398" s="130"/>
      <c r="O398" s="130"/>
      <c r="P398" s="130"/>
      <c r="Q398" s="130"/>
      <c r="R398" s="130"/>
      <c r="S398" s="130"/>
      <c r="T398" s="127"/>
      <c r="U398" s="127"/>
      <c r="V398" s="127"/>
      <c r="W398" s="127"/>
      <c r="X398" s="127"/>
      <c r="Y398" s="127"/>
      <c r="Z398" s="127"/>
      <c r="AA398" s="127"/>
      <c r="AB398" s="127"/>
      <c r="AC398" s="127"/>
      <c r="AD398" s="127"/>
      <c r="AE398" s="127"/>
      <c r="AF398" s="127"/>
      <c r="AG398" s="127"/>
      <c r="AH398" s="127"/>
      <c r="AI398" s="127"/>
      <c r="AJ398" s="127"/>
      <c r="AK398" s="127"/>
      <c r="AL398" s="127"/>
      <c r="AM398" s="127"/>
    </row>
    <row r="399" spans="1:39" ht="15" customHeight="1" x14ac:dyDescent="0.25">
      <c r="A399" s="130"/>
      <c r="B399" s="130"/>
      <c r="C399" s="130"/>
      <c r="D399" s="130"/>
      <c r="E399" s="130"/>
      <c r="F399" s="130"/>
      <c r="G399" s="130"/>
      <c r="H399" s="130"/>
      <c r="I399" s="130"/>
      <c r="J399" s="130"/>
      <c r="K399" s="130"/>
      <c r="L399" s="130"/>
      <c r="M399" s="130"/>
      <c r="N399" s="130"/>
      <c r="O399" s="130"/>
      <c r="P399" s="130"/>
      <c r="Q399" s="130"/>
      <c r="R399" s="130"/>
      <c r="S399" s="130"/>
      <c r="T399" s="127"/>
      <c r="U399" s="127"/>
      <c r="V399" s="127"/>
      <c r="W399" s="127"/>
      <c r="X399" s="127"/>
      <c r="Y399" s="127"/>
      <c r="Z399" s="127"/>
      <c r="AA399" s="127"/>
      <c r="AB399" s="127"/>
      <c r="AC399" s="127"/>
      <c r="AD399" s="127"/>
      <c r="AE399" s="127"/>
      <c r="AF399" s="127"/>
      <c r="AG399" s="127"/>
      <c r="AH399" s="127"/>
      <c r="AI399" s="127"/>
      <c r="AJ399" s="127"/>
      <c r="AK399" s="127"/>
      <c r="AL399" s="127"/>
      <c r="AM399" s="127"/>
    </row>
    <row r="400" spans="1:39" ht="15" customHeight="1" x14ac:dyDescent="0.25">
      <c r="A400" s="130"/>
      <c r="B400" s="130"/>
      <c r="C400" s="130"/>
      <c r="D400" s="130"/>
      <c r="E400" s="130"/>
      <c r="F400" s="130"/>
      <c r="G400" s="130"/>
      <c r="H400" s="130"/>
      <c r="I400" s="130"/>
      <c r="J400" s="130"/>
      <c r="K400" s="130"/>
      <c r="L400" s="130"/>
      <c r="M400" s="130"/>
      <c r="N400" s="130"/>
      <c r="O400" s="130"/>
      <c r="P400" s="130"/>
      <c r="Q400" s="130"/>
      <c r="R400" s="130"/>
      <c r="S400" s="130"/>
      <c r="T400" s="127"/>
      <c r="U400" s="127"/>
      <c r="V400" s="127"/>
      <c r="W400" s="127"/>
      <c r="X400" s="127"/>
      <c r="Y400" s="127"/>
      <c r="Z400" s="127"/>
      <c r="AA400" s="127"/>
      <c r="AB400" s="127"/>
      <c r="AC400" s="127"/>
      <c r="AD400" s="127"/>
      <c r="AE400" s="127"/>
      <c r="AF400" s="127"/>
      <c r="AG400" s="127"/>
      <c r="AH400" s="127"/>
      <c r="AI400" s="127"/>
      <c r="AJ400" s="127"/>
      <c r="AK400" s="127"/>
      <c r="AL400" s="127"/>
      <c r="AM400" s="127"/>
    </row>
    <row r="401" spans="1:39" ht="15" customHeight="1" x14ac:dyDescent="0.25">
      <c r="A401" s="130"/>
      <c r="B401" s="130"/>
      <c r="C401" s="130"/>
      <c r="D401" s="130"/>
      <c r="E401" s="130"/>
      <c r="F401" s="130"/>
      <c r="G401" s="130"/>
      <c r="H401" s="130"/>
      <c r="I401" s="130"/>
      <c r="J401" s="130"/>
      <c r="K401" s="130"/>
      <c r="L401" s="130"/>
      <c r="M401" s="130"/>
      <c r="N401" s="130"/>
      <c r="O401" s="130"/>
      <c r="P401" s="130"/>
      <c r="Q401" s="130"/>
      <c r="R401" s="130"/>
      <c r="S401" s="130"/>
      <c r="T401" s="127"/>
      <c r="U401" s="127"/>
      <c r="V401" s="127"/>
      <c r="W401" s="127"/>
      <c r="X401" s="127"/>
      <c r="Y401" s="127"/>
      <c r="Z401" s="127"/>
      <c r="AA401" s="127"/>
      <c r="AB401" s="127"/>
      <c r="AC401" s="127"/>
      <c r="AD401" s="127"/>
      <c r="AE401" s="127"/>
      <c r="AF401" s="127"/>
      <c r="AG401" s="127"/>
      <c r="AH401" s="127"/>
      <c r="AI401" s="127"/>
      <c r="AJ401" s="127"/>
      <c r="AK401" s="127"/>
      <c r="AL401" s="127"/>
      <c r="AM401" s="127"/>
    </row>
    <row r="402" spans="1:39" ht="15" customHeight="1" x14ac:dyDescent="0.25">
      <c r="A402" s="130"/>
      <c r="B402" s="130"/>
      <c r="C402" s="130"/>
      <c r="D402" s="130"/>
      <c r="E402" s="130"/>
      <c r="F402" s="130"/>
      <c r="G402" s="130"/>
      <c r="H402" s="130"/>
      <c r="I402" s="130"/>
      <c r="J402" s="130"/>
      <c r="K402" s="130"/>
      <c r="L402" s="130"/>
      <c r="M402" s="130"/>
      <c r="N402" s="130"/>
      <c r="O402" s="130"/>
      <c r="P402" s="130"/>
      <c r="Q402" s="130"/>
      <c r="R402" s="130"/>
      <c r="S402" s="130"/>
      <c r="T402" s="127"/>
      <c r="U402" s="127"/>
      <c r="V402" s="127"/>
      <c r="W402" s="127"/>
      <c r="X402" s="127"/>
      <c r="Y402" s="127"/>
      <c r="Z402" s="127"/>
      <c r="AA402" s="127"/>
      <c r="AB402" s="127"/>
      <c r="AC402" s="127"/>
      <c r="AD402" s="127"/>
      <c r="AE402" s="127"/>
      <c r="AF402" s="127"/>
      <c r="AG402" s="127"/>
      <c r="AH402" s="127"/>
      <c r="AI402" s="127"/>
      <c r="AJ402" s="127"/>
      <c r="AK402" s="127"/>
      <c r="AL402" s="127"/>
      <c r="AM402" s="127"/>
    </row>
    <row r="403" spans="1:39" ht="15" customHeight="1" x14ac:dyDescent="0.25">
      <c r="A403" s="130"/>
      <c r="B403" s="130"/>
      <c r="C403" s="130"/>
      <c r="D403" s="130"/>
      <c r="E403" s="130"/>
      <c r="F403" s="130"/>
      <c r="G403" s="130"/>
      <c r="H403" s="130"/>
      <c r="I403" s="130"/>
      <c r="J403" s="130"/>
      <c r="K403" s="130"/>
      <c r="L403" s="130"/>
      <c r="M403" s="130"/>
      <c r="N403" s="130"/>
      <c r="O403" s="130"/>
      <c r="P403" s="130"/>
      <c r="Q403" s="130"/>
      <c r="R403" s="130"/>
      <c r="S403" s="130"/>
      <c r="T403" s="127"/>
      <c r="U403" s="127"/>
      <c r="V403" s="127"/>
      <c r="W403" s="127"/>
      <c r="X403" s="127"/>
      <c r="Y403" s="127"/>
      <c r="Z403" s="127"/>
      <c r="AA403" s="127"/>
      <c r="AB403" s="127"/>
      <c r="AC403" s="127"/>
      <c r="AD403" s="127"/>
      <c r="AE403" s="127"/>
      <c r="AF403" s="127"/>
      <c r="AG403" s="127"/>
      <c r="AH403" s="127"/>
      <c r="AI403" s="127"/>
      <c r="AJ403" s="127"/>
      <c r="AK403" s="127"/>
      <c r="AL403" s="127"/>
      <c r="AM403" s="127"/>
    </row>
    <row r="404" spans="1:39" ht="15" customHeight="1" x14ac:dyDescent="0.25">
      <c r="A404" s="130"/>
      <c r="B404" s="130"/>
      <c r="C404" s="130"/>
      <c r="D404" s="130"/>
      <c r="E404" s="130"/>
      <c r="F404" s="130"/>
      <c r="G404" s="130"/>
      <c r="H404" s="130"/>
      <c r="I404" s="130"/>
      <c r="J404" s="130"/>
      <c r="K404" s="130"/>
      <c r="L404" s="130"/>
      <c r="M404" s="130"/>
      <c r="N404" s="130"/>
      <c r="O404" s="130"/>
      <c r="P404" s="130"/>
      <c r="Q404" s="130"/>
      <c r="R404" s="130"/>
      <c r="S404" s="130"/>
      <c r="T404" s="127"/>
      <c r="U404" s="127"/>
      <c r="V404" s="127"/>
      <c r="W404" s="127"/>
      <c r="X404" s="127"/>
      <c r="Y404" s="127"/>
      <c r="Z404" s="127"/>
      <c r="AA404" s="127"/>
      <c r="AB404" s="127"/>
      <c r="AC404" s="127"/>
      <c r="AD404" s="127"/>
      <c r="AE404" s="127"/>
      <c r="AF404" s="127"/>
      <c r="AG404" s="127"/>
      <c r="AH404" s="127"/>
      <c r="AI404" s="127"/>
      <c r="AJ404" s="127"/>
      <c r="AK404" s="127"/>
      <c r="AL404" s="127"/>
      <c r="AM404" s="127"/>
    </row>
    <row r="405" spans="1:39" ht="15" customHeight="1" x14ac:dyDescent="0.25">
      <c r="A405" s="130"/>
      <c r="B405" s="130"/>
      <c r="C405" s="130"/>
      <c r="D405" s="130"/>
      <c r="E405" s="130"/>
      <c r="F405" s="130"/>
      <c r="G405" s="130"/>
      <c r="H405" s="130"/>
      <c r="I405" s="130"/>
      <c r="J405" s="130"/>
      <c r="K405" s="130"/>
      <c r="L405" s="130"/>
      <c r="M405" s="130"/>
      <c r="N405" s="130"/>
      <c r="O405" s="130"/>
      <c r="P405" s="130"/>
      <c r="Q405" s="130"/>
      <c r="R405" s="130"/>
      <c r="S405" s="130"/>
      <c r="T405" s="127"/>
      <c r="U405" s="127"/>
      <c r="V405" s="127"/>
      <c r="W405" s="127"/>
      <c r="X405" s="127"/>
      <c r="Y405" s="127"/>
      <c r="Z405" s="127"/>
      <c r="AA405" s="127"/>
      <c r="AB405" s="127"/>
      <c r="AC405" s="127"/>
      <c r="AD405" s="127"/>
      <c r="AE405" s="127"/>
      <c r="AF405" s="127"/>
      <c r="AG405" s="127"/>
      <c r="AH405" s="127"/>
      <c r="AI405" s="127"/>
      <c r="AJ405" s="127"/>
      <c r="AK405" s="127"/>
      <c r="AL405" s="127"/>
      <c r="AM405" s="127"/>
    </row>
    <row r="406" spans="1:39" ht="15" customHeight="1" x14ac:dyDescent="0.25">
      <c r="A406" s="130"/>
      <c r="B406" s="130"/>
      <c r="C406" s="130"/>
      <c r="D406" s="130"/>
      <c r="E406" s="130"/>
      <c r="F406" s="130"/>
      <c r="G406" s="130"/>
      <c r="H406" s="130"/>
      <c r="I406" s="130"/>
      <c r="J406" s="130"/>
      <c r="K406" s="130"/>
      <c r="L406" s="130"/>
      <c r="M406" s="130"/>
      <c r="N406" s="130"/>
      <c r="O406" s="130"/>
      <c r="P406" s="130"/>
      <c r="Q406" s="130"/>
      <c r="R406" s="130"/>
      <c r="S406" s="130"/>
      <c r="T406" s="127"/>
      <c r="U406" s="127"/>
      <c r="V406" s="127"/>
      <c r="W406" s="127"/>
      <c r="X406" s="127"/>
      <c r="Y406" s="127"/>
      <c r="Z406" s="127"/>
      <c r="AA406" s="127"/>
      <c r="AB406" s="127"/>
      <c r="AC406" s="127"/>
      <c r="AD406" s="127"/>
      <c r="AE406" s="127"/>
      <c r="AF406" s="127"/>
      <c r="AG406" s="127"/>
      <c r="AH406" s="127"/>
      <c r="AI406" s="127"/>
      <c r="AJ406" s="127"/>
      <c r="AK406" s="127"/>
      <c r="AL406" s="127"/>
      <c r="AM406" s="127"/>
    </row>
    <row r="407" spans="1:39" ht="15" customHeight="1" x14ac:dyDescent="0.25">
      <c r="A407" s="130"/>
      <c r="B407" s="130"/>
      <c r="C407" s="130"/>
      <c r="D407" s="130"/>
      <c r="E407" s="130"/>
      <c r="F407" s="130"/>
      <c r="G407" s="130"/>
      <c r="H407" s="130"/>
      <c r="I407" s="130"/>
      <c r="J407" s="130"/>
      <c r="K407" s="130"/>
      <c r="L407" s="130"/>
      <c r="M407" s="130"/>
      <c r="N407" s="130"/>
      <c r="O407" s="130"/>
      <c r="P407" s="130"/>
      <c r="Q407" s="130"/>
      <c r="R407" s="130"/>
      <c r="S407" s="130"/>
      <c r="T407" s="127"/>
      <c r="U407" s="127"/>
      <c r="V407" s="127"/>
      <c r="W407" s="127"/>
      <c r="X407" s="127"/>
      <c r="Y407" s="127"/>
      <c r="Z407" s="127"/>
      <c r="AA407" s="127"/>
      <c r="AB407" s="127"/>
      <c r="AC407" s="127"/>
      <c r="AD407" s="127"/>
      <c r="AE407" s="127"/>
      <c r="AF407" s="127"/>
      <c r="AG407" s="127"/>
      <c r="AH407" s="127"/>
      <c r="AI407" s="127"/>
      <c r="AJ407" s="127"/>
      <c r="AK407" s="127"/>
      <c r="AL407" s="127"/>
      <c r="AM407" s="127"/>
    </row>
    <row r="408" spans="1:39" ht="15" customHeight="1" x14ac:dyDescent="0.25">
      <c r="A408" s="130"/>
      <c r="B408" s="130"/>
      <c r="C408" s="130"/>
      <c r="D408" s="130"/>
      <c r="E408" s="130"/>
      <c r="F408" s="130"/>
      <c r="G408" s="130"/>
      <c r="H408" s="130"/>
      <c r="I408" s="130"/>
      <c r="J408" s="130"/>
      <c r="K408" s="130"/>
      <c r="L408" s="130"/>
      <c r="M408" s="130"/>
      <c r="N408" s="130"/>
      <c r="O408" s="130"/>
      <c r="P408" s="130"/>
      <c r="Q408" s="130"/>
      <c r="R408" s="130"/>
      <c r="S408" s="130"/>
      <c r="T408" s="127"/>
      <c r="U408" s="127"/>
      <c r="V408" s="127"/>
      <c r="W408" s="127"/>
      <c r="X408" s="127"/>
      <c r="Y408" s="127"/>
      <c r="Z408" s="127"/>
      <c r="AA408" s="127"/>
      <c r="AB408" s="127"/>
      <c r="AC408" s="127"/>
      <c r="AD408" s="127"/>
      <c r="AE408" s="127"/>
      <c r="AF408" s="127"/>
      <c r="AG408" s="127"/>
      <c r="AH408" s="127"/>
      <c r="AI408" s="127"/>
      <c r="AJ408" s="127"/>
      <c r="AK408" s="127"/>
      <c r="AL408" s="127"/>
      <c r="AM408" s="127"/>
    </row>
    <row r="409" spans="1:39" ht="15" customHeight="1" x14ac:dyDescent="0.25">
      <c r="A409" s="130"/>
      <c r="B409" s="130"/>
      <c r="C409" s="130"/>
      <c r="D409" s="130"/>
      <c r="E409" s="130"/>
      <c r="F409" s="130"/>
      <c r="G409" s="130"/>
      <c r="H409" s="130"/>
      <c r="I409" s="130"/>
      <c r="J409" s="130"/>
      <c r="K409" s="130"/>
      <c r="L409" s="130"/>
      <c r="M409" s="130"/>
      <c r="N409" s="130"/>
      <c r="O409" s="130"/>
      <c r="P409" s="130"/>
      <c r="Q409" s="130"/>
      <c r="R409" s="130"/>
      <c r="S409" s="130"/>
      <c r="T409" s="127"/>
      <c r="U409" s="127"/>
      <c r="V409" s="127"/>
      <c r="W409" s="127"/>
      <c r="X409" s="127"/>
      <c r="Y409" s="127"/>
      <c r="Z409" s="127"/>
      <c r="AA409" s="127"/>
      <c r="AB409" s="127"/>
      <c r="AC409" s="127"/>
      <c r="AD409" s="127"/>
      <c r="AE409" s="127"/>
      <c r="AF409" s="127"/>
      <c r="AG409" s="127"/>
      <c r="AH409" s="127"/>
      <c r="AI409" s="127"/>
      <c r="AJ409" s="127"/>
      <c r="AK409" s="127"/>
      <c r="AL409" s="127"/>
      <c r="AM409" s="127"/>
    </row>
    <row r="410" spans="1:39" ht="15" customHeight="1" x14ac:dyDescent="0.25">
      <c r="A410" s="130"/>
      <c r="B410" s="130"/>
      <c r="C410" s="130"/>
      <c r="D410" s="130"/>
      <c r="E410" s="130"/>
      <c r="F410" s="130"/>
      <c r="G410" s="130"/>
      <c r="H410" s="130"/>
      <c r="I410" s="130"/>
      <c r="J410" s="130"/>
      <c r="K410" s="130"/>
      <c r="L410" s="130"/>
      <c r="M410" s="130"/>
      <c r="N410" s="130"/>
      <c r="O410" s="130"/>
      <c r="P410" s="130"/>
      <c r="Q410" s="130"/>
      <c r="R410" s="130"/>
      <c r="S410" s="130"/>
      <c r="T410" s="127"/>
      <c r="U410" s="127"/>
      <c r="V410" s="127"/>
      <c r="W410" s="127"/>
      <c r="X410" s="127"/>
      <c r="Y410" s="127"/>
      <c r="Z410" s="127"/>
      <c r="AA410" s="127"/>
      <c r="AB410" s="127"/>
      <c r="AC410" s="127"/>
      <c r="AD410" s="127"/>
      <c r="AE410" s="127"/>
      <c r="AF410" s="127"/>
      <c r="AG410" s="127"/>
      <c r="AH410" s="127"/>
      <c r="AI410" s="127"/>
      <c r="AJ410" s="127"/>
      <c r="AK410" s="127"/>
      <c r="AL410" s="127"/>
      <c r="AM410" s="127"/>
    </row>
    <row r="411" spans="1:39" ht="15" customHeight="1" x14ac:dyDescent="0.25">
      <c r="A411" s="130"/>
      <c r="B411" s="130"/>
      <c r="C411" s="130"/>
      <c r="D411" s="130"/>
      <c r="E411" s="130"/>
      <c r="F411" s="130"/>
      <c r="G411" s="130"/>
      <c r="H411" s="130"/>
      <c r="I411" s="130"/>
      <c r="J411" s="130"/>
      <c r="K411" s="130"/>
      <c r="L411" s="130"/>
      <c r="M411" s="130"/>
      <c r="N411" s="130"/>
      <c r="O411" s="130"/>
      <c r="P411" s="130"/>
      <c r="Q411" s="130"/>
      <c r="R411" s="130"/>
      <c r="S411" s="130"/>
      <c r="T411" s="127"/>
      <c r="U411" s="127"/>
      <c r="V411" s="127"/>
      <c r="W411" s="127"/>
      <c r="X411" s="127"/>
      <c r="Y411" s="127"/>
      <c r="Z411" s="127"/>
      <c r="AA411" s="127"/>
      <c r="AB411" s="127"/>
      <c r="AC411" s="127"/>
      <c r="AD411" s="127"/>
      <c r="AE411" s="127"/>
      <c r="AF411" s="127"/>
      <c r="AG411" s="127"/>
      <c r="AH411" s="127"/>
      <c r="AI411" s="127"/>
      <c r="AJ411" s="127"/>
      <c r="AK411" s="127"/>
      <c r="AL411" s="127"/>
      <c r="AM411" s="127"/>
    </row>
    <row r="412" spans="1:39" ht="15" customHeight="1" x14ac:dyDescent="0.25">
      <c r="A412" s="130"/>
      <c r="B412" s="130"/>
      <c r="C412" s="130"/>
      <c r="D412" s="130"/>
      <c r="E412" s="130"/>
      <c r="F412" s="130"/>
      <c r="G412" s="130"/>
      <c r="H412" s="130"/>
      <c r="I412" s="130"/>
      <c r="J412" s="130"/>
      <c r="K412" s="130"/>
      <c r="L412" s="130"/>
      <c r="M412" s="130"/>
      <c r="N412" s="130"/>
      <c r="O412" s="130"/>
      <c r="P412" s="130"/>
      <c r="Q412" s="130"/>
      <c r="R412" s="130"/>
      <c r="S412" s="130"/>
      <c r="T412" s="127"/>
      <c r="U412" s="127"/>
      <c r="V412" s="127"/>
      <c r="W412" s="127"/>
      <c r="X412" s="127"/>
      <c r="Y412" s="127"/>
      <c r="Z412" s="127"/>
      <c r="AA412" s="127"/>
      <c r="AB412" s="127"/>
      <c r="AC412" s="127"/>
      <c r="AD412" s="127"/>
      <c r="AE412" s="127"/>
      <c r="AF412" s="127"/>
      <c r="AG412" s="127"/>
      <c r="AH412" s="127"/>
      <c r="AI412" s="127"/>
      <c r="AJ412" s="127"/>
      <c r="AK412" s="127"/>
      <c r="AL412" s="127"/>
      <c r="AM412" s="127"/>
    </row>
    <row r="413" spans="1:39" ht="15" customHeight="1" x14ac:dyDescent="0.25">
      <c r="A413" s="130"/>
      <c r="B413" s="130"/>
      <c r="C413" s="130"/>
      <c r="D413" s="130"/>
      <c r="E413" s="130"/>
      <c r="F413" s="130"/>
      <c r="G413" s="130"/>
      <c r="H413" s="130"/>
      <c r="I413" s="130"/>
      <c r="J413" s="130"/>
      <c r="K413" s="130"/>
      <c r="L413" s="130"/>
      <c r="M413" s="130"/>
      <c r="N413" s="130"/>
      <c r="O413" s="130"/>
      <c r="P413" s="130"/>
      <c r="Q413" s="130"/>
      <c r="R413" s="130"/>
      <c r="S413" s="130"/>
      <c r="T413" s="127"/>
      <c r="U413" s="127"/>
      <c r="V413" s="127"/>
      <c r="W413" s="127"/>
      <c r="X413" s="127"/>
      <c r="Y413" s="127"/>
      <c r="Z413" s="127"/>
      <c r="AA413" s="127"/>
      <c r="AB413" s="127"/>
      <c r="AC413" s="127"/>
      <c r="AD413" s="127"/>
      <c r="AE413" s="127"/>
      <c r="AF413" s="127"/>
      <c r="AG413" s="127"/>
      <c r="AH413" s="127"/>
      <c r="AI413" s="127"/>
      <c r="AJ413" s="127"/>
      <c r="AK413" s="127"/>
      <c r="AL413" s="127"/>
      <c r="AM413" s="127"/>
    </row>
    <row r="414" spans="1:39" ht="15" customHeight="1" x14ac:dyDescent="0.25">
      <c r="A414" s="130"/>
      <c r="B414" s="130"/>
      <c r="C414" s="130"/>
      <c r="D414" s="130"/>
      <c r="E414" s="130"/>
      <c r="F414" s="130"/>
      <c r="G414" s="130"/>
      <c r="H414" s="130"/>
      <c r="I414" s="130"/>
      <c r="J414" s="130"/>
      <c r="K414" s="130"/>
      <c r="L414" s="130"/>
      <c r="M414" s="130"/>
      <c r="N414" s="130"/>
      <c r="O414" s="130"/>
      <c r="P414" s="130"/>
      <c r="Q414" s="130"/>
      <c r="R414" s="130"/>
      <c r="S414" s="130"/>
      <c r="T414" s="127"/>
      <c r="U414" s="127"/>
      <c r="V414" s="127"/>
      <c r="W414" s="127"/>
      <c r="X414" s="127"/>
      <c r="Y414" s="127"/>
      <c r="Z414" s="127"/>
      <c r="AA414" s="127"/>
      <c r="AB414" s="127"/>
      <c r="AC414" s="127"/>
      <c r="AD414" s="127"/>
      <c r="AE414" s="127"/>
      <c r="AF414" s="127"/>
      <c r="AG414" s="127"/>
      <c r="AH414" s="127"/>
      <c r="AI414" s="127"/>
      <c r="AJ414" s="127"/>
      <c r="AK414" s="127"/>
      <c r="AL414" s="127"/>
      <c r="AM414" s="127"/>
    </row>
    <row r="415" spans="1:39" ht="15" customHeight="1" x14ac:dyDescent="0.25">
      <c r="A415" s="130"/>
      <c r="B415" s="130"/>
      <c r="C415" s="130"/>
      <c r="D415" s="130"/>
      <c r="E415" s="130"/>
      <c r="F415" s="130"/>
      <c r="G415" s="130"/>
      <c r="H415" s="130"/>
      <c r="I415" s="130"/>
      <c r="J415" s="130"/>
      <c r="K415" s="130"/>
      <c r="L415" s="130"/>
      <c r="M415" s="130"/>
      <c r="N415" s="130"/>
      <c r="O415" s="130"/>
      <c r="P415" s="130"/>
      <c r="Q415" s="130"/>
      <c r="R415" s="130"/>
      <c r="S415" s="130"/>
      <c r="T415" s="127"/>
      <c r="U415" s="127"/>
      <c r="V415" s="127"/>
      <c r="W415" s="127"/>
      <c r="X415" s="127"/>
      <c r="Y415" s="127"/>
      <c r="Z415" s="127"/>
      <c r="AA415" s="127"/>
      <c r="AB415" s="127"/>
      <c r="AC415" s="127"/>
      <c r="AD415" s="127"/>
      <c r="AE415" s="127"/>
      <c r="AF415" s="127"/>
      <c r="AG415" s="127"/>
      <c r="AH415" s="127"/>
      <c r="AI415" s="127"/>
      <c r="AJ415" s="127"/>
      <c r="AK415" s="127"/>
      <c r="AL415" s="127"/>
      <c r="AM415" s="127"/>
    </row>
    <row r="416" spans="1:39" ht="15" customHeight="1" x14ac:dyDescent="0.25">
      <c r="A416" s="130"/>
      <c r="B416" s="130"/>
      <c r="C416" s="130"/>
      <c r="D416" s="130"/>
      <c r="E416" s="130"/>
      <c r="F416" s="130"/>
      <c r="G416" s="130"/>
      <c r="H416" s="130"/>
      <c r="I416" s="130"/>
      <c r="J416" s="130"/>
      <c r="K416" s="130"/>
      <c r="L416" s="130"/>
      <c r="M416" s="130"/>
      <c r="N416" s="130"/>
      <c r="O416" s="130"/>
      <c r="P416" s="130"/>
      <c r="Q416" s="130"/>
      <c r="R416" s="130"/>
      <c r="S416" s="130"/>
      <c r="T416" s="127"/>
      <c r="U416" s="127"/>
      <c r="V416" s="127"/>
      <c r="W416" s="127"/>
      <c r="X416" s="127"/>
      <c r="Y416" s="127"/>
      <c r="Z416" s="127"/>
      <c r="AA416" s="127"/>
      <c r="AB416" s="127"/>
      <c r="AC416" s="127"/>
      <c r="AD416" s="127"/>
      <c r="AE416" s="127"/>
      <c r="AF416" s="127"/>
      <c r="AG416" s="127"/>
      <c r="AH416" s="127"/>
      <c r="AI416" s="127"/>
      <c r="AJ416" s="127"/>
      <c r="AK416" s="127"/>
      <c r="AL416" s="127"/>
      <c r="AM416" s="127"/>
    </row>
    <row r="417" spans="1:39" ht="15" customHeight="1" x14ac:dyDescent="0.25">
      <c r="A417" s="130"/>
      <c r="B417" s="130"/>
      <c r="C417" s="130"/>
      <c r="D417" s="130"/>
      <c r="E417" s="130"/>
      <c r="F417" s="130"/>
      <c r="G417" s="130"/>
      <c r="H417" s="130"/>
      <c r="I417" s="130"/>
      <c r="J417" s="130"/>
      <c r="K417" s="130"/>
      <c r="L417" s="130"/>
      <c r="M417" s="130"/>
      <c r="N417" s="130"/>
      <c r="O417" s="130"/>
      <c r="P417" s="130"/>
      <c r="Q417" s="130"/>
      <c r="R417" s="130"/>
      <c r="S417" s="130"/>
      <c r="T417" s="127"/>
      <c r="U417" s="127"/>
      <c r="V417" s="127"/>
      <c r="W417" s="127"/>
      <c r="X417" s="127"/>
      <c r="Y417" s="127"/>
      <c r="Z417" s="127"/>
      <c r="AA417" s="127"/>
      <c r="AB417" s="127"/>
      <c r="AC417" s="127"/>
      <c r="AD417" s="127"/>
      <c r="AE417" s="127"/>
      <c r="AF417" s="127"/>
      <c r="AG417" s="127"/>
      <c r="AH417" s="127"/>
      <c r="AI417" s="127"/>
      <c r="AJ417" s="127"/>
      <c r="AK417" s="127"/>
      <c r="AL417" s="127"/>
      <c r="AM417" s="127"/>
    </row>
    <row r="418" spans="1:39" ht="15" customHeight="1" x14ac:dyDescent="0.25">
      <c r="A418" s="130"/>
      <c r="B418" s="130"/>
      <c r="C418" s="130"/>
      <c r="D418" s="130"/>
      <c r="E418" s="130"/>
      <c r="F418" s="130"/>
      <c r="G418" s="130"/>
      <c r="H418" s="130"/>
      <c r="I418" s="130"/>
      <c r="J418" s="130"/>
      <c r="K418" s="130"/>
      <c r="L418" s="130"/>
      <c r="M418" s="130"/>
      <c r="N418" s="130"/>
      <c r="O418" s="130"/>
      <c r="P418" s="130"/>
      <c r="Q418" s="130"/>
      <c r="R418" s="130"/>
      <c r="S418" s="130"/>
      <c r="T418" s="127"/>
      <c r="U418" s="127"/>
      <c r="V418" s="127"/>
      <c r="W418" s="127"/>
      <c r="X418" s="127"/>
      <c r="Y418" s="127"/>
      <c r="Z418" s="127"/>
      <c r="AA418" s="127"/>
      <c r="AB418" s="127"/>
      <c r="AC418" s="127"/>
      <c r="AD418" s="127"/>
      <c r="AE418" s="127"/>
      <c r="AF418" s="127"/>
      <c r="AG418" s="127"/>
      <c r="AH418" s="127"/>
      <c r="AI418" s="127"/>
      <c r="AJ418" s="127"/>
      <c r="AK418" s="127"/>
      <c r="AL418" s="127"/>
      <c r="AM418" s="127"/>
    </row>
    <row r="419" spans="1:39" ht="15" customHeight="1" x14ac:dyDescent="0.25">
      <c r="A419" s="130"/>
      <c r="B419" s="130"/>
      <c r="C419" s="130"/>
      <c r="D419" s="130"/>
      <c r="E419" s="130"/>
      <c r="F419" s="130"/>
      <c r="G419" s="130"/>
      <c r="H419" s="130"/>
      <c r="I419" s="130"/>
      <c r="J419" s="130"/>
      <c r="K419" s="130"/>
      <c r="L419" s="130"/>
      <c r="M419" s="130"/>
      <c r="N419" s="130"/>
      <c r="O419" s="130"/>
      <c r="P419" s="130"/>
      <c r="Q419" s="130"/>
      <c r="R419" s="130"/>
      <c r="S419" s="130"/>
      <c r="T419" s="127"/>
      <c r="U419" s="127"/>
      <c r="V419" s="127"/>
      <c r="W419" s="127"/>
      <c r="X419" s="127"/>
      <c r="Y419" s="127"/>
      <c r="Z419" s="127"/>
      <c r="AA419" s="127"/>
      <c r="AB419" s="127"/>
      <c r="AC419" s="127"/>
      <c r="AD419" s="127"/>
      <c r="AE419" s="127"/>
      <c r="AF419" s="127"/>
      <c r="AG419" s="127"/>
      <c r="AH419" s="127"/>
      <c r="AI419" s="127"/>
      <c r="AJ419" s="127"/>
      <c r="AK419" s="127"/>
      <c r="AL419" s="127"/>
      <c r="AM419" s="127"/>
    </row>
    <row r="420" spans="1:39" ht="15" customHeight="1" x14ac:dyDescent="0.25">
      <c r="A420" s="130"/>
      <c r="B420" s="130"/>
      <c r="C420" s="130"/>
      <c r="D420" s="130"/>
      <c r="E420" s="130"/>
      <c r="F420" s="130"/>
      <c r="G420" s="130"/>
      <c r="H420" s="130"/>
      <c r="I420" s="130"/>
      <c r="J420" s="130"/>
      <c r="K420" s="130"/>
      <c r="L420" s="130"/>
      <c r="M420" s="130"/>
      <c r="N420" s="130"/>
      <c r="O420" s="130"/>
      <c r="P420" s="130"/>
      <c r="Q420" s="130"/>
      <c r="R420" s="130"/>
      <c r="S420" s="130"/>
      <c r="T420" s="127"/>
      <c r="U420" s="127"/>
      <c r="V420" s="127"/>
      <c r="W420" s="127"/>
      <c r="X420" s="127"/>
      <c r="Y420" s="127"/>
      <c r="Z420" s="127"/>
      <c r="AA420" s="127"/>
      <c r="AB420" s="127"/>
      <c r="AC420" s="127"/>
      <c r="AD420" s="127"/>
      <c r="AE420" s="127"/>
      <c r="AF420" s="127"/>
      <c r="AG420" s="127"/>
      <c r="AH420" s="127"/>
      <c r="AI420" s="127"/>
      <c r="AJ420" s="127"/>
      <c r="AK420" s="127"/>
      <c r="AL420" s="127"/>
      <c r="AM420" s="127"/>
    </row>
    <row r="421" spans="1:39" ht="15" customHeight="1" x14ac:dyDescent="0.25">
      <c r="A421" s="130"/>
      <c r="B421" s="130"/>
      <c r="C421" s="130"/>
      <c r="D421" s="130"/>
      <c r="E421" s="130"/>
      <c r="F421" s="130"/>
      <c r="G421" s="130"/>
      <c r="H421" s="130"/>
      <c r="I421" s="130"/>
      <c r="J421" s="130"/>
      <c r="K421" s="130"/>
      <c r="L421" s="130"/>
      <c r="M421" s="130"/>
      <c r="N421" s="130"/>
      <c r="O421" s="130"/>
      <c r="P421" s="130"/>
      <c r="Q421" s="130"/>
      <c r="R421" s="130"/>
      <c r="S421" s="130"/>
      <c r="T421" s="127"/>
      <c r="U421" s="127"/>
      <c r="V421" s="127"/>
      <c r="W421" s="127"/>
      <c r="X421" s="127"/>
      <c r="Y421" s="127"/>
      <c r="Z421" s="127"/>
      <c r="AA421" s="127"/>
      <c r="AB421" s="127"/>
      <c r="AC421" s="127"/>
      <c r="AD421" s="127"/>
      <c r="AE421" s="127"/>
      <c r="AF421" s="127"/>
      <c r="AG421" s="127"/>
      <c r="AH421" s="127"/>
      <c r="AI421" s="127"/>
      <c r="AJ421" s="127"/>
      <c r="AK421" s="127"/>
      <c r="AL421" s="127"/>
      <c r="AM421" s="127"/>
    </row>
    <row r="422" spans="1:39" ht="15" customHeight="1" x14ac:dyDescent="0.25">
      <c r="A422" s="130"/>
      <c r="B422" s="130"/>
      <c r="C422" s="130"/>
      <c r="D422" s="130"/>
      <c r="E422" s="130"/>
      <c r="F422" s="130"/>
      <c r="G422" s="130"/>
      <c r="H422" s="130"/>
      <c r="I422" s="130"/>
      <c r="J422" s="130"/>
      <c r="K422" s="130"/>
      <c r="L422" s="130"/>
      <c r="M422" s="130"/>
      <c r="N422" s="130"/>
      <c r="O422" s="130"/>
      <c r="P422" s="130"/>
      <c r="Q422" s="130"/>
      <c r="R422" s="130"/>
      <c r="S422" s="130"/>
      <c r="T422" s="127"/>
      <c r="U422" s="127"/>
      <c r="V422" s="127"/>
      <c r="W422" s="127"/>
      <c r="X422" s="127"/>
      <c r="Y422" s="127"/>
      <c r="Z422" s="127"/>
      <c r="AA422" s="127"/>
      <c r="AB422" s="127"/>
      <c r="AC422" s="127"/>
      <c r="AD422" s="127"/>
      <c r="AE422" s="127"/>
      <c r="AF422" s="127"/>
      <c r="AG422" s="127"/>
      <c r="AH422" s="127"/>
      <c r="AI422" s="127"/>
      <c r="AJ422" s="127"/>
      <c r="AK422" s="127"/>
      <c r="AL422" s="127"/>
      <c r="AM422" s="127"/>
    </row>
    <row r="423" spans="1:39" ht="15" customHeight="1" x14ac:dyDescent="0.25">
      <c r="A423" s="130"/>
      <c r="B423" s="130"/>
      <c r="C423" s="130"/>
      <c r="D423" s="130"/>
      <c r="E423" s="130"/>
      <c r="F423" s="130"/>
      <c r="G423" s="130"/>
      <c r="H423" s="130"/>
      <c r="I423" s="130"/>
      <c r="J423" s="130"/>
      <c r="K423" s="130"/>
      <c r="L423" s="130"/>
      <c r="M423" s="130"/>
      <c r="N423" s="130"/>
      <c r="O423" s="130"/>
      <c r="P423" s="130"/>
      <c r="Q423" s="130"/>
      <c r="R423" s="130"/>
      <c r="S423" s="130"/>
      <c r="T423" s="127"/>
      <c r="U423" s="127"/>
      <c r="V423" s="127"/>
      <c r="W423" s="127"/>
      <c r="X423" s="127"/>
      <c r="Y423" s="127"/>
      <c r="Z423" s="127"/>
      <c r="AA423" s="127"/>
      <c r="AB423" s="127"/>
      <c r="AC423" s="127"/>
      <c r="AD423" s="127"/>
      <c r="AE423" s="127"/>
      <c r="AF423" s="127"/>
      <c r="AG423" s="127"/>
      <c r="AH423" s="127"/>
      <c r="AI423" s="127"/>
      <c r="AJ423" s="127"/>
      <c r="AK423" s="127"/>
      <c r="AL423" s="127"/>
      <c r="AM423" s="127"/>
    </row>
    <row r="424" spans="1:39" ht="15" customHeight="1" x14ac:dyDescent="0.25">
      <c r="A424" s="130"/>
      <c r="B424" s="130"/>
      <c r="C424" s="130"/>
      <c r="D424" s="130"/>
      <c r="E424" s="130"/>
      <c r="F424" s="130"/>
      <c r="G424" s="130"/>
      <c r="H424" s="130"/>
      <c r="I424" s="130"/>
      <c r="J424" s="130"/>
      <c r="K424" s="130"/>
      <c r="L424" s="130"/>
      <c r="M424" s="130"/>
      <c r="N424" s="130"/>
      <c r="O424" s="130"/>
      <c r="P424" s="130"/>
      <c r="Q424" s="130"/>
      <c r="R424" s="130"/>
      <c r="S424" s="130"/>
      <c r="T424" s="127"/>
      <c r="U424" s="127"/>
      <c r="V424" s="127"/>
      <c r="W424" s="127"/>
      <c r="X424" s="127"/>
      <c r="Y424" s="127"/>
      <c r="Z424" s="127"/>
      <c r="AA424" s="127"/>
      <c r="AB424" s="127"/>
      <c r="AC424" s="127"/>
      <c r="AD424" s="127"/>
      <c r="AE424" s="127"/>
      <c r="AF424" s="127"/>
      <c r="AG424" s="127"/>
      <c r="AH424" s="127"/>
      <c r="AI424" s="127"/>
      <c r="AJ424" s="127"/>
      <c r="AK424" s="127"/>
      <c r="AL424" s="127"/>
      <c r="AM424" s="127"/>
    </row>
    <row r="425" spans="1:39" ht="15" customHeight="1" x14ac:dyDescent="0.25">
      <c r="A425" s="130"/>
      <c r="B425" s="130"/>
      <c r="C425" s="130"/>
      <c r="D425" s="130"/>
      <c r="E425" s="130"/>
      <c r="F425" s="130"/>
      <c r="G425" s="130"/>
      <c r="H425" s="130"/>
      <c r="I425" s="130"/>
      <c r="J425" s="130"/>
      <c r="K425" s="130"/>
      <c r="L425" s="130"/>
      <c r="M425" s="130"/>
      <c r="N425" s="130"/>
      <c r="O425" s="130"/>
      <c r="P425" s="130"/>
      <c r="Q425" s="130"/>
      <c r="R425" s="130"/>
      <c r="S425" s="130"/>
      <c r="T425" s="127"/>
      <c r="U425" s="127"/>
      <c r="V425" s="127"/>
      <c r="W425" s="127"/>
      <c r="X425" s="127"/>
      <c r="Y425" s="127"/>
      <c r="Z425" s="127"/>
      <c r="AA425" s="127"/>
      <c r="AB425" s="127"/>
      <c r="AC425" s="127"/>
      <c r="AD425" s="127"/>
      <c r="AE425" s="127"/>
      <c r="AF425" s="127"/>
      <c r="AG425" s="127"/>
      <c r="AH425" s="127"/>
      <c r="AI425" s="127"/>
      <c r="AJ425" s="127"/>
      <c r="AK425" s="127"/>
      <c r="AL425" s="127"/>
      <c r="AM425" s="127"/>
    </row>
    <row r="426" spans="1:39" ht="15" customHeight="1" x14ac:dyDescent="0.25">
      <c r="A426" s="130"/>
      <c r="B426" s="130"/>
      <c r="C426" s="130"/>
      <c r="D426" s="130"/>
      <c r="E426" s="130"/>
      <c r="F426" s="130"/>
      <c r="G426" s="130"/>
      <c r="H426" s="130"/>
      <c r="I426" s="130"/>
      <c r="J426" s="130"/>
      <c r="K426" s="130"/>
      <c r="L426" s="130"/>
      <c r="M426" s="130"/>
      <c r="N426" s="130"/>
      <c r="O426" s="130"/>
      <c r="P426" s="130"/>
      <c r="Q426" s="130"/>
      <c r="R426" s="130"/>
      <c r="S426" s="130"/>
      <c r="T426" s="127"/>
      <c r="U426" s="127"/>
      <c r="V426" s="127"/>
      <c r="W426" s="127"/>
      <c r="X426" s="127"/>
      <c r="Y426" s="127"/>
      <c r="Z426" s="127"/>
      <c r="AA426" s="127"/>
      <c r="AB426" s="127"/>
      <c r="AC426" s="127"/>
      <c r="AD426" s="127"/>
      <c r="AE426" s="127"/>
      <c r="AF426" s="127"/>
      <c r="AG426" s="127"/>
      <c r="AH426" s="127"/>
      <c r="AI426" s="127"/>
      <c r="AJ426" s="127"/>
      <c r="AK426" s="127"/>
      <c r="AL426" s="127"/>
      <c r="AM426" s="127"/>
    </row>
    <row r="427" spans="1:39" ht="15" customHeight="1" x14ac:dyDescent="0.25">
      <c r="A427" s="130"/>
      <c r="B427" s="130"/>
      <c r="C427" s="130"/>
      <c r="D427" s="130"/>
      <c r="E427" s="130"/>
      <c r="F427" s="130"/>
      <c r="G427" s="130"/>
      <c r="H427" s="130"/>
      <c r="I427" s="130"/>
      <c r="J427" s="130"/>
      <c r="K427" s="130"/>
      <c r="L427" s="130"/>
      <c r="M427" s="130"/>
      <c r="N427" s="130"/>
      <c r="O427" s="130"/>
      <c r="P427" s="130"/>
      <c r="Q427" s="130"/>
      <c r="R427" s="130"/>
      <c r="S427" s="130"/>
      <c r="T427" s="127"/>
      <c r="U427" s="127"/>
      <c r="V427" s="127"/>
      <c r="W427" s="127"/>
      <c r="X427" s="127"/>
      <c r="Y427" s="127"/>
      <c r="Z427" s="127"/>
      <c r="AA427" s="127"/>
      <c r="AB427" s="127"/>
      <c r="AC427" s="127"/>
      <c r="AD427" s="127"/>
      <c r="AE427" s="127"/>
      <c r="AF427" s="127"/>
      <c r="AG427" s="127"/>
      <c r="AH427" s="127"/>
      <c r="AI427" s="127"/>
      <c r="AJ427" s="127"/>
      <c r="AK427" s="127"/>
      <c r="AL427" s="127"/>
      <c r="AM427" s="127"/>
    </row>
    <row r="428" spans="1:39" ht="15" customHeight="1" x14ac:dyDescent="0.25">
      <c r="A428" s="130"/>
      <c r="B428" s="130"/>
      <c r="C428" s="130"/>
      <c r="D428" s="130"/>
      <c r="E428" s="130"/>
      <c r="F428" s="130"/>
      <c r="G428" s="130"/>
      <c r="H428" s="130"/>
      <c r="I428" s="130"/>
      <c r="J428" s="130"/>
      <c r="K428" s="130"/>
      <c r="L428" s="130"/>
      <c r="M428" s="130"/>
      <c r="N428" s="130"/>
      <c r="O428" s="130"/>
      <c r="P428" s="130"/>
      <c r="Q428" s="130"/>
      <c r="R428" s="130"/>
      <c r="S428" s="130"/>
      <c r="T428" s="127"/>
      <c r="U428" s="127"/>
      <c r="V428" s="127"/>
      <c r="W428" s="127"/>
      <c r="X428" s="127"/>
      <c r="Y428" s="127"/>
      <c r="Z428" s="127"/>
      <c r="AA428" s="127"/>
      <c r="AB428" s="127"/>
      <c r="AC428" s="127"/>
      <c r="AD428" s="127"/>
      <c r="AE428" s="127"/>
      <c r="AF428" s="127"/>
      <c r="AG428" s="127"/>
      <c r="AH428" s="127"/>
      <c r="AI428" s="127"/>
      <c r="AJ428" s="127"/>
      <c r="AK428" s="127"/>
      <c r="AL428" s="127"/>
      <c r="AM428" s="127"/>
    </row>
    <row r="429" spans="1:39" ht="15" customHeight="1" x14ac:dyDescent="0.25">
      <c r="A429" s="130"/>
      <c r="B429" s="130"/>
      <c r="C429" s="130"/>
      <c r="D429" s="130"/>
      <c r="E429" s="130"/>
      <c r="F429" s="130"/>
      <c r="G429" s="130"/>
      <c r="H429" s="130"/>
      <c r="I429" s="130"/>
      <c r="J429" s="130"/>
      <c r="K429" s="130"/>
      <c r="L429" s="130"/>
      <c r="M429" s="130"/>
      <c r="N429" s="130"/>
      <c r="O429" s="130"/>
      <c r="P429" s="130"/>
      <c r="Q429" s="130"/>
      <c r="R429" s="130"/>
      <c r="S429" s="130"/>
      <c r="T429" s="127"/>
      <c r="U429" s="127"/>
      <c r="V429" s="127"/>
      <c r="W429" s="127"/>
      <c r="X429" s="127"/>
      <c r="Y429" s="127"/>
      <c r="Z429" s="127"/>
      <c r="AA429" s="127"/>
      <c r="AB429" s="127"/>
      <c r="AC429" s="127"/>
      <c r="AD429" s="127"/>
      <c r="AE429" s="127"/>
      <c r="AF429" s="127"/>
      <c r="AG429" s="127"/>
      <c r="AH429" s="127"/>
      <c r="AI429" s="127"/>
      <c r="AJ429" s="127"/>
      <c r="AK429" s="127"/>
      <c r="AL429" s="127"/>
      <c r="AM429" s="127"/>
    </row>
    <row r="430" spans="1:39" ht="15" customHeight="1" x14ac:dyDescent="0.25">
      <c r="A430" s="130"/>
      <c r="B430" s="130"/>
      <c r="C430" s="130"/>
      <c r="D430" s="130"/>
      <c r="E430" s="130"/>
      <c r="F430" s="130"/>
      <c r="G430" s="130"/>
      <c r="H430" s="130"/>
      <c r="I430" s="130"/>
      <c r="J430" s="130"/>
      <c r="K430" s="130"/>
      <c r="L430" s="130"/>
      <c r="M430" s="130"/>
      <c r="N430" s="130"/>
      <c r="O430" s="130"/>
      <c r="P430" s="130"/>
      <c r="Q430" s="130"/>
      <c r="R430" s="130"/>
      <c r="S430" s="130"/>
      <c r="T430" s="127"/>
      <c r="U430" s="127"/>
      <c r="V430" s="127"/>
      <c r="W430" s="127"/>
      <c r="X430" s="127"/>
      <c r="Y430" s="127"/>
      <c r="Z430" s="127"/>
      <c r="AA430" s="127"/>
      <c r="AB430" s="127"/>
      <c r="AC430" s="127"/>
      <c r="AD430" s="127"/>
      <c r="AE430" s="127"/>
      <c r="AF430" s="127"/>
      <c r="AG430" s="127"/>
      <c r="AH430" s="127"/>
      <c r="AI430" s="127"/>
      <c r="AJ430" s="127"/>
      <c r="AK430" s="127"/>
      <c r="AL430" s="127"/>
      <c r="AM430" s="127"/>
    </row>
    <row r="431" spans="1:39" ht="15" customHeight="1" x14ac:dyDescent="0.25">
      <c r="A431" s="130"/>
      <c r="B431" s="130"/>
      <c r="C431" s="130"/>
      <c r="D431" s="130"/>
      <c r="E431" s="130"/>
      <c r="F431" s="130"/>
      <c r="G431" s="130"/>
      <c r="H431" s="130"/>
      <c r="I431" s="130"/>
      <c r="J431" s="130"/>
      <c r="K431" s="130"/>
      <c r="L431" s="130"/>
      <c r="M431" s="130"/>
      <c r="N431" s="130"/>
      <c r="O431" s="130"/>
      <c r="P431" s="130"/>
      <c r="Q431" s="130"/>
      <c r="R431" s="130"/>
      <c r="S431" s="130"/>
      <c r="T431" s="127"/>
      <c r="U431" s="127"/>
      <c r="V431" s="127"/>
      <c r="W431" s="127"/>
      <c r="X431" s="127"/>
      <c r="Y431" s="127"/>
      <c r="Z431" s="127"/>
      <c r="AA431" s="127"/>
      <c r="AB431" s="127"/>
      <c r="AC431" s="127"/>
      <c r="AD431" s="127"/>
      <c r="AE431" s="127"/>
      <c r="AF431" s="127"/>
      <c r="AG431" s="127"/>
      <c r="AH431" s="127"/>
      <c r="AI431" s="127"/>
      <c r="AJ431" s="127"/>
      <c r="AK431" s="127"/>
      <c r="AL431" s="127"/>
      <c r="AM431" s="127"/>
    </row>
    <row r="432" spans="1:39" ht="15" customHeight="1" x14ac:dyDescent="0.25">
      <c r="A432" s="130"/>
      <c r="B432" s="130"/>
      <c r="C432" s="130"/>
      <c r="D432" s="130"/>
      <c r="E432" s="130"/>
      <c r="F432" s="130"/>
      <c r="G432" s="130"/>
      <c r="H432" s="130"/>
      <c r="I432" s="130"/>
      <c r="J432" s="130"/>
      <c r="K432" s="130"/>
      <c r="L432" s="130"/>
      <c r="M432" s="130"/>
      <c r="N432" s="130"/>
      <c r="O432" s="130"/>
      <c r="P432" s="130"/>
      <c r="Q432" s="130"/>
      <c r="R432" s="130"/>
      <c r="S432" s="130"/>
      <c r="T432" s="127"/>
      <c r="U432" s="127"/>
      <c r="V432" s="127"/>
      <c r="W432" s="127"/>
      <c r="X432" s="127"/>
      <c r="Y432" s="127"/>
      <c r="Z432" s="127"/>
      <c r="AA432" s="127"/>
      <c r="AB432" s="127"/>
      <c r="AC432" s="127"/>
      <c r="AD432" s="127"/>
      <c r="AE432" s="127"/>
      <c r="AF432" s="127"/>
      <c r="AG432" s="127"/>
      <c r="AH432" s="127"/>
      <c r="AI432" s="127"/>
      <c r="AJ432" s="127"/>
      <c r="AK432" s="127"/>
      <c r="AL432" s="127"/>
      <c r="AM432" s="127"/>
    </row>
    <row r="433" spans="1:39" ht="15" customHeight="1" x14ac:dyDescent="0.25">
      <c r="A433" s="130"/>
      <c r="B433" s="130"/>
      <c r="C433" s="130"/>
      <c r="D433" s="130"/>
      <c r="E433" s="130"/>
      <c r="F433" s="130"/>
      <c r="G433" s="130"/>
      <c r="H433" s="130"/>
      <c r="I433" s="130"/>
      <c r="J433" s="130"/>
      <c r="K433" s="130"/>
      <c r="L433" s="130"/>
      <c r="M433" s="130"/>
      <c r="N433" s="130"/>
      <c r="O433" s="130"/>
      <c r="P433" s="130"/>
      <c r="Q433" s="130"/>
      <c r="R433" s="130"/>
      <c r="S433" s="130"/>
      <c r="T433" s="127"/>
      <c r="U433" s="127"/>
      <c r="V433" s="127"/>
      <c r="W433" s="127"/>
      <c r="X433" s="127"/>
      <c r="Y433" s="127"/>
      <c r="Z433" s="127"/>
      <c r="AA433" s="127"/>
      <c r="AB433" s="127"/>
      <c r="AC433" s="127"/>
      <c r="AD433" s="127"/>
      <c r="AE433" s="127"/>
      <c r="AF433" s="127"/>
      <c r="AG433" s="127"/>
      <c r="AH433" s="127"/>
      <c r="AI433" s="127"/>
      <c r="AJ433" s="127"/>
      <c r="AK433" s="127"/>
      <c r="AL433" s="127"/>
      <c r="AM433" s="127"/>
    </row>
    <row r="434" spans="1:39" ht="15" customHeight="1" x14ac:dyDescent="0.25">
      <c r="A434" s="130"/>
      <c r="B434" s="130"/>
      <c r="C434" s="130"/>
      <c r="D434" s="130"/>
      <c r="E434" s="130"/>
      <c r="F434" s="130"/>
      <c r="G434" s="130"/>
      <c r="H434" s="130"/>
      <c r="I434" s="130"/>
      <c r="J434" s="130"/>
      <c r="K434" s="130"/>
      <c r="L434" s="130"/>
      <c r="M434" s="130"/>
      <c r="N434" s="130"/>
      <c r="O434" s="130"/>
      <c r="P434" s="130"/>
      <c r="Q434" s="130"/>
      <c r="R434" s="130"/>
      <c r="S434" s="130"/>
      <c r="T434" s="127"/>
      <c r="U434" s="127"/>
      <c r="V434" s="127"/>
      <c r="W434" s="127"/>
      <c r="X434" s="127"/>
      <c r="Y434" s="127"/>
      <c r="Z434" s="127"/>
      <c r="AA434" s="127"/>
      <c r="AB434" s="127"/>
      <c r="AC434" s="127"/>
      <c r="AD434" s="127"/>
      <c r="AE434" s="127"/>
      <c r="AF434" s="127"/>
      <c r="AG434" s="127"/>
      <c r="AH434" s="127"/>
      <c r="AI434" s="127"/>
      <c r="AJ434" s="127"/>
      <c r="AK434" s="127"/>
      <c r="AL434" s="127"/>
      <c r="AM434" s="127"/>
    </row>
    <row r="435" spans="1:39" ht="15" customHeight="1" x14ac:dyDescent="0.25">
      <c r="A435" s="130"/>
      <c r="B435" s="130"/>
      <c r="C435" s="130"/>
      <c r="D435" s="130"/>
      <c r="E435" s="130"/>
      <c r="F435" s="130"/>
      <c r="G435" s="130"/>
      <c r="H435" s="130"/>
      <c r="I435" s="130"/>
      <c r="J435" s="130"/>
      <c r="K435" s="130"/>
      <c r="L435" s="130"/>
      <c r="M435" s="130"/>
      <c r="N435" s="130"/>
      <c r="O435" s="130"/>
      <c r="P435" s="130"/>
      <c r="Q435" s="130"/>
      <c r="R435" s="130"/>
      <c r="S435" s="130"/>
      <c r="T435" s="127"/>
      <c r="U435" s="127"/>
      <c r="V435" s="127"/>
      <c r="W435" s="127"/>
      <c r="X435" s="127"/>
      <c r="Y435" s="127"/>
      <c r="Z435" s="127"/>
      <c r="AA435" s="127"/>
      <c r="AB435" s="127"/>
      <c r="AC435" s="127"/>
      <c r="AD435" s="127"/>
      <c r="AE435" s="127"/>
      <c r="AF435" s="127"/>
      <c r="AG435" s="127"/>
      <c r="AH435" s="127"/>
      <c r="AI435" s="127"/>
      <c r="AJ435" s="127"/>
      <c r="AK435" s="127"/>
      <c r="AL435" s="127"/>
      <c r="AM435" s="127"/>
    </row>
    <row r="436" spans="1:39" ht="15" customHeight="1" x14ac:dyDescent="0.25">
      <c r="A436" s="130"/>
      <c r="B436" s="130"/>
      <c r="C436" s="130"/>
      <c r="D436" s="130"/>
      <c r="E436" s="130"/>
      <c r="F436" s="130"/>
      <c r="G436" s="130"/>
      <c r="H436" s="130"/>
      <c r="I436" s="130"/>
      <c r="J436" s="130"/>
      <c r="K436" s="130"/>
      <c r="L436" s="130"/>
      <c r="M436" s="130"/>
      <c r="N436" s="130"/>
      <c r="O436" s="130"/>
      <c r="P436" s="130"/>
      <c r="Q436" s="130"/>
      <c r="R436" s="130"/>
      <c r="S436" s="130"/>
      <c r="T436" s="127"/>
      <c r="U436" s="127"/>
      <c r="V436" s="127"/>
      <c r="W436" s="127"/>
      <c r="X436" s="127"/>
      <c r="Y436" s="127"/>
      <c r="Z436" s="127"/>
      <c r="AA436" s="127"/>
      <c r="AB436" s="127"/>
      <c r="AC436" s="127"/>
      <c r="AD436" s="127"/>
      <c r="AE436" s="127"/>
      <c r="AF436" s="127"/>
      <c r="AG436" s="127"/>
      <c r="AH436" s="127"/>
      <c r="AI436" s="127"/>
      <c r="AJ436" s="127"/>
      <c r="AK436" s="127"/>
      <c r="AL436" s="127"/>
      <c r="AM436" s="127"/>
    </row>
    <row r="437" spans="1:39" ht="15" customHeight="1" x14ac:dyDescent="0.25">
      <c r="A437" s="130"/>
      <c r="B437" s="130"/>
      <c r="C437" s="130"/>
      <c r="D437" s="130"/>
      <c r="E437" s="130"/>
      <c r="F437" s="130"/>
      <c r="G437" s="130"/>
      <c r="H437" s="130"/>
      <c r="I437" s="130"/>
      <c r="J437" s="130"/>
      <c r="K437" s="130"/>
      <c r="L437" s="130"/>
      <c r="M437" s="130"/>
      <c r="N437" s="130"/>
      <c r="O437" s="130"/>
      <c r="P437" s="130"/>
      <c r="Q437" s="130"/>
      <c r="R437" s="130"/>
      <c r="S437" s="130"/>
      <c r="T437" s="127"/>
      <c r="U437" s="127"/>
      <c r="V437" s="127"/>
      <c r="W437" s="127"/>
      <c r="X437" s="127"/>
      <c r="Y437" s="127"/>
      <c r="Z437" s="127"/>
      <c r="AA437" s="127"/>
      <c r="AB437" s="127"/>
      <c r="AC437" s="127"/>
      <c r="AD437" s="127"/>
      <c r="AE437" s="127"/>
      <c r="AF437" s="127"/>
      <c r="AG437" s="127"/>
      <c r="AH437" s="127"/>
      <c r="AI437" s="127"/>
      <c r="AJ437" s="127"/>
      <c r="AK437" s="127"/>
      <c r="AL437" s="127"/>
      <c r="AM437" s="127"/>
    </row>
    <row r="438" spans="1:39" ht="15" customHeight="1" x14ac:dyDescent="0.25">
      <c r="A438" s="130"/>
      <c r="B438" s="130"/>
      <c r="C438" s="130"/>
      <c r="D438" s="130"/>
      <c r="E438" s="130"/>
      <c r="F438" s="130"/>
      <c r="G438" s="130"/>
      <c r="H438" s="130"/>
      <c r="I438" s="130"/>
      <c r="J438" s="130"/>
      <c r="K438" s="130"/>
      <c r="L438" s="130"/>
      <c r="M438" s="130"/>
      <c r="N438" s="130"/>
      <c r="O438" s="130"/>
      <c r="P438" s="130"/>
      <c r="Q438" s="130"/>
      <c r="R438" s="130"/>
      <c r="S438" s="130"/>
      <c r="T438" s="127"/>
      <c r="U438" s="127"/>
      <c r="V438" s="127"/>
      <c r="W438" s="127"/>
      <c r="X438" s="127"/>
      <c r="Y438" s="127"/>
      <c r="Z438" s="127"/>
      <c r="AA438" s="127"/>
      <c r="AB438" s="127"/>
      <c r="AC438" s="127"/>
      <c r="AD438" s="127"/>
      <c r="AE438" s="127"/>
      <c r="AF438" s="127"/>
      <c r="AG438" s="127"/>
      <c r="AH438" s="127"/>
      <c r="AI438" s="127"/>
      <c r="AJ438" s="127"/>
      <c r="AK438" s="127"/>
      <c r="AL438" s="127"/>
      <c r="AM438" s="127"/>
    </row>
    <row r="439" spans="1:39" ht="15" customHeight="1" x14ac:dyDescent="0.25">
      <c r="A439" s="130"/>
      <c r="B439" s="130"/>
      <c r="C439" s="130"/>
      <c r="D439" s="130"/>
      <c r="E439" s="130"/>
      <c r="F439" s="130"/>
      <c r="G439" s="130"/>
      <c r="H439" s="130"/>
      <c r="I439" s="130"/>
      <c r="J439" s="130"/>
      <c r="K439" s="130"/>
      <c r="L439" s="130"/>
      <c r="M439" s="130"/>
      <c r="N439" s="130"/>
      <c r="O439" s="130"/>
      <c r="P439" s="130"/>
      <c r="Q439" s="130"/>
      <c r="R439" s="130"/>
      <c r="S439" s="130"/>
      <c r="T439" s="127"/>
      <c r="U439" s="127"/>
      <c r="V439" s="127"/>
      <c r="W439" s="127"/>
      <c r="X439" s="127"/>
      <c r="Y439" s="127"/>
      <c r="Z439" s="127"/>
      <c r="AA439" s="127"/>
      <c r="AB439" s="127"/>
      <c r="AC439" s="127"/>
      <c r="AD439" s="127"/>
      <c r="AE439" s="127"/>
      <c r="AF439" s="127"/>
      <c r="AG439" s="127"/>
      <c r="AH439" s="127"/>
      <c r="AI439" s="127"/>
      <c r="AJ439" s="127"/>
      <c r="AK439" s="127"/>
      <c r="AL439" s="127"/>
      <c r="AM439" s="127"/>
    </row>
    <row r="440" spans="1:39" ht="15" customHeight="1" x14ac:dyDescent="0.25">
      <c r="A440" s="130"/>
      <c r="B440" s="130"/>
      <c r="C440" s="130"/>
      <c r="D440" s="130"/>
      <c r="E440" s="130"/>
      <c r="F440" s="130"/>
      <c r="G440" s="130"/>
      <c r="H440" s="130"/>
      <c r="I440" s="130"/>
      <c r="J440" s="130"/>
      <c r="K440" s="130"/>
      <c r="L440" s="130"/>
      <c r="M440" s="130"/>
      <c r="N440" s="130"/>
      <c r="O440" s="130"/>
      <c r="P440" s="130"/>
      <c r="Q440" s="130"/>
      <c r="R440" s="130"/>
      <c r="S440" s="130"/>
      <c r="T440" s="127"/>
      <c r="U440" s="127"/>
      <c r="V440" s="127"/>
      <c r="W440" s="127"/>
      <c r="X440" s="127"/>
      <c r="Y440" s="127"/>
      <c r="Z440" s="127"/>
      <c r="AA440" s="127"/>
      <c r="AB440" s="127"/>
      <c r="AC440" s="127"/>
      <c r="AD440" s="127"/>
      <c r="AE440" s="127"/>
      <c r="AF440" s="127"/>
      <c r="AG440" s="127"/>
      <c r="AH440" s="127"/>
      <c r="AI440" s="127"/>
      <c r="AJ440" s="127"/>
      <c r="AK440" s="127"/>
      <c r="AL440" s="127"/>
      <c r="AM440" s="127"/>
    </row>
    <row r="441" spans="1:39" ht="15" customHeight="1" x14ac:dyDescent="0.25">
      <c r="A441" s="130"/>
      <c r="B441" s="130"/>
      <c r="C441" s="130"/>
      <c r="D441" s="130"/>
      <c r="E441" s="130"/>
      <c r="F441" s="130"/>
      <c r="G441" s="130"/>
      <c r="H441" s="130"/>
      <c r="I441" s="130"/>
      <c r="J441" s="130"/>
      <c r="K441" s="130"/>
      <c r="L441" s="130"/>
      <c r="M441" s="130"/>
      <c r="N441" s="130"/>
      <c r="O441" s="130"/>
      <c r="P441" s="130"/>
      <c r="Q441" s="130"/>
      <c r="R441" s="130"/>
      <c r="S441" s="130"/>
      <c r="T441" s="127"/>
      <c r="U441" s="127"/>
      <c r="V441" s="127"/>
      <c r="W441" s="127"/>
      <c r="X441" s="127"/>
      <c r="Y441" s="127"/>
      <c r="Z441" s="127"/>
      <c r="AA441" s="127"/>
      <c r="AB441" s="127"/>
      <c r="AC441" s="127"/>
      <c r="AD441" s="127"/>
      <c r="AE441" s="127"/>
      <c r="AF441" s="127"/>
      <c r="AG441" s="127"/>
      <c r="AH441" s="127"/>
      <c r="AI441" s="127"/>
      <c r="AJ441" s="127"/>
      <c r="AK441" s="127"/>
      <c r="AL441" s="127"/>
      <c r="AM441" s="127"/>
    </row>
    <row r="442" spans="1:39" ht="15" customHeight="1" x14ac:dyDescent="0.25">
      <c r="A442" s="130"/>
      <c r="B442" s="130"/>
      <c r="C442" s="130"/>
      <c r="D442" s="130"/>
      <c r="E442" s="130"/>
      <c r="F442" s="130"/>
      <c r="G442" s="130"/>
      <c r="H442" s="130"/>
      <c r="I442" s="130"/>
      <c r="J442" s="130"/>
      <c r="K442" s="130"/>
      <c r="L442" s="130"/>
      <c r="M442" s="130"/>
      <c r="N442" s="130"/>
      <c r="O442" s="130"/>
      <c r="P442" s="130"/>
      <c r="Q442" s="130"/>
      <c r="R442" s="130"/>
      <c r="S442" s="130"/>
      <c r="T442" s="127"/>
      <c r="U442" s="127"/>
      <c r="V442" s="127"/>
      <c r="W442" s="127"/>
      <c r="X442" s="127"/>
      <c r="Y442" s="127"/>
      <c r="Z442" s="127"/>
      <c r="AA442" s="127"/>
      <c r="AB442" s="127"/>
      <c r="AC442" s="127"/>
      <c r="AD442" s="127"/>
      <c r="AE442" s="127"/>
      <c r="AF442" s="127"/>
      <c r="AG442" s="127"/>
      <c r="AH442" s="127"/>
      <c r="AI442" s="127"/>
      <c r="AJ442" s="127"/>
      <c r="AK442" s="127"/>
      <c r="AL442" s="127"/>
      <c r="AM442" s="127"/>
    </row>
    <row r="443" spans="1:39" ht="15" customHeight="1" x14ac:dyDescent="0.25">
      <c r="A443" s="130"/>
      <c r="B443" s="130"/>
      <c r="C443" s="130"/>
      <c r="D443" s="130"/>
      <c r="E443" s="130"/>
      <c r="F443" s="130"/>
      <c r="G443" s="130"/>
      <c r="H443" s="130"/>
      <c r="I443" s="130"/>
      <c r="J443" s="130"/>
      <c r="K443" s="130"/>
      <c r="L443" s="130"/>
      <c r="M443" s="130"/>
      <c r="N443" s="130"/>
      <c r="O443" s="130"/>
      <c r="P443" s="130"/>
      <c r="Q443" s="130"/>
      <c r="R443" s="130"/>
      <c r="S443" s="130"/>
      <c r="T443" s="127"/>
      <c r="U443" s="127"/>
      <c r="V443" s="127"/>
      <c r="W443" s="127"/>
      <c r="X443" s="127"/>
      <c r="Y443" s="127"/>
      <c r="Z443" s="127"/>
      <c r="AA443" s="127"/>
      <c r="AB443" s="127"/>
      <c r="AC443" s="127"/>
      <c r="AD443" s="127"/>
      <c r="AE443" s="127"/>
      <c r="AF443" s="127"/>
      <c r="AG443" s="127"/>
      <c r="AH443" s="127"/>
      <c r="AI443" s="127"/>
      <c r="AJ443" s="127"/>
      <c r="AK443" s="127"/>
      <c r="AL443" s="127"/>
      <c r="AM443" s="127"/>
    </row>
    <row r="444" spans="1:39" ht="15" customHeight="1" x14ac:dyDescent="0.25">
      <c r="A444" s="130"/>
      <c r="B444" s="130"/>
      <c r="C444" s="130"/>
      <c r="D444" s="130"/>
      <c r="E444" s="130"/>
      <c r="F444" s="130"/>
      <c r="G444" s="130"/>
      <c r="H444" s="130"/>
      <c r="I444" s="130"/>
      <c r="J444" s="130"/>
      <c r="K444" s="130"/>
      <c r="L444" s="130"/>
      <c r="M444" s="130"/>
      <c r="N444" s="130"/>
      <c r="O444" s="130"/>
      <c r="P444" s="130"/>
      <c r="Q444" s="130"/>
      <c r="R444" s="130"/>
      <c r="S444" s="130"/>
      <c r="T444" s="127"/>
      <c r="U444" s="127"/>
      <c r="V444" s="127"/>
      <c r="W444" s="127"/>
      <c r="X444" s="127"/>
      <c r="Y444" s="127"/>
      <c r="Z444" s="127"/>
      <c r="AA444" s="127"/>
      <c r="AB444" s="127"/>
      <c r="AC444" s="127"/>
      <c r="AD444" s="127"/>
      <c r="AE444" s="127"/>
      <c r="AF444" s="127"/>
      <c r="AG444" s="127"/>
      <c r="AH444" s="127"/>
      <c r="AI444" s="127"/>
      <c r="AJ444" s="127"/>
      <c r="AK444" s="127"/>
      <c r="AL444" s="127"/>
      <c r="AM444" s="127"/>
    </row>
    <row r="445" spans="1:39" ht="15" customHeight="1" x14ac:dyDescent="0.25">
      <c r="A445" s="130"/>
      <c r="B445" s="130"/>
      <c r="C445" s="130"/>
      <c r="D445" s="130"/>
      <c r="E445" s="130"/>
      <c r="F445" s="130"/>
      <c r="G445" s="130"/>
      <c r="H445" s="130"/>
      <c r="I445" s="130"/>
      <c r="J445" s="130"/>
      <c r="K445" s="130"/>
      <c r="L445" s="130"/>
      <c r="M445" s="130"/>
      <c r="N445" s="130"/>
      <c r="O445" s="130"/>
      <c r="P445" s="130"/>
      <c r="Q445" s="130"/>
      <c r="R445" s="130"/>
      <c r="S445" s="130"/>
      <c r="T445" s="127"/>
      <c r="U445" s="127"/>
      <c r="V445" s="127"/>
      <c r="W445" s="127"/>
      <c r="X445" s="127"/>
      <c r="Y445" s="127"/>
      <c r="Z445" s="127"/>
      <c r="AA445" s="127"/>
      <c r="AB445" s="127"/>
      <c r="AC445" s="127"/>
      <c r="AD445" s="127"/>
      <c r="AE445" s="127"/>
      <c r="AF445" s="127"/>
      <c r="AG445" s="127"/>
      <c r="AH445" s="127"/>
      <c r="AI445" s="127"/>
      <c r="AJ445" s="127"/>
      <c r="AK445" s="127"/>
      <c r="AL445" s="127"/>
      <c r="AM445" s="127"/>
    </row>
    <row r="446" spans="1:39" ht="15" customHeight="1" x14ac:dyDescent="0.25">
      <c r="A446" s="130"/>
      <c r="B446" s="130"/>
      <c r="C446" s="130"/>
      <c r="D446" s="130"/>
      <c r="E446" s="130"/>
      <c r="F446" s="130"/>
      <c r="G446" s="130"/>
      <c r="H446" s="130"/>
      <c r="I446" s="130"/>
      <c r="J446" s="130"/>
      <c r="K446" s="130"/>
      <c r="L446" s="130"/>
      <c r="M446" s="130"/>
      <c r="N446" s="130"/>
      <c r="O446" s="130"/>
      <c r="P446" s="130"/>
      <c r="Q446" s="130"/>
      <c r="R446" s="130"/>
      <c r="S446" s="130"/>
      <c r="T446" s="127"/>
      <c r="U446" s="127"/>
      <c r="V446" s="127"/>
      <c r="W446" s="127"/>
      <c r="X446" s="127"/>
      <c r="Y446" s="127"/>
      <c r="Z446" s="127"/>
      <c r="AA446" s="127"/>
      <c r="AB446" s="127"/>
      <c r="AC446" s="127"/>
      <c r="AD446" s="127"/>
      <c r="AE446" s="127"/>
      <c r="AF446" s="127"/>
      <c r="AG446" s="127"/>
      <c r="AH446" s="127"/>
      <c r="AI446" s="127"/>
      <c r="AJ446" s="127"/>
      <c r="AK446" s="127"/>
      <c r="AL446" s="127"/>
      <c r="AM446" s="127"/>
    </row>
    <row r="447" spans="1:39" ht="15" customHeight="1" x14ac:dyDescent="0.25">
      <c r="A447" s="130"/>
      <c r="B447" s="130"/>
      <c r="C447" s="130"/>
      <c r="D447" s="130"/>
      <c r="E447" s="130"/>
      <c r="F447" s="130"/>
      <c r="G447" s="130"/>
      <c r="H447" s="130"/>
      <c r="I447" s="130"/>
      <c r="J447" s="130"/>
      <c r="K447" s="130"/>
      <c r="L447" s="130"/>
      <c r="M447" s="130"/>
      <c r="N447" s="130"/>
      <c r="O447" s="130"/>
      <c r="P447" s="130"/>
      <c r="Q447" s="130"/>
      <c r="R447" s="130"/>
      <c r="S447" s="130"/>
      <c r="T447" s="127"/>
      <c r="U447" s="127"/>
      <c r="V447" s="127"/>
      <c r="W447" s="127"/>
      <c r="X447" s="127"/>
      <c r="Y447" s="127"/>
      <c r="Z447" s="127"/>
      <c r="AA447" s="127"/>
      <c r="AB447" s="127"/>
      <c r="AC447" s="127"/>
      <c r="AD447" s="127"/>
      <c r="AE447" s="127"/>
      <c r="AF447" s="127"/>
      <c r="AG447" s="127"/>
      <c r="AH447" s="127"/>
      <c r="AI447" s="127"/>
      <c r="AJ447" s="127"/>
      <c r="AK447" s="127"/>
      <c r="AL447" s="127"/>
      <c r="AM447" s="127"/>
    </row>
    <row r="448" spans="1:39" ht="15" customHeight="1" x14ac:dyDescent="0.25">
      <c r="A448" s="130"/>
      <c r="B448" s="130"/>
      <c r="C448" s="130"/>
      <c r="D448" s="130"/>
      <c r="E448" s="130"/>
      <c r="F448" s="130"/>
      <c r="G448" s="130"/>
      <c r="H448" s="130"/>
      <c r="I448" s="130"/>
      <c r="J448" s="130"/>
      <c r="K448" s="130"/>
      <c r="L448" s="130"/>
      <c r="M448" s="130"/>
      <c r="N448" s="130"/>
      <c r="O448" s="130"/>
      <c r="P448" s="130"/>
      <c r="Q448" s="130"/>
      <c r="R448" s="130"/>
      <c r="S448" s="130"/>
      <c r="T448" s="127"/>
      <c r="U448" s="127"/>
      <c r="V448" s="127"/>
      <c r="W448" s="127"/>
      <c r="X448" s="127"/>
      <c r="Y448" s="127"/>
      <c r="Z448" s="127"/>
      <c r="AA448" s="127"/>
      <c r="AB448" s="127"/>
      <c r="AC448" s="127"/>
      <c r="AD448" s="127"/>
      <c r="AE448" s="127"/>
      <c r="AF448" s="127"/>
      <c r="AG448" s="127"/>
      <c r="AH448" s="127"/>
      <c r="AI448" s="127"/>
      <c r="AJ448" s="127"/>
      <c r="AK448" s="127"/>
      <c r="AL448" s="127"/>
      <c r="AM448" s="127"/>
    </row>
    <row r="449" spans="1:39" ht="15" customHeight="1" x14ac:dyDescent="0.25">
      <c r="A449" s="130"/>
      <c r="B449" s="130"/>
      <c r="C449" s="130"/>
      <c r="D449" s="130"/>
      <c r="E449" s="130"/>
      <c r="F449" s="130"/>
      <c r="G449" s="130"/>
      <c r="H449" s="130"/>
      <c r="I449" s="130"/>
      <c r="J449" s="130"/>
      <c r="K449" s="130"/>
      <c r="L449" s="130"/>
      <c r="M449" s="130"/>
      <c r="N449" s="130"/>
      <c r="O449" s="130"/>
      <c r="P449" s="130"/>
      <c r="Q449" s="130"/>
      <c r="R449" s="130"/>
      <c r="S449" s="130"/>
      <c r="T449" s="127"/>
      <c r="U449" s="127"/>
      <c r="V449" s="127"/>
      <c r="W449" s="127"/>
      <c r="X449" s="127"/>
      <c r="Y449" s="127"/>
      <c r="Z449" s="127"/>
      <c r="AA449" s="127"/>
      <c r="AB449" s="127"/>
      <c r="AC449" s="127"/>
      <c r="AD449" s="127"/>
      <c r="AE449" s="127"/>
      <c r="AF449" s="127"/>
      <c r="AG449" s="127"/>
      <c r="AH449" s="127"/>
      <c r="AI449" s="127"/>
      <c r="AJ449" s="127"/>
      <c r="AK449" s="127"/>
      <c r="AL449" s="127"/>
      <c r="AM449" s="127"/>
    </row>
    <row r="450" spans="1:39" ht="15" customHeight="1" x14ac:dyDescent="0.25">
      <c r="A450" s="130"/>
      <c r="B450" s="130"/>
      <c r="C450" s="130"/>
      <c r="D450" s="130"/>
      <c r="E450" s="130"/>
      <c r="F450" s="130"/>
      <c r="G450" s="130"/>
      <c r="H450" s="130"/>
      <c r="I450" s="130"/>
      <c r="J450" s="130"/>
      <c r="K450" s="130"/>
      <c r="L450" s="130"/>
      <c r="M450" s="130"/>
      <c r="N450" s="130"/>
      <c r="O450" s="130"/>
      <c r="P450" s="130"/>
      <c r="Q450" s="130"/>
      <c r="R450" s="130"/>
      <c r="S450" s="130"/>
      <c r="T450" s="127"/>
      <c r="U450" s="127"/>
      <c r="V450" s="127"/>
      <c r="W450" s="127"/>
      <c r="X450" s="127"/>
      <c r="Y450" s="127"/>
      <c r="Z450" s="127"/>
      <c r="AA450" s="127"/>
      <c r="AB450" s="127"/>
      <c r="AC450" s="127"/>
      <c r="AD450" s="127"/>
      <c r="AE450" s="127"/>
      <c r="AF450" s="127"/>
      <c r="AG450" s="127"/>
      <c r="AH450" s="127"/>
      <c r="AI450" s="127"/>
      <c r="AJ450" s="127"/>
      <c r="AK450" s="127"/>
      <c r="AL450" s="127"/>
      <c r="AM450" s="127"/>
    </row>
    <row r="451" spans="1:39" ht="15" customHeight="1" x14ac:dyDescent="0.25">
      <c r="A451" s="130"/>
      <c r="B451" s="130"/>
      <c r="C451" s="130"/>
      <c r="D451" s="130"/>
      <c r="E451" s="130"/>
      <c r="F451" s="130"/>
      <c r="G451" s="130"/>
      <c r="H451" s="130"/>
      <c r="I451" s="130"/>
      <c r="J451" s="130"/>
      <c r="K451" s="130"/>
      <c r="L451" s="130"/>
      <c r="M451" s="130"/>
      <c r="N451" s="130"/>
      <c r="O451" s="130"/>
      <c r="P451" s="130"/>
      <c r="Q451" s="130"/>
      <c r="R451" s="130"/>
      <c r="S451" s="130"/>
      <c r="T451" s="127"/>
      <c r="U451" s="127"/>
      <c r="V451" s="127"/>
      <c r="W451" s="127"/>
      <c r="X451" s="127"/>
      <c r="Y451" s="127"/>
      <c r="Z451" s="127"/>
      <c r="AA451" s="127"/>
      <c r="AB451" s="127"/>
      <c r="AC451" s="127"/>
      <c r="AD451" s="127"/>
      <c r="AE451" s="127"/>
      <c r="AF451" s="127"/>
      <c r="AG451" s="127"/>
      <c r="AH451" s="127"/>
      <c r="AI451" s="127"/>
      <c r="AJ451" s="127"/>
      <c r="AK451" s="127"/>
      <c r="AL451" s="127"/>
      <c r="AM451" s="127"/>
    </row>
    <row r="452" spans="1:39" ht="15" customHeight="1" x14ac:dyDescent="0.25">
      <c r="A452" s="130"/>
      <c r="B452" s="130"/>
      <c r="C452" s="130"/>
      <c r="D452" s="130"/>
      <c r="E452" s="130"/>
      <c r="F452" s="130"/>
      <c r="G452" s="130"/>
      <c r="H452" s="130"/>
      <c r="I452" s="130"/>
      <c r="J452" s="130"/>
      <c r="K452" s="130"/>
      <c r="L452" s="130"/>
      <c r="M452" s="130"/>
      <c r="N452" s="130"/>
      <c r="O452" s="130"/>
      <c r="P452" s="130"/>
      <c r="Q452" s="130"/>
      <c r="R452" s="130"/>
      <c r="S452" s="130"/>
      <c r="T452" s="127"/>
      <c r="U452" s="127"/>
      <c r="V452" s="127"/>
      <c r="W452" s="127"/>
      <c r="X452" s="127"/>
      <c r="Y452" s="127"/>
      <c r="Z452" s="127"/>
      <c r="AA452" s="127"/>
      <c r="AB452" s="127"/>
      <c r="AC452" s="127"/>
      <c r="AD452" s="127"/>
      <c r="AE452" s="127"/>
      <c r="AF452" s="127"/>
      <c r="AG452" s="127"/>
      <c r="AH452" s="127"/>
      <c r="AI452" s="127"/>
      <c r="AJ452" s="127"/>
      <c r="AK452" s="127"/>
      <c r="AL452" s="127"/>
      <c r="AM452" s="127"/>
    </row>
    <row r="453" spans="1:39" ht="15" customHeight="1" x14ac:dyDescent="0.25">
      <c r="A453" s="130"/>
      <c r="B453" s="130"/>
      <c r="C453" s="130"/>
      <c r="D453" s="130"/>
      <c r="E453" s="130"/>
      <c r="F453" s="130"/>
      <c r="G453" s="130"/>
      <c r="H453" s="130"/>
      <c r="I453" s="130"/>
      <c r="J453" s="130"/>
      <c r="K453" s="130"/>
      <c r="L453" s="130"/>
      <c r="M453" s="130"/>
      <c r="N453" s="130"/>
      <c r="O453" s="130"/>
      <c r="P453" s="130"/>
      <c r="Q453" s="130"/>
      <c r="R453" s="130"/>
      <c r="S453" s="130"/>
      <c r="T453" s="127"/>
      <c r="U453" s="127"/>
      <c r="V453" s="127"/>
      <c r="W453" s="127"/>
      <c r="X453" s="127"/>
      <c r="Y453" s="127"/>
      <c r="Z453" s="127"/>
      <c r="AA453" s="127"/>
      <c r="AB453" s="127"/>
      <c r="AC453" s="127"/>
      <c r="AD453" s="127"/>
      <c r="AE453" s="127"/>
      <c r="AF453" s="127"/>
      <c r="AG453" s="127"/>
      <c r="AH453" s="127"/>
      <c r="AI453" s="127"/>
      <c r="AJ453" s="127"/>
      <c r="AK453" s="127"/>
      <c r="AL453" s="127"/>
      <c r="AM453" s="127"/>
    </row>
    <row r="454" spans="1:39" ht="15" customHeight="1" x14ac:dyDescent="0.25">
      <c r="A454" s="130"/>
      <c r="B454" s="130"/>
      <c r="C454" s="130"/>
      <c r="D454" s="130"/>
      <c r="E454" s="130"/>
      <c r="F454" s="130"/>
      <c r="G454" s="130"/>
      <c r="H454" s="130"/>
      <c r="I454" s="130"/>
      <c r="J454" s="130"/>
      <c r="K454" s="130"/>
      <c r="L454" s="130"/>
      <c r="M454" s="130"/>
      <c r="N454" s="130"/>
      <c r="O454" s="130"/>
      <c r="P454" s="130"/>
      <c r="Q454" s="130"/>
      <c r="R454" s="130"/>
      <c r="S454" s="130"/>
      <c r="T454" s="127"/>
      <c r="U454" s="127"/>
      <c r="V454" s="127"/>
      <c r="W454" s="127"/>
      <c r="X454" s="127"/>
      <c r="Y454" s="127"/>
      <c r="Z454" s="127"/>
      <c r="AA454" s="127"/>
      <c r="AB454" s="127"/>
      <c r="AC454" s="127"/>
      <c r="AD454" s="127"/>
      <c r="AE454" s="127"/>
      <c r="AF454" s="127"/>
      <c r="AG454" s="127"/>
      <c r="AH454" s="127"/>
      <c r="AI454" s="127"/>
      <c r="AJ454" s="127"/>
      <c r="AK454" s="127"/>
      <c r="AL454" s="127"/>
      <c r="AM454" s="127"/>
    </row>
    <row r="455" spans="1:39" ht="15" customHeight="1" x14ac:dyDescent="0.25">
      <c r="A455" s="130"/>
      <c r="B455" s="130"/>
      <c r="C455" s="130"/>
      <c r="D455" s="130"/>
      <c r="E455" s="130"/>
      <c r="F455" s="130"/>
      <c r="G455" s="130"/>
      <c r="H455" s="130"/>
      <c r="I455" s="130"/>
      <c r="J455" s="130"/>
      <c r="K455" s="130"/>
      <c r="L455" s="130"/>
      <c r="M455" s="130"/>
      <c r="N455" s="130"/>
      <c r="O455" s="130"/>
      <c r="P455" s="130"/>
      <c r="Q455" s="130"/>
      <c r="R455" s="130"/>
      <c r="S455" s="130"/>
      <c r="T455" s="127"/>
      <c r="U455" s="127"/>
      <c r="V455" s="127"/>
      <c r="W455" s="127"/>
      <c r="X455" s="127"/>
      <c r="Y455" s="127"/>
      <c r="Z455" s="127"/>
      <c r="AA455" s="127"/>
      <c r="AB455" s="127"/>
      <c r="AC455" s="127"/>
      <c r="AD455" s="127"/>
      <c r="AE455" s="127"/>
      <c r="AF455" s="127"/>
      <c r="AG455" s="127"/>
      <c r="AH455" s="127"/>
      <c r="AI455" s="127"/>
      <c r="AJ455" s="127"/>
      <c r="AK455" s="127"/>
      <c r="AL455" s="127"/>
      <c r="AM455" s="127"/>
    </row>
    <row r="456" spans="1:39" ht="15" customHeight="1" x14ac:dyDescent="0.25">
      <c r="A456" s="130"/>
      <c r="B456" s="130"/>
      <c r="C456" s="130"/>
      <c r="D456" s="130"/>
      <c r="E456" s="130"/>
      <c r="F456" s="130"/>
      <c r="G456" s="130"/>
      <c r="H456" s="130"/>
      <c r="I456" s="130"/>
      <c r="J456" s="130"/>
      <c r="K456" s="130"/>
      <c r="L456" s="130"/>
      <c r="M456" s="130"/>
      <c r="N456" s="130"/>
      <c r="O456" s="130"/>
      <c r="P456" s="130"/>
      <c r="Q456" s="130"/>
      <c r="R456" s="130"/>
      <c r="S456" s="130"/>
      <c r="T456" s="127"/>
      <c r="U456" s="127"/>
      <c r="V456" s="127"/>
      <c r="W456" s="127"/>
      <c r="X456" s="127"/>
      <c r="Y456" s="127"/>
      <c r="Z456" s="127"/>
      <c r="AA456" s="127"/>
      <c r="AB456" s="127"/>
      <c r="AC456" s="127"/>
      <c r="AD456" s="127"/>
      <c r="AE456" s="127"/>
      <c r="AF456" s="127"/>
      <c r="AG456" s="127"/>
      <c r="AH456" s="127"/>
      <c r="AI456" s="127"/>
      <c r="AJ456" s="127"/>
      <c r="AK456" s="127"/>
      <c r="AL456" s="127"/>
      <c r="AM456" s="127"/>
    </row>
    <row r="457" spans="1:39" ht="15" customHeight="1" x14ac:dyDescent="0.25">
      <c r="A457" s="130"/>
      <c r="B457" s="130"/>
      <c r="C457" s="130"/>
      <c r="D457" s="130"/>
      <c r="E457" s="130"/>
      <c r="F457" s="130"/>
      <c r="G457" s="130"/>
      <c r="H457" s="130"/>
      <c r="I457" s="130"/>
      <c r="J457" s="130"/>
      <c r="K457" s="130"/>
      <c r="L457" s="130"/>
      <c r="M457" s="130"/>
      <c r="N457" s="130"/>
      <c r="O457" s="130"/>
      <c r="P457" s="130"/>
      <c r="Q457" s="130"/>
      <c r="R457" s="130"/>
      <c r="S457" s="130"/>
      <c r="T457" s="127"/>
      <c r="U457" s="127"/>
      <c r="V457" s="127"/>
      <c r="W457" s="127"/>
      <c r="X457" s="127"/>
      <c r="Y457" s="127"/>
      <c r="Z457" s="127"/>
      <c r="AA457" s="127"/>
      <c r="AB457" s="127"/>
      <c r="AC457" s="127"/>
      <c r="AD457" s="127"/>
      <c r="AE457" s="127"/>
      <c r="AF457" s="127"/>
      <c r="AG457" s="127"/>
      <c r="AH457" s="127"/>
      <c r="AI457" s="127"/>
      <c r="AJ457" s="127"/>
      <c r="AK457" s="127"/>
      <c r="AL457" s="127"/>
      <c r="AM457" s="127"/>
    </row>
    <row r="458" spans="1:39" ht="15" customHeight="1" x14ac:dyDescent="0.25">
      <c r="A458" s="130"/>
      <c r="B458" s="130"/>
      <c r="C458" s="130"/>
      <c r="D458" s="130"/>
      <c r="E458" s="130"/>
      <c r="F458" s="130"/>
      <c r="G458" s="130"/>
      <c r="H458" s="130"/>
      <c r="I458" s="130"/>
      <c r="J458" s="130"/>
      <c r="K458" s="130"/>
      <c r="L458" s="130"/>
      <c r="M458" s="130"/>
      <c r="N458" s="130"/>
      <c r="O458" s="130"/>
      <c r="P458" s="130"/>
      <c r="Q458" s="130"/>
      <c r="R458" s="130"/>
      <c r="S458" s="130"/>
      <c r="T458" s="127"/>
      <c r="U458" s="127"/>
      <c r="V458" s="127"/>
      <c r="W458" s="127"/>
      <c r="X458" s="127"/>
      <c r="Y458" s="127"/>
      <c r="Z458" s="127"/>
      <c r="AA458" s="127"/>
      <c r="AB458" s="127"/>
      <c r="AC458" s="127"/>
      <c r="AD458" s="127"/>
      <c r="AE458" s="127"/>
      <c r="AF458" s="127"/>
      <c r="AG458" s="127"/>
      <c r="AH458" s="127"/>
      <c r="AI458" s="127"/>
      <c r="AJ458" s="127"/>
      <c r="AK458" s="127"/>
      <c r="AL458" s="127"/>
      <c r="AM458" s="127"/>
    </row>
    <row r="459" spans="1:39" ht="15" customHeight="1" x14ac:dyDescent="0.25">
      <c r="A459" s="130"/>
      <c r="B459" s="130"/>
      <c r="C459" s="130"/>
      <c r="D459" s="130"/>
      <c r="E459" s="130"/>
      <c r="F459" s="130"/>
      <c r="G459" s="130"/>
      <c r="H459" s="130"/>
      <c r="I459" s="130"/>
      <c r="J459" s="130"/>
      <c r="K459" s="130"/>
      <c r="L459" s="130"/>
      <c r="M459" s="130"/>
      <c r="N459" s="130"/>
      <c r="O459" s="130"/>
      <c r="P459" s="130"/>
      <c r="Q459" s="130"/>
      <c r="R459" s="130"/>
      <c r="S459" s="130"/>
      <c r="T459" s="127"/>
      <c r="U459" s="127"/>
      <c r="V459" s="127"/>
      <c r="W459" s="127"/>
      <c r="X459" s="127"/>
      <c r="Y459" s="127"/>
      <c r="Z459" s="127"/>
      <c r="AA459" s="127"/>
      <c r="AB459" s="127"/>
      <c r="AC459" s="127"/>
      <c r="AD459" s="127"/>
      <c r="AE459" s="127"/>
      <c r="AF459" s="127"/>
      <c r="AG459" s="127"/>
      <c r="AH459" s="127"/>
      <c r="AI459" s="127"/>
      <c r="AJ459" s="127"/>
      <c r="AK459" s="127"/>
      <c r="AL459" s="127"/>
      <c r="AM459" s="127"/>
    </row>
    <row r="460" spans="1:39" ht="15" customHeight="1" x14ac:dyDescent="0.25">
      <c r="A460" s="130"/>
      <c r="B460" s="130"/>
      <c r="C460" s="130"/>
      <c r="D460" s="130"/>
      <c r="E460" s="130"/>
      <c r="F460" s="130"/>
      <c r="G460" s="130"/>
      <c r="H460" s="130"/>
      <c r="I460" s="130"/>
      <c r="J460" s="130"/>
      <c r="K460" s="130"/>
      <c r="L460" s="130"/>
      <c r="M460" s="130"/>
      <c r="N460" s="130"/>
      <c r="O460" s="130"/>
      <c r="P460" s="130"/>
      <c r="Q460" s="130"/>
      <c r="R460" s="130"/>
      <c r="S460" s="130"/>
      <c r="T460" s="127"/>
      <c r="U460" s="127"/>
      <c r="V460" s="127"/>
      <c r="W460" s="127"/>
      <c r="X460" s="127"/>
      <c r="Y460" s="127"/>
      <c r="Z460" s="127"/>
      <c r="AA460" s="127"/>
      <c r="AB460" s="127"/>
      <c r="AC460" s="127"/>
      <c r="AD460" s="127"/>
      <c r="AE460" s="127"/>
      <c r="AF460" s="127"/>
      <c r="AG460" s="127"/>
      <c r="AH460" s="127"/>
      <c r="AI460" s="127"/>
      <c r="AJ460" s="127"/>
      <c r="AK460" s="127"/>
      <c r="AL460" s="127"/>
      <c r="AM460" s="127"/>
    </row>
    <row r="461" spans="1:39" ht="15" customHeight="1" x14ac:dyDescent="0.25">
      <c r="A461" s="130"/>
      <c r="B461" s="130"/>
      <c r="C461" s="130"/>
      <c r="D461" s="130"/>
      <c r="E461" s="130"/>
      <c r="F461" s="130"/>
      <c r="G461" s="130"/>
      <c r="H461" s="130"/>
      <c r="I461" s="130"/>
      <c r="J461" s="130"/>
      <c r="K461" s="130"/>
      <c r="L461" s="130"/>
      <c r="M461" s="130"/>
      <c r="N461" s="130"/>
      <c r="O461" s="130"/>
      <c r="P461" s="130"/>
      <c r="Q461" s="130"/>
      <c r="R461" s="130"/>
      <c r="S461" s="130"/>
      <c r="T461" s="127"/>
      <c r="U461" s="127"/>
      <c r="V461" s="127"/>
      <c r="W461" s="127"/>
      <c r="X461" s="127"/>
      <c r="Y461" s="127"/>
      <c r="Z461" s="127"/>
      <c r="AA461" s="127"/>
      <c r="AB461" s="127"/>
      <c r="AC461" s="127"/>
      <c r="AD461" s="127"/>
      <c r="AE461" s="127"/>
      <c r="AF461" s="127"/>
      <c r="AG461" s="127"/>
      <c r="AH461" s="127"/>
      <c r="AI461" s="127"/>
      <c r="AJ461" s="127"/>
      <c r="AK461" s="127"/>
      <c r="AL461" s="127"/>
      <c r="AM461" s="127"/>
    </row>
    <row r="462" spans="1:39" ht="15" customHeight="1" x14ac:dyDescent="0.25">
      <c r="A462" s="130"/>
      <c r="B462" s="130"/>
      <c r="C462" s="130"/>
      <c r="D462" s="130"/>
      <c r="E462" s="130"/>
      <c r="F462" s="130"/>
      <c r="G462" s="130"/>
      <c r="H462" s="130"/>
      <c r="I462" s="130"/>
      <c r="J462" s="130"/>
      <c r="K462" s="130"/>
      <c r="L462" s="130"/>
      <c r="M462" s="130"/>
      <c r="N462" s="130"/>
      <c r="O462" s="130"/>
      <c r="P462" s="130"/>
      <c r="Q462" s="130"/>
      <c r="R462" s="130"/>
      <c r="S462" s="130"/>
      <c r="T462" s="127"/>
      <c r="U462" s="127"/>
      <c r="V462" s="127"/>
      <c r="W462" s="127"/>
      <c r="X462" s="127"/>
      <c r="Y462" s="127"/>
      <c r="Z462" s="127"/>
      <c r="AA462" s="127"/>
      <c r="AB462" s="127"/>
      <c r="AC462" s="127"/>
      <c r="AD462" s="127"/>
      <c r="AE462" s="127"/>
      <c r="AF462" s="127"/>
      <c r="AG462" s="127"/>
      <c r="AH462" s="127"/>
      <c r="AI462" s="127"/>
      <c r="AJ462" s="127"/>
      <c r="AK462" s="127"/>
      <c r="AL462" s="127"/>
      <c r="AM462" s="127"/>
    </row>
    <row r="463" spans="1:39" ht="15" customHeight="1" x14ac:dyDescent="0.25">
      <c r="A463" s="130"/>
      <c r="B463" s="130"/>
      <c r="C463" s="130"/>
      <c r="D463" s="130"/>
      <c r="E463" s="130"/>
      <c r="F463" s="130"/>
      <c r="G463" s="130"/>
      <c r="H463" s="130"/>
      <c r="I463" s="130"/>
      <c r="J463" s="130"/>
      <c r="K463" s="130"/>
      <c r="L463" s="130"/>
      <c r="M463" s="130"/>
      <c r="N463" s="130"/>
      <c r="O463" s="130"/>
      <c r="P463" s="130"/>
      <c r="Q463" s="130"/>
      <c r="R463" s="130"/>
      <c r="S463" s="130"/>
      <c r="T463" s="127"/>
      <c r="U463" s="127"/>
      <c r="V463" s="127"/>
      <c r="W463" s="127"/>
      <c r="X463" s="127"/>
      <c r="Y463" s="127"/>
      <c r="Z463" s="127"/>
      <c r="AA463" s="127"/>
      <c r="AB463" s="127"/>
      <c r="AC463" s="127"/>
      <c r="AD463" s="127"/>
      <c r="AE463" s="127"/>
      <c r="AF463" s="127"/>
      <c r="AG463" s="127"/>
      <c r="AH463" s="127"/>
      <c r="AI463" s="127"/>
      <c r="AJ463" s="127"/>
      <c r="AK463" s="127"/>
      <c r="AL463" s="127"/>
      <c r="AM463" s="127"/>
    </row>
    <row r="464" spans="1:39" ht="15" customHeight="1" x14ac:dyDescent="0.25">
      <c r="A464" s="130"/>
      <c r="B464" s="130"/>
      <c r="C464" s="130"/>
      <c r="D464" s="130"/>
      <c r="E464" s="130"/>
      <c r="F464" s="130"/>
      <c r="G464" s="130"/>
      <c r="H464" s="130"/>
      <c r="I464" s="130"/>
      <c r="J464" s="130"/>
      <c r="K464" s="130"/>
      <c r="L464" s="130"/>
      <c r="M464" s="130"/>
      <c r="N464" s="130"/>
      <c r="O464" s="130"/>
      <c r="P464" s="130"/>
      <c r="Q464" s="130"/>
      <c r="R464" s="130"/>
      <c r="S464" s="130"/>
      <c r="T464" s="127"/>
      <c r="U464" s="127"/>
      <c r="V464" s="127"/>
      <c r="W464" s="127"/>
      <c r="X464" s="127"/>
      <c r="Y464" s="127"/>
      <c r="Z464" s="127"/>
      <c r="AA464" s="127"/>
      <c r="AB464" s="127"/>
      <c r="AC464" s="127"/>
      <c r="AD464" s="127"/>
      <c r="AE464" s="127"/>
      <c r="AF464" s="127"/>
      <c r="AG464" s="127"/>
      <c r="AH464" s="127"/>
      <c r="AI464" s="127"/>
      <c r="AJ464" s="127"/>
      <c r="AK464" s="127"/>
      <c r="AL464" s="127"/>
      <c r="AM464" s="127"/>
    </row>
    <row r="465" spans="1:39" ht="15" customHeight="1" x14ac:dyDescent="0.25">
      <c r="A465" s="130"/>
      <c r="B465" s="130"/>
      <c r="C465" s="130"/>
      <c r="D465" s="130"/>
      <c r="E465" s="130"/>
      <c r="F465" s="130"/>
      <c r="G465" s="130"/>
      <c r="H465" s="130"/>
      <c r="I465" s="130"/>
      <c r="J465" s="130"/>
      <c r="K465" s="130"/>
      <c r="L465" s="130"/>
      <c r="M465" s="130"/>
      <c r="N465" s="130"/>
      <c r="O465" s="130"/>
      <c r="P465" s="130"/>
      <c r="Q465" s="130"/>
      <c r="R465" s="130"/>
      <c r="S465" s="130"/>
      <c r="T465" s="127"/>
      <c r="U465" s="127"/>
      <c r="V465" s="127"/>
      <c r="W465" s="127"/>
      <c r="X465" s="127"/>
      <c r="Y465" s="127"/>
      <c r="Z465" s="127"/>
      <c r="AA465" s="127"/>
      <c r="AB465" s="127"/>
      <c r="AC465" s="127"/>
      <c r="AD465" s="127"/>
      <c r="AE465" s="127"/>
      <c r="AF465" s="127"/>
      <c r="AG465" s="127"/>
      <c r="AH465" s="127"/>
      <c r="AI465" s="127"/>
      <c r="AJ465" s="127"/>
      <c r="AK465" s="127"/>
      <c r="AL465" s="127"/>
      <c r="AM465" s="127"/>
    </row>
    <row r="466" spans="1:39" ht="15" customHeight="1" x14ac:dyDescent="0.25">
      <c r="A466" s="130"/>
      <c r="B466" s="130"/>
      <c r="C466" s="130"/>
      <c r="D466" s="130"/>
      <c r="E466" s="130"/>
      <c r="F466" s="130"/>
      <c r="G466" s="130"/>
      <c r="H466" s="130"/>
      <c r="I466" s="130"/>
      <c r="J466" s="130"/>
      <c r="K466" s="130"/>
      <c r="L466" s="130"/>
      <c r="M466" s="130"/>
      <c r="N466" s="130"/>
      <c r="O466" s="130"/>
      <c r="P466" s="130"/>
      <c r="Q466" s="130"/>
      <c r="R466" s="130"/>
      <c r="S466" s="130"/>
      <c r="T466" s="127"/>
      <c r="U466" s="127"/>
      <c r="V466" s="127"/>
      <c r="W466" s="127"/>
      <c r="X466" s="127"/>
      <c r="Y466" s="127"/>
      <c r="Z466" s="127"/>
      <c r="AA466" s="127"/>
      <c r="AB466" s="127"/>
      <c r="AC466" s="127"/>
      <c r="AD466" s="127"/>
      <c r="AE466" s="127"/>
      <c r="AF466" s="127"/>
      <c r="AG466" s="127"/>
      <c r="AH466" s="127"/>
      <c r="AI466" s="127"/>
      <c r="AJ466" s="127"/>
      <c r="AK466" s="127"/>
      <c r="AL466" s="127"/>
      <c r="AM466" s="127"/>
    </row>
    <row r="467" spans="1:39" ht="15" customHeight="1" x14ac:dyDescent="0.25">
      <c r="A467" s="130"/>
      <c r="B467" s="130"/>
      <c r="C467" s="130"/>
      <c r="D467" s="130"/>
      <c r="E467" s="130"/>
      <c r="F467" s="130"/>
      <c r="G467" s="130"/>
      <c r="H467" s="130"/>
      <c r="I467" s="130"/>
      <c r="J467" s="130"/>
      <c r="K467" s="130"/>
      <c r="L467" s="130"/>
      <c r="M467" s="130"/>
      <c r="N467" s="130"/>
      <c r="O467" s="130"/>
      <c r="P467" s="130"/>
      <c r="Q467" s="130"/>
      <c r="R467" s="130"/>
      <c r="S467" s="130"/>
      <c r="T467" s="127"/>
      <c r="U467" s="127"/>
      <c r="V467" s="127"/>
      <c r="W467" s="127"/>
      <c r="X467" s="127"/>
      <c r="Y467" s="127"/>
      <c r="Z467" s="127"/>
      <c r="AA467" s="127"/>
      <c r="AB467" s="127"/>
      <c r="AC467" s="127"/>
      <c r="AD467" s="127"/>
      <c r="AE467" s="127"/>
      <c r="AF467" s="127"/>
      <c r="AG467" s="127"/>
      <c r="AH467" s="127"/>
      <c r="AI467" s="127"/>
      <c r="AJ467" s="127"/>
      <c r="AK467" s="127"/>
      <c r="AL467" s="127"/>
      <c r="AM467" s="127"/>
    </row>
    <row r="468" spans="1:39" ht="15" customHeight="1" x14ac:dyDescent="0.25">
      <c r="A468" s="130"/>
      <c r="B468" s="130"/>
      <c r="C468" s="130"/>
      <c r="D468" s="130"/>
      <c r="E468" s="130"/>
      <c r="F468" s="130"/>
      <c r="G468" s="130"/>
      <c r="H468" s="130"/>
      <c r="I468" s="130"/>
      <c r="J468" s="130"/>
      <c r="K468" s="130"/>
      <c r="L468" s="130"/>
      <c r="M468" s="130"/>
      <c r="N468" s="130"/>
      <c r="O468" s="130"/>
      <c r="P468" s="130"/>
      <c r="Q468" s="130"/>
      <c r="R468" s="130"/>
      <c r="S468" s="130"/>
      <c r="T468" s="127"/>
      <c r="U468" s="127"/>
      <c r="V468" s="127"/>
      <c r="W468" s="127"/>
      <c r="X468" s="127"/>
      <c r="Y468" s="127"/>
      <c r="Z468" s="127"/>
      <c r="AA468" s="127"/>
      <c r="AB468" s="127"/>
      <c r="AC468" s="127"/>
      <c r="AD468" s="127"/>
      <c r="AE468" s="127"/>
      <c r="AF468" s="127"/>
      <c r="AG468" s="127"/>
      <c r="AH468" s="127"/>
      <c r="AI468" s="127"/>
      <c r="AJ468" s="127"/>
      <c r="AK468" s="127"/>
      <c r="AL468" s="127"/>
      <c r="AM468" s="127"/>
    </row>
    <row r="469" spans="1:39" ht="15" customHeight="1" x14ac:dyDescent="0.25">
      <c r="A469" s="130"/>
      <c r="B469" s="130"/>
      <c r="C469" s="130"/>
      <c r="D469" s="130"/>
      <c r="E469" s="130"/>
      <c r="F469" s="130"/>
      <c r="G469" s="130"/>
      <c r="H469" s="130"/>
      <c r="I469" s="130"/>
      <c r="J469" s="130"/>
      <c r="K469" s="130"/>
      <c r="L469" s="130"/>
      <c r="M469" s="130"/>
      <c r="N469" s="130"/>
      <c r="O469" s="130"/>
      <c r="P469" s="130"/>
      <c r="Q469" s="130"/>
      <c r="R469" s="130"/>
      <c r="S469" s="130"/>
      <c r="T469" s="127"/>
      <c r="U469" s="127"/>
      <c r="V469" s="127"/>
      <c r="W469" s="127"/>
      <c r="X469" s="127"/>
      <c r="Y469" s="127"/>
      <c r="Z469" s="127"/>
      <c r="AA469" s="127"/>
      <c r="AB469" s="127"/>
      <c r="AC469" s="127"/>
      <c r="AD469" s="127"/>
      <c r="AE469" s="127"/>
      <c r="AF469" s="127"/>
      <c r="AG469" s="127"/>
      <c r="AH469" s="127"/>
      <c r="AI469" s="127"/>
      <c r="AJ469" s="127"/>
      <c r="AK469" s="127"/>
      <c r="AL469" s="127"/>
      <c r="AM469" s="127"/>
    </row>
    <row r="470" spans="1:39" ht="15" customHeight="1" x14ac:dyDescent="0.25">
      <c r="A470" s="130"/>
      <c r="B470" s="130"/>
      <c r="C470" s="130"/>
      <c r="D470" s="130"/>
      <c r="E470" s="130"/>
      <c r="F470" s="130"/>
      <c r="G470" s="130"/>
      <c r="H470" s="130"/>
      <c r="I470" s="130"/>
      <c r="J470" s="130"/>
      <c r="K470" s="130"/>
      <c r="L470" s="130"/>
      <c r="M470" s="130"/>
      <c r="N470" s="130"/>
      <c r="O470" s="130"/>
      <c r="P470" s="130"/>
      <c r="Q470" s="130"/>
      <c r="R470" s="130"/>
      <c r="S470" s="130"/>
      <c r="T470" s="127"/>
      <c r="U470" s="127"/>
      <c r="V470" s="127"/>
      <c r="W470" s="127"/>
      <c r="X470" s="127"/>
      <c r="Y470" s="127"/>
      <c r="Z470" s="127"/>
      <c r="AA470" s="127"/>
      <c r="AB470" s="127"/>
      <c r="AC470" s="127"/>
      <c r="AD470" s="127"/>
      <c r="AE470" s="127"/>
      <c r="AF470" s="127"/>
      <c r="AG470" s="127"/>
      <c r="AH470" s="127"/>
      <c r="AI470" s="127"/>
      <c r="AJ470" s="127"/>
      <c r="AK470" s="127"/>
      <c r="AL470" s="127"/>
      <c r="AM470" s="127"/>
    </row>
    <row r="471" spans="1:39" ht="15" customHeight="1" x14ac:dyDescent="0.25">
      <c r="A471" s="130"/>
      <c r="B471" s="130"/>
      <c r="C471" s="130"/>
      <c r="D471" s="130"/>
      <c r="E471" s="130"/>
      <c r="F471" s="130"/>
      <c r="G471" s="130"/>
      <c r="H471" s="130"/>
      <c r="I471" s="130"/>
      <c r="J471" s="130"/>
      <c r="K471" s="130"/>
      <c r="L471" s="130"/>
      <c r="M471" s="130"/>
      <c r="N471" s="130"/>
      <c r="O471" s="130"/>
      <c r="P471" s="130"/>
      <c r="Q471" s="130"/>
      <c r="R471" s="130"/>
      <c r="S471" s="130"/>
      <c r="T471" s="127"/>
      <c r="U471" s="127"/>
      <c r="V471" s="127"/>
      <c r="W471" s="127"/>
      <c r="X471" s="127"/>
      <c r="Y471" s="127"/>
      <c r="Z471" s="127"/>
      <c r="AA471" s="127"/>
      <c r="AB471" s="127"/>
      <c r="AC471" s="127"/>
      <c r="AD471" s="127"/>
      <c r="AE471" s="127"/>
      <c r="AF471" s="127"/>
      <c r="AG471" s="127"/>
      <c r="AH471" s="127"/>
      <c r="AI471" s="127"/>
      <c r="AJ471" s="127"/>
      <c r="AK471" s="127"/>
      <c r="AL471" s="127"/>
      <c r="AM471" s="127"/>
    </row>
    <row r="472" spans="1:39" ht="15" customHeight="1" x14ac:dyDescent="0.25">
      <c r="A472" s="130"/>
      <c r="B472" s="130"/>
      <c r="C472" s="130"/>
      <c r="D472" s="130"/>
      <c r="E472" s="130"/>
      <c r="F472" s="130"/>
      <c r="G472" s="130"/>
      <c r="H472" s="130"/>
      <c r="I472" s="130"/>
      <c r="J472" s="130"/>
      <c r="K472" s="130"/>
      <c r="L472" s="130"/>
      <c r="M472" s="130"/>
      <c r="N472" s="130"/>
      <c r="O472" s="130"/>
      <c r="P472" s="130"/>
      <c r="Q472" s="130"/>
      <c r="R472" s="130"/>
      <c r="S472" s="130"/>
      <c r="T472" s="127"/>
      <c r="U472" s="127"/>
      <c r="V472" s="127"/>
      <c r="W472" s="127"/>
      <c r="X472" s="127"/>
      <c r="Y472" s="127"/>
      <c r="Z472" s="127"/>
      <c r="AA472" s="127"/>
      <c r="AB472" s="127"/>
      <c r="AC472" s="127"/>
      <c r="AD472" s="127"/>
      <c r="AE472" s="127"/>
      <c r="AF472" s="127"/>
      <c r="AG472" s="127"/>
      <c r="AH472" s="127"/>
      <c r="AI472" s="127"/>
      <c r="AJ472" s="127"/>
      <c r="AK472" s="127"/>
      <c r="AL472" s="127"/>
      <c r="AM472" s="127"/>
    </row>
    <row r="473" spans="1:39" ht="15" customHeight="1" x14ac:dyDescent="0.25">
      <c r="A473" s="130"/>
      <c r="B473" s="130"/>
      <c r="C473" s="130"/>
      <c r="D473" s="130"/>
      <c r="E473" s="130"/>
      <c r="F473" s="130"/>
      <c r="G473" s="130"/>
      <c r="H473" s="130"/>
      <c r="I473" s="130"/>
      <c r="J473" s="130"/>
      <c r="K473" s="130"/>
      <c r="L473" s="130"/>
      <c r="M473" s="130"/>
      <c r="N473" s="130"/>
      <c r="O473" s="130"/>
      <c r="P473" s="130"/>
      <c r="Q473" s="130"/>
      <c r="R473" s="130"/>
      <c r="S473" s="130"/>
      <c r="T473" s="127"/>
      <c r="U473" s="127"/>
      <c r="V473" s="127"/>
      <c r="W473" s="127"/>
      <c r="X473" s="127"/>
      <c r="Y473" s="127"/>
      <c r="Z473" s="127"/>
      <c r="AA473" s="127"/>
      <c r="AB473" s="127"/>
      <c r="AC473" s="127"/>
      <c r="AD473" s="127"/>
      <c r="AE473" s="127"/>
      <c r="AF473" s="127"/>
      <c r="AG473" s="127"/>
      <c r="AH473" s="127"/>
      <c r="AI473" s="127"/>
      <c r="AJ473" s="127"/>
      <c r="AK473" s="127"/>
      <c r="AL473" s="127"/>
      <c r="AM473" s="127"/>
    </row>
    <row r="474" spans="1:39" ht="15" customHeight="1" x14ac:dyDescent="0.25">
      <c r="A474" s="130"/>
      <c r="B474" s="130"/>
      <c r="C474" s="130"/>
      <c r="D474" s="130"/>
      <c r="E474" s="130"/>
      <c r="F474" s="130"/>
      <c r="G474" s="130"/>
      <c r="H474" s="130"/>
      <c r="I474" s="130"/>
      <c r="J474" s="130"/>
      <c r="K474" s="130"/>
      <c r="L474" s="130"/>
      <c r="M474" s="130"/>
      <c r="N474" s="130"/>
      <c r="O474" s="130"/>
      <c r="P474" s="130"/>
      <c r="Q474" s="130"/>
      <c r="R474" s="130"/>
      <c r="S474" s="130"/>
      <c r="T474" s="127"/>
      <c r="U474" s="127"/>
      <c r="V474" s="127"/>
      <c r="W474" s="127"/>
      <c r="X474" s="127"/>
      <c r="Y474" s="127"/>
      <c r="Z474" s="127"/>
      <c r="AA474" s="127"/>
      <c r="AB474" s="127"/>
      <c r="AC474" s="127"/>
      <c r="AD474" s="127"/>
      <c r="AE474" s="127"/>
      <c r="AF474" s="127"/>
      <c r="AG474" s="127"/>
      <c r="AH474" s="127"/>
      <c r="AI474" s="127"/>
      <c r="AJ474" s="127"/>
      <c r="AK474" s="127"/>
      <c r="AL474" s="127"/>
      <c r="AM474" s="127"/>
    </row>
    <row r="475" spans="1:39" ht="15" customHeight="1" x14ac:dyDescent="0.25">
      <c r="A475" s="130"/>
      <c r="B475" s="130"/>
      <c r="C475" s="130"/>
      <c r="D475" s="130"/>
      <c r="E475" s="130"/>
      <c r="F475" s="130"/>
      <c r="G475" s="130"/>
      <c r="H475" s="130"/>
      <c r="I475" s="130"/>
      <c r="J475" s="130"/>
      <c r="K475" s="130"/>
      <c r="L475" s="130"/>
      <c r="M475" s="130"/>
      <c r="N475" s="130"/>
      <c r="O475" s="130"/>
      <c r="P475" s="130"/>
      <c r="Q475" s="130"/>
      <c r="R475" s="130"/>
      <c r="S475" s="130"/>
      <c r="T475" s="127"/>
      <c r="U475" s="127"/>
      <c r="V475" s="127"/>
      <c r="W475" s="127"/>
      <c r="X475" s="127"/>
      <c r="Y475" s="127"/>
      <c r="Z475" s="127"/>
      <c r="AA475" s="127"/>
      <c r="AB475" s="127"/>
      <c r="AC475" s="127"/>
      <c r="AD475" s="127"/>
      <c r="AE475" s="127"/>
      <c r="AF475" s="127"/>
      <c r="AG475" s="127"/>
      <c r="AH475" s="127"/>
      <c r="AI475" s="127"/>
      <c r="AJ475" s="127"/>
      <c r="AK475" s="127"/>
      <c r="AL475" s="127"/>
      <c r="AM475" s="127"/>
    </row>
    <row r="476" spans="1:39" ht="15" customHeight="1" x14ac:dyDescent="0.25">
      <c r="A476" s="130"/>
      <c r="B476" s="130"/>
      <c r="C476" s="130"/>
      <c r="D476" s="130"/>
      <c r="E476" s="130"/>
      <c r="F476" s="130"/>
      <c r="G476" s="130"/>
      <c r="H476" s="130"/>
      <c r="I476" s="130"/>
      <c r="J476" s="130"/>
      <c r="K476" s="130"/>
      <c r="L476" s="130"/>
      <c r="M476" s="130"/>
      <c r="N476" s="130"/>
      <c r="O476" s="130"/>
      <c r="P476" s="130"/>
      <c r="Q476" s="130"/>
      <c r="R476" s="130"/>
      <c r="S476" s="130"/>
      <c r="T476" s="127"/>
      <c r="U476" s="127"/>
      <c r="V476" s="127"/>
      <c r="W476" s="127"/>
      <c r="X476" s="127"/>
      <c r="Y476" s="127"/>
      <c r="Z476" s="127"/>
      <c r="AA476" s="127"/>
      <c r="AB476" s="127"/>
      <c r="AC476" s="127"/>
      <c r="AD476" s="127"/>
      <c r="AE476" s="127"/>
      <c r="AF476" s="127"/>
      <c r="AG476" s="127"/>
      <c r="AH476" s="127"/>
      <c r="AI476" s="127"/>
      <c r="AJ476" s="127"/>
      <c r="AK476" s="127"/>
      <c r="AL476" s="127"/>
      <c r="AM476" s="127"/>
    </row>
    <row r="477" spans="1:39" ht="15" customHeight="1" x14ac:dyDescent="0.25">
      <c r="A477" s="130"/>
      <c r="B477" s="130"/>
      <c r="C477" s="130"/>
      <c r="D477" s="130"/>
      <c r="E477" s="130"/>
      <c r="F477" s="130"/>
      <c r="G477" s="130"/>
      <c r="H477" s="130"/>
      <c r="I477" s="130"/>
      <c r="J477" s="130"/>
      <c r="K477" s="130"/>
      <c r="L477" s="130"/>
      <c r="M477" s="130"/>
      <c r="N477" s="130"/>
      <c r="O477" s="130"/>
      <c r="P477" s="130"/>
      <c r="Q477" s="130"/>
      <c r="R477" s="130"/>
      <c r="S477" s="130"/>
      <c r="T477" s="127"/>
      <c r="U477" s="127"/>
      <c r="V477" s="127"/>
      <c r="W477" s="127"/>
      <c r="X477" s="127"/>
      <c r="Y477" s="127"/>
      <c r="Z477" s="127"/>
      <c r="AA477" s="127"/>
      <c r="AB477" s="127"/>
      <c r="AC477" s="127"/>
      <c r="AD477" s="127"/>
      <c r="AE477" s="127"/>
      <c r="AF477" s="127"/>
      <c r="AG477" s="127"/>
      <c r="AH477" s="127"/>
      <c r="AI477" s="127"/>
      <c r="AJ477" s="127"/>
      <c r="AK477" s="127"/>
      <c r="AL477" s="127"/>
      <c r="AM477" s="127"/>
    </row>
    <row r="478" spans="1:39" ht="15" customHeight="1" x14ac:dyDescent="0.25">
      <c r="A478" s="130"/>
      <c r="B478" s="130"/>
      <c r="C478" s="130"/>
      <c r="D478" s="130"/>
      <c r="E478" s="130"/>
      <c r="F478" s="130"/>
      <c r="G478" s="130"/>
      <c r="H478" s="130"/>
      <c r="I478" s="130"/>
      <c r="J478" s="130"/>
      <c r="K478" s="130"/>
      <c r="L478" s="130"/>
      <c r="M478" s="130"/>
      <c r="N478" s="130"/>
      <c r="O478" s="130"/>
      <c r="P478" s="130"/>
      <c r="Q478" s="130"/>
      <c r="R478" s="130"/>
      <c r="S478" s="130"/>
      <c r="T478" s="127"/>
      <c r="U478" s="127"/>
      <c r="V478" s="127"/>
      <c r="W478" s="127"/>
      <c r="X478" s="127"/>
      <c r="Y478" s="127"/>
      <c r="Z478" s="127"/>
      <c r="AA478" s="127"/>
      <c r="AB478" s="127"/>
      <c r="AC478" s="127"/>
      <c r="AD478" s="127"/>
      <c r="AE478" s="127"/>
      <c r="AF478" s="127"/>
      <c r="AG478" s="127"/>
      <c r="AH478" s="127"/>
      <c r="AI478" s="127"/>
      <c r="AJ478" s="127"/>
      <c r="AK478" s="127"/>
      <c r="AL478" s="127"/>
      <c r="AM478" s="127"/>
    </row>
    <row r="479" spans="1:39" ht="15" customHeight="1" x14ac:dyDescent="0.25">
      <c r="A479" s="130"/>
      <c r="B479" s="130"/>
      <c r="C479" s="130"/>
      <c r="D479" s="130"/>
      <c r="E479" s="130"/>
      <c r="F479" s="130"/>
      <c r="G479" s="130"/>
      <c r="H479" s="130"/>
      <c r="I479" s="130"/>
      <c r="J479" s="130"/>
      <c r="K479" s="130"/>
      <c r="L479" s="130"/>
      <c r="M479" s="130"/>
      <c r="N479" s="130"/>
      <c r="O479" s="130"/>
      <c r="P479" s="130"/>
      <c r="Q479" s="130"/>
      <c r="R479" s="130"/>
      <c r="S479" s="130"/>
      <c r="T479" s="127"/>
      <c r="U479" s="127"/>
      <c r="V479" s="127"/>
      <c r="W479" s="127"/>
      <c r="X479" s="127"/>
      <c r="Y479" s="127"/>
      <c r="Z479" s="127"/>
      <c r="AA479" s="127"/>
      <c r="AB479" s="127"/>
      <c r="AC479" s="127"/>
      <c r="AD479" s="127"/>
      <c r="AE479" s="127"/>
      <c r="AF479" s="127"/>
      <c r="AG479" s="127"/>
      <c r="AH479" s="127"/>
      <c r="AI479" s="127"/>
      <c r="AJ479" s="127"/>
      <c r="AK479" s="127"/>
      <c r="AL479" s="127"/>
      <c r="AM479" s="127"/>
    </row>
    <row r="480" spans="1:39" ht="15" customHeight="1" x14ac:dyDescent="0.25">
      <c r="A480" s="130"/>
      <c r="B480" s="130"/>
      <c r="C480" s="130"/>
      <c r="D480" s="130"/>
      <c r="E480" s="130"/>
      <c r="F480" s="130"/>
      <c r="G480" s="130"/>
      <c r="H480" s="130"/>
      <c r="I480" s="130"/>
      <c r="J480" s="130"/>
      <c r="K480" s="130"/>
      <c r="L480" s="130"/>
      <c r="M480" s="130"/>
      <c r="N480" s="130"/>
      <c r="O480" s="130"/>
      <c r="P480" s="130"/>
      <c r="Q480" s="130"/>
      <c r="R480" s="130"/>
      <c r="S480" s="130"/>
      <c r="T480" s="127"/>
      <c r="U480" s="127"/>
      <c r="V480" s="127"/>
      <c r="W480" s="127"/>
      <c r="X480" s="127"/>
      <c r="Y480" s="127"/>
      <c r="Z480" s="127"/>
      <c r="AA480" s="127"/>
      <c r="AB480" s="127"/>
      <c r="AC480" s="127"/>
      <c r="AD480" s="127"/>
      <c r="AE480" s="127"/>
      <c r="AF480" s="127"/>
      <c r="AG480" s="127"/>
      <c r="AH480" s="127"/>
      <c r="AI480" s="127"/>
      <c r="AJ480" s="127"/>
      <c r="AK480" s="127"/>
      <c r="AL480" s="127"/>
      <c r="AM480" s="127"/>
    </row>
    <row r="481" spans="1:39" ht="15" customHeight="1" x14ac:dyDescent="0.25">
      <c r="A481" s="130"/>
      <c r="B481" s="130"/>
      <c r="C481" s="130"/>
      <c r="D481" s="130"/>
      <c r="E481" s="130"/>
      <c r="F481" s="130"/>
      <c r="G481" s="130"/>
      <c r="H481" s="130"/>
      <c r="I481" s="130"/>
      <c r="J481" s="130"/>
      <c r="K481" s="130"/>
      <c r="L481" s="130"/>
      <c r="M481" s="130"/>
      <c r="N481" s="130"/>
      <c r="O481" s="130"/>
      <c r="P481" s="130"/>
      <c r="Q481" s="130"/>
      <c r="R481" s="130"/>
      <c r="S481" s="130"/>
      <c r="T481" s="127"/>
      <c r="U481" s="127"/>
      <c r="V481" s="127"/>
      <c r="W481" s="127"/>
      <c r="X481" s="127"/>
      <c r="Y481" s="127"/>
      <c r="Z481" s="127"/>
      <c r="AA481" s="127"/>
      <c r="AB481" s="127"/>
      <c r="AC481" s="127"/>
      <c r="AD481" s="127"/>
      <c r="AE481" s="127"/>
      <c r="AF481" s="127"/>
      <c r="AG481" s="127"/>
      <c r="AH481" s="127"/>
      <c r="AI481" s="127"/>
      <c r="AJ481" s="127"/>
      <c r="AK481" s="127"/>
      <c r="AL481" s="127"/>
      <c r="AM481" s="127"/>
    </row>
    <row r="482" spans="1:39" ht="15" customHeight="1" x14ac:dyDescent="0.25">
      <c r="A482" s="130"/>
      <c r="B482" s="130"/>
      <c r="C482" s="130"/>
      <c r="D482" s="130"/>
      <c r="E482" s="130"/>
      <c r="F482" s="130"/>
      <c r="G482" s="130"/>
      <c r="H482" s="130"/>
      <c r="I482" s="130"/>
      <c r="J482" s="130"/>
      <c r="K482" s="130"/>
      <c r="L482" s="130"/>
      <c r="M482" s="130"/>
      <c r="N482" s="130"/>
      <c r="O482" s="130"/>
      <c r="P482" s="130"/>
      <c r="Q482" s="130"/>
      <c r="R482" s="130"/>
      <c r="S482" s="130"/>
      <c r="T482" s="127"/>
      <c r="U482" s="127"/>
      <c r="V482" s="127"/>
      <c r="W482" s="127"/>
      <c r="X482" s="127"/>
      <c r="Y482" s="127"/>
      <c r="Z482" s="127"/>
      <c r="AA482" s="127"/>
      <c r="AB482" s="127"/>
      <c r="AC482" s="127"/>
      <c r="AD482" s="127"/>
      <c r="AE482" s="127"/>
      <c r="AF482" s="127"/>
      <c r="AG482" s="127"/>
      <c r="AH482" s="127"/>
      <c r="AI482" s="127"/>
      <c r="AJ482" s="127"/>
      <c r="AK482" s="127"/>
      <c r="AL482" s="127"/>
      <c r="AM482" s="127"/>
    </row>
    <row r="483" spans="1:39" ht="15" customHeight="1" x14ac:dyDescent="0.25">
      <c r="A483" s="130"/>
      <c r="B483" s="130"/>
      <c r="C483" s="130"/>
      <c r="D483" s="130"/>
      <c r="E483" s="130"/>
      <c r="F483" s="130"/>
      <c r="G483" s="130"/>
      <c r="H483" s="130"/>
      <c r="I483" s="130"/>
      <c r="J483" s="130"/>
      <c r="K483" s="130"/>
      <c r="L483" s="130"/>
      <c r="M483" s="130"/>
      <c r="N483" s="130"/>
      <c r="O483" s="130"/>
      <c r="P483" s="130"/>
      <c r="Q483" s="130"/>
      <c r="R483" s="130"/>
      <c r="S483" s="130"/>
      <c r="T483" s="127"/>
      <c r="U483" s="127"/>
      <c r="V483" s="127"/>
      <c r="W483" s="127"/>
      <c r="X483" s="127"/>
      <c r="Y483" s="127"/>
      <c r="Z483" s="127"/>
      <c r="AA483" s="127"/>
      <c r="AB483" s="127"/>
      <c r="AC483" s="127"/>
      <c r="AD483" s="127"/>
      <c r="AE483" s="127"/>
      <c r="AF483" s="127"/>
      <c r="AG483" s="127"/>
      <c r="AH483" s="127"/>
      <c r="AI483" s="127"/>
      <c r="AJ483" s="127"/>
      <c r="AK483" s="127"/>
      <c r="AL483" s="127"/>
      <c r="AM483" s="127"/>
    </row>
    <row r="484" spans="1:39" ht="15" customHeight="1" x14ac:dyDescent="0.25">
      <c r="A484" s="130"/>
      <c r="B484" s="130"/>
      <c r="C484" s="130"/>
      <c r="D484" s="130"/>
      <c r="E484" s="130"/>
      <c r="F484" s="130"/>
      <c r="G484" s="130"/>
      <c r="H484" s="130"/>
      <c r="I484" s="130"/>
      <c r="J484" s="130"/>
      <c r="K484" s="130"/>
      <c r="L484" s="130"/>
      <c r="M484" s="130"/>
      <c r="N484" s="130"/>
      <c r="O484" s="130"/>
      <c r="P484" s="130"/>
      <c r="Q484" s="130"/>
      <c r="R484" s="130"/>
      <c r="S484" s="130"/>
      <c r="T484" s="127"/>
      <c r="U484" s="127"/>
      <c r="V484" s="127"/>
      <c r="W484" s="127"/>
      <c r="X484" s="127"/>
      <c r="Y484" s="127"/>
      <c r="Z484" s="127"/>
      <c r="AA484" s="127"/>
      <c r="AB484" s="127"/>
      <c r="AC484" s="127"/>
      <c r="AD484" s="127"/>
      <c r="AE484" s="127"/>
      <c r="AF484" s="127"/>
      <c r="AG484" s="127"/>
      <c r="AH484" s="127"/>
      <c r="AI484" s="127"/>
      <c r="AJ484" s="127"/>
      <c r="AK484" s="127"/>
      <c r="AL484" s="127"/>
      <c r="AM484" s="127"/>
    </row>
    <row r="485" spans="1:39" ht="15" customHeight="1" x14ac:dyDescent="0.25">
      <c r="A485" s="130"/>
      <c r="B485" s="130"/>
      <c r="C485" s="130"/>
      <c r="D485" s="130"/>
      <c r="E485" s="130"/>
      <c r="F485" s="130"/>
      <c r="G485" s="130"/>
      <c r="H485" s="130"/>
      <c r="I485" s="130"/>
      <c r="J485" s="130"/>
      <c r="K485" s="130"/>
      <c r="L485" s="130"/>
      <c r="M485" s="130"/>
      <c r="N485" s="130"/>
      <c r="O485" s="130"/>
      <c r="P485" s="130"/>
      <c r="Q485" s="130"/>
      <c r="R485" s="130"/>
      <c r="S485" s="130"/>
      <c r="T485" s="127"/>
      <c r="U485" s="127"/>
      <c r="V485" s="127"/>
      <c r="W485" s="127"/>
      <c r="X485" s="127"/>
      <c r="Y485" s="127"/>
      <c r="Z485" s="127"/>
      <c r="AA485" s="127"/>
      <c r="AB485" s="127"/>
      <c r="AC485" s="127"/>
      <c r="AD485" s="127"/>
      <c r="AE485" s="127"/>
      <c r="AF485" s="127"/>
      <c r="AG485" s="127"/>
      <c r="AH485" s="127"/>
      <c r="AI485" s="127"/>
      <c r="AJ485" s="127"/>
      <c r="AK485" s="127"/>
      <c r="AL485" s="127"/>
      <c r="AM485" s="127"/>
    </row>
    <row r="486" spans="1:39" ht="15" customHeight="1" x14ac:dyDescent="0.25">
      <c r="A486" s="130"/>
      <c r="B486" s="130"/>
      <c r="C486" s="130"/>
      <c r="D486" s="130"/>
      <c r="E486" s="130"/>
      <c r="F486" s="130"/>
      <c r="G486" s="130"/>
      <c r="H486" s="130"/>
      <c r="I486" s="130"/>
      <c r="J486" s="130"/>
      <c r="K486" s="130"/>
      <c r="L486" s="130"/>
      <c r="M486" s="130"/>
      <c r="N486" s="130"/>
      <c r="O486" s="130"/>
      <c r="P486" s="130"/>
      <c r="Q486" s="130"/>
      <c r="R486" s="130"/>
      <c r="S486" s="130"/>
      <c r="T486" s="127"/>
      <c r="U486" s="127"/>
      <c r="V486" s="127"/>
      <c r="W486" s="127"/>
      <c r="X486" s="127"/>
      <c r="Y486" s="127"/>
      <c r="Z486" s="127"/>
      <c r="AA486" s="127"/>
      <c r="AB486" s="127"/>
      <c r="AC486" s="127"/>
      <c r="AD486" s="127"/>
      <c r="AE486" s="127"/>
      <c r="AF486" s="127"/>
      <c r="AG486" s="127"/>
      <c r="AH486" s="127"/>
      <c r="AI486" s="127"/>
      <c r="AJ486" s="127"/>
      <c r="AK486" s="127"/>
      <c r="AL486" s="127"/>
      <c r="AM486" s="127"/>
    </row>
    <row r="487" spans="1:39" ht="15" customHeight="1" x14ac:dyDescent="0.25">
      <c r="A487" s="130"/>
      <c r="B487" s="130"/>
      <c r="C487" s="130"/>
      <c r="D487" s="130"/>
      <c r="E487" s="130"/>
      <c r="F487" s="130"/>
      <c r="G487" s="130"/>
      <c r="H487" s="130"/>
      <c r="I487" s="130"/>
      <c r="J487" s="130"/>
      <c r="K487" s="130"/>
      <c r="L487" s="130"/>
      <c r="M487" s="130"/>
      <c r="N487" s="130"/>
      <c r="O487" s="130"/>
      <c r="P487" s="130"/>
      <c r="Q487" s="130"/>
      <c r="R487" s="130"/>
      <c r="S487" s="130"/>
      <c r="T487" s="127"/>
      <c r="U487" s="127"/>
      <c r="V487" s="127"/>
      <c r="W487" s="127"/>
      <c r="X487" s="127"/>
      <c r="Y487" s="127"/>
      <c r="Z487" s="127"/>
      <c r="AA487" s="127"/>
      <c r="AB487" s="127"/>
      <c r="AC487" s="127"/>
      <c r="AD487" s="127"/>
      <c r="AE487" s="127"/>
      <c r="AF487" s="127"/>
      <c r="AG487" s="127"/>
      <c r="AH487" s="127"/>
      <c r="AI487" s="127"/>
      <c r="AJ487" s="127"/>
      <c r="AK487" s="127"/>
      <c r="AL487" s="127"/>
      <c r="AM487" s="127"/>
    </row>
    <row r="488" spans="1:39" ht="15" customHeight="1" x14ac:dyDescent="0.25">
      <c r="A488" s="130"/>
      <c r="B488" s="130"/>
      <c r="C488" s="130"/>
      <c r="D488" s="130"/>
      <c r="E488" s="130"/>
      <c r="F488" s="130"/>
      <c r="G488" s="130"/>
      <c r="H488" s="130"/>
      <c r="I488" s="130"/>
      <c r="J488" s="130"/>
      <c r="K488" s="130"/>
      <c r="L488" s="130"/>
      <c r="M488" s="130"/>
      <c r="N488" s="130"/>
      <c r="O488" s="130"/>
      <c r="P488" s="130"/>
      <c r="Q488" s="130"/>
      <c r="R488" s="130"/>
      <c r="S488" s="130"/>
      <c r="T488" s="127"/>
      <c r="U488" s="127"/>
      <c r="V488" s="127"/>
      <c r="W488" s="127"/>
      <c r="X488" s="127"/>
      <c r="Y488" s="127"/>
      <c r="Z488" s="127"/>
      <c r="AA488" s="127"/>
      <c r="AB488" s="127"/>
      <c r="AC488" s="127"/>
      <c r="AD488" s="127"/>
      <c r="AE488" s="127"/>
      <c r="AF488" s="127"/>
      <c r="AG488" s="127"/>
      <c r="AH488" s="127"/>
      <c r="AI488" s="127"/>
      <c r="AJ488" s="127"/>
      <c r="AK488" s="127"/>
      <c r="AL488" s="127"/>
      <c r="AM488" s="127"/>
    </row>
    <row r="489" spans="1:39" ht="15" customHeight="1" x14ac:dyDescent="0.25">
      <c r="A489" s="130"/>
      <c r="B489" s="130"/>
      <c r="C489" s="130"/>
      <c r="D489" s="130"/>
      <c r="E489" s="130"/>
      <c r="F489" s="130"/>
      <c r="G489" s="130"/>
      <c r="H489" s="130"/>
      <c r="I489" s="130"/>
      <c r="J489" s="130"/>
      <c r="K489" s="130"/>
      <c r="L489" s="130"/>
      <c r="M489" s="130"/>
      <c r="N489" s="130"/>
      <c r="O489" s="130"/>
      <c r="P489" s="130"/>
      <c r="Q489" s="130"/>
      <c r="R489" s="130"/>
      <c r="S489" s="130"/>
      <c r="T489" s="127"/>
      <c r="U489" s="127"/>
      <c r="V489" s="127"/>
      <c r="W489" s="127"/>
      <c r="X489" s="127"/>
      <c r="Y489" s="127"/>
      <c r="Z489" s="127"/>
      <c r="AA489" s="127"/>
      <c r="AB489" s="127"/>
      <c r="AC489" s="127"/>
      <c r="AD489" s="127"/>
      <c r="AE489" s="127"/>
      <c r="AF489" s="127"/>
      <c r="AG489" s="127"/>
      <c r="AH489" s="127"/>
      <c r="AI489" s="127"/>
      <c r="AJ489" s="127"/>
      <c r="AK489" s="127"/>
      <c r="AL489" s="127"/>
      <c r="AM489" s="127"/>
    </row>
    <row r="490" spans="1:39" ht="15" customHeight="1" x14ac:dyDescent="0.25">
      <c r="A490" s="130"/>
      <c r="B490" s="130"/>
      <c r="C490" s="130"/>
      <c r="D490" s="130"/>
      <c r="E490" s="130"/>
      <c r="F490" s="130"/>
      <c r="G490" s="130"/>
      <c r="H490" s="130"/>
      <c r="I490" s="130"/>
      <c r="J490" s="130"/>
      <c r="K490" s="130"/>
      <c r="L490" s="130"/>
      <c r="M490" s="130"/>
      <c r="N490" s="130"/>
      <c r="O490" s="130"/>
      <c r="P490" s="130"/>
      <c r="Q490" s="130"/>
      <c r="R490" s="130"/>
      <c r="S490" s="130"/>
      <c r="T490" s="127"/>
      <c r="U490" s="127"/>
      <c r="V490" s="127"/>
      <c r="W490" s="127"/>
      <c r="X490" s="127"/>
      <c r="Y490" s="127"/>
      <c r="Z490" s="127"/>
      <c r="AA490" s="127"/>
      <c r="AB490" s="127"/>
      <c r="AC490" s="127"/>
      <c r="AD490" s="127"/>
      <c r="AE490" s="127"/>
      <c r="AF490" s="127"/>
      <c r="AG490" s="127"/>
      <c r="AH490" s="127"/>
      <c r="AI490" s="127"/>
      <c r="AJ490" s="127"/>
      <c r="AK490" s="127"/>
      <c r="AL490" s="127"/>
      <c r="AM490" s="127"/>
    </row>
    <row r="491" spans="1:39" ht="15" customHeight="1" x14ac:dyDescent="0.25">
      <c r="A491" s="130"/>
      <c r="B491" s="130"/>
      <c r="C491" s="130"/>
      <c r="D491" s="130"/>
      <c r="E491" s="130"/>
      <c r="F491" s="130"/>
      <c r="G491" s="130"/>
      <c r="H491" s="130"/>
      <c r="I491" s="130"/>
      <c r="J491" s="130"/>
      <c r="K491" s="130"/>
      <c r="L491" s="130"/>
      <c r="M491" s="130"/>
      <c r="N491" s="130"/>
      <c r="O491" s="130"/>
      <c r="P491" s="130"/>
      <c r="Q491" s="130"/>
      <c r="R491" s="130"/>
      <c r="S491" s="130"/>
      <c r="T491" s="127"/>
      <c r="U491" s="127"/>
      <c r="V491" s="127"/>
      <c r="W491" s="127"/>
      <c r="X491" s="127"/>
      <c r="Y491" s="127"/>
      <c r="Z491" s="127"/>
      <c r="AA491" s="127"/>
      <c r="AB491" s="127"/>
      <c r="AC491" s="127"/>
      <c r="AD491" s="127"/>
      <c r="AE491" s="127"/>
      <c r="AF491" s="127"/>
      <c r="AG491" s="127"/>
      <c r="AH491" s="127"/>
      <c r="AI491" s="127"/>
      <c r="AJ491" s="127"/>
      <c r="AK491" s="127"/>
      <c r="AL491" s="127"/>
      <c r="AM491" s="127"/>
    </row>
    <row r="492" spans="1:39" ht="15" customHeight="1" x14ac:dyDescent="0.25">
      <c r="A492" s="130"/>
      <c r="B492" s="130"/>
      <c r="C492" s="130"/>
      <c r="D492" s="130"/>
      <c r="E492" s="130"/>
      <c r="F492" s="130"/>
      <c r="G492" s="130"/>
      <c r="H492" s="130"/>
      <c r="I492" s="130"/>
      <c r="J492" s="130"/>
      <c r="K492" s="130"/>
      <c r="L492" s="130"/>
      <c r="M492" s="130"/>
      <c r="N492" s="130"/>
      <c r="O492" s="130"/>
      <c r="P492" s="130"/>
      <c r="Q492" s="130"/>
      <c r="R492" s="130"/>
      <c r="S492" s="130"/>
      <c r="T492" s="127"/>
      <c r="U492" s="127"/>
      <c r="V492" s="127"/>
      <c r="W492" s="127"/>
      <c r="X492" s="127"/>
      <c r="Y492" s="127"/>
      <c r="Z492" s="127"/>
      <c r="AA492" s="127"/>
      <c r="AB492" s="127"/>
      <c r="AC492" s="127"/>
      <c r="AD492" s="127"/>
      <c r="AE492" s="127"/>
      <c r="AF492" s="127"/>
      <c r="AG492" s="127"/>
      <c r="AH492" s="127"/>
      <c r="AI492" s="127"/>
      <c r="AJ492" s="127"/>
      <c r="AK492" s="127"/>
      <c r="AL492" s="127"/>
      <c r="AM492" s="127"/>
    </row>
    <row r="493" spans="1:39" ht="15" customHeight="1" x14ac:dyDescent="0.25">
      <c r="A493" s="130"/>
      <c r="B493" s="130"/>
      <c r="C493" s="130"/>
      <c r="D493" s="130"/>
      <c r="E493" s="130"/>
      <c r="F493" s="130"/>
      <c r="G493" s="130"/>
      <c r="H493" s="130"/>
      <c r="I493" s="130"/>
      <c r="J493" s="130"/>
      <c r="K493" s="130"/>
      <c r="L493" s="130"/>
      <c r="M493" s="130"/>
      <c r="N493" s="130"/>
      <c r="O493" s="130"/>
      <c r="P493" s="130"/>
      <c r="Q493" s="130"/>
      <c r="R493" s="130"/>
      <c r="S493" s="130"/>
      <c r="T493" s="127"/>
      <c r="U493" s="127"/>
      <c r="V493" s="127"/>
      <c r="W493" s="127"/>
      <c r="X493" s="127"/>
      <c r="Y493" s="127"/>
      <c r="Z493" s="127"/>
      <c r="AA493" s="127"/>
      <c r="AB493" s="127"/>
      <c r="AC493" s="127"/>
      <c r="AD493" s="127"/>
      <c r="AE493" s="127"/>
      <c r="AF493" s="127"/>
      <c r="AG493" s="127"/>
      <c r="AH493" s="127"/>
      <c r="AI493" s="127"/>
      <c r="AJ493" s="127"/>
      <c r="AK493" s="127"/>
      <c r="AL493" s="127"/>
      <c r="AM493" s="127"/>
    </row>
    <row r="494" spans="1:39" ht="15" customHeight="1" x14ac:dyDescent="0.25">
      <c r="A494" s="130"/>
      <c r="B494" s="130"/>
      <c r="C494" s="130"/>
      <c r="D494" s="130"/>
      <c r="E494" s="130"/>
      <c r="F494" s="130"/>
      <c r="G494" s="130"/>
      <c r="H494" s="130"/>
      <c r="I494" s="130"/>
      <c r="J494" s="130"/>
      <c r="K494" s="130"/>
      <c r="L494" s="130"/>
      <c r="M494" s="130"/>
      <c r="N494" s="130"/>
      <c r="O494" s="130"/>
      <c r="P494" s="130"/>
      <c r="Q494" s="130"/>
      <c r="R494" s="130"/>
      <c r="S494" s="130"/>
      <c r="T494" s="127"/>
      <c r="U494" s="127"/>
      <c r="V494" s="127"/>
      <c r="W494" s="127"/>
      <c r="X494" s="127"/>
      <c r="Y494" s="127"/>
      <c r="Z494" s="127"/>
      <c r="AA494" s="127"/>
      <c r="AB494" s="127"/>
      <c r="AC494" s="127"/>
      <c r="AD494" s="127"/>
      <c r="AE494" s="127"/>
      <c r="AF494" s="127"/>
      <c r="AG494" s="127"/>
      <c r="AH494" s="127"/>
      <c r="AI494" s="127"/>
      <c r="AJ494" s="127"/>
      <c r="AK494" s="127"/>
      <c r="AL494" s="127"/>
      <c r="AM494" s="127"/>
    </row>
    <row r="495" spans="1:39" ht="15" customHeight="1" x14ac:dyDescent="0.25">
      <c r="A495" s="130"/>
      <c r="B495" s="130"/>
      <c r="C495" s="130"/>
      <c r="D495" s="130"/>
      <c r="E495" s="130"/>
      <c r="F495" s="130"/>
      <c r="G495" s="130"/>
      <c r="H495" s="130"/>
      <c r="I495" s="130"/>
      <c r="J495" s="130"/>
      <c r="K495" s="130"/>
      <c r="L495" s="130"/>
      <c r="M495" s="130"/>
      <c r="N495" s="130"/>
      <c r="O495" s="130"/>
      <c r="P495" s="130"/>
      <c r="Q495" s="130"/>
      <c r="R495" s="130"/>
      <c r="S495" s="130"/>
      <c r="T495" s="127"/>
      <c r="U495" s="127"/>
      <c r="V495" s="127"/>
      <c r="W495" s="127"/>
      <c r="X495" s="127"/>
      <c r="Y495" s="127"/>
      <c r="Z495" s="127"/>
      <c r="AA495" s="127"/>
      <c r="AB495" s="127"/>
      <c r="AC495" s="127"/>
      <c r="AD495" s="127"/>
      <c r="AE495" s="127"/>
      <c r="AF495" s="127"/>
      <c r="AG495" s="127"/>
      <c r="AH495" s="127"/>
      <c r="AI495" s="127"/>
      <c r="AJ495" s="127"/>
      <c r="AK495" s="127"/>
      <c r="AL495" s="127"/>
      <c r="AM495" s="127"/>
    </row>
    <row r="496" spans="1:39" ht="15" customHeight="1" x14ac:dyDescent="0.25">
      <c r="A496" s="130"/>
      <c r="B496" s="130"/>
      <c r="C496" s="130"/>
      <c r="D496" s="130"/>
      <c r="E496" s="130"/>
      <c r="F496" s="130"/>
      <c r="G496" s="130"/>
      <c r="H496" s="130"/>
      <c r="I496" s="130"/>
      <c r="J496" s="130"/>
      <c r="K496" s="130"/>
      <c r="L496" s="130"/>
      <c r="M496" s="130"/>
      <c r="N496" s="130"/>
      <c r="O496" s="130"/>
      <c r="P496" s="130"/>
      <c r="Q496" s="130"/>
      <c r="R496" s="130"/>
      <c r="S496" s="130"/>
      <c r="T496" s="127"/>
      <c r="U496" s="127"/>
      <c r="V496" s="127"/>
      <c r="W496" s="127"/>
      <c r="X496" s="127"/>
      <c r="Y496" s="127"/>
      <c r="Z496" s="127"/>
      <c r="AA496" s="127"/>
      <c r="AB496" s="127"/>
      <c r="AC496" s="127"/>
      <c r="AD496" s="127"/>
      <c r="AE496" s="127"/>
      <c r="AF496" s="127"/>
      <c r="AG496" s="127"/>
      <c r="AH496" s="127"/>
      <c r="AI496" s="127"/>
      <c r="AJ496" s="127"/>
      <c r="AK496" s="127"/>
      <c r="AL496" s="127"/>
      <c r="AM496" s="127"/>
    </row>
    <row r="497" spans="1:39" ht="15" customHeight="1" x14ac:dyDescent="0.25">
      <c r="A497" s="130"/>
      <c r="B497" s="130"/>
      <c r="C497" s="130"/>
      <c r="D497" s="130"/>
      <c r="E497" s="130"/>
      <c r="F497" s="130"/>
      <c r="G497" s="130"/>
      <c r="H497" s="130"/>
      <c r="I497" s="130"/>
      <c r="J497" s="130"/>
      <c r="K497" s="130"/>
      <c r="L497" s="130"/>
      <c r="M497" s="130"/>
      <c r="N497" s="130"/>
      <c r="O497" s="130"/>
      <c r="P497" s="130"/>
      <c r="Q497" s="130"/>
      <c r="R497" s="130"/>
      <c r="S497" s="130"/>
      <c r="T497" s="127"/>
      <c r="U497" s="127"/>
      <c r="V497" s="127"/>
      <c r="W497" s="127"/>
      <c r="X497" s="127"/>
      <c r="Y497" s="127"/>
      <c r="Z497" s="127"/>
      <c r="AA497" s="127"/>
      <c r="AB497" s="127"/>
      <c r="AC497" s="127"/>
      <c r="AD497" s="127"/>
      <c r="AE497" s="127"/>
      <c r="AF497" s="127"/>
      <c r="AG497" s="127"/>
      <c r="AH497" s="127"/>
      <c r="AI497" s="127"/>
      <c r="AJ497" s="127"/>
      <c r="AK497" s="127"/>
      <c r="AL497" s="127"/>
      <c r="AM497" s="127"/>
    </row>
    <row r="498" spans="1:39" ht="15" customHeight="1" x14ac:dyDescent="0.25">
      <c r="A498" s="130"/>
      <c r="B498" s="130"/>
      <c r="C498" s="130"/>
      <c r="D498" s="130"/>
      <c r="E498" s="130"/>
      <c r="F498" s="130"/>
      <c r="G498" s="130"/>
      <c r="H498" s="130"/>
      <c r="I498" s="130"/>
      <c r="J498" s="130"/>
      <c r="K498" s="130"/>
      <c r="L498" s="130"/>
      <c r="M498" s="130"/>
      <c r="N498" s="130"/>
      <c r="O498" s="130"/>
      <c r="P498" s="130"/>
      <c r="Q498" s="130"/>
      <c r="R498" s="130"/>
      <c r="S498" s="130"/>
      <c r="T498" s="127"/>
      <c r="U498" s="127"/>
      <c r="V498" s="127"/>
      <c r="W498" s="127"/>
      <c r="X498" s="127"/>
      <c r="Y498" s="127"/>
      <c r="Z498" s="127"/>
      <c r="AA498" s="127"/>
      <c r="AB498" s="127"/>
      <c r="AC498" s="127"/>
      <c r="AD498" s="127"/>
      <c r="AE498" s="127"/>
      <c r="AF498" s="127"/>
      <c r="AG498" s="127"/>
      <c r="AH498" s="127"/>
      <c r="AI498" s="127"/>
      <c r="AJ498" s="127"/>
      <c r="AK498" s="127"/>
      <c r="AL498" s="127"/>
      <c r="AM498" s="127"/>
    </row>
    <row r="499" spans="1:39" ht="15" customHeight="1" x14ac:dyDescent="0.25">
      <c r="A499" s="130"/>
      <c r="B499" s="130"/>
      <c r="C499" s="130"/>
      <c r="D499" s="130"/>
      <c r="E499" s="130"/>
      <c r="F499" s="130"/>
      <c r="G499" s="130"/>
      <c r="H499" s="130"/>
      <c r="I499" s="130"/>
      <c r="J499" s="130"/>
      <c r="K499" s="130"/>
      <c r="L499" s="130"/>
      <c r="M499" s="130"/>
      <c r="N499" s="130"/>
      <c r="O499" s="130"/>
      <c r="P499" s="130"/>
      <c r="Q499" s="130"/>
      <c r="R499" s="130"/>
      <c r="S499" s="130"/>
      <c r="T499" s="127"/>
      <c r="U499" s="127"/>
      <c r="V499" s="127"/>
      <c r="W499" s="127"/>
      <c r="X499" s="127"/>
      <c r="Y499" s="127"/>
      <c r="Z499" s="127"/>
      <c r="AA499" s="127"/>
      <c r="AB499" s="127"/>
      <c r="AC499" s="127"/>
      <c r="AD499" s="127"/>
      <c r="AE499" s="127"/>
      <c r="AF499" s="127"/>
      <c r="AG499" s="127"/>
      <c r="AH499" s="127"/>
      <c r="AI499" s="127"/>
      <c r="AJ499" s="127"/>
      <c r="AK499" s="127"/>
      <c r="AL499" s="127"/>
      <c r="AM499" s="127"/>
    </row>
    <row r="500" spans="1:39" ht="15" customHeight="1" x14ac:dyDescent="0.25">
      <c r="A500" s="130"/>
      <c r="B500" s="130"/>
      <c r="C500" s="130"/>
      <c r="D500" s="130"/>
      <c r="E500" s="130"/>
      <c r="F500" s="130"/>
      <c r="G500" s="130"/>
      <c r="H500" s="130"/>
      <c r="I500" s="130"/>
      <c r="J500" s="130"/>
      <c r="K500" s="130"/>
      <c r="L500" s="130"/>
      <c r="M500" s="130"/>
      <c r="N500" s="130"/>
      <c r="O500" s="130"/>
      <c r="P500" s="130"/>
      <c r="Q500" s="130"/>
      <c r="R500" s="130"/>
      <c r="S500" s="130"/>
      <c r="T500" s="127"/>
      <c r="U500" s="127"/>
      <c r="V500" s="127"/>
      <c r="W500" s="127"/>
      <c r="X500" s="127"/>
      <c r="Y500" s="127"/>
      <c r="Z500" s="127"/>
      <c r="AA500" s="127"/>
      <c r="AB500" s="127"/>
      <c r="AC500" s="127"/>
      <c r="AD500" s="127"/>
      <c r="AE500" s="127"/>
      <c r="AF500" s="127"/>
      <c r="AG500" s="127"/>
      <c r="AH500" s="127"/>
      <c r="AI500" s="127"/>
      <c r="AJ500" s="127"/>
      <c r="AK500" s="127"/>
      <c r="AL500" s="127"/>
      <c r="AM500" s="127"/>
    </row>
    <row r="501" spans="1:39" ht="15" customHeight="1" x14ac:dyDescent="0.25">
      <c r="A501" s="127"/>
      <c r="B501" s="127"/>
      <c r="C501" s="127"/>
      <c r="D501" s="127"/>
      <c r="E501" s="127"/>
      <c r="F501" s="127"/>
      <c r="G501" s="127"/>
      <c r="H501" s="127"/>
      <c r="I501" s="127"/>
      <c r="J501" s="127"/>
      <c r="K501" s="127"/>
      <c r="L501" s="127"/>
      <c r="M501" s="127"/>
      <c r="N501" s="127"/>
      <c r="O501" s="127"/>
      <c r="P501" s="127"/>
      <c r="Q501" s="127"/>
      <c r="R501" s="127"/>
      <c r="S501" s="127"/>
      <c r="T501" s="127"/>
      <c r="U501" s="127"/>
      <c r="V501" s="127"/>
      <c r="W501" s="127"/>
      <c r="X501" s="127"/>
      <c r="Y501" s="127"/>
      <c r="Z501" s="127"/>
      <c r="AA501" s="127"/>
      <c r="AB501" s="127"/>
      <c r="AC501" s="127"/>
      <c r="AD501" s="127"/>
      <c r="AE501" s="127"/>
      <c r="AF501" s="127"/>
      <c r="AG501" s="127"/>
      <c r="AH501" s="127"/>
      <c r="AI501" s="127"/>
      <c r="AJ501" s="127"/>
      <c r="AK501" s="127"/>
      <c r="AL501" s="127"/>
      <c r="AM501" s="127"/>
    </row>
    <row r="502" spans="1:39" ht="15" customHeight="1" x14ac:dyDescent="0.25">
      <c r="A502" s="127"/>
      <c r="B502" s="127"/>
      <c r="C502" s="127"/>
      <c r="D502" s="127"/>
      <c r="E502" s="127"/>
      <c r="F502" s="127"/>
      <c r="G502" s="127"/>
      <c r="H502" s="127"/>
      <c r="I502" s="127"/>
      <c r="J502" s="127"/>
      <c r="K502" s="127"/>
      <c r="L502" s="127"/>
      <c r="M502" s="127"/>
      <c r="N502" s="127"/>
      <c r="O502" s="127"/>
      <c r="P502" s="127"/>
      <c r="Q502" s="127"/>
      <c r="R502" s="127"/>
      <c r="S502" s="127"/>
      <c r="T502" s="127"/>
      <c r="U502" s="127"/>
      <c r="V502" s="127"/>
      <c r="W502" s="127"/>
      <c r="X502" s="127"/>
      <c r="Y502" s="127"/>
      <c r="Z502" s="127"/>
      <c r="AA502" s="127"/>
      <c r="AB502" s="127"/>
      <c r="AC502" s="127"/>
      <c r="AD502" s="127"/>
      <c r="AE502" s="127"/>
      <c r="AF502" s="127"/>
      <c r="AG502" s="127"/>
      <c r="AH502" s="127"/>
      <c r="AI502" s="127"/>
      <c r="AJ502" s="127"/>
      <c r="AK502" s="127"/>
      <c r="AL502" s="127"/>
      <c r="AM502" s="127"/>
    </row>
    <row r="503" spans="1:39" ht="15" customHeight="1" x14ac:dyDescent="0.25">
      <c r="A503" s="127"/>
      <c r="B503" s="127"/>
      <c r="C503" s="127"/>
      <c r="D503" s="127"/>
      <c r="E503" s="127"/>
      <c r="F503" s="127"/>
      <c r="G503" s="127"/>
      <c r="H503" s="127"/>
      <c r="I503" s="127"/>
      <c r="J503" s="127"/>
      <c r="K503" s="127"/>
      <c r="L503" s="127"/>
      <c r="M503" s="127"/>
      <c r="N503" s="127"/>
      <c r="O503" s="127"/>
      <c r="P503" s="127"/>
      <c r="Q503" s="127"/>
      <c r="R503" s="127"/>
      <c r="S503" s="127"/>
      <c r="T503" s="127"/>
      <c r="U503" s="127"/>
      <c r="V503" s="127"/>
      <c r="W503" s="127"/>
      <c r="X503" s="127"/>
      <c r="Y503" s="127"/>
      <c r="Z503" s="127"/>
      <c r="AA503" s="127"/>
      <c r="AB503" s="127"/>
      <c r="AC503" s="127"/>
      <c r="AD503" s="127"/>
      <c r="AE503" s="127"/>
      <c r="AF503" s="127"/>
      <c r="AG503" s="127"/>
      <c r="AH503" s="127"/>
      <c r="AI503" s="127"/>
      <c r="AJ503" s="127"/>
      <c r="AK503" s="127"/>
      <c r="AL503" s="127"/>
      <c r="AM503" s="127"/>
    </row>
  </sheetData>
  <mergeCells count="3">
    <mergeCell ref="B8:E8"/>
    <mergeCell ref="I8:L8"/>
    <mergeCell ref="B21:E21"/>
  </mergeCells>
  <pageMargins left="0.7" right="0.7" top="0.75" bottom="0.75" header="0.3" footer="0.3"/>
  <pageSetup orientation="portrait" horizontalDpi="0" verticalDpi="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EB58B2-3572-4080-8300-E6D2BEC1B2AE}">
  <dimension ref="A1:BE503"/>
  <sheetViews>
    <sheetView showGridLines="0" topLeftCell="A43" zoomScale="80" zoomScaleNormal="80" workbookViewId="0">
      <selection activeCell="E84" activeCellId="1" sqref="E69 E84"/>
    </sheetView>
  </sheetViews>
  <sheetFormatPr defaultColWidth="9.1796875" defaultRowHeight="15" customHeight="1" x14ac:dyDescent="0.25"/>
  <cols>
    <col min="1" max="1" width="19.1796875" style="73" customWidth="1"/>
    <col min="2" max="2" width="14.7265625" style="73" customWidth="1"/>
    <col min="3" max="3" width="12.54296875" style="73" customWidth="1"/>
    <col min="4" max="4" width="21.54296875" style="73" customWidth="1"/>
    <col min="5" max="5" width="18.81640625" style="73" bestFit="1" customWidth="1"/>
    <col min="6" max="7" width="3.7265625" style="73" customWidth="1"/>
    <col min="8" max="8" width="16.54296875" style="73" bestFit="1" customWidth="1"/>
    <col min="9" max="9" width="11.7265625" style="73" customWidth="1"/>
    <col min="10" max="10" width="11.81640625" style="73" customWidth="1"/>
    <col min="11" max="11" width="15.1796875" style="73" bestFit="1" customWidth="1"/>
    <col min="12" max="12" width="16.26953125" style="73" bestFit="1" customWidth="1"/>
    <col min="13" max="13" width="17.7265625" style="73" bestFit="1" customWidth="1"/>
    <col min="14" max="14" width="3" style="73" customWidth="1"/>
    <col min="15" max="15" width="13.26953125" style="73" customWidth="1"/>
    <col min="16" max="16" width="10" style="73" customWidth="1"/>
    <col min="17" max="17" width="7" style="73" bestFit="1" customWidth="1"/>
    <col min="18" max="18" width="17.36328125" style="73" bestFit="1" customWidth="1"/>
    <col min="19" max="19" width="16.54296875" style="73" bestFit="1" customWidth="1"/>
    <col min="20" max="20" width="18.1796875" style="73" bestFit="1" customWidth="1"/>
    <col min="21" max="21" width="15.1796875" style="73" bestFit="1" customWidth="1"/>
    <col min="22" max="22" width="16.54296875" style="73" bestFit="1" customWidth="1"/>
    <col min="23" max="16384" width="9.1796875" style="73"/>
  </cols>
  <sheetData>
    <row r="1" spans="1:57" ht="49.5" customHeight="1" thickBot="1" x14ac:dyDescent="0.3">
      <c r="A1" s="72"/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  <c r="AA1" s="72"/>
      <c r="AB1" s="72"/>
      <c r="AC1" s="72"/>
      <c r="AD1" s="72"/>
      <c r="AE1" s="72"/>
      <c r="AF1" s="72"/>
      <c r="AG1" s="72"/>
      <c r="AH1" s="72"/>
      <c r="AI1" s="72"/>
      <c r="AJ1" s="72"/>
      <c r="AK1" s="72"/>
      <c r="AL1" s="72"/>
      <c r="AM1" s="72"/>
      <c r="AN1" s="72"/>
      <c r="AO1" s="72"/>
      <c r="AP1" s="72"/>
      <c r="AQ1" s="72"/>
      <c r="AR1" s="72"/>
      <c r="AS1" s="72"/>
      <c r="AT1" s="72"/>
      <c r="AU1" s="72"/>
      <c r="AV1" s="72"/>
      <c r="AW1" s="72"/>
      <c r="AX1" s="72"/>
      <c r="AY1" s="72"/>
      <c r="AZ1" s="72"/>
      <c r="BA1" s="72"/>
      <c r="BB1" s="72"/>
      <c r="BC1" s="72"/>
      <c r="BD1" s="72"/>
      <c r="BE1" s="72"/>
    </row>
    <row r="2" spans="1:57" s="75" customFormat="1" ht="24.5" thickTop="1" thickBot="1" x14ac:dyDescent="0.6">
      <c r="A2" s="109" t="s">
        <v>401</v>
      </c>
      <c r="B2" s="110"/>
      <c r="C2" s="110"/>
      <c r="D2" s="109" t="s">
        <v>449</v>
      </c>
      <c r="E2" s="110"/>
      <c r="F2" s="110"/>
      <c r="G2" s="110"/>
      <c r="H2" s="111"/>
      <c r="I2" s="111"/>
      <c r="J2" s="110"/>
      <c r="K2" s="111"/>
      <c r="L2" s="111"/>
      <c r="M2" s="110"/>
      <c r="N2" s="110"/>
      <c r="O2" s="110"/>
      <c r="P2" s="110"/>
      <c r="Q2" s="110"/>
      <c r="R2" s="110"/>
      <c r="S2" s="112" t="s">
        <v>566</v>
      </c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 s="74"/>
      <c r="AO2" s="74"/>
      <c r="AP2" s="74"/>
      <c r="AQ2" s="74"/>
      <c r="AR2" s="74"/>
      <c r="AS2" s="74"/>
      <c r="AT2" s="74"/>
      <c r="AU2" s="74"/>
      <c r="AV2" s="74"/>
      <c r="AW2" s="74"/>
      <c r="AX2" s="74"/>
      <c r="AY2" s="74"/>
      <c r="AZ2" s="74"/>
      <c r="BA2" s="74"/>
      <c r="BB2" s="74"/>
      <c r="BC2" s="74"/>
      <c r="BD2" s="74"/>
      <c r="BE2" s="74"/>
    </row>
    <row r="3" spans="1:57" s="75" customFormat="1" ht="15" customHeight="1" thickTop="1" x14ac:dyDescent="0.35">
      <c r="A3" s="113" t="s">
        <v>403</v>
      </c>
      <c r="B3" s="114">
        <v>45382</v>
      </c>
      <c r="C3" s="115"/>
      <c r="D3" s="116"/>
      <c r="E3" s="115"/>
      <c r="F3" s="115"/>
      <c r="G3" s="115"/>
      <c r="H3" s="76">
        <v>442065869.01700002</v>
      </c>
      <c r="I3" s="117" t="s">
        <v>404</v>
      </c>
      <c r="J3" s="115"/>
      <c r="K3" s="118" t="s">
        <v>405</v>
      </c>
      <c r="L3" s="119">
        <v>360</v>
      </c>
      <c r="M3" s="115"/>
      <c r="N3" s="115"/>
      <c r="O3" s="115"/>
      <c r="P3" s="115"/>
      <c r="Q3" s="115"/>
      <c r="R3" s="115"/>
      <c r="S3" s="115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 s="74"/>
      <c r="AO3" s="74"/>
      <c r="AP3" s="74"/>
      <c r="AQ3" s="74"/>
      <c r="AR3" s="74"/>
      <c r="AS3" s="74"/>
      <c r="AT3" s="74"/>
      <c r="AU3" s="74"/>
      <c r="AV3" s="74"/>
      <c r="AW3" s="74"/>
      <c r="AX3" s="74"/>
      <c r="AY3" s="74"/>
      <c r="AZ3" s="74"/>
      <c r="BA3" s="74"/>
      <c r="BB3" s="74"/>
      <c r="BC3" s="74"/>
      <c r="BD3" s="74"/>
      <c r="BE3" s="74"/>
    </row>
    <row r="4" spans="1:57" s="75" customFormat="1" ht="15" customHeight="1" thickBot="1" x14ac:dyDescent="0.4">
      <c r="A4" s="113" t="s">
        <v>406</v>
      </c>
      <c r="B4" s="114">
        <v>45302</v>
      </c>
      <c r="C4" s="115"/>
      <c r="D4" s="115"/>
      <c r="E4" s="115"/>
      <c r="F4" s="115"/>
      <c r="G4" s="115"/>
      <c r="H4" s="120">
        <f>+E120</f>
        <v>509317931.59131628</v>
      </c>
      <c r="I4" s="121" t="s">
        <v>407</v>
      </c>
      <c r="J4" s="115"/>
      <c r="K4" s="122" t="s">
        <v>408</v>
      </c>
      <c r="L4" s="123">
        <v>0.88049376845923832</v>
      </c>
      <c r="M4" s="115"/>
      <c r="N4" s="124"/>
      <c r="O4" s="115"/>
      <c r="P4" s="115"/>
      <c r="Q4" s="115"/>
      <c r="R4" s="115"/>
      <c r="S4" s="115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 s="74"/>
      <c r="AO4" s="74"/>
      <c r="AP4" s="74"/>
      <c r="AQ4" s="74"/>
      <c r="AR4" s="74"/>
      <c r="AS4" s="74"/>
      <c r="AT4" s="74"/>
      <c r="AU4" s="74"/>
      <c r="AV4" s="74"/>
      <c r="AW4" s="74"/>
      <c r="AX4" s="74"/>
      <c r="AY4" s="74"/>
      <c r="AZ4" s="74"/>
      <c r="BA4" s="74"/>
      <c r="BB4" s="74"/>
      <c r="BC4" s="74"/>
      <c r="BD4" s="74"/>
      <c r="BE4" s="74"/>
    </row>
    <row r="5" spans="1:57" s="75" customFormat="1" ht="15" customHeight="1" thickBot="1" x14ac:dyDescent="0.4">
      <c r="A5" s="113" t="s">
        <v>409</v>
      </c>
      <c r="B5" s="114">
        <v>45365</v>
      </c>
      <c r="C5" s="115"/>
      <c r="D5" s="115"/>
      <c r="E5" s="115"/>
      <c r="F5" s="115"/>
      <c r="G5" s="115"/>
      <c r="H5" s="77">
        <f>(H4*L4/H3-1)*L3/(B3-B4)</f>
        <v>6.5000000284022974E-2</v>
      </c>
      <c r="I5" s="126" t="s">
        <v>410</v>
      </c>
      <c r="J5" s="115"/>
      <c r="K5" s="115"/>
      <c r="L5" s="115"/>
      <c r="M5" s="115"/>
      <c r="N5" s="124"/>
      <c r="O5" s="115"/>
      <c r="P5" s="115"/>
      <c r="Q5" s="127"/>
      <c r="R5" s="127"/>
      <c r="S5" s="127"/>
      <c r="T5" s="127"/>
      <c r="U5" s="127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 s="74"/>
      <c r="AO5" s="74"/>
      <c r="AP5" s="74"/>
      <c r="AQ5" s="74"/>
      <c r="AR5" s="74"/>
      <c r="AS5" s="74"/>
      <c r="AT5" s="74"/>
      <c r="AU5" s="74"/>
      <c r="AV5" s="74"/>
      <c r="AW5" s="74"/>
      <c r="AX5" s="74"/>
      <c r="AY5" s="74"/>
      <c r="AZ5" s="74"/>
      <c r="BA5" s="74"/>
      <c r="BB5" s="74"/>
      <c r="BC5" s="74"/>
      <c r="BD5" s="74"/>
      <c r="BE5" s="74"/>
    </row>
    <row r="6" spans="1:57" s="75" customFormat="1" ht="15" customHeight="1" x14ac:dyDescent="0.35">
      <c r="A6" s="113" t="s">
        <v>411</v>
      </c>
      <c r="B6" s="114">
        <v>45393</v>
      </c>
      <c r="C6" s="115"/>
      <c r="D6" s="115"/>
      <c r="E6" s="115"/>
      <c r="F6" s="115"/>
      <c r="G6" s="128"/>
      <c r="H6" s="115"/>
      <c r="I6" s="115"/>
      <c r="J6" s="115"/>
      <c r="K6" s="115"/>
      <c r="L6" s="115"/>
      <c r="M6" s="115"/>
      <c r="N6" s="124"/>
      <c r="O6" s="115"/>
      <c r="P6" s="115"/>
      <c r="Q6" s="127"/>
      <c r="R6" s="127"/>
      <c r="S6" s="127"/>
      <c r="T6" s="127"/>
      <c r="U6" s="127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 s="74"/>
      <c r="AO6" s="74"/>
      <c r="AP6" s="74"/>
      <c r="AQ6" s="74"/>
      <c r="AR6" s="74"/>
      <c r="AS6" s="74"/>
      <c r="AT6" s="74"/>
      <c r="AU6" s="74"/>
      <c r="AV6" s="74"/>
      <c r="AW6" s="74"/>
      <c r="AX6" s="74"/>
      <c r="AY6" s="74"/>
      <c r="AZ6" s="74"/>
      <c r="BA6" s="74"/>
      <c r="BB6" s="74"/>
      <c r="BC6" s="74"/>
      <c r="BD6" s="74"/>
      <c r="BE6" s="74"/>
    </row>
    <row r="7" spans="1:57" s="75" customFormat="1" ht="15" customHeight="1" x14ac:dyDescent="0.3">
      <c r="A7" s="129" t="s">
        <v>412</v>
      </c>
      <c r="B7" s="130"/>
      <c r="C7" s="130"/>
      <c r="D7" s="130"/>
      <c r="E7" s="130"/>
      <c r="F7" s="131"/>
      <c r="G7" s="132"/>
      <c r="H7" s="129"/>
      <c r="I7" s="130"/>
      <c r="J7" s="130"/>
      <c r="K7" s="130"/>
      <c r="L7" s="130"/>
      <c r="M7" s="113"/>
      <c r="N7" s="113"/>
      <c r="O7" s="113"/>
      <c r="P7" s="113"/>
      <c r="Q7" s="127"/>
      <c r="R7" s="127"/>
      <c r="S7" s="127"/>
      <c r="T7" s="127"/>
      <c r="U7" s="127"/>
      <c r="V7" s="127"/>
      <c r="W7" s="127"/>
      <c r="X7" s="127"/>
      <c r="Y7" s="127"/>
      <c r="Z7" s="127"/>
      <c r="AA7" s="127"/>
      <c r="AB7" s="127"/>
      <c r="AC7" s="127"/>
      <c r="AD7" s="127"/>
      <c r="AE7" s="127"/>
      <c r="AF7" s="127"/>
      <c r="AG7" s="127"/>
      <c r="AH7" s="127"/>
      <c r="AI7" s="127"/>
      <c r="AJ7" s="127"/>
      <c r="AK7" s="127"/>
      <c r="AL7" s="127"/>
      <c r="AM7" s="127"/>
    </row>
    <row r="8" spans="1:57" s="75" customFormat="1" ht="15" customHeight="1" x14ac:dyDescent="0.3">
      <c r="A8" s="130"/>
      <c r="B8" s="178" t="s">
        <v>413</v>
      </c>
      <c r="C8" s="179"/>
      <c r="D8" s="179"/>
      <c r="E8" s="180"/>
      <c r="F8" s="113"/>
      <c r="G8" s="133"/>
      <c r="H8" s="130"/>
      <c r="I8" s="178"/>
      <c r="J8" s="179"/>
      <c r="K8" s="179"/>
      <c r="L8" s="180"/>
      <c r="M8" s="113"/>
      <c r="N8" s="113"/>
      <c r="O8" s="113"/>
      <c r="P8" s="113"/>
      <c r="Q8" s="127"/>
      <c r="R8" s="127"/>
      <c r="S8" s="127"/>
      <c r="T8" s="127"/>
      <c r="U8" s="127"/>
      <c r="V8" s="127"/>
      <c r="W8" s="127"/>
      <c r="X8" s="127"/>
      <c r="Y8" s="127"/>
      <c r="Z8" s="127"/>
      <c r="AA8" s="127"/>
      <c r="AB8" s="127"/>
      <c r="AC8" s="127"/>
      <c r="AD8" s="127"/>
      <c r="AE8" s="127"/>
      <c r="AF8" s="127"/>
      <c r="AG8" s="127"/>
      <c r="AH8" s="127"/>
      <c r="AI8" s="127"/>
      <c r="AJ8" s="127"/>
      <c r="AK8" s="127"/>
      <c r="AL8" s="127"/>
      <c r="AM8" s="127"/>
    </row>
    <row r="9" spans="1:57" s="75" customFormat="1" ht="15" customHeight="1" x14ac:dyDescent="0.25">
      <c r="A9" s="134" t="s">
        <v>414</v>
      </c>
      <c r="B9" s="134" t="s">
        <v>2</v>
      </c>
      <c r="C9" s="134" t="s">
        <v>3</v>
      </c>
      <c r="D9" s="134" t="s">
        <v>415</v>
      </c>
      <c r="E9" s="135" t="s">
        <v>416</v>
      </c>
      <c r="F9" s="136"/>
      <c r="G9" s="133"/>
      <c r="H9" s="134"/>
      <c r="I9" s="134"/>
      <c r="J9" s="134"/>
      <c r="K9" s="134"/>
      <c r="L9" s="134"/>
      <c r="M9" s="130"/>
      <c r="N9" s="113"/>
      <c r="O9" s="113"/>
      <c r="P9" s="113"/>
      <c r="Q9" s="127"/>
      <c r="R9" s="127"/>
      <c r="S9" s="127"/>
      <c r="T9" s="127"/>
      <c r="U9" s="127"/>
      <c r="V9" s="127"/>
      <c r="W9" s="127"/>
      <c r="X9" s="127"/>
      <c r="Y9" s="127"/>
      <c r="Z9" s="127"/>
      <c r="AA9" s="127"/>
      <c r="AB9" s="127"/>
      <c r="AC9" s="127"/>
      <c r="AD9" s="127"/>
      <c r="AE9" s="127"/>
      <c r="AF9" s="127"/>
      <c r="AG9" s="127"/>
      <c r="AH9" s="127"/>
      <c r="AI9" s="127"/>
      <c r="AJ9" s="127"/>
      <c r="AK9" s="127"/>
      <c r="AL9" s="127"/>
      <c r="AM9" s="127"/>
    </row>
    <row r="10" spans="1:57" s="75" customFormat="1" ht="15" customHeight="1" x14ac:dyDescent="0.25">
      <c r="A10" s="113" t="s">
        <v>567</v>
      </c>
      <c r="B10" s="137">
        <v>45365</v>
      </c>
      <c r="C10" s="137">
        <v>45400</v>
      </c>
      <c r="D10" s="78">
        <v>15708750</v>
      </c>
      <c r="E10" s="79">
        <v>15760280.68</v>
      </c>
      <c r="F10" s="80"/>
      <c r="G10" s="81"/>
      <c r="H10" s="113"/>
      <c r="I10" s="137"/>
      <c r="J10" s="137"/>
      <c r="K10" s="80"/>
      <c r="L10" s="80"/>
      <c r="M10" s="130"/>
      <c r="N10" s="113"/>
      <c r="O10" s="113"/>
      <c r="P10" s="113"/>
      <c r="Q10" s="127"/>
      <c r="R10" s="127"/>
      <c r="S10" s="127"/>
      <c r="T10" s="127"/>
      <c r="U10" s="127"/>
      <c r="V10" s="127"/>
      <c r="W10" s="127"/>
      <c r="X10" s="127"/>
      <c r="Y10" s="127"/>
      <c r="Z10" s="127"/>
      <c r="AA10" s="127"/>
      <c r="AB10" s="127"/>
      <c r="AC10" s="127"/>
      <c r="AD10" s="127"/>
      <c r="AE10" s="127"/>
      <c r="AF10" s="127"/>
      <c r="AG10" s="127"/>
      <c r="AH10" s="127"/>
      <c r="AI10" s="127"/>
      <c r="AJ10" s="127"/>
      <c r="AK10" s="127"/>
      <c r="AL10" s="127"/>
      <c r="AM10" s="127"/>
    </row>
    <row r="11" spans="1:57" s="75" customFormat="1" ht="15" customHeight="1" x14ac:dyDescent="0.25">
      <c r="A11" s="113" t="s">
        <v>568</v>
      </c>
      <c r="B11" s="137">
        <v>45365</v>
      </c>
      <c r="C11" s="137">
        <v>45400</v>
      </c>
      <c r="D11" s="78">
        <v>1623750</v>
      </c>
      <c r="E11" s="79">
        <v>1628960.55</v>
      </c>
      <c r="F11" s="80"/>
      <c r="G11" s="81"/>
      <c r="H11" s="113"/>
      <c r="I11" s="137"/>
      <c r="J11" s="137"/>
      <c r="K11" s="80"/>
      <c r="L11" s="80"/>
      <c r="M11" s="130"/>
      <c r="N11" s="113"/>
      <c r="O11" s="113"/>
      <c r="P11" s="113"/>
      <c r="Q11" s="127"/>
      <c r="R11" s="127"/>
      <c r="S11" s="127"/>
      <c r="T11" s="138"/>
      <c r="U11" s="138"/>
      <c r="V11" s="127"/>
      <c r="W11" s="127"/>
      <c r="X11" s="127"/>
      <c r="Y11" s="127"/>
      <c r="Z11" s="127"/>
      <c r="AA11" s="127"/>
      <c r="AB11" s="127"/>
      <c r="AC11" s="127"/>
      <c r="AD11" s="127"/>
      <c r="AE11" s="127"/>
      <c r="AF11" s="127"/>
      <c r="AG11" s="127"/>
      <c r="AH11" s="127"/>
      <c r="AI11" s="127"/>
      <c r="AJ11" s="127"/>
      <c r="AK11" s="127"/>
      <c r="AL11" s="127"/>
      <c r="AM11" s="127"/>
    </row>
    <row r="12" spans="1:57" s="75" customFormat="1" ht="15" customHeight="1" x14ac:dyDescent="0.25">
      <c r="A12" s="113" t="s">
        <v>569</v>
      </c>
      <c r="B12" s="137">
        <v>45302</v>
      </c>
      <c r="C12" s="137">
        <v>45575</v>
      </c>
      <c r="D12" s="78">
        <v>7273000</v>
      </c>
      <c r="E12" s="79">
        <v>7388362.6500000004</v>
      </c>
      <c r="F12" s="80"/>
      <c r="G12" s="81"/>
      <c r="H12" s="113"/>
      <c r="I12" s="137"/>
      <c r="J12" s="137"/>
      <c r="K12" s="80"/>
      <c r="L12" s="80"/>
      <c r="M12" s="130"/>
      <c r="N12" s="113"/>
      <c r="O12" s="113"/>
      <c r="P12" s="113"/>
      <c r="Q12" s="127"/>
      <c r="R12" s="127"/>
      <c r="S12" s="127"/>
      <c r="T12" s="138"/>
      <c r="U12" s="138"/>
      <c r="V12" s="127"/>
      <c r="W12" s="127"/>
      <c r="X12" s="127"/>
      <c r="Y12" s="127"/>
      <c r="Z12" s="127"/>
      <c r="AA12" s="127"/>
      <c r="AB12" s="127"/>
      <c r="AC12" s="127"/>
      <c r="AD12" s="127"/>
      <c r="AE12" s="127"/>
      <c r="AF12" s="127"/>
      <c r="AG12" s="127"/>
      <c r="AH12" s="127"/>
      <c r="AI12" s="127"/>
      <c r="AJ12" s="127"/>
      <c r="AK12" s="127"/>
      <c r="AL12" s="127"/>
      <c r="AM12" s="127"/>
    </row>
    <row r="13" spans="1:57" s="75" customFormat="1" ht="15" customHeight="1" x14ac:dyDescent="0.25">
      <c r="A13" s="113" t="s">
        <v>570</v>
      </c>
      <c r="B13" s="137">
        <v>45302</v>
      </c>
      <c r="C13" s="137">
        <v>45575</v>
      </c>
      <c r="D13" s="78">
        <v>2244000</v>
      </c>
      <c r="E13" s="79">
        <v>2270031.9900000002</v>
      </c>
      <c r="F13" s="80"/>
      <c r="G13" s="81"/>
      <c r="H13" s="113"/>
      <c r="I13" s="137"/>
      <c r="J13" s="137"/>
      <c r="K13" s="80"/>
      <c r="L13" s="80"/>
      <c r="M13" s="130"/>
      <c r="N13" s="113"/>
      <c r="O13" s="113"/>
      <c r="P13" s="113"/>
      <c r="Q13" s="127"/>
      <c r="R13" s="127"/>
      <c r="S13" s="127"/>
      <c r="T13" s="138"/>
      <c r="U13" s="138"/>
      <c r="V13" s="127"/>
      <c r="W13" s="127"/>
      <c r="X13" s="127"/>
      <c r="Y13" s="127"/>
      <c r="Z13" s="127"/>
      <c r="AA13" s="127"/>
      <c r="AB13" s="127"/>
      <c r="AC13" s="127"/>
      <c r="AD13" s="127"/>
      <c r="AE13" s="127"/>
      <c r="AF13" s="127"/>
      <c r="AG13" s="127"/>
      <c r="AH13" s="127"/>
      <c r="AI13" s="127"/>
      <c r="AJ13" s="127"/>
      <c r="AK13" s="127"/>
      <c r="AL13" s="127"/>
      <c r="AM13" s="127"/>
    </row>
    <row r="14" spans="1:57" s="75" customFormat="1" ht="15" customHeight="1" x14ac:dyDescent="0.25">
      <c r="A14" s="113" t="s">
        <v>571</v>
      </c>
      <c r="B14" s="137">
        <v>45302</v>
      </c>
      <c r="C14" s="137">
        <v>45400</v>
      </c>
      <c r="D14" s="78">
        <v>15867840</v>
      </c>
      <c r="E14" s="79">
        <v>16090277.199999999</v>
      </c>
      <c r="F14" s="80"/>
      <c r="G14" s="81"/>
      <c r="H14" s="113"/>
      <c r="I14" s="137"/>
      <c r="J14" s="137"/>
      <c r="K14" s="80"/>
      <c r="L14" s="80"/>
      <c r="M14" s="130"/>
      <c r="N14" s="113"/>
      <c r="O14" s="113"/>
      <c r="P14" s="113"/>
      <c r="Q14" s="127"/>
      <c r="R14" s="127"/>
      <c r="S14" s="127"/>
      <c r="T14" s="138"/>
      <c r="U14" s="138"/>
      <c r="V14" s="127"/>
      <c r="W14" s="127"/>
      <c r="X14" s="127"/>
      <c r="Y14" s="127"/>
      <c r="Z14" s="127"/>
      <c r="AA14" s="127"/>
      <c r="AB14" s="127"/>
      <c r="AC14" s="127"/>
      <c r="AD14" s="127"/>
      <c r="AE14" s="127"/>
      <c r="AF14" s="127"/>
      <c r="AG14" s="127"/>
      <c r="AH14" s="127"/>
      <c r="AI14" s="127"/>
      <c r="AJ14" s="127"/>
      <c r="AK14" s="127"/>
      <c r="AL14" s="127"/>
      <c r="AM14" s="127"/>
    </row>
    <row r="15" spans="1:57" s="75" customFormat="1" ht="15" customHeight="1" x14ac:dyDescent="0.25">
      <c r="A15" s="113" t="s">
        <v>572</v>
      </c>
      <c r="B15" s="137">
        <v>45302</v>
      </c>
      <c r="C15" s="137">
        <v>45575</v>
      </c>
      <c r="D15" s="78">
        <v>8692000</v>
      </c>
      <c r="E15" s="79">
        <v>8799079.3200000003</v>
      </c>
      <c r="F15" s="80"/>
      <c r="G15" s="81"/>
      <c r="H15" s="113"/>
      <c r="I15" s="137"/>
      <c r="J15" s="137"/>
      <c r="K15" s="80"/>
      <c r="L15" s="80"/>
      <c r="M15" s="130"/>
      <c r="N15" s="113"/>
      <c r="O15" s="113"/>
      <c r="P15" s="113"/>
      <c r="Q15" s="127"/>
      <c r="R15" s="127"/>
      <c r="S15" s="127"/>
      <c r="T15" s="138"/>
      <c r="U15" s="138"/>
      <c r="V15" s="127"/>
      <c r="W15" s="127"/>
      <c r="X15" s="127"/>
      <c r="Y15" s="127"/>
      <c r="Z15" s="127"/>
      <c r="AA15" s="127"/>
      <c r="AB15" s="127"/>
      <c r="AC15" s="127"/>
      <c r="AD15" s="127"/>
      <c r="AE15" s="127"/>
      <c r="AF15" s="127"/>
      <c r="AG15" s="127"/>
      <c r="AH15" s="127"/>
      <c r="AI15" s="127"/>
      <c r="AJ15" s="127"/>
      <c r="AK15" s="127"/>
      <c r="AL15" s="127"/>
      <c r="AM15" s="127"/>
    </row>
    <row r="16" spans="1:57" s="75" customFormat="1" ht="15" customHeight="1" x14ac:dyDescent="0.25">
      <c r="A16" s="113" t="s">
        <v>573</v>
      </c>
      <c r="B16" s="137">
        <v>45302</v>
      </c>
      <c r="C16" s="137">
        <v>45575</v>
      </c>
      <c r="D16" s="78">
        <v>15187000</v>
      </c>
      <c r="E16" s="79">
        <v>15354834.76</v>
      </c>
      <c r="F16" s="80"/>
      <c r="G16" s="81"/>
      <c r="H16" s="113"/>
      <c r="I16" s="137"/>
      <c r="J16" s="137"/>
      <c r="K16" s="80"/>
      <c r="L16" s="80"/>
      <c r="M16" s="130"/>
      <c r="N16" s="113"/>
      <c r="O16" s="113"/>
      <c r="P16" s="113"/>
      <c r="Q16" s="127"/>
      <c r="R16" s="127"/>
      <c r="S16" s="127"/>
      <c r="T16" s="138"/>
      <c r="U16" s="138"/>
      <c r="V16" s="127"/>
      <c r="W16" s="127"/>
      <c r="X16" s="127"/>
      <c r="Y16" s="127"/>
      <c r="Z16" s="127"/>
      <c r="AA16" s="127"/>
      <c r="AB16" s="127"/>
      <c r="AC16" s="127"/>
      <c r="AD16" s="127"/>
      <c r="AE16" s="127"/>
      <c r="AF16" s="127"/>
      <c r="AG16" s="127"/>
      <c r="AH16" s="127"/>
      <c r="AI16" s="127"/>
      <c r="AJ16" s="127"/>
      <c r="AK16" s="127"/>
      <c r="AL16" s="127"/>
      <c r="AM16" s="127"/>
    </row>
    <row r="17" spans="1:39" s="75" customFormat="1" ht="15" customHeight="1" x14ac:dyDescent="0.25">
      <c r="A17" s="113" t="s">
        <v>574</v>
      </c>
      <c r="B17" s="137">
        <v>45302</v>
      </c>
      <c r="C17" s="137">
        <v>45575</v>
      </c>
      <c r="D17" s="78">
        <v>40972940</v>
      </c>
      <c r="E17" s="79">
        <v>41406663.109999999</v>
      </c>
      <c r="F17" s="80"/>
      <c r="G17" s="81"/>
      <c r="H17" s="113"/>
      <c r="I17" s="137"/>
      <c r="J17" s="137"/>
      <c r="K17" s="80"/>
      <c r="L17" s="80"/>
      <c r="M17" s="130"/>
      <c r="N17" s="113"/>
      <c r="O17" s="113"/>
      <c r="P17" s="113"/>
      <c r="Q17" s="127"/>
      <c r="R17" s="127"/>
      <c r="S17" s="127"/>
      <c r="T17" s="138"/>
      <c r="U17" s="138"/>
      <c r="V17" s="127"/>
      <c r="W17" s="127"/>
      <c r="X17" s="127"/>
      <c r="Y17" s="127"/>
      <c r="Z17" s="127"/>
      <c r="AA17" s="127"/>
      <c r="AB17" s="127"/>
      <c r="AC17" s="127"/>
      <c r="AD17" s="127"/>
      <c r="AE17" s="127"/>
      <c r="AF17" s="127"/>
      <c r="AG17" s="127"/>
      <c r="AH17" s="127"/>
      <c r="AI17" s="127"/>
      <c r="AJ17" s="127"/>
      <c r="AK17" s="127"/>
      <c r="AL17" s="127"/>
      <c r="AM17" s="127"/>
    </row>
    <row r="18" spans="1:39" s="75" customFormat="1" ht="15" customHeight="1" x14ac:dyDescent="0.25">
      <c r="A18" s="113" t="s">
        <v>575</v>
      </c>
      <c r="B18" s="137">
        <v>45365</v>
      </c>
      <c r="C18" s="137">
        <v>45400</v>
      </c>
      <c r="D18" s="78">
        <v>9170250</v>
      </c>
      <c r="E18" s="79">
        <v>9199590.3399999999</v>
      </c>
      <c r="F18" s="80"/>
      <c r="G18" s="81"/>
      <c r="H18" s="113"/>
      <c r="I18" s="137"/>
      <c r="J18" s="137"/>
      <c r="K18" s="80"/>
      <c r="L18" s="80"/>
      <c r="M18" s="130"/>
      <c r="N18" s="113"/>
      <c r="O18" s="113"/>
      <c r="P18" s="113"/>
      <c r="Q18" s="127"/>
      <c r="R18" s="127"/>
      <c r="S18" s="127"/>
      <c r="T18" s="138"/>
      <c r="U18" s="138"/>
      <c r="V18" s="127"/>
      <c r="W18" s="127"/>
      <c r="X18" s="127"/>
      <c r="Y18" s="127"/>
      <c r="Z18" s="127"/>
      <c r="AA18" s="127"/>
      <c r="AB18" s="127"/>
      <c r="AC18" s="127"/>
      <c r="AD18" s="127"/>
      <c r="AE18" s="127"/>
      <c r="AF18" s="127"/>
      <c r="AG18" s="127"/>
      <c r="AH18" s="127"/>
      <c r="AI18" s="127"/>
      <c r="AJ18" s="127"/>
      <c r="AK18" s="127"/>
      <c r="AL18" s="127"/>
      <c r="AM18" s="127"/>
    </row>
    <row r="19" spans="1:39" s="75" customFormat="1" ht="15" customHeight="1" x14ac:dyDescent="0.25">
      <c r="A19" s="113" t="s">
        <v>576</v>
      </c>
      <c r="B19" s="137">
        <v>45371</v>
      </c>
      <c r="C19" s="160" t="s">
        <v>450</v>
      </c>
      <c r="D19" s="78">
        <v>4280101.3899999997</v>
      </c>
      <c r="E19" s="79">
        <v>4287555.9000000004</v>
      </c>
      <c r="F19" s="80"/>
      <c r="G19" s="81"/>
      <c r="H19" s="113"/>
      <c r="I19" s="137"/>
      <c r="J19" s="137"/>
      <c r="K19" s="80"/>
      <c r="L19" s="80"/>
      <c r="M19" s="130"/>
      <c r="N19" s="113"/>
      <c r="O19" s="113"/>
      <c r="P19" s="113"/>
      <c r="Q19" s="127"/>
      <c r="R19" s="127"/>
      <c r="S19" s="127"/>
      <c r="T19" s="138"/>
      <c r="U19" s="138"/>
      <c r="V19" s="127"/>
      <c r="W19" s="127"/>
      <c r="X19" s="127"/>
      <c r="Y19" s="127"/>
      <c r="Z19" s="127"/>
      <c r="AA19" s="127"/>
      <c r="AB19" s="127"/>
      <c r="AC19" s="127"/>
      <c r="AD19" s="127"/>
      <c r="AE19" s="127"/>
      <c r="AF19" s="127"/>
      <c r="AG19" s="127"/>
      <c r="AH19" s="127"/>
      <c r="AI19" s="127"/>
      <c r="AJ19" s="127"/>
      <c r="AK19" s="127"/>
      <c r="AL19" s="127"/>
      <c r="AM19" s="127"/>
    </row>
    <row r="20" spans="1:39" s="75" customFormat="1" ht="15" customHeight="1" x14ac:dyDescent="0.25">
      <c r="A20" s="113" t="s">
        <v>577</v>
      </c>
      <c r="B20" s="137">
        <v>45349</v>
      </c>
      <c r="C20" s="137">
        <v>45400</v>
      </c>
      <c r="D20" s="78">
        <v>1917000</v>
      </c>
      <c r="E20" s="79">
        <v>1928563.71</v>
      </c>
      <c r="F20" s="80"/>
      <c r="G20" s="81"/>
      <c r="H20" s="113"/>
      <c r="I20" s="137"/>
      <c r="J20" s="137"/>
      <c r="K20" s="80"/>
      <c r="L20" s="80"/>
      <c r="M20" s="130"/>
      <c r="N20" s="113"/>
      <c r="O20" s="113"/>
      <c r="P20" s="113"/>
      <c r="Q20" s="127"/>
      <c r="R20" s="127"/>
      <c r="S20" s="127"/>
      <c r="T20" s="138"/>
      <c r="U20" s="138"/>
      <c r="V20" s="127"/>
      <c r="W20" s="127"/>
      <c r="X20" s="127"/>
      <c r="Y20" s="127"/>
      <c r="Z20" s="127"/>
      <c r="AA20" s="127"/>
      <c r="AB20" s="127"/>
      <c r="AC20" s="127"/>
      <c r="AD20" s="127"/>
      <c r="AE20" s="127"/>
      <c r="AF20" s="127"/>
      <c r="AG20" s="127"/>
      <c r="AH20" s="127"/>
      <c r="AI20" s="127"/>
      <c r="AJ20" s="127"/>
      <c r="AK20" s="127"/>
      <c r="AL20" s="127"/>
      <c r="AM20" s="127"/>
    </row>
    <row r="21" spans="1:39" s="75" customFormat="1" ht="15" customHeight="1" x14ac:dyDescent="0.25">
      <c r="A21" s="113" t="s">
        <v>578</v>
      </c>
      <c r="B21" s="137">
        <v>45309</v>
      </c>
      <c r="C21" s="137">
        <v>45400</v>
      </c>
      <c r="D21" s="78">
        <v>3611000</v>
      </c>
      <c r="E21" s="79">
        <v>3659565.18</v>
      </c>
      <c r="F21" s="80"/>
      <c r="G21" s="81"/>
      <c r="H21" s="113"/>
      <c r="I21" s="137"/>
      <c r="J21" s="137"/>
      <c r="K21" s="80"/>
      <c r="L21" s="80"/>
      <c r="M21" s="130"/>
      <c r="N21" s="113"/>
      <c r="O21" s="113"/>
      <c r="P21" s="113"/>
      <c r="Q21" s="127"/>
      <c r="R21" s="127"/>
      <c r="S21" s="127"/>
      <c r="T21" s="138"/>
      <c r="U21" s="138"/>
      <c r="V21" s="127"/>
      <c r="W21" s="127"/>
      <c r="X21" s="127"/>
      <c r="Y21" s="127"/>
      <c r="Z21" s="127"/>
      <c r="AA21" s="127"/>
      <c r="AB21" s="127"/>
      <c r="AC21" s="127"/>
      <c r="AD21" s="127"/>
      <c r="AE21" s="127"/>
      <c r="AF21" s="127"/>
      <c r="AG21" s="127"/>
      <c r="AH21" s="127"/>
      <c r="AI21" s="127"/>
      <c r="AJ21" s="127"/>
      <c r="AK21" s="127"/>
      <c r="AL21" s="127"/>
      <c r="AM21" s="127"/>
    </row>
    <row r="22" spans="1:39" s="75" customFormat="1" ht="15" customHeight="1" x14ac:dyDescent="0.25">
      <c r="A22" s="113" t="s">
        <v>579</v>
      </c>
      <c r="B22" s="137">
        <v>45302</v>
      </c>
      <c r="C22" s="137">
        <v>45575</v>
      </c>
      <c r="D22" s="78">
        <v>6464440</v>
      </c>
      <c r="E22" s="79">
        <v>6563359.4900000002</v>
      </c>
      <c r="F22" s="80"/>
      <c r="G22" s="81"/>
      <c r="H22" s="113"/>
      <c r="I22" s="137"/>
      <c r="J22" s="137"/>
      <c r="K22" s="80"/>
      <c r="L22" s="80"/>
      <c r="M22" s="130"/>
      <c r="N22" s="113"/>
      <c r="O22" s="113"/>
      <c r="P22" s="113"/>
      <c r="Q22" s="127"/>
      <c r="R22" s="127"/>
      <c r="S22" s="127"/>
      <c r="T22" s="138"/>
      <c r="U22" s="138"/>
      <c r="V22" s="127"/>
      <c r="W22" s="127"/>
      <c r="X22" s="127"/>
      <c r="Y22" s="127"/>
      <c r="Z22" s="127"/>
      <c r="AA22" s="127"/>
      <c r="AB22" s="127"/>
      <c r="AC22" s="127"/>
      <c r="AD22" s="127"/>
      <c r="AE22" s="127"/>
      <c r="AF22" s="127"/>
      <c r="AG22" s="127"/>
      <c r="AH22" s="127"/>
      <c r="AI22" s="127"/>
      <c r="AJ22" s="127"/>
      <c r="AK22" s="127"/>
      <c r="AL22" s="127"/>
      <c r="AM22" s="127"/>
    </row>
    <row r="23" spans="1:39" s="75" customFormat="1" ht="15" customHeight="1" x14ac:dyDescent="0.25">
      <c r="A23" s="113" t="s">
        <v>580</v>
      </c>
      <c r="B23" s="137">
        <v>45331</v>
      </c>
      <c r="C23" s="137">
        <v>45441</v>
      </c>
      <c r="D23" s="78">
        <v>11518100</v>
      </c>
      <c r="E23" s="79">
        <v>11583543.300000001</v>
      </c>
      <c r="F23" s="80"/>
      <c r="G23" s="81"/>
      <c r="H23" s="113"/>
      <c r="I23" s="137"/>
      <c r="J23" s="137"/>
      <c r="K23" s="80"/>
      <c r="L23" s="80"/>
      <c r="M23" s="130"/>
      <c r="N23" s="113"/>
      <c r="O23" s="113"/>
      <c r="P23" s="113"/>
      <c r="Q23" s="127"/>
      <c r="R23" s="127"/>
      <c r="S23" s="127"/>
      <c r="T23" s="138"/>
      <c r="U23" s="138"/>
      <c r="V23" s="127"/>
      <c r="W23" s="127"/>
      <c r="X23" s="127"/>
      <c r="Y23" s="127"/>
      <c r="Z23" s="127"/>
      <c r="AA23" s="127"/>
      <c r="AB23" s="127"/>
      <c r="AC23" s="127"/>
      <c r="AD23" s="127"/>
      <c r="AE23" s="127"/>
      <c r="AF23" s="127"/>
      <c r="AG23" s="127"/>
      <c r="AH23" s="127"/>
      <c r="AI23" s="127"/>
      <c r="AJ23" s="127"/>
      <c r="AK23" s="127"/>
      <c r="AL23" s="127"/>
      <c r="AM23" s="127"/>
    </row>
    <row r="24" spans="1:39" s="75" customFormat="1" ht="15" customHeight="1" x14ac:dyDescent="0.25">
      <c r="A24" s="113" t="s">
        <v>581</v>
      </c>
      <c r="B24" s="137">
        <v>45302</v>
      </c>
      <c r="C24" s="137">
        <v>45575</v>
      </c>
      <c r="D24" s="78">
        <v>1641500</v>
      </c>
      <c r="E24" s="79">
        <v>1665675.26</v>
      </c>
      <c r="F24" s="80"/>
      <c r="G24" s="81"/>
      <c r="H24" s="113"/>
      <c r="I24" s="137"/>
      <c r="J24" s="137"/>
      <c r="K24" s="80"/>
      <c r="L24" s="80"/>
      <c r="M24" s="130"/>
      <c r="N24" s="113"/>
      <c r="O24" s="113"/>
      <c r="P24" s="113"/>
      <c r="Q24" s="127"/>
      <c r="R24" s="127"/>
      <c r="S24" s="127"/>
      <c r="T24" s="138"/>
      <c r="U24" s="138"/>
      <c r="V24" s="127"/>
      <c r="W24" s="127"/>
      <c r="X24" s="127"/>
      <c r="Y24" s="127"/>
      <c r="Z24" s="127"/>
      <c r="AA24" s="127"/>
      <c r="AB24" s="127"/>
      <c r="AC24" s="127"/>
      <c r="AD24" s="127"/>
      <c r="AE24" s="127"/>
      <c r="AF24" s="127"/>
      <c r="AG24" s="127"/>
      <c r="AH24" s="127"/>
      <c r="AI24" s="127"/>
      <c r="AJ24" s="127"/>
      <c r="AK24" s="127"/>
      <c r="AL24" s="127"/>
      <c r="AM24" s="127"/>
    </row>
    <row r="25" spans="1:39" s="75" customFormat="1" ht="15" customHeight="1" x14ac:dyDescent="0.25">
      <c r="A25" s="113" t="s">
        <v>582</v>
      </c>
      <c r="B25" s="137">
        <v>45309</v>
      </c>
      <c r="C25" s="137">
        <v>45400</v>
      </c>
      <c r="D25" s="78">
        <v>57740</v>
      </c>
      <c r="E25" s="79">
        <v>58512.51</v>
      </c>
      <c r="F25" s="80"/>
      <c r="G25" s="81"/>
      <c r="H25" s="113"/>
      <c r="I25" s="137"/>
      <c r="J25" s="137"/>
      <c r="K25" s="80"/>
      <c r="L25" s="80"/>
      <c r="M25" s="130"/>
      <c r="N25" s="113"/>
      <c r="O25" s="113"/>
      <c r="P25" s="113"/>
      <c r="Q25" s="127"/>
      <c r="R25" s="127"/>
      <c r="S25" s="127"/>
      <c r="T25" s="138"/>
      <c r="U25" s="138"/>
      <c r="V25" s="127"/>
      <c r="W25" s="127"/>
      <c r="X25" s="127"/>
      <c r="Y25" s="127"/>
      <c r="Z25" s="127"/>
      <c r="AA25" s="127"/>
      <c r="AB25" s="127"/>
      <c r="AC25" s="127"/>
      <c r="AD25" s="127"/>
      <c r="AE25" s="127"/>
      <c r="AF25" s="127"/>
      <c r="AG25" s="127"/>
      <c r="AH25" s="127"/>
      <c r="AI25" s="127"/>
      <c r="AJ25" s="127"/>
      <c r="AK25" s="127"/>
      <c r="AL25" s="127"/>
      <c r="AM25" s="127"/>
    </row>
    <row r="26" spans="1:39" s="75" customFormat="1" ht="15" customHeight="1" x14ac:dyDescent="0.25">
      <c r="A26" s="113" t="s">
        <v>583</v>
      </c>
      <c r="B26" s="137">
        <v>45309</v>
      </c>
      <c r="C26" s="137">
        <v>45400</v>
      </c>
      <c r="D26" s="78">
        <v>437000</v>
      </c>
      <c r="E26" s="79">
        <v>442979.59</v>
      </c>
      <c r="F26" s="80"/>
      <c r="G26" s="81"/>
      <c r="H26" s="113"/>
      <c r="I26" s="137"/>
      <c r="J26" s="137"/>
      <c r="K26" s="80"/>
      <c r="L26" s="80"/>
      <c r="M26" s="130"/>
      <c r="N26" s="113"/>
      <c r="O26" s="113"/>
      <c r="P26" s="113"/>
      <c r="Q26" s="127"/>
      <c r="R26" s="127"/>
      <c r="S26" s="127"/>
      <c r="T26" s="138"/>
      <c r="U26" s="138"/>
      <c r="V26" s="127"/>
      <c r="W26" s="127"/>
      <c r="X26" s="127"/>
      <c r="Y26" s="127"/>
      <c r="Z26" s="127"/>
      <c r="AA26" s="127"/>
      <c r="AB26" s="127"/>
      <c r="AC26" s="127"/>
      <c r="AD26" s="127"/>
      <c r="AE26" s="127"/>
      <c r="AF26" s="127"/>
      <c r="AG26" s="127"/>
      <c r="AH26" s="127"/>
      <c r="AI26" s="127"/>
      <c r="AJ26" s="127"/>
      <c r="AK26" s="127"/>
      <c r="AL26" s="127"/>
      <c r="AM26" s="127"/>
    </row>
    <row r="27" spans="1:39" s="75" customFormat="1" ht="15" customHeight="1" x14ac:dyDescent="0.25">
      <c r="A27" s="113" t="s">
        <v>584</v>
      </c>
      <c r="B27" s="137">
        <v>45309</v>
      </c>
      <c r="C27" s="137">
        <v>45400</v>
      </c>
      <c r="D27" s="78">
        <v>962020</v>
      </c>
      <c r="E27" s="79">
        <v>975259.46</v>
      </c>
      <c r="F27" s="80"/>
      <c r="G27" s="81"/>
      <c r="H27" s="113"/>
      <c r="I27" s="137"/>
      <c r="J27" s="137"/>
      <c r="K27" s="80"/>
      <c r="L27" s="80"/>
      <c r="M27" s="130"/>
      <c r="N27" s="113"/>
      <c r="O27" s="113"/>
      <c r="P27" s="113"/>
      <c r="Q27" s="127"/>
      <c r="R27" s="127"/>
      <c r="S27" s="127"/>
      <c r="T27" s="138"/>
      <c r="U27" s="138"/>
      <c r="V27" s="127"/>
      <c r="W27" s="127"/>
      <c r="X27" s="127"/>
      <c r="Y27" s="127"/>
      <c r="Z27" s="127"/>
      <c r="AA27" s="127"/>
      <c r="AB27" s="127"/>
      <c r="AC27" s="127"/>
      <c r="AD27" s="127"/>
      <c r="AE27" s="127"/>
      <c r="AF27" s="127"/>
      <c r="AG27" s="127"/>
      <c r="AH27" s="127"/>
      <c r="AI27" s="127"/>
      <c r="AJ27" s="127"/>
      <c r="AK27" s="127"/>
      <c r="AL27" s="127"/>
      <c r="AM27" s="127"/>
    </row>
    <row r="28" spans="1:39" s="75" customFormat="1" ht="15" customHeight="1" x14ac:dyDescent="0.25">
      <c r="A28" s="113" t="s">
        <v>585</v>
      </c>
      <c r="B28" s="137">
        <v>45302</v>
      </c>
      <c r="C28" s="137">
        <v>45575</v>
      </c>
      <c r="D28" s="78">
        <v>3876000</v>
      </c>
      <c r="E28" s="79">
        <v>3907386.65</v>
      </c>
      <c r="F28" s="80"/>
      <c r="G28" s="81"/>
      <c r="H28" s="113"/>
      <c r="I28" s="137"/>
      <c r="J28" s="137"/>
      <c r="K28" s="80"/>
      <c r="L28" s="80"/>
      <c r="M28" s="130"/>
      <c r="N28" s="113"/>
      <c r="O28" s="113"/>
      <c r="P28" s="113"/>
      <c r="Q28" s="127"/>
      <c r="R28" s="127"/>
      <c r="S28" s="127"/>
      <c r="T28" s="138"/>
      <c r="U28" s="138"/>
      <c r="V28" s="127"/>
      <c r="W28" s="127"/>
      <c r="X28" s="127"/>
      <c r="Y28" s="127"/>
      <c r="Z28" s="127"/>
      <c r="AA28" s="127"/>
      <c r="AB28" s="127"/>
      <c r="AC28" s="127"/>
      <c r="AD28" s="127"/>
      <c r="AE28" s="127"/>
      <c r="AF28" s="127"/>
      <c r="AG28" s="127"/>
      <c r="AH28" s="127"/>
      <c r="AI28" s="127"/>
      <c r="AJ28" s="127"/>
      <c r="AK28" s="127"/>
      <c r="AL28" s="127"/>
      <c r="AM28" s="127"/>
    </row>
    <row r="29" spans="1:39" s="75" customFormat="1" ht="15" customHeight="1" x14ac:dyDescent="0.25">
      <c r="A29" s="113" t="s">
        <v>586</v>
      </c>
      <c r="B29" s="137">
        <v>45309</v>
      </c>
      <c r="C29" s="137">
        <v>45400</v>
      </c>
      <c r="D29" s="78">
        <v>39720</v>
      </c>
      <c r="E29" s="79">
        <v>40091.040000000001</v>
      </c>
      <c r="F29" s="80"/>
      <c r="G29" s="81"/>
      <c r="H29" s="113"/>
      <c r="I29" s="137"/>
      <c r="J29" s="137"/>
      <c r="K29" s="80"/>
      <c r="L29" s="80"/>
      <c r="M29" s="130"/>
      <c r="N29" s="113"/>
      <c r="O29" s="113"/>
      <c r="P29" s="113"/>
      <c r="Q29" s="127"/>
      <c r="R29" s="127"/>
      <c r="S29" s="127"/>
      <c r="T29" s="138"/>
      <c r="U29" s="138"/>
      <c r="V29" s="127"/>
      <c r="W29" s="127"/>
      <c r="X29" s="127"/>
      <c r="Y29" s="127"/>
      <c r="Z29" s="127"/>
      <c r="AA29" s="127"/>
      <c r="AB29" s="127"/>
      <c r="AC29" s="127"/>
      <c r="AD29" s="127"/>
      <c r="AE29" s="127"/>
      <c r="AF29" s="127"/>
      <c r="AG29" s="127"/>
      <c r="AH29" s="127"/>
      <c r="AI29" s="127"/>
      <c r="AJ29" s="127"/>
      <c r="AK29" s="127"/>
      <c r="AL29" s="127"/>
      <c r="AM29" s="127"/>
    </row>
    <row r="30" spans="1:39" s="75" customFormat="1" ht="15" customHeight="1" x14ac:dyDescent="0.25">
      <c r="A30" s="113" t="s">
        <v>587</v>
      </c>
      <c r="B30" s="137">
        <v>45302</v>
      </c>
      <c r="C30" s="137">
        <v>45400</v>
      </c>
      <c r="D30" s="78">
        <v>2561000</v>
      </c>
      <c r="E30" s="79">
        <v>2600134.2999999998</v>
      </c>
      <c r="F30" s="80"/>
      <c r="G30" s="81"/>
      <c r="H30" s="113"/>
      <c r="I30" s="137"/>
      <c r="J30" s="137"/>
      <c r="K30" s="80"/>
      <c r="L30" s="80"/>
      <c r="M30" s="130"/>
      <c r="N30" s="113"/>
      <c r="O30" s="113"/>
      <c r="P30" s="113"/>
      <c r="Q30" s="127"/>
      <c r="R30" s="127"/>
      <c r="S30" s="127"/>
      <c r="T30" s="138"/>
      <c r="U30" s="138"/>
      <c r="V30" s="127"/>
      <c r="W30" s="127"/>
      <c r="X30" s="127"/>
      <c r="Y30" s="127"/>
      <c r="Z30" s="127"/>
      <c r="AA30" s="127"/>
      <c r="AB30" s="127"/>
      <c r="AC30" s="127"/>
      <c r="AD30" s="127"/>
      <c r="AE30" s="127"/>
      <c r="AF30" s="127"/>
      <c r="AG30" s="127"/>
      <c r="AH30" s="127"/>
      <c r="AI30" s="127"/>
      <c r="AJ30" s="127"/>
      <c r="AK30" s="127"/>
      <c r="AL30" s="127"/>
      <c r="AM30" s="127"/>
    </row>
    <row r="31" spans="1:39" s="75" customFormat="1" ht="15" customHeight="1" x14ac:dyDescent="0.25">
      <c r="A31" s="113" t="s">
        <v>588</v>
      </c>
      <c r="B31" s="137">
        <v>45302</v>
      </c>
      <c r="C31" s="137">
        <v>45575</v>
      </c>
      <c r="D31" s="78">
        <v>3453120</v>
      </c>
      <c r="E31" s="79">
        <v>3505220.52</v>
      </c>
      <c r="F31" s="80"/>
      <c r="G31" s="81"/>
      <c r="H31" s="113"/>
      <c r="I31" s="137"/>
      <c r="J31" s="137"/>
      <c r="K31" s="80"/>
      <c r="L31" s="80"/>
      <c r="M31" s="130"/>
      <c r="N31" s="113"/>
      <c r="O31" s="113"/>
      <c r="P31" s="113"/>
      <c r="Q31" s="127"/>
      <c r="R31" s="127"/>
      <c r="S31" s="127"/>
      <c r="T31" s="138"/>
      <c r="U31" s="138"/>
      <c r="V31" s="127"/>
      <c r="W31" s="127"/>
      <c r="X31" s="127"/>
      <c r="Y31" s="127"/>
      <c r="Z31" s="127"/>
      <c r="AA31" s="127"/>
      <c r="AB31" s="127"/>
      <c r="AC31" s="127"/>
      <c r="AD31" s="127"/>
      <c r="AE31" s="127"/>
      <c r="AF31" s="127"/>
      <c r="AG31" s="127"/>
      <c r="AH31" s="127"/>
      <c r="AI31" s="127"/>
      <c r="AJ31" s="127"/>
      <c r="AK31" s="127"/>
      <c r="AL31" s="127"/>
      <c r="AM31" s="127"/>
    </row>
    <row r="32" spans="1:39" s="75" customFormat="1" ht="15" customHeight="1" x14ac:dyDescent="0.25">
      <c r="A32" s="113" t="s">
        <v>589</v>
      </c>
      <c r="B32" s="137">
        <v>45309</v>
      </c>
      <c r="C32" s="137">
        <v>45400</v>
      </c>
      <c r="D32" s="78">
        <v>393640</v>
      </c>
      <c r="E32" s="79">
        <v>399064.86</v>
      </c>
      <c r="F32" s="80"/>
      <c r="G32" s="81"/>
      <c r="H32" s="113"/>
      <c r="I32" s="137"/>
      <c r="J32" s="137"/>
      <c r="K32" s="80"/>
      <c r="L32" s="80"/>
      <c r="M32" s="130"/>
      <c r="N32" s="113"/>
      <c r="O32" s="113"/>
      <c r="P32" s="113"/>
      <c r="Q32" s="127"/>
      <c r="R32" s="127"/>
      <c r="S32" s="127"/>
      <c r="T32" s="138"/>
      <c r="U32" s="138"/>
      <c r="V32" s="127"/>
      <c r="W32" s="127"/>
      <c r="X32" s="127"/>
      <c r="Y32" s="127"/>
      <c r="Z32" s="127"/>
      <c r="AA32" s="127"/>
      <c r="AB32" s="127"/>
      <c r="AC32" s="127"/>
      <c r="AD32" s="127"/>
      <c r="AE32" s="127"/>
      <c r="AF32" s="127"/>
      <c r="AG32" s="127"/>
      <c r="AH32" s="127"/>
      <c r="AI32" s="127"/>
      <c r="AJ32" s="127"/>
      <c r="AK32" s="127"/>
      <c r="AL32" s="127"/>
      <c r="AM32" s="127"/>
    </row>
    <row r="33" spans="1:39" s="75" customFormat="1" ht="15" customHeight="1" x14ac:dyDescent="0.25">
      <c r="A33" s="113" t="s">
        <v>590</v>
      </c>
      <c r="B33" s="137">
        <v>45296</v>
      </c>
      <c r="C33" s="137">
        <v>45491</v>
      </c>
      <c r="D33" s="78">
        <v>7493000</v>
      </c>
      <c r="E33" s="79">
        <v>7557950.6699999999</v>
      </c>
      <c r="F33" s="80"/>
      <c r="G33" s="81"/>
      <c r="H33" s="113"/>
      <c r="I33" s="137"/>
      <c r="J33" s="137"/>
      <c r="K33" s="80"/>
      <c r="L33" s="80"/>
      <c r="M33" s="130"/>
      <c r="N33" s="113"/>
      <c r="O33" s="113"/>
      <c r="P33" s="113"/>
      <c r="Q33" s="127"/>
      <c r="R33" s="127"/>
      <c r="S33" s="127"/>
      <c r="T33" s="138"/>
      <c r="U33" s="138"/>
      <c r="V33" s="127"/>
      <c r="W33" s="127"/>
      <c r="X33" s="127"/>
      <c r="Y33" s="127"/>
      <c r="Z33" s="127"/>
      <c r="AA33" s="127"/>
      <c r="AB33" s="127"/>
      <c r="AC33" s="127"/>
      <c r="AD33" s="127"/>
      <c r="AE33" s="127"/>
      <c r="AF33" s="127"/>
      <c r="AG33" s="127"/>
      <c r="AH33" s="127"/>
      <c r="AI33" s="127"/>
      <c r="AJ33" s="127"/>
      <c r="AK33" s="127"/>
      <c r="AL33" s="127"/>
      <c r="AM33" s="127"/>
    </row>
    <row r="34" spans="1:39" s="75" customFormat="1" ht="15" customHeight="1" x14ac:dyDescent="0.25">
      <c r="A34" s="113" t="s">
        <v>591</v>
      </c>
      <c r="B34" s="137">
        <v>45296</v>
      </c>
      <c r="C34" s="137">
        <v>45491</v>
      </c>
      <c r="D34" s="78">
        <v>16340000</v>
      </c>
      <c r="E34" s="79">
        <v>16483295.9</v>
      </c>
      <c r="F34" s="80"/>
      <c r="G34" s="81"/>
      <c r="H34" s="113"/>
      <c r="I34" s="137"/>
      <c r="J34" s="137"/>
      <c r="K34" s="80"/>
      <c r="L34" s="80"/>
      <c r="M34" s="130"/>
      <c r="N34" s="113"/>
      <c r="O34" s="113"/>
      <c r="P34" s="113"/>
      <c r="Q34" s="127"/>
      <c r="R34" s="127"/>
      <c r="S34" s="127"/>
      <c r="T34" s="138"/>
      <c r="U34" s="138"/>
      <c r="V34" s="127"/>
      <c r="W34" s="127"/>
      <c r="X34" s="127"/>
      <c r="Y34" s="127"/>
      <c r="Z34" s="127"/>
      <c r="AA34" s="127"/>
      <c r="AB34" s="127"/>
      <c r="AC34" s="127"/>
      <c r="AD34" s="127"/>
      <c r="AE34" s="127"/>
      <c r="AF34" s="127"/>
      <c r="AG34" s="127"/>
      <c r="AH34" s="127"/>
      <c r="AI34" s="127"/>
      <c r="AJ34" s="127"/>
      <c r="AK34" s="127"/>
      <c r="AL34" s="127"/>
      <c r="AM34" s="127"/>
    </row>
    <row r="35" spans="1:39" s="75" customFormat="1" ht="15" customHeight="1" x14ac:dyDescent="0.25">
      <c r="A35" s="113" t="s">
        <v>592</v>
      </c>
      <c r="B35" s="137">
        <v>45302</v>
      </c>
      <c r="C35" s="137">
        <v>45400</v>
      </c>
      <c r="D35" s="78">
        <v>35511093.979999997</v>
      </c>
      <c r="E35" s="79">
        <v>35810628.609999999</v>
      </c>
      <c r="F35" s="80"/>
      <c r="G35" s="81"/>
      <c r="H35" s="113"/>
      <c r="I35" s="137"/>
      <c r="J35" s="137"/>
      <c r="K35" s="80"/>
      <c r="L35" s="80"/>
      <c r="M35" s="130"/>
      <c r="N35" s="113"/>
      <c r="O35" s="113"/>
      <c r="P35" s="113"/>
      <c r="Q35" s="127"/>
      <c r="R35" s="127"/>
      <c r="S35" s="127"/>
      <c r="T35" s="138"/>
      <c r="U35" s="138"/>
      <c r="V35" s="127"/>
      <c r="W35" s="127"/>
      <c r="X35" s="127"/>
      <c r="Y35" s="127"/>
      <c r="Z35" s="127"/>
      <c r="AA35" s="127"/>
      <c r="AB35" s="127"/>
      <c r="AC35" s="127"/>
      <c r="AD35" s="127"/>
      <c r="AE35" s="127"/>
      <c r="AF35" s="127"/>
      <c r="AG35" s="127"/>
      <c r="AH35" s="127"/>
      <c r="AI35" s="127"/>
      <c r="AJ35" s="127"/>
      <c r="AK35" s="127"/>
      <c r="AL35" s="127"/>
      <c r="AM35" s="127"/>
    </row>
    <row r="36" spans="1:39" s="75" customFormat="1" ht="15" customHeight="1" x14ac:dyDescent="0.25">
      <c r="A36" s="113" t="s">
        <v>593</v>
      </c>
      <c r="B36" s="137">
        <v>45365</v>
      </c>
      <c r="C36" s="137">
        <v>45400</v>
      </c>
      <c r="D36" s="78">
        <v>1426500</v>
      </c>
      <c r="E36" s="79">
        <v>1431131.47</v>
      </c>
      <c r="F36" s="80"/>
      <c r="G36" s="81"/>
      <c r="H36" s="113"/>
      <c r="I36" s="137"/>
      <c r="J36" s="137"/>
      <c r="K36" s="80"/>
      <c r="L36" s="80"/>
      <c r="M36" s="130"/>
      <c r="N36" s="113"/>
      <c r="O36" s="113"/>
      <c r="P36" s="113"/>
      <c r="Q36" s="127"/>
      <c r="R36" s="127"/>
      <c r="S36" s="127"/>
      <c r="T36" s="138"/>
      <c r="U36" s="138"/>
      <c r="V36" s="127"/>
      <c r="W36" s="127"/>
      <c r="X36" s="127"/>
      <c r="Y36" s="127"/>
      <c r="Z36" s="127"/>
      <c r="AA36" s="127"/>
      <c r="AB36" s="127"/>
      <c r="AC36" s="127"/>
      <c r="AD36" s="127"/>
      <c r="AE36" s="127"/>
      <c r="AF36" s="127"/>
      <c r="AG36" s="127"/>
      <c r="AH36" s="127"/>
      <c r="AI36" s="127"/>
      <c r="AJ36" s="127"/>
      <c r="AK36" s="127"/>
      <c r="AL36" s="127"/>
      <c r="AM36" s="127"/>
    </row>
    <row r="37" spans="1:39" s="75" customFormat="1" ht="15" customHeight="1" x14ac:dyDescent="0.25">
      <c r="A37" s="113" t="s">
        <v>594</v>
      </c>
      <c r="B37" s="137">
        <v>45302</v>
      </c>
      <c r="C37" s="137">
        <v>45400</v>
      </c>
      <c r="D37" s="78">
        <v>4574256.93</v>
      </c>
      <c r="E37" s="79">
        <v>4625359.6500000004</v>
      </c>
      <c r="F37" s="80"/>
      <c r="G37" s="81"/>
      <c r="H37" s="113"/>
      <c r="I37" s="137"/>
      <c r="J37" s="137"/>
      <c r="K37" s="80"/>
      <c r="L37" s="80"/>
      <c r="M37" s="130"/>
      <c r="N37" s="113"/>
      <c r="O37" s="113"/>
      <c r="P37" s="113"/>
      <c r="Q37" s="127"/>
      <c r="R37" s="127"/>
      <c r="S37" s="127"/>
      <c r="T37" s="138"/>
      <c r="U37" s="138"/>
      <c r="V37" s="127"/>
      <c r="W37" s="127"/>
      <c r="X37" s="127"/>
      <c r="Y37" s="127"/>
      <c r="Z37" s="127"/>
      <c r="AA37" s="127"/>
      <c r="AB37" s="127"/>
      <c r="AC37" s="127"/>
      <c r="AD37" s="127"/>
      <c r="AE37" s="127"/>
      <c r="AF37" s="127"/>
      <c r="AG37" s="127"/>
      <c r="AH37" s="127"/>
      <c r="AI37" s="127"/>
      <c r="AJ37" s="127"/>
      <c r="AK37" s="127"/>
      <c r="AL37" s="127"/>
      <c r="AM37" s="127"/>
    </row>
    <row r="38" spans="1:39" s="75" customFormat="1" ht="15" customHeight="1" x14ac:dyDescent="0.25">
      <c r="A38" s="113" t="s">
        <v>595</v>
      </c>
      <c r="B38" s="137">
        <v>45302</v>
      </c>
      <c r="C38" s="137">
        <v>45575</v>
      </c>
      <c r="D38" s="78">
        <v>64959180</v>
      </c>
      <c r="E38" s="79">
        <v>65969877.840000004</v>
      </c>
      <c r="F38" s="80"/>
      <c r="G38" s="81"/>
      <c r="H38" s="113"/>
      <c r="I38" s="137"/>
      <c r="J38" s="137"/>
      <c r="K38" s="80"/>
      <c r="L38" s="80"/>
      <c r="M38" s="130"/>
      <c r="N38" s="113"/>
      <c r="O38" s="113"/>
      <c r="P38" s="113"/>
      <c r="Q38" s="127"/>
      <c r="R38" s="127"/>
      <c r="S38" s="127"/>
      <c r="T38" s="138"/>
      <c r="U38" s="138"/>
      <c r="V38" s="127"/>
      <c r="W38" s="127"/>
      <c r="X38" s="127"/>
      <c r="Y38" s="127"/>
      <c r="Z38" s="127"/>
      <c r="AA38" s="127"/>
      <c r="AB38" s="127"/>
      <c r="AC38" s="127"/>
      <c r="AD38" s="127"/>
      <c r="AE38" s="127"/>
      <c r="AF38" s="127"/>
      <c r="AG38" s="127"/>
      <c r="AH38" s="127"/>
      <c r="AI38" s="127"/>
      <c r="AJ38" s="127"/>
      <c r="AK38" s="127"/>
      <c r="AL38" s="127"/>
      <c r="AM38" s="127"/>
    </row>
    <row r="39" spans="1:39" s="75" customFormat="1" ht="15" customHeight="1" x14ac:dyDescent="0.25">
      <c r="A39" s="113" t="s">
        <v>596</v>
      </c>
      <c r="B39" s="137">
        <v>45331</v>
      </c>
      <c r="C39" s="137">
        <v>45400</v>
      </c>
      <c r="D39" s="78">
        <v>17760</v>
      </c>
      <c r="E39" s="79">
        <v>17921.060000000001</v>
      </c>
      <c r="F39" s="80"/>
      <c r="G39" s="81"/>
      <c r="H39" s="113"/>
      <c r="I39" s="137"/>
      <c r="J39" s="137"/>
      <c r="K39" s="80"/>
      <c r="L39" s="80"/>
      <c r="M39" s="130"/>
      <c r="N39" s="113"/>
      <c r="O39" s="113"/>
      <c r="P39" s="113"/>
      <c r="Q39" s="127"/>
      <c r="R39" s="127"/>
      <c r="S39" s="127"/>
      <c r="T39" s="138"/>
      <c r="U39" s="138"/>
      <c r="V39" s="127"/>
      <c r="W39" s="127"/>
      <c r="X39" s="127"/>
      <c r="Y39" s="127"/>
      <c r="Z39" s="127"/>
      <c r="AA39" s="127"/>
      <c r="AB39" s="127"/>
      <c r="AC39" s="127"/>
      <c r="AD39" s="127"/>
      <c r="AE39" s="127"/>
      <c r="AF39" s="127"/>
      <c r="AG39" s="127"/>
      <c r="AH39" s="127"/>
      <c r="AI39" s="127"/>
      <c r="AJ39" s="127"/>
      <c r="AK39" s="127"/>
      <c r="AL39" s="127"/>
      <c r="AM39" s="127"/>
    </row>
    <row r="40" spans="1:39" s="75" customFormat="1" ht="15" customHeight="1" x14ac:dyDescent="0.25">
      <c r="A40" s="113" t="s">
        <v>597</v>
      </c>
      <c r="B40" s="137">
        <v>45302</v>
      </c>
      <c r="C40" s="137">
        <v>45575</v>
      </c>
      <c r="D40" s="78">
        <v>6184000</v>
      </c>
      <c r="E40" s="79">
        <v>6251281.1600000001</v>
      </c>
      <c r="F40" s="80"/>
      <c r="G40" s="81"/>
      <c r="H40" s="113"/>
      <c r="I40" s="137"/>
      <c r="J40" s="137"/>
      <c r="K40" s="80"/>
      <c r="L40" s="80"/>
      <c r="M40" s="130"/>
      <c r="N40" s="113"/>
      <c r="O40" s="113"/>
      <c r="P40" s="113"/>
      <c r="Q40" s="127"/>
      <c r="R40" s="127"/>
      <c r="S40" s="127"/>
      <c r="T40" s="138"/>
      <c r="U40" s="138"/>
      <c r="V40" s="127"/>
      <c r="W40" s="127"/>
      <c r="X40" s="127"/>
      <c r="Y40" s="127"/>
      <c r="Z40" s="127"/>
      <c r="AA40" s="127"/>
      <c r="AB40" s="127"/>
      <c r="AC40" s="127"/>
      <c r="AD40" s="127"/>
      <c r="AE40" s="127"/>
      <c r="AF40" s="127"/>
      <c r="AG40" s="127"/>
      <c r="AH40" s="127"/>
      <c r="AI40" s="127"/>
      <c r="AJ40" s="127"/>
      <c r="AK40" s="127"/>
      <c r="AL40" s="127"/>
      <c r="AM40" s="127"/>
    </row>
    <row r="41" spans="1:39" s="75" customFormat="1" ht="15" customHeight="1" x14ac:dyDescent="0.25">
      <c r="A41" s="113" t="s">
        <v>598</v>
      </c>
      <c r="B41" s="137">
        <v>45302</v>
      </c>
      <c r="C41" s="137">
        <v>45575</v>
      </c>
      <c r="D41" s="78">
        <v>14497000</v>
      </c>
      <c r="E41" s="79">
        <v>14691505.66</v>
      </c>
      <c r="F41" s="80"/>
      <c r="G41" s="81"/>
      <c r="H41" s="113"/>
      <c r="I41" s="137"/>
      <c r="J41" s="137"/>
      <c r="K41" s="80"/>
      <c r="L41" s="80"/>
      <c r="M41" s="130"/>
      <c r="N41" s="113"/>
      <c r="O41" s="113"/>
      <c r="P41" s="113"/>
      <c r="Q41" s="127"/>
      <c r="R41" s="127"/>
      <c r="S41" s="127"/>
      <c r="T41" s="138"/>
      <c r="U41" s="138"/>
      <c r="V41" s="127"/>
      <c r="W41" s="127"/>
      <c r="X41" s="127"/>
      <c r="Y41" s="127"/>
      <c r="Z41" s="127"/>
      <c r="AA41" s="127"/>
      <c r="AB41" s="127"/>
      <c r="AC41" s="127"/>
      <c r="AD41" s="127"/>
      <c r="AE41" s="127"/>
      <c r="AF41" s="127"/>
      <c r="AG41" s="127"/>
      <c r="AH41" s="127"/>
      <c r="AI41" s="127"/>
      <c r="AJ41" s="127"/>
      <c r="AK41" s="127"/>
      <c r="AL41" s="127"/>
      <c r="AM41" s="127"/>
    </row>
    <row r="42" spans="1:39" s="75" customFormat="1" ht="15" customHeight="1" x14ac:dyDescent="0.25">
      <c r="A42" s="113" t="s">
        <v>599</v>
      </c>
      <c r="B42" s="137">
        <v>45302</v>
      </c>
      <c r="C42" s="137">
        <v>45393</v>
      </c>
      <c r="D42" s="78">
        <v>9431000</v>
      </c>
      <c r="E42" s="79">
        <v>9538305.3499999996</v>
      </c>
      <c r="F42" s="80"/>
      <c r="G42" s="81"/>
      <c r="H42" s="113"/>
      <c r="I42" s="137"/>
      <c r="J42" s="137"/>
      <c r="K42" s="80"/>
      <c r="L42" s="80"/>
      <c r="M42" s="130"/>
      <c r="N42" s="113"/>
      <c r="O42" s="113"/>
      <c r="P42" s="113"/>
      <c r="Q42" s="127"/>
      <c r="R42" s="127"/>
      <c r="S42" s="127"/>
      <c r="T42" s="138"/>
      <c r="U42" s="138"/>
      <c r="V42" s="127"/>
      <c r="W42" s="127"/>
      <c r="X42" s="127"/>
      <c r="Y42" s="127"/>
      <c r="Z42" s="127"/>
      <c r="AA42" s="127"/>
      <c r="AB42" s="127"/>
      <c r="AC42" s="127"/>
      <c r="AD42" s="127"/>
      <c r="AE42" s="127"/>
      <c r="AF42" s="127"/>
      <c r="AG42" s="127"/>
      <c r="AH42" s="127"/>
      <c r="AI42" s="127"/>
      <c r="AJ42" s="127"/>
      <c r="AK42" s="127"/>
      <c r="AL42" s="127"/>
      <c r="AM42" s="127"/>
    </row>
    <row r="43" spans="1:39" s="75" customFormat="1" ht="15" customHeight="1" x14ac:dyDescent="0.25">
      <c r="A43" s="113" t="s">
        <v>600</v>
      </c>
      <c r="B43" s="137">
        <v>45302</v>
      </c>
      <c r="C43" s="137">
        <v>45393</v>
      </c>
      <c r="D43" s="78">
        <v>2940000</v>
      </c>
      <c r="E43" s="79">
        <v>2973386.23</v>
      </c>
      <c r="F43" s="80"/>
      <c r="G43" s="81"/>
      <c r="H43" s="113"/>
      <c r="I43" s="137"/>
      <c r="J43" s="137"/>
      <c r="K43" s="80"/>
      <c r="L43" s="80"/>
      <c r="M43" s="130"/>
      <c r="N43" s="113"/>
      <c r="O43" s="113"/>
      <c r="P43" s="113"/>
      <c r="Q43" s="127"/>
      <c r="R43" s="127"/>
      <c r="S43" s="127"/>
      <c r="T43" s="138"/>
      <c r="U43" s="138"/>
      <c r="V43" s="127"/>
      <c r="W43" s="127"/>
      <c r="X43" s="127"/>
      <c r="Y43" s="127"/>
      <c r="Z43" s="127"/>
      <c r="AA43" s="127"/>
      <c r="AB43" s="127"/>
      <c r="AC43" s="127"/>
      <c r="AD43" s="127"/>
      <c r="AE43" s="127"/>
      <c r="AF43" s="127"/>
      <c r="AG43" s="127"/>
      <c r="AH43" s="127"/>
      <c r="AI43" s="127"/>
      <c r="AJ43" s="127"/>
      <c r="AK43" s="127"/>
      <c r="AL43" s="127"/>
      <c r="AM43" s="127"/>
    </row>
    <row r="44" spans="1:39" s="75" customFormat="1" ht="15" customHeight="1" x14ac:dyDescent="0.25">
      <c r="A44" s="113" t="s">
        <v>601</v>
      </c>
      <c r="B44" s="137">
        <v>45307</v>
      </c>
      <c r="C44" s="137">
        <v>45400</v>
      </c>
      <c r="D44" s="78">
        <v>2609879.09</v>
      </c>
      <c r="E44" s="79">
        <v>2645242.34</v>
      </c>
      <c r="F44" s="80"/>
      <c r="G44" s="81"/>
      <c r="H44" s="113"/>
      <c r="I44" s="137"/>
      <c r="J44" s="137"/>
      <c r="K44" s="80"/>
      <c r="L44" s="80"/>
      <c r="M44" s="130"/>
      <c r="N44" s="113"/>
      <c r="O44" s="113"/>
      <c r="P44" s="113"/>
      <c r="Q44" s="127"/>
      <c r="R44" s="127"/>
      <c r="S44" s="127"/>
      <c r="T44" s="138"/>
      <c r="U44" s="138"/>
      <c r="V44" s="127"/>
      <c r="W44" s="127"/>
      <c r="X44" s="127"/>
      <c r="Y44" s="127"/>
      <c r="Z44" s="127"/>
      <c r="AA44" s="127"/>
      <c r="AB44" s="127"/>
      <c r="AC44" s="127"/>
      <c r="AD44" s="127"/>
      <c r="AE44" s="127"/>
      <c r="AF44" s="127"/>
      <c r="AG44" s="127"/>
      <c r="AH44" s="127"/>
      <c r="AI44" s="127"/>
      <c r="AJ44" s="127"/>
      <c r="AK44" s="127"/>
      <c r="AL44" s="127"/>
      <c r="AM44" s="127"/>
    </row>
    <row r="45" spans="1:39" s="75" customFormat="1" ht="15" customHeight="1" x14ac:dyDescent="0.25">
      <c r="A45" s="113" t="s">
        <v>602</v>
      </c>
      <c r="B45" s="137">
        <v>45342</v>
      </c>
      <c r="C45" s="137">
        <v>45400</v>
      </c>
      <c r="D45" s="78">
        <v>400000</v>
      </c>
      <c r="E45" s="79">
        <v>402878.08</v>
      </c>
      <c r="F45" s="80"/>
      <c r="G45" s="81"/>
      <c r="H45" s="113"/>
      <c r="I45" s="137"/>
      <c r="J45" s="137"/>
      <c r="K45" s="80"/>
      <c r="L45" s="80"/>
      <c r="M45" s="130"/>
      <c r="N45" s="113"/>
      <c r="O45" s="113"/>
      <c r="P45" s="113"/>
      <c r="Q45" s="127"/>
      <c r="R45" s="127"/>
      <c r="S45" s="127"/>
      <c r="T45" s="138"/>
      <c r="U45" s="138"/>
      <c r="V45" s="127"/>
      <c r="W45" s="127"/>
      <c r="X45" s="127"/>
      <c r="Y45" s="127"/>
      <c r="Z45" s="127"/>
      <c r="AA45" s="127"/>
      <c r="AB45" s="127"/>
      <c r="AC45" s="127"/>
      <c r="AD45" s="127"/>
      <c r="AE45" s="127"/>
      <c r="AF45" s="127"/>
      <c r="AG45" s="127"/>
      <c r="AH45" s="127"/>
      <c r="AI45" s="127"/>
      <c r="AJ45" s="127"/>
      <c r="AK45" s="127"/>
      <c r="AL45" s="127"/>
      <c r="AM45" s="127"/>
    </row>
    <row r="46" spans="1:39" s="75" customFormat="1" ht="15" customHeight="1" x14ac:dyDescent="0.25">
      <c r="A46" s="113" t="s">
        <v>603</v>
      </c>
      <c r="B46" s="137">
        <v>45365</v>
      </c>
      <c r="C46" s="137">
        <v>45400</v>
      </c>
      <c r="D46" s="78">
        <v>2082750</v>
      </c>
      <c r="E46" s="79">
        <v>2089433.46</v>
      </c>
      <c r="F46" s="80"/>
      <c r="G46" s="81"/>
      <c r="H46" s="113"/>
      <c r="I46" s="137"/>
      <c r="J46" s="137"/>
      <c r="K46" s="80"/>
      <c r="L46" s="80"/>
      <c r="M46" s="130"/>
      <c r="N46" s="113"/>
      <c r="O46" s="113"/>
      <c r="P46" s="113"/>
      <c r="Q46" s="127"/>
      <c r="R46" s="127"/>
      <c r="S46" s="127"/>
      <c r="T46" s="138"/>
      <c r="U46" s="138"/>
      <c r="V46" s="127"/>
      <c r="W46" s="127"/>
      <c r="X46" s="127"/>
      <c r="Y46" s="127"/>
      <c r="Z46" s="127"/>
      <c r="AA46" s="127"/>
      <c r="AB46" s="127"/>
      <c r="AC46" s="127"/>
      <c r="AD46" s="127"/>
      <c r="AE46" s="127"/>
      <c r="AF46" s="127"/>
      <c r="AG46" s="127"/>
      <c r="AH46" s="127"/>
      <c r="AI46" s="127"/>
      <c r="AJ46" s="127"/>
      <c r="AK46" s="127"/>
      <c r="AL46" s="127"/>
      <c r="AM46" s="127"/>
    </row>
    <row r="47" spans="1:39" s="75" customFormat="1" ht="15" customHeight="1" x14ac:dyDescent="0.25">
      <c r="A47" s="113" t="s">
        <v>604</v>
      </c>
      <c r="B47" s="137">
        <v>45365</v>
      </c>
      <c r="C47" s="137">
        <v>45400</v>
      </c>
      <c r="D47" s="78">
        <v>1005750</v>
      </c>
      <c r="E47" s="79">
        <v>1009257.13</v>
      </c>
      <c r="F47" s="80"/>
      <c r="G47" s="81"/>
      <c r="H47" s="113"/>
      <c r="I47" s="137"/>
      <c r="J47" s="137"/>
      <c r="K47" s="80"/>
      <c r="L47" s="80"/>
      <c r="M47" s="130"/>
      <c r="N47" s="113"/>
      <c r="O47" s="113"/>
      <c r="P47" s="113"/>
      <c r="Q47" s="127"/>
      <c r="R47" s="127"/>
      <c r="S47" s="127"/>
      <c r="T47" s="138"/>
      <c r="U47" s="138"/>
      <c r="V47" s="127"/>
      <c r="W47" s="127"/>
      <c r="X47" s="127"/>
      <c r="Y47" s="127"/>
      <c r="Z47" s="127"/>
      <c r="AA47" s="127"/>
      <c r="AB47" s="127"/>
      <c r="AC47" s="127"/>
      <c r="AD47" s="127"/>
      <c r="AE47" s="127"/>
      <c r="AF47" s="127"/>
      <c r="AG47" s="127"/>
      <c r="AH47" s="127"/>
      <c r="AI47" s="127"/>
      <c r="AJ47" s="127"/>
      <c r="AK47" s="127"/>
      <c r="AL47" s="127"/>
      <c r="AM47" s="127"/>
    </row>
    <row r="48" spans="1:39" s="75" customFormat="1" ht="15" customHeight="1" x14ac:dyDescent="0.25">
      <c r="A48" s="113" t="s">
        <v>605</v>
      </c>
      <c r="B48" s="137">
        <v>45296</v>
      </c>
      <c r="C48" s="137">
        <v>45575</v>
      </c>
      <c r="D48" s="78">
        <v>2274750</v>
      </c>
      <c r="E48" s="79">
        <v>2305922.62</v>
      </c>
      <c r="F48" s="80"/>
      <c r="G48" s="81"/>
      <c r="H48" s="113"/>
      <c r="I48" s="137"/>
      <c r="J48" s="137"/>
      <c r="K48" s="80"/>
      <c r="L48" s="80"/>
      <c r="M48" s="130"/>
      <c r="N48" s="113"/>
      <c r="O48" s="113"/>
      <c r="P48" s="113"/>
      <c r="Q48" s="127"/>
      <c r="R48" s="127"/>
      <c r="S48" s="127"/>
      <c r="T48" s="138"/>
      <c r="U48" s="138"/>
      <c r="V48" s="127"/>
      <c r="W48" s="127"/>
      <c r="X48" s="127"/>
      <c r="Y48" s="127"/>
      <c r="Z48" s="127"/>
      <c r="AA48" s="127"/>
      <c r="AB48" s="127"/>
      <c r="AC48" s="127"/>
      <c r="AD48" s="127"/>
      <c r="AE48" s="127"/>
      <c r="AF48" s="127"/>
      <c r="AG48" s="127"/>
      <c r="AH48" s="127"/>
      <c r="AI48" s="127"/>
      <c r="AJ48" s="127"/>
      <c r="AK48" s="127"/>
      <c r="AL48" s="127"/>
      <c r="AM48" s="127"/>
    </row>
    <row r="49" spans="1:39" s="75" customFormat="1" ht="15" customHeight="1" x14ac:dyDescent="0.25">
      <c r="A49" s="113" t="s">
        <v>606</v>
      </c>
      <c r="B49" s="137">
        <v>45309</v>
      </c>
      <c r="C49" s="137">
        <v>45400</v>
      </c>
      <c r="D49" s="78">
        <v>10720</v>
      </c>
      <c r="E49" s="79">
        <v>10866.03</v>
      </c>
      <c r="F49" s="80"/>
      <c r="G49" s="81"/>
      <c r="H49" s="113"/>
      <c r="I49" s="137"/>
      <c r="J49" s="137"/>
      <c r="K49" s="80"/>
      <c r="L49" s="80"/>
      <c r="M49" s="130"/>
      <c r="N49" s="113"/>
      <c r="O49" s="113"/>
      <c r="P49" s="113"/>
      <c r="Q49" s="127"/>
      <c r="R49" s="127"/>
      <c r="S49" s="127"/>
      <c r="T49" s="138"/>
      <c r="U49" s="138"/>
      <c r="V49" s="127"/>
      <c r="W49" s="127"/>
      <c r="X49" s="127"/>
      <c r="Y49" s="127"/>
      <c r="Z49" s="127"/>
      <c r="AA49" s="127"/>
      <c r="AB49" s="127"/>
      <c r="AC49" s="127"/>
      <c r="AD49" s="127"/>
      <c r="AE49" s="127"/>
      <c r="AF49" s="127"/>
      <c r="AG49" s="127"/>
      <c r="AH49" s="127"/>
      <c r="AI49" s="127"/>
      <c r="AJ49" s="127"/>
      <c r="AK49" s="127"/>
      <c r="AL49" s="127"/>
      <c r="AM49" s="127"/>
    </row>
    <row r="50" spans="1:39" s="75" customFormat="1" ht="15" customHeight="1" x14ac:dyDescent="0.25">
      <c r="A50" s="113" t="s">
        <v>607</v>
      </c>
      <c r="B50" s="137">
        <v>45302</v>
      </c>
      <c r="C50" s="137">
        <v>45400</v>
      </c>
      <c r="D50" s="78">
        <v>4592397.3899999997</v>
      </c>
      <c r="E50" s="79">
        <v>4643789.2699999996</v>
      </c>
      <c r="F50" s="80"/>
      <c r="G50" s="81"/>
      <c r="H50" s="113"/>
      <c r="I50" s="137"/>
      <c r="J50" s="137"/>
      <c r="K50" s="80"/>
      <c r="L50" s="80"/>
      <c r="M50" s="130"/>
      <c r="N50" s="113"/>
      <c r="O50" s="113"/>
      <c r="P50" s="113"/>
      <c r="Q50" s="127"/>
      <c r="R50" s="127"/>
      <c r="S50" s="127"/>
      <c r="T50" s="138"/>
      <c r="U50" s="138"/>
      <c r="V50" s="127"/>
      <c r="W50" s="127"/>
      <c r="X50" s="127"/>
      <c r="Y50" s="127"/>
      <c r="Z50" s="127"/>
      <c r="AA50" s="127"/>
      <c r="AB50" s="127"/>
      <c r="AC50" s="127"/>
      <c r="AD50" s="127"/>
      <c r="AE50" s="127"/>
      <c r="AF50" s="127"/>
      <c r="AG50" s="127"/>
      <c r="AH50" s="127"/>
      <c r="AI50" s="127"/>
      <c r="AJ50" s="127"/>
      <c r="AK50" s="127"/>
      <c r="AL50" s="127"/>
      <c r="AM50" s="127"/>
    </row>
    <row r="51" spans="1:39" s="75" customFormat="1" ht="15" customHeight="1" x14ac:dyDescent="0.25">
      <c r="A51" s="113" t="s">
        <v>608</v>
      </c>
      <c r="B51" s="137">
        <v>45372</v>
      </c>
      <c r="C51" s="160" t="s">
        <v>450</v>
      </c>
      <c r="D51" s="78">
        <v>20993495.260000002</v>
      </c>
      <c r="E51" s="79">
        <v>21019742.329999998</v>
      </c>
      <c r="F51" s="80"/>
      <c r="G51" s="81"/>
      <c r="H51" s="113"/>
      <c r="I51" s="137"/>
      <c r="J51" s="137"/>
      <c r="K51" s="80"/>
      <c r="L51" s="80"/>
      <c r="M51" s="130"/>
      <c r="N51" s="113"/>
      <c r="O51" s="113"/>
      <c r="P51" s="113"/>
      <c r="Q51" s="127"/>
      <c r="R51" s="127"/>
      <c r="S51" s="127"/>
      <c r="T51" s="138"/>
      <c r="U51" s="138"/>
      <c r="V51" s="127"/>
      <c r="W51" s="127"/>
      <c r="X51" s="127"/>
      <c r="Y51" s="127"/>
      <c r="Z51" s="127"/>
      <c r="AA51" s="127"/>
      <c r="AB51" s="127"/>
      <c r="AC51" s="127"/>
      <c r="AD51" s="127"/>
      <c r="AE51" s="127"/>
      <c r="AF51" s="127"/>
      <c r="AG51" s="127"/>
      <c r="AH51" s="127"/>
      <c r="AI51" s="127"/>
      <c r="AJ51" s="127"/>
      <c r="AK51" s="127"/>
      <c r="AL51" s="127"/>
      <c r="AM51" s="127"/>
    </row>
    <row r="52" spans="1:39" s="75" customFormat="1" ht="15" customHeight="1" x14ac:dyDescent="0.25">
      <c r="A52" s="113" t="s">
        <v>609</v>
      </c>
      <c r="B52" s="137">
        <v>45309</v>
      </c>
      <c r="C52" s="137">
        <v>45400</v>
      </c>
      <c r="D52" s="78">
        <v>220380</v>
      </c>
      <c r="E52" s="79">
        <v>222790.68</v>
      </c>
      <c r="F52" s="80"/>
      <c r="G52" s="81"/>
      <c r="H52" s="113"/>
      <c r="I52" s="137"/>
      <c r="J52" s="137"/>
      <c r="K52" s="80"/>
      <c r="L52" s="80"/>
      <c r="M52" s="130"/>
      <c r="N52" s="113"/>
      <c r="O52" s="113"/>
      <c r="P52" s="113"/>
      <c r="Q52" s="127"/>
      <c r="R52" s="127"/>
      <c r="S52" s="127"/>
      <c r="T52" s="138"/>
      <c r="U52" s="138"/>
      <c r="V52" s="127"/>
      <c r="W52" s="127"/>
      <c r="X52" s="127"/>
      <c r="Y52" s="127"/>
      <c r="Z52" s="127"/>
      <c r="AA52" s="127"/>
      <c r="AB52" s="127"/>
      <c r="AC52" s="127"/>
      <c r="AD52" s="127"/>
      <c r="AE52" s="127"/>
      <c r="AF52" s="127"/>
      <c r="AG52" s="127"/>
      <c r="AH52" s="127"/>
      <c r="AI52" s="127"/>
      <c r="AJ52" s="127"/>
      <c r="AK52" s="127"/>
      <c r="AL52" s="127"/>
      <c r="AM52" s="127"/>
    </row>
    <row r="53" spans="1:39" s="75" customFormat="1" ht="15" customHeight="1" x14ac:dyDescent="0.25">
      <c r="A53" s="113" t="s">
        <v>610</v>
      </c>
      <c r="B53" s="137">
        <v>45302</v>
      </c>
      <c r="C53" s="137">
        <v>45400</v>
      </c>
      <c r="D53" s="78">
        <v>23655000</v>
      </c>
      <c r="E53" s="79">
        <v>24024521.379999999</v>
      </c>
      <c r="F53" s="80"/>
      <c r="G53" s="81"/>
      <c r="H53" s="113"/>
      <c r="I53" s="137"/>
      <c r="J53" s="137"/>
      <c r="K53" s="80"/>
      <c r="L53" s="80"/>
      <c r="M53" s="130"/>
      <c r="N53" s="113"/>
      <c r="O53" s="113"/>
      <c r="P53" s="113"/>
      <c r="Q53" s="127"/>
      <c r="R53" s="127"/>
      <c r="S53" s="127"/>
      <c r="T53" s="138"/>
      <c r="U53" s="138"/>
      <c r="V53" s="127"/>
      <c r="W53" s="127"/>
      <c r="X53" s="127"/>
      <c r="Y53" s="127"/>
      <c r="Z53" s="127"/>
      <c r="AA53" s="127"/>
      <c r="AB53" s="127"/>
      <c r="AC53" s="127"/>
      <c r="AD53" s="127"/>
      <c r="AE53" s="127"/>
      <c r="AF53" s="127"/>
      <c r="AG53" s="127"/>
      <c r="AH53" s="127"/>
      <c r="AI53" s="127"/>
      <c r="AJ53" s="127"/>
      <c r="AK53" s="127"/>
      <c r="AL53" s="127"/>
      <c r="AM53" s="127"/>
    </row>
    <row r="54" spans="1:39" s="75" customFormat="1" ht="15" customHeight="1" x14ac:dyDescent="0.25">
      <c r="A54" s="113" t="s">
        <v>611</v>
      </c>
      <c r="B54" s="137">
        <v>45302</v>
      </c>
      <c r="C54" s="137">
        <v>45393</v>
      </c>
      <c r="D54" s="78">
        <v>4559000</v>
      </c>
      <c r="E54" s="79">
        <v>4630009.25</v>
      </c>
      <c r="F54" s="80"/>
      <c r="G54" s="81"/>
      <c r="H54" s="113"/>
      <c r="I54" s="137"/>
      <c r="J54" s="137"/>
      <c r="K54" s="80"/>
      <c r="L54" s="80"/>
      <c r="M54" s="130"/>
      <c r="N54" s="113"/>
      <c r="O54" s="113"/>
      <c r="P54" s="113"/>
      <c r="Q54" s="127"/>
      <c r="R54" s="127"/>
      <c r="S54" s="127"/>
      <c r="T54" s="138"/>
      <c r="U54" s="138"/>
      <c r="V54" s="127"/>
      <c r="W54" s="127"/>
      <c r="X54" s="127"/>
      <c r="Y54" s="127"/>
      <c r="Z54" s="127"/>
      <c r="AA54" s="127"/>
      <c r="AB54" s="127"/>
      <c r="AC54" s="127"/>
      <c r="AD54" s="127"/>
      <c r="AE54" s="127"/>
      <c r="AF54" s="127"/>
      <c r="AG54" s="127"/>
      <c r="AH54" s="127"/>
      <c r="AI54" s="127"/>
      <c r="AJ54" s="127"/>
      <c r="AK54" s="127"/>
      <c r="AL54" s="127"/>
      <c r="AM54" s="127"/>
    </row>
    <row r="55" spans="1:39" s="75" customFormat="1" ht="15" customHeight="1" x14ac:dyDescent="0.25">
      <c r="A55" s="113" t="s">
        <v>612</v>
      </c>
      <c r="B55" s="137">
        <v>45302</v>
      </c>
      <c r="C55" s="137">
        <v>45400</v>
      </c>
      <c r="D55" s="78">
        <v>3890680</v>
      </c>
      <c r="E55" s="79">
        <v>3924997.28</v>
      </c>
      <c r="F55" s="80"/>
      <c r="G55" s="81"/>
      <c r="H55" s="113"/>
      <c r="I55" s="137"/>
      <c r="J55" s="137"/>
      <c r="K55" s="80"/>
      <c r="L55" s="80"/>
      <c r="M55" s="130"/>
      <c r="N55" s="113"/>
      <c r="O55" s="113"/>
      <c r="P55" s="113"/>
      <c r="Q55" s="127"/>
      <c r="R55" s="127"/>
      <c r="S55" s="127"/>
      <c r="T55" s="138"/>
      <c r="U55" s="138"/>
      <c r="V55" s="127"/>
      <c r="W55" s="127"/>
      <c r="X55" s="127"/>
      <c r="Y55" s="127"/>
      <c r="Z55" s="127"/>
      <c r="AA55" s="127"/>
      <c r="AB55" s="127"/>
      <c r="AC55" s="127"/>
      <c r="AD55" s="127"/>
      <c r="AE55" s="127"/>
      <c r="AF55" s="127"/>
      <c r="AG55" s="127"/>
      <c r="AH55" s="127"/>
      <c r="AI55" s="127"/>
      <c r="AJ55" s="127"/>
      <c r="AK55" s="127"/>
      <c r="AL55" s="127"/>
      <c r="AM55" s="127"/>
    </row>
    <row r="56" spans="1:39" s="75" customFormat="1" ht="15" customHeight="1" x14ac:dyDescent="0.25">
      <c r="A56" s="113" t="s">
        <v>613</v>
      </c>
      <c r="B56" s="137">
        <v>45302</v>
      </c>
      <c r="C56" s="137">
        <v>45400</v>
      </c>
      <c r="D56" s="78">
        <v>2105360</v>
      </c>
      <c r="E56" s="79">
        <v>2138106.9300000002</v>
      </c>
      <c r="F56" s="80"/>
      <c r="G56" s="81"/>
      <c r="H56" s="113"/>
      <c r="I56" s="137"/>
      <c r="J56" s="137"/>
      <c r="K56" s="80"/>
      <c r="L56" s="80"/>
      <c r="M56" s="130"/>
      <c r="N56" s="113"/>
      <c r="O56" s="113"/>
      <c r="P56" s="113"/>
      <c r="Q56" s="127"/>
      <c r="R56" s="127"/>
      <c r="S56" s="127"/>
      <c r="T56" s="138"/>
      <c r="U56" s="138"/>
      <c r="V56" s="127"/>
      <c r="W56" s="127"/>
      <c r="X56" s="127"/>
      <c r="Y56" s="127"/>
      <c r="Z56" s="127"/>
      <c r="AA56" s="127"/>
      <c r="AB56" s="127"/>
      <c r="AC56" s="127"/>
      <c r="AD56" s="127"/>
      <c r="AE56" s="127"/>
      <c r="AF56" s="127"/>
      <c r="AG56" s="127"/>
      <c r="AH56" s="127"/>
      <c r="AI56" s="127"/>
      <c r="AJ56" s="127"/>
      <c r="AK56" s="127"/>
      <c r="AL56" s="127"/>
      <c r="AM56" s="127"/>
    </row>
    <row r="57" spans="1:39" s="75" customFormat="1" ht="15" customHeight="1" x14ac:dyDescent="0.25">
      <c r="A57" s="113" t="s">
        <v>614</v>
      </c>
      <c r="B57" s="137">
        <v>45365</v>
      </c>
      <c r="C57" s="137">
        <v>45400</v>
      </c>
      <c r="D57" s="78">
        <v>3819000</v>
      </c>
      <c r="E57" s="79">
        <v>3831418.41</v>
      </c>
      <c r="F57" s="80"/>
      <c r="G57" s="81"/>
      <c r="H57" s="113"/>
      <c r="I57" s="137"/>
      <c r="J57" s="137"/>
      <c r="K57" s="80"/>
      <c r="L57" s="80"/>
      <c r="M57" s="130"/>
      <c r="N57" s="113"/>
      <c r="O57" s="113"/>
      <c r="P57" s="113"/>
      <c r="Q57" s="127"/>
      <c r="R57" s="127"/>
      <c r="S57" s="127"/>
      <c r="T57" s="127"/>
      <c r="U57" s="127"/>
      <c r="V57" s="127"/>
      <c r="W57" s="127"/>
      <c r="X57" s="127"/>
      <c r="Y57" s="127"/>
      <c r="Z57" s="127"/>
      <c r="AA57" s="127"/>
      <c r="AB57" s="127"/>
      <c r="AC57" s="127"/>
      <c r="AD57" s="127"/>
      <c r="AE57" s="127"/>
      <c r="AF57" s="127"/>
      <c r="AG57" s="127"/>
      <c r="AH57" s="127"/>
      <c r="AI57" s="127"/>
      <c r="AJ57" s="127"/>
      <c r="AK57" s="127"/>
      <c r="AL57" s="127"/>
      <c r="AM57" s="127"/>
    </row>
    <row r="58" spans="1:39" s="75" customFormat="1" ht="15" customHeight="1" x14ac:dyDescent="0.25">
      <c r="A58" s="113" t="s">
        <v>615</v>
      </c>
      <c r="B58" s="137">
        <v>45309</v>
      </c>
      <c r="C58" s="137">
        <v>45400</v>
      </c>
      <c r="D58" s="78">
        <v>11899580</v>
      </c>
      <c r="E58" s="79">
        <v>12064274.720000001</v>
      </c>
      <c r="F58" s="80"/>
      <c r="G58" s="81"/>
      <c r="H58" s="113"/>
      <c r="I58" s="137"/>
      <c r="J58" s="137"/>
      <c r="K58" s="80"/>
      <c r="L58" s="80"/>
      <c r="M58" s="130"/>
      <c r="N58" s="113"/>
      <c r="O58" s="113"/>
      <c r="P58" s="113"/>
      <c r="Q58" s="127"/>
      <c r="R58" s="127"/>
      <c r="S58" s="127"/>
      <c r="T58" s="127"/>
      <c r="U58" s="127"/>
      <c r="V58" s="127"/>
      <c r="W58" s="127"/>
      <c r="X58" s="127"/>
      <c r="Y58" s="127"/>
      <c r="Z58" s="127"/>
      <c r="AA58" s="127"/>
      <c r="AB58" s="127"/>
      <c r="AC58" s="127"/>
      <c r="AD58" s="127"/>
      <c r="AE58" s="127"/>
      <c r="AF58" s="127"/>
      <c r="AG58" s="127"/>
      <c r="AH58" s="127"/>
      <c r="AI58" s="127"/>
      <c r="AJ58" s="127"/>
      <c r="AK58" s="127"/>
      <c r="AL58" s="127"/>
      <c r="AM58" s="127"/>
    </row>
    <row r="59" spans="1:39" s="75" customFormat="1" ht="15" customHeight="1" x14ac:dyDescent="0.25">
      <c r="A59" s="113" t="s">
        <v>616</v>
      </c>
      <c r="B59" s="137">
        <v>45377</v>
      </c>
      <c r="C59" s="160" t="s">
        <v>450</v>
      </c>
      <c r="D59" s="78">
        <v>5973406.1200000001</v>
      </c>
      <c r="E59" s="79">
        <v>5977588.4699999997</v>
      </c>
      <c r="F59" s="80"/>
      <c r="G59" s="81"/>
      <c r="H59" s="113"/>
      <c r="I59" s="137"/>
      <c r="J59" s="137"/>
      <c r="K59" s="80"/>
      <c r="L59" s="80"/>
      <c r="M59" s="130"/>
      <c r="N59" s="113"/>
      <c r="O59" s="113"/>
      <c r="P59" s="113"/>
      <c r="Q59" s="127"/>
      <c r="R59" s="127"/>
      <c r="S59" s="127"/>
      <c r="T59" s="127"/>
      <c r="U59" s="127"/>
      <c r="V59" s="127"/>
      <c r="W59" s="127"/>
      <c r="X59" s="127"/>
      <c r="Y59" s="127"/>
      <c r="Z59" s="127"/>
      <c r="AA59" s="127"/>
      <c r="AB59" s="127"/>
      <c r="AC59" s="127"/>
      <c r="AD59" s="127"/>
      <c r="AE59" s="127"/>
      <c r="AF59" s="127"/>
      <c r="AG59" s="127"/>
      <c r="AH59" s="127"/>
      <c r="AI59" s="127"/>
      <c r="AJ59" s="127"/>
      <c r="AK59" s="127"/>
      <c r="AL59" s="127"/>
      <c r="AM59" s="127"/>
    </row>
    <row r="60" spans="1:39" s="75" customFormat="1" ht="15" customHeight="1" x14ac:dyDescent="0.25">
      <c r="A60" s="113" t="s">
        <v>617</v>
      </c>
      <c r="B60" s="137">
        <v>45371</v>
      </c>
      <c r="C60" s="160" t="s">
        <v>450</v>
      </c>
      <c r="D60" s="78">
        <v>2301983.17</v>
      </c>
      <c r="E60" s="79">
        <v>2305274.35</v>
      </c>
      <c r="F60" s="80"/>
      <c r="G60" s="81"/>
      <c r="H60" s="113"/>
      <c r="I60" s="137"/>
      <c r="J60" s="137"/>
      <c r="K60" s="80"/>
      <c r="L60" s="80"/>
      <c r="M60" s="130"/>
      <c r="N60" s="113"/>
      <c r="O60" s="113"/>
      <c r="P60" s="113"/>
      <c r="Q60" s="127"/>
      <c r="R60" s="127"/>
      <c r="S60" s="127"/>
      <c r="T60" s="127"/>
      <c r="U60" s="127"/>
      <c r="V60" s="127"/>
      <c r="W60" s="127"/>
      <c r="X60" s="127"/>
      <c r="Y60" s="127"/>
      <c r="Z60" s="127"/>
      <c r="AA60" s="127"/>
      <c r="AB60" s="127"/>
      <c r="AC60" s="127"/>
      <c r="AD60" s="127"/>
      <c r="AE60" s="127"/>
      <c r="AF60" s="127"/>
      <c r="AG60" s="127"/>
      <c r="AH60" s="127"/>
      <c r="AI60" s="127"/>
      <c r="AJ60" s="127"/>
      <c r="AK60" s="127"/>
      <c r="AL60" s="127"/>
      <c r="AM60" s="127"/>
    </row>
    <row r="61" spans="1:39" s="75" customFormat="1" ht="15" customHeight="1" x14ac:dyDescent="0.25">
      <c r="A61" s="113" t="s">
        <v>618</v>
      </c>
      <c r="B61" s="137">
        <v>45309</v>
      </c>
      <c r="C61" s="137">
        <v>45400</v>
      </c>
      <c r="D61" s="78">
        <v>8237325.0099999998</v>
      </c>
      <c r="E61" s="79">
        <v>8299353.1900000004</v>
      </c>
      <c r="F61" s="80"/>
      <c r="G61" s="81"/>
      <c r="H61" s="113"/>
      <c r="I61" s="137"/>
      <c r="J61" s="137"/>
      <c r="K61" s="80"/>
      <c r="L61" s="80"/>
      <c r="M61" s="130"/>
      <c r="N61" s="113"/>
      <c r="O61" s="113"/>
      <c r="P61" s="113"/>
      <c r="Q61" s="127"/>
      <c r="R61" s="127"/>
      <c r="S61" s="127"/>
      <c r="T61" s="127"/>
      <c r="U61" s="127"/>
      <c r="V61" s="127"/>
      <c r="W61" s="127"/>
      <c r="X61" s="127"/>
      <c r="Y61" s="127"/>
      <c r="Z61" s="127"/>
      <c r="AA61" s="127"/>
      <c r="AB61" s="127"/>
      <c r="AC61" s="127"/>
      <c r="AD61" s="127"/>
      <c r="AE61" s="127"/>
      <c r="AF61" s="127"/>
      <c r="AG61" s="127"/>
      <c r="AH61" s="127"/>
      <c r="AI61" s="127"/>
      <c r="AJ61" s="127"/>
      <c r="AK61" s="127"/>
      <c r="AL61" s="127"/>
      <c r="AM61" s="127"/>
    </row>
    <row r="62" spans="1:39" s="75" customFormat="1" ht="15" customHeight="1" x14ac:dyDescent="0.25">
      <c r="A62" s="113" t="s">
        <v>619</v>
      </c>
      <c r="B62" s="137">
        <v>45309</v>
      </c>
      <c r="C62" s="137">
        <v>45575</v>
      </c>
      <c r="D62" s="78">
        <v>12950800</v>
      </c>
      <c r="E62" s="79">
        <v>13128479.859999999</v>
      </c>
      <c r="F62" s="80"/>
      <c r="G62" s="81"/>
      <c r="H62" s="113"/>
      <c r="I62" s="137"/>
      <c r="J62" s="137"/>
      <c r="K62" s="80"/>
      <c r="L62" s="80"/>
      <c r="M62" s="130"/>
      <c r="N62" s="113"/>
      <c r="O62" s="113"/>
      <c r="P62" s="113"/>
      <c r="Q62" s="127"/>
      <c r="R62" s="127"/>
      <c r="S62" s="127"/>
      <c r="T62" s="127"/>
      <c r="U62" s="127"/>
      <c r="V62" s="127"/>
      <c r="W62" s="127"/>
      <c r="X62" s="127"/>
      <c r="Y62" s="127"/>
      <c r="Z62" s="127"/>
      <c r="AA62" s="127"/>
      <c r="AB62" s="127"/>
      <c r="AC62" s="127"/>
      <c r="AD62" s="127"/>
      <c r="AE62" s="127"/>
      <c r="AF62" s="127"/>
      <c r="AG62" s="127"/>
      <c r="AH62" s="127"/>
      <c r="AI62" s="127"/>
      <c r="AJ62" s="127"/>
      <c r="AK62" s="127"/>
      <c r="AL62" s="127"/>
      <c r="AM62" s="127"/>
    </row>
    <row r="63" spans="1:39" s="75" customFormat="1" ht="15" customHeight="1" x14ac:dyDescent="0.25">
      <c r="A63" s="113" t="s">
        <v>620</v>
      </c>
      <c r="B63" s="137">
        <v>45365</v>
      </c>
      <c r="C63" s="137">
        <v>45400</v>
      </c>
      <c r="D63" s="78">
        <v>6223500</v>
      </c>
      <c r="E63" s="79">
        <v>6233651.6100000003</v>
      </c>
      <c r="F63" s="80"/>
      <c r="G63" s="81"/>
      <c r="H63" s="113"/>
      <c r="I63" s="137"/>
      <c r="J63" s="137"/>
      <c r="K63" s="80"/>
      <c r="L63" s="80"/>
      <c r="M63" s="130"/>
      <c r="N63" s="113"/>
      <c r="O63" s="113"/>
      <c r="P63" s="113"/>
      <c r="Q63" s="127"/>
      <c r="R63" s="127"/>
      <c r="S63" s="127"/>
      <c r="T63" s="127"/>
      <c r="U63" s="127"/>
      <c r="V63" s="127"/>
      <c r="W63" s="127"/>
      <c r="X63" s="127"/>
      <c r="Y63" s="127"/>
      <c r="Z63" s="127"/>
      <c r="AA63" s="127"/>
      <c r="AB63" s="127"/>
      <c r="AC63" s="127"/>
      <c r="AD63" s="127"/>
      <c r="AE63" s="127"/>
      <c r="AF63" s="127"/>
      <c r="AG63" s="127"/>
      <c r="AH63" s="127"/>
      <c r="AI63" s="127"/>
      <c r="AJ63" s="127"/>
      <c r="AK63" s="127"/>
      <c r="AL63" s="127"/>
      <c r="AM63" s="127"/>
    </row>
    <row r="64" spans="1:39" s="75" customFormat="1" ht="15" customHeight="1" x14ac:dyDescent="0.25">
      <c r="A64" s="113" t="s">
        <v>621</v>
      </c>
      <c r="B64" s="137">
        <v>45302</v>
      </c>
      <c r="C64" s="137">
        <v>45575</v>
      </c>
      <c r="D64" s="78">
        <v>3180760</v>
      </c>
      <c r="E64" s="79">
        <v>3228049.43</v>
      </c>
      <c r="F64" s="80"/>
      <c r="G64" s="81"/>
      <c r="H64" s="113"/>
      <c r="I64" s="137"/>
      <c r="J64" s="137"/>
      <c r="K64" s="80"/>
      <c r="L64" s="80"/>
      <c r="M64" s="130"/>
      <c r="N64" s="113"/>
      <c r="O64" s="113"/>
      <c r="P64" s="113"/>
      <c r="Q64" s="127"/>
      <c r="R64" s="127"/>
      <c r="S64" s="127"/>
      <c r="T64" s="127"/>
      <c r="U64" s="127"/>
      <c r="V64" s="127"/>
      <c r="W64" s="127"/>
      <c r="X64" s="127"/>
      <c r="Y64" s="127"/>
      <c r="Z64" s="127"/>
      <c r="AA64" s="127"/>
      <c r="AB64" s="127"/>
      <c r="AC64" s="127"/>
      <c r="AD64" s="127"/>
      <c r="AE64" s="127"/>
      <c r="AF64" s="127"/>
      <c r="AG64" s="127"/>
      <c r="AH64" s="127"/>
      <c r="AI64" s="127"/>
      <c r="AJ64" s="127"/>
      <c r="AK64" s="127"/>
      <c r="AL64" s="127"/>
      <c r="AM64" s="127"/>
    </row>
    <row r="65" spans="1:39" s="75" customFormat="1" ht="15" customHeight="1" x14ac:dyDescent="0.25">
      <c r="A65" s="113" t="s">
        <v>622</v>
      </c>
      <c r="B65" s="137">
        <v>45302</v>
      </c>
      <c r="C65" s="137">
        <v>45575</v>
      </c>
      <c r="D65" s="78">
        <v>2409060</v>
      </c>
      <c r="E65" s="79">
        <v>2445202.8199999998</v>
      </c>
      <c r="F65" s="80"/>
      <c r="G65" s="81"/>
      <c r="H65" s="113"/>
      <c r="I65" s="137"/>
      <c r="J65" s="137"/>
      <c r="K65" s="80"/>
      <c r="L65" s="80"/>
      <c r="M65" s="130"/>
      <c r="N65" s="113"/>
      <c r="O65" s="113"/>
      <c r="P65" s="113"/>
      <c r="Q65" s="127"/>
      <c r="R65" s="127"/>
      <c r="S65" s="127"/>
      <c r="T65" s="127"/>
      <c r="U65" s="127"/>
      <c r="V65" s="127"/>
      <c r="W65" s="127"/>
      <c r="X65" s="127"/>
      <c r="Y65" s="127"/>
      <c r="Z65" s="127"/>
      <c r="AA65" s="127"/>
      <c r="AB65" s="127"/>
      <c r="AC65" s="127"/>
      <c r="AD65" s="127"/>
      <c r="AE65" s="127"/>
      <c r="AF65" s="127"/>
      <c r="AG65" s="127"/>
      <c r="AH65" s="127"/>
      <c r="AI65" s="127"/>
      <c r="AJ65" s="127"/>
      <c r="AK65" s="127"/>
      <c r="AL65" s="127"/>
      <c r="AM65" s="127"/>
    </row>
    <row r="66" spans="1:39" s="75" customFormat="1" ht="15" customHeight="1" x14ac:dyDescent="0.25">
      <c r="A66" s="113" t="s">
        <v>623</v>
      </c>
      <c r="B66" s="137">
        <v>45302</v>
      </c>
      <c r="C66" s="137">
        <v>45575</v>
      </c>
      <c r="D66" s="78">
        <v>5111000</v>
      </c>
      <c r="E66" s="79">
        <v>5179678.57</v>
      </c>
      <c r="F66" s="80"/>
      <c r="G66" s="81"/>
      <c r="H66" s="113"/>
      <c r="I66" s="137"/>
      <c r="J66" s="137"/>
      <c r="K66" s="80"/>
      <c r="L66" s="80"/>
      <c r="M66" s="130"/>
      <c r="N66" s="113"/>
      <c r="O66" s="113"/>
      <c r="P66" s="113"/>
      <c r="Q66" s="127"/>
      <c r="R66" s="127"/>
      <c r="S66" s="127"/>
      <c r="T66" s="127"/>
      <c r="U66" s="127"/>
      <c r="V66" s="127"/>
      <c r="W66" s="127"/>
      <c r="X66" s="127"/>
      <c r="Y66" s="127"/>
      <c r="Z66" s="127"/>
      <c r="AA66" s="127"/>
      <c r="AB66" s="127"/>
      <c r="AC66" s="127"/>
      <c r="AD66" s="127"/>
      <c r="AE66" s="127"/>
      <c r="AF66" s="127"/>
      <c r="AG66" s="127"/>
      <c r="AH66" s="127"/>
      <c r="AI66" s="127"/>
      <c r="AJ66" s="127"/>
      <c r="AK66" s="127"/>
      <c r="AL66" s="127"/>
      <c r="AM66" s="127"/>
    </row>
    <row r="67" spans="1:39" s="75" customFormat="1" ht="15" customHeight="1" x14ac:dyDescent="0.25">
      <c r="A67" s="113" t="s">
        <v>624</v>
      </c>
      <c r="B67" s="137">
        <v>45365</v>
      </c>
      <c r="C67" s="137">
        <v>45400</v>
      </c>
      <c r="D67" s="78">
        <v>15837250</v>
      </c>
      <c r="E67" s="79">
        <v>15880323.67</v>
      </c>
      <c r="F67" s="80"/>
      <c r="G67" s="81"/>
      <c r="H67" s="113"/>
      <c r="I67" s="137"/>
      <c r="J67" s="137"/>
      <c r="K67" s="80"/>
      <c r="L67" s="80"/>
      <c r="M67" s="130"/>
      <c r="N67" s="113"/>
      <c r="O67" s="113"/>
      <c r="P67" s="113"/>
      <c r="Q67" s="127"/>
      <c r="R67" s="127"/>
      <c r="S67" s="127"/>
      <c r="T67" s="127"/>
      <c r="U67" s="127"/>
      <c r="V67" s="127"/>
      <c r="W67" s="127"/>
      <c r="X67" s="127"/>
      <c r="Y67" s="127"/>
      <c r="Z67" s="127"/>
      <c r="AA67" s="127"/>
      <c r="AB67" s="127"/>
      <c r="AC67" s="127"/>
      <c r="AD67" s="127"/>
      <c r="AE67" s="127"/>
      <c r="AF67" s="127"/>
      <c r="AG67" s="127"/>
      <c r="AH67" s="127"/>
      <c r="AI67" s="127"/>
      <c r="AJ67" s="127"/>
      <c r="AK67" s="127"/>
      <c r="AL67" s="127"/>
      <c r="AM67" s="127"/>
    </row>
    <row r="68" spans="1:39" s="75" customFormat="1" ht="15" customHeight="1" x14ac:dyDescent="0.25">
      <c r="A68" s="113" t="s">
        <v>625</v>
      </c>
      <c r="B68" s="137">
        <v>45307</v>
      </c>
      <c r="C68" s="137">
        <v>45400</v>
      </c>
      <c r="D68" s="78">
        <v>6720694.8799999999</v>
      </c>
      <c r="E68" s="79">
        <v>6817536.3200000003</v>
      </c>
      <c r="F68" s="80"/>
      <c r="G68" s="81"/>
      <c r="H68" s="113"/>
      <c r="I68" s="137"/>
      <c r="J68" s="137"/>
      <c r="K68" s="80"/>
      <c r="L68" s="80"/>
      <c r="M68" s="130"/>
      <c r="N68" s="113"/>
      <c r="O68" s="113"/>
      <c r="P68" s="113"/>
      <c r="Q68" s="127"/>
      <c r="R68" s="127"/>
      <c r="S68" s="127"/>
      <c r="T68" s="127"/>
      <c r="U68" s="127"/>
      <c r="V68" s="127"/>
      <c r="W68" s="127"/>
      <c r="X68" s="127"/>
      <c r="Y68" s="127"/>
      <c r="Z68" s="127"/>
      <c r="AA68" s="127"/>
      <c r="AB68" s="127"/>
      <c r="AC68" s="127"/>
      <c r="AD68" s="127"/>
      <c r="AE68" s="127"/>
      <c r="AF68" s="127"/>
      <c r="AG68" s="127"/>
      <c r="AH68" s="127"/>
      <c r="AI68" s="127"/>
      <c r="AJ68" s="127"/>
      <c r="AK68" s="127"/>
      <c r="AL68" s="127"/>
      <c r="AM68" s="127"/>
    </row>
    <row r="69" spans="1:39" s="75" customFormat="1" ht="15" customHeight="1" x14ac:dyDescent="0.25">
      <c r="A69" s="113" t="s">
        <v>394</v>
      </c>
      <c r="B69" s="137">
        <v>45382</v>
      </c>
      <c r="C69" s="137">
        <v>45382</v>
      </c>
      <c r="D69" s="78">
        <v>3806923.19</v>
      </c>
      <c r="E69" s="79">
        <v>3806923.19</v>
      </c>
      <c r="F69" s="80"/>
      <c r="G69" s="81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27"/>
      <c r="U69" s="127"/>
      <c r="V69" s="127"/>
      <c r="W69" s="127"/>
      <c r="X69" s="127"/>
      <c r="Y69" s="127"/>
      <c r="Z69" s="127"/>
      <c r="AA69" s="127"/>
      <c r="AB69" s="127"/>
      <c r="AC69" s="127"/>
      <c r="AD69" s="127"/>
      <c r="AE69" s="127"/>
      <c r="AF69" s="127"/>
      <c r="AG69" s="127"/>
      <c r="AH69" s="127"/>
      <c r="AI69" s="127"/>
      <c r="AJ69" s="127"/>
      <c r="AK69" s="127"/>
      <c r="AL69" s="127"/>
      <c r="AM69" s="127"/>
    </row>
    <row r="70" spans="1:39" s="75" customFormat="1" ht="15" customHeight="1" x14ac:dyDescent="0.25">
      <c r="A70" s="113" t="s">
        <v>392</v>
      </c>
      <c r="B70" s="139">
        <v>45382</v>
      </c>
      <c r="C70" s="137">
        <v>45382</v>
      </c>
      <c r="D70" s="78">
        <v>26699640.890000001</v>
      </c>
      <c r="E70" s="78">
        <v>26699640.890000001</v>
      </c>
      <c r="F70" s="80"/>
      <c r="G70" s="13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27"/>
      <c r="U70" s="127"/>
      <c r="V70" s="127"/>
      <c r="W70" s="127"/>
      <c r="X70" s="127"/>
      <c r="Y70" s="127"/>
      <c r="Z70" s="127"/>
      <c r="AA70" s="127"/>
      <c r="AB70" s="127"/>
      <c r="AC70" s="127"/>
      <c r="AD70" s="127"/>
      <c r="AE70" s="127"/>
      <c r="AF70" s="127"/>
      <c r="AG70" s="127"/>
      <c r="AH70" s="127"/>
      <c r="AI70" s="127"/>
      <c r="AJ70" s="127"/>
      <c r="AK70" s="127"/>
      <c r="AL70" s="127"/>
      <c r="AM70" s="127"/>
    </row>
    <row r="71" spans="1:39" s="75" customFormat="1" ht="15" customHeight="1" x14ac:dyDescent="0.25">
      <c r="A71" s="113"/>
      <c r="B71" s="113"/>
      <c r="C71" s="113"/>
      <c r="D71" s="113"/>
      <c r="E71" s="80"/>
      <c r="F71" s="80"/>
      <c r="G71" s="13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27"/>
      <c r="U71" s="127"/>
      <c r="V71" s="127"/>
      <c r="W71" s="127"/>
      <c r="X71" s="127"/>
      <c r="Y71" s="127"/>
      <c r="Z71" s="127"/>
      <c r="AA71" s="127"/>
      <c r="AB71" s="127"/>
      <c r="AC71" s="127"/>
      <c r="AD71" s="127"/>
      <c r="AE71" s="127"/>
      <c r="AF71" s="127"/>
      <c r="AG71" s="127"/>
      <c r="AH71" s="127"/>
      <c r="AI71" s="127"/>
      <c r="AJ71" s="127"/>
      <c r="AK71" s="127"/>
      <c r="AL71" s="127"/>
      <c r="AM71" s="127"/>
    </row>
    <row r="72" spans="1:39" s="75" customFormat="1" ht="15" customHeight="1" x14ac:dyDescent="0.25">
      <c r="A72" s="113" t="str">
        <f>"MMF Unpaid Int Due to "&amp;MONTH($B$3)&amp;"/"&amp;DAY($B$3)</f>
        <v>MMF Unpaid Int Due to 3/31</v>
      </c>
      <c r="B72" s="113"/>
      <c r="C72" s="113" t="s">
        <v>419</v>
      </c>
      <c r="D72" s="140">
        <v>93678.94</v>
      </c>
      <c r="E72" s="82">
        <v>93678.94</v>
      </c>
      <c r="F72" s="80"/>
      <c r="G72" s="13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27"/>
      <c r="U72" s="127"/>
      <c r="V72" s="127"/>
      <c r="W72" s="127"/>
      <c r="X72" s="127"/>
      <c r="Y72" s="127"/>
      <c r="Z72" s="127"/>
      <c r="AA72" s="127"/>
      <c r="AB72" s="127"/>
      <c r="AC72" s="127"/>
      <c r="AD72" s="127"/>
      <c r="AE72" s="127"/>
      <c r="AF72" s="127"/>
      <c r="AG72" s="127"/>
      <c r="AH72" s="127"/>
      <c r="AI72" s="127"/>
      <c r="AJ72" s="127"/>
      <c r="AK72" s="127"/>
      <c r="AL72" s="127"/>
      <c r="AM72" s="127"/>
    </row>
    <row r="73" spans="1:39" s="75" customFormat="1" ht="15" customHeight="1" x14ac:dyDescent="0.25">
      <c r="A73" s="113" t="str">
        <f>"MMF Unpaid Int Due to "&amp;MONTH($B$3)&amp;"/"&amp;DAY($B$3)</f>
        <v>MMF Unpaid Int Due to 3/31</v>
      </c>
      <c r="B73" s="113"/>
      <c r="C73" s="113" t="s">
        <v>420</v>
      </c>
      <c r="D73" s="140">
        <v>183.73</v>
      </c>
      <c r="E73" s="82">
        <v>183.73</v>
      </c>
      <c r="F73" s="80"/>
      <c r="G73" s="13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27"/>
      <c r="U73" s="127"/>
      <c r="V73" s="127"/>
      <c r="W73" s="127"/>
      <c r="X73" s="127"/>
      <c r="Y73" s="127"/>
      <c r="Z73" s="127"/>
      <c r="AA73" s="127"/>
      <c r="AB73" s="127"/>
      <c r="AC73" s="127"/>
      <c r="AD73" s="127"/>
      <c r="AE73" s="127"/>
      <c r="AF73" s="127"/>
      <c r="AG73" s="127"/>
      <c r="AH73" s="127"/>
      <c r="AI73" s="127"/>
      <c r="AJ73" s="127"/>
      <c r="AK73" s="127"/>
      <c r="AL73" s="127"/>
      <c r="AM73" s="127"/>
    </row>
    <row r="74" spans="1:39" s="75" customFormat="1" ht="15" customHeight="1" x14ac:dyDescent="0.25">
      <c r="A74" s="113" t="s">
        <v>421</v>
      </c>
      <c r="B74" s="113"/>
      <c r="C74" s="113" t="s">
        <v>421</v>
      </c>
      <c r="D74" s="140">
        <v>0</v>
      </c>
      <c r="E74" s="82">
        <v>0</v>
      </c>
      <c r="F74" s="80"/>
      <c r="G74" s="13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27"/>
      <c r="U74" s="127"/>
      <c r="V74" s="127"/>
      <c r="W74" s="127"/>
      <c r="X74" s="127"/>
      <c r="Y74" s="127"/>
      <c r="Z74" s="127"/>
      <c r="AA74" s="127"/>
      <c r="AB74" s="127"/>
      <c r="AC74" s="127"/>
      <c r="AD74" s="127"/>
      <c r="AE74" s="127"/>
      <c r="AF74" s="127"/>
      <c r="AG74" s="127"/>
      <c r="AH74" s="127"/>
      <c r="AI74" s="127"/>
      <c r="AJ74" s="127"/>
      <c r="AK74" s="127"/>
      <c r="AL74" s="127"/>
      <c r="AM74" s="127"/>
    </row>
    <row r="75" spans="1:39" s="75" customFormat="1" ht="15" customHeight="1" x14ac:dyDescent="0.25">
      <c r="A75" s="113" t="str">
        <f>"MMF Unpaid Int Due to "&amp;MONTH($B$3)&amp;"/"&amp;DAY($B$3)</f>
        <v>MMF Unpaid Int Due to 3/31</v>
      </c>
      <c r="B75" s="113"/>
      <c r="C75" s="113" t="s">
        <v>422</v>
      </c>
      <c r="D75" s="140">
        <v>51831.8</v>
      </c>
      <c r="E75" s="82">
        <v>51831.8</v>
      </c>
      <c r="F75" s="80"/>
      <c r="G75" s="13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27"/>
      <c r="U75" s="127"/>
      <c r="V75" s="127"/>
      <c r="W75" s="127"/>
      <c r="X75" s="127"/>
      <c r="Y75" s="127"/>
      <c r="Z75" s="127"/>
      <c r="AA75" s="127"/>
      <c r="AB75" s="127"/>
      <c r="AC75" s="127"/>
      <c r="AD75" s="127"/>
      <c r="AE75" s="127"/>
      <c r="AF75" s="127"/>
      <c r="AG75" s="127"/>
      <c r="AH75" s="127"/>
      <c r="AI75" s="127"/>
      <c r="AJ75" s="127"/>
      <c r="AK75" s="127"/>
      <c r="AL75" s="127"/>
      <c r="AM75" s="127"/>
    </row>
    <row r="76" spans="1:39" s="75" customFormat="1" ht="15" customHeight="1" x14ac:dyDescent="0.25">
      <c r="A76" s="141" t="str">
        <f>"MMF Unpaid Int Due to "&amp;MONTH($B$3)&amp;"/"&amp;DAY($B$3)</f>
        <v>MMF Unpaid Int Due to 3/31</v>
      </c>
      <c r="B76" s="141"/>
      <c r="C76" s="141" t="s">
        <v>423</v>
      </c>
      <c r="D76" s="142">
        <v>694.02</v>
      </c>
      <c r="E76" s="83">
        <v>694.02</v>
      </c>
      <c r="F76" s="80"/>
      <c r="G76" s="133"/>
      <c r="H76" s="141"/>
      <c r="I76" s="113"/>
      <c r="J76" s="113"/>
      <c r="K76" s="113"/>
      <c r="L76" s="84"/>
      <c r="M76" s="113"/>
      <c r="N76" s="113"/>
      <c r="O76" s="113"/>
      <c r="P76" s="113"/>
      <c r="Q76" s="113"/>
      <c r="R76" s="113"/>
      <c r="S76" s="143"/>
      <c r="T76" s="127"/>
      <c r="U76" s="127"/>
      <c r="V76" s="127"/>
      <c r="W76" s="127"/>
      <c r="X76" s="127"/>
      <c r="Y76" s="127"/>
      <c r="Z76" s="127"/>
      <c r="AA76" s="127"/>
      <c r="AB76" s="127"/>
      <c r="AC76" s="127"/>
      <c r="AD76" s="127"/>
      <c r="AE76" s="127"/>
      <c r="AF76" s="127"/>
      <c r="AG76" s="127"/>
      <c r="AH76" s="127"/>
      <c r="AI76" s="127"/>
      <c r="AJ76" s="127"/>
      <c r="AK76" s="127"/>
      <c r="AL76" s="127"/>
      <c r="AM76" s="127"/>
    </row>
    <row r="77" spans="1:39" s="75" customFormat="1" ht="15" customHeight="1" x14ac:dyDescent="0.3">
      <c r="A77" s="144" t="s">
        <v>424</v>
      </c>
      <c r="B77" s="144"/>
      <c r="C77" s="144"/>
      <c r="D77" s="144"/>
      <c r="E77" s="85">
        <f>SUM(E10:E76)</f>
        <v>509976976.74000019</v>
      </c>
      <c r="F77" s="85"/>
      <c r="G77" s="145"/>
      <c r="H77" s="144"/>
      <c r="I77" s="144"/>
      <c r="J77" s="144"/>
      <c r="K77" s="144"/>
      <c r="L77" s="85"/>
      <c r="M77" s="144"/>
      <c r="N77" s="144"/>
      <c r="O77" s="113"/>
      <c r="P77" s="113"/>
      <c r="Q77" s="113"/>
      <c r="R77" s="113"/>
      <c r="S77" s="143"/>
      <c r="T77" s="127"/>
      <c r="U77" s="127"/>
      <c r="V77" s="127"/>
      <c r="W77" s="127"/>
      <c r="X77" s="127"/>
      <c r="Y77" s="127"/>
      <c r="Z77" s="127"/>
      <c r="AA77" s="127"/>
      <c r="AB77" s="127"/>
      <c r="AC77" s="127"/>
      <c r="AD77" s="127"/>
      <c r="AE77" s="127"/>
      <c r="AF77" s="127"/>
      <c r="AG77" s="127"/>
      <c r="AH77" s="127"/>
      <c r="AI77" s="127"/>
      <c r="AJ77" s="127"/>
      <c r="AK77" s="127"/>
      <c r="AL77" s="127"/>
      <c r="AM77" s="127"/>
    </row>
    <row r="78" spans="1:39" s="75" customFormat="1" ht="15" customHeight="1" x14ac:dyDescent="0.3">
      <c r="A78" s="144"/>
      <c r="B78" s="144"/>
      <c r="C78" s="144"/>
      <c r="D78" s="144"/>
      <c r="E78" s="85"/>
      <c r="F78" s="85"/>
      <c r="G78" s="145"/>
      <c r="H78" s="144"/>
      <c r="I78" s="144"/>
      <c r="J78" s="144"/>
      <c r="K78" s="144"/>
      <c r="L78" s="85"/>
      <c r="M78" s="144"/>
      <c r="N78" s="144"/>
      <c r="O78" s="113"/>
      <c r="P78" s="113"/>
      <c r="Q78" s="113"/>
      <c r="R78" s="113"/>
      <c r="S78" s="143"/>
      <c r="T78" s="127"/>
      <c r="U78" s="127"/>
      <c r="V78" s="127"/>
      <c r="W78" s="127"/>
      <c r="X78" s="127"/>
      <c r="Y78" s="127"/>
      <c r="Z78" s="127"/>
      <c r="AA78" s="127"/>
      <c r="AB78" s="127"/>
      <c r="AC78" s="127"/>
      <c r="AD78" s="127"/>
      <c r="AE78" s="127"/>
      <c r="AF78" s="127"/>
      <c r="AG78" s="127"/>
      <c r="AH78" s="127"/>
      <c r="AI78" s="127"/>
      <c r="AJ78" s="127"/>
      <c r="AK78" s="127"/>
      <c r="AL78" s="127"/>
      <c r="AM78" s="127"/>
    </row>
    <row r="79" spans="1:39" s="75" customFormat="1" ht="15" customHeight="1" x14ac:dyDescent="0.3">
      <c r="A79" s="144"/>
      <c r="B79" s="178" t="s">
        <v>425</v>
      </c>
      <c r="C79" s="179"/>
      <c r="D79" s="179"/>
      <c r="E79" s="180"/>
      <c r="F79" s="85"/>
      <c r="G79" s="145"/>
      <c r="H79" s="144"/>
      <c r="I79" s="144"/>
      <c r="J79" s="144"/>
      <c r="K79" s="144"/>
      <c r="L79" s="85"/>
      <c r="M79" s="144"/>
      <c r="N79" s="144"/>
      <c r="O79" s="113"/>
      <c r="P79" s="113"/>
      <c r="Q79" s="113"/>
      <c r="R79" s="113"/>
      <c r="S79" s="143"/>
      <c r="T79" s="127"/>
      <c r="U79" s="127"/>
      <c r="V79" s="127"/>
      <c r="W79" s="127"/>
      <c r="X79" s="127"/>
      <c r="Y79" s="127"/>
      <c r="Z79" s="127"/>
      <c r="AA79" s="127"/>
      <c r="AB79" s="127"/>
      <c r="AC79" s="127"/>
      <c r="AD79" s="127"/>
      <c r="AE79" s="127"/>
      <c r="AF79" s="127"/>
      <c r="AG79" s="127"/>
      <c r="AH79" s="127"/>
      <c r="AI79" s="127"/>
      <c r="AJ79" s="127"/>
      <c r="AK79" s="127"/>
      <c r="AL79" s="127"/>
      <c r="AM79" s="127"/>
    </row>
    <row r="80" spans="1:39" s="75" customFormat="1" ht="15" customHeight="1" x14ac:dyDescent="0.25">
      <c r="A80" s="134" t="s">
        <v>414</v>
      </c>
      <c r="B80" s="134" t="s">
        <v>2</v>
      </c>
      <c r="C80" s="134" t="s">
        <v>3</v>
      </c>
      <c r="D80" s="134" t="s">
        <v>426</v>
      </c>
      <c r="E80" s="134" t="s">
        <v>427</v>
      </c>
      <c r="F80" s="130"/>
      <c r="G80" s="133"/>
      <c r="H80" s="130"/>
      <c r="I80" s="130"/>
      <c r="J80" s="130"/>
      <c r="K80" s="130"/>
      <c r="L80" s="130"/>
      <c r="M80" s="113"/>
      <c r="N80" s="113"/>
      <c r="O80" s="113"/>
      <c r="P80" s="113"/>
      <c r="Q80" s="113"/>
      <c r="R80" s="113"/>
      <c r="S80" s="143"/>
      <c r="T80" s="127"/>
      <c r="U80" s="127"/>
      <c r="V80" s="127"/>
      <c r="W80" s="127"/>
      <c r="X80" s="127"/>
      <c r="Y80" s="127"/>
      <c r="Z80" s="127"/>
      <c r="AA80" s="127"/>
      <c r="AB80" s="127"/>
      <c r="AC80" s="127"/>
      <c r="AD80" s="127"/>
      <c r="AE80" s="127"/>
      <c r="AF80" s="127"/>
      <c r="AG80" s="127"/>
      <c r="AH80" s="127"/>
      <c r="AI80" s="127"/>
      <c r="AJ80" s="127"/>
      <c r="AK80" s="127"/>
      <c r="AL80" s="127"/>
      <c r="AM80" s="127"/>
    </row>
    <row r="81" spans="1:39" s="75" customFormat="1" ht="15" customHeight="1" x14ac:dyDescent="0.25">
      <c r="A81" s="113" t="s">
        <v>391</v>
      </c>
      <c r="B81" s="130"/>
      <c r="C81" s="137">
        <f>$B$3</f>
        <v>45382</v>
      </c>
      <c r="D81" s="78">
        <v>0</v>
      </c>
      <c r="E81" s="78">
        <v>0</v>
      </c>
      <c r="F81" s="130"/>
      <c r="G81" s="133"/>
      <c r="H81" s="146"/>
      <c r="I81" s="130"/>
      <c r="J81" s="130"/>
      <c r="K81" s="130"/>
      <c r="L81" s="130"/>
      <c r="M81" s="113"/>
      <c r="N81" s="113"/>
      <c r="O81" s="113"/>
      <c r="P81" s="113"/>
      <c r="Q81" s="113"/>
      <c r="R81" s="113"/>
      <c r="S81" s="143"/>
      <c r="T81" s="127"/>
      <c r="U81" s="127"/>
      <c r="V81" s="127"/>
      <c r="W81" s="127"/>
      <c r="X81" s="127"/>
      <c r="Y81" s="127"/>
      <c r="Z81" s="127"/>
      <c r="AA81" s="127"/>
      <c r="AB81" s="127"/>
      <c r="AC81" s="127"/>
      <c r="AD81" s="127"/>
      <c r="AE81" s="127"/>
      <c r="AF81" s="127"/>
      <c r="AG81" s="127"/>
      <c r="AH81" s="127"/>
      <c r="AI81" s="127"/>
      <c r="AJ81" s="127"/>
      <c r="AK81" s="127"/>
      <c r="AL81" s="127"/>
      <c r="AM81" s="127"/>
    </row>
    <row r="82" spans="1:39" s="75" customFormat="1" ht="15" customHeight="1" x14ac:dyDescent="0.25">
      <c r="A82" s="113" t="s">
        <v>390</v>
      </c>
      <c r="B82" s="130"/>
      <c r="C82" s="137">
        <f>$B$3</f>
        <v>45382</v>
      </c>
      <c r="D82" s="78">
        <v>197336.51</v>
      </c>
      <c r="E82" s="78">
        <v>197336.51</v>
      </c>
      <c r="F82" s="130"/>
      <c r="G82" s="133"/>
      <c r="H82" s="146"/>
      <c r="I82" s="130"/>
      <c r="J82" s="130"/>
      <c r="K82" s="130"/>
      <c r="L82" s="130"/>
      <c r="M82" s="113"/>
      <c r="N82" s="113"/>
      <c r="O82" s="113"/>
      <c r="P82" s="113"/>
      <c r="Q82" s="113"/>
      <c r="R82" s="113"/>
      <c r="S82" s="143"/>
      <c r="T82" s="127"/>
      <c r="U82" s="127"/>
      <c r="V82" s="127"/>
      <c r="W82" s="127"/>
      <c r="X82" s="127"/>
      <c r="Y82" s="127"/>
      <c r="Z82" s="127"/>
      <c r="AA82" s="127"/>
      <c r="AB82" s="127"/>
      <c r="AC82" s="127"/>
      <c r="AD82" s="127"/>
      <c r="AE82" s="127"/>
      <c r="AF82" s="127"/>
      <c r="AG82" s="127"/>
      <c r="AH82" s="127"/>
      <c r="AI82" s="127"/>
      <c r="AJ82" s="127"/>
      <c r="AK82" s="127"/>
      <c r="AL82" s="127"/>
      <c r="AM82" s="127"/>
    </row>
    <row r="83" spans="1:39" s="75" customFormat="1" ht="15" customHeight="1" x14ac:dyDescent="0.25">
      <c r="A83" s="113" t="s">
        <v>428</v>
      </c>
      <c r="B83" s="130"/>
      <c r="C83" s="137">
        <f>$B$3</f>
        <v>45382</v>
      </c>
      <c r="D83" s="78">
        <v>0</v>
      </c>
      <c r="E83" s="78">
        <v>0</v>
      </c>
      <c r="F83" s="130"/>
      <c r="G83" s="133"/>
      <c r="H83" s="146"/>
      <c r="I83" s="130"/>
      <c r="J83" s="130"/>
      <c r="K83" s="130"/>
      <c r="L83" s="130"/>
      <c r="M83" s="113"/>
      <c r="N83" s="113"/>
      <c r="O83" s="113"/>
      <c r="P83" s="113"/>
      <c r="Q83" s="113"/>
      <c r="R83" s="113"/>
      <c r="S83" s="143"/>
      <c r="T83" s="127"/>
      <c r="U83" s="127"/>
      <c r="V83" s="127"/>
      <c r="W83" s="127"/>
      <c r="X83" s="127"/>
      <c r="Y83" s="127"/>
      <c r="Z83" s="127"/>
      <c r="AA83" s="127"/>
      <c r="AB83" s="127"/>
      <c r="AC83" s="127"/>
      <c r="AD83" s="127"/>
      <c r="AE83" s="127"/>
      <c r="AF83" s="127"/>
      <c r="AG83" s="127"/>
      <c r="AH83" s="127"/>
      <c r="AI83" s="127"/>
      <c r="AJ83" s="127"/>
      <c r="AK83" s="127"/>
      <c r="AL83" s="127"/>
      <c r="AM83" s="127"/>
    </row>
    <row r="84" spans="1:39" s="75" customFormat="1" ht="15" customHeight="1" x14ac:dyDescent="0.25">
      <c r="A84" s="113" t="s">
        <v>429</v>
      </c>
      <c r="B84" s="130"/>
      <c r="C84" s="137">
        <f>$B$3</f>
        <v>45382</v>
      </c>
      <c r="D84" s="78">
        <v>930000</v>
      </c>
      <c r="E84" s="78">
        <v>930000</v>
      </c>
      <c r="F84" s="130"/>
      <c r="G84" s="133"/>
      <c r="H84" s="146"/>
      <c r="I84" s="130"/>
      <c r="J84" s="130"/>
      <c r="K84" s="130"/>
      <c r="L84" s="130"/>
      <c r="M84" s="113"/>
      <c r="N84" s="113"/>
      <c r="O84" s="113"/>
      <c r="P84" s="113"/>
      <c r="Q84" s="113"/>
      <c r="R84" s="113"/>
      <c r="S84" s="143"/>
      <c r="T84" s="127"/>
      <c r="U84" s="127"/>
      <c r="V84" s="127"/>
      <c r="W84" s="127"/>
      <c r="X84" s="127"/>
      <c r="Y84" s="127"/>
      <c r="Z84" s="127"/>
      <c r="AA84" s="127"/>
      <c r="AB84" s="127"/>
      <c r="AC84" s="127"/>
      <c r="AD84" s="127"/>
      <c r="AE84" s="127"/>
      <c r="AF84" s="127"/>
      <c r="AG84" s="127"/>
      <c r="AH84" s="127"/>
      <c r="AI84" s="127"/>
      <c r="AJ84" s="127"/>
      <c r="AK84" s="127"/>
      <c r="AL84" s="127"/>
      <c r="AM84" s="127"/>
    </row>
    <row r="85" spans="1:39" s="75" customFormat="1" ht="15" customHeight="1" x14ac:dyDescent="0.25">
      <c r="A85" s="113" t="s">
        <v>430</v>
      </c>
      <c r="B85" s="130"/>
      <c r="C85" s="137">
        <f>$B$3</f>
        <v>45382</v>
      </c>
      <c r="D85" s="78">
        <v>12150904.6189161</v>
      </c>
      <c r="E85" s="78">
        <v>12150904.6189161</v>
      </c>
      <c r="F85" s="130"/>
      <c r="G85" s="133"/>
      <c r="H85" s="146"/>
      <c r="I85" s="130"/>
      <c r="J85" s="130"/>
      <c r="K85" s="130"/>
      <c r="L85" s="130"/>
      <c r="M85" s="113"/>
      <c r="N85" s="113"/>
      <c r="O85" s="113"/>
      <c r="P85" s="113"/>
      <c r="Q85" s="113"/>
      <c r="R85" s="113"/>
      <c r="S85" s="143"/>
      <c r="T85" s="127"/>
      <c r="U85" s="127"/>
      <c r="V85" s="127"/>
      <c r="W85" s="127"/>
      <c r="X85" s="127"/>
      <c r="Y85" s="127"/>
      <c r="Z85" s="127"/>
      <c r="AA85" s="127"/>
      <c r="AB85" s="127"/>
      <c r="AC85" s="127"/>
      <c r="AD85" s="127"/>
      <c r="AE85" s="127"/>
      <c r="AF85" s="127"/>
      <c r="AG85" s="127"/>
      <c r="AH85" s="127"/>
      <c r="AI85" s="127"/>
      <c r="AJ85" s="127"/>
      <c r="AK85" s="127"/>
      <c r="AL85" s="127"/>
      <c r="AM85" s="127"/>
    </row>
    <row r="86" spans="1:39" s="75" customFormat="1" ht="15" customHeight="1" x14ac:dyDescent="0.3">
      <c r="A86" s="144" t="s">
        <v>431</v>
      </c>
      <c r="B86" s="144"/>
      <c r="C86" s="144"/>
      <c r="D86" s="144"/>
      <c r="E86" s="85">
        <f>SUM(E81:E85)</f>
        <v>13278241.1289161</v>
      </c>
      <c r="F86" s="80"/>
      <c r="G86" s="133"/>
      <c r="H86" s="113"/>
      <c r="I86" s="113"/>
      <c r="J86" s="113"/>
      <c r="K86" s="113"/>
      <c r="L86" s="147"/>
      <c r="M86" s="113"/>
      <c r="N86" s="113"/>
      <c r="O86" s="113"/>
      <c r="P86" s="113"/>
      <c r="Q86" s="113"/>
      <c r="R86" s="113"/>
      <c r="S86" s="113"/>
      <c r="T86" s="127"/>
      <c r="U86" s="127"/>
      <c r="V86" s="127"/>
      <c r="W86" s="127"/>
      <c r="X86" s="127"/>
      <c r="Y86" s="127"/>
      <c r="Z86" s="127"/>
      <c r="AA86" s="127"/>
      <c r="AB86" s="127"/>
      <c r="AC86" s="127"/>
      <c r="AD86" s="127"/>
      <c r="AE86" s="127"/>
      <c r="AF86" s="127"/>
      <c r="AG86" s="127"/>
      <c r="AH86" s="127"/>
      <c r="AI86" s="127"/>
      <c r="AJ86" s="127"/>
      <c r="AK86" s="127"/>
      <c r="AL86" s="127"/>
      <c r="AM86" s="127"/>
    </row>
    <row r="87" spans="1:39" s="75" customFormat="1" ht="15" customHeight="1" thickBot="1" x14ac:dyDescent="0.35">
      <c r="A87" s="144"/>
      <c r="B87" s="144"/>
      <c r="C87" s="144"/>
      <c r="D87" s="144"/>
      <c r="E87" s="85"/>
      <c r="F87" s="80"/>
      <c r="G87" s="133"/>
      <c r="H87" s="113"/>
      <c r="I87" s="113"/>
      <c r="J87" s="113"/>
      <c r="K87" s="113"/>
      <c r="L87" s="147"/>
      <c r="M87" s="113"/>
      <c r="N87" s="113"/>
      <c r="O87" s="113"/>
      <c r="P87" s="113"/>
      <c r="Q87" s="113"/>
      <c r="R87" s="113"/>
      <c r="S87" s="113"/>
      <c r="T87" s="127"/>
      <c r="U87" s="127"/>
      <c r="V87" s="127"/>
      <c r="W87" s="127"/>
      <c r="X87" s="127"/>
      <c r="Y87" s="127"/>
      <c r="Z87" s="127"/>
      <c r="AA87" s="127"/>
      <c r="AB87" s="127"/>
      <c r="AC87" s="127"/>
      <c r="AD87" s="127"/>
      <c r="AE87" s="127"/>
      <c r="AF87" s="127"/>
      <c r="AG87" s="127"/>
      <c r="AH87" s="127"/>
      <c r="AI87" s="127"/>
      <c r="AJ87" s="127"/>
      <c r="AK87" s="127"/>
      <c r="AL87" s="127"/>
      <c r="AM87" s="127"/>
    </row>
    <row r="88" spans="1:39" s="75" customFormat="1" ht="15" customHeight="1" thickBot="1" x14ac:dyDescent="0.35">
      <c r="A88" s="144" t="s">
        <v>432</v>
      </c>
      <c r="B88" s="144"/>
      <c r="C88" s="144"/>
      <c r="D88" s="144"/>
      <c r="E88" s="86">
        <f>E77+E86</f>
        <v>523255217.86891627</v>
      </c>
      <c r="F88" s="80"/>
      <c r="G88" s="133"/>
      <c r="H88" s="144"/>
      <c r="I88" s="144"/>
      <c r="J88" s="144"/>
      <c r="K88" s="144"/>
      <c r="L88" s="86"/>
      <c r="M88" s="113"/>
      <c r="N88" s="113"/>
      <c r="O88" s="113"/>
      <c r="P88" s="113"/>
      <c r="Q88" s="113"/>
      <c r="R88" s="113"/>
      <c r="S88" s="113"/>
      <c r="T88" s="127"/>
      <c r="U88" s="127"/>
      <c r="V88" s="127"/>
      <c r="W88" s="127"/>
      <c r="X88" s="127"/>
      <c r="Y88" s="127"/>
      <c r="Z88" s="127"/>
      <c r="AA88" s="127"/>
      <c r="AB88" s="127"/>
      <c r="AC88" s="127"/>
      <c r="AD88" s="127"/>
      <c r="AE88" s="127"/>
      <c r="AF88" s="127"/>
      <c r="AG88" s="127"/>
      <c r="AH88" s="127"/>
      <c r="AI88" s="127"/>
      <c r="AJ88" s="127"/>
      <c r="AK88" s="127"/>
      <c r="AL88" s="127"/>
      <c r="AM88" s="127"/>
    </row>
    <row r="89" spans="1:39" s="75" customFormat="1" ht="15" customHeight="1" thickBot="1" x14ac:dyDescent="0.35">
      <c r="A89" s="148"/>
      <c r="B89" s="148"/>
      <c r="C89" s="148"/>
      <c r="D89" s="148"/>
      <c r="E89" s="87"/>
      <c r="F89" s="88"/>
      <c r="G89" s="149"/>
      <c r="H89" s="150"/>
      <c r="I89" s="150"/>
      <c r="J89" s="150"/>
      <c r="K89" s="150"/>
      <c r="L89" s="151"/>
      <c r="M89" s="150"/>
      <c r="N89" s="150"/>
      <c r="O89" s="150"/>
      <c r="P89" s="150"/>
      <c r="Q89" s="150"/>
      <c r="R89" s="150"/>
      <c r="S89" s="150"/>
      <c r="T89" s="127"/>
      <c r="U89" s="127"/>
      <c r="V89" s="127"/>
      <c r="W89" s="127"/>
      <c r="X89" s="127"/>
      <c r="Y89" s="127"/>
      <c r="Z89" s="127"/>
      <c r="AA89" s="127"/>
      <c r="AB89" s="127"/>
      <c r="AC89" s="127"/>
      <c r="AD89" s="127"/>
      <c r="AE89" s="127"/>
      <c r="AF89" s="127"/>
      <c r="AG89" s="127"/>
      <c r="AH89" s="127"/>
      <c r="AI89" s="127"/>
      <c r="AJ89" s="127"/>
      <c r="AK89" s="127"/>
      <c r="AL89" s="127"/>
      <c r="AM89" s="127"/>
    </row>
    <row r="90" spans="1:39" s="75" customFormat="1" ht="15" customHeight="1" thickTop="1" x14ac:dyDescent="0.3">
      <c r="A90" s="144"/>
      <c r="B90" s="144"/>
      <c r="C90" s="144"/>
      <c r="D90" s="144"/>
      <c r="E90" s="89"/>
      <c r="F90" s="80"/>
      <c r="G90" s="133"/>
      <c r="H90" s="113"/>
      <c r="I90" s="113"/>
      <c r="J90" s="113"/>
      <c r="K90" s="113"/>
      <c r="L90" s="147"/>
      <c r="M90" s="113"/>
      <c r="N90" s="113"/>
      <c r="O90" s="113"/>
      <c r="P90" s="113"/>
      <c r="Q90" s="113"/>
      <c r="R90" s="113"/>
      <c r="S90" s="113"/>
      <c r="T90" s="127"/>
      <c r="U90" s="127"/>
      <c r="V90" s="127"/>
      <c r="W90" s="127"/>
      <c r="X90" s="127"/>
      <c r="Y90" s="127"/>
      <c r="Z90" s="127"/>
      <c r="AA90" s="127"/>
      <c r="AB90" s="127"/>
      <c r="AC90" s="127"/>
      <c r="AD90" s="127"/>
      <c r="AE90" s="127"/>
      <c r="AF90" s="127"/>
      <c r="AG90" s="127"/>
      <c r="AH90" s="127"/>
      <c r="AI90" s="127"/>
      <c r="AJ90" s="127"/>
      <c r="AK90" s="127"/>
      <c r="AL90" s="127"/>
      <c r="AM90" s="127"/>
    </row>
    <row r="91" spans="1:39" s="75" customFormat="1" ht="15" customHeight="1" x14ac:dyDescent="0.3">
      <c r="A91" s="129" t="s">
        <v>433</v>
      </c>
      <c r="B91" s="144"/>
      <c r="C91" s="144"/>
      <c r="D91" s="144"/>
      <c r="E91" s="89"/>
      <c r="F91" s="80"/>
      <c r="G91" s="133"/>
      <c r="H91" s="129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27"/>
      <c r="U91" s="127"/>
      <c r="V91" s="127"/>
      <c r="W91" s="127"/>
      <c r="X91" s="127"/>
      <c r="Y91" s="127"/>
      <c r="Z91" s="127"/>
      <c r="AA91" s="127"/>
      <c r="AB91" s="127"/>
      <c r="AC91" s="127"/>
      <c r="AD91" s="127"/>
      <c r="AE91" s="127"/>
      <c r="AF91" s="127"/>
      <c r="AG91" s="127"/>
      <c r="AH91" s="127"/>
      <c r="AI91" s="127"/>
      <c r="AJ91" s="127"/>
      <c r="AK91" s="127"/>
      <c r="AL91" s="127"/>
      <c r="AM91" s="127"/>
    </row>
    <row r="92" spans="1:39" s="75" customFormat="1" ht="15" customHeight="1" x14ac:dyDescent="0.3">
      <c r="A92" s="144"/>
      <c r="B92" s="144"/>
      <c r="C92" s="144"/>
      <c r="D92" s="144"/>
      <c r="E92" s="89"/>
      <c r="F92" s="80"/>
      <c r="G92" s="133"/>
      <c r="H92" s="144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27"/>
      <c r="U92" s="127"/>
      <c r="V92" s="127"/>
      <c r="W92" s="127"/>
      <c r="X92" s="127"/>
      <c r="Y92" s="127"/>
      <c r="Z92" s="127"/>
      <c r="AA92" s="127"/>
      <c r="AB92" s="127"/>
      <c r="AC92" s="127"/>
      <c r="AD92" s="127"/>
      <c r="AE92" s="127"/>
      <c r="AF92" s="127"/>
      <c r="AG92" s="127"/>
      <c r="AH92" s="127"/>
      <c r="AI92" s="127"/>
      <c r="AJ92" s="127"/>
      <c r="AK92" s="127"/>
      <c r="AL92" s="127"/>
      <c r="AM92" s="127"/>
    </row>
    <row r="93" spans="1:39" s="75" customFormat="1" ht="15" customHeight="1" x14ac:dyDescent="0.25">
      <c r="A93" s="134" t="str">
        <f>"Accruals since "&amp;MONTH(B5)&amp;"/"&amp;DAY(B5)</f>
        <v>Accruals since 3/14</v>
      </c>
      <c r="B93" s="141" t="s">
        <v>434</v>
      </c>
      <c r="C93" s="134"/>
      <c r="D93" s="134"/>
      <c r="E93" s="134" t="s">
        <v>426</v>
      </c>
      <c r="F93" s="80"/>
      <c r="G93" s="13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27"/>
      <c r="U93" s="127"/>
      <c r="V93" s="127"/>
      <c r="W93" s="127"/>
      <c r="X93" s="127"/>
      <c r="Y93" s="127"/>
      <c r="Z93" s="127"/>
      <c r="AA93" s="127"/>
      <c r="AB93" s="127"/>
      <c r="AC93" s="127"/>
      <c r="AD93" s="127"/>
      <c r="AE93" s="127"/>
      <c r="AF93" s="127"/>
      <c r="AG93" s="127"/>
      <c r="AH93" s="127"/>
      <c r="AI93" s="127"/>
      <c r="AJ93" s="127"/>
      <c r="AK93" s="127"/>
      <c r="AL93" s="127"/>
      <c r="AM93" s="127"/>
    </row>
    <row r="94" spans="1:39" s="75" customFormat="1" ht="15" customHeight="1" x14ac:dyDescent="0.35">
      <c r="A94" s="113" t="s">
        <v>435</v>
      </c>
      <c r="B94" s="90">
        <v>6240.95</v>
      </c>
      <c r="C94" s="144"/>
      <c r="D94" s="144"/>
      <c r="E94" s="80">
        <f>+B94*($B$3-$B$5)</f>
        <v>106096.15</v>
      </c>
      <c r="F94" s="80"/>
      <c r="G94" s="133"/>
      <c r="H94" s="113"/>
      <c r="I94" s="113"/>
      <c r="J94" s="130"/>
      <c r="K94" s="113"/>
      <c r="L94" s="91"/>
      <c r="M94" s="113"/>
      <c r="N94" s="113"/>
      <c r="O94" s="113"/>
      <c r="P94" s="113"/>
      <c r="Q94" s="113"/>
      <c r="R94" s="113"/>
      <c r="S94" s="113"/>
      <c r="T94" s="127"/>
      <c r="U94" s="127"/>
      <c r="V94" s="127"/>
      <c r="W94" s="127"/>
      <c r="X94" s="127"/>
      <c r="Y94" s="127"/>
      <c r="Z94" s="127"/>
      <c r="AA94" s="127"/>
      <c r="AB94" s="127"/>
      <c r="AC94" s="127"/>
      <c r="AD94" s="127"/>
      <c r="AE94" s="127"/>
      <c r="AF94" s="127"/>
      <c r="AG94" s="127"/>
      <c r="AH94" s="127"/>
      <c r="AI94" s="127"/>
      <c r="AJ94" s="127"/>
      <c r="AK94" s="127"/>
      <c r="AL94" s="127"/>
      <c r="AM94" s="127"/>
    </row>
    <row r="95" spans="1:39" s="75" customFormat="1" ht="15" customHeight="1" x14ac:dyDescent="0.35">
      <c r="A95" s="113" t="s">
        <v>436</v>
      </c>
      <c r="B95" s="90">
        <v>-3125.71</v>
      </c>
      <c r="C95" s="144"/>
      <c r="D95" s="144"/>
      <c r="E95" s="80">
        <f t="shared" ref="E95:E101" si="0">+B95*($B$3-$B$5)</f>
        <v>-53137.07</v>
      </c>
      <c r="F95" s="80"/>
      <c r="G95" s="133"/>
      <c r="H95" s="113"/>
      <c r="I95" s="113"/>
      <c r="J95" s="130"/>
      <c r="K95" s="113"/>
      <c r="L95" s="91"/>
      <c r="M95" s="113"/>
      <c r="N95" s="113"/>
      <c r="O95" s="113"/>
      <c r="P95" s="113"/>
      <c r="Q95" s="113"/>
      <c r="R95" s="113"/>
      <c r="S95" s="113"/>
      <c r="T95" s="127"/>
      <c r="U95" s="127"/>
      <c r="V95" s="127"/>
      <c r="W95" s="127"/>
      <c r="X95" s="127"/>
      <c r="Y95" s="127"/>
      <c r="Z95" s="127"/>
      <c r="AA95" s="127"/>
      <c r="AB95" s="127"/>
      <c r="AC95" s="127"/>
      <c r="AD95" s="127"/>
      <c r="AE95" s="127"/>
      <c r="AF95" s="127"/>
      <c r="AG95" s="127"/>
      <c r="AH95" s="127"/>
      <c r="AI95" s="127"/>
      <c r="AJ95" s="127"/>
      <c r="AK95" s="127"/>
      <c r="AL95" s="127"/>
      <c r="AM95" s="127"/>
    </row>
    <row r="96" spans="1:39" s="75" customFormat="1" ht="15" customHeight="1" x14ac:dyDescent="0.35">
      <c r="A96" s="113" t="s">
        <v>437</v>
      </c>
      <c r="B96" s="90">
        <v>0</v>
      </c>
      <c r="C96" s="144"/>
      <c r="D96" s="144"/>
      <c r="E96" s="92">
        <f>+B96</f>
        <v>0</v>
      </c>
      <c r="F96" s="80"/>
      <c r="G96" s="133"/>
      <c r="H96" s="113"/>
      <c r="I96" s="113"/>
      <c r="J96" s="130"/>
      <c r="K96" s="113"/>
      <c r="L96" s="91"/>
      <c r="M96" s="113"/>
      <c r="N96" s="113"/>
      <c r="O96" s="113"/>
      <c r="P96" s="113"/>
      <c r="Q96" s="113"/>
      <c r="R96" s="113"/>
      <c r="S96" s="113"/>
      <c r="T96" s="127"/>
      <c r="U96" s="127"/>
      <c r="V96" s="127"/>
      <c r="W96" s="127"/>
      <c r="X96" s="127"/>
      <c r="Y96" s="127"/>
      <c r="Z96" s="127"/>
      <c r="AA96" s="127"/>
      <c r="AB96" s="127"/>
      <c r="AC96" s="127"/>
      <c r="AD96" s="127"/>
      <c r="AE96" s="127"/>
      <c r="AF96" s="127"/>
      <c r="AG96" s="127"/>
      <c r="AH96" s="127"/>
      <c r="AI96" s="127"/>
      <c r="AJ96" s="127"/>
      <c r="AK96" s="127"/>
      <c r="AL96" s="127"/>
      <c r="AM96" s="127"/>
    </row>
    <row r="97" spans="1:39" s="75" customFormat="1" ht="15" customHeight="1" x14ac:dyDescent="0.35">
      <c r="A97" s="113" t="s">
        <v>438</v>
      </c>
      <c r="B97" s="153">
        <v>279.99</v>
      </c>
      <c r="C97" s="144"/>
      <c r="D97" s="144"/>
      <c r="E97" s="80">
        <f t="shared" si="0"/>
        <v>4759.83</v>
      </c>
      <c r="F97" s="80"/>
      <c r="G97" s="133"/>
      <c r="H97" s="113"/>
      <c r="I97" s="147"/>
      <c r="J97" s="146"/>
      <c r="K97" s="91"/>
      <c r="L97" s="93"/>
      <c r="M97" s="152"/>
      <c r="N97" s="113"/>
      <c r="O97" s="113"/>
      <c r="P97" s="113"/>
      <c r="Q97" s="113"/>
      <c r="R97" s="113"/>
      <c r="S97" s="113"/>
      <c r="T97" s="127"/>
      <c r="U97" s="127"/>
      <c r="V97" s="127"/>
      <c r="W97" s="127"/>
      <c r="X97" s="127"/>
      <c r="Y97" s="127"/>
      <c r="Z97" s="127"/>
      <c r="AA97" s="127"/>
      <c r="AB97" s="127"/>
      <c r="AC97" s="127"/>
      <c r="AD97" s="127"/>
      <c r="AE97" s="127"/>
      <c r="AF97" s="127"/>
      <c r="AG97" s="127"/>
      <c r="AH97" s="127"/>
      <c r="AI97" s="127"/>
      <c r="AJ97" s="127"/>
      <c r="AK97" s="127"/>
      <c r="AL97" s="127"/>
      <c r="AM97" s="127"/>
    </row>
    <row r="98" spans="1:39" s="75" customFormat="1" ht="15" customHeight="1" x14ac:dyDescent="0.35">
      <c r="A98" s="113" t="s">
        <v>439</v>
      </c>
      <c r="B98" s="153">
        <v>247.14</v>
      </c>
      <c r="C98" s="144"/>
      <c r="D98" s="144"/>
      <c r="E98" s="80">
        <f t="shared" si="0"/>
        <v>4201.38</v>
      </c>
      <c r="F98" s="80"/>
      <c r="G98" s="133"/>
      <c r="H98" s="113"/>
      <c r="I98" s="147"/>
      <c r="J98" s="146"/>
      <c r="K98" s="91"/>
      <c r="L98" s="91"/>
      <c r="M98" s="94"/>
      <c r="N98" s="113"/>
      <c r="O98" s="113"/>
      <c r="P98" s="113"/>
      <c r="Q98" s="113"/>
      <c r="R98" s="113"/>
      <c r="S98" s="113"/>
      <c r="T98" s="127"/>
      <c r="U98" s="127"/>
      <c r="V98" s="127"/>
      <c r="W98" s="127"/>
      <c r="X98" s="127"/>
      <c r="Y98" s="127"/>
      <c r="Z98" s="127"/>
      <c r="AA98" s="127"/>
      <c r="AB98" s="127"/>
      <c r="AC98" s="127"/>
      <c r="AD98" s="127"/>
      <c r="AE98" s="127"/>
      <c r="AF98" s="127"/>
      <c r="AG98" s="127"/>
      <c r="AH98" s="127"/>
      <c r="AI98" s="127"/>
      <c r="AJ98" s="127"/>
      <c r="AK98" s="127"/>
      <c r="AL98" s="127"/>
      <c r="AM98" s="127"/>
    </row>
    <row r="99" spans="1:39" s="75" customFormat="1" ht="15" customHeight="1" x14ac:dyDescent="0.35">
      <c r="A99" s="113" t="s">
        <v>440</v>
      </c>
      <c r="B99" s="153">
        <v>58.85</v>
      </c>
      <c r="C99" s="144"/>
      <c r="D99" s="144"/>
      <c r="E99" s="80">
        <f t="shared" si="0"/>
        <v>1000.45</v>
      </c>
      <c r="F99" s="80"/>
      <c r="G99" s="133"/>
      <c r="H99" s="113"/>
      <c r="I99" s="147"/>
      <c r="J99" s="146"/>
      <c r="K99" s="91"/>
      <c r="L99" s="91"/>
      <c r="M99" s="94"/>
      <c r="N99" s="113"/>
      <c r="O99" s="113"/>
      <c r="P99" s="113"/>
      <c r="Q99" s="113"/>
      <c r="R99" s="113"/>
      <c r="S99" s="113"/>
      <c r="T99" s="127"/>
      <c r="U99" s="127"/>
      <c r="V99" s="127"/>
      <c r="W99" s="127"/>
      <c r="X99" s="127"/>
      <c r="Y99" s="127"/>
      <c r="Z99" s="127"/>
      <c r="AA99" s="127"/>
      <c r="AB99" s="127"/>
      <c r="AC99" s="127"/>
      <c r="AD99" s="127"/>
      <c r="AE99" s="127"/>
      <c r="AF99" s="127"/>
      <c r="AG99" s="127"/>
      <c r="AH99" s="127"/>
      <c r="AI99" s="127"/>
      <c r="AJ99" s="127"/>
      <c r="AK99" s="127"/>
      <c r="AL99" s="127"/>
      <c r="AM99" s="127"/>
    </row>
    <row r="100" spans="1:39" s="75" customFormat="1" ht="15" customHeight="1" x14ac:dyDescent="0.35">
      <c r="A100" s="113" t="s">
        <v>441</v>
      </c>
      <c r="B100" s="153">
        <v>0</v>
      </c>
      <c r="C100" s="144"/>
      <c r="D100" s="144"/>
      <c r="E100" s="80">
        <f t="shared" si="0"/>
        <v>0</v>
      </c>
      <c r="F100" s="80"/>
      <c r="G100" s="133"/>
      <c r="H100" s="113"/>
      <c r="I100" s="147"/>
      <c r="J100" s="146"/>
      <c r="K100" s="91"/>
      <c r="L100" s="91"/>
      <c r="M100" s="95"/>
      <c r="N100" s="113"/>
      <c r="O100" s="113"/>
      <c r="P100" s="113"/>
      <c r="Q100" s="113"/>
      <c r="R100" s="113"/>
      <c r="S100" s="113"/>
      <c r="T100" s="127"/>
      <c r="U100" s="127"/>
      <c r="V100" s="127"/>
      <c r="W100" s="127"/>
      <c r="X100" s="127"/>
      <c r="Y100" s="127"/>
      <c r="Z100" s="127"/>
      <c r="AA100" s="127"/>
      <c r="AB100" s="127"/>
      <c r="AC100" s="127"/>
      <c r="AD100" s="127"/>
      <c r="AE100" s="127"/>
      <c r="AF100" s="127"/>
      <c r="AG100" s="127"/>
      <c r="AH100" s="127"/>
      <c r="AI100" s="127"/>
      <c r="AJ100" s="127"/>
      <c r="AK100" s="127"/>
      <c r="AL100" s="127"/>
      <c r="AM100" s="127"/>
    </row>
    <row r="101" spans="1:39" s="75" customFormat="1" ht="15" customHeight="1" x14ac:dyDescent="0.35">
      <c r="A101" s="113" t="s">
        <v>442</v>
      </c>
      <c r="B101" s="153">
        <v>2.8</v>
      </c>
      <c r="C101" s="144"/>
      <c r="D101" s="144"/>
      <c r="E101" s="80">
        <f t="shared" si="0"/>
        <v>47.599999999999994</v>
      </c>
      <c r="F101" s="80"/>
      <c r="G101" s="133"/>
      <c r="H101" s="113"/>
      <c r="I101" s="147"/>
      <c r="J101" s="146"/>
      <c r="K101" s="91"/>
      <c r="L101" s="91"/>
      <c r="M101" s="95"/>
      <c r="N101" s="113"/>
      <c r="O101" s="113"/>
      <c r="P101" s="113"/>
      <c r="Q101" s="113"/>
      <c r="R101" s="113"/>
      <c r="S101" s="113"/>
      <c r="T101" s="127"/>
      <c r="U101" s="127"/>
      <c r="V101" s="127"/>
      <c r="W101" s="127"/>
      <c r="X101" s="127"/>
      <c r="Y101" s="127"/>
      <c r="Z101" s="127"/>
      <c r="AA101" s="127"/>
      <c r="AB101" s="127"/>
      <c r="AC101" s="127"/>
      <c r="AD101" s="127"/>
      <c r="AE101" s="127"/>
      <c r="AF101" s="127"/>
      <c r="AG101" s="127"/>
      <c r="AH101" s="127"/>
      <c r="AI101" s="127"/>
      <c r="AJ101" s="127"/>
      <c r="AK101" s="127"/>
      <c r="AL101" s="127"/>
      <c r="AM101" s="127"/>
    </row>
    <row r="102" spans="1:39" s="75" customFormat="1" ht="15" customHeight="1" x14ac:dyDescent="0.35">
      <c r="A102" s="155" t="str">
        <f>"TOTAL Liabilities Accrued since "&amp;MONTH(B5)&amp;"/"&amp;DAY(B5)</f>
        <v>TOTAL Liabilities Accrued since 3/14</v>
      </c>
      <c r="B102" s="156"/>
      <c r="C102" s="156"/>
      <c r="D102" s="156"/>
      <c r="E102" s="96">
        <f>SUM(E94:E101)</f>
        <v>62968.339999999989</v>
      </c>
      <c r="F102" s="80"/>
      <c r="G102" s="133"/>
      <c r="H102" s="113"/>
      <c r="I102" s="113"/>
      <c r="J102" s="146"/>
      <c r="K102" s="113"/>
      <c r="L102" s="91"/>
      <c r="M102" s="152"/>
      <c r="N102" s="113"/>
      <c r="O102" s="113"/>
      <c r="P102" s="113"/>
      <c r="Q102" s="113"/>
      <c r="R102" s="130"/>
      <c r="S102" s="113"/>
      <c r="T102" s="127"/>
      <c r="U102" s="127"/>
      <c r="V102" s="127"/>
      <c r="W102" s="127"/>
      <c r="X102" s="127"/>
      <c r="Y102" s="127"/>
      <c r="Z102" s="127"/>
      <c r="AA102" s="127"/>
      <c r="AB102" s="127"/>
      <c r="AC102" s="127"/>
      <c r="AD102" s="127"/>
      <c r="AE102" s="127"/>
      <c r="AF102" s="127"/>
      <c r="AG102" s="127"/>
      <c r="AH102" s="127"/>
      <c r="AI102" s="127"/>
      <c r="AJ102" s="127"/>
      <c r="AK102" s="127"/>
      <c r="AL102" s="127"/>
      <c r="AM102" s="127"/>
    </row>
    <row r="103" spans="1:39" s="75" customFormat="1" ht="15" customHeight="1" x14ac:dyDescent="0.25">
      <c r="A103" s="113"/>
      <c r="B103" s="113"/>
      <c r="C103" s="113"/>
      <c r="D103" s="113"/>
      <c r="E103" s="80"/>
      <c r="F103" s="80"/>
      <c r="G103" s="133"/>
      <c r="H103" s="113"/>
      <c r="I103" s="113"/>
      <c r="J103" s="113"/>
      <c r="K103" s="113"/>
      <c r="L103" s="152"/>
      <c r="M103" s="113"/>
      <c r="N103" s="113"/>
      <c r="O103" s="113"/>
      <c r="P103" s="113"/>
      <c r="Q103" s="113"/>
      <c r="R103" s="130"/>
      <c r="S103" s="113"/>
      <c r="T103" s="127"/>
      <c r="U103" s="127"/>
      <c r="V103" s="127"/>
      <c r="W103" s="127"/>
      <c r="X103" s="127"/>
      <c r="Y103" s="127"/>
      <c r="Z103" s="127"/>
      <c r="AA103" s="127"/>
      <c r="AB103" s="127"/>
      <c r="AC103" s="127"/>
      <c r="AD103" s="127"/>
      <c r="AE103" s="127"/>
      <c r="AF103" s="127"/>
      <c r="AG103" s="127"/>
      <c r="AH103" s="127"/>
      <c r="AI103" s="127"/>
      <c r="AJ103" s="127"/>
      <c r="AK103" s="127"/>
      <c r="AL103" s="127"/>
      <c r="AM103" s="127"/>
    </row>
    <row r="104" spans="1:39" s="75" customFormat="1" ht="15" customHeight="1" x14ac:dyDescent="0.25">
      <c r="A104" s="157" t="s">
        <v>443</v>
      </c>
      <c r="B104" s="141"/>
      <c r="C104" s="141"/>
      <c r="D104" s="141"/>
      <c r="E104" s="97" t="s">
        <v>444</v>
      </c>
      <c r="F104" s="80"/>
      <c r="G104" s="133"/>
      <c r="H104" s="113"/>
      <c r="I104" s="147"/>
      <c r="J104" s="113"/>
      <c r="K104" s="113"/>
      <c r="L104" s="113"/>
      <c r="M104" s="113"/>
      <c r="N104" s="113"/>
      <c r="O104" s="113"/>
      <c r="P104" s="113"/>
      <c r="Q104" s="113"/>
      <c r="R104" s="130"/>
      <c r="S104" s="113"/>
      <c r="T104" s="127"/>
      <c r="U104" s="127"/>
      <c r="V104" s="127"/>
      <c r="W104" s="127"/>
      <c r="X104" s="127"/>
      <c r="Y104" s="127"/>
      <c r="Z104" s="127"/>
      <c r="AA104" s="127"/>
      <c r="AB104" s="127"/>
      <c r="AC104" s="127"/>
      <c r="AD104" s="127"/>
      <c r="AE104" s="127"/>
      <c r="AF104" s="127"/>
      <c r="AG104" s="127"/>
      <c r="AH104" s="127"/>
      <c r="AI104" s="127"/>
      <c r="AJ104" s="127"/>
      <c r="AK104" s="127"/>
      <c r="AL104" s="127"/>
      <c r="AM104" s="127"/>
    </row>
    <row r="105" spans="1:39" s="75" customFormat="1" ht="15" customHeight="1" x14ac:dyDescent="0.25">
      <c r="A105" s="113" t="s">
        <v>435</v>
      </c>
      <c r="B105" s="98">
        <v>0</v>
      </c>
      <c r="C105" s="113"/>
      <c r="D105" s="113"/>
      <c r="E105" s="99">
        <v>345559.34</v>
      </c>
      <c r="F105" s="80"/>
      <c r="G105" s="133"/>
      <c r="H105" s="130"/>
      <c r="I105" s="113"/>
      <c r="J105" s="113"/>
      <c r="K105" s="154"/>
      <c r="L105" s="130"/>
      <c r="M105" s="113"/>
      <c r="N105" s="113"/>
      <c r="O105" s="113"/>
      <c r="P105" s="113"/>
      <c r="Q105" s="113"/>
      <c r="R105" s="130"/>
      <c r="S105" s="113"/>
      <c r="T105" s="127"/>
      <c r="U105" s="127"/>
      <c r="V105" s="127"/>
      <c r="W105" s="127"/>
      <c r="X105" s="127"/>
      <c r="Y105" s="127"/>
      <c r="Z105" s="127"/>
      <c r="AA105" s="127"/>
      <c r="AB105" s="127"/>
      <c r="AC105" s="127"/>
      <c r="AD105" s="127"/>
      <c r="AE105" s="127"/>
      <c r="AF105" s="127"/>
      <c r="AG105" s="127"/>
      <c r="AH105" s="127"/>
      <c r="AI105" s="127"/>
      <c r="AJ105" s="127"/>
      <c r="AK105" s="127"/>
      <c r="AL105" s="127"/>
      <c r="AM105" s="127"/>
    </row>
    <row r="106" spans="1:39" s="75" customFormat="1" ht="15" customHeight="1" x14ac:dyDescent="0.25">
      <c r="A106" s="113" t="s">
        <v>436</v>
      </c>
      <c r="B106" s="98">
        <v>0</v>
      </c>
      <c r="C106" s="113"/>
      <c r="D106" s="113"/>
      <c r="E106" s="99">
        <v>-148222.82999999999</v>
      </c>
      <c r="F106" s="80"/>
      <c r="G106" s="133"/>
      <c r="H106" s="130"/>
      <c r="I106" s="113"/>
      <c r="J106" s="113"/>
      <c r="K106" s="154"/>
      <c r="L106" s="130"/>
      <c r="M106" s="113"/>
      <c r="N106" s="113"/>
      <c r="O106" s="113"/>
      <c r="P106" s="113"/>
      <c r="Q106" s="113"/>
      <c r="R106" s="130"/>
      <c r="S106" s="113"/>
      <c r="T106" s="127"/>
      <c r="U106" s="127"/>
      <c r="V106" s="127"/>
      <c r="W106" s="127"/>
      <c r="X106" s="127"/>
      <c r="Y106" s="127"/>
      <c r="Z106" s="127"/>
      <c r="AA106" s="127"/>
      <c r="AB106" s="127"/>
      <c r="AC106" s="127"/>
      <c r="AD106" s="127"/>
      <c r="AE106" s="127"/>
      <c r="AF106" s="127"/>
      <c r="AG106" s="127"/>
      <c r="AH106" s="127"/>
      <c r="AI106" s="127"/>
      <c r="AJ106" s="127"/>
      <c r="AK106" s="127"/>
      <c r="AL106" s="127"/>
      <c r="AM106" s="127"/>
    </row>
    <row r="107" spans="1:39" s="75" customFormat="1" ht="15" customHeight="1" x14ac:dyDescent="0.25">
      <c r="A107" s="113" t="s">
        <v>437</v>
      </c>
      <c r="B107" s="98">
        <v>0</v>
      </c>
      <c r="C107" s="113"/>
      <c r="D107" s="113"/>
      <c r="E107" s="99">
        <v>0</v>
      </c>
      <c r="F107" s="80"/>
      <c r="G107" s="133"/>
      <c r="H107" s="130"/>
      <c r="I107" s="113"/>
      <c r="J107" s="113"/>
      <c r="K107" s="154"/>
      <c r="L107" s="130"/>
      <c r="M107" s="113"/>
      <c r="N107" s="113"/>
      <c r="O107" s="113"/>
      <c r="P107" s="113"/>
      <c r="Q107" s="113"/>
      <c r="R107" s="130"/>
      <c r="S107" s="113"/>
      <c r="T107" s="127"/>
      <c r="U107" s="127"/>
      <c r="V107" s="127"/>
      <c r="W107" s="127"/>
      <c r="X107" s="127"/>
      <c r="Y107" s="127"/>
      <c r="Z107" s="127"/>
      <c r="AA107" s="127"/>
      <c r="AB107" s="127"/>
      <c r="AC107" s="127"/>
      <c r="AD107" s="127"/>
      <c r="AE107" s="127"/>
      <c r="AF107" s="127"/>
      <c r="AG107" s="127"/>
      <c r="AH107" s="127"/>
      <c r="AI107" s="127"/>
      <c r="AJ107" s="127"/>
      <c r="AK107" s="127"/>
      <c r="AL107" s="127"/>
      <c r="AM107" s="127"/>
    </row>
    <row r="108" spans="1:39" s="75" customFormat="1" ht="15" customHeight="1" x14ac:dyDescent="0.35">
      <c r="A108" s="113" t="s">
        <v>438</v>
      </c>
      <c r="B108" s="158">
        <v>0</v>
      </c>
      <c r="C108" s="113"/>
      <c r="D108" s="113"/>
      <c r="E108" s="99">
        <v>0</v>
      </c>
      <c r="F108" s="80"/>
      <c r="G108" s="133"/>
      <c r="H108" s="125"/>
      <c r="I108" s="147"/>
      <c r="J108" s="113"/>
      <c r="K108" s="154"/>
      <c r="L108" s="130"/>
      <c r="M108" s="113"/>
      <c r="N108" s="113"/>
      <c r="O108" s="113"/>
      <c r="P108" s="113"/>
      <c r="Q108" s="113"/>
      <c r="R108" s="130"/>
      <c r="S108" s="113"/>
      <c r="T108" s="127"/>
      <c r="U108" s="127"/>
      <c r="V108" s="127"/>
      <c r="W108" s="127"/>
      <c r="X108" s="127"/>
      <c r="Y108" s="127"/>
      <c r="Z108" s="127"/>
      <c r="AA108" s="127"/>
      <c r="AB108" s="127"/>
      <c r="AC108" s="127"/>
      <c r="AD108" s="127"/>
      <c r="AE108" s="127"/>
      <c r="AF108" s="127"/>
      <c r="AG108" s="127"/>
      <c r="AH108" s="127"/>
      <c r="AI108" s="127"/>
      <c r="AJ108" s="127"/>
      <c r="AK108" s="127"/>
      <c r="AL108" s="127"/>
      <c r="AM108" s="127"/>
    </row>
    <row r="109" spans="1:39" s="75" customFormat="1" ht="15" customHeight="1" x14ac:dyDescent="0.35">
      <c r="A109" s="113" t="s">
        <v>439</v>
      </c>
      <c r="B109" s="158">
        <v>0</v>
      </c>
      <c r="C109" s="113"/>
      <c r="D109" s="113"/>
      <c r="E109" s="99">
        <v>0</v>
      </c>
      <c r="F109" s="80"/>
      <c r="G109" s="133"/>
      <c r="H109" s="130"/>
      <c r="I109" s="147"/>
      <c r="J109" s="113"/>
      <c r="K109" s="154"/>
      <c r="L109" s="130"/>
      <c r="M109" s="113"/>
      <c r="N109" s="113"/>
      <c r="O109" s="113"/>
      <c r="P109" s="113"/>
      <c r="Q109" s="113"/>
      <c r="R109" s="130"/>
      <c r="S109" s="113"/>
      <c r="T109" s="127"/>
      <c r="U109" s="127"/>
      <c r="V109" s="127"/>
      <c r="W109" s="127"/>
      <c r="X109" s="127"/>
      <c r="Y109" s="127"/>
      <c r="Z109" s="127"/>
      <c r="AA109" s="127"/>
      <c r="AB109" s="127"/>
      <c r="AC109" s="127"/>
      <c r="AD109" s="127"/>
      <c r="AE109" s="127"/>
      <c r="AF109" s="127"/>
      <c r="AG109" s="127"/>
      <c r="AH109" s="127"/>
      <c r="AI109" s="127"/>
      <c r="AJ109" s="127"/>
      <c r="AK109" s="127"/>
      <c r="AL109" s="127"/>
      <c r="AM109" s="127"/>
    </row>
    <row r="110" spans="1:39" s="75" customFormat="1" ht="15" customHeight="1" x14ac:dyDescent="0.35">
      <c r="A110" s="113" t="s">
        <v>440</v>
      </c>
      <c r="B110" s="158">
        <v>0</v>
      </c>
      <c r="C110" s="113"/>
      <c r="D110" s="113"/>
      <c r="E110" s="99">
        <v>0</v>
      </c>
      <c r="F110" s="80"/>
      <c r="G110" s="133"/>
      <c r="H110" s="113"/>
      <c r="I110" s="147"/>
      <c r="J110" s="113"/>
      <c r="K110" s="154"/>
      <c r="L110" s="130"/>
      <c r="M110" s="113"/>
      <c r="N110" s="113"/>
      <c r="O110" s="113"/>
      <c r="P110" s="113"/>
      <c r="Q110" s="113"/>
      <c r="R110" s="130"/>
      <c r="S110" s="113"/>
      <c r="T110" s="127"/>
      <c r="U110" s="127"/>
      <c r="V110" s="127"/>
      <c r="W110" s="127"/>
      <c r="X110" s="127"/>
      <c r="Y110" s="127"/>
      <c r="Z110" s="127"/>
      <c r="AA110" s="127"/>
      <c r="AB110" s="127"/>
      <c r="AC110" s="127"/>
      <c r="AD110" s="127"/>
      <c r="AE110" s="127"/>
      <c r="AF110" s="127"/>
      <c r="AG110" s="127"/>
      <c r="AH110" s="127"/>
      <c r="AI110" s="127"/>
      <c r="AJ110" s="127"/>
      <c r="AK110" s="127"/>
      <c r="AL110" s="127"/>
      <c r="AM110" s="127"/>
    </row>
    <row r="111" spans="1:39" s="75" customFormat="1" ht="15" customHeight="1" x14ac:dyDescent="0.35">
      <c r="A111" s="113" t="s">
        <v>441</v>
      </c>
      <c r="B111" s="158">
        <v>0</v>
      </c>
      <c r="C111" s="113"/>
      <c r="D111" s="113"/>
      <c r="E111" s="99">
        <v>0</v>
      </c>
      <c r="F111" s="80"/>
      <c r="G111" s="133"/>
      <c r="H111" s="130"/>
      <c r="I111" s="147"/>
      <c r="J111" s="113"/>
      <c r="K111" s="154"/>
      <c r="L111" s="113"/>
      <c r="M111" s="113"/>
      <c r="N111" s="113"/>
      <c r="O111" s="113"/>
      <c r="P111" s="113"/>
      <c r="Q111" s="113"/>
      <c r="R111" s="130"/>
      <c r="S111" s="113"/>
      <c r="T111" s="127"/>
      <c r="U111" s="127"/>
      <c r="V111" s="127"/>
      <c r="W111" s="127"/>
      <c r="X111" s="127"/>
      <c r="Y111" s="127"/>
      <c r="Z111" s="127"/>
      <c r="AA111" s="127"/>
      <c r="AB111" s="127"/>
      <c r="AC111" s="127"/>
      <c r="AD111" s="127"/>
      <c r="AE111" s="127"/>
      <c r="AF111" s="127"/>
      <c r="AG111" s="127"/>
      <c r="AH111" s="127"/>
      <c r="AI111" s="127"/>
      <c r="AJ111" s="127"/>
      <c r="AK111" s="127"/>
      <c r="AL111" s="127"/>
      <c r="AM111" s="127"/>
    </row>
    <row r="112" spans="1:39" s="75" customFormat="1" ht="15" customHeight="1" x14ac:dyDescent="0.35">
      <c r="A112" s="113" t="s">
        <v>442</v>
      </c>
      <c r="B112" s="158">
        <v>0</v>
      </c>
      <c r="C112" s="113"/>
      <c r="D112" s="113"/>
      <c r="E112" s="99">
        <v>0</v>
      </c>
      <c r="F112" s="80"/>
      <c r="G112" s="133"/>
      <c r="H112" s="130"/>
      <c r="I112" s="147"/>
      <c r="J112" s="113"/>
      <c r="K112" s="154"/>
      <c r="L112" s="113"/>
      <c r="M112" s="113"/>
      <c r="N112" s="113"/>
      <c r="O112" s="113"/>
      <c r="P112" s="113"/>
      <c r="Q112" s="113"/>
      <c r="R112" s="130"/>
      <c r="S112" s="113"/>
      <c r="T112" s="127"/>
      <c r="U112" s="127"/>
      <c r="V112" s="127"/>
      <c r="W112" s="127"/>
      <c r="X112" s="127"/>
      <c r="Y112" s="127"/>
      <c r="Z112" s="127"/>
      <c r="AA112" s="127"/>
      <c r="AB112" s="127"/>
      <c r="AC112" s="127"/>
      <c r="AD112" s="127"/>
      <c r="AE112" s="127"/>
      <c r="AF112" s="127"/>
      <c r="AG112" s="127"/>
      <c r="AH112" s="127"/>
      <c r="AI112" s="127"/>
      <c r="AJ112" s="127"/>
      <c r="AK112" s="127"/>
      <c r="AL112" s="127"/>
      <c r="AM112" s="127"/>
    </row>
    <row r="113" spans="1:39" s="75" customFormat="1" ht="15" customHeight="1" x14ac:dyDescent="0.3">
      <c r="A113" s="155" t="str">
        <f>"TOTAL Liabilities Accrued as of "&amp;MONTH(B5)&amp;"/"&amp;DAY(B5)</f>
        <v>TOTAL Liabilities Accrued as of 3/14</v>
      </c>
      <c r="B113" s="156"/>
      <c r="C113" s="156"/>
      <c r="D113" s="156"/>
      <c r="E113" s="96">
        <f>SUM(E105:E112)</f>
        <v>197336.51000000004</v>
      </c>
      <c r="F113" s="85"/>
      <c r="G113" s="133"/>
      <c r="H113" s="130"/>
      <c r="I113" s="130"/>
      <c r="J113" s="146"/>
      <c r="K113" s="113"/>
      <c r="L113" s="113"/>
      <c r="M113" s="113"/>
      <c r="N113" s="113"/>
      <c r="O113" s="113"/>
      <c r="P113" s="113"/>
      <c r="Q113" s="113"/>
      <c r="R113" s="113"/>
      <c r="S113" s="113"/>
      <c r="T113" s="127"/>
      <c r="U113" s="127"/>
      <c r="V113" s="127"/>
      <c r="W113" s="127"/>
      <c r="X113" s="127"/>
      <c r="Y113" s="127"/>
      <c r="Z113" s="127"/>
      <c r="AA113" s="127"/>
      <c r="AB113" s="127"/>
      <c r="AC113" s="127"/>
      <c r="AD113" s="127"/>
      <c r="AE113" s="127"/>
      <c r="AF113" s="127"/>
      <c r="AG113" s="127"/>
      <c r="AH113" s="127"/>
      <c r="AI113" s="127"/>
      <c r="AJ113" s="127"/>
      <c r="AK113" s="127"/>
      <c r="AL113" s="127"/>
      <c r="AM113" s="127"/>
    </row>
    <row r="114" spans="1:39" s="75" customFormat="1" ht="15" customHeight="1" x14ac:dyDescent="0.3">
      <c r="A114" s="144"/>
      <c r="B114" s="113"/>
      <c r="C114" s="113"/>
      <c r="D114" s="113"/>
      <c r="E114" s="85"/>
      <c r="F114" s="85"/>
      <c r="G114" s="133"/>
      <c r="H114" s="130"/>
      <c r="I114" s="130"/>
      <c r="J114" s="146"/>
      <c r="K114" s="113"/>
      <c r="L114" s="113"/>
      <c r="M114" s="113"/>
      <c r="N114" s="113"/>
      <c r="O114" s="113"/>
      <c r="P114" s="113"/>
      <c r="Q114" s="113"/>
      <c r="R114" s="113"/>
      <c r="S114" s="113"/>
      <c r="T114" s="127"/>
      <c r="U114" s="127"/>
      <c r="V114" s="127"/>
      <c r="W114" s="127"/>
      <c r="X114" s="127"/>
      <c r="Y114" s="127"/>
      <c r="Z114" s="127"/>
      <c r="AA114" s="127"/>
      <c r="AB114" s="127"/>
      <c r="AC114" s="127"/>
      <c r="AD114" s="127"/>
      <c r="AE114" s="127"/>
      <c r="AF114" s="127"/>
      <c r="AG114" s="127"/>
      <c r="AH114" s="127"/>
      <c r="AI114" s="127"/>
      <c r="AJ114" s="127"/>
      <c r="AK114" s="127"/>
      <c r="AL114" s="127"/>
      <c r="AM114" s="127"/>
    </row>
    <row r="115" spans="1:39" s="75" customFormat="1" ht="15" customHeight="1" x14ac:dyDescent="0.3">
      <c r="A115" s="113" t="s">
        <v>382</v>
      </c>
      <c r="B115" s="113"/>
      <c r="C115" s="113"/>
      <c r="D115" s="113"/>
      <c r="E115" s="100">
        <v>13080904.5276</v>
      </c>
      <c r="F115" s="80"/>
      <c r="G115" s="133"/>
      <c r="H115" s="130"/>
      <c r="I115" s="130"/>
      <c r="J115" s="130"/>
      <c r="K115" s="113"/>
      <c r="L115" s="113"/>
      <c r="M115" s="113"/>
      <c r="N115" s="113"/>
      <c r="O115" s="113"/>
      <c r="P115" s="113"/>
      <c r="Q115" s="113"/>
      <c r="R115" s="113"/>
      <c r="S115" s="113"/>
      <c r="T115" s="127"/>
      <c r="U115" s="127"/>
      <c r="V115" s="127"/>
      <c r="W115" s="127"/>
      <c r="X115" s="127"/>
      <c r="Y115" s="127"/>
      <c r="Z115" s="127"/>
      <c r="AA115" s="127"/>
      <c r="AB115" s="127"/>
      <c r="AC115" s="127"/>
      <c r="AD115" s="127"/>
      <c r="AE115" s="127"/>
      <c r="AF115" s="127"/>
      <c r="AG115" s="127"/>
      <c r="AH115" s="127"/>
      <c r="AI115" s="127"/>
      <c r="AJ115" s="127"/>
      <c r="AK115" s="127"/>
      <c r="AL115" s="127"/>
      <c r="AM115" s="127"/>
    </row>
    <row r="116" spans="1:39" s="75" customFormat="1" ht="15" customHeight="1" x14ac:dyDescent="0.25">
      <c r="A116" s="113" t="s">
        <v>445</v>
      </c>
      <c r="B116" s="113"/>
      <c r="C116" s="113"/>
      <c r="D116" s="113"/>
      <c r="E116" s="101">
        <v>596076.9</v>
      </c>
      <c r="F116" s="80"/>
      <c r="G116" s="133"/>
      <c r="H116" s="130"/>
      <c r="I116" s="130"/>
      <c r="J116" s="130"/>
      <c r="K116" s="113"/>
      <c r="L116" s="113"/>
      <c r="M116" s="113"/>
      <c r="N116" s="113"/>
      <c r="O116" s="113"/>
      <c r="P116" s="113"/>
      <c r="Q116" s="113"/>
      <c r="R116" s="113"/>
      <c r="S116" s="113"/>
      <c r="T116" s="127"/>
      <c r="U116" s="127"/>
      <c r="V116" s="127"/>
      <c r="W116" s="127"/>
      <c r="X116" s="127"/>
      <c r="Y116" s="127"/>
      <c r="Z116" s="127"/>
      <c r="AA116" s="127"/>
      <c r="AB116" s="127"/>
      <c r="AC116" s="127"/>
      <c r="AD116" s="127"/>
      <c r="AE116" s="127"/>
      <c r="AF116" s="127"/>
      <c r="AG116" s="127"/>
      <c r="AH116" s="127"/>
      <c r="AI116" s="127"/>
      <c r="AJ116" s="127"/>
      <c r="AK116" s="127"/>
      <c r="AL116" s="127"/>
      <c r="AM116" s="127"/>
    </row>
    <row r="117" spans="1:39" s="75" customFormat="1" ht="15" customHeight="1" x14ac:dyDescent="0.25">
      <c r="A117" s="130"/>
      <c r="B117" s="113"/>
      <c r="C117" s="113"/>
      <c r="D117" s="113"/>
      <c r="E117" s="80"/>
      <c r="F117" s="80"/>
      <c r="G117" s="133"/>
      <c r="H117" s="130"/>
      <c r="I117" s="130"/>
      <c r="J117" s="130"/>
      <c r="K117" s="113"/>
      <c r="L117" s="113"/>
      <c r="M117" s="113"/>
      <c r="N117" s="113"/>
      <c r="O117" s="113"/>
      <c r="P117" s="113"/>
      <c r="Q117" s="113"/>
      <c r="R117" s="113"/>
      <c r="S117" s="113"/>
      <c r="T117" s="127"/>
      <c r="U117" s="127"/>
      <c r="V117" s="127"/>
      <c r="W117" s="127"/>
      <c r="X117" s="127"/>
      <c r="Y117" s="127"/>
      <c r="Z117" s="127"/>
      <c r="AA117" s="127"/>
      <c r="AB117" s="127"/>
      <c r="AC117" s="127"/>
      <c r="AD117" s="127"/>
      <c r="AE117" s="127"/>
      <c r="AF117" s="127"/>
      <c r="AG117" s="127"/>
      <c r="AH117" s="127"/>
      <c r="AI117" s="127"/>
      <c r="AJ117" s="127"/>
      <c r="AK117" s="127"/>
      <c r="AL117" s="127"/>
      <c r="AM117" s="127"/>
    </row>
    <row r="118" spans="1:39" s="75" customFormat="1" ht="15" customHeight="1" x14ac:dyDescent="0.3">
      <c r="A118" s="144" t="s">
        <v>446</v>
      </c>
      <c r="B118" s="113"/>
      <c r="C118" s="113"/>
      <c r="D118" s="113"/>
      <c r="E118" s="102">
        <f>E102+E113+E115+E116</f>
        <v>13937286.2776</v>
      </c>
      <c r="F118" s="80"/>
      <c r="G118" s="133"/>
      <c r="H118" s="144"/>
      <c r="I118" s="113"/>
      <c r="J118" s="113"/>
      <c r="K118" s="113"/>
      <c r="L118" s="85"/>
      <c r="M118" s="113"/>
      <c r="N118" s="113"/>
      <c r="O118" s="113"/>
      <c r="P118" s="113"/>
      <c r="Q118" s="113"/>
      <c r="R118" s="113"/>
      <c r="S118" s="113"/>
      <c r="T118" s="127"/>
      <c r="U118" s="127"/>
      <c r="V118" s="127"/>
      <c r="W118" s="127"/>
      <c r="X118" s="127"/>
      <c r="Y118" s="127"/>
      <c r="Z118" s="127"/>
      <c r="AA118" s="127"/>
      <c r="AB118" s="127"/>
      <c r="AC118" s="127"/>
      <c r="AD118" s="127"/>
      <c r="AE118" s="127"/>
      <c r="AF118" s="127"/>
      <c r="AG118" s="127"/>
      <c r="AH118" s="127"/>
      <c r="AI118" s="127"/>
      <c r="AJ118" s="127"/>
      <c r="AK118" s="127"/>
      <c r="AL118" s="127"/>
      <c r="AM118" s="127"/>
    </row>
    <row r="119" spans="1:39" s="75" customFormat="1" ht="15" customHeight="1" thickBot="1" x14ac:dyDescent="0.35">
      <c r="A119" s="144"/>
      <c r="B119" s="113"/>
      <c r="C119" s="113"/>
      <c r="D119" s="113"/>
      <c r="E119" s="80"/>
      <c r="F119" s="80"/>
      <c r="G119" s="133"/>
      <c r="H119" s="113"/>
      <c r="I119" s="113"/>
      <c r="J119" s="113"/>
      <c r="K119" s="113"/>
      <c r="L119" s="113"/>
      <c r="M119" s="113"/>
      <c r="N119" s="113"/>
      <c r="O119" s="113"/>
      <c r="P119" s="113"/>
      <c r="Q119" s="113"/>
      <c r="R119" s="113"/>
      <c r="S119" s="113"/>
      <c r="T119" s="127"/>
      <c r="U119" s="127"/>
      <c r="V119" s="127"/>
      <c r="W119" s="127"/>
      <c r="X119" s="127"/>
      <c r="Y119" s="127"/>
      <c r="Z119" s="127"/>
      <c r="AA119" s="127"/>
      <c r="AB119" s="127"/>
      <c r="AC119" s="127"/>
      <c r="AD119" s="127"/>
      <c r="AE119" s="127"/>
      <c r="AF119" s="127"/>
      <c r="AG119" s="127"/>
      <c r="AH119" s="127"/>
      <c r="AI119" s="127"/>
      <c r="AJ119" s="127"/>
      <c r="AK119" s="127"/>
      <c r="AL119" s="127"/>
      <c r="AM119" s="127"/>
    </row>
    <row r="120" spans="1:39" s="75" customFormat="1" ht="15" customHeight="1" thickBot="1" x14ac:dyDescent="0.35">
      <c r="A120" s="144" t="s">
        <v>447</v>
      </c>
      <c r="B120" s="113"/>
      <c r="C120" s="113"/>
      <c r="D120" s="113"/>
      <c r="E120" s="86">
        <f>E88-E118</f>
        <v>509317931.59131628</v>
      </c>
      <c r="F120" s="89"/>
      <c r="G120" s="133"/>
      <c r="H120" s="144"/>
      <c r="I120" s="113"/>
      <c r="J120" s="113"/>
      <c r="K120" s="113"/>
      <c r="L120" s="86"/>
      <c r="M120" s="113"/>
      <c r="N120" s="113"/>
      <c r="O120" s="113"/>
      <c r="P120" s="113"/>
      <c r="Q120" s="113"/>
      <c r="R120" s="113"/>
      <c r="S120" s="113"/>
      <c r="T120" s="127"/>
      <c r="U120" s="127"/>
      <c r="V120" s="127"/>
      <c r="W120" s="127"/>
      <c r="X120" s="127"/>
      <c r="Y120" s="127"/>
      <c r="Z120" s="127"/>
      <c r="AA120" s="127"/>
      <c r="AB120" s="127"/>
      <c r="AC120" s="127"/>
      <c r="AD120" s="127"/>
      <c r="AE120" s="127"/>
      <c r="AF120" s="127"/>
      <c r="AG120" s="127"/>
      <c r="AH120" s="127"/>
      <c r="AI120" s="127"/>
      <c r="AJ120" s="127"/>
      <c r="AK120" s="127"/>
      <c r="AL120" s="127"/>
      <c r="AM120" s="127"/>
    </row>
    <row r="121" spans="1:39" s="75" customFormat="1" ht="15" customHeight="1" x14ac:dyDescent="0.3">
      <c r="A121" s="144"/>
      <c r="B121" s="113"/>
      <c r="C121" s="113"/>
      <c r="D121" s="113"/>
      <c r="E121" s="80"/>
      <c r="F121" s="80"/>
      <c r="G121" s="133"/>
      <c r="H121" s="113"/>
      <c r="I121" s="113"/>
      <c r="J121" s="113"/>
      <c r="K121" s="113"/>
      <c r="L121" s="113"/>
      <c r="M121" s="113"/>
      <c r="N121" s="113"/>
      <c r="O121" s="113"/>
      <c r="P121" s="113"/>
      <c r="Q121" s="113"/>
      <c r="R121" s="113"/>
      <c r="S121" s="113"/>
      <c r="T121" s="127"/>
      <c r="U121" s="127"/>
      <c r="V121" s="127"/>
      <c r="W121" s="127"/>
      <c r="X121" s="127"/>
      <c r="Y121" s="127"/>
      <c r="Z121" s="127"/>
      <c r="AA121" s="127"/>
      <c r="AB121" s="127"/>
      <c r="AC121" s="127"/>
      <c r="AD121" s="127"/>
      <c r="AE121" s="127"/>
      <c r="AF121" s="127"/>
      <c r="AG121" s="127"/>
      <c r="AH121" s="127"/>
      <c r="AI121" s="127"/>
      <c r="AJ121" s="127"/>
      <c r="AK121" s="127"/>
      <c r="AL121" s="127"/>
      <c r="AM121" s="127"/>
    </row>
    <row r="122" spans="1:39" s="75" customFormat="1" ht="15" customHeight="1" x14ac:dyDescent="0.25">
      <c r="A122" s="113"/>
      <c r="B122" s="113"/>
      <c r="C122" s="113"/>
      <c r="D122" s="143"/>
      <c r="E122" s="80"/>
      <c r="F122" s="80"/>
      <c r="G122" s="133"/>
      <c r="H122" s="113"/>
      <c r="I122" s="113"/>
      <c r="J122" s="113"/>
      <c r="K122" s="113"/>
      <c r="L122" s="113"/>
      <c r="M122" s="113"/>
      <c r="N122" s="113"/>
      <c r="O122" s="113"/>
      <c r="P122" s="113"/>
      <c r="Q122" s="113"/>
      <c r="R122" s="113"/>
      <c r="S122" s="113"/>
      <c r="T122" s="127"/>
      <c r="U122" s="127"/>
      <c r="V122" s="127"/>
      <c r="W122" s="127"/>
      <c r="X122" s="127"/>
      <c r="Y122" s="127"/>
      <c r="Z122" s="127"/>
      <c r="AA122" s="127"/>
      <c r="AB122" s="127"/>
      <c r="AC122" s="127"/>
      <c r="AD122" s="127"/>
      <c r="AE122" s="127"/>
      <c r="AF122" s="127"/>
      <c r="AG122" s="127"/>
      <c r="AH122" s="127"/>
      <c r="AI122" s="127"/>
      <c r="AJ122" s="127"/>
      <c r="AK122" s="127"/>
      <c r="AL122" s="127"/>
      <c r="AM122" s="127"/>
    </row>
    <row r="123" spans="1:39" s="75" customFormat="1" ht="15" customHeight="1" x14ac:dyDescent="0.25">
      <c r="A123" s="113"/>
      <c r="B123" s="113"/>
      <c r="C123" s="113"/>
      <c r="D123" s="113"/>
      <c r="E123" s="80"/>
      <c r="F123" s="80"/>
      <c r="G123" s="133"/>
      <c r="H123" s="113"/>
      <c r="I123" s="113"/>
      <c r="J123" s="113"/>
      <c r="K123" s="113"/>
      <c r="L123" s="113"/>
      <c r="M123" s="113"/>
      <c r="N123" s="113"/>
      <c r="O123" s="113"/>
      <c r="P123" s="113"/>
      <c r="Q123" s="113"/>
      <c r="R123" s="113"/>
      <c r="S123" s="113"/>
      <c r="T123" s="127"/>
      <c r="U123" s="127"/>
      <c r="V123" s="127"/>
      <c r="W123" s="127"/>
      <c r="X123" s="127"/>
      <c r="Y123" s="127"/>
      <c r="Z123" s="127"/>
      <c r="AA123" s="127"/>
      <c r="AB123" s="127"/>
      <c r="AC123" s="127"/>
      <c r="AD123" s="127"/>
      <c r="AE123" s="127"/>
      <c r="AF123" s="127"/>
      <c r="AG123" s="127"/>
      <c r="AH123" s="127"/>
      <c r="AI123" s="127"/>
      <c r="AJ123" s="127"/>
      <c r="AK123" s="127"/>
      <c r="AL123" s="127"/>
      <c r="AM123" s="127"/>
    </row>
    <row r="124" spans="1:39" s="75" customFormat="1" ht="15" customHeight="1" x14ac:dyDescent="0.25">
      <c r="A124" s="113"/>
      <c r="B124" s="113"/>
      <c r="C124" s="113"/>
      <c r="D124" s="113"/>
      <c r="E124" s="103"/>
      <c r="F124" s="80"/>
      <c r="G124" s="113"/>
      <c r="H124" s="113"/>
      <c r="I124" s="113"/>
      <c r="J124" s="113"/>
      <c r="K124" s="113"/>
      <c r="L124" s="113"/>
      <c r="M124" s="113"/>
      <c r="N124" s="113"/>
      <c r="O124" s="113"/>
      <c r="P124" s="113"/>
      <c r="Q124" s="113"/>
      <c r="R124" s="113"/>
      <c r="S124" s="113"/>
      <c r="T124" s="127"/>
      <c r="U124" s="127"/>
      <c r="V124" s="127"/>
      <c r="W124" s="127"/>
      <c r="X124" s="127"/>
      <c r="Y124" s="127"/>
      <c r="Z124" s="127"/>
      <c r="AA124" s="127"/>
      <c r="AB124" s="127"/>
      <c r="AC124" s="127"/>
      <c r="AD124" s="127"/>
      <c r="AE124" s="127"/>
      <c r="AF124" s="127"/>
      <c r="AG124" s="127"/>
      <c r="AH124" s="127"/>
      <c r="AI124" s="127"/>
      <c r="AJ124" s="127"/>
      <c r="AK124" s="127"/>
      <c r="AL124" s="127"/>
      <c r="AM124" s="127"/>
    </row>
    <row r="125" spans="1:39" s="75" customFormat="1" ht="15" customHeight="1" x14ac:dyDescent="0.25">
      <c r="A125" s="113"/>
      <c r="B125" s="113"/>
      <c r="C125" s="113"/>
      <c r="D125" s="113"/>
      <c r="E125" s="80"/>
      <c r="F125" s="80"/>
      <c r="G125" s="113"/>
      <c r="H125" s="113"/>
      <c r="I125" s="113"/>
      <c r="J125" s="113"/>
      <c r="K125" s="113"/>
      <c r="L125" s="113"/>
      <c r="M125" s="113"/>
      <c r="N125" s="113"/>
      <c r="O125" s="113"/>
      <c r="P125" s="113"/>
      <c r="Q125" s="113"/>
      <c r="R125" s="113"/>
      <c r="S125" s="113"/>
      <c r="T125" s="127"/>
      <c r="U125" s="127"/>
      <c r="V125" s="127"/>
      <c r="W125" s="127"/>
      <c r="X125" s="127"/>
      <c r="Y125" s="127"/>
      <c r="Z125" s="127"/>
      <c r="AA125" s="127"/>
      <c r="AB125" s="127"/>
      <c r="AC125" s="127"/>
      <c r="AD125" s="127"/>
      <c r="AE125" s="127"/>
      <c r="AF125" s="127"/>
      <c r="AG125" s="127"/>
      <c r="AH125" s="127"/>
      <c r="AI125" s="127"/>
      <c r="AJ125" s="127"/>
      <c r="AK125" s="127"/>
      <c r="AL125" s="127"/>
      <c r="AM125" s="127"/>
    </row>
    <row r="126" spans="1:39" s="75" customFormat="1" ht="15" customHeight="1" x14ac:dyDescent="0.25">
      <c r="A126" s="113"/>
      <c r="B126" s="113"/>
      <c r="C126" s="113"/>
      <c r="D126" s="113"/>
      <c r="E126" s="80"/>
      <c r="F126" s="80"/>
      <c r="G126" s="113"/>
      <c r="H126" s="113"/>
      <c r="I126" s="113"/>
      <c r="J126" s="113"/>
      <c r="K126" s="113"/>
      <c r="L126" s="113"/>
      <c r="M126" s="113"/>
      <c r="N126" s="113"/>
      <c r="O126" s="113"/>
      <c r="P126" s="113"/>
      <c r="Q126" s="113"/>
      <c r="R126" s="113"/>
      <c r="S126" s="113"/>
      <c r="T126" s="127"/>
      <c r="U126" s="127"/>
      <c r="V126" s="127"/>
      <c r="W126" s="127"/>
      <c r="X126" s="127"/>
      <c r="Y126" s="127"/>
      <c r="Z126" s="127"/>
      <c r="AA126" s="127"/>
      <c r="AB126" s="127"/>
      <c r="AC126" s="127"/>
      <c r="AD126" s="127"/>
      <c r="AE126" s="127"/>
      <c r="AF126" s="127"/>
      <c r="AG126" s="127"/>
      <c r="AH126" s="127"/>
      <c r="AI126" s="127"/>
      <c r="AJ126" s="127"/>
      <c r="AK126" s="127"/>
      <c r="AL126" s="127"/>
      <c r="AM126" s="127"/>
    </row>
    <row r="127" spans="1:39" s="75" customFormat="1" ht="15" customHeight="1" x14ac:dyDescent="0.3">
      <c r="A127" s="113"/>
      <c r="B127" s="113"/>
      <c r="C127" s="113"/>
      <c r="D127" s="130"/>
      <c r="E127" s="146"/>
      <c r="F127" s="80"/>
      <c r="G127" s="113"/>
      <c r="H127" s="85"/>
      <c r="I127" s="113"/>
      <c r="J127" s="113"/>
      <c r="K127" s="113"/>
      <c r="L127" s="147"/>
      <c r="M127" s="104"/>
      <c r="N127" s="113"/>
      <c r="O127" s="113"/>
      <c r="P127" s="113"/>
      <c r="Q127" s="113"/>
      <c r="R127" s="113"/>
      <c r="S127" s="113"/>
      <c r="T127" s="127"/>
      <c r="U127" s="127"/>
      <c r="V127" s="127"/>
      <c r="W127" s="127"/>
      <c r="X127" s="127"/>
      <c r="Y127" s="127"/>
      <c r="Z127" s="127"/>
      <c r="AA127" s="127"/>
      <c r="AB127" s="127"/>
      <c r="AC127" s="127"/>
      <c r="AD127" s="127"/>
      <c r="AE127" s="127"/>
      <c r="AF127" s="127"/>
      <c r="AG127" s="127"/>
      <c r="AH127" s="127"/>
      <c r="AI127" s="127"/>
      <c r="AJ127" s="127"/>
      <c r="AK127" s="127"/>
      <c r="AL127" s="127"/>
      <c r="AM127" s="127"/>
    </row>
    <row r="128" spans="1:39" s="75" customFormat="1" ht="15" customHeight="1" x14ac:dyDescent="0.3">
      <c r="A128" s="113"/>
      <c r="B128" s="143"/>
      <c r="C128" s="113"/>
      <c r="D128" s="113"/>
      <c r="E128" s="80"/>
      <c r="F128" s="80"/>
      <c r="G128" s="113"/>
      <c r="H128" s="85"/>
      <c r="I128" s="113"/>
      <c r="J128" s="113"/>
      <c r="K128" s="113"/>
      <c r="L128" s="147"/>
      <c r="M128" s="113"/>
      <c r="N128" s="113"/>
      <c r="O128" s="113"/>
      <c r="P128" s="113"/>
      <c r="Q128" s="113"/>
      <c r="R128" s="113"/>
      <c r="S128" s="113"/>
      <c r="T128" s="127"/>
      <c r="U128" s="127"/>
      <c r="V128" s="127"/>
      <c r="W128" s="127"/>
      <c r="X128" s="127"/>
      <c r="Y128" s="127"/>
      <c r="Z128" s="127"/>
      <c r="AA128" s="127"/>
      <c r="AB128" s="127"/>
      <c r="AC128" s="127"/>
      <c r="AD128" s="127"/>
      <c r="AE128" s="127"/>
      <c r="AF128" s="127"/>
      <c r="AG128" s="127"/>
      <c r="AH128" s="127"/>
      <c r="AI128" s="127"/>
      <c r="AJ128" s="127"/>
      <c r="AK128" s="127"/>
      <c r="AL128" s="127"/>
      <c r="AM128" s="127"/>
    </row>
    <row r="129" spans="1:39" s="75" customFormat="1" ht="15" customHeight="1" x14ac:dyDescent="0.25">
      <c r="A129" s="113"/>
      <c r="B129" s="143"/>
      <c r="C129" s="113"/>
      <c r="D129" s="113"/>
      <c r="E129" s="80"/>
      <c r="F129" s="80"/>
      <c r="G129" s="113"/>
      <c r="H129" s="113"/>
      <c r="I129" s="113"/>
      <c r="J129" s="113"/>
      <c r="K129" s="113"/>
      <c r="L129" s="113"/>
      <c r="M129" s="113"/>
      <c r="N129" s="113"/>
      <c r="O129" s="113"/>
      <c r="P129" s="113"/>
      <c r="Q129" s="113"/>
      <c r="R129" s="113"/>
      <c r="S129" s="113"/>
      <c r="T129" s="127"/>
      <c r="U129" s="127"/>
      <c r="V129" s="127"/>
      <c r="W129" s="127"/>
      <c r="X129" s="127"/>
      <c r="Y129" s="127"/>
      <c r="Z129" s="127"/>
      <c r="AA129" s="127"/>
      <c r="AB129" s="127"/>
      <c r="AC129" s="127"/>
      <c r="AD129" s="127"/>
      <c r="AE129" s="127"/>
      <c r="AF129" s="127"/>
      <c r="AG129" s="127"/>
      <c r="AH129" s="127"/>
      <c r="AI129" s="127"/>
      <c r="AJ129" s="127"/>
      <c r="AK129" s="127"/>
      <c r="AL129" s="127"/>
      <c r="AM129" s="127"/>
    </row>
    <row r="130" spans="1:39" s="75" customFormat="1" ht="15" customHeight="1" x14ac:dyDescent="0.25">
      <c r="A130" s="113"/>
      <c r="B130" s="143"/>
      <c r="C130" s="113"/>
      <c r="D130" s="113"/>
      <c r="E130" s="80"/>
      <c r="F130" s="80"/>
      <c r="G130" s="113"/>
      <c r="H130" s="113"/>
      <c r="I130" s="113"/>
      <c r="J130" s="113"/>
      <c r="K130" s="113"/>
      <c r="L130" s="113"/>
      <c r="M130" s="113"/>
      <c r="N130" s="113"/>
      <c r="O130" s="113"/>
      <c r="P130" s="113"/>
      <c r="Q130" s="113"/>
      <c r="R130" s="113"/>
      <c r="S130" s="113"/>
      <c r="T130" s="127"/>
      <c r="U130" s="127"/>
      <c r="V130" s="127"/>
      <c r="W130" s="127"/>
      <c r="X130" s="127"/>
      <c r="Y130" s="127"/>
      <c r="Z130" s="127"/>
      <c r="AA130" s="127"/>
      <c r="AB130" s="127"/>
      <c r="AC130" s="127"/>
      <c r="AD130" s="127"/>
      <c r="AE130" s="127"/>
      <c r="AF130" s="127"/>
      <c r="AG130" s="127"/>
      <c r="AH130" s="127"/>
      <c r="AI130" s="127"/>
      <c r="AJ130" s="127"/>
      <c r="AK130" s="127"/>
      <c r="AL130" s="127"/>
      <c r="AM130" s="127"/>
    </row>
    <row r="131" spans="1:39" s="75" customFormat="1" ht="15" customHeight="1" x14ac:dyDescent="0.25">
      <c r="A131" s="113"/>
      <c r="B131" s="143"/>
      <c r="C131" s="113"/>
      <c r="D131" s="113"/>
      <c r="E131" s="80"/>
      <c r="F131" s="80"/>
      <c r="G131" s="113"/>
      <c r="H131" s="113"/>
      <c r="I131" s="113"/>
      <c r="J131" s="113"/>
      <c r="K131" s="113"/>
      <c r="L131" s="113"/>
      <c r="M131" s="113"/>
      <c r="N131" s="113"/>
      <c r="O131" s="113"/>
      <c r="P131" s="113"/>
      <c r="Q131" s="113"/>
      <c r="R131" s="113"/>
      <c r="S131" s="113"/>
      <c r="T131" s="127"/>
      <c r="U131" s="127"/>
      <c r="V131" s="127"/>
      <c r="W131" s="127"/>
      <c r="X131" s="127"/>
      <c r="Y131" s="127"/>
      <c r="Z131" s="127"/>
      <c r="AA131" s="127"/>
      <c r="AB131" s="127"/>
      <c r="AC131" s="127"/>
      <c r="AD131" s="127"/>
      <c r="AE131" s="127"/>
      <c r="AF131" s="127"/>
      <c r="AG131" s="127"/>
      <c r="AH131" s="127"/>
      <c r="AI131" s="127"/>
      <c r="AJ131" s="127"/>
      <c r="AK131" s="127"/>
      <c r="AL131" s="127"/>
      <c r="AM131" s="127"/>
    </row>
    <row r="132" spans="1:39" s="75" customFormat="1" ht="15" customHeight="1" x14ac:dyDescent="0.3">
      <c r="A132" s="159"/>
      <c r="B132" s="143"/>
      <c r="C132" s="113"/>
      <c r="D132" s="113"/>
      <c r="E132" s="80"/>
      <c r="F132" s="80"/>
      <c r="G132" s="113"/>
      <c r="H132" s="113"/>
      <c r="I132" s="113"/>
      <c r="J132" s="113"/>
      <c r="K132" s="113"/>
      <c r="L132" s="113"/>
      <c r="M132" s="113"/>
      <c r="N132" s="113"/>
      <c r="O132" s="113"/>
      <c r="P132" s="113"/>
      <c r="Q132" s="113"/>
      <c r="R132" s="113"/>
      <c r="S132" s="113"/>
      <c r="T132" s="127"/>
      <c r="U132" s="127"/>
      <c r="V132" s="127"/>
      <c r="W132" s="127"/>
      <c r="X132" s="127"/>
      <c r="Y132" s="127"/>
      <c r="Z132" s="127"/>
      <c r="AA132" s="127"/>
      <c r="AB132" s="127"/>
      <c r="AC132" s="127"/>
      <c r="AD132" s="127"/>
      <c r="AE132" s="127"/>
      <c r="AF132" s="127"/>
      <c r="AG132" s="127"/>
      <c r="AH132" s="127"/>
      <c r="AI132" s="127"/>
      <c r="AJ132" s="127"/>
      <c r="AK132" s="127"/>
      <c r="AL132" s="127"/>
      <c r="AM132" s="127"/>
    </row>
    <row r="133" spans="1:39" s="75" customFormat="1" ht="15" customHeight="1" x14ac:dyDescent="0.25">
      <c r="A133" s="113"/>
      <c r="B133" s="143"/>
      <c r="C133" s="113"/>
      <c r="D133" s="113"/>
      <c r="E133" s="80"/>
      <c r="F133" s="80"/>
      <c r="G133" s="113"/>
      <c r="H133" s="113"/>
      <c r="I133" s="113"/>
      <c r="J133" s="113"/>
      <c r="K133" s="113"/>
      <c r="L133" s="113"/>
      <c r="M133" s="113"/>
      <c r="N133" s="113"/>
      <c r="O133" s="113"/>
      <c r="P133" s="113"/>
      <c r="Q133" s="113"/>
      <c r="R133" s="113"/>
      <c r="S133" s="113"/>
      <c r="T133" s="127"/>
      <c r="U133" s="127"/>
      <c r="V133" s="127"/>
      <c r="W133" s="127"/>
      <c r="X133" s="127"/>
      <c r="Y133" s="127"/>
      <c r="Z133" s="127"/>
      <c r="AA133" s="127"/>
      <c r="AB133" s="127"/>
      <c r="AC133" s="127"/>
      <c r="AD133" s="127"/>
      <c r="AE133" s="127"/>
      <c r="AF133" s="127"/>
      <c r="AG133" s="127"/>
      <c r="AH133" s="127"/>
      <c r="AI133" s="127"/>
      <c r="AJ133" s="127"/>
      <c r="AK133" s="127"/>
      <c r="AL133" s="127"/>
      <c r="AM133" s="127"/>
    </row>
    <row r="134" spans="1:39" s="75" customFormat="1" ht="15" customHeight="1" x14ac:dyDescent="0.25">
      <c r="A134" s="113"/>
      <c r="B134" s="143"/>
      <c r="C134" s="113"/>
      <c r="D134" s="113"/>
      <c r="E134" s="80"/>
      <c r="F134" s="80"/>
      <c r="G134" s="113"/>
      <c r="H134" s="113"/>
      <c r="I134" s="113"/>
      <c r="J134" s="113"/>
      <c r="K134" s="113"/>
      <c r="L134" s="113"/>
      <c r="M134" s="113"/>
      <c r="N134" s="113"/>
      <c r="O134" s="113"/>
      <c r="P134" s="113"/>
      <c r="Q134" s="113"/>
      <c r="R134" s="113"/>
      <c r="S134" s="113"/>
      <c r="T134" s="127"/>
      <c r="U134" s="127"/>
      <c r="V134" s="127"/>
      <c r="W134" s="127"/>
      <c r="X134" s="127"/>
      <c r="Y134" s="127"/>
      <c r="Z134" s="127"/>
      <c r="AA134" s="127"/>
      <c r="AB134" s="127"/>
      <c r="AC134" s="127"/>
      <c r="AD134" s="127"/>
      <c r="AE134" s="127"/>
      <c r="AF134" s="127"/>
      <c r="AG134" s="127"/>
      <c r="AH134" s="127"/>
      <c r="AI134" s="127"/>
      <c r="AJ134" s="127"/>
      <c r="AK134" s="127"/>
      <c r="AL134" s="127"/>
      <c r="AM134" s="127"/>
    </row>
    <row r="135" spans="1:39" s="75" customFormat="1" ht="15" customHeight="1" x14ac:dyDescent="0.25">
      <c r="A135" s="113"/>
      <c r="B135" s="143"/>
      <c r="C135" s="113"/>
      <c r="D135" s="113"/>
      <c r="E135" s="80"/>
      <c r="F135" s="80"/>
      <c r="G135" s="113"/>
      <c r="H135" s="113"/>
      <c r="I135" s="113"/>
      <c r="J135" s="113"/>
      <c r="K135" s="113"/>
      <c r="L135" s="113"/>
      <c r="M135" s="113"/>
      <c r="N135" s="113"/>
      <c r="O135" s="113"/>
      <c r="P135" s="113"/>
      <c r="Q135" s="113"/>
      <c r="R135" s="113"/>
      <c r="S135" s="113"/>
      <c r="T135" s="127"/>
      <c r="U135" s="127"/>
      <c r="V135" s="127"/>
      <c r="W135" s="127"/>
      <c r="X135" s="127"/>
      <c r="Y135" s="127"/>
      <c r="Z135" s="127"/>
      <c r="AA135" s="127"/>
      <c r="AB135" s="127"/>
      <c r="AC135" s="127"/>
      <c r="AD135" s="127"/>
      <c r="AE135" s="127"/>
      <c r="AF135" s="127"/>
      <c r="AG135" s="127"/>
      <c r="AH135" s="127"/>
      <c r="AI135" s="127"/>
      <c r="AJ135" s="127"/>
      <c r="AK135" s="127"/>
      <c r="AL135" s="127"/>
      <c r="AM135" s="127"/>
    </row>
    <row r="136" spans="1:39" s="75" customFormat="1" ht="15" customHeight="1" x14ac:dyDescent="0.25">
      <c r="A136" s="113"/>
      <c r="B136" s="143"/>
      <c r="C136" s="113"/>
      <c r="D136" s="113"/>
      <c r="E136" s="80"/>
      <c r="F136" s="80"/>
      <c r="G136" s="113"/>
      <c r="H136" s="113"/>
      <c r="I136" s="113"/>
      <c r="J136" s="113"/>
      <c r="K136" s="113"/>
      <c r="L136" s="113"/>
      <c r="M136" s="113"/>
      <c r="N136" s="113"/>
      <c r="O136" s="113"/>
      <c r="P136" s="113"/>
      <c r="Q136" s="113"/>
      <c r="R136" s="113"/>
      <c r="S136" s="113"/>
      <c r="T136" s="127"/>
      <c r="U136" s="127"/>
      <c r="V136" s="127"/>
      <c r="W136" s="127"/>
      <c r="X136" s="127"/>
      <c r="Y136" s="127"/>
      <c r="Z136" s="127"/>
      <c r="AA136" s="127"/>
      <c r="AB136" s="127"/>
      <c r="AC136" s="127"/>
      <c r="AD136" s="127"/>
      <c r="AE136" s="127"/>
      <c r="AF136" s="127"/>
      <c r="AG136" s="127"/>
      <c r="AH136" s="127"/>
      <c r="AI136" s="127"/>
      <c r="AJ136" s="127"/>
      <c r="AK136" s="127"/>
      <c r="AL136" s="127"/>
      <c r="AM136" s="127"/>
    </row>
    <row r="137" spans="1:39" s="75" customFormat="1" ht="15" customHeight="1" x14ac:dyDescent="0.25">
      <c r="A137" s="113"/>
      <c r="B137" s="143"/>
      <c r="C137" s="113"/>
      <c r="D137" s="113"/>
      <c r="E137" s="80"/>
      <c r="F137" s="80"/>
      <c r="G137" s="113"/>
      <c r="H137" s="113"/>
      <c r="I137" s="113"/>
      <c r="J137" s="113"/>
      <c r="K137" s="113"/>
      <c r="L137" s="113"/>
      <c r="M137" s="113"/>
      <c r="N137" s="113"/>
      <c r="O137" s="113"/>
      <c r="P137" s="113"/>
      <c r="Q137" s="113"/>
      <c r="R137" s="113"/>
      <c r="S137" s="113"/>
      <c r="T137" s="127"/>
      <c r="U137" s="127"/>
      <c r="V137" s="127"/>
      <c r="W137" s="127"/>
      <c r="X137" s="127"/>
      <c r="Y137" s="127"/>
      <c r="Z137" s="127"/>
      <c r="AA137" s="127"/>
      <c r="AB137" s="127"/>
      <c r="AC137" s="127"/>
      <c r="AD137" s="127"/>
      <c r="AE137" s="127"/>
      <c r="AF137" s="127"/>
      <c r="AG137" s="127"/>
      <c r="AH137" s="127"/>
      <c r="AI137" s="127"/>
      <c r="AJ137" s="127"/>
      <c r="AK137" s="127"/>
      <c r="AL137" s="127"/>
      <c r="AM137" s="127"/>
    </row>
    <row r="138" spans="1:39" s="75" customFormat="1" ht="15" customHeight="1" x14ac:dyDescent="0.25">
      <c r="A138" s="113"/>
      <c r="B138" s="143"/>
      <c r="C138" s="113"/>
      <c r="D138" s="113"/>
      <c r="E138" s="80"/>
      <c r="F138" s="80"/>
      <c r="G138" s="113"/>
      <c r="H138" s="113"/>
      <c r="I138" s="113"/>
      <c r="J138" s="113"/>
      <c r="K138" s="113"/>
      <c r="L138" s="113"/>
      <c r="M138" s="113"/>
      <c r="N138" s="113"/>
      <c r="O138" s="113"/>
      <c r="P138" s="113"/>
      <c r="Q138" s="113"/>
      <c r="R138" s="113"/>
      <c r="S138" s="113"/>
      <c r="T138" s="127"/>
      <c r="U138" s="127"/>
      <c r="V138" s="127"/>
      <c r="W138" s="127"/>
      <c r="X138" s="127"/>
      <c r="Y138" s="127"/>
      <c r="Z138" s="127"/>
      <c r="AA138" s="127"/>
      <c r="AB138" s="127"/>
      <c r="AC138" s="127"/>
      <c r="AD138" s="127"/>
      <c r="AE138" s="127"/>
      <c r="AF138" s="127"/>
      <c r="AG138" s="127"/>
      <c r="AH138" s="127"/>
      <c r="AI138" s="127"/>
      <c r="AJ138" s="127"/>
      <c r="AK138" s="127"/>
      <c r="AL138" s="127"/>
      <c r="AM138" s="127"/>
    </row>
    <row r="139" spans="1:39" s="75" customFormat="1" ht="15" customHeight="1" x14ac:dyDescent="0.25">
      <c r="A139" s="113"/>
      <c r="B139" s="143"/>
      <c r="C139" s="113"/>
      <c r="D139" s="113"/>
      <c r="E139" s="80"/>
      <c r="F139" s="80"/>
      <c r="G139" s="113"/>
      <c r="H139" s="113"/>
      <c r="I139" s="113"/>
      <c r="J139" s="113"/>
      <c r="K139" s="113"/>
      <c r="L139" s="113"/>
      <c r="M139" s="113"/>
      <c r="N139" s="113"/>
      <c r="O139" s="113"/>
      <c r="P139" s="113"/>
      <c r="Q139" s="113"/>
      <c r="R139" s="113"/>
      <c r="S139" s="113"/>
      <c r="T139" s="127"/>
      <c r="U139" s="127"/>
      <c r="V139" s="127"/>
      <c r="W139" s="127"/>
      <c r="X139" s="127"/>
      <c r="Y139" s="127"/>
      <c r="Z139" s="127"/>
      <c r="AA139" s="127"/>
      <c r="AB139" s="127"/>
      <c r="AC139" s="127"/>
      <c r="AD139" s="127"/>
      <c r="AE139" s="127"/>
      <c r="AF139" s="127"/>
      <c r="AG139" s="127"/>
      <c r="AH139" s="127"/>
      <c r="AI139" s="127"/>
      <c r="AJ139" s="127"/>
      <c r="AK139" s="127"/>
      <c r="AL139" s="127"/>
      <c r="AM139" s="127"/>
    </row>
    <row r="140" spans="1:39" s="75" customFormat="1" ht="15" customHeight="1" x14ac:dyDescent="0.25">
      <c r="A140" s="113"/>
      <c r="B140" s="143"/>
      <c r="C140" s="113"/>
      <c r="D140" s="113"/>
      <c r="E140" s="113"/>
      <c r="F140" s="113"/>
      <c r="G140" s="113"/>
      <c r="H140" s="113"/>
      <c r="I140" s="113"/>
      <c r="J140" s="113"/>
      <c r="K140" s="113"/>
      <c r="L140" s="113"/>
      <c r="M140" s="113"/>
      <c r="N140" s="113"/>
      <c r="O140" s="113"/>
      <c r="P140" s="113"/>
      <c r="Q140" s="113"/>
      <c r="R140" s="113"/>
      <c r="S140" s="113"/>
      <c r="T140" s="127"/>
      <c r="U140" s="127"/>
      <c r="V140" s="127"/>
      <c r="W140" s="127"/>
      <c r="X140" s="127"/>
      <c r="Y140" s="127"/>
      <c r="Z140" s="127"/>
      <c r="AA140" s="127"/>
      <c r="AB140" s="127"/>
      <c r="AC140" s="127"/>
      <c r="AD140" s="127"/>
      <c r="AE140" s="127"/>
      <c r="AF140" s="127"/>
      <c r="AG140" s="127"/>
      <c r="AH140" s="127"/>
      <c r="AI140" s="127"/>
      <c r="AJ140" s="127"/>
      <c r="AK140" s="127"/>
      <c r="AL140" s="127"/>
      <c r="AM140" s="127"/>
    </row>
    <row r="141" spans="1:39" s="75" customFormat="1" ht="15" customHeight="1" x14ac:dyDescent="0.25">
      <c r="A141" s="113"/>
      <c r="B141" s="143"/>
      <c r="C141" s="113"/>
      <c r="D141" s="113"/>
      <c r="E141" s="113"/>
      <c r="F141" s="113"/>
      <c r="G141" s="113"/>
      <c r="H141" s="113"/>
      <c r="I141" s="113"/>
      <c r="J141" s="113"/>
      <c r="K141" s="113"/>
      <c r="L141" s="113"/>
      <c r="M141" s="113"/>
      <c r="N141" s="113"/>
      <c r="O141" s="113"/>
      <c r="P141" s="113"/>
      <c r="Q141" s="113"/>
      <c r="R141" s="113"/>
      <c r="S141" s="113"/>
      <c r="T141" s="127"/>
      <c r="U141" s="127"/>
      <c r="V141" s="127"/>
      <c r="W141" s="127"/>
      <c r="X141" s="127"/>
      <c r="Y141" s="127"/>
      <c r="Z141" s="127"/>
      <c r="AA141" s="127"/>
      <c r="AB141" s="127"/>
      <c r="AC141" s="127"/>
      <c r="AD141" s="127"/>
      <c r="AE141" s="127"/>
      <c r="AF141" s="127"/>
      <c r="AG141" s="127"/>
      <c r="AH141" s="127"/>
      <c r="AI141" s="127"/>
      <c r="AJ141" s="127"/>
      <c r="AK141" s="127"/>
      <c r="AL141" s="127"/>
      <c r="AM141" s="127"/>
    </row>
    <row r="142" spans="1:39" s="75" customFormat="1" ht="15" customHeight="1" x14ac:dyDescent="0.25">
      <c r="A142" s="113"/>
      <c r="B142" s="143"/>
      <c r="C142" s="113"/>
      <c r="D142" s="113"/>
      <c r="E142" s="113"/>
      <c r="F142" s="113"/>
      <c r="G142" s="113"/>
      <c r="H142" s="113"/>
      <c r="I142" s="113"/>
      <c r="J142" s="113"/>
      <c r="K142" s="113"/>
      <c r="L142" s="113"/>
      <c r="M142" s="113"/>
      <c r="N142" s="113"/>
      <c r="O142" s="113"/>
      <c r="P142" s="113"/>
      <c r="Q142" s="113"/>
      <c r="R142" s="113"/>
      <c r="S142" s="113"/>
      <c r="T142" s="127"/>
      <c r="U142" s="127"/>
      <c r="V142" s="127"/>
      <c r="W142" s="127"/>
      <c r="X142" s="127"/>
      <c r="Y142" s="127"/>
      <c r="Z142" s="127"/>
      <c r="AA142" s="127"/>
      <c r="AB142" s="127"/>
      <c r="AC142" s="127"/>
      <c r="AD142" s="127"/>
      <c r="AE142" s="127"/>
      <c r="AF142" s="127"/>
      <c r="AG142" s="127"/>
      <c r="AH142" s="127"/>
      <c r="AI142" s="127"/>
      <c r="AJ142" s="127"/>
      <c r="AK142" s="127"/>
      <c r="AL142" s="127"/>
      <c r="AM142" s="127"/>
    </row>
    <row r="143" spans="1:39" s="75" customFormat="1" ht="15" customHeight="1" x14ac:dyDescent="0.25">
      <c r="A143" s="113"/>
      <c r="B143" s="143"/>
      <c r="C143" s="113"/>
      <c r="D143" s="113"/>
      <c r="E143" s="113"/>
      <c r="F143" s="113"/>
      <c r="G143" s="113"/>
      <c r="H143" s="113"/>
      <c r="I143" s="113"/>
      <c r="J143" s="113"/>
      <c r="K143" s="113"/>
      <c r="L143" s="113"/>
      <c r="M143" s="113"/>
      <c r="N143" s="113"/>
      <c r="O143" s="113"/>
      <c r="P143" s="113"/>
      <c r="Q143" s="113"/>
      <c r="R143" s="113"/>
      <c r="S143" s="113"/>
      <c r="T143" s="127"/>
      <c r="U143" s="127"/>
      <c r="V143" s="127"/>
      <c r="W143" s="127"/>
      <c r="X143" s="127"/>
      <c r="Y143" s="127"/>
      <c r="Z143" s="127"/>
      <c r="AA143" s="127"/>
      <c r="AB143" s="127"/>
      <c r="AC143" s="127"/>
      <c r="AD143" s="127"/>
      <c r="AE143" s="127"/>
      <c r="AF143" s="127"/>
      <c r="AG143" s="127"/>
      <c r="AH143" s="127"/>
      <c r="AI143" s="127"/>
      <c r="AJ143" s="127"/>
      <c r="AK143" s="127"/>
      <c r="AL143" s="127"/>
      <c r="AM143" s="127"/>
    </row>
    <row r="144" spans="1:39" s="75" customFormat="1" ht="15" customHeight="1" x14ac:dyDescent="0.25">
      <c r="A144" s="113"/>
      <c r="B144" s="143"/>
      <c r="C144" s="113"/>
      <c r="D144" s="113"/>
      <c r="E144" s="113"/>
      <c r="F144" s="113"/>
      <c r="G144" s="113"/>
      <c r="H144" s="113"/>
      <c r="I144" s="113"/>
      <c r="J144" s="113"/>
      <c r="K144" s="113"/>
      <c r="L144" s="113"/>
      <c r="M144" s="113"/>
      <c r="N144" s="113"/>
      <c r="O144" s="113"/>
      <c r="P144" s="113"/>
      <c r="Q144" s="113"/>
      <c r="R144" s="113"/>
      <c r="S144" s="113"/>
      <c r="T144" s="127"/>
      <c r="U144" s="127"/>
      <c r="V144" s="127"/>
      <c r="W144" s="127"/>
      <c r="X144" s="127"/>
      <c r="Y144" s="127"/>
      <c r="Z144" s="127"/>
      <c r="AA144" s="127"/>
      <c r="AB144" s="127"/>
      <c r="AC144" s="127"/>
      <c r="AD144" s="127"/>
      <c r="AE144" s="127"/>
      <c r="AF144" s="127"/>
      <c r="AG144" s="127"/>
      <c r="AH144" s="127"/>
      <c r="AI144" s="127"/>
      <c r="AJ144" s="127"/>
      <c r="AK144" s="127"/>
      <c r="AL144" s="127"/>
      <c r="AM144" s="127"/>
    </row>
    <row r="145" spans="1:39" s="75" customFormat="1" ht="15" customHeight="1" x14ac:dyDescent="0.25">
      <c r="A145" s="113"/>
      <c r="B145" s="143"/>
      <c r="C145" s="113"/>
      <c r="D145" s="113"/>
      <c r="E145" s="113"/>
      <c r="F145" s="113"/>
      <c r="G145" s="113"/>
      <c r="H145" s="113"/>
      <c r="I145" s="113"/>
      <c r="J145" s="113"/>
      <c r="K145" s="113"/>
      <c r="L145" s="113"/>
      <c r="M145" s="113"/>
      <c r="N145" s="113"/>
      <c r="O145" s="113"/>
      <c r="P145" s="113"/>
      <c r="Q145" s="113"/>
      <c r="R145" s="113"/>
      <c r="S145" s="113"/>
      <c r="T145" s="127"/>
      <c r="U145" s="127"/>
      <c r="V145" s="127"/>
      <c r="W145" s="127"/>
      <c r="X145" s="127"/>
      <c r="Y145" s="127"/>
      <c r="Z145" s="127"/>
      <c r="AA145" s="127"/>
      <c r="AB145" s="127"/>
      <c r="AC145" s="127"/>
      <c r="AD145" s="127"/>
      <c r="AE145" s="127"/>
      <c r="AF145" s="127"/>
      <c r="AG145" s="127"/>
      <c r="AH145" s="127"/>
      <c r="AI145" s="127"/>
      <c r="AJ145" s="127"/>
      <c r="AK145" s="127"/>
      <c r="AL145" s="127"/>
      <c r="AM145" s="127"/>
    </row>
    <row r="146" spans="1:39" s="75" customFormat="1" ht="15" customHeight="1" x14ac:dyDescent="0.25">
      <c r="A146" s="113"/>
      <c r="B146" s="143"/>
      <c r="C146" s="113"/>
      <c r="D146" s="113"/>
      <c r="E146" s="113"/>
      <c r="F146" s="113"/>
      <c r="G146" s="113"/>
      <c r="H146" s="113"/>
      <c r="I146" s="113"/>
      <c r="J146" s="113"/>
      <c r="K146" s="113"/>
      <c r="L146" s="113"/>
      <c r="M146" s="113"/>
      <c r="N146" s="113"/>
      <c r="O146" s="113"/>
      <c r="P146" s="113"/>
      <c r="Q146" s="113"/>
      <c r="R146" s="113"/>
      <c r="S146" s="113"/>
      <c r="T146" s="127"/>
      <c r="U146" s="127"/>
      <c r="V146" s="127"/>
      <c r="W146" s="127"/>
      <c r="X146" s="127"/>
      <c r="Y146" s="127"/>
      <c r="Z146" s="127"/>
      <c r="AA146" s="127"/>
      <c r="AB146" s="127"/>
      <c r="AC146" s="127"/>
      <c r="AD146" s="127"/>
      <c r="AE146" s="127"/>
      <c r="AF146" s="127"/>
      <c r="AG146" s="127"/>
      <c r="AH146" s="127"/>
      <c r="AI146" s="127"/>
      <c r="AJ146" s="127"/>
      <c r="AK146" s="127"/>
      <c r="AL146" s="127"/>
      <c r="AM146" s="127"/>
    </row>
    <row r="147" spans="1:39" s="75" customFormat="1" ht="15" customHeight="1" x14ac:dyDescent="0.25">
      <c r="A147" s="113"/>
      <c r="B147" s="143"/>
      <c r="C147" s="113"/>
      <c r="D147" s="113"/>
      <c r="E147" s="113"/>
      <c r="F147" s="113"/>
      <c r="G147" s="113"/>
      <c r="H147" s="113"/>
      <c r="I147" s="113"/>
      <c r="J147" s="113"/>
      <c r="K147" s="113"/>
      <c r="L147" s="113"/>
      <c r="M147" s="113"/>
      <c r="N147" s="113"/>
      <c r="O147" s="113"/>
      <c r="P147" s="113"/>
      <c r="Q147" s="113"/>
      <c r="R147" s="113"/>
      <c r="S147" s="113"/>
      <c r="T147" s="127"/>
      <c r="U147" s="127"/>
      <c r="V147" s="127"/>
      <c r="W147" s="127"/>
      <c r="X147" s="127"/>
      <c r="Y147" s="127"/>
      <c r="Z147" s="127"/>
      <c r="AA147" s="127"/>
      <c r="AB147" s="127"/>
      <c r="AC147" s="127"/>
      <c r="AD147" s="127"/>
      <c r="AE147" s="127"/>
      <c r="AF147" s="127"/>
      <c r="AG147" s="127"/>
      <c r="AH147" s="127"/>
      <c r="AI147" s="127"/>
      <c r="AJ147" s="127"/>
      <c r="AK147" s="127"/>
      <c r="AL147" s="127"/>
      <c r="AM147" s="127"/>
    </row>
    <row r="148" spans="1:39" s="75" customFormat="1" ht="15" customHeight="1" x14ac:dyDescent="0.25">
      <c r="A148" s="113"/>
      <c r="B148" s="143"/>
      <c r="C148" s="113"/>
      <c r="D148" s="113"/>
      <c r="E148" s="113"/>
      <c r="F148" s="113"/>
      <c r="G148" s="113"/>
      <c r="H148" s="113"/>
      <c r="I148" s="113"/>
      <c r="J148" s="113"/>
      <c r="K148" s="113"/>
      <c r="L148" s="113"/>
      <c r="M148" s="113"/>
      <c r="N148" s="113"/>
      <c r="O148" s="113"/>
      <c r="P148" s="113"/>
      <c r="Q148" s="113"/>
      <c r="R148" s="113"/>
      <c r="S148" s="113"/>
      <c r="T148" s="127"/>
      <c r="U148" s="127"/>
      <c r="V148" s="127"/>
      <c r="W148" s="127"/>
      <c r="X148" s="127"/>
      <c r="Y148" s="127"/>
      <c r="Z148" s="127"/>
      <c r="AA148" s="127"/>
      <c r="AB148" s="127"/>
      <c r="AC148" s="127"/>
      <c r="AD148" s="127"/>
      <c r="AE148" s="127"/>
      <c r="AF148" s="127"/>
      <c r="AG148" s="127"/>
      <c r="AH148" s="127"/>
      <c r="AI148" s="127"/>
      <c r="AJ148" s="127"/>
      <c r="AK148" s="127"/>
      <c r="AL148" s="127"/>
      <c r="AM148" s="127"/>
    </row>
    <row r="149" spans="1:39" s="75" customFormat="1" ht="15" customHeight="1" x14ac:dyDescent="0.25">
      <c r="A149" s="113"/>
      <c r="B149" s="143"/>
      <c r="C149" s="113"/>
      <c r="D149" s="113"/>
      <c r="E149" s="113"/>
      <c r="F149" s="113"/>
      <c r="G149" s="113"/>
      <c r="H149" s="113"/>
      <c r="I149" s="113"/>
      <c r="J149" s="113"/>
      <c r="K149" s="113"/>
      <c r="L149" s="113"/>
      <c r="M149" s="113"/>
      <c r="N149" s="113"/>
      <c r="O149" s="113"/>
      <c r="P149" s="113"/>
      <c r="Q149" s="113"/>
      <c r="R149" s="113"/>
      <c r="S149" s="113"/>
      <c r="T149" s="127"/>
      <c r="U149" s="127"/>
      <c r="V149" s="127"/>
      <c r="W149" s="127"/>
      <c r="X149" s="127"/>
      <c r="Y149" s="127"/>
      <c r="Z149" s="127"/>
      <c r="AA149" s="127"/>
      <c r="AB149" s="127"/>
      <c r="AC149" s="127"/>
      <c r="AD149" s="127"/>
      <c r="AE149" s="127"/>
      <c r="AF149" s="127"/>
      <c r="AG149" s="127"/>
      <c r="AH149" s="127"/>
      <c r="AI149" s="127"/>
      <c r="AJ149" s="127"/>
      <c r="AK149" s="127"/>
      <c r="AL149" s="127"/>
      <c r="AM149" s="127"/>
    </row>
    <row r="150" spans="1:39" s="75" customFormat="1" ht="15" customHeight="1" x14ac:dyDescent="0.25">
      <c r="A150" s="113"/>
      <c r="B150" s="143"/>
      <c r="C150" s="113"/>
      <c r="D150" s="113"/>
      <c r="E150" s="113"/>
      <c r="F150" s="113"/>
      <c r="G150" s="113"/>
      <c r="H150" s="113"/>
      <c r="I150" s="113"/>
      <c r="J150" s="113"/>
      <c r="K150" s="113"/>
      <c r="L150" s="113"/>
      <c r="M150" s="113"/>
      <c r="N150" s="113"/>
      <c r="O150" s="113"/>
      <c r="P150" s="113"/>
      <c r="Q150" s="113"/>
      <c r="R150" s="113"/>
      <c r="S150" s="113"/>
      <c r="T150" s="127"/>
      <c r="U150" s="127"/>
      <c r="V150" s="127"/>
      <c r="W150" s="127"/>
      <c r="X150" s="127"/>
      <c r="Y150" s="127"/>
      <c r="Z150" s="127"/>
      <c r="AA150" s="127"/>
      <c r="AB150" s="127"/>
      <c r="AC150" s="127"/>
      <c r="AD150" s="127"/>
      <c r="AE150" s="127"/>
      <c r="AF150" s="127"/>
      <c r="AG150" s="127"/>
      <c r="AH150" s="127"/>
      <c r="AI150" s="127"/>
      <c r="AJ150" s="127"/>
      <c r="AK150" s="127"/>
      <c r="AL150" s="127"/>
      <c r="AM150" s="127"/>
    </row>
    <row r="151" spans="1:39" s="75" customFormat="1" ht="15" customHeight="1" x14ac:dyDescent="0.25">
      <c r="A151" s="113"/>
      <c r="B151" s="143"/>
      <c r="C151" s="113"/>
      <c r="D151" s="113"/>
      <c r="E151" s="113"/>
      <c r="F151" s="113"/>
      <c r="G151" s="113"/>
      <c r="H151" s="113"/>
      <c r="I151" s="113"/>
      <c r="J151" s="113"/>
      <c r="K151" s="113"/>
      <c r="L151" s="113"/>
      <c r="M151" s="113"/>
      <c r="N151" s="113"/>
      <c r="O151" s="113"/>
      <c r="P151" s="113"/>
      <c r="Q151" s="113"/>
      <c r="R151" s="113"/>
      <c r="S151" s="113"/>
      <c r="T151" s="127"/>
      <c r="U151" s="127"/>
      <c r="V151" s="127"/>
      <c r="W151" s="127"/>
      <c r="X151" s="127"/>
      <c r="Y151" s="127"/>
      <c r="Z151" s="127"/>
      <c r="AA151" s="127"/>
      <c r="AB151" s="127"/>
      <c r="AC151" s="127"/>
      <c r="AD151" s="127"/>
      <c r="AE151" s="127"/>
      <c r="AF151" s="127"/>
      <c r="AG151" s="127"/>
      <c r="AH151" s="127"/>
      <c r="AI151" s="127"/>
      <c r="AJ151" s="127"/>
      <c r="AK151" s="127"/>
      <c r="AL151" s="127"/>
      <c r="AM151" s="127"/>
    </row>
    <row r="152" spans="1:39" s="75" customFormat="1" ht="15" customHeight="1" x14ac:dyDescent="0.25">
      <c r="A152" s="113"/>
      <c r="B152" s="143"/>
      <c r="C152" s="113"/>
      <c r="D152" s="113"/>
      <c r="E152" s="113"/>
      <c r="F152" s="113"/>
      <c r="G152" s="113"/>
      <c r="H152" s="113"/>
      <c r="I152" s="113"/>
      <c r="J152" s="113"/>
      <c r="K152" s="113"/>
      <c r="L152" s="113"/>
      <c r="M152" s="113"/>
      <c r="N152" s="113"/>
      <c r="O152" s="113"/>
      <c r="P152" s="113"/>
      <c r="Q152" s="113"/>
      <c r="R152" s="113"/>
      <c r="S152" s="113"/>
      <c r="T152" s="127"/>
      <c r="U152" s="127"/>
      <c r="V152" s="127"/>
      <c r="W152" s="127"/>
      <c r="X152" s="127"/>
      <c r="Y152" s="127"/>
      <c r="Z152" s="127"/>
      <c r="AA152" s="127"/>
      <c r="AB152" s="127"/>
      <c r="AC152" s="127"/>
      <c r="AD152" s="127"/>
      <c r="AE152" s="127"/>
      <c r="AF152" s="127"/>
      <c r="AG152" s="127"/>
      <c r="AH152" s="127"/>
      <c r="AI152" s="127"/>
      <c r="AJ152" s="127"/>
      <c r="AK152" s="127"/>
      <c r="AL152" s="127"/>
      <c r="AM152" s="127"/>
    </row>
    <row r="153" spans="1:39" s="75" customFormat="1" ht="15" customHeight="1" x14ac:dyDescent="0.25">
      <c r="A153" s="113"/>
      <c r="B153" s="143"/>
      <c r="C153" s="113"/>
      <c r="D153" s="113"/>
      <c r="E153" s="113"/>
      <c r="F153" s="113"/>
      <c r="G153" s="113"/>
      <c r="H153" s="113"/>
      <c r="I153" s="113"/>
      <c r="J153" s="113"/>
      <c r="K153" s="113"/>
      <c r="L153" s="113"/>
      <c r="M153" s="113"/>
      <c r="N153" s="113"/>
      <c r="O153" s="113"/>
      <c r="P153" s="113"/>
      <c r="Q153" s="113"/>
      <c r="R153" s="113"/>
      <c r="S153" s="113"/>
      <c r="T153" s="127"/>
      <c r="U153" s="127"/>
      <c r="V153" s="127"/>
      <c r="W153" s="127"/>
      <c r="X153" s="127"/>
      <c r="Y153" s="127"/>
      <c r="Z153" s="127"/>
      <c r="AA153" s="127"/>
      <c r="AB153" s="127"/>
      <c r="AC153" s="127"/>
      <c r="AD153" s="127"/>
      <c r="AE153" s="127"/>
      <c r="AF153" s="127"/>
      <c r="AG153" s="127"/>
      <c r="AH153" s="127"/>
      <c r="AI153" s="127"/>
      <c r="AJ153" s="127"/>
      <c r="AK153" s="127"/>
      <c r="AL153" s="127"/>
      <c r="AM153" s="127"/>
    </row>
    <row r="154" spans="1:39" s="75" customFormat="1" ht="15" customHeight="1" x14ac:dyDescent="0.25">
      <c r="A154" s="113"/>
      <c r="B154" s="143"/>
      <c r="C154" s="113"/>
      <c r="D154" s="113"/>
      <c r="E154" s="113"/>
      <c r="F154" s="113"/>
      <c r="G154" s="113"/>
      <c r="H154" s="113"/>
      <c r="I154" s="113"/>
      <c r="J154" s="113"/>
      <c r="K154" s="113"/>
      <c r="L154" s="113"/>
      <c r="M154" s="113"/>
      <c r="N154" s="113"/>
      <c r="O154" s="113"/>
      <c r="P154" s="113"/>
      <c r="Q154" s="113"/>
      <c r="R154" s="113"/>
      <c r="S154" s="113"/>
      <c r="T154" s="127"/>
      <c r="U154" s="127"/>
      <c r="V154" s="127"/>
      <c r="W154" s="127"/>
      <c r="X154" s="127"/>
      <c r="Y154" s="127"/>
      <c r="Z154" s="127"/>
      <c r="AA154" s="127"/>
      <c r="AB154" s="127"/>
      <c r="AC154" s="127"/>
      <c r="AD154" s="127"/>
      <c r="AE154" s="127"/>
      <c r="AF154" s="127"/>
      <c r="AG154" s="127"/>
      <c r="AH154" s="127"/>
      <c r="AI154" s="127"/>
      <c r="AJ154" s="127"/>
      <c r="AK154" s="127"/>
      <c r="AL154" s="127"/>
      <c r="AM154" s="127"/>
    </row>
    <row r="155" spans="1:39" s="75" customFormat="1" ht="15" customHeight="1" x14ac:dyDescent="0.25">
      <c r="A155" s="113"/>
      <c r="B155" s="143"/>
      <c r="C155" s="113"/>
      <c r="D155" s="113"/>
      <c r="E155" s="113"/>
      <c r="F155" s="113"/>
      <c r="G155" s="113"/>
      <c r="H155" s="113"/>
      <c r="I155" s="113"/>
      <c r="J155" s="113"/>
      <c r="K155" s="113"/>
      <c r="L155" s="113"/>
      <c r="M155" s="113"/>
      <c r="N155" s="113"/>
      <c r="O155" s="113"/>
      <c r="P155" s="113"/>
      <c r="Q155" s="113"/>
      <c r="R155" s="113"/>
      <c r="S155" s="113"/>
      <c r="T155" s="127"/>
      <c r="U155" s="127"/>
      <c r="V155" s="127"/>
      <c r="W155" s="127"/>
      <c r="X155" s="127"/>
      <c r="Y155" s="127"/>
      <c r="Z155" s="127"/>
      <c r="AA155" s="127"/>
      <c r="AB155" s="127"/>
      <c r="AC155" s="127"/>
      <c r="AD155" s="127"/>
      <c r="AE155" s="127"/>
      <c r="AF155" s="127"/>
      <c r="AG155" s="127"/>
      <c r="AH155" s="127"/>
      <c r="AI155" s="127"/>
      <c r="AJ155" s="127"/>
      <c r="AK155" s="127"/>
      <c r="AL155" s="127"/>
      <c r="AM155" s="127"/>
    </row>
    <row r="156" spans="1:39" s="75" customFormat="1" ht="15" customHeight="1" x14ac:dyDescent="0.25">
      <c r="A156" s="113"/>
      <c r="B156" s="143"/>
      <c r="C156" s="113"/>
      <c r="D156" s="113"/>
      <c r="E156" s="113"/>
      <c r="F156" s="113"/>
      <c r="G156" s="113"/>
      <c r="H156" s="113"/>
      <c r="I156" s="113"/>
      <c r="J156" s="113"/>
      <c r="K156" s="113"/>
      <c r="L156" s="113"/>
      <c r="M156" s="113"/>
      <c r="N156" s="113"/>
      <c r="O156" s="113"/>
      <c r="P156" s="113"/>
      <c r="Q156" s="113"/>
      <c r="R156" s="113"/>
      <c r="S156" s="113"/>
      <c r="T156" s="127"/>
      <c r="U156" s="127"/>
      <c r="V156" s="127"/>
      <c r="W156" s="127"/>
      <c r="X156" s="127"/>
      <c r="Y156" s="127"/>
      <c r="Z156" s="127"/>
      <c r="AA156" s="127"/>
      <c r="AB156" s="127"/>
      <c r="AC156" s="127"/>
      <c r="AD156" s="127"/>
      <c r="AE156" s="127"/>
      <c r="AF156" s="127"/>
      <c r="AG156" s="127"/>
      <c r="AH156" s="127"/>
      <c r="AI156" s="127"/>
      <c r="AJ156" s="127"/>
      <c r="AK156" s="127"/>
      <c r="AL156" s="127"/>
      <c r="AM156" s="127"/>
    </row>
    <row r="157" spans="1:39" s="75" customFormat="1" ht="15" customHeight="1" x14ac:dyDescent="0.25">
      <c r="A157" s="113"/>
      <c r="B157" s="143"/>
      <c r="C157" s="113"/>
      <c r="D157" s="113"/>
      <c r="E157" s="113"/>
      <c r="F157" s="113"/>
      <c r="G157" s="113"/>
      <c r="H157" s="113"/>
      <c r="I157" s="113"/>
      <c r="J157" s="113"/>
      <c r="K157" s="113"/>
      <c r="L157" s="113"/>
      <c r="M157" s="113"/>
      <c r="N157" s="113"/>
      <c r="O157" s="113"/>
      <c r="P157" s="113"/>
      <c r="Q157" s="113"/>
      <c r="R157" s="113"/>
      <c r="S157" s="113"/>
      <c r="T157" s="127"/>
      <c r="U157" s="127"/>
      <c r="V157" s="127"/>
      <c r="W157" s="127"/>
      <c r="X157" s="127"/>
      <c r="Y157" s="127"/>
      <c r="Z157" s="127"/>
      <c r="AA157" s="127"/>
      <c r="AB157" s="127"/>
      <c r="AC157" s="127"/>
      <c r="AD157" s="127"/>
      <c r="AE157" s="127"/>
      <c r="AF157" s="127"/>
      <c r="AG157" s="127"/>
      <c r="AH157" s="127"/>
      <c r="AI157" s="127"/>
      <c r="AJ157" s="127"/>
      <c r="AK157" s="127"/>
      <c r="AL157" s="127"/>
      <c r="AM157" s="127"/>
    </row>
    <row r="158" spans="1:39" s="75" customFormat="1" ht="15" customHeight="1" x14ac:dyDescent="0.25">
      <c r="A158" s="113"/>
      <c r="B158" s="143"/>
      <c r="C158" s="113"/>
      <c r="D158" s="113"/>
      <c r="E158" s="113"/>
      <c r="F158" s="113"/>
      <c r="G158" s="113"/>
      <c r="H158" s="113"/>
      <c r="I158" s="113"/>
      <c r="J158" s="113"/>
      <c r="K158" s="113"/>
      <c r="L158" s="113"/>
      <c r="M158" s="113"/>
      <c r="N158" s="113"/>
      <c r="O158" s="113"/>
      <c r="P158" s="113"/>
      <c r="Q158" s="113"/>
      <c r="R158" s="113"/>
      <c r="S158" s="113"/>
      <c r="T158" s="127"/>
      <c r="U158" s="127"/>
      <c r="V158" s="127"/>
      <c r="W158" s="127"/>
      <c r="X158" s="127"/>
      <c r="Y158" s="127"/>
      <c r="Z158" s="127"/>
      <c r="AA158" s="127"/>
      <c r="AB158" s="127"/>
      <c r="AC158" s="127"/>
      <c r="AD158" s="127"/>
      <c r="AE158" s="127"/>
      <c r="AF158" s="127"/>
      <c r="AG158" s="127"/>
      <c r="AH158" s="127"/>
      <c r="AI158" s="127"/>
      <c r="AJ158" s="127"/>
      <c r="AK158" s="127"/>
      <c r="AL158" s="127"/>
      <c r="AM158" s="127"/>
    </row>
    <row r="159" spans="1:39" s="75" customFormat="1" ht="15" customHeight="1" x14ac:dyDescent="0.25">
      <c r="A159" s="113"/>
      <c r="B159" s="143"/>
      <c r="C159" s="113"/>
      <c r="D159" s="113"/>
      <c r="E159" s="113"/>
      <c r="F159" s="113"/>
      <c r="G159" s="113"/>
      <c r="H159" s="113"/>
      <c r="I159" s="113"/>
      <c r="J159" s="113"/>
      <c r="K159" s="113"/>
      <c r="L159" s="113"/>
      <c r="M159" s="113"/>
      <c r="N159" s="113"/>
      <c r="O159" s="113"/>
      <c r="P159" s="113"/>
      <c r="Q159" s="113"/>
      <c r="R159" s="113"/>
      <c r="S159" s="113"/>
      <c r="T159" s="127"/>
      <c r="U159" s="127"/>
      <c r="V159" s="127"/>
      <c r="W159" s="127"/>
      <c r="X159" s="127"/>
      <c r="Y159" s="127"/>
      <c r="Z159" s="127"/>
      <c r="AA159" s="127"/>
      <c r="AB159" s="127"/>
      <c r="AC159" s="127"/>
      <c r="AD159" s="127"/>
      <c r="AE159" s="127"/>
      <c r="AF159" s="127"/>
      <c r="AG159" s="127"/>
      <c r="AH159" s="127"/>
      <c r="AI159" s="127"/>
      <c r="AJ159" s="127"/>
      <c r="AK159" s="127"/>
      <c r="AL159" s="127"/>
      <c r="AM159" s="127"/>
    </row>
    <row r="160" spans="1:39" s="75" customFormat="1" ht="15" customHeight="1" x14ac:dyDescent="0.25">
      <c r="A160" s="113"/>
      <c r="B160" s="143"/>
      <c r="C160" s="113"/>
      <c r="D160" s="113"/>
      <c r="E160" s="113"/>
      <c r="F160" s="113"/>
      <c r="G160" s="113"/>
      <c r="H160" s="113"/>
      <c r="I160" s="113"/>
      <c r="J160" s="113"/>
      <c r="K160" s="113"/>
      <c r="L160" s="113"/>
      <c r="M160" s="113"/>
      <c r="N160" s="113"/>
      <c r="O160" s="113"/>
      <c r="P160" s="113"/>
      <c r="Q160" s="113"/>
      <c r="R160" s="113"/>
      <c r="S160" s="113"/>
      <c r="T160" s="127"/>
      <c r="U160" s="127"/>
      <c r="V160" s="127"/>
      <c r="W160" s="127"/>
      <c r="X160" s="127"/>
      <c r="Y160" s="127"/>
      <c r="Z160" s="127"/>
      <c r="AA160" s="127"/>
      <c r="AB160" s="127"/>
      <c r="AC160" s="127"/>
      <c r="AD160" s="127"/>
      <c r="AE160" s="127"/>
      <c r="AF160" s="127"/>
      <c r="AG160" s="127"/>
      <c r="AH160" s="127"/>
      <c r="AI160" s="127"/>
      <c r="AJ160" s="127"/>
      <c r="AK160" s="127"/>
      <c r="AL160" s="127"/>
      <c r="AM160" s="127"/>
    </row>
    <row r="161" spans="1:39" s="75" customFormat="1" ht="15" customHeight="1" x14ac:dyDescent="0.25">
      <c r="A161" s="113"/>
      <c r="B161" s="143"/>
      <c r="C161" s="113"/>
      <c r="D161" s="113"/>
      <c r="E161" s="113"/>
      <c r="F161" s="113"/>
      <c r="G161" s="113"/>
      <c r="H161" s="113"/>
      <c r="I161" s="113"/>
      <c r="J161" s="113"/>
      <c r="K161" s="113"/>
      <c r="L161" s="113"/>
      <c r="M161" s="113"/>
      <c r="N161" s="113"/>
      <c r="O161" s="113"/>
      <c r="P161" s="113"/>
      <c r="Q161" s="113"/>
      <c r="R161" s="113"/>
      <c r="S161" s="113"/>
      <c r="T161" s="127"/>
      <c r="U161" s="127"/>
      <c r="V161" s="127"/>
      <c r="W161" s="127"/>
      <c r="X161" s="127"/>
      <c r="Y161" s="127"/>
      <c r="Z161" s="127"/>
      <c r="AA161" s="127"/>
      <c r="AB161" s="127"/>
      <c r="AC161" s="127"/>
      <c r="AD161" s="127"/>
      <c r="AE161" s="127"/>
      <c r="AF161" s="127"/>
      <c r="AG161" s="127"/>
      <c r="AH161" s="127"/>
      <c r="AI161" s="127"/>
      <c r="AJ161" s="127"/>
      <c r="AK161" s="127"/>
      <c r="AL161" s="127"/>
      <c r="AM161" s="127"/>
    </row>
    <row r="162" spans="1:39" s="75" customFormat="1" ht="15" customHeight="1" x14ac:dyDescent="0.25">
      <c r="A162" s="113"/>
      <c r="B162" s="143"/>
      <c r="C162" s="113"/>
      <c r="D162" s="113"/>
      <c r="E162" s="113"/>
      <c r="F162" s="113"/>
      <c r="G162" s="113"/>
      <c r="H162" s="113"/>
      <c r="I162" s="113"/>
      <c r="J162" s="113"/>
      <c r="K162" s="113"/>
      <c r="L162" s="113"/>
      <c r="M162" s="113"/>
      <c r="N162" s="113"/>
      <c r="O162" s="113"/>
      <c r="P162" s="113"/>
      <c r="Q162" s="113"/>
      <c r="R162" s="113"/>
      <c r="S162" s="113"/>
      <c r="T162" s="127"/>
      <c r="U162" s="127"/>
      <c r="V162" s="127"/>
      <c r="W162" s="127"/>
      <c r="X162" s="127"/>
      <c r="Y162" s="127"/>
      <c r="Z162" s="127"/>
      <c r="AA162" s="127"/>
      <c r="AB162" s="127"/>
      <c r="AC162" s="127"/>
      <c r="AD162" s="127"/>
      <c r="AE162" s="127"/>
      <c r="AF162" s="127"/>
      <c r="AG162" s="127"/>
      <c r="AH162" s="127"/>
      <c r="AI162" s="127"/>
      <c r="AJ162" s="127"/>
      <c r="AK162" s="127"/>
      <c r="AL162" s="127"/>
      <c r="AM162" s="127"/>
    </row>
    <row r="163" spans="1:39" s="75" customFormat="1" ht="15" customHeight="1" x14ac:dyDescent="0.25">
      <c r="A163" s="113"/>
      <c r="B163" s="143"/>
      <c r="C163" s="113"/>
      <c r="D163" s="113"/>
      <c r="E163" s="113"/>
      <c r="F163" s="113"/>
      <c r="G163" s="113"/>
      <c r="H163" s="113"/>
      <c r="I163" s="113"/>
      <c r="J163" s="113"/>
      <c r="K163" s="113"/>
      <c r="L163" s="113"/>
      <c r="M163" s="113"/>
      <c r="N163" s="113"/>
      <c r="O163" s="113"/>
      <c r="P163" s="113"/>
      <c r="Q163" s="113"/>
      <c r="R163" s="113"/>
      <c r="S163" s="113"/>
      <c r="T163" s="127"/>
      <c r="U163" s="127"/>
      <c r="V163" s="127"/>
      <c r="W163" s="127"/>
      <c r="X163" s="127"/>
      <c r="Y163" s="127"/>
      <c r="Z163" s="127"/>
      <c r="AA163" s="127"/>
      <c r="AB163" s="127"/>
      <c r="AC163" s="127"/>
      <c r="AD163" s="127"/>
      <c r="AE163" s="127"/>
      <c r="AF163" s="127"/>
      <c r="AG163" s="127"/>
      <c r="AH163" s="127"/>
      <c r="AI163" s="127"/>
      <c r="AJ163" s="127"/>
      <c r="AK163" s="127"/>
      <c r="AL163" s="127"/>
      <c r="AM163" s="127"/>
    </row>
    <row r="164" spans="1:39" s="75" customFormat="1" ht="15" customHeight="1" x14ac:dyDescent="0.25">
      <c r="A164" s="113"/>
      <c r="B164" s="143"/>
      <c r="C164" s="113"/>
      <c r="D164" s="113"/>
      <c r="E164" s="113"/>
      <c r="F164" s="113"/>
      <c r="G164" s="113"/>
      <c r="H164" s="113"/>
      <c r="I164" s="113"/>
      <c r="J164" s="113"/>
      <c r="K164" s="113"/>
      <c r="L164" s="113"/>
      <c r="M164" s="113"/>
      <c r="N164" s="113"/>
      <c r="O164" s="113"/>
      <c r="P164" s="113"/>
      <c r="Q164" s="113"/>
      <c r="R164" s="113"/>
      <c r="S164" s="113"/>
      <c r="T164" s="127"/>
      <c r="U164" s="127"/>
      <c r="V164" s="127"/>
      <c r="W164" s="127"/>
      <c r="X164" s="127"/>
      <c r="Y164" s="127"/>
      <c r="Z164" s="127"/>
      <c r="AA164" s="127"/>
      <c r="AB164" s="127"/>
      <c r="AC164" s="127"/>
      <c r="AD164" s="127"/>
      <c r="AE164" s="127"/>
      <c r="AF164" s="127"/>
      <c r="AG164" s="127"/>
      <c r="AH164" s="127"/>
      <c r="AI164" s="127"/>
      <c r="AJ164" s="127"/>
      <c r="AK164" s="127"/>
      <c r="AL164" s="127"/>
      <c r="AM164" s="127"/>
    </row>
    <row r="165" spans="1:39" s="75" customFormat="1" ht="15" customHeight="1" x14ac:dyDescent="0.25">
      <c r="A165" s="113"/>
      <c r="B165" s="143"/>
      <c r="C165" s="113"/>
      <c r="D165" s="113"/>
      <c r="E165" s="113"/>
      <c r="F165" s="113"/>
      <c r="G165" s="113"/>
      <c r="H165" s="113"/>
      <c r="I165" s="113"/>
      <c r="J165" s="113"/>
      <c r="K165" s="113"/>
      <c r="L165" s="113"/>
      <c r="M165" s="113"/>
      <c r="N165" s="113"/>
      <c r="O165" s="113"/>
      <c r="P165" s="113"/>
      <c r="Q165" s="113"/>
      <c r="R165" s="113"/>
      <c r="S165" s="113"/>
      <c r="T165" s="127"/>
      <c r="U165" s="127"/>
      <c r="V165" s="127"/>
      <c r="W165" s="127"/>
      <c r="X165" s="127"/>
      <c r="Y165" s="127"/>
      <c r="Z165" s="127"/>
      <c r="AA165" s="127"/>
      <c r="AB165" s="127"/>
      <c r="AC165" s="127"/>
      <c r="AD165" s="127"/>
      <c r="AE165" s="127"/>
      <c r="AF165" s="127"/>
      <c r="AG165" s="127"/>
      <c r="AH165" s="127"/>
      <c r="AI165" s="127"/>
      <c r="AJ165" s="127"/>
      <c r="AK165" s="127"/>
      <c r="AL165" s="127"/>
      <c r="AM165" s="127"/>
    </row>
    <row r="166" spans="1:39" s="75" customFormat="1" ht="15" customHeight="1" x14ac:dyDescent="0.25">
      <c r="A166" s="113"/>
      <c r="B166" s="143"/>
      <c r="C166" s="113"/>
      <c r="D166" s="113"/>
      <c r="E166" s="113"/>
      <c r="F166" s="113"/>
      <c r="G166" s="113"/>
      <c r="H166" s="113"/>
      <c r="I166" s="113"/>
      <c r="J166" s="113"/>
      <c r="K166" s="113"/>
      <c r="L166" s="113"/>
      <c r="M166" s="113"/>
      <c r="N166" s="113"/>
      <c r="O166" s="113"/>
      <c r="P166" s="113"/>
      <c r="Q166" s="113"/>
      <c r="R166" s="113"/>
      <c r="S166" s="113"/>
      <c r="T166" s="127"/>
      <c r="U166" s="127"/>
      <c r="V166" s="127"/>
      <c r="W166" s="127"/>
      <c r="X166" s="127"/>
      <c r="Y166" s="127"/>
      <c r="Z166" s="127"/>
      <c r="AA166" s="127"/>
      <c r="AB166" s="127"/>
      <c r="AC166" s="127"/>
      <c r="AD166" s="127"/>
      <c r="AE166" s="127"/>
      <c r="AF166" s="127"/>
      <c r="AG166" s="127"/>
      <c r="AH166" s="127"/>
      <c r="AI166" s="127"/>
      <c r="AJ166" s="127"/>
      <c r="AK166" s="127"/>
      <c r="AL166" s="127"/>
      <c r="AM166" s="127"/>
    </row>
    <row r="167" spans="1:39" s="75" customFormat="1" ht="15" customHeight="1" x14ac:dyDescent="0.25">
      <c r="A167" s="113"/>
      <c r="B167" s="113"/>
      <c r="C167" s="113"/>
      <c r="D167" s="113"/>
      <c r="E167" s="113"/>
      <c r="F167" s="113"/>
      <c r="G167" s="113"/>
      <c r="H167" s="113"/>
      <c r="I167" s="113"/>
      <c r="J167" s="113"/>
      <c r="K167" s="113"/>
      <c r="L167" s="113"/>
      <c r="M167" s="113"/>
      <c r="N167" s="113"/>
      <c r="O167" s="113"/>
      <c r="P167" s="113"/>
      <c r="Q167" s="113"/>
      <c r="R167" s="113"/>
      <c r="S167" s="113"/>
      <c r="T167" s="127"/>
      <c r="U167" s="127"/>
      <c r="V167" s="127"/>
      <c r="W167" s="127"/>
      <c r="X167" s="127"/>
      <c r="Y167" s="127"/>
      <c r="Z167" s="127"/>
      <c r="AA167" s="127"/>
      <c r="AB167" s="127"/>
      <c r="AC167" s="127"/>
      <c r="AD167" s="127"/>
      <c r="AE167" s="127"/>
      <c r="AF167" s="127"/>
      <c r="AG167" s="127"/>
      <c r="AH167" s="127"/>
      <c r="AI167" s="127"/>
      <c r="AJ167" s="127"/>
      <c r="AK167" s="127"/>
      <c r="AL167" s="127"/>
      <c r="AM167" s="127"/>
    </row>
    <row r="168" spans="1:39" s="75" customFormat="1" ht="15" customHeight="1" x14ac:dyDescent="0.25">
      <c r="A168" s="113"/>
      <c r="B168" s="113"/>
      <c r="C168" s="113"/>
      <c r="D168" s="113"/>
      <c r="E168" s="113"/>
      <c r="F168" s="113"/>
      <c r="G168" s="113"/>
      <c r="H168" s="113"/>
      <c r="I168" s="113"/>
      <c r="J168" s="113"/>
      <c r="K168" s="113"/>
      <c r="L168" s="113"/>
      <c r="M168" s="113"/>
      <c r="N168" s="113"/>
      <c r="O168" s="113"/>
      <c r="P168" s="113"/>
      <c r="Q168" s="113"/>
      <c r="R168" s="113"/>
      <c r="S168" s="113"/>
      <c r="T168" s="127"/>
      <c r="U168" s="127"/>
      <c r="V168" s="127"/>
      <c r="W168" s="127"/>
      <c r="X168" s="127"/>
      <c r="Y168" s="127"/>
      <c r="Z168" s="127"/>
      <c r="AA168" s="127"/>
      <c r="AB168" s="127"/>
      <c r="AC168" s="127"/>
      <c r="AD168" s="127"/>
      <c r="AE168" s="127"/>
      <c r="AF168" s="127"/>
      <c r="AG168" s="127"/>
      <c r="AH168" s="127"/>
      <c r="AI168" s="127"/>
      <c r="AJ168" s="127"/>
      <c r="AK168" s="127"/>
      <c r="AL168" s="127"/>
      <c r="AM168" s="127"/>
    </row>
    <row r="169" spans="1:39" s="75" customFormat="1" ht="15" customHeight="1" x14ac:dyDescent="0.25">
      <c r="A169" s="113"/>
      <c r="B169" s="113"/>
      <c r="C169" s="113"/>
      <c r="D169" s="113"/>
      <c r="E169" s="113"/>
      <c r="F169" s="113"/>
      <c r="G169" s="113"/>
      <c r="H169" s="113"/>
      <c r="I169" s="113"/>
      <c r="J169" s="113"/>
      <c r="K169" s="113"/>
      <c r="L169" s="113"/>
      <c r="M169" s="113"/>
      <c r="N169" s="113"/>
      <c r="O169" s="113"/>
      <c r="P169" s="113"/>
      <c r="Q169" s="113"/>
      <c r="R169" s="113"/>
      <c r="S169" s="113"/>
      <c r="T169" s="127"/>
      <c r="U169" s="127"/>
      <c r="V169" s="127"/>
      <c r="W169" s="127"/>
      <c r="X169" s="127"/>
      <c r="Y169" s="127"/>
      <c r="Z169" s="127"/>
      <c r="AA169" s="127"/>
      <c r="AB169" s="127"/>
      <c r="AC169" s="127"/>
      <c r="AD169" s="127"/>
      <c r="AE169" s="127"/>
      <c r="AF169" s="127"/>
      <c r="AG169" s="127"/>
      <c r="AH169" s="127"/>
      <c r="AI169" s="127"/>
      <c r="AJ169" s="127"/>
      <c r="AK169" s="127"/>
      <c r="AL169" s="127"/>
      <c r="AM169" s="127"/>
    </row>
    <row r="170" spans="1:39" s="75" customFormat="1" ht="15" customHeight="1" x14ac:dyDescent="0.25">
      <c r="A170" s="113"/>
      <c r="B170" s="113"/>
      <c r="C170" s="113"/>
      <c r="D170" s="113"/>
      <c r="E170" s="113"/>
      <c r="F170" s="113"/>
      <c r="G170" s="113"/>
      <c r="H170" s="113"/>
      <c r="I170" s="113"/>
      <c r="J170" s="113"/>
      <c r="K170" s="113"/>
      <c r="L170" s="113"/>
      <c r="M170" s="113"/>
      <c r="N170" s="113"/>
      <c r="O170" s="113"/>
      <c r="P170" s="113"/>
      <c r="Q170" s="113"/>
      <c r="R170" s="113"/>
      <c r="S170" s="113"/>
      <c r="T170" s="127"/>
      <c r="U170" s="127"/>
      <c r="V170" s="127"/>
      <c r="W170" s="127"/>
      <c r="X170" s="127"/>
      <c r="Y170" s="127"/>
      <c r="Z170" s="127"/>
      <c r="AA170" s="127"/>
      <c r="AB170" s="127"/>
      <c r="AC170" s="127"/>
      <c r="AD170" s="127"/>
      <c r="AE170" s="127"/>
      <c r="AF170" s="127"/>
      <c r="AG170" s="127"/>
      <c r="AH170" s="127"/>
      <c r="AI170" s="127"/>
      <c r="AJ170" s="127"/>
      <c r="AK170" s="127"/>
      <c r="AL170" s="127"/>
      <c r="AM170" s="127"/>
    </row>
    <row r="171" spans="1:39" s="75" customFormat="1" ht="15" customHeight="1" x14ac:dyDescent="0.25">
      <c r="A171" s="113"/>
      <c r="B171" s="113"/>
      <c r="C171" s="113"/>
      <c r="D171" s="113"/>
      <c r="E171" s="113"/>
      <c r="F171" s="113"/>
      <c r="G171" s="113"/>
      <c r="H171" s="113"/>
      <c r="I171" s="113"/>
      <c r="J171" s="113"/>
      <c r="K171" s="113"/>
      <c r="L171" s="113"/>
      <c r="M171" s="113"/>
      <c r="N171" s="113"/>
      <c r="O171" s="113"/>
      <c r="P171" s="113"/>
      <c r="Q171" s="113"/>
      <c r="R171" s="113"/>
      <c r="S171" s="113"/>
      <c r="T171" s="127"/>
      <c r="U171" s="127"/>
      <c r="V171" s="127"/>
      <c r="W171" s="127"/>
      <c r="X171" s="127"/>
      <c r="Y171" s="127"/>
      <c r="Z171" s="127"/>
      <c r="AA171" s="127"/>
      <c r="AB171" s="127"/>
      <c r="AC171" s="127"/>
      <c r="AD171" s="127"/>
      <c r="AE171" s="127"/>
      <c r="AF171" s="127"/>
      <c r="AG171" s="127"/>
      <c r="AH171" s="127"/>
      <c r="AI171" s="127"/>
      <c r="AJ171" s="127"/>
      <c r="AK171" s="127"/>
      <c r="AL171" s="127"/>
      <c r="AM171" s="127"/>
    </row>
    <row r="172" spans="1:39" s="75" customFormat="1" ht="15" customHeight="1" x14ac:dyDescent="0.25">
      <c r="A172" s="113"/>
      <c r="B172" s="113"/>
      <c r="C172" s="113"/>
      <c r="D172" s="113"/>
      <c r="E172" s="113"/>
      <c r="F172" s="113"/>
      <c r="G172" s="113"/>
      <c r="H172" s="113"/>
      <c r="I172" s="113"/>
      <c r="J172" s="113"/>
      <c r="K172" s="113"/>
      <c r="L172" s="113"/>
      <c r="M172" s="130"/>
      <c r="N172" s="113"/>
      <c r="O172" s="113"/>
      <c r="P172" s="113"/>
      <c r="Q172" s="113"/>
      <c r="R172" s="113"/>
      <c r="S172" s="113"/>
      <c r="T172" s="127"/>
      <c r="U172" s="127"/>
      <c r="V172" s="127"/>
      <c r="W172" s="127"/>
      <c r="X172" s="127"/>
      <c r="Y172" s="127"/>
      <c r="Z172" s="127"/>
      <c r="AA172" s="127"/>
      <c r="AB172" s="127"/>
      <c r="AC172" s="127"/>
      <c r="AD172" s="127"/>
      <c r="AE172" s="127"/>
      <c r="AF172" s="127"/>
      <c r="AG172" s="127"/>
      <c r="AH172" s="127"/>
      <c r="AI172" s="127"/>
      <c r="AJ172" s="127"/>
      <c r="AK172" s="127"/>
      <c r="AL172" s="127"/>
      <c r="AM172" s="127"/>
    </row>
    <row r="173" spans="1:39" s="75" customFormat="1" ht="15" customHeight="1" x14ac:dyDescent="0.25">
      <c r="A173" s="130"/>
      <c r="B173" s="130"/>
      <c r="C173" s="130"/>
      <c r="D173" s="130"/>
      <c r="E173" s="130"/>
      <c r="F173" s="130"/>
      <c r="G173" s="130"/>
      <c r="H173" s="130"/>
      <c r="I173" s="130"/>
      <c r="J173" s="130"/>
      <c r="K173" s="130"/>
      <c r="L173" s="130"/>
      <c r="M173" s="130"/>
      <c r="N173" s="130"/>
      <c r="O173" s="130"/>
      <c r="P173" s="130"/>
      <c r="Q173" s="130"/>
      <c r="R173" s="130"/>
      <c r="S173" s="130"/>
      <c r="T173" s="127"/>
      <c r="U173" s="127"/>
      <c r="V173" s="127"/>
      <c r="W173" s="127"/>
      <c r="X173" s="127"/>
      <c r="Y173" s="127"/>
      <c r="Z173" s="127"/>
      <c r="AA173" s="127"/>
      <c r="AB173" s="127"/>
      <c r="AC173" s="127"/>
      <c r="AD173" s="127"/>
      <c r="AE173" s="127"/>
      <c r="AF173" s="127"/>
      <c r="AG173" s="127"/>
      <c r="AH173" s="127"/>
      <c r="AI173" s="127"/>
      <c r="AJ173" s="127"/>
      <c r="AK173" s="127"/>
      <c r="AL173" s="127"/>
      <c r="AM173" s="127"/>
    </row>
    <row r="174" spans="1:39" s="75" customFormat="1" ht="15" customHeight="1" x14ac:dyDescent="0.25">
      <c r="A174" s="130"/>
      <c r="B174" s="130"/>
      <c r="C174" s="130"/>
      <c r="D174" s="130"/>
      <c r="E174" s="130"/>
      <c r="F174" s="130"/>
      <c r="G174" s="130"/>
      <c r="H174" s="130"/>
      <c r="I174" s="130"/>
      <c r="J174" s="130"/>
      <c r="K174" s="130"/>
      <c r="L174" s="130"/>
      <c r="M174" s="130"/>
      <c r="N174" s="130"/>
      <c r="O174" s="130"/>
      <c r="P174" s="130"/>
      <c r="Q174" s="130"/>
      <c r="R174" s="130"/>
      <c r="S174" s="130"/>
      <c r="T174" s="127"/>
      <c r="U174" s="127"/>
      <c r="V174" s="127"/>
      <c r="W174" s="127"/>
      <c r="X174" s="127"/>
      <c r="Y174" s="127"/>
      <c r="Z174" s="127"/>
      <c r="AA174" s="127"/>
      <c r="AB174" s="127"/>
      <c r="AC174" s="127"/>
      <c r="AD174" s="127"/>
      <c r="AE174" s="127"/>
      <c r="AF174" s="127"/>
      <c r="AG174" s="127"/>
      <c r="AH174" s="127"/>
      <c r="AI174" s="127"/>
      <c r="AJ174" s="127"/>
      <c r="AK174" s="127"/>
      <c r="AL174" s="127"/>
      <c r="AM174" s="127"/>
    </row>
    <row r="175" spans="1:39" s="75" customFormat="1" ht="15" customHeight="1" x14ac:dyDescent="0.25">
      <c r="A175" s="130"/>
      <c r="B175" s="130"/>
      <c r="C175" s="130"/>
      <c r="D175" s="130"/>
      <c r="E175" s="130"/>
      <c r="F175" s="130"/>
      <c r="G175" s="130"/>
      <c r="H175" s="130"/>
      <c r="I175" s="130"/>
      <c r="J175" s="130"/>
      <c r="K175" s="130"/>
      <c r="L175" s="130"/>
      <c r="M175" s="130"/>
      <c r="N175" s="130"/>
      <c r="O175" s="130"/>
      <c r="P175" s="130"/>
      <c r="Q175" s="130"/>
      <c r="R175" s="130"/>
      <c r="S175" s="130"/>
      <c r="T175" s="127"/>
      <c r="U175" s="127"/>
      <c r="V175" s="127"/>
      <c r="W175" s="127"/>
      <c r="X175" s="127"/>
      <c r="Y175" s="127"/>
      <c r="Z175" s="127"/>
      <c r="AA175" s="127"/>
      <c r="AB175" s="127"/>
      <c r="AC175" s="127"/>
      <c r="AD175" s="127"/>
      <c r="AE175" s="127"/>
      <c r="AF175" s="127"/>
      <c r="AG175" s="127"/>
      <c r="AH175" s="127"/>
      <c r="AI175" s="127"/>
      <c r="AJ175" s="127"/>
      <c r="AK175" s="127"/>
      <c r="AL175" s="127"/>
      <c r="AM175" s="127"/>
    </row>
    <row r="176" spans="1:39" s="75" customFormat="1" ht="15" customHeight="1" x14ac:dyDescent="0.25">
      <c r="A176" s="130"/>
      <c r="B176" s="130"/>
      <c r="C176" s="130"/>
      <c r="D176" s="130"/>
      <c r="E176" s="130"/>
      <c r="F176" s="130"/>
      <c r="G176" s="130"/>
      <c r="H176" s="130"/>
      <c r="I176" s="130"/>
      <c r="J176" s="130"/>
      <c r="K176" s="130"/>
      <c r="L176" s="130"/>
      <c r="M176" s="130"/>
      <c r="N176" s="130"/>
      <c r="O176" s="130"/>
      <c r="P176" s="130"/>
      <c r="Q176" s="130"/>
      <c r="R176" s="130"/>
      <c r="S176" s="130"/>
      <c r="T176" s="127"/>
      <c r="U176" s="127"/>
      <c r="V176" s="127"/>
      <c r="W176" s="127"/>
      <c r="X176" s="127"/>
      <c r="Y176" s="127"/>
      <c r="Z176" s="127"/>
      <c r="AA176" s="127"/>
      <c r="AB176" s="127"/>
      <c r="AC176" s="127"/>
      <c r="AD176" s="127"/>
      <c r="AE176" s="127"/>
      <c r="AF176" s="127"/>
      <c r="AG176" s="127"/>
      <c r="AH176" s="127"/>
      <c r="AI176" s="127"/>
      <c r="AJ176" s="127"/>
      <c r="AK176" s="127"/>
      <c r="AL176" s="127"/>
      <c r="AM176" s="127"/>
    </row>
    <row r="177" spans="1:39" s="75" customFormat="1" ht="15" customHeight="1" x14ac:dyDescent="0.25">
      <c r="A177" s="130"/>
      <c r="B177" s="130"/>
      <c r="C177" s="130"/>
      <c r="D177" s="130"/>
      <c r="E177" s="130"/>
      <c r="F177" s="130"/>
      <c r="G177" s="130"/>
      <c r="H177" s="130"/>
      <c r="I177" s="130"/>
      <c r="J177" s="130"/>
      <c r="K177" s="130"/>
      <c r="L177" s="130"/>
      <c r="M177" s="130"/>
      <c r="N177" s="130"/>
      <c r="O177" s="130"/>
      <c r="P177" s="130"/>
      <c r="Q177" s="130"/>
      <c r="R177" s="130"/>
      <c r="S177" s="130"/>
      <c r="T177" s="127"/>
      <c r="U177" s="127"/>
      <c r="V177" s="127"/>
      <c r="W177" s="127"/>
      <c r="X177" s="127"/>
      <c r="Y177" s="127"/>
      <c r="Z177" s="127"/>
      <c r="AA177" s="127"/>
      <c r="AB177" s="127"/>
      <c r="AC177" s="127"/>
      <c r="AD177" s="127"/>
      <c r="AE177" s="127"/>
      <c r="AF177" s="127"/>
      <c r="AG177" s="127"/>
      <c r="AH177" s="127"/>
      <c r="AI177" s="127"/>
      <c r="AJ177" s="127"/>
      <c r="AK177" s="127"/>
      <c r="AL177" s="127"/>
      <c r="AM177" s="127"/>
    </row>
    <row r="178" spans="1:39" s="75" customFormat="1" ht="15" customHeight="1" x14ac:dyDescent="0.25">
      <c r="A178" s="130"/>
      <c r="B178" s="130"/>
      <c r="C178" s="130"/>
      <c r="D178" s="130"/>
      <c r="E178" s="130"/>
      <c r="F178" s="130"/>
      <c r="G178" s="130"/>
      <c r="H178" s="130"/>
      <c r="I178" s="130"/>
      <c r="J178" s="130"/>
      <c r="K178" s="130"/>
      <c r="L178" s="130"/>
      <c r="M178" s="130"/>
      <c r="N178" s="130"/>
      <c r="O178" s="130"/>
      <c r="P178" s="130"/>
      <c r="Q178" s="130"/>
      <c r="R178" s="130"/>
      <c r="S178" s="130"/>
      <c r="T178" s="127"/>
      <c r="U178" s="127"/>
      <c r="V178" s="127"/>
      <c r="W178" s="127"/>
      <c r="X178" s="127"/>
      <c r="Y178" s="127"/>
      <c r="Z178" s="127"/>
      <c r="AA178" s="127"/>
      <c r="AB178" s="127"/>
      <c r="AC178" s="127"/>
      <c r="AD178" s="127"/>
      <c r="AE178" s="127"/>
      <c r="AF178" s="127"/>
      <c r="AG178" s="127"/>
      <c r="AH178" s="127"/>
      <c r="AI178" s="127"/>
      <c r="AJ178" s="127"/>
      <c r="AK178" s="127"/>
      <c r="AL178" s="127"/>
      <c r="AM178" s="127"/>
    </row>
    <row r="179" spans="1:39" s="75" customFormat="1" ht="15" customHeight="1" x14ac:dyDescent="0.25">
      <c r="A179" s="130"/>
      <c r="B179" s="130"/>
      <c r="C179" s="130"/>
      <c r="D179" s="130"/>
      <c r="E179" s="130"/>
      <c r="F179" s="130"/>
      <c r="G179" s="130"/>
      <c r="H179" s="130"/>
      <c r="I179" s="130"/>
      <c r="J179" s="130"/>
      <c r="K179" s="130"/>
      <c r="L179" s="130"/>
      <c r="M179" s="130"/>
      <c r="N179" s="130"/>
      <c r="O179" s="130"/>
      <c r="P179" s="130"/>
      <c r="Q179" s="130"/>
      <c r="R179" s="130"/>
      <c r="S179" s="130"/>
      <c r="T179" s="127"/>
      <c r="U179" s="127"/>
      <c r="V179" s="127"/>
      <c r="W179" s="127"/>
      <c r="X179" s="127"/>
      <c r="Y179" s="127"/>
      <c r="Z179" s="127"/>
      <c r="AA179" s="127"/>
      <c r="AB179" s="127"/>
      <c r="AC179" s="127"/>
      <c r="AD179" s="127"/>
      <c r="AE179" s="127"/>
      <c r="AF179" s="127"/>
      <c r="AG179" s="127"/>
      <c r="AH179" s="127"/>
      <c r="AI179" s="127"/>
      <c r="AJ179" s="127"/>
      <c r="AK179" s="127"/>
      <c r="AL179" s="127"/>
      <c r="AM179" s="127"/>
    </row>
    <row r="180" spans="1:39" s="75" customFormat="1" ht="15" customHeight="1" x14ac:dyDescent="0.25">
      <c r="A180" s="130"/>
      <c r="B180" s="130"/>
      <c r="C180" s="130"/>
      <c r="D180" s="130"/>
      <c r="E180" s="130"/>
      <c r="F180" s="130"/>
      <c r="G180" s="130"/>
      <c r="H180" s="130"/>
      <c r="I180" s="130"/>
      <c r="J180" s="130"/>
      <c r="K180" s="130"/>
      <c r="L180" s="130"/>
      <c r="M180" s="130"/>
      <c r="N180" s="130"/>
      <c r="O180" s="130"/>
      <c r="P180" s="130"/>
      <c r="Q180" s="130"/>
      <c r="R180" s="130"/>
      <c r="S180" s="130"/>
      <c r="T180" s="127"/>
      <c r="U180" s="127"/>
      <c r="V180" s="127"/>
      <c r="W180" s="127"/>
      <c r="X180" s="127"/>
      <c r="Y180" s="127"/>
      <c r="Z180" s="127"/>
      <c r="AA180" s="127"/>
      <c r="AB180" s="127"/>
      <c r="AC180" s="127"/>
      <c r="AD180" s="127"/>
      <c r="AE180" s="127"/>
      <c r="AF180" s="127"/>
      <c r="AG180" s="127"/>
      <c r="AH180" s="127"/>
      <c r="AI180" s="127"/>
      <c r="AJ180" s="127"/>
      <c r="AK180" s="127"/>
      <c r="AL180" s="127"/>
      <c r="AM180" s="127"/>
    </row>
    <row r="181" spans="1:39" s="75" customFormat="1" ht="15" customHeight="1" x14ac:dyDescent="0.25">
      <c r="A181" s="130"/>
      <c r="B181" s="130"/>
      <c r="C181" s="130"/>
      <c r="D181" s="130"/>
      <c r="E181" s="130"/>
      <c r="F181" s="130"/>
      <c r="G181" s="130"/>
      <c r="H181" s="130"/>
      <c r="I181" s="130"/>
      <c r="J181" s="130"/>
      <c r="K181" s="130"/>
      <c r="L181" s="130"/>
      <c r="M181" s="130"/>
      <c r="N181" s="130"/>
      <c r="O181" s="130"/>
      <c r="P181" s="130"/>
      <c r="Q181" s="130"/>
      <c r="R181" s="130"/>
      <c r="S181" s="130"/>
      <c r="T181" s="127"/>
      <c r="U181" s="127"/>
      <c r="V181" s="127"/>
      <c r="W181" s="127"/>
      <c r="X181" s="127"/>
      <c r="Y181" s="127"/>
      <c r="Z181" s="127"/>
      <c r="AA181" s="127"/>
      <c r="AB181" s="127"/>
      <c r="AC181" s="127"/>
      <c r="AD181" s="127"/>
      <c r="AE181" s="127"/>
      <c r="AF181" s="127"/>
      <c r="AG181" s="127"/>
      <c r="AH181" s="127"/>
      <c r="AI181" s="127"/>
      <c r="AJ181" s="127"/>
      <c r="AK181" s="127"/>
      <c r="AL181" s="127"/>
      <c r="AM181" s="127"/>
    </row>
    <row r="182" spans="1:39" s="75" customFormat="1" ht="15" customHeight="1" x14ac:dyDescent="0.25">
      <c r="A182" s="130"/>
      <c r="B182" s="130"/>
      <c r="C182" s="130"/>
      <c r="D182" s="130"/>
      <c r="E182" s="130"/>
      <c r="F182" s="130"/>
      <c r="G182" s="130"/>
      <c r="H182" s="130"/>
      <c r="I182" s="130"/>
      <c r="J182" s="130"/>
      <c r="K182" s="130"/>
      <c r="L182" s="130"/>
      <c r="M182" s="130"/>
      <c r="N182" s="130"/>
      <c r="O182" s="130"/>
      <c r="P182" s="130"/>
      <c r="Q182" s="130"/>
      <c r="R182" s="130"/>
      <c r="S182" s="130"/>
      <c r="T182" s="127"/>
      <c r="U182" s="127"/>
      <c r="V182" s="127"/>
      <c r="W182" s="127"/>
      <c r="X182" s="127"/>
      <c r="Y182" s="127"/>
      <c r="Z182" s="127"/>
      <c r="AA182" s="127"/>
      <c r="AB182" s="127"/>
      <c r="AC182" s="127"/>
      <c r="AD182" s="127"/>
      <c r="AE182" s="127"/>
      <c r="AF182" s="127"/>
      <c r="AG182" s="127"/>
      <c r="AH182" s="127"/>
      <c r="AI182" s="127"/>
      <c r="AJ182" s="127"/>
      <c r="AK182" s="127"/>
      <c r="AL182" s="127"/>
      <c r="AM182" s="127"/>
    </row>
    <row r="183" spans="1:39" s="75" customFormat="1" ht="15" customHeight="1" x14ac:dyDescent="0.25">
      <c r="A183" s="130"/>
      <c r="B183" s="130"/>
      <c r="C183" s="130"/>
      <c r="D183" s="130"/>
      <c r="E183" s="130"/>
      <c r="F183" s="130"/>
      <c r="G183" s="130"/>
      <c r="H183" s="130"/>
      <c r="I183" s="130"/>
      <c r="J183" s="130"/>
      <c r="K183" s="130"/>
      <c r="L183" s="130"/>
      <c r="M183" s="130"/>
      <c r="N183" s="130"/>
      <c r="O183" s="130"/>
      <c r="P183" s="130"/>
      <c r="Q183" s="130"/>
      <c r="R183" s="130"/>
      <c r="S183" s="130"/>
      <c r="T183" s="127"/>
      <c r="U183" s="127"/>
      <c r="V183" s="127"/>
      <c r="W183" s="127"/>
      <c r="X183" s="127"/>
      <c r="Y183" s="127"/>
      <c r="Z183" s="127"/>
      <c r="AA183" s="127"/>
      <c r="AB183" s="127"/>
      <c r="AC183" s="127"/>
      <c r="AD183" s="127"/>
      <c r="AE183" s="127"/>
      <c r="AF183" s="127"/>
      <c r="AG183" s="127"/>
      <c r="AH183" s="127"/>
      <c r="AI183" s="127"/>
      <c r="AJ183" s="127"/>
      <c r="AK183" s="127"/>
      <c r="AL183" s="127"/>
      <c r="AM183" s="127"/>
    </row>
    <row r="184" spans="1:39" s="75" customFormat="1" ht="15" customHeight="1" x14ac:dyDescent="0.25">
      <c r="A184" s="130"/>
      <c r="B184" s="130"/>
      <c r="C184" s="130"/>
      <c r="D184" s="130"/>
      <c r="E184" s="130"/>
      <c r="F184" s="130"/>
      <c r="G184" s="130"/>
      <c r="H184" s="130"/>
      <c r="I184" s="130"/>
      <c r="J184" s="130"/>
      <c r="K184" s="130"/>
      <c r="L184" s="130"/>
      <c r="M184" s="130"/>
      <c r="N184" s="130"/>
      <c r="O184" s="130"/>
      <c r="P184" s="130"/>
      <c r="Q184" s="130"/>
      <c r="R184" s="130"/>
      <c r="S184" s="130"/>
      <c r="T184" s="127"/>
      <c r="U184" s="127"/>
      <c r="V184" s="127"/>
      <c r="W184" s="127"/>
      <c r="X184" s="127"/>
      <c r="Y184" s="127"/>
      <c r="Z184" s="127"/>
      <c r="AA184" s="127"/>
      <c r="AB184" s="127"/>
      <c r="AC184" s="127"/>
      <c r="AD184" s="127"/>
      <c r="AE184" s="127"/>
      <c r="AF184" s="127"/>
      <c r="AG184" s="127"/>
      <c r="AH184" s="127"/>
      <c r="AI184" s="127"/>
      <c r="AJ184" s="127"/>
      <c r="AK184" s="127"/>
      <c r="AL184" s="127"/>
      <c r="AM184" s="127"/>
    </row>
    <row r="185" spans="1:39" s="75" customFormat="1" ht="15" customHeight="1" x14ac:dyDescent="0.25">
      <c r="A185" s="130"/>
      <c r="B185" s="130"/>
      <c r="C185" s="130"/>
      <c r="D185" s="130"/>
      <c r="E185" s="130"/>
      <c r="F185" s="130"/>
      <c r="G185" s="130"/>
      <c r="H185" s="130"/>
      <c r="I185" s="130"/>
      <c r="J185" s="130"/>
      <c r="K185" s="130"/>
      <c r="L185" s="130"/>
      <c r="M185" s="130"/>
      <c r="N185" s="130"/>
      <c r="O185" s="130"/>
      <c r="P185" s="130"/>
      <c r="Q185" s="130"/>
      <c r="R185" s="130"/>
      <c r="S185" s="130"/>
      <c r="T185" s="127"/>
      <c r="U185" s="127"/>
      <c r="V185" s="127"/>
      <c r="W185" s="127"/>
      <c r="X185" s="127"/>
      <c r="Y185" s="127"/>
      <c r="Z185" s="127"/>
      <c r="AA185" s="127"/>
      <c r="AB185" s="127"/>
      <c r="AC185" s="127"/>
      <c r="AD185" s="127"/>
      <c r="AE185" s="127"/>
      <c r="AF185" s="127"/>
      <c r="AG185" s="127"/>
      <c r="AH185" s="127"/>
      <c r="AI185" s="127"/>
      <c r="AJ185" s="127"/>
      <c r="AK185" s="127"/>
      <c r="AL185" s="127"/>
      <c r="AM185" s="127"/>
    </row>
    <row r="186" spans="1:39" s="75" customFormat="1" ht="15" customHeight="1" x14ac:dyDescent="0.25">
      <c r="A186" s="130"/>
      <c r="B186" s="130"/>
      <c r="C186" s="130"/>
      <c r="D186" s="130"/>
      <c r="E186" s="130"/>
      <c r="F186" s="130"/>
      <c r="G186" s="130"/>
      <c r="H186" s="130"/>
      <c r="I186" s="130"/>
      <c r="J186" s="130"/>
      <c r="K186" s="130"/>
      <c r="L186" s="130"/>
      <c r="M186" s="130"/>
      <c r="N186" s="130"/>
      <c r="O186" s="130"/>
      <c r="P186" s="130"/>
      <c r="Q186" s="130"/>
      <c r="R186" s="130"/>
      <c r="S186" s="130"/>
      <c r="T186" s="127"/>
      <c r="U186" s="127"/>
      <c r="V186" s="127"/>
      <c r="W186" s="127"/>
      <c r="X186" s="127"/>
      <c r="Y186" s="127"/>
      <c r="Z186" s="127"/>
      <c r="AA186" s="127"/>
      <c r="AB186" s="127"/>
      <c r="AC186" s="127"/>
      <c r="AD186" s="127"/>
      <c r="AE186" s="127"/>
      <c r="AF186" s="127"/>
      <c r="AG186" s="127"/>
      <c r="AH186" s="127"/>
      <c r="AI186" s="127"/>
      <c r="AJ186" s="127"/>
      <c r="AK186" s="127"/>
      <c r="AL186" s="127"/>
      <c r="AM186" s="127"/>
    </row>
    <row r="187" spans="1:39" s="75" customFormat="1" ht="15" customHeight="1" x14ac:dyDescent="0.25">
      <c r="A187" s="130"/>
      <c r="B187" s="130"/>
      <c r="C187" s="130"/>
      <c r="D187" s="130"/>
      <c r="E187" s="130"/>
      <c r="F187" s="130"/>
      <c r="G187" s="130"/>
      <c r="H187" s="130"/>
      <c r="I187" s="130"/>
      <c r="J187" s="130"/>
      <c r="K187" s="130"/>
      <c r="L187" s="130"/>
      <c r="M187" s="130"/>
      <c r="N187" s="130"/>
      <c r="O187" s="130"/>
      <c r="P187" s="130"/>
      <c r="Q187" s="130"/>
      <c r="R187" s="130"/>
      <c r="S187" s="130"/>
      <c r="T187" s="127"/>
      <c r="U187" s="127"/>
      <c r="V187" s="127"/>
      <c r="W187" s="127"/>
      <c r="X187" s="127"/>
      <c r="Y187" s="127"/>
      <c r="Z187" s="127"/>
      <c r="AA187" s="127"/>
      <c r="AB187" s="127"/>
      <c r="AC187" s="127"/>
      <c r="AD187" s="127"/>
      <c r="AE187" s="127"/>
      <c r="AF187" s="127"/>
      <c r="AG187" s="127"/>
      <c r="AH187" s="127"/>
      <c r="AI187" s="127"/>
      <c r="AJ187" s="127"/>
      <c r="AK187" s="127"/>
      <c r="AL187" s="127"/>
      <c r="AM187" s="127"/>
    </row>
    <row r="188" spans="1:39" s="75" customFormat="1" ht="15" customHeight="1" x14ac:dyDescent="0.25">
      <c r="A188" s="130"/>
      <c r="B188" s="130"/>
      <c r="C188" s="130"/>
      <c r="D188" s="130"/>
      <c r="E188" s="130"/>
      <c r="F188" s="130"/>
      <c r="G188" s="130"/>
      <c r="H188" s="130"/>
      <c r="I188" s="130"/>
      <c r="J188" s="130"/>
      <c r="K188" s="130"/>
      <c r="L188" s="130"/>
      <c r="M188" s="130"/>
      <c r="N188" s="130"/>
      <c r="O188" s="130"/>
      <c r="P188" s="130"/>
      <c r="Q188" s="130"/>
      <c r="R188" s="130"/>
      <c r="S188" s="130"/>
      <c r="T188" s="127"/>
      <c r="U188" s="127"/>
      <c r="V188" s="127"/>
      <c r="W188" s="127"/>
      <c r="X188" s="127"/>
      <c r="Y188" s="127"/>
      <c r="Z188" s="127"/>
      <c r="AA188" s="127"/>
      <c r="AB188" s="127"/>
      <c r="AC188" s="127"/>
      <c r="AD188" s="127"/>
      <c r="AE188" s="127"/>
      <c r="AF188" s="127"/>
      <c r="AG188" s="127"/>
      <c r="AH188" s="127"/>
      <c r="AI188" s="127"/>
      <c r="AJ188" s="127"/>
      <c r="AK188" s="127"/>
      <c r="AL188" s="127"/>
      <c r="AM188" s="127"/>
    </row>
    <row r="189" spans="1:39" s="75" customFormat="1" ht="15" customHeight="1" x14ac:dyDescent="0.25">
      <c r="A189" s="130"/>
      <c r="B189" s="130"/>
      <c r="C189" s="130"/>
      <c r="D189" s="130"/>
      <c r="E189" s="130"/>
      <c r="F189" s="130"/>
      <c r="G189" s="130"/>
      <c r="H189" s="130"/>
      <c r="I189" s="130"/>
      <c r="J189" s="130"/>
      <c r="K189" s="130"/>
      <c r="L189" s="130"/>
      <c r="M189" s="130"/>
      <c r="N189" s="130"/>
      <c r="O189" s="130"/>
      <c r="P189" s="130"/>
      <c r="Q189" s="130"/>
      <c r="R189" s="130"/>
      <c r="S189" s="130"/>
      <c r="T189" s="127"/>
      <c r="U189" s="127"/>
      <c r="V189" s="127"/>
      <c r="W189" s="127"/>
      <c r="X189" s="127"/>
      <c r="Y189" s="127"/>
      <c r="Z189" s="127"/>
      <c r="AA189" s="127"/>
      <c r="AB189" s="127"/>
      <c r="AC189" s="127"/>
      <c r="AD189" s="127"/>
      <c r="AE189" s="127"/>
      <c r="AF189" s="127"/>
      <c r="AG189" s="127"/>
      <c r="AH189" s="127"/>
      <c r="AI189" s="127"/>
      <c r="AJ189" s="127"/>
      <c r="AK189" s="127"/>
      <c r="AL189" s="127"/>
      <c r="AM189" s="127"/>
    </row>
    <row r="190" spans="1:39" s="75" customFormat="1" ht="15" customHeight="1" x14ac:dyDescent="0.25">
      <c r="A190" s="130"/>
      <c r="B190" s="130"/>
      <c r="C190" s="130"/>
      <c r="D190" s="130"/>
      <c r="E190" s="130"/>
      <c r="F190" s="130"/>
      <c r="G190" s="130"/>
      <c r="H190" s="130"/>
      <c r="I190" s="130"/>
      <c r="J190" s="130"/>
      <c r="K190" s="130"/>
      <c r="L190" s="130"/>
      <c r="M190" s="130"/>
      <c r="N190" s="130"/>
      <c r="O190" s="130"/>
      <c r="P190" s="130"/>
      <c r="Q190" s="130"/>
      <c r="R190" s="130"/>
      <c r="S190" s="130"/>
      <c r="T190" s="127"/>
      <c r="U190" s="127"/>
      <c r="V190" s="127"/>
      <c r="W190" s="127"/>
      <c r="X190" s="127"/>
      <c r="Y190" s="127"/>
      <c r="Z190" s="127"/>
      <c r="AA190" s="127"/>
      <c r="AB190" s="127"/>
      <c r="AC190" s="127"/>
      <c r="AD190" s="127"/>
      <c r="AE190" s="127"/>
      <c r="AF190" s="127"/>
      <c r="AG190" s="127"/>
      <c r="AH190" s="127"/>
      <c r="AI190" s="127"/>
      <c r="AJ190" s="127"/>
      <c r="AK190" s="127"/>
      <c r="AL190" s="127"/>
      <c r="AM190" s="127"/>
    </row>
    <row r="191" spans="1:39" s="75" customFormat="1" ht="15" customHeight="1" x14ac:dyDescent="0.25">
      <c r="A191" s="130"/>
      <c r="B191" s="130"/>
      <c r="C191" s="130"/>
      <c r="D191" s="130"/>
      <c r="E191" s="130"/>
      <c r="F191" s="130"/>
      <c r="G191" s="130"/>
      <c r="H191" s="130"/>
      <c r="I191" s="130"/>
      <c r="J191" s="130"/>
      <c r="K191" s="130"/>
      <c r="L191" s="130"/>
      <c r="M191" s="130"/>
      <c r="N191" s="130"/>
      <c r="O191" s="130"/>
      <c r="P191" s="130"/>
      <c r="Q191" s="130"/>
      <c r="R191" s="130"/>
      <c r="S191" s="130"/>
      <c r="T191" s="127"/>
      <c r="U191" s="127"/>
      <c r="V191" s="127"/>
      <c r="W191" s="127"/>
      <c r="X191" s="127"/>
      <c r="Y191" s="127"/>
      <c r="Z191" s="127"/>
      <c r="AA191" s="127"/>
      <c r="AB191" s="127"/>
      <c r="AC191" s="127"/>
      <c r="AD191" s="127"/>
      <c r="AE191" s="127"/>
      <c r="AF191" s="127"/>
      <c r="AG191" s="127"/>
      <c r="AH191" s="127"/>
      <c r="AI191" s="127"/>
      <c r="AJ191" s="127"/>
      <c r="AK191" s="127"/>
      <c r="AL191" s="127"/>
      <c r="AM191" s="127"/>
    </row>
    <row r="192" spans="1:39" s="75" customFormat="1" ht="15" customHeight="1" x14ac:dyDescent="0.25">
      <c r="A192" s="130"/>
      <c r="B192" s="130"/>
      <c r="C192" s="130"/>
      <c r="D192" s="130"/>
      <c r="E192" s="130"/>
      <c r="F192" s="130"/>
      <c r="G192" s="130"/>
      <c r="H192" s="130"/>
      <c r="I192" s="130"/>
      <c r="J192" s="130"/>
      <c r="K192" s="130"/>
      <c r="L192" s="130"/>
      <c r="M192" s="130"/>
      <c r="N192" s="130"/>
      <c r="O192" s="130"/>
      <c r="P192" s="130"/>
      <c r="Q192" s="130"/>
      <c r="R192" s="130"/>
      <c r="S192" s="130"/>
      <c r="T192" s="127"/>
      <c r="U192" s="127"/>
      <c r="V192" s="127"/>
      <c r="W192" s="127"/>
      <c r="X192" s="127"/>
      <c r="Y192" s="127"/>
      <c r="Z192" s="127"/>
      <c r="AA192" s="127"/>
      <c r="AB192" s="127"/>
      <c r="AC192" s="127"/>
      <c r="AD192" s="127"/>
      <c r="AE192" s="127"/>
      <c r="AF192" s="127"/>
      <c r="AG192" s="127"/>
      <c r="AH192" s="127"/>
      <c r="AI192" s="127"/>
      <c r="AJ192" s="127"/>
      <c r="AK192" s="127"/>
      <c r="AL192" s="127"/>
      <c r="AM192" s="127"/>
    </row>
    <row r="193" spans="1:39" s="75" customFormat="1" ht="15" customHeight="1" x14ac:dyDescent="0.25">
      <c r="A193" s="130"/>
      <c r="B193" s="130"/>
      <c r="C193" s="130"/>
      <c r="D193" s="130"/>
      <c r="E193" s="130"/>
      <c r="F193" s="130"/>
      <c r="G193" s="130"/>
      <c r="H193" s="130"/>
      <c r="I193" s="130"/>
      <c r="J193" s="130"/>
      <c r="K193" s="130"/>
      <c r="L193" s="130"/>
      <c r="M193" s="130"/>
      <c r="N193" s="130"/>
      <c r="O193" s="130"/>
      <c r="P193" s="130"/>
      <c r="Q193" s="130"/>
      <c r="R193" s="130"/>
      <c r="S193" s="130"/>
      <c r="T193" s="127"/>
      <c r="U193" s="127"/>
      <c r="V193" s="127"/>
      <c r="W193" s="127"/>
      <c r="X193" s="127"/>
      <c r="Y193" s="127"/>
      <c r="Z193" s="127"/>
      <c r="AA193" s="127"/>
      <c r="AB193" s="127"/>
      <c r="AC193" s="127"/>
      <c r="AD193" s="127"/>
      <c r="AE193" s="127"/>
      <c r="AF193" s="127"/>
      <c r="AG193" s="127"/>
      <c r="AH193" s="127"/>
      <c r="AI193" s="127"/>
      <c r="AJ193" s="127"/>
      <c r="AK193" s="127"/>
      <c r="AL193" s="127"/>
      <c r="AM193" s="127"/>
    </row>
    <row r="194" spans="1:39" s="75" customFormat="1" ht="15" customHeight="1" x14ac:dyDescent="0.25">
      <c r="A194" s="130"/>
      <c r="B194" s="130"/>
      <c r="C194" s="130"/>
      <c r="D194" s="130"/>
      <c r="E194" s="130"/>
      <c r="F194" s="130"/>
      <c r="G194" s="130"/>
      <c r="H194" s="130"/>
      <c r="I194" s="130"/>
      <c r="J194" s="130"/>
      <c r="K194" s="130"/>
      <c r="L194" s="130"/>
      <c r="M194" s="130"/>
      <c r="N194" s="130"/>
      <c r="O194" s="130"/>
      <c r="P194" s="130"/>
      <c r="Q194" s="130"/>
      <c r="R194" s="130"/>
      <c r="S194" s="130"/>
      <c r="T194" s="127"/>
      <c r="U194" s="127"/>
      <c r="V194" s="127"/>
      <c r="W194" s="127"/>
      <c r="X194" s="127"/>
      <c r="Y194" s="127"/>
      <c r="Z194" s="127"/>
      <c r="AA194" s="127"/>
      <c r="AB194" s="127"/>
      <c r="AC194" s="127"/>
      <c r="AD194" s="127"/>
      <c r="AE194" s="127"/>
      <c r="AF194" s="127"/>
      <c r="AG194" s="127"/>
      <c r="AH194" s="127"/>
      <c r="AI194" s="127"/>
      <c r="AJ194" s="127"/>
      <c r="AK194" s="127"/>
      <c r="AL194" s="127"/>
      <c r="AM194" s="127"/>
    </row>
    <row r="195" spans="1:39" s="75" customFormat="1" ht="15" customHeight="1" x14ac:dyDescent="0.25">
      <c r="A195" s="130"/>
      <c r="B195" s="130"/>
      <c r="C195" s="130"/>
      <c r="D195" s="130"/>
      <c r="E195" s="130"/>
      <c r="F195" s="130"/>
      <c r="G195" s="130"/>
      <c r="H195" s="130"/>
      <c r="I195" s="130"/>
      <c r="J195" s="130"/>
      <c r="K195" s="130"/>
      <c r="L195" s="130"/>
      <c r="M195" s="130"/>
      <c r="N195" s="130"/>
      <c r="O195" s="130"/>
      <c r="P195" s="130"/>
      <c r="Q195" s="130"/>
      <c r="R195" s="130"/>
      <c r="S195" s="130"/>
      <c r="T195" s="127"/>
      <c r="U195" s="127"/>
      <c r="V195" s="127"/>
      <c r="W195" s="127"/>
      <c r="X195" s="127"/>
      <c r="Y195" s="127"/>
      <c r="Z195" s="127"/>
      <c r="AA195" s="127"/>
      <c r="AB195" s="127"/>
      <c r="AC195" s="127"/>
      <c r="AD195" s="127"/>
      <c r="AE195" s="127"/>
      <c r="AF195" s="127"/>
      <c r="AG195" s="127"/>
      <c r="AH195" s="127"/>
      <c r="AI195" s="127"/>
      <c r="AJ195" s="127"/>
      <c r="AK195" s="127"/>
      <c r="AL195" s="127"/>
      <c r="AM195" s="127"/>
    </row>
    <row r="196" spans="1:39" s="75" customFormat="1" ht="15" customHeight="1" x14ac:dyDescent="0.25">
      <c r="A196" s="130"/>
      <c r="B196" s="130"/>
      <c r="C196" s="130"/>
      <c r="D196" s="130"/>
      <c r="E196" s="130"/>
      <c r="F196" s="130"/>
      <c r="G196" s="130"/>
      <c r="H196" s="130"/>
      <c r="I196" s="130"/>
      <c r="J196" s="130"/>
      <c r="K196" s="130"/>
      <c r="L196" s="130"/>
      <c r="M196" s="130"/>
      <c r="N196" s="130"/>
      <c r="O196" s="130"/>
      <c r="P196" s="130"/>
      <c r="Q196" s="130"/>
      <c r="R196" s="130"/>
      <c r="S196" s="130"/>
      <c r="T196" s="127"/>
      <c r="U196" s="127"/>
      <c r="V196" s="127"/>
      <c r="W196" s="127"/>
      <c r="X196" s="127"/>
      <c r="Y196" s="127"/>
      <c r="Z196" s="127"/>
      <c r="AA196" s="127"/>
      <c r="AB196" s="127"/>
      <c r="AC196" s="127"/>
      <c r="AD196" s="127"/>
      <c r="AE196" s="127"/>
      <c r="AF196" s="127"/>
      <c r="AG196" s="127"/>
      <c r="AH196" s="127"/>
      <c r="AI196" s="127"/>
      <c r="AJ196" s="127"/>
      <c r="AK196" s="127"/>
      <c r="AL196" s="127"/>
      <c r="AM196" s="127"/>
    </row>
    <row r="197" spans="1:39" s="75" customFormat="1" ht="15" customHeight="1" x14ac:dyDescent="0.25">
      <c r="A197" s="130"/>
      <c r="B197" s="130"/>
      <c r="C197" s="130"/>
      <c r="D197" s="130"/>
      <c r="E197" s="130"/>
      <c r="F197" s="130"/>
      <c r="G197" s="130"/>
      <c r="H197" s="130"/>
      <c r="I197" s="130"/>
      <c r="J197" s="130"/>
      <c r="K197" s="130"/>
      <c r="L197" s="130"/>
      <c r="M197" s="130"/>
      <c r="N197" s="130"/>
      <c r="O197" s="130"/>
      <c r="P197" s="130"/>
      <c r="Q197" s="130"/>
      <c r="R197" s="130"/>
      <c r="S197" s="130"/>
      <c r="T197" s="127"/>
      <c r="U197" s="127"/>
      <c r="V197" s="127"/>
      <c r="W197" s="127"/>
      <c r="X197" s="127"/>
      <c r="Y197" s="127"/>
      <c r="Z197" s="127"/>
      <c r="AA197" s="127"/>
      <c r="AB197" s="127"/>
      <c r="AC197" s="127"/>
      <c r="AD197" s="127"/>
      <c r="AE197" s="127"/>
      <c r="AF197" s="127"/>
      <c r="AG197" s="127"/>
      <c r="AH197" s="127"/>
      <c r="AI197" s="127"/>
      <c r="AJ197" s="127"/>
      <c r="AK197" s="127"/>
      <c r="AL197" s="127"/>
      <c r="AM197" s="127"/>
    </row>
    <row r="198" spans="1:39" s="75" customFormat="1" ht="15" customHeight="1" x14ac:dyDescent="0.25">
      <c r="A198" s="130"/>
      <c r="B198" s="130"/>
      <c r="C198" s="130"/>
      <c r="D198" s="130"/>
      <c r="E198" s="130"/>
      <c r="F198" s="130"/>
      <c r="G198" s="130"/>
      <c r="H198" s="130"/>
      <c r="I198" s="130"/>
      <c r="J198" s="130"/>
      <c r="K198" s="130"/>
      <c r="L198" s="130"/>
      <c r="M198" s="130"/>
      <c r="N198" s="130"/>
      <c r="O198" s="130"/>
      <c r="P198" s="130"/>
      <c r="Q198" s="130"/>
      <c r="R198" s="130"/>
      <c r="S198" s="130"/>
      <c r="T198" s="127"/>
      <c r="U198" s="127"/>
      <c r="V198" s="127"/>
      <c r="W198" s="127"/>
      <c r="X198" s="127"/>
      <c r="Y198" s="127"/>
      <c r="Z198" s="127"/>
      <c r="AA198" s="127"/>
      <c r="AB198" s="127"/>
      <c r="AC198" s="127"/>
      <c r="AD198" s="127"/>
      <c r="AE198" s="127"/>
      <c r="AF198" s="127"/>
      <c r="AG198" s="127"/>
      <c r="AH198" s="127"/>
      <c r="AI198" s="127"/>
      <c r="AJ198" s="127"/>
      <c r="AK198" s="127"/>
      <c r="AL198" s="127"/>
      <c r="AM198" s="127"/>
    </row>
    <row r="199" spans="1:39" s="75" customFormat="1" ht="15" customHeight="1" x14ac:dyDescent="0.25">
      <c r="A199" s="130"/>
      <c r="B199" s="130"/>
      <c r="C199" s="130"/>
      <c r="D199" s="130"/>
      <c r="E199" s="130"/>
      <c r="F199" s="130"/>
      <c r="G199" s="130"/>
      <c r="H199" s="130"/>
      <c r="I199" s="130"/>
      <c r="J199" s="130"/>
      <c r="K199" s="130"/>
      <c r="L199" s="130"/>
      <c r="M199" s="130"/>
      <c r="N199" s="130"/>
      <c r="O199" s="130"/>
      <c r="P199" s="130"/>
      <c r="Q199" s="130"/>
      <c r="R199" s="130"/>
      <c r="S199" s="130"/>
      <c r="T199" s="127"/>
      <c r="U199" s="127"/>
      <c r="V199" s="127"/>
      <c r="W199" s="127"/>
      <c r="X199" s="127"/>
      <c r="Y199" s="127"/>
      <c r="Z199" s="127"/>
      <c r="AA199" s="127"/>
      <c r="AB199" s="127"/>
      <c r="AC199" s="127"/>
      <c r="AD199" s="127"/>
      <c r="AE199" s="127"/>
      <c r="AF199" s="127"/>
      <c r="AG199" s="127"/>
      <c r="AH199" s="127"/>
      <c r="AI199" s="127"/>
      <c r="AJ199" s="127"/>
      <c r="AK199" s="127"/>
      <c r="AL199" s="127"/>
      <c r="AM199" s="127"/>
    </row>
    <row r="200" spans="1:39" s="75" customFormat="1" ht="15" customHeight="1" x14ac:dyDescent="0.25">
      <c r="A200" s="130"/>
      <c r="B200" s="130"/>
      <c r="C200" s="130"/>
      <c r="D200" s="130"/>
      <c r="E200" s="130"/>
      <c r="F200" s="130"/>
      <c r="G200" s="130"/>
      <c r="H200" s="130"/>
      <c r="I200" s="130"/>
      <c r="J200" s="130"/>
      <c r="K200" s="130"/>
      <c r="L200" s="130"/>
      <c r="M200" s="130"/>
      <c r="N200" s="130"/>
      <c r="O200" s="130"/>
      <c r="P200" s="130"/>
      <c r="Q200" s="130"/>
      <c r="R200" s="130"/>
      <c r="S200" s="130"/>
      <c r="T200" s="127"/>
      <c r="U200" s="127"/>
      <c r="V200" s="127"/>
      <c r="W200" s="127"/>
      <c r="X200" s="127"/>
      <c r="Y200" s="127"/>
      <c r="Z200" s="127"/>
      <c r="AA200" s="127"/>
      <c r="AB200" s="127"/>
      <c r="AC200" s="127"/>
      <c r="AD200" s="127"/>
      <c r="AE200" s="127"/>
      <c r="AF200" s="127"/>
      <c r="AG200" s="127"/>
      <c r="AH200" s="127"/>
      <c r="AI200" s="127"/>
      <c r="AJ200" s="127"/>
      <c r="AK200" s="127"/>
      <c r="AL200" s="127"/>
      <c r="AM200" s="127"/>
    </row>
    <row r="201" spans="1:39" s="75" customFormat="1" ht="15" customHeight="1" x14ac:dyDescent="0.25">
      <c r="A201" s="130"/>
      <c r="B201" s="130"/>
      <c r="C201" s="130"/>
      <c r="D201" s="130"/>
      <c r="E201" s="130"/>
      <c r="F201" s="130"/>
      <c r="G201" s="130"/>
      <c r="H201" s="130"/>
      <c r="I201" s="130"/>
      <c r="J201" s="130"/>
      <c r="K201" s="130"/>
      <c r="L201" s="130"/>
      <c r="M201" s="130"/>
      <c r="N201" s="130"/>
      <c r="O201" s="130"/>
      <c r="P201" s="130"/>
      <c r="Q201" s="130"/>
      <c r="R201" s="130"/>
      <c r="S201" s="130"/>
      <c r="T201" s="127"/>
      <c r="U201" s="127"/>
      <c r="V201" s="127"/>
      <c r="W201" s="127"/>
      <c r="X201" s="127"/>
      <c r="Y201" s="127"/>
      <c r="Z201" s="127"/>
      <c r="AA201" s="127"/>
      <c r="AB201" s="127"/>
      <c r="AC201" s="127"/>
      <c r="AD201" s="127"/>
      <c r="AE201" s="127"/>
      <c r="AF201" s="127"/>
      <c r="AG201" s="127"/>
      <c r="AH201" s="127"/>
      <c r="AI201" s="127"/>
      <c r="AJ201" s="127"/>
      <c r="AK201" s="127"/>
      <c r="AL201" s="127"/>
      <c r="AM201" s="127"/>
    </row>
    <row r="202" spans="1:39" s="75" customFormat="1" ht="15" customHeight="1" x14ac:dyDescent="0.25">
      <c r="A202" s="130"/>
      <c r="B202" s="130"/>
      <c r="C202" s="130"/>
      <c r="D202" s="130"/>
      <c r="E202" s="130"/>
      <c r="F202" s="130"/>
      <c r="G202" s="130"/>
      <c r="H202" s="130"/>
      <c r="I202" s="130"/>
      <c r="J202" s="130"/>
      <c r="K202" s="130"/>
      <c r="L202" s="130"/>
      <c r="M202" s="130"/>
      <c r="N202" s="130"/>
      <c r="O202" s="130"/>
      <c r="P202" s="130"/>
      <c r="Q202" s="130"/>
      <c r="R202" s="130"/>
      <c r="S202" s="130"/>
      <c r="T202" s="127"/>
      <c r="U202" s="127"/>
      <c r="V202" s="127"/>
      <c r="W202" s="127"/>
      <c r="X202" s="127"/>
      <c r="Y202" s="127"/>
      <c r="Z202" s="127"/>
      <c r="AA202" s="127"/>
      <c r="AB202" s="127"/>
      <c r="AC202" s="127"/>
      <c r="AD202" s="127"/>
      <c r="AE202" s="127"/>
      <c r="AF202" s="127"/>
      <c r="AG202" s="127"/>
      <c r="AH202" s="127"/>
      <c r="AI202" s="127"/>
      <c r="AJ202" s="127"/>
      <c r="AK202" s="127"/>
      <c r="AL202" s="127"/>
      <c r="AM202" s="127"/>
    </row>
    <row r="203" spans="1:39" s="75" customFormat="1" ht="15" customHeight="1" x14ac:dyDescent="0.25">
      <c r="A203" s="130"/>
      <c r="B203" s="130"/>
      <c r="C203" s="130"/>
      <c r="D203" s="130"/>
      <c r="E203" s="130"/>
      <c r="F203" s="130"/>
      <c r="G203" s="130"/>
      <c r="H203" s="130"/>
      <c r="I203" s="130"/>
      <c r="J203" s="130"/>
      <c r="K203" s="130"/>
      <c r="L203" s="130"/>
      <c r="M203" s="130"/>
      <c r="N203" s="130"/>
      <c r="O203" s="130"/>
      <c r="P203" s="130"/>
      <c r="Q203" s="130"/>
      <c r="R203" s="130"/>
      <c r="S203" s="130"/>
      <c r="T203" s="127"/>
      <c r="U203" s="127"/>
      <c r="V203" s="127"/>
      <c r="W203" s="127"/>
      <c r="X203" s="127"/>
      <c r="Y203" s="127"/>
      <c r="Z203" s="127"/>
      <c r="AA203" s="127"/>
      <c r="AB203" s="127"/>
      <c r="AC203" s="127"/>
      <c r="AD203" s="127"/>
      <c r="AE203" s="127"/>
      <c r="AF203" s="127"/>
      <c r="AG203" s="127"/>
      <c r="AH203" s="127"/>
      <c r="AI203" s="127"/>
      <c r="AJ203" s="127"/>
      <c r="AK203" s="127"/>
      <c r="AL203" s="127"/>
      <c r="AM203" s="127"/>
    </row>
    <row r="204" spans="1:39" s="75" customFormat="1" ht="15" customHeight="1" x14ac:dyDescent="0.25">
      <c r="A204" s="130"/>
      <c r="B204" s="130"/>
      <c r="C204" s="130"/>
      <c r="D204" s="130"/>
      <c r="E204" s="130"/>
      <c r="F204" s="130"/>
      <c r="G204" s="130"/>
      <c r="H204" s="130"/>
      <c r="I204" s="130"/>
      <c r="J204" s="130"/>
      <c r="K204" s="130"/>
      <c r="L204" s="130"/>
      <c r="M204" s="130"/>
      <c r="N204" s="130"/>
      <c r="O204" s="130"/>
      <c r="P204" s="130"/>
      <c r="Q204" s="130"/>
      <c r="R204" s="130"/>
      <c r="S204" s="130"/>
      <c r="T204" s="127"/>
      <c r="U204" s="127"/>
      <c r="V204" s="127"/>
      <c r="W204" s="127"/>
      <c r="X204" s="127"/>
      <c r="Y204" s="127"/>
      <c r="Z204" s="127"/>
      <c r="AA204" s="127"/>
      <c r="AB204" s="127"/>
      <c r="AC204" s="127"/>
      <c r="AD204" s="127"/>
      <c r="AE204" s="127"/>
      <c r="AF204" s="127"/>
      <c r="AG204" s="127"/>
      <c r="AH204" s="127"/>
      <c r="AI204" s="127"/>
      <c r="AJ204" s="127"/>
      <c r="AK204" s="127"/>
      <c r="AL204" s="127"/>
      <c r="AM204" s="127"/>
    </row>
    <row r="205" spans="1:39" s="75" customFormat="1" ht="15" customHeight="1" x14ac:dyDescent="0.25">
      <c r="A205" s="130"/>
      <c r="B205" s="130"/>
      <c r="C205" s="130"/>
      <c r="D205" s="130"/>
      <c r="E205" s="130"/>
      <c r="F205" s="130"/>
      <c r="G205" s="130"/>
      <c r="H205" s="130"/>
      <c r="I205" s="130"/>
      <c r="J205" s="130"/>
      <c r="K205" s="130"/>
      <c r="L205" s="130"/>
      <c r="M205" s="130"/>
      <c r="N205" s="130"/>
      <c r="O205" s="130"/>
      <c r="P205" s="130"/>
      <c r="Q205" s="130"/>
      <c r="R205" s="130"/>
      <c r="S205" s="130"/>
      <c r="T205" s="127"/>
      <c r="U205" s="127"/>
      <c r="V205" s="127"/>
      <c r="W205" s="127"/>
      <c r="X205" s="127"/>
      <c r="Y205" s="127"/>
      <c r="Z205" s="127"/>
      <c r="AA205" s="127"/>
      <c r="AB205" s="127"/>
      <c r="AC205" s="127"/>
      <c r="AD205" s="127"/>
      <c r="AE205" s="127"/>
      <c r="AF205" s="127"/>
      <c r="AG205" s="127"/>
      <c r="AH205" s="127"/>
      <c r="AI205" s="127"/>
      <c r="AJ205" s="127"/>
      <c r="AK205" s="127"/>
      <c r="AL205" s="127"/>
      <c r="AM205" s="127"/>
    </row>
    <row r="206" spans="1:39" s="75" customFormat="1" ht="15" customHeight="1" x14ac:dyDescent="0.25">
      <c r="A206" s="130"/>
      <c r="B206" s="130"/>
      <c r="C206" s="130"/>
      <c r="D206" s="130"/>
      <c r="E206" s="130"/>
      <c r="F206" s="130"/>
      <c r="G206" s="130"/>
      <c r="H206" s="130"/>
      <c r="I206" s="130"/>
      <c r="J206" s="130"/>
      <c r="K206" s="130"/>
      <c r="L206" s="130"/>
      <c r="M206" s="130"/>
      <c r="N206" s="130"/>
      <c r="O206" s="130"/>
      <c r="P206" s="130"/>
      <c r="Q206" s="130"/>
      <c r="R206" s="130"/>
      <c r="S206" s="130"/>
      <c r="T206" s="127"/>
      <c r="U206" s="127"/>
      <c r="V206" s="127"/>
      <c r="W206" s="127"/>
      <c r="X206" s="127"/>
      <c r="Y206" s="127"/>
      <c r="Z206" s="127"/>
      <c r="AA206" s="127"/>
      <c r="AB206" s="127"/>
      <c r="AC206" s="127"/>
      <c r="AD206" s="127"/>
      <c r="AE206" s="127"/>
      <c r="AF206" s="127"/>
      <c r="AG206" s="127"/>
      <c r="AH206" s="127"/>
      <c r="AI206" s="127"/>
      <c r="AJ206" s="127"/>
      <c r="AK206" s="127"/>
      <c r="AL206" s="127"/>
      <c r="AM206" s="127"/>
    </row>
    <row r="207" spans="1:39" s="75" customFormat="1" ht="15" customHeight="1" x14ac:dyDescent="0.25">
      <c r="A207" s="130"/>
      <c r="B207" s="130"/>
      <c r="C207" s="130"/>
      <c r="D207" s="130"/>
      <c r="E207" s="130"/>
      <c r="F207" s="130"/>
      <c r="G207" s="130"/>
      <c r="H207" s="130"/>
      <c r="I207" s="130"/>
      <c r="J207" s="130"/>
      <c r="K207" s="130"/>
      <c r="L207" s="130"/>
      <c r="M207" s="130"/>
      <c r="N207" s="130"/>
      <c r="O207" s="130"/>
      <c r="P207" s="130"/>
      <c r="Q207" s="130"/>
      <c r="R207" s="130"/>
      <c r="S207" s="130"/>
      <c r="T207" s="127"/>
      <c r="U207" s="127"/>
      <c r="V207" s="127"/>
      <c r="W207" s="127"/>
      <c r="X207" s="127"/>
      <c r="Y207" s="127"/>
      <c r="Z207" s="127"/>
      <c r="AA207" s="127"/>
      <c r="AB207" s="127"/>
      <c r="AC207" s="127"/>
      <c r="AD207" s="127"/>
      <c r="AE207" s="127"/>
      <c r="AF207" s="127"/>
      <c r="AG207" s="127"/>
      <c r="AH207" s="127"/>
      <c r="AI207" s="127"/>
      <c r="AJ207" s="127"/>
      <c r="AK207" s="127"/>
      <c r="AL207" s="127"/>
      <c r="AM207" s="127"/>
    </row>
    <row r="208" spans="1:39" s="75" customFormat="1" ht="15" customHeight="1" x14ac:dyDescent="0.25">
      <c r="A208" s="130"/>
      <c r="B208" s="130"/>
      <c r="C208" s="130"/>
      <c r="D208" s="130"/>
      <c r="E208" s="130"/>
      <c r="F208" s="130"/>
      <c r="G208" s="130"/>
      <c r="H208" s="130"/>
      <c r="I208" s="130"/>
      <c r="J208" s="130"/>
      <c r="K208" s="130"/>
      <c r="L208" s="130"/>
      <c r="M208" s="130"/>
      <c r="N208" s="130"/>
      <c r="O208" s="130"/>
      <c r="P208" s="130"/>
      <c r="Q208" s="130"/>
      <c r="R208" s="130"/>
      <c r="S208" s="130"/>
      <c r="T208" s="127"/>
      <c r="U208" s="127"/>
      <c r="V208" s="127"/>
      <c r="W208" s="127"/>
      <c r="X208" s="127"/>
      <c r="Y208" s="127"/>
      <c r="Z208" s="127"/>
      <c r="AA208" s="127"/>
      <c r="AB208" s="127"/>
      <c r="AC208" s="127"/>
      <c r="AD208" s="127"/>
      <c r="AE208" s="127"/>
      <c r="AF208" s="127"/>
      <c r="AG208" s="127"/>
      <c r="AH208" s="127"/>
      <c r="AI208" s="127"/>
      <c r="AJ208" s="127"/>
      <c r="AK208" s="127"/>
      <c r="AL208" s="127"/>
      <c r="AM208" s="127"/>
    </row>
    <row r="209" spans="1:39" s="75" customFormat="1" ht="15" customHeight="1" x14ac:dyDescent="0.25">
      <c r="A209" s="130"/>
      <c r="B209" s="130"/>
      <c r="C209" s="130"/>
      <c r="D209" s="130"/>
      <c r="E209" s="130"/>
      <c r="F209" s="130"/>
      <c r="G209" s="130"/>
      <c r="H209" s="130"/>
      <c r="I209" s="130"/>
      <c r="J209" s="130"/>
      <c r="K209" s="130"/>
      <c r="L209" s="130"/>
      <c r="M209" s="130"/>
      <c r="N209" s="130"/>
      <c r="O209" s="130"/>
      <c r="P209" s="130"/>
      <c r="Q209" s="130"/>
      <c r="R209" s="130"/>
      <c r="S209" s="130"/>
      <c r="T209" s="127"/>
      <c r="U209" s="127"/>
      <c r="V209" s="127"/>
      <c r="W209" s="127"/>
      <c r="X209" s="127"/>
      <c r="Y209" s="127"/>
      <c r="Z209" s="127"/>
      <c r="AA209" s="127"/>
      <c r="AB209" s="127"/>
      <c r="AC209" s="127"/>
      <c r="AD209" s="127"/>
      <c r="AE209" s="127"/>
      <c r="AF209" s="127"/>
      <c r="AG209" s="127"/>
      <c r="AH209" s="127"/>
      <c r="AI209" s="127"/>
      <c r="AJ209" s="127"/>
      <c r="AK209" s="127"/>
      <c r="AL209" s="127"/>
      <c r="AM209" s="127"/>
    </row>
    <row r="210" spans="1:39" s="75" customFormat="1" ht="15" customHeight="1" x14ac:dyDescent="0.25">
      <c r="A210" s="130"/>
      <c r="B210" s="130"/>
      <c r="C210" s="130"/>
      <c r="D210" s="130"/>
      <c r="E210" s="130"/>
      <c r="F210" s="130"/>
      <c r="G210" s="130"/>
      <c r="H210" s="130"/>
      <c r="I210" s="130"/>
      <c r="J210" s="130"/>
      <c r="K210" s="130"/>
      <c r="L210" s="130"/>
      <c r="M210" s="130"/>
      <c r="N210" s="130"/>
      <c r="O210" s="130"/>
      <c r="P210" s="130"/>
      <c r="Q210" s="130"/>
      <c r="R210" s="130"/>
      <c r="S210" s="130"/>
      <c r="T210" s="127"/>
      <c r="U210" s="127"/>
      <c r="V210" s="127"/>
      <c r="W210" s="127"/>
      <c r="X210" s="127"/>
      <c r="Y210" s="127"/>
      <c r="Z210" s="127"/>
      <c r="AA210" s="127"/>
      <c r="AB210" s="127"/>
      <c r="AC210" s="127"/>
      <c r="AD210" s="127"/>
      <c r="AE210" s="127"/>
      <c r="AF210" s="127"/>
      <c r="AG210" s="127"/>
      <c r="AH210" s="127"/>
      <c r="AI210" s="127"/>
      <c r="AJ210" s="127"/>
      <c r="AK210" s="127"/>
      <c r="AL210" s="127"/>
      <c r="AM210" s="127"/>
    </row>
    <row r="211" spans="1:39" s="75" customFormat="1" ht="15" customHeight="1" x14ac:dyDescent="0.25">
      <c r="A211" s="130"/>
      <c r="B211" s="130"/>
      <c r="C211" s="130"/>
      <c r="D211" s="130"/>
      <c r="E211" s="130"/>
      <c r="F211" s="130"/>
      <c r="G211" s="130"/>
      <c r="H211" s="130"/>
      <c r="I211" s="130"/>
      <c r="J211" s="130"/>
      <c r="K211" s="130"/>
      <c r="L211" s="130"/>
      <c r="M211" s="130"/>
      <c r="N211" s="130"/>
      <c r="O211" s="130"/>
      <c r="P211" s="130"/>
      <c r="Q211" s="130"/>
      <c r="R211" s="130"/>
      <c r="S211" s="130"/>
      <c r="T211" s="127"/>
      <c r="U211" s="127"/>
      <c r="V211" s="127"/>
      <c r="W211" s="127"/>
      <c r="X211" s="127"/>
      <c r="Y211" s="127"/>
      <c r="Z211" s="127"/>
      <c r="AA211" s="127"/>
      <c r="AB211" s="127"/>
      <c r="AC211" s="127"/>
      <c r="AD211" s="127"/>
      <c r="AE211" s="127"/>
      <c r="AF211" s="127"/>
      <c r="AG211" s="127"/>
      <c r="AH211" s="127"/>
      <c r="AI211" s="127"/>
      <c r="AJ211" s="127"/>
      <c r="AK211" s="127"/>
      <c r="AL211" s="127"/>
      <c r="AM211" s="127"/>
    </row>
    <row r="212" spans="1:39" s="75" customFormat="1" ht="15" customHeight="1" x14ac:dyDescent="0.25">
      <c r="A212" s="130"/>
      <c r="B212" s="130"/>
      <c r="C212" s="130"/>
      <c r="D212" s="130"/>
      <c r="E212" s="130"/>
      <c r="F212" s="130"/>
      <c r="G212" s="130"/>
      <c r="H212" s="130"/>
      <c r="I212" s="130"/>
      <c r="J212" s="130"/>
      <c r="K212" s="130"/>
      <c r="L212" s="130"/>
      <c r="M212" s="130"/>
      <c r="N212" s="130"/>
      <c r="O212" s="130"/>
      <c r="P212" s="130"/>
      <c r="Q212" s="130"/>
      <c r="R212" s="130"/>
      <c r="S212" s="130"/>
      <c r="T212" s="127"/>
      <c r="U212" s="127"/>
      <c r="V212" s="127"/>
      <c r="W212" s="127"/>
      <c r="X212" s="127"/>
      <c r="Y212" s="127"/>
      <c r="Z212" s="127"/>
      <c r="AA212" s="127"/>
      <c r="AB212" s="127"/>
      <c r="AC212" s="127"/>
      <c r="AD212" s="127"/>
      <c r="AE212" s="127"/>
      <c r="AF212" s="127"/>
      <c r="AG212" s="127"/>
      <c r="AH212" s="127"/>
      <c r="AI212" s="127"/>
      <c r="AJ212" s="127"/>
      <c r="AK212" s="127"/>
      <c r="AL212" s="127"/>
      <c r="AM212" s="127"/>
    </row>
    <row r="213" spans="1:39" s="75" customFormat="1" ht="15" customHeight="1" x14ac:dyDescent="0.25">
      <c r="A213" s="130"/>
      <c r="B213" s="130"/>
      <c r="C213" s="130"/>
      <c r="D213" s="130"/>
      <c r="E213" s="130"/>
      <c r="F213" s="130"/>
      <c r="G213" s="130"/>
      <c r="H213" s="130"/>
      <c r="I213" s="130"/>
      <c r="J213" s="130"/>
      <c r="K213" s="130"/>
      <c r="L213" s="130"/>
      <c r="M213" s="130"/>
      <c r="N213" s="130"/>
      <c r="O213" s="130"/>
      <c r="P213" s="130"/>
      <c r="Q213" s="130"/>
      <c r="R213" s="130"/>
      <c r="S213" s="130"/>
      <c r="T213" s="127"/>
      <c r="U213" s="127"/>
      <c r="V213" s="127"/>
      <c r="W213" s="127"/>
      <c r="X213" s="127"/>
      <c r="Y213" s="127"/>
      <c r="Z213" s="127"/>
      <c r="AA213" s="127"/>
      <c r="AB213" s="127"/>
      <c r="AC213" s="127"/>
      <c r="AD213" s="127"/>
      <c r="AE213" s="127"/>
      <c r="AF213" s="127"/>
      <c r="AG213" s="127"/>
      <c r="AH213" s="127"/>
      <c r="AI213" s="127"/>
      <c r="AJ213" s="127"/>
      <c r="AK213" s="127"/>
      <c r="AL213" s="127"/>
      <c r="AM213" s="127"/>
    </row>
    <row r="214" spans="1:39" s="75" customFormat="1" ht="15" customHeight="1" x14ac:dyDescent="0.25">
      <c r="A214" s="130"/>
      <c r="B214" s="130"/>
      <c r="C214" s="130"/>
      <c r="D214" s="130"/>
      <c r="E214" s="130"/>
      <c r="F214" s="130"/>
      <c r="G214" s="130"/>
      <c r="H214" s="130"/>
      <c r="I214" s="130"/>
      <c r="J214" s="130"/>
      <c r="K214" s="130"/>
      <c r="L214" s="130"/>
      <c r="M214" s="130"/>
      <c r="N214" s="130"/>
      <c r="O214" s="130"/>
      <c r="P214" s="130"/>
      <c r="Q214" s="130"/>
      <c r="R214" s="130"/>
      <c r="S214" s="130"/>
      <c r="T214" s="127"/>
      <c r="U214" s="127"/>
      <c r="V214" s="127"/>
      <c r="W214" s="127"/>
      <c r="X214" s="127"/>
      <c r="Y214" s="127"/>
      <c r="Z214" s="127"/>
      <c r="AA214" s="127"/>
      <c r="AB214" s="127"/>
      <c r="AC214" s="127"/>
      <c r="AD214" s="127"/>
      <c r="AE214" s="127"/>
      <c r="AF214" s="127"/>
      <c r="AG214" s="127"/>
      <c r="AH214" s="127"/>
      <c r="AI214" s="127"/>
      <c r="AJ214" s="127"/>
      <c r="AK214" s="127"/>
      <c r="AL214" s="127"/>
      <c r="AM214" s="127"/>
    </row>
    <row r="215" spans="1:39" s="75" customFormat="1" ht="15" customHeight="1" x14ac:dyDescent="0.25">
      <c r="A215" s="130"/>
      <c r="B215" s="130"/>
      <c r="C215" s="130"/>
      <c r="D215" s="130"/>
      <c r="E215" s="130"/>
      <c r="F215" s="130"/>
      <c r="G215" s="130"/>
      <c r="H215" s="130"/>
      <c r="I215" s="130"/>
      <c r="J215" s="130"/>
      <c r="K215" s="130"/>
      <c r="L215" s="130"/>
      <c r="M215" s="130"/>
      <c r="N215" s="130"/>
      <c r="O215" s="130"/>
      <c r="P215" s="130"/>
      <c r="Q215" s="130"/>
      <c r="R215" s="130"/>
      <c r="S215" s="130"/>
      <c r="T215" s="127"/>
      <c r="U215" s="127"/>
      <c r="V215" s="127"/>
      <c r="W215" s="127"/>
      <c r="X215" s="127"/>
      <c r="Y215" s="127"/>
      <c r="Z215" s="127"/>
      <c r="AA215" s="127"/>
      <c r="AB215" s="127"/>
      <c r="AC215" s="127"/>
      <c r="AD215" s="127"/>
      <c r="AE215" s="127"/>
      <c r="AF215" s="127"/>
      <c r="AG215" s="127"/>
      <c r="AH215" s="127"/>
      <c r="AI215" s="127"/>
      <c r="AJ215" s="127"/>
      <c r="AK215" s="127"/>
      <c r="AL215" s="127"/>
      <c r="AM215" s="127"/>
    </row>
    <row r="216" spans="1:39" s="75" customFormat="1" ht="15" customHeight="1" x14ac:dyDescent="0.25">
      <c r="A216" s="130"/>
      <c r="B216" s="130"/>
      <c r="C216" s="130"/>
      <c r="D216" s="130"/>
      <c r="E216" s="130"/>
      <c r="F216" s="130"/>
      <c r="G216" s="130"/>
      <c r="H216" s="130"/>
      <c r="I216" s="130"/>
      <c r="J216" s="130"/>
      <c r="K216" s="130"/>
      <c r="L216" s="130"/>
      <c r="M216" s="130"/>
      <c r="N216" s="130"/>
      <c r="O216" s="130"/>
      <c r="P216" s="130"/>
      <c r="Q216" s="130"/>
      <c r="R216" s="130"/>
      <c r="S216" s="130"/>
      <c r="T216" s="127"/>
      <c r="U216" s="127"/>
      <c r="V216" s="127"/>
      <c r="W216" s="127"/>
      <c r="X216" s="127"/>
      <c r="Y216" s="127"/>
      <c r="Z216" s="127"/>
      <c r="AA216" s="127"/>
      <c r="AB216" s="127"/>
      <c r="AC216" s="127"/>
      <c r="AD216" s="127"/>
      <c r="AE216" s="127"/>
      <c r="AF216" s="127"/>
      <c r="AG216" s="127"/>
      <c r="AH216" s="127"/>
      <c r="AI216" s="127"/>
      <c r="AJ216" s="127"/>
      <c r="AK216" s="127"/>
      <c r="AL216" s="127"/>
      <c r="AM216" s="127"/>
    </row>
    <row r="217" spans="1:39" s="75" customFormat="1" ht="15" customHeight="1" x14ac:dyDescent="0.25">
      <c r="A217" s="130"/>
      <c r="B217" s="130"/>
      <c r="C217" s="130"/>
      <c r="D217" s="130"/>
      <c r="E217" s="130"/>
      <c r="F217" s="130"/>
      <c r="G217" s="130"/>
      <c r="H217" s="130"/>
      <c r="I217" s="130"/>
      <c r="J217" s="130"/>
      <c r="K217" s="130"/>
      <c r="L217" s="130"/>
      <c r="M217" s="130"/>
      <c r="N217" s="130"/>
      <c r="O217" s="130"/>
      <c r="P217" s="130"/>
      <c r="Q217" s="130"/>
      <c r="R217" s="130"/>
      <c r="S217" s="130"/>
      <c r="T217" s="127"/>
      <c r="U217" s="127"/>
      <c r="V217" s="127"/>
      <c r="W217" s="127"/>
      <c r="X217" s="127"/>
      <c r="Y217" s="127"/>
      <c r="Z217" s="127"/>
      <c r="AA217" s="127"/>
      <c r="AB217" s="127"/>
      <c r="AC217" s="127"/>
      <c r="AD217" s="127"/>
      <c r="AE217" s="127"/>
      <c r="AF217" s="127"/>
      <c r="AG217" s="127"/>
      <c r="AH217" s="127"/>
      <c r="AI217" s="127"/>
      <c r="AJ217" s="127"/>
      <c r="AK217" s="127"/>
      <c r="AL217" s="127"/>
      <c r="AM217" s="127"/>
    </row>
    <row r="218" spans="1:39" s="75" customFormat="1" ht="15" customHeight="1" x14ac:dyDescent="0.25">
      <c r="A218" s="130"/>
      <c r="B218" s="130"/>
      <c r="C218" s="130"/>
      <c r="D218" s="130"/>
      <c r="E218" s="130"/>
      <c r="F218" s="130"/>
      <c r="G218" s="130"/>
      <c r="H218" s="130"/>
      <c r="I218" s="130"/>
      <c r="J218" s="130"/>
      <c r="K218" s="130"/>
      <c r="L218" s="130"/>
      <c r="M218" s="130"/>
      <c r="N218" s="130"/>
      <c r="O218" s="130"/>
      <c r="P218" s="130"/>
      <c r="Q218" s="130"/>
      <c r="R218" s="130"/>
      <c r="S218" s="130"/>
      <c r="T218" s="127"/>
      <c r="U218" s="127"/>
      <c r="V218" s="127"/>
      <c r="W218" s="127"/>
      <c r="X218" s="127"/>
      <c r="Y218" s="127"/>
      <c r="Z218" s="127"/>
      <c r="AA218" s="127"/>
      <c r="AB218" s="127"/>
      <c r="AC218" s="127"/>
      <c r="AD218" s="127"/>
      <c r="AE218" s="127"/>
      <c r="AF218" s="127"/>
      <c r="AG218" s="127"/>
      <c r="AH218" s="127"/>
      <c r="AI218" s="127"/>
      <c r="AJ218" s="127"/>
      <c r="AK218" s="127"/>
      <c r="AL218" s="127"/>
      <c r="AM218" s="127"/>
    </row>
    <row r="219" spans="1:39" s="75" customFormat="1" ht="15" customHeight="1" x14ac:dyDescent="0.25">
      <c r="A219" s="130"/>
      <c r="B219" s="130"/>
      <c r="C219" s="130"/>
      <c r="D219" s="130"/>
      <c r="E219" s="130"/>
      <c r="F219" s="130"/>
      <c r="G219" s="130"/>
      <c r="H219" s="130"/>
      <c r="I219" s="130"/>
      <c r="J219" s="130"/>
      <c r="K219" s="130"/>
      <c r="L219" s="130"/>
      <c r="M219" s="130"/>
      <c r="N219" s="130"/>
      <c r="O219" s="130"/>
      <c r="P219" s="130"/>
      <c r="Q219" s="130"/>
      <c r="R219" s="130"/>
      <c r="S219" s="130"/>
      <c r="T219" s="127"/>
      <c r="U219" s="127"/>
      <c r="V219" s="127"/>
      <c r="W219" s="127"/>
      <c r="X219" s="127"/>
      <c r="Y219" s="127"/>
      <c r="Z219" s="127"/>
      <c r="AA219" s="127"/>
      <c r="AB219" s="127"/>
      <c r="AC219" s="127"/>
      <c r="AD219" s="127"/>
      <c r="AE219" s="127"/>
      <c r="AF219" s="127"/>
      <c r="AG219" s="127"/>
      <c r="AH219" s="127"/>
      <c r="AI219" s="127"/>
      <c r="AJ219" s="127"/>
      <c r="AK219" s="127"/>
      <c r="AL219" s="127"/>
      <c r="AM219" s="127"/>
    </row>
    <row r="220" spans="1:39" s="75" customFormat="1" ht="15" customHeight="1" x14ac:dyDescent="0.25">
      <c r="A220" s="130"/>
      <c r="B220" s="130"/>
      <c r="C220" s="130"/>
      <c r="D220" s="130"/>
      <c r="E220" s="130"/>
      <c r="F220" s="130"/>
      <c r="G220" s="130"/>
      <c r="H220" s="130"/>
      <c r="I220" s="130"/>
      <c r="J220" s="130"/>
      <c r="K220" s="130"/>
      <c r="L220" s="130"/>
      <c r="M220" s="130"/>
      <c r="N220" s="130"/>
      <c r="O220" s="130"/>
      <c r="P220" s="130"/>
      <c r="Q220" s="130"/>
      <c r="R220" s="130"/>
      <c r="S220" s="130"/>
      <c r="T220" s="127"/>
      <c r="U220" s="127"/>
      <c r="V220" s="127"/>
      <c r="W220" s="127"/>
      <c r="X220" s="127"/>
      <c r="Y220" s="127"/>
      <c r="Z220" s="127"/>
      <c r="AA220" s="127"/>
      <c r="AB220" s="127"/>
      <c r="AC220" s="127"/>
      <c r="AD220" s="127"/>
      <c r="AE220" s="127"/>
      <c r="AF220" s="127"/>
      <c r="AG220" s="127"/>
      <c r="AH220" s="127"/>
      <c r="AI220" s="127"/>
      <c r="AJ220" s="127"/>
      <c r="AK220" s="127"/>
      <c r="AL220" s="127"/>
      <c r="AM220" s="127"/>
    </row>
    <row r="221" spans="1:39" s="75" customFormat="1" ht="15" customHeight="1" x14ac:dyDescent="0.25">
      <c r="A221" s="130"/>
      <c r="B221" s="130"/>
      <c r="C221" s="130"/>
      <c r="D221" s="130"/>
      <c r="E221" s="130"/>
      <c r="F221" s="130"/>
      <c r="G221" s="130"/>
      <c r="H221" s="130"/>
      <c r="I221" s="130"/>
      <c r="J221" s="130"/>
      <c r="K221" s="130"/>
      <c r="L221" s="130"/>
      <c r="M221" s="130"/>
      <c r="N221" s="130"/>
      <c r="O221" s="130"/>
      <c r="P221" s="130"/>
      <c r="Q221" s="130"/>
      <c r="R221" s="130"/>
      <c r="S221" s="130"/>
      <c r="T221" s="127"/>
      <c r="U221" s="127"/>
      <c r="V221" s="127"/>
      <c r="W221" s="127"/>
      <c r="X221" s="127"/>
      <c r="Y221" s="127"/>
      <c r="Z221" s="127"/>
      <c r="AA221" s="127"/>
      <c r="AB221" s="127"/>
      <c r="AC221" s="127"/>
      <c r="AD221" s="127"/>
      <c r="AE221" s="127"/>
      <c r="AF221" s="127"/>
      <c r="AG221" s="127"/>
      <c r="AH221" s="127"/>
      <c r="AI221" s="127"/>
      <c r="AJ221" s="127"/>
      <c r="AK221" s="127"/>
      <c r="AL221" s="127"/>
      <c r="AM221" s="127"/>
    </row>
    <row r="222" spans="1:39" s="75" customFormat="1" ht="15" customHeight="1" x14ac:dyDescent="0.25">
      <c r="A222" s="130"/>
      <c r="B222" s="130"/>
      <c r="C222" s="130"/>
      <c r="D222" s="130"/>
      <c r="E222" s="130"/>
      <c r="F222" s="130"/>
      <c r="G222" s="130"/>
      <c r="H222" s="130"/>
      <c r="I222" s="130"/>
      <c r="J222" s="130"/>
      <c r="K222" s="130"/>
      <c r="L222" s="130"/>
      <c r="M222" s="130"/>
      <c r="N222" s="130"/>
      <c r="O222" s="130"/>
      <c r="P222" s="130"/>
      <c r="Q222" s="130"/>
      <c r="R222" s="130"/>
      <c r="S222" s="130"/>
      <c r="T222" s="127"/>
      <c r="U222" s="127"/>
      <c r="V222" s="127"/>
      <c r="W222" s="127"/>
      <c r="X222" s="127"/>
      <c r="Y222" s="127"/>
      <c r="Z222" s="127"/>
      <c r="AA222" s="127"/>
      <c r="AB222" s="127"/>
      <c r="AC222" s="127"/>
      <c r="AD222" s="127"/>
      <c r="AE222" s="127"/>
      <c r="AF222" s="127"/>
      <c r="AG222" s="127"/>
      <c r="AH222" s="127"/>
      <c r="AI222" s="127"/>
      <c r="AJ222" s="127"/>
      <c r="AK222" s="127"/>
      <c r="AL222" s="127"/>
      <c r="AM222" s="127"/>
    </row>
    <row r="223" spans="1:39" s="75" customFormat="1" ht="15" customHeight="1" x14ac:dyDescent="0.25">
      <c r="A223" s="130"/>
      <c r="B223" s="130"/>
      <c r="C223" s="130"/>
      <c r="D223" s="130"/>
      <c r="E223" s="130"/>
      <c r="F223" s="130"/>
      <c r="G223" s="130"/>
      <c r="H223" s="130"/>
      <c r="I223" s="130"/>
      <c r="J223" s="130"/>
      <c r="K223" s="130"/>
      <c r="L223" s="130"/>
      <c r="M223" s="130"/>
      <c r="N223" s="130"/>
      <c r="O223" s="130"/>
      <c r="P223" s="130"/>
      <c r="Q223" s="130"/>
      <c r="R223" s="130"/>
      <c r="S223" s="130"/>
      <c r="T223" s="127"/>
      <c r="U223" s="127"/>
      <c r="V223" s="127"/>
      <c r="W223" s="127"/>
      <c r="X223" s="127"/>
      <c r="Y223" s="127"/>
      <c r="Z223" s="127"/>
      <c r="AA223" s="127"/>
      <c r="AB223" s="127"/>
      <c r="AC223" s="127"/>
      <c r="AD223" s="127"/>
      <c r="AE223" s="127"/>
      <c r="AF223" s="127"/>
      <c r="AG223" s="127"/>
      <c r="AH223" s="127"/>
      <c r="AI223" s="127"/>
      <c r="AJ223" s="127"/>
      <c r="AK223" s="127"/>
      <c r="AL223" s="127"/>
      <c r="AM223" s="127"/>
    </row>
    <row r="224" spans="1:39" s="75" customFormat="1" ht="15" customHeight="1" x14ac:dyDescent="0.25">
      <c r="A224" s="130"/>
      <c r="B224" s="130"/>
      <c r="C224" s="130"/>
      <c r="D224" s="130"/>
      <c r="E224" s="130"/>
      <c r="F224" s="130"/>
      <c r="G224" s="130"/>
      <c r="H224" s="130"/>
      <c r="I224" s="130"/>
      <c r="J224" s="130"/>
      <c r="K224" s="130"/>
      <c r="L224" s="130"/>
      <c r="M224" s="130"/>
      <c r="N224" s="130"/>
      <c r="O224" s="130"/>
      <c r="P224" s="130"/>
      <c r="Q224" s="130"/>
      <c r="R224" s="130"/>
      <c r="S224" s="130"/>
      <c r="T224" s="127"/>
      <c r="U224" s="127"/>
      <c r="V224" s="127"/>
      <c r="W224" s="127"/>
      <c r="X224" s="127"/>
      <c r="Y224" s="127"/>
      <c r="Z224" s="127"/>
      <c r="AA224" s="127"/>
      <c r="AB224" s="127"/>
      <c r="AC224" s="127"/>
      <c r="AD224" s="127"/>
      <c r="AE224" s="127"/>
      <c r="AF224" s="127"/>
      <c r="AG224" s="127"/>
      <c r="AH224" s="127"/>
      <c r="AI224" s="127"/>
      <c r="AJ224" s="127"/>
      <c r="AK224" s="127"/>
      <c r="AL224" s="127"/>
      <c r="AM224" s="127"/>
    </row>
    <row r="225" spans="1:39" s="75" customFormat="1" ht="15" customHeight="1" x14ac:dyDescent="0.25">
      <c r="A225" s="130"/>
      <c r="B225" s="130"/>
      <c r="C225" s="130"/>
      <c r="D225" s="130"/>
      <c r="E225" s="130"/>
      <c r="F225" s="130"/>
      <c r="G225" s="130"/>
      <c r="H225" s="130"/>
      <c r="I225" s="130"/>
      <c r="J225" s="130"/>
      <c r="K225" s="130"/>
      <c r="L225" s="130"/>
      <c r="M225" s="130"/>
      <c r="N225" s="130"/>
      <c r="O225" s="130"/>
      <c r="P225" s="130"/>
      <c r="Q225" s="130"/>
      <c r="R225" s="130"/>
      <c r="S225" s="130"/>
      <c r="T225" s="127"/>
      <c r="U225" s="127"/>
      <c r="V225" s="127"/>
      <c r="W225" s="127"/>
      <c r="X225" s="127"/>
      <c r="Y225" s="127"/>
      <c r="Z225" s="127"/>
      <c r="AA225" s="127"/>
      <c r="AB225" s="127"/>
      <c r="AC225" s="127"/>
      <c r="AD225" s="127"/>
      <c r="AE225" s="127"/>
      <c r="AF225" s="127"/>
      <c r="AG225" s="127"/>
      <c r="AH225" s="127"/>
      <c r="AI225" s="127"/>
      <c r="AJ225" s="127"/>
      <c r="AK225" s="127"/>
      <c r="AL225" s="127"/>
      <c r="AM225" s="127"/>
    </row>
    <row r="226" spans="1:39" s="75" customFormat="1" ht="15" customHeight="1" x14ac:dyDescent="0.25">
      <c r="A226" s="130"/>
      <c r="B226" s="130"/>
      <c r="C226" s="130"/>
      <c r="D226" s="130"/>
      <c r="E226" s="130"/>
      <c r="F226" s="130"/>
      <c r="G226" s="130"/>
      <c r="H226" s="130"/>
      <c r="I226" s="130"/>
      <c r="J226" s="130"/>
      <c r="K226" s="130"/>
      <c r="L226" s="130"/>
      <c r="M226" s="130"/>
      <c r="N226" s="130"/>
      <c r="O226" s="130"/>
      <c r="P226" s="130"/>
      <c r="Q226" s="130"/>
      <c r="R226" s="130"/>
      <c r="S226" s="130"/>
      <c r="T226" s="127"/>
      <c r="U226" s="127"/>
      <c r="V226" s="127"/>
      <c r="W226" s="127"/>
      <c r="X226" s="127"/>
      <c r="Y226" s="127"/>
      <c r="Z226" s="127"/>
      <c r="AA226" s="127"/>
      <c r="AB226" s="127"/>
      <c r="AC226" s="127"/>
      <c r="AD226" s="127"/>
      <c r="AE226" s="127"/>
      <c r="AF226" s="127"/>
      <c r="AG226" s="127"/>
      <c r="AH226" s="127"/>
      <c r="AI226" s="127"/>
      <c r="AJ226" s="127"/>
      <c r="AK226" s="127"/>
      <c r="AL226" s="127"/>
      <c r="AM226" s="127"/>
    </row>
    <row r="227" spans="1:39" s="75" customFormat="1" ht="15" customHeight="1" x14ac:dyDescent="0.25">
      <c r="A227" s="130"/>
      <c r="B227" s="130"/>
      <c r="C227" s="130"/>
      <c r="D227" s="130"/>
      <c r="E227" s="130"/>
      <c r="F227" s="130"/>
      <c r="G227" s="130"/>
      <c r="H227" s="130"/>
      <c r="I227" s="130"/>
      <c r="J227" s="130"/>
      <c r="K227" s="130"/>
      <c r="L227" s="130"/>
      <c r="M227" s="130"/>
      <c r="N227" s="130"/>
      <c r="O227" s="130"/>
      <c r="P227" s="130"/>
      <c r="Q227" s="130"/>
      <c r="R227" s="130"/>
      <c r="S227" s="130"/>
      <c r="T227" s="127"/>
      <c r="U227" s="127"/>
      <c r="V227" s="127"/>
      <c r="W227" s="127"/>
      <c r="X227" s="127"/>
      <c r="Y227" s="127"/>
      <c r="Z227" s="127"/>
      <c r="AA227" s="127"/>
      <c r="AB227" s="127"/>
      <c r="AC227" s="127"/>
      <c r="AD227" s="127"/>
      <c r="AE227" s="127"/>
      <c r="AF227" s="127"/>
      <c r="AG227" s="127"/>
      <c r="AH227" s="127"/>
      <c r="AI227" s="127"/>
      <c r="AJ227" s="127"/>
      <c r="AK227" s="127"/>
      <c r="AL227" s="127"/>
      <c r="AM227" s="127"/>
    </row>
    <row r="228" spans="1:39" s="75" customFormat="1" ht="15" customHeight="1" x14ac:dyDescent="0.25">
      <c r="A228" s="130"/>
      <c r="B228" s="130"/>
      <c r="C228" s="130"/>
      <c r="D228" s="130"/>
      <c r="E228" s="130"/>
      <c r="F228" s="130"/>
      <c r="G228" s="130"/>
      <c r="H228" s="130"/>
      <c r="I228" s="130"/>
      <c r="J228" s="130"/>
      <c r="K228" s="130"/>
      <c r="L228" s="130"/>
      <c r="M228" s="130"/>
      <c r="N228" s="130"/>
      <c r="O228" s="130"/>
      <c r="P228" s="130"/>
      <c r="Q228" s="130"/>
      <c r="R228" s="130"/>
      <c r="S228" s="130"/>
      <c r="T228" s="127"/>
      <c r="U228" s="127"/>
      <c r="V228" s="127"/>
      <c r="W228" s="127"/>
      <c r="X228" s="127"/>
      <c r="Y228" s="127"/>
      <c r="Z228" s="127"/>
      <c r="AA228" s="127"/>
      <c r="AB228" s="127"/>
      <c r="AC228" s="127"/>
      <c r="AD228" s="127"/>
      <c r="AE228" s="127"/>
      <c r="AF228" s="127"/>
      <c r="AG228" s="127"/>
      <c r="AH228" s="127"/>
      <c r="AI228" s="127"/>
      <c r="AJ228" s="127"/>
      <c r="AK228" s="127"/>
      <c r="AL228" s="127"/>
      <c r="AM228" s="127"/>
    </row>
    <row r="229" spans="1:39" s="75" customFormat="1" ht="15" customHeight="1" x14ac:dyDescent="0.25">
      <c r="A229" s="130"/>
      <c r="B229" s="130"/>
      <c r="C229" s="130"/>
      <c r="D229" s="130"/>
      <c r="E229" s="130"/>
      <c r="F229" s="130"/>
      <c r="G229" s="130"/>
      <c r="H229" s="130"/>
      <c r="I229" s="130"/>
      <c r="J229" s="130"/>
      <c r="K229" s="130"/>
      <c r="L229" s="130"/>
      <c r="M229" s="130"/>
      <c r="N229" s="130"/>
      <c r="O229" s="130"/>
      <c r="P229" s="130"/>
      <c r="Q229" s="130"/>
      <c r="R229" s="130"/>
      <c r="S229" s="130"/>
      <c r="T229" s="127"/>
      <c r="U229" s="127"/>
      <c r="V229" s="127"/>
      <c r="W229" s="127"/>
      <c r="X229" s="127"/>
      <c r="Y229" s="127"/>
      <c r="Z229" s="127"/>
      <c r="AA229" s="127"/>
      <c r="AB229" s="127"/>
      <c r="AC229" s="127"/>
      <c r="AD229" s="127"/>
      <c r="AE229" s="127"/>
      <c r="AF229" s="127"/>
      <c r="AG229" s="127"/>
      <c r="AH229" s="127"/>
      <c r="AI229" s="127"/>
      <c r="AJ229" s="127"/>
      <c r="AK229" s="127"/>
      <c r="AL229" s="127"/>
      <c r="AM229" s="127"/>
    </row>
    <row r="230" spans="1:39" s="75" customFormat="1" ht="15" customHeight="1" x14ac:dyDescent="0.25">
      <c r="A230" s="130"/>
      <c r="B230" s="130"/>
      <c r="C230" s="130"/>
      <c r="D230" s="130"/>
      <c r="E230" s="130"/>
      <c r="F230" s="130"/>
      <c r="G230" s="130"/>
      <c r="H230" s="130"/>
      <c r="I230" s="130"/>
      <c r="J230" s="130"/>
      <c r="K230" s="130"/>
      <c r="L230" s="130"/>
      <c r="M230" s="130"/>
      <c r="N230" s="130"/>
      <c r="O230" s="130"/>
      <c r="P230" s="130"/>
      <c r="Q230" s="130"/>
      <c r="R230" s="130"/>
      <c r="S230" s="130"/>
      <c r="T230" s="127"/>
      <c r="U230" s="127"/>
      <c r="V230" s="127"/>
      <c r="W230" s="127"/>
      <c r="X230" s="127"/>
      <c r="Y230" s="127"/>
      <c r="Z230" s="127"/>
      <c r="AA230" s="127"/>
      <c r="AB230" s="127"/>
      <c r="AC230" s="127"/>
      <c r="AD230" s="127"/>
      <c r="AE230" s="127"/>
      <c r="AF230" s="127"/>
      <c r="AG230" s="127"/>
      <c r="AH230" s="127"/>
      <c r="AI230" s="127"/>
      <c r="AJ230" s="127"/>
      <c r="AK230" s="127"/>
      <c r="AL230" s="127"/>
      <c r="AM230" s="127"/>
    </row>
    <row r="231" spans="1:39" s="75" customFormat="1" ht="15" customHeight="1" x14ac:dyDescent="0.25">
      <c r="A231" s="130"/>
      <c r="B231" s="130"/>
      <c r="C231" s="130"/>
      <c r="D231" s="130"/>
      <c r="E231" s="130"/>
      <c r="F231" s="130"/>
      <c r="G231" s="130"/>
      <c r="H231" s="130"/>
      <c r="I231" s="130"/>
      <c r="J231" s="130"/>
      <c r="K231" s="130"/>
      <c r="L231" s="130"/>
      <c r="M231" s="130"/>
      <c r="N231" s="130"/>
      <c r="O231" s="130"/>
      <c r="P231" s="130"/>
      <c r="Q231" s="130"/>
      <c r="R231" s="130"/>
      <c r="S231" s="130"/>
      <c r="T231" s="127"/>
      <c r="U231" s="127"/>
      <c r="V231" s="127"/>
      <c r="W231" s="127"/>
      <c r="X231" s="127"/>
      <c r="Y231" s="127"/>
      <c r="Z231" s="127"/>
      <c r="AA231" s="127"/>
      <c r="AB231" s="127"/>
      <c r="AC231" s="127"/>
      <c r="AD231" s="127"/>
      <c r="AE231" s="127"/>
      <c r="AF231" s="127"/>
      <c r="AG231" s="127"/>
      <c r="AH231" s="127"/>
      <c r="AI231" s="127"/>
      <c r="AJ231" s="127"/>
      <c r="AK231" s="127"/>
      <c r="AL231" s="127"/>
      <c r="AM231" s="127"/>
    </row>
    <row r="232" spans="1:39" s="75" customFormat="1" ht="15" customHeight="1" x14ac:dyDescent="0.25">
      <c r="A232" s="130"/>
      <c r="B232" s="130"/>
      <c r="C232" s="130"/>
      <c r="D232" s="130"/>
      <c r="E232" s="130"/>
      <c r="F232" s="130"/>
      <c r="G232" s="130"/>
      <c r="H232" s="130"/>
      <c r="I232" s="130"/>
      <c r="J232" s="130"/>
      <c r="K232" s="130"/>
      <c r="L232" s="130"/>
      <c r="M232" s="130"/>
      <c r="N232" s="130"/>
      <c r="O232" s="130"/>
      <c r="P232" s="130"/>
      <c r="Q232" s="130"/>
      <c r="R232" s="130"/>
      <c r="S232" s="130"/>
      <c r="T232" s="127"/>
      <c r="U232" s="127"/>
      <c r="V232" s="127"/>
      <c r="W232" s="127"/>
      <c r="X232" s="127"/>
      <c r="Y232" s="127"/>
      <c r="Z232" s="127"/>
      <c r="AA232" s="127"/>
      <c r="AB232" s="127"/>
      <c r="AC232" s="127"/>
      <c r="AD232" s="127"/>
      <c r="AE232" s="127"/>
      <c r="AF232" s="127"/>
      <c r="AG232" s="127"/>
      <c r="AH232" s="127"/>
      <c r="AI232" s="127"/>
      <c r="AJ232" s="127"/>
      <c r="AK232" s="127"/>
      <c r="AL232" s="127"/>
      <c r="AM232" s="127"/>
    </row>
    <row r="233" spans="1:39" s="75" customFormat="1" ht="15" customHeight="1" x14ac:dyDescent="0.25">
      <c r="A233" s="130"/>
      <c r="B233" s="130"/>
      <c r="C233" s="130"/>
      <c r="D233" s="130"/>
      <c r="E233" s="130"/>
      <c r="F233" s="130"/>
      <c r="G233" s="130"/>
      <c r="H233" s="130"/>
      <c r="I233" s="130"/>
      <c r="J233" s="130"/>
      <c r="K233" s="130"/>
      <c r="L233" s="130"/>
      <c r="M233" s="130"/>
      <c r="N233" s="130"/>
      <c r="O233" s="130"/>
      <c r="P233" s="130"/>
      <c r="Q233" s="130"/>
      <c r="R233" s="130"/>
      <c r="S233" s="130"/>
      <c r="T233" s="127"/>
      <c r="U233" s="127"/>
      <c r="V233" s="127"/>
      <c r="W233" s="127"/>
      <c r="X233" s="127"/>
      <c r="Y233" s="127"/>
      <c r="Z233" s="127"/>
      <c r="AA233" s="127"/>
      <c r="AB233" s="127"/>
      <c r="AC233" s="127"/>
      <c r="AD233" s="127"/>
      <c r="AE233" s="127"/>
      <c r="AF233" s="127"/>
      <c r="AG233" s="127"/>
      <c r="AH233" s="127"/>
      <c r="AI233" s="127"/>
      <c r="AJ233" s="127"/>
      <c r="AK233" s="127"/>
      <c r="AL233" s="127"/>
      <c r="AM233" s="127"/>
    </row>
    <row r="234" spans="1:39" s="75" customFormat="1" ht="15" customHeight="1" x14ac:dyDescent="0.25">
      <c r="A234" s="130"/>
      <c r="B234" s="130"/>
      <c r="C234" s="130"/>
      <c r="D234" s="130"/>
      <c r="E234" s="130"/>
      <c r="F234" s="130"/>
      <c r="G234" s="130"/>
      <c r="H234" s="130"/>
      <c r="I234" s="130"/>
      <c r="J234" s="130"/>
      <c r="K234" s="130"/>
      <c r="L234" s="130"/>
      <c r="M234" s="130"/>
      <c r="N234" s="130"/>
      <c r="O234" s="130"/>
      <c r="P234" s="130"/>
      <c r="Q234" s="130"/>
      <c r="R234" s="130"/>
      <c r="S234" s="130"/>
      <c r="T234" s="127"/>
      <c r="U234" s="127"/>
      <c r="V234" s="127"/>
      <c r="W234" s="127"/>
      <c r="X234" s="127"/>
      <c r="Y234" s="127"/>
      <c r="Z234" s="127"/>
      <c r="AA234" s="127"/>
      <c r="AB234" s="127"/>
      <c r="AC234" s="127"/>
      <c r="AD234" s="127"/>
      <c r="AE234" s="127"/>
      <c r="AF234" s="127"/>
      <c r="AG234" s="127"/>
      <c r="AH234" s="127"/>
      <c r="AI234" s="127"/>
      <c r="AJ234" s="127"/>
      <c r="AK234" s="127"/>
      <c r="AL234" s="127"/>
      <c r="AM234" s="127"/>
    </row>
    <row r="235" spans="1:39" s="75" customFormat="1" ht="15" customHeight="1" x14ac:dyDescent="0.25">
      <c r="A235" s="130"/>
      <c r="B235" s="130"/>
      <c r="C235" s="130"/>
      <c r="D235" s="130"/>
      <c r="E235" s="130"/>
      <c r="F235" s="130"/>
      <c r="G235" s="130"/>
      <c r="H235" s="130"/>
      <c r="I235" s="130"/>
      <c r="J235" s="130"/>
      <c r="K235" s="130"/>
      <c r="L235" s="130"/>
      <c r="M235" s="130"/>
      <c r="N235" s="130"/>
      <c r="O235" s="130"/>
      <c r="P235" s="130"/>
      <c r="Q235" s="130"/>
      <c r="R235" s="130"/>
      <c r="S235" s="130"/>
      <c r="T235" s="127"/>
      <c r="U235" s="127"/>
      <c r="V235" s="127"/>
      <c r="W235" s="127"/>
      <c r="X235" s="127"/>
      <c r="Y235" s="127"/>
      <c r="Z235" s="127"/>
      <c r="AA235" s="127"/>
      <c r="AB235" s="127"/>
      <c r="AC235" s="127"/>
      <c r="AD235" s="127"/>
      <c r="AE235" s="127"/>
      <c r="AF235" s="127"/>
      <c r="AG235" s="127"/>
      <c r="AH235" s="127"/>
      <c r="AI235" s="127"/>
      <c r="AJ235" s="127"/>
      <c r="AK235" s="127"/>
      <c r="AL235" s="127"/>
      <c r="AM235" s="127"/>
    </row>
    <row r="236" spans="1:39" s="75" customFormat="1" ht="15" customHeight="1" x14ac:dyDescent="0.25">
      <c r="A236" s="130"/>
      <c r="B236" s="130"/>
      <c r="C236" s="130"/>
      <c r="D236" s="130"/>
      <c r="E236" s="130"/>
      <c r="F236" s="130"/>
      <c r="G236" s="130"/>
      <c r="H236" s="130"/>
      <c r="I236" s="130"/>
      <c r="J236" s="130"/>
      <c r="K236" s="130"/>
      <c r="L236" s="130"/>
      <c r="M236" s="130"/>
      <c r="N236" s="130"/>
      <c r="O236" s="130"/>
      <c r="P236" s="130"/>
      <c r="Q236" s="130"/>
      <c r="R236" s="130"/>
      <c r="S236" s="130"/>
      <c r="T236" s="127"/>
      <c r="U236" s="127"/>
      <c r="V236" s="127"/>
      <c r="W236" s="127"/>
      <c r="X236" s="127"/>
      <c r="Y236" s="127"/>
      <c r="Z236" s="127"/>
      <c r="AA236" s="127"/>
      <c r="AB236" s="127"/>
      <c r="AC236" s="127"/>
      <c r="AD236" s="127"/>
      <c r="AE236" s="127"/>
      <c r="AF236" s="127"/>
      <c r="AG236" s="127"/>
      <c r="AH236" s="127"/>
      <c r="AI236" s="127"/>
      <c r="AJ236" s="127"/>
      <c r="AK236" s="127"/>
      <c r="AL236" s="127"/>
      <c r="AM236" s="127"/>
    </row>
    <row r="237" spans="1:39" s="75" customFormat="1" ht="15" customHeight="1" x14ac:dyDescent="0.25">
      <c r="A237" s="130"/>
      <c r="B237" s="130"/>
      <c r="C237" s="130"/>
      <c r="D237" s="130"/>
      <c r="E237" s="130"/>
      <c r="F237" s="130"/>
      <c r="G237" s="130"/>
      <c r="H237" s="130"/>
      <c r="I237" s="130"/>
      <c r="J237" s="130"/>
      <c r="K237" s="130"/>
      <c r="L237" s="130"/>
      <c r="M237" s="130"/>
      <c r="N237" s="130"/>
      <c r="O237" s="130"/>
      <c r="P237" s="130"/>
      <c r="Q237" s="130"/>
      <c r="R237" s="130"/>
      <c r="S237" s="130"/>
      <c r="T237" s="127"/>
      <c r="U237" s="127"/>
      <c r="V237" s="127"/>
      <c r="W237" s="127"/>
      <c r="X237" s="127"/>
      <c r="Y237" s="127"/>
      <c r="Z237" s="127"/>
      <c r="AA237" s="127"/>
      <c r="AB237" s="127"/>
      <c r="AC237" s="127"/>
      <c r="AD237" s="127"/>
      <c r="AE237" s="127"/>
      <c r="AF237" s="127"/>
      <c r="AG237" s="127"/>
      <c r="AH237" s="127"/>
      <c r="AI237" s="127"/>
      <c r="AJ237" s="127"/>
      <c r="AK237" s="127"/>
      <c r="AL237" s="127"/>
      <c r="AM237" s="127"/>
    </row>
    <row r="238" spans="1:39" s="75" customFormat="1" ht="15" customHeight="1" x14ac:dyDescent="0.25">
      <c r="A238" s="130"/>
      <c r="B238" s="130"/>
      <c r="C238" s="130"/>
      <c r="D238" s="130"/>
      <c r="E238" s="130"/>
      <c r="F238" s="130"/>
      <c r="G238" s="130"/>
      <c r="H238" s="130"/>
      <c r="I238" s="130"/>
      <c r="J238" s="130"/>
      <c r="K238" s="130"/>
      <c r="L238" s="130"/>
      <c r="M238" s="130"/>
      <c r="N238" s="130"/>
      <c r="O238" s="130"/>
      <c r="P238" s="130"/>
      <c r="Q238" s="130"/>
      <c r="R238" s="130"/>
      <c r="S238" s="130"/>
      <c r="T238" s="127"/>
      <c r="U238" s="127"/>
      <c r="V238" s="127"/>
      <c r="W238" s="127"/>
      <c r="X238" s="127"/>
      <c r="Y238" s="127"/>
      <c r="Z238" s="127"/>
      <c r="AA238" s="127"/>
      <c r="AB238" s="127"/>
      <c r="AC238" s="127"/>
      <c r="AD238" s="127"/>
      <c r="AE238" s="127"/>
      <c r="AF238" s="127"/>
      <c r="AG238" s="127"/>
      <c r="AH238" s="127"/>
      <c r="AI238" s="127"/>
      <c r="AJ238" s="127"/>
      <c r="AK238" s="127"/>
      <c r="AL238" s="127"/>
      <c r="AM238" s="127"/>
    </row>
    <row r="239" spans="1:39" s="75" customFormat="1" ht="15" customHeight="1" x14ac:dyDescent="0.25">
      <c r="A239" s="130"/>
      <c r="B239" s="130"/>
      <c r="C239" s="130"/>
      <c r="D239" s="130"/>
      <c r="E239" s="130"/>
      <c r="F239" s="130"/>
      <c r="G239" s="130"/>
      <c r="H239" s="130"/>
      <c r="I239" s="130"/>
      <c r="J239" s="130"/>
      <c r="K239" s="130"/>
      <c r="L239" s="130"/>
      <c r="M239" s="130"/>
      <c r="N239" s="130"/>
      <c r="O239" s="130"/>
      <c r="P239" s="130"/>
      <c r="Q239" s="130"/>
      <c r="R239" s="130"/>
      <c r="S239" s="130"/>
      <c r="T239" s="127"/>
      <c r="U239" s="127"/>
      <c r="V239" s="127"/>
      <c r="W239" s="127"/>
      <c r="X239" s="127"/>
      <c r="Y239" s="127"/>
      <c r="Z239" s="127"/>
      <c r="AA239" s="127"/>
      <c r="AB239" s="127"/>
      <c r="AC239" s="127"/>
      <c r="AD239" s="127"/>
      <c r="AE239" s="127"/>
      <c r="AF239" s="127"/>
      <c r="AG239" s="127"/>
      <c r="AH239" s="127"/>
      <c r="AI239" s="127"/>
      <c r="AJ239" s="127"/>
      <c r="AK239" s="127"/>
      <c r="AL239" s="127"/>
      <c r="AM239" s="127"/>
    </row>
    <row r="240" spans="1:39" s="75" customFormat="1" ht="15" customHeight="1" x14ac:dyDescent="0.25">
      <c r="A240" s="130"/>
      <c r="B240" s="130"/>
      <c r="C240" s="130"/>
      <c r="D240" s="130"/>
      <c r="E240" s="130"/>
      <c r="F240" s="130"/>
      <c r="G240" s="130"/>
      <c r="H240" s="130"/>
      <c r="I240" s="130"/>
      <c r="J240" s="130"/>
      <c r="K240" s="130"/>
      <c r="L240" s="130"/>
      <c r="M240" s="130"/>
      <c r="N240" s="130"/>
      <c r="O240" s="130"/>
      <c r="P240" s="130"/>
      <c r="Q240" s="130"/>
      <c r="R240" s="130"/>
      <c r="S240" s="130"/>
      <c r="T240" s="127"/>
      <c r="U240" s="127"/>
      <c r="V240" s="127"/>
      <c r="W240" s="127"/>
      <c r="X240" s="127"/>
      <c r="Y240" s="127"/>
      <c r="Z240" s="127"/>
      <c r="AA240" s="127"/>
      <c r="AB240" s="127"/>
      <c r="AC240" s="127"/>
      <c r="AD240" s="127"/>
      <c r="AE240" s="127"/>
      <c r="AF240" s="127"/>
      <c r="AG240" s="127"/>
      <c r="AH240" s="127"/>
      <c r="AI240" s="127"/>
      <c r="AJ240" s="127"/>
      <c r="AK240" s="127"/>
      <c r="AL240" s="127"/>
      <c r="AM240" s="127"/>
    </row>
    <row r="241" spans="1:39" s="75" customFormat="1" ht="15" customHeight="1" x14ac:dyDescent="0.25">
      <c r="A241" s="130"/>
      <c r="B241" s="130"/>
      <c r="C241" s="130"/>
      <c r="D241" s="130"/>
      <c r="E241" s="130"/>
      <c r="F241" s="130"/>
      <c r="G241" s="130"/>
      <c r="H241" s="130"/>
      <c r="I241" s="130"/>
      <c r="J241" s="130"/>
      <c r="K241" s="130"/>
      <c r="L241" s="130"/>
      <c r="M241" s="130"/>
      <c r="N241" s="130"/>
      <c r="O241" s="130"/>
      <c r="P241" s="130"/>
      <c r="Q241" s="130"/>
      <c r="R241" s="130"/>
      <c r="S241" s="130"/>
      <c r="T241" s="127"/>
      <c r="U241" s="127"/>
      <c r="V241" s="127"/>
      <c r="W241" s="127"/>
      <c r="X241" s="127"/>
      <c r="Y241" s="127"/>
      <c r="Z241" s="127"/>
      <c r="AA241" s="127"/>
      <c r="AB241" s="127"/>
      <c r="AC241" s="127"/>
      <c r="AD241" s="127"/>
      <c r="AE241" s="127"/>
      <c r="AF241" s="127"/>
      <c r="AG241" s="127"/>
      <c r="AH241" s="127"/>
      <c r="AI241" s="127"/>
      <c r="AJ241" s="127"/>
      <c r="AK241" s="127"/>
      <c r="AL241" s="127"/>
      <c r="AM241" s="127"/>
    </row>
    <row r="242" spans="1:39" s="75" customFormat="1" ht="15" customHeight="1" x14ac:dyDescent="0.25">
      <c r="A242" s="130"/>
      <c r="B242" s="130"/>
      <c r="C242" s="130"/>
      <c r="D242" s="130"/>
      <c r="E242" s="130"/>
      <c r="F242" s="130"/>
      <c r="G242" s="130"/>
      <c r="H242" s="130"/>
      <c r="I242" s="130"/>
      <c r="J242" s="130"/>
      <c r="K242" s="130"/>
      <c r="L242" s="130"/>
      <c r="M242" s="130"/>
      <c r="N242" s="130"/>
      <c r="O242" s="130"/>
      <c r="P242" s="130"/>
      <c r="Q242" s="130"/>
      <c r="R242" s="130"/>
      <c r="S242" s="130"/>
      <c r="T242" s="127"/>
      <c r="U242" s="127"/>
      <c r="V242" s="127"/>
      <c r="W242" s="127"/>
      <c r="X242" s="127"/>
      <c r="Y242" s="127"/>
      <c r="Z242" s="127"/>
      <c r="AA242" s="127"/>
      <c r="AB242" s="127"/>
      <c r="AC242" s="127"/>
      <c r="AD242" s="127"/>
      <c r="AE242" s="127"/>
      <c r="AF242" s="127"/>
      <c r="AG242" s="127"/>
      <c r="AH242" s="127"/>
      <c r="AI242" s="127"/>
      <c r="AJ242" s="127"/>
      <c r="AK242" s="127"/>
      <c r="AL242" s="127"/>
      <c r="AM242" s="127"/>
    </row>
    <row r="243" spans="1:39" s="75" customFormat="1" ht="15" customHeight="1" x14ac:dyDescent="0.25">
      <c r="A243" s="130"/>
      <c r="B243" s="130"/>
      <c r="C243" s="130"/>
      <c r="D243" s="130"/>
      <c r="E243" s="130"/>
      <c r="F243" s="130"/>
      <c r="G243" s="130"/>
      <c r="H243" s="130"/>
      <c r="I243" s="130"/>
      <c r="J243" s="130"/>
      <c r="K243" s="130"/>
      <c r="L243" s="130"/>
      <c r="M243" s="130"/>
      <c r="N243" s="130"/>
      <c r="O243" s="130"/>
      <c r="P243" s="130"/>
      <c r="Q243" s="130"/>
      <c r="R243" s="130"/>
      <c r="S243" s="130"/>
      <c r="T243" s="127"/>
      <c r="U243" s="127"/>
      <c r="V243" s="127"/>
      <c r="W243" s="127"/>
      <c r="X243" s="127"/>
      <c r="Y243" s="127"/>
      <c r="Z243" s="127"/>
      <c r="AA243" s="127"/>
      <c r="AB243" s="127"/>
      <c r="AC243" s="127"/>
      <c r="AD243" s="127"/>
      <c r="AE243" s="127"/>
      <c r="AF243" s="127"/>
      <c r="AG243" s="127"/>
      <c r="AH243" s="127"/>
      <c r="AI243" s="127"/>
      <c r="AJ243" s="127"/>
      <c r="AK243" s="127"/>
      <c r="AL243" s="127"/>
      <c r="AM243" s="127"/>
    </row>
    <row r="244" spans="1:39" s="75" customFormat="1" ht="15" customHeight="1" x14ac:dyDescent="0.25">
      <c r="A244" s="130"/>
      <c r="B244" s="130"/>
      <c r="C244" s="130"/>
      <c r="D244" s="130"/>
      <c r="E244" s="130"/>
      <c r="F244" s="130"/>
      <c r="G244" s="130"/>
      <c r="H244" s="130"/>
      <c r="I244" s="130"/>
      <c r="J244" s="130"/>
      <c r="K244" s="130"/>
      <c r="L244" s="130"/>
      <c r="M244" s="130"/>
      <c r="N244" s="130"/>
      <c r="O244" s="130"/>
      <c r="P244" s="130"/>
      <c r="Q244" s="130"/>
      <c r="R244" s="130"/>
      <c r="S244" s="130"/>
      <c r="T244" s="127"/>
      <c r="U244" s="127"/>
      <c r="V244" s="127"/>
      <c r="W244" s="127"/>
      <c r="X244" s="127"/>
      <c r="Y244" s="127"/>
      <c r="Z244" s="127"/>
      <c r="AA244" s="127"/>
      <c r="AB244" s="127"/>
      <c r="AC244" s="127"/>
      <c r="AD244" s="127"/>
      <c r="AE244" s="127"/>
      <c r="AF244" s="127"/>
      <c r="AG244" s="127"/>
      <c r="AH244" s="127"/>
      <c r="AI244" s="127"/>
      <c r="AJ244" s="127"/>
      <c r="AK244" s="127"/>
      <c r="AL244" s="127"/>
      <c r="AM244" s="127"/>
    </row>
    <row r="245" spans="1:39" s="75" customFormat="1" ht="15" customHeight="1" x14ac:dyDescent="0.25">
      <c r="A245" s="130"/>
      <c r="B245" s="130"/>
      <c r="C245" s="130"/>
      <c r="D245" s="130"/>
      <c r="E245" s="130"/>
      <c r="F245" s="130"/>
      <c r="G245" s="130"/>
      <c r="H245" s="130"/>
      <c r="I245" s="130"/>
      <c r="J245" s="130"/>
      <c r="K245" s="130"/>
      <c r="L245" s="130"/>
      <c r="M245" s="130"/>
      <c r="N245" s="130"/>
      <c r="O245" s="130"/>
      <c r="P245" s="130"/>
      <c r="Q245" s="130"/>
      <c r="R245" s="130"/>
      <c r="S245" s="130"/>
      <c r="T245" s="127"/>
      <c r="U245" s="127"/>
      <c r="V245" s="127"/>
      <c r="W245" s="127"/>
      <c r="X245" s="127"/>
      <c r="Y245" s="127"/>
      <c r="Z245" s="127"/>
      <c r="AA245" s="127"/>
      <c r="AB245" s="127"/>
      <c r="AC245" s="127"/>
      <c r="AD245" s="127"/>
      <c r="AE245" s="127"/>
      <c r="AF245" s="127"/>
      <c r="AG245" s="127"/>
      <c r="AH245" s="127"/>
      <c r="AI245" s="127"/>
      <c r="AJ245" s="127"/>
      <c r="AK245" s="127"/>
      <c r="AL245" s="127"/>
      <c r="AM245" s="127"/>
    </row>
    <row r="246" spans="1:39" s="75" customFormat="1" ht="15" customHeight="1" x14ac:dyDescent="0.25">
      <c r="A246" s="130"/>
      <c r="B246" s="130"/>
      <c r="C246" s="130"/>
      <c r="D246" s="130"/>
      <c r="E246" s="130"/>
      <c r="F246" s="130"/>
      <c r="G246" s="130"/>
      <c r="H246" s="130"/>
      <c r="I246" s="130"/>
      <c r="J246" s="130"/>
      <c r="K246" s="130"/>
      <c r="L246" s="130"/>
      <c r="M246" s="130"/>
      <c r="N246" s="130"/>
      <c r="O246" s="130"/>
      <c r="P246" s="130"/>
      <c r="Q246" s="130"/>
      <c r="R246" s="130"/>
      <c r="S246" s="130"/>
      <c r="T246" s="127"/>
      <c r="U246" s="127"/>
      <c r="V246" s="127"/>
      <c r="W246" s="127"/>
      <c r="X246" s="127"/>
      <c r="Y246" s="127"/>
      <c r="Z246" s="127"/>
      <c r="AA246" s="127"/>
      <c r="AB246" s="127"/>
      <c r="AC246" s="127"/>
      <c r="AD246" s="127"/>
      <c r="AE246" s="127"/>
      <c r="AF246" s="127"/>
      <c r="AG246" s="127"/>
      <c r="AH246" s="127"/>
      <c r="AI246" s="127"/>
      <c r="AJ246" s="127"/>
      <c r="AK246" s="127"/>
      <c r="AL246" s="127"/>
      <c r="AM246" s="127"/>
    </row>
    <row r="247" spans="1:39" s="75" customFormat="1" ht="15" customHeight="1" x14ac:dyDescent="0.25">
      <c r="A247" s="130"/>
      <c r="B247" s="130"/>
      <c r="C247" s="130"/>
      <c r="D247" s="130"/>
      <c r="E247" s="130"/>
      <c r="F247" s="130"/>
      <c r="G247" s="130"/>
      <c r="H247" s="130"/>
      <c r="I247" s="130"/>
      <c r="J247" s="130"/>
      <c r="K247" s="130"/>
      <c r="L247" s="130"/>
      <c r="M247" s="130"/>
      <c r="N247" s="130"/>
      <c r="O247" s="130"/>
      <c r="P247" s="130"/>
      <c r="Q247" s="130"/>
      <c r="R247" s="130"/>
      <c r="S247" s="130"/>
      <c r="T247" s="127"/>
      <c r="U247" s="127"/>
      <c r="V247" s="127"/>
      <c r="W247" s="127"/>
      <c r="X247" s="127"/>
      <c r="Y247" s="127"/>
      <c r="Z247" s="127"/>
      <c r="AA247" s="127"/>
      <c r="AB247" s="127"/>
      <c r="AC247" s="127"/>
      <c r="AD247" s="127"/>
      <c r="AE247" s="127"/>
      <c r="AF247" s="127"/>
      <c r="AG247" s="127"/>
      <c r="AH247" s="127"/>
      <c r="AI247" s="127"/>
      <c r="AJ247" s="127"/>
      <c r="AK247" s="127"/>
      <c r="AL247" s="127"/>
      <c r="AM247" s="127"/>
    </row>
    <row r="248" spans="1:39" s="75" customFormat="1" ht="15" customHeight="1" x14ac:dyDescent="0.25">
      <c r="A248" s="130"/>
      <c r="B248" s="130"/>
      <c r="C248" s="130"/>
      <c r="D248" s="130"/>
      <c r="E248" s="130"/>
      <c r="F248" s="130"/>
      <c r="G248" s="130"/>
      <c r="H248" s="130"/>
      <c r="I248" s="130"/>
      <c r="J248" s="130"/>
      <c r="K248" s="130"/>
      <c r="L248" s="130"/>
      <c r="M248" s="130"/>
      <c r="N248" s="130"/>
      <c r="O248" s="130"/>
      <c r="P248" s="130"/>
      <c r="Q248" s="130"/>
      <c r="R248" s="130"/>
      <c r="S248" s="130"/>
      <c r="T248" s="127"/>
      <c r="U248" s="127"/>
      <c r="V248" s="127"/>
      <c r="W248" s="127"/>
      <c r="X248" s="127"/>
      <c r="Y248" s="127"/>
      <c r="Z248" s="127"/>
      <c r="AA248" s="127"/>
      <c r="AB248" s="127"/>
      <c r="AC248" s="127"/>
      <c r="AD248" s="127"/>
      <c r="AE248" s="127"/>
      <c r="AF248" s="127"/>
      <c r="AG248" s="127"/>
      <c r="AH248" s="127"/>
      <c r="AI248" s="127"/>
      <c r="AJ248" s="127"/>
      <c r="AK248" s="127"/>
      <c r="AL248" s="127"/>
      <c r="AM248" s="127"/>
    </row>
    <row r="249" spans="1:39" s="75" customFormat="1" ht="15" customHeight="1" x14ac:dyDescent="0.25">
      <c r="A249" s="130"/>
      <c r="B249" s="130"/>
      <c r="C249" s="130"/>
      <c r="D249" s="130"/>
      <c r="E249" s="130"/>
      <c r="F249" s="130"/>
      <c r="G249" s="130"/>
      <c r="H249" s="130"/>
      <c r="I249" s="130"/>
      <c r="J249" s="130"/>
      <c r="K249" s="130"/>
      <c r="L249" s="130"/>
      <c r="M249" s="130"/>
      <c r="N249" s="130"/>
      <c r="O249" s="130"/>
      <c r="P249" s="130"/>
      <c r="Q249" s="130"/>
      <c r="R249" s="130"/>
      <c r="S249" s="130"/>
      <c r="T249" s="127"/>
      <c r="U249" s="127"/>
      <c r="V249" s="127"/>
      <c r="W249" s="127"/>
      <c r="X249" s="127"/>
      <c r="Y249" s="127"/>
      <c r="Z249" s="127"/>
      <c r="AA249" s="127"/>
      <c r="AB249" s="127"/>
      <c r="AC249" s="127"/>
      <c r="AD249" s="127"/>
      <c r="AE249" s="127"/>
      <c r="AF249" s="127"/>
      <c r="AG249" s="127"/>
      <c r="AH249" s="127"/>
      <c r="AI249" s="127"/>
      <c r="AJ249" s="127"/>
      <c r="AK249" s="127"/>
      <c r="AL249" s="127"/>
      <c r="AM249" s="127"/>
    </row>
    <row r="250" spans="1:39" s="75" customFormat="1" ht="15" customHeight="1" x14ac:dyDescent="0.25">
      <c r="A250" s="130"/>
      <c r="B250" s="130"/>
      <c r="C250" s="130"/>
      <c r="D250" s="130"/>
      <c r="E250" s="130"/>
      <c r="F250" s="130"/>
      <c r="G250" s="130"/>
      <c r="H250" s="130"/>
      <c r="I250" s="130"/>
      <c r="J250" s="130"/>
      <c r="K250" s="130"/>
      <c r="L250" s="130"/>
      <c r="M250" s="130"/>
      <c r="N250" s="130"/>
      <c r="O250" s="130"/>
      <c r="P250" s="130"/>
      <c r="Q250" s="130"/>
      <c r="R250" s="130"/>
      <c r="S250" s="130"/>
      <c r="T250" s="127"/>
      <c r="U250" s="127"/>
      <c r="V250" s="127"/>
      <c r="W250" s="127"/>
      <c r="X250" s="127"/>
      <c r="Y250" s="127"/>
      <c r="Z250" s="127"/>
      <c r="AA250" s="127"/>
      <c r="AB250" s="127"/>
      <c r="AC250" s="127"/>
      <c r="AD250" s="127"/>
      <c r="AE250" s="127"/>
      <c r="AF250" s="127"/>
      <c r="AG250" s="127"/>
      <c r="AH250" s="127"/>
      <c r="AI250" s="127"/>
      <c r="AJ250" s="127"/>
      <c r="AK250" s="127"/>
      <c r="AL250" s="127"/>
      <c r="AM250" s="127"/>
    </row>
    <row r="251" spans="1:39" s="75" customFormat="1" ht="15" customHeight="1" x14ac:dyDescent="0.25">
      <c r="A251" s="130"/>
      <c r="B251" s="130"/>
      <c r="C251" s="130"/>
      <c r="D251" s="130"/>
      <c r="E251" s="130"/>
      <c r="F251" s="130"/>
      <c r="G251" s="130"/>
      <c r="H251" s="130"/>
      <c r="I251" s="130"/>
      <c r="J251" s="130"/>
      <c r="K251" s="130"/>
      <c r="L251" s="130"/>
      <c r="M251" s="130"/>
      <c r="N251" s="130"/>
      <c r="O251" s="130"/>
      <c r="P251" s="130"/>
      <c r="Q251" s="130"/>
      <c r="R251" s="130"/>
      <c r="S251" s="130"/>
      <c r="T251" s="127"/>
      <c r="U251" s="127"/>
      <c r="V251" s="127"/>
      <c r="W251" s="127"/>
      <c r="X251" s="127"/>
      <c r="Y251" s="127"/>
      <c r="Z251" s="127"/>
      <c r="AA251" s="127"/>
      <c r="AB251" s="127"/>
      <c r="AC251" s="127"/>
      <c r="AD251" s="127"/>
      <c r="AE251" s="127"/>
      <c r="AF251" s="127"/>
      <c r="AG251" s="127"/>
      <c r="AH251" s="127"/>
      <c r="AI251" s="127"/>
      <c r="AJ251" s="127"/>
      <c r="AK251" s="127"/>
      <c r="AL251" s="127"/>
      <c r="AM251" s="127"/>
    </row>
    <row r="252" spans="1:39" s="75" customFormat="1" ht="15" customHeight="1" x14ac:dyDescent="0.25">
      <c r="A252" s="130"/>
      <c r="B252" s="130"/>
      <c r="C252" s="130"/>
      <c r="D252" s="130"/>
      <c r="E252" s="130"/>
      <c r="F252" s="130"/>
      <c r="G252" s="130"/>
      <c r="H252" s="130"/>
      <c r="I252" s="130"/>
      <c r="J252" s="130"/>
      <c r="K252" s="130"/>
      <c r="L252" s="130"/>
      <c r="M252" s="130"/>
      <c r="N252" s="130"/>
      <c r="O252" s="130"/>
      <c r="P252" s="130"/>
      <c r="Q252" s="130"/>
      <c r="R252" s="130"/>
      <c r="S252" s="130"/>
      <c r="T252" s="127"/>
      <c r="U252" s="127"/>
      <c r="V252" s="127"/>
      <c r="W252" s="127"/>
      <c r="X252" s="127"/>
      <c r="Y252" s="127"/>
      <c r="Z252" s="127"/>
      <c r="AA252" s="127"/>
      <c r="AB252" s="127"/>
      <c r="AC252" s="127"/>
      <c r="AD252" s="127"/>
      <c r="AE252" s="127"/>
      <c r="AF252" s="127"/>
      <c r="AG252" s="127"/>
      <c r="AH252" s="127"/>
      <c r="AI252" s="127"/>
      <c r="AJ252" s="127"/>
      <c r="AK252" s="127"/>
      <c r="AL252" s="127"/>
      <c r="AM252" s="127"/>
    </row>
    <row r="253" spans="1:39" s="75" customFormat="1" ht="15" customHeight="1" x14ac:dyDescent="0.25">
      <c r="A253" s="130"/>
      <c r="B253" s="130"/>
      <c r="C253" s="130"/>
      <c r="D253" s="130"/>
      <c r="E253" s="130"/>
      <c r="F253" s="130"/>
      <c r="G253" s="130"/>
      <c r="H253" s="130"/>
      <c r="I253" s="130"/>
      <c r="J253" s="130"/>
      <c r="K253" s="130"/>
      <c r="L253" s="130"/>
      <c r="M253" s="130"/>
      <c r="N253" s="130"/>
      <c r="O253" s="130"/>
      <c r="P253" s="130"/>
      <c r="Q253" s="130"/>
      <c r="R253" s="130"/>
      <c r="S253" s="130"/>
      <c r="T253" s="127"/>
      <c r="U253" s="127"/>
      <c r="V253" s="127"/>
      <c r="W253" s="127"/>
      <c r="X253" s="127"/>
      <c r="Y253" s="127"/>
      <c r="Z253" s="127"/>
      <c r="AA253" s="127"/>
      <c r="AB253" s="127"/>
      <c r="AC253" s="127"/>
      <c r="AD253" s="127"/>
      <c r="AE253" s="127"/>
      <c r="AF253" s="127"/>
      <c r="AG253" s="127"/>
      <c r="AH253" s="127"/>
      <c r="AI253" s="127"/>
      <c r="AJ253" s="127"/>
      <c r="AK253" s="127"/>
      <c r="AL253" s="127"/>
      <c r="AM253" s="127"/>
    </row>
    <row r="254" spans="1:39" s="75" customFormat="1" ht="15" customHeight="1" x14ac:dyDescent="0.25">
      <c r="A254" s="130"/>
      <c r="B254" s="130"/>
      <c r="C254" s="130"/>
      <c r="D254" s="130"/>
      <c r="E254" s="130"/>
      <c r="F254" s="130"/>
      <c r="G254" s="130"/>
      <c r="H254" s="130"/>
      <c r="I254" s="130"/>
      <c r="J254" s="130"/>
      <c r="K254" s="130"/>
      <c r="L254" s="130"/>
      <c r="M254" s="130"/>
      <c r="N254" s="130"/>
      <c r="O254" s="130"/>
      <c r="P254" s="130"/>
      <c r="Q254" s="130"/>
      <c r="R254" s="130"/>
      <c r="S254" s="130"/>
      <c r="T254" s="127"/>
      <c r="U254" s="127"/>
      <c r="V254" s="127"/>
      <c r="W254" s="127"/>
      <c r="X254" s="127"/>
      <c r="Y254" s="127"/>
      <c r="Z254" s="127"/>
      <c r="AA254" s="127"/>
      <c r="AB254" s="127"/>
      <c r="AC254" s="127"/>
      <c r="AD254" s="127"/>
      <c r="AE254" s="127"/>
      <c r="AF254" s="127"/>
      <c r="AG254" s="127"/>
      <c r="AH254" s="127"/>
      <c r="AI254" s="127"/>
      <c r="AJ254" s="127"/>
      <c r="AK254" s="127"/>
      <c r="AL254" s="127"/>
      <c r="AM254" s="127"/>
    </row>
    <row r="255" spans="1:39" s="75" customFormat="1" ht="15" customHeight="1" x14ac:dyDescent="0.25">
      <c r="A255" s="130"/>
      <c r="B255" s="130"/>
      <c r="C255" s="130"/>
      <c r="D255" s="130"/>
      <c r="E255" s="130"/>
      <c r="F255" s="130"/>
      <c r="G255" s="130"/>
      <c r="H255" s="130"/>
      <c r="I255" s="130"/>
      <c r="J255" s="130"/>
      <c r="K255" s="130"/>
      <c r="L255" s="130"/>
      <c r="M255" s="130"/>
      <c r="N255" s="130"/>
      <c r="O255" s="130"/>
      <c r="P255" s="130"/>
      <c r="Q255" s="130"/>
      <c r="R255" s="130"/>
      <c r="S255" s="130"/>
      <c r="T255" s="127"/>
      <c r="U255" s="127"/>
      <c r="V255" s="127"/>
      <c r="W255" s="127"/>
      <c r="X255" s="127"/>
      <c r="Y255" s="127"/>
      <c r="Z255" s="127"/>
      <c r="AA255" s="127"/>
      <c r="AB255" s="127"/>
      <c r="AC255" s="127"/>
      <c r="AD255" s="127"/>
      <c r="AE255" s="127"/>
      <c r="AF255" s="127"/>
      <c r="AG255" s="127"/>
      <c r="AH255" s="127"/>
      <c r="AI255" s="127"/>
      <c r="AJ255" s="127"/>
      <c r="AK255" s="127"/>
      <c r="AL255" s="127"/>
      <c r="AM255" s="127"/>
    </row>
    <row r="256" spans="1:39" s="75" customFormat="1" ht="15" customHeight="1" x14ac:dyDescent="0.25">
      <c r="A256" s="130"/>
      <c r="B256" s="130"/>
      <c r="C256" s="130"/>
      <c r="D256" s="130"/>
      <c r="E256" s="130"/>
      <c r="F256" s="130"/>
      <c r="G256" s="130"/>
      <c r="H256" s="130"/>
      <c r="I256" s="130"/>
      <c r="J256" s="130"/>
      <c r="K256" s="130"/>
      <c r="L256" s="130"/>
      <c r="M256" s="130"/>
      <c r="N256" s="130"/>
      <c r="O256" s="130"/>
      <c r="P256" s="130"/>
      <c r="Q256" s="130"/>
      <c r="R256" s="130"/>
      <c r="S256" s="130"/>
      <c r="T256" s="127"/>
      <c r="U256" s="127"/>
      <c r="V256" s="127"/>
      <c r="W256" s="127"/>
      <c r="X256" s="127"/>
      <c r="Y256" s="127"/>
      <c r="Z256" s="127"/>
      <c r="AA256" s="127"/>
      <c r="AB256" s="127"/>
      <c r="AC256" s="127"/>
      <c r="AD256" s="127"/>
      <c r="AE256" s="127"/>
      <c r="AF256" s="127"/>
      <c r="AG256" s="127"/>
      <c r="AH256" s="127"/>
      <c r="AI256" s="127"/>
      <c r="AJ256" s="127"/>
      <c r="AK256" s="127"/>
      <c r="AL256" s="127"/>
      <c r="AM256" s="127"/>
    </row>
    <row r="257" spans="1:39" s="75" customFormat="1" ht="15" customHeight="1" x14ac:dyDescent="0.25">
      <c r="A257" s="130"/>
      <c r="B257" s="130"/>
      <c r="C257" s="130"/>
      <c r="D257" s="130"/>
      <c r="E257" s="130"/>
      <c r="F257" s="130"/>
      <c r="G257" s="130"/>
      <c r="H257" s="130"/>
      <c r="I257" s="130"/>
      <c r="J257" s="130"/>
      <c r="K257" s="130"/>
      <c r="L257" s="130"/>
      <c r="M257" s="130"/>
      <c r="N257" s="130"/>
      <c r="O257" s="130"/>
      <c r="P257" s="130"/>
      <c r="Q257" s="130"/>
      <c r="R257" s="130"/>
      <c r="S257" s="130"/>
      <c r="T257" s="127"/>
      <c r="U257" s="127"/>
      <c r="V257" s="127"/>
      <c r="W257" s="127"/>
      <c r="X257" s="127"/>
      <c r="Y257" s="127"/>
      <c r="Z257" s="127"/>
      <c r="AA257" s="127"/>
      <c r="AB257" s="127"/>
      <c r="AC257" s="127"/>
      <c r="AD257" s="127"/>
      <c r="AE257" s="127"/>
      <c r="AF257" s="127"/>
      <c r="AG257" s="127"/>
      <c r="AH257" s="127"/>
      <c r="AI257" s="127"/>
      <c r="AJ257" s="127"/>
      <c r="AK257" s="127"/>
      <c r="AL257" s="127"/>
      <c r="AM257" s="127"/>
    </row>
    <row r="258" spans="1:39" s="75" customFormat="1" ht="15" customHeight="1" x14ac:dyDescent="0.25">
      <c r="A258" s="130"/>
      <c r="B258" s="130"/>
      <c r="C258" s="130"/>
      <c r="D258" s="130"/>
      <c r="E258" s="130"/>
      <c r="F258" s="130"/>
      <c r="G258" s="130"/>
      <c r="H258" s="130"/>
      <c r="I258" s="130"/>
      <c r="J258" s="130"/>
      <c r="K258" s="130"/>
      <c r="L258" s="130"/>
      <c r="M258" s="130"/>
      <c r="N258" s="130"/>
      <c r="O258" s="130"/>
      <c r="P258" s="130"/>
      <c r="Q258" s="130"/>
      <c r="R258" s="130"/>
      <c r="S258" s="130"/>
      <c r="T258" s="127"/>
      <c r="U258" s="127"/>
      <c r="V258" s="127"/>
      <c r="W258" s="127"/>
      <c r="X258" s="127"/>
      <c r="Y258" s="127"/>
      <c r="Z258" s="127"/>
      <c r="AA258" s="127"/>
      <c r="AB258" s="127"/>
      <c r="AC258" s="127"/>
      <c r="AD258" s="127"/>
      <c r="AE258" s="127"/>
      <c r="AF258" s="127"/>
      <c r="AG258" s="127"/>
      <c r="AH258" s="127"/>
      <c r="AI258" s="127"/>
      <c r="AJ258" s="127"/>
      <c r="AK258" s="127"/>
      <c r="AL258" s="127"/>
      <c r="AM258" s="127"/>
    </row>
    <row r="259" spans="1:39" s="75" customFormat="1" ht="15" customHeight="1" x14ac:dyDescent="0.25">
      <c r="A259" s="130"/>
      <c r="B259" s="130"/>
      <c r="C259" s="130"/>
      <c r="D259" s="130"/>
      <c r="E259" s="130"/>
      <c r="F259" s="130"/>
      <c r="G259" s="130"/>
      <c r="H259" s="130"/>
      <c r="I259" s="130"/>
      <c r="J259" s="130"/>
      <c r="K259" s="130"/>
      <c r="L259" s="130"/>
      <c r="M259" s="130"/>
      <c r="N259" s="130"/>
      <c r="O259" s="130"/>
      <c r="P259" s="130"/>
      <c r="Q259" s="130"/>
      <c r="R259" s="130"/>
      <c r="S259" s="130"/>
      <c r="T259" s="127"/>
      <c r="U259" s="127"/>
      <c r="V259" s="127"/>
      <c r="W259" s="127"/>
      <c r="X259" s="127"/>
      <c r="Y259" s="127"/>
      <c r="Z259" s="127"/>
      <c r="AA259" s="127"/>
      <c r="AB259" s="127"/>
      <c r="AC259" s="127"/>
      <c r="AD259" s="127"/>
      <c r="AE259" s="127"/>
      <c r="AF259" s="127"/>
      <c r="AG259" s="127"/>
      <c r="AH259" s="127"/>
      <c r="AI259" s="127"/>
      <c r="AJ259" s="127"/>
      <c r="AK259" s="127"/>
      <c r="AL259" s="127"/>
      <c r="AM259" s="127"/>
    </row>
    <row r="260" spans="1:39" s="75" customFormat="1" ht="15" customHeight="1" x14ac:dyDescent="0.25">
      <c r="A260" s="130"/>
      <c r="B260" s="130"/>
      <c r="C260" s="130"/>
      <c r="D260" s="130"/>
      <c r="E260" s="130"/>
      <c r="F260" s="130"/>
      <c r="G260" s="130"/>
      <c r="H260" s="130"/>
      <c r="I260" s="130"/>
      <c r="J260" s="130"/>
      <c r="K260" s="130"/>
      <c r="L260" s="130"/>
      <c r="M260" s="130"/>
      <c r="N260" s="130"/>
      <c r="O260" s="130"/>
      <c r="P260" s="130"/>
      <c r="Q260" s="130"/>
      <c r="R260" s="130"/>
      <c r="S260" s="130"/>
      <c r="T260" s="127"/>
      <c r="U260" s="127"/>
      <c r="V260" s="127"/>
      <c r="W260" s="127"/>
      <c r="X260" s="127"/>
      <c r="Y260" s="127"/>
      <c r="Z260" s="127"/>
      <c r="AA260" s="127"/>
      <c r="AB260" s="127"/>
      <c r="AC260" s="127"/>
      <c r="AD260" s="127"/>
      <c r="AE260" s="127"/>
      <c r="AF260" s="127"/>
      <c r="AG260" s="127"/>
      <c r="AH260" s="127"/>
      <c r="AI260" s="127"/>
      <c r="AJ260" s="127"/>
      <c r="AK260" s="127"/>
      <c r="AL260" s="127"/>
      <c r="AM260" s="127"/>
    </row>
    <row r="261" spans="1:39" s="75" customFormat="1" ht="15" customHeight="1" x14ac:dyDescent="0.25">
      <c r="A261" s="130"/>
      <c r="B261" s="130"/>
      <c r="C261" s="130"/>
      <c r="D261" s="130"/>
      <c r="E261" s="130"/>
      <c r="F261" s="130"/>
      <c r="G261" s="130"/>
      <c r="H261" s="130"/>
      <c r="I261" s="130"/>
      <c r="J261" s="130"/>
      <c r="K261" s="130"/>
      <c r="L261" s="130"/>
      <c r="M261" s="130"/>
      <c r="N261" s="130"/>
      <c r="O261" s="130"/>
      <c r="P261" s="130"/>
      <c r="Q261" s="130"/>
      <c r="R261" s="130"/>
      <c r="S261" s="130"/>
      <c r="T261" s="127"/>
      <c r="U261" s="127"/>
      <c r="V261" s="127"/>
      <c r="W261" s="127"/>
      <c r="X261" s="127"/>
      <c r="Y261" s="127"/>
      <c r="Z261" s="127"/>
      <c r="AA261" s="127"/>
      <c r="AB261" s="127"/>
      <c r="AC261" s="127"/>
      <c r="AD261" s="127"/>
      <c r="AE261" s="127"/>
      <c r="AF261" s="127"/>
      <c r="AG261" s="127"/>
      <c r="AH261" s="127"/>
      <c r="AI261" s="127"/>
      <c r="AJ261" s="127"/>
      <c r="AK261" s="127"/>
      <c r="AL261" s="127"/>
      <c r="AM261" s="127"/>
    </row>
    <row r="262" spans="1:39" s="75" customFormat="1" ht="15" customHeight="1" x14ac:dyDescent="0.25">
      <c r="A262" s="130"/>
      <c r="B262" s="130"/>
      <c r="C262" s="130"/>
      <c r="D262" s="130"/>
      <c r="E262" s="130"/>
      <c r="F262" s="130"/>
      <c r="G262" s="130"/>
      <c r="H262" s="130"/>
      <c r="I262" s="130"/>
      <c r="J262" s="130"/>
      <c r="K262" s="130"/>
      <c r="L262" s="130"/>
      <c r="M262" s="130"/>
      <c r="N262" s="130"/>
      <c r="O262" s="130"/>
      <c r="P262" s="130"/>
      <c r="Q262" s="130"/>
      <c r="R262" s="130"/>
      <c r="S262" s="130"/>
      <c r="T262" s="127"/>
      <c r="U262" s="127"/>
      <c r="V262" s="127"/>
      <c r="W262" s="127"/>
      <c r="X262" s="127"/>
      <c r="Y262" s="127"/>
      <c r="Z262" s="127"/>
      <c r="AA262" s="127"/>
      <c r="AB262" s="127"/>
      <c r="AC262" s="127"/>
      <c r="AD262" s="127"/>
      <c r="AE262" s="127"/>
      <c r="AF262" s="127"/>
      <c r="AG262" s="127"/>
      <c r="AH262" s="127"/>
      <c r="AI262" s="127"/>
      <c r="AJ262" s="127"/>
      <c r="AK262" s="127"/>
      <c r="AL262" s="127"/>
      <c r="AM262" s="127"/>
    </row>
    <row r="263" spans="1:39" s="75" customFormat="1" ht="15" customHeight="1" x14ac:dyDescent="0.25">
      <c r="A263" s="130"/>
      <c r="B263" s="130"/>
      <c r="C263" s="130"/>
      <c r="D263" s="130"/>
      <c r="E263" s="130"/>
      <c r="F263" s="130"/>
      <c r="G263" s="130"/>
      <c r="H263" s="130"/>
      <c r="I263" s="130"/>
      <c r="J263" s="130"/>
      <c r="K263" s="130"/>
      <c r="L263" s="130"/>
      <c r="M263" s="130"/>
      <c r="N263" s="130"/>
      <c r="O263" s="130"/>
      <c r="P263" s="130"/>
      <c r="Q263" s="130"/>
      <c r="R263" s="130"/>
      <c r="S263" s="130"/>
      <c r="T263" s="127"/>
      <c r="U263" s="127"/>
      <c r="V263" s="127"/>
      <c r="W263" s="127"/>
      <c r="X263" s="127"/>
      <c r="Y263" s="127"/>
      <c r="Z263" s="127"/>
      <c r="AA263" s="127"/>
      <c r="AB263" s="127"/>
      <c r="AC263" s="127"/>
      <c r="AD263" s="127"/>
      <c r="AE263" s="127"/>
      <c r="AF263" s="127"/>
      <c r="AG263" s="127"/>
      <c r="AH263" s="127"/>
      <c r="AI263" s="127"/>
      <c r="AJ263" s="127"/>
      <c r="AK263" s="127"/>
      <c r="AL263" s="127"/>
      <c r="AM263" s="127"/>
    </row>
    <row r="264" spans="1:39" s="75" customFormat="1" ht="15" customHeight="1" x14ac:dyDescent="0.25">
      <c r="A264" s="130"/>
      <c r="B264" s="130"/>
      <c r="C264" s="130"/>
      <c r="D264" s="130"/>
      <c r="E264" s="130"/>
      <c r="F264" s="130"/>
      <c r="G264" s="130"/>
      <c r="H264" s="130"/>
      <c r="I264" s="130"/>
      <c r="J264" s="130"/>
      <c r="K264" s="130"/>
      <c r="L264" s="130"/>
      <c r="M264" s="130"/>
      <c r="N264" s="130"/>
      <c r="O264" s="130"/>
      <c r="P264" s="130"/>
      <c r="Q264" s="130"/>
      <c r="R264" s="130"/>
      <c r="S264" s="130"/>
      <c r="T264" s="127"/>
      <c r="U264" s="127"/>
      <c r="V264" s="127"/>
      <c r="W264" s="127"/>
      <c r="X264" s="127"/>
      <c r="Y264" s="127"/>
      <c r="Z264" s="127"/>
      <c r="AA264" s="127"/>
      <c r="AB264" s="127"/>
      <c r="AC264" s="127"/>
      <c r="AD264" s="127"/>
      <c r="AE264" s="127"/>
      <c r="AF264" s="127"/>
      <c r="AG264" s="127"/>
      <c r="AH264" s="127"/>
      <c r="AI264" s="127"/>
      <c r="AJ264" s="127"/>
      <c r="AK264" s="127"/>
      <c r="AL264" s="127"/>
      <c r="AM264" s="127"/>
    </row>
    <row r="265" spans="1:39" s="75" customFormat="1" ht="15" customHeight="1" x14ac:dyDescent="0.25">
      <c r="A265" s="130"/>
      <c r="B265" s="130"/>
      <c r="C265" s="130"/>
      <c r="D265" s="130"/>
      <c r="E265" s="130"/>
      <c r="F265" s="130"/>
      <c r="G265" s="130"/>
      <c r="H265" s="130"/>
      <c r="I265" s="130"/>
      <c r="J265" s="130"/>
      <c r="K265" s="130"/>
      <c r="L265" s="130"/>
      <c r="M265" s="130"/>
      <c r="N265" s="130"/>
      <c r="O265" s="130"/>
      <c r="P265" s="130"/>
      <c r="Q265" s="130"/>
      <c r="R265" s="130"/>
      <c r="S265" s="130"/>
      <c r="T265" s="127"/>
      <c r="U265" s="127"/>
      <c r="V265" s="127"/>
      <c r="W265" s="127"/>
      <c r="X265" s="127"/>
      <c r="Y265" s="127"/>
      <c r="Z265" s="127"/>
      <c r="AA265" s="127"/>
      <c r="AB265" s="127"/>
      <c r="AC265" s="127"/>
      <c r="AD265" s="127"/>
      <c r="AE265" s="127"/>
      <c r="AF265" s="127"/>
      <c r="AG265" s="127"/>
      <c r="AH265" s="127"/>
      <c r="AI265" s="127"/>
      <c r="AJ265" s="127"/>
      <c r="AK265" s="127"/>
      <c r="AL265" s="127"/>
      <c r="AM265" s="127"/>
    </row>
    <row r="266" spans="1:39" s="75" customFormat="1" ht="15" customHeight="1" x14ac:dyDescent="0.25">
      <c r="A266" s="130"/>
      <c r="B266" s="130"/>
      <c r="C266" s="130"/>
      <c r="D266" s="130"/>
      <c r="E266" s="130"/>
      <c r="F266" s="130"/>
      <c r="G266" s="130"/>
      <c r="H266" s="130"/>
      <c r="I266" s="130"/>
      <c r="J266" s="130"/>
      <c r="K266" s="130"/>
      <c r="L266" s="130"/>
      <c r="M266" s="130"/>
      <c r="N266" s="130"/>
      <c r="O266" s="130"/>
      <c r="P266" s="130"/>
      <c r="Q266" s="130"/>
      <c r="R266" s="130"/>
      <c r="S266" s="130"/>
      <c r="T266" s="127"/>
      <c r="U266" s="127"/>
      <c r="V266" s="127"/>
      <c r="W266" s="127"/>
      <c r="X266" s="127"/>
      <c r="Y266" s="127"/>
      <c r="Z266" s="127"/>
      <c r="AA266" s="127"/>
      <c r="AB266" s="127"/>
      <c r="AC266" s="127"/>
      <c r="AD266" s="127"/>
      <c r="AE266" s="127"/>
      <c r="AF266" s="127"/>
      <c r="AG266" s="127"/>
      <c r="AH266" s="127"/>
      <c r="AI266" s="127"/>
      <c r="AJ266" s="127"/>
      <c r="AK266" s="127"/>
      <c r="AL266" s="127"/>
      <c r="AM266" s="127"/>
    </row>
    <row r="267" spans="1:39" s="75" customFormat="1" ht="15" customHeight="1" x14ac:dyDescent="0.25">
      <c r="A267" s="130"/>
      <c r="B267" s="130"/>
      <c r="C267" s="130"/>
      <c r="D267" s="130"/>
      <c r="E267" s="130"/>
      <c r="F267" s="130"/>
      <c r="G267" s="130"/>
      <c r="H267" s="130"/>
      <c r="I267" s="130"/>
      <c r="J267" s="130"/>
      <c r="K267" s="130"/>
      <c r="L267" s="130"/>
      <c r="M267" s="130"/>
      <c r="N267" s="130"/>
      <c r="O267" s="130"/>
      <c r="P267" s="130"/>
      <c r="Q267" s="130"/>
      <c r="R267" s="130"/>
      <c r="S267" s="130"/>
      <c r="T267" s="127"/>
      <c r="U267" s="127"/>
      <c r="V267" s="127"/>
      <c r="W267" s="127"/>
      <c r="X267" s="127"/>
      <c r="Y267" s="127"/>
      <c r="Z267" s="127"/>
      <c r="AA267" s="127"/>
      <c r="AB267" s="127"/>
      <c r="AC267" s="127"/>
      <c r="AD267" s="127"/>
      <c r="AE267" s="127"/>
      <c r="AF267" s="127"/>
      <c r="AG267" s="127"/>
      <c r="AH267" s="127"/>
      <c r="AI267" s="127"/>
      <c r="AJ267" s="127"/>
      <c r="AK267" s="127"/>
      <c r="AL267" s="127"/>
      <c r="AM267" s="127"/>
    </row>
    <row r="268" spans="1:39" s="75" customFormat="1" ht="15" customHeight="1" x14ac:dyDescent="0.25">
      <c r="A268" s="130"/>
      <c r="B268" s="130"/>
      <c r="C268" s="130"/>
      <c r="D268" s="130"/>
      <c r="E268" s="130"/>
      <c r="F268" s="130"/>
      <c r="G268" s="130"/>
      <c r="H268" s="130"/>
      <c r="I268" s="130"/>
      <c r="J268" s="130"/>
      <c r="K268" s="130"/>
      <c r="L268" s="130"/>
      <c r="M268" s="130"/>
      <c r="N268" s="130"/>
      <c r="O268" s="130"/>
      <c r="P268" s="130"/>
      <c r="Q268" s="130"/>
      <c r="R268" s="130"/>
      <c r="S268" s="130"/>
      <c r="T268" s="127"/>
      <c r="U268" s="127"/>
      <c r="V268" s="127"/>
      <c r="W268" s="127"/>
      <c r="X268" s="127"/>
      <c r="Y268" s="127"/>
      <c r="Z268" s="127"/>
      <c r="AA268" s="127"/>
      <c r="AB268" s="127"/>
      <c r="AC268" s="127"/>
      <c r="AD268" s="127"/>
      <c r="AE268" s="127"/>
      <c r="AF268" s="127"/>
      <c r="AG268" s="127"/>
      <c r="AH268" s="127"/>
      <c r="AI268" s="127"/>
      <c r="AJ268" s="127"/>
      <c r="AK268" s="127"/>
      <c r="AL268" s="127"/>
      <c r="AM268" s="127"/>
    </row>
    <row r="269" spans="1:39" s="75" customFormat="1" ht="15" customHeight="1" x14ac:dyDescent="0.25">
      <c r="A269" s="130"/>
      <c r="B269" s="130"/>
      <c r="C269" s="130"/>
      <c r="D269" s="130"/>
      <c r="E269" s="130"/>
      <c r="F269" s="130"/>
      <c r="G269" s="130"/>
      <c r="H269" s="130"/>
      <c r="I269" s="130"/>
      <c r="J269" s="130"/>
      <c r="K269" s="130"/>
      <c r="L269" s="130"/>
      <c r="M269" s="130"/>
      <c r="N269" s="130"/>
      <c r="O269" s="130"/>
      <c r="P269" s="130"/>
      <c r="Q269" s="130"/>
      <c r="R269" s="130"/>
      <c r="S269" s="130"/>
      <c r="T269" s="127"/>
      <c r="U269" s="127"/>
      <c r="V269" s="127"/>
      <c r="W269" s="127"/>
      <c r="X269" s="127"/>
      <c r="Y269" s="127"/>
      <c r="Z269" s="127"/>
      <c r="AA269" s="127"/>
      <c r="AB269" s="127"/>
      <c r="AC269" s="127"/>
      <c r="AD269" s="127"/>
      <c r="AE269" s="127"/>
      <c r="AF269" s="127"/>
      <c r="AG269" s="127"/>
      <c r="AH269" s="127"/>
      <c r="AI269" s="127"/>
      <c r="AJ269" s="127"/>
      <c r="AK269" s="127"/>
      <c r="AL269" s="127"/>
      <c r="AM269" s="127"/>
    </row>
    <row r="270" spans="1:39" s="75" customFormat="1" ht="15" customHeight="1" x14ac:dyDescent="0.25">
      <c r="A270" s="130"/>
      <c r="B270" s="130"/>
      <c r="C270" s="130"/>
      <c r="D270" s="130"/>
      <c r="E270" s="130"/>
      <c r="F270" s="130"/>
      <c r="G270" s="130"/>
      <c r="H270" s="130"/>
      <c r="I270" s="130"/>
      <c r="J270" s="130"/>
      <c r="K270" s="130"/>
      <c r="L270" s="130"/>
      <c r="M270" s="130"/>
      <c r="N270" s="130"/>
      <c r="O270" s="130"/>
      <c r="P270" s="130"/>
      <c r="Q270" s="130"/>
      <c r="R270" s="130"/>
      <c r="S270" s="130"/>
      <c r="T270" s="127"/>
      <c r="U270" s="127"/>
      <c r="V270" s="127"/>
      <c r="W270" s="127"/>
      <c r="X270" s="127"/>
      <c r="Y270" s="127"/>
      <c r="Z270" s="127"/>
      <c r="AA270" s="127"/>
      <c r="AB270" s="127"/>
      <c r="AC270" s="127"/>
      <c r="AD270" s="127"/>
      <c r="AE270" s="127"/>
      <c r="AF270" s="127"/>
      <c r="AG270" s="127"/>
      <c r="AH270" s="127"/>
      <c r="AI270" s="127"/>
      <c r="AJ270" s="127"/>
      <c r="AK270" s="127"/>
      <c r="AL270" s="127"/>
      <c r="AM270" s="127"/>
    </row>
    <row r="271" spans="1:39" s="75" customFormat="1" ht="15" customHeight="1" x14ac:dyDescent="0.25">
      <c r="A271" s="130"/>
      <c r="B271" s="130"/>
      <c r="C271" s="130"/>
      <c r="D271" s="130"/>
      <c r="E271" s="130"/>
      <c r="F271" s="130"/>
      <c r="G271" s="130"/>
      <c r="H271" s="130"/>
      <c r="I271" s="130"/>
      <c r="J271" s="130"/>
      <c r="K271" s="130"/>
      <c r="L271" s="130"/>
      <c r="M271" s="130"/>
      <c r="N271" s="130"/>
      <c r="O271" s="130"/>
      <c r="P271" s="130"/>
      <c r="Q271" s="130"/>
      <c r="R271" s="130"/>
      <c r="S271" s="130"/>
      <c r="T271" s="127"/>
      <c r="U271" s="127"/>
      <c r="V271" s="127"/>
      <c r="W271" s="127"/>
      <c r="X271" s="127"/>
      <c r="Y271" s="127"/>
      <c r="Z271" s="127"/>
      <c r="AA271" s="127"/>
      <c r="AB271" s="127"/>
      <c r="AC271" s="127"/>
      <c r="AD271" s="127"/>
      <c r="AE271" s="127"/>
      <c r="AF271" s="127"/>
      <c r="AG271" s="127"/>
      <c r="AH271" s="127"/>
      <c r="AI271" s="127"/>
      <c r="AJ271" s="127"/>
      <c r="AK271" s="127"/>
      <c r="AL271" s="127"/>
      <c r="AM271" s="127"/>
    </row>
    <row r="272" spans="1:39" s="75" customFormat="1" ht="15" customHeight="1" x14ac:dyDescent="0.25">
      <c r="A272" s="130"/>
      <c r="B272" s="130"/>
      <c r="C272" s="130"/>
      <c r="D272" s="130"/>
      <c r="E272" s="130"/>
      <c r="F272" s="130"/>
      <c r="G272" s="130"/>
      <c r="H272" s="130"/>
      <c r="I272" s="130"/>
      <c r="J272" s="130"/>
      <c r="K272" s="130"/>
      <c r="L272" s="130"/>
      <c r="M272" s="130"/>
      <c r="N272" s="130"/>
      <c r="O272" s="130"/>
      <c r="P272" s="130"/>
      <c r="Q272" s="130"/>
      <c r="R272" s="130"/>
      <c r="S272" s="130"/>
      <c r="T272" s="127"/>
      <c r="U272" s="127"/>
      <c r="V272" s="127"/>
      <c r="W272" s="127"/>
      <c r="X272" s="127"/>
      <c r="Y272" s="127"/>
      <c r="Z272" s="127"/>
      <c r="AA272" s="127"/>
      <c r="AB272" s="127"/>
      <c r="AC272" s="127"/>
      <c r="AD272" s="127"/>
      <c r="AE272" s="127"/>
      <c r="AF272" s="127"/>
      <c r="AG272" s="127"/>
      <c r="AH272" s="127"/>
      <c r="AI272" s="127"/>
      <c r="AJ272" s="127"/>
      <c r="AK272" s="127"/>
      <c r="AL272" s="127"/>
      <c r="AM272" s="127"/>
    </row>
    <row r="273" spans="1:39" s="75" customFormat="1" ht="15" customHeight="1" x14ac:dyDescent="0.25">
      <c r="A273" s="130"/>
      <c r="B273" s="130"/>
      <c r="C273" s="130"/>
      <c r="D273" s="130"/>
      <c r="E273" s="130"/>
      <c r="F273" s="130"/>
      <c r="G273" s="130"/>
      <c r="H273" s="130"/>
      <c r="I273" s="130"/>
      <c r="J273" s="130"/>
      <c r="K273" s="130"/>
      <c r="L273" s="130"/>
      <c r="M273" s="130"/>
      <c r="N273" s="130"/>
      <c r="O273" s="130"/>
      <c r="P273" s="130"/>
      <c r="Q273" s="130"/>
      <c r="R273" s="130"/>
      <c r="S273" s="130"/>
      <c r="T273" s="127"/>
      <c r="U273" s="127"/>
      <c r="V273" s="127"/>
      <c r="W273" s="127"/>
      <c r="X273" s="127"/>
      <c r="Y273" s="127"/>
      <c r="Z273" s="127"/>
      <c r="AA273" s="127"/>
      <c r="AB273" s="127"/>
      <c r="AC273" s="127"/>
      <c r="AD273" s="127"/>
      <c r="AE273" s="127"/>
      <c r="AF273" s="127"/>
      <c r="AG273" s="127"/>
      <c r="AH273" s="127"/>
      <c r="AI273" s="127"/>
      <c r="AJ273" s="127"/>
      <c r="AK273" s="127"/>
      <c r="AL273" s="127"/>
      <c r="AM273" s="127"/>
    </row>
    <row r="274" spans="1:39" s="75" customFormat="1" ht="15" customHeight="1" x14ac:dyDescent="0.25">
      <c r="A274" s="130"/>
      <c r="B274" s="130"/>
      <c r="C274" s="130"/>
      <c r="D274" s="130"/>
      <c r="E274" s="130"/>
      <c r="F274" s="130"/>
      <c r="G274" s="130"/>
      <c r="H274" s="130"/>
      <c r="I274" s="130"/>
      <c r="J274" s="130"/>
      <c r="K274" s="130"/>
      <c r="L274" s="130"/>
      <c r="M274" s="130"/>
      <c r="N274" s="130"/>
      <c r="O274" s="130"/>
      <c r="P274" s="130"/>
      <c r="Q274" s="130"/>
      <c r="R274" s="130"/>
      <c r="S274" s="130"/>
      <c r="T274" s="127"/>
      <c r="U274" s="127"/>
      <c r="V274" s="127"/>
      <c r="W274" s="127"/>
      <c r="X274" s="127"/>
      <c r="Y274" s="127"/>
      <c r="Z274" s="127"/>
      <c r="AA274" s="127"/>
      <c r="AB274" s="127"/>
      <c r="AC274" s="127"/>
      <c r="AD274" s="127"/>
      <c r="AE274" s="127"/>
      <c r="AF274" s="127"/>
      <c r="AG274" s="127"/>
      <c r="AH274" s="127"/>
      <c r="AI274" s="127"/>
      <c r="AJ274" s="127"/>
      <c r="AK274" s="127"/>
      <c r="AL274" s="127"/>
      <c r="AM274" s="127"/>
    </row>
    <row r="275" spans="1:39" s="75" customFormat="1" ht="15" customHeight="1" x14ac:dyDescent="0.25">
      <c r="A275" s="130"/>
      <c r="B275" s="130"/>
      <c r="C275" s="130"/>
      <c r="D275" s="130"/>
      <c r="E275" s="130"/>
      <c r="F275" s="130"/>
      <c r="G275" s="130"/>
      <c r="H275" s="130"/>
      <c r="I275" s="130"/>
      <c r="J275" s="130"/>
      <c r="K275" s="130"/>
      <c r="L275" s="130"/>
      <c r="M275" s="130"/>
      <c r="N275" s="130"/>
      <c r="O275" s="130"/>
      <c r="P275" s="130"/>
      <c r="Q275" s="130"/>
      <c r="R275" s="130"/>
      <c r="S275" s="130"/>
      <c r="T275" s="127"/>
      <c r="U275" s="127"/>
      <c r="V275" s="127"/>
      <c r="W275" s="127"/>
      <c r="X275" s="127"/>
      <c r="Y275" s="127"/>
      <c r="Z275" s="127"/>
      <c r="AA275" s="127"/>
      <c r="AB275" s="127"/>
      <c r="AC275" s="127"/>
      <c r="AD275" s="127"/>
      <c r="AE275" s="127"/>
      <c r="AF275" s="127"/>
      <c r="AG275" s="127"/>
      <c r="AH275" s="127"/>
      <c r="AI275" s="127"/>
      <c r="AJ275" s="127"/>
      <c r="AK275" s="127"/>
      <c r="AL275" s="127"/>
      <c r="AM275" s="127"/>
    </row>
    <row r="276" spans="1:39" s="75" customFormat="1" ht="15" customHeight="1" x14ac:dyDescent="0.25">
      <c r="A276" s="130"/>
      <c r="B276" s="130"/>
      <c r="C276" s="130"/>
      <c r="D276" s="130"/>
      <c r="E276" s="130"/>
      <c r="F276" s="130"/>
      <c r="G276" s="130"/>
      <c r="H276" s="130"/>
      <c r="I276" s="130"/>
      <c r="J276" s="130"/>
      <c r="K276" s="130"/>
      <c r="L276" s="130"/>
      <c r="M276" s="130"/>
      <c r="N276" s="130"/>
      <c r="O276" s="130"/>
      <c r="P276" s="130"/>
      <c r="Q276" s="130"/>
      <c r="R276" s="130"/>
      <c r="S276" s="130"/>
      <c r="T276" s="127"/>
      <c r="U276" s="127"/>
      <c r="V276" s="127"/>
      <c r="W276" s="127"/>
      <c r="X276" s="127"/>
      <c r="Y276" s="127"/>
      <c r="Z276" s="127"/>
      <c r="AA276" s="127"/>
      <c r="AB276" s="127"/>
      <c r="AC276" s="127"/>
      <c r="AD276" s="127"/>
      <c r="AE276" s="127"/>
      <c r="AF276" s="127"/>
      <c r="AG276" s="127"/>
      <c r="AH276" s="127"/>
      <c r="AI276" s="127"/>
      <c r="AJ276" s="127"/>
      <c r="AK276" s="127"/>
      <c r="AL276" s="127"/>
      <c r="AM276" s="127"/>
    </row>
    <row r="277" spans="1:39" s="75" customFormat="1" ht="15" customHeight="1" x14ac:dyDescent="0.25">
      <c r="A277" s="130"/>
      <c r="B277" s="130"/>
      <c r="C277" s="130"/>
      <c r="D277" s="130"/>
      <c r="E277" s="130"/>
      <c r="F277" s="130"/>
      <c r="G277" s="130"/>
      <c r="H277" s="130"/>
      <c r="I277" s="130"/>
      <c r="J277" s="130"/>
      <c r="K277" s="130"/>
      <c r="L277" s="130"/>
      <c r="M277" s="130"/>
      <c r="N277" s="130"/>
      <c r="O277" s="130"/>
      <c r="P277" s="130"/>
      <c r="Q277" s="130"/>
      <c r="R277" s="130"/>
      <c r="S277" s="130"/>
      <c r="T277" s="127"/>
      <c r="U277" s="127"/>
      <c r="V277" s="127"/>
      <c r="W277" s="127"/>
      <c r="X277" s="127"/>
      <c r="Y277" s="127"/>
      <c r="Z277" s="127"/>
      <c r="AA277" s="127"/>
      <c r="AB277" s="127"/>
      <c r="AC277" s="127"/>
      <c r="AD277" s="127"/>
      <c r="AE277" s="127"/>
      <c r="AF277" s="127"/>
      <c r="AG277" s="127"/>
      <c r="AH277" s="127"/>
      <c r="AI277" s="127"/>
      <c r="AJ277" s="127"/>
      <c r="AK277" s="127"/>
      <c r="AL277" s="127"/>
      <c r="AM277" s="127"/>
    </row>
    <row r="278" spans="1:39" s="75" customFormat="1" ht="15" customHeight="1" x14ac:dyDescent="0.25">
      <c r="A278" s="130"/>
      <c r="B278" s="130"/>
      <c r="C278" s="130"/>
      <c r="D278" s="130"/>
      <c r="E278" s="130"/>
      <c r="F278" s="130"/>
      <c r="G278" s="130"/>
      <c r="H278" s="130"/>
      <c r="I278" s="130"/>
      <c r="J278" s="130"/>
      <c r="K278" s="130"/>
      <c r="L278" s="130"/>
      <c r="M278" s="130"/>
      <c r="N278" s="130"/>
      <c r="O278" s="130"/>
      <c r="P278" s="130"/>
      <c r="Q278" s="130"/>
      <c r="R278" s="130"/>
      <c r="S278" s="130"/>
      <c r="T278" s="127"/>
      <c r="U278" s="127"/>
      <c r="V278" s="127"/>
      <c r="W278" s="127"/>
      <c r="X278" s="127"/>
      <c r="Y278" s="127"/>
      <c r="Z278" s="127"/>
      <c r="AA278" s="127"/>
      <c r="AB278" s="127"/>
      <c r="AC278" s="127"/>
      <c r="AD278" s="127"/>
      <c r="AE278" s="127"/>
      <c r="AF278" s="127"/>
      <c r="AG278" s="127"/>
      <c r="AH278" s="127"/>
      <c r="AI278" s="127"/>
      <c r="AJ278" s="127"/>
      <c r="AK278" s="127"/>
      <c r="AL278" s="127"/>
      <c r="AM278" s="127"/>
    </row>
    <row r="279" spans="1:39" s="75" customFormat="1" ht="15" customHeight="1" x14ac:dyDescent="0.25">
      <c r="A279" s="130"/>
      <c r="B279" s="130"/>
      <c r="C279" s="130"/>
      <c r="D279" s="130"/>
      <c r="E279" s="130"/>
      <c r="F279" s="130"/>
      <c r="G279" s="130"/>
      <c r="H279" s="130"/>
      <c r="I279" s="130"/>
      <c r="J279" s="130"/>
      <c r="K279" s="130"/>
      <c r="L279" s="130"/>
      <c r="M279" s="130"/>
      <c r="N279" s="130"/>
      <c r="O279" s="130"/>
      <c r="P279" s="130"/>
      <c r="Q279" s="130"/>
      <c r="R279" s="130"/>
      <c r="S279" s="130"/>
      <c r="T279" s="127"/>
      <c r="U279" s="127"/>
      <c r="V279" s="127"/>
      <c r="W279" s="127"/>
      <c r="X279" s="127"/>
      <c r="Y279" s="127"/>
      <c r="Z279" s="127"/>
      <c r="AA279" s="127"/>
      <c r="AB279" s="127"/>
      <c r="AC279" s="127"/>
      <c r="AD279" s="127"/>
      <c r="AE279" s="127"/>
      <c r="AF279" s="127"/>
      <c r="AG279" s="127"/>
      <c r="AH279" s="127"/>
      <c r="AI279" s="127"/>
      <c r="AJ279" s="127"/>
      <c r="AK279" s="127"/>
      <c r="AL279" s="127"/>
      <c r="AM279" s="127"/>
    </row>
    <row r="280" spans="1:39" s="75" customFormat="1" ht="15" customHeight="1" x14ac:dyDescent="0.25">
      <c r="A280" s="130"/>
      <c r="B280" s="130"/>
      <c r="C280" s="130"/>
      <c r="D280" s="130"/>
      <c r="E280" s="130"/>
      <c r="F280" s="130"/>
      <c r="G280" s="130"/>
      <c r="H280" s="130"/>
      <c r="I280" s="130"/>
      <c r="J280" s="130"/>
      <c r="K280" s="130"/>
      <c r="L280" s="130"/>
      <c r="M280" s="130"/>
      <c r="N280" s="130"/>
      <c r="O280" s="130"/>
      <c r="P280" s="130"/>
      <c r="Q280" s="130"/>
      <c r="R280" s="130"/>
      <c r="S280" s="130"/>
      <c r="T280" s="127"/>
      <c r="U280" s="127"/>
      <c r="V280" s="127"/>
      <c r="W280" s="127"/>
      <c r="X280" s="127"/>
      <c r="Y280" s="127"/>
      <c r="Z280" s="127"/>
      <c r="AA280" s="127"/>
      <c r="AB280" s="127"/>
      <c r="AC280" s="127"/>
      <c r="AD280" s="127"/>
      <c r="AE280" s="127"/>
      <c r="AF280" s="127"/>
      <c r="AG280" s="127"/>
      <c r="AH280" s="127"/>
      <c r="AI280" s="127"/>
      <c r="AJ280" s="127"/>
      <c r="AK280" s="127"/>
      <c r="AL280" s="127"/>
      <c r="AM280" s="127"/>
    </row>
    <row r="281" spans="1:39" s="75" customFormat="1" ht="15" customHeight="1" x14ac:dyDescent="0.25">
      <c r="A281" s="130"/>
      <c r="B281" s="130"/>
      <c r="C281" s="130"/>
      <c r="D281" s="130"/>
      <c r="E281" s="130"/>
      <c r="F281" s="130"/>
      <c r="G281" s="130"/>
      <c r="H281" s="130"/>
      <c r="I281" s="130"/>
      <c r="J281" s="130"/>
      <c r="K281" s="130"/>
      <c r="L281" s="130"/>
      <c r="M281" s="130"/>
      <c r="N281" s="130"/>
      <c r="O281" s="130"/>
      <c r="P281" s="130"/>
      <c r="Q281" s="130"/>
      <c r="R281" s="130"/>
      <c r="S281" s="130"/>
      <c r="T281" s="127"/>
      <c r="U281" s="127"/>
      <c r="V281" s="127"/>
      <c r="W281" s="127"/>
      <c r="X281" s="127"/>
      <c r="Y281" s="127"/>
      <c r="Z281" s="127"/>
      <c r="AA281" s="127"/>
      <c r="AB281" s="127"/>
      <c r="AC281" s="127"/>
      <c r="AD281" s="127"/>
      <c r="AE281" s="127"/>
      <c r="AF281" s="127"/>
      <c r="AG281" s="127"/>
      <c r="AH281" s="127"/>
      <c r="AI281" s="127"/>
      <c r="AJ281" s="127"/>
      <c r="AK281" s="127"/>
      <c r="AL281" s="127"/>
      <c r="AM281" s="127"/>
    </row>
    <row r="282" spans="1:39" s="75" customFormat="1" ht="15" customHeight="1" x14ac:dyDescent="0.25">
      <c r="A282" s="130"/>
      <c r="B282" s="130"/>
      <c r="C282" s="130"/>
      <c r="D282" s="130"/>
      <c r="E282" s="130"/>
      <c r="F282" s="130"/>
      <c r="G282" s="130"/>
      <c r="H282" s="130"/>
      <c r="I282" s="130"/>
      <c r="J282" s="130"/>
      <c r="K282" s="130"/>
      <c r="L282" s="130"/>
      <c r="M282" s="130"/>
      <c r="N282" s="130"/>
      <c r="O282" s="130"/>
      <c r="P282" s="130"/>
      <c r="Q282" s="130"/>
      <c r="R282" s="130"/>
      <c r="S282" s="130"/>
      <c r="T282" s="127"/>
      <c r="U282" s="127"/>
      <c r="V282" s="127"/>
      <c r="W282" s="127"/>
      <c r="X282" s="127"/>
      <c r="Y282" s="127"/>
      <c r="Z282" s="127"/>
      <c r="AA282" s="127"/>
      <c r="AB282" s="127"/>
      <c r="AC282" s="127"/>
      <c r="AD282" s="127"/>
      <c r="AE282" s="127"/>
      <c r="AF282" s="127"/>
      <c r="AG282" s="127"/>
      <c r="AH282" s="127"/>
      <c r="AI282" s="127"/>
      <c r="AJ282" s="127"/>
      <c r="AK282" s="127"/>
      <c r="AL282" s="127"/>
      <c r="AM282" s="127"/>
    </row>
    <row r="283" spans="1:39" s="75" customFormat="1" ht="15" customHeight="1" x14ac:dyDescent="0.25">
      <c r="A283" s="130"/>
      <c r="B283" s="130"/>
      <c r="C283" s="130"/>
      <c r="D283" s="130"/>
      <c r="E283" s="130"/>
      <c r="F283" s="130"/>
      <c r="G283" s="130"/>
      <c r="H283" s="130"/>
      <c r="I283" s="130"/>
      <c r="J283" s="130"/>
      <c r="K283" s="130"/>
      <c r="L283" s="130"/>
      <c r="M283" s="130"/>
      <c r="N283" s="130"/>
      <c r="O283" s="130"/>
      <c r="P283" s="130"/>
      <c r="Q283" s="130"/>
      <c r="R283" s="130"/>
      <c r="S283" s="130"/>
      <c r="T283" s="127"/>
      <c r="U283" s="127"/>
      <c r="V283" s="127"/>
      <c r="W283" s="127"/>
      <c r="X283" s="127"/>
      <c r="Y283" s="127"/>
      <c r="Z283" s="127"/>
      <c r="AA283" s="127"/>
      <c r="AB283" s="127"/>
      <c r="AC283" s="127"/>
      <c r="AD283" s="127"/>
      <c r="AE283" s="127"/>
      <c r="AF283" s="127"/>
      <c r="AG283" s="127"/>
      <c r="AH283" s="127"/>
      <c r="AI283" s="127"/>
      <c r="AJ283" s="127"/>
      <c r="AK283" s="127"/>
      <c r="AL283" s="127"/>
      <c r="AM283" s="127"/>
    </row>
    <row r="284" spans="1:39" s="75" customFormat="1" ht="15" customHeight="1" x14ac:dyDescent="0.25">
      <c r="A284" s="130"/>
      <c r="B284" s="130"/>
      <c r="C284" s="130"/>
      <c r="D284" s="130"/>
      <c r="E284" s="130"/>
      <c r="F284" s="130"/>
      <c r="G284" s="130"/>
      <c r="H284" s="130"/>
      <c r="I284" s="130"/>
      <c r="J284" s="130"/>
      <c r="K284" s="130"/>
      <c r="L284" s="130"/>
      <c r="M284" s="130"/>
      <c r="N284" s="130"/>
      <c r="O284" s="130"/>
      <c r="P284" s="130"/>
      <c r="Q284" s="130"/>
      <c r="R284" s="130"/>
      <c r="S284" s="130"/>
      <c r="T284" s="127"/>
      <c r="U284" s="127"/>
      <c r="V284" s="127"/>
      <c r="W284" s="127"/>
      <c r="X284" s="127"/>
      <c r="Y284" s="127"/>
      <c r="Z284" s="127"/>
      <c r="AA284" s="127"/>
      <c r="AB284" s="127"/>
      <c r="AC284" s="127"/>
      <c r="AD284" s="127"/>
      <c r="AE284" s="127"/>
      <c r="AF284" s="127"/>
      <c r="AG284" s="127"/>
      <c r="AH284" s="127"/>
      <c r="AI284" s="127"/>
      <c r="AJ284" s="127"/>
      <c r="AK284" s="127"/>
      <c r="AL284" s="127"/>
      <c r="AM284" s="127"/>
    </row>
    <row r="285" spans="1:39" s="75" customFormat="1" ht="15" customHeight="1" x14ac:dyDescent="0.25">
      <c r="A285" s="130"/>
      <c r="B285" s="130"/>
      <c r="C285" s="130"/>
      <c r="D285" s="130"/>
      <c r="E285" s="130"/>
      <c r="F285" s="130"/>
      <c r="G285" s="130"/>
      <c r="H285" s="130"/>
      <c r="I285" s="130"/>
      <c r="J285" s="130"/>
      <c r="K285" s="130"/>
      <c r="L285" s="130"/>
      <c r="M285" s="130"/>
      <c r="N285" s="130"/>
      <c r="O285" s="130"/>
      <c r="P285" s="130"/>
      <c r="Q285" s="130"/>
      <c r="R285" s="130"/>
      <c r="S285" s="130"/>
      <c r="T285" s="127"/>
      <c r="U285" s="127"/>
      <c r="V285" s="127"/>
      <c r="W285" s="127"/>
      <c r="X285" s="127"/>
      <c r="Y285" s="127"/>
      <c r="Z285" s="127"/>
      <c r="AA285" s="127"/>
      <c r="AB285" s="127"/>
      <c r="AC285" s="127"/>
      <c r="AD285" s="127"/>
      <c r="AE285" s="127"/>
      <c r="AF285" s="127"/>
      <c r="AG285" s="127"/>
      <c r="AH285" s="127"/>
      <c r="AI285" s="127"/>
      <c r="AJ285" s="127"/>
      <c r="AK285" s="127"/>
      <c r="AL285" s="127"/>
      <c r="AM285" s="127"/>
    </row>
    <row r="286" spans="1:39" s="75" customFormat="1" ht="15" customHeight="1" x14ac:dyDescent="0.25">
      <c r="A286" s="130"/>
      <c r="B286" s="130"/>
      <c r="C286" s="130"/>
      <c r="D286" s="130"/>
      <c r="E286" s="130"/>
      <c r="F286" s="130"/>
      <c r="G286" s="130"/>
      <c r="H286" s="130"/>
      <c r="I286" s="130"/>
      <c r="J286" s="130"/>
      <c r="K286" s="130"/>
      <c r="L286" s="130"/>
      <c r="M286" s="130"/>
      <c r="N286" s="130"/>
      <c r="O286" s="130"/>
      <c r="P286" s="130"/>
      <c r="Q286" s="130"/>
      <c r="R286" s="130"/>
      <c r="S286" s="130"/>
      <c r="T286" s="127"/>
      <c r="U286" s="127"/>
      <c r="V286" s="127"/>
      <c r="W286" s="127"/>
      <c r="X286" s="127"/>
      <c r="Y286" s="127"/>
      <c r="Z286" s="127"/>
      <c r="AA286" s="127"/>
      <c r="AB286" s="127"/>
      <c r="AC286" s="127"/>
      <c r="AD286" s="127"/>
      <c r="AE286" s="127"/>
      <c r="AF286" s="127"/>
      <c r="AG286" s="127"/>
      <c r="AH286" s="127"/>
      <c r="AI286" s="127"/>
      <c r="AJ286" s="127"/>
      <c r="AK286" s="127"/>
      <c r="AL286" s="127"/>
      <c r="AM286" s="127"/>
    </row>
    <row r="287" spans="1:39" ht="15" customHeight="1" x14ac:dyDescent="0.25">
      <c r="A287" s="130"/>
      <c r="B287" s="130"/>
      <c r="C287" s="130"/>
      <c r="D287" s="130"/>
      <c r="E287" s="130"/>
      <c r="F287" s="130"/>
      <c r="G287" s="130"/>
      <c r="H287" s="130"/>
      <c r="I287" s="130"/>
      <c r="J287" s="130"/>
      <c r="K287" s="130"/>
      <c r="L287" s="130"/>
      <c r="M287" s="130"/>
      <c r="N287" s="130"/>
      <c r="O287" s="130"/>
      <c r="P287" s="130"/>
      <c r="Q287" s="130"/>
      <c r="R287" s="130"/>
      <c r="S287" s="130"/>
      <c r="T287" s="127"/>
      <c r="U287" s="127"/>
      <c r="V287" s="127"/>
      <c r="W287" s="127"/>
      <c r="X287" s="127"/>
      <c r="Y287" s="127"/>
      <c r="Z287" s="127"/>
      <c r="AA287" s="127"/>
      <c r="AB287" s="127"/>
      <c r="AC287" s="127"/>
      <c r="AD287" s="127"/>
      <c r="AE287" s="127"/>
      <c r="AF287" s="127"/>
      <c r="AG287" s="127"/>
      <c r="AH287" s="127"/>
      <c r="AI287" s="127"/>
      <c r="AJ287" s="127"/>
      <c r="AK287" s="127"/>
      <c r="AL287" s="127"/>
      <c r="AM287" s="127"/>
    </row>
    <row r="288" spans="1:39" ht="15" customHeight="1" x14ac:dyDescent="0.25">
      <c r="A288" s="130"/>
      <c r="B288" s="130"/>
      <c r="C288" s="130"/>
      <c r="D288" s="130"/>
      <c r="E288" s="130"/>
      <c r="F288" s="130"/>
      <c r="G288" s="130"/>
      <c r="H288" s="130"/>
      <c r="I288" s="130"/>
      <c r="J288" s="130"/>
      <c r="K288" s="130"/>
      <c r="L288" s="130"/>
      <c r="M288" s="130"/>
      <c r="N288" s="130"/>
      <c r="O288" s="130"/>
      <c r="P288" s="130"/>
      <c r="Q288" s="130"/>
      <c r="R288" s="130"/>
      <c r="S288" s="130"/>
      <c r="T288" s="127"/>
      <c r="U288" s="127"/>
      <c r="V288" s="127"/>
      <c r="W288" s="127"/>
      <c r="X288" s="127"/>
      <c r="Y288" s="127"/>
      <c r="Z288" s="127"/>
      <c r="AA288" s="127"/>
      <c r="AB288" s="127"/>
      <c r="AC288" s="127"/>
      <c r="AD288" s="127"/>
      <c r="AE288" s="127"/>
      <c r="AF288" s="127"/>
      <c r="AG288" s="127"/>
      <c r="AH288" s="127"/>
      <c r="AI288" s="127"/>
      <c r="AJ288" s="127"/>
      <c r="AK288" s="127"/>
      <c r="AL288" s="127"/>
      <c r="AM288" s="127"/>
    </row>
    <row r="289" spans="1:39" ht="15" customHeight="1" x14ac:dyDescent="0.25">
      <c r="A289" s="130"/>
      <c r="B289" s="130"/>
      <c r="C289" s="130"/>
      <c r="D289" s="130"/>
      <c r="E289" s="130"/>
      <c r="F289" s="130"/>
      <c r="G289" s="130"/>
      <c r="H289" s="130"/>
      <c r="I289" s="130"/>
      <c r="J289" s="130"/>
      <c r="K289" s="130"/>
      <c r="L289" s="130"/>
      <c r="M289" s="130"/>
      <c r="N289" s="130"/>
      <c r="O289" s="130"/>
      <c r="P289" s="130"/>
      <c r="Q289" s="130"/>
      <c r="R289" s="130"/>
      <c r="S289" s="130"/>
      <c r="T289" s="127"/>
      <c r="U289" s="127"/>
      <c r="V289" s="127"/>
      <c r="W289" s="127"/>
      <c r="X289" s="127"/>
      <c r="Y289" s="127"/>
      <c r="Z289" s="127"/>
      <c r="AA289" s="127"/>
      <c r="AB289" s="127"/>
      <c r="AC289" s="127"/>
      <c r="AD289" s="127"/>
      <c r="AE289" s="127"/>
      <c r="AF289" s="127"/>
      <c r="AG289" s="127"/>
      <c r="AH289" s="127"/>
      <c r="AI289" s="127"/>
      <c r="AJ289" s="127"/>
      <c r="AK289" s="127"/>
      <c r="AL289" s="127"/>
      <c r="AM289" s="127"/>
    </row>
    <row r="290" spans="1:39" ht="15" customHeight="1" x14ac:dyDescent="0.25">
      <c r="A290" s="130"/>
      <c r="B290" s="130"/>
      <c r="C290" s="130"/>
      <c r="D290" s="130"/>
      <c r="E290" s="130"/>
      <c r="F290" s="130"/>
      <c r="G290" s="130"/>
      <c r="H290" s="130"/>
      <c r="I290" s="130"/>
      <c r="J290" s="130"/>
      <c r="K290" s="130"/>
      <c r="L290" s="130"/>
      <c r="M290" s="130"/>
      <c r="N290" s="130"/>
      <c r="O290" s="130"/>
      <c r="P290" s="130"/>
      <c r="Q290" s="130"/>
      <c r="R290" s="130"/>
      <c r="S290" s="130"/>
      <c r="T290" s="127"/>
      <c r="U290" s="127"/>
      <c r="V290" s="127"/>
      <c r="W290" s="127"/>
      <c r="X290" s="127"/>
      <c r="Y290" s="127"/>
      <c r="Z290" s="127"/>
      <c r="AA290" s="127"/>
      <c r="AB290" s="127"/>
      <c r="AC290" s="127"/>
      <c r="AD290" s="127"/>
      <c r="AE290" s="127"/>
      <c r="AF290" s="127"/>
      <c r="AG290" s="127"/>
      <c r="AH290" s="127"/>
      <c r="AI290" s="127"/>
      <c r="AJ290" s="127"/>
      <c r="AK290" s="127"/>
      <c r="AL290" s="127"/>
      <c r="AM290" s="127"/>
    </row>
    <row r="291" spans="1:39" ht="15" customHeight="1" x14ac:dyDescent="0.25">
      <c r="A291" s="130"/>
      <c r="B291" s="130"/>
      <c r="C291" s="130"/>
      <c r="D291" s="130"/>
      <c r="E291" s="130"/>
      <c r="F291" s="130"/>
      <c r="G291" s="130"/>
      <c r="H291" s="130"/>
      <c r="I291" s="130"/>
      <c r="J291" s="130"/>
      <c r="K291" s="130"/>
      <c r="L291" s="130"/>
      <c r="M291" s="130"/>
      <c r="N291" s="130"/>
      <c r="O291" s="130"/>
      <c r="P291" s="130"/>
      <c r="Q291" s="130"/>
      <c r="R291" s="130"/>
      <c r="S291" s="130"/>
      <c r="T291" s="127"/>
      <c r="U291" s="127"/>
      <c r="V291" s="127"/>
      <c r="W291" s="127"/>
      <c r="X291" s="127"/>
      <c r="Y291" s="127"/>
      <c r="Z291" s="127"/>
      <c r="AA291" s="127"/>
      <c r="AB291" s="127"/>
      <c r="AC291" s="127"/>
      <c r="AD291" s="127"/>
      <c r="AE291" s="127"/>
      <c r="AF291" s="127"/>
      <c r="AG291" s="127"/>
      <c r="AH291" s="127"/>
      <c r="AI291" s="127"/>
      <c r="AJ291" s="127"/>
      <c r="AK291" s="127"/>
      <c r="AL291" s="127"/>
      <c r="AM291" s="127"/>
    </row>
    <row r="292" spans="1:39" ht="15" customHeight="1" x14ac:dyDescent="0.25">
      <c r="A292" s="130"/>
      <c r="B292" s="130"/>
      <c r="C292" s="130"/>
      <c r="D292" s="130"/>
      <c r="E292" s="130"/>
      <c r="F292" s="130"/>
      <c r="G292" s="130"/>
      <c r="H292" s="130"/>
      <c r="I292" s="130"/>
      <c r="J292" s="130"/>
      <c r="K292" s="130"/>
      <c r="L292" s="130"/>
      <c r="M292" s="130"/>
      <c r="N292" s="130"/>
      <c r="O292" s="130"/>
      <c r="P292" s="130"/>
      <c r="Q292" s="130"/>
      <c r="R292" s="130"/>
      <c r="S292" s="130"/>
      <c r="T292" s="127"/>
      <c r="U292" s="127"/>
      <c r="V292" s="127"/>
      <c r="W292" s="127"/>
      <c r="X292" s="127"/>
      <c r="Y292" s="127"/>
      <c r="Z292" s="127"/>
      <c r="AA292" s="127"/>
      <c r="AB292" s="127"/>
      <c r="AC292" s="127"/>
      <c r="AD292" s="127"/>
      <c r="AE292" s="127"/>
      <c r="AF292" s="127"/>
      <c r="AG292" s="127"/>
      <c r="AH292" s="127"/>
      <c r="AI292" s="127"/>
      <c r="AJ292" s="127"/>
      <c r="AK292" s="127"/>
      <c r="AL292" s="127"/>
      <c r="AM292" s="127"/>
    </row>
    <row r="293" spans="1:39" ht="15" customHeight="1" x14ac:dyDescent="0.25">
      <c r="A293" s="130"/>
      <c r="B293" s="130"/>
      <c r="C293" s="130"/>
      <c r="D293" s="130"/>
      <c r="E293" s="130"/>
      <c r="F293" s="130"/>
      <c r="G293" s="130"/>
      <c r="H293" s="130"/>
      <c r="I293" s="130"/>
      <c r="J293" s="130"/>
      <c r="K293" s="130"/>
      <c r="L293" s="130"/>
      <c r="M293" s="130"/>
      <c r="N293" s="130"/>
      <c r="O293" s="130"/>
      <c r="P293" s="130"/>
      <c r="Q293" s="130"/>
      <c r="R293" s="130"/>
      <c r="S293" s="130"/>
      <c r="T293" s="127"/>
      <c r="U293" s="127"/>
      <c r="V293" s="127"/>
      <c r="W293" s="127"/>
      <c r="X293" s="127"/>
      <c r="Y293" s="127"/>
      <c r="Z293" s="127"/>
      <c r="AA293" s="127"/>
      <c r="AB293" s="127"/>
      <c r="AC293" s="127"/>
      <c r="AD293" s="127"/>
      <c r="AE293" s="127"/>
      <c r="AF293" s="127"/>
      <c r="AG293" s="127"/>
      <c r="AH293" s="127"/>
      <c r="AI293" s="127"/>
      <c r="AJ293" s="127"/>
      <c r="AK293" s="127"/>
      <c r="AL293" s="127"/>
      <c r="AM293" s="127"/>
    </row>
    <row r="294" spans="1:39" ht="15" customHeight="1" x14ac:dyDescent="0.25">
      <c r="A294" s="130"/>
      <c r="B294" s="130"/>
      <c r="C294" s="130"/>
      <c r="D294" s="130"/>
      <c r="E294" s="130"/>
      <c r="F294" s="130"/>
      <c r="G294" s="130"/>
      <c r="H294" s="130"/>
      <c r="I294" s="130"/>
      <c r="J294" s="130"/>
      <c r="K294" s="130"/>
      <c r="L294" s="130"/>
      <c r="M294" s="130"/>
      <c r="N294" s="130"/>
      <c r="O294" s="130"/>
      <c r="P294" s="130"/>
      <c r="Q294" s="130"/>
      <c r="R294" s="130"/>
      <c r="S294" s="130"/>
      <c r="T294" s="127"/>
      <c r="U294" s="127"/>
      <c r="V294" s="127"/>
      <c r="W294" s="127"/>
      <c r="X294" s="127"/>
      <c r="Y294" s="127"/>
      <c r="Z294" s="127"/>
      <c r="AA294" s="127"/>
      <c r="AB294" s="127"/>
      <c r="AC294" s="127"/>
      <c r="AD294" s="127"/>
      <c r="AE294" s="127"/>
      <c r="AF294" s="127"/>
      <c r="AG294" s="127"/>
      <c r="AH294" s="127"/>
      <c r="AI294" s="127"/>
      <c r="AJ294" s="127"/>
      <c r="AK294" s="127"/>
      <c r="AL294" s="127"/>
      <c r="AM294" s="127"/>
    </row>
    <row r="295" spans="1:39" ht="15" customHeight="1" x14ac:dyDescent="0.25">
      <c r="A295" s="130"/>
      <c r="B295" s="130"/>
      <c r="C295" s="130"/>
      <c r="D295" s="130"/>
      <c r="E295" s="130"/>
      <c r="F295" s="130"/>
      <c r="G295" s="130"/>
      <c r="H295" s="130"/>
      <c r="I295" s="130"/>
      <c r="J295" s="130"/>
      <c r="K295" s="130"/>
      <c r="L295" s="130"/>
      <c r="M295" s="130"/>
      <c r="N295" s="130"/>
      <c r="O295" s="130"/>
      <c r="P295" s="130"/>
      <c r="Q295" s="130"/>
      <c r="R295" s="130"/>
      <c r="S295" s="130"/>
      <c r="T295" s="127"/>
      <c r="U295" s="127"/>
      <c r="V295" s="127"/>
      <c r="W295" s="127"/>
      <c r="X295" s="127"/>
      <c r="Y295" s="127"/>
      <c r="Z295" s="127"/>
      <c r="AA295" s="127"/>
      <c r="AB295" s="127"/>
      <c r="AC295" s="127"/>
      <c r="AD295" s="127"/>
      <c r="AE295" s="127"/>
      <c r="AF295" s="127"/>
      <c r="AG295" s="127"/>
      <c r="AH295" s="127"/>
      <c r="AI295" s="127"/>
      <c r="AJ295" s="127"/>
      <c r="AK295" s="127"/>
      <c r="AL295" s="127"/>
      <c r="AM295" s="127"/>
    </row>
    <row r="296" spans="1:39" ht="15" customHeight="1" x14ac:dyDescent="0.25">
      <c r="A296" s="130"/>
      <c r="B296" s="130"/>
      <c r="C296" s="130"/>
      <c r="D296" s="130"/>
      <c r="E296" s="130"/>
      <c r="F296" s="130"/>
      <c r="G296" s="130"/>
      <c r="H296" s="130"/>
      <c r="I296" s="130"/>
      <c r="J296" s="130"/>
      <c r="K296" s="130"/>
      <c r="L296" s="130"/>
      <c r="M296" s="130"/>
      <c r="N296" s="130"/>
      <c r="O296" s="130"/>
      <c r="P296" s="130"/>
      <c r="Q296" s="130"/>
      <c r="R296" s="130"/>
      <c r="S296" s="130"/>
      <c r="T296" s="127"/>
      <c r="U296" s="127"/>
      <c r="V296" s="127"/>
      <c r="W296" s="127"/>
      <c r="X296" s="127"/>
      <c r="Y296" s="127"/>
      <c r="Z296" s="127"/>
      <c r="AA296" s="127"/>
      <c r="AB296" s="127"/>
      <c r="AC296" s="127"/>
      <c r="AD296" s="127"/>
      <c r="AE296" s="127"/>
      <c r="AF296" s="127"/>
      <c r="AG296" s="127"/>
      <c r="AH296" s="127"/>
      <c r="AI296" s="127"/>
      <c r="AJ296" s="127"/>
      <c r="AK296" s="127"/>
      <c r="AL296" s="127"/>
      <c r="AM296" s="127"/>
    </row>
    <row r="297" spans="1:39" ht="15" customHeight="1" x14ac:dyDescent="0.25">
      <c r="A297" s="130"/>
      <c r="B297" s="130"/>
      <c r="C297" s="130"/>
      <c r="D297" s="130"/>
      <c r="E297" s="130"/>
      <c r="F297" s="130"/>
      <c r="G297" s="130"/>
      <c r="H297" s="130"/>
      <c r="I297" s="130"/>
      <c r="J297" s="130"/>
      <c r="K297" s="130"/>
      <c r="L297" s="130"/>
      <c r="M297" s="130"/>
      <c r="N297" s="130"/>
      <c r="O297" s="130"/>
      <c r="P297" s="130"/>
      <c r="Q297" s="130"/>
      <c r="R297" s="130"/>
      <c r="S297" s="130"/>
      <c r="T297" s="127"/>
      <c r="U297" s="127"/>
      <c r="V297" s="127"/>
      <c r="W297" s="127"/>
      <c r="X297" s="127"/>
      <c r="Y297" s="127"/>
      <c r="Z297" s="127"/>
      <c r="AA297" s="127"/>
      <c r="AB297" s="127"/>
      <c r="AC297" s="127"/>
      <c r="AD297" s="127"/>
      <c r="AE297" s="127"/>
      <c r="AF297" s="127"/>
      <c r="AG297" s="127"/>
      <c r="AH297" s="127"/>
      <c r="AI297" s="127"/>
      <c r="AJ297" s="127"/>
      <c r="AK297" s="127"/>
      <c r="AL297" s="127"/>
      <c r="AM297" s="127"/>
    </row>
    <row r="298" spans="1:39" ht="15" customHeight="1" x14ac:dyDescent="0.25">
      <c r="A298" s="130"/>
      <c r="B298" s="130"/>
      <c r="C298" s="130"/>
      <c r="D298" s="130"/>
      <c r="E298" s="130"/>
      <c r="F298" s="130"/>
      <c r="G298" s="130"/>
      <c r="H298" s="130"/>
      <c r="I298" s="130"/>
      <c r="J298" s="130"/>
      <c r="K298" s="130"/>
      <c r="L298" s="130"/>
      <c r="M298" s="130"/>
      <c r="N298" s="130"/>
      <c r="O298" s="130"/>
      <c r="P298" s="130"/>
      <c r="Q298" s="130"/>
      <c r="R298" s="130"/>
      <c r="S298" s="130"/>
      <c r="T298" s="127"/>
      <c r="U298" s="127"/>
      <c r="V298" s="127"/>
      <c r="W298" s="127"/>
      <c r="X298" s="127"/>
      <c r="Y298" s="127"/>
      <c r="Z298" s="127"/>
      <c r="AA298" s="127"/>
      <c r="AB298" s="127"/>
      <c r="AC298" s="127"/>
      <c r="AD298" s="127"/>
      <c r="AE298" s="127"/>
      <c r="AF298" s="127"/>
      <c r="AG298" s="127"/>
      <c r="AH298" s="127"/>
      <c r="AI298" s="127"/>
      <c r="AJ298" s="127"/>
      <c r="AK298" s="127"/>
      <c r="AL298" s="127"/>
      <c r="AM298" s="127"/>
    </row>
    <row r="299" spans="1:39" ht="15" customHeight="1" x14ac:dyDescent="0.25">
      <c r="A299" s="130"/>
      <c r="B299" s="130"/>
      <c r="C299" s="130"/>
      <c r="D299" s="130"/>
      <c r="E299" s="130"/>
      <c r="F299" s="130"/>
      <c r="G299" s="130"/>
      <c r="H299" s="130"/>
      <c r="I299" s="130"/>
      <c r="J299" s="130"/>
      <c r="K299" s="130"/>
      <c r="L299" s="130"/>
      <c r="M299" s="130"/>
      <c r="N299" s="130"/>
      <c r="O299" s="130"/>
      <c r="P299" s="130"/>
      <c r="Q299" s="130"/>
      <c r="R299" s="130"/>
      <c r="S299" s="130"/>
      <c r="T299" s="127"/>
      <c r="U299" s="127"/>
      <c r="V299" s="127"/>
      <c r="W299" s="127"/>
      <c r="X299" s="127"/>
      <c r="Y299" s="127"/>
      <c r="Z299" s="127"/>
      <c r="AA299" s="127"/>
      <c r="AB299" s="127"/>
      <c r="AC299" s="127"/>
      <c r="AD299" s="127"/>
      <c r="AE299" s="127"/>
      <c r="AF299" s="127"/>
      <c r="AG299" s="127"/>
      <c r="AH299" s="127"/>
      <c r="AI299" s="127"/>
      <c r="AJ299" s="127"/>
      <c r="AK299" s="127"/>
      <c r="AL299" s="127"/>
      <c r="AM299" s="127"/>
    </row>
    <row r="300" spans="1:39" ht="15" customHeight="1" x14ac:dyDescent="0.25">
      <c r="A300" s="130"/>
      <c r="B300" s="130"/>
      <c r="C300" s="130"/>
      <c r="D300" s="130"/>
      <c r="E300" s="130"/>
      <c r="F300" s="130"/>
      <c r="G300" s="130"/>
      <c r="H300" s="130"/>
      <c r="I300" s="130"/>
      <c r="J300" s="130"/>
      <c r="K300" s="130"/>
      <c r="L300" s="130"/>
      <c r="M300" s="130"/>
      <c r="N300" s="130"/>
      <c r="O300" s="130"/>
      <c r="P300" s="130"/>
      <c r="Q300" s="130"/>
      <c r="R300" s="130"/>
      <c r="S300" s="130"/>
      <c r="T300" s="127"/>
      <c r="U300" s="127"/>
      <c r="V300" s="127"/>
      <c r="W300" s="127"/>
      <c r="X300" s="127"/>
      <c r="Y300" s="127"/>
      <c r="Z300" s="127"/>
      <c r="AA300" s="127"/>
      <c r="AB300" s="127"/>
      <c r="AC300" s="127"/>
      <c r="AD300" s="127"/>
      <c r="AE300" s="127"/>
      <c r="AF300" s="127"/>
      <c r="AG300" s="127"/>
      <c r="AH300" s="127"/>
      <c r="AI300" s="127"/>
      <c r="AJ300" s="127"/>
      <c r="AK300" s="127"/>
      <c r="AL300" s="127"/>
      <c r="AM300" s="127"/>
    </row>
    <row r="301" spans="1:39" ht="15" customHeight="1" x14ac:dyDescent="0.25">
      <c r="A301" s="130"/>
      <c r="B301" s="130"/>
      <c r="C301" s="130"/>
      <c r="D301" s="130"/>
      <c r="E301" s="130"/>
      <c r="F301" s="130"/>
      <c r="G301" s="130"/>
      <c r="H301" s="130"/>
      <c r="I301" s="130"/>
      <c r="J301" s="130"/>
      <c r="K301" s="130"/>
      <c r="L301" s="130"/>
      <c r="M301" s="130"/>
      <c r="N301" s="130"/>
      <c r="O301" s="130"/>
      <c r="P301" s="130"/>
      <c r="Q301" s="130"/>
      <c r="R301" s="130"/>
      <c r="S301" s="130"/>
      <c r="T301" s="127"/>
      <c r="U301" s="127"/>
      <c r="V301" s="127"/>
      <c r="W301" s="127"/>
      <c r="X301" s="127"/>
      <c r="Y301" s="127"/>
      <c r="Z301" s="127"/>
      <c r="AA301" s="127"/>
      <c r="AB301" s="127"/>
      <c r="AC301" s="127"/>
      <c r="AD301" s="127"/>
      <c r="AE301" s="127"/>
      <c r="AF301" s="127"/>
      <c r="AG301" s="127"/>
      <c r="AH301" s="127"/>
      <c r="AI301" s="127"/>
      <c r="AJ301" s="127"/>
      <c r="AK301" s="127"/>
      <c r="AL301" s="127"/>
      <c r="AM301" s="127"/>
    </row>
    <row r="302" spans="1:39" ht="15" customHeight="1" x14ac:dyDescent="0.25">
      <c r="A302" s="130"/>
      <c r="B302" s="130"/>
      <c r="C302" s="130"/>
      <c r="D302" s="130"/>
      <c r="E302" s="130"/>
      <c r="F302" s="130"/>
      <c r="G302" s="130"/>
      <c r="H302" s="130"/>
      <c r="I302" s="130"/>
      <c r="J302" s="130"/>
      <c r="K302" s="130"/>
      <c r="L302" s="130"/>
      <c r="M302" s="130"/>
      <c r="N302" s="130"/>
      <c r="O302" s="130"/>
      <c r="P302" s="130"/>
      <c r="Q302" s="130"/>
      <c r="R302" s="130"/>
      <c r="S302" s="130"/>
      <c r="T302" s="127"/>
      <c r="U302" s="127"/>
      <c r="V302" s="127"/>
      <c r="W302" s="127"/>
      <c r="X302" s="127"/>
      <c r="Y302" s="127"/>
      <c r="Z302" s="127"/>
      <c r="AA302" s="127"/>
      <c r="AB302" s="127"/>
      <c r="AC302" s="127"/>
      <c r="AD302" s="127"/>
      <c r="AE302" s="127"/>
      <c r="AF302" s="127"/>
      <c r="AG302" s="127"/>
      <c r="AH302" s="127"/>
      <c r="AI302" s="127"/>
      <c r="AJ302" s="127"/>
      <c r="AK302" s="127"/>
      <c r="AL302" s="127"/>
      <c r="AM302" s="127"/>
    </row>
    <row r="303" spans="1:39" ht="15" customHeight="1" x14ac:dyDescent="0.25">
      <c r="A303" s="130"/>
      <c r="B303" s="130"/>
      <c r="C303" s="130"/>
      <c r="D303" s="130"/>
      <c r="E303" s="130"/>
      <c r="F303" s="130"/>
      <c r="G303" s="130"/>
      <c r="H303" s="130"/>
      <c r="I303" s="130"/>
      <c r="J303" s="130"/>
      <c r="K303" s="130"/>
      <c r="L303" s="130"/>
      <c r="M303" s="130"/>
      <c r="N303" s="130"/>
      <c r="O303" s="130"/>
      <c r="P303" s="130"/>
      <c r="Q303" s="130"/>
      <c r="R303" s="130"/>
      <c r="S303" s="130"/>
      <c r="T303" s="127"/>
      <c r="U303" s="127"/>
      <c r="V303" s="127"/>
      <c r="W303" s="127"/>
      <c r="X303" s="127"/>
      <c r="Y303" s="127"/>
      <c r="Z303" s="127"/>
      <c r="AA303" s="127"/>
      <c r="AB303" s="127"/>
      <c r="AC303" s="127"/>
      <c r="AD303" s="127"/>
      <c r="AE303" s="127"/>
      <c r="AF303" s="127"/>
      <c r="AG303" s="127"/>
      <c r="AH303" s="127"/>
      <c r="AI303" s="127"/>
      <c r="AJ303" s="127"/>
      <c r="AK303" s="127"/>
      <c r="AL303" s="127"/>
      <c r="AM303" s="127"/>
    </row>
    <row r="304" spans="1:39" ht="15" customHeight="1" x14ac:dyDescent="0.25">
      <c r="A304" s="130"/>
      <c r="B304" s="130"/>
      <c r="C304" s="130"/>
      <c r="D304" s="130"/>
      <c r="E304" s="130"/>
      <c r="F304" s="130"/>
      <c r="G304" s="130"/>
      <c r="H304" s="130"/>
      <c r="I304" s="130"/>
      <c r="J304" s="130"/>
      <c r="K304" s="130"/>
      <c r="L304" s="130"/>
      <c r="M304" s="130"/>
      <c r="N304" s="130"/>
      <c r="O304" s="130"/>
      <c r="P304" s="130"/>
      <c r="Q304" s="130"/>
      <c r="R304" s="130"/>
      <c r="S304" s="130"/>
      <c r="T304" s="127"/>
      <c r="U304" s="127"/>
      <c r="V304" s="127"/>
      <c r="W304" s="127"/>
      <c r="X304" s="127"/>
      <c r="Y304" s="127"/>
      <c r="Z304" s="127"/>
      <c r="AA304" s="127"/>
      <c r="AB304" s="127"/>
      <c r="AC304" s="127"/>
      <c r="AD304" s="127"/>
      <c r="AE304" s="127"/>
      <c r="AF304" s="127"/>
      <c r="AG304" s="127"/>
      <c r="AH304" s="127"/>
      <c r="AI304" s="127"/>
      <c r="AJ304" s="127"/>
      <c r="AK304" s="127"/>
      <c r="AL304" s="127"/>
      <c r="AM304" s="127"/>
    </row>
    <row r="305" spans="1:39" ht="15" customHeight="1" x14ac:dyDescent="0.25">
      <c r="A305" s="130"/>
      <c r="B305" s="130"/>
      <c r="C305" s="130"/>
      <c r="D305" s="130"/>
      <c r="E305" s="130"/>
      <c r="F305" s="130"/>
      <c r="G305" s="130"/>
      <c r="H305" s="130"/>
      <c r="I305" s="130"/>
      <c r="J305" s="130"/>
      <c r="K305" s="130"/>
      <c r="L305" s="130"/>
      <c r="M305" s="130"/>
      <c r="N305" s="130"/>
      <c r="O305" s="130"/>
      <c r="P305" s="130"/>
      <c r="Q305" s="130"/>
      <c r="R305" s="130"/>
      <c r="S305" s="130"/>
      <c r="T305" s="127"/>
      <c r="U305" s="127"/>
      <c r="V305" s="127"/>
      <c r="W305" s="127"/>
      <c r="X305" s="127"/>
      <c r="Y305" s="127"/>
      <c r="Z305" s="127"/>
      <c r="AA305" s="127"/>
      <c r="AB305" s="127"/>
      <c r="AC305" s="127"/>
      <c r="AD305" s="127"/>
      <c r="AE305" s="127"/>
      <c r="AF305" s="127"/>
      <c r="AG305" s="127"/>
      <c r="AH305" s="127"/>
      <c r="AI305" s="127"/>
      <c r="AJ305" s="127"/>
      <c r="AK305" s="127"/>
      <c r="AL305" s="127"/>
      <c r="AM305" s="127"/>
    </row>
    <row r="306" spans="1:39" ht="15" customHeight="1" x14ac:dyDescent="0.25">
      <c r="A306" s="130"/>
      <c r="B306" s="130"/>
      <c r="C306" s="130"/>
      <c r="D306" s="130"/>
      <c r="E306" s="130"/>
      <c r="F306" s="130"/>
      <c r="G306" s="130"/>
      <c r="H306" s="130"/>
      <c r="I306" s="130"/>
      <c r="J306" s="130"/>
      <c r="K306" s="130"/>
      <c r="L306" s="130"/>
      <c r="M306" s="130"/>
      <c r="N306" s="130"/>
      <c r="O306" s="130"/>
      <c r="P306" s="130"/>
      <c r="Q306" s="130"/>
      <c r="R306" s="130"/>
      <c r="S306" s="130"/>
      <c r="T306" s="127"/>
      <c r="U306" s="127"/>
      <c r="V306" s="127"/>
      <c r="W306" s="127"/>
      <c r="X306" s="127"/>
      <c r="Y306" s="127"/>
      <c r="Z306" s="127"/>
      <c r="AA306" s="127"/>
      <c r="AB306" s="127"/>
      <c r="AC306" s="127"/>
      <c r="AD306" s="127"/>
      <c r="AE306" s="127"/>
      <c r="AF306" s="127"/>
      <c r="AG306" s="127"/>
      <c r="AH306" s="127"/>
      <c r="AI306" s="127"/>
      <c r="AJ306" s="127"/>
      <c r="AK306" s="127"/>
      <c r="AL306" s="127"/>
      <c r="AM306" s="127"/>
    </row>
    <row r="307" spans="1:39" ht="15" customHeight="1" x14ac:dyDescent="0.25">
      <c r="A307" s="130"/>
      <c r="B307" s="130"/>
      <c r="C307" s="130"/>
      <c r="D307" s="130"/>
      <c r="E307" s="130"/>
      <c r="F307" s="130"/>
      <c r="G307" s="130"/>
      <c r="H307" s="130"/>
      <c r="I307" s="130"/>
      <c r="J307" s="130"/>
      <c r="K307" s="130"/>
      <c r="L307" s="130"/>
      <c r="M307" s="130"/>
      <c r="N307" s="130"/>
      <c r="O307" s="130"/>
      <c r="P307" s="130"/>
      <c r="Q307" s="130"/>
      <c r="R307" s="130"/>
      <c r="S307" s="130"/>
      <c r="T307" s="127"/>
      <c r="U307" s="127"/>
      <c r="V307" s="127"/>
      <c r="W307" s="127"/>
      <c r="X307" s="127"/>
      <c r="Y307" s="127"/>
      <c r="Z307" s="127"/>
      <c r="AA307" s="127"/>
      <c r="AB307" s="127"/>
      <c r="AC307" s="127"/>
      <c r="AD307" s="127"/>
      <c r="AE307" s="127"/>
      <c r="AF307" s="127"/>
      <c r="AG307" s="127"/>
      <c r="AH307" s="127"/>
      <c r="AI307" s="127"/>
      <c r="AJ307" s="127"/>
      <c r="AK307" s="127"/>
      <c r="AL307" s="127"/>
      <c r="AM307" s="127"/>
    </row>
    <row r="308" spans="1:39" ht="15" customHeight="1" x14ac:dyDescent="0.25">
      <c r="A308" s="130"/>
      <c r="B308" s="130"/>
      <c r="C308" s="130"/>
      <c r="D308" s="130"/>
      <c r="E308" s="130"/>
      <c r="F308" s="130"/>
      <c r="G308" s="130"/>
      <c r="H308" s="130"/>
      <c r="I308" s="130"/>
      <c r="J308" s="130"/>
      <c r="K308" s="130"/>
      <c r="L308" s="130"/>
      <c r="M308" s="130"/>
      <c r="N308" s="130"/>
      <c r="O308" s="130"/>
      <c r="P308" s="130"/>
      <c r="Q308" s="130"/>
      <c r="R308" s="130"/>
      <c r="S308" s="130"/>
      <c r="T308" s="127"/>
      <c r="U308" s="127"/>
      <c r="V308" s="127"/>
      <c r="W308" s="127"/>
      <c r="X308" s="127"/>
      <c r="Y308" s="127"/>
      <c r="Z308" s="127"/>
      <c r="AA308" s="127"/>
      <c r="AB308" s="127"/>
      <c r="AC308" s="127"/>
      <c r="AD308" s="127"/>
      <c r="AE308" s="127"/>
      <c r="AF308" s="127"/>
      <c r="AG308" s="127"/>
      <c r="AH308" s="127"/>
      <c r="AI308" s="127"/>
      <c r="AJ308" s="127"/>
      <c r="AK308" s="127"/>
      <c r="AL308" s="127"/>
      <c r="AM308" s="127"/>
    </row>
    <row r="309" spans="1:39" ht="15" customHeight="1" x14ac:dyDescent="0.25">
      <c r="A309" s="130"/>
      <c r="B309" s="130"/>
      <c r="C309" s="130"/>
      <c r="D309" s="130"/>
      <c r="E309" s="130"/>
      <c r="F309" s="130"/>
      <c r="G309" s="130"/>
      <c r="H309" s="130"/>
      <c r="I309" s="130"/>
      <c r="J309" s="130"/>
      <c r="K309" s="130"/>
      <c r="L309" s="130"/>
      <c r="M309" s="130"/>
      <c r="N309" s="130"/>
      <c r="O309" s="130"/>
      <c r="P309" s="130"/>
      <c r="Q309" s="130"/>
      <c r="R309" s="130"/>
      <c r="S309" s="130"/>
      <c r="T309" s="127"/>
      <c r="U309" s="127"/>
      <c r="V309" s="127"/>
      <c r="W309" s="127"/>
      <c r="X309" s="127"/>
      <c r="Y309" s="127"/>
      <c r="Z309" s="127"/>
      <c r="AA309" s="127"/>
      <c r="AB309" s="127"/>
      <c r="AC309" s="127"/>
      <c r="AD309" s="127"/>
      <c r="AE309" s="127"/>
      <c r="AF309" s="127"/>
      <c r="AG309" s="127"/>
      <c r="AH309" s="127"/>
      <c r="AI309" s="127"/>
      <c r="AJ309" s="127"/>
      <c r="AK309" s="127"/>
      <c r="AL309" s="127"/>
      <c r="AM309" s="127"/>
    </row>
    <row r="310" spans="1:39" ht="15" customHeight="1" x14ac:dyDescent="0.25">
      <c r="A310" s="130"/>
      <c r="B310" s="130"/>
      <c r="C310" s="130"/>
      <c r="D310" s="130"/>
      <c r="E310" s="130"/>
      <c r="F310" s="130"/>
      <c r="G310" s="130"/>
      <c r="H310" s="130"/>
      <c r="I310" s="130"/>
      <c r="J310" s="130"/>
      <c r="K310" s="130"/>
      <c r="L310" s="130"/>
      <c r="M310" s="130"/>
      <c r="N310" s="130"/>
      <c r="O310" s="130"/>
      <c r="P310" s="130"/>
      <c r="Q310" s="130"/>
      <c r="R310" s="130"/>
      <c r="S310" s="130"/>
      <c r="T310" s="127"/>
      <c r="U310" s="127"/>
      <c r="V310" s="127"/>
      <c r="W310" s="127"/>
      <c r="X310" s="127"/>
      <c r="Y310" s="127"/>
      <c r="Z310" s="127"/>
      <c r="AA310" s="127"/>
      <c r="AB310" s="127"/>
      <c r="AC310" s="127"/>
      <c r="AD310" s="127"/>
      <c r="AE310" s="127"/>
      <c r="AF310" s="127"/>
      <c r="AG310" s="127"/>
      <c r="AH310" s="127"/>
      <c r="AI310" s="127"/>
      <c r="AJ310" s="127"/>
      <c r="AK310" s="127"/>
      <c r="AL310" s="127"/>
      <c r="AM310" s="127"/>
    </row>
    <row r="311" spans="1:39" ht="15" customHeight="1" x14ac:dyDescent="0.25">
      <c r="A311" s="130"/>
      <c r="B311" s="130"/>
      <c r="C311" s="130"/>
      <c r="D311" s="130"/>
      <c r="E311" s="130"/>
      <c r="F311" s="130"/>
      <c r="G311" s="130"/>
      <c r="H311" s="130"/>
      <c r="I311" s="130"/>
      <c r="J311" s="130"/>
      <c r="K311" s="130"/>
      <c r="L311" s="130"/>
      <c r="M311" s="130"/>
      <c r="N311" s="130"/>
      <c r="O311" s="130"/>
      <c r="P311" s="130"/>
      <c r="Q311" s="130"/>
      <c r="R311" s="130"/>
      <c r="S311" s="130"/>
      <c r="T311" s="127"/>
      <c r="U311" s="127"/>
      <c r="V311" s="127"/>
      <c r="W311" s="127"/>
      <c r="X311" s="127"/>
      <c r="Y311" s="127"/>
      <c r="Z311" s="127"/>
      <c r="AA311" s="127"/>
      <c r="AB311" s="127"/>
      <c r="AC311" s="127"/>
      <c r="AD311" s="127"/>
      <c r="AE311" s="127"/>
      <c r="AF311" s="127"/>
      <c r="AG311" s="127"/>
      <c r="AH311" s="127"/>
      <c r="AI311" s="127"/>
      <c r="AJ311" s="127"/>
      <c r="AK311" s="127"/>
      <c r="AL311" s="127"/>
      <c r="AM311" s="127"/>
    </row>
    <row r="312" spans="1:39" ht="15" customHeight="1" x14ac:dyDescent="0.25">
      <c r="A312" s="130"/>
      <c r="B312" s="130"/>
      <c r="C312" s="130"/>
      <c r="D312" s="130"/>
      <c r="E312" s="130"/>
      <c r="F312" s="130"/>
      <c r="G312" s="130"/>
      <c r="H312" s="130"/>
      <c r="I312" s="130"/>
      <c r="J312" s="130"/>
      <c r="K312" s="130"/>
      <c r="L312" s="130"/>
      <c r="M312" s="130"/>
      <c r="N312" s="130"/>
      <c r="O312" s="130"/>
      <c r="P312" s="130"/>
      <c r="Q312" s="130"/>
      <c r="R312" s="130"/>
      <c r="S312" s="130"/>
      <c r="T312" s="127"/>
      <c r="U312" s="127"/>
      <c r="V312" s="127"/>
      <c r="W312" s="127"/>
      <c r="X312" s="127"/>
      <c r="Y312" s="127"/>
      <c r="Z312" s="127"/>
      <c r="AA312" s="127"/>
      <c r="AB312" s="127"/>
      <c r="AC312" s="127"/>
      <c r="AD312" s="127"/>
      <c r="AE312" s="127"/>
      <c r="AF312" s="127"/>
      <c r="AG312" s="127"/>
      <c r="AH312" s="127"/>
      <c r="AI312" s="127"/>
      <c r="AJ312" s="127"/>
      <c r="AK312" s="127"/>
      <c r="AL312" s="127"/>
      <c r="AM312" s="127"/>
    </row>
    <row r="313" spans="1:39" ht="15" customHeight="1" x14ac:dyDescent="0.25">
      <c r="A313" s="130"/>
      <c r="B313" s="130"/>
      <c r="C313" s="130"/>
      <c r="D313" s="130"/>
      <c r="E313" s="130"/>
      <c r="F313" s="130"/>
      <c r="G313" s="130"/>
      <c r="H313" s="130"/>
      <c r="I313" s="130"/>
      <c r="J313" s="130"/>
      <c r="K313" s="130"/>
      <c r="L313" s="130"/>
      <c r="M313" s="130"/>
      <c r="N313" s="130"/>
      <c r="O313" s="130"/>
      <c r="P313" s="130"/>
      <c r="Q313" s="130"/>
      <c r="R313" s="130"/>
      <c r="S313" s="130"/>
      <c r="T313" s="127"/>
      <c r="U313" s="127"/>
      <c r="V313" s="127"/>
      <c r="W313" s="127"/>
      <c r="X313" s="127"/>
      <c r="Y313" s="127"/>
      <c r="Z313" s="127"/>
      <c r="AA313" s="127"/>
      <c r="AB313" s="127"/>
      <c r="AC313" s="127"/>
      <c r="AD313" s="127"/>
      <c r="AE313" s="127"/>
      <c r="AF313" s="127"/>
      <c r="AG313" s="127"/>
      <c r="AH313" s="127"/>
      <c r="AI313" s="127"/>
      <c r="AJ313" s="127"/>
      <c r="AK313" s="127"/>
      <c r="AL313" s="127"/>
      <c r="AM313" s="127"/>
    </row>
    <row r="314" spans="1:39" ht="15" customHeight="1" x14ac:dyDescent="0.25">
      <c r="A314" s="130"/>
      <c r="B314" s="130"/>
      <c r="C314" s="130"/>
      <c r="D314" s="130"/>
      <c r="E314" s="130"/>
      <c r="F314" s="130"/>
      <c r="G314" s="130"/>
      <c r="H314" s="130"/>
      <c r="I314" s="130"/>
      <c r="J314" s="130"/>
      <c r="K314" s="130"/>
      <c r="L314" s="130"/>
      <c r="M314" s="130"/>
      <c r="N314" s="130"/>
      <c r="O314" s="130"/>
      <c r="P314" s="130"/>
      <c r="Q314" s="130"/>
      <c r="R314" s="130"/>
      <c r="S314" s="130"/>
      <c r="T314" s="127"/>
      <c r="U314" s="127"/>
      <c r="V314" s="127"/>
      <c r="W314" s="127"/>
      <c r="X314" s="127"/>
      <c r="Y314" s="127"/>
      <c r="Z314" s="127"/>
      <c r="AA314" s="127"/>
      <c r="AB314" s="127"/>
      <c r="AC314" s="127"/>
      <c r="AD314" s="127"/>
      <c r="AE314" s="127"/>
      <c r="AF314" s="127"/>
      <c r="AG314" s="127"/>
      <c r="AH314" s="127"/>
      <c r="AI314" s="127"/>
      <c r="AJ314" s="127"/>
      <c r="AK314" s="127"/>
      <c r="AL314" s="127"/>
      <c r="AM314" s="127"/>
    </row>
    <row r="315" spans="1:39" ht="15" customHeight="1" x14ac:dyDescent="0.25">
      <c r="A315" s="130"/>
      <c r="B315" s="130"/>
      <c r="C315" s="130"/>
      <c r="D315" s="130"/>
      <c r="E315" s="130"/>
      <c r="F315" s="130"/>
      <c r="G315" s="130"/>
      <c r="H315" s="130"/>
      <c r="I315" s="130"/>
      <c r="J315" s="130"/>
      <c r="K315" s="130"/>
      <c r="L315" s="130"/>
      <c r="M315" s="130"/>
      <c r="N315" s="130"/>
      <c r="O315" s="130"/>
      <c r="P315" s="130"/>
      <c r="Q315" s="130"/>
      <c r="R315" s="130"/>
      <c r="S315" s="130"/>
      <c r="T315" s="127"/>
      <c r="U315" s="127"/>
      <c r="V315" s="127"/>
      <c r="W315" s="127"/>
      <c r="X315" s="127"/>
      <c r="Y315" s="127"/>
      <c r="Z315" s="127"/>
      <c r="AA315" s="127"/>
      <c r="AB315" s="127"/>
      <c r="AC315" s="127"/>
      <c r="AD315" s="127"/>
      <c r="AE315" s="127"/>
      <c r="AF315" s="127"/>
      <c r="AG315" s="127"/>
      <c r="AH315" s="127"/>
      <c r="AI315" s="127"/>
      <c r="AJ315" s="127"/>
      <c r="AK315" s="127"/>
      <c r="AL315" s="127"/>
      <c r="AM315" s="127"/>
    </row>
    <row r="316" spans="1:39" ht="15" customHeight="1" x14ac:dyDescent="0.25">
      <c r="A316" s="130"/>
      <c r="B316" s="130"/>
      <c r="C316" s="130"/>
      <c r="D316" s="130"/>
      <c r="E316" s="130"/>
      <c r="F316" s="130"/>
      <c r="G316" s="130"/>
      <c r="H316" s="130"/>
      <c r="I316" s="130"/>
      <c r="J316" s="130"/>
      <c r="K316" s="130"/>
      <c r="L316" s="130"/>
      <c r="M316" s="130"/>
      <c r="N316" s="130"/>
      <c r="O316" s="130"/>
      <c r="P316" s="130"/>
      <c r="Q316" s="130"/>
      <c r="R316" s="130"/>
      <c r="S316" s="130"/>
      <c r="T316" s="127"/>
      <c r="U316" s="127"/>
      <c r="V316" s="127"/>
      <c r="W316" s="127"/>
      <c r="X316" s="127"/>
      <c r="Y316" s="127"/>
      <c r="Z316" s="127"/>
      <c r="AA316" s="127"/>
      <c r="AB316" s="127"/>
      <c r="AC316" s="127"/>
      <c r="AD316" s="127"/>
      <c r="AE316" s="127"/>
      <c r="AF316" s="127"/>
      <c r="AG316" s="127"/>
      <c r="AH316" s="127"/>
      <c r="AI316" s="127"/>
      <c r="AJ316" s="127"/>
      <c r="AK316" s="127"/>
      <c r="AL316" s="127"/>
      <c r="AM316" s="127"/>
    </row>
    <row r="317" spans="1:39" ht="15" customHeight="1" x14ac:dyDescent="0.25">
      <c r="A317" s="130"/>
      <c r="B317" s="130"/>
      <c r="C317" s="130"/>
      <c r="D317" s="130"/>
      <c r="E317" s="130"/>
      <c r="F317" s="130"/>
      <c r="G317" s="130"/>
      <c r="H317" s="130"/>
      <c r="I317" s="130"/>
      <c r="J317" s="130"/>
      <c r="K317" s="130"/>
      <c r="L317" s="130"/>
      <c r="M317" s="130"/>
      <c r="N317" s="130"/>
      <c r="O317" s="130"/>
      <c r="P317" s="130"/>
      <c r="Q317" s="130"/>
      <c r="R317" s="130"/>
      <c r="S317" s="130"/>
      <c r="T317" s="127"/>
      <c r="U317" s="127"/>
      <c r="V317" s="127"/>
      <c r="W317" s="127"/>
      <c r="X317" s="127"/>
      <c r="Y317" s="127"/>
      <c r="Z317" s="127"/>
      <c r="AA317" s="127"/>
      <c r="AB317" s="127"/>
      <c r="AC317" s="127"/>
      <c r="AD317" s="127"/>
      <c r="AE317" s="127"/>
      <c r="AF317" s="127"/>
      <c r="AG317" s="127"/>
      <c r="AH317" s="127"/>
      <c r="AI317" s="127"/>
      <c r="AJ317" s="127"/>
      <c r="AK317" s="127"/>
      <c r="AL317" s="127"/>
      <c r="AM317" s="127"/>
    </row>
    <row r="318" spans="1:39" ht="15" customHeight="1" x14ac:dyDescent="0.25">
      <c r="A318" s="130"/>
      <c r="B318" s="130"/>
      <c r="C318" s="130"/>
      <c r="D318" s="130"/>
      <c r="E318" s="130"/>
      <c r="F318" s="130"/>
      <c r="G318" s="130"/>
      <c r="H318" s="130"/>
      <c r="I318" s="130"/>
      <c r="J318" s="130"/>
      <c r="K318" s="130"/>
      <c r="L318" s="130"/>
      <c r="M318" s="130"/>
      <c r="N318" s="130"/>
      <c r="O318" s="130"/>
      <c r="P318" s="130"/>
      <c r="Q318" s="130"/>
      <c r="R318" s="130"/>
      <c r="S318" s="130"/>
      <c r="T318" s="127"/>
      <c r="U318" s="127"/>
      <c r="V318" s="127"/>
      <c r="W318" s="127"/>
      <c r="X318" s="127"/>
      <c r="Y318" s="127"/>
      <c r="Z318" s="127"/>
      <c r="AA318" s="127"/>
      <c r="AB318" s="127"/>
      <c r="AC318" s="127"/>
      <c r="AD318" s="127"/>
      <c r="AE318" s="127"/>
      <c r="AF318" s="127"/>
      <c r="AG318" s="127"/>
      <c r="AH318" s="127"/>
      <c r="AI318" s="127"/>
      <c r="AJ318" s="127"/>
      <c r="AK318" s="127"/>
      <c r="AL318" s="127"/>
      <c r="AM318" s="127"/>
    </row>
    <row r="319" spans="1:39" ht="15" customHeight="1" x14ac:dyDescent="0.25">
      <c r="A319" s="130"/>
      <c r="B319" s="130"/>
      <c r="C319" s="130"/>
      <c r="D319" s="130"/>
      <c r="E319" s="130"/>
      <c r="F319" s="130"/>
      <c r="G319" s="130"/>
      <c r="H319" s="130"/>
      <c r="I319" s="130"/>
      <c r="J319" s="130"/>
      <c r="K319" s="130"/>
      <c r="L319" s="130"/>
      <c r="M319" s="130"/>
      <c r="N319" s="130"/>
      <c r="O319" s="130"/>
      <c r="P319" s="130"/>
      <c r="Q319" s="130"/>
      <c r="R319" s="130"/>
      <c r="S319" s="130"/>
      <c r="T319" s="127"/>
      <c r="U319" s="127"/>
      <c r="V319" s="127"/>
      <c r="W319" s="127"/>
      <c r="X319" s="127"/>
      <c r="Y319" s="127"/>
      <c r="Z319" s="127"/>
      <c r="AA319" s="127"/>
      <c r="AB319" s="127"/>
      <c r="AC319" s="127"/>
      <c r="AD319" s="127"/>
      <c r="AE319" s="127"/>
      <c r="AF319" s="127"/>
      <c r="AG319" s="127"/>
      <c r="AH319" s="127"/>
      <c r="AI319" s="127"/>
      <c r="AJ319" s="127"/>
      <c r="AK319" s="127"/>
      <c r="AL319" s="127"/>
      <c r="AM319" s="127"/>
    </row>
    <row r="320" spans="1:39" ht="15" customHeight="1" x14ac:dyDescent="0.25">
      <c r="A320" s="130"/>
      <c r="B320" s="130"/>
      <c r="C320" s="130"/>
      <c r="D320" s="130"/>
      <c r="E320" s="130"/>
      <c r="F320" s="130"/>
      <c r="G320" s="130"/>
      <c r="H320" s="130"/>
      <c r="I320" s="130"/>
      <c r="J320" s="130"/>
      <c r="K320" s="130"/>
      <c r="L320" s="130"/>
      <c r="M320" s="130"/>
      <c r="N320" s="130"/>
      <c r="O320" s="130"/>
      <c r="P320" s="130"/>
      <c r="Q320" s="130"/>
      <c r="R320" s="130"/>
      <c r="S320" s="130"/>
      <c r="T320" s="127"/>
      <c r="U320" s="127"/>
      <c r="V320" s="127"/>
      <c r="W320" s="127"/>
      <c r="X320" s="127"/>
      <c r="Y320" s="127"/>
      <c r="Z320" s="127"/>
      <c r="AA320" s="127"/>
      <c r="AB320" s="127"/>
      <c r="AC320" s="127"/>
      <c r="AD320" s="127"/>
      <c r="AE320" s="127"/>
      <c r="AF320" s="127"/>
      <c r="AG320" s="127"/>
      <c r="AH320" s="127"/>
      <c r="AI320" s="127"/>
      <c r="AJ320" s="127"/>
      <c r="AK320" s="127"/>
      <c r="AL320" s="127"/>
      <c r="AM320" s="127"/>
    </row>
    <row r="321" spans="1:39" ht="15" customHeight="1" x14ac:dyDescent="0.25">
      <c r="A321" s="130"/>
      <c r="B321" s="130"/>
      <c r="C321" s="130"/>
      <c r="D321" s="130"/>
      <c r="E321" s="130"/>
      <c r="F321" s="130"/>
      <c r="G321" s="130"/>
      <c r="H321" s="130"/>
      <c r="I321" s="130"/>
      <c r="J321" s="130"/>
      <c r="K321" s="130"/>
      <c r="L321" s="130"/>
      <c r="M321" s="130"/>
      <c r="N321" s="130"/>
      <c r="O321" s="130"/>
      <c r="P321" s="130"/>
      <c r="Q321" s="130"/>
      <c r="R321" s="130"/>
      <c r="S321" s="130"/>
      <c r="T321" s="127"/>
      <c r="U321" s="127"/>
      <c r="V321" s="127"/>
      <c r="W321" s="127"/>
      <c r="X321" s="127"/>
      <c r="Y321" s="127"/>
      <c r="Z321" s="127"/>
      <c r="AA321" s="127"/>
      <c r="AB321" s="127"/>
      <c r="AC321" s="127"/>
      <c r="AD321" s="127"/>
      <c r="AE321" s="127"/>
      <c r="AF321" s="127"/>
      <c r="AG321" s="127"/>
      <c r="AH321" s="127"/>
      <c r="AI321" s="127"/>
      <c r="AJ321" s="127"/>
      <c r="AK321" s="127"/>
      <c r="AL321" s="127"/>
      <c r="AM321" s="127"/>
    </row>
    <row r="322" spans="1:39" ht="15" customHeight="1" x14ac:dyDescent="0.25">
      <c r="A322" s="130"/>
      <c r="B322" s="130"/>
      <c r="C322" s="130"/>
      <c r="D322" s="130"/>
      <c r="E322" s="130"/>
      <c r="F322" s="130"/>
      <c r="G322" s="130"/>
      <c r="H322" s="130"/>
      <c r="I322" s="130"/>
      <c r="J322" s="130"/>
      <c r="K322" s="130"/>
      <c r="L322" s="130"/>
      <c r="M322" s="130"/>
      <c r="N322" s="130"/>
      <c r="O322" s="130"/>
      <c r="P322" s="130"/>
      <c r="Q322" s="130"/>
      <c r="R322" s="130"/>
      <c r="S322" s="130"/>
      <c r="T322" s="127"/>
      <c r="U322" s="127"/>
      <c r="V322" s="127"/>
      <c r="W322" s="127"/>
      <c r="X322" s="127"/>
      <c r="Y322" s="127"/>
      <c r="Z322" s="127"/>
      <c r="AA322" s="127"/>
      <c r="AB322" s="127"/>
      <c r="AC322" s="127"/>
      <c r="AD322" s="127"/>
      <c r="AE322" s="127"/>
      <c r="AF322" s="127"/>
      <c r="AG322" s="127"/>
      <c r="AH322" s="127"/>
      <c r="AI322" s="127"/>
      <c r="AJ322" s="127"/>
      <c r="AK322" s="127"/>
      <c r="AL322" s="127"/>
      <c r="AM322" s="127"/>
    </row>
    <row r="323" spans="1:39" ht="15" customHeight="1" x14ac:dyDescent="0.25">
      <c r="A323" s="130"/>
      <c r="B323" s="130"/>
      <c r="C323" s="130"/>
      <c r="D323" s="130"/>
      <c r="E323" s="130"/>
      <c r="F323" s="130"/>
      <c r="G323" s="130"/>
      <c r="H323" s="130"/>
      <c r="I323" s="130"/>
      <c r="J323" s="130"/>
      <c r="K323" s="130"/>
      <c r="L323" s="130"/>
      <c r="M323" s="130"/>
      <c r="N323" s="130"/>
      <c r="O323" s="130"/>
      <c r="P323" s="130"/>
      <c r="Q323" s="130"/>
      <c r="R323" s="130"/>
      <c r="S323" s="130"/>
      <c r="T323" s="127"/>
      <c r="U323" s="127"/>
      <c r="V323" s="127"/>
      <c r="W323" s="127"/>
      <c r="X323" s="127"/>
      <c r="Y323" s="127"/>
      <c r="Z323" s="127"/>
      <c r="AA323" s="127"/>
      <c r="AB323" s="127"/>
      <c r="AC323" s="127"/>
      <c r="AD323" s="127"/>
      <c r="AE323" s="127"/>
      <c r="AF323" s="127"/>
      <c r="AG323" s="127"/>
      <c r="AH323" s="127"/>
      <c r="AI323" s="127"/>
      <c r="AJ323" s="127"/>
      <c r="AK323" s="127"/>
      <c r="AL323" s="127"/>
      <c r="AM323" s="127"/>
    </row>
    <row r="324" spans="1:39" ht="15" customHeight="1" x14ac:dyDescent="0.25">
      <c r="A324" s="130"/>
      <c r="B324" s="130"/>
      <c r="C324" s="130"/>
      <c r="D324" s="130"/>
      <c r="E324" s="130"/>
      <c r="F324" s="130"/>
      <c r="G324" s="130"/>
      <c r="H324" s="130"/>
      <c r="I324" s="130"/>
      <c r="J324" s="130"/>
      <c r="K324" s="130"/>
      <c r="L324" s="130"/>
      <c r="M324" s="130"/>
      <c r="N324" s="130"/>
      <c r="O324" s="130"/>
      <c r="P324" s="130"/>
      <c r="Q324" s="130"/>
      <c r="R324" s="130"/>
      <c r="S324" s="130"/>
      <c r="T324" s="127"/>
      <c r="U324" s="127"/>
      <c r="V324" s="127"/>
      <c r="W324" s="127"/>
      <c r="X324" s="127"/>
      <c r="Y324" s="127"/>
      <c r="Z324" s="127"/>
      <c r="AA324" s="127"/>
      <c r="AB324" s="127"/>
      <c r="AC324" s="127"/>
      <c r="AD324" s="127"/>
      <c r="AE324" s="127"/>
      <c r="AF324" s="127"/>
      <c r="AG324" s="127"/>
      <c r="AH324" s="127"/>
      <c r="AI324" s="127"/>
      <c r="AJ324" s="127"/>
      <c r="AK324" s="127"/>
      <c r="AL324" s="127"/>
      <c r="AM324" s="127"/>
    </row>
    <row r="325" spans="1:39" ht="15" customHeight="1" x14ac:dyDescent="0.25">
      <c r="A325" s="130"/>
      <c r="B325" s="130"/>
      <c r="C325" s="130"/>
      <c r="D325" s="130"/>
      <c r="E325" s="130"/>
      <c r="F325" s="130"/>
      <c r="G325" s="130"/>
      <c r="H325" s="130"/>
      <c r="I325" s="130"/>
      <c r="J325" s="130"/>
      <c r="K325" s="130"/>
      <c r="L325" s="130"/>
      <c r="M325" s="130"/>
      <c r="N325" s="130"/>
      <c r="O325" s="130"/>
      <c r="P325" s="130"/>
      <c r="Q325" s="130"/>
      <c r="R325" s="130"/>
      <c r="S325" s="130"/>
      <c r="T325" s="127"/>
      <c r="U325" s="127"/>
      <c r="V325" s="127"/>
      <c r="W325" s="127"/>
      <c r="X325" s="127"/>
      <c r="Y325" s="127"/>
      <c r="Z325" s="127"/>
      <c r="AA325" s="127"/>
      <c r="AB325" s="127"/>
      <c r="AC325" s="127"/>
      <c r="AD325" s="127"/>
      <c r="AE325" s="127"/>
      <c r="AF325" s="127"/>
      <c r="AG325" s="127"/>
      <c r="AH325" s="127"/>
      <c r="AI325" s="127"/>
      <c r="AJ325" s="127"/>
      <c r="AK325" s="127"/>
      <c r="AL325" s="127"/>
      <c r="AM325" s="127"/>
    </row>
    <row r="326" spans="1:39" ht="15" customHeight="1" x14ac:dyDescent="0.25">
      <c r="A326" s="130"/>
      <c r="B326" s="130"/>
      <c r="C326" s="130"/>
      <c r="D326" s="130"/>
      <c r="E326" s="130"/>
      <c r="F326" s="130"/>
      <c r="G326" s="130"/>
      <c r="H326" s="130"/>
      <c r="I326" s="130"/>
      <c r="J326" s="130"/>
      <c r="K326" s="130"/>
      <c r="L326" s="130"/>
      <c r="M326" s="130"/>
      <c r="N326" s="130"/>
      <c r="O326" s="130"/>
      <c r="P326" s="130"/>
      <c r="Q326" s="130"/>
      <c r="R326" s="130"/>
      <c r="S326" s="130"/>
      <c r="T326" s="127"/>
      <c r="U326" s="127"/>
      <c r="V326" s="127"/>
      <c r="W326" s="127"/>
      <c r="X326" s="127"/>
      <c r="Y326" s="127"/>
      <c r="Z326" s="127"/>
      <c r="AA326" s="127"/>
      <c r="AB326" s="127"/>
      <c r="AC326" s="127"/>
      <c r="AD326" s="127"/>
      <c r="AE326" s="127"/>
      <c r="AF326" s="127"/>
      <c r="AG326" s="127"/>
      <c r="AH326" s="127"/>
      <c r="AI326" s="127"/>
      <c r="AJ326" s="127"/>
      <c r="AK326" s="127"/>
      <c r="AL326" s="127"/>
      <c r="AM326" s="127"/>
    </row>
    <row r="327" spans="1:39" ht="15" customHeight="1" x14ac:dyDescent="0.25">
      <c r="A327" s="130"/>
      <c r="B327" s="130"/>
      <c r="C327" s="130"/>
      <c r="D327" s="130"/>
      <c r="E327" s="130"/>
      <c r="F327" s="130"/>
      <c r="G327" s="130"/>
      <c r="H327" s="130"/>
      <c r="I327" s="130"/>
      <c r="J327" s="130"/>
      <c r="K327" s="130"/>
      <c r="L327" s="130"/>
      <c r="M327" s="130"/>
      <c r="N327" s="130"/>
      <c r="O327" s="130"/>
      <c r="P327" s="130"/>
      <c r="Q327" s="130"/>
      <c r="R327" s="130"/>
      <c r="S327" s="130"/>
      <c r="T327" s="127"/>
      <c r="U327" s="127"/>
      <c r="V327" s="127"/>
      <c r="W327" s="127"/>
      <c r="X327" s="127"/>
      <c r="Y327" s="127"/>
      <c r="Z327" s="127"/>
      <c r="AA327" s="127"/>
      <c r="AB327" s="127"/>
      <c r="AC327" s="127"/>
      <c r="AD327" s="127"/>
      <c r="AE327" s="127"/>
      <c r="AF327" s="127"/>
      <c r="AG327" s="127"/>
      <c r="AH327" s="127"/>
      <c r="AI327" s="127"/>
      <c r="AJ327" s="127"/>
      <c r="AK327" s="127"/>
      <c r="AL327" s="127"/>
      <c r="AM327" s="127"/>
    </row>
    <row r="328" spans="1:39" ht="15" customHeight="1" x14ac:dyDescent="0.25">
      <c r="A328" s="130"/>
      <c r="B328" s="130"/>
      <c r="C328" s="130"/>
      <c r="D328" s="130"/>
      <c r="E328" s="130"/>
      <c r="F328" s="130"/>
      <c r="G328" s="130"/>
      <c r="H328" s="130"/>
      <c r="I328" s="130"/>
      <c r="J328" s="130"/>
      <c r="K328" s="130"/>
      <c r="L328" s="130"/>
      <c r="M328" s="130"/>
      <c r="N328" s="130"/>
      <c r="O328" s="130"/>
      <c r="P328" s="130"/>
      <c r="Q328" s="130"/>
      <c r="R328" s="130"/>
      <c r="S328" s="130"/>
      <c r="T328" s="127"/>
      <c r="U328" s="127"/>
      <c r="V328" s="127"/>
      <c r="W328" s="127"/>
      <c r="X328" s="127"/>
      <c r="Y328" s="127"/>
      <c r="Z328" s="127"/>
      <c r="AA328" s="127"/>
      <c r="AB328" s="127"/>
      <c r="AC328" s="127"/>
      <c r="AD328" s="127"/>
      <c r="AE328" s="127"/>
      <c r="AF328" s="127"/>
      <c r="AG328" s="127"/>
      <c r="AH328" s="127"/>
      <c r="AI328" s="127"/>
      <c r="AJ328" s="127"/>
      <c r="AK328" s="127"/>
      <c r="AL328" s="127"/>
      <c r="AM328" s="127"/>
    </row>
    <row r="329" spans="1:39" ht="15" customHeight="1" x14ac:dyDescent="0.25">
      <c r="A329" s="130"/>
      <c r="B329" s="130"/>
      <c r="C329" s="130"/>
      <c r="D329" s="130"/>
      <c r="E329" s="130"/>
      <c r="F329" s="130"/>
      <c r="G329" s="130"/>
      <c r="H329" s="130"/>
      <c r="I329" s="130"/>
      <c r="J329" s="130"/>
      <c r="K329" s="130"/>
      <c r="L329" s="130"/>
      <c r="M329" s="130"/>
      <c r="N329" s="130"/>
      <c r="O329" s="130"/>
      <c r="P329" s="130"/>
      <c r="Q329" s="130"/>
      <c r="R329" s="130"/>
      <c r="S329" s="130"/>
      <c r="T329" s="127"/>
      <c r="U329" s="127"/>
      <c r="V329" s="127"/>
      <c r="W329" s="127"/>
      <c r="X329" s="127"/>
      <c r="Y329" s="127"/>
      <c r="Z329" s="127"/>
      <c r="AA329" s="127"/>
      <c r="AB329" s="127"/>
      <c r="AC329" s="127"/>
      <c r="AD329" s="127"/>
      <c r="AE329" s="127"/>
      <c r="AF329" s="127"/>
      <c r="AG329" s="127"/>
      <c r="AH329" s="127"/>
      <c r="AI329" s="127"/>
      <c r="AJ329" s="127"/>
      <c r="AK329" s="127"/>
      <c r="AL329" s="127"/>
      <c r="AM329" s="127"/>
    </row>
    <row r="330" spans="1:39" ht="15" customHeight="1" x14ac:dyDescent="0.25">
      <c r="A330" s="130"/>
      <c r="B330" s="130"/>
      <c r="C330" s="130"/>
      <c r="D330" s="130"/>
      <c r="E330" s="130"/>
      <c r="F330" s="130"/>
      <c r="G330" s="130"/>
      <c r="H330" s="130"/>
      <c r="I330" s="130"/>
      <c r="J330" s="130"/>
      <c r="K330" s="130"/>
      <c r="L330" s="130"/>
      <c r="M330" s="130"/>
      <c r="N330" s="130"/>
      <c r="O330" s="130"/>
      <c r="P330" s="130"/>
      <c r="Q330" s="130"/>
      <c r="R330" s="130"/>
      <c r="S330" s="130"/>
      <c r="T330" s="127"/>
      <c r="U330" s="127"/>
      <c r="V330" s="127"/>
      <c r="W330" s="127"/>
      <c r="X330" s="127"/>
      <c r="Y330" s="127"/>
      <c r="Z330" s="127"/>
      <c r="AA330" s="127"/>
      <c r="AB330" s="127"/>
      <c r="AC330" s="127"/>
      <c r="AD330" s="127"/>
      <c r="AE330" s="127"/>
      <c r="AF330" s="127"/>
      <c r="AG330" s="127"/>
      <c r="AH330" s="127"/>
      <c r="AI330" s="127"/>
      <c r="AJ330" s="127"/>
      <c r="AK330" s="127"/>
      <c r="AL330" s="127"/>
      <c r="AM330" s="127"/>
    </row>
    <row r="331" spans="1:39" ht="15" customHeight="1" x14ac:dyDescent="0.25">
      <c r="A331" s="130"/>
      <c r="B331" s="130"/>
      <c r="C331" s="130"/>
      <c r="D331" s="130"/>
      <c r="E331" s="130"/>
      <c r="F331" s="130"/>
      <c r="G331" s="130"/>
      <c r="H331" s="130"/>
      <c r="I331" s="130"/>
      <c r="J331" s="130"/>
      <c r="K331" s="130"/>
      <c r="L331" s="130"/>
      <c r="M331" s="130"/>
      <c r="N331" s="130"/>
      <c r="O331" s="130"/>
      <c r="P331" s="130"/>
      <c r="Q331" s="130"/>
      <c r="R331" s="130"/>
      <c r="S331" s="130"/>
      <c r="T331" s="127"/>
      <c r="U331" s="127"/>
      <c r="V331" s="127"/>
      <c r="W331" s="127"/>
      <c r="X331" s="127"/>
      <c r="Y331" s="127"/>
      <c r="Z331" s="127"/>
      <c r="AA331" s="127"/>
      <c r="AB331" s="127"/>
      <c r="AC331" s="127"/>
      <c r="AD331" s="127"/>
      <c r="AE331" s="127"/>
      <c r="AF331" s="127"/>
      <c r="AG331" s="127"/>
      <c r="AH331" s="127"/>
      <c r="AI331" s="127"/>
      <c r="AJ331" s="127"/>
      <c r="AK331" s="127"/>
      <c r="AL331" s="127"/>
      <c r="AM331" s="127"/>
    </row>
    <row r="332" spans="1:39" ht="15" customHeight="1" x14ac:dyDescent="0.25">
      <c r="A332" s="130"/>
      <c r="B332" s="130"/>
      <c r="C332" s="130"/>
      <c r="D332" s="130"/>
      <c r="E332" s="130"/>
      <c r="F332" s="130"/>
      <c r="G332" s="130"/>
      <c r="H332" s="130"/>
      <c r="I332" s="130"/>
      <c r="J332" s="130"/>
      <c r="K332" s="130"/>
      <c r="L332" s="130"/>
      <c r="M332" s="130"/>
      <c r="N332" s="130"/>
      <c r="O332" s="130"/>
      <c r="P332" s="130"/>
      <c r="Q332" s="130"/>
      <c r="R332" s="130"/>
      <c r="S332" s="130"/>
      <c r="T332" s="127"/>
      <c r="U332" s="127"/>
      <c r="V332" s="127"/>
      <c r="W332" s="127"/>
      <c r="X332" s="127"/>
      <c r="Y332" s="127"/>
      <c r="Z332" s="127"/>
      <c r="AA332" s="127"/>
      <c r="AB332" s="127"/>
      <c r="AC332" s="127"/>
      <c r="AD332" s="127"/>
      <c r="AE332" s="127"/>
      <c r="AF332" s="127"/>
      <c r="AG332" s="127"/>
      <c r="AH332" s="127"/>
      <c r="AI332" s="127"/>
      <c r="AJ332" s="127"/>
      <c r="AK332" s="127"/>
      <c r="AL332" s="127"/>
      <c r="AM332" s="127"/>
    </row>
    <row r="333" spans="1:39" ht="15" customHeight="1" x14ac:dyDescent="0.25">
      <c r="A333" s="130"/>
      <c r="B333" s="130"/>
      <c r="C333" s="130"/>
      <c r="D333" s="130"/>
      <c r="E333" s="130"/>
      <c r="F333" s="130"/>
      <c r="G333" s="130"/>
      <c r="H333" s="130"/>
      <c r="I333" s="130"/>
      <c r="J333" s="130"/>
      <c r="K333" s="130"/>
      <c r="L333" s="130"/>
      <c r="M333" s="130"/>
      <c r="N333" s="130"/>
      <c r="O333" s="130"/>
      <c r="P333" s="130"/>
      <c r="Q333" s="130"/>
      <c r="R333" s="130"/>
      <c r="S333" s="130"/>
      <c r="T333" s="127"/>
      <c r="U333" s="127"/>
      <c r="V333" s="127"/>
      <c r="W333" s="127"/>
      <c r="X333" s="127"/>
      <c r="Y333" s="127"/>
      <c r="Z333" s="127"/>
      <c r="AA333" s="127"/>
      <c r="AB333" s="127"/>
      <c r="AC333" s="127"/>
      <c r="AD333" s="127"/>
      <c r="AE333" s="127"/>
      <c r="AF333" s="127"/>
      <c r="AG333" s="127"/>
      <c r="AH333" s="127"/>
      <c r="AI333" s="127"/>
      <c r="AJ333" s="127"/>
      <c r="AK333" s="127"/>
      <c r="AL333" s="127"/>
      <c r="AM333" s="127"/>
    </row>
    <row r="334" spans="1:39" ht="15" customHeight="1" x14ac:dyDescent="0.25">
      <c r="A334" s="130"/>
      <c r="B334" s="130"/>
      <c r="C334" s="130"/>
      <c r="D334" s="130"/>
      <c r="E334" s="130"/>
      <c r="F334" s="130"/>
      <c r="G334" s="130"/>
      <c r="H334" s="130"/>
      <c r="I334" s="130"/>
      <c r="J334" s="130"/>
      <c r="K334" s="130"/>
      <c r="L334" s="130"/>
      <c r="M334" s="130"/>
      <c r="N334" s="130"/>
      <c r="O334" s="130"/>
      <c r="P334" s="130"/>
      <c r="Q334" s="130"/>
      <c r="R334" s="130"/>
      <c r="S334" s="130"/>
      <c r="T334" s="127"/>
      <c r="U334" s="127"/>
      <c r="V334" s="127"/>
      <c r="W334" s="127"/>
      <c r="X334" s="127"/>
      <c r="Y334" s="127"/>
      <c r="Z334" s="127"/>
      <c r="AA334" s="127"/>
      <c r="AB334" s="127"/>
      <c r="AC334" s="127"/>
      <c r="AD334" s="127"/>
      <c r="AE334" s="127"/>
      <c r="AF334" s="127"/>
      <c r="AG334" s="127"/>
      <c r="AH334" s="127"/>
      <c r="AI334" s="127"/>
      <c r="AJ334" s="127"/>
      <c r="AK334" s="127"/>
      <c r="AL334" s="127"/>
      <c r="AM334" s="127"/>
    </row>
    <row r="335" spans="1:39" ht="15" customHeight="1" x14ac:dyDescent="0.25">
      <c r="A335" s="130"/>
      <c r="B335" s="130"/>
      <c r="C335" s="130"/>
      <c r="D335" s="130"/>
      <c r="E335" s="130"/>
      <c r="F335" s="130"/>
      <c r="G335" s="130"/>
      <c r="H335" s="130"/>
      <c r="I335" s="130"/>
      <c r="J335" s="130"/>
      <c r="K335" s="130"/>
      <c r="L335" s="130"/>
      <c r="M335" s="130"/>
      <c r="N335" s="130"/>
      <c r="O335" s="130"/>
      <c r="P335" s="130"/>
      <c r="Q335" s="130"/>
      <c r="R335" s="130"/>
      <c r="S335" s="130"/>
      <c r="T335" s="127"/>
      <c r="U335" s="127"/>
      <c r="V335" s="127"/>
      <c r="W335" s="127"/>
      <c r="X335" s="127"/>
      <c r="Y335" s="127"/>
      <c r="Z335" s="127"/>
      <c r="AA335" s="127"/>
      <c r="AB335" s="127"/>
      <c r="AC335" s="127"/>
      <c r="AD335" s="127"/>
      <c r="AE335" s="127"/>
      <c r="AF335" s="127"/>
      <c r="AG335" s="127"/>
      <c r="AH335" s="127"/>
      <c r="AI335" s="127"/>
      <c r="AJ335" s="127"/>
      <c r="AK335" s="127"/>
      <c r="AL335" s="127"/>
      <c r="AM335" s="127"/>
    </row>
    <row r="336" spans="1:39" ht="15" customHeight="1" x14ac:dyDescent="0.25">
      <c r="A336" s="130"/>
      <c r="B336" s="130"/>
      <c r="C336" s="130"/>
      <c r="D336" s="130"/>
      <c r="E336" s="130"/>
      <c r="F336" s="130"/>
      <c r="G336" s="130"/>
      <c r="H336" s="130"/>
      <c r="I336" s="130"/>
      <c r="J336" s="130"/>
      <c r="K336" s="130"/>
      <c r="L336" s="130"/>
      <c r="M336" s="130"/>
      <c r="N336" s="130"/>
      <c r="O336" s="130"/>
      <c r="P336" s="130"/>
      <c r="Q336" s="130"/>
      <c r="R336" s="130"/>
      <c r="S336" s="130"/>
      <c r="T336" s="127"/>
      <c r="U336" s="127"/>
      <c r="V336" s="127"/>
      <c r="W336" s="127"/>
      <c r="X336" s="127"/>
      <c r="Y336" s="127"/>
      <c r="Z336" s="127"/>
      <c r="AA336" s="127"/>
      <c r="AB336" s="127"/>
      <c r="AC336" s="127"/>
      <c r="AD336" s="127"/>
      <c r="AE336" s="127"/>
      <c r="AF336" s="127"/>
      <c r="AG336" s="127"/>
      <c r="AH336" s="127"/>
      <c r="AI336" s="127"/>
      <c r="AJ336" s="127"/>
      <c r="AK336" s="127"/>
      <c r="AL336" s="127"/>
      <c r="AM336" s="127"/>
    </row>
    <row r="337" spans="1:39" ht="15" customHeight="1" x14ac:dyDescent="0.25">
      <c r="A337" s="130"/>
      <c r="B337" s="130"/>
      <c r="C337" s="130"/>
      <c r="D337" s="130"/>
      <c r="E337" s="130"/>
      <c r="F337" s="130"/>
      <c r="G337" s="130"/>
      <c r="H337" s="130"/>
      <c r="I337" s="130"/>
      <c r="J337" s="130"/>
      <c r="K337" s="130"/>
      <c r="L337" s="130"/>
      <c r="M337" s="130"/>
      <c r="N337" s="130"/>
      <c r="O337" s="130"/>
      <c r="P337" s="130"/>
      <c r="Q337" s="130"/>
      <c r="R337" s="130"/>
      <c r="S337" s="130"/>
      <c r="T337" s="127"/>
      <c r="U337" s="127"/>
      <c r="V337" s="127"/>
      <c r="W337" s="127"/>
      <c r="X337" s="127"/>
      <c r="Y337" s="127"/>
      <c r="Z337" s="127"/>
      <c r="AA337" s="127"/>
      <c r="AB337" s="127"/>
      <c r="AC337" s="127"/>
      <c r="AD337" s="127"/>
      <c r="AE337" s="127"/>
      <c r="AF337" s="127"/>
      <c r="AG337" s="127"/>
      <c r="AH337" s="127"/>
      <c r="AI337" s="127"/>
      <c r="AJ337" s="127"/>
      <c r="AK337" s="127"/>
      <c r="AL337" s="127"/>
      <c r="AM337" s="127"/>
    </row>
    <row r="338" spans="1:39" ht="15" customHeight="1" x14ac:dyDescent="0.25">
      <c r="A338" s="130"/>
      <c r="B338" s="130"/>
      <c r="C338" s="130"/>
      <c r="D338" s="130"/>
      <c r="E338" s="130"/>
      <c r="F338" s="130"/>
      <c r="G338" s="130"/>
      <c r="H338" s="130"/>
      <c r="I338" s="130"/>
      <c r="J338" s="130"/>
      <c r="K338" s="130"/>
      <c r="L338" s="130"/>
      <c r="M338" s="130"/>
      <c r="N338" s="130"/>
      <c r="O338" s="130"/>
      <c r="P338" s="130"/>
      <c r="Q338" s="130"/>
      <c r="R338" s="130"/>
      <c r="S338" s="130"/>
      <c r="T338" s="127"/>
      <c r="U338" s="127"/>
      <c r="V338" s="127"/>
      <c r="W338" s="127"/>
      <c r="X338" s="127"/>
      <c r="Y338" s="127"/>
      <c r="Z338" s="127"/>
      <c r="AA338" s="127"/>
      <c r="AB338" s="127"/>
      <c r="AC338" s="127"/>
      <c r="AD338" s="127"/>
      <c r="AE338" s="127"/>
      <c r="AF338" s="127"/>
      <c r="AG338" s="127"/>
      <c r="AH338" s="127"/>
      <c r="AI338" s="127"/>
      <c r="AJ338" s="127"/>
      <c r="AK338" s="127"/>
      <c r="AL338" s="127"/>
      <c r="AM338" s="127"/>
    </row>
    <row r="339" spans="1:39" ht="15" customHeight="1" x14ac:dyDescent="0.25">
      <c r="A339" s="130"/>
      <c r="B339" s="130"/>
      <c r="C339" s="130"/>
      <c r="D339" s="130"/>
      <c r="E339" s="130"/>
      <c r="F339" s="130"/>
      <c r="G339" s="130"/>
      <c r="H339" s="130"/>
      <c r="I339" s="130"/>
      <c r="J339" s="130"/>
      <c r="K339" s="130"/>
      <c r="L339" s="130"/>
      <c r="M339" s="130"/>
      <c r="N339" s="130"/>
      <c r="O339" s="130"/>
      <c r="P339" s="130"/>
      <c r="Q339" s="130"/>
      <c r="R339" s="130"/>
      <c r="S339" s="130"/>
      <c r="T339" s="127"/>
      <c r="U339" s="127"/>
      <c r="V339" s="127"/>
      <c r="W339" s="127"/>
      <c r="X339" s="127"/>
      <c r="Y339" s="127"/>
      <c r="Z339" s="127"/>
      <c r="AA339" s="127"/>
      <c r="AB339" s="127"/>
      <c r="AC339" s="127"/>
      <c r="AD339" s="127"/>
      <c r="AE339" s="127"/>
      <c r="AF339" s="127"/>
      <c r="AG339" s="127"/>
      <c r="AH339" s="127"/>
      <c r="AI339" s="127"/>
      <c r="AJ339" s="127"/>
      <c r="AK339" s="127"/>
      <c r="AL339" s="127"/>
      <c r="AM339" s="127"/>
    </row>
    <row r="340" spans="1:39" ht="15" customHeight="1" x14ac:dyDescent="0.25">
      <c r="A340" s="130"/>
      <c r="B340" s="130"/>
      <c r="C340" s="130"/>
      <c r="D340" s="130"/>
      <c r="E340" s="130"/>
      <c r="F340" s="130"/>
      <c r="G340" s="130"/>
      <c r="H340" s="130"/>
      <c r="I340" s="130"/>
      <c r="J340" s="130"/>
      <c r="K340" s="130"/>
      <c r="L340" s="130"/>
      <c r="M340" s="130"/>
      <c r="N340" s="130"/>
      <c r="O340" s="130"/>
      <c r="P340" s="130"/>
      <c r="Q340" s="130"/>
      <c r="R340" s="130"/>
      <c r="S340" s="130"/>
      <c r="T340" s="127"/>
      <c r="U340" s="127"/>
      <c r="V340" s="127"/>
      <c r="W340" s="127"/>
      <c r="X340" s="127"/>
      <c r="Y340" s="127"/>
      <c r="Z340" s="127"/>
      <c r="AA340" s="127"/>
      <c r="AB340" s="127"/>
      <c r="AC340" s="127"/>
      <c r="AD340" s="127"/>
      <c r="AE340" s="127"/>
      <c r="AF340" s="127"/>
      <c r="AG340" s="127"/>
      <c r="AH340" s="127"/>
      <c r="AI340" s="127"/>
      <c r="AJ340" s="127"/>
      <c r="AK340" s="127"/>
      <c r="AL340" s="127"/>
      <c r="AM340" s="127"/>
    </row>
    <row r="341" spans="1:39" ht="15" customHeight="1" x14ac:dyDescent="0.25">
      <c r="A341" s="130"/>
      <c r="B341" s="130"/>
      <c r="C341" s="130"/>
      <c r="D341" s="130"/>
      <c r="E341" s="130"/>
      <c r="F341" s="130"/>
      <c r="G341" s="130"/>
      <c r="H341" s="130"/>
      <c r="I341" s="130"/>
      <c r="J341" s="130"/>
      <c r="K341" s="130"/>
      <c r="L341" s="130"/>
      <c r="M341" s="130"/>
      <c r="N341" s="130"/>
      <c r="O341" s="130"/>
      <c r="P341" s="130"/>
      <c r="Q341" s="130"/>
      <c r="R341" s="130"/>
      <c r="S341" s="130"/>
      <c r="T341" s="127"/>
      <c r="U341" s="127"/>
      <c r="V341" s="127"/>
      <c r="W341" s="127"/>
      <c r="X341" s="127"/>
      <c r="Y341" s="127"/>
      <c r="Z341" s="127"/>
      <c r="AA341" s="127"/>
      <c r="AB341" s="127"/>
      <c r="AC341" s="127"/>
      <c r="AD341" s="127"/>
      <c r="AE341" s="127"/>
      <c r="AF341" s="127"/>
      <c r="AG341" s="127"/>
      <c r="AH341" s="127"/>
      <c r="AI341" s="127"/>
      <c r="AJ341" s="127"/>
      <c r="AK341" s="127"/>
      <c r="AL341" s="127"/>
      <c r="AM341" s="127"/>
    </row>
    <row r="342" spans="1:39" ht="15" customHeight="1" x14ac:dyDescent="0.25">
      <c r="A342" s="130"/>
      <c r="B342" s="130"/>
      <c r="C342" s="130"/>
      <c r="D342" s="130"/>
      <c r="E342" s="130"/>
      <c r="F342" s="130"/>
      <c r="G342" s="130"/>
      <c r="H342" s="130"/>
      <c r="I342" s="130"/>
      <c r="J342" s="130"/>
      <c r="K342" s="130"/>
      <c r="L342" s="130"/>
      <c r="M342" s="130"/>
      <c r="N342" s="130"/>
      <c r="O342" s="130"/>
      <c r="P342" s="130"/>
      <c r="Q342" s="130"/>
      <c r="R342" s="130"/>
      <c r="S342" s="130"/>
      <c r="T342" s="127"/>
      <c r="U342" s="127"/>
      <c r="V342" s="127"/>
      <c r="W342" s="127"/>
      <c r="X342" s="127"/>
      <c r="Y342" s="127"/>
      <c r="Z342" s="127"/>
      <c r="AA342" s="127"/>
      <c r="AB342" s="127"/>
      <c r="AC342" s="127"/>
      <c r="AD342" s="127"/>
      <c r="AE342" s="127"/>
      <c r="AF342" s="127"/>
      <c r="AG342" s="127"/>
      <c r="AH342" s="127"/>
      <c r="AI342" s="127"/>
      <c r="AJ342" s="127"/>
      <c r="AK342" s="127"/>
      <c r="AL342" s="127"/>
      <c r="AM342" s="127"/>
    </row>
    <row r="343" spans="1:39" ht="15" customHeight="1" x14ac:dyDescent="0.25">
      <c r="A343" s="130"/>
      <c r="B343" s="130"/>
      <c r="C343" s="130"/>
      <c r="D343" s="130"/>
      <c r="E343" s="130"/>
      <c r="F343" s="130"/>
      <c r="G343" s="130"/>
      <c r="H343" s="130"/>
      <c r="I343" s="130"/>
      <c r="J343" s="130"/>
      <c r="K343" s="130"/>
      <c r="L343" s="130"/>
      <c r="M343" s="130"/>
      <c r="N343" s="130"/>
      <c r="O343" s="130"/>
      <c r="P343" s="130"/>
      <c r="Q343" s="130"/>
      <c r="R343" s="130"/>
      <c r="S343" s="130"/>
      <c r="T343" s="127"/>
      <c r="U343" s="127"/>
      <c r="V343" s="127"/>
      <c r="W343" s="127"/>
      <c r="X343" s="127"/>
      <c r="Y343" s="127"/>
      <c r="Z343" s="127"/>
      <c r="AA343" s="127"/>
      <c r="AB343" s="127"/>
      <c r="AC343" s="127"/>
      <c r="AD343" s="127"/>
      <c r="AE343" s="127"/>
      <c r="AF343" s="127"/>
      <c r="AG343" s="127"/>
      <c r="AH343" s="127"/>
      <c r="AI343" s="127"/>
      <c r="AJ343" s="127"/>
      <c r="AK343" s="127"/>
      <c r="AL343" s="127"/>
      <c r="AM343" s="127"/>
    </row>
    <row r="344" spans="1:39" ht="15" customHeight="1" x14ac:dyDescent="0.25">
      <c r="A344" s="130"/>
      <c r="B344" s="130"/>
      <c r="C344" s="130"/>
      <c r="D344" s="130"/>
      <c r="E344" s="130"/>
      <c r="F344" s="130"/>
      <c r="G344" s="130"/>
      <c r="H344" s="130"/>
      <c r="I344" s="130"/>
      <c r="J344" s="130"/>
      <c r="K344" s="130"/>
      <c r="L344" s="130"/>
      <c r="M344" s="130"/>
      <c r="N344" s="130"/>
      <c r="O344" s="130"/>
      <c r="P344" s="130"/>
      <c r="Q344" s="130"/>
      <c r="R344" s="130"/>
      <c r="S344" s="130"/>
      <c r="T344" s="127"/>
      <c r="U344" s="127"/>
      <c r="V344" s="127"/>
      <c r="W344" s="127"/>
      <c r="X344" s="127"/>
      <c r="Y344" s="127"/>
      <c r="Z344" s="127"/>
      <c r="AA344" s="127"/>
      <c r="AB344" s="127"/>
      <c r="AC344" s="127"/>
      <c r="AD344" s="127"/>
      <c r="AE344" s="127"/>
      <c r="AF344" s="127"/>
      <c r="AG344" s="127"/>
      <c r="AH344" s="127"/>
      <c r="AI344" s="127"/>
      <c r="AJ344" s="127"/>
      <c r="AK344" s="127"/>
      <c r="AL344" s="127"/>
      <c r="AM344" s="127"/>
    </row>
    <row r="345" spans="1:39" ht="15" customHeight="1" x14ac:dyDescent="0.25">
      <c r="A345" s="130"/>
      <c r="B345" s="130"/>
      <c r="C345" s="130"/>
      <c r="D345" s="130"/>
      <c r="E345" s="130"/>
      <c r="F345" s="130"/>
      <c r="G345" s="130"/>
      <c r="H345" s="130"/>
      <c r="I345" s="130"/>
      <c r="J345" s="130"/>
      <c r="K345" s="130"/>
      <c r="L345" s="130"/>
      <c r="M345" s="130"/>
      <c r="N345" s="130"/>
      <c r="O345" s="130"/>
      <c r="P345" s="130"/>
      <c r="Q345" s="130"/>
      <c r="R345" s="130"/>
      <c r="S345" s="130"/>
      <c r="T345" s="127"/>
      <c r="U345" s="127"/>
      <c r="V345" s="127"/>
      <c r="W345" s="127"/>
      <c r="X345" s="127"/>
      <c r="Y345" s="127"/>
      <c r="Z345" s="127"/>
      <c r="AA345" s="127"/>
      <c r="AB345" s="127"/>
      <c r="AC345" s="127"/>
      <c r="AD345" s="127"/>
      <c r="AE345" s="127"/>
      <c r="AF345" s="127"/>
      <c r="AG345" s="127"/>
      <c r="AH345" s="127"/>
      <c r="AI345" s="127"/>
      <c r="AJ345" s="127"/>
      <c r="AK345" s="127"/>
      <c r="AL345" s="127"/>
      <c r="AM345" s="127"/>
    </row>
    <row r="346" spans="1:39" ht="15" customHeight="1" x14ac:dyDescent="0.25">
      <c r="A346" s="130"/>
      <c r="B346" s="130"/>
      <c r="C346" s="130"/>
      <c r="D346" s="130"/>
      <c r="E346" s="130"/>
      <c r="F346" s="130"/>
      <c r="G346" s="130"/>
      <c r="H346" s="130"/>
      <c r="I346" s="130"/>
      <c r="J346" s="130"/>
      <c r="K346" s="130"/>
      <c r="L346" s="130"/>
      <c r="M346" s="130"/>
      <c r="N346" s="130"/>
      <c r="O346" s="130"/>
      <c r="P346" s="130"/>
      <c r="Q346" s="130"/>
      <c r="R346" s="130"/>
      <c r="S346" s="130"/>
      <c r="T346" s="127"/>
      <c r="U346" s="127"/>
      <c r="V346" s="127"/>
      <c r="W346" s="127"/>
      <c r="X346" s="127"/>
      <c r="Y346" s="127"/>
      <c r="Z346" s="127"/>
      <c r="AA346" s="127"/>
      <c r="AB346" s="127"/>
      <c r="AC346" s="127"/>
      <c r="AD346" s="127"/>
      <c r="AE346" s="127"/>
      <c r="AF346" s="127"/>
      <c r="AG346" s="127"/>
      <c r="AH346" s="127"/>
      <c r="AI346" s="127"/>
      <c r="AJ346" s="127"/>
      <c r="AK346" s="127"/>
      <c r="AL346" s="127"/>
      <c r="AM346" s="127"/>
    </row>
    <row r="347" spans="1:39" ht="15" customHeight="1" x14ac:dyDescent="0.25">
      <c r="A347" s="130"/>
      <c r="B347" s="130"/>
      <c r="C347" s="130"/>
      <c r="D347" s="130"/>
      <c r="E347" s="130"/>
      <c r="F347" s="130"/>
      <c r="G347" s="130"/>
      <c r="H347" s="130"/>
      <c r="I347" s="130"/>
      <c r="J347" s="130"/>
      <c r="K347" s="130"/>
      <c r="L347" s="130"/>
      <c r="M347" s="130"/>
      <c r="N347" s="130"/>
      <c r="O347" s="130"/>
      <c r="P347" s="130"/>
      <c r="Q347" s="130"/>
      <c r="R347" s="130"/>
      <c r="S347" s="130"/>
      <c r="T347" s="127"/>
      <c r="U347" s="127"/>
      <c r="V347" s="127"/>
      <c r="W347" s="127"/>
      <c r="X347" s="127"/>
      <c r="Y347" s="127"/>
      <c r="Z347" s="127"/>
      <c r="AA347" s="127"/>
      <c r="AB347" s="127"/>
      <c r="AC347" s="127"/>
      <c r="AD347" s="127"/>
      <c r="AE347" s="127"/>
      <c r="AF347" s="127"/>
      <c r="AG347" s="127"/>
      <c r="AH347" s="127"/>
      <c r="AI347" s="127"/>
      <c r="AJ347" s="127"/>
      <c r="AK347" s="127"/>
      <c r="AL347" s="127"/>
      <c r="AM347" s="127"/>
    </row>
    <row r="348" spans="1:39" ht="15" customHeight="1" x14ac:dyDescent="0.25">
      <c r="A348" s="130"/>
      <c r="B348" s="130"/>
      <c r="C348" s="130"/>
      <c r="D348" s="130"/>
      <c r="E348" s="130"/>
      <c r="F348" s="130"/>
      <c r="G348" s="130"/>
      <c r="H348" s="130"/>
      <c r="I348" s="130"/>
      <c r="J348" s="130"/>
      <c r="K348" s="130"/>
      <c r="L348" s="130"/>
      <c r="M348" s="130"/>
      <c r="N348" s="130"/>
      <c r="O348" s="130"/>
      <c r="P348" s="130"/>
      <c r="Q348" s="130"/>
      <c r="R348" s="130"/>
      <c r="S348" s="130"/>
      <c r="T348" s="127"/>
      <c r="U348" s="127"/>
      <c r="V348" s="127"/>
      <c r="W348" s="127"/>
      <c r="X348" s="127"/>
      <c r="Y348" s="127"/>
      <c r="Z348" s="127"/>
      <c r="AA348" s="127"/>
      <c r="AB348" s="127"/>
      <c r="AC348" s="127"/>
      <c r="AD348" s="127"/>
      <c r="AE348" s="127"/>
      <c r="AF348" s="127"/>
      <c r="AG348" s="127"/>
      <c r="AH348" s="127"/>
      <c r="AI348" s="127"/>
      <c r="AJ348" s="127"/>
      <c r="AK348" s="127"/>
      <c r="AL348" s="127"/>
      <c r="AM348" s="127"/>
    </row>
    <row r="349" spans="1:39" ht="15" customHeight="1" x14ac:dyDescent="0.25">
      <c r="A349" s="130"/>
      <c r="B349" s="130"/>
      <c r="C349" s="130"/>
      <c r="D349" s="130"/>
      <c r="E349" s="130"/>
      <c r="F349" s="130"/>
      <c r="G349" s="130"/>
      <c r="H349" s="130"/>
      <c r="I349" s="130"/>
      <c r="J349" s="130"/>
      <c r="K349" s="130"/>
      <c r="L349" s="130"/>
      <c r="M349" s="130"/>
      <c r="N349" s="130"/>
      <c r="O349" s="130"/>
      <c r="P349" s="130"/>
      <c r="Q349" s="130"/>
      <c r="R349" s="130"/>
      <c r="S349" s="130"/>
      <c r="T349" s="127"/>
      <c r="U349" s="127"/>
      <c r="V349" s="127"/>
      <c r="W349" s="127"/>
      <c r="X349" s="127"/>
      <c r="Y349" s="127"/>
      <c r="Z349" s="127"/>
      <c r="AA349" s="127"/>
      <c r="AB349" s="127"/>
      <c r="AC349" s="127"/>
      <c r="AD349" s="127"/>
      <c r="AE349" s="127"/>
      <c r="AF349" s="127"/>
      <c r="AG349" s="127"/>
      <c r="AH349" s="127"/>
      <c r="AI349" s="127"/>
      <c r="AJ349" s="127"/>
      <c r="AK349" s="127"/>
      <c r="AL349" s="127"/>
      <c r="AM349" s="127"/>
    </row>
    <row r="350" spans="1:39" ht="15" customHeight="1" x14ac:dyDescent="0.25">
      <c r="A350" s="130"/>
      <c r="B350" s="130"/>
      <c r="C350" s="130"/>
      <c r="D350" s="130"/>
      <c r="E350" s="130"/>
      <c r="F350" s="130"/>
      <c r="G350" s="130"/>
      <c r="H350" s="130"/>
      <c r="I350" s="130"/>
      <c r="J350" s="130"/>
      <c r="K350" s="130"/>
      <c r="L350" s="130"/>
      <c r="M350" s="130"/>
      <c r="N350" s="130"/>
      <c r="O350" s="130"/>
      <c r="P350" s="130"/>
      <c r="Q350" s="130"/>
      <c r="R350" s="130"/>
      <c r="S350" s="130"/>
      <c r="T350" s="127"/>
      <c r="U350" s="127"/>
      <c r="V350" s="127"/>
      <c r="W350" s="127"/>
      <c r="X350" s="127"/>
      <c r="Y350" s="127"/>
      <c r="Z350" s="127"/>
      <c r="AA350" s="127"/>
      <c r="AB350" s="127"/>
      <c r="AC350" s="127"/>
      <c r="AD350" s="127"/>
      <c r="AE350" s="127"/>
      <c r="AF350" s="127"/>
      <c r="AG350" s="127"/>
      <c r="AH350" s="127"/>
      <c r="AI350" s="127"/>
      <c r="AJ350" s="127"/>
      <c r="AK350" s="127"/>
      <c r="AL350" s="127"/>
      <c r="AM350" s="127"/>
    </row>
    <row r="351" spans="1:39" ht="15" customHeight="1" x14ac:dyDescent="0.25">
      <c r="A351" s="130"/>
      <c r="B351" s="130"/>
      <c r="C351" s="130"/>
      <c r="D351" s="130"/>
      <c r="E351" s="130"/>
      <c r="F351" s="130"/>
      <c r="G351" s="130"/>
      <c r="H351" s="130"/>
      <c r="I351" s="130"/>
      <c r="J351" s="130"/>
      <c r="K351" s="130"/>
      <c r="L351" s="130"/>
      <c r="M351" s="130"/>
      <c r="N351" s="130"/>
      <c r="O351" s="130"/>
      <c r="P351" s="130"/>
      <c r="Q351" s="130"/>
      <c r="R351" s="130"/>
      <c r="S351" s="130"/>
      <c r="T351" s="127"/>
      <c r="U351" s="127"/>
      <c r="V351" s="127"/>
      <c r="W351" s="127"/>
      <c r="X351" s="127"/>
      <c r="Y351" s="127"/>
      <c r="Z351" s="127"/>
      <c r="AA351" s="127"/>
      <c r="AB351" s="127"/>
      <c r="AC351" s="127"/>
      <c r="AD351" s="127"/>
      <c r="AE351" s="127"/>
      <c r="AF351" s="127"/>
      <c r="AG351" s="127"/>
      <c r="AH351" s="127"/>
      <c r="AI351" s="127"/>
      <c r="AJ351" s="127"/>
      <c r="AK351" s="127"/>
      <c r="AL351" s="127"/>
      <c r="AM351" s="127"/>
    </row>
    <row r="352" spans="1:39" ht="15" customHeight="1" x14ac:dyDescent="0.25">
      <c r="A352" s="130"/>
      <c r="B352" s="130"/>
      <c r="C352" s="130"/>
      <c r="D352" s="130"/>
      <c r="E352" s="130"/>
      <c r="F352" s="130"/>
      <c r="G352" s="130"/>
      <c r="H352" s="130"/>
      <c r="I352" s="130"/>
      <c r="J352" s="130"/>
      <c r="K352" s="130"/>
      <c r="L352" s="130"/>
      <c r="M352" s="130"/>
      <c r="N352" s="130"/>
      <c r="O352" s="130"/>
      <c r="P352" s="130"/>
      <c r="Q352" s="130"/>
      <c r="R352" s="130"/>
      <c r="S352" s="130"/>
      <c r="T352" s="127"/>
      <c r="U352" s="127"/>
      <c r="V352" s="127"/>
      <c r="W352" s="127"/>
      <c r="X352" s="127"/>
      <c r="Y352" s="127"/>
      <c r="Z352" s="127"/>
      <c r="AA352" s="127"/>
      <c r="AB352" s="127"/>
      <c r="AC352" s="127"/>
      <c r="AD352" s="127"/>
      <c r="AE352" s="127"/>
      <c r="AF352" s="127"/>
      <c r="AG352" s="127"/>
      <c r="AH352" s="127"/>
      <c r="AI352" s="127"/>
      <c r="AJ352" s="127"/>
      <c r="AK352" s="127"/>
      <c r="AL352" s="127"/>
      <c r="AM352" s="127"/>
    </row>
    <row r="353" spans="1:39" ht="15" customHeight="1" x14ac:dyDescent="0.25">
      <c r="A353" s="130"/>
      <c r="B353" s="130"/>
      <c r="C353" s="130"/>
      <c r="D353" s="130"/>
      <c r="E353" s="130"/>
      <c r="F353" s="130"/>
      <c r="G353" s="130"/>
      <c r="H353" s="130"/>
      <c r="I353" s="130"/>
      <c r="J353" s="130"/>
      <c r="K353" s="130"/>
      <c r="L353" s="130"/>
      <c r="M353" s="130"/>
      <c r="N353" s="130"/>
      <c r="O353" s="130"/>
      <c r="P353" s="130"/>
      <c r="Q353" s="130"/>
      <c r="R353" s="130"/>
      <c r="S353" s="130"/>
      <c r="T353" s="127"/>
      <c r="U353" s="127"/>
      <c r="V353" s="127"/>
      <c r="W353" s="127"/>
      <c r="X353" s="127"/>
      <c r="Y353" s="127"/>
      <c r="Z353" s="127"/>
      <c r="AA353" s="127"/>
      <c r="AB353" s="127"/>
      <c r="AC353" s="127"/>
      <c r="AD353" s="127"/>
      <c r="AE353" s="127"/>
      <c r="AF353" s="127"/>
      <c r="AG353" s="127"/>
      <c r="AH353" s="127"/>
      <c r="AI353" s="127"/>
      <c r="AJ353" s="127"/>
      <c r="AK353" s="127"/>
      <c r="AL353" s="127"/>
      <c r="AM353" s="127"/>
    </row>
    <row r="354" spans="1:39" ht="15" customHeight="1" x14ac:dyDescent="0.25">
      <c r="A354" s="130"/>
      <c r="B354" s="130"/>
      <c r="C354" s="130"/>
      <c r="D354" s="130"/>
      <c r="E354" s="130"/>
      <c r="F354" s="130"/>
      <c r="G354" s="130"/>
      <c r="H354" s="130"/>
      <c r="I354" s="130"/>
      <c r="J354" s="130"/>
      <c r="K354" s="130"/>
      <c r="L354" s="130"/>
      <c r="M354" s="130"/>
      <c r="N354" s="130"/>
      <c r="O354" s="130"/>
      <c r="P354" s="130"/>
      <c r="Q354" s="130"/>
      <c r="R354" s="130"/>
      <c r="S354" s="130"/>
      <c r="T354" s="127"/>
      <c r="U354" s="127"/>
      <c r="V354" s="127"/>
      <c r="W354" s="127"/>
      <c r="X354" s="127"/>
      <c r="Y354" s="127"/>
      <c r="Z354" s="127"/>
      <c r="AA354" s="127"/>
      <c r="AB354" s="127"/>
      <c r="AC354" s="127"/>
      <c r="AD354" s="127"/>
      <c r="AE354" s="127"/>
      <c r="AF354" s="127"/>
      <c r="AG354" s="127"/>
      <c r="AH354" s="127"/>
      <c r="AI354" s="127"/>
      <c r="AJ354" s="127"/>
      <c r="AK354" s="127"/>
      <c r="AL354" s="127"/>
      <c r="AM354" s="127"/>
    </row>
    <row r="355" spans="1:39" ht="15" customHeight="1" x14ac:dyDescent="0.25">
      <c r="A355" s="130"/>
      <c r="B355" s="130"/>
      <c r="C355" s="130"/>
      <c r="D355" s="130"/>
      <c r="E355" s="130"/>
      <c r="F355" s="130"/>
      <c r="G355" s="130"/>
      <c r="H355" s="130"/>
      <c r="I355" s="130"/>
      <c r="J355" s="130"/>
      <c r="K355" s="130"/>
      <c r="L355" s="130"/>
      <c r="M355" s="130"/>
      <c r="N355" s="130"/>
      <c r="O355" s="130"/>
      <c r="P355" s="130"/>
      <c r="Q355" s="130"/>
      <c r="R355" s="130"/>
      <c r="S355" s="130"/>
      <c r="T355" s="127"/>
      <c r="U355" s="127"/>
      <c r="V355" s="127"/>
      <c r="W355" s="127"/>
      <c r="X355" s="127"/>
      <c r="Y355" s="127"/>
      <c r="Z355" s="127"/>
      <c r="AA355" s="127"/>
      <c r="AB355" s="127"/>
      <c r="AC355" s="127"/>
      <c r="AD355" s="127"/>
      <c r="AE355" s="127"/>
      <c r="AF355" s="127"/>
      <c r="AG355" s="127"/>
      <c r="AH355" s="127"/>
      <c r="AI355" s="127"/>
      <c r="AJ355" s="127"/>
      <c r="AK355" s="127"/>
      <c r="AL355" s="127"/>
      <c r="AM355" s="127"/>
    </row>
    <row r="356" spans="1:39" ht="15" customHeight="1" x14ac:dyDescent="0.25">
      <c r="A356" s="130"/>
      <c r="B356" s="130"/>
      <c r="C356" s="130"/>
      <c r="D356" s="130"/>
      <c r="E356" s="130"/>
      <c r="F356" s="130"/>
      <c r="G356" s="130"/>
      <c r="H356" s="130"/>
      <c r="I356" s="130"/>
      <c r="J356" s="130"/>
      <c r="K356" s="130"/>
      <c r="L356" s="130"/>
      <c r="M356" s="130"/>
      <c r="N356" s="130"/>
      <c r="O356" s="130"/>
      <c r="P356" s="130"/>
      <c r="Q356" s="130"/>
      <c r="R356" s="130"/>
      <c r="S356" s="130"/>
      <c r="T356" s="127"/>
      <c r="U356" s="127"/>
      <c r="V356" s="127"/>
      <c r="W356" s="127"/>
      <c r="X356" s="127"/>
      <c r="Y356" s="127"/>
      <c r="Z356" s="127"/>
      <c r="AA356" s="127"/>
      <c r="AB356" s="127"/>
      <c r="AC356" s="127"/>
      <c r="AD356" s="127"/>
      <c r="AE356" s="127"/>
      <c r="AF356" s="127"/>
      <c r="AG356" s="127"/>
      <c r="AH356" s="127"/>
      <c r="AI356" s="127"/>
      <c r="AJ356" s="127"/>
      <c r="AK356" s="127"/>
      <c r="AL356" s="127"/>
      <c r="AM356" s="127"/>
    </row>
    <row r="357" spans="1:39" ht="15" customHeight="1" x14ac:dyDescent="0.25">
      <c r="A357" s="130"/>
      <c r="B357" s="130"/>
      <c r="C357" s="130"/>
      <c r="D357" s="130"/>
      <c r="E357" s="130"/>
      <c r="F357" s="130"/>
      <c r="G357" s="130"/>
      <c r="H357" s="130"/>
      <c r="I357" s="130"/>
      <c r="J357" s="130"/>
      <c r="K357" s="130"/>
      <c r="L357" s="130"/>
      <c r="M357" s="130"/>
      <c r="N357" s="130"/>
      <c r="O357" s="130"/>
      <c r="P357" s="130"/>
      <c r="Q357" s="130"/>
      <c r="R357" s="130"/>
      <c r="S357" s="130"/>
      <c r="T357" s="127"/>
      <c r="U357" s="127"/>
      <c r="V357" s="127"/>
      <c r="W357" s="127"/>
      <c r="X357" s="127"/>
      <c r="Y357" s="127"/>
      <c r="Z357" s="127"/>
      <c r="AA357" s="127"/>
      <c r="AB357" s="127"/>
      <c r="AC357" s="127"/>
      <c r="AD357" s="127"/>
      <c r="AE357" s="127"/>
      <c r="AF357" s="127"/>
      <c r="AG357" s="127"/>
      <c r="AH357" s="127"/>
      <c r="AI357" s="127"/>
      <c r="AJ357" s="127"/>
      <c r="AK357" s="127"/>
      <c r="AL357" s="127"/>
      <c r="AM357" s="127"/>
    </row>
    <row r="358" spans="1:39" ht="15" customHeight="1" x14ac:dyDescent="0.25">
      <c r="A358" s="130"/>
      <c r="B358" s="130"/>
      <c r="C358" s="130"/>
      <c r="D358" s="130"/>
      <c r="E358" s="130"/>
      <c r="F358" s="130"/>
      <c r="G358" s="130"/>
      <c r="H358" s="130"/>
      <c r="I358" s="130"/>
      <c r="J358" s="130"/>
      <c r="K358" s="130"/>
      <c r="L358" s="130"/>
      <c r="M358" s="130"/>
      <c r="N358" s="130"/>
      <c r="O358" s="130"/>
      <c r="P358" s="130"/>
      <c r="Q358" s="130"/>
      <c r="R358" s="130"/>
      <c r="S358" s="130"/>
      <c r="T358" s="127"/>
      <c r="U358" s="127"/>
      <c r="V358" s="127"/>
      <c r="W358" s="127"/>
      <c r="X358" s="127"/>
      <c r="Y358" s="127"/>
      <c r="Z358" s="127"/>
      <c r="AA358" s="127"/>
      <c r="AB358" s="127"/>
      <c r="AC358" s="127"/>
      <c r="AD358" s="127"/>
      <c r="AE358" s="127"/>
      <c r="AF358" s="127"/>
      <c r="AG358" s="127"/>
      <c r="AH358" s="127"/>
      <c r="AI358" s="127"/>
      <c r="AJ358" s="127"/>
      <c r="AK358" s="127"/>
      <c r="AL358" s="127"/>
      <c r="AM358" s="127"/>
    </row>
    <row r="359" spans="1:39" ht="15" customHeight="1" x14ac:dyDescent="0.25">
      <c r="A359" s="130"/>
      <c r="B359" s="130"/>
      <c r="C359" s="130"/>
      <c r="D359" s="130"/>
      <c r="E359" s="130"/>
      <c r="F359" s="130"/>
      <c r="G359" s="130"/>
      <c r="H359" s="130"/>
      <c r="I359" s="130"/>
      <c r="J359" s="130"/>
      <c r="K359" s="130"/>
      <c r="L359" s="130"/>
      <c r="M359" s="130"/>
      <c r="N359" s="130"/>
      <c r="O359" s="130"/>
      <c r="P359" s="130"/>
      <c r="Q359" s="130"/>
      <c r="R359" s="130"/>
      <c r="S359" s="130"/>
      <c r="T359" s="127"/>
      <c r="U359" s="127"/>
      <c r="V359" s="127"/>
      <c r="W359" s="127"/>
      <c r="X359" s="127"/>
      <c r="Y359" s="127"/>
      <c r="Z359" s="127"/>
      <c r="AA359" s="127"/>
      <c r="AB359" s="127"/>
      <c r="AC359" s="127"/>
      <c r="AD359" s="127"/>
      <c r="AE359" s="127"/>
      <c r="AF359" s="127"/>
      <c r="AG359" s="127"/>
      <c r="AH359" s="127"/>
      <c r="AI359" s="127"/>
      <c r="AJ359" s="127"/>
      <c r="AK359" s="127"/>
      <c r="AL359" s="127"/>
      <c r="AM359" s="127"/>
    </row>
    <row r="360" spans="1:39" ht="15" customHeight="1" x14ac:dyDescent="0.25">
      <c r="A360" s="130"/>
      <c r="B360" s="130"/>
      <c r="C360" s="130"/>
      <c r="D360" s="130"/>
      <c r="E360" s="130"/>
      <c r="F360" s="130"/>
      <c r="G360" s="130"/>
      <c r="H360" s="130"/>
      <c r="I360" s="130"/>
      <c r="J360" s="130"/>
      <c r="K360" s="130"/>
      <c r="L360" s="130"/>
      <c r="M360" s="130"/>
      <c r="N360" s="130"/>
      <c r="O360" s="130"/>
      <c r="P360" s="130"/>
      <c r="Q360" s="130"/>
      <c r="R360" s="130"/>
      <c r="S360" s="130"/>
      <c r="T360" s="127"/>
      <c r="U360" s="127"/>
      <c r="V360" s="127"/>
      <c r="W360" s="127"/>
      <c r="X360" s="127"/>
      <c r="Y360" s="127"/>
      <c r="Z360" s="127"/>
      <c r="AA360" s="127"/>
      <c r="AB360" s="127"/>
      <c r="AC360" s="127"/>
      <c r="AD360" s="127"/>
      <c r="AE360" s="127"/>
      <c r="AF360" s="127"/>
      <c r="AG360" s="127"/>
      <c r="AH360" s="127"/>
      <c r="AI360" s="127"/>
      <c r="AJ360" s="127"/>
      <c r="AK360" s="127"/>
      <c r="AL360" s="127"/>
      <c r="AM360" s="127"/>
    </row>
    <row r="361" spans="1:39" ht="15" customHeight="1" x14ac:dyDescent="0.25">
      <c r="A361" s="130"/>
      <c r="B361" s="130"/>
      <c r="C361" s="130"/>
      <c r="D361" s="130"/>
      <c r="E361" s="130"/>
      <c r="F361" s="130"/>
      <c r="G361" s="130"/>
      <c r="H361" s="130"/>
      <c r="I361" s="130"/>
      <c r="J361" s="130"/>
      <c r="K361" s="130"/>
      <c r="L361" s="130"/>
      <c r="M361" s="130"/>
      <c r="N361" s="130"/>
      <c r="O361" s="130"/>
      <c r="P361" s="130"/>
      <c r="Q361" s="130"/>
      <c r="R361" s="130"/>
      <c r="S361" s="130"/>
      <c r="T361" s="127"/>
      <c r="U361" s="127"/>
      <c r="V361" s="127"/>
      <c r="W361" s="127"/>
      <c r="X361" s="127"/>
      <c r="Y361" s="127"/>
      <c r="Z361" s="127"/>
      <c r="AA361" s="127"/>
      <c r="AB361" s="127"/>
      <c r="AC361" s="127"/>
      <c r="AD361" s="127"/>
      <c r="AE361" s="127"/>
      <c r="AF361" s="127"/>
      <c r="AG361" s="127"/>
      <c r="AH361" s="127"/>
      <c r="AI361" s="127"/>
      <c r="AJ361" s="127"/>
      <c r="AK361" s="127"/>
      <c r="AL361" s="127"/>
      <c r="AM361" s="127"/>
    </row>
    <row r="362" spans="1:39" ht="15" customHeight="1" x14ac:dyDescent="0.25">
      <c r="A362" s="130"/>
      <c r="B362" s="130"/>
      <c r="C362" s="130"/>
      <c r="D362" s="130"/>
      <c r="E362" s="130"/>
      <c r="F362" s="130"/>
      <c r="G362" s="130"/>
      <c r="H362" s="130"/>
      <c r="I362" s="130"/>
      <c r="J362" s="130"/>
      <c r="K362" s="130"/>
      <c r="L362" s="130"/>
      <c r="M362" s="130"/>
      <c r="N362" s="130"/>
      <c r="O362" s="130"/>
      <c r="P362" s="130"/>
      <c r="Q362" s="130"/>
      <c r="R362" s="130"/>
      <c r="S362" s="130"/>
      <c r="T362" s="127"/>
      <c r="U362" s="127"/>
      <c r="V362" s="127"/>
      <c r="W362" s="127"/>
      <c r="X362" s="127"/>
      <c r="Y362" s="127"/>
      <c r="Z362" s="127"/>
      <c r="AA362" s="127"/>
      <c r="AB362" s="127"/>
      <c r="AC362" s="127"/>
      <c r="AD362" s="127"/>
      <c r="AE362" s="127"/>
      <c r="AF362" s="127"/>
      <c r="AG362" s="127"/>
      <c r="AH362" s="127"/>
      <c r="AI362" s="127"/>
      <c r="AJ362" s="127"/>
      <c r="AK362" s="127"/>
      <c r="AL362" s="127"/>
      <c r="AM362" s="127"/>
    </row>
    <row r="363" spans="1:39" ht="15" customHeight="1" x14ac:dyDescent="0.25">
      <c r="A363" s="130"/>
      <c r="B363" s="130"/>
      <c r="C363" s="130"/>
      <c r="D363" s="130"/>
      <c r="E363" s="130"/>
      <c r="F363" s="130"/>
      <c r="G363" s="130"/>
      <c r="H363" s="130"/>
      <c r="I363" s="130"/>
      <c r="J363" s="130"/>
      <c r="K363" s="130"/>
      <c r="L363" s="130"/>
      <c r="M363" s="130"/>
      <c r="N363" s="130"/>
      <c r="O363" s="130"/>
      <c r="P363" s="130"/>
      <c r="Q363" s="130"/>
      <c r="R363" s="130"/>
      <c r="S363" s="130"/>
      <c r="T363" s="127"/>
      <c r="U363" s="127"/>
      <c r="V363" s="127"/>
      <c r="W363" s="127"/>
      <c r="X363" s="127"/>
      <c r="Y363" s="127"/>
      <c r="Z363" s="127"/>
      <c r="AA363" s="127"/>
      <c r="AB363" s="127"/>
      <c r="AC363" s="127"/>
      <c r="AD363" s="127"/>
      <c r="AE363" s="127"/>
      <c r="AF363" s="127"/>
      <c r="AG363" s="127"/>
      <c r="AH363" s="127"/>
      <c r="AI363" s="127"/>
      <c r="AJ363" s="127"/>
      <c r="AK363" s="127"/>
      <c r="AL363" s="127"/>
      <c r="AM363" s="127"/>
    </row>
    <row r="364" spans="1:39" ht="15" customHeight="1" x14ac:dyDescent="0.25">
      <c r="A364" s="130"/>
      <c r="B364" s="130"/>
      <c r="C364" s="130"/>
      <c r="D364" s="130"/>
      <c r="E364" s="130"/>
      <c r="F364" s="130"/>
      <c r="G364" s="130"/>
      <c r="H364" s="130"/>
      <c r="I364" s="130"/>
      <c r="J364" s="130"/>
      <c r="K364" s="130"/>
      <c r="L364" s="130"/>
      <c r="M364" s="130"/>
      <c r="N364" s="130"/>
      <c r="O364" s="130"/>
      <c r="P364" s="130"/>
      <c r="Q364" s="130"/>
      <c r="R364" s="130"/>
      <c r="S364" s="130"/>
      <c r="T364" s="127"/>
      <c r="U364" s="127"/>
      <c r="V364" s="127"/>
      <c r="W364" s="127"/>
      <c r="X364" s="127"/>
      <c r="Y364" s="127"/>
      <c r="Z364" s="127"/>
      <c r="AA364" s="127"/>
      <c r="AB364" s="127"/>
      <c r="AC364" s="127"/>
      <c r="AD364" s="127"/>
      <c r="AE364" s="127"/>
      <c r="AF364" s="127"/>
      <c r="AG364" s="127"/>
      <c r="AH364" s="127"/>
      <c r="AI364" s="127"/>
      <c r="AJ364" s="127"/>
      <c r="AK364" s="127"/>
      <c r="AL364" s="127"/>
      <c r="AM364" s="127"/>
    </row>
    <row r="365" spans="1:39" ht="15" customHeight="1" x14ac:dyDescent="0.25">
      <c r="A365" s="130"/>
      <c r="B365" s="130"/>
      <c r="C365" s="130"/>
      <c r="D365" s="130"/>
      <c r="E365" s="130"/>
      <c r="F365" s="130"/>
      <c r="G365" s="130"/>
      <c r="H365" s="130"/>
      <c r="I365" s="130"/>
      <c r="J365" s="130"/>
      <c r="K365" s="130"/>
      <c r="L365" s="130"/>
      <c r="M365" s="130"/>
      <c r="N365" s="130"/>
      <c r="O365" s="130"/>
      <c r="P365" s="130"/>
      <c r="Q365" s="130"/>
      <c r="R365" s="130"/>
      <c r="S365" s="130"/>
      <c r="T365" s="127"/>
      <c r="U365" s="127"/>
      <c r="V365" s="127"/>
      <c r="W365" s="127"/>
      <c r="X365" s="127"/>
      <c r="Y365" s="127"/>
      <c r="Z365" s="127"/>
      <c r="AA365" s="127"/>
      <c r="AB365" s="127"/>
      <c r="AC365" s="127"/>
      <c r="AD365" s="127"/>
      <c r="AE365" s="127"/>
      <c r="AF365" s="127"/>
      <c r="AG365" s="127"/>
      <c r="AH365" s="127"/>
      <c r="AI365" s="127"/>
      <c r="AJ365" s="127"/>
      <c r="AK365" s="127"/>
      <c r="AL365" s="127"/>
      <c r="AM365" s="127"/>
    </row>
    <row r="366" spans="1:39" ht="15" customHeight="1" x14ac:dyDescent="0.25">
      <c r="A366" s="130"/>
      <c r="B366" s="130"/>
      <c r="C366" s="130"/>
      <c r="D366" s="130"/>
      <c r="E366" s="130"/>
      <c r="F366" s="130"/>
      <c r="G366" s="130"/>
      <c r="H366" s="130"/>
      <c r="I366" s="130"/>
      <c r="J366" s="130"/>
      <c r="K366" s="130"/>
      <c r="L366" s="130"/>
      <c r="M366" s="130"/>
      <c r="N366" s="130"/>
      <c r="O366" s="130"/>
      <c r="P366" s="130"/>
      <c r="Q366" s="130"/>
      <c r="R366" s="130"/>
      <c r="S366" s="130"/>
      <c r="T366" s="127"/>
      <c r="U366" s="127"/>
      <c r="V366" s="127"/>
      <c r="W366" s="127"/>
      <c r="X366" s="127"/>
      <c r="Y366" s="127"/>
      <c r="Z366" s="127"/>
      <c r="AA366" s="127"/>
      <c r="AB366" s="127"/>
      <c r="AC366" s="127"/>
      <c r="AD366" s="127"/>
      <c r="AE366" s="127"/>
      <c r="AF366" s="127"/>
      <c r="AG366" s="127"/>
      <c r="AH366" s="127"/>
      <c r="AI366" s="127"/>
      <c r="AJ366" s="127"/>
      <c r="AK366" s="127"/>
      <c r="AL366" s="127"/>
      <c r="AM366" s="127"/>
    </row>
    <row r="367" spans="1:39" ht="15" customHeight="1" x14ac:dyDescent="0.25">
      <c r="A367" s="130"/>
      <c r="B367" s="130"/>
      <c r="C367" s="130"/>
      <c r="D367" s="130"/>
      <c r="E367" s="130"/>
      <c r="F367" s="130"/>
      <c r="G367" s="130"/>
      <c r="H367" s="130"/>
      <c r="I367" s="130"/>
      <c r="J367" s="130"/>
      <c r="K367" s="130"/>
      <c r="L367" s="130"/>
      <c r="M367" s="130"/>
      <c r="N367" s="130"/>
      <c r="O367" s="130"/>
      <c r="P367" s="130"/>
      <c r="Q367" s="130"/>
      <c r="R367" s="130"/>
      <c r="S367" s="130"/>
      <c r="T367" s="127"/>
      <c r="U367" s="127"/>
      <c r="V367" s="127"/>
      <c r="W367" s="127"/>
      <c r="X367" s="127"/>
      <c r="Y367" s="127"/>
      <c r="Z367" s="127"/>
      <c r="AA367" s="127"/>
      <c r="AB367" s="127"/>
      <c r="AC367" s="127"/>
      <c r="AD367" s="127"/>
      <c r="AE367" s="127"/>
      <c r="AF367" s="127"/>
      <c r="AG367" s="127"/>
      <c r="AH367" s="127"/>
      <c r="AI367" s="127"/>
      <c r="AJ367" s="127"/>
      <c r="AK367" s="127"/>
      <c r="AL367" s="127"/>
      <c r="AM367" s="127"/>
    </row>
    <row r="368" spans="1:39" ht="15" customHeight="1" x14ac:dyDescent="0.25">
      <c r="A368" s="130"/>
      <c r="B368" s="130"/>
      <c r="C368" s="130"/>
      <c r="D368" s="130"/>
      <c r="E368" s="130"/>
      <c r="F368" s="130"/>
      <c r="G368" s="130"/>
      <c r="H368" s="130"/>
      <c r="I368" s="130"/>
      <c r="J368" s="130"/>
      <c r="K368" s="130"/>
      <c r="L368" s="130"/>
      <c r="M368" s="130"/>
      <c r="N368" s="130"/>
      <c r="O368" s="130"/>
      <c r="P368" s="130"/>
      <c r="Q368" s="130"/>
      <c r="R368" s="130"/>
      <c r="S368" s="130"/>
      <c r="T368" s="127"/>
      <c r="U368" s="127"/>
      <c r="V368" s="127"/>
      <c r="W368" s="127"/>
      <c r="X368" s="127"/>
      <c r="Y368" s="127"/>
      <c r="Z368" s="127"/>
      <c r="AA368" s="127"/>
      <c r="AB368" s="127"/>
      <c r="AC368" s="127"/>
      <c r="AD368" s="127"/>
      <c r="AE368" s="127"/>
      <c r="AF368" s="127"/>
      <c r="AG368" s="127"/>
      <c r="AH368" s="127"/>
      <c r="AI368" s="127"/>
      <c r="AJ368" s="127"/>
      <c r="AK368" s="127"/>
      <c r="AL368" s="127"/>
      <c r="AM368" s="127"/>
    </row>
    <row r="369" spans="1:39" ht="15" customHeight="1" x14ac:dyDescent="0.25">
      <c r="A369" s="130"/>
      <c r="B369" s="130"/>
      <c r="C369" s="130"/>
      <c r="D369" s="130"/>
      <c r="E369" s="130"/>
      <c r="F369" s="130"/>
      <c r="G369" s="130"/>
      <c r="H369" s="130"/>
      <c r="I369" s="130"/>
      <c r="J369" s="130"/>
      <c r="K369" s="130"/>
      <c r="L369" s="130"/>
      <c r="M369" s="130"/>
      <c r="N369" s="130"/>
      <c r="O369" s="130"/>
      <c r="P369" s="130"/>
      <c r="Q369" s="130"/>
      <c r="R369" s="130"/>
      <c r="S369" s="130"/>
      <c r="T369" s="127"/>
      <c r="U369" s="127"/>
      <c r="V369" s="127"/>
      <c r="W369" s="127"/>
      <c r="X369" s="127"/>
      <c r="Y369" s="127"/>
      <c r="Z369" s="127"/>
      <c r="AA369" s="127"/>
      <c r="AB369" s="127"/>
      <c r="AC369" s="127"/>
      <c r="AD369" s="127"/>
      <c r="AE369" s="127"/>
      <c r="AF369" s="127"/>
      <c r="AG369" s="127"/>
      <c r="AH369" s="127"/>
      <c r="AI369" s="127"/>
      <c r="AJ369" s="127"/>
      <c r="AK369" s="127"/>
      <c r="AL369" s="127"/>
      <c r="AM369" s="127"/>
    </row>
    <row r="370" spans="1:39" ht="15" customHeight="1" x14ac:dyDescent="0.25">
      <c r="A370" s="130"/>
      <c r="B370" s="130"/>
      <c r="C370" s="130"/>
      <c r="D370" s="130"/>
      <c r="E370" s="130"/>
      <c r="F370" s="130"/>
      <c r="G370" s="130"/>
      <c r="H370" s="130"/>
      <c r="I370" s="130"/>
      <c r="J370" s="130"/>
      <c r="K370" s="130"/>
      <c r="L370" s="130"/>
      <c r="M370" s="130"/>
      <c r="N370" s="130"/>
      <c r="O370" s="130"/>
      <c r="P370" s="130"/>
      <c r="Q370" s="130"/>
      <c r="R370" s="130"/>
      <c r="S370" s="130"/>
      <c r="T370" s="127"/>
      <c r="U370" s="127"/>
      <c r="V370" s="127"/>
      <c r="W370" s="127"/>
      <c r="X370" s="127"/>
      <c r="Y370" s="127"/>
      <c r="Z370" s="127"/>
      <c r="AA370" s="127"/>
      <c r="AB370" s="127"/>
      <c r="AC370" s="127"/>
      <c r="AD370" s="127"/>
      <c r="AE370" s="127"/>
      <c r="AF370" s="127"/>
      <c r="AG370" s="127"/>
      <c r="AH370" s="127"/>
      <c r="AI370" s="127"/>
      <c r="AJ370" s="127"/>
      <c r="AK370" s="127"/>
      <c r="AL370" s="127"/>
      <c r="AM370" s="127"/>
    </row>
    <row r="371" spans="1:39" ht="15" customHeight="1" x14ac:dyDescent="0.25">
      <c r="A371" s="130"/>
      <c r="B371" s="130"/>
      <c r="C371" s="130"/>
      <c r="D371" s="130"/>
      <c r="E371" s="130"/>
      <c r="F371" s="130"/>
      <c r="G371" s="130"/>
      <c r="H371" s="130"/>
      <c r="I371" s="130"/>
      <c r="J371" s="130"/>
      <c r="K371" s="130"/>
      <c r="L371" s="130"/>
      <c r="M371" s="130"/>
      <c r="N371" s="130"/>
      <c r="O371" s="130"/>
      <c r="P371" s="130"/>
      <c r="Q371" s="130"/>
      <c r="R371" s="130"/>
      <c r="S371" s="130"/>
      <c r="T371" s="127"/>
      <c r="U371" s="127"/>
      <c r="V371" s="127"/>
      <c r="W371" s="127"/>
      <c r="X371" s="127"/>
      <c r="Y371" s="127"/>
      <c r="Z371" s="127"/>
      <c r="AA371" s="127"/>
      <c r="AB371" s="127"/>
      <c r="AC371" s="127"/>
      <c r="AD371" s="127"/>
      <c r="AE371" s="127"/>
      <c r="AF371" s="127"/>
      <c r="AG371" s="127"/>
      <c r="AH371" s="127"/>
      <c r="AI371" s="127"/>
      <c r="AJ371" s="127"/>
      <c r="AK371" s="127"/>
      <c r="AL371" s="127"/>
      <c r="AM371" s="127"/>
    </row>
    <row r="372" spans="1:39" ht="15" customHeight="1" x14ac:dyDescent="0.25">
      <c r="A372" s="130"/>
      <c r="B372" s="130"/>
      <c r="C372" s="130"/>
      <c r="D372" s="130"/>
      <c r="E372" s="130"/>
      <c r="F372" s="130"/>
      <c r="G372" s="130"/>
      <c r="H372" s="130"/>
      <c r="I372" s="130"/>
      <c r="J372" s="130"/>
      <c r="K372" s="130"/>
      <c r="L372" s="130"/>
      <c r="M372" s="130"/>
      <c r="N372" s="130"/>
      <c r="O372" s="130"/>
      <c r="P372" s="130"/>
      <c r="Q372" s="130"/>
      <c r="R372" s="130"/>
      <c r="S372" s="130"/>
      <c r="T372" s="127"/>
      <c r="U372" s="127"/>
      <c r="V372" s="127"/>
      <c r="W372" s="127"/>
      <c r="X372" s="127"/>
      <c r="Y372" s="127"/>
      <c r="Z372" s="127"/>
      <c r="AA372" s="127"/>
      <c r="AB372" s="127"/>
      <c r="AC372" s="127"/>
      <c r="AD372" s="127"/>
      <c r="AE372" s="127"/>
      <c r="AF372" s="127"/>
      <c r="AG372" s="127"/>
      <c r="AH372" s="127"/>
      <c r="AI372" s="127"/>
      <c r="AJ372" s="127"/>
      <c r="AK372" s="127"/>
      <c r="AL372" s="127"/>
      <c r="AM372" s="127"/>
    </row>
    <row r="373" spans="1:39" ht="15" customHeight="1" x14ac:dyDescent="0.25">
      <c r="A373" s="130"/>
      <c r="B373" s="130"/>
      <c r="C373" s="130"/>
      <c r="D373" s="130"/>
      <c r="E373" s="130"/>
      <c r="F373" s="130"/>
      <c r="G373" s="130"/>
      <c r="H373" s="130"/>
      <c r="I373" s="130"/>
      <c r="J373" s="130"/>
      <c r="K373" s="130"/>
      <c r="L373" s="130"/>
      <c r="M373" s="130"/>
      <c r="N373" s="130"/>
      <c r="O373" s="130"/>
      <c r="P373" s="130"/>
      <c r="Q373" s="130"/>
      <c r="R373" s="130"/>
      <c r="S373" s="130"/>
      <c r="T373" s="127"/>
      <c r="U373" s="127"/>
      <c r="V373" s="127"/>
      <c r="W373" s="127"/>
      <c r="X373" s="127"/>
      <c r="Y373" s="127"/>
      <c r="Z373" s="127"/>
      <c r="AA373" s="127"/>
      <c r="AB373" s="127"/>
      <c r="AC373" s="127"/>
      <c r="AD373" s="127"/>
      <c r="AE373" s="127"/>
      <c r="AF373" s="127"/>
      <c r="AG373" s="127"/>
      <c r="AH373" s="127"/>
      <c r="AI373" s="127"/>
      <c r="AJ373" s="127"/>
      <c r="AK373" s="127"/>
      <c r="AL373" s="127"/>
      <c r="AM373" s="127"/>
    </row>
    <row r="374" spans="1:39" ht="15" customHeight="1" x14ac:dyDescent="0.25">
      <c r="A374" s="130"/>
      <c r="B374" s="130"/>
      <c r="C374" s="130"/>
      <c r="D374" s="130"/>
      <c r="E374" s="130"/>
      <c r="F374" s="130"/>
      <c r="G374" s="130"/>
      <c r="H374" s="130"/>
      <c r="I374" s="130"/>
      <c r="J374" s="130"/>
      <c r="K374" s="130"/>
      <c r="L374" s="130"/>
      <c r="M374" s="130"/>
      <c r="N374" s="130"/>
      <c r="O374" s="130"/>
      <c r="P374" s="130"/>
      <c r="Q374" s="130"/>
      <c r="R374" s="130"/>
      <c r="S374" s="130"/>
      <c r="T374" s="127"/>
      <c r="U374" s="127"/>
      <c r="V374" s="127"/>
      <c r="W374" s="127"/>
      <c r="X374" s="127"/>
      <c r="Y374" s="127"/>
      <c r="Z374" s="127"/>
      <c r="AA374" s="127"/>
      <c r="AB374" s="127"/>
      <c r="AC374" s="127"/>
      <c r="AD374" s="127"/>
      <c r="AE374" s="127"/>
      <c r="AF374" s="127"/>
      <c r="AG374" s="127"/>
      <c r="AH374" s="127"/>
      <c r="AI374" s="127"/>
      <c r="AJ374" s="127"/>
      <c r="AK374" s="127"/>
      <c r="AL374" s="127"/>
      <c r="AM374" s="127"/>
    </row>
    <row r="375" spans="1:39" ht="15" customHeight="1" x14ac:dyDescent="0.25">
      <c r="A375" s="130"/>
      <c r="B375" s="130"/>
      <c r="C375" s="130"/>
      <c r="D375" s="130"/>
      <c r="E375" s="130"/>
      <c r="F375" s="130"/>
      <c r="G375" s="130"/>
      <c r="H375" s="130"/>
      <c r="I375" s="130"/>
      <c r="J375" s="130"/>
      <c r="K375" s="130"/>
      <c r="L375" s="130"/>
      <c r="M375" s="130"/>
      <c r="N375" s="130"/>
      <c r="O375" s="130"/>
      <c r="P375" s="130"/>
      <c r="Q375" s="130"/>
      <c r="R375" s="130"/>
      <c r="S375" s="130"/>
      <c r="T375" s="127"/>
      <c r="U375" s="127"/>
      <c r="V375" s="127"/>
      <c r="W375" s="127"/>
      <c r="X375" s="127"/>
      <c r="Y375" s="127"/>
      <c r="Z375" s="127"/>
      <c r="AA375" s="127"/>
      <c r="AB375" s="127"/>
      <c r="AC375" s="127"/>
      <c r="AD375" s="127"/>
      <c r="AE375" s="127"/>
      <c r="AF375" s="127"/>
      <c r="AG375" s="127"/>
      <c r="AH375" s="127"/>
      <c r="AI375" s="127"/>
      <c r="AJ375" s="127"/>
      <c r="AK375" s="127"/>
      <c r="AL375" s="127"/>
      <c r="AM375" s="127"/>
    </row>
    <row r="376" spans="1:39" ht="15" customHeight="1" x14ac:dyDescent="0.25">
      <c r="A376" s="130"/>
      <c r="B376" s="130"/>
      <c r="C376" s="130"/>
      <c r="D376" s="130"/>
      <c r="E376" s="130"/>
      <c r="F376" s="130"/>
      <c r="G376" s="130"/>
      <c r="H376" s="130"/>
      <c r="I376" s="130"/>
      <c r="J376" s="130"/>
      <c r="K376" s="130"/>
      <c r="L376" s="130"/>
      <c r="M376" s="130"/>
      <c r="N376" s="130"/>
      <c r="O376" s="130"/>
      <c r="P376" s="130"/>
      <c r="Q376" s="130"/>
      <c r="R376" s="130"/>
      <c r="S376" s="130"/>
      <c r="T376" s="127"/>
      <c r="U376" s="127"/>
      <c r="V376" s="127"/>
      <c r="W376" s="127"/>
      <c r="X376" s="127"/>
      <c r="Y376" s="127"/>
      <c r="Z376" s="127"/>
      <c r="AA376" s="127"/>
      <c r="AB376" s="127"/>
      <c r="AC376" s="127"/>
      <c r="AD376" s="127"/>
      <c r="AE376" s="127"/>
      <c r="AF376" s="127"/>
      <c r="AG376" s="127"/>
      <c r="AH376" s="127"/>
      <c r="AI376" s="127"/>
      <c r="AJ376" s="127"/>
      <c r="AK376" s="127"/>
      <c r="AL376" s="127"/>
      <c r="AM376" s="127"/>
    </row>
    <row r="377" spans="1:39" ht="15" customHeight="1" x14ac:dyDescent="0.25">
      <c r="A377" s="130"/>
      <c r="B377" s="130"/>
      <c r="C377" s="130"/>
      <c r="D377" s="130"/>
      <c r="E377" s="130"/>
      <c r="F377" s="130"/>
      <c r="G377" s="130"/>
      <c r="H377" s="130"/>
      <c r="I377" s="130"/>
      <c r="J377" s="130"/>
      <c r="K377" s="130"/>
      <c r="L377" s="130"/>
      <c r="M377" s="130"/>
      <c r="N377" s="130"/>
      <c r="O377" s="130"/>
      <c r="P377" s="130"/>
      <c r="Q377" s="130"/>
      <c r="R377" s="130"/>
      <c r="S377" s="130"/>
      <c r="T377" s="127"/>
      <c r="U377" s="127"/>
      <c r="V377" s="127"/>
      <c r="W377" s="127"/>
      <c r="X377" s="127"/>
      <c r="Y377" s="127"/>
      <c r="Z377" s="127"/>
      <c r="AA377" s="127"/>
      <c r="AB377" s="127"/>
      <c r="AC377" s="127"/>
      <c r="AD377" s="127"/>
      <c r="AE377" s="127"/>
      <c r="AF377" s="127"/>
      <c r="AG377" s="127"/>
      <c r="AH377" s="127"/>
      <c r="AI377" s="127"/>
      <c r="AJ377" s="127"/>
      <c r="AK377" s="127"/>
      <c r="AL377" s="127"/>
      <c r="AM377" s="127"/>
    </row>
    <row r="378" spans="1:39" ht="15" customHeight="1" x14ac:dyDescent="0.25">
      <c r="A378" s="130"/>
      <c r="B378" s="130"/>
      <c r="C378" s="130"/>
      <c r="D378" s="130"/>
      <c r="E378" s="130"/>
      <c r="F378" s="130"/>
      <c r="G378" s="130"/>
      <c r="H378" s="130"/>
      <c r="I378" s="130"/>
      <c r="J378" s="130"/>
      <c r="K378" s="130"/>
      <c r="L378" s="130"/>
      <c r="M378" s="130"/>
      <c r="N378" s="130"/>
      <c r="O378" s="130"/>
      <c r="P378" s="130"/>
      <c r="Q378" s="130"/>
      <c r="R378" s="130"/>
      <c r="S378" s="130"/>
      <c r="T378" s="127"/>
      <c r="U378" s="127"/>
      <c r="V378" s="127"/>
      <c r="W378" s="127"/>
      <c r="X378" s="127"/>
      <c r="Y378" s="127"/>
      <c r="Z378" s="127"/>
      <c r="AA378" s="127"/>
      <c r="AB378" s="127"/>
      <c r="AC378" s="127"/>
      <c r="AD378" s="127"/>
      <c r="AE378" s="127"/>
      <c r="AF378" s="127"/>
      <c r="AG378" s="127"/>
      <c r="AH378" s="127"/>
      <c r="AI378" s="127"/>
      <c r="AJ378" s="127"/>
      <c r="AK378" s="127"/>
      <c r="AL378" s="127"/>
      <c r="AM378" s="127"/>
    </row>
    <row r="379" spans="1:39" ht="15" customHeight="1" x14ac:dyDescent="0.25">
      <c r="A379" s="130"/>
      <c r="B379" s="130"/>
      <c r="C379" s="130"/>
      <c r="D379" s="130"/>
      <c r="E379" s="130"/>
      <c r="F379" s="130"/>
      <c r="G379" s="130"/>
      <c r="H379" s="130"/>
      <c r="I379" s="130"/>
      <c r="J379" s="130"/>
      <c r="K379" s="130"/>
      <c r="L379" s="130"/>
      <c r="M379" s="130"/>
      <c r="N379" s="130"/>
      <c r="O379" s="130"/>
      <c r="P379" s="130"/>
      <c r="Q379" s="130"/>
      <c r="R379" s="130"/>
      <c r="S379" s="130"/>
      <c r="T379" s="127"/>
      <c r="U379" s="127"/>
      <c r="V379" s="127"/>
      <c r="W379" s="127"/>
      <c r="X379" s="127"/>
      <c r="Y379" s="127"/>
      <c r="Z379" s="127"/>
      <c r="AA379" s="127"/>
      <c r="AB379" s="127"/>
      <c r="AC379" s="127"/>
      <c r="AD379" s="127"/>
      <c r="AE379" s="127"/>
      <c r="AF379" s="127"/>
      <c r="AG379" s="127"/>
      <c r="AH379" s="127"/>
      <c r="AI379" s="127"/>
      <c r="AJ379" s="127"/>
      <c r="AK379" s="127"/>
      <c r="AL379" s="127"/>
      <c r="AM379" s="127"/>
    </row>
    <row r="380" spans="1:39" ht="15" customHeight="1" x14ac:dyDescent="0.25">
      <c r="A380" s="130"/>
      <c r="B380" s="130"/>
      <c r="C380" s="130"/>
      <c r="D380" s="130"/>
      <c r="E380" s="130"/>
      <c r="F380" s="130"/>
      <c r="G380" s="130"/>
      <c r="H380" s="130"/>
      <c r="I380" s="130"/>
      <c r="J380" s="130"/>
      <c r="K380" s="130"/>
      <c r="L380" s="130"/>
      <c r="M380" s="130"/>
      <c r="N380" s="130"/>
      <c r="O380" s="130"/>
      <c r="P380" s="130"/>
      <c r="Q380" s="130"/>
      <c r="R380" s="130"/>
      <c r="S380" s="130"/>
      <c r="T380" s="127"/>
      <c r="U380" s="127"/>
      <c r="V380" s="127"/>
      <c r="W380" s="127"/>
      <c r="X380" s="127"/>
      <c r="Y380" s="127"/>
      <c r="Z380" s="127"/>
      <c r="AA380" s="127"/>
      <c r="AB380" s="127"/>
      <c r="AC380" s="127"/>
      <c r="AD380" s="127"/>
      <c r="AE380" s="127"/>
      <c r="AF380" s="127"/>
      <c r="AG380" s="127"/>
      <c r="AH380" s="127"/>
      <c r="AI380" s="127"/>
      <c r="AJ380" s="127"/>
      <c r="AK380" s="127"/>
      <c r="AL380" s="127"/>
      <c r="AM380" s="127"/>
    </row>
    <row r="381" spans="1:39" ht="15" customHeight="1" x14ac:dyDescent="0.25">
      <c r="A381" s="130"/>
      <c r="B381" s="130"/>
      <c r="C381" s="130"/>
      <c r="D381" s="130"/>
      <c r="E381" s="130"/>
      <c r="F381" s="130"/>
      <c r="G381" s="130"/>
      <c r="H381" s="130"/>
      <c r="I381" s="130"/>
      <c r="J381" s="130"/>
      <c r="K381" s="130"/>
      <c r="L381" s="130"/>
      <c r="M381" s="130"/>
      <c r="N381" s="130"/>
      <c r="O381" s="130"/>
      <c r="P381" s="130"/>
      <c r="Q381" s="130"/>
      <c r="R381" s="130"/>
      <c r="S381" s="130"/>
      <c r="T381" s="127"/>
      <c r="U381" s="127"/>
      <c r="V381" s="127"/>
      <c r="W381" s="127"/>
      <c r="X381" s="127"/>
      <c r="Y381" s="127"/>
      <c r="Z381" s="127"/>
      <c r="AA381" s="127"/>
      <c r="AB381" s="127"/>
      <c r="AC381" s="127"/>
      <c r="AD381" s="127"/>
      <c r="AE381" s="127"/>
      <c r="AF381" s="127"/>
      <c r="AG381" s="127"/>
      <c r="AH381" s="127"/>
      <c r="AI381" s="127"/>
      <c r="AJ381" s="127"/>
      <c r="AK381" s="127"/>
      <c r="AL381" s="127"/>
      <c r="AM381" s="127"/>
    </row>
    <row r="382" spans="1:39" ht="15" customHeight="1" x14ac:dyDescent="0.25">
      <c r="A382" s="130"/>
      <c r="B382" s="130"/>
      <c r="C382" s="130"/>
      <c r="D382" s="130"/>
      <c r="E382" s="130"/>
      <c r="F382" s="130"/>
      <c r="G382" s="130"/>
      <c r="H382" s="130"/>
      <c r="I382" s="130"/>
      <c r="J382" s="130"/>
      <c r="K382" s="130"/>
      <c r="L382" s="130"/>
      <c r="M382" s="130"/>
      <c r="N382" s="130"/>
      <c r="O382" s="130"/>
      <c r="P382" s="130"/>
      <c r="Q382" s="130"/>
      <c r="R382" s="130"/>
      <c r="S382" s="130"/>
      <c r="T382" s="127"/>
      <c r="U382" s="127"/>
      <c r="V382" s="127"/>
      <c r="W382" s="127"/>
      <c r="X382" s="127"/>
      <c r="Y382" s="127"/>
      <c r="Z382" s="127"/>
      <c r="AA382" s="127"/>
      <c r="AB382" s="127"/>
      <c r="AC382" s="127"/>
      <c r="AD382" s="127"/>
      <c r="AE382" s="127"/>
      <c r="AF382" s="127"/>
      <c r="AG382" s="127"/>
      <c r="AH382" s="127"/>
      <c r="AI382" s="127"/>
      <c r="AJ382" s="127"/>
      <c r="AK382" s="127"/>
      <c r="AL382" s="127"/>
      <c r="AM382" s="127"/>
    </row>
    <row r="383" spans="1:39" ht="15" customHeight="1" x14ac:dyDescent="0.25">
      <c r="A383" s="130"/>
      <c r="B383" s="130"/>
      <c r="C383" s="130"/>
      <c r="D383" s="130"/>
      <c r="E383" s="130"/>
      <c r="F383" s="130"/>
      <c r="G383" s="130"/>
      <c r="H383" s="130"/>
      <c r="I383" s="130"/>
      <c r="J383" s="130"/>
      <c r="K383" s="130"/>
      <c r="L383" s="130"/>
      <c r="M383" s="130"/>
      <c r="N383" s="130"/>
      <c r="O383" s="130"/>
      <c r="P383" s="130"/>
      <c r="Q383" s="130"/>
      <c r="R383" s="130"/>
      <c r="S383" s="130"/>
      <c r="T383" s="127"/>
      <c r="U383" s="127"/>
      <c r="V383" s="127"/>
      <c r="W383" s="127"/>
      <c r="X383" s="127"/>
      <c r="Y383" s="127"/>
      <c r="Z383" s="127"/>
      <c r="AA383" s="127"/>
      <c r="AB383" s="127"/>
      <c r="AC383" s="127"/>
      <c r="AD383" s="127"/>
      <c r="AE383" s="127"/>
      <c r="AF383" s="127"/>
      <c r="AG383" s="127"/>
      <c r="AH383" s="127"/>
      <c r="AI383" s="127"/>
      <c r="AJ383" s="127"/>
      <c r="AK383" s="127"/>
      <c r="AL383" s="127"/>
      <c r="AM383" s="127"/>
    </row>
    <row r="384" spans="1:39" ht="15" customHeight="1" x14ac:dyDescent="0.25">
      <c r="A384" s="130"/>
      <c r="B384" s="130"/>
      <c r="C384" s="130"/>
      <c r="D384" s="130"/>
      <c r="E384" s="130"/>
      <c r="F384" s="130"/>
      <c r="G384" s="130"/>
      <c r="H384" s="130"/>
      <c r="I384" s="130"/>
      <c r="J384" s="130"/>
      <c r="K384" s="130"/>
      <c r="L384" s="130"/>
      <c r="M384" s="130"/>
      <c r="N384" s="130"/>
      <c r="O384" s="130"/>
      <c r="P384" s="130"/>
      <c r="Q384" s="130"/>
      <c r="R384" s="130"/>
      <c r="S384" s="130"/>
      <c r="T384" s="127"/>
      <c r="U384" s="127"/>
      <c r="V384" s="127"/>
      <c r="W384" s="127"/>
      <c r="X384" s="127"/>
      <c r="Y384" s="127"/>
      <c r="Z384" s="127"/>
      <c r="AA384" s="127"/>
      <c r="AB384" s="127"/>
      <c r="AC384" s="127"/>
      <c r="AD384" s="127"/>
      <c r="AE384" s="127"/>
      <c r="AF384" s="127"/>
      <c r="AG384" s="127"/>
      <c r="AH384" s="127"/>
      <c r="AI384" s="127"/>
      <c r="AJ384" s="127"/>
      <c r="AK384" s="127"/>
      <c r="AL384" s="127"/>
      <c r="AM384" s="127"/>
    </row>
    <row r="385" spans="1:39" ht="15" customHeight="1" x14ac:dyDescent="0.25">
      <c r="A385" s="130"/>
      <c r="B385" s="130"/>
      <c r="C385" s="130"/>
      <c r="D385" s="130"/>
      <c r="E385" s="130"/>
      <c r="F385" s="130"/>
      <c r="G385" s="130"/>
      <c r="H385" s="130"/>
      <c r="I385" s="130"/>
      <c r="J385" s="130"/>
      <c r="K385" s="130"/>
      <c r="L385" s="130"/>
      <c r="M385" s="130"/>
      <c r="N385" s="130"/>
      <c r="O385" s="130"/>
      <c r="P385" s="130"/>
      <c r="Q385" s="130"/>
      <c r="R385" s="130"/>
      <c r="S385" s="130"/>
      <c r="T385" s="127"/>
      <c r="U385" s="127"/>
      <c r="V385" s="127"/>
      <c r="W385" s="127"/>
      <c r="X385" s="127"/>
      <c r="Y385" s="127"/>
      <c r="Z385" s="127"/>
      <c r="AA385" s="127"/>
      <c r="AB385" s="127"/>
      <c r="AC385" s="127"/>
      <c r="AD385" s="127"/>
      <c r="AE385" s="127"/>
      <c r="AF385" s="127"/>
      <c r="AG385" s="127"/>
      <c r="AH385" s="127"/>
      <c r="AI385" s="127"/>
      <c r="AJ385" s="127"/>
      <c r="AK385" s="127"/>
      <c r="AL385" s="127"/>
      <c r="AM385" s="127"/>
    </row>
    <row r="386" spans="1:39" ht="15" customHeight="1" x14ac:dyDescent="0.25">
      <c r="A386" s="130"/>
      <c r="B386" s="130"/>
      <c r="C386" s="130"/>
      <c r="D386" s="130"/>
      <c r="E386" s="130"/>
      <c r="F386" s="130"/>
      <c r="G386" s="130"/>
      <c r="H386" s="130"/>
      <c r="I386" s="130"/>
      <c r="J386" s="130"/>
      <c r="K386" s="130"/>
      <c r="L386" s="130"/>
      <c r="M386" s="130"/>
      <c r="N386" s="130"/>
      <c r="O386" s="130"/>
      <c r="P386" s="130"/>
      <c r="Q386" s="130"/>
      <c r="R386" s="130"/>
      <c r="S386" s="130"/>
      <c r="T386" s="127"/>
      <c r="U386" s="127"/>
      <c r="V386" s="127"/>
      <c r="W386" s="127"/>
      <c r="X386" s="127"/>
      <c r="Y386" s="127"/>
      <c r="Z386" s="127"/>
      <c r="AA386" s="127"/>
      <c r="AB386" s="127"/>
      <c r="AC386" s="127"/>
      <c r="AD386" s="127"/>
      <c r="AE386" s="127"/>
      <c r="AF386" s="127"/>
      <c r="AG386" s="127"/>
      <c r="AH386" s="127"/>
      <c r="AI386" s="127"/>
      <c r="AJ386" s="127"/>
      <c r="AK386" s="127"/>
      <c r="AL386" s="127"/>
      <c r="AM386" s="127"/>
    </row>
    <row r="387" spans="1:39" ht="15" customHeight="1" x14ac:dyDescent="0.25">
      <c r="A387" s="130"/>
      <c r="B387" s="130"/>
      <c r="C387" s="130"/>
      <c r="D387" s="130"/>
      <c r="E387" s="130"/>
      <c r="F387" s="130"/>
      <c r="G387" s="130"/>
      <c r="H387" s="130"/>
      <c r="I387" s="130"/>
      <c r="J387" s="130"/>
      <c r="K387" s="130"/>
      <c r="L387" s="130"/>
      <c r="M387" s="130"/>
      <c r="N387" s="130"/>
      <c r="O387" s="130"/>
      <c r="P387" s="130"/>
      <c r="Q387" s="130"/>
      <c r="R387" s="130"/>
      <c r="S387" s="130"/>
      <c r="T387" s="127"/>
      <c r="U387" s="127"/>
      <c r="V387" s="127"/>
      <c r="W387" s="127"/>
      <c r="X387" s="127"/>
      <c r="Y387" s="127"/>
      <c r="Z387" s="127"/>
      <c r="AA387" s="127"/>
      <c r="AB387" s="127"/>
      <c r="AC387" s="127"/>
      <c r="AD387" s="127"/>
      <c r="AE387" s="127"/>
      <c r="AF387" s="127"/>
      <c r="AG387" s="127"/>
      <c r="AH387" s="127"/>
      <c r="AI387" s="127"/>
      <c r="AJ387" s="127"/>
      <c r="AK387" s="127"/>
      <c r="AL387" s="127"/>
      <c r="AM387" s="127"/>
    </row>
    <row r="388" spans="1:39" ht="15" customHeight="1" x14ac:dyDescent="0.25">
      <c r="A388" s="130"/>
      <c r="B388" s="130"/>
      <c r="C388" s="130"/>
      <c r="D388" s="130"/>
      <c r="E388" s="130"/>
      <c r="F388" s="130"/>
      <c r="G388" s="130"/>
      <c r="H388" s="130"/>
      <c r="I388" s="130"/>
      <c r="J388" s="130"/>
      <c r="K388" s="130"/>
      <c r="L388" s="130"/>
      <c r="M388" s="130"/>
      <c r="N388" s="130"/>
      <c r="O388" s="130"/>
      <c r="P388" s="130"/>
      <c r="Q388" s="130"/>
      <c r="R388" s="130"/>
      <c r="S388" s="130"/>
      <c r="T388" s="127"/>
      <c r="U388" s="127"/>
      <c r="V388" s="127"/>
      <c r="W388" s="127"/>
      <c r="X388" s="127"/>
      <c r="Y388" s="127"/>
      <c r="Z388" s="127"/>
      <c r="AA388" s="127"/>
      <c r="AB388" s="127"/>
      <c r="AC388" s="127"/>
      <c r="AD388" s="127"/>
      <c r="AE388" s="127"/>
      <c r="AF388" s="127"/>
      <c r="AG388" s="127"/>
      <c r="AH388" s="127"/>
      <c r="AI388" s="127"/>
      <c r="AJ388" s="127"/>
      <c r="AK388" s="127"/>
      <c r="AL388" s="127"/>
      <c r="AM388" s="127"/>
    </row>
    <row r="389" spans="1:39" ht="15" customHeight="1" x14ac:dyDescent="0.25">
      <c r="A389" s="130"/>
      <c r="B389" s="130"/>
      <c r="C389" s="130"/>
      <c r="D389" s="130"/>
      <c r="E389" s="130"/>
      <c r="F389" s="130"/>
      <c r="G389" s="130"/>
      <c r="H389" s="130"/>
      <c r="I389" s="130"/>
      <c r="J389" s="130"/>
      <c r="K389" s="130"/>
      <c r="L389" s="130"/>
      <c r="M389" s="130"/>
      <c r="N389" s="130"/>
      <c r="O389" s="130"/>
      <c r="P389" s="130"/>
      <c r="Q389" s="130"/>
      <c r="R389" s="130"/>
      <c r="S389" s="130"/>
      <c r="T389" s="127"/>
      <c r="U389" s="127"/>
      <c r="V389" s="127"/>
      <c r="W389" s="127"/>
      <c r="X389" s="127"/>
      <c r="Y389" s="127"/>
      <c r="Z389" s="127"/>
      <c r="AA389" s="127"/>
      <c r="AB389" s="127"/>
      <c r="AC389" s="127"/>
      <c r="AD389" s="127"/>
      <c r="AE389" s="127"/>
      <c r="AF389" s="127"/>
      <c r="AG389" s="127"/>
      <c r="AH389" s="127"/>
      <c r="AI389" s="127"/>
      <c r="AJ389" s="127"/>
      <c r="AK389" s="127"/>
      <c r="AL389" s="127"/>
      <c r="AM389" s="127"/>
    </row>
    <row r="390" spans="1:39" ht="15" customHeight="1" x14ac:dyDescent="0.25">
      <c r="A390" s="130"/>
      <c r="B390" s="130"/>
      <c r="C390" s="130"/>
      <c r="D390" s="130"/>
      <c r="E390" s="130"/>
      <c r="F390" s="130"/>
      <c r="G390" s="130"/>
      <c r="H390" s="130"/>
      <c r="I390" s="130"/>
      <c r="J390" s="130"/>
      <c r="K390" s="130"/>
      <c r="L390" s="130"/>
      <c r="M390" s="130"/>
      <c r="N390" s="130"/>
      <c r="O390" s="130"/>
      <c r="P390" s="130"/>
      <c r="Q390" s="130"/>
      <c r="R390" s="130"/>
      <c r="S390" s="130"/>
      <c r="T390" s="127"/>
      <c r="U390" s="127"/>
      <c r="V390" s="127"/>
      <c r="W390" s="127"/>
      <c r="X390" s="127"/>
      <c r="Y390" s="127"/>
      <c r="Z390" s="127"/>
      <c r="AA390" s="127"/>
      <c r="AB390" s="127"/>
      <c r="AC390" s="127"/>
      <c r="AD390" s="127"/>
      <c r="AE390" s="127"/>
      <c r="AF390" s="127"/>
      <c r="AG390" s="127"/>
      <c r="AH390" s="127"/>
      <c r="AI390" s="127"/>
      <c r="AJ390" s="127"/>
      <c r="AK390" s="127"/>
      <c r="AL390" s="127"/>
      <c r="AM390" s="127"/>
    </row>
    <row r="391" spans="1:39" ht="15" customHeight="1" x14ac:dyDescent="0.25">
      <c r="A391" s="130"/>
      <c r="B391" s="130"/>
      <c r="C391" s="130"/>
      <c r="D391" s="130"/>
      <c r="E391" s="130"/>
      <c r="F391" s="130"/>
      <c r="G391" s="130"/>
      <c r="H391" s="130"/>
      <c r="I391" s="130"/>
      <c r="J391" s="130"/>
      <c r="K391" s="130"/>
      <c r="L391" s="130"/>
      <c r="M391" s="130"/>
      <c r="N391" s="130"/>
      <c r="O391" s="130"/>
      <c r="P391" s="130"/>
      <c r="Q391" s="130"/>
      <c r="R391" s="130"/>
      <c r="S391" s="130"/>
      <c r="T391" s="127"/>
      <c r="U391" s="127"/>
      <c r="V391" s="127"/>
      <c r="W391" s="127"/>
      <c r="X391" s="127"/>
      <c r="Y391" s="127"/>
      <c r="Z391" s="127"/>
      <c r="AA391" s="127"/>
      <c r="AB391" s="127"/>
      <c r="AC391" s="127"/>
      <c r="AD391" s="127"/>
      <c r="AE391" s="127"/>
      <c r="AF391" s="127"/>
      <c r="AG391" s="127"/>
      <c r="AH391" s="127"/>
      <c r="AI391" s="127"/>
      <c r="AJ391" s="127"/>
      <c r="AK391" s="127"/>
      <c r="AL391" s="127"/>
      <c r="AM391" s="127"/>
    </row>
    <row r="392" spans="1:39" ht="15" customHeight="1" x14ac:dyDescent="0.25">
      <c r="A392" s="130"/>
      <c r="B392" s="130"/>
      <c r="C392" s="130"/>
      <c r="D392" s="130"/>
      <c r="E392" s="130"/>
      <c r="F392" s="130"/>
      <c r="G392" s="130"/>
      <c r="H392" s="130"/>
      <c r="I392" s="130"/>
      <c r="J392" s="130"/>
      <c r="K392" s="130"/>
      <c r="L392" s="130"/>
      <c r="M392" s="130"/>
      <c r="N392" s="130"/>
      <c r="O392" s="130"/>
      <c r="P392" s="130"/>
      <c r="Q392" s="130"/>
      <c r="R392" s="130"/>
      <c r="S392" s="130"/>
      <c r="T392" s="127"/>
      <c r="U392" s="127"/>
      <c r="V392" s="127"/>
      <c r="W392" s="127"/>
      <c r="X392" s="127"/>
      <c r="Y392" s="127"/>
      <c r="Z392" s="127"/>
      <c r="AA392" s="127"/>
      <c r="AB392" s="127"/>
      <c r="AC392" s="127"/>
      <c r="AD392" s="127"/>
      <c r="AE392" s="127"/>
      <c r="AF392" s="127"/>
      <c r="AG392" s="127"/>
      <c r="AH392" s="127"/>
      <c r="AI392" s="127"/>
      <c r="AJ392" s="127"/>
      <c r="AK392" s="127"/>
      <c r="AL392" s="127"/>
      <c r="AM392" s="127"/>
    </row>
    <row r="393" spans="1:39" ht="15" customHeight="1" x14ac:dyDescent="0.25">
      <c r="A393" s="130"/>
      <c r="B393" s="130"/>
      <c r="C393" s="130"/>
      <c r="D393" s="130"/>
      <c r="E393" s="130"/>
      <c r="F393" s="130"/>
      <c r="G393" s="130"/>
      <c r="H393" s="130"/>
      <c r="I393" s="130"/>
      <c r="J393" s="130"/>
      <c r="K393" s="130"/>
      <c r="L393" s="130"/>
      <c r="M393" s="130"/>
      <c r="N393" s="130"/>
      <c r="O393" s="130"/>
      <c r="P393" s="130"/>
      <c r="Q393" s="130"/>
      <c r="R393" s="130"/>
      <c r="S393" s="130"/>
      <c r="T393" s="127"/>
      <c r="U393" s="127"/>
      <c r="V393" s="127"/>
      <c r="W393" s="127"/>
      <c r="X393" s="127"/>
      <c r="Y393" s="127"/>
      <c r="Z393" s="127"/>
      <c r="AA393" s="127"/>
      <c r="AB393" s="127"/>
      <c r="AC393" s="127"/>
      <c r="AD393" s="127"/>
      <c r="AE393" s="127"/>
      <c r="AF393" s="127"/>
      <c r="AG393" s="127"/>
      <c r="AH393" s="127"/>
      <c r="AI393" s="127"/>
      <c r="AJ393" s="127"/>
      <c r="AK393" s="127"/>
      <c r="AL393" s="127"/>
      <c r="AM393" s="127"/>
    </row>
    <row r="394" spans="1:39" ht="15" customHeight="1" x14ac:dyDescent="0.25">
      <c r="A394" s="130"/>
      <c r="B394" s="130"/>
      <c r="C394" s="130"/>
      <c r="D394" s="130"/>
      <c r="E394" s="130"/>
      <c r="F394" s="130"/>
      <c r="G394" s="130"/>
      <c r="H394" s="130"/>
      <c r="I394" s="130"/>
      <c r="J394" s="130"/>
      <c r="K394" s="130"/>
      <c r="L394" s="130"/>
      <c r="M394" s="130"/>
      <c r="N394" s="130"/>
      <c r="O394" s="130"/>
      <c r="P394" s="130"/>
      <c r="Q394" s="130"/>
      <c r="R394" s="130"/>
      <c r="S394" s="130"/>
      <c r="T394" s="127"/>
      <c r="U394" s="127"/>
      <c r="V394" s="127"/>
      <c r="W394" s="127"/>
      <c r="X394" s="127"/>
      <c r="Y394" s="127"/>
      <c r="Z394" s="127"/>
      <c r="AA394" s="127"/>
      <c r="AB394" s="127"/>
      <c r="AC394" s="127"/>
      <c r="AD394" s="127"/>
      <c r="AE394" s="127"/>
      <c r="AF394" s="127"/>
      <c r="AG394" s="127"/>
      <c r="AH394" s="127"/>
      <c r="AI394" s="127"/>
      <c r="AJ394" s="127"/>
      <c r="AK394" s="127"/>
      <c r="AL394" s="127"/>
      <c r="AM394" s="127"/>
    </row>
    <row r="395" spans="1:39" ht="15" customHeight="1" x14ac:dyDescent="0.25">
      <c r="A395" s="130"/>
      <c r="B395" s="130"/>
      <c r="C395" s="130"/>
      <c r="D395" s="130"/>
      <c r="E395" s="130"/>
      <c r="F395" s="130"/>
      <c r="G395" s="130"/>
      <c r="H395" s="130"/>
      <c r="I395" s="130"/>
      <c r="J395" s="130"/>
      <c r="K395" s="130"/>
      <c r="L395" s="130"/>
      <c r="M395" s="130"/>
      <c r="N395" s="130"/>
      <c r="O395" s="130"/>
      <c r="P395" s="130"/>
      <c r="Q395" s="130"/>
      <c r="R395" s="130"/>
      <c r="S395" s="130"/>
      <c r="T395" s="127"/>
      <c r="U395" s="127"/>
      <c r="V395" s="127"/>
      <c r="W395" s="127"/>
      <c r="X395" s="127"/>
      <c r="Y395" s="127"/>
      <c r="Z395" s="127"/>
      <c r="AA395" s="127"/>
      <c r="AB395" s="127"/>
      <c r="AC395" s="127"/>
      <c r="AD395" s="127"/>
      <c r="AE395" s="127"/>
      <c r="AF395" s="127"/>
      <c r="AG395" s="127"/>
      <c r="AH395" s="127"/>
      <c r="AI395" s="127"/>
      <c r="AJ395" s="127"/>
      <c r="AK395" s="127"/>
      <c r="AL395" s="127"/>
      <c r="AM395" s="127"/>
    </row>
    <row r="396" spans="1:39" ht="15" customHeight="1" x14ac:dyDescent="0.25">
      <c r="A396" s="130"/>
      <c r="B396" s="130"/>
      <c r="C396" s="130"/>
      <c r="D396" s="130"/>
      <c r="E396" s="130"/>
      <c r="F396" s="130"/>
      <c r="G396" s="130"/>
      <c r="H396" s="130"/>
      <c r="I396" s="130"/>
      <c r="J396" s="130"/>
      <c r="K396" s="130"/>
      <c r="L396" s="130"/>
      <c r="M396" s="130"/>
      <c r="N396" s="130"/>
      <c r="O396" s="130"/>
      <c r="P396" s="130"/>
      <c r="Q396" s="130"/>
      <c r="R396" s="130"/>
      <c r="S396" s="130"/>
      <c r="T396" s="127"/>
      <c r="U396" s="127"/>
      <c r="V396" s="127"/>
      <c r="W396" s="127"/>
      <c r="X396" s="127"/>
      <c r="Y396" s="127"/>
      <c r="Z396" s="127"/>
      <c r="AA396" s="127"/>
      <c r="AB396" s="127"/>
      <c r="AC396" s="127"/>
      <c r="AD396" s="127"/>
      <c r="AE396" s="127"/>
      <c r="AF396" s="127"/>
      <c r="AG396" s="127"/>
      <c r="AH396" s="127"/>
      <c r="AI396" s="127"/>
      <c r="AJ396" s="127"/>
      <c r="AK396" s="127"/>
      <c r="AL396" s="127"/>
      <c r="AM396" s="127"/>
    </row>
    <row r="397" spans="1:39" ht="15" customHeight="1" x14ac:dyDescent="0.25">
      <c r="A397" s="130"/>
      <c r="B397" s="130"/>
      <c r="C397" s="130"/>
      <c r="D397" s="130"/>
      <c r="E397" s="130"/>
      <c r="F397" s="130"/>
      <c r="G397" s="130"/>
      <c r="H397" s="130"/>
      <c r="I397" s="130"/>
      <c r="J397" s="130"/>
      <c r="K397" s="130"/>
      <c r="L397" s="130"/>
      <c r="M397" s="130"/>
      <c r="N397" s="130"/>
      <c r="O397" s="130"/>
      <c r="P397" s="130"/>
      <c r="Q397" s="130"/>
      <c r="R397" s="130"/>
      <c r="S397" s="130"/>
      <c r="T397" s="127"/>
      <c r="U397" s="127"/>
      <c r="V397" s="127"/>
      <c r="W397" s="127"/>
      <c r="X397" s="127"/>
      <c r="Y397" s="127"/>
      <c r="Z397" s="127"/>
      <c r="AA397" s="127"/>
      <c r="AB397" s="127"/>
      <c r="AC397" s="127"/>
      <c r="AD397" s="127"/>
      <c r="AE397" s="127"/>
      <c r="AF397" s="127"/>
      <c r="AG397" s="127"/>
      <c r="AH397" s="127"/>
      <c r="AI397" s="127"/>
      <c r="AJ397" s="127"/>
      <c r="AK397" s="127"/>
      <c r="AL397" s="127"/>
      <c r="AM397" s="127"/>
    </row>
    <row r="398" spans="1:39" ht="15" customHeight="1" x14ac:dyDescent="0.25">
      <c r="A398" s="130"/>
      <c r="B398" s="130"/>
      <c r="C398" s="130"/>
      <c r="D398" s="130"/>
      <c r="E398" s="130"/>
      <c r="F398" s="130"/>
      <c r="G398" s="130"/>
      <c r="H398" s="130"/>
      <c r="I398" s="130"/>
      <c r="J398" s="130"/>
      <c r="K398" s="130"/>
      <c r="L398" s="130"/>
      <c r="M398" s="130"/>
      <c r="N398" s="130"/>
      <c r="O398" s="130"/>
      <c r="P398" s="130"/>
      <c r="Q398" s="130"/>
      <c r="R398" s="130"/>
      <c r="S398" s="130"/>
      <c r="T398" s="127"/>
      <c r="U398" s="127"/>
      <c r="V398" s="127"/>
      <c r="W398" s="127"/>
      <c r="X398" s="127"/>
      <c r="Y398" s="127"/>
      <c r="Z398" s="127"/>
      <c r="AA398" s="127"/>
      <c r="AB398" s="127"/>
      <c r="AC398" s="127"/>
      <c r="AD398" s="127"/>
      <c r="AE398" s="127"/>
      <c r="AF398" s="127"/>
      <c r="AG398" s="127"/>
      <c r="AH398" s="127"/>
      <c r="AI398" s="127"/>
      <c r="AJ398" s="127"/>
      <c r="AK398" s="127"/>
      <c r="AL398" s="127"/>
      <c r="AM398" s="127"/>
    </row>
    <row r="399" spans="1:39" ht="15" customHeight="1" x14ac:dyDescent="0.25">
      <c r="A399" s="130"/>
      <c r="B399" s="130"/>
      <c r="C399" s="130"/>
      <c r="D399" s="130"/>
      <c r="E399" s="130"/>
      <c r="F399" s="130"/>
      <c r="G399" s="130"/>
      <c r="H399" s="130"/>
      <c r="I399" s="130"/>
      <c r="J399" s="130"/>
      <c r="K399" s="130"/>
      <c r="L399" s="130"/>
      <c r="M399" s="130"/>
      <c r="N399" s="130"/>
      <c r="O399" s="130"/>
      <c r="P399" s="130"/>
      <c r="Q399" s="130"/>
      <c r="R399" s="130"/>
      <c r="S399" s="130"/>
      <c r="T399" s="127"/>
      <c r="U399" s="127"/>
      <c r="V399" s="127"/>
      <c r="W399" s="127"/>
      <c r="X399" s="127"/>
      <c r="Y399" s="127"/>
      <c r="Z399" s="127"/>
      <c r="AA399" s="127"/>
      <c r="AB399" s="127"/>
      <c r="AC399" s="127"/>
      <c r="AD399" s="127"/>
      <c r="AE399" s="127"/>
      <c r="AF399" s="127"/>
      <c r="AG399" s="127"/>
      <c r="AH399" s="127"/>
      <c r="AI399" s="127"/>
      <c r="AJ399" s="127"/>
      <c r="AK399" s="127"/>
      <c r="AL399" s="127"/>
      <c r="AM399" s="127"/>
    </row>
    <row r="400" spans="1:39" ht="15" customHeight="1" x14ac:dyDescent="0.25">
      <c r="A400" s="130"/>
      <c r="B400" s="130"/>
      <c r="C400" s="130"/>
      <c r="D400" s="130"/>
      <c r="E400" s="130"/>
      <c r="F400" s="130"/>
      <c r="G400" s="130"/>
      <c r="H400" s="130"/>
      <c r="I400" s="130"/>
      <c r="J400" s="130"/>
      <c r="K400" s="130"/>
      <c r="L400" s="130"/>
      <c r="M400" s="130"/>
      <c r="N400" s="130"/>
      <c r="O400" s="130"/>
      <c r="P400" s="130"/>
      <c r="Q400" s="130"/>
      <c r="R400" s="130"/>
      <c r="S400" s="130"/>
      <c r="T400" s="127"/>
      <c r="U400" s="127"/>
      <c r="V400" s="127"/>
      <c r="W400" s="127"/>
      <c r="X400" s="127"/>
      <c r="Y400" s="127"/>
      <c r="Z400" s="127"/>
      <c r="AA400" s="127"/>
      <c r="AB400" s="127"/>
      <c r="AC400" s="127"/>
      <c r="AD400" s="127"/>
      <c r="AE400" s="127"/>
      <c r="AF400" s="127"/>
      <c r="AG400" s="127"/>
      <c r="AH400" s="127"/>
      <c r="AI400" s="127"/>
      <c r="AJ400" s="127"/>
      <c r="AK400" s="127"/>
      <c r="AL400" s="127"/>
      <c r="AM400" s="127"/>
    </row>
    <row r="401" spans="1:39" ht="15" customHeight="1" x14ac:dyDescent="0.25">
      <c r="A401" s="130"/>
      <c r="B401" s="130"/>
      <c r="C401" s="130"/>
      <c r="D401" s="130"/>
      <c r="E401" s="130"/>
      <c r="F401" s="130"/>
      <c r="G401" s="130"/>
      <c r="H401" s="130"/>
      <c r="I401" s="130"/>
      <c r="J401" s="130"/>
      <c r="K401" s="130"/>
      <c r="L401" s="130"/>
      <c r="M401" s="130"/>
      <c r="N401" s="130"/>
      <c r="O401" s="130"/>
      <c r="P401" s="130"/>
      <c r="Q401" s="130"/>
      <c r="R401" s="130"/>
      <c r="S401" s="130"/>
      <c r="T401" s="127"/>
      <c r="U401" s="127"/>
      <c r="V401" s="127"/>
      <c r="W401" s="127"/>
      <c r="X401" s="127"/>
      <c r="Y401" s="127"/>
      <c r="Z401" s="127"/>
      <c r="AA401" s="127"/>
      <c r="AB401" s="127"/>
      <c r="AC401" s="127"/>
      <c r="AD401" s="127"/>
      <c r="AE401" s="127"/>
      <c r="AF401" s="127"/>
      <c r="AG401" s="127"/>
      <c r="AH401" s="127"/>
      <c r="AI401" s="127"/>
      <c r="AJ401" s="127"/>
      <c r="AK401" s="127"/>
      <c r="AL401" s="127"/>
      <c r="AM401" s="127"/>
    </row>
    <row r="402" spans="1:39" ht="15" customHeight="1" x14ac:dyDescent="0.25">
      <c r="A402" s="130"/>
      <c r="B402" s="130"/>
      <c r="C402" s="130"/>
      <c r="D402" s="130"/>
      <c r="E402" s="130"/>
      <c r="F402" s="130"/>
      <c r="G402" s="130"/>
      <c r="H402" s="130"/>
      <c r="I402" s="130"/>
      <c r="J402" s="130"/>
      <c r="K402" s="130"/>
      <c r="L402" s="130"/>
      <c r="M402" s="130"/>
      <c r="N402" s="130"/>
      <c r="O402" s="130"/>
      <c r="P402" s="130"/>
      <c r="Q402" s="130"/>
      <c r="R402" s="130"/>
      <c r="S402" s="130"/>
      <c r="T402" s="127"/>
      <c r="U402" s="127"/>
      <c r="V402" s="127"/>
      <c r="W402" s="127"/>
      <c r="X402" s="127"/>
      <c r="Y402" s="127"/>
      <c r="Z402" s="127"/>
      <c r="AA402" s="127"/>
      <c r="AB402" s="127"/>
      <c r="AC402" s="127"/>
      <c r="AD402" s="127"/>
      <c r="AE402" s="127"/>
      <c r="AF402" s="127"/>
      <c r="AG402" s="127"/>
      <c r="AH402" s="127"/>
      <c r="AI402" s="127"/>
      <c r="AJ402" s="127"/>
      <c r="AK402" s="127"/>
      <c r="AL402" s="127"/>
      <c r="AM402" s="127"/>
    </row>
    <row r="403" spans="1:39" ht="15" customHeight="1" x14ac:dyDescent="0.25">
      <c r="A403" s="130"/>
      <c r="B403" s="130"/>
      <c r="C403" s="130"/>
      <c r="D403" s="130"/>
      <c r="E403" s="130"/>
      <c r="F403" s="130"/>
      <c r="G403" s="130"/>
      <c r="H403" s="130"/>
      <c r="I403" s="130"/>
      <c r="J403" s="130"/>
      <c r="K403" s="130"/>
      <c r="L403" s="130"/>
      <c r="M403" s="130"/>
      <c r="N403" s="130"/>
      <c r="O403" s="130"/>
      <c r="P403" s="130"/>
      <c r="Q403" s="130"/>
      <c r="R403" s="130"/>
      <c r="S403" s="130"/>
      <c r="T403" s="127"/>
      <c r="U403" s="127"/>
      <c r="V403" s="127"/>
      <c r="W403" s="127"/>
      <c r="X403" s="127"/>
      <c r="Y403" s="127"/>
      <c r="Z403" s="127"/>
      <c r="AA403" s="127"/>
      <c r="AB403" s="127"/>
      <c r="AC403" s="127"/>
      <c r="AD403" s="127"/>
      <c r="AE403" s="127"/>
      <c r="AF403" s="127"/>
      <c r="AG403" s="127"/>
      <c r="AH403" s="127"/>
      <c r="AI403" s="127"/>
      <c r="AJ403" s="127"/>
      <c r="AK403" s="127"/>
      <c r="AL403" s="127"/>
      <c r="AM403" s="127"/>
    </row>
    <row r="404" spans="1:39" ht="15" customHeight="1" x14ac:dyDescent="0.25">
      <c r="A404" s="130"/>
      <c r="B404" s="130"/>
      <c r="C404" s="130"/>
      <c r="D404" s="130"/>
      <c r="E404" s="130"/>
      <c r="F404" s="130"/>
      <c r="G404" s="130"/>
      <c r="H404" s="130"/>
      <c r="I404" s="130"/>
      <c r="J404" s="130"/>
      <c r="K404" s="130"/>
      <c r="L404" s="130"/>
      <c r="M404" s="130"/>
      <c r="N404" s="130"/>
      <c r="O404" s="130"/>
      <c r="P404" s="130"/>
      <c r="Q404" s="130"/>
      <c r="R404" s="130"/>
      <c r="S404" s="130"/>
      <c r="T404" s="127"/>
      <c r="U404" s="127"/>
      <c r="V404" s="127"/>
      <c r="W404" s="127"/>
      <c r="X404" s="127"/>
      <c r="Y404" s="127"/>
      <c r="Z404" s="127"/>
      <c r="AA404" s="127"/>
      <c r="AB404" s="127"/>
      <c r="AC404" s="127"/>
      <c r="AD404" s="127"/>
      <c r="AE404" s="127"/>
      <c r="AF404" s="127"/>
      <c r="AG404" s="127"/>
      <c r="AH404" s="127"/>
      <c r="AI404" s="127"/>
      <c r="AJ404" s="127"/>
      <c r="AK404" s="127"/>
      <c r="AL404" s="127"/>
      <c r="AM404" s="127"/>
    </row>
    <row r="405" spans="1:39" ht="15" customHeight="1" x14ac:dyDescent="0.25">
      <c r="A405" s="130"/>
      <c r="B405" s="130"/>
      <c r="C405" s="130"/>
      <c r="D405" s="130"/>
      <c r="E405" s="130"/>
      <c r="F405" s="130"/>
      <c r="G405" s="130"/>
      <c r="H405" s="130"/>
      <c r="I405" s="130"/>
      <c r="J405" s="130"/>
      <c r="K405" s="130"/>
      <c r="L405" s="130"/>
      <c r="M405" s="130"/>
      <c r="N405" s="130"/>
      <c r="O405" s="130"/>
      <c r="P405" s="130"/>
      <c r="Q405" s="130"/>
      <c r="R405" s="130"/>
      <c r="S405" s="130"/>
      <c r="T405" s="127"/>
      <c r="U405" s="127"/>
      <c r="V405" s="127"/>
      <c r="W405" s="127"/>
      <c r="X405" s="127"/>
      <c r="Y405" s="127"/>
      <c r="Z405" s="127"/>
      <c r="AA405" s="127"/>
      <c r="AB405" s="127"/>
      <c r="AC405" s="127"/>
      <c r="AD405" s="127"/>
      <c r="AE405" s="127"/>
      <c r="AF405" s="127"/>
      <c r="AG405" s="127"/>
      <c r="AH405" s="127"/>
      <c r="AI405" s="127"/>
      <c r="AJ405" s="127"/>
      <c r="AK405" s="127"/>
      <c r="AL405" s="127"/>
      <c r="AM405" s="127"/>
    </row>
    <row r="406" spans="1:39" ht="15" customHeight="1" x14ac:dyDescent="0.25">
      <c r="A406" s="130"/>
      <c r="B406" s="130"/>
      <c r="C406" s="130"/>
      <c r="D406" s="130"/>
      <c r="E406" s="130"/>
      <c r="F406" s="130"/>
      <c r="G406" s="130"/>
      <c r="H406" s="130"/>
      <c r="I406" s="130"/>
      <c r="J406" s="130"/>
      <c r="K406" s="130"/>
      <c r="L406" s="130"/>
      <c r="M406" s="130"/>
      <c r="N406" s="130"/>
      <c r="O406" s="130"/>
      <c r="P406" s="130"/>
      <c r="Q406" s="130"/>
      <c r="R406" s="130"/>
      <c r="S406" s="130"/>
      <c r="T406" s="127"/>
      <c r="U406" s="127"/>
      <c r="V406" s="127"/>
      <c r="W406" s="127"/>
      <c r="X406" s="127"/>
      <c r="Y406" s="127"/>
      <c r="Z406" s="127"/>
      <c r="AA406" s="127"/>
      <c r="AB406" s="127"/>
      <c r="AC406" s="127"/>
      <c r="AD406" s="127"/>
      <c r="AE406" s="127"/>
      <c r="AF406" s="127"/>
      <c r="AG406" s="127"/>
      <c r="AH406" s="127"/>
      <c r="AI406" s="127"/>
      <c r="AJ406" s="127"/>
      <c r="AK406" s="127"/>
      <c r="AL406" s="127"/>
      <c r="AM406" s="127"/>
    </row>
    <row r="407" spans="1:39" ht="15" customHeight="1" x14ac:dyDescent="0.25">
      <c r="A407" s="130"/>
      <c r="B407" s="130"/>
      <c r="C407" s="130"/>
      <c r="D407" s="130"/>
      <c r="E407" s="130"/>
      <c r="F407" s="130"/>
      <c r="G407" s="130"/>
      <c r="H407" s="130"/>
      <c r="I407" s="130"/>
      <c r="J407" s="130"/>
      <c r="K407" s="130"/>
      <c r="L407" s="130"/>
      <c r="M407" s="130"/>
      <c r="N407" s="130"/>
      <c r="O407" s="130"/>
      <c r="P407" s="130"/>
      <c r="Q407" s="130"/>
      <c r="R407" s="130"/>
      <c r="S407" s="130"/>
      <c r="T407" s="127"/>
      <c r="U407" s="127"/>
      <c r="V407" s="127"/>
      <c r="W407" s="127"/>
      <c r="X407" s="127"/>
      <c r="Y407" s="127"/>
      <c r="Z407" s="127"/>
      <c r="AA407" s="127"/>
      <c r="AB407" s="127"/>
      <c r="AC407" s="127"/>
      <c r="AD407" s="127"/>
      <c r="AE407" s="127"/>
      <c r="AF407" s="127"/>
      <c r="AG407" s="127"/>
      <c r="AH407" s="127"/>
      <c r="AI407" s="127"/>
      <c r="AJ407" s="127"/>
      <c r="AK407" s="127"/>
      <c r="AL407" s="127"/>
      <c r="AM407" s="127"/>
    </row>
    <row r="408" spans="1:39" ht="15" customHeight="1" x14ac:dyDescent="0.25">
      <c r="A408" s="130"/>
      <c r="B408" s="130"/>
      <c r="C408" s="130"/>
      <c r="D408" s="130"/>
      <c r="E408" s="130"/>
      <c r="F408" s="130"/>
      <c r="G408" s="130"/>
      <c r="H408" s="130"/>
      <c r="I408" s="130"/>
      <c r="J408" s="130"/>
      <c r="K408" s="130"/>
      <c r="L408" s="130"/>
      <c r="M408" s="130"/>
      <c r="N408" s="130"/>
      <c r="O408" s="130"/>
      <c r="P408" s="130"/>
      <c r="Q408" s="130"/>
      <c r="R408" s="130"/>
      <c r="S408" s="130"/>
      <c r="T408" s="127"/>
      <c r="U408" s="127"/>
      <c r="V408" s="127"/>
      <c r="W408" s="127"/>
      <c r="X408" s="127"/>
      <c r="Y408" s="127"/>
      <c r="Z408" s="127"/>
      <c r="AA408" s="127"/>
      <c r="AB408" s="127"/>
      <c r="AC408" s="127"/>
      <c r="AD408" s="127"/>
      <c r="AE408" s="127"/>
      <c r="AF408" s="127"/>
      <c r="AG408" s="127"/>
      <c r="AH408" s="127"/>
      <c r="AI408" s="127"/>
      <c r="AJ408" s="127"/>
      <c r="AK408" s="127"/>
      <c r="AL408" s="127"/>
      <c r="AM408" s="127"/>
    </row>
    <row r="409" spans="1:39" ht="15" customHeight="1" x14ac:dyDescent="0.25">
      <c r="A409" s="130"/>
      <c r="B409" s="130"/>
      <c r="C409" s="130"/>
      <c r="D409" s="130"/>
      <c r="E409" s="130"/>
      <c r="F409" s="130"/>
      <c r="G409" s="130"/>
      <c r="H409" s="130"/>
      <c r="I409" s="130"/>
      <c r="J409" s="130"/>
      <c r="K409" s="130"/>
      <c r="L409" s="130"/>
      <c r="M409" s="130"/>
      <c r="N409" s="130"/>
      <c r="O409" s="130"/>
      <c r="P409" s="130"/>
      <c r="Q409" s="130"/>
      <c r="R409" s="130"/>
      <c r="S409" s="130"/>
      <c r="T409" s="127"/>
      <c r="U409" s="127"/>
      <c r="V409" s="127"/>
      <c r="W409" s="127"/>
      <c r="X409" s="127"/>
      <c r="Y409" s="127"/>
      <c r="Z409" s="127"/>
      <c r="AA409" s="127"/>
      <c r="AB409" s="127"/>
      <c r="AC409" s="127"/>
      <c r="AD409" s="127"/>
      <c r="AE409" s="127"/>
      <c r="AF409" s="127"/>
      <c r="AG409" s="127"/>
      <c r="AH409" s="127"/>
      <c r="AI409" s="127"/>
      <c r="AJ409" s="127"/>
      <c r="AK409" s="127"/>
      <c r="AL409" s="127"/>
      <c r="AM409" s="127"/>
    </row>
    <row r="410" spans="1:39" ht="15" customHeight="1" x14ac:dyDescent="0.25">
      <c r="A410" s="130"/>
      <c r="B410" s="130"/>
      <c r="C410" s="130"/>
      <c r="D410" s="130"/>
      <c r="E410" s="130"/>
      <c r="F410" s="130"/>
      <c r="G410" s="130"/>
      <c r="H410" s="130"/>
      <c r="I410" s="130"/>
      <c r="J410" s="130"/>
      <c r="K410" s="130"/>
      <c r="L410" s="130"/>
      <c r="M410" s="130"/>
      <c r="N410" s="130"/>
      <c r="O410" s="130"/>
      <c r="P410" s="130"/>
      <c r="Q410" s="130"/>
      <c r="R410" s="130"/>
      <c r="S410" s="130"/>
      <c r="T410" s="127"/>
      <c r="U410" s="127"/>
      <c r="V410" s="127"/>
      <c r="W410" s="127"/>
      <c r="X410" s="127"/>
      <c r="Y410" s="127"/>
      <c r="Z410" s="127"/>
      <c r="AA410" s="127"/>
      <c r="AB410" s="127"/>
      <c r="AC410" s="127"/>
      <c r="AD410" s="127"/>
      <c r="AE410" s="127"/>
      <c r="AF410" s="127"/>
      <c r="AG410" s="127"/>
      <c r="AH410" s="127"/>
      <c r="AI410" s="127"/>
      <c r="AJ410" s="127"/>
      <c r="AK410" s="127"/>
      <c r="AL410" s="127"/>
      <c r="AM410" s="127"/>
    </row>
    <row r="411" spans="1:39" ht="15" customHeight="1" x14ac:dyDescent="0.25">
      <c r="A411" s="130"/>
      <c r="B411" s="130"/>
      <c r="C411" s="130"/>
      <c r="D411" s="130"/>
      <c r="E411" s="130"/>
      <c r="F411" s="130"/>
      <c r="G411" s="130"/>
      <c r="H411" s="130"/>
      <c r="I411" s="130"/>
      <c r="J411" s="130"/>
      <c r="K411" s="130"/>
      <c r="L411" s="130"/>
      <c r="M411" s="130"/>
      <c r="N411" s="130"/>
      <c r="O411" s="130"/>
      <c r="P411" s="130"/>
      <c r="Q411" s="130"/>
      <c r="R411" s="130"/>
      <c r="S411" s="130"/>
      <c r="T411" s="127"/>
      <c r="U411" s="127"/>
      <c r="V411" s="127"/>
      <c r="W411" s="127"/>
      <c r="X411" s="127"/>
      <c r="Y411" s="127"/>
      <c r="Z411" s="127"/>
      <c r="AA411" s="127"/>
      <c r="AB411" s="127"/>
      <c r="AC411" s="127"/>
      <c r="AD411" s="127"/>
      <c r="AE411" s="127"/>
      <c r="AF411" s="127"/>
      <c r="AG411" s="127"/>
      <c r="AH411" s="127"/>
      <c r="AI411" s="127"/>
      <c r="AJ411" s="127"/>
      <c r="AK411" s="127"/>
      <c r="AL411" s="127"/>
      <c r="AM411" s="127"/>
    </row>
    <row r="412" spans="1:39" ht="15" customHeight="1" x14ac:dyDescent="0.25">
      <c r="A412" s="130"/>
      <c r="B412" s="130"/>
      <c r="C412" s="130"/>
      <c r="D412" s="130"/>
      <c r="E412" s="130"/>
      <c r="F412" s="130"/>
      <c r="G412" s="130"/>
      <c r="H412" s="130"/>
      <c r="I412" s="130"/>
      <c r="J412" s="130"/>
      <c r="K412" s="130"/>
      <c r="L412" s="130"/>
      <c r="M412" s="130"/>
      <c r="N412" s="130"/>
      <c r="O412" s="130"/>
      <c r="P412" s="130"/>
      <c r="Q412" s="130"/>
      <c r="R412" s="130"/>
      <c r="S412" s="130"/>
      <c r="T412" s="127"/>
      <c r="U412" s="127"/>
      <c r="V412" s="127"/>
      <c r="W412" s="127"/>
      <c r="X412" s="127"/>
      <c r="Y412" s="127"/>
      <c r="Z412" s="127"/>
      <c r="AA412" s="127"/>
      <c r="AB412" s="127"/>
      <c r="AC412" s="127"/>
      <c r="AD412" s="127"/>
      <c r="AE412" s="127"/>
      <c r="AF412" s="127"/>
      <c r="AG412" s="127"/>
      <c r="AH412" s="127"/>
      <c r="AI412" s="127"/>
      <c r="AJ412" s="127"/>
      <c r="AK412" s="127"/>
      <c r="AL412" s="127"/>
      <c r="AM412" s="127"/>
    </row>
    <row r="413" spans="1:39" ht="15" customHeight="1" x14ac:dyDescent="0.25">
      <c r="A413" s="130"/>
      <c r="B413" s="130"/>
      <c r="C413" s="130"/>
      <c r="D413" s="130"/>
      <c r="E413" s="130"/>
      <c r="F413" s="130"/>
      <c r="G413" s="130"/>
      <c r="H413" s="130"/>
      <c r="I413" s="130"/>
      <c r="J413" s="130"/>
      <c r="K413" s="130"/>
      <c r="L413" s="130"/>
      <c r="M413" s="130"/>
      <c r="N413" s="130"/>
      <c r="O413" s="130"/>
      <c r="P413" s="130"/>
      <c r="Q413" s="130"/>
      <c r="R413" s="130"/>
      <c r="S413" s="130"/>
      <c r="T413" s="127"/>
      <c r="U413" s="127"/>
      <c r="V413" s="127"/>
      <c r="W413" s="127"/>
      <c r="X413" s="127"/>
      <c r="Y413" s="127"/>
      <c r="Z413" s="127"/>
      <c r="AA413" s="127"/>
      <c r="AB413" s="127"/>
      <c r="AC413" s="127"/>
      <c r="AD413" s="127"/>
      <c r="AE413" s="127"/>
      <c r="AF413" s="127"/>
      <c r="AG413" s="127"/>
      <c r="AH413" s="127"/>
      <c r="AI413" s="127"/>
      <c r="AJ413" s="127"/>
      <c r="AK413" s="127"/>
      <c r="AL413" s="127"/>
      <c r="AM413" s="127"/>
    </row>
    <row r="414" spans="1:39" ht="15" customHeight="1" x14ac:dyDescent="0.25">
      <c r="A414" s="130"/>
      <c r="B414" s="130"/>
      <c r="C414" s="130"/>
      <c r="D414" s="130"/>
      <c r="E414" s="130"/>
      <c r="F414" s="130"/>
      <c r="G414" s="130"/>
      <c r="H414" s="130"/>
      <c r="I414" s="130"/>
      <c r="J414" s="130"/>
      <c r="K414" s="130"/>
      <c r="L414" s="130"/>
      <c r="M414" s="130"/>
      <c r="N414" s="130"/>
      <c r="O414" s="130"/>
      <c r="P414" s="130"/>
      <c r="Q414" s="130"/>
      <c r="R414" s="130"/>
      <c r="S414" s="130"/>
      <c r="T414" s="127"/>
      <c r="U414" s="127"/>
      <c r="V414" s="127"/>
      <c r="W414" s="127"/>
      <c r="X414" s="127"/>
      <c r="Y414" s="127"/>
      <c r="Z414" s="127"/>
      <c r="AA414" s="127"/>
      <c r="AB414" s="127"/>
      <c r="AC414" s="127"/>
      <c r="AD414" s="127"/>
      <c r="AE414" s="127"/>
      <c r="AF414" s="127"/>
      <c r="AG414" s="127"/>
      <c r="AH414" s="127"/>
      <c r="AI414" s="127"/>
      <c r="AJ414" s="127"/>
      <c r="AK414" s="127"/>
      <c r="AL414" s="127"/>
      <c r="AM414" s="127"/>
    </row>
    <row r="415" spans="1:39" ht="15" customHeight="1" x14ac:dyDescent="0.25">
      <c r="A415" s="130"/>
      <c r="B415" s="130"/>
      <c r="C415" s="130"/>
      <c r="D415" s="130"/>
      <c r="E415" s="130"/>
      <c r="F415" s="130"/>
      <c r="G415" s="130"/>
      <c r="H415" s="130"/>
      <c r="I415" s="130"/>
      <c r="J415" s="130"/>
      <c r="K415" s="130"/>
      <c r="L415" s="130"/>
      <c r="M415" s="130"/>
      <c r="N415" s="130"/>
      <c r="O415" s="130"/>
      <c r="P415" s="130"/>
      <c r="Q415" s="130"/>
      <c r="R415" s="130"/>
      <c r="S415" s="130"/>
      <c r="T415" s="127"/>
      <c r="U415" s="127"/>
      <c r="V415" s="127"/>
      <c r="W415" s="127"/>
      <c r="X415" s="127"/>
      <c r="Y415" s="127"/>
      <c r="Z415" s="127"/>
      <c r="AA415" s="127"/>
      <c r="AB415" s="127"/>
      <c r="AC415" s="127"/>
      <c r="AD415" s="127"/>
      <c r="AE415" s="127"/>
      <c r="AF415" s="127"/>
      <c r="AG415" s="127"/>
      <c r="AH415" s="127"/>
      <c r="AI415" s="127"/>
      <c r="AJ415" s="127"/>
      <c r="AK415" s="127"/>
      <c r="AL415" s="127"/>
      <c r="AM415" s="127"/>
    </row>
    <row r="416" spans="1:39" ht="15" customHeight="1" x14ac:dyDescent="0.25">
      <c r="A416" s="130"/>
      <c r="B416" s="130"/>
      <c r="C416" s="130"/>
      <c r="D416" s="130"/>
      <c r="E416" s="130"/>
      <c r="F416" s="130"/>
      <c r="G416" s="130"/>
      <c r="H416" s="130"/>
      <c r="I416" s="130"/>
      <c r="J416" s="130"/>
      <c r="K416" s="130"/>
      <c r="L416" s="130"/>
      <c r="M416" s="130"/>
      <c r="N416" s="130"/>
      <c r="O416" s="130"/>
      <c r="P416" s="130"/>
      <c r="Q416" s="130"/>
      <c r="R416" s="130"/>
      <c r="S416" s="130"/>
      <c r="T416" s="127"/>
      <c r="U416" s="127"/>
      <c r="V416" s="127"/>
      <c r="W416" s="127"/>
      <c r="X416" s="127"/>
      <c r="Y416" s="127"/>
      <c r="Z416" s="127"/>
      <c r="AA416" s="127"/>
      <c r="AB416" s="127"/>
      <c r="AC416" s="127"/>
      <c r="AD416" s="127"/>
      <c r="AE416" s="127"/>
      <c r="AF416" s="127"/>
      <c r="AG416" s="127"/>
      <c r="AH416" s="127"/>
      <c r="AI416" s="127"/>
      <c r="AJ416" s="127"/>
      <c r="AK416" s="127"/>
      <c r="AL416" s="127"/>
      <c r="AM416" s="127"/>
    </row>
    <row r="417" spans="1:39" ht="15" customHeight="1" x14ac:dyDescent="0.25">
      <c r="A417" s="130"/>
      <c r="B417" s="130"/>
      <c r="C417" s="130"/>
      <c r="D417" s="130"/>
      <c r="E417" s="130"/>
      <c r="F417" s="130"/>
      <c r="G417" s="130"/>
      <c r="H417" s="130"/>
      <c r="I417" s="130"/>
      <c r="J417" s="130"/>
      <c r="K417" s="130"/>
      <c r="L417" s="130"/>
      <c r="M417" s="130"/>
      <c r="N417" s="130"/>
      <c r="O417" s="130"/>
      <c r="P417" s="130"/>
      <c r="Q417" s="130"/>
      <c r="R417" s="130"/>
      <c r="S417" s="130"/>
      <c r="T417" s="127"/>
      <c r="U417" s="127"/>
      <c r="V417" s="127"/>
      <c r="W417" s="127"/>
      <c r="X417" s="127"/>
      <c r="Y417" s="127"/>
      <c r="Z417" s="127"/>
      <c r="AA417" s="127"/>
      <c r="AB417" s="127"/>
      <c r="AC417" s="127"/>
      <c r="AD417" s="127"/>
      <c r="AE417" s="127"/>
      <c r="AF417" s="127"/>
      <c r="AG417" s="127"/>
      <c r="AH417" s="127"/>
      <c r="AI417" s="127"/>
      <c r="AJ417" s="127"/>
      <c r="AK417" s="127"/>
      <c r="AL417" s="127"/>
      <c r="AM417" s="127"/>
    </row>
    <row r="418" spans="1:39" ht="15" customHeight="1" x14ac:dyDescent="0.25">
      <c r="A418" s="130"/>
      <c r="B418" s="130"/>
      <c r="C418" s="130"/>
      <c r="D418" s="130"/>
      <c r="E418" s="130"/>
      <c r="F418" s="130"/>
      <c r="G418" s="130"/>
      <c r="H418" s="130"/>
      <c r="I418" s="130"/>
      <c r="J418" s="130"/>
      <c r="K418" s="130"/>
      <c r="L418" s="130"/>
      <c r="M418" s="130"/>
      <c r="N418" s="130"/>
      <c r="O418" s="130"/>
      <c r="P418" s="130"/>
      <c r="Q418" s="130"/>
      <c r="R418" s="130"/>
      <c r="S418" s="130"/>
      <c r="T418" s="127"/>
      <c r="U418" s="127"/>
      <c r="V418" s="127"/>
      <c r="W418" s="127"/>
      <c r="X418" s="127"/>
      <c r="Y418" s="127"/>
      <c r="Z418" s="127"/>
      <c r="AA418" s="127"/>
      <c r="AB418" s="127"/>
      <c r="AC418" s="127"/>
      <c r="AD418" s="127"/>
      <c r="AE418" s="127"/>
      <c r="AF418" s="127"/>
      <c r="AG418" s="127"/>
      <c r="AH418" s="127"/>
      <c r="AI418" s="127"/>
      <c r="AJ418" s="127"/>
      <c r="AK418" s="127"/>
      <c r="AL418" s="127"/>
      <c r="AM418" s="127"/>
    </row>
    <row r="419" spans="1:39" ht="15" customHeight="1" x14ac:dyDescent="0.25">
      <c r="A419" s="130"/>
      <c r="B419" s="130"/>
      <c r="C419" s="130"/>
      <c r="D419" s="130"/>
      <c r="E419" s="130"/>
      <c r="F419" s="130"/>
      <c r="G419" s="130"/>
      <c r="H419" s="130"/>
      <c r="I419" s="130"/>
      <c r="J419" s="130"/>
      <c r="K419" s="130"/>
      <c r="L419" s="130"/>
      <c r="M419" s="130"/>
      <c r="N419" s="130"/>
      <c r="O419" s="130"/>
      <c r="P419" s="130"/>
      <c r="Q419" s="130"/>
      <c r="R419" s="130"/>
      <c r="S419" s="130"/>
      <c r="T419" s="127"/>
      <c r="U419" s="127"/>
      <c r="V419" s="127"/>
      <c r="W419" s="127"/>
      <c r="X419" s="127"/>
      <c r="Y419" s="127"/>
      <c r="Z419" s="127"/>
      <c r="AA419" s="127"/>
      <c r="AB419" s="127"/>
      <c r="AC419" s="127"/>
      <c r="AD419" s="127"/>
      <c r="AE419" s="127"/>
      <c r="AF419" s="127"/>
      <c r="AG419" s="127"/>
      <c r="AH419" s="127"/>
      <c r="AI419" s="127"/>
      <c r="AJ419" s="127"/>
      <c r="AK419" s="127"/>
      <c r="AL419" s="127"/>
      <c r="AM419" s="127"/>
    </row>
    <row r="420" spans="1:39" ht="15" customHeight="1" x14ac:dyDescent="0.25">
      <c r="A420" s="130"/>
      <c r="B420" s="130"/>
      <c r="C420" s="130"/>
      <c r="D420" s="130"/>
      <c r="E420" s="130"/>
      <c r="F420" s="130"/>
      <c r="G420" s="130"/>
      <c r="H420" s="130"/>
      <c r="I420" s="130"/>
      <c r="J420" s="130"/>
      <c r="K420" s="130"/>
      <c r="L420" s="130"/>
      <c r="M420" s="130"/>
      <c r="N420" s="130"/>
      <c r="O420" s="130"/>
      <c r="P420" s="130"/>
      <c r="Q420" s="130"/>
      <c r="R420" s="130"/>
      <c r="S420" s="130"/>
      <c r="T420" s="127"/>
      <c r="U420" s="127"/>
      <c r="V420" s="127"/>
      <c r="W420" s="127"/>
      <c r="X420" s="127"/>
      <c r="Y420" s="127"/>
      <c r="Z420" s="127"/>
      <c r="AA420" s="127"/>
      <c r="AB420" s="127"/>
      <c r="AC420" s="127"/>
      <c r="AD420" s="127"/>
      <c r="AE420" s="127"/>
      <c r="AF420" s="127"/>
      <c r="AG420" s="127"/>
      <c r="AH420" s="127"/>
      <c r="AI420" s="127"/>
      <c r="AJ420" s="127"/>
      <c r="AK420" s="127"/>
      <c r="AL420" s="127"/>
      <c r="AM420" s="127"/>
    </row>
    <row r="421" spans="1:39" ht="15" customHeight="1" x14ac:dyDescent="0.25">
      <c r="A421" s="130"/>
      <c r="B421" s="130"/>
      <c r="C421" s="130"/>
      <c r="D421" s="130"/>
      <c r="E421" s="130"/>
      <c r="F421" s="130"/>
      <c r="G421" s="130"/>
      <c r="H421" s="130"/>
      <c r="I421" s="130"/>
      <c r="J421" s="130"/>
      <c r="K421" s="130"/>
      <c r="L421" s="130"/>
      <c r="M421" s="130"/>
      <c r="N421" s="130"/>
      <c r="O421" s="130"/>
      <c r="P421" s="130"/>
      <c r="Q421" s="130"/>
      <c r="R421" s="130"/>
      <c r="S421" s="130"/>
      <c r="T421" s="127"/>
      <c r="U421" s="127"/>
      <c r="V421" s="127"/>
      <c r="W421" s="127"/>
      <c r="X421" s="127"/>
      <c r="Y421" s="127"/>
      <c r="Z421" s="127"/>
      <c r="AA421" s="127"/>
      <c r="AB421" s="127"/>
      <c r="AC421" s="127"/>
      <c r="AD421" s="127"/>
      <c r="AE421" s="127"/>
      <c r="AF421" s="127"/>
      <c r="AG421" s="127"/>
      <c r="AH421" s="127"/>
      <c r="AI421" s="127"/>
      <c r="AJ421" s="127"/>
      <c r="AK421" s="127"/>
      <c r="AL421" s="127"/>
      <c r="AM421" s="127"/>
    </row>
    <row r="422" spans="1:39" ht="15" customHeight="1" x14ac:dyDescent="0.25">
      <c r="A422" s="130"/>
      <c r="B422" s="130"/>
      <c r="C422" s="130"/>
      <c r="D422" s="130"/>
      <c r="E422" s="130"/>
      <c r="F422" s="130"/>
      <c r="G422" s="130"/>
      <c r="H422" s="130"/>
      <c r="I422" s="130"/>
      <c r="J422" s="130"/>
      <c r="K422" s="130"/>
      <c r="L422" s="130"/>
      <c r="M422" s="130"/>
      <c r="N422" s="130"/>
      <c r="O422" s="130"/>
      <c r="P422" s="130"/>
      <c r="Q422" s="130"/>
      <c r="R422" s="130"/>
      <c r="S422" s="130"/>
      <c r="T422" s="127"/>
      <c r="U422" s="127"/>
      <c r="V422" s="127"/>
      <c r="W422" s="127"/>
      <c r="X422" s="127"/>
      <c r="Y422" s="127"/>
      <c r="Z422" s="127"/>
      <c r="AA422" s="127"/>
      <c r="AB422" s="127"/>
      <c r="AC422" s="127"/>
      <c r="AD422" s="127"/>
      <c r="AE422" s="127"/>
      <c r="AF422" s="127"/>
      <c r="AG422" s="127"/>
      <c r="AH422" s="127"/>
      <c r="AI422" s="127"/>
      <c r="AJ422" s="127"/>
      <c r="AK422" s="127"/>
      <c r="AL422" s="127"/>
      <c r="AM422" s="127"/>
    </row>
    <row r="423" spans="1:39" ht="15" customHeight="1" x14ac:dyDescent="0.25">
      <c r="A423" s="130"/>
      <c r="B423" s="130"/>
      <c r="C423" s="130"/>
      <c r="D423" s="130"/>
      <c r="E423" s="130"/>
      <c r="F423" s="130"/>
      <c r="G423" s="130"/>
      <c r="H423" s="130"/>
      <c r="I423" s="130"/>
      <c r="J423" s="130"/>
      <c r="K423" s="130"/>
      <c r="L423" s="130"/>
      <c r="M423" s="130"/>
      <c r="N423" s="130"/>
      <c r="O423" s="130"/>
      <c r="P423" s="130"/>
      <c r="Q423" s="130"/>
      <c r="R423" s="130"/>
      <c r="S423" s="130"/>
      <c r="T423" s="127"/>
      <c r="U423" s="127"/>
      <c r="V423" s="127"/>
      <c r="W423" s="127"/>
      <c r="X423" s="127"/>
      <c r="Y423" s="127"/>
      <c r="Z423" s="127"/>
      <c r="AA423" s="127"/>
      <c r="AB423" s="127"/>
      <c r="AC423" s="127"/>
      <c r="AD423" s="127"/>
      <c r="AE423" s="127"/>
      <c r="AF423" s="127"/>
      <c r="AG423" s="127"/>
      <c r="AH423" s="127"/>
      <c r="AI423" s="127"/>
      <c r="AJ423" s="127"/>
      <c r="AK423" s="127"/>
      <c r="AL423" s="127"/>
      <c r="AM423" s="127"/>
    </row>
    <row r="424" spans="1:39" ht="15" customHeight="1" x14ac:dyDescent="0.25">
      <c r="A424" s="130"/>
      <c r="B424" s="130"/>
      <c r="C424" s="130"/>
      <c r="D424" s="130"/>
      <c r="E424" s="130"/>
      <c r="F424" s="130"/>
      <c r="G424" s="130"/>
      <c r="H424" s="130"/>
      <c r="I424" s="130"/>
      <c r="J424" s="130"/>
      <c r="K424" s="130"/>
      <c r="L424" s="130"/>
      <c r="M424" s="130"/>
      <c r="N424" s="130"/>
      <c r="O424" s="130"/>
      <c r="P424" s="130"/>
      <c r="Q424" s="130"/>
      <c r="R424" s="130"/>
      <c r="S424" s="130"/>
      <c r="T424" s="127"/>
      <c r="U424" s="127"/>
      <c r="V424" s="127"/>
      <c r="W424" s="127"/>
      <c r="X424" s="127"/>
      <c r="Y424" s="127"/>
      <c r="Z424" s="127"/>
      <c r="AA424" s="127"/>
      <c r="AB424" s="127"/>
      <c r="AC424" s="127"/>
      <c r="AD424" s="127"/>
      <c r="AE424" s="127"/>
      <c r="AF424" s="127"/>
      <c r="AG424" s="127"/>
      <c r="AH424" s="127"/>
      <c r="AI424" s="127"/>
      <c r="AJ424" s="127"/>
      <c r="AK424" s="127"/>
      <c r="AL424" s="127"/>
      <c r="AM424" s="127"/>
    </row>
    <row r="425" spans="1:39" ht="15" customHeight="1" x14ac:dyDescent="0.25">
      <c r="A425" s="130"/>
      <c r="B425" s="130"/>
      <c r="C425" s="130"/>
      <c r="D425" s="130"/>
      <c r="E425" s="130"/>
      <c r="F425" s="130"/>
      <c r="G425" s="130"/>
      <c r="H425" s="130"/>
      <c r="I425" s="130"/>
      <c r="J425" s="130"/>
      <c r="K425" s="130"/>
      <c r="L425" s="130"/>
      <c r="M425" s="130"/>
      <c r="N425" s="130"/>
      <c r="O425" s="130"/>
      <c r="P425" s="130"/>
      <c r="Q425" s="130"/>
      <c r="R425" s="130"/>
      <c r="S425" s="130"/>
      <c r="T425" s="127"/>
      <c r="U425" s="127"/>
      <c r="V425" s="127"/>
      <c r="W425" s="127"/>
      <c r="X425" s="127"/>
      <c r="Y425" s="127"/>
      <c r="Z425" s="127"/>
      <c r="AA425" s="127"/>
      <c r="AB425" s="127"/>
      <c r="AC425" s="127"/>
      <c r="AD425" s="127"/>
      <c r="AE425" s="127"/>
      <c r="AF425" s="127"/>
      <c r="AG425" s="127"/>
      <c r="AH425" s="127"/>
      <c r="AI425" s="127"/>
      <c r="AJ425" s="127"/>
      <c r="AK425" s="127"/>
      <c r="AL425" s="127"/>
      <c r="AM425" s="127"/>
    </row>
    <row r="426" spans="1:39" ht="15" customHeight="1" x14ac:dyDescent="0.25">
      <c r="A426" s="130"/>
      <c r="B426" s="130"/>
      <c r="C426" s="130"/>
      <c r="D426" s="130"/>
      <c r="E426" s="130"/>
      <c r="F426" s="130"/>
      <c r="G426" s="130"/>
      <c r="H426" s="130"/>
      <c r="I426" s="130"/>
      <c r="J426" s="130"/>
      <c r="K426" s="130"/>
      <c r="L426" s="130"/>
      <c r="M426" s="130"/>
      <c r="N426" s="130"/>
      <c r="O426" s="130"/>
      <c r="P426" s="130"/>
      <c r="Q426" s="130"/>
      <c r="R426" s="130"/>
      <c r="S426" s="130"/>
      <c r="T426" s="127"/>
      <c r="U426" s="127"/>
      <c r="V426" s="127"/>
      <c r="W426" s="127"/>
      <c r="X426" s="127"/>
      <c r="Y426" s="127"/>
      <c r="Z426" s="127"/>
      <c r="AA426" s="127"/>
      <c r="AB426" s="127"/>
      <c r="AC426" s="127"/>
      <c r="AD426" s="127"/>
      <c r="AE426" s="127"/>
      <c r="AF426" s="127"/>
      <c r="AG426" s="127"/>
      <c r="AH426" s="127"/>
      <c r="AI426" s="127"/>
      <c r="AJ426" s="127"/>
      <c r="AK426" s="127"/>
      <c r="AL426" s="127"/>
      <c r="AM426" s="127"/>
    </row>
    <row r="427" spans="1:39" ht="15" customHeight="1" x14ac:dyDescent="0.25">
      <c r="A427" s="130"/>
      <c r="B427" s="130"/>
      <c r="C427" s="130"/>
      <c r="D427" s="130"/>
      <c r="E427" s="130"/>
      <c r="F427" s="130"/>
      <c r="G427" s="130"/>
      <c r="H427" s="130"/>
      <c r="I427" s="130"/>
      <c r="J427" s="130"/>
      <c r="K427" s="130"/>
      <c r="L427" s="130"/>
      <c r="M427" s="130"/>
      <c r="N427" s="130"/>
      <c r="O427" s="130"/>
      <c r="P427" s="130"/>
      <c r="Q427" s="130"/>
      <c r="R427" s="130"/>
      <c r="S427" s="130"/>
      <c r="T427" s="127"/>
      <c r="U427" s="127"/>
      <c r="V427" s="127"/>
      <c r="W427" s="127"/>
      <c r="X427" s="127"/>
      <c r="Y427" s="127"/>
      <c r="Z427" s="127"/>
      <c r="AA427" s="127"/>
      <c r="AB427" s="127"/>
      <c r="AC427" s="127"/>
      <c r="AD427" s="127"/>
      <c r="AE427" s="127"/>
      <c r="AF427" s="127"/>
      <c r="AG427" s="127"/>
      <c r="AH427" s="127"/>
      <c r="AI427" s="127"/>
      <c r="AJ427" s="127"/>
      <c r="AK427" s="127"/>
      <c r="AL427" s="127"/>
      <c r="AM427" s="127"/>
    </row>
    <row r="428" spans="1:39" ht="15" customHeight="1" x14ac:dyDescent="0.25">
      <c r="A428" s="130"/>
      <c r="B428" s="130"/>
      <c r="C428" s="130"/>
      <c r="D428" s="130"/>
      <c r="E428" s="130"/>
      <c r="F428" s="130"/>
      <c r="G428" s="130"/>
      <c r="H428" s="130"/>
      <c r="I428" s="130"/>
      <c r="J428" s="130"/>
      <c r="K428" s="130"/>
      <c r="L428" s="130"/>
      <c r="M428" s="130"/>
      <c r="N428" s="130"/>
      <c r="O428" s="130"/>
      <c r="P428" s="130"/>
      <c r="Q428" s="130"/>
      <c r="R428" s="130"/>
      <c r="S428" s="130"/>
      <c r="T428" s="127"/>
      <c r="U428" s="127"/>
      <c r="V428" s="127"/>
      <c r="W428" s="127"/>
      <c r="X428" s="127"/>
      <c r="Y428" s="127"/>
      <c r="Z428" s="127"/>
      <c r="AA428" s="127"/>
      <c r="AB428" s="127"/>
      <c r="AC428" s="127"/>
      <c r="AD428" s="127"/>
      <c r="AE428" s="127"/>
      <c r="AF428" s="127"/>
      <c r="AG428" s="127"/>
      <c r="AH428" s="127"/>
      <c r="AI428" s="127"/>
      <c r="AJ428" s="127"/>
      <c r="AK428" s="127"/>
      <c r="AL428" s="127"/>
      <c r="AM428" s="127"/>
    </row>
    <row r="429" spans="1:39" ht="15" customHeight="1" x14ac:dyDescent="0.25">
      <c r="A429" s="130"/>
      <c r="B429" s="130"/>
      <c r="C429" s="130"/>
      <c r="D429" s="130"/>
      <c r="E429" s="130"/>
      <c r="F429" s="130"/>
      <c r="G429" s="130"/>
      <c r="H429" s="130"/>
      <c r="I429" s="130"/>
      <c r="J429" s="130"/>
      <c r="K429" s="130"/>
      <c r="L429" s="130"/>
      <c r="M429" s="130"/>
      <c r="N429" s="130"/>
      <c r="O429" s="130"/>
      <c r="P429" s="130"/>
      <c r="Q429" s="130"/>
      <c r="R429" s="130"/>
      <c r="S429" s="130"/>
      <c r="T429" s="127"/>
      <c r="U429" s="127"/>
      <c r="V429" s="127"/>
      <c r="W429" s="127"/>
      <c r="X429" s="127"/>
      <c r="Y429" s="127"/>
      <c r="Z429" s="127"/>
      <c r="AA429" s="127"/>
      <c r="AB429" s="127"/>
      <c r="AC429" s="127"/>
      <c r="AD429" s="127"/>
      <c r="AE429" s="127"/>
      <c r="AF429" s="127"/>
      <c r="AG429" s="127"/>
      <c r="AH429" s="127"/>
      <c r="AI429" s="127"/>
      <c r="AJ429" s="127"/>
      <c r="AK429" s="127"/>
      <c r="AL429" s="127"/>
      <c r="AM429" s="127"/>
    </row>
    <row r="430" spans="1:39" ht="15" customHeight="1" x14ac:dyDescent="0.25">
      <c r="A430" s="130"/>
      <c r="B430" s="130"/>
      <c r="C430" s="130"/>
      <c r="D430" s="130"/>
      <c r="E430" s="130"/>
      <c r="F430" s="130"/>
      <c r="G430" s="130"/>
      <c r="H430" s="130"/>
      <c r="I430" s="130"/>
      <c r="J430" s="130"/>
      <c r="K430" s="130"/>
      <c r="L430" s="130"/>
      <c r="M430" s="130"/>
      <c r="N430" s="130"/>
      <c r="O430" s="130"/>
      <c r="P430" s="130"/>
      <c r="Q430" s="130"/>
      <c r="R430" s="130"/>
      <c r="S430" s="130"/>
      <c r="T430" s="127"/>
      <c r="U430" s="127"/>
      <c r="V430" s="127"/>
      <c r="W430" s="127"/>
      <c r="X430" s="127"/>
      <c r="Y430" s="127"/>
      <c r="Z430" s="127"/>
      <c r="AA430" s="127"/>
      <c r="AB430" s="127"/>
      <c r="AC430" s="127"/>
      <c r="AD430" s="127"/>
      <c r="AE430" s="127"/>
      <c r="AF430" s="127"/>
      <c r="AG430" s="127"/>
      <c r="AH430" s="127"/>
      <c r="AI430" s="127"/>
      <c r="AJ430" s="127"/>
      <c r="AK430" s="127"/>
      <c r="AL430" s="127"/>
      <c r="AM430" s="127"/>
    </row>
    <row r="431" spans="1:39" ht="15" customHeight="1" x14ac:dyDescent="0.25">
      <c r="A431" s="130"/>
      <c r="B431" s="130"/>
      <c r="C431" s="130"/>
      <c r="D431" s="130"/>
      <c r="E431" s="130"/>
      <c r="F431" s="130"/>
      <c r="G431" s="130"/>
      <c r="H431" s="130"/>
      <c r="I431" s="130"/>
      <c r="J431" s="130"/>
      <c r="K431" s="130"/>
      <c r="L431" s="130"/>
      <c r="M431" s="130"/>
      <c r="N431" s="130"/>
      <c r="O431" s="130"/>
      <c r="P431" s="130"/>
      <c r="Q431" s="130"/>
      <c r="R431" s="130"/>
      <c r="S431" s="130"/>
      <c r="T431" s="127"/>
      <c r="U431" s="127"/>
      <c r="V431" s="127"/>
      <c r="W431" s="127"/>
      <c r="X431" s="127"/>
      <c r="Y431" s="127"/>
      <c r="Z431" s="127"/>
      <c r="AA431" s="127"/>
      <c r="AB431" s="127"/>
      <c r="AC431" s="127"/>
      <c r="AD431" s="127"/>
      <c r="AE431" s="127"/>
      <c r="AF431" s="127"/>
      <c r="AG431" s="127"/>
      <c r="AH431" s="127"/>
      <c r="AI431" s="127"/>
      <c r="AJ431" s="127"/>
      <c r="AK431" s="127"/>
      <c r="AL431" s="127"/>
      <c r="AM431" s="127"/>
    </row>
    <row r="432" spans="1:39" ht="15" customHeight="1" x14ac:dyDescent="0.25">
      <c r="A432" s="130"/>
      <c r="B432" s="130"/>
      <c r="C432" s="130"/>
      <c r="D432" s="130"/>
      <c r="E432" s="130"/>
      <c r="F432" s="130"/>
      <c r="G432" s="130"/>
      <c r="H432" s="130"/>
      <c r="I432" s="130"/>
      <c r="J432" s="130"/>
      <c r="K432" s="130"/>
      <c r="L432" s="130"/>
      <c r="M432" s="130"/>
      <c r="N432" s="130"/>
      <c r="O432" s="130"/>
      <c r="P432" s="130"/>
      <c r="Q432" s="130"/>
      <c r="R432" s="130"/>
      <c r="S432" s="130"/>
      <c r="T432" s="127"/>
      <c r="U432" s="127"/>
      <c r="V432" s="127"/>
      <c r="W432" s="127"/>
      <c r="X432" s="127"/>
      <c r="Y432" s="127"/>
      <c r="Z432" s="127"/>
      <c r="AA432" s="127"/>
      <c r="AB432" s="127"/>
      <c r="AC432" s="127"/>
      <c r="AD432" s="127"/>
      <c r="AE432" s="127"/>
      <c r="AF432" s="127"/>
      <c r="AG432" s="127"/>
      <c r="AH432" s="127"/>
      <c r="AI432" s="127"/>
      <c r="AJ432" s="127"/>
      <c r="AK432" s="127"/>
      <c r="AL432" s="127"/>
      <c r="AM432" s="127"/>
    </row>
    <row r="433" spans="1:39" ht="15" customHeight="1" x14ac:dyDescent="0.25">
      <c r="A433" s="130"/>
      <c r="B433" s="130"/>
      <c r="C433" s="130"/>
      <c r="D433" s="130"/>
      <c r="E433" s="130"/>
      <c r="F433" s="130"/>
      <c r="G433" s="130"/>
      <c r="H433" s="130"/>
      <c r="I433" s="130"/>
      <c r="J433" s="130"/>
      <c r="K433" s="130"/>
      <c r="L433" s="130"/>
      <c r="M433" s="130"/>
      <c r="N433" s="130"/>
      <c r="O433" s="130"/>
      <c r="P433" s="130"/>
      <c r="Q433" s="130"/>
      <c r="R433" s="130"/>
      <c r="S433" s="130"/>
      <c r="T433" s="127"/>
      <c r="U433" s="127"/>
      <c r="V433" s="127"/>
      <c r="W433" s="127"/>
      <c r="X433" s="127"/>
      <c r="Y433" s="127"/>
      <c r="Z433" s="127"/>
      <c r="AA433" s="127"/>
      <c r="AB433" s="127"/>
      <c r="AC433" s="127"/>
      <c r="AD433" s="127"/>
      <c r="AE433" s="127"/>
      <c r="AF433" s="127"/>
      <c r="AG433" s="127"/>
      <c r="AH433" s="127"/>
      <c r="AI433" s="127"/>
      <c r="AJ433" s="127"/>
      <c r="AK433" s="127"/>
      <c r="AL433" s="127"/>
      <c r="AM433" s="127"/>
    </row>
    <row r="434" spans="1:39" ht="15" customHeight="1" x14ac:dyDescent="0.25">
      <c r="A434" s="130"/>
      <c r="B434" s="130"/>
      <c r="C434" s="130"/>
      <c r="D434" s="130"/>
      <c r="E434" s="130"/>
      <c r="F434" s="130"/>
      <c r="G434" s="130"/>
      <c r="H434" s="130"/>
      <c r="I434" s="130"/>
      <c r="J434" s="130"/>
      <c r="K434" s="130"/>
      <c r="L434" s="130"/>
      <c r="M434" s="130"/>
      <c r="N434" s="130"/>
      <c r="O434" s="130"/>
      <c r="P434" s="130"/>
      <c r="Q434" s="130"/>
      <c r="R434" s="130"/>
      <c r="S434" s="130"/>
      <c r="T434" s="127"/>
      <c r="U434" s="127"/>
      <c r="V434" s="127"/>
      <c r="W434" s="127"/>
      <c r="X434" s="127"/>
      <c r="Y434" s="127"/>
      <c r="Z434" s="127"/>
      <c r="AA434" s="127"/>
      <c r="AB434" s="127"/>
      <c r="AC434" s="127"/>
      <c r="AD434" s="127"/>
      <c r="AE434" s="127"/>
      <c r="AF434" s="127"/>
      <c r="AG434" s="127"/>
      <c r="AH434" s="127"/>
      <c r="AI434" s="127"/>
      <c r="AJ434" s="127"/>
      <c r="AK434" s="127"/>
      <c r="AL434" s="127"/>
      <c r="AM434" s="127"/>
    </row>
    <row r="435" spans="1:39" ht="15" customHeight="1" x14ac:dyDescent="0.25">
      <c r="A435" s="130"/>
      <c r="B435" s="130"/>
      <c r="C435" s="130"/>
      <c r="D435" s="130"/>
      <c r="E435" s="130"/>
      <c r="F435" s="130"/>
      <c r="G435" s="130"/>
      <c r="H435" s="130"/>
      <c r="I435" s="130"/>
      <c r="J435" s="130"/>
      <c r="K435" s="130"/>
      <c r="L435" s="130"/>
      <c r="M435" s="130"/>
      <c r="N435" s="130"/>
      <c r="O435" s="130"/>
      <c r="P435" s="130"/>
      <c r="Q435" s="130"/>
      <c r="R435" s="130"/>
      <c r="S435" s="130"/>
      <c r="T435" s="127"/>
      <c r="U435" s="127"/>
      <c r="V435" s="127"/>
      <c r="W435" s="127"/>
      <c r="X435" s="127"/>
      <c r="Y435" s="127"/>
      <c r="Z435" s="127"/>
      <c r="AA435" s="127"/>
      <c r="AB435" s="127"/>
      <c r="AC435" s="127"/>
      <c r="AD435" s="127"/>
      <c r="AE435" s="127"/>
      <c r="AF435" s="127"/>
      <c r="AG435" s="127"/>
      <c r="AH435" s="127"/>
      <c r="AI435" s="127"/>
      <c r="AJ435" s="127"/>
      <c r="AK435" s="127"/>
      <c r="AL435" s="127"/>
      <c r="AM435" s="127"/>
    </row>
    <row r="436" spans="1:39" ht="15" customHeight="1" x14ac:dyDescent="0.25">
      <c r="A436" s="130"/>
      <c r="B436" s="130"/>
      <c r="C436" s="130"/>
      <c r="D436" s="130"/>
      <c r="E436" s="130"/>
      <c r="F436" s="130"/>
      <c r="G436" s="130"/>
      <c r="H436" s="130"/>
      <c r="I436" s="130"/>
      <c r="J436" s="130"/>
      <c r="K436" s="130"/>
      <c r="L436" s="130"/>
      <c r="M436" s="130"/>
      <c r="N436" s="130"/>
      <c r="O436" s="130"/>
      <c r="P436" s="130"/>
      <c r="Q436" s="130"/>
      <c r="R436" s="130"/>
      <c r="S436" s="130"/>
      <c r="T436" s="127"/>
      <c r="U436" s="127"/>
      <c r="V436" s="127"/>
      <c r="W436" s="127"/>
      <c r="X436" s="127"/>
      <c r="Y436" s="127"/>
      <c r="Z436" s="127"/>
      <c r="AA436" s="127"/>
      <c r="AB436" s="127"/>
      <c r="AC436" s="127"/>
      <c r="AD436" s="127"/>
      <c r="AE436" s="127"/>
      <c r="AF436" s="127"/>
      <c r="AG436" s="127"/>
      <c r="AH436" s="127"/>
      <c r="AI436" s="127"/>
      <c r="AJ436" s="127"/>
      <c r="AK436" s="127"/>
      <c r="AL436" s="127"/>
      <c r="AM436" s="127"/>
    </row>
    <row r="437" spans="1:39" ht="15" customHeight="1" x14ac:dyDescent="0.25">
      <c r="A437" s="130"/>
      <c r="B437" s="130"/>
      <c r="C437" s="130"/>
      <c r="D437" s="130"/>
      <c r="E437" s="130"/>
      <c r="F437" s="130"/>
      <c r="G437" s="130"/>
      <c r="H437" s="130"/>
      <c r="I437" s="130"/>
      <c r="J437" s="130"/>
      <c r="K437" s="130"/>
      <c r="L437" s="130"/>
      <c r="M437" s="130"/>
      <c r="N437" s="130"/>
      <c r="O437" s="130"/>
      <c r="P437" s="130"/>
      <c r="Q437" s="130"/>
      <c r="R437" s="130"/>
      <c r="S437" s="130"/>
      <c r="T437" s="127"/>
      <c r="U437" s="127"/>
      <c r="V437" s="127"/>
      <c r="W437" s="127"/>
      <c r="X437" s="127"/>
      <c r="Y437" s="127"/>
      <c r="Z437" s="127"/>
      <c r="AA437" s="127"/>
      <c r="AB437" s="127"/>
      <c r="AC437" s="127"/>
      <c r="AD437" s="127"/>
      <c r="AE437" s="127"/>
      <c r="AF437" s="127"/>
      <c r="AG437" s="127"/>
      <c r="AH437" s="127"/>
      <c r="AI437" s="127"/>
      <c r="AJ437" s="127"/>
      <c r="AK437" s="127"/>
      <c r="AL437" s="127"/>
      <c r="AM437" s="127"/>
    </row>
    <row r="438" spans="1:39" ht="15" customHeight="1" x14ac:dyDescent="0.25">
      <c r="A438" s="130"/>
      <c r="B438" s="130"/>
      <c r="C438" s="130"/>
      <c r="D438" s="130"/>
      <c r="E438" s="130"/>
      <c r="F438" s="130"/>
      <c r="G438" s="130"/>
      <c r="H438" s="130"/>
      <c r="I438" s="130"/>
      <c r="J438" s="130"/>
      <c r="K438" s="130"/>
      <c r="L438" s="130"/>
      <c r="M438" s="130"/>
      <c r="N438" s="130"/>
      <c r="O438" s="130"/>
      <c r="P438" s="130"/>
      <c r="Q438" s="130"/>
      <c r="R438" s="130"/>
      <c r="S438" s="130"/>
      <c r="T438" s="127"/>
      <c r="U438" s="127"/>
      <c r="V438" s="127"/>
      <c r="W438" s="127"/>
      <c r="X438" s="127"/>
      <c r="Y438" s="127"/>
      <c r="Z438" s="127"/>
      <c r="AA438" s="127"/>
      <c r="AB438" s="127"/>
      <c r="AC438" s="127"/>
      <c r="AD438" s="127"/>
      <c r="AE438" s="127"/>
      <c r="AF438" s="127"/>
      <c r="AG438" s="127"/>
      <c r="AH438" s="127"/>
      <c r="AI438" s="127"/>
      <c r="AJ438" s="127"/>
      <c r="AK438" s="127"/>
      <c r="AL438" s="127"/>
      <c r="AM438" s="127"/>
    </row>
    <row r="439" spans="1:39" ht="15" customHeight="1" x14ac:dyDescent="0.25">
      <c r="A439" s="130"/>
      <c r="B439" s="130"/>
      <c r="C439" s="130"/>
      <c r="D439" s="130"/>
      <c r="E439" s="130"/>
      <c r="F439" s="130"/>
      <c r="G439" s="130"/>
      <c r="H439" s="130"/>
      <c r="I439" s="130"/>
      <c r="J439" s="130"/>
      <c r="K439" s="130"/>
      <c r="L439" s="130"/>
      <c r="M439" s="130"/>
      <c r="N439" s="130"/>
      <c r="O439" s="130"/>
      <c r="P439" s="130"/>
      <c r="Q439" s="130"/>
      <c r="R439" s="130"/>
      <c r="S439" s="130"/>
      <c r="T439" s="127"/>
      <c r="U439" s="127"/>
      <c r="V439" s="127"/>
      <c r="W439" s="127"/>
      <c r="X439" s="127"/>
      <c r="Y439" s="127"/>
      <c r="Z439" s="127"/>
      <c r="AA439" s="127"/>
      <c r="AB439" s="127"/>
      <c r="AC439" s="127"/>
      <c r="AD439" s="127"/>
      <c r="AE439" s="127"/>
      <c r="AF439" s="127"/>
      <c r="AG439" s="127"/>
      <c r="AH439" s="127"/>
      <c r="AI439" s="127"/>
      <c r="AJ439" s="127"/>
      <c r="AK439" s="127"/>
      <c r="AL439" s="127"/>
      <c r="AM439" s="127"/>
    </row>
    <row r="440" spans="1:39" ht="15" customHeight="1" x14ac:dyDescent="0.25">
      <c r="A440" s="130"/>
      <c r="B440" s="130"/>
      <c r="C440" s="130"/>
      <c r="D440" s="130"/>
      <c r="E440" s="130"/>
      <c r="F440" s="130"/>
      <c r="G440" s="130"/>
      <c r="H440" s="130"/>
      <c r="I440" s="130"/>
      <c r="J440" s="130"/>
      <c r="K440" s="130"/>
      <c r="L440" s="130"/>
      <c r="M440" s="130"/>
      <c r="N440" s="130"/>
      <c r="O440" s="130"/>
      <c r="P440" s="130"/>
      <c r="Q440" s="130"/>
      <c r="R440" s="130"/>
      <c r="S440" s="130"/>
      <c r="T440" s="127"/>
      <c r="U440" s="127"/>
      <c r="V440" s="127"/>
      <c r="W440" s="127"/>
      <c r="X440" s="127"/>
      <c r="Y440" s="127"/>
      <c r="Z440" s="127"/>
      <c r="AA440" s="127"/>
      <c r="AB440" s="127"/>
      <c r="AC440" s="127"/>
      <c r="AD440" s="127"/>
      <c r="AE440" s="127"/>
      <c r="AF440" s="127"/>
      <c r="AG440" s="127"/>
      <c r="AH440" s="127"/>
      <c r="AI440" s="127"/>
      <c r="AJ440" s="127"/>
      <c r="AK440" s="127"/>
      <c r="AL440" s="127"/>
      <c r="AM440" s="127"/>
    </row>
    <row r="441" spans="1:39" ht="15" customHeight="1" x14ac:dyDescent="0.25">
      <c r="A441" s="130"/>
      <c r="B441" s="130"/>
      <c r="C441" s="130"/>
      <c r="D441" s="130"/>
      <c r="E441" s="130"/>
      <c r="F441" s="130"/>
      <c r="G441" s="130"/>
      <c r="H441" s="130"/>
      <c r="I441" s="130"/>
      <c r="J441" s="130"/>
      <c r="K441" s="130"/>
      <c r="L441" s="130"/>
      <c r="M441" s="130"/>
      <c r="N441" s="130"/>
      <c r="O441" s="130"/>
      <c r="P441" s="130"/>
      <c r="Q441" s="130"/>
      <c r="R441" s="130"/>
      <c r="S441" s="130"/>
      <c r="T441" s="127"/>
      <c r="U441" s="127"/>
      <c r="V441" s="127"/>
      <c r="W441" s="127"/>
      <c r="X441" s="127"/>
      <c r="Y441" s="127"/>
      <c r="Z441" s="127"/>
      <c r="AA441" s="127"/>
      <c r="AB441" s="127"/>
      <c r="AC441" s="127"/>
      <c r="AD441" s="127"/>
      <c r="AE441" s="127"/>
      <c r="AF441" s="127"/>
      <c r="AG441" s="127"/>
      <c r="AH441" s="127"/>
      <c r="AI441" s="127"/>
      <c r="AJ441" s="127"/>
      <c r="AK441" s="127"/>
      <c r="AL441" s="127"/>
      <c r="AM441" s="127"/>
    </row>
    <row r="442" spans="1:39" ht="15" customHeight="1" x14ac:dyDescent="0.25">
      <c r="A442" s="130"/>
      <c r="B442" s="130"/>
      <c r="C442" s="130"/>
      <c r="D442" s="130"/>
      <c r="E442" s="130"/>
      <c r="F442" s="130"/>
      <c r="G442" s="130"/>
      <c r="H442" s="130"/>
      <c r="I442" s="130"/>
      <c r="J442" s="130"/>
      <c r="K442" s="130"/>
      <c r="L442" s="130"/>
      <c r="M442" s="130"/>
      <c r="N442" s="130"/>
      <c r="O442" s="130"/>
      <c r="P442" s="130"/>
      <c r="Q442" s="130"/>
      <c r="R442" s="130"/>
      <c r="S442" s="130"/>
      <c r="T442" s="127"/>
      <c r="U442" s="127"/>
      <c r="V442" s="127"/>
      <c r="W442" s="127"/>
      <c r="X442" s="127"/>
      <c r="Y442" s="127"/>
      <c r="Z442" s="127"/>
      <c r="AA442" s="127"/>
      <c r="AB442" s="127"/>
      <c r="AC442" s="127"/>
      <c r="AD442" s="127"/>
      <c r="AE442" s="127"/>
      <c r="AF442" s="127"/>
      <c r="AG442" s="127"/>
      <c r="AH442" s="127"/>
      <c r="AI442" s="127"/>
      <c r="AJ442" s="127"/>
      <c r="AK442" s="127"/>
      <c r="AL442" s="127"/>
      <c r="AM442" s="127"/>
    </row>
    <row r="443" spans="1:39" ht="15" customHeight="1" x14ac:dyDescent="0.25">
      <c r="A443" s="130"/>
      <c r="B443" s="130"/>
      <c r="C443" s="130"/>
      <c r="D443" s="130"/>
      <c r="E443" s="130"/>
      <c r="F443" s="130"/>
      <c r="G443" s="130"/>
      <c r="H443" s="130"/>
      <c r="I443" s="130"/>
      <c r="J443" s="130"/>
      <c r="K443" s="130"/>
      <c r="L443" s="130"/>
      <c r="M443" s="130"/>
      <c r="N443" s="130"/>
      <c r="O443" s="130"/>
      <c r="P443" s="130"/>
      <c r="Q443" s="130"/>
      <c r="R443" s="130"/>
      <c r="S443" s="130"/>
      <c r="T443" s="127"/>
      <c r="U443" s="127"/>
      <c r="V443" s="127"/>
      <c r="W443" s="127"/>
      <c r="X443" s="127"/>
      <c r="Y443" s="127"/>
      <c r="Z443" s="127"/>
      <c r="AA443" s="127"/>
      <c r="AB443" s="127"/>
      <c r="AC443" s="127"/>
      <c r="AD443" s="127"/>
      <c r="AE443" s="127"/>
      <c r="AF443" s="127"/>
      <c r="AG443" s="127"/>
      <c r="AH443" s="127"/>
      <c r="AI443" s="127"/>
      <c r="AJ443" s="127"/>
      <c r="AK443" s="127"/>
      <c r="AL443" s="127"/>
      <c r="AM443" s="127"/>
    </row>
    <row r="444" spans="1:39" ht="15" customHeight="1" x14ac:dyDescent="0.25">
      <c r="A444" s="130"/>
      <c r="B444" s="130"/>
      <c r="C444" s="130"/>
      <c r="D444" s="130"/>
      <c r="E444" s="130"/>
      <c r="F444" s="130"/>
      <c r="G444" s="130"/>
      <c r="H444" s="130"/>
      <c r="I444" s="130"/>
      <c r="J444" s="130"/>
      <c r="K444" s="130"/>
      <c r="L444" s="130"/>
      <c r="M444" s="130"/>
      <c r="N444" s="130"/>
      <c r="O444" s="130"/>
      <c r="P444" s="130"/>
      <c r="Q444" s="130"/>
      <c r="R444" s="130"/>
      <c r="S444" s="130"/>
      <c r="T444" s="127"/>
      <c r="U444" s="127"/>
      <c r="V444" s="127"/>
      <c r="W444" s="127"/>
      <c r="X444" s="127"/>
      <c r="Y444" s="127"/>
      <c r="Z444" s="127"/>
      <c r="AA444" s="127"/>
      <c r="AB444" s="127"/>
      <c r="AC444" s="127"/>
      <c r="AD444" s="127"/>
      <c r="AE444" s="127"/>
      <c r="AF444" s="127"/>
      <c r="AG444" s="127"/>
      <c r="AH444" s="127"/>
      <c r="AI444" s="127"/>
      <c r="AJ444" s="127"/>
      <c r="AK444" s="127"/>
      <c r="AL444" s="127"/>
      <c r="AM444" s="127"/>
    </row>
    <row r="445" spans="1:39" ht="15" customHeight="1" x14ac:dyDescent="0.25">
      <c r="A445" s="130"/>
      <c r="B445" s="130"/>
      <c r="C445" s="130"/>
      <c r="D445" s="130"/>
      <c r="E445" s="130"/>
      <c r="F445" s="130"/>
      <c r="G445" s="130"/>
      <c r="H445" s="130"/>
      <c r="I445" s="130"/>
      <c r="J445" s="130"/>
      <c r="K445" s="130"/>
      <c r="L445" s="130"/>
      <c r="M445" s="130"/>
      <c r="N445" s="130"/>
      <c r="O445" s="130"/>
      <c r="P445" s="130"/>
      <c r="Q445" s="130"/>
      <c r="R445" s="130"/>
      <c r="S445" s="130"/>
      <c r="T445" s="127"/>
      <c r="U445" s="127"/>
      <c r="V445" s="127"/>
      <c r="W445" s="127"/>
      <c r="X445" s="127"/>
      <c r="Y445" s="127"/>
      <c r="Z445" s="127"/>
      <c r="AA445" s="127"/>
      <c r="AB445" s="127"/>
      <c r="AC445" s="127"/>
      <c r="AD445" s="127"/>
      <c r="AE445" s="127"/>
      <c r="AF445" s="127"/>
      <c r="AG445" s="127"/>
      <c r="AH445" s="127"/>
      <c r="AI445" s="127"/>
      <c r="AJ445" s="127"/>
      <c r="AK445" s="127"/>
      <c r="AL445" s="127"/>
      <c r="AM445" s="127"/>
    </row>
    <row r="446" spans="1:39" ht="15" customHeight="1" x14ac:dyDescent="0.25">
      <c r="A446" s="130"/>
      <c r="B446" s="130"/>
      <c r="C446" s="130"/>
      <c r="D446" s="130"/>
      <c r="E446" s="130"/>
      <c r="F446" s="130"/>
      <c r="G446" s="130"/>
      <c r="H446" s="130"/>
      <c r="I446" s="130"/>
      <c r="J446" s="130"/>
      <c r="K446" s="130"/>
      <c r="L446" s="130"/>
      <c r="M446" s="130"/>
      <c r="N446" s="130"/>
      <c r="O446" s="130"/>
      <c r="P446" s="130"/>
      <c r="Q446" s="130"/>
      <c r="R446" s="130"/>
      <c r="S446" s="130"/>
      <c r="T446" s="127"/>
      <c r="U446" s="127"/>
      <c r="V446" s="127"/>
      <c r="W446" s="127"/>
      <c r="X446" s="127"/>
      <c r="Y446" s="127"/>
      <c r="Z446" s="127"/>
      <c r="AA446" s="127"/>
      <c r="AB446" s="127"/>
      <c r="AC446" s="127"/>
      <c r="AD446" s="127"/>
      <c r="AE446" s="127"/>
      <c r="AF446" s="127"/>
      <c r="AG446" s="127"/>
      <c r="AH446" s="127"/>
      <c r="AI446" s="127"/>
      <c r="AJ446" s="127"/>
      <c r="AK446" s="127"/>
      <c r="AL446" s="127"/>
      <c r="AM446" s="127"/>
    </row>
    <row r="447" spans="1:39" ht="15" customHeight="1" x14ac:dyDescent="0.25">
      <c r="A447" s="130"/>
      <c r="B447" s="130"/>
      <c r="C447" s="130"/>
      <c r="D447" s="130"/>
      <c r="E447" s="130"/>
      <c r="F447" s="130"/>
      <c r="G447" s="130"/>
      <c r="H447" s="130"/>
      <c r="I447" s="130"/>
      <c r="J447" s="130"/>
      <c r="K447" s="130"/>
      <c r="L447" s="130"/>
      <c r="M447" s="130"/>
      <c r="N447" s="130"/>
      <c r="O447" s="130"/>
      <c r="P447" s="130"/>
      <c r="Q447" s="130"/>
      <c r="R447" s="130"/>
      <c r="S447" s="130"/>
      <c r="T447" s="127"/>
      <c r="U447" s="127"/>
      <c r="V447" s="127"/>
      <c r="W447" s="127"/>
      <c r="X447" s="127"/>
      <c r="Y447" s="127"/>
      <c r="Z447" s="127"/>
      <c r="AA447" s="127"/>
      <c r="AB447" s="127"/>
      <c r="AC447" s="127"/>
      <c r="AD447" s="127"/>
      <c r="AE447" s="127"/>
      <c r="AF447" s="127"/>
      <c r="AG447" s="127"/>
      <c r="AH447" s="127"/>
      <c r="AI447" s="127"/>
      <c r="AJ447" s="127"/>
      <c r="AK447" s="127"/>
      <c r="AL447" s="127"/>
      <c r="AM447" s="127"/>
    </row>
    <row r="448" spans="1:39" ht="15" customHeight="1" x14ac:dyDescent="0.25">
      <c r="A448" s="130"/>
      <c r="B448" s="130"/>
      <c r="C448" s="130"/>
      <c r="D448" s="130"/>
      <c r="E448" s="130"/>
      <c r="F448" s="130"/>
      <c r="G448" s="130"/>
      <c r="H448" s="130"/>
      <c r="I448" s="130"/>
      <c r="J448" s="130"/>
      <c r="K448" s="130"/>
      <c r="L448" s="130"/>
      <c r="M448" s="130"/>
      <c r="N448" s="130"/>
      <c r="O448" s="130"/>
      <c r="P448" s="130"/>
      <c r="Q448" s="130"/>
      <c r="R448" s="130"/>
      <c r="S448" s="130"/>
      <c r="T448" s="127"/>
      <c r="U448" s="127"/>
      <c r="V448" s="127"/>
      <c r="W448" s="127"/>
      <c r="X448" s="127"/>
      <c r="Y448" s="127"/>
      <c r="Z448" s="127"/>
      <c r="AA448" s="127"/>
      <c r="AB448" s="127"/>
      <c r="AC448" s="127"/>
      <c r="AD448" s="127"/>
      <c r="AE448" s="127"/>
      <c r="AF448" s="127"/>
      <c r="AG448" s="127"/>
      <c r="AH448" s="127"/>
      <c r="AI448" s="127"/>
      <c r="AJ448" s="127"/>
      <c r="AK448" s="127"/>
      <c r="AL448" s="127"/>
      <c r="AM448" s="127"/>
    </row>
    <row r="449" spans="1:39" ht="15" customHeight="1" x14ac:dyDescent="0.25">
      <c r="A449" s="130"/>
      <c r="B449" s="130"/>
      <c r="C449" s="130"/>
      <c r="D449" s="130"/>
      <c r="E449" s="130"/>
      <c r="F449" s="130"/>
      <c r="G449" s="130"/>
      <c r="H449" s="130"/>
      <c r="I449" s="130"/>
      <c r="J449" s="130"/>
      <c r="K449" s="130"/>
      <c r="L449" s="130"/>
      <c r="M449" s="130"/>
      <c r="N449" s="130"/>
      <c r="O449" s="130"/>
      <c r="P449" s="130"/>
      <c r="Q449" s="130"/>
      <c r="R449" s="130"/>
      <c r="S449" s="130"/>
      <c r="T449" s="127"/>
      <c r="U449" s="127"/>
      <c r="V449" s="127"/>
      <c r="W449" s="127"/>
      <c r="X449" s="127"/>
      <c r="Y449" s="127"/>
      <c r="Z449" s="127"/>
      <c r="AA449" s="127"/>
      <c r="AB449" s="127"/>
      <c r="AC449" s="127"/>
      <c r="AD449" s="127"/>
      <c r="AE449" s="127"/>
      <c r="AF449" s="127"/>
      <c r="AG449" s="127"/>
      <c r="AH449" s="127"/>
      <c r="AI449" s="127"/>
      <c r="AJ449" s="127"/>
      <c r="AK449" s="127"/>
      <c r="AL449" s="127"/>
      <c r="AM449" s="127"/>
    </row>
    <row r="450" spans="1:39" ht="15" customHeight="1" x14ac:dyDescent="0.25">
      <c r="A450" s="130"/>
      <c r="B450" s="130"/>
      <c r="C450" s="130"/>
      <c r="D450" s="130"/>
      <c r="E450" s="130"/>
      <c r="F450" s="130"/>
      <c r="G450" s="130"/>
      <c r="H450" s="130"/>
      <c r="I450" s="130"/>
      <c r="J450" s="130"/>
      <c r="K450" s="130"/>
      <c r="L450" s="130"/>
      <c r="M450" s="130"/>
      <c r="N450" s="130"/>
      <c r="O450" s="130"/>
      <c r="P450" s="130"/>
      <c r="Q450" s="130"/>
      <c r="R450" s="130"/>
      <c r="S450" s="130"/>
      <c r="T450" s="127"/>
      <c r="U450" s="127"/>
      <c r="V450" s="127"/>
      <c r="W450" s="127"/>
      <c r="X450" s="127"/>
      <c r="Y450" s="127"/>
      <c r="Z450" s="127"/>
      <c r="AA450" s="127"/>
      <c r="AB450" s="127"/>
      <c r="AC450" s="127"/>
      <c r="AD450" s="127"/>
      <c r="AE450" s="127"/>
      <c r="AF450" s="127"/>
      <c r="AG450" s="127"/>
      <c r="AH450" s="127"/>
      <c r="AI450" s="127"/>
      <c r="AJ450" s="127"/>
      <c r="AK450" s="127"/>
      <c r="AL450" s="127"/>
      <c r="AM450" s="127"/>
    </row>
    <row r="451" spans="1:39" ht="15" customHeight="1" x14ac:dyDescent="0.25">
      <c r="A451" s="130"/>
      <c r="B451" s="130"/>
      <c r="C451" s="130"/>
      <c r="D451" s="130"/>
      <c r="E451" s="130"/>
      <c r="F451" s="130"/>
      <c r="G451" s="130"/>
      <c r="H451" s="130"/>
      <c r="I451" s="130"/>
      <c r="J451" s="130"/>
      <c r="K451" s="130"/>
      <c r="L451" s="130"/>
      <c r="M451" s="130"/>
      <c r="N451" s="130"/>
      <c r="O451" s="130"/>
      <c r="P451" s="130"/>
      <c r="Q451" s="130"/>
      <c r="R451" s="130"/>
      <c r="S451" s="130"/>
      <c r="T451" s="127"/>
      <c r="U451" s="127"/>
      <c r="V451" s="127"/>
      <c r="W451" s="127"/>
      <c r="X451" s="127"/>
      <c r="Y451" s="127"/>
      <c r="Z451" s="127"/>
      <c r="AA451" s="127"/>
      <c r="AB451" s="127"/>
      <c r="AC451" s="127"/>
      <c r="AD451" s="127"/>
      <c r="AE451" s="127"/>
      <c r="AF451" s="127"/>
      <c r="AG451" s="127"/>
      <c r="AH451" s="127"/>
      <c r="AI451" s="127"/>
      <c r="AJ451" s="127"/>
      <c r="AK451" s="127"/>
      <c r="AL451" s="127"/>
      <c r="AM451" s="127"/>
    </row>
    <row r="452" spans="1:39" ht="15" customHeight="1" x14ac:dyDescent="0.25">
      <c r="A452" s="130"/>
      <c r="B452" s="130"/>
      <c r="C452" s="130"/>
      <c r="D452" s="130"/>
      <c r="E452" s="130"/>
      <c r="F452" s="130"/>
      <c r="G452" s="130"/>
      <c r="H452" s="130"/>
      <c r="I452" s="130"/>
      <c r="J452" s="130"/>
      <c r="K452" s="130"/>
      <c r="L452" s="130"/>
      <c r="M452" s="130"/>
      <c r="N452" s="130"/>
      <c r="O452" s="130"/>
      <c r="P452" s="130"/>
      <c r="Q452" s="130"/>
      <c r="R452" s="130"/>
      <c r="S452" s="130"/>
      <c r="T452" s="127"/>
      <c r="U452" s="127"/>
      <c r="V452" s="127"/>
      <c r="W452" s="127"/>
      <c r="X452" s="127"/>
      <c r="Y452" s="127"/>
      <c r="Z452" s="127"/>
      <c r="AA452" s="127"/>
      <c r="AB452" s="127"/>
      <c r="AC452" s="127"/>
      <c r="AD452" s="127"/>
      <c r="AE452" s="127"/>
      <c r="AF452" s="127"/>
      <c r="AG452" s="127"/>
      <c r="AH452" s="127"/>
      <c r="AI452" s="127"/>
      <c r="AJ452" s="127"/>
      <c r="AK452" s="127"/>
      <c r="AL452" s="127"/>
      <c r="AM452" s="127"/>
    </row>
    <row r="453" spans="1:39" ht="15" customHeight="1" x14ac:dyDescent="0.25">
      <c r="A453" s="130"/>
      <c r="B453" s="130"/>
      <c r="C453" s="130"/>
      <c r="D453" s="130"/>
      <c r="E453" s="130"/>
      <c r="F453" s="130"/>
      <c r="G453" s="130"/>
      <c r="H453" s="130"/>
      <c r="I453" s="130"/>
      <c r="J453" s="130"/>
      <c r="K453" s="130"/>
      <c r="L453" s="130"/>
      <c r="M453" s="130"/>
      <c r="N453" s="130"/>
      <c r="O453" s="130"/>
      <c r="P453" s="130"/>
      <c r="Q453" s="130"/>
      <c r="R453" s="130"/>
      <c r="S453" s="130"/>
      <c r="T453" s="127"/>
      <c r="U453" s="127"/>
      <c r="V453" s="127"/>
      <c r="W453" s="127"/>
      <c r="X453" s="127"/>
      <c r="Y453" s="127"/>
      <c r="Z453" s="127"/>
      <c r="AA453" s="127"/>
      <c r="AB453" s="127"/>
      <c r="AC453" s="127"/>
      <c r="AD453" s="127"/>
      <c r="AE453" s="127"/>
      <c r="AF453" s="127"/>
      <c r="AG453" s="127"/>
      <c r="AH453" s="127"/>
      <c r="AI453" s="127"/>
      <c r="AJ453" s="127"/>
      <c r="AK453" s="127"/>
      <c r="AL453" s="127"/>
      <c r="AM453" s="127"/>
    </row>
    <row r="454" spans="1:39" ht="15" customHeight="1" x14ac:dyDescent="0.25">
      <c r="A454" s="130"/>
      <c r="B454" s="130"/>
      <c r="C454" s="130"/>
      <c r="D454" s="130"/>
      <c r="E454" s="130"/>
      <c r="F454" s="130"/>
      <c r="G454" s="130"/>
      <c r="H454" s="130"/>
      <c r="I454" s="130"/>
      <c r="J454" s="130"/>
      <c r="K454" s="130"/>
      <c r="L454" s="130"/>
      <c r="M454" s="130"/>
      <c r="N454" s="130"/>
      <c r="O454" s="130"/>
      <c r="P454" s="130"/>
      <c r="Q454" s="130"/>
      <c r="R454" s="130"/>
      <c r="S454" s="130"/>
      <c r="T454" s="127"/>
      <c r="U454" s="127"/>
      <c r="V454" s="127"/>
      <c r="W454" s="127"/>
      <c r="X454" s="127"/>
      <c r="Y454" s="127"/>
      <c r="Z454" s="127"/>
      <c r="AA454" s="127"/>
      <c r="AB454" s="127"/>
      <c r="AC454" s="127"/>
      <c r="AD454" s="127"/>
      <c r="AE454" s="127"/>
      <c r="AF454" s="127"/>
      <c r="AG454" s="127"/>
      <c r="AH454" s="127"/>
      <c r="AI454" s="127"/>
      <c r="AJ454" s="127"/>
      <c r="AK454" s="127"/>
      <c r="AL454" s="127"/>
      <c r="AM454" s="127"/>
    </row>
    <row r="455" spans="1:39" ht="15" customHeight="1" x14ac:dyDescent="0.25">
      <c r="A455" s="130"/>
      <c r="B455" s="130"/>
      <c r="C455" s="130"/>
      <c r="D455" s="130"/>
      <c r="E455" s="130"/>
      <c r="F455" s="130"/>
      <c r="G455" s="130"/>
      <c r="H455" s="130"/>
      <c r="I455" s="130"/>
      <c r="J455" s="130"/>
      <c r="K455" s="130"/>
      <c r="L455" s="130"/>
      <c r="M455" s="130"/>
      <c r="N455" s="130"/>
      <c r="O455" s="130"/>
      <c r="P455" s="130"/>
      <c r="Q455" s="130"/>
      <c r="R455" s="130"/>
      <c r="S455" s="130"/>
      <c r="T455" s="127"/>
      <c r="U455" s="127"/>
      <c r="V455" s="127"/>
      <c r="W455" s="127"/>
      <c r="X455" s="127"/>
      <c r="Y455" s="127"/>
      <c r="Z455" s="127"/>
      <c r="AA455" s="127"/>
      <c r="AB455" s="127"/>
      <c r="AC455" s="127"/>
      <c r="AD455" s="127"/>
      <c r="AE455" s="127"/>
      <c r="AF455" s="127"/>
      <c r="AG455" s="127"/>
      <c r="AH455" s="127"/>
      <c r="AI455" s="127"/>
      <c r="AJ455" s="127"/>
      <c r="AK455" s="127"/>
      <c r="AL455" s="127"/>
      <c r="AM455" s="127"/>
    </row>
    <row r="456" spans="1:39" ht="15" customHeight="1" x14ac:dyDescent="0.25">
      <c r="A456" s="130"/>
      <c r="B456" s="130"/>
      <c r="C456" s="130"/>
      <c r="D456" s="130"/>
      <c r="E456" s="130"/>
      <c r="F456" s="130"/>
      <c r="G456" s="130"/>
      <c r="H456" s="130"/>
      <c r="I456" s="130"/>
      <c r="J456" s="130"/>
      <c r="K456" s="130"/>
      <c r="L456" s="130"/>
      <c r="M456" s="130"/>
      <c r="N456" s="130"/>
      <c r="O456" s="130"/>
      <c r="P456" s="130"/>
      <c r="Q456" s="130"/>
      <c r="R456" s="130"/>
      <c r="S456" s="130"/>
      <c r="T456" s="127"/>
      <c r="U456" s="127"/>
      <c r="V456" s="127"/>
      <c r="W456" s="127"/>
      <c r="X456" s="127"/>
      <c r="Y456" s="127"/>
      <c r="Z456" s="127"/>
      <c r="AA456" s="127"/>
      <c r="AB456" s="127"/>
      <c r="AC456" s="127"/>
      <c r="AD456" s="127"/>
      <c r="AE456" s="127"/>
      <c r="AF456" s="127"/>
      <c r="AG456" s="127"/>
      <c r="AH456" s="127"/>
      <c r="AI456" s="127"/>
      <c r="AJ456" s="127"/>
      <c r="AK456" s="127"/>
      <c r="AL456" s="127"/>
      <c r="AM456" s="127"/>
    </row>
    <row r="457" spans="1:39" ht="15" customHeight="1" x14ac:dyDescent="0.25">
      <c r="A457" s="130"/>
      <c r="B457" s="130"/>
      <c r="C457" s="130"/>
      <c r="D457" s="130"/>
      <c r="E457" s="130"/>
      <c r="F457" s="130"/>
      <c r="G457" s="130"/>
      <c r="H457" s="130"/>
      <c r="I457" s="130"/>
      <c r="J457" s="130"/>
      <c r="K457" s="130"/>
      <c r="L457" s="130"/>
      <c r="M457" s="130"/>
      <c r="N457" s="130"/>
      <c r="O457" s="130"/>
      <c r="P457" s="130"/>
      <c r="Q457" s="130"/>
      <c r="R457" s="130"/>
      <c r="S457" s="130"/>
      <c r="T457" s="127"/>
      <c r="U457" s="127"/>
      <c r="V457" s="127"/>
      <c r="W457" s="127"/>
      <c r="X457" s="127"/>
      <c r="Y457" s="127"/>
      <c r="Z457" s="127"/>
      <c r="AA457" s="127"/>
      <c r="AB457" s="127"/>
      <c r="AC457" s="127"/>
      <c r="AD457" s="127"/>
      <c r="AE457" s="127"/>
      <c r="AF457" s="127"/>
      <c r="AG457" s="127"/>
      <c r="AH457" s="127"/>
      <c r="AI457" s="127"/>
      <c r="AJ457" s="127"/>
      <c r="AK457" s="127"/>
      <c r="AL457" s="127"/>
      <c r="AM457" s="127"/>
    </row>
    <row r="458" spans="1:39" ht="15" customHeight="1" x14ac:dyDescent="0.25">
      <c r="A458" s="130"/>
      <c r="B458" s="130"/>
      <c r="C458" s="130"/>
      <c r="D458" s="130"/>
      <c r="E458" s="130"/>
      <c r="F458" s="130"/>
      <c r="G458" s="130"/>
      <c r="H458" s="130"/>
      <c r="I458" s="130"/>
      <c r="J458" s="130"/>
      <c r="K458" s="130"/>
      <c r="L458" s="130"/>
      <c r="M458" s="130"/>
      <c r="N458" s="130"/>
      <c r="O458" s="130"/>
      <c r="P458" s="130"/>
      <c r="Q458" s="130"/>
      <c r="R458" s="130"/>
      <c r="S458" s="130"/>
      <c r="T458" s="127"/>
      <c r="U458" s="127"/>
      <c r="V458" s="127"/>
      <c r="W458" s="127"/>
      <c r="X458" s="127"/>
      <c r="Y458" s="127"/>
      <c r="Z458" s="127"/>
      <c r="AA458" s="127"/>
      <c r="AB458" s="127"/>
      <c r="AC458" s="127"/>
      <c r="AD458" s="127"/>
      <c r="AE458" s="127"/>
      <c r="AF458" s="127"/>
      <c r="AG458" s="127"/>
      <c r="AH458" s="127"/>
      <c r="AI458" s="127"/>
      <c r="AJ458" s="127"/>
      <c r="AK458" s="127"/>
      <c r="AL458" s="127"/>
      <c r="AM458" s="127"/>
    </row>
    <row r="459" spans="1:39" ht="15" customHeight="1" x14ac:dyDescent="0.25">
      <c r="A459" s="130"/>
      <c r="B459" s="130"/>
      <c r="C459" s="130"/>
      <c r="D459" s="130"/>
      <c r="E459" s="130"/>
      <c r="F459" s="130"/>
      <c r="G459" s="130"/>
      <c r="H459" s="130"/>
      <c r="I459" s="130"/>
      <c r="J459" s="130"/>
      <c r="K459" s="130"/>
      <c r="L459" s="130"/>
      <c r="M459" s="130"/>
      <c r="N459" s="130"/>
      <c r="O459" s="130"/>
      <c r="P459" s="130"/>
      <c r="Q459" s="130"/>
      <c r="R459" s="130"/>
      <c r="S459" s="130"/>
      <c r="T459" s="127"/>
      <c r="U459" s="127"/>
      <c r="V459" s="127"/>
      <c r="W459" s="127"/>
      <c r="X459" s="127"/>
      <c r="Y459" s="127"/>
      <c r="Z459" s="127"/>
      <c r="AA459" s="127"/>
      <c r="AB459" s="127"/>
      <c r="AC459" s="127"/>
      <c r="AD459" s="127"/>
      <c r="AE459" s="127"/>
      <c r="AF459" s="127"/>
      <c r="AG459" s="127"/>
      <c r="AH459" s="127"/>
      <c r="AI459" s="127"/>
      <c r="AJ459" s="127"/>
      <c r="AK459" s="127"/>
      <c r="AL459" s="127"/>
      <c r="AM459" s="127"/>
    </row>
    <row r="460" spans="1:39" ht="15" customHeight="1" x14ac:dyDescent="0.25">
      <c r="A460" s="130"/>
      <c r="B460" s="130"/>
      <c r="C460" s="130"/>
      <c r="D460" s="130"/>
      <c r="E460" s="130"/>
      <c r="F460" s="130"/>
      <c r="G460" s="130"/>
      <c r="H460" s="130"/>
      <c r="I460" s="130"/>
      <c r="J460" s="130"/>
      <c r="K460" s="130"/>
      <c r="L460" s="130"/>
      <c r="M460" s="130"/>
      <c r="N460" s="130"/>
      <c r="O460" s="130"/>
      <c r="P460" s="130"/>
      <c r="Q460" s="130"/>
      <c r="R460" s="130"/>
      <c r="S460" s="130"/>
      <c r="T460" s="127"/>
      <c r="U460" s="127"/>
      <c r="V460" s="127"/>
      <c r="W460" s="127"/>
      <c r="X460" s="127"/>
      <c r="Y460" s="127"/>
      <c r="Z460" s="127"/>
      <c r="AA460" s="127"/>
      <c r="AB460" s="127"/>
      <c r="AC460" s="127"/>
      <c r="AD460" s="127"/>
      <c r="AE460" s="127"/>
      <c r="AF460" s="127"/>
      <c r="AG460" s="127"/>
      <c r="AH460" s="127"/>
      <c r="AI460" s="127"/>
      <c r="AJ460" s="127"/>
      <c r="AK460" s="127"/>
      <c r="AL460" s="127"/>
      <c r="AM460" s="127"/>
    </row>
    <row r="461" spans="1:39" ht="15" customHeight="1" x14ac:dyDescent="0.25">
      <c r="A461" s="130"/>
      <c r="B461" s="130"/>
      <c r="C461" s="130"/>
      <c r="D461" s="130"/>
      <c r="E461" s="130"/>
      <c r="F461" s="130"/>
      <c r="G461" s="130"/>
      <c r="H461" s="130"/>
      <c r="I461" s="130"/>
      <c r="J461" s="130"/>
      <c r="K461" s="130"/>
      <c r="L461" s="130"/>
      <c r="M461" s="130"/>
      <c r="N461" s="130"/>
      <c r="O461" s="130"/>
      <c r="P461" s="130"/>
      <c r="Q461" s="130"/>
      <c r="R461" s="130"/>
      <c r="S461" s="130"/>
      <c r="T461" s="127"/>
      <c r="U461" s="127"/>
      <c r="V461" s="127"/>
      <c r="W461" s="127"/>
      <c r="X461" s="127"/>
      <c r="Y461" s="127"/>
      <c r="Z461" s="127"/>
      <c r="AA461" s="127"/>
      <c r="AB461" s="127"/>
      <c r="AC461" s="127"/>
      <c r="AD461" s="127"/>
      <c r="AE461" s="127"/>
      <c r="AF461" s="127"/>
      <c r="AG461" s="127"/>
      <c r="AH461" s="127"/>
      <c r="AI461" s="127"/>
      <c r="AJ461" s="127"/>
      <c r="AK461" s="127"/>
      <c r="AL461" s="127"/>
      <c r="AM461" s="127"/>
    </row>
    <row r="462" spans="1:39" ht="15" customHeight="1" x14ac:dyDescent="0.25">
      <c r="A462" s="130"/>
      <c r="B462" s="130"/>
      <c r="C462" s="130"/>
      <c r="D462" s="130"/>
      <c r="E462" s="130"/>
      <c r="F462" s="130"/>
      <c r="G462" s="130"/>
      <c r="H462" s="130"/>
      <c r="I462" s="130"/>
      <c r="J462" s="130"/>
      <c r="K462" s="130"/>
      <c r="L462" s="130"/>
      <c r="M462" s="130"/>
      <c r="N462" s="130"/>
      <c r="O462" s="130"/>
      <c r="P462" s="130"/>
      <c r="Q462" s="130"/>
      <c r="R462" s="130"/>
      <c r="S462" s="130"/>
      <c r="T462" s="127"/>
      <c r="U462" s="127"/>
      <c r="V462" s="127"/>
      <c r="W462" s="127"/>
      <c r="X462" s="127"/>
      <c r="Y462" s="127"/>
      <c r="Z462" s="127"/>
      <c r="AA462" s="127"/>
      <c r="AB462" s="127"/>
      <c r="AC462" s="127"/>
      <c r="AD462" s="127"/>
      <c r="AE462" s="127"/>
      <c r="AF462" s="127"/>
      <c r="AG462" s="127"/>
      <c r="AH462" s="127"/>
      <c r="AI462" s="127"/>
      <c r="AJ462" s="127"/>
      <c r="AK462" s="127"/>
      <c r="AL462" s="127"/>
      <c r="AM462" s="127"/>
    </row>
    <row r="463" spans="1:39" ht="15" customHeight="1" x14ac:dyDescent="0.25">
      <c r="A463" s="130"/>
      <c r="B463" s="130"/>
      <c r="C463" s="130"/>
      <c r="D463" s="130"/>
      <c r="E463" s="130"/>
      <c r="F463" s="130"/>
      <c r="G463" s="130"/>
      <c r="H463" s="130"/>
      <c r="I463" s="130"/>
      <c r="J463" s="130"/>
      <c r="K463" s="130"/>
      <c r="L463" s="130"/>
      <c r="M463" s="130"/>
      <c r="N463" s="130"/>
      <c r="O463" s="130"/>
      <c r="P463" s="130"/>
      <c r="Q463" s="130"/>
      <c r="R463" s="130"/>
      <c r="S463" s="130"/>
      <c r="T463" s="127"/>
      <c r="U463" s="127"/>
      <c r="V463" s="127"/>
      <c r="W463" s="127"/>
      <c r="X463" s="127"/>
      <c r="Y463" s="127"/>
      <c r="Z463" s="127"/>
      <c r="AA463" s="127"/>
      <c r="AB463" s="127"/>
      <c r="AC463" s="127"/>
      <c r="AD463" s="127"/>
      <c r="AE463" s="127"/>
      <c r="AF463" s="127"/>
      <c r="AG463" s="127"/>
      <c r="AH463" s="127"/>
      <c r="AI463" s="127"/>
      <c r="AJ463" s="127"/>
      <c r="AK463" s="127"/>
      <c r="AL463" s="127"/>
      <c r="AM463" s="127"/>
    </row>
    <row r="464" spans="1:39" ht="15" customHeight="1" x14ac:dyDescent="0.25">
      <c r="A464" s="130"/>
      <c r="B464" s="130"/>
      <c r="C464" s="130"/>
      <c r="D464" s="130"/>
      <c r="E464" s="130"/>
      <c r="F464" s="130"/>
      <c r="G464" s="130"/>
      <c r="H464" s="130"/>
      <c r="I464" s="130"/>
      <c r="J464" s="130"/>
      <c r="K464" s="130"/>
      <c r="L464" s="130"/>
      <c r="M464" s="130"/>
      <c r="N464" s="130"/>
      <c r="O464" s="130"/>
      <c r="P464" s="130"/>
      <c r="Q464" s="130"/>
      <c r="R464" s="130"/>
      <c r="S464" s="130"/>
      <c r="T464" s="127"/>
      <c r="U464" s="127"/>
      <c r="V464" s="127"/>
      <c r="W464" s="127"/>
      <c r="X464" s="127"/>
      <c r="Y464" s="127"/>
      <c r="Z464" s="127"/>
      <c r="AA464" s="127"/>
      <c r="AB464" s="127"/>
      <c r="AC464" s="127"/>
      <c r="AD464" s="127"/>
      <c r="AE464" s="127"/>
      <c r="AF464" s="127"/>
      <c r="AG464" s="127"/>
      <c r="AH464" s="127"/>
      <c r="AI464" s="127"/>
      <c r="AJ464" s="127"/>
      <c r="AK464" s="127"/>
      <c r="AL464" s="127"/>
      <c r="AM464" s="127"/>
    </row>
    <row r="465" spans="1:39" ht="15" customHeight="1" x14ac:dyDescent="0.25">
      <c r="A465" s="130"/>
      <c r="B465" s="130"/>
      <c r="C465" s="130"/>
      <c r="D465" s="130"/>
      <c r="E465" s="130"/>
      <c r="F465" s="130"/>
      <c r="G465" s="130"/>
      <c r="H465" s="130"/>
      <c r="I465" s="130"/>
      <c r="J465" s="130"/>
      <c r="K465" s="130"/>
      <c r="L465" s="130"/>
      <c r="M465" s="130"/>
      <c r="N465" s="130"/>
      <c r="O465" s="130"/>
      <c r="P465" s="130"/>
      <c r="Q465" s="130"/>
      <c r="R465" s="130"/>
      <c r="S465" s="130"/>
      <c r="T465" s="127"/>
      <c r="U465" s="127"/>
      <c r="V465" s="127"/>
      <c r="W465" s="127"/>
      <c r="X465" s="127"/>
      <c r="Y465" s="127"/>
      <c r="Z465" s="127"/>
      <c r="AA465" s="127"/>
      <c r="AB465" s="127"/>
      <c r="AC465" s="127"/>
      <c r="AD465" s="127"/>
      <c r="AE465" s="127"/>
      <c r="AF465" s="127"/>
      <c r="AG465" s="127"/>
      <c r="AH465" s="127"/>
      <c r="AI465" s="127"/>
      <c r="AJ465" s="127"/>
      <c r="AK465" s="127"/>
      <c r="AL465" s="127"/>
      <c r="AM465" s="127"/>
    </row>
    <row r="466" spans="1:39" ht="15" customHeight="1" x14ac:dyDescent="0.25">
      <c r="A466" s="130"/>
      <c r="B466" s="130"/>
      <c r="C466" s="130"/>
      <c r="D466" s="130"/>
      <c r="E466" s="130"/>
      <c r="F466" s="130"/>
      <c r="G466" s="130"/>
      <c r="H466" s="130"/>
      <c r="I466" s="130"/>
      <c r="J466" s="130"/>
      <c r="K466" s="130"/>
      <c r="L466" s="130"/>
      <c r="M466" s="130"/>
      <c r="N466" s="130"/>
      <c r="O466" s="130"/>
      <c r="P466" s="130"/>
      <c r="Q466" s="130"/>
      <c r="R466" s="130"/>
      <c r="S466" s="130"/>
      <c r="T466" s="127"/>
      <c r="U466" s="127"/>
      <c r="V466" s="127"/>
      <c r="W466" s="127"/>
      <c r="X466" s="127"/>
      <c r="Y466" s="127"/>
      <c r="Z466" s="127"/>
      <c r="AA466" s="127"/>
      <c r="AB466" s="127"/>
      <c r="AC466" s="127"/>
      <c r="AD466" s="127"/>
      <c r="AE466" s="127"/>
      <c r="AF466" s="127"/>
      <c r="AG466" s="127"/>
      <c r="AH466" s="127"/>
      <c r="AI466" s="127"/>
      <c r="AJ466" s="127"/>
      <c r="AK466" s="127"/>
      <c r="AL466" s="127"/>
      <c r="AM466" s="127"/>
    </row>
    <row r="467" spans="1:39" ht="15" customHeight="1" x14ac:dyDescent="0.25">
      <c r="A467" s="130"/>
      <c r="B467" s="130"/>
      <c r="C467" s="130"/>
      <c r="D467" s="130"/>
      <c r="E467" s="130"/>
      <c r="F467" s="130"/>
      <c r="G467" s="130"/>
      <c r="H467" s="130"/>
      <c r="I467" s="130"/>
      <c r="J467" s="130"/>
      <c r="K467" s="130"/>
      <c r="L467" s="130"/>
      <c r="M467" s="130"/>
      <c r="N467" s="130"/>
      <c r="O467" s="130"/>
      <c r="P467" s="130"/>
      <c r="Q467" s="130"/>
      <c r="R467" s="130"/>
      <c r="S467" s="130"/>
      <c r="T467" s="127"/>
      <c r="U467" s="127"/>
      <c r="V467" s="127"/>
      <c r="W467" s="127"/>
      <c r="X467" s="127"/>
      <c r="Y467" s="127"/>
      <c r="Z467" s="127"/>
      <c r="AA467" s="127"/>
      <c r="AB467" s="127"/>
      <c r="AC467" s="127"/>
      <c r="AD467" s="127"/>
      <c r="AE467" s="127"/>
      <c r="AF467" s="127"/>
      <c r="AG467" s="127"/>
      <c r="AH467" s="127"/>
      <c r="AI467" s="127"/>
      <c r="AJ467" s="127"/>
      <c r="AK467" s="127"/>
      <c r="AL467" s="127"/>
      <c r="AM467" s="127"/>
    </row>
    <row r="468" spans="1:39" ht="15" customHeight="1" x14ac:dyDescent="0.25">
      <c r="A468" s="130"/>
      <c r="B468" s="130"/>
      <c r="C468" s="130"/>
      <c r="D468" s="130"/>
      <c r="E468" s="130"/>
      <c r="F468" s="130"/>
      <c r="G468" s="130"/>
      <c r="H468" s="130"/>
      <c r="I468" s="130"/>
      <c r="J468" s="130"/>
      <c r="K468" s="130"/>
      <c r="L468" s="130"/>
      <c r="M468" s="130"/>
      <c r="N468" s="130"/>
      <c r="O468" s="130"/>
      <c r="P468" s="130"/>
      <c r="Q468" s="130"/>
      <c r="R468" s="130"/>
      <c r="S468" s="130"/>
      <c r="T468" s="127"/>
      <c r="U468" s="127"/>
      <c r="V468" s="127"/>
      <c r="W468" s="127"/>
      <c r="X468" s="127"/>
      <c r="Y468" s="127"/>
      <c r="Z468" s="127"/>
      <c r="AA468" s="127"/>
      <c r="AB468" s="127"/>
      <c r="AC468" s="127"/>
      <c r="AD468" s="127"/>
      <c r="AE468" s="127"/>
      <c r="AF468" s="127"/>
      <c r="AG468" s="127"/>
      <c r="AH468" s="127"/>
      <c r="AI468" s="127"/>
      <c r="AJ468" s="127"/>
      <c r="AK468" s="127"/>
      <c r="AL468" s="127"/>
      <c r="AM468" s="127"/>
    </row>
    <row r="469" spans="1:39" ht="15" customHeight="1" x14ac:dyDescent="0.25">
      <c r="A469" s="130"/>
      <c r="B469" s="130"/>
      <c r="C469" s="130"/>
      <c r="D469" s="130"/>
      <c r="E469" s="130"/>
      <c r="F469" s="130"/>
      <c r="G469" s="130"/>
      <c r="H469" s="130"/>
      <c r="I469" s="130"/>
      <c r="J469" s="130"/>
      <c r="K469" s="130"/>
      <c r="L469" s="130"/>
      <c r="M469" s="130"/>
      <c r="N469" s="130"/>
      <c r="O469" s="130"/>
      <c r="P469" s="130"/>
      <c r="Q469" s="130"/>
      <c r="R469" s="130"/>
      <c r="S469" s="130"/>
      <c r="T469" s="127"/>
      <c r="U469" s="127"/>
      <c r="V469" s="127"/>
      <c r="W469" s="127"/>
      <c r="X469" s="127"/>
      <c r="Y469" s="127"/>
      <c r="Z469" s="127"/>
      <c r="AA469" s="127"/>
      <c r="AB469" s="127"/>
      <c r="AC469" s="127"/>
      <c r="AD469" s="127"/>
      <c r="AE469" s="127"/>
      <c r="AF469" s="127"/>
      <c r="AG469" s="127"/>
      <c r="AH469" s="127"/>
      <c r="AI469" s="127"/>
      <c r="AJ469" s="127"/>
      <c r="AK469" s="127"/>
      <c r="AL469" s="127"/>
      <c r="AM469" s="127"/>
    </row>
    <row r="470" spans="1:39" ht="15" customHeight="1" x14ac:dyDescent="0.25">
      <c r="A470" s="130"/>
      <c r="B470" s="130"/>
      <c r="C470" s="130"/>
      <c r="D470" s="130"/>
      <c r="E470" s="130"/>
      <c r="F470" s="130"/>
      <c r="G470" s="130"/>
      <c r="H470" s="130"/>
      <c r="I470" s="130"/>
      <c r="J470" s="130"/>
      <c r="K470" s="130"/>
      <c r="L470" s="130"/>
      <c r="M470" s="130"/>
      <c r="N470" s="130"/>
      <c r="O470" s="130"/>
      <c r="P470" s="130"/>
      <c r="Q470" s="130"/>
      <c r="R470" s="130"/>
      <c r="S470" s="130"/>
      <c r="T470" s="127"/>
      <c r="U470" s="127"/>
      <c r="V470" s="127"/>
      <c r="W470" s="127"/>
      <c r="X470" s="127"/>
      <c r="Y470" s="127"/>
      <c r="Z470" s="127"/>
      <c r="AA470" s="127"/>
      <c r="AB470" s="127"/>
      <c r="AC470" s="127"/>
      <c r="AD470" s="127"/>
      <c r="AE470" s="127"/>
      <c r="AF470" s="127"/>
      <c r="AG470" s="127"/>
      <c r="AH470" s="127"/>
      <c r="AI470" s="127"/>
      <c r="AJ470" s="127"/>
      <c r="AK470" s="127"/>
      <c r="AL470" s="127"/>
      <c r="AM470" s="127"/>
    </row>
    <row r="471" spans="1:39" ht="15" customHeight="1" x14ac:dyDescent="0.25">
      <c r="A471" s="130"/>
      <c r="B471" s="130"/>
      <c r="C471" s="130"/>
      <c r="D471" s="130"/>
      <c r="E471" s="130"/>
      <c r="F471" s="130"/>
      <c r="G471" s="130"/>
      <c r="H471" s="130"/>
      <c r="I471" s="130"/>
      <c r="J471" s="130"/>
      <c r="K471" s="130"/>
      <c r="L471" s="130"/>
      <c r="M471" s="130"/>
      <c r="N471" s="130"/>
      <c r="O471" s="130"/>
      <c r="P471" s="130"/>
      <c r="Q471" s="130"/>
      <c r="R471" s="130"/>
      <c r="S471" s="130"/>
      <c r="T471" s="127"/>
      <c r="U471" s="127"/>
      <c r="V471" s="127"/>
      <c r="W471" s="127"/>
      <c r="X471" s="127"/>
      <c r="Y471" s="127"/>
      <c r="Z471" s="127"/>
      <c r="AA471" s="127"/>
      <c r="AB471" s="127"/>
      <c r="AC471" s="127"/>
      <c r="AD471" s="127"/>
      <c r="AE471" s="127"/>
      <c r="AF471" s="127"/>
      <c r="AG471" s="127"/>
      <c r="AH471" s="127"/>
      <c r="AI471" s="127"/>
      <c r="AJ471" s="127"/>
      <c r="AK471" s="127"/>
      <c r="AL471" s="127"/>
      <c r="AM471" s="127"/>
    </row>
    <row r="472" spans="1:39" ht="15" customHeight="1" x14ac:dyDescent="0.25">
      <c r="A472" s="130"/>
      <c r="B472" s="130"/>
      <c r="C472" s="130"/>
      <c r="D472" s="130"/>
      <c r="E472" s="130"/>
      <c r="F472" s="130"/>
      <c r="G472" s="130"/>
      <c r="H472" s="130"/>
      <c r="I472" s="130"/>
      <c r="J472" s="130"/>
      <c r="K472" s="130"/>
      <c r="L472" s="130"/>
      <c r="M472" s="130"/>
      <c r="N472" s="130"/>
      <c r="O472" s="130"/>
      <c r="P472" s="130"/>
      <c r="Q472" s="130"/>
      <c r="R472" s="130"/>
      <c r="S472" s="130"/>
      <c r="T472" s="127"/>
      <c r="U472" s="127"/>
      <c r="V472" s="127"/>
      <c r="W472" s="127"/>
      <c r="X472" s="127"/>
      <c r="Y472" s="127"/>
      <c r="Z472" s="127"/>
      <c r="AA472" s="127"/>
      <c r="AB472" s="127"/>
      <c r="AC472" s="127"/>
      <c r="AD472" s="127"/>
      <c r="AE472" s="127"/>
      <c r="AF472" s="127"/>
      <c r="AG472" s="127"/>
      <c r="AH472" s="127"/>
      <c r="AI472" s="127"/>
      <c r="AJ472" s="127"/>
      <c r="AK472" s="127"/>
      <c r="AL472" s="127"/>
      <c r="AM472" s="127"/>
    </row>
    <row r="473" spans="1:39" ht="15" customHeight="1" x14ac:dyDescent="0.25">
      <c r="A473" s="130"/>
      <c r="B473" s="130"/>
      <c r="C473" s="130"/>
      <c r="D473" s="130"/>
      <c r="E473" s="130"/>
      <c r="F473" s="130"/>
      <c r="G473" s="130"/>
      <c r="H473" s="130"/>
      <c r="I473" s="130"/>
      <c r="J473" s="130"/>
      <c r="K473" s="130"/>
      <c r="L473" s="130"/>
      <c r="M473" s="130"/>
      <c r="N473" s="130"/>
      <c r="O473" s="130"/>
      <c r="P473" s="130"/>
      <c r="Q473" s="130"/>
      <c r="R473" s="130"/>
      <c r="S473" s="130"/>
      <c r="T473" s="127"/>
      <c r="U473" s="127"/>
      <c r="V473" s="127"/>
      <c r="W473" s="127"/>
      <c r="X473" s="127"/>
      <c r="Y473" s="127"/>
      <c r="Z473" s="127"/>
      <c r="AA473" s="127"/>
      <c r="AB473" s="127"/>
      <c r="AC473" s="127"/>
      <c r="AD473" s="127"/>
      <c r="AE473" s="127"/>
      <c r="AF473" s="127"/>
      <c r="AG473" s="127"/>
      <c r="AH473" s="127"/>
      <c r="AI473" s="127"/>
      <c r="AJ473" s="127"/>
      <c r="AK473" s="127"/>
      <c r="AL473" s="127"/>
      <c r="AM473" s="127"/>
    </row>
    <row r="474" spans="1:39" ht="15" customHeight="1" x14ac:dyDescent="0.25">
      <c r="A474" s="130"/>
      <c r="B474" s="130"/>
      <c r="C474" s="130"/>
      <c r="D474" s="130"/>
      <c r="E474" s="130"/>
      <c r="F474" s="130"/>
      <c r="G474" s="130"/>
      <c r="H474" s="130"/>
      <c r="I474" s="130"/>
      <c r="J474" s="130"/>
      <c r="K474" s="130"/>
      <c r="L474" s="130"/>
      <c r="M474" s="130"/>
      <c r="N474" s="130"/>
      <c r="O474" s="130"/>
      <c r="P474" s="130"/>
      <c r="Q474" s="130"/>
      <c r="R474" s="130"/>
      <c r="S474" s="130"/>
      <c r="T474" s="127"/>
      <c r="U474" s="127"/>
      <c r="V474" s="127"/>
      <c r="W474" s="127"/>
      <c r="X474" s="127"/>
      <c r="Y474" s="127"/>
      <c r="Z474" s="127"/>
      <c r="AA474" s="127"/>
      <c r="AB474" s="127"/>
      <c r="AC474" s="127"/>
      <c r="AD474" s="127"/>
      <c r="AE474" s="127"/>
      <c r="AF474" s="127"/>
      <c r="AG474" s="127"/>
      <c r="AH474" s="127"/>
      <c r="AI474" s="127"/>
      <c r="AJ474" s="127"/>
      <c r="AK474" s="127"/>
      <c r="AL474" s="127"/>
      <c r="AM474" s="127"/>
    </row>
    <row r="475" spans="1:39" ht="15" customHeight="1" x14ac:dyDescent="0.25">
      <c r="A475" s="130"/>
      <c r="B475" s="130"/>
      <c r="C475" s="130"/>
      <c r="D475" s="130"/>
      <c r="E475" s="130"/>
      <c r="F475" s="130"/>
      <c r="G475" s="130"/>
      <c r="H475" s="130"/>
      <c r="I475" s="130"/>
      <c r="J475" s="130"/>
      <c r="K475" s="130"/>
      <c r="L475" s="130"/>
      <c r="M475" s="130"/>
      <c r="N475" s="130"/>
      <c r="O475" s="130"/>
      <c r="P475" s="130"/>
      <c r="Q475" s="130"/>
      <c r="R475" s="130"/>
      <c r="S475" s="130"/>
      <c r="T475" s="127"/>
      <c r="U475" s="127"/>
      <c r="V475" s="127"/>
      <c r="W475" s="127"/>
      <c r="X475" s="127"/>
      <c r="Y475" s="127"/>
      <c r="Z475" s="127"/>
      <c r="AA475" s="127"/>
      <c r="AB475" s="127"/>
      <c r="AC475" s="127"/>
      <c r="AD475" s="127"/>
      <c r="AE475" s="127"/>
      <c r="AF475" s="127"/>
      <c r="AG475" s="127"/>
      <c r="AH475" s="127"/>
      <c r="AI475" s="127"/>
      <c r="AJ475" s="127"/>
      <c r="AK475" s="127"/>
      <c r="AL475" s="127"/>
      <c r="AM475" s="127"/>
    </row>
    <row r="476" spans="1:39" ht="15" customHeight="1" x14ac:dyDescent="0.25">
      <c r="A476" s="130"/>
      <c r="B476" s="130"/>
      <c r="C476" s="130"/>
      <c r="D476" s="130"/>
      <c r="E476" s="130"/>
      <c r="F476" s="130"/>
      <c r="G476" s="130"/>
      <c r="H476" s="130"/>
      <c r="I476" s="130"/>
      <c r="J476" s="130"/>
      <c r="K476" s="130"/>
      <c r="L476" s="130"/>
      <c r="M476" s="130"/>
      <c r="N476" s="130"/>
      <c r="O476" s="130"/>
      <c r="P476" s="130"/>
      <c r="Q476" s="130"/>
      <c r="R476" s="130"/>
      <c r="S476" s="130"/>
      <c r="T476" s="127"/>
      <c r="U476" s="127"/>
      <c r="V476" s="127"/>
      <c r="W476" s="127"/>
      <c r="X476" s="127"/>
      <c r="Y476" s="127"/>
      <c r="Z476" s="127"/>
      <c r="AA476" s="127"/>
      <c r="AB476" s="127"/>
      <c r="AC476" s="127"/>
      <c r="AD476" s="127"/>
      <c r="AE476" s="127"/>
      <c r="AF476" s="127"/>
      <c r="AG476" s="127"/>
      <c r="AH476" s="127"/>
      <c r="AI476" s="127"/>
      <c r="AJ476" s="127"/>
      <c r="AK476" s="127"/>
      <c r="AL476" s="127"/>
      <c r="AM476" s="127"/>
    </row>
    <row r="477" spans="1:39" ht="15" customHeight="1" x14ac:dyDescent="0.25">
      <c r="A477" s="130"/>
      <c r="B477" s="130"/>
      <c r="C477" s="130"/>
      <c r="D477" s="130"/>
      <c r="E477" s="130"/>
      <c r="F477" s="130"/>
      <c r="G477" s="130"/>
      <c r="H477" s="130"/>
      <c r="I477" s="130"/>
      <c r="J477" s="130"/>
      <c r="K477" s="130"/>
      <c r="L477" s="130"/>
      <c r="M477" s="130"/>
      <c r="N477" s="130"/>
      <c r="O477" s="130"/>
      <c r="P477" s="130"/>
      <c r="Q477" s="130"/>
      <c r="R477" s="130"/>
      <c r="S477" s="130"/>
      <c r="T477" s="127"/>
      <c r="U477" s="127"/>
      <c r="V477" s="127"/>
      <c r="W477" s="127"/>
      <c r="X477" s="127"/>
      <c r="Y477" s="127"/>
      <c r="Z477" s="127"/>
      <c r="AA477" s="127"/>
      <c r="AB477" s="127"/>
      <c r="AC477" s="127"/>
      <c r="AD477" s="127"/>
      <c r="AE477" s="127"/>
      <c r="AF477" s="127"/>
      <c r="AG477" s="127"/>
      <c r="AH477" s="127"/>
      <c r="AI477" s="127"/>
      <c r="AJ477" s="127"/>
      <c r="AK477" s="127"/>
      <c r="AL477" s="127"/>
      <c r="AM477" s="127"/>
    </row>
    <row r="478" spans="1:39" ht="15" customHeight="1" x14ac:dyDescent="0.25">
      <c r="A478" s="130"/>
      <c r="B478" s="130"/>
      <c r="C478" s="130"/>
      <c r="D478" s="130"/>
      <c r="E478" s="130"/>
      <c r="F478" s="130"/>
      <c r="G478" s="130"/>
      <c r="H478" s="130"/>
      <c r="I478" s="130"/>
      <c r="J478" s="130"/>
      <c r="K478" s="130"/>
      <c r="L478" s="130"/>
      <c r="M478" s="130"/>
      <c r="N478" s="130"/>
      <c r="O478" s="130"/>
      <c r="P478" s="130"/>
      <c r="Q478" s="130"/>
      <c r="R478" s="130"/>
      <c r="S478" s="130"/>
      <c r="T478" s="127"/>
      <c r="U478" s="127"/>
      <c r="V478" s="127"/>
      <c r="W478" s="127"/>
      <c r="X478" s="127"/>
      <c r="Y478" s="127"/>
      <c r="Z478" s="127"/>
      <c r="AA478" s="127"/>
      <c r="AB478" s="127"/>
      <c r="AC478" s="127"/>
      <c r="AD478" s="127"/>
      <c r="AE478" s="127"/>
      <c r="AF478" s="127"/>
      <c r="AG478" s="127"/>
      <c r="AH478" s="127"/>
      <c r="AI478" s="127"/>
      <c r="AJ478" s="127"/>
      <c r="AK478" s="127"/>
      <c r="AL478" s="127"/>
      <c r="AM478" s="127"/>
    </row>
    <row r="479" spans="1:39" ht="15" customHeight="1" x14ac:dyDescent="0.25">
      <c r="A479" s="130"/>
      <c r="B479" s="130"/>
      <c r="C479" s="130"/>
      <c r="D479" s="130"/>
      <c r="E479" s="130"/>
      <c r="F479" s="130"/>
      <c r="G479" s="130"/>
      <c r="H479" s="130"/>
      <c r="I479" s="130"/>
      <c r="J479" s="130"/>
      <c r="K479" s="130"/>
      <c r="L479" s="130"/>
      <c r="M479" s="130"/>
      <c r="N479" s="130"/>
      <c r="O479" s="130"/>
      <c r="P479" s="130"/>
      <c r="Q479" s="130"/>
      <c r="R479" s="130"/>
      <c r="S479" s="130"/>
      <c r="T479" s="127"/>
      <c r="U479" s="127"/>
      <c r="V479" s="127"/>
      <c r="W479" s="127"/>
      <c r="X479" s="127"/>
      <c r="Y479" s="127"/>
      <c r="Z479" s="127"/>
      <c r="AA479" s="127"/>
      <c r="AB479" s="127"/>
      <c r="AC479" s="127"/>
      <c r="AD479" s="127"/>
      <c r="AE479" s="127"/>
      <c r="AF479" s="127"/>
      <c r="AG479" s="127"/>
      <c r="AH479" s="127"/>
      <c r="AI479" s="127"/>
      <c r="AJ479" s="127"/>
      <c r="AK479" s="127"/>
      <c r="AL479" s="127"/>
      <c r="AM479" s="127"/>
    </row>
    <row r="480" spans="1:39" ht="15" customHeight="1" x14ac:dyDescent="0.25">
      <c r="A480" s="130"/>
      <c r="B480" s="130"/>
      <c r="C480" s="130"/>
      <c r="D480" s="130"/>
      <c r="E480" s="130"/>
      <c r="F480" s="130"/>
      <c r="G480" s="130"/>
      <c r="H480" s="130"/>
      <c r="I480" s="130"/>
      <c r="J480" s="130"/>
      <c r="K480" s="130"/>
      <c r="L480" s="130"/>
      <c r="M480" s="130"/>
      <c r="N480" s="130"/>
      <c r="O480" s="130"/>
      <c r="P480" s="130"/>
      <c r="Q480" s="130"/>
      <c r="R480" s="130"/>
      <c r="S480" s="130"/>
      <c r="T480" s="127"/>
      <c r="U480" s="127"/>
      <c r="V480" s="127"/>
      <c r="W480" s="127"/>
      <c r="X480" s="127"/>
      <c r="Y480" s="127"/>
      <c r="Z480" s="127"/>
      <c r="AA480" s="127"/>
      <c r="AB480" s="127"/>
      <c r="AC480" s="127"/>
      <c r="AD480" s="127"/>
      <c r="AE480" s="127"/>
      <c r="AF480" s="127"/>
      <c r="AG480" s="127"/>
      <c r="AH480" s="127"/>
      <c r="AI480" s="127"/>
      <c r="AJ480" s="127"/>
      <c r="AK480" s="127"/>
      <c r="AL480" s="127"/>
      <c r="AM480" s="127"/>
    </row>
    <row r="481" spans="1:39" ht="15" customHeight="1" x14ac:dyDescent="0.25">
      <c r="A481" s="130"/>
      <c r="B481" s="130"/>
      <c r="C481" s="130"/>
      <c r="D481" s="130"/>
      <c r="E481" s="130"/>
      <c r="F481" s="130"/>
      <c r="G481" s="130"/>
      <c r="H481" s="130"/>
      <c r="I481" s="130"/>
      <c r="J481" s="130"/>
      <c r="K481" s="130"/>
      <c r="L481" s="130"/>
      <c r="M481" s="130"/>
      <c r="N481" s="130"/>
      <c r="O481" s="130"/>
      <c r="P481" s="130"/>
      <c r="Q481" s="130"/>
      <c r="R481" s="130"/>
      <c r="S481" s="130"/>
      <c r="T481" s="127"/>
      <c r="U481" s="127"/>
      <c r="V481" s="127"/>
      <c r="W481" s="127"/>
      <c r="X481" s="127"/>
      <c r="Y481" s="127"/>
      <c r="Z481" s="127"/>
      <c r="AA481" s="127"/>
      <c r="AB481" s="127"/>
      <c r="AC481" s="127"/>
      <c r="AD481" s="127"/>
      <c r="AE481" s="127"/>
      <c r="AF481" s="127"/>
      <c r="AG481" s="127"/>
      <c r="AH481" s="127"/>
      <c r="AI481" s="127"/>
      <c r="AJ481" s="127"/>
      <c r="AK481" s="127"/>
      <c r="AL481" s="127"/>
      <c r="AM481" s="127"/>
    </row>
    <row r="482" spans="1:39" ht="15" customHeight="1" x14ac:dyDescent="0.25">
      <c r="A482" s="130"/>
      <c r="B482" s="130"/>
      <c r="C482" s="130"/>
      <c r="D482" s="130"/>
      <c r="E482" s="130"/>
      <c r="F482" s="130"/>
      <c r="G482" s="130"/>
      <c r="H482" s="130"/>
      <c r="I482" s="130"/>
      <c r="J482" s="130"/>
      <c r="K482" s="130"/>
      <c r="L482" s="130"/>
      <c r="M482" s="130"/>
      <c r="N482" s="130"/>
      <c r="O482" s="130"/>
      <c r="P482" s="130"/>
      <c r="Q482" s="130"/>
      <c r="R482" s="130"/>
      <c r="S482" s="130"/>
      <c r="T482" s="127"/>
      <c r="U482" s="127"/>
      <c r="V482" s="127"/>
      <c r="W482" s="127"/>
      <c r="X482" s="127"/>
      <c r="Y482" s="127"/>
      <c r="Z482" s="127"/>
      <c r="AA482" s="127"/>
      <c r="AB482" s="127"/>
      <c r="AC482" s="127"/>
      <c r="AD482" s="127"/>
      <c r="AE482" s="127"/>
      <c r="AF482" s="127"/>
      <c r="AG482" s="127"/>
      <c r="AH482" s="127"/>
      <c r="AI482" s="127"/>
      <c r="AJ482" s="127"/>
      <c r="AK482" s="127"/>
      <c r="AL482" s="127"/>
      <c r="AM482" s="127"/>
    </row>
    <row r="483" spans="1:39" ht="15" customHeight="1" x14ac:dyDescent="0.25">
      <c r="A483" s="130"/>
      <c r="B483" s="130"/>
      <c r="C483" s="130"/>
      <c r="D483" s="130"/>
      <c r="E483" s="130"/>
      <c r="F483" s="130"/>
      <c r="G483" s="130"/>
      <c r="H483" s="130"/>
      <c r="I483" s="130"/>
      <c r="J483" s="130"/>
      <c r="K483" s="130"/>
      <c r="L483" s="130"/>
      <c r="M483" s="130"/>
      <c r="N483" s="130"/>
      <c r="O483" s="130"/>
      <c r="P483" s="130"/>
      <c r="Q483" s="130"/>
      <c r="R483" s="130"/>
      <c r="S483" s="130"/>
      <c r="T483" s="127"/>
      <c r="U483" s="127"/>
      <c r="V483" s="127"/>
      <c r="W483" s="127"/>
      <c r="X483" s="127"/>
      <c r="Y483" s="127"/>
      <c r="Z483" s="127"/>
      <c r="AA483" s="127"/>
      <c r="AB483" s="127"/>
      <c r="AC483" s="127"/>
      <c r="AD483" s="127"/>
      <c r="AE483" s="127"/>
      <c r="AF483" s="127"/>
      <c r="AG483" s="127"/>
      <c r="AH483" s="127"/>
      <c r="AI483" s="127"/>
      <c r="AJ483" s="127"/>
      <c r="AK483" s="127"/>
      <c r="AL483" s="127"/>
      <c r="AM483" s="127"/>
    </row>
    <row r="484" spans="1:39" ht="15" customHeight="1" x14ac:dyDescent="0.25">
      <c r="A484" s="130"/>
      <c r="B484" s="130"/>
      <c r="C484" s="130"/>
      <c r="D484" s="130"/>
      <c r="E484" s="130"/>
      <c r="F484" s="130"/>
      <c r="G484" s="130"/>
      <c r="H484" s="130"/>
      <c r="I484" s="130"/>
      <c r="J484" s="130"/>
      <c r="K484" s="130"/>
      <c r="L484" s="130"/>
      <c r="M484" s="130"/>
      <c r="N484" s="130"/>
      <c r="O484" s="130"/>
      <c r="P484" s="130"/>
      <c r="Q484" s="130"/>
      <c r="R484" s="130"/>
      <c r="S484" s="130"/>
      <c r="T484" s="127"/>
      <c r="U484" s="127"/>
      <c r="V484" s="127"/>
      <c r="W484" s="127"/>
      <c r="X484" s="127"/>
      <c r="Y484" s="127"/>
      <c r="Z484" s="127"/>
      <c r="AA484" s="127"/>
      <c r="AB484" s="127"/>
      <c r="AC484" s="127"/>
      <c r="AD484" s="127"/>
      <c r="AE484" s="127"/>
      <c r="AF484" s="127"/>
      <c r="AG484" s="127"/>
      <c r="AH484" s="127"/>
      <c r="AI484" s="127"/>
      <c r="AJ484" s="127"/>
      <c r="AK484" s="127"/>
      <c r="AL484" s="127"/>
      <c r="AM484" s="127"/>
    </row>
    <row r="485" spans="1:39" ht="15" customHeight="1" x14ac:dyDescent="0.25">
      <c r="A485" s="130"/>
      <c r="B485" s="130"/>
      <c r="C485" s="130"/>
      <c r="D485" s="130"/>
      <c r="E485" s="130"/>
      <c r="F485" s="130"/>
      <c r="G485" s="130"/>
      <c r="H485" s="130"/>
      <c r="I485" s="130"/>
      <c r="J485" s="130"/>
      <c r="K485" s="130"/>
      <c r="L485" s="130"/>
      <c r="M485" s="130"/>
      <c r="N485" s="130"/>
      <c r="O485" s="130"/>
      <c r="P485" s="130"/>
      <c r="Q485" s="130"/>
      <c r="R485" s="130"/>
      <c r="S485" s="130"/>
      <c r="T485" s="127"/>
      <c r="U485" s="127"/>
      <c r="V485" s="127"/>
      <c r="W485" s="127"/>
      <c r="X485" s="127"/>
      <c r="Y485" s="127"/>
      <c r="Z485" s="127"/>
      <c r="AA485" s="127"/>
      <c r="AB485" s="127"/>
      <c r="AC485" s="127"/>
      <c r="AD485" s="127"/>
      <c r="AE485" s="127"/>
      <c r="AF485" s="127"/>
      <c r="AG485" s="127"/>
      <c r="AH485" s="127"/>
      <c r="AI485" s="127"/>
      <c r="AJ485" s="127"/>
      <c r="AK485" s="127"/>
      <c r="AL485" s="127"/>
      <c r="AM485" s="127"/>
    </row>
    <row r="486" spans="1:39" ht="15" customHeight="1" x14ac:dyDescent="0.25">
      <c r="A486" s="130"/>
      <c r="B486" s="130"/>
      <c r="C486" s="130"/>
      <c r="D486" s="130"/>
      <c r="E486" s="130"/>
      <c r="F486" s="130"/>
      <c r="G486" s="130"/>
      <c r="H486" s="130"/>
      <c r="I486" s="130"/>
      <c r="J486" s="130"/>
      <c r="K486" s="130"/>
      <c r="L486" s="130"/>
      <c r="M486" s="130"/>
      <c r="N486" s="130"/>
      <c r="O486" s="130"/>
      <c r="P486" s="130"/>
      <c r="Q486" s="130"/>
      <c r="R486" s="130"/>
      <c r="S486" s="130"/>
      <c r="T486" s="127"/>
      <c r="U486" s="127"/>
      <c r="V486" s="127"/>
      <c r="W486" s="127"/>
      <c r="X486" s="127"/>
      <c r="Y486" s="127"/>
      <c r="Z486" s="127"/>
      <c r="AA486" s="127"/>
      <c r="AB486" s="127"/>
      <c r="AC486" s="127"/>
      <c r="AD486" s="127"/>
      <c r="AE486" s="127"/>
      <c r="AF486" s="127"/>
      <c r="AG486" s="127"/>
      <c r="AH486" s="127"/>
      <c r="AI486" s="127"/>
      <c r="AJ486" s="127"/>
      <c r="AK486" s="127"/>
      <c r="AL486" s="127"/>
      <c r="AM486" s="127"/>
    </row>
    <row r="487" spans="1:39" ht="15" customHeight="1" x14ac:dyDescent="0.25">
      <c r="A487" s="130"/>
      <c r="B487" s="130"/>
      <c r="C487" s="130"/>
      <c r="D487" s="130"/>
      <c r="E487" s="130"/>
      <c r="F487" s="130"/>
      <c r="G487" s="130"/>
      <c r="H487" s="130"/>
      <c r="I487" s="130"/>
      <c r="J487" s="130"/>
      <c r="K487" s="130"/>
      <c r="L487" s="130"/>
      <c r="M487" s="130"/>
      <c r="N487" s="130"/>
      <c r="O487" s="130"/>
      <c r="P487" s="130"/>
      <c r="Q487" s="130"/>
      <c r="R487" s="130"/>
      <c r="S487" s="130"/>
      <c r="T487" s="127"/>
      <c r="U487" s="127"/>
      <c r="V487" s="127"/>
      <c r="W487" s="127"/>
      <c r="X487" s="127"/>
      <c r="Y487" s="127"/>
      <c r="Z487" s="127"/>
      <c r="AA487" s="127"/>
      <c r="AB487" s="127"/>
      <c r="AC487" s="127"/>
      <c r="AD487" s="127"/>
      <c r="AE487" s="127"/>
      <c r="AF487" s="127"/>
      <c r="AG487" s="127"/>
      <c r="AH487" s="127"/>
      <c r="AI487" s="127"/>
      <c r="AJ487" s="127"/>
      <c r="AK487" s="127"/>
      <c r="AL487" s="127"/>
      <c r="AM487" s="127"/>
    </row>
    <row r="488" spans="1:39" ht="15" customHeight="1" x14ac:dyDescent="0.25">
      <c r="A488" s="130"/>
      <c r="B488" s="130"/>
      <c r="C488" s="130"/>
      <c r="D488" s="130"/>
      <c r="E488" s="130"/>
      <c r="F488" s="130"/>
      <c r="G488" s="130"/>
      <c r="H488" s="130"/>
      <c r="I488" s="130"/>
      <c r="J488" s="130"/>
      <c r="K488" s="130"/>
      <c r="L488" s="130"/>
      <c r="M488" s="130"/>
      <c r="N488" s="130"/>
      <c r="O488" s="130"/>
      <c r="P488" s="130"/>
      <c r="Q488" s="130"/>
      <c r="R488" s="130"/>
      <c r="S488" s="130"/>
      <c r="T488" s="127"/>
      <c r="U488" s="127"/>
      <c r="V488" s="127"/>
      <c r="W488" s="127"/>
      <c r="X488" s="127"/>
      <c r="Y488" s="127"/>
      <c r="Z488" s="127"/>
      <c r="AA488" s="127"/>
      <c r="AB488" s="127"/>
      <c r="AC488" s="127"/>
      <c r="AD488" s="127"/>
      <c r="AE488" s="127"/>
      <c r="AF488" s="127"/>
      <c r="AG488" s="127"/>
      <c r="AH488" s="127"/>
      <c r="AI488" s="127"/>
      <c r="AJ488" s="127"/>
      <c r="AK488" s="127"/>
      <c r="AL488" s="127"/>
      <c r="AM488" s="127"/>
    </row>
    <row r="489" spans="1:39" ht="15" customHeight="1" x14ac:dyDescent="0.25">
      <c r="A489" s="130"/>
      <c r="B489" s="130"/>
      <c r="C489" s="130"/>
      <c r="D489" s="130"/>
      <c r="E489" s="130"/>
      <c r="F489" s="130"/>
      <c r="G489" s="130"/>
      <c r="H489" s="130"/>
      <c r="I489" s="130"/>
      <c r="J489" s="130"/>
      <c r="K489" s="130"/>
      <c r="L489" s="130"/>
      <c r="M489" s="130"/>
      <c r="N489" s="130"/>
      <c r="O489" s="130"/>
      <c r="P489" s="130"/>
      <c r="Q489" s="130"/>
      <c r="R489" s="130"/>
      <c r="S489" s="130"/>
      <c r="T489" s="127"/>
      <c r="U489" s="127"/>
      <c r="V489" s="127"/>
      <c r="W489" s="127"/>
      <c r="X489" s="127"/>
      <c r="Y489" s="127"/>
      <c r="Z489" s="127"/>
      <c r="AA489" s="127"/>
      <c r="AB489" s="127"/>
      <c r="AC489" s="127"/>
      <c r="AD489" s="127"/>
      <c r="AE489" s="127"/>
      <c r="AF489" s="127"/>
      <c r="AG489" s="127"/>
      <c r="AH489" s="127"/>
      <c r="AI489" s="127"/>
      <c r="AJ489" s="127"/>
      <c r="AK489" s="127"/>
      <c r="AL489" s="127"/>
      <c r="AM489" s="127"/>
    </row>
    <row r="490" spans="1:39" ht="15" customHeight="1" x14ac:dyDescent="0.25">
      <c r="A490" s="130"/>
      <c r="B490" s="130"/>
      <c r="C490" s="130"/>
      <c r="D490" s="130"/>
      <c r="E490" s="130"/>
      <c r="F490" s="130"/>
      <c r="G490" s="130"/>
      <c r="H490" s="130"/>
      <c r="I490" s="130"/>
      <c r="J490" s="130"/>
      <c r="K490" s="130"/>
      <c r="L490" s="130"/>
      <c r="M490" s="130"/>
      <c r="N490" s="130"/>
      <c r="O490" s="130"/>
      <c r="P490" s="130"/>
      <c r="Q490" s="130"/>
      <c r="R490" s="130"/>
      <c r="S490" s="130"/>
      <c r="T490" s="127"/>
      <c r="U490" s="127"/>
      <c r="V490" s="127"/>
      <c r="W490" s="127"/>
      <c r="X490" s="127"/>
      <c r="Y490" s="127"/>
      <c r="Z490" s="127"/>
      <c r="AA490" s="127"/>
      <c r="AB490" s="127"/>
      <c r="AC490" s="127"/>
      <c r="AD490" s="127"/>
      <c r="AE490" s="127"/>
      <c r="AF490" s="127"/>
      <c r="AG490" s="127"/>
      <c r="AH490" s="127"/>
      <c r="AI490" s="127"/>
      <c r="AJ490" s="127"/>
      <c r="AK490" s="127"/>
      <c r="AL490" s="127"/>
      <c r="AM490" s="127"/>
    </row>
    <row r="491" spans="1:39" ht="15" customHeight="1" x14ac:dyDescent="0.25">
      <c r="A491" s="130"/>
      <c r="B491" s="130"/>
      <c r="C491" s="130"/>
      <c r="D491" s="130"/>
      <c r="E491" s="130"/>
      <c r="F491" s="130"/>
      <c r="G491" s="130"/>
      <c r="H491" s="130"/>
      <c r="I491" s="130"/>
      <c r="J491" s="130"/>
      <c r="K491" s="130"/>
      <c r="L491" s="130"/>
      <c r="M491" s="130"/>
      <c r="N491" s="130"/>
      <c r="O491" s="130"/>
      <c r="P491" s="130"/>
      <c r="Q491" s="130"/>
      <c r="R491" s="130"/>
      <c r="S491" s="130"/>
      <c r="T491" s="127"/>
      <c r="U491" s="127"/>
      <c r="V491" s="127"/>
      <c r="W491" s="127"/>
      <c r="X491" s="127"/>
      <c r="Y491" s="127"/>
      <c r="Z491" s="127"/>
      <c r="AA491" s="127"/>
      <c r="AB491" s="127"/>
      <c r="AC491" s="127"/>
      <c r="AD491" s="127"/>
      <c r="AE491" s="127"/>
      <c r="AF491" s="127"/>
      <c r="AG491" s="127"/>
      <c r="AH491" s="127"/>
      <c r="AI491" s="127"/>
      <c r="AJ491" s="127"/>
      <c r="AK491" s="127"/>
      <c r="AL491" s="127"/>
      <c r="AM491" s="127"/>
    </row>
    <row r="492" spans="1:39" ht="15" customHeight="1" x14ac:dyDescent="0.25">
      <c r="A492" s="130"/>
      <c r="B492" s="130"/>
      <c r="C492" s="130"/>
      <c r="D492" s="130"/>
      <c r="E492" s="130"/>
      <c r="F492" s="130"/>
      <c r="G492" s="130"/>
      <c r="H492" s="130"/>
      <c r="I492" s="130"/>
      <c r="J492" s="130"/>
      <c r="K492" s="130"/>
      <c r="L492" s="130"/>
      <c r="M492" s="130"/>
      <c r="N492" s="130"/>
      <c r="O492" s="130"/>
      <c r="P492" s="130"/>
      <c r="Q492" s="130"/>
      <c r="R492" s="130"/>
      <c r="S492" s="130"/>
      <c r="T492" s="127"/>
      <c r="U492" s="127"/>
      <c r="V492" s="127"/>
      <c r="W492" s="127"/>
      <c r="X492" s="127"/>
      <c r="Y492" s="127"/>
      <c r="Z492" s="127"/>
      <c r="AA492" s="127"/>
      <c r="AB492" s="127"/>
      <c r="AC492" s="127"/>
      <c r="AD492" s="127"/>
      <c r="AE492" s="127"/>
      <c r="AF492" s="127"/>
      <c r="AG492" s="127"/>
      <c r="AH492" s="127"/>
      <c r="AI492" s="127"/>
      <c r="AJ492" s="127"/>
      <c r="AK492" s="127"/>
      <c r="AL492" s="127"/>
      <c r="AM492" s="127"/>
    </row>
    <row r="493" spans="1:39" ht="15" customHeight="1" x14ac:dyDescent="0.25">
      <c r="A493" s="130"/>
      <c r="B493" s="130"/>
      <c r="C493" s="130"/>
      <c r="D493" s="130"/>
      <c r="E493" s="130"/>
      <c r="F493" s="130"/>
      <c r="G493" s="130"/>
      <c r="H493" s="130"/>
      <c r="I493" s="130"/>
      <c r="J493" s="130"/>
      <c r="K493" s="130"/>
      <c r="L493" s="130"/>
      <c r="M493" s="130"/>
      <c r="N493" s="130"/>
      <c r="O493" s="130"/>
      <c r="P493" s="130"/>
      <c r="Q493" s="130"/>
      <c r="R493" s="130"/>
      <c r="S493" s="130"/>
      <c r="T493" s="127"/>
      <c r="U493" s="127"/>
      <c r="V493" s="127"/>
      <c r="W493" s="127"/>
      <c r="X493" s="127"/>
      <c r="Y493" s="127"/>
      <c r="Z493" s="127"/>
      <c r="AA493" s="127"/>
      <c r="AB493" s="127"/>
      <c r="AC493" s="127"/>
      <c r="AD493" s="127"/>
      <c r="AE493" s="127"/>
      <c r="AF493" s="127"/>
      <c r="AG493" s="127"/>
      <c r="AH493" s="127"/>
      <c r="AI493" s="127"/>
      <c r="AJ493" s="127"/>
      <c r="AK493" s="127"/>
      <c r="AL493" s="127"/>
      <c r="AM493" s="127"/>
    </row>
    <row r="494" spans="1:39" ht="15" customHeight="1" x14ac:dyDescent="0.25">
      <c r="A494" s="130"/>
      <c r="B494" s="130"/>
      <c r="C494" s="130"/>
      <c r="D494" s="130"/>
      <c r="E494" s="130"/>
      <c r="F494" s="130"/>
      <c r="G494" s="130"/>
      <c r="H494" s="130"/>
      <c r="I494" s="130"/>
      <c r="J494" s="130"/>
      <c r="K494" s="130"/>
      <c r="L494" s="130"/>
      <c r="M494" s="130"/>
      <c r="N494" s="130"/>
      <c r="O494" s="130"/>
      <c r="P494" s="130"/>
      <c r="Q494" s="130"/>
      <c r="R494" s="130"/>
      <c r="S494" s="130"/>
      <c r="T494" s="127"/>
      <c r="U494" s="127"/>
      <c r="V494" s="127"/>
      <c r="W494" s="127"/>
      <c r="X494" s="127"/>
      <c r="Y494" s="127"/>
      <c r="Z494" s="127"/>
      <c r="AA494" s="127"/>
      <c r="AB494" s="127"/>
      <c r="AC494" s="127"/>
      <c r="AD494" s="127"/>
      <c r="AE494" s="127"/>
      <c r="AF494" s="127"/>
      <c r="AG494" s="127"/>
      <c r="AH494" s="127"/>
      <c r="AI494" s="127"/>
      <c r="AJ494" s="127"/>
      <c r="AK494" s="127"/>
      <c r="AL494" s="127"/>
      <c r="AM494" s="127"/>
    </row>
    <row r="495" spans="1:39" ht="15" customHeight="1" x14ac:dyDescent="0.25">
      <c r="A495" s="130"/>
      <c r="B495" s="130"/>
      <c r="C495" s="130"/>
      <c r="D495" s="130"/>
      <c r="E495" s="130"/>
      <c r="F495" s="130"/>
      <c r="G495" s="130"/>
      <c r="H495" s="130"/>
      <c r="I495" s="130"/>
      <c r="J495" s="130"/>
      <c r="K495" s="130"/>
      <c r="L495" s="130"/>
      <c r="M495" s="130"/>
      <c r="N495" s="130"/>
      <c r="O495" s="130"/>
      <c r="P495" s="130"/>
      <c r="Q495" s="130"/>
      <c r="R495" s="130"/>
      <c r="S495" s="130"/>
      <c r="T495" s="127"/>
      <c r="U495" s="127"/>
      <c r="V495" s="127"/>
      <c r="W495" s="127"/>
      <c r="X495" s="127"/>
      <c r="Y495" s="127"/>
      <c r="Z495" s="127"/>
      <c r="AA495" s="127"/>
      <c r="AB495" s="127"/>
      <c r="AC495" s="127"/>
      <c r="AD495" s="127"/>
      <c r="AE495" s="127"/>
      <c r="AF495" s="127"/>
      <c r="AG495" s="127"/>
      <c r="AH495" s="127"/>
      <c r="AI495" s="127"/>
      <c r="AJ495" s="127"/>
      <c r="AK495" s="127"/>
      <c r="AL495" s="127"/>
      <c r="AM495" s="127"/>
    </row>
    <row r="496" spans="1:39" ht="15" customHeight="1" x14ac:dyDescent="0.25">
      <c r="A496" s="130"/>
      <c r="B496" s="130"/>
      <c r="C496" s="130"/>
      <c r="D496" s="130"/>
      <c r="E496" s="130"/>
      <c r="F496" s="130"/>
      <c r="G496" s="130"/>
      <c r="H496" s="130"/>
      <c r="I496" s="130"/>
      <c r="J496" s="130"/>
      <c r="K496" s="130"/>
      <c r="L496" s="130"/>
      <c r="M496" s="130"/>
      <c r="N496" s="130"/>
      <c r="O496" s="130"/>
      <c r="P496" s="130"/>
      <c r="Q496" s="130"/>
      <c r="R496" s="130"/>
      <c r="S496" s="130"/>
      <c r="T496" s="127"/>
      <c r="U496" s="127"/>
      <c r="V496" s="127"/>
      <c r="W496" s="127"/>
      <c r="X496" s="127"/>
      <c r="Y496" s="127"/>
      <c r="Z496" s="127"/>
      <c r="AA496" s="127"/>
      <c r="AB496" s="127"/>
      <c r="AC496" s="127"/>
      <c r="AD496" s="127"/>
      <c r="AE496" s="127"/>
      <c r="AF496" s="127"/>
      <c r="AG496" s="127"/>
      <c r="AH496" s="127"/>
      <c r="AI496" s="127"/>
      <c r="AJ496" s="127"/>
      <c r="AK496" s="127"/>
      <c r="AL496" s="127"/>
      <c r="AM496" s="127"/>
    </row>
    <row r="497" spans="1:39" ht="15" customHeight="1" x14ac:dyDescent="0.25">
      <c r="A497" s="130"/>
      <c r="B497" s="130"/>
      <c r="C497" s="130"/>
      <c r="D497" s="130"/>
      <c r="E497" s="130"/>
      <c r="F497" s="130"/>
      <c r="G497" s="130"/>
      <c r="H497" s="130"/>
      <c r="I497" s="130"/>
      <c r="J497" s="130"/>
      <c r="K497" s="130"/>
      <c r="L497" s="130"/>
      <c r="M497" s="130"/>
      <c r="N497" s="130"/>
      <c r="O497" s="130"/>
      <c r="P497" s="130"/>
      <c r="Q497" s="130"/>
      <c r="R497" s="130"/>
      <c r="S497" s="130"/>
      <c r="T497" s="127"/>
      <c r="U497" s="127"/>
      <c r="V497" s="127"/>
      <c r="W497" s="127"/>
      <c r="X497" s="127"/>
      <c r="Y497" s="127"/>
      <c r="Z497" s="127"/>
      <c r="AA497" s="127"/>
      <c r="AB497" s="127"/>
      <c r="AC497" s="127"/>
      <c r="AD497" s="127"/>
      <c r="AE497" s="127"/>
      <c r="AF497" s="127"/>
      <c r="AG497" s="127"/>
      <c r="AH497" s="127"/>
      <c r="AI497" s="127"/>
      <c r="AJ497" s="127"/>
      <c r="AK497" s="127"/>
      <c r="AL497" s="127"/>
      <c r="AM497" s="127"/>
    </row>
    <row r="498" spans="1:39" ht="15" customHeight="1" x14ac:dyDescent="0.25">
      <c r="A498" s="130"/>
      <c r="B498" s="130"/>
      <c r="C498" s="130"/>
      <c r="D498" s="130"/>
      <c r="E498" s="130"/>
      <c r="F498" s="130"/>
      <c r="G498" s="130"/>
      <c r="H498" s="130"/>
      <c r="I498" s="130"/>
      <c r="J498" s="130"/>
      <c r="K498" s="130"/>
      <c r="L498" s="130"/>
      <c r="M498" s="130"/>
      <c r="N498" s="130"/>
      <c r="O498" s="130"/>
      <c r="P498" s="130"/>
      <c r="Q498" s="130"/>
      <c r="R498" s="130"/>
      <c r="S498" s="130"/>
      <c r="T498" s="127"/>
      <c r="U498" s="127"/>
      <c r="V498" s="127"/>
      <c r="W498" s="127"/>
      <c r="X498" s="127"/>
      <c r="Y498" s="127"/>
      <c r="Z498" s="127"/>
      <c r="AA498" s="127"/>
      <c r="AB498" s="127"/>
      <c r="AC498" s="127"/>
      <c r="AD498" s="127"/>
      <c r="AE498" s="127"/>
      <c r="AF498" s="127"/>
      <c r="AG498" s="127"/>
      <c r="AH498" s="127"/>
      <c r="AI498" s="127"/>
      <c r="AJ498" s="127"/>
      <c r="AK498" s="127"/>
      <c r="AL498" s="127"/>
      <c r="AM498" s="127"/>
    </row>
    <row r="499" spans="1:39" ht="15" customHeight="1" x14ac:dyDescent="0.25">
      <c r="A499" s="130"/>
      <c r="B499" s="130"/>
      <c r="C499" s="130"/>
      <c r="D499" s="130"/>
      <c r="E499" s="130"/>
      <c r="F499" s="130"/>
      <c r="G499" s="130"/>
      <c r="H499" s="130"/>
      <c r="I499" s="130"/>
      <c r="J499" s="130"/>
      <c r="K499" s="130"/>
      <c r="L499" s="130"/>
      <c r="M499" s="130"/>
      <c r="N499" s="130"/>
      <c r="O499" s="130"/>
      <c r="P499" s="130"/>
      <c r="Q499" s="130"/>
      <c r="R499" s="130"/>
      <c r="S499" s="130"/>
      <c r="T499" s="127"/>
      <c r="U499" s="127"/>
      <c r="V499" s="127"/>
      <c r="W499" s="127"/>
      <c r="X499" s="127"/>
      <c r="Y499" s="127"/>
      <c r="Z499" s="127"/>
      <c r="AA499" s="127"/>
      <c r="AB499" s="127"/>
      <c r="AC499" s="127"/>
      <c r="AD499" s="127"/>
      <c r="AE499" s="127"/>
      <c r="AF499" s="127"/>
      <c r="AG499" s="127"/>
      <c r="AH499" s="127"/>
      <c r="AI499" s="127"/>
      <c r="AJ499" s="127"/>
      <c r="AK499" s="127"/>
      <c r="AL499" s="127"/>
      <c r="AM499" s="127"/>
    </row>
    <row r="500" spans="1:39" ht="15" customHeight="1" x14ac:dyDescent="0.25">
      <c r="A500" s="130"/>
      <c r="B500" s="130"/>
      <c r="C500" s="130"/>
      <c r="D500" s="130"/>
      <c r="E500" s="130"/>
      <c r="F500" s="130"/>
      <c r="G500" s="130"/>
      <c r="H500" s="130"/>
      <c r="I500" s="130"/>
      <c r="J500" s="130"/>
      <c r="K500" s="130"/>
      <c r="L500" s="130"/>
      <c r="M500" s="130"/>
      <c r="N500" s="130"/>
      <c r="O500" s="130"/>
      <c r="P500" s="130"/>
      <c r="Q500" s="130"/>
      <c r="R500" s="130"/>
      <c r="S500" s="130"/>
      <c r="T500" s="127"/>
      <c r="U500" s="127"/>
      <c r="V500" s="127"/>
      <c r="W500" s="127"/>
      <c r="X500" s="127"/>
      <c r="Y500" s="127"/>
      <c r="Z500" s="127"/>
      <c r="AA500" s="127"/>
      <c r="AB500" s="127"/>
      <c r="AC500" s="127"/>
      <c r="AD500" s="127"/>
      <c r="AE500" s="127"/>
      <c r="AF500" s="127"/>
      <c r="AG500" s="127"/>
      <c r="AH500" s="127"/>
      <c r="AI500" s="127"/>
      <c r="AJ500" s="127"/>
      <c r="AK500" s="127"/>
      <c r="AL500" s="127"/>
      <c r="AM500" s="127"/>
    </row>
    <row r="501" spans="1:39" ht="15" customHeight="1" x14ac:dyDescent="0.25">
      <c r="A501" s="127"/>
      <c r="B501" s="127"/>
      <c r="C501" s="127"/>
      <c r="D501" s="127"/>
      <c r="E501" s="127"/>
      <c r="F501" s="127"/>
      <c r="G501" s="127"/>
      <c r="H501" s="127"/>
      <c r="I501" s="127"/>
      <c r="J501" s="127"/>
      <c r="K501" s="127"/>
      <c r="L501" s="127"/>
      <c r="M501" s="127"/>
      <c r="N501" s="127"/>
      <c r="O501" s="127"/>
      <c r="P501" s="127"/>
      <c r="Q501" s="127"/>
      <c r="R501" s="127"/>
      <c r="S501" s="127"/>
      <c r="T501" s="127"/>
      <c r="U501" s="127"/>
      <c r="V501" s="127"/>
      <c r="W501" s="127"/>
      <c r="X501" s="127"/>
      <c r="Y501" s="127"/>
      <c r="Z501" s="127"/>
      <c r="AA501" s="127"/>
      <c r="AB501" s="127"/>
      <c r="AC501" s="127"/>
      <c r="AD501" s="127"/>
      <c r="AE501" s="127"/>
      <c r="AF501" s="127"/>
      <c r="AG501" s="127"/>
      <c r="AH501" s="127"/>
      <c r="AI501" s="127"/>
      <c r="AJ501" s="127"/>
      <c r="AK501" s="127"/>
      <c r="AL501" s="127"/>
      <c r="AM501" s="127"/>
    </row>
    <row r="502" spans="1:39" ht="15" customHeight="1" x14ac:dyDescent="0.25">
      <c r="A502" s="127"/>
      <c r="B502" s="127"/>
      <c r="C502" s="127"/>
      <c r="D502" s="127"/>
      <c r="E502" s="127"/>
      <c r="F502" s="127"/>
      <c r="G502" s="127"/>
      <c r="H502" s="127"/>
      <c r="I502" s="127"/>
      <c r="J502" s="127"/>
      <c r="K502" s="127"/>
      <c r="L502" s="127"/>
      <c r="M502" s="127"/>
      <c r="N502" s="127"/>
      <c r="O502" s="127"/>
      <c r="P502" s="127"/>
      <c r="Q502" s="127"/>
      <c r="R502" s="127"/>
      <c r="S502" s="127"/>
      <c r="T502" s="127"/>
      <c r="U502" s="127"/>
      <c r="V502" s="127"/>
      <c r="W502" s="127"/>
      <c r="X502" s="127"/>
      <c r="Y502" s="127"/>
      <c r="Z502" s="127"/>
      <c r="AA502" s="127"/>
      <c r="AB502" s="127"/>
      <c r="AC502" s="127"/>
      <c r="AD502" s="127"/>
      <c r="AE502" s="127"/>
      <c r="AF502" s="127"/>
      <c r="AG502" s="127"/>
      <c r="AH502" s="127"/>
      <c r="AI502" s="127"/>
      <c r="AJ502" s="127"/>
      <c r="AK502" s="127"/>
      <c r="AL502" s="127"/>
      <c r="AM502" s="127"/>
    </row>
    <row r="503" spans="1:39" ht="15" customHeight="1" x14ac:dyDescent="0.25">
      <c r="A503" s="127"/>
      <c r="B503" s="127"/>
      <c r="C503" s="127"/>
      <c r="D503" s="127"/>
      <c r="E503" s="127"/>
      <c r="F503" s="127"/>
      <c r="G503" s="127"/>
      <c r="H503" s="127"/>
      <c r="I503" s="127"/>
      <c r="J503" s="127"/>
      <c r="K503" s="127"/>
      <c r="L503" s="127"/>
      <c r="M503" s="127"/>
      <c r="N503" s="127"/>
      <c r="O503" s="127"/>
      <c r="P503" s="127"/>
      <c r="Q503" s="127"/>
      <c r="R503" s="127"/>
      <c r="S503" s="127"/>
      <c r="T503" s="127"/>
      <c r="U503" s="127"/>
      <c r="V503" s="127"/>
      <c r="W503" s="127"/>
      <c r="X503" s="127"/>
      <c r="Y503" s="127"/>
      <c r="Z503" s="127"/>
      <c r="AA503" s="127"/>
      <c r="AB503" s="127"/>
      <c r="AC503" s="127"/>
      <c r="AD503" s="127"/>
      <c r="AE503" s="127"/>
      <c r="AF503" s="127"/>
      <c r="AG503" s="127"/>
      <c r="AH503" s="127"/>
      <c r="AI503" s="127"/>
      <c r="AJ503" s="127"/>
      <c r="AK503" s="127"/>
      <c r="AL503" s="127"/>
      <c r="AM503" s="127"/>
    </row>
  </sheetData>
  <mergeCells count="3">
    <mergeCell ref="B8:E8"/>
    <mergeCell ref="I8:L8"/>
    <mergeCell ref="B79:E79"/>
  </mergeCells>
  <pageMargins left="0.7" right="0.7" top="0.75" bottom="0.75" header="0.3" footer="0.3"/>
  <pageSetup orientation="portrait" horizontalDpi="0" verticalDpi="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4B732-841C-462C-8E34-A085BCE8045E}">
  <dimension ref="A1:BE503"/>
  <sheetViews>
    <sheetView showGridLines="0" topLeftCell="A73" zoomScale="80" zoomScaleNormal="80" workbookViewId="0">
      <selection activeCell="A73" sqref="A1:XFD1048576"/>
    </sheetView>
  </sheetViews>
  <sheetFormatPr defaultColWidth="9.1796875" defaultRowHeight="15" customHeight="1" x14ac:dyDescent="0.25"/>
  <cols>
    <col min="1" max="1" width="19.1796875" style="73" customWidth="1"/>
    <col min="2" max="2" width="14.7265625" style="73" customWidth="1"/>
    <col min="3" max="3" width="12.54296875" style="73" customWidth="1"/>
    <col min="4" max="4" width="21.54296875" style="73" customWidth="1"/>
    <col min="5" max="5" width="18.81640625" style="73" bestFit="1" customWidth="1"/>
    <col min="6" max="7" width="3.7265625" style="73" customWidth="1"/>
    <col min="8" max="8" width="16.54296875" style="73" bestFit="1" customWidth="1"/>
    <col min="9" max="9" width="11.7265625" style="73" customWidth="1"/>
    <col min="10" max="10" width="11.81640625" style="73" customWidth="1"/>
    <col min="11" max="11" width="15.1796875" style="73" bestFit="1" customWidth="1"/>
    <col min="12" max="12" width="16.26953125" style="73" bestFit="1" customWidth="1"/>
    <col min="13" max="13" width="17.7265625" style="73" bestFit="1" customWidth="1"/>
    <col min="14" max="14" width="3" style="73" customWidth="1"/>
    <col min="15" max="15" width="13.26953125" style="73" customWidth="1"/>
    <col min="16" max="16" width="10" style="73" customWidth="1"/>
    <col min="17" max="17" width="7" style="73" bestFit="1" customWidth="1"/>
    <col min="18" max="18" width="17.36328125" style="73" bestFit="1" customWidth="1"/>
    <col min="19" max="19" width="16.54296875" style="73" bestFit="1" customWidth="1"/>
    <col min="20" max="20" width="18.1796875" style="73" bestFit="1" customWidth="1"/>
    <col min="21" max="21" width="15.1796875" style="73" bestFit="1" customWidth="1"/>
    <col min="22" max="22" width="16.54296875" style="73" bestFit="1" customWidth="1"/>
    <col min="23" max="16384" width="9.1796875" style="73"/>
  </cols>
  <sheetData>
    <row r="1" spans="1:57" ht="49.5" customHeight="1" thickBot="1" x14ac:dyDescent="0.3">
      <c r="A1" s="72"/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  <c r="AA1" s="72"/>
      <c r="AB1" s="72"/>
      <c r="AC1" s="72"/>
      <c r="AD1" s="72"/>
      <c r="AE1" s="72"/>
      <c r="AF1" s="72"/>
      <c r="AG1" s="72"/>
      <c r="AH1" s="72"/>
      <c r="AI1" s="72"/>
      <c r="AJ1" s="72"/>
      <c r="AK1" s="72"/>
      <c r="AL1" s="72"/>
      <c r="AM1" s="72"/>
      <c r="AN1" s="72"/>
      <c r="AO1" s="72"/>
      <c r="AP1" s="72"/>
      <c r="AQ1" s="72"/>
      <c r="AR1" s="72"/>
      <c r="AS1" s="72"/>
      <c r="AT1" s="72"/>
      <c r="AU1" s="72"/>
      <c r="AV1" s="72"/>
      <c r="AW1" s="72"/>
      <c r="AX1" s="72"/>
      <c r="AY1" s="72"/>
      <c r="AZ1" s="72"/>
      <c r="BA1" s="72"/>
      <c r="BB1" s="72"/>
      <c r="BC1" s="72"/>
      <c r="BD1" s="72"/>
      <c r="BE1" s="72"/>
    </row>
    <row r="2" spans="1:57" s="75" customFormat="1" ht="24.5" thickTop="1" thickBot="1" x14ac:dyDescent="0.6">
      <c r="A2" s="109" t="s">
        <v>401</v>
      </c>
      <c r="B2" s="110"/>
      <c r="C2" s="110"/>
      <c r="D2" s="109" t="s">
        <v>451</v>
      </c>
      <c r="E2" s="110"/>
      <c r="F2" s="110"/>
      <c r="G2" s="110"/>
      <c r="H2" s="111"/>
      <c r="I2" s="111"/>
      <c r="J2" s="110"/>
      <c r="K2" s="111"/>
      <c r="L2" s="111"/>
      <c r="M2" s="110"/>
      <c r="N2" s="110"/>
      <c r="O2" s="110"/>
      <c r="P2" s="110"/>
      <c r="Q2" s="110"/>
      <c r="R2" s="110"/>
      <c r="S2" s="112" t="s">
        <v>626</v>
      </c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 s="74"/>
      <c r="AO2" s="74"/>
      <c r="AP2" s="74"/>
      <c r="AQ2" s="74"/>
      <c r="AR2" s="74"/>
      <c r="AS2" s="74"/>
      <c r="AT2" s="74"/>
      <c r="AU2" s="74"/>
      <c r="AV2" s="74"/>
      <c r="AW2" s="74"/>
      <c r="AX2" s="74"/>
      <c r="AY2" s="74"/>
      <c r="AZ2" s="74"/>
      <c r="BA2" s="74"/>
      <c r="BB2" s="74"/>
      <c r="BC2" s="74"/>
      <c r="BD2" s="74"/>
      <c r="BE2" s="74"/>
    </row>
    <row r="3" spans="1:57" s="75" customFormat="1" ht="15" customHeight="1" thickTop="1" x14ac:dyDescent="0.35">
      <c r="A3" s="113" t="s">
        <v>403</v>
      </c>
      <c r="B3" s="114">
        <v>45382</v>
      </c>
      <c r="C3" s="115"/>
      <c r="D3" s="116"/>
      <c r="E3" s="115"/>
      <c r="F3" s="115"/>
      <c r="G3" s="115"/>
      <c r="H3" s="76">
        <v>211565714.43171164</v>
      </c>
      <c r="I3" s="117" t="s">
        <v>404</v>
      </c>
      <c r="J3" s="115"/>
      <c r="K3" s="118" t="s">
        <v>405</v>
      </c>
      <c r="L3" s="119">
        <v>360</v>
      </c>
      <c r="M3" s="115"/>
      <c r="N3" s="115"/>
      <c r="O3" s="115"/>
      <c r="P3" s="115"/>
      <c r="Q3" s="115"/>
      <c r="R3" s="115"/>
      <c r="S3" s="115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 s="74"/>
      <c r="AO3" s="74"/>
      <c r="AP3" s="74"/>
      <c r="AQ3" s="74"/>
      <c r="AR3" s="74"/>
      <c r="AS3" s="74"/>
      <c r="AT3" s="74"/>
      <c r="AU3" s="74"/>
      <c r="AV3" s="74"/>
      <c r="AW3" s="74"/>
      <c r="AX3" s="74"/>
      <c r="AY3" s="74"/>
      <c r="AZ3" s="74"/>
      <c r="BA3" s="74"/>
      <c r="BB3" s="74"/>
      <c r="BC3" s="74"/>
      <c r="BD3" s="74"/>
      <c r="BE3" s="74"/>
    </row>
    <row r="4" spans="1:57" s="75" customFormat="1" ht="15" customHeight="1" thickBot="1" x14ac:dyDescent="0.4">
      <c r="A4" s="113" t="s">
        <v>406</v>
      </c>
      <c r="B4" s="114">
        <v>45309</v>
      </c>
      <c r="C4" s="115"/>
      <c r="D4" s="115"/>
      <c r="E4" s="115"/>
      <c r="F4" s="115"/>
      <c r="G4" s="115"/>
      <c r="H4" s="120">
        <f>+E112</f>
        <v>214247016.15316641</v>
      </c>
      <c r="I4" s="121" t="s">
        <v>407</v>
      </c>
      <c r="J4" s="115"/>
      <c r="K4" s="122" t="s">
        <v>408</v>
      </c>
      <c r="L4" s="123">
        <v>1</v>
      </c>
      <c r="M4" s="115"/>
      <c r="N4" s="124"/>
      <c r="O4" s="115"/>
      <c r="P4" s="115"/>
      <c r="Q4" s="115"/>
      <c r="R4" s="115"/>
      <c r="S4" s="115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 s="74"/>
      <c r="AO4" s="74"/>
      <c r="AP4" s="74"/>
      <c r="AQ4" s="74"/>
      <c r="AR4" s="74"/>
      <c r="AS4" s="74"/>
      <c r="AT4" s="74"/>
      <c r="AU4" s="74"/>
      <c r="AV4" s="74"/>
      <c r="AW4" s="74"/>
      <c r="AX4" s="74"/>
      <c r="AY4" s="74"/>
      <c r="AZ4" s="74"/>
      <c r="BA4" s="74"/>
      <c r="BB4" s="74"/>
      <c r="BC4" s="74"/>
      <c r="BD4" s="74"/>
      <c r="BE4" s="74"/>
    </row>
    <row r="5" spans="1:57" s="75" customFormat="1" ht="15" customHeight="1" thickBot="1" x14ac:dyDescent="0.4">
      <c r="A5" s="113" t="s">
        <v>409</v>
      </c>
      <c r="B5" s="114">
        <v>45365</v>
      </c>
      <c r="C5" s="115"/>
      <c r="D5" s="115"/>
      <c r="E5" s="115"/>
      <c r="F5" s="115"/>
      <c r="G5" s="115"/>
      <c r="H5" s="77">
        <f>(H4*L4/H3-1)*L3/(B3-B4)</f>
        <v>6.2500003083923714E-2</v>
      </c>
      <c r="I5" s="126" t="s">
        <v>410</v>
      </c>
      <c r="J5" s="115"/>
      <c r="K5" s="115"/>
      <c r="L5" s="115"/>
      <c r="M5" s="115"/>
      <c r="N5" s="124"/>
      <c r="O5" s="115"/>
      <c r="P5" s="115"/>
      <c r="Q5" s="127"/>
      <c r="R5" s="127"/>
      <c r="S5" s="127"/>
      <c r="T5" s="127"/>
      <c r="U5" s="127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 s="74"/>
      <c r="AO5" s="74"/>
      <c r="AP5" s="74"/>
      <c r="AQ5" s="74"/>
      <c r="AR5" s="74"/>
      <c r="AS5" s="74"/>
      <c r="AT5" s="74"/>
      <c r="AU5" s="74"/>
      <c r="AV5" s="74"/>
      <c r="AW5" s="74"/>
      <c r="AX5" s="74"/>
      <c r="AY5" s="74"/>
      <c r="AZ5" s="74"/>
      <c r="BA5" s="74"/>
      <c r="BB5" s="74"/>
      <c r="BC5" s="74"/>
      <c r="BD5" s="74"/>
      <c r="BE5" s="74"/>
    </row>
    <row r="6" spans="1:57" s="75" customFormat="1" ht="15" customHeight="1" x14ac:dyDescent="0.35">
      <c r="A6" s="113" t="s">
        <v>411</v>
      </c>
      <c r="B6" s="114">
        <v>45400</v>
      </c>
      <c r="C6" s="115"/>
      <c r="D6" s="115"/>
      <c r="E6" s="115"/>
      <c r="F6" s="115"/>
      <c r="G6" s="128"/>
      <c r="H6" s="115"/>
      <c r="I6" s="115"/>
      <c r="J6" s="115"/>
      <c r="K6" s="115"/>
      <c r="L6" s="115"/>
      <c r="M6" s="115"/>
      <c r="N6" s="124"/>
      <c r="O6" s="115"/>
      <c r="P6" s="115"/>
      <c r="Q6" s="127"/>
      <c r="R6" s="127"/>
      <c r="S6" s="127"/>
      <c r="T6" s="127"/>
      <c r="U6" s="127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 s="74"/>
      <c r="AO6" s="74"/>
      <c r="AP6" s="74"/>
      <c r="AQ6" s="74"/>
      <c r="AR6" s="74"/>
      <c r="AS6" s="74"/>
      <c r="AT6" s="74"/>
      <c r="AU6" s="74"/>
      <c r="AV6" s="74"/>
      <c r="AW6" s="74"/>
      <c r="AX6" s="74"/>
      <c r="AY6" s="74"/>
      <c r="AZ6" s="74"/>
      <c r="BA6" s="74"/>
      <c r="BB6" s="74"/>
      <c r="BC6" s="74"/>
      <c r="BD6" s="74"/>
      <c r="BE6" s="74"/>
    </row>
    <row r="7" spans="1:57" s="75" customFormat="1" ht="15" customHeight="1" x14ac:dyDescent="0.3">
      <c r="A7" s="129" t="s">
        <v>412</v>
      </c>
      <c r="B7" s="130"/>
      <c r="C7" s="130"/>
      <c r="D7" s="130"/>
      <c r="E7" s="130"/>
      <c r="F7" s="131"/>
      <c r="G7" s="132"/>
      <c r="H7" s="129"/>
      <c r="I7" s="130"/>
      <c r="J7" s="130"/>
      <c r="K7" s="130"/>
      <c r="L7" s="130"/>
      <c r="M7" s="113"/>
      <c r="N7" s="113"/>
      <c r="O7" s="113"/>
      <c r="P7" s="113"/>
      <c r="Q7" s="127"/>
      <c r="R7" s="127"/>
      <c r="S7" s="127"/>
      <c r="T7" s="127"/>
      <c r="U7" s="127"/>
      <c r="V7" s="127"/>
      <c r="W7" s="127"/>
      <c r="X7" s="127"/>
      <c r="Y7" s="127"/>
      <c r="Z7" s="127"/>
      <c r="AA7" s="127"/>
      <c r="AB7" s="127"/>
      <c r="AC7" s="127"/>
      <c r="AD7" s="127"/>
      <c r="AE7" s="127"/>
      <c r="AF7" s="127"/>
      <c r="AG7" s="127"/>
      <c r="AH7" s="127"/>
      <c r="AI7" s="127"/>
      <c r="AJ7" s="127"/>
      <c r="AK7" s="127"/>
      <c r="AL7" s="127"/>
      <c r="AM7" s="127"/>
    </row>
    <row r="8" spans="1:57" s="75" customFormat="1" ht="15" customHeight="1" x14ac:dyDescent="0.3">
      <c r="A8" s="130"/>
      <c r="B8" s="178" t="s">
        <v>413</v>
      </c>
      <c r="C8" s="179"/>
      <c r="D8" s="179"/>
      <c r="E8" s="180"/>
      <c r="F8" s="113"/>
      <c r="G8" s="133"/>
      <c r="H8" s="130"/>
      <c r="I8" s="178"/>
      <c r="J8" s="179"/>
      <c r="K8" s="179"/>
      <c r="L8" s="180"/>
      <c r="M8" s="113"/>
      <c r="N8" s="113"/>
      <c r="O8" s="113"/>
      <c r="P8" s="113"/>
      <c r="Q8" s="127"/>
      <c r="R8" s="127"/>
      <c r="S8" s="127"/>
      <c r="T8" s="127"/>
      <c r="U8" s="127"/>
      <c r="V8" s="127"/>
      <c r="W8" s="127"/>
      <c r="X8" s="127"/>
      <c r="Y8" s="127"/>
      <c r="Z8" s="127"/>
      <c r="AA8" s="127"/>
      <c r="AB8" s="127"/>
      <c r="AC8" s="127"/>
      <c r="AD8" s="127"/>
      <c r="AE8" s="127"/>
      <c r="AF8" s="127"/>
      <c r="AG8" s="127"/>
      <c r="AH8" s="127"/>
      <c r="AI8" s="127"/>
      <c r="AJ8" s="127"/>
      <c r="AK8" s="127"/>
      <c r="AL8" s="127"/>
      <c r="AM8" s="127"/>
    </row>
    <row r="9" spans="1:57" s="75" customFormat="1" ht="15" customHeight="1" x14ac:dyDescent="0.25">
      <c r="A9" s="134" t="s">
        <v>414</v>
      </c>
      <c r="B9" s="134" t="s">
        <v>2</v>
      </c>
      <c r="C9" s="134" t="s">
        <v>3</v>
      </c>
      <c r="D9" s="134" t="s">
        <v>415</v>
      </c>
      <c r="E9" s="135" t="s">
        <v>416</v>
      </c>
      <c r="F9" s="136"/>
      <c r="G9" s="133"/>
      <c r="H9" s="134"/>
      <c r="I9" s="134"/>
      <c r="J9" s="134"/>
      <c r="K9" s="134"/>
      <c r="L9" s="134"/>
      <c r="M9" s="130"/>
      <c r="N9" s="113"/>
      <c r="O9" s="113"/>
      <c r="P9" s="113"/>
      <c r="Q9" s="127"/>
      <c r="R9" s="127"/>
      <c r="S9" s="127"/>
      <c r="T9" s="127"/>
      <c r="U9" s="127"/>
      <c r="V9" s="127"/>
      <c r="W9" s="127"/>
      <c r="X9" s="127"/>
      <c r="Y9" s="127"/>
      <c r="Z9" s="127"/>
      <c r="AA9" s="127"/>
      <c r="AB9" s="127"/>
      <c r="AC9" s="127"/>
      <c r="AD9" s="127"/>
      <c r="AE9" s="127"/>
      <c r="AF9" s="127"/>
      <c r="AG9" s="127"/>
      <c r="AH9" s="127"/>
      <c r="AI9" s="127"/>
      <c r="AJ9" s="127"/>
      <c r="AK9" s="127"/>
      <c r="AL9" s="127"/>
      <c r="AM9" s="127"/>
    </row>
    <row r="10" spans="1:57" s="75" customFormat="1" ht="15" customHeight="1" x14ac:dyDescent="0.25">
      <c r="A10" s="113" t="s">
        <v>627</v>
      </c>
      <c r="B10" s="137">
        <v>45365</v>
      </c>
      <c r="C10" s="137">
        <v>45400</v>
      </c>
      <c r="D10" s="78">
        <v>5236250</v>
      </c>
      <c r="E10" s="79">
        <v>5253426.8899999997</v>
      </c>
      <c r="F10" s="80"/>
      <c r="G10" s="81"/>
      <c r="H10" s="113"/>
      <c r="I10" s="137"/>
      <c r="J10" s="137"/>
      <c r="K10" s="80"/>
      <c r="L10" s="80"/>
      <c r="M10" s="130"/>
      <c r="N10" s="113"/>
      <c r="O10" s="113"/>
      <c r="P10" s="113"/>
      <c r="Q10" s="127"/>
      <c r="R10" s="127"/>
      <c r="S10" s="127"/>
      <c r="T10" s="127"/>
      <c r="U10" s="127"/>
      <c r="V10" s="127"/>
      <c r="W10" s="127"/>
      <c r="X10" s="127"/>
      <c r="Y10" s="127"/>
      <c r="Z10" s="127"/>
      <c r="AA10" s="127"/>
      <c r="AB10" s="127"/>
      <c r="AC10" s="127"/>
      <c r="AD10" s="127"/>
      <c r="AE10" s="127"/>
      <c r="AF10" s="127"/>
      <c r="AG10" s="127"/>
      <c r="AH10" s="127"/>
      <c r="AI10" s="127"/>
      <c r="AJ10" s="127"/>
      <c r="AK10" s="127"/>
      <c r="AL10" s="127"/>
      <c r="AM10" s="127"/>
    </row>
    <row r="11" spans="1:57" s="75" customFormat="1" ht="15" customHeight="1" x14ac:dyDescent="0.25">
      <c r="A11" s="113" t="s">
        <v>628</v>
      </c>
      <c r="B11" s="137">
        <v>45365</v>
      </c>
      <c r="C11" s="137">
        <v>45400</v>
      </c>
      <c r="D11" s="78">
        <v>541250</v>
      </c>
      <c r="E11" s="79">
        <v>542986.85</v>
      </c>
      <c r="F11" s="80"/>
      <c r="G11" s="81"/>
      <c r="H11" s="113"/>
      <c r="I11" s="137"/>
      <c r="J11" s="137"/>
      <c r="K11" s="80"/>
      <c r="L11" s="80"/>
      <c r="M11" s="130"/>
      <c r="N11" s="113"/>
      <c r="O11" s="113"/>
      <c r="P11" s="113"/>
      <c r="Q11" s="127"/>
      <c r="R11" s="127"/>
      <c r="S11" s="127"/>
      <c r="T11" s="138"/>
      <c r="U11" s="138"/>
      <c r="V11" s="127"/>
      <c r="W11" s="127"/>
      <c r="X11" s="127"/>
      <c r="Y11" s="127"/>
      <c r="Z11" s="127"/>
      <c r="AA11" s="127"/>
      <c r="AB11" s="127"/>
      <c r="AC11" s="127"/>
      <c r="AD11" s="127"/>
      <c r="AE11" s="127"/>
      <c r="AF11" s="127"/>
      <c r="AG11" s="127"/>
      <c r="AH11" s="127"/>
      <c r="AI11" s="127"/>
      <c r="AJ11" s="127"/>
      <c r="AK11" s="127"/>
      <c r="AL11" s="127"/>
      <c r="AM11" s="127"/>
    </row>
    <row r="12" spans="1:57" s="75" customFormat="1" ht="15" customHeight="1" x14ac:dyDescent="0.25">
      <c r="A12" s="113" t="s">
        <v>629</v>
      </c>
      <c r="B12" s="137">
        <v>45309</v>
      </c>
      <c r="C12" s="137">
        <v>45400</v>
      </c>
      <c r="D12" s="78">
        <v>2543520</v>
      </c>
      <c r="E12" s="79">
        <v>2576922.4</v>
      </c>
      <c r="F12" s="80"/>
      <c r="G12" s="81"/>
      <c r="H12" s="113"/>
      <c r="I12" s="137"/>
      <c r="J12" s="137"/>
      <c r="K12" s="80"/>
      <c r="L12" s="80"/>
      <c r="M12" s="130"/>
      <c r="N12" s="113"/>
      <c r="O12" s="113"/>
      <c r="P12" s="113"/>
      <c r="Q12" s="127"/>
      <c r="R12" s="127"/>
      <c r="S12" s="127"/>
      <c r="T12" s="138"/>
      <c r="U12" s="138"/>
      <c r="V12" s="127"/>
      <c r="W12" s="127"/>
      <c r="X12" s="127"/>
      <c r="Y12" s="127"/>
      <c r="Z12" s="127"/>
      <c r="AA12" s="127"/>
      <c r="AB12" s="127"/>
      <c r="AC12" s="127"/>
      <c r="AD12" s="127"/>
      <c r="AE12" s="127"/>
      <c r="AF12" s="127"/>
      <c r="AG12" s="127"/>
      <c r="AH12" s="127"/>
      <c r="AI12" s="127"/>
      <c r="AJ12" s="127"/>
      <c r="AK12" s="127"/>
      <c r="AL12" s="127"/>
      <c r="AM12" s="127"/>
    </row>
    <row r="13" spans="1:57" s="75" customFormat="1" ht="15" customHeight="1" x14ac:dyDescent="0.25">
      <c r="A13" s="113" t="s">
        <v>630</v>
      </c>
      <c r="B13" s="137">
        <v>45364</v>
      </c>
      <c r="C13" s="137">
        <v>45400</v>
      </c>
      <c r="D13" s="78">
        <v>738000</v>
      </c>
      <c r="E13" s="79">
        <v>740526.88</v>
      </c>
      <c r="F13" s="80"/>
      <c r="G13" s="81"/>
      <c r="H13" s="113"/>
      <c r="I13" s="137"/>
      <c r="J13" s="137"/>
      <c r="K13" s="80"/>
      <c r="L13" s="80"/>
      <c r="M13" s="130"/>
      <c r="N13" s="113"/>
      <c r="O13" s="113"/>
      <c r="P13" s="113"/>
      <c r="Q13" s="127"/>
      <c r="R13" s="127"/>
      <c r="S13" s="127"/>
      <c r="T13" s="138"/>
      <c r="U13" s="138"/>
      <c r="V13" s="127"/>
      <c r="W13" s="127"/>
      <c r="X13" s="127"/>
      <c r="Y13" s="127"/>
      <c r="Z13" s="127"/>
      <c r="AA13" s="127"/>
      <c r="AB13" s="127"/>
      <c r="AC13" s="127"/>
      <c r="AD13" s="127"/>
      <c r="AE13" s="127"/>
      <c r="AF13" s="127"/>
      <c r="AG13" s="127"/>
      <c r="AH13" s="127"/>
      <c r="AI13" s="127"/>
      <c r="AJ13" s="127"/>
      <c r="AK13" s="127"/>
      <c r="AL13" s="127"/>
      <c r="AM13" s="127"/>
    </row>
    <row r="14" spans="1:57" s="75" customFormat="1" ht="15" customHeight="1" x14ac:dyDescent="0.25">
      <c r="A14" s="113" t="s">
        <v>631</v>
      </c>
      <c r="B14" s="137">
        <v>45309</v>
      </c>
      <c r="C14" s="137">
        <v>45400</v>
      </c>
      <c r="D14" s="78">
        <v>30555540</v>
      </c>
      <c r="E14" s="79">
        <v>30937318.07</v>
      </c>
      <c r="F14" s="80"/>
      <c r="G14" s="81"/>
      <c r="H14" s="113"/>
      <c r="I14" s="137"/>
      <c r="J14" s="137"/>
      <c r="K14" s="80"/>
      <c r="L14" s="80"/>
      <c r="M14" s="130"/>
      <c r="N14" s="113"/>
      <c r="O14" s="113"/>
      <c r="P14" s="113"/>
      <c r="Q14" s="127"/>
      <c r="R14" s="127"/>
      <c r="S14" s="127"/>
      <c r="T14" s="138"/>
      <c r="U14" s="138"/>
      <c r="V14" s="127"/>
      <c r="W14" s="127"/>
      <c r="X14" s="127"/>
      <c r="Y14" s="127"/>
      <c r="Z14" s="127"/>
      <c r="AA14" s="127"/>
      <c r="AB14" s="127"/>
      <c r="AC14" s="127"/>
      <c r="AD14" s="127"/>
      <c r="AE14" s="127"/>
      <c r="AF14" s="127"/>
      <c r="AG14" s="127"/>
      <c r="AH14" s="127"/>
      <c r="AI14" s="127"/>
      <c r="AJ14" s="127"/>
      <c r="AK14" s="127"/>
      <c r="AL14" s="127"/>
      <c r="AM14" s="127"/>
    </row>
    <row r="15" spans="1:57" s="75" customFormat="1" ht="15" customHeight="1" x14ac:dyDescent="0.25">
      <c r="A15" s="113" t="s">
        <v>632</v>
      </c>
      <c r="B15" s="137">
        <v>45309</v>
      </c>
      <c r="C15" s="137">
        <v>45400</v>
      </c>
      <c r="D15" s="78">
        <v>14501000</v>
      </c>
      <c r="E15" s="79">
        <v>14696622.220000001</v>
      </c>
      <c r="F15" s="80"/>
      <c r="G15" s="81"/>
      <c r="H15" s="113"/>
      <c r="I15" s="137"/>
      <c r="J15" s="137"/>
      <c r="K15" s="80"/>
      <c r="L15" s="80"/>
      <c r="M15" s="130"/>
      <c r="N15" s="113"/>
      <c r="O15" s="113"/>
      <c r="P15" s="113"/>
      <c r="Q15" s="127"/>
      <c r="R15" s="127"/>
      <c r="S15" s="127"/>
      <c r="T15" s="138"/>
      <c r="U15" s="138"/>
      <c r="V15" s="127"/>
      <c r="W15" s="127"/>
      <c r="X15" s="127"/>
      <c r="Y15" s="127"/>
      <c r="Z15" s="127"/>
      <c r="AA15" s="127"/>
      <c r="AB15" s="127"/>
      <c r="AC15" s="127"/>
      <c r="AD15" s="127"/>
      <c r="AE15" s="127"/>
      <c r="AF15" s="127"/>
      <c r="AG15" s="127"/>
      <c r="AH15" s="127"/>
      <c r="AI15" s="127"/>
      <c r="AJ15" s="127"/>
      <c r="AK15" s="127"/>
      <c r="AL15" s="127"/>
      <c r="AM15" s="127"/>
    </row>
    <row r="16" spans="1:57" s="75" customFormat="1" ht="15" customHeight="1" x14ac:dyDescent="0.25">
      <c r="A16" s="113" t="s">
        <v>633</v>
      </c>
      <c r="B16" s="137">
        <v>45365</v>
      </c>
      <c r="C16" s="137">
        <v>45400</v>
      </c>
      <c r="D16" s="78">
        <v>3056750</v>
      </c>
      <c r="E16" s="79">
        <v>3066530.11</v>
      </c>
      <c r="F16" s="80"/>
      <c r="G16" s="81"/>
      <c r="H16" s="113"/>
      <c r="I16" s="137"/>
      <c r="J16" s="137"/>
      <c r="K16" s="80"/>
      <c r="L16" s="80"/>
      <c r="M16" s="130"/>
      <c r="N16" s="113"/>
      <c r="O16" s="113"/>
      <c r="P16" s="113"/>
      <c r="Q16" s="127"/>
      <c r="R16" s="127"/>
      <c r="S16" s="127"/>
      <c r="T16" s="138"/>
      <c r="U16" s="138"/>
      <c r="V16" s="127"/>
      <c r="W16" s="127"/>
      <c r="X16" s="127"/>
      <c r="Y16" s="127"/>
      <c r="Z16" s="127"/>
      <c r="AA16" s="127"/>
      <c r="AB16" s="127"/>
      <c r="AC16" s="127"/>
      <c r="AD16" s="127"/>
      <c r="AE16" s="127"/>
      <c r="AF16" s="127"/>
      <c r="AG16" s="127"/>
      <c r="AH16" s="127"/>
      <c r="AI16" s="127"/>
      <c r="AJ16" s="127"/>
      <c r="AK16" s="127"/>
      <c r="AL16" s="127"/>
      <c r="AM16" s="127"/>
    </row>
    <row r="17" spans="1:39" s="75" customFormat="1" ht="15" customHeight="1" x14ac:dyDescent="0.25">
      <c r="A17" s="113" t="s">
        <v>634</v>
      </c>
      <c r="B17" s="137">
        <v>45371</v>
      </c>
      <c r="C17" s="160" t="s">
        <v>450</v>
      </c>
      <c r="D17" s="78">
        <v>4690799.24</v>
      </c>
      <c r="E17" s="79">
        <v>4698969.05</v>
      </c>
      <c r="F17" s="80"/>
      <c r="G17" s="81"/>
      <c r="H17" s="113"/>
      <c r="I17" s="137"/>
      <c r="J17" s="137"/>
      <c r="K17" s="80"/>
      <c r="L17" s="80"/>
      <c r="M17" s="130"/>
      <c r="N17" s="113"/>
      <c r="O17" s="113"/>
      <c r="P17" s="113"/>
      <c r="Q17" s="127"/>
      <c r="R17" s="127"/>
      <c r="S17" s="127"/>
      <c r="T17" s="138"/>
      <c r="U17" s="138"/>
      <c r="V17" s="127"/>
      <c r="W17" s="127"/>
      <c r="X17" s="127"/>
      <c r="Y17" s="127"/>
      <c r="Z17" s="127"/>
      <c r="AA17" s="127"/>
      <c r="AB17" s="127"/>
      <c r="AC17" s="127"/>
      <c r="AD17" s="127"/>
      <c r="AE17" s="127"/>
      <c r="AF17" s="127"/>
      <c r="AG17" s="127"/>
      <c r="AH17" s="127"/>
      <c r="AI17" s="127"/>
      <c r="AJ17" s="127"/>
      <c r="AK17" s="127"/>
      <c r="AL17" s="127"/>
      <c r="AM17" s="127"/>
    </row>
    <row r="18" spans="1:39" s="75" customFormat="1" ht="15" customHeight="1" x14ac:dyDescent="0.25">
      <c r="A18" s="113" t="s">
        <v>635</v>
      </c>
      <c r="B18" s="137">
        <v>45349</v>
      </c>
      <c r="C18" s="137">
        <v>45400</v>
      </c>
      <c r="D18" s="78">
        <v>1917000</v>
      </c>
      <c r="E18" s="79">
        <v>1928563.71</v>
      </c>
      <c r="F18" s="80"/>
      <c r="G18" s="81"/>
      <c r="H18" s="113"/>
      <c r="I18" s="137"/>
      <c r="J18" s="137"/>
      <c r="K18" s="80"/>
      <c r="L18" s="80"/>
      <c r="M18" s="130"/>
      <c r="N18" s="113"/>
      <c r="O18" s="113"/>
      <c r="P18" s="113"/>
      <c r="Q18" s="127"/>
      <c r="R18" s="127"/>
      <c r="S18" s="127"/>
      <c r="T18" s="138"/>
      <c r="U18" s="138"/>
      <c r="V18" s="127"/>
      <c r="W18" s="127"/>
      <c r="X18" s="127"/>
      <c r="Y18" s="127"/>
      <c r="Z18" s="127"/>
      <c r="AA18" s="127"/>
      <c r="AB18" s="127"/>
      <c r="AC18" s="127"/>
      <c r="AD18" s="127"/>
      <c r="AE18" s="127"/>
      <c r="AF18" s="127"/>
      <c r="AG18" s="127"/>
      <c r="AH18" s="127"/>
      <c r="AI18" s="127"/>
      <c r="AJ18" s="127"/>
      <c r="AK18" s="127"/>
      <c r="AL18" s="127"/>
      <c r="AM18" s="127"/>
    </row>
    <row r="19" spans="1:39" s="75" customFormat="1" ht="15" customHeight="1" x14ac:dyDescent="0.25">
      <c r="A19" s="113" t="s">
        <v>636</v>
      </c>
      <c r="B19" s="137">
        <v>45309</v>
      </c>
      <c r="C19" s="137">
        <v>45400</v>
      </c>
      <c r="D19" s="78">
        <v>3611000</v>
      </c>
      <c r="E19" s="79">
        <v>3659565.18</v>
      </c>
      <c r="F19" s="80"/>
      <c r="G19" s="81"/>
      <c r="H19" s="113"/>
      <c r="I19" s="137"/>
      <c r="J19" s="137"/>
      <c r="K19" s="80"/>
      <c r="L19" s="80"/>
      <c r="M19" s="130"/>
      <c r="N19" s="113"/>
      <c r="O19" s="113"/>
      <c r="P19" s="113"/>
      <c r="Q19" s="127"/>
      <c r="R19" s="127"/>
      <c r="S19" s="127"/>
      <c r="T19" s="138"/>
      <c r="U19" s="138"/>
      <c r="V19" s="127"/>
      <c r="W19" s="127"/>
      <c r="X19" s="127"/>
      <c r="Y19" s="127"/>
      <c r="Z19" s="127"/>
      <c r="AA19" s="127"/>
      <c r="AB19" s="127"/>
      <c r="AC19" s="127"/>
      <c r="AD19" s="127"/>
      <c r="AE19" s="127"/>
      <c r="AF19" s="127"/>
      <c r="AG19" s="127"/>
      <c r="AH19" s="127"/>
      <c r="AI19" s="127"/>
      <c r="AJ19" s="127"/>
      <c r="AK19" s="127"/>
      <c r="AL19" s="127"/>
      <c r="AM19" s="127"/>
    </row>
    <row r="20" spans="1:39" s="75" customFormat="1" ht="15" customHeight="1" x14ac:dyDescent="0.25">
      <c r="A20" s="113" t="s">
        <v>637</v>
      </c>
      <c r="B20" s="137">
        <v>45309</v>
      </c>
      <c r="C20" s="137">
        <v>45400</v>
      </c>
      <c r="D20" s="78">
        <v>824400</v>
      </c>
      <c r="E20" s="79">
        <v>834261.03</v>
      </c>
      <c r="F20" s="80"/>
      <c r="G20" s="81"/>
      <c r="H20" s="113"/>
      <c r="I20" s="137"/>
      <c r="J20" s="137"/>
      <c r="K20" s="80"/>
      <c r="L20" s="80"/>
      <c r="M20" s="130"/>
      <c r="N20" s="113"/>
      <c r="O20" s="113"/>
      <c r="P20" s="113"/>
      <c r="Q20" s="127"/>
      <c r="R20" s="127"/>
      <c r="S20" s="127"/>
      <c r="T20" s="138"/>
      <c r="U20" s="138"/>
      <c r="V20" s="127"/>
      <c r="W20" s="127"/>
      <c r="X20" s="127"/>
      <c r="Y20" s="127"/>
      <c r="Z20" s="127"/>
      <c r="AA20" s="127"/>
      <c r="AB20" s="127"/>
      <c r="AC20" s="127"/>
      <c r="AD20" s="127"/>
      <c r="AE20" s="127"/>
      <c r="AF20" s="127"/>
      <c r="AG20" s="127"/>
      <c r="AH20" s="127"/>
      <c r="AI20" s="127"/>
      <c r="AJ20" s="127"/>
      <c r="AK20" s="127"/>
      <c r="AL20" s="127"/>
      <c r="AM20" s="127"/>
    </row>
    <row r="21" spans="1:39" s="75" customFormat="1" ht="15" customHeight="1" x14ac:dyDescent="0.25">
      <c r="A21" s="113" t="s">
        <v>638</v>
      </c>
      <c r="B21" s="137">
        <v>45309</v>
      </c>
      <c r="C21" s="137">
        <v>45400</v>
      </c>
      <c r="D21" s="78">
        <v>5171540</v>
      </c>
      <c r="E21" s="79">
        <v>5237153.5</v>
      </c>
      <c r="F21" s="80"/>
      <c r="G21" s="81"/>
      <c r="H21" s="113"/>
      <c r="I21" s="137"/>
      <c r="J21" s="137"/>
      <c r="K21" s="80"/>
      <c r="L21" s="80"/>
      <c r="M21" s="130"/>
      <c r="N21" s="113"/>
      <c r="O21" s="113"/>
      <c r="P21" s="113"/>
      <c r="Q21" s="127"/>
      <c r="R21" s="127"/>
      <c r="S21" s="127"/>
      <c r="T21" s="138"/>
      <c r="U21" s="138"/>
      <c r="V21" s="127"/>
      <c r="W21" s="127"/>
      <c r="X21" s="127"/>
      <c r="Y21" s="127"/>
      <c r="Z21" s="127"/>
      <c r="AA21" s="127"/>
      <c r="AB21" s="127"/>
      <c r="AC21" s="127"/>
      <c r="AD21" s="127"/>
      <c r="AE21" s="127"/>
      <c r="AF21" s="127"/>
      <c r="AG21" s="127"/>
      <c r="AH21" s="127"/>
      <c r="AI21" s="127"/>
      <c r="AJ21" s="127"/>
      <c r="AK21" s="127"/>
      <c r="AL21" s="127"/>
      <c r="AM21" s="127"/>
    </row>
    <row r="22" spans="1:39" s="75" customFormat="1" ht="15" customHeight="1" x14ac:dyDescent="0.25">
      <c r="A22" s="113" t="s">
        <v>639</v>
      </c>
      <c r="B22" s="137">
        <v>45316</v>
      </c>
      <c r="C22" s="137">
        <v>45400</v>
      </c>
      <c r="D22" s="78">
        <v>3009380</v>
      </c>
      <c r="E22" s="79">
        <v>3040771.43</v>
      </c>
      <c r="F22" s="80"/>
      <c r="G22" s="81"/>
      <c r="H22" s="113"/>
      <c r="I22" s="137"/>
      <c r="J22" s="137"/>
      <c r="K22" s="80"/>
      <c r="L22" s="80"/>
      <c r="M22" s="130"/>
      <c r="N22" s="113"/>
      <c r="O22" s="113"/>
      <c r="P22" s="113"/>
      <c r="Q22" s="127"/>
      <c r="R22" s="127"/>
      <c r="S22" s="127"/>
      <c r="T22" s="138"/>
      <c r="U22" s="138"/>
      <c r="V22" s="127"/>
      <c r="W22" s="127"/>
      <c r="X22" s="127"/>
      <c r="Y22" s="127"/>
      <c r="Z22" s="127"/>
      <c r="AA22" s="127"/>
      <c r="AB22" s="127"/>
      <c r="AC22" s="127"/>
      <c r="AD22" s="127"/>
      <c r="AE22" s="127"/>
      <c r="AF22" s="127"/>
      <c r="AG22" s="127"/>
      <c r="AH22" s="127"/>
      <c r="AI22" s="127"/>
      <c r="AJ22" s="127"/>
      <c r="AK22" s="127"/>
      <c r="AL22" s="127"/>
      <c r="AM22" s="127"/>
    </row>
    <row r="23" spans="1:39" s="75" customFormat="1" ht="15" customHeight="1" x14ac:dyDescent="0.25">
      <c r="A23" s="113" t="s">
        <v>640</v>
      </c>
      <c r="B23" s="137">
        <v>45309</v>
      </c>
      <c r="C23" s="137">
        <v>45400</v>
      </c>
      <c r="D23" s="78">
        <v>602500</v>
      </c>
      <c r="E23" s="79">
        <v>610805.25</v>
      </c>
      <c r="F23" s="80"/>
      <c r="G23" s="81"/>
      <c r="H23" s="113"/>
      <c r="I23" s="137"/>
      <c r="J23" s="137"/>
      <c r="K23" s="80"/>
      <c r="L23" s="80"/>
      <c r="M23" s="130"/>
      <c r="N23" s="113"/>
      <c r="O23" s="113"/>
      <c r="P23" s="113"/>
      <c r="Q23" s="127"/>
      <c r="R23" s="127"/>
      <c r="S23" s="127"/>
      <c r="T23" s="138"/>
      <c r="U23" s="138"/>
      <c r="V23" s="127"/>
      <c r="W23" s="127"/>
      <c r="X23" s="127"/>
      <c r="Y23" s="127"/>
      <c r="Z23" s="127"/>
      <c r="AA23" s="127"/>
      <c r="AB23" s="127"/>
      <c r="AC23" s="127"/>
      <c r="AD23" s="127"/>
      <c r="AE23" s="127"/>
      <c r="AF23" s="127"/>
      <c r="AG23" s="127"/>
      <c r="AH23" s="127"/>
      <c r="AI23" s="127"/>
      <c r="AJ23" s="127"/>
      <c r="AK23" s="127"/>
      <c r="AL23" s="127"/>
      <c r="AM23" s="127"/>
    </row>
    <row r="24" spans="1:39" s="75" customFormat="1" ht="15" customHeight="1" x14ac:dyDescent="0.25">
      <c r="A24" s="113" t="s">
        <v>641</v>
      </c>
      <c r="B24" s="137">
        <v>45309</v>
      </c>
      <c r="C24" s="137">
        <v>45400</v>
      </c>
      <c r="D24" s="78">
        <v>837000</v>
      </c>
      <c r="E24" s="79">
        <v>848119.34</v>
      </c>
      <c r="F24" s="80"/>
      <c r="G24" s="81"/>
      <c r="H24" s="113"/>
      <c r="I24" s="137"/>
      <c r="J24" s="137"/>
      <c r="K24" s="80"/>
      <c r="L24" s="80"/>
      <c r="M24" s="130"/>
      <c r="N24" s="113"/>
      <c r="O24" s="113"/>
      <c r="P24" s="113"/>
      <c r="Q24" s="127"/>
      <c r="R24" s="127"/>
      <c r="S24" s="127"/>
      <c r="T24" s="138"/>
      <c r="U24" s="138"/>
      <c r="V24" s="127"/>
      <c r="W24" s="127"/>
      <c r="X24" s="127"/>
      <c r="Y24" s="127"/>
      <c r="Z24" s="127"/>
      <c r="AA24" s="127"/>
      <c r="AB24" s="127"/>
      <c r="AC24" s="127"/>
      <c r="AD24" s="127"/>
      <c r="AE24" s="127"/>
      <c r="AF24" s="127"/>
      <c r="AG24" s="127"/>
      <c r="AH24" s="127"/>
      <c r="AI24" s="127"/>
      <c r="AJ24" s="127"/>
      <c r="AK24" s="127"/>
      <c r="AL24" s="127"/>
      <c r="AM24" s="127"/>
    </row>
    <row r="25" spans="1:39" s="75" customFormat="1" ht="15" customHeight="1" x14ac:dyDescent="0.25">
      <c r="A25" s="113" t="s">
        <v>642</v>
      </c>
      <c r="B25" s="137">
        <v>45309</v>
      </c>
      <c r="C25" s="137">
        <v>45400</v>
      </c>
      <c r="D25" s="78">
        <v>159720</v>
      </c>
      <c r="E25" s="79">
        <v>161785.66</v>
      </c>
      <c r="F25" s="80"/>
      <c r="G25" s="81"/>
      <c r="H25" s="113"/>
      <c r="I25" s="137"/>
      <c r="J25" s="137"/>
      <c r="K25" s="80"/>
      <c r="L25" s="80"/>
      <c r="M25" s="130"/>
      <c r="N25" s="113"/>
      <c r="O25" s="113"/>
      <c r="P25" s="113"/>
      <c r="Q25" s="127"/>
      <c r="R25" s="127"/>
      <c r="S25" s="127"/>
      <c r="T25" s="138"/>
      <c r="U25" s="138"/>
      <c r="V25" s="127"/>
      <c r="W25" s="127"/>
      <c r="X25" s="127"/>
      <c r="Y25" s="127"/>
      <c r="Z25" s="127"/>
      <c r="AA25" s="127"/>
      <c r="AB25" s="127"/>
      <c r="AC25" s="127"/>
      <c r="AD25" s="127"/>
      <c r="AE25" s="127"/>
      <c r="AF25" s="127"/>
      <c r="AG25" s="127"/>
      <c r="AH25" s="127"/>
      <c r="AI25" s="127"/>
      <c r="AJ25" s="127"/>
      <c r="AK25" s="127"/>
      <c r="AL25" s="127"/>
      <c r="AM25" s="127"/>
    </row>
    <row r="26" spans="1:39" s="75" customFormat="1" ht="15" customHeight="1" x14ac:dyDescent="0.25">
      <c r="A26" s="113" t="s">
        <v>643</v>
      </c>
      <c r="B26" s="137">
        <v>45309</v>
      </c>
      <c r="C26" s="137">
        <v>45400</v>
      </c>
      <c r="D26" s="78">
        <v>437000</v>
      </c>
      <c r="E26" s="79">
        <v>442979.59</v>
      </c>
      <c r="F26" s="80"/>
      <c r="G26" s="81"/>
      <c r="H26" s="113"/>
      <c r="I26" s="137"/>
      <c r="J26" s="137"/>
      <c r="K26" s="80"/>
      <c r="L26" s="80"/>
      <c r="M26" s="130"/>
      <c r="N26" s="113"/>
      <c r="O26" s="113"/>
      <c r="P26" s="113"/>
      <c r="Q26" s="127"/>
      <c r="R26" s="127"/>
      <c r="S26" s="127"/>
      <c r="T26" s="138"/>
      <c r="U26" s="138"/>
      <c r="V26" s="127"/>
      <c r="W26" s="127"/>
      <c r="X26" s="127"/>
      <c r="Y26" s="127"/>
      <c r="Z26" s="127"/>
      <c r="AA26" s="127"/>
      <c r="AB26" s="127"/>
      <c r="AC26" s="127"/>
      <c r="AD26" s="127"/>
      <c r="AE26" s="127"/>
      <c r="AF26" s="127"/>
      <c r="AG26" s="127"/>
      <c r="AH26" s="127"/>
      <c r="AI26" s="127"/>
      <c r="AJ26" s="127"/>
      <c r="AK26" s="127"/>
      <c r="AL26" s="127"/>
      <c r="AM26" s="127"/>
    </row>
    <row r="27" spans="1:39" s="75" customFormat="1" ht="15" customHeight="1" x14ac:dyDescent="0.25">
      <c r="A27" s="113" t="s">
        <v>644</v>
      </c>
      <c r="B27" s="137">
        <v>45309</v>
      </c>
      <c r="C27" s="137">
        <v>45400</v>
      </c>
      <c r="D27" s="78">
        <v>1362660</v>
      </c>
      <c r="E27" s="79">
        <v>1380171.04</v>
      </c>
      <c r="F27" s="80"/>
      <c r="G27" s="81"/>
      <c r="H27" s="113"/>
      <c r="I27" s="137"/>
      <c r="J27" s="137"/>
      <c r="K27" s="80"/>
      <c r="L27" s="80"/>
      <c r="M27" s="130"/>
      <c r="N27" s="113"/>
      <c r="O27" s="113"/>
      <c r="P27" s="113"/>
      <c r="Q27" s="127"/>
      <c r="R27" s="127"/>
      <c r="S27" s="127"/>
      <c r="T27" s="138"/>
      <c r="U27" s="138"/>
      <c r="V27" s="127"/>
      <c r="W27" s="127"/>
      <c r="X27" s="127"/>
      <c r="Y27" s="127"/>
      <c r="Z27" s="127"/>
      <c r="AA27" s="127"/>
      <c r="AB27" s="127"/>
      <c r="AC27" s="127"/>
      <c r="AD27" s="127"/>
      <c r="AE27" s="127"/>
      <c r="AF27" s="127"/>
      <c r="AG27" s="127"/>
      <c r="AH27" s="127"/>
      <c r="AI27" s="127"/>
      <c r="AJ27" s="127"/>
      <c r="AK27" s="127"/>
      <c r="AL27" s="127"/>
      <c r="AM27" s="127"/>
    </row>
    <row r="28" spans="1:39" s="75" customFormat="1" ht="15" customHeight="1" x14ac:dyDescent="0.25">
      <c r="A28" s="113" t="s">
        <v>645</v>
      </c>
      <c r="B28" s="137">
        <v>45309</v>
      </c>
      <c r="C28" s="137">
        <v>45400</v>
      </c>
      <c r="D28" s="78">
        <v>397200</v>
      </c>
      <c r="E28" s="79">
        <v>400910.37</v>
      </c>
      <c r="F28" s="80"/>
      <c r="G28" s="81"/>
      <c r="H28" s="113"/>
      <c r="I28" s="137"/>
      <c r="J28" s="137"/>
      <c r="K28" s="80"/>
      <c r="L28" s="80"/>
      <c r="M28" s="130"/>
      <c r="N28" s="113"/>
      <c r="O28" s="113"/>
      <c r="P28" s="113"/>
      <c r="Q28" s="127"/>
      <c r="R28" s="127"/>
      <c r="S28" s="127"/>
      <c r="T28" s="138"/>
      <c r="U28" s="138"/>
      <c r="V28" s="127"/>
      <c r="W28" s="127"/>
      <c r="X28" s="127"/>
      <c r="Y28" s="127"/>
      <c r="Z28" s="127"/>
      <c r="AA28" s="127"/>
      <c r="AB28" s="127"/>
      <c r="AC28" s="127"/>
      <c r="AD28" s="127"/>
      <c r="AE28" s="127"/>
      <c r="AF28" s="127"/>
      <c r="AG28" s="127"/>
      <c r="AH28" s="127"/>
      <c r="AI28" s="127"/>
      <c r="AJ28" s="127"/>
      <c r="AK28" s="127"/>
      <c r="AL28" s="127"/>
      <c r="AM28" s="127"/>
    </row>
    <row r="29" spans="1:39" s="75" customFormat="1" ht="15" customHeight="1" x14ac:dyDescent="0.25">
      <c r="A29" s="113" t="s">
        <v>646</v>
      </c>
      <c r="B29" s="137">
        <v>45309</v>
      </c>
      <c r="C29" s="137">
        <v>45400</v>
      </c>
      <c r="D29" s="78">
        <v>551000</v>
      </c>
      <c r="E29" s="79">
        <v>558762.93999999994</v>
      </c>
      <c r="F29" s="80"/>
      <c r="G29" s="81"/>
      <c r="H29" s="113"/>
      <c r="I29" s="137"/>
      <c r="J29" s="137"/>
      <c r="K29" s="80"/>
      <c r="L29" s="80"/>
      <c r="M29" s="130"/>
      <c r="N29" s="113"/>
      <c r="O29" s="113"/>
      <c r="P29" s="113"/>
      <c r="Q29" s="127"/>
      <c r="R29" s="127"/>
      <c r="S29" s="127"/>
      <c r="T29" s="138"/>
      <c r="U29" s="138"/>
      <c r="V29" s="127"/>
      <c r="W29" s="127"/>
      <c r="X29" s="127"/>
      <c r="Y29" s="127"/>
      <c r="Z29" s="127"/>
      <c r="AA29" s="127"/>
      <c r="AB29" s="127"/>
      <c r="AC29" s="127"/>
      <c r="AD29" s="127"/>
      <c r="AE29" s="127"/>
      <c r="AF29" s="127"/>
      <c r="AG29" s="127"/>
      <c r="AH29" s="127"/>
      <c r="AI29" s="127"/>
      <c r="AJ29" s="127"/>
      <c r="AK29" s="127"/>
      <c r="AL29" s="127"/>
      <c r="AM29" s="127"/>
    </row>
    <row r="30" spans="1:39" s="75" customFormat="1" ht="15" customHeight="1" x14ac:dyDescent="0.25">
      <c r="A30" s="113" t="s">
        <v>647</v>
      </c>
      <c r="B30" s="137">
        <v>45309</v>
      </c>
      <c r="C30" s="137">
        <v>45400</v>
      </c>
      <c r="D30" s="78">
        <v>176000</v>
      </c>
      <c r="E30" s="79">
        <v>178283.34</v>
      </c>
      <c r="F30" s="80"/>
      <c r="G30" s="81"/>
      <c r="H30" s="113"/>
      <c r="I30" s="137"/>
      <c r="J30" s="137"/>
      <c r="K30" s="80"/>
      <c r="L30" s="80"/>
      <c r="M30" s="130"/>
      <c r="N30" s="113"/>
      <c r="O30" s="113"/>
      <c r="P30" s="113"/>
      <c r="Q30" s="127"/>
      <c r="R30" s="127"/>
      <c r="S30" s="127"/>
      <c r="T30" s="138"/>
      <c r="U30" s="138"/>
      <c r="V30" s="127"/>
      <c r="W30" s="127"/>
      <c r="X30" s="127"/>
      <c r="Y30" s="127"/>
      <c r="Z30" s="127"/>
      <c r="AA30" s="127"/>
      <c r="AB30" s="127"/>
      <c r="AC30" s="127"/>
      <c r="AD30" s="127"/>
      <c r="AE30" s="127"/>
      <c r="AF30" s="127"/>
      <c r="AG30" s="127"/>
      <c r="AH30" s="127"/>
      <c r="AI30" s="127"/>
      <c r="AJ30" s="127"/>
      <c r="AK30" s="127"/>
      <c r="AL30" s="127"/>
      <c r="AM30" s="127"/>
    </row>
    <row r="31" spans="1:39" s="75" customFormat="1" ht="15" customHeight="1" x14ac:dyDescent="0.25">
      <c r="A31" s="113" t="s">
        <v>648</v>
      </c>
      <c r="B31" s="137">
        <v>45314</v>
      </c>
      <c r="C31" s="137">
        <v>45400</v>
      </c>
      <c r="D31" s="78">
        <v>302060</v>
      </c>
      <c r="E31" s="79">
        <v>305749.11</v>
      </c>
      <c r="F31" s="80"/>
      <c r="G31" s="81"/>
      <c r="H31" s="113"/>
      <c r="I31" s="137"/>
      <c r="J31" s="137"/>
      <c r="K31" s="80"/>
      <c r="L31" s="80"/>
      <c r="M31" s="130"/>
      <c r="N31" s="113"/>
      <c r="O31" s="113"/>
      <c r="P31" s="113"/>
      <c r="Q31" s="127"/>
      <c r="R31" s="127"/>
      <c r="S31" s="127"/>
      <c r="T31" s="138"/>
      <c r="U31" s="138"/>
      <c r="V31" s="127"/>
      <c r="W31" s="127"/>
      <c r="X31" s="127"/>
      <c r="Y31" s="127"/>
      <c r="Z31" s="127"/>
      <c r="AA31" s="127"/>
      <c r="AB31" s="127"/>
      <c r="AC31" s="127"/>
      <c r="AD31" s="127"/>
      <c r="AE31" s="127"/>
      <c r="AF31" s="127"/>
      <c r="AG31" s="127"/>
      <c r="AH31" s="127"/>
      <c r="AI31" s="127"/>
      <c r="AJ31" s="127"/>
      <c r="AK31" s="127"/>
      <c r="AL31" s="127"/>
      <c r="AM31" s="127"/>
    </row>
    <row r="32" spans="1:39" s="75" customFormat="1" ht="15" customHeight="1" x14ac:dyDescent="0.25">
      <c r="A32" s="113" t="s">
        <v>649</v>
      </c>
      <c r="B32" s="137">
        <v>45322</v>
      </c>
      <c r="C32" s="137">
        <v>45400</v>
      </c>
      <c r="D32" s="78">
        <v>152900</v>
      </c>
      <c r="E32" s="79">
        <v>154583.54</v>
      </c>
      <c r="F32" s="80"/>
      <c r="G32" s="81"/>
      <c r="H32" s="113"/>
      <c r="I32" s="137"/>
      <c r="J32" s="137"/>
      <c r="K32" s="80"/>
      <c r="L32" s="80"/>
      <c r="M32" s="130"/>
      <c r="N32" s="113"/>
      <c r="O32" s="113"/>
      <c r="P32" s="113"/>
      <c r="Q32" s="127"/>
      <c r="R32" s="127"/>
      <c r="S32" s="127"/>
      <c r="T32" s="138"/>
      <c r="U32" s="138"/>
      <c r="V32" s="127"/>
      <c r="W32" s="127"/>
      <c r="X32" s="127"/>
      <c r="Y32" s="127"/>
      <c r="Z32" s="127"/>
      <c r="AA32" s="127"/>
      <c r="AB32" s="127"/>
      <c r="AC32" s="127"/>
      <c r="AD32" s="127"/>
      <c r="AE32" s="127"/>
      <c r="AF32" s="127"/>
      <c r="AG32" s="127"/>
      <c r="AH32" s="127"/>
      <c r="AI32" s="127"/>
      <c r="AJ32" s="127"/>
      <c r="AK32" s="127"/>
      <c r="AL32" s="127"/>
      <c r="AM32" s="127"/>
    </row>
    <row r="33" spans="1:39" s="75" customFormat="1" ht="15" customHeight="1" x14ac:dyDescent="0.25">
      <c r="A33" s="113" t="s">
        <v>650</v>
      </c>
      <c r="B33" s="137">
        <v>45309</v>
      </c>
      <c r="C33" s="137">
        <v>45400</v>
      </c>
      <c r="D33" s="78">
        <v>131200</v>
      </c>
      <c r="E33" s="79">
        <v>132995.24</v>
      </c>
      <c r="F33" s="80"/>
      <c r="G33" s="81"/>
      <c r="H33" s="113"/>
      <c r="I33" s="137"/>
      <c r="J33" s="137"/>
      <c r="K33" s="80"/>
      <c r="L33" s="80"/>
      <c r="M33" s="130"/>
      <c r="N33" s="113"/>
      <c r="O33" s="113"/>
      <c r="P33" s="113"/>
      <c r="Q33" s="127"/>
      <c r="R33" s="127"/>
      <c r="S33" s="127"/>
      <c r="T33" s="138"/>
      <c r="U33" s="138"/>
      <c r="V33" s="127"/>
      <c r="W33" s="127"/>
      <c r="X33" s="127"/>
      <c r="Y33" s="127"/>
      <c r="Z33" s="127"/>
      <c r="AA33" s="127"/>
      <c r="AB33" s="127"/>
      <c r="AC33" s="127"/>
      <c r="AD33" s="127"/>
      <c r="AE33" s="127"/>
      <c r="AF33" s="127"/>
      <c r="AG33" s="127"/>
      <c r="AH33" s="127"/>
      <c r="AI33" s="127"/>
      <c r="AJ33" s="127"/>
      <c r="AK33" s="127"/>
      <c r="AL33" s="127"/>
      <c r="AM33" s="127"/>
    </row>
    <row r="34" spans="1:39" s="75" customFormat="1" ht="15" customHeight="1" x14ac:dyDescent="0.25">
      <c r="A34" s="113" t="s">
        <v>651</v>
      </c>
      <c r="B34" s="137">
        <v>45309</v>
      </c>
      <c r="C34" s="137">
        <v>45400</v>
      </c>
      <c r="D34" s="78">
        <v>764900</v>
      </c>
      <c r="E34" s="79">
        <v>775251</v>
      </c>
      <c r="F34" s="80"/>
      <c r="G34" s="81"/>
      <c r="H34" s="113"/>
      <c r="I34" s="137"/>
      <c r="J34" s="137"/>
      <c r="K34" s="80"/>
      <c r="L34" s="80"/>
      <c r="M34" s="130"/>
      <c r="N34" s="113"/>
      <c r="O34" s="113"/>
      <c r="P34" s="113"/>
      <c r="Q34" s="127"/>
      <c r="R34" s="127"/>
      <c r="S34" s="127"/>
      <c r="T34" s="138"/>
      <c r="U34" s="138"/>
      <c r="V34" s="127"/>
      <c r="W34" s="127"/>
      <c r="X34" s="127"/>
      <c r="Y34" s="127"/>
      <c r="Z34" s="127"/>
      <c r="AA34" s="127"/>
      <c r="AB34" s="127"/>
      <c r="AC34" s="127"/>
      <c r="AD34" s="127"/>
      <c r="AE34" s="127"/>
      <c r="AF34" s="127"/>
      <c r="AG34" s="127"/>
      <c r="AH34" s="127"/>
      <c r="AI34" s="127"/>
      <c r="AJ34" s="127"/>
      <c r="AK34" s="127"/>
      <c r="AL34" s="127"/>
      <c r="AM34" s="127"/>
    </row>
    <row r="35" spans="1:39" s="75" customFormat="1" ht="15" customHeight="1" x14ac:dyDescent="0.25">
      <c r="A35" s="113" t="s">
        <v>652</v>
      </c>
      <c r="B35" s="137">
        <v>45309</v>
      </c>
      <c r="C35" s="137">
        <v>45400</v>
      </c>
      <c r="D35" s="78">
        <v>34263542.619999997</v>
      </c>
      <c r="E35" s="79">
        <v>34687724.299999997</v>
      </c>
      <c r="F35" s="80"/>
      <c r="G35" s="81"/>
      <c r="H35" s="113"/>
      <c r="I35" s="137"/>
      <c r="J35" s="137"/>
      <c r="K35" s="80"/>
      <c r="L35" s="80"/>
      <c r="M35" s="130"/>
      <c r="N35" s="113"/>
      <c r="O35" s="113"/>
      <c r="P35" s="113"/>
      <c r="Q35" s="127"/>
      <c r="R35" s="127"/>
      <c r="S35" s="127"/>
      <c r="T35" s="138"/>
      <c r="U35" s="138"/>
      <c r="V35" s="127"/>
      <c r="W35" s="127"/>
      <c r="X35" s="127"/>
      <c r="Y35" s="127"/>
      <c r="Z35" s="127"/>
      <c r="AA35" s="127"/>
      <c r="AB35" s="127"/>
      <c r="AC35" s="127"/>
      <c r="AD35" s="127"/>
      <c r="AE35" s="127"/>
      <c r="AF35" s="127"/>
      <c r="AG35" s="127"/>
      <c r="AH35" s="127"/>
      <c r="AI35" s="127"/>
      <c r="AJ35" s="127"/>
      <c r="AK35" s="127"/>
      <c r="AL35" s="127"/>
      <c r="AM35" s="127"/>
    </row>
    <row r="36" spans="1:39" s="75" customFormat="1" ht="15" customHeight="1" x14ac:dyDescent="0.25">
      <c r="A36" s="113" t="s">
        <v>653</v>
      </c>
      <c r="B36" s="137">
        <v>45365</v>
      </c>
      <c r="C36" s="137">
        <v>45400</v>
      </c>
      <c r="D36" s="78">
        <v>475500</v>
      </c>
      <c r="E36" s="79">
        <v>477043.82</v>
      </c>
      <c r="F36" s="80"/>
      <c r="G36" s="81"/>
      <c r="H36" s="113"/>
      <c r="I36" s="137"/>
      <c r="J36" s="137"/>
      <c r="K36" s="80"/>
      <c r="L36" s="80"/>
      <c r="M36" s="130"/>
      <c r="N36" s="113"/>
      <c r="O36" s="113"/>
      <c r="P36" s="113"/>
      <c r="Q36" s="127"/>
      <c r="R36" s="127"/>
      <c r="S36" s="127"/>
      <c r="T36" s="138"/>
      <c r="U36" s="138"/>
      <c r="V36" s="127"/>
      <c r="W36" s="127"/>
      <c r="X36" s="127"/>
      <c r="Y36" s="127"/>
      <c r="Z36" s="127"/>
      <c r="AA36" s="127"/>
      <c r="AB36" s="127"/>
      <c r="AC36" s="127"/>
      <c r="AD36" s="127"/>
      <c r="AE36" s="127"/>
      <c r="AF36" s="127"/>
      <c r="AG36" s="127"/>
      <c r="AH36" s="127"/>
      <c r="AI36" s="127"/>
      <c r="AJ36" s="127"/>
      <c r="AK36" s="127"/>
      <c r="AL36" s="127"/>
      <c r="AM36" s="127"/>
    </row>
    <row r="37" spans="1:39" s="75" customFormat="1" ht="15" customHeight="1" x14ac:dyDescent="0.25">
      <c r="A37" s="113" t="s">
        <v>654</v>
      </c>
      <c r="B37" s="137">
        <v>45309</v>
      </c>
      <c r="C37" s="137">
        <v>45400</v>
      </c>
      <c r="D37" s="78">
        <v>6483579.0099999998</v>
      </c>
      <c r="E37" s="79">
        <v>6563744.9199999999</v>
      </c>
      <c r="F37" s="80"/>
      <c r="G37" s="81"/>
      <c r="H37" s="113"/>
      <c r="I37" s="137"/>
      <c r="J37" s="137"/>
      <c r="K37" s="80"/>
      <c r="L37" s="80"/>
      <c r="M37" s="130"/>
      <c r="N37" s="113"/>
      <c r="O37" s="113"/>
      <c r="P37" s="113"/>
      <c r="Q37" s="127"/>
      <c r="R37" s="127"/>
      <c r="S37" s="127"/>
      <c r="T37" s="138"/>
      <c r="U37" s="138"/>
      <c r="V37" s="127"/>
      <c r="W37" s="127"/>
      <c r="X37" s="127"/>
      <c r="Y37" s="127"/>
      <c r="Z37" s="127"/>
      <c r="AA37" s="127"/>
      <c r="AB37" s="127"/>
      <c r="AC37" s="127"/>
      <c r="AD37" s="127"/>
      <c r="AE37" s="127"/>
      <c r="AF37" s="127"/>
      <c r="AG37" s="127"/>
      <c r="AH37" s="127"/>
      <c r="AI37" s="127"/>
      <c r="AJ37" s="127"/>
      <c r="AK37" s="127"/>
      <c r="AL37" s="127"/>
      <c r="AM37" s="127"/>
    </row>
    <row r="38" spans="1:39" s="75" customFormat="1" ht="15" customHeight="1" x14ac:dyDescent="0.25">
      <c r="A38" s="113" t="s">
        <v>655</v>
      </c>
      <c r="B38" s="137">
        <v>45309</v>
      </c>
      <c r="C38" s="137">
        <v>45400</v>
      </c>
      <c r="D38" s="78">
        <v>24979000</v>
      </c>
      <c r="E38" s="79">
        <v>25324426.420000002</v>
      </c>
      <c r="F38" s="80"/>
      <c r="G38" s="81"/>
      <c r="H38" s="113"/>
      <c r="I38" s="137"/>
      <c r="J38" s="137"/>
      <c r="K38" s="80"/>
      <c r="L38" s="80"/>
      <c r="M38" s="130"/>
      <c r="N38" s="113"/>
      <c r="O38" s="113"/>
      <c r="P38" s="113"/>
      <c r="Q38" s="127"/>
      <c r="R38" s="127"/>
      <c r="S38" s="127"/>
      <c r="T38" s="138"/>
      <c r="U38" s="138"/>
      <c r="V38" s="127"/>
      <c r="W38" s="127"/>
      <c r="X38" s="127"/>
      <c r="Y38" s="127"/>
      <c r="Z38" s="127"/>
      <c r="AA38" s="127"/>
      <c r="AB38" s="127"/>
      <c r="AC38" s="127"/>
      <c r="AD38" s="127"/>
      <c r="AE38" s="127"/>
      <c r="AF38" s="127"/>
      <c r="AG38" s="127"/>
      <c r="AH38" s="127"/>
      <c r="AI38" s="127"/>
      <c r="AJ38" s="127"/>
      <c r="AK38" s="127"/>
      <c r="AL38" s="127"/>
      <c r="AM38" s="127"/>
    </row>
    <row r="39" spans="1:39" s="75" customFormat="1" ht="15" customHeight="1" x14ac:dyDescent="0.25">
      <c r="A39" s="113" t="s">
        <v>656</v>
      </c>
      <c r="B39" s="137">
        <v>45309</v>
      </c>
      <c r="C39" s="137">
        <v>45400</v>
      </c>
      <c r="D39" s="78">
        <v>780400</v>
      </c>
      <c r="E39" s="79">
        <v>789858.57</v>
      </c>
      <c r="F39" s="80"/>
      <c r="G39" s="81"/>
      <c r="H39" s="113"/>
      <c r="I39" s="137"/>
      <c r="J39" s="137"/>
      <c r="K39" s="80"/>
      <c r="L39" s="80"/>
      <c r="M39" s="130"/>
      <c r="N39" s="113"/>
      <c r="O39" s="113"/>
      <c r="P39" s="113"/>
      <c r="Q39" s="127"/>
      <c r="R39" s="127"/>
      <c r="S39" s="127"/>
      <c r="T39" s="138"/>
      <c r="U39" s="138"/>
      <c r="V39" s="127"/>
      <c r="W39" s="127"/>
      <c r="X39" s="127"/>
      <c r="Y39" s="127"/>
      <c r="Z39" s="127"/>
      <c r="AA39" s="127"/>
      <c r="AB39" s="127"/>
      <c r="AC39" s="127"/>
      <c r="AD39" s="127"/>
      <c r="AE39" s="127"/>
      <c r="AF39" s="127"/>
      <c r="AG39" s="127"/>
      <c r="AH39" s="127"/>
      <c r="AI39" s="127"/>
      <c r="AJ39" s="127"/>
      <c r="AK39" s="127"/>
      <c r="AL39" s="127"/>
      <c r="AM39" s="127"/>
    </row>
    <row r="40" spans="1:39" s="75" customFormat="1" ht="15" customHeight="1" x14ac:dyDescent="0.25">
      <c r="A40" s="113" t="s">
        <v>657</v>
      </c>
      <c r="B40" s="137">
        <v>45307</v>
      </c>
      <c r="C40" s="137">
        <v>45400</v>
      </c>
      <c r="D40" s="78">
        <v>1522880.91</v>
      </c>
      <c r="E40" s="79">
        <v>1542624.3</v>
      </c>
      <c r="F40" s="80"/>
      <c r="G40" s="81"/>
      <c r="H40" s="113"/>
      <c r="I40" s="137"/>
      <c r="J40" s="137"/>
      <c r="K40" s="80"/>
      <c r="L40" s="80"/>
      <c r="M40" s="130"/>
      <c r="N40" s="113"/>
      <c r="O40" s="113"/>
      <c r="P40" s="113"/>
      <c r="Q40" s="127"/>
      <c r="R40" s="127"/>
      <c r="S40" s="127"/>
      <c r="T40" s="138"/>
      <c r="U40" s="138"/>
      <c r="V40" s="127"/>
      <c r="W40" s="127"/>
      <c r="X40" s="127"/>
      <c r="Y40" s="127"/>
      <c r="Z40" s="127"/>
      <c r="AA40" s="127"/>
      <c r="AB40" s="127"/>
      <c r="AC40" s="127"/>
      <c r="AD40" s="127"/>
      <c r="AE40" s="127"/>
      <c r="AF40" s="127"/>
      <c r="AG40" s="127"/>
      <c r="AH40" s="127"/>
      <c r="AI40" s="127"/>
      <c r="AJ40" s="127"/>
      <c r="AK40" s="127"/>
      <c r="AL40" s="127"/>
      <c r="AM40" s="127"/>
    </row>
    <row r="41" spans="1:39" s="75" customFormat="1" ht="15" customHeight="1" x14ac:dyDescent="0.25">
      <c r="A41" s="113" t="s">
        <v>658</v>
      </c>
      <c r="B41" s="137">
        <v>45342</v>
      </c>
      <c r="C41" s="137">
        <v>45400</v>
      </c>
      <c r="D41" s="78">
        <v>400000</v>
      </c>
      <c r="E41" s="79">
        <v>402878.08</v>
      </c>
      <c r="F41" s="80"/>
      <c r="G41" s="81"/>
      <c r="H41" s="113"/>
      <c r="I41" s="137"/>
      <c r="J41" s="137"/>
      <c r="K41" s="80"/>
      <c r="L41" s="80"/>
      <c r="M41" s="130"/>
      <c r="N41" s="113"/>
      <c r="O41" s="113"/>
      <c r="P41" s="113"/>
      <c r="Q41" s="127"/>
      <c r="R41" s="127"/>
      <c r="S41" s="127"/>
      <c r="T41" s="138"/>
      <c r="U41" s="138"/>
      <c r="V41" s="127"/>
      <c r="W41" s="127"/>
      <c r="X41" s="127"/>
      <c r="Y41" s="127"/>
      <c r="Z41" s="127"/>
      <c r="AA41" s="127"/>
      <c r="AB41" s="127"/>
      <c r="AC41" s="127"/>
      <c r="AD41" s="127"/>
      <c r="AE41" s="127"/>
      <c r="AF41" s="127"/>
      <c r="AG41" s="127"/>
      <c r="AH41" s="127"/>
      <c r="AI41" s="127"/>
      <c r="AJ41" s="127"/>
      <c r="AK41" s="127"/>
      <c r="AL41" s="127"/>
      <c r="AM41" s="127"/>
    </row>
    <row r="42" spans="1:39" s="75" customFormat="1" ht="15" customHeight="1" x14ac:dyDescent="0.25">
      <c r="A42" s="113" t="s">
        <v>659</v>
      </c>
      <c r="B42" s="137">
        <v>45365</v>
      </c>
      <c r="C42" s="137">
        <v>45400</v>
      </c>
      <c r="D42" s="78">
        <v>694250</v>
      </c>
      <c r="E42" s="79">
        <v>696477.82</v>
      </c>
      <c r="F42" s="80"/>
      <c r="G42" s="81"/>
      <c r="H42" s="113"/>
      <c r="I42" s="137"/>
      <c r="J42" s="137"/>
      <c r="K42" s="80"/>
      <c r="L42" s="80"/>
      <c r="M42" s="130"/>
      <c r="N42" s="113"/>
      <c r="O42" s="113"/>
      <c r="P42" s="113"/>
      <c r="Q42" s="127"/>
      <c r="R42" s="127"/>
      <c r="S42" s="127"/>
      <c r="T42" s="138"/>
      <c r="U42" s="138"/>
      <c r="V42" s="127"/>
      <c r="W42" s="127"/>
      <c r="X42" s="127"/>
      <c r="Y42" s="127"/>
      <c r="Z42" s="127"/>
      <c r="AA42" s="127"/>
      <c r="AB42" s="127"/>
      <c r="AC42" s="127"/>
      <c r="AD42" s="127"/>
      <c r="AE42" s="127"/>
      <c r="AF42" s="127"/>
      <c r="AG42" s="127"/>
      <c r="AH42" s="127"/>
      <c r="AI42" s="127"/>
      <c r="AJ42" s="127"/>
      <c r="AK42" s="127"/>
      <c r="AL42" s="127"/>
      <c r="AM42" s="127"/>
    </row>
    <row r="43" spans="1:39" s="75" customFormat="1" ht="15" customHeight="1" x14ac:dyDescent="0.25">
      <c r="A43" s="113" t="s">
        <v>660</v>
      </c>
      <c r="B43" s="137">
        <v>45365</v>
      </c>
      <c r="C43" s="137">
        <v>45400</v>
      </c>
      <c r="D43" s="78">
        <v>335250</v>
      </c>
      <c r="E43" s="79">
        <v>336419.04</v>
      </c>
      <c r="F43" s="80"/>
      <c r="G43" s="81"/>
      <c r="H43" s="113"/>
      <c r="I43" s="137"/>
      <c r="J43" s="137"/>
      <c r="K43" s="80"/>
      <c r="L43" s="80"/>
      <c r="M43" s="130"/>
      <c r="N43" s="113"/>
      <c r="O43" s="113"/>
      <c r="P43" s="113"/>
      <c r="Q43" s="127"/>
      <c r="R43" s="127"/>
      <c r="S43" s="127"/>
      <c r="T43" s="138"/>
      <c r="U43" s="138"/>
      <c r="V43" s="127"/>
      <c r="W43" s="127"/>
      <c r="X43" s="127"/>
      <c r="Y43" s="127"/>
      <c r="Z43" s="127"/>
      <c r="AA43" s="127"/>
      <c r="AB43" s="127"/>
      <c r="AC43" s="127"/>
      <c r="AD43" s="127"/>
      <c r="AE43" s="127"/>
      <c r="AF43" s="127"/>
      <c r="AG43" s="127"/>
      <c r="AH43" s="127"/>
      <c r="AI43" s="127"/>
      <c r="AJ43" s="127"/>
      <c r="AK43" s="127"/>
      <c r="AL43" s="127"/>
      <c r="AM43" s="127"/>
    </row>
    <row r="44" spans="1:39" s="75" customFormat="1" ht="15" customHeight="1" x14ac:dyDescent="0.25">
      <c r="A44" s="113" t="s">
        <v>661</v>
      </c>
      <c r="B44" s="137">
        <v>45351</v>
      </c>
      <c r="C44" s="137">
        <v>45400</v>
      </c>
      <c r="D44" s="78">
        <v>2763590</v>
      </c>
      <c r="E44" s="79">
        <v>2777972.64</v>
      </c>
      <c r="F44" s="80"/>
      <c r="G44" s="81"/>
      <c r="H44" s="113"/>
      <c r="I44" s="137"/>
      <c r="J44" s="137"/>
      <c r="K44" s="80"/>
      <c r="L44" s="80"/>
      <c r="M44" s="130"/>
      <c r="N44" s="113"/>
      <c r="O44" s="113"/>
      <c r="P44" s="113"/>
      <c r="Q44" s="127"/>
      <c r="R44" s="127"/>
      <c r="S44" s="127"/>
      <c r="T44" s="138"/>
      <c r="U44" s="138"/>
      <c r="V44" s="127"/>
      <c r="W44" s="127"/>
      <c r="X44" s="127"/>
      <c r="Y44" s="127"/>
      <c r="Z44" s="127"/>
      <c r="AA44" s="127"/>
      <c r="AB44" s="127"/>
      <c r="AC44" s="127"/>
      <c r="AD44" s="127"/>
      <c r="AE44" s="127"/>
      <c r="AF44" s="127"/>
      <c r="AG44" s="127"/>
      <c r="AH44" s="127"/>
      <c r="AI44" s="127"/>
      <c r="AJ44" s="127"/>
      <c r="AK44" s="127"/>
      <c r="AL44" s="127"/>
      <c r="AM44" s="127"/>
    </row>
    <row r="45" spans="1:39" s="75" customFormat="1" ht="15" customHeight="1" x14ac:dyDescent="0.25">
      <c r="A45" s="113" t="s">
        <v>662</v>
      </c>
      <c r="B45" s="137">
        <v>45309</v>
      </c>
      <c r="C45" s="137">
        <v>45400</v>
      </c>
      <c r="D45" s="78">
        <v>294200</v>
      </c>
      <c r="E45" s="79">
        <v>298067.42</v>
      </c>
      <c r="F45" s="80"/>
      <c r="G45" s="81"/>
      <c r="H45" s="113"/>
      <c r="I45" s="137"/>
      <c r="J45" s="137"/>
      <c r="K45" s="80"/>
      <c r="L45" s="80"/>
      <c r="M45" s="130"/>
      <c r="N45" s="113"/>
      <c r="O45" s="113"/>
      <c r="P45" s="113"/>
      <c r="Q45" s="127"/>
      <c r="R45" s="127"/>
      <c r="S45" s="127"/>
      <c r="T45" s="138"/>
      <c r="U45" s="138"/>
      <c r="V45" s="127"/>
      <c r="W45" s="127"/>
      <c r="X45" s="127"/>
      <c r="Y45" s="127"/>
      <c r="Z45" s="127"/>
      <c r="AA45" s="127"/>
      <c r="AB45" s="127"/>
      <c r="AC45" s="127"/>
      <c r="AD45" s="127"/>
      <c r="AE45" s="127"/>
      <c r="AF45" s="127"/>
      <c r="AG45" s="127"/>
      <c r="AH45" s="127"/>
      <c r="AI45" s="127"/>
      <c r="AJ45" s="127"/>
      <c r="AK45" s="127"/>
      <c r="AL45" s="127"/>
      <c r="AM45" s="127"/>
    </row>
    <row r="46" spans="1:39" s="75" customFormat="1" ht="15" customHeight="1" x14ac:dyDescent="0.25">
      <c r="A46" s="113" t="s">
        <v>663</v>
      </c>
      <c r="B46" s="137">
        <v>45309</v>
      </c>
      <c r="C46" s="137">
        <v>45400</v>
      </c>
      <c r="D46" s="78">
        <v>6767966.1100000003</v>
      </c>
      <c r="E46" s="79">
        <v>6851901.6699999999</v>
      </c>
      <c r="F46" s="80"/>
      <c r="G46" s="81"/>
      <c r="H46" s="113"/>
      <c r="I46" s="137"/>
      <c r="J46" s="137"/>
      <c r="K46" s="80"/>
      <c r="L46" s="80"/>
      <c r="M46" s="130"/>
      <c r="N46" s="113"/>
      <c r="O46" s="113"/>
      <c r="P46" s="113"/>
      <c r="Q46" s="127"/>
      <c r="R46" s="127"/>
      <c r="S46" s="127"/>
      <c r="T46" s="138"/>
      <c r="U46" s="138"/>
      <c r="V46" s="127"/>
      <c r="W46" s="127"/>
      <c r="X46" s="127"/>
      <c r="Y46" s="127"/>
      <c r="Z46" s="127"/>
      <c r="AA46" s="127"/>
      <c r="AB46" s="127"/>
      <c r="AC46" s="127"/>
      <c r="AD46" s="127"/>
      <c r="AE46" s="127"/>
      <c r="AF46" s="127"/>
      <c r="AG46" s="127"/>
      <c r="AH46" s="127"/>
      <c r="AI46" s="127"/>
      <c r="AJ46" s="127"/>
      <c r="AK46" s="127"/>
      <c r="AL46" s="127"/>
      <c r="AM46" s="127"/>
    </row>
    <row r="47" spans="1:39" s="75" customFormat="1" ht="15" customHeight="1" x14ac:dyDescent="0.25">
      <c r="A47" s="113" t="s">
        <v>664</v>
      </c>
      <c r="B47" s="137">
        <v>45372</v>
      </c>
      <c r="C47" s="160" t="s">
        <v>450</v>
      </c>
      <c r="D47" s="78">
        <v>4054944.37</v>
      </c>
      <c r="E47" s="79">
        <v>4059563.65</v>
      </c>
      <c r="F47" s="80"/>
      <c r="G47" s="81"/>
      <c r="H47" s="113"/>
      <c r="I47" s="137"/>
      <c r="J47" s="137"/>
      <c r="K47" s="80"/>
      <c r="L47" s="80"/>
      <c r="M47" s="130"/>
      <c r="N47" s="113"/>
      <c r="O47" s="113"/>
      <c r="P47" s="113"/>
      <c r="Q47" s="127"/>
      <c r="R47" s="127"/>
      <c r="S47" s="127"/>
      <c r="T47" s="138"/>
      <c r="U47" s="138"/>
      <c r="V47" s="127"/>
      <c r="W47" s="127"/>
      <c r="X47" s="127"/>
      <c r="Y47" s="127"/>
      <c r="Z47" s="127"/>
      <c r="AA47" s="127"/>
      <c r="AB47" s="127"/>
      <c r="AC47" s="127"/>
      <c r="AD47" s="127"/>
      <c r="AE47" s="127"/>
      <c r="AF47" s="127"/>
      <c r="AG47" s="127"/>
      <c r="AH47" s="127"/>
      <c r="AI47" s="127"/>
      <c r="AJ47" s="127"/>
      <c r="AK47" s="127"/>
      <c r="AL47" s="127"/>
      <c r="AM47" s="127"/>
    </row>
    <row r="48" spans="1:39" s="75" customFormat="1" ht="15" customHeight="1" x14ac:dyDescent="0.25">
      <c r="A48" s="113" t="s">
        <v>665</v>
      </c>
      <c r="B48" s="137">
        <v>45309</v>
      </c>
      <c r="C48" s="137">
        <v>45400</v>
      </c>
      <c r="D48" s="78">
        <v>2688240</v>
      </c>
      <c r="E48" s="79">
        <v>2718500.15</v>
      </c>
      <c r="F48" s="80"/>
      <c r="G48" s="81"/>
      <c r="H48" s="113"/>
      <c r="I48" s="137"/>
      <c r="J48" s="137"/>
      <c r="K48" s="80"/>
      <c r="L48" s="80"/>
      <c r="M48" s="130"/>
      <c r="N48" s="113"/>
      <c r="O48" s="113"/>
      <c r="P48" s="113"/>
      <c r="Q48" s="127"/>
      <c r="R48" s="127"/>
      <c r="S48" s="127"/>
      <c r="T48" s="138"/>
      <c r="U48" s="138"/>
      <c r="V48" s="127"/>
      <c r="W48" s="127"/>
      <c r="X48" s="127"/>
      <c r="Y48" s="127"/>
      <c r="Z48" s="127"/>
      <c r="AA48" s="127"/>
      <c r="AB48" s="127"/>
      <c r="AC48" s="127"/>
      <c r="AD48" s="127"/>
      <c r="AE48" s="127"/>
      <c r="AF48" s="127"/>
      <c r="AG48" s="127"/>
      <c r="AH48" s="127"/>
      <c r="AI48" s="127"/>
      <c r="AJ48" s="127"/>
      <c r="AK48" s="127"/>
      <c r="AL48" s="127"/>
      <c r="AM48" s="127"/>
    </row>
    <row r="49" spans="1:39" s="75" customFormat="1" ht="15" customHeight="1" x14ac:dyDescent="0.25">
      <c r="A49" s="113" t="s">
        <v>666</v>
      </c>
      <c r="B49" s="137">
        <v>45309</v>
      </c>
      <c r="C49" s="137">
        <v>45400</v>
      </c>
      <c r="D49" s="78">
        <v>641000</v>
      </c>
      <c r="E49" s="79">
        <v>649965.93999999994</v>
      </c>
      <c r="F49" s="80"/>
      <c r="G49" s="81"/>
      <c r="H49" s="113"/>
      <c r="I49" s="137"/>
      <c r="J49" s="137"/>
      <c r="K49" s="80"/>
      <c r="L49" s="80"/>
      <c r="M49" s="130"/>
      <c r="N49" s="113"/>
      <c r="O49" s="113"/>
      <c r="P49" s="113"/>
      <c r="Q49" s="127"/>
      <c r="R49" s="127"/>
      <c r="S49" s="127"/>
      <c r="T49" s="138"/>
      <c r="U49" s="138"/>
      <c r="V49" s="127"/>
      <c r="W49" s="127"/>
      <c r="X49" s="127"/>
      <c r="Y49" s="127"/>
      <c r="Z49" s="127"/>
      <c r="AA49" s="127"/>
      <c r="AB49" s="127"/>
      <c r="AC49" s="127"/>
      <c r="AD49" s="127"/>
      <c r="AE49" s="127"/>
      <c r="AF49" s="127"/>
      <c r="AG49" s="127"/>
      <c r="AH49" s="127"/>
      <c r="AI49" s="127"/>
      <c r="AJ49" s="127"/>
      <c r="AK49" s="127"/>
      <c r="AL49" s="127"/>
      <c r="AM49" s="127"/>
    </row>
    <row r="50" spans="1:39" s="75" customFormat="1" ht="15" customHeight="1" x14ac:dyDescent="0.25">
      <c r="A50" s="113" t="s">
        <v>667</v>
      </c>
      <c r="B50" s="137">
        <v>45309</v>
      </c>
      <c r="C50" s="137">
        <v>45400</v>
      </c>
      <c r="D50" s="78">
        <v>1829800</v>
      </c>
      <c r="E50" s="79">
        <v>1846856.6</v>
      </c>
      <c r="F50" s="80"/>
      <c r="G50" s="81"/>
      <c r="H50" s="113"/>
      <c r="I50" s="137"/>
      <c r="J50" s="137"/>
      <c r="K50" s="80"/>
      <c r="L50" s="80"/>
      <c r="M50" s="130"/>
      <c r="N50" s="113"/>
      <c r="O50" s="113"/>
      <c r="P50" s="113"/>
      <c r="Q50" s="127"/>
      <c r="R50" s="127"/>
      <c r="S50" s="127"/>
      <c r="T50" s="138"/>
      <c r="U50" s="138"/>
      <c r="V50" s="127"/>
      <c r="W50" s="127"/>
      <c r="X50" s="127"/>
      <c r="Y50" s="127"/>
      <c r="Z50" s="127"/>
      <c r="AA50" s="127"/>
      <c r="AB50" s="127"/>
      <c r="AC50" s="127"/>
      <c r="AD50" s="127"/>
      <c r="AE50" s="127"/>
      <c r="AF50" s="127"/>
      <c r="AG50" s="127"/>
      <c r="AH50" s="127"/>
      <c r="AI50" s="127"/>
      <c r="AJ50" s="127"/>
      <c r="AK50" s="127"/>
      <c r="AL50" s="127"/>
      <c r="AM50" s="127"/>
    </row>
    <row r="51" spans="1:39" s="75" customFormat="1" ht="15" customHeight="1" x14ac:dyDescent="0.25">
      <c r="A51" s="113" t="s">
        <v>668</v>
      </c>
      <c r="B51" s="137">
        <v>45309</v>
      </c>
      <c r="C51" s="137">
        <v>45400</v>
      </c>
      <c r="D51" s="78">
        <v>153600</v>
      </c>
      <c r="E51" s="79">
        <v>155701.75</v>
      </c>
      <c r="F51" s="80"/>
      <c r="G51" s="81"/>
      <c r="H51" s="113"/>
      <c r="I51" s="137"/>
      <c r="J51" s="137"/>
      <c r="K51" s="80"/>
      <c r="L51" s="80"/>
      <c r="M51" s="130"/>
      <c r="N51" s="113"/>
      <c r="O51" s="113"/>
      <c r="P51" s="113"/>
      <c r="Q51" s="127"/>
      <c r="R51" s="127"/>
      <c r="S51" s="127"/>
      <c r="T51" s="138"/>
      <c r="U51" s="138"/>
      <c r="V51" s="127"/>
      <c r="W51" s="127"/>
      <c r="X51" s="127"/>
      <c r="Y51" s="127"/>
      <c r="Z51" s="127"/>
      <c r="AA51" s="127"/>
      <c r="AB51" s="127"/>
      <c r="AC51" s="127"/>
      <c r="AD51" s="127"/>
      <c r="AE51" s="127"/>
      <c r="AF51" s="127"/>
      <c r="AG51" s="127"/>
      <c r="AH51" s="127"/>
      <c r="AI51" s="127"/>
      <c r="AJ51" s="127"/>
      <c r="AK51" s="127"/>
      <c r="AL51" s="127"/>
      <c r="AM51" s="127"/>
    </row>
    <row r="52" spans="1:39" s="75" customFormat="1" ht="15" customHeight="1" x14ac:dyDescent="0.25">
      <c r="A52" s="113" t="s">
        <v>669</v>
      </c>
      <c r="B52" s="137">
        <v>45365</v>
      </c>
      <c r="C52" s="137">
        <v>45400</v>
      </c>
      <c r="D52" s="78">
        <v>1273000</v>
      </c>
      <c r="E52" s="79">
        <v>1277139.47</v>
      </c>
      <c r="F52" s="80"/>
      <c r="G52" s="81"/>
      <c r="H52" s="113"/>
      <c r="I52" s="137"/>
      <c r="J52" s="137"/>
      <c r="K52" s="80"/>
      <c r="L52" s="80"/>
      <c r="M52" s="130"/>
      <c r="N52" s="113"/>
      <c r="O52" s="113"/>
      <c r="P52" s="113"/>
      <c r="Q52" s="127"/>
      <c r="R52" s="127"/>
      <c r="S52" s="127"/>
      <c r="T52" s="138"/>
      <c r="U52" s="138"/>
      <c r="V52" s="127"/>
      <c r="W52" s="127"/>
      <c r="X52" s="127"/>
      <c r="Y52" s="127"/>
      <c r="Z52" s="127"/>
      <c r="AA52" s="127"/>
      <c r="AB52" s="127"/>
      <c r="AC52" s="127"/>
      <c r="AD52" s="127"/>
      <c r="AE52" s="127"/>
      <c r="AF52" s="127"/>
      <c r="AG52" s="127"/>
      <c r="AH52" s="127"/>
      <c r="AI52" s="127"/>
      <c r="AJ52" s="127"/>
      <c r="AK52" s="127"/>
      <c r="AL52" s="127"/>
      <c r="AM52" s="127"/>
    </row>
    <row r="53" spans="1:39" s="75" customFormat="1" ht="15" customHeight="1" x14ac:dyDescent="0.25">
      <c r="A53" s="113" t="s">
        <v>670</v>
      </c>
      <c r="B53" s="137">
        <v>45309</v>
      </c>
      <c r="C53" s="137">
        <v>45400</v>
      </c>
      <c r="D53" s="78">
        <v>14541800</v>
      </c>
      <c r="E53" s="79">
        <v>14742558.5</v>
      </c>
      <c r="F53" s="80"/>
      <c r="G53" s="81"/>
      <c r="H53" s="113"/>
      <c r="I53" s="137"/>
      <c r="J53" s="137"/>
      <c r="K53" s="80"/>
      <c r="L53" s="80"/>
      <c r="M53" s="130"/>
      <c r="N53" s="113"/>
      <c r="O53" s="113"/>
      <c r="P53" s="113"/>
      <c r="Q53" s="127"/>
      <c r="R53" s="127"/>
      <c r="S53" s="127"/>
      <c r="T53" s="138"/>
      <c r="U53" s="138"/>
      <c r="V53" s="127"/>
      <c r="W53" s="127"/>
      <c r="X53" s="127"/>
      <c r="Y53" s="127"/>
      <c r="Z53" s="127"/>
      <c r="AA53" s="127"/>
      <c r="AB53" s="127"/>
      <c r="AC53" s="127"/>
      <c r="AD53" s="127"/>
      <c r="AE53" s="127"/>
      <c r="AF53" s="127"/>
      <c r="AG53" s="127"/>
      <c r="AH53" s="127"/>
      <c r="AI53" s="127"/>
      <c r="AJ53" s="127"/>
      <c r="AK53" s="127"/>
      <c r="AL53" s="127"/>
      <c r="AM53" s="127"/>
    </row>
    <row r="54" spans="1:39" s="75" customFormat="1" ht="15" customHeight="1" x14ac:dyDescent="0.25">
      <c r="A54" s="113" t="s">
        <v>671</v>
      </c>
      <c r="B54" s="137">
        <v>45377</v>
      </c>
      <c r="C54" s="160" t="s">
        <v>450</v>
      </c>
      <c r="D54" s="78">
        <v>1444268.23</v>
      </c>
      <c r="E54" s="79">
        <v>1445281.97</v>
      </c>
      <c r="F54" s="80"/>
      <c r="G54" s="81"/>
      <c r="H54" s="113"/>
      <c r="I54" s="137"/>
      <c r="J54" s="137"/>
      <c r="K54" s="80"/>
      <c r="L54" s="80"/>
      <c r="M54" s="130"/>
      <c r="N54" s="113"/>
      <c r="O54" s="113"/>
      <c r="P54" s="113"/>
      <c r="Q54" s="127"/>
      <c r="R54" s="127"/>
      <c r="S54" s="127"/>
      <c r="T54" s="138"/>
      <c r="U54" s="138"/>
      <c r="V54" s="127"/>
      <c r="W54" s="127"/>
      <c r="X54" s="127"/>
      <c r="Y54" s="127"/>
      <c r="Z54" s="127"/>
      <c r="AA54" s="127"/>
      <c r="AB54" s="127"/>
      <c r="AC54" s="127"/>
      <c r="AD54" s="127"/>
      <c r="AE54" s="127"/>
      <c r="AF54" s="127"/>
      <c r="AG54" s="127"/>
      <c r="AH54" s="127"/>
      <c r="AI54" s="127"/>
      <c r="AJ54" s="127"/>
      <c r="AK54" s="127"/>
      <c r="AL54" s="127"/>
      <c r="AM54" s="127"/>
    </row>
    <row r="55" spans="1:39" s="75" customFormat="1" ht="15" customHeight="1" x14ac:dyDescent="0.25">
      <c r="A55" s="113" t="s">
        <v>672</v>
      </c>
      <c r="B55" s="137">
        <v>45371</v>
      </c>
      <c r="C55" s="160" t="s">
        <v>450</v>
      </c>
      <c r="D55" s="78">
        <v>810014.3</v>
      </c>
      <c r="E55" s="79">
        <v>811329.42</v>
      </c>
      <c r="F55" s="80"/>
      <c r="G55" s="81"/>
      <c r="H55" s="113"/>
      <c r="I55" s="137"/>
      <c r="J55" s="137"/>
      <c r="K55" s="80"/>
      <c r="L55" s="80"/>
      <c r="M55" s="130"/>
      <c r="N55" s="113"/>
      <c r="O55" s="113"/>
      <c r="P55" s="113"/>
      <c r="Q55" s="127"/>
      <c r="R55" s="127"/>
      <c r="S55" s="127"/>
      <c r="T55" s="138"/>
      <c r="U55" s="138"/>
      <c r="V55" s="127"/>
      <c r="W55" s="127"/>
      <c r="X55" s="127"/>
      <c r="Y55" s="127"/>
      <c r="Z55" s="127"/>
      <c r="AA55" s="127"/>
      <c r="AB55" s="127"/>
      <c r="AC55" s="127"/>
      <c r="AD55" s="127"/>
      <c r="AE55" s="127"/>
      <c r="AF55" s="127"/>
      <c r="AG55" s="127"/>
      <c r="AH55" s="127"/>
      <c r="AI55" s="127"/>
      <c r="AJ55" s="127"/>
      <c r="AK55" s="127"/>
      <c r="AL55" s="127"/>
      <c r="AM55" s="127"/>
    </row>
    <row r="56" spans="1:39" s="75" customFormat="1" ht="15" customHeight="1" x14ac:dyDescent="0.25">
      <c r="A56" s="113" t="s">
        <v>673</v>
      </c>
      <c r="B56" s="137">
        <v>45309</v>
      </c>
      <c r="C56" s="137">
        <v>45400</v>
      </c>
      <c r="D56" s="78">
        <v>5855450.2699999996</v>
      </c>
      <c r="E56" s="79">
        <v>5920528.5700000003</v>
      </c>
      <c r="F56" s="80"/>
      <c r="G56" s="81"/>
      <c r="H56" s="113"/>
      <c r="I56" s="137"/>
      <c r="J56" s="137"/>
      <c r="K56" s="80"/>
      <c r="L56" s="80"/>
      <c r="M56" s="130"/>
      <c r="N56" s="113"/>
      <c r="O56" s="113"/>
      <c r="P56" s="113"/>
      <c r="Q56" s="127"/>
      <c r="R56" s="127"/>
      <c r="S56" s="127"/>
      <c r="T56" s="138"/>
      <c r="U56" s="138"/>
      <c r="V56" s="127"/>
      <c r="W56" s="127"/>
      <c r="X56" s="127"/>
      <c r="Y56" s="127"/>
      <c r="Z56" s="127"/>
      <c r="AA56" s="127"/>
      <c r="AB56" s="127"/>
      <c r="AC56" s="127"/>
      <c r="AD56" s="127"/>
      <c r="AE56" s="127"/>
      <c r="AF56" s="127"/>
      <c r="AG56" s="127"/>
      <c r="AH56" s="127"/>
      <c r="AI56" s="127"/>
      <c r="AJ56" s="127"/>
      <c r="AK56" s="127"/>
      <c r="AL56" s="127"/>
      <c r="AM56" s="127"/>
    </row>
    <row r="57" spans="1:39" s="75" customFormat="1" ht="15" customHeight="1" x14ac:dyDescent="0.25">
      <c r="A57" s="113" t="s">
        <v>674</v>
      </c>
      <c r="B57" s="137">
        <v>45309</v>
      </c>
      <c r="C57" s="137">
        <v>45400</v>
      </c>
      <c r="D57" s="78">
        <v>3334600</v>
      </c>
      <c r="E57" s="79">
        <v>3380043.33</v>
      </c>
      <c r="F57" s="80"/>
      <c r="G57" s="81"/>
      <c r="H57" s="113"/>
      <c r="I57" s="137"/>
      <c r="J57" s="137"/>
      <c r="K57" s="80"/>
      <c r="L57" s="80"/>
      <c r="M57" s="130"/>
      <c r="N57" s="113"/>
      <c r="O57" s="113"/>
      <c r="P57" s="113"/>
      <c r="Q57" s="127"/>
      <c r="R57" s="127"/>
      <c r="S57" s="127"/>
      <c r="T57" s="127"/>
      <c r="U57" s="127"/>
      <c r="V57" s="127"/>
      <c r="W57" s="127"/>
      <c r="X57" s="127"/>
      <c r="Y57" s="127"/>
      <c r="Z57" s="127"/>
      <c r="AA57" s="127"/>
      <c r="AB57" s="127"/>
      <c r="AC57" s="127"/>
      <c r="AD57" s="127"/>
      <c r="AE57" s="127"/>
      <c r="AF57" s="127"/>
      <c r="AG57" s="127"/>
      <c r="AH57" s="127"/>
      <c r="AI57" s="127"/>
      <c r="AJ57" s="127"/>
      <c r="AK57" s="127"/>
      <c r="AL57" s="127"/>
      <c r="AM57" s="127"/>
    </row>
    <row r="58" spans="1:39" s="75" customFormat="1" ht="15" customHeight="1" x14ac:dyDescent="0.25">
      <c r="A58" s="113" t="s">
        <v>675</v>
      </c>
      <c r="B58" s="137">
        <v>45365</v>
      </c>
      <c r="C58" s="137">
        <v>45400</v>
      </c>
      <c r="D58" s="78">
        <v>391500</v>
      </c>
      <c r="E58" s="79">
        <v>392703.61</v>
      </c>
      <c r="F58" s="80"/>
      <c r="G58" s="81"/>
      <c r="H58" s="113"/>
      <c r="I58" s="137"/>
      <c r="J58" s="137"/>
      <c r="K58" s="80"/>
      <c r="L58" s="80"/>
      <c r="M58" s="130"/>
      <c r="N58" s="113"/>
      <c r="O58" s="113"/>
      <c r="P58" s="113"/>
      <c r="Q58" s="127"/>
      <c r="R58" s="127"/>
      <c r="S58" s="127"/>
      <c r="T58" s="127"/>
      <c r="U58" s="127"/>
      <c r="V58" s="127"/>
      <c r="W58" s="127"/>
      <c r="X58" s="127"/>
      <c r="Y58" s="127"/>
      <c r="Z58" s="127"/>
      <c r="AA58" s="127"/>
      <c r="AB58" s="127"/>
      <c r="AC58" s="127"/>
      <c r="AD58" s="127"/>
      <c r="AE58" s="127"/>
      <c r="AF58" s="127"/>
      <c r="AG58" s="127"/>
      <c r="AH58" s="127"/>
      <c r="AI58" s="127"/>
      <c r="AJ58" s="127"/>
      <c r="AK58" s="127"/>
      <c r="AL58" s="127"/>
      <c r="AM58" s="127"/>
    </row>
    <row r="59" spans="1:39" s="75" customFormat="1" ht="15" customHeight="1" x14ac:dyDescent="0.25">
      <c r="A59" s="113" t="s">
        <v>676</v>
      </c>
      <c r="B59" s="137">
        <v>45365</v>
      </c>
      <c r="C59" s="137">
        <v>45400</v>
      </c>
      <c r="D59" s="78">
        <v>4921750</v>
      </c>
      <c r="E59" s="79">
        <v>4935701.4000000004</v>
      </c>
      <c r="F59" s="80"/>
      <c r="G59" s="81"/>
      <c r="H59" s="113"/>
      <c r="I59" s="137"/>
      <c r="J59" s="137"/>
      <c r="K59" s="80"/>
      <c r="L59" s="80"/>
      <c r="M59" s="130"/>
      <c r="N59" s="113"/>
      <c r="O59" s="113"/>
      <c r="P59" s="113"/>
      <c r="Q59" s="127"/>
      <c r="R59" s="127"/>
      <c r="S59" s="127"/>
      <c r="T59" s="127"/>
      <c r="U59" s="127"/>
      <c r="V59" s="127"/>
      <c r="W59" s="127"/>
      <c r="X59" s="127"/>
      <c r="Y59" s="127"/>
      <c r="Z59" s="127"/>
      <c r="AA59" s="127"/>
      <c r="AB59" s="127"/>
      <c r="AC59" s="127"/>
      <c r="AD59" s="127"/>
      <c r="AE59" s="127"/>
      <c r="AF59" s="127"/>
      <c r="AG59" s="127"/>
      <c r="AH59" s="127"/>
      <c r="AI59" s="127"/>
      <c r="AJ59" s="127"/>
      <c r="AK59" s="127"/>
      <c r="AL59" s="127"/>
      <c r="AM59" s="127"/>
    </row>
    <row r="60" spans="1:39" s="75" customFormat="1" ht="15" customHeight="1" x14ac:dyDescent="0.25">
      <c r="A60" s="113" t="s">
        <v>677</v>
      </c>
      <c r="B60" s="137">
        <v>45307</v>
      </c>
      <c r="C60" s="137">
        <v>45400</v>
      </c>
      <c r="D60" s="78">
        <v>975305.12</v>
      </c>
      <c r="E60" s="79">
        <v>989358.71</v>
      </c>
      <c r="F60" s="80"/>
      <c r="G60" s="81"/>
      <c r="H60" s="113"/>
      <c r="I60" s="137"/>
      <c r="J60" s="137"/>
      <c r="K60" s="80"/>
      <c r="L60" s="80"/>
      <c r="M60" s="130"/>
      <c r="N60" s="113"/>
      <c r="O60" s="113"/>
      <c r="P60" s="113"/>
      <c r="Q60" s="127"/>
      <c r="R60" s="127"/>
      <c r="S60" s="127"/>
      <c r="T60" s="127"/>
      <c r="U60" s="127"/>
      <c r="V60" s="127"/>
      <c r="W60" s="127"/>
      <c r="X60" s="127"/>
      <c r="Y60" s="127"/>
      <c r="Z60" s="127"/>
      <c r="AA60" s="127"/>
      <c r="AB60" s="127"/>
      <c r="AC60" s="127"/>
      <c r="AD60" s="127"/>
      <c r="AE60" s="127"/>
      <c r="AF60" s="127"/>
      <c r="AG60" s="127"/>
      <c r="AH60" s="127"/>
      <c r="AI60" s="127"/>
      <c r="AJ60" s="127"/>
      <c r="AK60" s="127"/>
      <c r="AL60" s="127"/>
      <c r="AM60" s="127"/>
    </row>
    <row r="61" spans="1:39" s="75" customFormat="1" ht="15" customHeight="1" x14ac:dyDescent="0.25">
      <c r="A61" s="113" t="s">
        <v>394</v>
      </c>
      <c r="B61" s="137">
        <v>45382</v>
      </c>
      <c r="C61" s="137">
        <v>45382</v>
      </c>
      <c r="D61" s="78">
        <v>0</v>
      </c>
      <c r="E61" s="79">
        <v>0</v>
      </c>
      <c r="F61" s="80"/>
      <c r="G61" s="81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27"/>
      <c r="U61" s="127"/>
      <c r="V61" s="127"/>
      <c r="W61" s="127"/>
      <c r="X61" s="127"/>
      <c r="Y61" s="127"/>
      <c r="Z61" s="127"/>
      <c r="AA61" s="127"/>
      <c r="AB61" s="127"/>
      <c r="AC61" s="127"/>
      <c r="AD61" s="127"/>
      <c r="AE61" s="127"/>
      <c r="AF61" s="127"/>
      <c r="AG61" s="127"/>
      <c r="AH61" s="127"/>
      <c r="AI61" s="127"/>
      <c r="AJ61" s="127"/>
      <c r="AK61" s="127"/>
      <c r="AL61" s="127"/>
      <c r="AM61" s="127"/>
    </row>
    <row r="62" spans="1:39" s="75" customFormat="1" ht="15" customHeight="1" x14ac:dyDescent="0.25">
      <c r="A62" s="113" t="s">
        <v>392</v>
      </c>
      <c r="B62" s="139">
        <v>45382</v>
      </c>
      <c r="C62" s="137">
        <v>45382</v>
      </c>
      <c r="D62" s="78">
        <v>6772590.7999999998</v>
      </c>
      <c r="E62" s="78">
        <v>6772590.7999999998</v>
      </c>
      <c r="F62" s="80"/>
      <c r="G62" s="13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27"/>
      <c r="U62" s="127"/>
      <c r="V62" s="127"/>
      <c r="W62" s="127"/>
      <c r="X62" s="127"/>
      <c r="Y62" s="127"/>
      <c r="Z62" s="127"/>
      <c r="AA62" s="127"/>
      <c r="AB62" s="127"/>
      <c r="AC62" s="127"/>
      <c r="AD62" s="127"/>
      <c r="AE62" s="127"/>
      <c r="AF62" s="127"/>
      <c r="AG62" s="127"/>
      <c r="AH62" s="127"/>
      <c r="AI62" s="127"/>
      <c r="AJ62" s="127"/>
      <c r="AK62" s="127"/>
      <c r="AL62" s="127"/>
      <c r="AM62" s="127"/>
    </row>
    <row r="63" spans="1:39" s="75" customFormat="1" ht="15" customHeight="1" x14ac:dyDescent="0.25">
      <c r="A63" s="113"/>
      <c r="B63" s="113"/>
      <c r="C63" s="113"/>
      <c r="D63" s="113"/>
      <c r="E63" s="80"/>
      <c r="F63" s="80"/>
      <c r="G63" s="13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27"/>
      <c r="U63" s="127"/>
      <c r="V63" s="127"/>
      <c r="W63" s="127"/>
      <c r="X63" s="127"/>
      <c r="Y63" s="127"/>
      <c r="Z63" s="127"/>
      <c r="AA63" s="127"/>
      <c r="AB63" s="127"/>
      <c r="AC63" s="127"/>
      <c r="AD63" s="127"/>
      <c r="AE63" s="127"/>
      <c r="AF63" s="127"/>
      <c r="AG63" s="127"/>
      <c r="AH63" s="127"/>
      <c r="AI63" s="127"/>
      <c r="AJ63" s="127"/>
      <c r="AK63" s="127"/>
      <c r="AL63" s="127"/>
      <c r="AM63" s="127"/>
    </row>
    <row r="64" spans="1:39" s="75" customFormat="1" ht="15" customHeight="1" x14ac:dyDescent="0.25">
      <c r="A64" s="113" t="str">
        <f>"MMF Unpaid Int Due to "&amp;MONTH($B$3)&amp;"/"&amp;DAY($B$3)</f>
        <v>MMF Unpaid Int Due to 3/31</v>
      </c>
      <c r="B64" s="113"/>
      <c r="C64" s="113" t="s">
        <v>419</v>
      </c>
      <c r="D64" s="140">
        <v>43203.9</v>
      </c>
      <c r="E64" s="82">
        <v>43203.9</v>
      </c>
      <c r="F64" s="80"/>
      <c r="G64" s="13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27"/>
      <c r="U64" s="127"/>
      <c r="V64" s="127"/>
      <c r="W64" s="127"/>
      <c r="X64" s="127"/>
      <c r="Y64" s="127"/>
      <c r="Z64" s="127"/>
      <c r="AA64" s="127"/>
      <c r="AB64" s="127"/>
      <c r="AC64" s="127"/>
      <c r="AD64" s="127"/>
      <c r="AE64" s="127"/>
      <c r="AF64" s="127"/>
      <c r="AG64" s="127"/>
      <c r="AH64" s="127"/>
      <c r="AI64" s="127"/>
      <c r="AJ64" s="127"/>
      <c r="AK64" s="127"/>
      <c r="AL64" s="127"/>
      <c r="AM64" s="127"/>
    </row>
    <row r="65" spans="1:39" s="75" customFormat="1" ht="15" customHeight="1" x14ac:dyDescent="0.25">
      <c r="A65" s="113" t="str">
        <f>"MMF Unpaid Int Due to "&amp;MONTH($B$3)&amp;"/"&amp;DAY($B$3)</f>
        <v>MMF Unpaid Int Due to 3/31</v>
      </c>
      <c r="B65" s="113"/>
      <c r="C65" s="113" t="s">
        <v>420</v>
      </c>
      <c r="D65" s="140">
        <v>86.52</v>
      </c>
      <c r="E65" s="82">
        <v>86.52</v>
      </c>
      <c r="F65" s="80"/>
      <c r="G65" s="13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27"/>
      <c r="U65" s="127"/>
      <c r="V65" s="127"/>
      <c r="W65" s="127"/>
      <c r="X65" s="127"/>
      <c r="Y65" s="127"/>
      <c r="Z65" s="127"/>
      <c r="AA65" s="127"/>
      <c r="AB65" s="127"/>
      <c r="AC65" s="127"/>
      <c r="AD65" s="127"/>
      <c r="AE65" s="127"/>
      <c r="AF65" s="127"/>
      <c r="AG65" s="127"/>
      <c r="AH65" s="127"/>
      <c r="AI65" s="127"/>
      <c r="AJ65" s="127"/>
      <c r="AK65" s="127"/>
      <c r="AL65" s="127"/>
      <c r="AM65" s="127"/>
    </row>
    <row r="66" spans="1:39" s="75" customFormat="1" ht="15" customHeight="1" x14ac:dyDescent="0.25">
      <c r="A66" s="113" t="s">
        <v>421</v>
      </c>
      <c r="B66" s="113"/>
      <c r="C66" s="113" t="s">
        <v>421</v>
      </c>
      <c r="D66" s="140">
        <v>0</v>
      </c>
      <c r="E66" s="82">
        <v>0</v>
      </c>
      <c r="F66" s="80"/>
      <c r="G66" s="13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27"/>
      <c r="U66" s="127"/>
      <c r="V66" s="127"/>
      <c r="W66" s="127"/>
      <c r="X66" s="127"/>
      <c r="Y66" s="127"/>
      <c r="Z66" s="127"/>
      <c r="AA66" s="127"/>
      <c r="AB66" s="127"/>
      <c r="AC66" s="127"/>
      <c r="AD66" s="127"/>
      <c r="AE66" s="127"/>
      <c r="AF66" s="127"/>
      <c r="AG66" s="127"/>
      <c r="AH66" s="127"/>
      <c r="AI66" s="127"/>
      <c r="AJ66" s="127"/>
      <c r="AK66" s="127"/>
      <c r="AL66" s="127"/>
      <c r="AM66" s="127"/>
    </row>
    <row r="67" spans="1:39" s="75" customFormat="1" ht="15" customHeight="1" x14ac:dyDescent="0.25">
      <c r="A67" s="113" t="str">
        <f>"MMF Unpaid Int Due to "&amp;MONTH($B$3)&amp;"/"&amp;DAY($B$3)</f>
        <v>MMF Unpaid Int Due to 3/31</v>
      </c>
      <c r="B67" s="113"/>
      <c r="C67" s="113" t="s">
        <v>422</v>
      </c>
      <c r="D67" s="140">
        <v>18724.91</v>
      </c>
      <c r="E67" s="82">
        <v>18724.91</v>
      </c>
      <c r="F67" s="80"/>
      <c r="G67" s="13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27"/>
      <c r="U67" s="127"/>
      <c r="V67" s="127"/>
      <c r="W67" s="127"/>
      <c r="X67" s="127"/>
      <c r="Y67" s="127"/>
      <c r="Z67" s="127"/>
      <c r="AA67" s="127"/>
      <c r="AB67" s="127"/>
      <c r="AC67" s="127"/>
      <c r="AD67" s="127"/>
      <c r="AE67" s="127"/>
      <c r="AF67" s="127"/>
      <c r="AG67" s="127"/>
      <c r="AH67" s="127"/>
      <c r="AI67" s="127"/>
      <c r="AJ67" s="127"/>
      <c r="AK67" s="127"/>
      <c r="AL67" s="127"/>
      <c r="AM67" s="127"/>
    </row>
    <row r="68" spans="1:39" s="75" customFormat="1" ht="15" customHeight="1" x14ac:dyDescent="0.25">
      <c r="A68" s="141" t="str">
        <f>"MMF Unpaid Int Due to "&amp;MONTH($B$3)&amp;"/"&amp;DAY($B$3)</f>
        <v>MMF Unpaid Int Due to 3/31</v>
      </c>
      <c r="B68" s="141"/>
      <c r="C68" s="141" t="s">
        <v>423</v>
      </c>
      <c r="D68" s="142">
        <v>401.56</v>
      </c>
      <c r="E68" s="83">
        <v>401.56</v>
      </c>
      <c r="F68" s="80"/>
      <c r="G68" s="133"/>
      <c r="H68" s="141"/>
      <c r="I68" s="113"/>
      <c r="J68" s="113"/>
      <c r="K68" s="113"/>
      <c r="L68" s="84"/>
      <c r="M68" s="113"/>
      <c r="N68" s="113"/>
      <c r="O68" s="113"/>
      <c r="P68" s="113"/>
      <c r="Q68" s="113"/>
      <c r="R68" s="113"/>
      <c r="S68" s="143"/>
      <c r="T68" s="127"/>
      <c r="U68" s="127"/>
      <c r="V68" s="127"/>
      <c r="W68" s="127"/>
      <c r="X68" s="127"/>
      <c r="Y68" s="127"/>
      <c r="Z68" s="127"/>
      <c r="AA68" s="127"/>
      <c r="AB68" s="127"/>
      <c r="AC68" s="127"/>
      <c r="AD68" s="127"/>
      <c r="AE68" s="127"/>
      <c r="AF68" s="127"/>
      <c r="AG68" s="127"/>
      <c r="AH68" s="127"/>
      <c r="AI68" s="127"/>
      <c r="AJ68" s="127"/>
      <c r="AK68" s="127"/>
      <c r="AL68" s="127"/>
      <c r="AM68" s="127"/>
    </row>
    <row r="69" spans="1:39" s="75" customFormat="1" ht="15" customHeight="1" x14ac:dyDescent="0.3">
      <c r="A69" s="144" t="s">
        <v>424</v>
      </c>
      <c r="B69" s="144"/>
      <c r="C69" s="144"/>
      <c r="D69" s="144"/>
      <c r="E69" s="85">
        <f>SUM(E10:E68)</f>
        <v>214073393.50000003</v>
      </c>
      <c r="F69" s="85"/>
      <c r="G69" s="145"/>
      <c r="H69" s="144"/>
      <c r="I69" s="144"/>
      <c r="J69" s="144"/>
      <c r="K69" s="144"/>
      <c r="L69" s="85"/>
      <c r="M69" s="144"/>
      <c r="N69" s="144"/>
      <c r="O69" s="113"/>
      <c r="P69" s="113"/>
      <c r="Q69" s="113"/>
      <c r="R69" s="113"/>
      <c r="S69" s="143"/>
      <c r="T69" s="127"/>
      <c r="U69" s="127"/>
      <c r="V69" s="127"/>
      <c r="W69" s="127"/>
      <c r="X69" s="127"/>
      <c r="Y69" s="127"/>
      <c r="Z69" s="127"/>
      <c r="AA69" s="127"/>
      <c r="AB69" s="127"/>
      <c r="AC69" s="127"/>
      <c r="AD69" s="127"/>
      <c r="AE69" s="127"/>
      <c r="AF69" s="127"/>
      <c r="AG69" s="127"/>
      <c r="AH69" s="127"/>
      <c r="AI69" s="127"/>
      <c r="AJ69" s="127"/>
      <c r="AK69" s="127"/>
      <c r="AL69" s="127"/>
      <c r="AM69" s="127"/>
    </row>
    <row r="70" spans="1:39" s="75" customFormat="1" ht="15" customHeight="1" x14ac:dyDescent="0.3">
      <c r="A70" s="144"/>
      <c r="B70" s="144"/>
      <c r="C70" s="144"/>
      <c r="D70" s="144"/>
      <c r="E70" s="85"/>
      <c r="F70" s="85"/>
      <c r="G70" s="145"/>
      <c r="H70" s="144"/>
      <c r="I70" s="144"/>
      <c r="J70" s="144"/>
      <c r="K70" s="144"/>
      <c r="L70" s="85"/>
      <c r="M70" s="144"/>
      <c r="N70" s="144"/>
      <c r="O70" s="113"/>
      <c r="P70" s="113"/>
      <c r="Q70" s="113"/>
      <c r="R70" s="113"/>
      <c r="S70" s="143"/>
      <c r="T70" s="127"/>
      <c r="U70" s="127"/>
      <c r="V70" s="127"/>
      <c r="W70" s="127"/>
      <c r="X70" s="127"/>
      <c r="Y70" s="127"/>
      <c r="Z70" s="127"/>
      <c r="AA70" s="127"/>
      <c r="AB70" s="127"/>
      <c r="AC70" s="127"/>
      <c r="AD70" s="127"/>
      <c r="AE70" s="127"/>
      <c r="AF70" s="127"/>
      <c r="AG70" s="127"/>
      <c r="AH70" s="127"/>
      <c r="AI70" s="127"/>
      <c r="AJ70" s="127"/>
      <c r="AK70" s="127"/>
      <c r="AL70" s="127"/>
      <c r="AM70" s="127"/>
    </row>
    <row r="71" spans="1:39" s="75" customFormat="1" ht="15" customHeight="1" x14ac:dyDescent="0.3">
      <c r="A71" s="144"/>
      <c r="B71" s="178" t="s">
        <v>425</v>
      </c>
      <c r="C71" s="179"/>
      <c r="D71" s="179"/>
      <c r="E71" s="180"/>
      <c r="F71" s="85"/>
      <c r="G71" s="145"/>
      <c r="H71" s="144"/>
      <c r="I71" s="144"/>
      <c r="J71" s="144"/>
      <c r="K71" s="144"/>
      <c r="L71" s="85"/>
      <c r="M71" s="144"/>
      <c r="N71" s="144"/>
      <c r="O71" s="113"/>
      <c r="P71" s="113"/>
      <c r="Q71" s="113"/>
      <c r="R71" s="113"/>
      <c r="S71" s="143"/>
      <c r="T71" s="127"/>
      <c r="U71" s="127"/>
      <c r="V71" s="127"/>
      <c r="W71" s="127"/>
      <c r="X71" s="127"/>
      <c r="Y71" s="127"/>
      <c r="Z71" s="127"/>
      <c r="AA71" s="127"/>
      <c r="AB71" s="127"/>
      <c r="AC71" s="127"/>
      <c r="AD71" s="127"/>
      <c r="AE71" s="127"/>
      <c r="AF71" s="127"/>
      <c r="AG71" s="127"/>
      <c r="AH71" s="127"/>
      <c r="AI71" s="127"/>
      <c r="AJ71" s="127"/>
      <c r="AK71" s="127"/>
      <c r="AL71" s="127"/>
      <c r="AM71" s="127"/>
    </row>
    <row r="72" spans="1:39" s="75" customFormat="1" ht="15" customHeight="1" x14ac:dyDescent="0.25">
      <c r="A72" s="134" t="s">
        <v>414</v>
      </c>
      <c r="B72" s="134" t="s">
        <v>2</v>
      </c>
      <c r="C72" s="134" t="s">
        <v>3</v>
      </c>
      <c r="D72" s="134" t="s">
        <v>426</v>
      </c>
      <c r="E72" s="134" t="s">
        <v>427</v>
      </c>
      <c r="F72" s="130"/>
      <c r="G72" s="133"/>
      <c r="H72" s="130"/>
      <c r="I72" s="130"/>
      <c r="J72" s="130"/>
      <c r="K72" s="130"/>
      <c r="L72" s="130"/>
      <c r="M72" s="113"/>
      <c r="N72" s="113"/>
      <c r="O72" s="113"/>
      <c r="P72" s="113"/>
      <c r="Q72" s="113"/>
      <c r="R72" s="113"/>
      <c r="S72" s="143"/>
      <c r="T72" s="127"/>
      <c r="U72" s="127"/>
      <c r="V72" s="127"/>
      <c r="W72" s="127"/>
      <c r="X72" s="127"/>
      <c r="Y72" s="127"/>
      <c r="Z72" s="127"/>
      <c r="AA72" s="127"/>
      <c r="AB72" s="127"/>
      <c r="AC72" s="127"/>
      <c r="AD72" s="127"/>
      <c r="AE72" s="127"/>
      <c r="AF72" s="127"/>
      <c r="AG72" s="127"/>
      <c r="AH72" s="127"/>
      <c r="AI72" s="127"/>
      <c r="AJ72" s="127"/>
      <c r="AK72" s="127"/>
      <c r="AL72" s="127"/>
      <c r="AM72" s="127"/>
    </row>
    <row r="73" spans="1:39" s="75" customFormat="1" ht="15" customHeight="1" x14ac:dyDescent="0.25">
      <c r="A73" s="113" t="s">
        <v>391</v>
      </c>
      <c r="B73" s="130"/>
      <c r="C73" s="137">
        <f>$B$3</f>
        <v>45382</v>
      </c>
      <c r="D73" s="78">
        <v>0</v>
      </c>
      <c r="E73" s="78">
        <v>0</v>
      </c>
      <c r="F73" s="130"/>
      <c r="G73" s="133"/>
      <c r="H73" s="146"/>
      <c r="I73" s="130"/>
      <c r="J73" s="130"/>
      <c r="K73" s="130"/>
      <c r="L73" s="130"/>
      <c r="M73" s="113"/>
      <c r="N73" s="113"/>
      <c r="O73" s="113"/>
      <c r="P73" s="113"/>
      <c r="Q73" s="113"/>
      <c r="R73" s="113"/>
      <c r="S73" s="143"/>
      <c r="T73" s="127"/>
      <c r="U73" s="127"/>
      <c r="V73" s="127"/>
      <c r="W73" s="127"/>
      <c r="X73" s="127"/>
      <c r="Y73" s="127"/>
      <c r="Z73" s="127"/>
      <c r="AA73" s="127"/>
      <c r="AB73" s="127"/>
      <c r="AC73" s="127"/>
      <c r="AD73" s="127"/>
      <c r="AE73" s="127"/>
      <c r="AF73" s="127"/>
      <c r="AG73" s="127"/>
      <c r="AH73" s="127"/>
      <c r="AI73" s="127"/>
      <c r="AJ73" s="127"/>
      <c r="AK73" s="127"/>
      <c r="AL73" s="127"/>
      <c r="AM73" s="127"/>
    </row>
    <row r="74" spans="1:39" s="75" customFormat="1" ht="15" customHeight="1" x14ac:dyDescent="0.25">
      <c r="A74" s="113" t="s">
        <v>390</v>
      </c>
      <c r="B74" s="130"/>
      <c r="C74" s="137">
        <f>$B$3</f>
        <v>45382</v>
      </c>
      <c r="D74" s="78">
        <v>110970.65</v>
      </c>
      <c r="E74" s="78">
        <v>110970.65</v>
      </c>
      <c r="F74" s="130"/>
      <c r="G74" s="133"/>
      <c r="H74" s="146"/>
      <c r="I74" s="130"/>
      <c r="J74" s="130"/>
      <c r="K74" s="130"/>
      <c r="L74" s="130"/>
      <c r="M74" s="113"/>
      <c r="N74" s="113"/>
      <c r="O74" s="113"/>
      <c r="P74" s="113"/>
      <c r="Q74" s="113"/>
      <c r="R74" s="113"/>
      <c r="S74" s="143"/>
      <c r="T74" s="127"/>
      <c r="U74" s="127"/>
      <c r="V74" s="127"/>
      <c r="W74" s="127"/>
      <c r="X74" s="127"/>
      <c r="Y74" s="127"/>
      <c r="Z74" s="127"/>
      <c r="AA74" s="127"/>
      <c r="AB74" s="127"/>
      <c r="AC74" s="127"/>
      <c r="AD74" s="127"/>
      <c r="AE74" s="127"/>
      <c r="AF74" s="127"/>
      <c r="AG74" s="127"/>
      <c r="AH74" s="127"/>
      <c r="AI74" s="127"/>
      <c r="AJ74" s="127"/>
      <c r="AK74" s="127"/>
      <c r="AL74" s="127"/>
      <c r="AM74" s="127"/>
    </row>
    <row r="75" spans="1:39" s="75" customFormat="1" ht="15" customHeight="1" x14ac:dyDescent="0.25">
      <c r="A75" s="113" t="s">
        <v>428</v>
      </c>
      <c r="B75" s="130"/>
      <c r="C75" s="137">
        <f>$B$3</f>
        <v>45382</v>
      </c>
      <c r="D75" s="78">
        <v>1850.19</v>
      </c>
      <c r="E75" s="78">
        <v>1850.19</v>
      </c>
      <c r="F75" s="130"/>
      <c r="G75" s="133"/>
      <c r="H75" s="146"/>
      <c r="I75" s="130"/>
      <c r="J75" s="130"/>
      <c r="K75" s="130"/>
      <c r="L75" s="130"/>
      <c r="M75" s="113"/>
      <c r="N75" s="113"/>
      <c r="O75" s="113"/>
      <c r="P75" s="113"/>
      <c r="Q75" s="113"/>
      <c r="R75" s="113"/>
      <c r="S75" s="143"/>
      <c r="T75" s="127"/>
      <c r="U75" s="127"/>
      <c r="V75" s="127"/>
      <c r="W75" s="127"/>
      <c r="X75" s="127"/>
      <c r="Y75" s="127"/>
      <c r="Z75" s="127"/>
      <c r="AA75" s="127"/>
      <c r="AB75" s="127"/>
      <c r="AC75" s="127"/>
      <c r="AD75" s="127"/>
      <c r="AE75" s="127"/>
      <c r="AF75" s="127"/>
      <c r="AG75" s="127"/>
      <c r="AH75" s="127"/>
      <c r="AI75" s="127"/>
      <c r="AJ75" s="127"/>
      <c r="AK75" s="127"/>
      <c r="AL75" s="127"/>
      <c r="AM75" s="127"/>
    </row>
    <row r="76" spans="1:39" s="75" customFormat="1" ht="15" customHeight="1" x14ac:dyDescent="0.25">
      <c r="A76" s="113" t="s">
        <v>429</v>
      </c>
      <c r="B76" s="130"/>
      <c r="C76" s="137">
        <f>$B$3</f>
        <v>45382</v>
      </c>
      <c r="D76" s="78">
        <v>-1.1089923424023596E-10</v>
      </c>
      <c r="E76" s="78">
        <v>-1.1089923424023596E-10</v>
      </c>
      <c r="F76" s="130"/>
      <c r="G76" s="133"/>
      <c r="H76" s="146"/>
      <c r="I76" s="130"/>
      <c r="J76" s="130"/>
      <c r="K76" s="130"/>
      <c r="L76" s="130"/>
      <c r="M76" s="113"/>
      <c r="N76" s="113"/>
      <c r="O76" s="113"/>
      <c r="P76" s="113"/>
      <c r="Q76" s="113"/>
      <c r="R76" s="113"/>
      <c r="S76" s="143"/>
      <c r="T76" s="127"/>
      <c r="U76" s="127"/>
      <c r="V76" s="127"/>
      <c r="W76" s="127"/>
      <c r="X76" s="127"/>
      <c r="Y76" s="127"/>
      <c r="Z76" s="127"/>
      <c r="AA76" s="127"/>
      <c r="AB76" s="127"/>
      <c r="AC76" s="127"/>
      <c r="AD76" s="127"/>
      <c r="AE76" s="127"/>
      <c r="AF76" s="127"/>
      <c r="AG76" s="127"/>
      <c r="AH76" s="127"/>
      <c r="AI76" s="127"/>
      <c r="AJ76" s="127"/>
      <c r="AK76" s="127"/>
      <c r="AL76" s="127"/>
      <c r="AM76" s="127"/>
    </row>
    <row r="77" spans="1:39" s="75" customFormat="1" ht="15" customHeight="1" x14ac:dyDescent="0.25">
      <c r="A77" s="113" t="s">
        <v>430</v>
      </c>
      <c r="B77" s="130"/>
      <c r="C77" s="137">
        <f>$B$3</f>
        <v>45382</v>
      </c>
      <c r="D77" s="78">
        <v>4755424.311466381</v>
      </c>
      <c r="E77" s="78">
        <v>4755424.311466381</v>
      </c>
      <c r="F77" s="130"/>
      <c r="G77" s="133"/>
      <c r="H77" s="146"/>
      <c r="I77" s="130"/>
      <c r="J77" s="130"/>
      <c r="K77" s="130"/>
      <c r="L77" s="130"/>
      <c r="M77" s="113"/>
      <c r="N77" s="113"/>
      <c r="O77" s="113"/>
      <c r="P77" s="113"/>
      <c r="Q77" s="113"/>
      <c r="R77" s="113"/>
      <c r="S77" s="143"/>
      <c r="T77" s="127"/>
      <c r="U77" s="127"/>
      <c r="V77" s="127"/>
      <c r="W77" s="127"/>
      <c r="X77" s="127"/>
      <c r="Y77" s="127"/>
      <c r="Z77" s="127"/>
      <c r="AA77" s="127"/>
      <c r="AB77" s="127"/>
      <c r="AC77" s="127"/>
      <c r="AD77" s="127"/>
      <c r="AE77" s="127"/>
      <c r="AF77" s="127"/>
      <c r="AG77" s="127"/>
      <c r="AH77" s="127"/>
      <c r="AI77" s="127"/>
      <c r="AJ77" s="127"/>
      <c r="AK77" s="127"/>
      <c r="AL77" s="127"/>
      <c r="AM77" s="127"/>
    </row>
    <row r="78" spans="1:39" s="75" customFormat="1" ht="15" customHeight="1" x14ac:dyDescent="0.3">
      <c r="A78" s="144" t="s">
        <v>431</v>
      </c>
      <c r="B78" s="144"/>
      <c r="C78" s="144"/>
      <c r="D78" s="144"/>
      <c r="E78" s="85">
        <f>SUM(E73:E77)</f>
        <v>4868245.1514663808</v>
      </c>
      <c r="F78" s="80"/>
      <c r="G78" s="133"/>
      <c r="H78" s="113"/>
      <c r="I78" s="113"/>
      <c r="J78" s="113"/>
      <c r="K78" s="113"/>
      <c r="L78" s="147"/>
      <c r="M78" s="113"/>
      <c r="N78" s="113"/>
      <c r="O78" s="113"/>
      <c r="P78" s="113"/>
      <c r="Q78" s="113"/>
      <c r="R78" s="113"/>
      <c r="S78" s="113"/>
      <c r="T78" s="127"/>
      <c r="U78" s="127"/>
      <c r="V78" s="127"/>
      <c r="W78" s="127"/>
      <c r="X78" s="127"/>
      <c r="Y78" s="127"/>
      <c r="Z78" s="127"/>
      <c r="AA78" s="127"/>
      <c r="AB78" s="127"/>
      <c r="AC78" s="127"/>
      <c r="AD78" s="127"/>
      <c r="AE78" s="127"/>
      <c r="AF78" s="127"/>
      <c r="AG78" s="127"/>
      <c r="AH78" s="127"/>
      <c r="AI78" s="127"/>
      <c r="AJ78" s="127"/>
      <c r="AK78" s="127"/>
      <c r="AL78" s="127"/>
      <c r="AM78" s="127"/>
    </row>
    <row r="79" spans="1:39" s="75" customFormat="1" ht="15" customHeight="1" thickBot="1" x14ac:dyDescent="0.35">
      <c r="A79" s="144"/>
      <c r="B79" s="144"/>
      <c r="C79" s="144"/>
      <c r="D79" s="144"/>
      <c r="E79" s="85"/>
      <c r="F79" s="80"/>
      <c r="G79" s="133"/>
      <c r="H79" s="113"/>
      <c r="I79" s="113"/>
      <c r="J79" s="113"/>
      <c r="K79" s="113"/>
      <c r="L79" s="147"/>
      <c r="M79" s="113"/>
      <c r="N79" s="113"/>
      <c r="O79" s="113"/>
      <c r="P79" s="113"/>
      <c r="Q79" s="113"/>
      <c r="R79" s="113"/>
      <c r="S79" s="113"/>
      <c r="T79" s="127"/>
      <c r="U79" s="127"/>
      <c r="V79" s="127"/>
      <c r="W79" s="127"/>
      <c r="X79" s="127"/>
      <c r="Y79" s="127"/>
      <c r="Z79" s="127"/>
      <c r="AA79" s="127"/>
      <c r="AB79" s="127"/>
      <c r="AC79" s="127"/>
      <c r="AD79" s="127"/>
      <c r="AE79" s="127"/>
      <c r="AF79" s="127"/>
      <c r="AG79" s="127"/>
      <c r="AH79" s="127"/>
      <c r="AI79" s="127"/>
      <c r="AJ79" s="127"/>
      <c r="AK79" s="127"/>
      <c r="AL79" s="127"/>
      <c r="AM79" s="127"/>
    </row>
    <row r="80" spans="1:39" s="75" customFormat="1" ht="15" customHeight="1" thickBot="1" x14ac:dyDescent="0.35">
      <c r="A80" s="144" t="s">
        <v>432</v>
      </c>
      <c r="B80" s="144"/>
      <c r="C80" s="144"/>
      <c r="D80" s="144"/>
      <c r="E80" s="86">
        <f>E69+E78</f>
        <v>218941638.6514664</v>
      </c>
      <c r="F80" s="80"/>
      <c r="G80" s="133"/>
      <c r="H80" s="144"/>
      <c r="I80" s="144"/>
      <c r="J80" s="144"/>
      <c r="K80" s="144"/>
      <c r="L80" s="86"/>
      <c r="M80" s="113"/>
      <c r="N80" s="113"/>
      <c r="O80" s="113"/>
      <c r="P80" s="113"/>
      <c r="Q80" s="113"/>
      <c r="R80" s="113"/>
      <c r="S80" s="113"/>
      <c r="T80" s="127"/>
      <c r="U80" s="127"/>
      <c r="V80" s="127"/>
      <c r="W80" s="127"/>
      <c r="X80" s="127"/>
      <c r="Y80" s="127"/>
      <c r="Z80" s="127"/>
      <c r="AA80" s="127"/>
      <c r="AB80" s="127"/>
      <c r="AC80" s="127"/>
      <c r="AD80" s="127"/>
      <c r="AE80" s="127"/>
      <c r="AF80" s="127"/>
      <c r="AG80" s="127"/>
      <c r="AH80" s="127"/>
      <c r="AI80" s="127"/>
      <c r="AJ80" s="127"/>
      <c r="AK80" s="127"/>
      <c r="AL80" s="127"/>
      <c r="AM80" s="127"/>
    </row>
    <row r="81" spans="1:39" s="75" customFormat="1" ht="15" customHeight="1" thickBot="1" x14ac:dyDescent="0.35">
      <c r="A81" s="148"/>
      <c r="B81" s="148"/>
      <c r="C81" s="148"/>
      <c r="D81" s="148"/>
      <c r="E81" s="87"/>
      <c r="F81" s="88"/>
      <c r="G81" s="149"/>
      <c r="H81" s="150"/>
      <c r="I81" s="150"/>
      <c r="J81" s="150"/>
      <c r="K81" s="150"/>
      <c r="L81" s="151"/>
      <c r="M81" s="150"/>
      <c r="N81" s="150"/>
      <c r="O81" s="150"/>
      <c r="P81" s="150"/>
      <c r="Q81" s="150"/>
      <c r="R81" s="150"/>
      <c r="S81" s="150"/>
      <c r="T81" s="127"/>
      <c r="U81" s="127"/>
      <c r="V81" s="127"/>
      <c r="W81" s="127"/>
      <c r="X81" s="127"/>
      <c r="Y81" s="127"/>
      <c r="Z81" s="127"/>
      <c r="AA81" s="127"/>
      <c r="AB81" s="127"/>
      <c r="AC81" s="127"/>
      <c r="AD81" s="127"/>
      <c r="AE81" s="127"/>
      <c r="AF81" s="127"/>
      <c r="AG81" s="127"/>
      <c r="AH81" s="127"/>
      <c r="AI81" s="127"/>
      <c r="AJ81" s="127"/>
      <c r="AK81" s="127"/>
      <c r="AL81" s="127"/>
      <c r="AM81" s="127"/>
    </row>
    <row r="82" spans="1:39" s="75" customFormat="1" ht="15" customHeight="1" thickTop="1" x14ac:dyDescent="0.3">
      <c r="A82" s="144"/>
      <c r="B82" s="144"/>
      <c r="C82" s="144"/>
      <c r="D82" s="144"/>
      <c r="E82" s="89"/>
      <c r="F82" s="80"/>
      <c r="G82" s="133"/>
      <c r="H82" s="113"/>
      <c r="I82" s="113"/>
      <c r="J82" s="113"/>
      <c r="K82" s="113"/>
      <c r="L82" s="147"/>
      <c r="M82" s="113"/>
      <c r="N82" s="113"/>
      <c r="O82" s="113"/>
      <c r="P82" s="113"/>
      <c r="Q82" s="113"/>
      <c r="R82" s="113"/>
      <c r="S82" s="113"/>
      <c r="T82" s="127"/>
      <c r="U82" s="127"/>
      <c r="V82" s="127"/>
      <c r="W82" s="127"/>
      <c r="X82" s="127"/>
      <c r="Y82" s="127"/>
      <c r="Z82" s="127"/>
      <c r="AA82" s="127"/>
      <c r="AB82" s="127"/>
      <c r="AC82" s="127"/>
      <c r="AD82" s="127"/>
      <c r="AE82" s="127"/>
      <c r="AF82" s="127"/>
      <c r="AG82" s="127"/>
      <c r="AH82" s="127"/>
      <c r="AI82" s="127"/>
      <c r="AJ82" s="127"/>
      <c r="AK82" s="127"/>
      <c r="AL82" s="127"/>
      <c r="AM82" s="127"/>
    </row>
    <row r="83" spans="1:39" s="75" customFormat="1" ht="15" customHeight="1" x14ac:dyDescent="0.3">
      <c r="A83" s="129" t="s">
        <v>433</v>
      </c>
      <c r="B83" s="144"/>
      <c r="C83" s="144"/>
      <c r="D83" s="144"/>
      <c r="E83" s="89"/>
      <c r="F83" s="80"/>
      <c r="G83" s="133"/>
      <c r="H83" s="129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27"/>
      <c r="U83" s="127"/>
      <c r="V83" s="127"/>
      <c r="W83" s="127"/>
      <c r="X83" s="127"/>
      <c r="Y83" s="127"/>
      <c r="Z83" s="127"/>
      <c r="AA83" s="127"/>
      <c r="AB83" s="127"/>
      <c r="AC83" s="127"/>
      <c r="AD83" s="127"/>
      <c r="AE83" s="127"/>
      <c r="AF83" s="127"/>
      <c r="AG83" s="127"/>
      <c r="AH83" s="127"/>
      <c r="AI83" s="127"/>
      <c r="AJ83" s="127"/>
      <c r="AK83" s="127"/>
      <c r="AL83" s="127"/>
      <c r="AM83" s="127"/>
    </row>
    <row r="84" spans="1:39" s="75" customFormat="1" ht="15" customHeight="1" x14ac:dyDescent="0.3">
      <c r="A84" s="144"/>
      <c r="B84" s="144"/>
      <c r="C84" s="144"/>
      <c r="D84" s="144"/>
      <c r="E84" s="89"/>
      <c r="F84" s="80"/>
      <c r="G84" s="133"/>
      <c r="H84" s="144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27"/>
      <c r="U84" s="127"/>
      <c r="V84" s="127"/>
      <c r="W84" s="127"/>
      <c r="X84" s="127"/>
      <c r="Y84" s="127"/>
      <c r="Z84" s="127"/>
      <c r="AA84" s="127"/>
      <c r="AB84" s="127"/>
      <c r="AC84" s="127"/>
      <c r="AD84" s="127"/>
      <c r="AE84" s="127"/>
      <c r="AF84" s="127"/>
      <c r="AG84" s="127"/>
      <c r="AH84" s="127"/>
      <c r="AI84" s="127"/>
      <c r="AJ84" s="127"/>
      <c r="AK84" s="127"/>
      <c r="AL84" s="127"/>
      <c r="AM84" s="127"/>
    </row>
    <row r="85" spans="1:39" s="75" customFormat="1" ht="15" customHeight="1" x14ac:dyDescent="0.25">
      <c r="A85" s="134" t="str">
        <f>"Accruals since "&amp;MONTH(B5)&amp;"/"&amp;DAY(B5)</f>
        <v>Accruals since 3/14</v>
      </c>
      <c r="B85" s="141" t="s">
        <v>434</v>
      </c>
      <c r="C85" s="134"/>
      <c r="D85" s="134"/>
      <c r="E85" s="134" t="s">
        <v>426</v>
      </c>
      <c r="F85" s="80"/>
      <c r="G85" s="13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27"/>
      <c r="U85" s="127"/>
      <c r="V85" s="127"/>
      <c r="W85" s="127"/>
      <c r="X85" s="127"/>
      <c r="Y85" s="127"/>
      <c r="Z85" s="127"/>
      <c r="AA85" s="127"/>
      <c r="AB85" s="127"/>
      <c r="AC85" s="127"/>
      <c r="AD85" s="127"/>
      <c r="AE85" s="127"/>
      <c r="AF85" s="127"/>
      <c r="AG85" s="127"/>
      <c r="AH85" s="127"/>
      <c r="AI85" s="127"/>
      <c r="AJ85" s="127"/>
      <c r="AK85" s="127"/>
      <c r="AL85" s="127"/>
      <c r="AM85" s="127"/>
    </row>
    <row r="86" spans="1:39" s="75" customFormat="1" ht="15" customHeight="1" x14ac:dyDescent="0.35">
      <c r="A86" s="113" t="s">
        <v>435</v>
      </c>
      <c r="B86" s="90">
        <v>2629.87</v>
      </c>
      <c r="C86" s="144"/>
      <c r="D86" s="144"/>
      <c r="E86" s="80">
        <f>+B86*($B$3-$B$5)</f>
        <v>44707.79</v>
      </c>
      <c r="F86" s="80"/>
      <c r="G86" s="133"/>
      <c r="H86" s="113"/>
      <c r="I86" s="113"/>
      <c r="J86" s="130"/>
      <c r="K86" s="113"/>
      <c r="L86" s="91"/>
      <c r="M86" s="113"/>
      <c r="N86" s="113"/>
      <c r="O86" s="113"/>
      <c r="P86" s="113"/>
      <c r="Q86" s="113"/>
      <c r="R86" s="113"/>
      <c r="S86" s="113"/>
      <c r="T86" s="127"/>
      <c r="U86" s="127"/>
      <c r="V86" s="127"/>
      <c r="W86" s="127"/>
      <c r="X86" s="127"/>
      <c r="Y86" s="127"/>
      <c r="Z86" s="127"/>
      <c r="AA86" s="127"/>
      <c r="AB86" s="127"/>
      <c r="AC86" s="127"/>
      <c r="AD86" s="127"/>
      <c r="AE86" s="127"/>
      <c r="AF86" s="127"/>
      <c r="AG86" s="127"/>
      <c r="AH86" s="127"/>
      <c r="AI86" s="127"/>
      <c r="AJ86" s="127"/>
      <c r="AK86" s="127"/>
      <c r="AL86" s="127"/>
      <c r="AM86" s="127"/>
    </row>
    <row r="87" spans="1:39" s="75" customFormat="1" ht="15" customHeight="1" x14ac:dyDescent="0.35">
      <c r="A87" s="113" t="s">
        <v>436</v>
      </c>
      <c r="B87" s="90">
        <v>-975.28</v>
      </c>
      <c r="C87" s="144"/>
      <c r="D87" s="144"/>
      <c r="E87" s="80">
        <f t="shared" ref="E87:E93" si="0">+B87*($B$3-$B$5)</f>
        <v>-16579.759999999998</v>
      </c>
      <c r="F87" s="80"/>
      <c r="G87" s="133"/>
      <c r="H87" s="113"/>
      <c r="I87" s="113"/>
      <c r="J87" s="130"/>
      <c r="K87" s="113"/>
      <c r="L87" s="91"/>
      <c r="M87" s="113"/>
      <c r="N87" s="113"/>
      <c r="O87" s="113"/>
      <c r="P87" s="113"/>
      <c r="Q87" s="113"/>
      <c r="R87" s="113"/>
      <c r="S87" s="113"/>
      <c r="T87" s="127"/>
      <c r="U87" s="127"/>
      <c r="V87" s="127"/>
      <c r="W87" s="127"/>
      <c r="X87" s="127"/>
      <c r="Y87" s="127"/>
      <c r="Z87" s="127"/>
      <c r="AA87" s="127"/>
      <c r="AB87" s="127"/>
      <c r="AC87" s="127"/>
      <c r="AD87" s="127"/>
      <c r="AE87" s="127"/>
      <c r="AF87" s="127"/>
      <c r="AG87" s="127"/>
      <c r="AH87" s="127"/>
      <c r="AI87" s="127"/>
      <c r="AJ87" s="127"/>
      <c r="AK87" s="127"/>
      <c r="AL87" s="127"/>
      <c r="AM87" s="127"/>
    </row>
    <row r="88" spans="1:39" s="75" customFormat="1" ht="15" customHeight="1" x14ac:dyDescent="0.35">
      <c r="A88" s="113" t="s">
        <v>437</v>
      </c>
      <c r="B88" s="90">
        <v>0</v>
      </c>
      <c r="C88" s="144"/>
      <c r="D88" s="144"/>
      <c r="E88" s="92">
        <f>+B88</f>
        <v>0</v>
      </c>
      <c r="F88" s="80"/>
      <c r="G88" s="133"/>
      <c r="H88" s="113"/>
      <c r="I88" s="113"/>
      <c r="J88" s="130"/>
      <c r="K88" s="113"/>
      <c r="L88" s="91"/>
      <c r="M88" s="113"/>
      <c r="N88" s="113"/>
      <c r="O88" s="113"/>
      <c r="P88" s="113"/>
      <c r="Q88" s="113"/>
      <c r="R88" s="113"/>
      <c r="S88" s="113"/>
      <c r="T88" s="127"/>
      <c r="U88" s="127"/>
      <c r="V88" s="127"/>
      <c r="W88" s="127"/>
      <c r="X88" s="127"/>
      <c r="Y88" s="127"/>
      <c r="Z88" s="127"/>
      <c r="AA88" s="127"/>
      <c r="AB88" s="127"/>
      <c r="AC88" s="127"/>
      <c r="AD88" s="127"/>
      <c r="AE88" s="127"/>
      <c r="AF88" s="127"/>
      <c r="AG88" s="127"/>
      <c r="AH88" s="127"/>
      <c r="AI88" s="127"/>
      <c r="AJ88" s="127"/>
      <c r="AK88" s="127"/>
      <c r="AL88" s="127"/>
      <c r="AM88" s="127"/>
    </row>
    <row r="89" spans="1:39" s="75" customFormat="1" ht="15" customHeight="1" x14ac:dyDescent="0.35">
      <c r="A89" s="113" t="s">
        <v>438</v>
      </c>
      <c r="B89" s="153">
        <v>133.81</v>
      </c>
      <c r="C89" s="144"/>
      <c r="D89" s="144"/>
      <c r="E89" s="80">
        <f t="shared" si="0"/>
        <v>2274.77</v>
      </c>
      <c r="F89" s="80"/>
      <c r="G89" s="133"/>
      <c r="H89" s="113"/>
      <c r="I89" s="147"/>
      <c r="J89" s="146"/>
      <c r="K89" s="91"/>
      <c r="L89" s="93"/>
      <c r="M89" s="152"/>
      <c r="N89" s="113"/>
      <c r="O89" s="113"/>
      <c r="P89" s="113"/>
      <c r="Q89" s="113"/>
      <c r="R89" s="113"/>
      <c r="S89" s="113"/>
      <c r="T89" s="127"/>
      <c r="U89" s="127"/>
      <c r="V89" s="127"/>
      <c r="W89" s="127"/>
      <c r="X89" s="127"/>
      <c r="Y89" s="127"/>
      <c r="Z89" s="127"/>
      <c r="AA89" s="127"/>
      <c r="AB89" s="127"/>
      <c r="AC89" s="127"/>
      <c r="AD89" s="127"/>
      <c r="AE89" s="127"/>
      <c r="AF89" s="127"/>
      <c r="AG89" s="127"/>
      <c r="AH89" s="127"/>
      <c r="AI89" s="127"/>
      <c r="AJ89" s="127"/>
      <c r="AK89" s="127"/>
      <c r="AL89" s="127"/>
      <c r="AM89" s="127"/>
    </row>
    <row r="90" spans="1:39" s="75" customFormat="1" ht="15" customHeight="1" x14ac:dyDescent="0.35">
      <c r="A90" s="113" t="s">
        <v>439</v>
      </c>
      <c r="B90" s="153">
        <v>118.11</v>
      </c>
      <c r="C90" s="144"/>
      <c r="D90" s="144"/>
      <c r="E90" s="80">
        <f t="shared" si="0"/>
        <v>2007.87</v>
      </c>
      <c r="F90" s="80"/>
      <c r="G90" s="133"/>
      <c r="H90" s="113"/>
      <c r="I90" s="147"/>
      <c r="J90" s="146"/>
      <c r="K90" s="91"/>
      <c r="L90" s="91"/>
      <c r="M90" s="94"/>
      <c r="N90" s="113"/>
      <c r="O90" s="113"/>
      <c r="P90" s="113"/>
      <c r="Q90" s="113"/>
      <c r="R90" s="113"/>
      <c r="S90" s="113"/>
      <c r="T90" s="127"/>
      <c r="U90" s="127"/>
      <c r="V90" s="127"/>
      <c r="W90" s="127"/>
      <c r="X90" s="127"/>
      <c r="Y90" s="127"/>
      <c r="Z90" s="127"/>
      <c r="AA90" s="127"/>
      <c r="AB90" s="127"/>
      <c r="AC90" s="127"/>
      <c r="AD90" s="127"/>
      <c r="AE90" s="127"/>
      <c r="AF90" s="127"/>
      <c r="AG90" s="127"/>
      <c r="AH90" s="127"/>
      <c r="AI90" s="127"/>
      <c r="AJ90" s="127"/>
      <c r="AK90" s="127"/>
      <c r="AL90" s="127"/>
      <c r="AM90" s="127"/>
    </row>
    <row r="91" spans="1:39" s="75" customFormat="1" ht="15" customHeight="1" x14ac:dyDescent="0.35">
      <c r="A91" s="113" t="s">
        <v>440</v>
      </c>
      <c r="B91" s="153">
        <v>28.13</v>
      </c>
      <c r="C91" s="144"/>
      <c r="D91" s="144"/>
      <c r="E91" s="80">
        <f t="shared" si="0"/>
        <v>478.21</v>
      </c>
      <c r="F91" s="80"/>
      <c r="G91" s="133"/>
      <c r="H91" s="113"/>
      <c r="I91" s="147"/>
      <c r="J91" s="146"/>
      <c r="K91" s="91"/>
      <c r="L91" s="91"/>
      <c r="M91" s="94"/>
      <c r="N91" s="113"/>
      <c r="O91" s="113"/>
      <c r="P91" s="113"/>
      <c r="Q91" s="113"/>
      <c r="R91" s="113"/>
      <c r="S91" s="113"/>
      <c r="T91" s="127"/>
      <c r="U91" s="127"/>
      <c r="V91" s="127"/>
      <c r="W91" s="127"/>
      <c r="X91" s="127"/>
      <c r="Y91" s="127"/>
      <c r="Z91" s="127"/>
      <c r="AA91" s="127"/>
      <c r="AB91" s="127"/>
      <c r="AC91" s="127"/>
      <c r="AD91" s="127"/>
      <c r="AE91" s="127"/>
      <c r="AF91" s="127"/>
      <c r="AG91" s="127"/>
      <c r="AH91" s="127"/>
      <c r="AI91" s="127"/>
      <c r="AJ91" s="127"/>
      <c r="AK91" s="127"/>
      <c r="AL91" s="127"/>
      <c r="AM91" s="127"/>
    </row>
    <row r="92" spans="1:39" s="75" customFormat="1" ht="15" customHeight="1" x14ac:dyDescent="0.35">
      <c r="A92" s="113" t="s">
        <v>441</v>
      </c>
      <c r="B92" s="153">
        <v>0</v>
      </c>
      <c r="C92" s="144"/>
      <c r="D92" s="144"/>
      <c r="E92" s="80">
        <f t="shared" si="0"/>
        <v>0</v>
      </c>
      <c r="F92" s="80"/>
      <c r="G92" s="133"/>
      <c r="H92" s="113"/>
      <c r="I92" s="147"/>
      <c r="J92" s="146"/>
      <c r="K92" s="91"/>
      <c r="L92" s="91"/>
      <c r="M92" s="95"/>
      <c r="N92" s="113"/>
      <c r="O92" s="113"/>
      <c r="P92" s="113"/>
      <c r="Q92" s="113"/>
      <c r="R92" s="113"/>
      <c r="S92" s="113"/>
      <c r="T92" s="127"/>
      <c r="U92" s="127"/>
      <c r="V92" s="127"/>
      <c r="W92" s="127"/>
      <c r="X92" s="127"/>
      <c r="Y92" s="127"/>
      <c r="Z92" s="127"/>
      <c r="AA92" s="127"/>
      <c r="AB92" s="127"/>
      <c r="AC92" s="127"/>
      <c r="AD92" s="127"/>
      <c r="AE92" s="127"/>
      <c r="AF92" s="127"/>
      <c r="AG92" s="127"/>
      <c r="AH92" s="127"/>
      <c r="AI92" s="127"/>
      <c r="AJ92" s="127"/>
      <c r="AK92" s="127"/>
      <c r="AL92" s="127"/>
      <c r="AM92" s="127"/>
    </row>
    <row r="93" spans="1:39" s="75" customFormat="1" ht="15" customHeight="1" x14ac:dyDescent="0.35">
      <c r="A93" s="113" t="s">
        <v>442</v>
      </c>
      <c r="B93" s="153">
        <v>1.34</v>
      </c>
      <c r="C93" s="144"/>
      <c r="D93" s="144"/>
      <c r="E93" s="80">
        <f t="shared" si="0"/>
        <v>22.78</v>
      </c>
      <c r="F93" s="80"/>
      <c r="G93" s="133"/>
      <c r="H93" s="113"/>
      <c r="I93" s="147"/>
      <c r="J93" s="146"/>
      <c r="K93" s="91"/>
      <c r="L93" s="91"/>
      <c r="M93" s="95"/>
      <c r="N93" s="113"/>
      <c r="O93" s="113"/>
      <c r="P93" s="113"/>
      <c r="Q93" s="113"/>
      <c r="R93" s="113"/>
      <c r="S93" s="113"/>
      <c r="T93" s="127"/>
      <c r="U93" s="127"/>
      <c r="V93" s="127"/>
      <c r="W93" s="127"/>
      <c r="X93" s="127"/>
      <c r="Y93" s="127"/>
      <c r="Z93" s="127"/>
      <c r="AA93" s="127"/>
      <c r="AB93" s="127"/>
      <c r="AC93" s="127"/>
      <c r="AD93" s="127"/>
      <c r="AE93" s="127"/>
      <c r="AF93" s="127"/>
      <c r="AG93" s="127"/>
      <c r="AH93" s="127"/>
      <c r="AI93" s="127"/>
      <c r="AJ93" s="127"/>
      <c r="AK93" s="127"/>
      <c r="AL93" s="127"/>
      <c r="AM93" s="127"/>
    </row>
    <row r="94" spans="1:39" s="75" customFormat="1" ht="15" customHeight="1" x14ac:dyDescent="0.35">
      <c r="A94" s="155" t="str">
        <f>"TOTAL Liabilities Accrued since "&amp;MONTH(B5)&amp;"/"&amp;DAY(B5)</f>
        <v>TOTAL Liabilities Accrued since 3/14</v>
      </c>
      <c r="B94" s="156"/>
      <c r="C94" s="156"/>
      <c r="D94" s="156"/>
      <c r="E94" s="96">
        <f>SUM(E86:E93)</f>
        <v>32911.660000000003</v>
      </c>
      <c r="F94" s="80"/>
      <c r="G94" s="133"/>
      <c r="H94" s="113"/>
      <c r="I94" s="113"/>
      <c r="J94" s="146"/>
      <c r="K94" s="113"/>
      <c r="L94" s="91"/>
      <c r="M94" s="152"/>
      <c r="N94" s="113"/>
      <c r="O94" s="113"/>
      <c r="P94" s="113"/>
      <c r="Q94" s="113"/>
      <c r="R94" s="130"/>
      <c r="S94" s="113"/>
      <c r="T94" s="127"/>
      <c r="U94" s="127"/>
      <c r="V94" s="127"/>
      <c r="W94" s="127"/>
      <c r="X94" s="127"/>
      <c r="Y94" s="127"/>
      <c r="Z94" s="127"/>
      <c r="AA94" s="127"/>
      <c r="AB94" s="127"/>
      <c r="AC94" s="127"/>
      <c r="AD94" s="127"/>
      <c r="AE94" s="127"/>
      <c r="AF94" s="127"/>
      <c r="AG94" s="127"/>
      <c r="AH94" s="127"/>
      <c r="AI94" s="127"/>
      <c r="AJ94" s="127"/>
      <c r="AK94" s="127"/>
      <c r="AL94" s="127"/>
      <c r="AM94" s="127"/>
    </row>
    <row r="95" spans="1:39" s="75" customFormat="1" ht="15" customHeight="1" x14ac:dyDescent="0.25">
      <c r="A95" s="113"/>
      <c r="B95" s="113"/>
      <c r="C95" s="113"/>
      <c r="D95" s="113"/>
      <c r="E95" s="80"/>
      <c r="F95" s="80"/>
      <c r="G95" s="133"/>
      <c r="H95" s="113"/>
      <c r="I95" s="113"/>
      <c r="J95" s="113"/>
      <c r="K95" s="113"/>
      <c r="L95" s="152"/>
      <c r="M95" s="113"/>
      <c r="N95" s="113"/>
      <c r="O95" s="113"/>
      <c r="P95" s="113"/>
      <c r="Q95" s="113"/>
      <c r="R95" s="130"/>
      <c r="S95" s="113"/>
      <c r="T95" s="127"/>
      <c r="U95" s="127"/>
      <c r="V95" s="127"/>
      <c r="W95" s="127"/>
      <c r="X95" s="127"/>
      <c r="Y95" s="127"/>
      <c r="Z95" s="127"/>
      <c r="AA95" s="127"/>
      <c r="AB95" s="127"/>
      <c r="AC95" s="127"/>
      <c r="AD95" s="127"/>
      <c r="AE95" s="127"/>
      <c r="AF95" s="127"/>
      <c r="AG95" s="127"/>
      <c r="AH95" s="127"/>
      <c r="AI95" s="127"/>
      <c r="AJ95" s="127"/>
      <c r="AK95" s="127"/>
      <c r="AL95" s="127"/>
      <c r="AM95" s="127"/>
    </row>
    <row r="96" spans="1:39" s="75" customFormat="1" ht="15" customHeight="1" x14ac:dyDescent="0.25">
      <c r="A96" s="157" t="s">
        <v>443</v>
      </c>
      <c r="B96" s="141"/>
      <c r="C96" s="141"/>
      <c r="D96" s="141"/>
      <c r="E96" s="97" t="s">
        <v>444</v>
      </c>
      <c r="F96" s="80"/>
      <c r="G96" s="133"/>
      <c r="H96" s="113"/>
      <c r="I96" s="147"/>
      <c r="J96" s="113"/>
      <c r="K96" s="113"/>
      <c r="L96" s="113"/>
      <c r="M96" s="113"/>
      <c r="N96" s="113"/>
      <c r="O96" s="113"/>
      <c r="P96" s="113"/>
      <c r="Q96" s="113"/>
      <c r="R96" s="130"/>
      <c r="S96" s="113"/>
      <c r="T96" s="127"/>
      <c r="U96" s="127"/>
      <c r="V96" s="127"/>
      <c r="W96" s="127"/>
      <c r="X96" s="127"/>
      <c r="Y96" s="127"/>
      <c r="Z96" s="127"/>
      <c r="AA96" s="127"/>
      <c r="AB96" s="127"/>
      <c r="AC96" s="127"/>
      <c r="AD96" s="127"/>
      <c r="AE96" s="127"/>
      <c r="AF96" s="127"/>
      <c r="AG96" s="127"/>
      <c r="AH96" s="127"/>
      <c r="AI96" s="127"/>
      <c r="AJ96" s="127"/>
      <c r="AK96" s="127"/>
      <c r="AL96" s="127"/>
      <c r="AM96" s="127"/>
    </row>
    <row r="97" spans="1:39" s="75" customFormat="1" ht="15" customHeight="1" x14ac:dyDescent="0.25">
      <c r="A97" s="113" t="s">
        <v>435</v>
      </c>
      <c r="B97" s="98">
        <v>0</v>
      </c>
      <c r="C97" s="113"/>
      <c r="D97" s="113"/>
      <c r="E97" s="99">
        <v>147276.22</v>
      </c>
      <c r="F97" s="80"/>
      <c r="G97" s="133"/>
      <c r="H97" s="130"/>
      <c r="I97" s="113"/>
      <c r="J97" s="113"/>
      <c r="K97" s="154"/>
      <c r="L97" s="130"/>
      <c r="M97" s="113"/>
      <c r="N97" s="113"/>
      <c r="O97" s="113"/>
      <c r="P97" s="113"/>
      <c r="Q97" s="113"/>
      <c r="R97" s="130"/>
      <c r="S97" s="113"/>
      <c r="T97" s="127"/>
      <c r="U97" s="127"/>
      <c r="V97" s="127"/>
      <c r="W97" s="127"/>
      <c r="X97" s="127"/>
      <c r="Y97" s="127"/>
      <c r="Z97" s="127"/>
      <c r="AA97" s="127"/>
      <c r="AB97" s="127"/>
      <c r="AC97" s="127"/>
      <c r="AD97" s="127"/>
      <c r="AE97" s="127"/>
      <c r="AF97" s="127"/>
      <c r="AG97" s="127"/>
      <c r="AH97" s="127"/>
      <c r="AI97" s="127"/>
      <c r="AJ97" s="127"/>
      <c r="AK97" s="127"/>
      <c r="AL97" s="127"/>
      <c r="AM97" s="127"/>
    </row>
    <row r="98" spans="1:39" s="75" customFormat="1" ht="15" customHeight="1" x14ac:dyDescent="0.25">
      <c r="A98" s="113" t="s">
        <v>436</v>
      </c>
      <c r="B98" s="98">
        <v>0</v>
      </c>
      <c r="C98" s="113"/>
      <c r="D98" s="113"/>
      <c r="E98" s="99">
        <v>-36305.57</v>
      </c>
      <c r="F98" s="80"/>
      <c r="G98" s="133"/>
      <c r="H98" s="130"/>
      <c r="I98" s="113"/>
      <c r="J98" s="113"/>
      <c r="K98" s="154"/>
      <c r="L98" s="130"/>
      <c r="M98" s="113"/>
      <c r="N98" s="113"/>
      <c r="O98" s="113"/>
      <c r="P98" s="113"/>
      <c r="Q98" s="113"/>
      <c r="R98" s="130"/>
      <c r="S98" s="113"/>
      <c r="T98" s="127"/>
      <c r="U98" s="127"/>
      <c r="V98" s="127"/>
      <c r="W98" s="127"/>
      <c r="X98" s="127"/>
      <c r="Y98" s="127"/>
      <c r="Z98" s="127"/>
      <c r="AA98" s="127"/>
      <c r="AB98" s="127"/>
      <c r="AC98" s="127"/>
      <c r="AD98" s="127"/>
      <c r="AE98" s="127"/>
      <c r="AF98" s="127"/>
      <c r="AG98" s="127"/>
      <c r="AH98" s="127"/>
      <c r="AI98" s="127"/>
      <c r="AJ98" s="127"/>
      <c r="AK98" s="127"/>
      <c r="AL98" s="127"/>
      <c r="AM98" s="127"/>
    </row>
    <row r="99" spans="1:39" s="75" customFormat="1" ht="15" customHeight="1" x14ac:dyDescent="0.25">
      <c r="A99" s="113" t="s">
        <v>437</v>
      </c>
      <c r="B99" s="98">
        <v>0</v>
      </c>
      <c r="C99" s="113"/>
      <c r="D99" s="113"/>
      <c r="E99" s="99">
        <v>0</v>
      </c>
      <c r="F99" s="80"/>
      <c r="G99" s="133"/>
      <c r="H99" s="130"/>
      <c r="I99" s="113"/>
      <c r="J99" s="113"/>
      <c r="K99" s="154"/>
      <c r="L99" s="130"/>
      <c r="M99" s="113"/>
      <c r="N99" s="113"/>
      <c r="O99" s="113"/>
      <c r="P99" s="113"/>
      <c r="Q99" s="113"/>
      <c r="R99" s="130"/>
      <c r="S99" s="113"/>
      <c r="T99" s="127"/>
      <c r="U99" s="127"/>
      <c r="V99" s="127"/>
      <c r="W99" s="127"/>
      <c r="X99" s="127"/>
      <c r="Y99" s="127"/>
      <c r="Z99" s="127"/>
      <c r="AA99" s="127"/>
      <c r="AB99" s="127"/>
      <c r="AC99" s="127"/>
      <c r="AD99" s="127"/>
      <c r="AE99" s="127"/>
      <c r="AF99" s="127"/>
      <c r="AG99" s="127"/>
      <c r="AH99" s="127"/>
      <c r="AI99" s="127"/>
      <c r="AJ99" s="127"/>
      <c r="AK99" s="127"/>
      <c r="AL99" s="127"/>
      <c r="AM99" s="127"/>
    </row>
    <row r="100" spans="1:39" s="75" customFormat="1" ht="15" customHeight="1" x14ac:dyDescent="0.35">
      <c r="A100" s="113" t="s">
        <v>438</v>
      </c>
      <c r="B100" s="158">
        <v>0</v>
      </c>
      <c r="C100" s="113"/>
      <c r="D100" s="113"/>
      <c r="E100" s="99">
        <v>0</v>
      </c>
      <c r="F100" s="80"/>
      <c r="G100" s="133"/>
      <c r="H100" s="125"/>
      <c r="I100" s="147"/>
      <c r="J100" s="113"/>
      <c r="K100" s="154"/>
      <c r="L100" s="130"/>
      <c r="M100" s="113"/>
      <c r="N100" s="113"/>
      <c r="O100" s="113"/>
      <c r="P100" s="113"/>
      <c r="Q100" s="113"/>
      <c r="R100" s="130"/>
      <c r="S100" s="113"/>
      <c r="T100" s="127"/>
      <c r="U100" s="127"/>
      <c r="V100" s="127"/>
      <c r="W100" s="127"/>
      <c r="X100" s="127"/>
      <c r="Y100" s="127"/>
      <c r="Z100" s="127"/>
      <c r="AA100" s="127"/>
      <c r="AB100" s="127"/>
      <c r="AC100" s="127"/>
      <c r="AD100" s="127"/>
      <c r="AE100" s="127"/>
      <c r="AF100" s="127"/>
      <c r="AG100" s="127"/>
      <c r="AH100" s="127"/>
      <c r="AI100" s="127"/>
      <c r="AJ100" s="127"/>
      <c r="AK100" s="127"/>
      <c r="AL100" s="127"/>
      <c r="AM100" s="127"/>
    </row>
    <row r="101" spans="1:39" s="75" customFormat="1" ht="15" customHeight="1" x14ac:dyDescent="0.35">
      <c r="A101" s="113" t="s">
        <v>439</v>
      </c>
      <c r="B101" s="158">
        <v>0</v>
      </c>
      <c r="C101" s="113"/>
      <c r="D101" s="113"/>
      <c r="E101" s="99">
        <v>0</v>
      </c>
      <c r="F101" s="80"/>
      <c r="G101" s="133"/>
      <c r="H101" s="130"/>
      <c r="I101" s="147"/>
      <c r="J101" s="113"/>
      <c r="K101" s="154"/>
      <c r="L101" s="130"/>
      <c r="M101" s="113"/>
      <c r="N101" s="113"/>
      <c r="O101" s="113"/>
      <c r="P101" s="113"/>
      <c r="Q101" s="113"/>
      <c r="R101" s="130"/>
      <c r="S101" s="113"/>
      <c r="T101" s="127"/>
      <c r="U101" s="127"/>
      <c r="V101" s="127"/>
      <c r="W101" s="127"/>
      <c r="X101" s="127"/>
      <c r="Y101" s="127"/>
      <c r="Z101" s="127"/>
      <c r="AA101" s="127"/>
      <c r="AB101" s="127"/>
      <c r="AC101" s="127"/>
      <c r="AD101" s="127"/>
      <c r="AE101" s="127"/>
      <c r="AF101" s="127"/>
      <c r="AG101" s="127"/>
      <c r="AH101" s="127"/>
      <c r="AI101" s="127"/>
      <c r="AJ101" s="127"/>
      <c r="AK101" s="127"/>
      <c r="AL101" s="127"/>
      <c r="AM101" s="127"/>
    </row>
    <row r="102" spans="1:39" s="75" customFormat="1" ht="15" customHeight="1" x14ac:dyDescent="0.35">
      <c r="A102" s="113" t="s">
        <v>440</v>
      </c>
      <c r="B102" s="158">
        <v>0</v>
      </c>
      <c r="C102" s="113"/>
      <c r="D102" s="113"/>
      <c r="E102" s="99">
        <v>0</v>
      </c>
      <c r="F102" s="80"/>
      <c r="G102" s="133"/>
      <c r="H102" s="113"/>
      <c r="I102" s="147"/>
      <c r="J102" s="113"/>
      <c r="K102" s="154"/>
      <c r="L102" s="130"/>
      <c r="M102" s="113"/>
      <c r="N102" s="113"/>
      <c r="O102" s="113"/>
      <c r="P102" s="113"/>
      <c r="Q102" s="113"/>
      <c r="R102" s="130"/>
      <c r="S102" s="113"/>
      <c r="T102" s="127"/>
      <c r="U102" s="127"/>
      <c r="V102" s="127"/>
      <c r="W102" s="127"/>
      <c r="X102" s="127"/>
      <c r="Y102" s="127"/>
      <c r="Z102" s="127"/>
      <c r="AA102" s="127"/>
      <c r="AB102" s="127"/>
      <c r="AC102" s="127"/>
      <c r="AD102" s="127"/>
      <c r="AE102" s="127"/>
      <c r="AF102" s="127"/>
      <c r="AG102" s="127"/>
      <c r="AH102" s="127"/>
      <c r="AI102" s="127"/>
      <c r="AJ102" s="127"/>
      <c r="AK102" s="127"/>
      <c r="AL102" s="127"/>
      <c r="AM102" s="127"/>
    </row>
    <row r="103" spans="1:39" s="75" customFormat="1" ht="15" customHeight="1" x14ac:dyDescent="0.35">
      <c r="A103" s="113" t="s">
        <v>441</v>
      </c>
      <c r="B103" s="158">
        <v>0</v>
      </c>
      <c r="C103" s="113"/>
      <c r="D103" s="113"/>
      <c r="E103" s="99">
        <v>0</v>
      </c>
      <c r="F103" s="80"/>
      <c r="G103" s="133"/>
      <c r="H103" s="130"/>
      <c r="I103" s="147"/>
      <c r="J103" s="113"/>
      <c r="K103" s="154"/>
      <c r="L103" s="113"/>
      <c r="M103" s="113"/>
      <c r="N103" s="113"/>
      <c r="O103" s="113"/>
      <c r="P103" s="113"/>
      <c r="Q103" s="113"/>
      <c r="R103" s="130"/>
      <c r="S103" s="113"/>
      <c r="T103" s="127"/>
      <c r="U103" s="127"/>
      <c r="V103" s="127"/>
      <c r="W103" s="127"/>
      <c r="X103" s="127"/>
      <c r="Y103" s="127"/>
      <c r="Z103" s="127"/>
      <c r="AA103" s="127"/>
      <c r="AB103" s="127"/>
      <c r="AC103" s="127"/>
      <c r="AD103" s="127"/>
      <c r="AE103" s="127"/>
      <c r="AF103" s="127"/>
      <c r="AG103" s="127"/>
      <c r="AH103" s="127"/>
      <c r="AI103" s="127"/>
      <c r="AJ103" s="127"/>
      <c r="AK103" s="127"/>
      <c r="AL103" s="127"/>
      <c r="AM103" s="127"/>
    </row>
    <row r="104" spans="1:39" s="75" customFormat="1" ht="15" customHeight="1" x14ac:dyDescent="0.35">
      <c r="A104" s="113" t="s">
        <v>442</v>
      </c>
      <c r="B104" s="158">
        <v>0</v>
      </c>
      <c r="C104" s="113"/>
      <c r="D104" s="113"/>
      <c r="E104" s="99">
        <v>0</v>
      </c>
      <c r="F104" s="80"/>
      <c r="G104" s="133"/>
      <c r="H104" s="130"/>
      <c r="I104" s="147"/>
      <c r="J104" s="113"/>
      <c r="K104" s="154"/>
      <c r="L104" s="113"/>
      <c r="M104" s="113"/>
      <c r="N104" s="113"/>
      <c r="O104" s="113"/>
      <c r="P104" s="113"/>
      <c r="Q104" s="113"/>
      <c r="R104" s="130"/>
      <c r="S104" s="113"/>
      <c r="T104" s="127"/>
      <c r="U104" s="127"/>
      <c r="V104" s="127"/>
      <c r="W104" s="127"/>
      <c r="X104" s="127"/>
      <c r="Y104" s="127"/>
      <c r="Z104" s="127"/>
      <c r="AA104" s="127"/>
      <c r="AB104" s="127"/>
      <c r="AC104" s="127"/>
      <c r="AD104" s="127"/>
      <c r="AE104" s="127"/>
      <c r="AF104" s="127"/>
      <c r="AG104" s="127"/>
      <c r="AH104" s="127"/>
      <c r="AI104" s="127"/>
      <c r="AJ104" s="127"/>
      <c r="AK104" s="127"/>
      <c r="AL104" s="127"/>
      <c r="AM104" s="127"/>
    </row>
    <row r="105" spans="1:39" s="75" customFormat="1" ht="15" customHeight="1" x14ac:dyDescent="0.3">
      <c r="A105" s="155" t="str">
        <f>"TOTAL Liabilities Accrued as of "&amp;MONTH(B5)&amp;"/"&amp;DAY(B5)</f>
        <v>TOTAL Liabilities Accrued as of 3/14</v>
      </c>
      <c r="B105" s="156"/>
      <c r="C105" s="156"/>
      <c r="D105" s="156"/>
      <c r="E105" s="96">
        <f>SUM(E97:E104)</f>
        <v>110970.65</v>
      </c>
      <c r="F105" s="85"/>
      <c r="G105" s="133"/>
      <c r="H105" s="130"/>
      <c r="I105" s="130"/>
      <c r="J105" s="146"/>
      <c r="K105" s="113"/>
      <c r="L105" s="113"/>
      <c r="M105" s="113"/>
      <c r="N105" s="113"/>
      <c r="O105" s="113"/>
      <c r="P105" s="113"/>
      <c r="Q105" s="113"/>
      <c r="R105" s="113"/>
      <c r="S105" s="113"/>
      <c r="T105" s="127"/>
      <c r="U105" s="127"/>
      <c r="V105" s="127"/>
      <c r="W105" s="127"/>
      <c r="X105" s="127"/>
      <c r="Y105" s="127"/>
      <c r="Z105" s="127"/>
      <c r="AA105" s="127"/>
      <c r="AB105" s="127"/>
      <c r="AC105" s="127"/>
      <c r="AD105" s="127"/>
      <c r="AE105" s="127"/>
      <c r="AF105" s="127"/>
      <c r="AG105" s="127"/>
      <c r="AH105" s="127"/>
      <c r="AI105" s="127"/>
      <c r="AJ105" s="127"/>
      <c r="AK105" s="127"/>
      <c r="AL105" s="127"/>
      <c r="AM105" s="127"/>
    </row>
    <row r="106" spans="1:39" s="75" customFormat="1" ht="15" customHeight="1" x14ac:dyDescent="0.3">
      <c r="A106" s="144"/>
      <c r="B106" s="113"/>
      <c r="C106" s="113"/>
      <c r="D106" s="113"/>
      <c r="E106" s="85"/>
      <c r="F106" s="85"/>
      <c r="G106" s="133"/>
      <c r="H106" s="130"/>
      <c r="I106" s="130"/>
      <c r="J106" s="146"/>
      <c r="K106" s="113"/>
      <c r="L106" s="113"/>
      <c r="M106" s="113"/>
      <c r="N106" s="113"/>
      <c r="O106" s="113"/>
      <c r="P106" s="113"/>
      <c r="Q106" s="113"/>
      <c r="R106" s="113"/>
      <c r="S106" s="113"/>
      <c r="T106" s="127"/>
      <c r="U106" s="127"/>
      <c r="V106" s="127"/>
      <c r="W106" s="127"/>
      <c r="X106" s="127"/>
      <c r="Y106" s="127"/>
      <c r="Z106" s="127"/>
      <c r="AA106" s="127"/>
      <c r="AB106" s="127"/>
      <c r="AC106" s="127"/>
      <c r="AD106" s="127"/>
      <c r="AE106" s="127"/>
      <c r="AF106" s="127"/>
      <c r="AG106" s="127"/>
      <c r="AH106" s="127"/>
      <c r="AI106" s="127"/>
      <c r="AJ106" s="127"/>
      <c r="AK106" s="127"/>
      <c r="AL106" s="127"/>
      <c r="AM106" s="127"/>
    </row>
    <row r="107" spans="1:39" s="75" customFormat="1" ht="15" customHeight="1" x14ac:dyDescent="0.3">
      <c r="A107" s="113" t="s">
        <v>382</v>
      </c>
      <c r="B107" s="113"/>
      <c r="C107" s="113"/>
      <c r="D107" s="113"/>
      <c r="E107" s="100">
        <v>4755424.2382999994</v>
      </c>
      <c r="F107" s="80"/>
      <c r="G107" s="133"/>
      <c r="H107" s="130"/>
      <c r="I107" s="130"/>
      <c r="J107" s="130"/>
      <c r="K107" s="113"/>
      <c r="L107" s="113"/>
      <c r="M107" s="113"/>
      <c r="N107" s="113"/>
      <c r="O107" s="113"/>
      <c r="P107" s="113"/>
      <c r="Q107" s="113"/>
      <c r="R107" s="113"/>
      <c r="S107" s="113"/>
      <c r="T107" s="127"/>
      <c r="U107" s="127"/>
      <c r="V107" s="127"/>
      <c r="W107" s="127"/>
      <c r="X107" s="127"/>
      <c r="Y107" s="127"/>
      <c r="Z107" s="127"/>
      <c r="AA107" s="127"/>
      <c r="AB107" s="127"/>
      <c r="AC107" s="127"/>
      <c r="AD107" s="127"/>
      <c r="AE107" s="127"/>
      <c r="AF107" s="127"/>
      <c r="AG107" s="127"/>
      <c r="AH107" s="127"/>
      <c r="AI107" s="127"/>
      <c r="AJ107" s="127"/>
      <c r="AK107" s="127"/>
      <c r="AL107" s="127"/>
      <c r="AM107" s="127"/>
    </row>
    <row r="108" spans="1:39" s="75" customFormat="1" ht="15" customHeight="1" x14ac:dyDescent="0.25">
      <c r="A108" s="113" t="s">
        <v>445</v>
      </c>
      <c r="B108" s="113"/>
      <c r="C108" s="113"/>
      <c r="D108" s="113"/>
      <c r="E108" s="101">
        <v>-204684.05</v>
      </c>
      <c r="F108" s="80"/>
      <c r="G108" s="133"/>
      <c r="H108" s="130"/>
      <c r="I108" s="130"/>
      <c r="J108" s="130"/>
      <c r="K108" s="113"/>
      <c r="L108" s="113"/>
      <c r="M108" s="113"/>
      <c r="N108" s="113"/>
      <c r="O108" s="113"/>
      <c r="P108" s="113"/>
      <c r="Q108" s="113"/>
      <c r="R108" s="113"/>
      <c r="S108" s="113"/>
      <c r="T108" s="127"/>
      <c r="U108" s="127"/>
      <c r="V108" s="127"/>
      <c r="W108" s="127"/>
      <c r="X108" s="127"/>
      <c r="Y108" s="127"/>
      <c r="Z108" s="127"/>
      <c r="AA108" s="127"/>
      <c r="AB108" s="127"/>
      <c r="AC108" s="127"/>
      <c r="AD108" s="127"/>
      <c r="AE108" s="127"/>
      <c r="AF108" s="127"/>
      <c r="AG108" s="127"/>
      <c r="AH108" s="127"/>
      <c r="AI108" s="127"/>
      <c r="AJ108" s="127"/>
      <c r="AK108" s="127"/>
      <c r="AL108" s="127"/>
      <c r="AM108" s="127"/>
    </row>
    <row r="109" spans="1:39" s="75" customFormat="1" ht="15" customHeight="1" x14ac:dyDescent="0.25">
      <c r="A109" s="130"/>
      <c r="B109" s="113"/>
      <c r="C109" s="113"/>
      <c r="D109" s="113"/>
      <c r="E109" s="80"/>
      <c r="F109" s="80"/>
      <c r="G109" s="133"/>
      <c r="H109" s="130"/>
      <c r="I109" s="130"/>
      <c r="J109" s="130"/>
      <c r="K109" s="113"/>
      <c r="L109" s="113"/>
      <c r="M109" s="113"/>
      <c r="N109" s="113"/>
      <c r="O109" s="113"/>
      <c r="P109" s="113"/>
      <c r="Q109" s="113"/>
      <c r="R109" s="113"/>
      <c r="S109" s="113"/>
      <c r="T109" s="127"/>
      <c r="U109" s="127"/>
      <c r="V109" s="127"/>
      <c r="W109" s="127"/>
      <c r="X109" s="127"/>
      <c r="Y109" s="127"/>
      <c r="Z109" s="127"/>
      <c r="AA109" s="127"/>
      <c r="AB109" s="127"/>
      <c r="AC109" s="127"/>
      <c r="AD109" s="127"/>
      <c r="AE109" s="127"/>
      <c r="AF109" s="127"/>
      <c r="AG109" s="127"/>
      <c r="AH109" s="127"/>
      <c r="AI109" s="127"/>
      <c r="AJ109" s="127"/>
      <c r="AK109" s="127"/>
      <c r="AL109" s="127"/>
      <c r="AM109" s="127"/>
    </row>
    <row r="110" spans="1:39" s="75" customFormat="1" ht="15" customHeight="1" x14ac:dyDescent="0.3">
      <c r="A110" s="144" t="s">
        <v>446</v>
      </c>
      <c r="B110" s="113"/>
      <c r="C110" s="113"/>
      <c r="D110" s="113"/>
      <c r="E110" s="102">
        <f>E94+E105+E107+E108</f>
        <v>4694622.4982999992</v>
      </c>
      <c r="F110" s="80"/>
      <c r="G110" s="133"/>
      <c r="H110" s="144"/>
      <c r="I110" s="113"/>
      <c r="J110" s="113"/>
      <c r="K110" s="113"/>
      <c r="L110" s="85"/>
      <c r="M110" s="113"/>
      <c r="N110" s="113"/>
      <c r="O110" s="113"/>
      <c r="P110" s="113"/>
      <c r="Q110" s="113"/>
      <c r="R110" s="113"/>
      <c r="S110" s="113"/>
      <c r="T110" s="127"/>
      <c r="U110" s="127"/>
      <c r="V110" s="127"/>
      <c r="W110" s="127"/>
      <c r="X110" s="127"/>
      <c r="Y110" s="127"/>
      <c r="Z110" s="127"/>
      <c r="AA110" s="127"/>
      <c r="AB110" s="127"/>
      <c r="AC110" s="127"/>
      <c r="AD110" s="127"/>
      <c r="AE110" s="127"/>
      <c r="AF110" s="127"/>
      <c r="AG110" s="127"/>
      <c r="AH110" s="127"/>
      <c r="AI110" s="127"/>
      <c r="AJ110" s="127"/>
      <c r="AK110" s="127"/>
      <c r="AL110" s="127"/>
      <c r="AM110" s="127"/>
    </row>
    <row r="111" spans="1:39" s="75" customFormat="1" ht="15" customHeight="1" thickBot="1" x14ac:dyDescent="0.35">
      <c r="A111" s="144"/>
      <c r="B111" s="113"/>
      <c r="C111" s="113"/>
      <c r="D111" s="113"/>
      <c r="E111" s="80"/>
      <c r="F111" s="80"/>
      <c r="G111" s="133"/>
      <c r="H111" s="113"/>
      <c r="I111" s="113"/>
      <c r="J111" s="113"/>
      <c r="K111" s="113"/>
      <c r="L111" s="113"/>
      <c r="M111" s="113"/>
      <c r="N111" s="113"/>
      <c r="O111" s="113"/>
      <c r="P111" s="113"/>
      <c r="Q111" s="113"/>
      <c r="R111" s="113"/>
      <c r="S111" s="113"/>
      <c r="T111" s="127"/>
      <c r="U111" s="127"/>
      <c r="V111" s="127"/>
      <c r="W111" s="127"/>
      <c r="X111" s="127"/>
      <c r="Y111" s="127"/>
      <c r="Z111" s="127"/>
      <c r="AA111" s="127"/>
      <c r="AB111" s="127"/>
      <c r="AC111" s="127"/>
      <c r="AD111" s="127"/>
      <c r="AE111" s="127"/>
      <c r="AF111" s="127"/>
      <c r="AG111" s="127"/>
      <c r="AH111" s="127"/>
      <c r="AI111" s="127"/>
      <c r="AJ111" s="127"/>
      <c r="AK111" s="127"/>
      <c r="AL111" s="127"/>
      <c r="AM111" s="127"/>
    </row>
    <row r="112" spans="1:39" s="75" customFormat="1" ht="15" customHeight="1" thickBot="1" x14ac:dyDescent="0.35">
      <c r="A112" s="144" t="s">
        <v>447</v>
      </c>
      <c r="B112" s="113"/>
      <c r="C112" s="113"/>
      <c r="D112" s="113"/>
      <c r="E112" s="86">
        <f>E80-E110</f>
        <v>214247016.15316641</v>
      </c>
      <c r="F112" s="89"/>
      <c r="G112" s="133"/>
      <c r="H112" s="144"/>
      <c r="I112" s="113"/>
      <c r="J112" s="113"/>
      <c r="K112" s="113"/>
      <c r="L112" s="86"/>
      <c r="M112" s="113"/>
      <c r="N112" s="113"/>
      <c r="O112" s="113"/>
      <c r="P112" s="113"/>
      <c r="Q112" s="113"/>
      <c r="R112" s="113"/>
      <c r="S112" s="113"/>
      <c r="T112" s="127"/>
      <c r="U112" s="127"/>
      <c r="V112" s="127"/>
      <c r="W112" s="127"/>
      <c r="X112" s="127"/>
      <c r="Y112" s="127"/>
      <c r="Z112" s="127"/>
      <c r="AA112" s="127"/>
      <c r="AB112" s="127"/>
      <c r="AC112" s="127"/>
      <c r="AD112" s="127"/>
      <c r="AE112" s="127"/>
      <c r="AF112" s="127"/>
      <c r="AG112" s="127"/>
      <c r="AH112" s="127"/>
      <c r="AI112" s="127"/>
      <c r="AJ112" s="127"/>
      <c r="AK112" s="127"/>
      <c r="AL112" s="127"/>
      <c r="AM112" s="127"/>
    </row>
    <row r="113" spans="1:39" s="75" customFormat="1" ht="15" customHeight="1" x14ac:dyDescent="0.3">
      <c r="A113" s="144"/>
      <c r="B113" s="113"/>
      <c r="C113" s="113"/>
      <c r="D113" s="113"/>
      <c r="E113" s="80"/>
      <c r="F113" s="80"/>
      <c r="G113" s="133"/>
      <c r="H113" s="113"/>
      <c r="I113" s="113"/>
      <c r="J113" s="113"/>
      <c r="K113" s="113"/>
      <c r="L113" s="113"/>
      <c r="M113" s="113"/>
      <c r="N113" s="113"/>
      <c r="O113" s="113"/>
      <c r="P113" s="113"/>
      <c r="Q113" s="113"/>
      <c r="R113" s="113"/>
      <c r="S113" s="113"/>
      <c r="T113" s="127"/>
      <c r="U113" s="127"/>
      <c r="V113" s="127"/>
      <c r="W113" s="127"/>
      <c r="X113" s="127"/>
      <c r="Y113" s="127"/>
      <c r="Z113" s="127"/>
      <c r="AA113" s="127"/>
      <c r="AB113" s="127"/>
      <c r="AC113" s="127"/>
      <c r="AD113" s="127"/>
      <c r="AE113" s="127"/>
      <c r="AF113" s="127"/>
      <c r="AG113" s="127"/>
      <c r="AH113" s="127"/>
      <c r="AI113" s="127"/>
      <c r="AJ113" s="127"/>
      <c r="AK113" s="127"/>
      <c r="AL113" s="127"/>
      <c r="AM113" s="127"/>
    </row>
    <row r="114" spans="1:39" s="75" customFormat="1" ht="15" customHeight="1" x14ac:dyDescent="0.25">
      <c r="A114" s="113"/>
      <c r="B114" s="113"/>
      <c r="C114" s="113"/>
      <c r="D114" s="143"/>
      <c r="E114" s="80"/>
      <c r="F114" s="80"/>
      <c r="G114" s="133"/>
      <c r="H114" s="113"/>
      <c r="I114" s="113"/>
      <c r="J114" s="113"/>
      <c r="K114" s="113"/>
      <c r="L114" s="113"/>
      <c r="M114" s="113"/>
      <c r="N114" s="113"/>
      <c r="O114" s="113"/>
      <c r="P114" s="113"/>
      <c r="Q114" s="113"/>
      <c r="R114" s="113"/>
      <c r="S114" s="113"/>
      <c r="T114" s="127"/>
      <c r="U114" s="127"/>
      <c r="V114" s="127"/>
      <c r="W114" s="127"/>
      <c r="X114" s="127"/>
      <c r="Y114" s="127"/>
      <c r="Z114" s="127"/>
      <c r="AA114" s="127"/>
      <c r="AB114" s="127"/>
      <c r="AC114" s="127"/>
      <c r="AD114" s="127"/>
      <c r="AE114" s="127"/>
      <c r="AF114" s="127"/>
      <c r="AG114" s="127"/>
      <c r="AH114" s="127"/>
      <c r="AI114" s="127"/>
      <c r="AJ114" s="127"/>
      <c r="AK114" s="127"/>
      <c r="AL114" s="127"/>
      <c r="AM114" s="127"/>
    </row>
    <row r="115" spans="1:39" s="75" customFormat="1" ht="15" customHeight="1" x14ac:dyDescent="0.25">
      <c r="A115" s="113"/>
      <c r="B115" s="113"/>
      <c r="C115" s="113"/>
      <c r="D115" s="113"/>
      <c r="E115" s="80"/>
      <c r="F115" s="80"/>
      <c r="G115" s="133"/>
      <c r="H115" s="113"/>
      <c r="I115" s="113"/>
      <c r="J115" s="113"/>
      <c r="K115" s="113"/>
      <c r="L115" s="113"/>
      <c r="M115" s="113"/>
      <c r="N115" s="113"/>
      <c r="O115" s="113"/>
      <c r="P115" s="113"/>
      <c r="Q115" s="113"/>
      <c r="R115" s="113"/>
      <c r="S115" s="113"/>
      <c r="T115" s="127"/>
      <c r="U115" s="127"/>
      <c r="V115" s="127"/>
      <c r="W115" s="127"/>
      <c r="X115" s="127"/>
      <c r="Y115" s="127"/>
      <c r="Z115" s="127"/>
      <c r="AA115" s="127"/>
      <c r="AB115" s="127"/>
      <c r="AC115" s="127"/>
      <c r="AD115" s="127"/>
      <c r="AE115" s="127"/>
      <c r="AF115" s="127"/>
      <c r="AG115" s="127"/>
      <c r="AH115" s="127"/>
      <c r="AI115" s="127"/>
      <c r="AJ115" s="127"/>
      <c r="AK115" s="127"/>
      <c r="AL115" s="127"/>
      <c r="AM115" s="127"/>
    </row>
    <row r="116" spans="1:39" s="75" customFormat="1" ht="15" customHeight="1" x14ac:dyDescent="0.25">
      <c r="A116" s="113"/>
      <c r="B116" s="113"/>
      <c r="C116" s="113"/>
      <c r="D116" s="113"/>
      <c r="E116" s="103"/>
      <c r="F116" s="80"/>
      <c r="G116" s="113"/>
      <c r="H116" s="113"/>
      <c r="I116" s="113"/>
      <c r="J116" s="113"/>
      <c r="K116" s="113"/>
      <c r="L116" s="113"/>
      <c r="M116" s="113"/>
      <c r="N116" s="113"/>
      <c r="O116" s="113"/>
      <c r="P116" s="113"/>
      <c r="Q116" s="113"/>
      <c r="R116" s="113"/>
      <c r="S116" s="113"/>
      <c r="T116" s="127"/>
      <c r="U116" s="127"/>
      <c r="V116" s="127"/>
      <c r="W116" s="127"/>
      <c r="X116" s="127"/>
      <c r="Y116" s="127"/>
      <c r="Z116" s="127"/>
      <c r="AA116" s="127"/>
      <c r="AB116" s="127"/>
      <c r="AC116" s="127"/>
      <c r="AD116" s="127"/>
      <c r="AE116" s="127"/>
      <c r="AF116" s="127"/>
      <c r="AG116" s="127"/>
      <c r="AH116" s="127"/>
      <c r="AI116" s="127"/>
      <c r="AJ116" s="127"/>
      <c r="AK116" s="127"/>
      <c r="AL116" s="127"/>
      <c r="AM116" s="127"/>
    </row>
    <row r="117" spans="1:39" s="75" customFormat="1" ht="15" customHeight="1" x14ac:dyDescent="0.25">
      <c r="A117" s="113"/>
      <c r="B117" s="113"/>
      <c r="C117" s="113"/>
      <c r="D117" s="113"/>
      <c r="E117" s="80"/>
      <c r="F117" s="80"/>
      <c r="G117" s="113"/>
      <c r="H117" s="113"/>
      <c r="I117" s="113"/>
      <c r="J117" s="113"/>
      <c r="K117" s="113"/>
      <c r="L117" s="113"/>
      <c r="M117" s="113"/>
      <c r="N117" s="113"/>
      <c r="O117" s="113"/>
      <c r="P117" s="113"/>
      <c r="Q117" s="113"/>
      <c r="R117" s="113"/>
      <c r="S117" s="113"/>
      <c r="T117" s="127"/>
      <c r="U117" s="127"/>
      <c r="V117" s="127"/>
      <c r="W117" s="127"/>
      <c r="X117" s="127"/>
      <c r="Y117" s="127"/>
      <c r="Z117" s="127"/>
      <c r="AA117" s="127"/>
      <c r="AB117" s="127"/>
      <c r="AC117" s="127"/>
      <c r="AD117" s="127"/>
      <c r="AE117" s="127"/>
      <c r="AF117" s="127"/>
      <c r="AG117" s="127"/>
      <c r="AH117" s="127"/>
      <c r="AI117" s="127"/>
      <c r="AJ117" s="127"/>
      <c r="AK117" s="127"/>
      <c r="AL117" s="127"/>
      <c r="AM117" s="127"/>
    </row>
    <row r="118" spans="1:39" s="75" customFormat="1" ht="15" customHeight="1" x14ac:dyDescent="0.25">
      <c r="A118" s="113"/>
      <c r="B118" s="113"/>
      <c r="C118" s="113"/>
      <c r="D118" s="113"/>
      <c r="E118" s="80"/>
      <c r="F118" s="80"/>
      <c r="G118" s="113"/>
      <c r="H118" s="113"/>
      <c r="I118" s="113"/>
      <c r="J118" s="113"/>
      <c r="K118" s="113"/>
      <c r="L118" s="113"/>
      <c r="M118" s="113"/>
      <c r="N118" s="113"/>
      <c r="O118" s="113"/>
      <c r="P118" s="113"/>
      <c r="Q118" s="113"/>
      <c r="R118" s="113"/>
      <c r="S118" s="113"/>
      <c r="T118" s="127"/>
      <c r="U118" s="127"/>
      <c r="V118" s="127"/>
      <c r="W118" s="127"/>
      <c r="X118" s="127"/>
      <c r="Y118" s="127"/>
      <c r="Z118" s="127"/>
      <c r="AA118" s="127"/>
      <c r="AB118" s="127"/>
      <c r="AC118" s="127"/>
      <c r="AD118" s="127"/>
      <c r="AE118" s="127"/>
      <c r="AF118" s="127"/>
      <c r="AG118" s="127"/>
      <c r="AH118" s="127"/>
      <c r="AI118" s="127"/>
      <c r="AJ118" s="127"/>
      <c r="AK118" s="127"/>
      <c r="AL118" s="127"/>
      <c r="AM118" s="127"/>
    </row>
    <row r="119" spans="1:39" s="75" customFormat="1" ht="15" customHeight="1" x14ac:dyDescent="0.3">
      <c r="A119" s="113"/>
      <c r="B119" s="113"/>
      <c r="C119" s="113"/>
      <c r="D119" s="130"/>
      <c r="E119" s="146"/>
      <c r="F119" s="80"/>
      <c r="G119" s="113"/>
      <c r="H119" s="85"/>
      <c r="I119" s="113"/>
      <c r="J119" s="113"/>
      <c r="K119" s="113"/>
      <c r="L119" s="147"/>
      <c r="M119" s="104"/>
      <c r="N119" s="113"/>
      <c r="O119" s="113"/>
      <c r="P119" s="113"/>
      <c r="Q119" s="113"/>
      <c r="R119" s="113"/>
      <c r="S119" s="113"/>
      <c r="T119" s="127"/>
      <c r="U119" s="127"/>
      <c r="V119" s="127"/>
      <c r="W119" s="127"/>
      <c r="X119" s="127"/>
      <c r="Y119" s="127"/>
      <c r="Z119" s="127"/>
      <c r="AA119" s="127"/>
      <c r="AB119" s="127"/>
      <c r="AC119" s="127"/>
      <c r="AD119" s="127"/>
      <c r="AE119" s="127"/>
      <c r="AF119" s="127"/>
      <c r="AG119" s="127"/>
      <c r="AH119" s="127"/>
      <c r="AI119" s="127"/>
      <c r="AJ119" s="127"/>
      <c r="AK119" s="127"/>
      <c r="AL119" s="127"/>
      <c r="AM119" s="127"/>
    </row>
    <row r="120" spans="1:39" s="75" customFormat="1" ht="15" customHeight="1" x14ac:dyDescent="0.3">
      <c r="A120" s="113"/>
      <c r="B120" s="143"/>
      <c r="C120" s="113"/>
      <c r="D120" s="113"/>
      <c r="E120" s="80"/>
      <c r="F120" s="80"/>
      <c r="G120" s="113"/>
      <c r="H120" s="85"/>
      <c r="I120" s="113"/>
      <c r="J120" s="113"/>
      <c r="K120" s="113"/>
      <c r="L120" s="147"/>
      <c r="M120" s="113"/>
      <c r="N120" s="113"/>
      <c r="O120" s="113"/>
      <c r="P120" s="113"/>
      <c r="Q120" s="113"/>
      <c r="R120" s="113"/>
      <c r="S120" s="113"/>
      <c r="T120" s="127"/>
      <c r="U120" s="127"/>
      <c r="V120" s="127"/>
      <c r="W120" s="127"/>
      <c r="X120" s="127"/>
      <c r="Y120" s="127"/>
      <c r="Z120" s="127"/>
      <c r="AA120" s="127"/>
      <c r="AB120" s="127"/>
      <c r="AC120" s="127"/>
      <c r="AD120" s="127"/>
      <c r="AE120" s="127"/>
      <c r="AF120" s="127"/>
      <c r="AG120" s="127"/>
      <c r="AH120" s="127"/>
      <c r="AI120" s="127"/>
      <c r="AJ120" s="127"/>
      <c r="AK120" s="127"/>
      <c r="AL120" s="127"/>
      <c r="AM120" s="127"/>
    </row>
    <row r="121" spans="1:39" s="75" customFormat="1" ht="15" customHeight="1" x14ac:dyDescent="0.25">
      <c r="A121" s="113"/>
      <c r="B121" s="143"/>
      <c r="C121" s="113"/>
      <c r="D121" s="113"/>
      <c r="E121" s="80"/>
      <c r="F121" s="80"/>
      <c r="G121" s="113"/>
      <c r="H121" s="113"/>
      <c r="I121" s="113"/>
      <c r="J121" s="113"/>
      <c r="K121" s="113"/>
      <c r="L121" s="113"/>
      <c r="M121" s="113"/>
      <c r="N121" s="113"/>
      <c r="O121" s="113"/>
      <c r="P121" s="113"/>
      <c r="Q121" s="113"/>
      <c r="R121" s="113"/>
      <c r="S121" s="113"/>
      <c r="T121" s="127"/>
      <c r="U121" s="127"/>
      <c r="V121" s="127"/>
      <c r="W121" s="127"/>
      <c r="X121" s="127"/>
      <c r="Y121" s="127"/>
      <c r="Z121" s="127"/>
      <c r="AA121" s="127"/>
      <c r="AB121" s="127"/>
      <c r="AC121" s="127"/>
      <c r="AD121" s="127"/>
      <c r="AE121" s="127"/>
      <c r="AF121" s="127"/>
      <c r="AG121" s="127"/>
      <c r="AH121" s="127"/>
      <c r="AI121" s="127"/>
      <c r="AJ121" s="127"/>
      <c r="AK121" s="127"/>
      <c r="AL121" s="127"/>
      <c r="AM121" s="127"/>
    </row>
    <row r="122" spans="1:39" s="75" customFormat="1" ht="15" customHeight="1" x14ac:dyDescent="0.25">
      <c r="A122" s="113"/>
      <c r="B122" s="143"/>
      <c r="C122" s="113"/>
      <c r="D122" s="113"/>
      <c r="E122" s="80"/>
      <c r="F122" s="80"/>
      <c r="G122" s="113"/>
      <c r="H122" s="113"/>
      <c r="I122" s="113"/>
      <c r="J122" s="113"/>
      <c r="K122" s="113"/>
      <c r="L122" s="113"/>
      <c r="M122" s="113"/>
      <c r="N122" s="113"/>
      <c r="O122" s="113"/>
      <c r="P122" s="113"/>
      <c r="Q122" s="113"/>
      <c r="R122" s="113"/>
      <c r="S122" s="113"/>
      <c r="T122" s="127"/>
      <c r="U122" s="127"/>
      <c r="V122" s="127"/>
      <c r="W122" s="127"/>
      <c r="X122" s="127"/>
      <c r="Y122" s="127"/>
      <c r="Z122" s="127"/>
      <c r="AA122" s="127"/>
      <c r="AB122" s="127"/>
      <c r="AC122" s="127"/>
      <c r="AD122" s="127"/>
      <c r="AE122" s="127"/>
      <c r="AF122" s="127"/>
      <c r="AG122" s="127"/>
      <c r="AH122" s="127"/>
      <c r="AI122" s="127"/>
      <c r="AJ122" s="127"/>
      <c r="AK122" s="127"/>
      <c r="AL122" s="127"/>
      <c r="AM122" s="127"/>
    </row>
    <row r="123" spans="1:39" s="75" customFormat="1" ht="15" customHeight="1" x14ac:dyDescent="0.25">
      <c r="A123" s="113"/>
      <c r="B123" s="143"/>
      <c r="C123" s="113"/>
      <c r="D123" s="113"/>
      <c r="E123" s="80"/>
      <c r="F123" s="80"/>
      <c r="G123" s="113"/>
      <c r="H123" s="113"/>
      <c r="I123" s="113"/>
      <c r="J123" s="113"/>
      <c r="K123" s="113"/>
      <c r="L123" s="113"/>
      <c r="M123" s="113"/>
      <c r="N123" s="113"/>
      <c r="O123" s="113"/>
      <c r="P123" s="113"/>
      <c r="Q123" s="113"/>
      <c r="R123" s="113"/>
      <c r="S123" s="113"/>
      <c r="T123" s="127"/>
      <c r="U123" s="127"/>
      <c r="V123" s="127"/>
      <c r="W123" s="127"/>
      <c r="X123" s="127"/>
      <c r="Y123" s="127"/>
      <c r="Z123" s="127"/>
      <c r="AA123" s="127"/>
      <c r="AB123" s="127"/>
      <c r="AC123" s="127"/>
      <c r="AD123" s="127"/>
      <c r="AE123" s="127"/>
      <c r="AF123" s="127"/>
      <c r="AG123" s="127"/>
      <c r="AH123" s="127"/>
      <c r="AI123" s="127"/>
      <c r="AJ123" s="127"/>
      <c r="AK123" s="127"/>
      <c r="AL123" s="127"/>
      <c r="AM123" s="127"/>
    </row>
    <row r="124" spans="1:39" s="75" customFormat="1" ht="15" customHeight="1" x14ac:dyDescent="0.3">
      <c r="A124" s="159"/>
      <c r="B124" s="143"/>
      <c r="C124" s="113"/>
      <c r="D124" s="113"/>
      <c r="E124" s="80"/>
      <c r="F124" s="80"/>
      <c r="G124" s="113"/>
      <c r="H124" s="113"/>
      <c r="I124" s="113"/>
      <c r="J124" s="113"/>
      <c r="K124" s="113"/>
      <c r="L124" s="113"/>
      <c r="M124" s="113"/>
      <c r="N124" s="113"/>
      <c r="O124" s="113"/>
      <c r="P124" s="113"/>
      <c r="Q124" s="113"/>
      <c r="R124" s="113"/>
      <c r="S124" s="113"/>
      <c r="T124" s="127"/>
      <c r="U124" s="127"/>
      <c r="V124" s="127"/>
      <c r="W124" s="127"/>
      <c r="X124" s="127"/>
      <c r="Y124" s="127"/>
      <c r="Z124" s="127"/>
      <c r="AA124" s="127"/>
      <c r="AB124" s="127"/>
      <c r="AC124" s="127"/>
      <c r="AD124" s="127"/>
      <c r="AE124" s="127"/>
      <c r="AF124" s="127"/>
      <c r="AG124" s="127"/>
      <c r="AH124" s="127"/>
      <c r="AI124" s="127"/>
      <c r="AJ124" s="127"/>
      <c r="AK124" s="127"/>
      <c r="AL124" s="127"/>
      <c r="AM124" s="127"/>
    </row>
    <row r="125" spans="1:39" s="75" customFormat="1" ht="15" customHeight="1" x14ac:dyDescent="0.25">
      <c r="A125" s="113"/>
      <c r="B125" s="143"/>
      <c r="C125" s="113"/>
      <c r="D125" s="113"/>
      <c r="E125" s="80"/>
      <c r="F125" s="80"/>
      <c r="G125" s="113"/>
      <c r="H125" s="113"/>
      <c r="I125" s="113"/>
      <c r="J125" s="113"/>
      <c r="K125" s="113"/>
      <c r="L125" s="113"/>
      <c r="M125" s="113"/>
      <c r="N125" s="113"/>
      <c r="O125" s="113"/>
      <c r="P125" s="113"/>
      <c r="Q125" s="113"/>
      <c r="R125" s="113"/>
      <c r="S125" s="113"/>
      <c r="T125" s="127"/>
      <c r="U125" s="127"/>
      <c r="V125" s="127"/>
      <c r="W125" s="127"/>
      <c r="X125" s="127"/>
      <c r="Y125" s="127"/>
      <c r="Z125" s="127"/>
      <c r="AA125" s="127"/>
      <c r="AB125" s="127"/>
      <c r="AC125" s="127"/>
      <c r="AD125" s="127"/>
      <c r="AE125" s="127"/>
      <c r="AF125" s="127"/>
      <c r="AG125" s="127"/>
      <c r="AH125" s="127"/>
      <c r="AI125" s="127"/>
      <c r="AJ125" s="127"/>
      <c r="AK125" s="127"/>
      <c r="AL125" s="127"/>
      <c r="AM125" s="127"/>
    </row>
    <row r="126" spans="1:39" s="75" customFormat="1" ht="15" customHeight="1" x14ac:dyDescent="0.25">
      <c r="A126" s="113"/>
      <c r="B126" s="143"/>
      <c r="C126" s="113"/>
      <c r="D126" s="113"/>
      <c r="E126" s="80"/>
      <c r="F126" s="80"/>
      <c r="G126" s="113"/>
      <c r="H126" s="113"/>
      <c r="I126" s="113"/>
      <c r="J126" s="113"/>
      <c r="K126" s="113"/>
      <c r="L126" s="113"/>
      <c r="M126" s="113"/>
      <c r="N126" s="113"/>
      <c r="O126" s="113"/>
      <c r="P126" s="113"/>
      <c r="Q126" s="113"/>
      <c r="R126" s="113"/>
      <c r="S126" s="113"/>
      <c r="T126" s="127"/>
      <c r="U126" s="127"/>
      <c r="V126" s="127"/>
      <c r="W126" s="127"/>
      <c r="X126" s="127"/>
      <c r="Y126" s="127"/>
      <c r="Z126" s="127"/>
      <c r="AA126" s="127"/>
      <c r="AB126" s="127"/>
      <c r="AC126" s="127"/>
      <c r="AD126" s="127"/>
      <c r="AE126" s="127"/>
      <c r="AF126" s="127"/>
      <c r="AG126" s="127"/>
      <c r="AH126" s="127"/>
      <c r="AI126" s="127"/>
      <c r="AJ126" s="127"/>
      <c r="AK126" s="127"/>
      <c r="AL126" s="127"/>
      <c r="AM126" s="127"/>
    </row>
    <row r="127" spans="1:39" s="75" customFormat="1" ht="15" customHeight="1" x14ac:dyDescent="0.25">
      <c r="A127" s="113"/>
      <c r="B127" s="143"/>
      <c r="C127" s="113"/>
      <c r="D127" s="113"/>
      <c r="E127" s="80"/>
      <c r="F127" s="80"/>
      <c r="G127" s="113"/>
      <c r="H127" s="113"/>
      <c r="I127" s="113"/>
      <c r="J127" s="113"/>
      <c r="K127" s="113"/>
      <c r="L127" s="113"/>
      <c r="M127" s="113"/>
      <c r="N127" s="113"/>
      <c r="O127" s="113"/>
      <c r="P127" s="113"/>
      <c r="Q127" s="113"/>
      <c r="R127" s="113"/>
      <c r="S127" s="113"/>
      <c r="T127" s="127"/>
      <c r="U127" s="127"/>
      <c r="V127" s="127"/>
      <c r="W127" s="127"/>
      <c r="X127" s="127"/>
      <c r="Y127" s="127"/>
      <c r="Z127" s="127"/>
      <c r="AA127" s="127"/>
      <c r="AB127" s="127"/>
      <c r="AC127" s="127"/>
      <c r="AD127" s="127"/>
      <c r="AE127" s="127"/>
      <c r="AF127" s="127"/>
      <c r="AG127" s="127"/>
      <c r="AH127" s="127"/>
      <c r="AI127" s="127"/>
      <c r="AJ127" s="127"/>
      <c r="AK127" s="127"/>
      <c r="AL127" s="127"/>
      <c r="AM127" s="127"/>
    </row>
    <row r="128" spans="1:39" s="75" customFormat="1" ht="15" customHeight="1" x14ac:dyDescent="0.25">
      <c r="A128" s="113"/>
      <c r="B128" s="143"/>
      <c r="C128" s="113"/>
      <c r="D128" s="113"/>
      <c r="E128" s="80"/>
      <c r="F128" s="80"/>
      <c r="G128" s="113"/>
      <c r="H128" s="113"/>
      <c r="I128" s="113"/>
      <c r="J128" s="113"/>
      <c r="K128" s="113"/>
      <c r="L128" s="113"/>
      <c r="M128" s="113"/>
      <c r="N128" s="113"/>
      <c r="O128" s="113"/>
      <c r="P128" s="113"/>
      <c r="Q128" s="113"/>
      <c r="R128" s="113"/>
      <c r="S128" s="113"/>
      <c r="T128" s="127"/>
      <c r="U128" s="127"/>
      <c r="V128" s="127"/>
      <c r="W128" s="127"/>
      <c r="X128" s="127"/>
      <c r="Y128" s="127"/>
      <c r="Z128" s="127"/>
      <c r="AA128" s="127"/>
      <c r="AB128" s="127"/>
      <c r="AC128" s="127"/>
      <c r="AD128" s="127"/>
      <c r="AE128" s="127"/>
      <c r="AF128" s="127"/>
      <c r="AG128" s="127"/>
      <c r="AH128" s="127"/>
      <c r="AI128" s="127"/>
      <c r="AJ128" s="127"/>
      <c r="AK128" s="127"/>
      <c r="AL128" s="127"/>
      <c r="AM128" s="127"/>
    </row>
    <row r="129" spans="1:39" s="75" customFormat="1" ht="15" customHeight="1" x14ac:dyDescent="0.25">
      <c r="A129" s="113"/>
      <c r="B129" s="143"/>
      <c r="C129" s="113"/>
      <c r="D129" s="113"/>
      <c r="E129" s="80"/>
      <c r="F129" s="80"/>
      <c r="G129" s="113"/>
      <c r="H129" s="113"/>
      <c r="I129" s="113"/>
      <c r="J129" s="113"/>
      <c r="K129" s="113"/>
      <c r="L129" s="113"/>
      <c r="M129" s="113"/>
      <c r="N129" s="113"/>
      <c r="O129" s="113"/>
      <c r="P129" s="113"/>
      <c r="Q129" s="113"/>
      <c r="R129" s="113"/>
      <c r="S129" s="113"/>
      <c r="T129" s="127"/>
      <c r="U129" s="127"/>
      <c r="V129" s="127"/>
      <c r="W129" s="127"/>
      <c r="X129" s="127"/>
      <c r="Y129" s="127"/>
      <c r="Z129" s="127"/>
      <c r="AA129" s="127"/>
      <c r="AB129" s="127"/>
      <c r="AC129" s="127"/>
      <c r="AD129" s="127"/>
      <c r="AE129" s="127"/>
      <c r="AF129" s="127"/>
      <c r="AG129" s="127"/>
      <c r="AH129" s="127"/>
      <c r="AI129" s="127"/>
      <c r="AJ129" s="127"/>
      <c r="AK129" s="127"/>
      <c r="AL129" s="127"/>
      <c r="AM129" s="127"/>
    </row>
    <row r="130" spans="1:39" s="75" customFormat="1" ht="15" customHeight="1" x14ac:dyDescent="0.25">
      <c r="A130" s="113"/>
      <c r="B130" s="143"/>
      <c r="C130" s="113"/>
      <c r="D130" s="113"/>
      <c r="E130" s="80"/>
      <c r="F130" s="80"/>
      <c r="G130" s="113"/>
      <c r="H130" s="113"/>
      <c r="I130" s="113"/>
      <c r="J130" s="113"/>
      <c r="K130" s="113"/>
      <c r="L130" s="113"/>
      <c r="M130" s="113"/>
      <c r="N130" s="113"/>
      <c r="O130" s="113"/>
      <c r="P130" s="113"/>
      <c r="Q130" s="113"/>
      <c r="R130" s="113"/>
      <c r="S130" s="113"/>
      <c r="T130" s="127"/>
      <c r="U130" s="127"/>
      <c r="V130" s="127"/>
      <c r="W130" s="127"/>
      <c r="X130" s="127"/>
      <c r="Y130" s="127"/>
      <c r="Z130" s="127"/>
      <c r="AA130" s="127"/>
      <c r="AB130" s="127"/>
      <c r="AC130" s="127"/>
      <c r="AD130" s="127"/>
      <c r="AE130" s="127"/>
      <c r="AF130" s="127"/>
      <c r="AG130" s="127"/>
      <c r="AH130" s="127"/>
      <c r="AI130" s="127"/>
      <c r="AJ130" s="127"/>
      <c r="AK130" s="127"/>
      <c r="AL130" s="127"/>
      <c r="AM130" s="127"/>
    </row>
    <row r="131" spans="1:39" s="75" customFormat="1" ht="15" customHeight="1" x14ac:dyDescent="0.25">
      <c r="A131" s="113"/>
      <c r="B131" s="143"/>
      <c r="C131" s="113"/>
      <c r="D131" s="113"/>
      <c r="E131" s="80"/>
      <c r="F131" s="80"/>
      <c r="G131" s="113"/>
      <c r="H131" s="113"/>
      <c r="I131" s="113"/>
      <c r="J131" s="113"/>
      <c r="K131" s="113"/>
      <c r="L131" s="113"/>
      <c r="M131" s="113"/>
      <c r="N131" s="113"/>
      <c r="O131" s="113"/>
      <c r="P131" s="113"/>
      <c r="Q131" s="113"/>
      <c r="R131" s="113"/>
      <c r="S131" s="113"/>
      <c r="T131" s="127"/>
      <c r="U131" s="127"/>
      <c r="V131" s="127"/>
      <c r="W131" s="127"/>
      <c r="X131" s="127"/>
      <c r="Y131" s="127"/>
      <c r="Z131" s="127"/>
      <c r="AA131" s="127"/>
      <c r="AB131" s="127"/>
      <c r="AC131" s="127"/>
      <c r="AD131" s="127"/>
      <c r="AE131" s="127"/>
      <c r="AF131" s="127"/>
      <c r="AG131" s="127"/>
      <c r="AH131" s="127"/>
      <c r="AI131" s="127"/>
      <c r="AJ131" s="127"/>
      <c r="AK131" s="127"/>
      <c r="AL131" s="127"/>
      <c r="AM131" s="127"/>
    </row>
    <row r="132" spans="1:39" s="75" customFormat="1" ht="15" customHeight="1" x14ac:dyDescent="0.25">
      <c r="A132" s="113"/>
      <c r="B132" s="143"/>
      <c r="C132" s="113"/>
      <c r="D132" s="113"/>
      <c r="E132" s="113"/>
      <c r="F132" s="113"/>
      <c r="G132" s="113"/>
      <c r="H132" s="113"/>
      <c r="I132" s="113"/>
      <c r="J132" s="113"/>
      <c r="K132" s="113"/>
      <c r="L132" s="113"/>
      <c r="M132" s="113"/>
      <c r="N132" s="113"/>
      <c r="O132" s="113"/>
      <c r="P132" s="113"/>
      <c r="Q132" s="113"/>
      <c r="R132" s="113"/>
      <c r="S132" s="113"/>
      <c r="T132" s="127"/>
      <c r="U132" s="127"/>
      <c r="V132" s="127"/>
      <c r="W132" s="127"/>
      <c r="X132" s="127"/>
      <c r="Y132" s="127"/>
      <c r="Z132" s="127"/>
      <c r="AA132" s="127"/>
      <c r="AB132" s="127"/>
      <c r="AC132" s="127"/>
      <c r="AD132" s="127"/>
      <c r="AE132" s="127"/>
      <c r="AF132" s="127"/>
      <c r="AG132" s="127"/>
      <c r="AH132" s="127"/>
      <c r="AI132" s="127"/>
      <c r="AJ132" s="127"/>
      <c r="AK132" s="127"/>
      <c r="AL132" s="127"/>
      <c r="AM132" s="127"/>
    </row>
    <row r="133" spans="1:39" s="75" customFormat="1" ht="15" customHeight="1" x14ac:dyDescent="0.25">
      <c r="A133" s="113"/>
      <c r="B133" s="143"/>
      <c r="C133" s="113"/>
      <c r="D133" s="113"/>
      <c r="E133" s="113"/>
      <c r="F133" s="113"/>
      <c r="G133" s="113"/>
      <c r="H133" s="113"/>
      <c r="I133" s="113"/>
      <c r="J133" s="113"/>
      <c r="K133" s="113"/>
      <c r="L133" s="113"/>
      <c r="M133" s="113"/>
      <c r="N133" s="113"/>
      <c r="O133" s="113"/>
      <c r="P133" s="113"/>
      <c r="Q133" s="113"/>
      <c r="R133" s="113"/>
      <c r="S133" s="113"/>
      <c r="T133" s="127"/>
      <c r="U133" s="127"/>
      <c r="V133" s="127"/>
      <c r="W133" s="127"/>
      <c r="X133" s="127"/>
      <c r="Y133" s="127"/>
      <c r="Z133" s="127"/>
      <c r="AA133" s="127"/>
      <c r="AB133" s="127"/>
      <c r="AC133" s="127"/>
      <c r="AD133" s="127"/>
      <c r="AE133" s="127"/>
      <c r="AF133" s="127"/>
      <c r="AG133" s="127"/>
      <c r="AH133" s="127"/>
      <c r="AI133" s="127"/>
      <c r="AJ133" s="127"/>
      <c r="AK133" s="127"/>
      <c r="AL133" s="127"/>
      <c r="AM133" s="127"/>
    </row>
    <row r="134" spans="1:39" s="75" customFormat="1" ht="15" customHeight="1" x14ac:dyDescent="0.25">
      <c r="A134" s="113"/>
      <c r="B134" s="143"/>
      <c r="C134" s="113"/>
      <c r="D134" s="113"/>
      <c r="E134" s="113"/>
      <c r="F134" s="113"/>
      <c r="G134" s="113"/>
      <c r="H134" s="113"/>
      <c r="I134" s="113"/>
      <c r="J134" s="113"/>
      <c r="K134" s="113"/>
      <c r="L134" s="113"/>
      <c r="M134" s="113"/>
      <c r="N134" s="113"/>
      <c r="O134" s="113"/>
      <c r="P134" s="113"/>
      <c r="Q134" s="113"/>
      <c r="R134" s="113"/>
      <c r="S134" s="113"/>
      <c r="T134" s="127"/>
      <c r="U134" s="127"/>
      <c r="V134" s="127"/>
      <c r="W134" s="127"/>
      <c r="X134" s="127"/>
      <c r="Y134" s="127"/>
      <c r="Z134" s="127"/>
      <c r="AA134" s="127"/>
      <c r="AB134" s="127"/>
      <c r="AC134" s="127"/>
      <c r="AD134" s="127"/>
      <c r="AE134" s="127"/>
      <c r="AF134" s="127"/>
      <c r="AG134" s="127"/>
      <c r="AH134" s="127"/>
      <c r="AI134" s="127"/>
      <c r="AJ134" s="127"/>
      <c r="AK134" s="127"/>
      <c r="AL134" s="127"/>
      <c r="AM134" s="127"/>
    </row>
    <row r="135" spans="1:39" s="75" customFormat="1" ht="15" customHeight="1" x14ac:dyDescent="0.25">
      <c r="A135" s="113"/>
      <c r="B135" s="143"/>
      <c r="C135" s="113"/>
      <c r="D135" s="113"/>
      <c r="E135" s="113"/>
      <c r="F135" s="113"/>
      <c r="G135" s="113"/>
      <c r="H135" s="113"/>
      <c r="I135" s="113"/>
      <c r="J135" s="113"/>
      <c r="K135" s="113"/>
      <c r="L135" s="113"/>
      <c r="M135" s="113"/>
      <c r="N135" s="113"/>
      <c r="O135" s="113"/>
      <c r="P135" s="113"/>
      <c r="Q135" s="113"/>
      <c r="R135" s="113"/>
      <c r="S135" s="113"/>
      <c r="T135" s="127"/>
      <c r="U135" s="127"/>
      <c r="V135" s="127"/>
      <c r="W135" s="127"/>
      <c r="X135" s="127"/>
      <c r="Y135" s="127"/>
      <c r="Z135" s="127"/>
      <c r="AA135" s="127"/>
      <c r="AB135" s="127"/>
      <c r="AC135" s="127"/>
      <c r="AD135" s="127"/>
      <c r="AE135" s="127"/>
      <c r="AF135" s="127"/>
      <c r="AG135" s="127"/>
      <c r="AH135" s="127"/>
      <c r="AI135" s="127"/>
      <c r="AJ135" s="127"/>
      <c r="AK135" s="127"/>
      <c r="AL135" s="127"/>
      <c r="AM135" s="127"/>
    </row>
    <row r="136" spans="1:39" s="75" customFormat="1" ht="15" customHeight="1" x14ac:dyDescent="0.25">
      <c r="A136" s="113"/>
      <c r="B136" s="143"/>
      <c r="C136" s="113"/>
      <c r="D136" s="113"/>
      <c r="E136" s="113"/>
      <c r="F136" s="113"/>
      <c r="G136" s="113"/>
      <c r="H136" s="113"/>
      <c r="I136" s="113"/>
      <c r="J136" s="113"/>
      <c r="K136" s="113"/>
      <c r="L136" s="113"/>
      <c r="M136" s="113"/>
      <c r="N136" s="113"/>
      <c r="O136" s="113"/>
      <c r="P136" s="113"/>
      <c r="Q136" s="113"/>
      <c r="R136" s="113"/>
      <c r="S136" s="113"/>
      <c r="T136" s="127"/>
      <c r="U136" s="127"/>
      <c r="V136" s="127"/>
      <c r="W136" s="127"/>
      <c r="X136" s="127"/>
      <c r="Y136" s="127"/>
      <c r="Z136" s="127"/>
      <c r="AA136" s="127"/>
      <c r="AB136" s="127"/>
      <c r="AC136" s="127"/>
      <c r="AD136" s="127"/>
      <c r="AE136" s="127"/>
      <c r="AF136" s="127"/>
      <c r="AG136" s="127"/>
      <c r="AH136" s="127"/>
      <c r="AI136" s="127"/>
      <c r="AJ136" s="127"/>
      <c r="AK136" s="127"/>
      <c r="AL136" s="127"/>
      <c r="AM136" s="127"/>
    </row>
    <row r="137" spans="1:39" s="75" customFormat="1" ht="15" customHeight="1" x14ac:dyDescent="0.25">
      <c r="A137" s="113"/>
      <c r="B137" s="143"/>
      <c r="C137" s="113"/>
      <c r="D137" s="113"/>
      <c r="E137" s="113"/>
      <c r="F137" s="113"/>
      <c r="G137" s="113"/>
      <c r="H137" s="113"/>
      <c r="I137" s="113"/>
      <c r="J137" s="113"/>
      <c r="K137" s="113"/>
      <c r="L137" s="113"/>
      <c r="M137" s="113"/>
      <c r="N137" s="113"/>
      <c r="O137" s="113"/>
      <c r="P137" s="113"/>
      <c r="Q137" s="113"/>
      <c r="R137" s="113"/>
      <c r="S137" s="113"/>
      <c r="T137" s="127"/>
      <c r="U137" s="127"/>
      <c r="V137" s="127"/>
      <c r="W137" s="127"/>
      <c r="X137" s="127"/>
      <c r="Y137" s="127"/>
      <c r="Z137" s="127"/>
      <c r="AA137" s="127"/>
      <c r="AB137" s="127"/>
      <c r="AC137" s="127"/>
      <c r="AD137" s="127"/>
      <c r="AE137" s="127"/>
      <c r="AF137" s="127"/>
      <c r="AG137" s="127"/>
      <c r="AH137" s="127"/>
      <c r="AI137" s="127"/>
      <c r="AJ137" s="127"/>
      <c r="AK137" s="127"/>
      <c r="AL137" s="127"/>
      <c r="AM137" s="127"/>
    </row>
    <row r="138" spans="1:39" s="75" customFormat="1" ht="15" customHeight="1" x14ac:dyDescent="0.25">
      <c r="A138" s="113"/>
      <c r="B138" s="143"/>
      <c r="C138" s="113"/>
      <c r="D138" s="113"/>
      <c r="E138" s="113"/>
      <c r="F138" s="113"/>
      <c r="G138" s="113"/>
      <c r="H138" s="113"/>
      <c r="I138" s="113"/>
      <c r="J138" s="113"/>
      <c r="K138" s="113"/>
      <c r="L138" s="113"/>
      <c r="M138" s="113"/>
      <c r="N138" s="113"/>
      <c r="O138" s="113"/>
      <c r="P138" s="113"/>
      <c r="Q138" s="113"/>
      <c r="R138" s="113"/>
      <c r="S138" s="113"/>
      <c r="T138" s="127"/>
      <c r="U138" s="127"/>
      <c r="V138" s="127"/>
      <c r="W138" s="127"/>
      <c r="X138" s="127"/>
      <c r="Y138" s="127"/>
      <c r="Z138" s="127"/>
      <c r="AA138" s="127"/>
      <c r="AB138" s="127"/>
      <c r="AC138" s="127"/>
      <c r="AD138" s="127"/>
      <c r="AE138" s="127"/>
      <c r="AF138" s="127"/>
      <c r="AG138" s="127"/>
      <c r="AH138" s="127"/>
      <c r="AI138" s="127"/>
      <c r="AJ138" s="127"/>
      <c r="AK138" s="127"/>
      <c r="AL138" s="127"/>
      <c r="AM138" s="127"/>
    </row>
    <row r="139" spans="1:39" s="75" customFormat="1" ht="15" customHeight="1" x14ac:dyDescent="0.25">
      <c r="A139" s="113"/>
      <c r="B139" s="143"/>
      <c r="C139" s="113"/>
      <c r="D139" s="113"/>
      <c r="E139" s="113"/>
      <c r="F139" s="113"/>
      <c r="G139" s="113"/>
      <c r="H139" s="113"/>
      <c r="I139" s="113"/>
      <c r="J139" s="113"/>
      <c r="K139" s="113"/>
      <c r="L139" s="113"/>
      <c r="M139" s="113"/>
      <c r="N139" s="113"/>
      <c r="O139" s="113"/>
      <c r="P139" s="113"/>
      <c r="Q139" s="113"/>
      <c r="R139" s="113"/>
      <c r="S139" s="113"/>
      <c r="T139" s="127"/>
      <c r="U139" s="127"/>
      <c r="V139" s="127"/>
      <c r="W139" s="127"/>
      <c r="X139" s="127"/>
      <c r="Y139" s="127"/>
      <c r="Z139" s="127"/>
      <c r="AA139" s="127"/>
      <c r="AB139" s="127"/>
      <c r="AC139" s="127"/>
      <c r="AD139" s="127"/>
      <c r="AE139" s="127"/>
      <c r="AF139" s="127"/>
      <c r="AG139" s="127"/>
      <c r="AH139" s="127"/>
      <c r="AI139" s="127"/>
      <c r="AJ139" s="127"/>
      <c r="AK139" s="127"/>
      <c r="AL139" s="127"/>
      <c r="AM139" s="127"/>
    </row>
    <row r="140" spans="1:39" s="75" customFormat="1" ht="15" customHeight="1" x14ac:dyDescent="0.25">
      <c r="A140" s="113"/>
      <c r="B140" s="143"/>
      <c r="C140" s="113"/>
      <c r="D140" s="113"/>
      <c r="E140" s="113"/>
      <c r="F140" s="113"/>
      <c r="G140" s="113"/>
      <c r="H140" s="113"/>
      <c r="I140" s="113"/>
      <c r="J140" s="113"/>
      <c r="K140" s="113"/>
      <c r="L140" s="113"/>
      <c r="M140" s="113"/>
      <c r="N140" s="113"/>
      <c r="O140" s="113"/>
      <c r="P140" s="113"/>
      <c r="Q140" s="113"/>
      <c r="R140" s="113"/>
      <c r="S140" s="113"/>
      <c r="T140" s="127"/>
      <c r="U140" s="127"/>
      <c r="V140" s="127"/>
      <c r="W140" s="127"/>
      <c r="X140" s="127"/>
      <c r="Y140" s="127"/>
      <c r="Z140" s="127"/>
      <c r="AA140" s="127"/>
      <c r="AB140" s="127"/>
      <c r="AC140" s="127"/>
      <c r="AD140" s="127"/>
      <c r="AE140" s="127"/>
      <c r="AF140" s="127"/>
      <c r="AG140" s="127"/>
      <c r="AH140" s="127"/>
      <c r="AI140" s="127"/>
      <c r="AJ140" s="127"/>
      <c r="AK140" s="127"/>
      <c r="AL140" s="127"/>
      <c r="AM140" s="127"/>
    </row>
    <row r="141" spans="1:39" s="75" customFormat="1" ht="15" customHeight="1" x14ac:dyDescent="0.25">
      <c r="A141" s="113"/>
      <c r="B141" s="143"/>
      <c r="C141" s="113"/>
      <c r="D141" s="113"/>
      <c r="E141" s="113"/>
      <c r="F141" s="113"/>
      <c r="G141" s="113"/>
      <c r="H141" s="113"/>
      <c r="I141" s="113"/>
      <c r="J141" s="113"/>
      <c r="K141" s="113"/>
      <c r="L141" s="113"/>
      <c r="M141" s="113"/>
      <c r="N141" s="113"/>
      <c r="O141" s="113"/>
      <c r="P141" s="113"/>
      <c r="Q141" s="113"/>
      <c r="R141" s="113"/>
      <c r="S141" s="113"/>
      <c r="T141" s="127"/>
      <c r="U141" s="127"/>
      <c r="V141" s="127"/>
      <c r="W141" s="127"/>
      <c r="X141" s="127"/>
      <c r="Y141" s="127"/>
      <c r="Z141" s="127"/>
      <c r="AA141" s="127"/>
      <c r="AB141" s="127"/>
      <c r="AC141" s="127"/>
      <c r="AD141" s="127"/>
      <c r="AE141" s="127"/>
      <c r="AF141" s="127"/>
      <c r="AG141" s="127"/>
      <c r="AH141" s="127"/>
      <c r="AI141" s="127"/>
      <c r="AJ141" s="127"/>
      <c r="AK141" s="127"/>
      <c r="AL141" s="127"/>
      <c r="AM141" s="127"/>
    </row>
    <row r="142" spans="1:39" s="75" customFormat="1" ht="15" customHeight="1" x14ac:dyDescent="0.25">
      <c r="A142" s="113"/>
      <c r="B142" s="143"/>
      <c r="C142" s="113"/>
      <c r="D142" s="113"/>
      <c r="E142" s="113"/>
      <c r="F142" s="113"/>
      <c r="G142" s="113"/>
      <c r="H142" s="113"/>
      <c r="I142" s="113"/>
      <c r="J142" s="113"/>
      <c r="K142" s="113"/>
      <c r="L142" s="113"/>
      <c r="M142" s="113"/>
      <c r="N142" s="113"/>
      <c r="O142" s="113"/>
      <c r="P142" s="113"/>
      <c r="Q142" s="113"/>
      <c r="R142" s="113"/>
      <c r="S142" s="113"/>
      <c r="T142" s="127"/>
      <c r="U142" s="127"/>
      <c r="V142" s="127"/>
      <c r="W142" s="127"/>
      <c r="X142" s="127"/>
      <c r="Y142" s="127"/>
      <c r="Z142" s="127"/>
      <c r="AA142" s="127"/>
      <c r="AB142" s="127"/>
      <c r="AC142" s="127"/>
      <c r="AD142" s="127"/>
      <c r="AE142" s="127"/>
      <c r="AF142" s="127"/>
      <c r="AG142" s="127"/>
      <c r="AH142" s="127"/>
      <c r="AI142" s="127"/>
      <c r="AJ142" s="127"/>
      <c r="AK142" s="127"/>
      <c r="AL142" s="127"/>
      <c r="AM142" s="127"/>
    </row>
    <row r="143" spans="1:39" s="75" customFormat="1" ht="15" customHeight="1" x14ac:dyDescent="0.25">
      <c r="A143" s="113"/>
      <c r="B143" s="143"/>
      <c r="C143" s="113"/>
      <c r="D143" s="113"/>
      <c r="E143" s="113"/>
      <c r="F143" s="113"/>
      <c r="G143" s="113"/>
      <c r="H143" s="113"/>
      <c r="I143" s="113"/>
      <c r="J143" s="113"/>
      <c r="K143" s="113"/>
      <c r="L143" s="113"/>
      <c r="M143" s="113"/>
      <c r="N143" s="113"/>
      <c r="O143" s="113"/>
      <c r="P143" s="113"/>
      <c r="Q143" s="113"/>
      <c r="R143" s="113"/>
      <c r="S143" s="113"/>
      <c r="T143" s="127"/>
      <c r="U143" s="127"/>
      <c r="V143" s="127"/>
      <c r="W143" s="127"/>
      <c r="X143" s="127"/>
      <c r="Y143" s="127"/>
      <c r="Z143" s="127"/>
      <c r="AA143" s="127"/>
      <c r="AB143" s="127"/>
      <c r="AC143" s="127"/>
      <c r="AD143" s="127"/>
      <c r="AE143" s="127"/>
      <c r="AF143" s="127"/>
      <c r="AG143" s="127"/>
      <c r="AH143" s="127"/>
      <c r="AI143" s="127"/>
      <c r="AJ143" s="127"/>
      <c r="AK143" s="127"/>
      <c r="AL143" s="127"/>
      <c r="AM143" s="127"/>
    </row>
    <row r="144" spans="1:39" s="75" customFormat="1" ht="15" customHeight="1" x14ac:dyDescent="0.25">
      <c r="A144" s="113"/>
      <c r="B144" s="143"/>
      <c r="C144" s="113"/>
      <c r="D144" s="113"/>
      <c r="E144" s="113"/>
      <c r="F144" s="113"/>
      <c r="G144" s="113"/>
      <c r="H144" s="113"/>
      <c r="I144" s="113"/>
      <c r="J144" s="113"/>
      <c r="K144" s="113"/>
      <c r="L144" s="113"/>
      <c r="M144" s="113"/>
      <c r="N144" s="113"/>
      <c r="O144" s="113"/>
      <c r="P144" s="113"/>
      <c r="Q144" s="113"/>
      <c r="R144" s="113"/>
      <c r="S144" s="113"/>
      <c r="T144" s="127"/>
      <c r="U144" s="127"/>
      <c r="V144" s="127"/>
      <c r="W144" s="127"/>
      <c r="X144" s="127"/>
      <c r="Y144" s="127"/>
      <c r="Z144" s="127"/>
      <c r="AA144" s="127"/>
      <c r="AB144" s="127"/>
      <c r="AC144" s="127"/>
      <c r="AD144" s="127"/>
      <c r="AE144" s="127"/>
      <c r="AF144" s="127"/>
      <c r="AG144" s="127"/>
      <c r="AH144" s="127"/>
      <c r="AI144" s="127"/>
      <c r="AJ144" s="127"/>
      <c r="AK144" s="127"/>
      <c r="AL144" s="127"/>
      <c r="AM144" s="127"/>
    </row>
    <row r="145" spans="1:39" s="75" customFormat="1" ht="15" customHeight="1" x14ac:dyDescent="0.25">
      <c r="A145" s="113"/>
      <c r="B145" s="143"/>
      <c r="C145" s="113"/>
      <c r="D145" s="113"/>
      <c r="E145" s="113"/>
      <c r="F145" s="113"/>
      <c r="G145" s="113"/>
      <c r="H145" s="113"/>
      <c r="I145" s="113"/>
      <c r="J145" s="113"/>
      <c r="K145" s="113"/>
      <c r="L145" s="113"/>
      <c r="M145" s="113"/>
      <c r="N145" s="113"/>
      <c r="O145" s="113"/>
      <c r="P145" s="113"/>
      <c r="Q145" s="113"/>
      <c r="R145" s="113"/>
      <c r="S145" s="113"/>
      <c r="T145" s="127"/>
      <c r="U145" s="127"/>
      <c r="V145" s="127"/>
      <c r="W145" s="127"/>
      <c r="X145" s="127"/>
      <c r="Y145" s="127"/>
      <c r="Z145" s="127"/>
      <c r="AA145" s="127"/>
      <c r="AB145" s="127"/>
      <c r="AC145" s="127"/>
      <c r="AD145" s="127"/>
      <c r="AE145" s="127"/>
      <c r="AF145" s="127"/>
      <c r="AG145" s="127"/>
      <c r="AH145" s="127"/>
      <c r="AI145" s="127"/>
      <c r="AJ145" s="127"/>
      <c r="AK145" s="127"/>
      <c r="AL145" s="127"/>
      <c r="AM145" s="127"/>
    </row>
    <row r="146" spans="1:39" s="75" customFormat="1" ht="15" customHeight="1" x14ac:dyDescent="0.25">
      <c r="A146" s="113"/>
      <c r="B146" s="143"/>
      <c r="C146" s="113"/>
      <c r="D146" s="113"/>
      <c r="E146" s="113"/>
      <c r="F146" s="113"/>
      <c r="G146" s="113"/>
      <c r="H146" s="113"/>
      <c r="I146" s="113"/>
      <c r="J146" s="113"/>
      <c r="K146" s="113"/>
      <c r="L146" s="113"/>
      <c r="M146" s="113"/>
      <c r="N146" s="113"/>
      <c r="O146" s="113"/>
      <c r="P146" s="113"/>
      <c r="Q146" s="113"/>
      <c r="R146" s="113"/>
      <c r="S146" s="113"/>
      <c r="T146" s="127"/>
      <c r="U146" s="127"/>
      <c r="V146" s="127"/>
      <c r="W146" s="127"/>
      <c r="X146" s="127"/>
      <c r="Y146" s="127"/>
      <c r="Z146" s="127"/>
      <c r="AA146" s="127"/>
      <c r="AB146" s="127"/>
      <c r="AC146" s="127"/>
      <c r="AD146" s="127"/>
      <c r="AE146" s="127"/>
      <c r="AF146" s="127"/>
      <c r="AG146" s="127"/>
      <c r="AH146" s="127"/>
      <c r="AI146" s="127"/>
      <c r="AJ146" s="127"/>
      <c r="AK146" s="127"/>
      <c r="AL146" s="127"/>
      <c r="AM146" s="127"/>
    </row>
    <row r="147" spans="1:39" s="75" customFormat="1" ht="15" customHeight="1" x14ac:dyDescent="0.25">
      <c r="A147" s="113"/>
      <c r="B147" s="143"/>
      <c r="C147" s="113"/>
      <c r="D147" s="113"/>
      <c r="E147" s="113"/>
      <c r="F147" s="113"/>
      <c r="G147" s="113"/>
      <c r="H147" s="113"/>
      <c r="I147" s="113"/>
      <c r="J147" s="113"/>
      <c r="K147" s="113"/>
      <c r="L147" s="113"/>
      <c r="M147" s="113"/>
      <c r="N147" s="113"/>
      <c r="O147" s="113"/>
      <c r="P147" s="113"/>
      <c r="Q147" s="113"/>
      <c r="R147" s="113"/>
      <c r="S147" s="113"/>
      <c r="T147" s="127"/>
      <c r="U147" s="127"/>
      <c r="V147" s="127"/>
      <c r="W147" s="127"/>
      <c r="X147" s="127"/>
      <c r="Y147" s="127"/>
      <c r="Z147" s="127"/>
      <c r="AA147" s="127"/>
      <c r="AB147" s="127"/>
      <c r="AC147" s="127"/>
      <c r="AD147" s="127"/>
      <c r="AE147" s="127"/>
      <c r="AF147" s="127"/>
      <c r="AG147" s="127"/>
      <c r="AH147" s="127"/>
      <c r="AI147" s="127"/>
      <c r="AJ147" s="127"/>
      <c r="AK147" s="127"/>
      <c r="AL147" s="127"/>
      <c r="AM147" s="127"/>
    </row>
    <row r="148" spans="1:39" s="75" customFormat="1" ht="15" customHeight="1" x14ac:dyDescent="0.25">
      <c r="A148" s="113"/>
      <c r="B148" s="143"/>
      <c r="C148" s="113"/>
      <c r="D148" s="113"/>
      <c r="E148" s="113"/>
      <c r="F148" s="113"/>
      <c r="G148" s="113"/>
      <c r="H148" s="113"/>
      <c r="I148" s="113"/>
      <c r="J148" s="113"/>
      <c r="K148" s="113"/>
      <c r="L148" s="113"/>
      <c r="M148" s="113"/>
      <c r="N148" s="113"/>
      <c r="O148" s="113"/>
      <c r="P148" s="113"/>
      <c r="Q148" s="113"/>
      <c r="R148" s="113"/>
      <c r="S148" s="113"/>
      <c r="T148" s="127"/>
      <c r="U148" s="127"/>
      <c r="V148" s="127"/>
      <c r="W148" s="127"/>
      <c r="X148" s="127"/>
      <c r="Y148" s="127"/>
      <c r="Z148" s="127"/>
      <c r="AA148" s="127"/>
      <c r="AB148" s="127"/>
      <c r="AC148" s="127"/>
      <c r="AD148" s="127"/>
      <c r="AE148" s="127"/>
      <c r="AF148" s="127"/>
      <c r="AG148" s="127"/>
      <c r="AH148" s="127"/>
      <c r="AI148" s="127"/>
      <c r="AJ148" s="127"/>
      <c r="AK148" s="127"/>
      <c r="AL148" s="127"/>
      <c r="AM148" s="127"/>
    </row>
    <row r="149" spans="1:39" s="75" customFormat="1" ht="15" customHeight="1" x14ac:dyDescent="0.25">
      <c r="A149" s="113"/>
      <c r="B149" s="143"/>
      <c r="C149" s="113"/>
      <c r="D149" s="113"/>
      <c r="E149" s="113"/>
      <c r="F149" s="113"/>
      <c r="G149" s="113"/>
      <c r="H149" s="113"/>
      <c r="I149" s="113"/>
      <c r="J149" s="113"/>
      <c r="K149" s="113"/>
      <c r="L149" s="113"/>
      <c r="M149" s="113"/>
      <c r="N149" s="113"/>
      <c r="O149" s="113"/>
      <c r="P149" s="113"/>
      <c r="Q149" s="113"/>
      <c r="R149" s="113"/>
      <c r="S149" s="113"/>
      <c r="T149" s="127"/>
      <c r="U149" s="127"/>
      <c r="V149" s="127"/>
      <c r="W149" s="127"/>
      <c r="X149" s="127"/>
      <c r="Y149" s="127"/>
      <c r="Z149" s="127"/>
      <c r="AA149" s="127"/>
      <c r="AB149" s="127"/>
      <c r="AC149" s="127"/>
      <c r="AD149" s="127"/>
      <c r="AE149" s="127"/>
      <c r="AF149" s="127"/>
      <c r="AG149" s="127"/>
      <c r="AH149" s="127"/>
      <c r="AI149" s="127"/>
      <c r="AJ149" s="127"/>
      <c r="AK149" s="127"/>
      <c r="AL149" s="127"/>
      <c r="AM149" s="127"/>
    </row>
    <row r="150" spans="1:39" s="75" customFormat="1" ht="15" customHeight="1" x14ac:dyDescent="0.25">
      <c r="A150" s="113"/>
      <c r="B150" s="143"/>
      <c r="C150" s="113"/>
      <c r="D150" s="113"/>
      <c r="E150" s="113"/>
      <c r="F150" s="113"/>
      <c r="G150" s="113"/>
      <c r="H150" s="113"/>
      <c r="I150" s="113"/>
      <c r="J150" s="113"/>
      <c r="K150" s="113"/>
      <c r="L150" s="113"/>
      <c r="M150" s="113"/>
      <c r="N150" s="113"/>
      <c r="O150" s="113"/>
      <c r="P150" s="113"/>
      <c r="Q150" s="113"/>
      <c r="R150" s="113"/>
      <c r="S150" s="113"/>
      <c r="T150" s="127"/>
      <c r="U150" s="127"/>
      <c r="V150" s="127"/>
      <c r="W150" s="127"/>
      <c r="X150" s="127"/>
      <c r="Y150" s="127"/>
      <c r="Z150" s="127"/>
      <c r="AA150" s="127"/>
      <c r="AB150" s="127"/>
      <c r="AC150" s="127"/>
      <c r="AD150" s="127"/>
      <c r="AE150" s="127"/>
      <c r="AF150" s="127"/>
      <c r="AG150" s="127"/>
      <c r="AH150" s="127"/>
      <c r="AI150" s="127"/>
      <c r="AJ150" s="127"/>
      <c r="AK150" s="127"/>
      <c r="AL150" s="127"/>
      <c r="AM150" s="127"/>
    </row>
    <row r="151" spans="1:39" s="75" customFormat="1" ht="15" customHeight="1" x14ac:dyDescent="0.25">
      <c r="A151" s="113"/>
      <c r="B151" s="143"/>
      <c r="C151" s="113"/>
      <c r="D151" s="113"/>
      <c r="E151" s="113"/>
      <c r="F151" s="113"/>
      <c r="G151" s="113"/>
      <c r="H151" s="113"/>
      <c r="I151" s="113"/>
      <c r="J151" s="113"/>
      <c r="K151" s="113"/>
      <c r="L151" s="113"/>
      <c r="M151" s="113"/>
      <c r="N151" s="113"/>
      <c r="O151" s="113"/>
      <c r="P151" s="113"/>
      <c r="Q151" s="113"/>
      <c r="R151" s="113"/>
      <c r="S151" s="113"/>
      <c r="T151" s="127"/>
      <c r="U151" s="127"/>
      <c r="V151" s="127"/>
      <c r="W151" s="127"/>
      <c r="X151" s="127"/>
      <c r="Y151" s="127"/>
      <c r="Z151" s="127"/>
      <c r="AA151" s="127"/>
      <c r="AB151" s="127"/>
      <c r="AC151" s="127"/>
      <c r="AD151" s="127"/>
      <c r="AE151" s="127"/>
      <c r="AF151" s="127"/>
      <c r="AG151" s="127"/>
      <c r="AH151" s="127"/>
      <c r="AI151" s="127"/>
      <c r="AJ151" s="127"/>
      <c r="AK151" s="127"/>
      <c r="AL151" s="127"/>
      <c r="AM151" s="127"/>
    </row>
    <row r="152" spans="1:39" s="75" customFormat="1" ht="15" customHeight="1" x14ac:dyDescent="0.25">
      <c r="A152" s="113"/>
      <c r="B152" s="143"/>
      <c r="C152" s="113"/>
      <c r="D152" s="113"/>
      <c r="E152" s="113"/>
      <c r="F152" s="113"/>
      <c r="G152" s="113"/>
      <c r="H152" s="113"/>
      <c r="I152" s="113"/>
      <c r="J152" s="113"/>
      <c r="K152" s="113"/>
      <c r="L152" s="113"/>
      <c r="M152" s="113"/>
      <c r="N152" s="113"/>
      <c r="O152" s="113"/>
      <c r="P152" s="113"/>
      <c r="Q152" s="113"/>
      <c r="R152" s="113"/>
      <c r="S152" s="113"/>
      <c r="T152" s="127"/>
      <c r="U152" s="127"/>
      <c r="V152" s="127"/>
      <c r="W152" s="127"/>
      <c r="X152" s="127"/>
      <c r="Y152" s="127"/>
      <c r="Z152" s="127"/>
      <c r="AA152" s="127"/>
      <c r="AB152" s="127"/>
      <c r="AC152" s="127"/>
      <c r="AD152" s="127"/>
      <c r="AE152" s="127"/>
      <c r="AF152" s="127"/>
      <c r="AG152" s="127"/>
      <c r="AH152" s="127"/>
      <c r="AI152" s="127"/>
      <c r="AJ152" s="127"/>
      <c r="AK152" s="127"/>
      <c r="AL152" s="127"/>
      <c r="AM152" s="127"/>
    </row>
    <row r="153" spans="1:39" s="75" customFormat="1" ht="15" customHeight="1" x14ac:dyDescent="0.25">
      <c r="A153" s="113"/>
      <c r="B153" s="143"/>
      <c r="C153" s="113"/>
      <c r="D153" s="113"/>
      <c r="E153" s="113"/>
      <c r="F153" s="113"/>
      <c r="G153" s="113"/>
      <c r="H153" s="113"/>
      <c r="I153" s="113"/>
      <c r="J153" s="113"/>
      <c r="K153" s="113"/>
      <c r="L153" s="113"/>
      <c r="M153" s="113"/>
      <c r="N153" s="113"/>
      <c r="O153" s="113"/>
      <c r="P153" s="113"/>
      <c r="Q153" s="113"/>
      <c r="R153" s="113"/>
      <c r="S153" s="113"/>
      <c r="T153" s="127"/>
      <c r="U153" s="127"/>
      <c r="V153" s="127"/>
      <c r="W153" s="127"/>
      <c r="X153" s="127"/>
      <c r="Y153" s="127"/>
      <c r="Z153" s="127"/>
      <c r="AA153" s="127"/>
      <c r="AB153" s="127"/>
      <c r="AC153" s="127"/>
      <c r="AD153" s="127"/>
      <c r="AE153" s="127"/>
      <c r="AF153" s="127"/>
      <c r="AG153" s="127"/>
      <c r="AH153" s="127"/>
      <c r="AI153" s="127"/>
      <c r="AJ153" s="127"/>
      <c r="AK153" s="127"/>
      <c r="AL153" s="127"/>
      <c r="AM153" s="127"/>
    </row>
    <row r="154" spans="1:39" s="75" customFormat="1" ht="15" customHeight="1" x14ac:dyDescent="0.25">
      <c r="A154" s="113"/>
      <c r="B154" s="143"/>
      <c r="C154" s="113"/>
      <c r="D154" s="113"/>
      <c r="E154" s="113"/>
      <c r="F154" s="113"/>
      <c r="G154" s="113"/>
      <c r="H154" s="113"/>
      <c r="I154" s="113"/>
      <c r="J154" s="113"/>
      <c r="K154" s="113"/>
      <c r="L154" s="113"/>
      <c r="M154" s="113"/>
      <c r="N154" s="113"/>
      <c r="O154" s="113"/>
      <c r="P154" s="113"/>
      <c r="Q154" s="113"/>
      <c r="R154" s="113"/>
      <c r="S154" s="113"/>
      <c r="T154" s="127"/>
      <c r="U154" s="127"/>
      <c r="V154" s="127"/>
      <c r="W154" s="127"/>
      <c r="X154" s="127"/>
      <c r="Y154" s="127"/>
      <c r="Z154" s="127"/>
      <c r="AA154" s="127"/>
      <c r="AB154" s="127"/>
      <c r="AC154" s="127"/>
      <c r="AD154" s="127"/>
      <c r="AE154" s="127"/>
      <c r="AF154" s="127"/>
      <c r="AG154" s="127"/>
      <c r="AH154" s="127"/>
      <c r="AI154" s="127"/>
      <c r="AJ154" s="127"/>
      <c r="AK154" s="127"/>
      <c r="AL154" s="127"/>
      <c r="AM154" s="127"/>
    </row>
    <row r="155" spans="1:39" s="75" customFormat="1" ht="15" customHeight="1" x14ac:dyDescent="0.25">
      <c r="A155" s="113"/>
      <c r="B155" s="143"/>
      <c r="C155" s="113"/>
      <c r="D155" s="113"/>
      <c r="E155" s="113"/>
      <c r="F155" s="113"/>
      <c r="G155" s="113"/>
      <c r="H155" s="113"/>
      <c r="I155" s="113"/>
      <c r="J155" s="113"/>
      <c r="K155" s="113"/>
      <c r="L155" s="113"/>
      <c r="M155" s="113"/>
      <c r="N155" s="113"/>
      <c r="O155" s="113"/>
      <c r="P155" s="113"/>
      <c r="Q155" s="113"/>
      <c r="R155" s="113"/>
      <c r="S155" s="113"/>
      <c r="T155" s="127"/>
      <c r="U155" s="127"/>
      <c r="V155" s="127"/>
      <c r="W155" s="127"/>
      <c r="X155" s="127"/>
      <c r="Y155" s="127"/>
      <c r="Z155" s="127"/>
      <c r="AA155" s="127"/>
      <c r="AB155" s="127"/>
      <c r="AC155" s="127"/>
      <c r="AD155" s="127"/>
      <c r="AE155" s="127"/>
      <c r="AF155" s="127"/>
      <c r="AG155" s="127"/>
      <c r="AH155" s="127"/>
      <c r="AI155" s="127"/>
      <c r="AJ155" s="127"/>
      <c r="AK155" s="127"/>
      <c r="AL155" s="127"/>
      <c r="AM155" s="127"/>
    </row>
    <row r="156" spans="1:39" s="75" customFormat="1" ht="15" customHeight="1" x14ac:dyDescent="0.25">
      <c r="A156" s="113"/>
      <c r="B156" s="143"/>
      <c r="C156" s="113"/>
      <c r="D156" s="113"/>
      <c r="E156" s="113"/>
      <c r="F156" s="113"/>
      <c r="G156" s="113"/>
      <c r="H156" s="113"/>
      <c r="I156" s="113"/>
      <c r="J156" s="113"/>
      <c r="K156" s="113"/>
      <c r="L156" s="113"/>
      <c r="M156" s="113"/>
      <c r="N156" s="113"/>
      <c r="O156" s="113"/>
      <c r="P156" s="113"/>
      <c r="Q156" s="113"/>
      <c r="R156" s="113"/>
      <c r="S156" s="113"/>
      <c r="T156" s="127"/>
      <c r="U156" s="127"/>
      <c r="V156" s="127"/>
      <c r="W156" s="127"/>
      <c r="X156" s="127"/>
      <c r="Y156" s="127"/>
      <c r="Z156" s="127"/>
      <c r="AA156" s="127"/>
      <c r="AB156" s="127"/>
      <c r="AC156" s="127"/>
      <c r="AD156" s="127"/>
      <c r="AE156" s="127"/>
      <c r="AF156" s="127"/>
      <c r="AG156" s="127"/>
      <c r="AH156" s="127"/>
      <c r="AI156" s="127"/>
      <c r="AJ156" s="127"/>
      <c r="AK156" s="127"/>
      <c r="AL156" s="127"/>
      <c r="AM156" s="127"/>
    </row>
    <row r="157" spans="1:39" s="75" customFormat="1" ht="15" customHeight="1" x14ac:dyDescent="0.25">
      <c r="A157" s="113"/>
      <c r="B157" s="143"/>
      <c r="C157" s="113"/>
      <c r="D157" s="113"/>
      <c r="E157" s="113"/>
      <c r="F157" s="113"/>
      <c r="G157" s="113"/>
      <c r="H157" s="113"/>
      <c r="I157" s="113"/>
      <c r="J157" s="113"/>
      <c r="K157" s="113"/>
      <c r="L157" s="113"/>
      <c r="M157" s="113"/>
      <c r="N157" s="113"/>
      <c r="O157" s="113"/>
      <c r="P157" s="113"/>
      <c r="Q157" s="113"/>
      <c r="R157" s="113"/>
      <c r="S157" s="113"/>
      <c r="T157" s="127"/>
      <c r="U157" s="127"/>
      <c r="V157" s="127"/>
      <c r="W157" s="127"/>
      <c r="X157" s="127"/>
      <c r="Y157" s="127"/>
      <c r="Z157" s="127"/>
      <c r="AA157" s="127"/>
      <c r="AB157" s="127"/>
      <c r="AC157" s="127"/>
      <c r="AD157" s="127"/>
      <c r="AE157" s="127"/>
      <c r="AF157" s="127"/>
      <c r="AG157" s="127"/>
      <c r="AH157" s="127"/>
      <c r="AI157" s="127"/>
      <c r="AJ157" s="127"/>
      <c r="AK157" s="127"/>
      <c r="AL157" s="127"/>
      <c r="AM157" s="127"/>
    </row>
    <row r="158" spans="1:39" s="75" customFormat="1" ht="15" customHeight="1" x14ac:dyDescent="0.25">
      <c r="A158" s="113"/>
      <c r="B158" s="143"/>
      <c r="C158" s="113"/>
      <c r="D158" s="113"/>
      <c r="E158" s="113"/>
      <c r="F158" s="113"/>
      <c r="G158" s="113"/>
      <c r="H158" s="113"/>
      <c r="I158" s="113"/>
      <c r="J158" s="113"/>
      <c r="K158" s="113"/>
      <c r="L158" s="113"/>
      <c r="M158" s="113"/>
      <c r="N158" s="113"/>
      <c r="O158" s="113"/>
      <c r="P158" s="113"/>
      <c r="Q158" s="113"/>
      <c r="R158" s="113"/>
      <c r="S158" s="113"/>
      <c r="T158" s="127"/>
      <c r="U158" s="127"/>
      <c r="V158" s="127"/>
      <c r="W158" s="127"/>
      <c r="X158" s="127"/>
      <c r="Y158" s="127"/>
      <c r="Z158" s="127"/>
      <c r="AA158" s="127"/>
      <c r="AB158" s="127"/>
      <c r="AC158" s="127"/>
      <c r="AD158" s="127"/>
      <c r="AE158" s="127"/>
      <c r="AF158" s="127"/>
      <c r="AG158" s="127"/>
      <c r="AH158" s="127"/>
      <c r="AI158" s="127"/>
      <c r="AJ158" s="127"/>
      <c r="AK158" s="127"/>
      <c r="AL158" s="127"/>
      <c r="AM158" s="127"/>
    </row>
    <row r="159" spans="1:39" s="75" customFormat="1" ht="15" customHeight="1" x14ac:dyDescent="0.25">
      <c r="A159" s="113"/>
      <c r="B159" s="113"/>
      <c r="C159" s="113"/>
      <c r="D159" s="113"/>
      <c r="E159" s="113"/>
      <c r="F159" s="113"/>
      <c r="G159" s="113"/>
      <c r="H159" s="113"/>
      <c r="I159" s="113"/>
      <c r="J159" s="113"/>
      <c r="K159" s="113"/>
      <c r="L159" s="113"/>
      <c r="M159" s="113"/>
      <c r="N159" s="113"/>
      <c r="O159" s="113"/>
      <c r="P159" s="113"/>
      <c r="Q159" s="113"/>
      <c r="R159" s="113"/>
      <c r="S159" s="113"/>
      <c r="T159" s="127"/>
      <c r="U159" s="127"/>
      <c r="V159" s="127"/>
      <c r="W159" s="127"/>
      <c r="X159" s="127"/>
      <c r="Y159" s="127"/>
      <c r="Z159" s="127"/>
      <c r="AA159" s="127"/>
      <c r="AB159" s="127"/>
      <c r="AC159" s="127"/>
      <c r="AD159" s="127"/>
      <c r="AE159" s="127"/>
      <c r="AF159" s="127"/>
      <c r="AG159" s="127"/>
      <c r="AH159" s="127"/>
      <c r="AI159" s="127"/>
      <c r="AJ159" s="127"/>
      <c r="AK159" s="127"/>
      <c r="AL159" s="127"/>
      <c r="AM159" s="127"/>
    </row>
    <row r="160" spans="1:39" s="75" customFormat="1" ht="15" customHeight="1" x14ac:dyDescent="0.25">
      <c r="A160" s="113"/>
      <c r="B160" s="113"/>
      <c r="C160" s="113"/>
      <c r="D160" s="113"/>
      <c r="E160" s="113"/>
      <c r="F160" s="113"/>
      <c r="G160" s="113"/>
      <c r="H160" s="113"/>
      <c r="I160" s="113"/>
      <c r="J160" s="113"/>
      <c r="K160" s="113"/>
      <c r="L160" s="113"/>
      <c r="M160" s="113"/>
      <c r="N160" s="113"/>
      <c r="O160" s="113"/>
      <c r="P160" s="113"/>
      <c r="Q160" s="113"/>
      <c r="R160" s="113"/>
      <c r="S160" s="113"/>
      <c r="T160" s="127"/>
      <c r="U160" s="127"/>
      <c r="V160" s="127"/>
      <c r="W160" s="127"/>
      <c r="X160" s="127"/>
      <c r="Y160" s="127"/>
      <c r="Z160" s="127"/>
      <c r="AA160" s="127"/>
      <c r="AB160" s="127"/>
      <c r="AC160" s="127"/>
      <c r="AD160" s="127"/>
      <c r="AE160" s="127"/>
      <c r="AF160" s="127"/>
      <c r="AG160" s="127"/>
      <c r="AH160" s="127"/>
      <c r="AI160" s="127"/>
      <c r="AJ160" s="127"/>
      <c r="AK160" s="127"/>
      <c r="AL160" s="127"/>
      <c r="AM160" s="127"/>
    </row>
    <row r="161" spans="1:39" s="75" customFormat="1" ht="15" customHeight="1" x14ac:dyDescent="0.25">
      <c r="A161" s="113"/>
      <c r="B161" s="113"/>
      <c r="C161" s="113"/>
      <c r="D161" s="113"/>
      <c r="E161" s="113"/>
      <c r="F161" s="113"/>
      <c r="G161" s="113"/>
      <c r="H161" s="113"/>
      <c r="I161" s="113"/>
      <c r="J161" s="113"/>
      <c r="K161" s="113"/>
      <c r="L161" s="113"/>
      <c r="M161" s="113"/>
      <c r="N161" s="113"/>
      <c r="O161" s="113"/>
      <c r="P161" s="113"/>
      <c r="Q161" s="113"/>
      <c r="R161" s="113"/>
      <c r="S161" s="113"/>
      <c r="T161" s="127"/>
      <c r="U161" s="127"/>
      <c r="V161" s="127"/>
      <c r="W161" s="127"/>
      <c r="X161" s="127"/>
      <c r="Y161" s="127"/>
      <c r="Z161" s="127"/>
      <c r="AA161" s="127"/>
      <c r="AB161" s="127"/>
      <c r="AC161" s="127"/>
      <c r="AD161" s="127"/>
      <c r="AE161" s="127"/>
      <c r="AF161" s="127"/>
      <c r="AG161" s="127"/>
      <c r="AH161" s="127"/>
      <c r="AI161" s="127"/>
      <c r="AJ161" s="127"/>
      <c r="AK161" s="127"/>
      <c r="AL161" s="127"/>
      <c r="AM161" s="127"/>
    </row>
    <row r="162" spans="1:39" s="75" customFormat="1" ht="15" customHeight="1" x14ac:dyDescent="0.25">
      <c r="A162" s="113"/>
      <c r="B162" s="113"/>
      <c r="C162" s="113"/>
      <c r="D162" s="113"/>
      <c r="E162" s="113"/>
      <c r="F162" s="113"/>
      <c r="G162" s="113"/>
      <c r="H162" s="113"/>
      <c r="I162" s="113"/>
      <c r="J162" s="113"/>
      <c r="K162" s="113"/>
      <c r="L162" s="113"/>
      <c r="M162" s="113"/>
      <c r="N162" s="113"/>
      <c r="O162" s="113"/>
      <c r="P162" s="113"/>
      <c r="Q162" s="113"/>
      <c r="R162" s="113"/>
      <c r="S162" s="113"/>
      <c r="T162" s="127"/>
      <c r="U162" s="127"/>
      <c r="V162" s="127"/>
      <c r="W162" s="127"/>
      <c r="X162" s="127"/>
      <c r="Y162" s="127"/>
      <c r="Z162" s="127"/>
      <c r="AA162" s="127"/>
      <c r="AB162" s="127"/>
      <c r="AC162" s="127"/>
      <c r="AD162" s="127"/>
      <c r="AE162" s="127"/>
      <c r="AF162" s="127"/>
      <c r="AG162" s="127"/>
      <c r="AH162" s="127"/>
      <c r="AI162" s="127"/>
      <c r="AJ162" s="127"/>
      <c r="AK162" s="127"/>
      <c r="AL162" s="127"/>
      <c r="AM162" s="127"/>
    </row>
    <row r="163" spans="1:39" s="75" customFormat="1" ht="15" customHeight="1" x14ac:dyDescent="0.25">
      <c r="A163" s="113"/>
      <c r="B163" s="113"/>
      <c r="C163" s="113"/>
      <c r="D163" s="113"/>
      <c r="E163" s="113"/>
      <c r="F163" s="113"/>
      <c r="G163" s="113"/>
      <c r="H163" s="113"/>
      <c r="I163" s="113"/>
      <c r="J163" s="113"/>
      <c r="K163" s="113"/>
      <c r="L163" s="113"/>
      <c r="M163" s="113"/>
      <c r="N163" s="113"/>
      <c r="O163" s="113"/>
      <c r="P163" s="113"/>
      <c r="Q163" s="113"/>
      <c r="R163" s="113"/>
      <c r="S163" s="113"/>
      <c r="T163" s="127"/>
      <c r="U163" s="127"/>
      <c r="V163" s="127"/>
      <c r="W163" s="127"/>
      <c r="X163" s="127"/>
      <c r="Y163" s="127"/>
      <c r="Z163" s="127"/>
      <c r="AA163" s="127"/>
      <c r="AB163" s="127"/>
      <c r="AC163" s="127"/>
      <c r="AD163" s="127"/>
      <c r="AE163" s="127"/>
      <c r="AF163" s="127"/>
      <c r="AG163" s="127"/>
      <c r="AH163" s="127"/>
      <c r="AI163" s="127"/>
      <c r="AJ163" s="127"/>
      <c r="AK163" s="127"/>
      <c r="AL163" s="127"/>
      <c r="AM163" s="127"/>
    </row>
    <row r="164" spans="1:39" s="75" customFormat="1" ht="15" customHeight="1" x14ac:dyDescent="0.25">
      <c r="A164" s="113"/>
      <c r="B164" s="113"/>
      <c r="C164" s="113"/>
      <c r="D164" s="113"/>
      <c r="E164" s="113"/>
      <c r="F164" s="113"/>
      <c r="G164" s="113"/>
      <c r="H164" s="113"/>
      <c r="I164" s="113"/>
      <c r="J164" s="113"/>
      <c r="K164" s="113"/>
      <c r="L164" s="113"/>
      <c r="M164" s="130"/>
      <c r="N164" s="113"/>
      <c r="O164" s="113"/>
      <c r="P164" s="113"/>
      <c r="Q164" s="113"/>
      <c r="R164" s="113"/>
      <c r="S164" s="113"/>
      <c r="T164" s="127"/>
      <c r="U164" s="127"/>
      <c r="V164" s="127"/>
      <c r="W164" s="127"/>
      <c r="X164" s="127"/>
      <c r="Y164" s="127"/>
      <c r="Z164" s="127"/>
      <c r="AA164" s="127"/>
      <c r="AB164" s="127"/>
      <c r="AC164" s="127"/>
      <c r="AD164" s="127"/>
      <c r="AE164" s="127"/>
      <c r="AF164" s="127"/>
      <c r="AG164" s="127"/>
      <c r="AH164" s="127"/>
      <c r="AI164" s="127"/>
      <c r="AJ164" s="127"/>
      <c r="AK164" s="127"/>
      <c r="AL164" s="127"/>
      <c r="AM164" s="127"/>
    </row>
    <row r="165" spans="1:39" s="75" customFormat="1" ht="15" customHeight="1" x14ac:dyDescent="0.25">
      <c r="A165" s="130"/>
      <c r="B165" s="130"/>
      <c r="C165" s="130"/>
      <c r="D165" s="130"/>
      <c r="E165" s="130"/>
      <c r="F165" s="130"/>
      <c r="G165" s="130"/>
      <c r="H165" s="130"/>
      <c r="I165" s="130"/>
      <c r="J165" s="130"/>
      <c r="K165" s="130"/>
      <c r="L165" s="130"/>
      <c r="M165" s="130"/>
      <c r="N165" s="130"/>
      <c r="O165" s="130"/>
      <c r="P165" s="130"/>
      <c r="Q165" s="130"/>
      <c r="R165" s="130"/>
      <c r="S165" s="130"/>
      <c r="T165" s="127"/>
      <c r="U165" s="127"/>
      <c r="V165" s="127"/>
      <c r="W165" s="127"/>
      <c r="X165" s="127"/>
      <c r="Y165" s="127"/>
      <c r="Z165" s="127"/>
      <c r="AA165" s="127"/>
      <c r="AB165" s="127"/>
      <c r="AC165" s="127"/>
      <c r="AD165" s="127"/>
      <c r="AE165" s="127"/>
      <c r="AF165" s="127"/>
      <c r="AG165" s="127"/>
      <c r="AH165" s="127"/>
      <c r="AI165" s="127"/>
      <c r="AJ165" s="127"/>
      <c r="AK165" s="127"/>
      <c r="AL165" s="127"/>
      <c r="AM165" s="127"/>
    </row>
    <row r="166" spans="1:39" s="75" customFormat="1" ht="15" customHeight="1" x14ac:dyDescent="0.25">
      <c r="A166" s="130"/>
      <c r="B166" s="130"/>
      <c r="C166" s="130"/>
      <c r="D166" s="130"/>
      <c r="E166" s="130"/>
      <c r="F166" s="130"/>
      <c r="G166" s="130"/>
      <c r="H166" s="130"/>
      <c r="I166" s="130"/>
      <c r="J166" s="130"/>
      <c r="K166" s="130"/>
      <c r="L166" s="130"/>
      <c r="M166" s="130"/>
      <c r="N166" s="130"/>
      <c r="O166" s="130"/>
      <c r="P166" s="130"/>
      <c r="Q166" s="130"/>
      <c r="R166" s="130"/>
      <c r="S166" s="130"/>
      <c r="T166" s="127"/>
      <c r="U166" s="127"/>
      <c r="V166" s="127"/>
      <c r="W166" s="127"/>
      <c r="X166" s="127"/>
      <c r="Y166" s="127"/>
      <c r="Z166" s="127"/>
      <c r="AA166" s="127"/>
      <c r="AB166" s="127"/>
      <c r="AC166" s="127"/>
      <c r="AD166" s="127"/>
      <c r="AE166" s="127"/>
      <c r="AF166" s="127"/>
      <c r="AG166" s="127"/>
      <c r="AH166" s="127"/>
      <c r="AI166" s="127"/>
      <c r="AJ166" s="127"/>
      <c r="AK166" s="127"/>
      <c r="AL166" s="127"/>
      <c r="AM166" s="127"/>
    </row>
    <row r="167" spans="1:39" s="75" customFormat="1" ht="15" customHeight="1" x14ac:dyDescent="0.25">
      <c r="A167" s="130"/>
      <c r="B167" s="130"/>
      <c r="C167" s="130"/>
      <c r="D167" s="130"/>
      <c r="E167" s="130"/>
      <c r="F167" s="130"/>
      <c r="G167" s="130"/>
      <c r="H167" s="130"/>
      <c r="I167" s="130"/>
      <c r="J167" s="130"/>
      <c r="K167" s="130"/>
      <c r="L167" s="130"/>
      <c r="M167" s="130"/>
      <c r="N167" s="130"/>
      <c r="O167" s="130"/>
      <c r="P167" s="130"/>
      <c r="Q167" s="130"/>
      <c r="R167" s="130"/>
      <c r="S167" s="130"/>
      <c r="T167" s="127"/>
      <c r="U167" s="127"/>
      <c r="V167" s="127"/>
      <c r="W167" s="127"/>
      <c r="X167" s="127"/>
      <c r="Y167" s="127"/>
      <c r="Z167" s="127"/>
      <c r="AA167" s="127"/>
      <c r="AB167" s="127"/>
      <c r="AC167" s="127"/>
      <c r="AD167" s="127"/>
      <c r="AE167" s="127"/>
      <c r="AF167" s="127"/>
      <c r="AG167" s="127"/>
      <c r="AH167" s="127"/>
      <c r="AI167" s="127"/>
      <c r="AJ167" s="127"/>
      <c r="AK167" s="127"/>
      <c r="AL167" s="127"/>
      <c r="AM167" s="127"/>
    </row>
    <row r="168" spans="1:39" s="75" customFormat="1" ht="15" customHeight="1" x14ac:dyDescent="0.25">
      <c r="A168" s="130"/>
      <c r="B168" s="130"/>
      <c r="C168" s="130"/>
      <c r="D168" s="130"/>
      <c r="E168" s="130"/>
      <c r="F168" s="130"/>
      <c r="G168" s="130"/>
      <c r="H168" s="130"/>
      <c r="I168" s="130"/>
      <c r="J168" s="130"/>
      <c r="K168" s="130"/>
      <c r="L168" s="130"/>
      <c r="M168" s="130"/>
      <c r="N168" s="130"/>
      <c r="O168" s="130"/>
      <c r="P168" s="130"/>
      <c r="Q168" s="130"/>
      <c r="R168" s="130"/>
      <c r="S168" s="130"/>
      <c r="T168" s="127"/>
      <c r="U168" s="127"/>
      <c r="V168" s="127"/>
      <c r="W168" s="127"/>
      <c r="X168" s="127"/>
      <c r="Y168" s="127"/>
      <c r="Z168" s="127"/>
      <c r="AA168" s="127"/>
      <c r="AB168" s="127"/>
      <c r="AC168" s="127"/>
      <c r="AD168" s="127"/>
      <c r="AE168" s="127"/>
      <c r="AF168" s="127"/>
      <c r="AG168" s="127"/>
      <c r="AH168" s="127"/>
      <c r="AI168" s="127"/>
      <c r="AJ168" s="127"/>
      <c r="AK168" s="127"/>
      <c r="AL168" s="127"/>
      <c r="AM168" s="127"/>
    </row>
    <row r="169" spans="1:39" s="75" customFormat="1" ht="15" customHeight="1" x14ac:dyDescent="0.25">
      <c r="A169" s="130"/>
      <c r="B169" s="130"/>
      <c r="C169" s="130"/>
      <c r="D169" s="130"/>
      <c r="E169" s="130"/>
      <c r="F169" s="130"/>
      <c r="G169" s="130"/>
      <c r="H169" s="130"/>
      <c r="I169" s="130"/>
      <c r="J169" s="130"/>
      <c r="K169" s="130"/>
      <c r="L169" s="130"/>
      <c r="M169" s="130"/>
      <c r="N169" s="130"/>
      <c r="O169" s="130"/>
      <c r="P169" s="130"/>
      <c r="Q169" s="130"/>
      <c r="R169" s="130"/>
      <c r="S169" s="130"/>
      <c r="T169" s="127"/>
      <c r="U169" s="127"/>
      <c r="V169" s="127"/>
      <c r="W169" s="127"/>
      <c r="X169" s="127"/>
      <c r="Y169" s="127"/>
      <c r="Z169" s="127"/>
      <c r="AA169" s="127"/>
      <c r="AB169" s="127"/>
      <c r="AC169" s="127"/>
      <c r="AD169" s="127"/>
      <c r="AE169" s="127"/>
      <c r="AF169" s="127"/>
      <c r="AG169" s="127"/>
      <c r="AH169" s="127"/>
      <c r="AI169" s="127"/>
      <c r="AJ169" s="127"/>
      <c r="AK169" s="127"/>
      <c r="AL169" s="127"/>
      <c r="AM169" s="127"/>
    </row>
    <row r="170" spans="1:39" s="75" customFormat="1" ht="15" customHeight="1" x14ac:dyDescent="0.25">
      <c r="A170" s="130"/>
      <c r="B170" s="130"/>
      <c r="C170" s="130"/>
      <c r="D170" s="130"/>
      <c r="E170" s="130"/>
      <c r="F170" s="130"/>
      <c r="G170" s="130"/>
      <c r="H170" s="130"/>
      <c r="I170" s="130"/>
      <c r="J170" s="130"/>
      <c r="K170" s="130"/>
      <c r="L170" s="130"/>
      <c r="M170" s="130"/>
      <c r="N170" s="130"/>
      <c r="O170" s="130"/>
      <c r="P170" s="130"/>
      <c r="Q170" s="130"/>
      <c r="R170" s="130"/>
      <c r="S170" s="130"/>
      <c r="T170" s="127"/>
      <c r="U170" s="127"/>
      <c r="V170" s="127"/>
      <c r="W170" s="127"/>
      <c r="X170" s="127"/>
      <c r="Y170" s="127"/>
      <c r="Z170" s="127"/>
      <c r="AA170" s="127"/>
      <c r="AB170" s="127"/>
      <c r="AC170" s="127"/>
      <c r="AD170" s="127"/>
      <c r="AE170" s="127"/>
      <c r="AF170" s="127"/>
      <c r="AG170" s="127"/>
      <c r="AH170" s="127"/>
      <c r="AI170" s="127"/>
      <c r="AJ170" s="127"/>
      <c r="AK170" s="127"/>
      <c r="AL170" s="127"/>
      <c r="AM170" s="127"/>
    </row>
    <row r="171" spans="1:39" s="75" customFormat="1" ht="15" customHeight="1" x14ac:dyDescent="0.25">
      <c r="A171" s="130"/>
      <c r="B171" s="130"/>
      <c r="C171" s="130"/>
      <c r="D171" s="130"/>
      <c r="E171" s="130"/>
      <c r="F171" s="130"/>
      <c r="G171" s="130"/>
      <c r="H171" s="130"/>
      <c r="I171" s="130"/>
      <c r="J171" s="130"/>
      <c r="K171" s="130"/>
      <c r="L171" s="130"/>
      <c r="M171" s="130"/>
      <c r="N171" s="130"/>
      <c r="O171" s="130"/>
      <c r="P171" s="130"/>
      <c r="Q171" s="130"/>
      <c r="R171" s="130"/>
      <c r="S171" s="130"/>
      <c r="T171" s="127"/>
      <c r="U171" s="127"/>
      <c r="V171" s="127"/>
      <c r="W171" s="127"/>
      <c r="X171" s="127"/>
      <c r="Y171" s="127"/>
      <c r="Z171" s="127"/>
      <c r="AA171" s="127"/>
      <c r="AB171" s="127"/>
      <c r="AC171" s="127"/>
      <c r="AD171" s="127"/>
      <c r="AE171" s="127"/>
      <c r="AF171" s="127"/>
      <c r="AG171" s="127"/>
      <c r="AH171" s="127"/>
      <c r="AI171" s="127"/>
      <c r="AJ171" s="127"/>
      <c r="AK171" s="127"/>
      <c r="AL171" s="127"/>
      <c r="AM171" s="127"/>
    </row>
    <row r="172" spans="1:39" s="75" customFormat="1" ht="15" customHeight="1" x14ac:dyDescent="0.25">
      <c r="A172" s="130"/>
      <c r="B172" s="130"/>
      <c r="C172" s="130"/>
      <c r="D172" s="130"/>
      <c r="E172" s="130"/>
      <c r="F172" s="130"/>
      <c r="G172" s="130"/>
      <c r="H172" s="130"/>
      <c r="I172" s="130"/>
      <c r="J172" s="130"/>
      <c r="K172" s="130"/>
      <c r="L172" s="130"/>
      <c r="M172" s="130"/>
      <c r="N172" s="130"/>
      <c r="O172" s="130"/>
      <c r="P172" s="130"/>
      <c r="Q172" s="130"/>
      <c r="R172" s="130"/>
      <c r="S172" s="130"/>
      <c r="T172" s="127"/>
      <c r="U172" s="127"/>
      <c r="V172" s="127"/>
      <c r="W172" s="127"/>
      <c r="X172" s="127"/>
      <c r="Y172" s="127"/>
      <c r="Z172" s="127"/>
      <c r="AA172" s="127"/>
      <c r="AB172" s="127"/>
      <c r="AC172" s="127"/>
      <c r="AD172" s="127"/>
      <c r="AE172" s="127"/>
      <c r="AF172" s="127"/>
      <c r="AG172" s="127"/>
      <c r="AH172" s="127"/>
      <c r="AI172" s="127"/>
      <c r="AJ172" s="127"/>
      <c r="AK172" s="127"/>
      <c r="AL172" s="127"/>
      <c r="AM172" s="127"/>
    </row>
    <row r="173" spans="1:39" s="75" customFormat="1" ht="15" customHeight="1" x14ac:dyDescent="0.25">
      <c r="A173" s="130"/>
      <c r="B173" s="130"/>
      <c r="C173" s="130"/>
      <c r="D173" s="130"/>
      <c r="E173" s="130"/>
      <c r="F173" s="130"/>
      <c r="G173" s="130"/>
      <c r="H173" s="130"/>
      <c r="I173" s="130"/>
      <c r="J173" s="130"/>
      <c r="K173" s="130"/>
      <c r="L173" s="130"/>
      <c r="M173" s="130"/>
      <c r="N173" s="130"/>
      <c r="O173" s="130"/>
      <c r="P173" s="130"/>
      <c r="Q173" s="130"/>
      <c r="R173" s="130"/>
      <c r="S173" s="130"/>
      <c r="T173" s="127"/>
      <c r="U173" s="127"/>
      <c r="V173" s="127"/>
      <c r="W173" s="127"/>
      <c r="X173" s="127"/>
      <c r="Y173" s="127"/>
      <c r="Z173" s="127"/>
      <c r="AA173" s="127"/>
      <c r="AB173" s="127"/>
      <c r="AC173" s="127"/>
      <c r="AD173" s="127"/>
      <c r="AE173" s="127"/>
      <c r="AF173" s="127"/>
      <c r="AG173" s="127"/>
      <c r="AH173" s="127"/>
      <c r="AI173" s="127"/>
      <c r="AJ173" s="127"/>
      <c r="AK173" s="127"/>
      <c r="AL173" s="127"/>
      <c r="AM173" s="127"/>
    </row>
    <row r="174" spans="1:39" s="75" customFormat="1" ht="15" customHeight="1" x14ac:dyDescent="0.25">
      <c r="A174" s="130"/>
      <c r="B174" s="130"/>
      <c r="C174" s="130"/>
      <c r="D174" s="130"/>
      <c r="E174" s="130"/>
      <c r="F174" s="130"/>
      <c r="G174" s="130"/>
      <c r="H174" s="130"/>
      <c r="I174" s="130"/>
      <c r="J174" s="130"/>
      <c r="K174" s="130"/>
      <c r="L174" s="130"/>
      <c r="M174" s="130"/>
      <c r="N174" s="130"/>
      <c r="O174" s="130"/>
      <c r="P174" s="130"/>
      <c r="Q174" s="130"/>
      <c r="R174" s="130"/>
      <c r="S174" s="130"/>
      <c r="T174" s="127"/>
      <c r="U174" s="127"/>
      <c r="V174" s="127"/>
      <c r="W174" s="127"/>
      <c r="X174" s="127"/>
      <c r="Y174" s="127"/>
      <c r="Z174" s="127"/>
      <c r="AA174" s="127"/>
      <c r="AB174" s="127"/>
      <c r="AC174" s="127"/>
      <c r="AD174" s="127"/>
      <c r="AE174" s="127"/>
      <c r="AF174" s="127"/>
      <c r="AG174" s="127"/>
      <c r="AH174" s="127"/>
      <c r="AI174" s="127"/>
      <c r="AJ174" s="127"/>
      <c r="AK174" s="127"/>
      <c r="AL174" s="127"/>
      <c r="AM174" s="127"/>
    </row>
    <row r="175" spans="1:39" s="75" customFormat="1" ht="15" customHeight="1" x14ac:dyDescent="0.25">
      <c r="A175" s="130"/>
      <c r="B175" s="130"/>
      <c r="C175" s="130"/>
      <c r="D175" s="130"/>
      <c r="E175" s="130"/>
      <c r="F175" s="130"/>
      <c r="G175" s="130"/>
      <c r="H175" s="130"/>
      <c r="I175" s="130"/>
      <c r="J175" s="130"/>
      <c r="K175" s="130"/>
      <c r="L175" s="130"/>
      <c r="M175" s="130"/>
      <c r="N175" s="130"/>
      <c r="O175" s="130"/>
      <c r="P175" s="130"/>
      <c r="Q175" s="130"/>
      <c r="R175" s="130"/>
      <c r="S175" s="130"/>
      <c r="T175" s="127"/>
      <c r="U175" s="127"/>
      <c r="V175" s="127"/>
      <c r="W175" s="127"/>
      <c r="X175" s="127"/>
      <c r="Y175" s="127"/>
      <c r="Z175" s="127"/>
      <c r="AA175" s="127"/>
      <c r="AB175" s="127"/>
      <c r="AC175" s="127"/>
      <c r="AD175" s="127"/>
      <c r="AE175" s="127"/>
      <c r="AF175" s="127"/>
      <c r="AG175" s="127"/>
      <c r="AH175" s="127"/>
      <c r="AI175" s="127"/>
      <c r="AJ175" s="127"/>
      <c r="AK175" s="127"/>
      <c r="AL175" s="127"/>
      <c r="AM175" s="127"/>
    </row>
    <row r="176" spans="1:39" s="75" customFormat="1" ht="15" customHeight="1" x14ac:dyDescent="0.25">
      <c r="A176" s="130"/>
      <c r="B176" s="130"/>
      <c r="C176" s="130"/>
      <c r="D176" s="130"/>
      <c r="E176" s="130"/>
      <c r="F176" s="130"/>
      <c r="G176" s="130"/>
      <c r="H176" s="130"/>
      <c r="I176" s="130"/>
      <c r="J176" s="130"/>
      <c r="K176" s="130"/>
      <c r="L176" s="130"/>
      <c r="M176" s="130"/>
      <c r="N176" s="130"/>
      <c r="O176" s="130"/>
      <c r="P176" s="130"/>
      <c r="Q176" s="130"/>
      <c r="R176" s="130"/>
      <c r="S176" s="130"/>
      <c r="T176" s="127"/>
      <c r="U176" s="127"/>
      <c r="V176" s="127"/>
      <c r="W176" s="127"/>
      <c r="X176" s="127"/>
      <c r="Y176" s="127"/>
      <c r="Z176" s="127"/>
      <c r="AA176" s="127"/>
      <c r="AB176" s="127"/>
      <c r="AC176" s="127"/>
      <c r="AD176" s="127"/>
      <c r="AE176" s="127"/>
      <c r="AF176" s="127"/>
      <c r="AG176" s="127"/>
      <c r="AH176" s="127"/>
      <c r="AI176" s="127"/>
      <c r="AJ176" s="127"/>
      <c r="AK176" s="127"/>
      <c r="AL176" s="127"/>
      <c r="AM176" s="127"/>
    </row>
    <row r="177" spans="1:39" s="75" customFormat="1" ht="15" customHeight="1" x14ac:dyDescent="0.25">
      <c r="A177" s="130"/>
      <c r="B177" s="130"/>
      <c r="C177" s="130"/>
      <c r="D177" s="130"/>
      <c r="E177" s="130"/>
      <c r="F177" s="130"/>
      <c r="G177" s="130"/>
      <c r="H177" s="130"/>
      <c r="I177" s="130"/>
      <c r="J177" s="130"/>
      <c r="K177" s="130"/>
      <c r="L177" s="130"/>
      <c r="M177" s="130"/>
      <c r="N177" s="130"/>
      <c r="O177" s="130"/>
      <c r="P177" s="130"/>
      <c r="Q177" s="130"/>
      <c r="R177" s="130"/>
      <c r="S177" s="130"/>
      <c r="T177" s="127"/>
      <c r="U177" s="127"/>
      <c r="V177" s="127"/>
      <c r="W177" s="127"/>
      <c r="X177" s="127"/>
      <c r="Y177" s="127"/>
      <c r="Z177" s="127"/>
      <c r="AA177" s="127"/>
      <c r="AB177" s="127"/>
      <c r="AC177" s="127"/>
      <c r="AD177" s="127"/>
      <c r="AE177" s="127"/>
      <c r="AF177" s="127"/>
      <c r="AG177" s="127"/>
      <c r="AH177" s="127"/>
      <c r="AI177" s="127"/>
      <c r="AJ177" s="127"/>
      <c r="AK177" s="127"/>
      <c r="AL177" s="127"/>
      <c r="AM177" s="127"/>
    </row>
    <row r="178" spans="1:39" s="75" customFormat="1" ht="15" customHeight="1" x14ac:dyDescent="0.25">
      <c r="A178" s="130"/>
      <c r="B178" s="130"/>
      <c r="C178" s="130"/>
      <c r="D178" s="130"/>
      <c r="E178" s="130"/>
      <c r="F178" s="130"/>
      <c r="G178" s="130"/>
      <c r="H178" s="130"/>
      <c r="I178" s="130"/>
      <c r="J178" s="130"/>
      <c r="K178" s="130"/>
      <c r="L178" s="130"/>
      <c r="M178" s="130"/>
      <c r="N178" s="130"/>
      <c r="O178" s="130"/>
      <c r="P178" s="130"/>
      <c r="Q178" s="130"/>
      <c r="R178" s="130"/>
      <c r="S178" s="130"/>
      <c r="T178" s="127"/>
      <c r="U178" s="127"/>
      <c r="V178" s="127"/>
      <c r="W178" s="127"/>
      <c r="X178" s="127"/>
      <c r="Y178" s="127"/>
      <c r="Z178" s="127"/>
      <c r="AA178" s="127"/>
      <c r="AB178" s="127"/>
      <c r="AC178" s="127"/>
      <c r="AD178" s="127"/>
      <c r="AE178" s="127"/>
      <c r="AF178" s="127"/>
      <c r="AG178" s="127"/>
      <c r="AH178" s="127"/>
      <c r="AI178" s="127"/>
      <c r="AJ178" s="127"/>
      <c r="AK178" s="127"/>
      <c r="AL178" s="127"/>
      <c r="AM178" s="127"/>
    </row>
    <row r="179" spans="1:39" s="75" customFormat="1" ht="15" customHeight="1" x14ac:dyDescent="0.25">
      <c r="A179" s="130"/>
      <c r="B179" s="130"/>
      <c r="C179" s="130"/>
      <c r="D179" s="130"/>
      <c r="E179" s="130"/>
      <c r="F179" s="130"/>
      <c r="G179" s="130"/>
      <c r="H179" s="130"/>
      <c r="I179" s="130"/>
      <c r="J179" s="130"/>
      <c r="K179" s="130"/>
      <c r="L179" s="130"/>
      <c r="M179" s="130"/>
      <c r="N179" s="130"/>
      <c r="O179" s="130"/>
      <c r="P179" s="130"/>
      <c r="Q179" s="130"/>
      <c r="R179" s="130"/>
      <c r="S179" s="130"/>
      <c r="T179" s="127"/>
      <c r="U179" s="127"/>
      <c r="V179" s="127"/>
      <c r="W179" s="127"/>
      <c r="X179" s="127"/>
      <c r="Y179" s="127"/>
      <c r="Z179" s="127"/>
      <c r="AA179" s="127"/>
      <c r="AB179" s="127"/>
      <c r="AC179" s="127"/>
      <c r="AD179" s="127"/>
      <c r="AE179" s="127"/>
      <c r="AF179" s="127"/>
      <c r="AG179" s="127"/>
      <c r="AH179" s="127"/>
      <c r="AI179" s="127"/>
      <c r="AJ179" s="127"/>
      <c r="AK179" s="127"/>
      <c r="AL179" s="127"/>
      <c r="AM179" s="127"/>
    </row>
    <row r="180" spans="1:39" s="75" customFormat="1" ht="15" customHeight="1" x14ac:dyDescent="0.25">
      <c r="A180" s="130"/>
      <c r="B180" s="130"/>
      <c r="C180" s="130"/>
      <c r="D180" s="130"/>
      <c r="E180" s="130"/>
      <c r="F180" s="130"/>
      <c r="G180" s="130"/>
      <c r="H180" s="130"/>
      <c r="I180" s="130"/>
      <c r="J180" s="130"/>
      <c r="K180" s="130"/>
      <c r="L180" s="130"/>
      <c r="M180" s="130"/>
      <c r="N180" s="130"/>
      <c r="O180" s="130"/>
      <c r="P180" s="130"/>
      <c r="Q180" s="130"/>
      <c r="R180" s="130"/>
      <c r="S180" s="130"/>
      <c r="T180" s="127"/>
      <c r="U180" s="127"/>
      <c r="V180" s="127"/>
      <c r="W180" s="127"/>
      <c r="X180" s="127"/>
      <c r="Y180" s="127"/>
      <c r="Z180" s="127"/>
      <c r="AA180" s="127"/>
      <c r="AB180" s="127"/>
      <c r="AC180" s="127"/>
      <c r="AD180" s="127"/>
      <c r="AE180" s="127"/>
      <c r="AF180" s="127"/>
      <c r="AG180" s="127"/>
      <c r="AH180" s="127"/>
      <c r="AI180" s="127"/>
      <c r="AJ180" s="127"/>
      <c r="AK180" s="127"/>
      <c r="AL180" s="127"/>
      <c r="AM180" s="127"/>
    </row>
    <row r="181" spans="1:39" s="75" customFormat="1" ht="15" customHeight="1" x14ac:dyDescent="0.25">
      <c r="A181" s="130"/>
      <c r="B181" s="130"/>
      <c r="C181" s="130"/>
      <c r="D181" s="130"/>
      <c r="E181" s="130"/>
      <c r="F181" s="130"/>
      <c r="G181" s="130"/>
      <c r="H181" s="130"/>
      <c r="I181" s="130"/>
      <c r="J181" s="130"/>
      <c r="K181" s="130"/>
      <c r="L181" s="130"/>
      <c r="M181" s="130"/>
      <c r="N181" s="130"/>
      <c r="O181" s="130"/>
      <c r="P181" s="130"/>
      <c r="Q181" s="130"/>
      <c r="R181" s="130"/>
      <c r="S181" s="130"/>
      <c r="T181" s="127"/>
      <c r="U181" s="127"/>
      <c r="V181" s="127"/>
      <c r="W181" s="127"/>
      <c r="X181" s="127"/>
      <c r="Y181" s="127"/>
      <c r="Z181" s="127"/>
      <c r="AA181" s="127"/>
      <c r="AB181" s="127"/>
      <c r="AC181" s="127"/>
      <c r="AD181" s="127"/>
      <c r="AE181" s="127"/>
      <c r="AF181" s="127"/>
      <c r="AG181" s="127"/>
      <c r="AH181" s="127"/>
      <c r="AI181" s="127"/>
      <c r="AJ181" s="127"/>
      <c r="AK181" s="127"/>
      <c r="AL181" s="127"/>
      <c r="AM181" s="127"/>
    </row>
    <row r="182" spans="1:39" s="75" customFormat="1" ht="15" customHeight="1" x14ac:dyDescent="0.25">
      <c r="A182" s="130"/>
      <c r="B182" s="130"/>
      <c r="C182" s="130"/>
      <c r="D182" s="130"/>
      <c r="E182" s="130"/>
      <c r="F182" s="130"/>
      <c r="G182" s="130"/>
      <c r="H182" s="130"/>
      <c r="I182" s="130"/>
      <c r="J182" s="130"/>
      <c r="K182" s="130"/>
      <c r="L182" s="130"/>
      <c r="M182" s="130"/>
      <c r="N182" s="130"/>
      <c r="O182" s="130"/>
      <c r="P182" s="130"/>
      <c r="Q182" s="130"/>
      <c r="R182" s="130"/>
      <c r="S182" s="130"/>
      <c r="T182" s="127"/>
      <c r="U182" s="127"/>
      <c r="V182" s="127"/>
      <c r="W182" s="127"/>
      <c r="X182" s="127"/>
      <c r="Y182" s="127"/>
      <c r="Z182" s="127"/>
      <c r="AA182" s="127"/>
      <c r="AB182" s="127"/>
      <c r="AC182" s="127"/>
      <c r="AD182" s="127"/>
      <c r="AE182" s="127"/>
      <c r="AF182" s="127"/>
      <c r="AG182" s="127"/>
      <c r="AH182" s="127"/>
      <c r="AI182" s="127"/>
      <c r="AJ182" s="127"/>
      <c r="AK182" s="127"/>
      <c r="AL182" s="127"/>
      <c r="AM182" s="127"/>
    </row>
    <row r="183" spans="1:39" s="75" customFormat="1" ht="15" customHeight="1" x14ac:dyDescent="0.25">
      <c r="A183" s="130"/>
      <c r="B183" s="130"/>
      <c r="C183" s="130"/>
      <c r="D183" s="130"/>
      <c r="E183" s="130"/>
      <c r="F183" s="130"/>
      <c r="G183" s="130"/>
      <c r="H183" s="130"/>
      <c r="I183" s="130"/>
      <c r="J183" s="130"/>
      <c r="K183" s="130"/>
      <c r="L183" s="130"/>
      <c r="M183" s="130"/>
      <c r="N183" s="130"/>
      <c r="O183" s="130"/>
      <c r="P183" s="130"/>
      <c r="Q183" s="130"/>
      <c r="R183" s="130"/>
      <c r="S183" s="130"/>
      <c r="T183" s="127"/>
      <c r="U183" s="127"/>
      <c r="V183" s="127"/>
      <c r="W183" s="127"/>
      <c r="X183" s="127"/>
      <c r="Y183" s="127"/>
      <c r="Z183" s="127"/>
      <c r="AA183" s="127"/>
      <c r="AB183" s="127"/>
      <c r="AC183" s="127"/>
      <c r="AD183" s="127"/>
      <c r="AE183" s="127"/>
      <c r="AF183" s="127"/>
      <c r="AG183" s="127"/>
      <c r="AH183" s="127"/>
      <c r="AI183" s="127"/>
      <c r="AJ183" s="127"/>
      <c r="AK183" s="127"/>
      <c r="AL183" s="127"/>
      <c r="AM183" s="127"/>
    </row>
    <row r="184" spans="1:39" s="75" customFormat="1" ht="15" customHeight="1" x14ac:dyDescent="0.25">
      <c r="A184" s="130"/>
      <c r="B184" s="130"/>
      <c r="C184" s="130"/>
      <c r="D184" s="130"/>
      <c r="E184" s="130"/>
      <c r="F184" s="130"/>
      <c r="G184" s="130"/>
      <c r="H184" s="130"/>
      <c r="I184" s="130"/>
      <c r="J184" s="130"/>
      <c r="K184" s="130"/>
      <c r="L184" s="130"/>
      <c r="M184" s="130"/>
      <c r="N184" s="130"/>
      <c r="O184" s="130"/>
      <c r="P184" s="130"/>
      <c r="Q184" s="130"/>
      <c r="R184" s="130"/>
      <c r="S184" s="130"/>
      <c r="T184" s="127"/>
      <c r="U184" s="127"/>
      <c r="V184" s="127"/>
      <c r="W184" s="127"/>
      <c r="X184" s="127"/>
      <c r="Y184" s="127"/>
      <c r="Z184" s="127"/>
      <c r="AA184" s="127"/>
      <c r="AB184" s="127"/>
      <c r="AC184" s="127"/>
      <c r="AD184" s="127"/>
      <c r="AE184" s="127"/>
      <c r="AF184" s="127"/>
      <c r="AG184" s="127"/>
      <c r="AH184" s="127"/>
      <c r="AI184" s="127"/>
      <c r="AJ184" s="127"/>
      <c r="AK184" s="127"/>
      <c r="AL184" s="127"/>
      <c r="AM184" s="127"/>
    </row>
    <row r="185" spans="1:39" s="75" customFormat="1" ht="15" customHeight="1" x14ac:dyDescent="0.25">
      <c r="A185" s="130"/>
      <c r="B185" s="130"/>
      <c r="C185" s="130"/>
      <c r="D185" s="130"/>
      <c r="E185" s="130"/>
      <c r="F185" s="130"/>
      <c r="G185" s="130"/>
      <c r="H185" s="130"/>
      <c r="I185" s="130"/>
      <c r="J185" s="130"/>
      <c r="K185" s="130"/>
      <c r="L185" s="130"/>
      <c r="M185" s="130"/>
      <c r="N185" s="130"/>
      <c r="O185" s="130"/>
      <c r="P185" s="130"/>
      <c r="Q185" s="130"/>
      <c r="R185" s="130"/>
      <c r="S185" s="130"/>
      <c r="T185" s="127"/>
      <c r="U185" s="127"/>
      <c r="V185" s="127"/>
      <c r="W185" s="127"/>
      <c r="X185" s="127"/>
      <c r="Y185" s="127"/>
      <c r="Z185" s="127"/>
      <c r="AA185" s="127"/>
      <c r="AB185" s="127"/>
      <c r="AC185" s="127"/>
      <c r="AD185" s="127"/>
      <c r="AE185" s="127"/>
      <c r="AF185" s="127"/>
      <c r="AG185" s="127"/>
      <c r="AH185" s="127"/>
      <c r="AI185" s="127"/>
      <c r="AJ185" s="127"/>
      <c r="AK185" s="127"/>
      <c r="AL185" s="127"/>
      <c r="AM185" s="127"/>
    </row>
    <row r="186" spans="1:39" s="75" customFormat="1" ht="15" customHeight="1" x14ac:dyDescent="0.25">
      <c r="A186" s="130"/>
      <c r="B186" s="130"/>
      <c r="C186" s="130"/>
      <c r="D186" s="130"/>
      <c r="E186" s="130"/>
      <c r="F186" s="130"/>
      <c r="G186" s="130"/>
      <c r="H186" s="130"/>
      <c r="I186" s="130"/>
      <c r="J186" s="130"/>
      <c r="K186" s="130"/>
      <c r="L186" s="130"/>
      <c r="M186" s="130"/>
      <c r="N186" s="130"/>
      <c r="O186" s="130"/>
      <c r="P186" s="130"/>
      <c r="Q186" s="130"/>
      <c r="R186" s="130"/>
      <c r="S186" s="130"/>
      <c r="T186" s="127"/>
      <c r="U186" s="127"/>
      <c r="V186" s="127"/>
      <c r="W186" s="127"/>
      <c r="X186" s="127"/>
      <c r="Y186" s="127"/>
      <c r="Z186" s="127"/>
      <c r="AA186" s="127"/>
      <c r="AB186" s="127"/>
      <c r="AC186" s="127"/>
      <c r="AD186" s="127"/>
      <c r="AE186" s="127"/>
      <c r="AF186" s="127"/>
      <c r="AG186" s="127"/>
      <c r="AH186" s="127"/>
      <c r="AI186" s="127"/>
      <c r="AJ186" s="127"/>
      <c r="AK186" s="127"/>
      <c r="AL186" s="127"/>
      <c r="AM186" s="127"/>
    </row>
    <row r="187" spans="1:39" s="75" customFormat="1" ht="15" customHeight="1" x14ac:dyDescent="0.25">
      <c r="A187" s="130"/>
      <c r="B187" s="130"/>
      <c r="C187" s="130"/>
      <c r="D187" s="130"/>
      <c r="E187" s="130"/>
      <c r="F187" s="130"/>
      <c r="G187" s="130"/>
      <c r="H187" s="130"/>
      <c r="I187" s="130"/>
      <c r="J187" s="130"/>
      <c r="K187" s="130"/>
      <c r="L187" s="130"/>
      <c r="M187" s="130"/>
      <c r="N187" s="130"/>
      <c r="O187" s="130"/>
      <c r="P187" s="130"/>
      <c r="Q187" s="130"/>
      <c r="R187" s="130"/>
      <c r="S187" s="130"/>
      <c r="T187" s="127"/>
      <c r="U187" s="127"/>
      <c r="V187" s="127"/>
      <c r="W187" s="127"/>
      <c r="X187" s="127"/>
      <c r="Y187" s="127"/>
      <c r="Z187" s="127"/>
      <c r="AA187" s="127"/>
      <c r="AB187" s="127"/>
      <c r="AC187" s="127"/>
      <c r="AD187" s="127"/>
      <c r="AE187" s="127"/>
      <c r="AF187" s="127"/>
      <c r="AG187" s="127"/>
      <c r="AH187" s="127"/>
      <c r="AI187" s="127"/>
      <c r="AJ187" s="127"/>
      <c r="AK187" s="127"/>
      <c r="AL187" s="127"/>
      <c r="AM187" s="127"/>
    </row>
    <row r="188" spans="1:39" s="75" customFormat="1" ht="15" customHeight="1" x14ac:dyDescent="0.25">
      <c r="A188" s="130"/>
      <c r="B188" s="130"/>
      <c r="C188" s="130"/>
      <c r="D188" s="130"/>
      <c r="E188" s="130"/>
      <c r="F188" s="130"/>
      <c r="G188" s="130"/>
      <c r="H188" s="130"/>
      <c r="I188" s="130"/>
      <c r="J188" s="130"/>
      <c r="K188" s="130"/>
      <c r="L188" s="130"/>
      <c r="M188" s="130"/>
      <c r="N188" s="130"/>
      <c r="O188" s="130"/>
      <c r="P188" s="130"/>
      <c r="Q188" s="130"/>
      <c r="R188" s="130"/>
      <c r="S188" s="130"/>
      <c r="T188" s="127"/>
      <c r="U188" s="127"/>
      <c r="V188" s="127"/>
      <c r="W188" s="127"/>
      <c r="X188" s="127"/>
      <c r="Y188" s="127"/>
      <c r="Z188" s="127"/>
      <c r="AA188" s="127"/>
      <c r="AB188" s="127"/>
      <c r="AC188" s="127"/>
      <c r="AD188" s="127"/>
      <c r="AE188" s="127"/>
      <c r="AF188" s="127"/>
      <c r="AG188" s="127"/>
      <c r="AH188" s="127"/>
      <c r="AI188" s="127"/>
      <c r="AJ188" s="127"/>
      <c r="AK188" s="127"/>
      <c r="AL188" s="127"/>
      <c r="AM188" s="127"/>
    </row>
    <row r="189" spans="1:39" s="75" customFormat="1" ht="15" customHeight="1" x14ac:dyDescent="0.25">
      <c r="A189" s="130"/>
      <c r="B189" s="130"/>
      <c r="C189" s="130"/>
      <c r="D189" s="130"/>
      <c r="E189" s="130"/>
      <c r="F189" s="130"/>
      <c r="G189" s="130"/>
      <c r="H189" s="130"/>
      <c r="I189" s="130"/>
      <c r="J189" s="130"/>
      <c r="K189" s="130"/>
      <c r="L189" s="130"/>
      <c r="M189" s="130"/>
      <c r="N189" s="130"/>
      <c r="O189" s="130"/>
      <c r="P189" s="130"/>
      <c r="Q189" s="130"/>
      <c r="R189" s="130"/>
      <c r="S189" s="130"/>
      <c r="T189" s="127"/>
      <c r="U189" s="127"/>
      <c r="V189" s="127"/>
      <c r="W189" s="127"/>
      <c r="X189" s="127"/>
      <c r="Y189" s="127"/>
      <c r="Z189" s="127"/>
      <c r="AA189" s="127"/>
      <c r="AB189" s="127"/>
      <c r="AC189" s="127"/>
      <c r="AD189" s="127"/>
      <c r="AE189" s="127"/>
      <c r="AF189" s="127"/>
      <c r="AG189" s="127"/>
      <c r="AH189" s="127"/>
      <c r="AI189" s="127"/>
      <c r="AJ189" s="127"/>
      <c r="AK189" s="127"/>
      <c r="AL189" s="127"/>
      <c r="AM189" s="127"/>
    </row>
    <row r="190" spans="1:39" s="75" customFormat="1" ht="15" customHeight="1" x14ac:dyDescent="0.25">
      <c r="A190" s="130"/>
      <c r="B190" s="130"/>
      <c r="C190" s="130"/>
      <c r="D190" s="130"/>
      <c r="E190" s="130"/>
      <c r="F190" s="130"/>
      <c r="G190" s="130"/>
      <c r="H190" s="130"/>
      <c r="I190" s="130"/>
      <c r="J190" s="130"/>
      <c r="K190" s="130"/>
      <c r="L190" s="130"/>
      <c r="M190" s="130"/>
      <c r="N190" s="130"/>
      <c r="O190" s="130"/>
      <c r="P190" s="130"/>
      <c r="Q190" s="130"/>
      <c r="R190" s="130"/>
      <c r="S190" s="130"/>
      <c r="T190" s="127"/>
      <c r="U190" s="127"/>
      <c r="V190" s="127"/>
      <c r="W190" s="127"/>
      <c r="X190" s="127"/>
      <c r="Y190" s="127"/>
      <c r="Z190" s="127"/>
      <c r="AA190" s="127"/>
      <c r="AB190" s="127"/>
      <c r="AC190" s="127"/>
      <c r="AD190" s="127"/>
      <c r="AE190" s="127"/>
      <c r="AF190" s="127"/>
      <c r="AG190" s="127"/>
      <c r="AH190" s="127"/>
      <c r="AI190" s="127"/>
      <c r="AJ190" s="127"/>
      <c r="AK190" s="127"/>
      <c r="AL190" s="127"/>
      <c r="AM190" s="127"/>
    </row>
    <row r="191" spans="1:39" s="75" customFormat="1" ht="15" customHeight="1" x14ac:dyDescent="0.25">
      <c r="A191" s="130"/>
      <c r="B191" s="130"/>
      <c r="C191" s="130"/>
      <c r="D191" s="130"/>
      <c r="E191" s="130"/>
      <c r="F191" s="130"/>
      <c r="G191" s="130"/>
      <c r="H191" s="130"/>
      <c r="I191" s="130"/>
      <c r="J191" s="130"/>
      <c r="K191" s="130"/>
      <c r="L191" s="130"/>
      <c r="M191" s="130"/>
      <c r="N191" s="130"/>
      <c r="O191" s="130"/>
      <c r="P191" s="130"/>
      <c r="Q191" s="130"/>
      <c r="R191" s="130"/>
      <c r="S191" s="130"/>
      <c r="T191" s="127"/>
      <c r="U191" s="127"/>
      <c r="V191" s="127"/>
      <c r="W191" s="127"/>
      <c r="X191" s="127"/>
      <c r="Y191" s="127"/>
      <c r="Z191" s="127"/>
      <c r="AA191" s="127"/>
      <c r="AB191" s="127"/>
      <c r="AC191" s="127"/>
      <c r="AD191" s="127"/>
      <c r="AE191" s="127"/>
      <c r="AF191" s="127"/>
      <c r="AG191" s="127"/>
      <c r="AH191" s="127"/>
      <c r="AI191" s="127"/>
      <c r="AJ191" s="127"/>
      <c r="AK191" s="127"/>
      <c r="AL191" s="127"/>
      <c r="AM191" s="127"/>
    </row>
    <row r="192" spans="1:39" s="75" customFormat="1" ht="15" customHeight="1" x14ac:dyDescent="0.25">
      <c r="A192" s="130"/>
      <c r="B192" s="130"/>
      <c r="C192" s="130"/>
      <c r="D192" s="130"/>
      <c r="E192" s="130"/>
      <c r="F192" s="130"/>
      <c r="G192" s="130"/>
      <c r="H192" s="130"/>
      <c r="I192" s="130"/>
      <c r="J192" s="130"/>
      <c r="K192" s="130"/>
      <c r="L192" s="130"/>
      <c r="M192" s="130"/>
      <c r="N192" s="130"/>
      <c r="O192" s="130"/>
      <c r="P192" s="130"/>
      <c r="Q192" s="130"/>
      <c r="R192" s="130"/>
      <c r="S192" s="130"/>
      <c r="T192" s="127"/>
      <c r="U192" s="127"/>
      <c r="V192" s="127"/>
      <c r="W192" s="127"/>
      <c r="X192" s="127"/>
      <c r="Y192" s="127"/>
      <c r="Z192" s="127"/>
      <c r="AA192" s="127"/>
      <c r="AB192" s="127"/>
      <c r="AC192" s="127"/>
      <c r="AD192" s="127"/>
      <c r="AE192" s="127"/>
      <c r="AF192" s="127"/>
      <c r="AG192" s="127"/>
      <c r="AH192" s="127"/>
      <c r="AI192" s="127"/>
      <c r="AJ192" s="127"/>
      <c r="AK192" s="127"/>
      <c r="AL192" s="127"/>
      <c r="AM192" s="127"/>
    </row>
    <row r="193" spans="1:39" s="75" customFormat="1" ht="15" customHeight="1" x14ac:dyDescent="0.25">
      <c r="A193" s="130"/>
      <c r="B193" s="130"/>
      <c r="C193" s="130"/>
      <c r="D193" s="130"/>
      <c r="E193" s="130"/>
      <c r="F193" s="130"/>
      <c r="G193" s="130"/>
      <c r="H193" s="130"/>
      <c r="I193" s="130"/>
      <c r="J193" s="130"/>
      <c r="K193" s="130"/>
      <c r="L193" s="130"/>
      <c r="M193" s="130"/>
      <c r="N193" s="130"/>
      <c r="O193" s="130"/>
      <c r="P193" s="130"/>
      <c r="Q193" s="130"/>
      <c r="R193" s="130"/>
      <c r="S193" s="130"/>
      <c r="T193" s="127"/>
      <c r="U193" s="127"/>
      <c r="V193" s="127"/>
      <c r="W193" s="127"/>
      <c r="X193" s="127"/>
      <c r="Y193" s="127"/>
      <c r="Z193" s="127"/>
      <c r="AA193" s="127"/>
      <c r="AB193" s="127"/>
      <c r="AC193" s="127"/>
      <c r="AD193" s="127"/>
      <c r="AE193" s="127"/>
      <c r="AF193" s="127"/>
      <c r="AG193" s="127"/>
      <c r="AH193" s="127"/>
      <c r="AI193" s="127"/>
      <c r="AJ193" s="127"/>
      <c r="AK193" s="127"/>
      <c r="AL193" s="127"/>
      <c r="AM193" s="127"/>
    </row>
    <row r="194" spans="1:39" s="75" customFormat="1" ht="15" customHeight="1" x14ac:dyDescent="0.25">
      <c r="A194" s="130"/>
      <c r="B194" s="130"/>
      <c r="C194" s="130"/>
      <c r="D194" s="130"/>
      <c r="E194" s="130"/>
      <c r="F194" s="130"/>
      <c r="G194" s="130"/>
      <c r="H194" s="130"/>
      <c r="I194" s="130"/>
      <c r="J194" s="130"/>
      <c r="K194" s="130"/>
      <c r="L194" s="130"/>
      <c r="M194" s="130"/>
      <c r="N194" s="130"/>
      <c r="O194" s="130"/>
      <c r="P194" s="130"/>
      <c r="Q194" s="130"/>
      <c r="R194" s="130"/>
      <c r="S194" s="130"/>
      <c r="T194" s="127"/>
      <c r="U194" s="127"/>
      <c r="V194" s="127"/>
      <c r="W194" s="127"/>
      <c r="X194" s="127"/>
      <c r="Y194" s="127"/>
      <c r="Z194" s="127"/>
      <c r="AA194" s="127"/>
      <c r="AB194" s="127"/>
      <c r="AC194" s="127"/>
      <c r="AD194" s="127"/>
      <c r="AE194" s="127"/>
      <c r="AF194" s="127"/>
      <c r="AG194" s="127"/>
      <c r="AH194" s="127"/>
      <c r="AI194" s="127"/>
      <c r="AJ194" s="127"/>
      <c r="AK194" s="127"/>
      <c r="AL194" s="127"/>
      <c r="AM194" s="127"/>
    </row>
    <row r="195" spans="1:39" s="75" customFormat="1" ht="15" customHeight="1" x14ac:dyDescent="0.25">
      <c r="A195" s="130"/>
      <c r="B195" s="130"/>
      <c r="C195" s="130"/>
      <c r="D195" s="130"/>
      <c r="E195" s="130"/>
      <c r="F195" s="130"/>
      <c r="G195" s="130"/>
      <c r="H195" s="130"/>
      <c r="I195" s="130"/>
      <c r="J195" s="130"/>
      <c r="K195" s="130"/>
      <c r="L195" s="130"/>
      <c r="M195" s="130"/>
      <c r="N195" s="130"/>
      <c r="O195" s="130"/>
      <c r="P195" s="130"/>
      <c r="Q195" s="130"/>
      <c r="R195" s="130"/>
      <c r="S195" s="130"/>
      <c r="T195" s="127"/>
      <c r="U195" s="127"/>
      <c r="V195" s="127"/>
      <c r="W195" s="127"/>
      <c r="X195" s="127"/>
      <c r="Y195" s="127"/>
      <c r="Z195" s="127"/>
      <c r="AA195" s="127"/>
      <c r="AB195" s="127"/>
      <c r="AC195" s="127"/>
      <c r="AD195" s="127"/>
      <c r="AE195" s="127"/>
      <c r="AF195" s="127"/>
      <c r="AG195" s="127"/>
      <c r="AH195" s="127"/>
      <c r="AI195" s="127"/>
      <c r="AJ195" s="127"/>
      <c r="AK195" s="127"/>
      <c r="AL195" s="127"/>
      <c r="AM195" s="127"/>
    </row>
    <row r="196" spans="1:39" s="75" customFormat="1" ht="15" customHeight="1" x14ac:dyDescent="0.25">
      <c r="A196" s="130"/>
      <c r="B196" s="130"/>
      <c r="C196" s="130"/>
      <c r="D196" s="130"/>
      <c r="E196" s="130"/>
      <c r="F196" s="130"/>
      <c r="G196" s="130"/>
      <c r="H196" s="130"/>
      <c r="I196" s="130"/>
      <c r="J196" s="130"/>
      <c r="K196" s="130"/>
      <c r="L196" s="130"/>
      <c r="M196" s="130"/>
      <c r="N196" s="130"/>
      <c r="O196" s="130"/>
      <c r="P196" s="130"/>
      <c r="Q196" s="130"/>
      <c r="R196" s="130"/>
      <c r="S196" s="130"/>
      <c r="T196" s="127"/>
      <c r="U196" s="127"/>
      <c r="V196" s="127"/>
      <c r="W196" s="127"/>
      <c r="X196" s="127"/>
      <c r="Y196" s="127"/>
      <c r="Z196" s="127"/>
      <c r="AA196" s="127"/>
      <c r="AB196" s="127"/>
      <c r="AC196" s="127"/>
      <c r="AD196" s="127"/>
      <c r="AE196" s="127"/>
      <c r="AF196" s="127"/>
      <c r="AG196" s="127"/>
      <c r="AH196" s="127"/>
      <c r="AI196" s="127"/>
      <c r="AJ196" s="127"/>
      <c r="AK196" s="127"/>
      <c r="AL196" s="127"/>
      <c r="AM196" s="127"/>
    </row>
    <row r="197" spans="1:39" s="75" customFormat="1" ht="15" customHeight="1" x14ac:dyDescent="0.25">
      <c r="A197" s="130"/>
      <c r="B197" s="130"/>
      <c r="C197" s="130"/>
      <c r="D197" s="130"/>
      <c r="E197" s="130"/>
      <c r="F197" s="130"/>
      <c r="G197" s="130"/>
      <c r="H197" s="130"/>
      <c r="I197" s="130"/>
      <c r="J197" s="130"/>
      <c r="K197" s="130"/>
      <c r="L197" s="130"/>
      <c r="M197" s="130"/>
      <c r="N197" s="130"/>
      <c r="O197" s="130"/>
      <c r="P197" s="130"/>
      <c r="Q197" s="130"/>
      <c r="R197" s="130"/>
      <c r="S197" s="130"/>
      <c r="T197" s="127"/>
      <c r="U197" s="127"/>
      <c r="V197" s="127"/>
      <c r="W197" s="127"/>
      <c r="X197" s="127"/>
      <c r="Y197" s="127"/>
      <c r="Z197" s="127"/>
      <c r="AA197" s="127"/>
      <c r="AB197" s="127"/>
      <c r="AC197" s="127"/>
      <c r="AD197" s="127"/>
      <c r="AE197" s="127"/>
      <c r="AF197" s="127"/>
      <c r="AG197" s="127"/>
      <c r="AH197" s="127"/>
      <c r="AI197" s="127"/>
      <c r="AJ197" s="127"/>
      <c r="AK197" s="127"/>
      <c r="AL197" s="127"/>
      <c r="AM197" s="127"/>
    </row>
    <row r="198" spans="1:39" s="75" customFormat="1" ht="15" customHeight="1" x14ac:dyDescent="0.25">
      <c r="A198" s="130"/>
      <c r="B198" s="130"/>
      <c r="C198" s="130"/>
      <c r="D198" s="130"/>
      <c r="E198" s="130"/>
      <c r="F198" s="130"/>
      <c r="G198" s="130"/>
      <c r="H198" s="130"/>
      <c r="I198" s="130"/>
      <c r="J198" s="130"/>
      <c r="K198" s="130"/>
      <c r="L198" s="130"/>
      <c r="M198" s="130"/>
      <c r="N198" s="130"/>
      <c r="O198" s="130"/>
      <c r="P198" s="130"/>
      <c r="Q198" s="130"/>
      <c r="R198" s="130"/>
      <c r="S198" s="130"/>
      <c r="T198" s="127"/>
      <c r="U198" s="127"/>
      <c r="V198" s="127"/>
      <c r="W198" s="127"/>
      <c r="X198" s="127"/>
      <c r="Y198" s="127"/>
      <c r="Z198" s="127"/>
      <c r="AA198" s="127"/>
      <c r="AB198" s="127"/>
      <c r="AC198" s="127"/>
      <c r="AD198" s="127"/>
      <c r="AE198" s="127"/>
      <c r="AF198" s="127"/>
      <c r="AG198" s="127"/>
      <c r="AH198" s="127"/>
      <c r="AI198" s="127"/>
      <c r="AJ198" s="127"/>
      <c r="AK198" s="127"/>
      <c r="AL198" s="127"/>
      <c r="AM198" s="127"/>
    </row>
    <row r="199" spans="1:39" s="75" customFormat="1" ht="15" customHeight="1" x14ac:dyDescent="0.25">
      <c r="A199" s="130"/>
      <c r="B199" s="130"/>
      <c r="C199" s="130"/>
      <c r="D199" s="130"/>
      <c r="E199" s="130"/>
      <c r="F199" s="130"/>
      <c r="G199" s="130"/>
      <c r="H199" s="130"/>
      <c r="I199" s="130"/>
      <c r="J199" s="130"/>
      <c r="K199" s="130"/>
      <c r="L199" s="130"/>
      <c r="M199" s="130"/>
      <c r="N199" s="130"/>
      <c r="O199" s="130"/>
      <c r="P199" s="130"/>
      <c r="Q199" s="130"/>
      <c r="R199" s="130"/>
      <c r="S199" s="130"/>
      <c r="T199" s="127"/>
      <c r="U199" s="127"/>
      <c r="V199" s="127"/>
      <c r="W199" s="127"/>
      <c r="X199" s="127"/>
      <c r="Y199" s="127"/>
      <c r="Z199" s="127"/>
      <c r="AA199" s="127"/>
      <c r="AB199" s="127"/>
      <c r="AC199" s="127"/>
      <c r="AD199" s="127"/>
      <c r="AE199" s="127"/>
      <c r="AF199" s="127"/>
      <c r="AG199" s="127"/>
      <c r="AH199" s="127"/>
      <c r="AI199" s="127"/>
      <c r="AJ199" s="127"/>
      <c r="AK199" s="127"/>
      <c r="AL199" s="127"/>
      <c r="AM199" s="127"/>
    </row>
    <row r="200" spans="1:39" s="75" customFormat="1" ht="15" customHeight="1" x14ac:dyDescent="0.25">
      <c r="A200" s="130"/>
      <c r="B200" s="130"/>
      <c r="C200" s="130"/>
      <c r="D200" s="130"/>
      <c r="E200" s="130"/>
      <c r="F200" s="130"/>
      <c r="G200" s="130"/>
      <c r="H200" s="130"/>
      <c r="I200" s="130"/>
      <c r="J200" s="130"/>
      <c r="K200" s="130"/>
      <c r="L200" s="130"/>
      <c r="M200" s="130"/>
      <c r="N200" s="130"/>
      <c r="O200" s="130"/>
      <c r="P200" s="130"/>
      <c r="Q200" s="130"/>
      <c r="R200" s="130"/>
      <c r="S200" s="130"/>
      <c r="T200" s="127"/>
      <c r="U200" s="127"/>
      <c r="V200" s="127"/>
      <c r="W200" s="127"/>
      <c r="X200" s="127"/>
      <c r="Y200" s="127"/>
      <c r="Z200" s="127"/>
      <c r="AA200" s="127"/>
      <c r="AB200" s="127"/>
      <c r="AC200" s="127"/>
      <c r="AD200" s="127"/>
      <c r="AE200" s="127"/>
      <c r="AF200" s="127"/>
      <c r="AG200" s="127"/>
      <c r="AH200" s="127"/>
      <c r="AI200" s="127"/>
      <c r="AJ200" s="127"/>
      <c r="AK200" s="127"/>
      <c r="AL200" s="127"/>
      <c r="AM200" s="127"/>
    </row>
    <row r="201" spans="1:39" s="75" customFormat="1" ht="15" customHeight="1" x14ac:dyDescent="0.25">
      <c r="A201" s="130"/>
      <c r="B201" s="130"/>
      <c r="C201" s="130"/>
      <c r="D201" s="130"/>
      <c r="E201" s="130"/>
      <c r="F201" s="130"/>
      <c r="G201" s="130"/>
      <c r="H201" s="130"/>
      <c r="I201" s="130"/>
      <c r="J201" s="130"/>
      <c r="K201" s="130"/>
      <c r="L201" s="130"/>
      <c r="M201" s="130"/>
      <c r="N201" s="130"/>
      <c r="O201" s="130"/>
      <c r="P201" s="130"/>
      <c r="Q201" s="130"/>
      <c r="R201" s="130"/>
      <c r="S201" s="130"/>
      <c r="T201" s="127"/>
      <c r="U201" s="127"/>
      <c r="V201" s="127"/>
      <c r="W201" s="127"/>
      <c r="X201" s="127"/>
      <c r="Y201" s="127"/>
      <c r="Z201" s="127"/>
      <c r="AA201" s="127"/>
      <c r="AB201" s="127"/>
      <c r="AC201" s="127"/>
      <c r="AD201" s="127"/>
      <c r="AE201" s="127"/>
      <c r="AF201" s="127"/>
      <c r="AG201" s="127"/>
      <c r="AH201" s="127"/>
      <c r="AI201" s="127"/>
      <c r="AJ201" s="127"/>
      <c r="AK201" s="127"/>
      <c r="AL201" s="127"/>
      <c r="AM201" s="127"/>
    </row>
    <row r="202" spans="1:39" s="75" customFormat="1" ht="15" customHeight="1" x14ac:dyDescent="0.25">
      <c r="A202" s="130"/>
      <c r="B202" s="130"/>
      <c r="C202" s="130"/>
      <c r="D202" s="130"/>
      <c r="E202" s="130"/>
      <c r="F202" s="130"/>
      <c r="G202" s="130"/>
      <c r="H202" s="130"/>
      <c r="I202" s="130"/>
      <c r="J202" s="130"/>
      <c r="K202" s="130"/>
      <c r="L202" s="130"/>
      <c r="M202" s="130"/>
      <c r="N202" s="130"/>
      <c r="O202" s="130"/>
      <c r="P202" s="130"/>
      <c r="Q202" s="130"/>
      <c r="R202" s="130"/>
      <c r="S202" s="130"/>
      <c r="T202" s="127"/>
      <c r="U202" s="127"/>
      <c r="V202" s="127"/>
      <c r="W202" s="127"/>
      <c r="X202" s="127"/>
      <c r="Y202" s="127"/>
      <c r="Z202" s="127"/>
      <c r="AA202" s="127"/>
      <c r="AB202" s="127"/>
      <c r="AC202" s="127"/>
      <c r="AD202" s="127"/>
      <c r="AE202" s="127"/>
      <c r="AF202" s="127"/>
      <c r="AG202" s="127"/>
      <c r="AH202" s="127"/>
      <c r="AI202" s="127"/>
      <c r="AJ202" s="127"/>
      <c r="AK202" s="127"/>
      <c r="AL202" s="127"/>
      <c r="AM202" s="127"/>
    </row>
    <row r="203" spans="1:39" s="75" customFormat="1" ht="15" customHeight="1" x14ac:dyDescent="0.25">
      <c r="A203" s="130"/>
      <c r="B203" s="130"/>
      <c r="C203" s="130"/>
      <c r="D203" s="130"/>
      <c r="E203" s="130"/>
      <c r="F203" s="130"/>
      <c r="G203" s="130"/>
      <c r="H203" s="130"/>
      <c r="I203" s="130"/>
      <c r="J203" s="130"/>
      <c r="K203" s="130"/>
      <c r="L203" s="130"/>
      <c r="M203" s="130"/>
      <c r="N203" s="130"/>
      <c r="O203" s="130"/>
      <c r="P203" s="130"/>
      <c r="Q203" s="130"/>
      <c r="R203" s="130"/>
      <c r="S203" s="130"/>
      <c r="T203" s="127"/>
      <c r="U203" s="127"/>
      <c r="V203" s="127"/>
      <c r="W203" s="127"/>
      <c r="X203" s="127"/>
      <c r="Y203" s="127"/>
      <c r="Z203" s="127"/>
      <c r="AA203" s="127"/>
      <c r="AB203" s="127"/>
      <c r="AC203" s="127"/>
      <c r="AD203" s="127"/>
      <c r="AE203" s="127"/>
      <c r="AF203" s="127"/>
      <c r="AG203" s="127"/>
      <c r="AH203" s="127"/>
      <c r="AI203" s="127"/>
      <c r="AJ203" s="127"/>
      <c r="AK203" s="127"/>
      <c r="AL203" s="127"/>
      <c r="AM203" s="127"/>
    </row>
    <row r="204" spans="1:39" s="75" customFormat="1" ht="15" customHeight="1" x14ac:dyDescent="0.25">
      <c r="A204" s="130"/>
      <c r="B204" s="130"/>
      <c r="C204" s="130"/>
      <c r="D204" s="130"/>
      <c r="E204" s="130"/>
      <c r="F204" s="130"/>
      <c r="G204" s="130"/>
      <c r="H204" s="130"/>
      <c r="I204" s="130"/>
      <c r="J204" s="130"/>
      <c r="K204" s="130"/>
      <c r="L204" s="130"/>
      <c r="M204" s="130"/>
      <c r="N204" s="130"/>
      <c r="O204" s="130"/>
      <c r="P204" s="130"/>
      <c r="Q204" s="130"/>
      <c r="R204" s="130"/>
      <c r="S204" s="130"/>
      <c r="T204" s="127"/>
      <c r="U204" s="127"/>
      <c r="V204" s="127"/>
      <c r="W204" s="127"/>
      <c r="X204" s="127"/>
      <c r="Y204" s="127"/>
      <c r="Z204" s="127"/>
      <c r="AA204" s="127"/>
      <c r="AB204" s="127"/>
      <c r="AC204" s="127"/>
      <c r="AD204" s="127"/>
      <c r="AE204" s="127"/>
      <c r="AF204" s="127"/>
      <c r="AG204" s="127"/>
      <c r="AH204" s="127"/>
      <c r="AI204" s="127"/>
      <c r="AJ204" s="127"/>
      <c r="AK204" s="127"/>
      <c r="AL204" s="127"/>
      <c r="AM204" s="127"/>
    </row>
    <row r="205" spans="1:39" s="75" customFormat="1" ht="15" customHeight="1" x14ac:dyDescent="0.25">
      <c r="A205" s="130"/>
      <c r="B205" s="130"/>
      <c r="C205" s="130"/>
      <c r="D205" s="130"/>
      <c r="E205" s="130"/>
      <c r="F205" s="130"/>
      <c r="G205" s="130"/>
      <c r="H205" s="130"/>
      <c r="I205" s="130"/>
      <c r="J205" s="130"/>
      <c r="K205" s="130"/>
      <c r="L205" s="130"/>
      <c r="M205" s="130"/>
      <c r="N205" s="130"/>
      <c r="O205" s="130"/>
      <c r="P205" s="130"/>
      <c r="Q205" s="130"/>
      <c r="R205" s="130"/>
      <c r="S205" s="130"/>
      <c r="T205" s="127"/>
      <c r="U205" s="127"/>
      <c r="V205" s="127"/>
      <c r="W205" s="127"/>
      <c r="X205" s="127"/>
      <c r="Y205" s="127"/>
      <c r="Z205" s="127"/>
      <c r="AA205" s="127"/>
      <c r="AB205" s="127"/>
      <c r="AC205" s="127"/>
      <c r="AD205" s="127"/>
      <c r="AE205" s="127"/>
      <c r="AF205" s="127"/>
      <c r="AG205" s="127"/>
      <c r="AH205" s="127"/>
      <c r="AI205" s="127"/>
      <c r="AJ205" s="127"/>
      <c r="AK205" s="127"/>
      <c r="AL205" s="127"/>
      <c r="AM205" s="127"/>
    </row>
    <row r="206" spans="1:39" s="75" customFormat="1" ht="15" customHeight="1" x14ac:dyDescent="0.25">
      <c r="A206" s="130"/>
      <c r="B206" s="130"/>
      <c r="C206" s="130"/>
      <c r="D206" s="130"/>
      <c r="E206" s="130"/>
      <c r="F206" s="130"/>
      <c r="G206" s="130"/>
      <c r="H206" s="130"/>
      <c r="I206" s="130"/>
      <c r="J206" s="130"/>
      <c r="K206" s="130"/>
      <c r="L206" s="130"/>
      <c r="M206" s="130"/>
      <c r="N206" s="130"/>
      <c r="O206" s="130"/>
      <c r="P206" s="130"/>
      <c r="Q206" s="130"/>
      <c r="R206" s="130"/>
      <c r="S206" s="130"/>
      <c r="T206" s="127"/>
      <c r="U206" s="127"/>
      <c r="V206" s="127"/>
      <c r="W206" s="127"/>
      <c r="X206" s="127"/>
      <c r="Y206" s="127"/>
      <c r="Z206" s="127"/>
      <c r="AA206" s="127"/>
      <c r="AB206" s="127"/>
      <c r="AC206" s="127"/>
      <c r="AD206" s="127"/>
      <c r="AE206" s="127"/>
      <c r="AF206" s="127"/>
      <c r="AG206" s="127"/>
      <c r="AH206" s="127"/>
      <c r="AI206" s="127"/>
      <c r="AJ206" s="127"/>
      <c r="AK206" s="127"/>
      <c r="AL206" s="127"/>
      <c r="AM206" s="127"/>
    </row>
    <row r="207" spans="1:39" s="75" customFormat="1" ht="15" customHeight="1" x14ac:dyDescent="0.25">
      <c r="A207" s="130"/>
      <c r="B207" s="130"/>
      <c r="C207" s="130"/>
      <c r="D207" s="130"/>
      <c r="E207" s="130"/>
      <c r="F207" s="130"/>
      <c r="G207" s="130"/>
      <c r="H207" s="130"/>
      <c r="I207" s="130"/>
      <c r="J207" s="130"/>
      <c r="K207" s="130"/>
      <c r="L207" s="130"/>
      <c r="M207" s="130"/>
      <c r="N207" s="130"/>
      <c r="O207" s="130"/>
      <c r="P207" s="130"/>
      <c r="Q207" s="130"/>
      <c r="R207" s="130"/>
      <c r="S207" s="130"/>
      <c r="T207" s="127"/>
      <c r="U207" s="127"/>
      <c r="V207" s="127"/>
      <c r="W207" s="127"/>
      <c r="X207" s="127"/>
      <c r="Y207" s="127"/>
      <c r="Z207" s="127"/>
      <c r="AA207" s="127"/>
      <c r="AB207" s="127"/>
      <c r="AC207" s="127"/>
      <c r="AD207" s="127"/>
      <c r="AE207" s="127"/>
      <c r="AF207" s="127"/>
      <c r="AG207" s="127"/>
      <c r="AH207" s="127"/>
      <c r="AI207" s="127"/>
      <c r="AJ207" s="127"/>
      <c r="AK207" s="127"/>
      <c r="AL207" s="127"/>
      <c r="AM207" s="127"/>
    </row>
    <row r="208" spans="1:39" s="75" customFormat="1" ht="15" customHeight="1" x14ac:dyDescent="0.25">
      <c r="A208" s="130"/>
      <c r="B208" s="130"/>
      <c r="C208" s="130"/>
      <c r="D208" s="130"/>
      <c r="E208" s="130"/>
      <c r="F208" s="130"/>
      <c r="G208" s="130"/>
      <c r="H208" s="130"/>
      <c r="I208" s="130"/>
      <c r="J208" s="130"/>
      <c r="K208" s="130"/>
      <c r="L208" s="130"/>
      <c r="M208" s="130"/>
      <c r="N208" s="130"/>
      <c r="O208" s="130"/>
      <c r="P208" s="130"/>
      <c r="Q208" s="130"/>
      <c r="R208" s="130"/>
      <c r="S208" s="130"/>
      <c r="T208" s="127"/>
      <c r="U208" s="127"/>
      <c r="V208" s="127"/>
      <c r="W208" s="127"/>
      <c r="X208" s="127"/>
      <c r="Y208" s="127"/>
      <c r="Z208" s="127"/>
      <c r="AA208" s="127"/>
      <c r="AB208" s="127"/>
      <c r="AC208" s="127"/>
      <c r="AD208" s="127"/>
      <c r="AE208" s="127"/>
      <c r="AF208" s="127"/>
      <c r="AG208" s="127"/>
      <c r="AH208" s="127"/>
      <c r="AI208" s="127"/>
      <c r="AJ208" s="127"/>
      <c r="AK208" s="127"/>
      <c r="AL208" s="127"/>
      <c r="AM208" s="127"/>
    </row>
    <row r="209" spans="1:39" s="75" customFormat="1" ht="15" customHeight="1" x14ac:dyDescent="0.25">
      <c r="A209" s="130"/>
      <c r="B209" s="130"/>
      <c r="C209" s="130"/>
      <c r="D209" s="130"/>
      <c r="E209" s="130"/>
      <c r="F209" s="130"/>
      <c r="G209" s="130"/>
      <c r="H209" s="130"/>
      <c r="I209" s="130"/>
      <c r="J209" s="130"/>
      <c r="K209" s="130"/>
      <c r="L209" s="130"/>
      <c r="M209" s="130"/>
      <c r="N209" s="130"/>
      <c r="O209" s="130"/>
      <c r="P209" s="130"/>
      <c r="Q209" s="130"/>
      <c r="R209" s="130"/>
      <c r="S209" s="130"/>
      <c r="T209" s="127"/>
      <c r="U209" s="127"/>
      <c r="V209" s="127"/>
      <c r="W209" s="127"/>
      <c r="X209" s="127"/>
      <c r="Y209" s="127"/>
      <c r="Z209" s="127"/>
      <c r="AA209" s="127"/>
      <c r="AB209" s="127"/>
      <c r="AC209" s="127"/>
      <c r="AD209" s="127"/>
      <c r="AE209" s="127"/>
      <c r="AF209" s="127"/>
      <c r="AG209" s="127"/>
      <c r="AH209" s="127"/>
      <c r="AI209" s="127"/>
      <c r="AJ209" s="127"/>
      <c r="AK209" s="127"/>
      <c r="AL209" s="127"/>
      <c r="AM209" s="127"/>
    </row>
    <row r="210" spans="1:39" s="75" customFormat="1" ht="15" customHeight="1" x14ac:dyDescent="0.25">
      <c r="A210" s="130"/>
      <c r="B210" s="130"/>
      <c r="C210" s="130"/>
      <c r="D210" s="130"/>
      <c r="E210" s="130"/>
      <c r="F210" s="130"/>
      <c r="G210" s="130"/>
      <c r="H210" s="130"/>
      <c r="I210" s="130"/>
      <c r="J210" s="130"/>
      <c r="K210" s="130"/>
      <c r="L210" s="130"/>
      <c r="M210" s="130"/>
      <c r="N210" s="130"/>
      <c r="O210" s="130"/>
      <c r="P210" s="130"/>
      <c r="Q210" s="130"/>
      <c r="R210" s="130"/>
      <c r="S210" s="130"/>
      <c r="T210" s="127"/>
      <c r="U210" s="127"/>
      <c r="V210" s="127"/>
      <c r="W210" s="127"/>
      <c r="X210" s="127"/>
      <c r="Y210" s="127"/>
      <c r="Z210" s="127"/>
      <c r="AA210" s="127"/>
      <c r="AB210" s="127"/>
      <c r="AC210" s="127"/>
      <c r="AD210" s="127"/>
      <c r="AE210" s="127"/>
      <c r="AF210" s="127"/>
      <c r="AG210" s="127"/>
      <c r="AH210" s="127"/>
      <c r="AI210" s="127"/>
      <c r="AJ210" s="127"/>
      <c r="AK210" s="127"/>
      <c r="AL210" s="127"/>
      <c r="AM210" s="127"/>
    </row>
    <row r="211" spans="1:39" s="75" customFormat="1" ht="15" customHeight="1" x14ac:dyDescent="0.25">
      <c r="A211" s="130"/>
      <c r="B211" s="130"/>
      <c r="C211" s="130"/>
      <c r="D211" s="130"/>
      <c r="E211" s="130"/>
      <c r="F211" s="130"/>
      <c r="G211" s="130"/>
      <c r="H211" s="130"/>
      <c r="I211" s="130"/>
      <c r="J211" s="130"/>
      <c r="K211" s="130"/>
      <c r="L211" s="130"/>
      <c r="M211" s="130"/>
      <c r="N211" s="130"/>
      <c r="O211" s="130"/>
      <c r="P211" s="130"/>
      <c r="Q211" s="130"/>
      <c r="R211" s="130"/>
      <c r="S211" s="130"/>
      <c r="T211" s="127"/>
      <c r="U211" s="127"/>
      <c r="V211" s="127"/>
      <c r="W211" s="127"/>
      <c r="X211" s="127"/>
      <c r="Y211" s="127"/>
      <c r="Z211" s="127"/>
      <c r="AA211" s="127"/>
      <c r="AB211" s="127"/>
      <c r="AC211" s="127"/>
      <c r="AD211" s="127"/>
      <c r="AE211" s="127"/>
      <c r="AF211" s="127"/>
      <c r="AG211" s="127"/>
      <c r="AH211" s="127"/>
      <c r="AI211" s="127"/>
      <c r="AJ211" s="127"/>
      <c r="AK211" s="127"/>
      <c r="AL211" s="127"/>
      <c r="AM211" s="127"/>
    </row>
    <row r="212" spans="1:39" s="75" customFormat="1" ht="15" customHeight="1" x14ac:dyDescent="0.25">
      <c r="A212" s="130"/>
      <c r="B212" s="130"/>
      <c r="C212" s="130"/>
      <c r="D212" s="130"/>
      <c r="E212" s="130"/>
      <c r="F212" s="130"/>
      <c r="G212" s="130"/>
      <c r="H212" s="130"/>
      <c r="I212" s="130"/>
      <c r="J212" s="130"/>
      <c r="K212" s="130"/>
      <c r="L212" s="130"/>
      <c r="M212" s="130"/>
      <c r="N212" s="130"/>
      <c r="O212" s="130"/>
      <c r="P212" s="130"/>
      <c r="Q212" s="130"/>
      <c r="R212" s="130"/>
      <c r="S212" s="130"/>
      <c r="T212" s="127"/>
      <c r="U212" s="127"/>
      <c r="V212" s="127"/>
      <c r="W212" s="127"/>
      <c r="X212" s="127"/>
      <c r="Y212" s="127"/>
      <c r="Z212" s="127"/>
      <c r="AA212" s="127"/>
      <c r="AB212" s="127"/>
      <c r="AC212" s="127"/>
      <c r="AD212" s="127"/>
      <c r="AE212" s="127"/>
      <c r="AF212" s="127"/>
      <c r="AG212" s="127"/>
      <c r="AH212" s="127"/>
      <c r="AI212" s="127"/>
      <c r="AJ212" s="127"/>
      <c r="AK212" s="127"/>
      <c r="AL212" s="127"/>
      <c r="AM212" s="127"/>
    </row>
    <row r="213" spans="1:39" s="75" customFormat="1" ht="15" customHeight="1" x14ac:dyDescent="0.25">
      <c r="A213" s="130"/>
      <c r="B213" s="130"/>
      <c r="C213" s="130"/>
      <c r="D213" s="130"/>
      <c r="E213" s="130"/>
      <c r="F213" s="130"/>
      <c r="G213" s="130"/>
      <c r="H213" s="130"/>
      <c r="I213" s="130"/>
      <c r="J213" s="130"/>
      <c r="K213" s="130"/>
      <c r="L213" s="130"/>
      <c r="M213" s="130"/>
      <c r="N213" s="130"/>
      <c r="O213" s="130"/>
      <c r="P213" s="130"/>
      <c r="Q213" s="130"/>
      <c r="R213" s="130"/>
      <c r="S213" s="130"/>
      <c r="T213" s="127"/>
      <c r="U213" s="127"/>
      <c r="V213" s="127"/>
      <c r="W213" s="127"/>
      <c r="X213" s="127"/>
      <c r="Y213" s="127"/>
      <c r="Z213" s="127"/>
      <c r="AA213" s="127"/>
      <c r="AB213" s="127"/>
      <c r="AC213" s="127"/>
      <c r="AD213" s="127"/>
      <c r="AE213" s="127"/>
      <c r="AF213" s="127"/>
      <c r="AG213" s="127"/>
      <c r="AH213" s="127"/>
      <c r="AI213" s="127"/>
      <c r="AJ213" s="127"/>
      <c r="AK213" s="127"/>
      <c r="AL213" s="127"/>
      <c r="AM213" s="127"/>
    </row>
    <row r="214" spans="1:39" s="75" customFormat="1" ht="15" customHeight="1" x14ac:dyDescent="0.25">
      <c r="A214" s="130"/>
      <c r="B214" s="130"/>
      <c r="C214" s="130"/>
      <c r="D214" s="130"/>
      <c r="E214" s="130"/>
      <c r="F214" s="130"/>
      <c r="G214" s="130"/>
      <c r="H214" s="130"/>
      <c r="I214" s="130"/>
      <c r="J214" s="130"/>
      <c r="K214" s="130"/>
      <c r="L214" s="130"/>
      <c r="M214" s="130"/>
      <c r="N214" s="130"/>
      <c r="O214" s="130"/>
      <c r="P214" s="130"/>
      <c r="Q214" s="130"/>
      <c r="R214" s="130"/>
      <c r="S214" s="130"/>
      <c r="T214" s="127"/>
      <c r="U214" s="127"/>
      <c r="V214" s="127"/>
      <c r="W214" s="127"/>
      <c r="X214" s="127"/>
      <c r="Y214" s="127"/>
      <c r="Z214" s="127"/>
      <c r="AA214" s="127"/>
      <c r="AB214" s="127"/>
      <c r="AC214" s="127"/>
      <c r="AD214" s="127"/>
      <c r="AE214" s="127"/>
      <c r="AF214" s="127"/>
      <c r="AG214" s="127"/>
      <c r="AH214" s="127"/>
      <c r="AI214" s="127"/>
      <c r="AJ214" s="127"/>
      <c r="AK214" s="127"/>
      <c r="AL214" s="127"/>
      <c r="AM214" s="127"/>
    </row>
    <row r="215" spans="1:39" s="75" customFormat="1" ht="15" customHeight="1" x14ac:dyDescent="0.25">
      <c r="A215" s="130"/>
      <c r="B215" s="130"/>
      <c r="C215" s="130"/>
      <c r="D215" s="130"/>
      <c r="E215" s="130"/>
      <c r="F215" s="130"/>
      <c r="G215" s="130"/>
      <c r="H215" s="130"/>
      <c r="I215" s="130"/>
      <c r="J215" s="130"/>
      <c r="K215" s="130"/>
      <c r="L215" s="130"/>
      <c r="M215" s="130"/>
      <c r="N215" s="130"/>
      <c r="O215" s="130"/>
      <c r="P215" s="130"/>
      <c r="Q215" s="130"/>
      <c r="R215" s="130"/>
      <c r="S215" s="130"/>
      <c r="T215" s="127"/>
      <c r="U215" s="127"/>
      <c r="V215" s="127"/>
      <c r="W215" s="127"/>
      <c r="X215" s="127"/>
      <c r="Y215" s="127"/>
      <c r="Z215" s="127"/>
      <c r="AA215" s="127"/>
      <c r="AB215" s="127"/>
      <c r="AC215" s="127"/>
      <c r="AD215" s="127"/>
      <c r="AE215" s="127"/>
      <c r="AF215" s="127"/>
      <c r="AG215" s="127"/>
      <c r="AH215" s="127"/>
      <c r="AI215" s="127"/>
      <c r="AJ215" s="127"/>
      <c r="AK215" s="127"/>
      <c r="AL215" s="127"/>
      <c r="AM215" s="127"/>
    </row>
    <row r="216" spans="1:39" s="75" customFormat="1" ht="15" customHeight="1" x14ac:dyDescent="0.25">
      <c r="A216" s="130"/>
      <c r="B216" s="130"/>
      <c r="C216" s="130"/>
      <c r="D216" s="130"/>
      <c r="E216" s="130"/>
      <c r="F216" s="130"/>
      <c r="G216" s="130"/>
      <c r="H216" s="130"/>
      <c r="I216" s="130"/>
      <c r="J216" s="130"/>
      <c r="K216" s="130"/>
      <c r="L216" s="130"/>
      <c r="M216" s="130"/>
      <c r="N216" s="130"/>
      <c r="O216" s="130"/>
      <c r="P216" s="130"/>
      <c r="Q216" s="130"/>
      <c r="R216" s="130"/>
      <c r="S216" s="130"/>
      <c r="T216" s="127"/>
      <c r="U216" s="127"/>
      <c r="V216" s="127"/>
      <c r="W216" s="127"/>
      <c r="X216" s="127"/>
      <c r="Y216" s="127"/>
      <c r="Z216" s="127"/>
      <c r="AA216" s="127"/>
      <c r="AB216" s="127"/>
      <c r="AC216" s="127"/>
      <c r="AD216" s="127"/>
      <c r="AE216" s="127"/>
      <c r="AF216" s="127"/>
      <c r="AG216" s="127"/>
      <c r="AH216" s="127"/>
      <c r="AI216" s="127"/>
      <c r="AJ216" s="127"/>
      <c r="AK216" s="127"/>
      <c r="AL216" s="127"/>
      <c r="AM216" s="127"/>
    </row>
    <row r="217" spans="1:39" s="75" customFormat="1" ht="15" customHeight="1" x14ac:dyDescent="0.25">
      <c r="A217" s="130"/>
      <c r="B217" s="130"/>
      <c r="C217" s="130"/>
      <c r="D217" s="130"/>
      <c r="E217" s="130"/>
      <c r="F217" s="130"/>
      <c r="G217" s="130"/>
      <c r="H217" s="130"/>
      <c r="I217" s="130"/>
      <c r="J217" s="130"/>
      <c r="K217" s="130"/>
      <c r="L217" s="130"/>
      <c r="M217" s="130"/>
      <c r="N217" s="130"/>
      <c r="O217" s="130"/>
      <c r="P217" s="130"/>
      <c r="Q217" s="130"/>
      <c r="R217" s="130"/>
      <c r="S217" s="130"/>
      <c r="T217" s="127"/>
      <c r="U217" s="127"/>
      <c r="V217" s="127"/>
      <c r="W217" s="127"/>
      <c r="X217" s="127"/>
      <c r="Y217" s="127"/>
      <c r="Z217" s="127"/>
      <c r="AA217" s="127"/>
      <c r="AB217" s="127"/>
      <c r="AC217" s="127"/>
      <c r="AD217" s="127"/>
      <c r="AE217" s="127"/>
      <c r="AF217" s="127"/>
      <c r="AG217" s="127"/>
      <c r="AH217" s="127"/>
      <c r="AI217" s="127"/>
      <c r="AJ217" s="127"/>
      <c r="AK217" s="127"/>
      <c r="AL217" s="127"/>
      <c r="AM217" s="127"/>
    </row>
    <row r="218" spans="1:39" s="75" customFormat="1" ht="15" customHeight="1" x14ac:dyDescent="0.25">
      <c r="A218" s="130"/>
      <c r="B218" s="130"/>
      <c r="C218" s="130"/>
      <c r="D218" s="130"/>
      <c r="E218" s="130"/>
      <c r="F218" s="130"/>
      <c r="G218" s="130"/>
      <c r="H218" s="130"/>
      <c r="I218" s="130"/>
      <c r="J218" s="130"/>
      <c r="K218" s="130"/>
      <c r="L218" s="130"/>
      <c r="M218" s="130"/>
      <c r="N218" s="130"/>
      <c r="O218" s="130"/>
      <c r="P218" s="130"/>
      <c r="Q218" s="130"/>
      <c r="R218" s="130"/>
      <c r="S218" s="130"/>
      <c r="T218" s="127"/>
      <c r="U218" s="127"/>
      <c r="V218" s="127"/>
      <c r="W218" s="127"/>
      <c r="X218" s="127"/>
      <c r="Y218" s="127"/>
      <c r="Z218" s="127"/>
      <c r="AA218" s="127"/>
      <c r="AB218" s="127"/>
      <c r="AC218" s="127"/>
      <c r="AD218" s="127"/>
      <c r="AE218" s="127"/>
      <c r="AF218" s="127"/>
      <c r="AG218" s="127"/>
      <c r="AH218" s="127"/>
      <c r="AI218" s="127"/>
      <c r="AJ218" s="127"/>
      <c r="AK218" s="127"/>
      <c r="AL218" s="127"/>
      <c r="AM218" s="127"/>
    </row>
    <row r="219" spans="1:39" s="75" customFormat="1" ht="15" customHeight="1" x14ac:dyDescent="0.25">
      <c r="A219" s="130"/>
      <c r="B219" s="130"/>
      <c r="C219" s="130"/>
      <c r="D219" s="130"/>
      <c r="E219" s="130"/>
      <c r="F219" s="130"/>
      <c r="G219" s="130"/>
      <c r="H219" s="130"/>
      <c r="I219" s="130"/>
      <c r="J219" s="130"/>
      <c r="K219" s="130"/>
      <c r="L219" s="130"/>
      <c r="M219" s="130"/>
      <c r="N219" s="130"/>
      <c r="O219" s="130"/>
      <c r="P219" s="130"/>
      <c r="Q219" s="130"/>
      <c r="R219" s="130"/>
      <c r="S219" s="130"/>
      <c r="T219" s="127"/>
      <c r="U219" s="127"/>
      <c r="V219" s="127"/>
      <c r="W219" s="127"/>
      <c r="X219" s="127"/>
      <c r="Y219" s="127"/>
      <c r="Z219" s="127"/>
      <c r="AA219" s="127"/>
      <c r="AB219" s="127"/>
      <c r="AC219" s="127"/>
      <c r="AD219" s="127"/>
      <c r="AE219" s="127"/>
      <c r="AF219" s="127"/>
      <c r="AG219" s="127"/>
      <c r="AH219" s="127"/>
      <c r="AI219" s="127"/>
      <c r="AJ219" s="127"/>
      <c r="AK219" s="127"/>
      <c r="AL219" s="127"/>
      <c r="AM219" s="127"/>
    </row>
    <row r="220" spans="1:39" s="75" customFormat="1" ht="15" customHeight="1" x14ac:dyDescent="0.25">
      <c r="A220" s="130"/>
      <c r="B220" s="130"/>
      <c r="C220" s="130"/>
      <c r="D220" s="130"/>
      <c r="E220" s="130"/>
      <c r="F220" s="130"/>
      <c r="G220" s="130"/>
      <c r="H220" s="130"/>
      <c r="I220" s="130"/>
      <c r="J220" s="130"/>
      <c r="K220" s="130"/>
      <c r="L220" s="130"/>
      <c r="M220" s="130"/>
      <c r="N220" s="130"/>
      <c r="O220" s="130"/>
      <c r="P220" s="130"/>
      <c r="Q220" s="130"/>
      <c r="R220" s="130"/>
      <c r="S220" s="130"/>
      <c r="T220" s="127"/>
      <c r="U220" s="127"/>
      <c r="V220" s="127"/>
      <c r="W220" s="127"/>
      <c r="X220" s="127"/>
      <c r="Y220" s="127"/>
      <c r="Z220" s="127"/>
      <c r="AA220" s="127"/>
      <c r="AB220" s="127"/>
      <c r="AC220" s="127"/>
      <c r="AD220" s="127"/>
      <c r="AE220" s="127"/>
      <c r="AF220" s="127"/>
      <c r="AG220" s="127"/>
      <c r="AH220" s="127"/>
      <c r="AI220" s="127"/>
      <c r="AJ220" s="127"/>
      <c r="AK220" s="127"/>
      <c r="AL220" s="127"/>
      <c r="AM220" s="127"/>
    </row>
    <row r="221" spans="1:39" s="75" customFormat="1" ht="15" customHeight="1" x14ac:dyDescent="0.25">
      <c r="A221" s="130"/>
      <c r="B221" s="130"/>
      <c r="C221" s="130"/>
      <c r="D221" s="130"/>
      <c r="E221" s="130"/>
      <c r="F221" s="130"/>
      <c r="G221" s="130"/>
      <c r="H221" s="130"/>
      <c r="I221" s="130"/>
      <c r="J221" s="130"/>
      <c r="K221" s="130"/>
      <c r="L221" s="130"/>
      <c r="M221" s="130"/>
      <c r="N221" s="130"/>
      <c r="O221" s="130"/>
      <c r="P221" s="130"/>
      <c r="Q221" s="130"/>
      <c r="R221" s="130"/>
      <c r="S221" s="130"/>
      <c r="T221" s="127"/>
      <c r="U221" s="127"/>
      <c r="V221" s="127"/>
      <c r="W221" s="127"/>
      <c r="X221" s="127"/>
      <c r="Y221" s="127"/>
      <c r="Z221" s="127"/>
      <c r="AA221" s="127"/>
      <c r="AB221" s="127"/>
      <c r="AC221" s="127"/>
      <c r="AD221" s="127"/>
      <c r="AE221" s="127"/>
      <c r="AF221" s="127"/>
      <c r="AG221" s="127"/>
      <c r="AH221" s="127"/>
      <c r="AI221" s="127"/>
      <c r="AJ221" s="127"/>
      <c r="AK221" s="127"/>
      <c r="AL221" s="127"/>
      <c r="AM221" s="127"/>
    </row>
    <row r="222" spans="1:39" s="75" customFormat="1" ht="15" customHeight="1" x14ac:dyDescent="0.25">
      <c r="A222" s="130"/>
      <c r="B222" s="130"/>
      <c r="C222" s="130"/>
      <c r="D222" s="130"/>
      <c r="E222" s="130"/>
      <c r="F222" s="130"/>
      <c r="G222" s="130"/>
      <c r="H222" s="130"/>
      <c r="I222" s="130"/>
      <c r="J222" s="130"/>
      <c r="K222" s="130"/>
      <c r="L222" s="130"/>
      <c r="M222" s="130"/>
      <c r="N222" s="130"/>
      <c r="O222" s="130"/>
      <c r="P222" s="130"/>
      <c r="Q222" s="130"/>
      <c r="R222" s="130"/>
      <c r="S222" s="130"/>
      <c r="T222" s="127"/>
      <c r="U222" s="127"/>
      <c r="V222" s="127"/>
      <c r="W222" s="127"/>
      <c r="X222" s="127"/>
      <c r="Y222" s="127"/>
      <c r="Z222" s="127"/>
      <c r="AA222" s="127"/>
      <c r="AB222" s="127"/>
      <c r="AC222" s="127"/>
      <c r="AD222" s="127"/>
      <c r="AE222" s="127"/>
      <c r="AF222" s="127"/>
      <c r="AG222" s="127"/>
      <c r="AH222" s="127"/>
      <c r="AI222" s="127"/>
      <c r="AJ222" s="127"/>
      <c r="AK222" s="127"/>
      <c r="AL222" s="127"/>
      <c r="AM222" s="127"/>
    </row>
    <row r="223" spans="1:39" s="75" customFormat="1" ht="15" customHeight="1" x14ac:dyDescent="0.25">
      <c r="A223" s="130"/>
      <c r="B223" s="130"/>
      <c r="C223" s="130"/>
      <c r="D223" s="130"/>
      <c r="E223" s="130"/>
      <c r="F223" s="130"/>
      <c r="G223" s="130"/>
      <c r="H223" s="130"/>
      <c r="I223" s="130"/>
      <c r="J223" s="130"/>
      <c r="K223" s="130"/>
      <c r="L223" s="130"/>
      <c r="M223" s="130"/>
      <c r="N223" s="130"/>
      <c r="O223" s="130"/>
      <c r="P223" s="130"/>
      <c r="Q223" s="130"/>
      <c r="R223" s="130"/>
      <c r="S223" s="130"/>
      <c r="T223" s="127"/>
      <c r="U223" s="127"/>
      <c r="V223" s="127"/>
      <c r="W223" s="127"/>
      <c r="X223" s="127"/>
      <c r="Y223" s="127"/>
      <c r="Z223" s="127"/>
      <c r="AA223" s="127"/>
      <c r="AB223" s="127"/>
      <c r="AC223" s="127"/>
      <c r="AD223" s="127"/>
      <c r="AE223" s="127"/>
      <c r="AF223" s="127"/>
      <c r="AG223" s="127"/>
      <c r="AH223" s="127"/>
      <c r="AI223" s="127"/>
      <c r="AJ223" s="127"/>
      <c r="AK223" s="127"/>
      <c r="AL223" s="127"/>
      <c r="AM223" s="127"/>
    </row>
    <row r="224" spans="1:39" s="75" customFormat="1" ht="15" customHeight="1" x14ac:dyDescent="0.25">
      <c r="A224" s="130"/>
      <c r="B224" s="130"/>
      <c r="C224" s="130"/>
      <c r="D224" s="130"/>
      <c r="E224" s="130"/>
      <c r="F224" s="130"/>
      <c r="G224" s="130"/>
      <c r="H224" s="130"/>
      <c r="I224" s="130"/>
      <c r="J224" s="130"/>
      <c r="K224" s="130"/>
      <c r="L224" s="130"/>
      <c r="M224" s="130"/>
      <c r="N224" s="130"/>
      <c r="O224" s="130"/>
      <c r="P224" s="130"/>
      <c r="Q224" s="130"/>
      <c r="R224" s="130"/>
      <c r="S224" s="130"/>
      <c r="T224" s="127"/>
      <c r="U224" s="127"/>
      <c r="V224" s="127"/>
      <c r="W224" s="127"/>
      <c r="X224" s="127"/>
      <c r="Y224" s="127"/>
      <c r="Z224" s="127"/>
      <c r="AA224" s="127"/>
      <c r="AB224" s="127"/>
      <c r="AC224" s="127"/>
      <c r="AD224" s="127"/>
      <c r="AE224" s="127"/>
      <c r="AF224" s="127"/>
      <c r="AG224" s="127"/>
      <c r="AH224" s="127"/>
      <c r="AI224" s="127"/>
      <c r="AJ224" s="127"/>
      <c r="AK224" s="127"/>
      <c r="AL224" s="127"/>
      <c r="AM224" s="127"/>
    </row>
    <row r="225" spans="1:39" s="75" customFormat="1" ht="15" customHeight="1" x14ac:dyDescent="0.25">
      <c r="A225" s="130"/>
      <c r="B225" s="130"/>
      <c r="C225" s="130"/>
      <c r="D225" s="130"/>
      <c r="E225" s="130"/>
      <c r="F225" s="130"/>
      <c r="G225" s="130"/>
      <c r="H225" s="130"/>
      <c r="I225" s="130"/>
      <c r="J225" s="130"/>
      <c r="K225" s="130"/>
      <c r="L225" s="130"/>
      <c r="M225" s="130"/>
      <c r="N225" s="130"/>
      <c r="O225" s="130"/>
      <c r="P225" s="130"/>
      <c r="Q225" s="130"/>
      <c r="R225" s="130"/>
      <c r="S225" s="130"/>
      <c r="T225" s="127"/>
      <c r="U225" s="127"/>
      <c r="V225" s="127"/>
      <c r="W225" s="127"/>
      <c r="X225" s="127"/>
      <c r="Y225" s="127"/>
      <c r="Z225" s="127"/>
      <c r="AA225" s="127"/>
      <c r="AB225" s="127"/>
      <c r="AC225" s="127"/>
      <c r="AD225" s="127"/>
      <c r="AE225" s="127"/>
      <c r="AF225" s="127"/>
      <c r="AG225" s="127"/>
      <c r="AH225" s="127"/>
      <c r="AI225" s="127"/>
      <c r="AJ225" s="127"/>
      <c r="AK225" s="127"/>
      <c r="AL225" s="127"/>
      <c r="AM225" s="127"/>
    </row>
    <row r="226" spans="1:39" s="75" customFormat="1" ht="15" customHeight="1" x14ac:dyDescent="0.25">
      <c r="A226" s="130"/>
      <c r="B226" s="130"/>
      <c r="C226" s="130"/>
      <c r="D226" s="130"/>
      <c r="E226" s="130"/>
      <c r="F226" s="130"/>
      <c r="G226" s="130"/>
      <c r="H226" s="130"/>
      <c r="I226" s="130"/>
      <c r="J226" s="130"/>
      <c r="K226" s="130"/>
      <c r="L226" s="130"/>
      <c r="M226" s="130"/>
      <c r="N226" s="130"/>
      <c r="O226" s="130"/>
      <c r="P226" s="130"/>
      <c r="Q226" s="130"/>
      <c r="R226" s="130"/>
      <c r="S226" s="130"/>
      <c r="T226" s="127"/>
      <c r="U226" s="127"/>
      <c r="V226" s="127"/>
      <c r="W226" s="127"/>
      <c r="X226" s="127"/>
      <c r="Y226" s="127"/>
      <c r="Z226" s="127"/>
      <c r="AA226" s="127"/>
      <c r="AB226" s="127"/>
      <c r="AC226" s="127"/>
      <c r="AD226" s="127"/>
      <c r="AE226" s="127"/>
      <c r="AF226" s="127"/>
      <c r="AG226" s="127"/>
      <c r="AH226" s="127"/>
      <c r="AI226" s="127"/>
      <c r="AJ226" s="127"/>
      <c r="AK226" s="127"/>
      <c r="AL226" s="127"/>
      <c r="AM226" s="127"/>
    </row>
    <row r="227" spans="1:39" s="75" customFormat="1" ht="15" customHeight="1" x14ac:dyDescent="0.25">
      <c r="A227" s="130"/>
      <c r="B227" s="130"/>
      <c r="C227" s="130"/>
      <c r="D227" s="130"/>
      <c r="E227" s="130"/>
      <c r="F227" s="130"/>
      <c r="G227" s="130"/>
      <c r="H227" s="130"/>
      <c r="I227" s="130"/>
      <c r="J227" s="130"/>
      <c r="K227" s="130"/>
      <c r="L227" s="130"/>
      <c r="M227" s="130"/>
      <c r="N227" s="130"/>
      <c r="O227" s="130"/>
      <c r="P227" s="130"/>
      <c r="Q227" s="130"/>
      <c r="R227" s="130"/>
      <c r="S227" s="130"/>
      <c r="T227" s="127"/>
      <c r="U227" s="127"/>
      <c r="V227" s="127"/>
      <c r="W227" s="127"/>
      <c r="X227" s="127"/>
      <c r="Y227" s="127"/>
      <c r="Z227" s="127"/>
      <c r="AA227" s="127"/>
      <c r="AB227" s="127"/>
      <c r="AC227" s="127"/>
      <c r="AD227" s="127"/>
      <c r="AE227" s="127"/>
      <c r="AF227" s="127"/>
      <c r="AG227" s="127"/>
      <c r="AH227" s="127"/>
      <c r="AI227" s="127"/>
      <c r="AJ227" s="127"/>
      <c r="AK227" s="127"/>
      <c r="AL227" s="127"/>
      <c r="AM227" s="127"/>
    </row>
    <row r="228" spans="1:39" s="75" customFormat="1" ht="15" customHeight="1" x14ac:dyDescent="0.25">
      <c r="A228" s="130"/>
      <c r="B228" s="130"/>
      <c r="C228" s="130"/>
      <c r="D228" s="130"/>
      <c r="E228" s="130"/>
      <c r="F228" s="130"/>
      <c r="G228" s="130"/>
      <c r="H228" s="130"/>
      <c r="I228" s="130"/>
      <c r="J228" s="130"/>
      <c r="K228" s="130"/>
      <c r="L228" s="130"/>
      <c r="M228" s="130"/>
      <c r="N228" s="130"/>
      <c r="O228" s="130"/>
      <c r="P228" s="130"/>
      <c r="Q228" s="130"/>
      <c r="R228" s="130"/>
      <c r="S228" s="130"/>
      <c r="T228" s="127"/>
      <c r="U228" s="127"/>
      <c r="V228" s="127"/>
      <c r="W228" s="127"/>
      <c r="X228" s="127"/>
      <c r="Y228" s="127"/>
      <c r="Z228" s="127"/>
      <c r="AA228" s="127"/>
      <c r="AB228" s="127"/>
      <c r="AC228" s="127"/>
      <c r="AD228" s="127"/>
      <c r="AE228" s="127"/>
      <c r="AF228" s="127"/>
      <c r="AG228" s="127"/>
      <c r="AH228" s="127"/>
      <c r="AI228" s="127"/>
      <c r="AJ228" s="127"/>
      <c r="AK228" s="127"/>
      <c r="AL228" s="127"/>
      <c r="AM228" s="127"/>
    </row>
    <row r="229" spans="1:39" s="75" customFormat="1" ht="15" customHeight="1" x14ac:dyDescent="0.25">
      <c r="A229" s="130"/>
      <c r="B229" s="130"/>
      <c r="C229" s="130"/>
      <c r="D229" s="130"/>
      <c r="E229" s="130"/>
      <c r="F229" s="130"/>
      <c r="G229" s="130"/>
      <c r="H229" s="130"/>
      <c r="I229" s="130"/>
      <c r="J229" s="130"/>
      <c r="K229" s="130"/>
      <c r="L229" s="130"/>
      <c r="M229" s="130"/>
      <c r="N229" s="130"/>
      <c r="O229" s="130"/>
      <c r="P229" s="130"/>
      <c r="Q229" s="130"/>
      <c r="R229" s="130"/>
      <c r="S229" s="130"/>
      <c r="T229" s="127"/>
      <c r="U229" s="127"/>
      <c r="V229" s="127"/>
      <c r="W229" s="127"/>
      <c r="X229" s="127"/>
      <c r="Y229" s="127"/>
      <c r="Z229" s="127"/>
      <c r="AA229" s="127"/>
      <c r="AB229" s="127"/>
      <c r="AC229" s="127"/>
      <c r="AD229" s="127"/>
      <c r="AE229" s="127"/>
      <c r="AF229" s="127"/>
      <c r="AG229" s="127"/>
      <c r="AH229" s="127"/>
      <c r="AI229" s="127"/>
      <c r="AJ229" s="127"/>
      <c r="AK229" s="127"/>
      <c r="AL229" s="127"/>
      <c r="AM229" s="127"/>
    </row>
    <row r="230" spans="1:39" s="75" customFormat="1" ht="15" customHeight="1" x14ac:dyDescent="0.25">
      <c r="A230" s="130"/>
      <c r="B230" s="130"/>
      <c r="C230" s="130"/>
      <c r="D230" s="130"/>
      <c r="E230" s="130"/>
      <c r="F230" s="130"/>
      <c r="G230" s="130"/>
      <c r="H230" s="130"/>
      <c r="I230" s="130"/>
      <c r="J230" s="130"/>
      <c r="K230" s="130"/>
      <c r="L230" s="130"/>
      <c r="M230" s="130"/>
      <c r="N230" s="130"/>
      <c r="O230" s="130"/>
      <c r="P230" s="130"/>
      <c r="Q230" s="130"/>
      <c r="R230" s="130"/>
      <c r="S230" s="130"/>
      <c r="T230" s="127"/>
      <c r="U230" s="127"/>
      <c r="V230" s="127"/>
      <c r="W230" s="127"/>
      <c r="X230" s="127"/>
      <c r="Y230" s="127"/>
      <c r="Z230" s="127"/>
      <c r="AA230" s="127"/>
      <c r="AB230" s="127"/>
      <c r="AC230" s="127"/>
      <c r="AD230" s="127"/>
      <c r="AE230" s="127"/>
      <c r="AF230" s="127"/>
      <c r="AG230" s="127"/>
      <c r="AH230" s="127"/>
      <c r="AI230" s="127"/>
      <c r="AJ230" s="127"/>
      <c r="AK230" s="127"/>
      <c r="AL230" s="127"/>
      <c r="AM230" s="127"/>
    </row>
    <row r="231" spans="1:39" s="75" customFormat="1" ht="15" customHeight="1" x14ac:dyDescent="0.25">
      <c r="A231" s="130"/>
      <c r="B231" s="130"/>
      <c r="C231" s="130"/>
      <c r="D231" s="130"/>
      <c r="E231" s="130"/>
      <c r="F231" s="130"/>
      <c r="G231" s="130"/>
      <c r="H231" s="130"/>
      <c r="I231" s="130"/>
      <c r="J231" s="130"/>
      <c r="K231" s="130"/>
      <c r="L231" s="130"/>
      <c r="M231" s="130"/>
      <c r="N231" s="130"/>
      <c r="O231" s="130"/>
      <c r="P231" s="130"/>
      <c r="Q231" s="130"/>
      <c r="R231" s="130"/>
      <c r="S231" s="130"/>
      <c r="T231" s="127"/>
      <c r="U231" s="127"/>
      <c r="V231" s="127"/>
      <c r="W231" s="127"/>
      <c r="X231" s="127"/>
      <c r="Y231" s="127"/>
      <c r="Z231" s="127"/>
      <c r="AA231" s="127"/>
      <c r="AB231" s="127"/>
      <c r="AC231" s="127"/>
      <c r="AD231" s="127"/>
      <c r="AE231" s="127"/>
      <c r="AF231" s="127"/>
      <c r="AG231" s="127"/>
      <c r="AH231" s="127"/>
      <c r="AI231" s="127"/>
      <c r="AJ231" s="127"/>
      <c r="AK231" s="127"/>
      <c r="AL231" s="127"/>
      <c r="AM231" s="127"/>
    </row>
    <row r="232" spans="1:39" s="75" customFormat="1" ht="15" customHeight="1" x14ac:dyDescent="0.25">
      <c r="A232" s="130"/>
      <c r="B232" s="130"/>
      <c r="C232" s="130"/>
      <c r="D232" s="130"/>
      <c r="E232" s="130"/>
      <c r="F232" s="130"/>
      <c r="G232" s="130"/>
      <c r="H232" s="130"/>
      <c r="I232" s="130"/>
      <c r="J232" s="130"/>
      <c r="K232" s="130"/>
      <c r="L232" s="130"/>
      <c r="M232" s="130"/>
      <c r="N232" s="130"/>
      <c r="O232" s="130"/>
      <c r="P232" s="130"/>
      <c r="Q232" s="130"/>
      <c r="R232" s="130"/>
      <c r="S232" s="130"/>
      <c r="T232" s="127"/>
      <c r="U232" s="127"/>
      <c r="V232" s="127"/>
      <c r="W232" s="127"/>
      <c r="X232" s="127"/>
      <c r="Y232" s="127"/>
      <c r="Z232" s="127"/>
      <c r="AA232" s="127"/>
      <c r="AB232" s="127"/>
      <c r="AC232" s="127"/>
      <c r="AD232" s="127"/>
      <c r="AE232" s="127"/>
      <c r="AF232" s="127"/>
      <c r="AG232" s="127"/>
      <c r="AH232" s="127"/>
      <c r="AI232" s="127"/>
      <c r="AJ232" s="127"/>
      <c r="AK232" s="127"/>
      <c r="AL232" s="127"/>
      <c r="AM232" s="127"/>
    </row>
    <row r="233" spans="1:39" s="75" customFormat="1" ht="15" customHeight="1" x14ac:dyDescent="0.25">
      <c r="A233" s="130"/>
      <c r="B233" s="130"/>
      <c r="C233" s="130"/>
      <c r="D233" s="130"/>
      <c r="E233" s="130"/>
      <c r="F233" s="130"/>
      <c r="G233" s="130"/>
      <c r="H233" s="130"/>
      <c r="I233" s="130"/>
      <c r="J233" s="130"/>
      <c r="K233" s="130"/>
      <c r="L233" s="130"/>
      <c r="M233" s="130"/>
      <c r="N233" s="130"/>
      <c r="O233" s="130"/>
      <c r="P233" s="130"/>
      <c r="Q233" s="130"/>
      <c r="R233" s="130"/>
      <c r="S233" s="130"/>
      <c r="T233" s="127"/>
      <c r="U233" s="127"/>
      <c r="V233" s="127"/>
      <c r="W233" s="127"/>
      <c r="X233" s="127"/>
      <c r="Y233" s="127"/>
      <c r="Z233" s="127"/>
      <c r="AA233" s="127"/>
      <c r="AB233" s="127"/>
      <c r="AC233" s="127"/>
      <c r="AD233" s="127"/>
      <c r="AE233" s="127"/>
      <c r="AF233" s="127"/>
      <c r="AG233" s="127"/>
      <c r="AH233" s="127"/>
      <c r="AI233" s="127"/>
      <c r="AJ233" s="127"/>
      <c r="AK233" s="127"/>
      <c r="AL233" s="127"/>
      <c r="AM233" s="127"/>
    </row>
    <row r="234" spans="1:39" s="75" customFormat="1" ht="15" customHeight="1" x14ac:dyDescent="0.25">
      <c r="A234" s="130"/>
      <c r="B234" s="130"/>
      <c r="C234" s="130"/>
      <c r="D234" s="130"/>
      <c r="E234" s="130"/>
      <c r="F234" s="130"/>
      <c r="G234" s="130"/>
      <c r="H234" s="130"/>
      <c r="I234" s="130"/>
      <c r="J234" s="130"/>
      <c r="K234" s="130"/>
      <c r="L234" s="130"/>
      <c r="M234" s="130"/>
      <c r="N234" s="130"/>
      <c r="O234" s="130"/>
      <c r="P234" s="130"/>
      <c r="Q234" s="130"/>
      <c r="R234" s="130"/>
      <c r="S234" s="130"/>
      <c r="T234" s="127"/>
      <c r="U234" s="127"/>
      <c r="V234" s="127"/>
      <c r="W234" s="127"/>
      <c r="X234" s="127"/>
      <c r="Y234" s="127"/>
      <c r="Z234" s="127"/>
      <c r="AA234" s="127"/>
      <c r="AB234" s="127"/>
      <c r="AC234" s="127"/>
      <c r="AD234" s="127"/>
      <c r="AE234" s="127"/>
      <c r="AF234" s="127"/>
      <c r="AG234" s="127"/>
      <c r="AH234" s="127"/>
      <c r="AI234" s="127"/>
      <c r="AJ234" s="127"/>
      <c r="AK234" s="127"/>
      <c r="AL234" s="127"/>
      <c r="AM234" s="127"/>
    </row>
    <row r="235" spans="1:39" s="75" customFormat="1" ht="15" customHeight="1" x14ac:dyDescent="0.25">
      <c r="A235" s="130"/>
      <c r="B235" s="130"/>
      <c r="C235" s="130"/>
      <c r="D235" s="130"/>
      <c r="E235" s="130"/>
      <c r="F235" s="130"/>
      <c r="G235" s="130"/>
      <c r="H235" s="130"/>
      <c r="I235" s="130"/>
      <c r="J235" s="130"/>
      <c r="K235" s="130"/>
      <c r="L235" s="130"/>
      <c r="M235" s="130"/>
      <c r="N235" s="130"/>
      <c r="O235" s="130"/>
      <c r="P235" s="130"/>
      <c r="Q235" s="130"/>
      <c r="R235" s="130"/>
      <c r="S235" s="130"/>
      <c r="T235" s="127"/>
      <c r="U235" s="127"/>
      <c r="V235" s="127"/>
      <c r="W235" s="127"/>
      <c r="X235" s="127"/>
      <c r="Y235" s="127"/>
      <c r="Z235" s="127"/>
      <c r="AA235" s="127"/>
      <c r="AB235" s="127"/>
      <c r="AC235" s="127"/>
      <c r="AD235" s="127"/>
      <c r="AE235" s="127"/>
      <c r="AF235" s="127"/>
      <c r="AG235" s="127"/>
      <c r="AH235" s="127"/>
      <c r="AI235" s="127"/>
      <c r="AJ235" s="127"/>
      <c r="AK235" s="127"/>
      <c r="AL235" s="127"/>
      <c r="AM235" s="127"/>
    </row>
    <row r="236" spans="1:39" s="75" customFormat="1" ht="15" customHeight="1" x14ac:dyDescent="0.25">
      <c r="A236" s="130"/>
      <c r="B236" s="130"/>
      <c r="C236" s="130"/>
      <c r="D236" s="130"/>
      <c r="E236" s="130"/>
      <c r="F236" s="130"/>
      <c r="G236" s="130"/>
      <c r="H236" s="130"/>
      <c r="I236" s="130"/>
      <c r="J236" s="130"/>
      <c r="K236" s="130"/>
      <c r="L236" s="130"/>
      <c r="M236" s="130"/>
      <c r="N236" s="130"/>
      <c r="O236" s="130"/>
      <c r="P236" s="130"/>
      <c r="Q236" s="130"/>
      <c r="R236" s="130"/>
      <c r="S236" s="130"/>
      <c r="T236" s="127"/>
      <c r="U236" s="127"/>
      <c r="V236" s="127"/>
      <c r="W236" s="127"/>
      <c r="X236" s="127"/>
      <c r="Y236" s="127"/>
      <c r="Z236" s="127"/>
      <c r="AA236" s="127"/>
      <c r="AB236" s="127"/>
      <c r="AC236" s="127"/>
      <c r="AD236" s="127"/>
      <c r="AE236" s="127"/>
      <c r="AF236" s="127"/>
      <c r="AG236" s="127"/>
      <c r="AH236" s="127"/>
      <c r="AI236" s="127"/>
      <c r="AJ236" s="127"/>
      <c r="AK236" s="127"/>
      <c r="AL236" s="127"/>
      <c r="AM236" s="127"/>
    </row>
    <row r="237" spans="1:39" s="75" customFormat="1" ht="15" customHeight="1" x14ac:dyDescent="0.25">
      <c r="A237" s="130"/>
      <c r="B237" s="130"/>
      <c r="C237" s="130"/>
      <c r="D237" s="130"/>
      <c r="E237" s="130"/>
      <c r="F237" s="130"/>
      <c r="G237" s="130"/>
      <c r="H237" s="130"/>
      <c r="I237" s="130"/>
      <c r="J237" s="130"/>
      <c r="K237" s="130"/>
      <c r="L237" s="130"/>
      <c r="M237" s="130"/>
      <c r="N237" s="130"/>
      <c r="O237" s="130"/>
      <c r="P237" s="130"/>
      <c r="Q237" s="130"/>
      <c r="R237" s="130"/>
      <c r="S237" s="130"/>
      <c r="T237" s="127"/>
      <c r="U237" s="127"/>
      <c r="V237" s="127"/>
      <c r="W237" s="127"/>
      <c r="X237" s="127"/>
      <c r="Y237" s="127"/>
      <c r="Z237" s="127"/>
      <c r="AA237" s="127"/>
      <c r="AB237" s="127"/>
      <c r="AC237" s="127"/>
      <c r="AD237" s="127"/>
      <c r="AE237" s="127"/>
      <c r="AF237" s="127"/>
      <c r="AG237" s="127"/>
      <c r="AH237" s="127"/>
      <c r="AI237" s="127"/>
      <c r="AJ237" s="127"/>
      <c r="AK237" s="127"/>
      <c r="AL237" s="127"/>
      <c r="AM237" s="127"/>
    </row>
    <row r="238" spans="1:39" s="75" customFormat="1" ht="15" customHeight="1" x14ac:dyDescent="0.25">
      <c r="A238" s="130"/>
      <c r="B238" s="130"/>
      <c r="C238" s="130"/>
      <c r="D238" s="130"/>
      <c r="E238" s="130"/>
      <c r="F238" s="130"/>
      <c r="G238" s="130"/>
      <c r="H238" s="130"/>
      <c r="I238" s="130"/>
      <c r="J238" s="130"/>
      <c r="K238" s="130"/>
      <c r="L238" s="130"/>
      <c r="M238" s="130"/>
      <c r="N238" s="130"/>
      <c r="O238" s="130"/>
      <c r="P238" s="130"/>
      <c r="Q238" s="130"/>
      <c r="R238" s="130"/>
      <c r="S238" s="130"/>
      <c r="T238" s="127"/>
      <c r="U238" s="127"/>
      <c r="V238" s="127"/>
      <c r="W238" s="127"/>
      <c r="X238" s="127"/>
      <c r="Y238" s="127"/>
      <c r="Z238" s="127"/>
      <c r="AA238" s="127"/>
      <c r="AB238" s="127"/>
      <c r="AC238" s="127"/>
      <c r="AD238" s="127"/>
      <c r="AE238" s="127"/>
      <c r="AF238" s="127"/>
      <c r="AG238" s="127"/>
      <c r="AH238" s="127"/>
      <c r="AI238" s="127"/>
      <c r="AJ238" s="127"/>
      <c r="AK238" s="127"/>
      <c r="AL238" s="127"/>
      <c r="AM238" s="127"/>
    </row>
    <row r="239" spans="1:39" s="75" customFormat="1" ht="15" customHeight="1" x14ac:dyDescent="0.25">
      <c r="A239" s="130"/>
      <c r="B239" s="130"/>
      <c r="C239" s="130"/>
      <c r="D239" s="130"/>
      <c r="E239" s="130"/>
      <c r="F239" s="130"/>
      <c r="G239" s="130"/>
      <c r="H239" s="130"/>
      <c r="I239" s="130"/>
      <c r="J239" s="130"/>
      <c r="K239" s="130"/>
      <c r="L239" s="130"/>
      <c r="M239" s="130"/>
      <c r="N239" s="130"/>
      <c r="O239" s="130"/>
      <c r="P239" s="130"/>
      <c r="Q239" s="130"/>
      <c r="R239" s="130"/>
      <c r="S239" s="130"/>
      <c r="T239" s="127"/>
      <c r="U239" s="127"/>
      <c r="V239" s="127"/>
      <c r="W239" s="127"/>
      <c r="X239" s="127"/>
      <c r="Y239" s="127"/>
      <c r="Z239" s="127"/>
      <c r="AA239" s="127"/>
      <c r="AB239" s="127"/>
      <c r="AC239" s="127"/>
      <c r="AD239" s="127"/>
      <c r="AE239" s="127"/>
      <c r="AF239" s="127"/>
      <c r="AG239" s="127"/>
      <c r="AH239" s="127"/>
      <c r="AI239" s="127"/>
      <c r="AJ239" s="127"/>
      <c r="AK239" s="127"/>
      <c r="AL239" s="127"/>
      <c r="AM239" s="127"/>
    </row>
    <row r="240" spans="1:39" s="75" customFormat="1" ht="15" customHeight="1" x14ac:dyDescent="0.25">
      <c r="A240" s="130"/>
      <c r="B240" s="130"/>
      <c r="C240" s="130"/>
      <c r="D240" s="130"/>
      <c r="E240" s="130"/>
      <c r="F240" s="130"/>
      <c r="G240" s="130"/>
      <c r="H240" s="130"/>
      <c r="I240" s="130"/>
      <c r="J240" s="130"/>
      <c r="K240" s="130"/>
      <c r="L240" s="130"/>
      <c r="M240" s="130"/>
      <c r="N240" s="130"/>
      <c r="O240" s="130"/>
      <c r="P240" s="130"/>
      <c r="Q240" s="130"/>
      <c r="R240" s="130"/>
      <c r="S240" s="130"/>
      <c r="T240" s="127"/>
      <c r="U240" s="127"/>
      <c r="V240" s="127"/>
      <c r="W240" s="127"/>
      <c r="X240" s="127"/>
      <c r="Y240" s="127"/>
      <c r="Z240" s="127"/>
      <c r="AA240" s="127"/>
      <c r="AB240" s="127"/>
      <c r="AC240" s="127"/>
      <c r="AD240" s="127"/>
      <c r="AE240" s="127"/>
      <c r="AF240" s="127"/>
      <c r="AG240" s="127"/>
      <c r="AH240" s="127"/>
      <c r="AI240" s="127"/>
      <c r="AJ240" s="127"/>
      <c r="AK240" s="127"/>
      <c r="AL240" s="127"/>
      <c r="AM240" s="127"/>
    </row>
    <row r="241" spans="1:39" s="75" customFormat="1" ht="15" customHeight="1" x14ac:dyDescent="0.25">
      <c r="A241" s="130"/>
      <c r="B241" s="130"/>
      <c r="C241" s="130"/>
      <c r="D241" s="130"/>
      <c r="E241" s="130"/>
      <c r="F241" s="130"/>
      <c r="G241" s="130"/>
      <c r="H241" s="130"/>
      <c r="I241" s="130"/>
      <c r="J241" s="130"/>
      <c r="K241" s="130"/>
      <c r="L241" s="130"/>
      <c r="M241" s="130"/>
      <c r="N241" s="130"/>
      <c r="O241" s="130"/>
      <c r="P241" s="130"/>
      <c r="Q241" s="130"/>
      <c r="R241" s="130"/>
      <c r="S241" s="130"/>
      <c r="T241" s="127"/>
      <c r="U241" s="127"/>
      <c r="V241" s="127"/>
      <c r="W241" s="127"/>
      <c r="X241" s="127"/>
      <c r="Y241" s="127"/>
      <c r="Z241" s="127"/>
      <c r="AA241" s="127"/>
      <c r="AB241" s="127"/>
      <c r="AC241" s="127"/>
      <c r="AD241" s="127"/>
      <c r="AE241" s="127"/>
      <c r="AF241" s="127"/>
      <c r="AG241" s="127"/>
      <c r="AH241" s="127"/>
      <c r="AI241" s="127"/>
      <c r="AJ241" s="127"/>
      <c r="AK241" s="127"/>
      <c r="AL241" s="127"/>
      <c r="AM241" s="127"/>
    </row>
    <row r="242" spans="1:39" s="75" customFormat="1" ht="15" customHeight="1" x14ac:dyDescent="0.25">
      <c r="A242" s="130"/>
      <c r="B242" s="130"/>
      <c r="C242" s="130"/>
      <c r="D242" s="130"/>
      <c r="E242" s="130"/>
      <c r="F242" s="130"/>
      <c r="G242" s="130"/>
      <c r="H242" s="130"/>
      <c r="I242" s="130"/>
      <c r="J242" s="130"/>
      <c r="K242" s="130"/>
      <c r="L242" s="130"/>
      <c r="M242" s="130"/>
      <c r="N242" s="130"/>
      <c r="O242" s="130"/>
      <c r="P242" s="130"/>
      <c r="Q242" s="130"/>
      <c r="R242" s="130"/>
      <c r="S242" s="130"/>
      <c r="T242" s="127"/>
      <c r="U242" s="127"/>
      <c r="V242" s="127"/>
      <c r="W242" s="127"/>
      <c r="X242" s="127"/>
      <c r="Y242" s="127"/>
      <c r="Z242" s="127"/>
      <c r="AA242" s="127"/>
      <c r="AB242" s="127"/>
      <c r="AC242" s="127"/>
      <c r="AD242" s="127"/>
      <c r="AE242" s="127"/>
      <c r="AF242" s="127"/>
      <c r="AG242" s="127"/>
      <c r="AH242" s="127"/>
      <c r="AI242" s="127"/>
      <c r="AJ242" s="127"/>
      <c r="AK242" s="127"/>
      <c r="AL242" s="127"/>
      <c r="AM242" s="127"/>
    </row>
    <row r="243" spans="1:39" s="75" customFormat="1" ht="15" customHeight="1" x14ac:dyDescent="0.25">
      <c r="A243" s="130"/>
      <c r="B243" s="130"/>
      <c r="C243" s="130"/>
      <c r="D243" s="130"/>
      <c r="E243" s="130"/>
      <c r="F243" s="130"/>
      <c r="G243" s="130"/>
      <c r="H243" s="130"/>
      <c r="I243" s="130"/>
      <c r="J243" s="130"/>
      <c r="K243" s="130"/>
      <c r="L243" s="130"/>
      <c r="M243" s="130"/>
      <c r="N243" s="130"/>
      <c r="O243" s="130"/>
      <c r="P243" s="130"/>
      <c r="Q243" s="130"/>
      <c r="R243" s="130"/>
      <c r="S243" s="130"/>
      <c r="T243" s="127"/>
      <c r="U243" s="127"/>
      <c r="V243" s="127"/>
      <c r="W243" s="127"/>
      <c r="X243" s="127"/>
      <c r="Y243" s="127"/>
      <c r="Z243" s="127"/>
      <c r="AA243" s="127"/>
      <c r="AB243" s="127"/>
      <c r="AC243" s="127"/>
      <c r="AD243" s="127"/>
      <c r="AE243" s="127"/>
      <c r="AF243" s="127"/>
      <c r="AG243" s="127"/>
      <c r="AH243" s="127"/>
      <c r="AI243" s="127"/>
      <c r="AJ243" s="127"/>
      <c r="AK243" s="127"/>
      <c r="AL243" s="127"/>
      <c r="AM243" s="127"/>
    </row>
    <row r="244" spans="1:39" s="75" customFormat="1" ht="15" customHeight="1" x14ac:dyDescent="0.25">
      <c r="A244" s="130"/>
      <c r="B244" s="130"/>
      <c r="C244" s="130"/>
      <c r="D244" s="130"/>
      <c r="E244" s="130"/>
      <c r="F244" s="130"/>
      <c r="G244" s="130"/>
      <c r="H244" s="130"/>
      <c r="I244" s="130"/>
      <c r="J244" s="130"/>
      <c r="K244" s="130"/>
      <c r="L244" s="130"/>
      <c r="M244" s="130"/>
      <c r="N244" s="130"/>
      <c r="O244" s="130"/>
      <c r="P244" s="130"/>
      <c r="Q244" s="130"/>
      <c r="R244" s="130"/>
      <c r="S244" s="130"/>
      <c r="T244" s="127"/>
      <c r="U244" s="127"/>
      <c r="V244" s="127"/>
      <c r="W244" s="127"/>
      <c r="X244" s="127"/>
      <c r="Y244" s="127"/>
      <c r="Z244" s="127"/>
      <c r="AA244" s="127"/>
      <c r="AB244" s="127"/>
      <c r="AC244" s="127"/>
      <c r="AD244" s="127"/>
      <c r="AE244" s="127"/>
      <c r="AF244" s="127"/>
      <c r="AG244" s="127"/>
      <c r="AH244" s="127"/>
      <c r="AI244" s="127"/>
      <c r="AJ244" s="127"/>
      <c r="AK244" s="127"/>
      <c r="AL244" s="127"/>
      <c r="AM244" s="127"/>
    </row>
    <row r="245" spans="1:39" s="75" customFormat="1" ht="15" customHeight="1" x14ac:dyDescent="0.25">
      <c r="A245" s="130"/>
      <c r="B245" s="130"/>
      <c r="C245" s="130"/>
      <c r="D245" s="130"/>
      <c r="E245" s="130"/>
      <c r="F245" s="130"/>
      <c r="G245" s="130"/>
      <c r="H245" s="130"/>
      <c r="I245" s="130"/>
      <c r="J245" s="130"/>
      <c r="K245" s="130"/>
      <c r="L245" s="130"/>
      <c r="M245" s="130"/>
      <c r="N245" s="130"/>
      <c r="O245" s="130"/>
      <c r="P245" s="130"/>
      <c r="Q245" s="130"/>
      <c r="R245" s="130"/>
      <c r="S245" s="130"/>
      <c r="T245" s="127"/>
      <c r="U245" s="127"/>
      <c r="V245" s="127"/>
      <c r="W245" s="127"/>
      <c r="X245" s="127"/>
      <c r="Y245" s="127"/>
      <c r="Z245" s="127"/>
      <c r="AA245" s="127"/>
      <c r="AB245" s="127"/>
      <c r="AC245" s="127"/>
      <c r="AD245" s="127"/>
      <c r="AE245" s="127"/>
      <c r="AF245" s="127"/>
      <c r="AG245" s="127"/>
      <c r="AH245" s="127"/>
      <c r="AI245" s="127"/>
      <c r="AJ245" s="127"/>
      <c r="AK245" s="127"/>
      <c r="AL245" s="127"/>
      <c r="AM245" s="127"/>
    </row>
    <row r="246" spans="1:39" s="75" customFormat="1" ht="15" customHeight="1" x14ac:dyDescent="0.25">
      <c r="A246" s="130"/>
      <c r="B246" s="130"/>
      <c r="C246" s="130"/>
      <c r="D246" s="130"/>
      <c r="E246" s="130"/>
      <c r="F246" s="130"/>
      <c r="G246" s="130"/>
      <c r="H246" s="130"/>
      <c r="I246" s="130"/>
      <c r="J246" s="130"/>
      <c r="K246" s="130"/>
      <c r="L246" s="130"/>
      <c r="M246" s="130"/>
      <c r="N246" s="130"/>
      <c r="O246" s="130"/>
      <c r="P246" s="130"/>
      <c r="Q246" s="130"/>
      <c r="R246" s="130"/>
      <c r="S246" s="130"/>
      <c r="T246" s="127"/>
      <c r="U246" s="127"/>
      <c r="V246" s="127"/>
      <c r="W246" s="127"/>
      <c r="X246" s="127"/>
      <c r="Y246" s="127"/>
      <c r="Z246" s="127"/>
      <c r="AA246" s="127"/>
      <c r="AB246" s="127"/>
      <c r="AC246" s="127"/>
      <c r="AD246" s="127"/>
      <c r="AE246" s="127"/>
      <c r="AF246" s="127"/>
      <c r="AG246" s="127"/>
      <c r="AH246" s="127"/>
      <c r="AI246" s="127"/>
      <c r="AJ246" s="127"/>
      <c r="AK246" s="127"/>
      <c r="AL246" s="127"/>
      <c r="AM246" s="127"/>
    </row>
    <row r="247" spans="1:39" s="75" customFormat="1" ht="15" customHeight="1" x14ac:dyDescent="0.25">
      <c r="A247" s="130"/>
      <c r="B247" s="130"/>
      <c r="C247" s="130"/>
      <c r="D247" s="130"/>
      <c r="E247" s="130"/>
      <c r="F247" s="130"/>
      <c r="G247" s="130"/>
      <c r="H247" s="130"/>
      <c r="I247" s="130"/>
      <c r="J247" s="130"/>
      <c r="K247" s="130"/>
      <c r="L247" s="130"/>
      <c r="M247" s="130"/>
      <c r="N247" s="130"/>
      <c r="O247" s="130"/>
      <c r="P247" s="130"/>
      <c r="Q247" s="130"/>
      <c r="R247" s="130"/>
      <c r="S247" s="130"/>
      <c r="T247" s="127"/>
      <c r="U247" s="127"/>
      <c r="V247" s="127"/>
      <c r="W247" s="127"/>
      <c r="X247" s="127"/>
      <c r="Y247" s="127"/>
      <c r="Z247" s="127"/>
      <c r="AA247" s="127"/>
      <c r="AB247" s="127"/>
      <c r="AC247" s="127"/>
      <c r="AD247" s="127"/>
      <c r="AE247" s="127"/>
      <c r="AF247" s="127"/>
      <c r="AG247" s="127"/>
      <c r="AH247" s="127"/>
      <c r="AI247" s="127"/>
      <c r="AJ247" s="127"/>
      <c r="AK247" s="127"/>
      <c r="AL247" s="127"/>
      <c r="AM247" s="127"/>
    </row>
    <row r="248" spans="1:39" s="75" customFormat="1" ht="15" customHeight="1" x14ac:dyDescent="0.25">
      <c r="A248" s="130"/>
      <c r="B248" s="130"/>
      <c r="C248" s="130"/>
      <c r="D248" s="130"/>
      <c r="E248" s="130"/>
      <c r="F248" s="130"/>
      <c r="G248" s="130"/>
      <c r="H248" s="130"/>
      <c r="I248" s="130"/>
      <c r="J248" s="130"/>
      <c r="K248" s="130"/>
      <c r="L248" s="130"/>
      <c r="M248" s="130"/>
      <c r="N248" s="130"/>
      <c r="O248" s="130"/>
      <c r="P248" s="130"/>
      <c r="Q248" s="130"/>
      <c r="R248" s="130"/>
      <c r="S248" s="130"/>
      <c r="T248" s="127"/>
      <c r="U248" s="127"/>
      <c r="V248" s="127"/>
      <c r="W248" s="127"/>
      <c r="X248" s="127"/>
      <c r="Y248" s="127"/>
      <c r="Z248" s="127"/>
      <c r="AA248" s="127"/>
      <c r="AB248" s="127"/>
      <c r="AC248" s="127"/>
      <c r="AD248" s="127"/>
      <c r="AE248" s="127"/>
      <c r="AF248" s="127"/>
      <c r="AG248" s="127"/>
      <c r="AH248" s="127"/>
      <c r="AI248" s="127"/>
      <c r="AJ248" s="127"/>
      <c r="AK248" s="127"/>
      <c r="AL248" s="127"/>
      <c r="AM248" s="127"/>
    </row>
    <row r="249" spans="1:39" s="75" customFormat="1" ht="15" customHeight="1" x14ac:dyDescent="0.25">
      <c r="A249" s="130"/>
      <c r="B249" s="130"/>
      <c r="C249" s="130"/>
      <c r="D249" s="130"/>
      <c r="E249" s="130"/>
      <c r="F249" s="130"/>
      <c r="G249" s="130"/>
      <c r="H249" s="130"/>
      <c r="I249" s="130"/>
      <c r="J249" s="130"/>
      <c r="K249" s="130"/>
      <c r="L249" s="130"/>
      <c r="M249" s="130"/>
      <c r="N249" s="130"/>
      <c r="O249" s="130"/>
      <c r="P249" s="130"/>
      <c r="Q249" s="130"/>
      <c r="R249" s="130"/>
      <c r="S249" s="130"/>
      <c r="T249" s="127"/>
      <c r="U249" s="127"/>
      <c r="V249" s="127"/>
      <c r="W249" s="127"/>
      <c r="X249" s="127"/>
      <c r="Y249" s="127"/>
      <c r="Z249" s="127"/>
      <c r="AA249" s="127"/>
      <c r="AB249" s="127"/>
      <c r="AC249" s="127"/>
      <c r="AD249" s="127"/>
      <c r="AE249" s="127"/>
      <c r="AF249" s="127"/>
      <c r="AG249" s="127"/>
      <c r="AH249" s="127"/>
      <c r="AI249" s="127"/>
      <c r="AJ249" s="127"/>
      <c r="AK249" s="127"/>
      <c r="AL249" s="127"/>
      <c r="AM249" s="127"/>
    </row>
    <row r="250" spans="1:39" s="75" customFormat="1" ht="15" customHeight="1" x14ac:dyDescent="0.25">
      <c r="A250" s="130"/>
      <c r="B250" s="130"/>
      <c r="C250" s="130"/>
      <c r="D250" s="130"/>
      <c r="E250" s="130"/>
      <c r="F250" s="130"/>
      <c r="G250" s="130"/>
      <c r="H250" s="130"/>
      <c r="I250" s="130"/>
      <c r="J250" s="130"/>
      <c r="K250" s="130"/>
      <c r="L250" s="130"/>
      <c r="M250" s="130"/>
      <c r="N250" s="130"/>
      <c r="O250" s="130"/>
      <c r="P250" s="130"/>
      <c r="Q250" s="130"/>
      <c r="R250" s="130"/>
      <c r="S250" s="130"/>
      <c r="T250" s="127"/>
      <c r="U250" s="127"/>
      <c r="V250" s="127"/>
      <c r="W250" s="127"/>
      <c r="X250" s="127"/>
      <c r="Y250" s="127"/>
      <c r="Z250" s="127"/>
      <c r="AA250" s="127"/>
      <c r="AB250" s="127"/>
      <c r="AC250" s="127"/>
      <c r="AD250" s="127"/>
      <c r="AE250" s="127"/>
      <c r="AF250" s="127"/>
      <c r="AG250" s="127"/>
      <c r="AH250" s="127"/>
      <c r="AI250" s="127"/>
      <c r="AJ250" s="127"/>
      <c r="AK250" s="127"/>
      <c r="AL250" s="127"/>
      <c r="AM250" s="127"/>
    </row>
    <row r="251" spans="1:39" s="75" customFormat="1" ht="15" customHeight="1" x14ac:dyDescent="0.25">
      <c r="A251" s="130"/>
      <c r="B251" s="130"/>
      <c r="C251" s="130"/>
      <c r="D251" s="130"/>
      <c r="E251" s="130"/>
      <c r="F251" s="130"/>
      <c r="G251" s="130"/>
      <c r="H251" s="130"/>
      <c r="I251" s="130"/>
      <c r="J251" s="130"/>
      <c r="K251" s="130"/>
      <c r="L251" s="130"/>
      <c r="M251" s="130"/>
      <c r="N251" s="130"/>
      <c r="O251" s="130"/>
      <c r="P251" s="130"/>
      <c r="Q251" s="130"/>
      <c r="R251" s="130"/>
      <c r="S251" s="130"/>
      <c r="T251" s="127"/>
      <c r="U251" s="127"/>
      <c r="V251" s="127"/>
      <c r="W251" s="127"/>
      <c r="X251" s="127"/>
      <c r="Y251" s="127"/>
      <c r="Z251" s="127"/>
      <c r="AA251" s="127"/>
      <c r="AB251" s="127"/>
      <c r="AC251" s="127"/>
      <c r="AD251" s="127"/>
      <c r="AE251" s="127"/>
      <c r="AF251" s="127"/>
      <c r="AG251" s="127"/>
      <c r="AH251" s="127"/>
      <c r="AI251" s="127"/>
      <c r="AJ251" s="127"/>
      <c r="AK251" s="127"/>
      <c r="AL251" s="127"/>
      <c r="AM251" s="127"/>
    </row>
    <row r="252" spans="1:39" s="75" customFormat="1" ht="15" customHeight="1" x14ac:dyDescent="0.25">
      <c r="A252" s="130"/>
      <c r="B252" s="130"/>
      <c r="C252" s="130"/>
      <c r="D252" s="130"/>
      <c r="E252" s="130"/>
      <c r="F252" s="130"/>
      <c r="G252" s="130"/>
      <c r="H252" s="130"/>
      <c r="I252" s="130"/>
      <c r="J252" s="130"/>
      <c r="K252" s="130"/>
      <c r="L252" s="130"/>
      <c r="M252" s="130"/>
      <c r="N252" s="130"/>
      <c r="O252" s="130"/>
      <c r="P252" s="130"/>
      <c r="Q252" s="130"/>
      <c r="R252" s="130"/>
      <c r="S252" s="130"/>
      <c r="T252" s="127"/>
      <c r="U252" s="127"/>
      <c r="V252" s="127"/>
      <c r="W252" s="127"/>
      <c r="X252" s="127"/>
      <c r="Y252" s="127"/>
      <c r="Z252" s="127"/>
      <c r="AA252" s="127"/>
      <c r="AB252" s="127"/>
      <c r="AC252" s="127"/>
      <c r="AD252" s="127"/>
      <c r="AE252" s="127"/>
      <c r="AF252" s="127"/>
      <c r="AG252" s="127"/>
      <c r="AH252" s="127"/>
      <c r="AI252" s="127"/>
      <c r="AJ252" s="127"/>
      <c r="AK252" s="127"/>
      <c r="AL252" s="127"/>
      <c r="AM252" s="127"/>
    </row>
    <row r="253" spans="1:39" s="75" customFormat="1" ht="15" customHeight="1" x14ac:dyDescent="0.25">
      <c r="A253" s="130"/>
      <c r="B253" s="130"/>
      <c r="C253" s="130"/>
      <c r="D253" s="130"/>
      <c r="E253" s="130"/>
      <c r="F253" s="130"/>
      <c r="G253" s="130"/>
      <c r="H253" s="130"/>
      <c r="I253" s="130"/>
      <c r="J253" s="130"/>
      <c r="K253" s="130"/>
      <c r="L253" s="130"/>
      <c r="M253" s="130"/>
      <c r="N253" s="130"/>
      <c r="O253" s="130"/>
      <c r="P253" s="130"/>
      <c r="Q253" s="130"/>
      <c r="R253" s="130"/>
      <c r="S253" s="130"/>
      <c r="T253" s="127"/>
      <c r="U253" s="127"/>
      <c r="V253" s="127"/>
      <c r="W253" s="127"/>
      <c r="X253" s="127"/>
      <c r="Y253" s="127"/>
      <c r="Z253" s="127"/>
      <c r="AA253" s="127"/>
      <c r="AB253" s="127"/>
      <c r="AC253" s="127"/>
      <c r="AD253" s="127"/>
      <c r="AE253" s="127"/>
      <c r="AF253" s="127"/>
      <c r="AG253" s="127"/>
      <c r="AH253" s="127"/>
      <c r="AI253" s="127"/>
      <c r="AJ253" s="127"/>
      <c r="AK253" s="127"/>
      <c r="AL253" s="127"/>
      <c r="AM253" s="127"/>
    </row>
    <row r="254" spans="1:39" s="75" customFormat="1" ht="15" customHeight="1" x14ac:dyDescent="0.25">
      <c r="A254" s="130"/>
      <c r="B254" s="130"/>
      <c r="C254" s="130"/>
      <c r="D254" s="130"/>
      <c r="E254" s="130"/>
      <c r="F254" s="130"/>
      <c r="G254" s="130"/>
      <c r="H254" s="130"/>
      <c r="I254" s="130"/>
      <c r="J254" s="130"/>
      <c r="K254" s="130"/>
      <c r="L254" s="130"/>
      <c r="M254" s="130"/>
      <c r="N254" s="130"/>
      <c r="O254" s="130"/>
      <c r="P254" s="130"/>
      <c r="Q254" s="130"/>
      <c r="R254" s="130"/>
      <c r="S254" s="130"/>
      <c r="T254" s="127"/>
      <c r="U254" s="127"/>
      <c r="V254" s="127"/>
      <c r="W254" s="127"/>
      <c r="X254" s="127"/>
      <c r="Y254" s="127"/>
      <c r="Z254" s="127"/>
      <c r="AA254" s="127"/>
      <c r="AB254" s="127"/>
      <c r="AC254" s="127"/>
      <c r="AD254" s="127"/>
      <c r="AE254" s="127"/>
      <c r="AF254" s="127"/>
      <c r="AG254" s="127"/>
      <c r="AH254" s="127"/>
      <c r="AI254" s="127"/>
      <c r="AJ254" s="127"/>
      <c r="AK254" s="127"/>
      <c r="AL254" s="127"/>
      <c r="AM254" s="127"/>
    </row>
    <row r="255" spans="1:39" s="75" customFormat="1" ht="15" customHeight="1" x14ac:dyDescent="0.25">
      <c r="A255" s="130"/>
      <c r="B255" s="130"/>
      <c r="C255" s="130"/>
      <c r="D255" s="130"/>
      <c r="E255" s="130"/>
      <c r="F255" s="130"/>
      <c r="G255" s="130"/>
      <c r="H255" s="130"/>
      <c r="I255" s="130"/>
      <c r="J255" s="130"/>
      <c r="K255" s="130"/>
      <c r="L255" s="130"/>
      <c r="M255" s="130"/>
      <c r="N255" s="130"/>
      <c r="O255" s="130"/>
      <c r="P255" s="130"/>
      <c r="Q255" s="130"/>
      <c r="R255" s="130"/>
      <c r="S255" s="130"/>
      <c r="T255" s="127"/>
      <c r="U255" s="127"/>
      <c r="V255" s="127"/>
      <c r="W255" s="127"/>
      <c r="X255" s="127"/>
      <c r="Y255" s="127"/>
      <c r="Z255" s="127"/>
      <c r="AA255" s="127"/>
      <c r="AB255" s="127"/>
      <c r="AC255" s="127"/>
      <c r="AD255" s="127"/>
      <c r="AE255" s="127"/>
      <c r="AF255" s="127"/>
      <c r="AG255" s="127"/>
      <c r="AH255" s="127"/>
      <c r="AI255" s="127"/>
      <c r="AJ255" s="127"/>
      <c r="AK255" s="127"/>
      <c r="AL255" s="127"/>
      <c r="AM255" s="127"/>
    </row>
    <row r="256" spans="1:39" s="75" customFormat="1" ht="15" customHeight="1" x14ac:dyDescent="0.25">
      <c r="A256" s="130"/>
      <c r="B256" s="130"/>
      <c r="C256" s="130"/>
      <c r="D256" s="130"/>
      <c r="E256" s="130"/>
      <c r="F256" s="130"/>
      <c r="G256" s="130"/>
      <c r="H256" s="130"/>
      <c r="I256" s="130"/>
      <c r="J256" s="130"/>
      <c r="K256" s="130"/>
      <c r="L256" s="130"/>
      <c r="M256" s="130"/>
      <c r="N256" s="130"/>
      <c r="O256" s="130"/>
      <c r="P256" s="130"/>
      <c r="Q256" s="130"/>
      <c r="R256" s="130"/>
      <c r="S256" s="130"/>
      <c r="T256" s="127"/>
      <c r="U256" s="127"/>
      <c r="V256" s="127"/>
      <c r="W256" s="127"/>
      <c r="X256" s="127"/>
      <c r="Y256" s="127"/>
      <c r="Z256" s="127"/>
      <c r="AA256" s="127"/>
      <c r="AB256" s="127"/>
      <c r="AC256" s="127"/>
      <c r="AD256" s="127"/>
      <c r="AE256" s="127"/>
      <c r="AF256" s="127"/>
      <c r="AG256" s="127"/>
      <c r="AH256" s="127"/>
      <c r="AI256" s="127"/>
      <c r="AJ256" s="127"/>
      <c r="AK256" s="127"/>
      <c r="AL256" s="127"/>
      <c r="AM256" s="127"/>
    </row>
    <row r="257" spans="1:39" s="75" customFormat="1" ht="15" customHeight="1" x14ac:dyDescent="0.25">
      <c r="A257" s="130"/>
      <c r="B257" s="130"/>
      <c r="C257" s="130"/>
      <c r="D257" s="130"/>
      <c r="E257" s="130"/>
      <c r="F257" s="130"/>
      <c r="G257" s="130"/>
      <c r="H257" s="130"/>
      <c r="I257" s="130"/>
      <c r="J257" s="130"/>
      <c r="K257" s="130"/>
      <c r="L257" s="130"/>
      <c r="M257" s="130"/>
      <c r="N257" s="130"/>
      <c r="O257" s="130"/>
      <c r="P257" s="130"/>
      <c r="Q257" s="130"/>
      <c r="R257" s="130"/>
      <c r="S257" s="130"/>
      <c r="T257" s="127"/>
      <c r="U257" s="127"/>
      <c r="V257" s="127"/>
      <c r="W257" s="127"/>
      <c r="X257" s="127"/>
      <c r="Y257" s="127"/>
      <c r="Z257" s="127"/>
      <c r="AA257" s="127"/>
      <c r="AB257" s="127"/>
      <c r="AC257" s="127"/>
      <c r="AD257" s="127"/>
      <c r="AE257" s="127"/>
      <c r="AF257" s="127"/>
      <c r="AG257" s="127"/>
      <c r="AH257" s="127"/>
      <c r="AI257" s="127"/>
      <c r="AJ257" s="127"/>
      <c r="AK257" s="127"/>
      <c r="AL257" s="127"/>
      <c r="AM257" s="127"/>
    </row>
    <row r="258" spans="1:39" s="75" customFormat="1" ht="15" customHeight="1" x14ac:dyDescent="0.25">
      <c r="A258" s="130"/>
      <c r="B258" s="130"/>
      <c r="C258" s="130"/>
      <c r="D258" s="130"/>
      <c r="E258" s="130"/>
      <c r="F258" s="130"/>
      <c r="G258" s="130"/>
      <c r="H258" s="130"/>
      <c r="I258" s="130"/>
      <c r="J258" s="130"/>
      <c r="K258" s="130"/>
      <c r="L258" s="130"/>
      <c r="M258" s="130"/>
      <c r="N258" s="130"/>
      <c r="O258" s="130"/>
      <c r="P258" s="130"/>
      <c r="Q258" s="130"/>
      <c r="R258" s="130"/>
      <c r="S258" s="130"/>
      <c r="T258" s="127"/>
      <c r="U258" s="127"/>
      <c r="V258" s="127"/>
      <c r="W258" s="127"/>
      <c r="X258" s="127"/>
      <c r="Y258" s="127"/>
      <c r="Z258" s="127"/>
      <c r="AA258" s="127"/>
      <c r="AB258" s="127"/>
      <c r="AC258" s="127"/>
      <c r="AD258" s="127"/>
      <c r="AE258" s="127"/>
      <c r="AF258" s="127"/>
      <c r="AG258" s="127"/>
      <c r="AH258" s="127"/>
      <c r="AI258" s="127"/>
      <c r="AJ258" s="127"/>
      <c r="AK258" s="127"/>
      <c r="AL258" s="127"/>
      <c r="AM258" s="127"/>
    </row>
    <row r="259" spans="1:39" s="75" customFormat="1" ht="15" customHeight="1" x14ac:dyDescent="0.25">
      <c r="A259" s="130"/>
      <c r="B259" s="130"/>
      <c r="C259" s="130"/>
      <c r="D259" s="130"/>
      <c r="E259" s="130"/>
      <c r="F259" s="130"/>
      <c r="G259" s="130"/>
      <c r="H259" s="130"/>
      <c r="I259" s="130"/>
      <c r="J259" s="130"/>
      <c r="K259" s="130"/>
      <c r="L259" s="130"/>
      <c r="M259" s="130"/>
      <c r="N259" s="130"/>
      <c r="O259" s="130"/>
      <c r="P259" s="130"/>
      <c r="Q259" s="130"/>
      <c r="R259" s="130"/>
      <c r="S259" s="130"/>
      <c r="T259" s="127"/>
      <c r="U259" s="127"/>
      <c r="V259" s="127"/>
      <c r="W259" s="127"/>
      <c r="X259" s="127"/>
      <c r="Y259" s="127"/>
      <c r="Z259" s="127"/>
      <c r="AA259" s="127"/>
      <c r="AB259" s="127"/>
      <c r="AC259" s="127"/>
      <c r="AD259" s="127"/>
      <c r="AE259" s="127"/>
      <c r="AF259" s="127"/>
      <c r="AG259" s="127"/>
      <c r="AH259" s="127"/>
      <c r="AI259" s="127"/>
      <c r="AJ259" s="127"/>
      <c r="AK259" s="127"/>
      <c r="AL259" s="127"/>
      <c r="AM259" s="127"/>
    </row>
    <row r="260" spans="1:39" s="75" customFormat="1" ht="15" customHeight="1" x14ac:dyDescent="0.25">
      <c r="A260" s="130"/>
      <c r="B260" s="130"/>
      <c r="C260" s="130"/>
      <c r="D260" s="130"/>
      <c r="E260" s="130"/>
      <c r="F260" s="130"/>
      <c r="G260" s="130"/>
      <c r="H260" s="130"/>
      <c r="I260" s="130"/>
      <c r="J260" s="130"/>
      <c r="K260" s="130"/>
      <c r="L260" s="130"/>
      <c r="M260" s="130"/>
      <c r="N260" s="130"/>
      <c r="O260" s="130"/>
      <c r="P260" s="130"/>
      <c r="Q260" s="130"/>
      <c r="R260" s="130"/>
      <c r="S260" s="130"/>
      <c r="T260" s="127"/>
      <c r="U260" s="127"/>
      <c r="V260" s="127"/>
      <c r="W260" s="127"/>
      <c r="X260" s="127"/>
      <c r="Y260" s="127"/>
      <c r="Z260" s="127"/>
      <c r="AA260" s="127"/>
      <c r="AB260" s="127"/>
      <c r="AC260" s="127"/>
      <c r="AD260" s="127"/>
      <c r="AE260" s="127"/>
      <c r="AF260" s="127"/>
      <c r="AG260" s="127"/>
      <c r="AH260" s="127"/>
      <c r="AI260" s="127"/>
      <c r="AJ260" s="127"/>
      <c r="AK260" s="127"/>
      <c r="AL260" s="127"/>
      <c r="AM260" s="127"/>
    </row>
    <row r="261" spans="1:39" s="75" customFormat="1" ht="15" customHeight="1" x14ac:dyDescent="0.25">
      <c r="A261" s="130"/>
      <c r="B261" s="130"/>
      <c r="C261" s="130"/>
      <c r="D261" s="130"/>
      <c r="E261" s="130"/>
      <c r="F261" s="130"/>
      <c r="G261" s="130"/>
      <c r="H261" s="130"/>
      <c r="I261" s="130"/>
      <c r="J261" s="130"/>
      <c r="K261" s="130"/>
      <c r="L261" s="130"/>
      <c r="M261" s="130"/>
      <c r="N261" s="130"/>
      <c r="O261" s="130"/>
      <c r="P261" s="130"/>
      <c r="Q261" s="130"/>
      <c r="R261" s="130"/>
      <c r="S261" s="130"/>
      <c r="T261" s="127"/>
      <c r="U261" s="127"/>
      <c r="V261" s="127"/>
      <c r="W261" s="127"/>
      <c r="X261" s="127"/>
      <c r="Y261" s="127"/>
      <c r="Z261" s="127"/>
      <c r="AA261" s="127"/>
      <c r="AB261" s="127"/>
      <c r="AC261" s="127"/>
      <c r="AD261" s="127"/>
      <c r="AE261" s="127"/>
      <c r="AF261" s="127"/>
      <c r="AG261" s="127"/>
      <c r="AH261" s="127"/>
      <c r="AI261" s="127"/>
      <c r="AJ261" s="127"/>
      <c r="AK261" s="127"/>
      <c r="AL261" s="127"/>
      <c r="AM261" s="127"/>
    </row>
    <row r="262" spans="1:39" s="75" customFormat="1" ht="15" customHeight="1" x14ac:dyDescent="0.25">
      <c r="A262" s="130"/>
      <c r="B262" s="130"/>
      <c r="C262" s="130"/>
      <c r="D262" s="130"/>
      <c r="E262" s="130"/>
      <c r="F262" s="130"/>
      <c r="G262" s="130"/>
      <c r="H262" s="130"/>
      <c r="I262" s="130"/>
      <c r="J262" s="130"/>
      <c r="K262" s="130"/>
      <c r="L262" s="130"/>
      <c r="M262" s="130"/>
      <c r="N262" s="130"/>
      <c r="O262" s="130"/>
      <c r="P262" s="130"/>
      <c r="Q262" s="130"/>
      <c r="R262" s="130"/>
      <c r="S262" s="130"/>
      <c r="T262" s="127"/>
      <c r="U262" s="127"/>
      <c r="V262" s="127"/>
      <c r="W262" s="127"/>
      <c r="X262" s="127"/>
      <c r="Y262" s="127"/>
      <c r="Z262" s="127"/>
      <c r="AA262" s="127"/>
      <c r="AB262" s="127"/>
      <c r="AC262" s="127"/>
      <c r="AD262" s="127"/>
      <c r="AE262" s="127"/>
      <c r="AF262" s="127"/>
      <c r="AG262" s="127"/>
      <c r="AH262" s="127"/>
      <c r="AI262" s="127"/>
      <c r="AJ262" s="127"/>
      <c r="AK262" s="127"/>
      <c r="AL262" s="127"/>
      <c r="AM262" s="127"/>
    </row>
    <row r="263" spans="1:39" s="75" customFormat="1" ht="15" customHeight="1" x14ac:dyDescent="0.25">
      <c r="A263" s="130"/>
      <c r="B263" s="130"/>
      <c r="C263" s="130"/>
      <c r="D263" s="130"/>
      <c r="E263" s="130"/>
      <c r="F263" s="130"/>
      <c r="G263" s="130"/>
      <c r="H263" s="130"/>
      <c r="I263" s="130"/>
      <c r="J263" s="130"/>
      <c r="K263" s="130"/>
      <c r="L263" s="130"/>
      <c r="M263" s="130"/>
      <c r="N263" s="130"/>
      <c r="O263" s="130"/>
      <c r="P263" s="130"/>
      <c r="Q263" s="130"/>
      <c r="R263" s="130"/>
      <c r="S263" s="130"/>
      <c r="T263" s="127"/>
      <c r="U263" s="127"/>
      <c r="V263" s="127"/>
      <c r="W263" s="127"/>
      <c r="X263" s="127"/>
      <c r="Y263" s="127"/>
      <c r="Z263" s="127"/>
      <c r="AA263" s="127"/>
      <c r="AB263" s="127"/>
      <c r="AC263" s="127"/>
      <c r="AD263" s="127"/>
      <c r="AE263" s="127"/>
      <c r="AF263" s="127"/>
      <c r="AG263" s="127"/>
      <c r="AH263" s="127"/>
      <c r="AI263" s="127"/>
      <c r="AJ263" s="127"/>
      <c r="AK263" s="127"/>
      <c r="AL263" s="127"/>
      <c r="AM263" s="127"/>
    </row>
    <row r="264" spans="1:39" s="75" customFormat="1" ht="15" customHeight="1" x14ac:dyDescent="0.25">
      <c r="A264" s="130"/>
      <c r="B264" s="130"/>
      <c r="C264" s="130"/>
      <c r="D264" s="130"/>
      <c r="E264" s="130"/>
      <c r="F264" s="130"/>
      <c r="G264" s="130"/>
      <c r="H264" s="130"/>
      <c r="I264" s="130"/>
      <c r="J264" s="130"/>
      <c r="K264" s="130"/>
      <c r="L264" s="130"/>
      <c r="M264" s="130"/>
      <c r="N264" s="130"/>
      <c r="O264" s="130"/>
      <c r="P264" s="130"/>
      <c r="Q264" s="130"/>
      <c r="R264" s="130"/>
      <c r="S264" s="130"/>
      <c r="T264" s="127"/>
      <c r="U264" s="127"/>
      <c r="V264" s="127"/>
      <c r="W264" s="127"/>
      <c r="X264" s="127"/>
      <c r="Y264" s="127"/>
      <c r="Z264" s="127"/>
      <c r="AA264" s="127"/>
      <c r="AB264" s="127"/>
      <c r="AC264" s="127"/>
      <c r="AD264" s="127"/>
      <c r="AE264" s="127"/>
      <c r="AF264" s="127"/>
      <c r="AG264" s="127"/>
      <c r="AH264" s="127"/>
      <c r="AI264" s="127"/>
      <c r="AJ264" s="127"/>
      <c r="AK264" s="127"/>
      <c r="AL264" s="127"/>
      <c r="AM264" s="127"/>
    </row>
    <row r="265" spans="1:39" s="75" customFormat="1" ht="15" customHeight="1" x14ac:dyDescent="0.25">
      <c r="A265" s="130"/>
      <c r="B265" s="130"/>
      <c r="C265" s="130"/>
      <c r="D265" s="130"/>
      <c r="E265" s="130"/>
      <c r="F265" s="130"/>
      <c r="G265" s="130"/>
      <c r="H265" s="130"/>
      <c r="I265" s="130"/>
      <c r="J265" s="130"/>
      <c r="K265" s="130"/>
      <c r="L265" s="130"/>
      <c r="M265" s="130"/>
      <c r="N265" s="130"/>
      <c r="O265" s="130"/>
      <c r="P265" s="130"/>
      <c r="Q265" s="130"/>
      <c r="R265" s="130"/>
      <c r="S265" s="130"/>
      <c r="T265" s="127"/>
      <c r="U265" s="127"/>
      <c r="V265" s="127"/>
      <c r="W265" s="127"/>
      <c r="X265" s="127"/>
      <c r="Y265" s="127"/>
      <c r="Z265" s="127"/>
      <c r="AA265" s="127"/>
      <c r="AB265" s="127"/>
      <c r="AC265" s="127"/>
      <c r="AD265" s="127"/>
      <c r="AE265" s="127"/>
      <c r="AF265" s="127"/>
      <c r="AG265" s="127"/>
      <c r="AH265" s="127"/>
      <c r="AI265" s="127"/>
      <c r="AJ265" s="127"/>
      <c r="AK265" s="127"/>
      <c r="AL265" s="127"/>
      <c r="AM265" s="127"/>
    </row>
    <row r="266" spans="1:39" s="75" customFormat="1" ht="15" customHeight="1" x14ac:dyDescent="0.25">
      <c r="A266" s="130"/>
      <c r="B266" s="130"/>
      <c r="C266" s="130"/>
      <c r="D266" s="130"/>
      <c r="E266" s="130"/>
      <c r="F266" s="130"/>
      <c r="G266" s="130"/>
      <c r="H266" s="130"/>
      <c r="I266" s="130"/>
      <c r="J266" s="130"/>
      <c r="K266" s="130"/>
      <c r="L266" s="130"/>
      <c r="M266" s="130"/>
      <c r="N266" s="130"/>
      <c r="O266" s="130"/>
      <c r="P266" s="130"/>
      <c r="Q266" s="130"/>
      <c r="R266" s="130"/>
      <c r="S266" s="130"/>
      <c r="T266" s="127"/>
      <c r="U266" s="127"/>
      <c r="V266" s="127"/>
      <c r="W266" s="127"/>
      <c r="X266" s="127"/>
      <c r="Y266" s="127"/>
      <c r="Z266" s="127"/>
      <c r="AA266" s="127"/>
      <c r="AB266" s="127"/>
      <c r="AC266" s="127"/>
      <c r="AD266" s="127"/>
      <c r="AE266" s="127"/>
      <c r="AF266" s="127"/>
      <c r="AG266" s="127"/>
      <c r="AH266" s="127"/>
      <c r="AI266" s="127"/>
      <c r="AJ266" s="127"/>
      <c r="AK266" s="127"/>
      <c r="AL266" s="127"/>
      <c r="AM266" s="127"/>
    </row>
    <row r="267" spans="1:39" s="75" customFormat="1" ht="15" customHeight="1" x14ac:dyDescent="0.25">
      <c r="A267" s="130"/>
      <c r="B267" s="130"/>
      <c r="C267" s="130"/>
      <c r="D267" s="130"/>
      <c r="E267" s="130"/>
      <c r="F267" s="130"/>
      <c r="G267" s="130"/>
      <c r="H267" s="130"/>
      <c r="I267" s="130"/>
      <c r="J267" s="130"/>
      <c r="K267" s="130"/>
      <c r="L267" s="130"/>
      <c r="M267" s="130"/>
      <c r="N267" s="130"/>
      <c r="O267" s="130"/>
      <c r="P267" s="130"/>
      <c r="Q267" s="130"/>
      <c r="R267" s="130"/>
      <c r="S267" s="130"/>
      <c r="T267" s="127"/>
      <c r="U267" s="127"/>
      <c r="V267" s="127"/>
      <c r="W267" s="127"/>
      <c r="X267" s="127"/>
      <c r="Y267" s="127"/>
      <c r="Z267" s="127"/>
      <c r="AA267" s="127"/>
      <c r="AB267" s="127"/>
      <c r="AC267" s="127"/>
      <c r="AD267" s="127"/>
      <c r="AE267" s="127"/>
      <c r="AF267" s="127"/>
      <c r="AG267" s="127"/>
      <c r="AH267" s="127"/>
      <c r="AI267" s="127"/>
      <c r="AJ267" s="127"/>
      <c r="AK267" s="127"/>
      <c r="AL267" s="127"/>
      <c r="AM267" s="127"/>
    </row>
    <row r="268" spans="1:39" s="75" customFormat="1" ht="15" customHeight="1" x14ac:dyDescent="0.25">
      <c r="A268" s="130"/>
      <c r="B268" s="130"/>
      <c r="C268" s="130"/>
      <c r="D268" s="130"/>
      <c r="E268" s="130"/>
      <c r="F268" s="130"/>
      <c r="G268" s="130"/>
      <c r="H268" s="130"/>
      <c r="I268" s="130"/>
      <c r="J268" s="130"/>
      <c r="K268" s="130"/>
      <c r="L268" s="130"/>
      <c r="M268" s="130"/>
      <c r="N268" s="130"/>
      <c r="O268" s="130"/>
      <c r="P268" s="130"/>
      <c r="Q268" s="130"/>
      <c r="R268" s="130"/>
      <c r="S268" s="130"/>
      <c r="T268" s="127"/>
      <c r="U268" s="127"/>
      <c r="V268" s="127"/>
      <c r="W268" s="127"/>
      <c r="X268" s="127"/>
      <c r="Y268" s="127"/>
      <c r="Z268" s="127"/>
      <c r="AA268" s="127"/>
      <c r="AB268" s="127"/>
      <c r="AC268" s="127"/>
      <c r="AD268" s="127"/>
      <c r="AE268" s="127"/>
      <c r="AF268" s="127"/>
      <c r="AG268" s="127"/>
      <c r="AH268" s="127"/>
      <c r="AI268" s="127"/>
      <c r="AJ268" s="127"/>
      <c r="AK268" s="127"/>
      <c r="AL268" s="127"/>
      <c r="AM268" s="127"/>
    </row>
    <row r="269" spans="1:39" s="75" customFormat="1" ht="15" customHeight="1" x14ac:dyDescent="0.25">
      <c r="A269" s="130"/>
      <c r="B269" s="130"/>
      <c r="C269" s="130"/>
      <c r="D269" s="130"/>
      <c r="E269" s="130"/>
      <c r="F269" s="130"/>
      <c r="G269" s="130"/>
      <c r="H269" s="130"/>
      <c r="I269" s="130"/>
      <c r="J269" s="130"/>
      <c r="K269" s="130"/>
      <c r="L269" s="130"/>
      <c r="M269" s="130"/>
      <c r="N269" s="130"/>
      <c r="O269" s="130"/>
      <c r="P269" s="130"/>
      <c r="Q269" s="130"/>
      <c r="R269" s="130"/>
      <c r="S269" s="130"/>
      <c r="T269" s="127"/>
      <c r="U269" s="127"/>
      <c r="V269" s="127"/>
      <c r="W269" s="127"/>
      <c r="X269" s="127"/>
      <c r="Y269" s="127"/>
      <c r="Z269" s="127"/>
      <c r="AA269" s="127"/>
      <c r="AB269" s="127"/>
      <c r="AC269" s="127"/>
      <c r="AD269" s="127"/>
      <c r="AE269" s="127"/>
      <c r="AF269" s="127"/>
      <c r="AG269" s="127"/>
      <c r="AH269" s="127"/>
      <c r="AI269" s="127"/>
      <c r="AJ269" s="127"/>
      <c r="AK269" s="127"/>
      <c r="AL269" s="127"/>
      <c r="AM269" s="127"/>
    </row>
    <row r="270" spans="1:39" s="75" customFormat="1" ht="15" customHeight="1" x14ac:dyDescent="0.25">
      <c r="A270" s="130"/>
      <c r="B270" s="130"/>
      <c r="C270" s="130"/>
      <c r="D270" s="130"/>
      <c r="E270" s="130"/>
      <c r="F270" s="130"/>
      <c r="G270" s="130"/>
      <c r="H270" s="130"/>
      <c r="I270" s="130"/>
      <c r="J270" s="130"/>
      <c r="K270" s="130"/>
      <c r="L270" s="130"/>
      <c r="M270" s="130"/>
      <c r="N270" s="130"/>
      <c r="O270" s="130"/>
      <c r="P270" s="130"/>
      <c r="Q270" s="130"/>
      <c r="R270" s="130"/>
      <c r="S270" s="130"/>
      <c r="T270" s="127"/>
      <c r="U270" s="127"/>
      <c r="V270" s="127"/>
      <c r="W270" s="127"/>
      <c r="X270" s="127"/>
      <c r="Y270" s="127"/>
      <c r="Z270" s="127"/>
      <c r="AA270" s="127"/>
      <c r="AB270" s="127"/>
      <c r="AC270" s="127"/>
      <c r="AD270" s="127"/>
      <c r="AE270" s="127"/>
      <c r="AF270" s="127"/>
      <c r="AG270" s="127"/>
      <c r="AH270" s="127"/>
      <c r="AI270" s="127"/>
      <c r="AJ270" s="127"/>
      <c r="AK270" s="127"/>
      <c r="AL270" s="127"/>
      <c r="AM270" s="127"/>
    </row>
    <row r="271" spans="1:39" s="75" customFormat="1" ht="15" customHeight="1" x14ac:dyDescent="0.25">
      <c r="A271" s="130"/>
      <c r="B271" s="130"/>
      <c r="C271" s="130"/>
      <c r="D271" s="130"/>
      <c r="E271" s="130"/>
      <c r="F271" s="130"/>
      <c r="G271" s="130"/>
      <c r="H271" s="130"/>
      <c r="I271" s="130"/>
      <c r="J271" s="130"/>
      <c r="K271" s="130"/>
      <c r="L271" s="130"/>
      <c r="M271" s="130"/>
      <c r="N271" s="130"/>
      <c r="O271" s="130"/>
      <c r="P271" s="130"/>
      <c r="Q271" s="130"/>
      <c r="R271" s="130"/>
      <c r="S271" s="130"/>
      <c r="T271" s="127"/>
      <c r="U271" s="127"/>
      <c r="V271" s="127"/>
      <c r="W271" s="127"/>
      <c r="X271" s="127"/>
      <c r="Y271" s="127"/>
      <c r="Z271" s="127"/>
      <c r="AA271" s="127"/>
      <c r="AB271" s="127"/>
      <c r="AC271" s="127"/>
      <c r="AD271" s="127"/>
      <c r="AE271" s="127"/>
      <c r="AF271" s="127"/>
      <c r="AG271" s="127"/>
      <c r="AH271" s="127"/>
      <c r="AI271" s="127"/>
      <c r="AJ271" s="127"/>
      <c r="AK271" s="127"/>
      <c r="AL271" s="127"/>
      <c r="AM271" s="127"/>
    </row>
    <row r="272" spans="1:39" s="75" customFormat="1" ht="15" customHeight="1" x14ac:dyDescent="0.25">
      <c r="A272" s="130"/>
      <c r="B272" s="130"/>
      <c r="C272" s="130"/>
      <c r="D272" s="130"/>
      <c r="E272" s="130"/>
      <c r="F272" s="130"/>
      <c r="G272" s="130"/>
      <c r="H272" s="130"/>
      <c r="I272" s="130"/>
      <c r="J272" s="130"/>
      <c r="K272" s="130"/>
      <c r="L272" s="130"/>
      <c r="M272" s="130"/>
      <c r="N272" s="130"/>
      <c r="O272" s="130"/>
      <c r="P272" s="130"/>
      <c r="Q272" s="130"/>
      <c r="R272" s="130"/>
      <c r="S272" s="130"/>
      <c r="T272" s="127"/>
      <c r="U272" s="127"/>
      <c r="V272" s="127"/>
      <c r="W272" s="127"/>
      <c r="X272" s="127"/>
      <c r="Y272" s="127"/>
      <c r="Z272" s="127"/>
      <c r="AA272" s="127"/>
      <c r="AB272" s="127"/>
      <c r="AC272" s="127"/>
      <c r="AD272" s="127"/>
      <c r="AE272" s="127"/>
      <c r="AF272" s="127"/>
      <c r="AG272" s="127"/>
      <c r="AH272" s="127"/>
      <c r="AI272" s="127"/>
      <c r="AJ272" s="127"/>
      <c r="AK272" s="127"/>
      <c r="AL272" s="127"/>
      <c r="AM272" s="127"/>
    </row>
    <row r="273" spans="1:39" s="75" customFormat="1" ht="15" customHeight="1" x14ac:dyDescent="0.25">
      <c r="A273" s="130"/>
      <c r="B273" s="130"/>
      <c r="C273" s="130"/>
      <c r="D273" s="130"/>
      <c r="E273" s="130"/>
      <c r="F273" s="130"/>
      <c r="G273" s="130"/>
      <c r="H273" s="130"/>
      <c r="I273" s="130"/>
      <c r="J273" s="130"/>
      <c r="K273" s="130"/>
      <c r="L273" s="130"/>
      <c r="M273" s="130"/>
      <c r="N273" s="130"/>
      <c r="O273" s="130"/>
      <c r="P273" s="130"/>
      <c r="Q273" s="130"/>
      <c r="R273" s="130"/>
      <c r="S273" s="130"/>
      <c r="T273" s="127"/>
      <c r="U273" s="127"/>
      <c r="V273" s="127"/>
      <c r="W273" s="127"/>
      <c r="X273" s="127"/>
      <c r="Y273" s="127"/>
      <c r="Z273" s="127"/>
      <c r="AA273" s="127"/>
      <c r="AB273" s="127"/>
      <c r="AC273" s="127"/>
      <c r="AD273" s="127"/>
      <c r="AE273" s="127"/>
      <c r="AF273" s="127"/>
      <c r="AG273" s="127"/>
      <c r="AH273" s="127"/>
      <c r="AI273" s="127"/>
      <c r="AJ273" s="127"/>
      <c r="AK273" s="127"/>
      <c r="AL273" s="127"/>
      <c r="AM273" s="127"/>
    </row>
    <row r="274" spans="1:39" s="75" customFormat="1" ht="15" customHeight="1" x14ac:dyDescent="0.25">
      <c r="A274" s="130"/>
      <c r="B274" s="130"/>
      <c r="C274" s="130"/>
      <c r="D274" s="130"/>
      <c r="E274" s="130"/>
      <c r="F274" s="130"/>
      <c r="G274" s="130"/>
      <c r="H274" s="130"/>
      <c r="I274" s="130"/>
      <c r="J274" s="130"/>
      <c r="K274" s="130"/>
      <c r="L274" s="130"/>
      <c r="M274" s="130"/>
      <c r="N274" s="130"/>
      <c r="O274" s="130"/>
      <c r="P274" s="130"/>
      <c r="Q274" s="130"/>
      <c r="R274" s="130"/>
      <c r="S274" s="130"/>
      <c r="T274" s="127"/>
      <c r="U274" s="127"/>
      <c r="V274" s="127"/>
      <c r="W274" s="127"/>
      <c r="X274" s="127"/>
      <c r="Y274" s="127"/>
      <c r="Z274" s="127"/>
      <c r="AA274" s="127"/>
      <c r="AB274" s="127"/>
      <c r="AC274" s="127"/>
      <c r="AD274" s="127"/>
      <c r="AE274" s="127"/>
      <c r="AF274" s="127"/>
      <c r="AG274" s="127"/>
      <c r="AH274" s="127"/>
      <c r="AI274" s="127"/>
      <c r="AJ274" s="127"/>
      <c r="AK274" s="127"/>
      <c r="AL274" s="127"/>
      <c r="AM274" s="127"/>
    </row>
    <row r="275" spans="1:39" s="75" customFormat="1" ht="15" customHeight="1" x14ac:dyDescent="0.25">
      <c r="A275" s="130"/>
      <c r="B275" s="130"/>
      <c r="C275" s="130"/>
      <c r="D275" s="130"/>
      <c r="E275" s="130"/>
      <c r="F275" s="130"/>
      <c r="G275" s="130"/>
      <c r="H275" s="130"/>
      <c r="I275" s="130"/>
      <c r="J275" s="130"/>
      <c r="K275" s="130"/>
      <c r="L275" s="130"/>
      <c r="M275" s="130"/>
      <c r="N275" s="130"/>
      <c r="O275" s="130"/>
      <c r="P275" s="130"/>
      <c r="Q275" s="130"/>
      <c r="R275" s="130"/>
      <c r="S275" s="130"/>
      <c r="T275" s="127"/>
      <c r="U275" s="127"/>
      <c r="V275" s="127"/>
      <c r="W275" s="127"/>
      <c r="X275" s="127"/>
      <c r="Y275" s="127"/>
      <c r="Z275" s="127"/>
      <c r="AA275" s="127"/>
      <c r="AB275" s="127"/>
      <c r="AC275" s="127"/>
      <c r="AD275" s="127"/>
      <c r="AE275" s="127"/>
      <c r="AF275" s="127"/>
      <c r="AG275" s="127"/>
      <c r="AH275" s="127"/>
      <c r="AI275" s="127"/>
      <c r="AJ275" s="127"/>
      <c r="AK275" s="127"/>
      <c r="AL275" s="127"/>
      <c r="AM275" s="127"/>
    </row>
    <row r="276" spans="1:39" s="75" customFormat="1" ht="15" customHeight="1" x14ac:dyDescent="0.25">
      <c r="A276" s="130"/>
      <c r="B276" s="130"/>
      <c r="C276" s="130"/>
      <c r="D276" s="130"/>
      <c r="E276" s="130"/>
      <c r="F276" s="130"/>
      <c r="G276" s="130"/>
      <c r="H276" s="130"/>
      <c r="I276" s="130"/>
      <c r="J276" s="130"/>
      <c r="K276" s="130"/>
      <c r="L276" s="130"/>
      <c r="M276" s="130"/>
      <c r="N276" s="130"/>
      <c r="O276" s="130"/>
      <c r="P276" s="130"/>
      <c r="Q276" s="130"/>
      <c r="R276" s="130"/>
      <c r="S276" s="130"/>
      <c r="T276" s="127"/>
      <c r="U276" s="127"/>
      <c r="V276" s="127"/>
      <c r="W276" s="127"/>
      <c r="X276" s="127"/>
      <c r="Y276" s="127"/>
      <c r="Z276" s="127"/>
      <c r="AA276" s="127"/>
      <c r="AB276" s="127"/>
      <c r="AC276" s="127"/>
      <c r="AD276" s="127"/>
      <c r="AE276" s="127"/>
      <c r="AF276" s="127"/>
      <c r="AG276" s="127"/>
      <c r="AH276" s="127"/>
      <c r="AI276" s="127"/>
      <c r="AJ276" s="127"/>
      <c r="AK276" s="127"/>
      <c r="AL276" s="127"/>
      <c r="AM276" s="127"/>
    </row>
    <row r="277" spans="1:39" s="75" customFormat="1" ht="15" customHeight="1" x14ac:dyDescent="0.25">
      <c r="A277" s="130"/>
      <c r="B277" s="130"/>
      <c r="C277" s="130"/>
      <c r="D277" s="130"/>
      <c r="E277" s="130"/>
      <c r="F277" s="130"/>
      <c r="G277" s="130"/>
      <c r="H277" s="130"/>
      <c r="I277" s="130"/>
      <c r="J277" s="130"/>
      <c r="K277" s="130"/>
      <c r="L277" s="130"/>
      <c r="M277" s="130"/>
      <c r="N277" s="130"/>
      <c r="O277" s="130"/>
      <c r="P277" s="130"/>
      <c r="Q277" s="130"/>
      <c r="R277" s="130"/>
      <c r="S277" s="130"/>
      <c r="T277" s="127"/>
      <c r="U277" s="127"/>
      <c r="V277" s="127"/>
      <c r="W277" s="127"/>
      <c r="X277" s="127"/>
      <c r="Y277" s="127"/>
      <c r="Z277" s="127"/>
      <c r="AA277" s="127"/>
      <c r="AB277" s="127"/>
      <c r="AC277" s="127"/>
      <c r="AD277" s="127"/>
      <c r="AE277" s="127"/>
      <c r="AF277" s="127"/>
      <c r="AG277" s="127"/>
      <c r="AH277" s="127"/>
      <c r="AI277" s="127"/>
      <c r="AJ277" s="127"/>
      <c r="AK277" s="127"/>
      <c r="AL277" s="127"/>
      <c r="AM277" s="127"/>
    </row>
    <row r="278" spans="1:39" s="75" customFormat="1" ht="15" customHeight="1" x14ac:dyDescent="0.25">
      <c r="A278" s="130"/>
      <c r="B278" s="130"/>
      <c r="C278" s="130"/>
      <c r="D278" s="130"/>
      <c r="E278" s="130"/>
      <c r="F278" s="130"/>
      <c r="G278" s="130"/>
      <c r="H278" s="130"/>
      <c r="I278" s="130"/>
      <c r="J278" s="130"/>
      <c r="K278" s="130"/>
      <c r="L278" s="130"/>
      <c r="M278" s="130"/>
      <c r="N278" s="130"/>
      <c r="O278" s="130"/>
      <c r="P278" s="130"/>
      <c r="Q278" s="130"/>
      <c r="R278" s="130"/>
      <c r="S278" s="130"/>
      <c r="T278" s="127"/>
      <c r="U278" s="127"/>
      <c r="V278" s="127"/>
      <c r="W278" s="127"/>
      <c r="X278" s="127"/>
      <c r="Y278" s="127"/>
      <c r="Z278" s="127"/>
      <c r="AA278" s="127"/>
      <c r="AB278" s="127"/>
      <c r="AC278" s="127"/>
      <c r="AD278" s="127"/>
      <c r="AE278" s="127"/>
      <c r="AF278" s="127"/>
      <c r="AG278" s="127"/>
      <c r="AH278" s="127"/>
      <c r="AI278" s="127"/>
      <c r="AJ278" s="127"/>
      <c r="AK278" s="127"/>
      <c r="AL278" s="127"/>
      <c r="AM278" s="127"/>
    </row>
    <row r="279" spans="1:39" s="75" customFormat="1" ht="15" customHeight="1" x14ac:dyDescent="0.25">
      <c r="A279" s="130"/>
      <c r="B279" s="130"/>
      <c r="C279" s="130"/>
      <c r="D279" s="130"/>
      <c r="E279" s="130"/>
      <c r="F279" s="130"/>
      <c r="G279" s="130"/>
      <c r="H279" s="130"/>
      <c r="I279" s="130"/>
      <c r="J279" s="130"/>
      <c r="K279" s="130"/>
      <c r="L279" s="130"/>
      <c r="M279" s="130"/>
      <c r="N279" s="130"/>
      <c r="O279" s="130"/>
      <c r="P279" s="130"/>
      <c r="Q279" s="130"/>
      <c r="R279" s="130"/>
      <c r="S279" s="130"/>
      <c r="T279" s="127"/>
      <c r="U279" s="127"/>
      <c r="V279" s="127"/>
      <c r="W279" s="127"/>
      <c r="X279" s="127"/>
      <c r="Y279" s="127"/>
      <c r="Z279" s="127"/>
      <c r="AA279" s="127"/>
      <c r="AB279" s="127"/>
      <c r="AC279" s="127"/>
      <c r="AD279" s="127"/>
      <c r="AE279" s="127"/>
      <c r="AF279" s="127"/>
      <c r="AG279" s="127"/>
      <c r="AH279" s="127"/>
      <c r="AI279" s="127"/>
      <c r="AJ279" s="127"/>
      <c r="AK279" s="127"/>
      <c r="AL279" s="127"/>
      <c r="AM279" s="127"/>
    </row>
    <row r="280" spans="1:39" s="75" customFormat="1" ht="15" customHeight="1" x14ac:dyDescent="0.25">
      <c r="A280" s="130"/>
      <c r="B280" s="130"/>
      <c r="C280" s="130"/>
      <c r="D280" s="130"/>
      <c r="E280" s="130"/>
      <c r="F280" s="130"/>
      <c r="G280" s="130"/>
      <c r="H280" s="130"/>
      <c r="I280" s="130"/>
      <c r="J280" s="130"/>
      <c r="K280" s="130"/>
      <c r="L280" s="130"/>
      <c r="M280" s="130"/>
      <c r="N280" s="130"/>
      <c r="O280" s="130"/>
      <c r="P280" s="130"/>
      <c r="Q280" s="130"/>
      <c r="R280" s="130"/>
      <c r="S280" s="130"/>
      <c r="T280" s="127"/>
      <c r="U280" s="127"/>
      <c r="V280" s="127"/>
      <c r="W280" s="127"/>
      <c r="X280" s="127"/>
      <c r="Y280" s="127"/>
      <c r="Z280" s="127"/>
      <c r="AA280" s="127"/>
      <c r="AB280" s="127"/>
      <c r="AC280" s="127"/>
      <c r="AD280" s="127"/>
      <c r="AE280" s="127"/>
      <c r="AF280" s="127"/>
      <c r="AG280" s="127"/>
      <c r="AH280" s="127"/>
      <c r="AI280" s="127"/>
      <c r="AJ280" s="127"/>
      <c r="AK280" s="127"/>
      <c r="AL280" s="127"/>
      <c r="AM280" s="127"/>
    </row>
    <row r="281" spans="1:39" s="75" customFormat="1" ht="15" customHeight="1" x14ac:dyDescent="0.25">
      <c r="A281" s="130"/>
      <c r="B281" s="130"/>
      <c r="C281" s="130"/>
      <c r="D281" s="130"/>
      <c r="E281" s="130"/>
      <c r="F281" s="130"/>
      <c r="G281" s="130"/>
      <c r="H281" s="130"/>
      <c r="I281" s="130"/>
      <c r="J281" s="130"/>
      <c r="K281" s="130"/>
      <c r="L281" s="130"/>
      <c r="M281" s="130"/>
      <c r="N281" s="130"/>
      <c r="O281" s="130"/>
      <c r="P281" s="130"/>
      <c r="Q281" s="130"/>
      <c r="R281" s="130"/>
      <c r="S281" s="130"/>
      <c r="T281" s="127"/>
      <c r="U281" s="127"/>
      <c r="V281" s="127"/>
      <c r="W281" s="127"/>
      <c r="X281" s="127"/>
      <c r="Y281" s="127"/>
      <c r="Z281" s="127"/>
      <c r="AA281" s="127"/>
      <c r="AB281" s="127"/>
      <c r="AC281" s="127"/>
      <c r="AD281" s="127"/>
      <c r="AE281" s="127"/>
      <c r="AF281" s="127"/>
      <c r="AG281" s="127"/>
      <c r="AH281" s="127"/>
      <c r="AI281" s="127"/>
      <c r="AJ281" s="127"/>
      <c r="AK281" s="127"/>
      <c r="AL281" s="127"/>
      <c r="AM281" s="127"/>
    </row>
    <row r="282" spans="1:39" s="75" customFormat="1" ht="15" customHeight="1" x14ac:dyDescent="0.25">
      <c r="A282" s="130"/>
      <c r="B282" s="130"/>
      <c r="C282" s="130"/>
      <c r="D282" s="130"/>
      <c r="E282" s="130"/>
      <c r="F282" s="130"/>
      <c r="G282" s="130"/>
      <c r="H282" s="130"/>
      <c r="I282" s="130"/>
      <c r="J282" s="130"/>
      <c r="K282" s="130"/>
      <c r="L282" s="130"/>
      <c r="M282" s="130"/>
      <c r="N282" s="130"/>
      <c r="O282" s="130"/>
      <c r="P282" s="130"/>
      <c r="Q282" s="130"/>
      <c r="R282" s="130"/>
      <c r="S282" s="130"/>
      <c r="T282" s="127"/>
      <c r="U282" s="127"/>
      <c r="V282" s="127"/>
      <c r="W282" s="127"/>
      <c r="X282" s="127"/>
      <c r="Y282" s="127"/>
      <c r="Z282" s="127"/>
      <c r="AA282" s="127"/>
      <c r="AB282" s="127"/>
      <c r="AC282" s="127"/>
      <c r="AD282" s="127"/>
      <c r="AE282" s="127"/>
      <c r="AF282" s="127"/>
      <c r="AG282" s="127"/>
      <c r="AH282" s="127"/>
      <c r="AI282" s="127"/>
      <c r="AJ282" s="127"/>
      <c r="AK282" s="127"/>
      <c r="AL282" s="127"/>
      <c r="AM282" s="127"/>
    </row>
    <row r="283" spans="1:39" s="75" customFormat="1" ht="15" customHeight="1" x14ac:dyDescent="0.25">
      <c r="A283" s="130"/>
      <c r="B283" s="130"/>
      <c r="C283" s="130"/>
      <c r="D283" s="130"/>
      <c r="E283" s="130"/>
      <c r="F283" s="130"/>
      <c r="G283" s="130"/>
      <c r="H283" s="130"/>
      <c r="I283" s="130"/>
      <c r="J283" s="130"/>
      <c r="K283" s="130"/>
      <c r="L283" s="130"/>
      <c r="M283" s="130"/>
      <c r="N283" s="130"/>
      <c r="O283" s="130"/>
      <c r="P283" s="130"/>
      <c r="Q283" s="130"/>
      <c r="R283" s="130"/>
      <c r="S283" s="130"/>
      <c r="T283" s="127"/>
      <c r="U283" s="127"/>
      <c r="V283" s="127"/>
      <c r="W283" s="127"/>
      <c r="X283" s="127"/>
      <c r="Y283" s="127"/>
      <c r="Z283" s="127"/>
      <c r="AA283" s="127"/>
      <c r="AB283" s="127"/>
      <c r="AC283" s="127"/>
      <c r="AD283" s="127"/>
      <c r="AE283" s="127"/>
      <c r="AF283" s="127"/>
      <c r="AG283" s="127"/>
      <c r="AH283" s="127"/>
      <c r="AI283" s="127"/>
      <c r="AJ283" s="127"/>
      <c r="AK283" s="127"/>
      <c r="AL283" s="127"/>
      <c r="AM283" s="127"/>
    </row>
    <row r="284" spans="1:39" s="75" customFormat="1" ht="15" customHeight="1" x14ac:dyDescent="0.25">
      <c r="A284" s="130"/>
      <c r="B284" s="130"/>
      <c r="C284" s="130"/>
      <c r="D284" s="130"/>
      <c r="E284" s="130"/>
      <c r="F284" s="130"/>
      <c r="G284" s="130"/>
      <c r="H284" s="130"/>
      <c r="I284" s="130"/>
      <c r="J284" s="130"/>
      <c r="K284" s="130"/>
      <c r="L284" s="130"/>
      <c r="M284" s="130"/>
      <c r="N284" s="130"/>
      <c r="O284" s="130"/>
      <c r="P284" s="130"/>
      <c r="Q284" s="130"/>
      <c r="R284" s="130"/>
      <c r="S284" s="130"/>
      <c r="T284" s="127"/>
      <c r="U284" s="127"/>
      <c r="V284" s="127"/>
      <c r="W284" s="127"/>
      <c r="X284" s="127"/>
      <c r="Y284" s="127"/>
      <c r="Z284" s="127"/>
      <c r="AA284" s="127"/>
      <c r="AB284" s="127"/>
      <c r="AC284" s="127"/>
      <c r="AD284" s="127"/>
      <c r="AE284" s="127"/>
      <c r="AF284" s="127"/>
      <c r="AG284" s="127"/>
      <c r="AH284" s="127"/>
      <c r="AI284" s="127"/>
      <c r="AJ284" s="127"/>
      <c r="AK284" s="127"/>
      <c r="AL284" s="127"/>
      <c r="AM284" s="127"/>
    </row>
    <row r="285" spans="1:39" s="75" customFormat="1" ht="15" customHeight="1" x14ac:dyDescent="0.25">
      <c r="A285" s="130"/>
      <c r="B285" s="130"/>
      <c r="C285" s="130"/>
      <c r="D285" s="130"/>
      <c r="E285" s="130"/>
      <c r="F285" s="130"/>
      <c r="G285" s="130"/>
      <c r="H285" s="130"/>
      <c r="I285" s="130"/>
      <c r="J285" s="130"/>
      <c r="K285" s="130"/>
      <c r="L285" s="130"/>
      <c r="M285" s="130"/>
      <c r="N285" s="130"/>
      <c r="O285" s="130"/>
      <c r="P285" s="130"/>
      <c r="Q285" s="130"/>
      <c r="R285" s="130"/>
      <c r="S285" s="130"/>
      <c r="T285" s="127"/>
      <c r="U285" s="127"/>
      <c r="V285" s="127"/>
      <c r="W285" s="127"/>
      <c r="X285" s="127"/>
      <c r="Y285" s="127"/>
      <c r="Z285" s="127"/>
      <c r="AA285" s="127"/>
      <c r="AB285" s="127"/>
      <c r="AC285" s="127"/>
      <c r="AD285" s="127"/>
      <c r="AE285" s="127"/>
      <c r="AF285" s="127"/>
      <c r="AG285" s="127"/>
      <c r="AH285" s="127"/>
      <c r="AI285" s="127"/>
      <c r="AJ285" s="127"/>
      <c r="AK285" s="127"/>
      <c r="AL285" s="127"/>
      <c r="AM285" s="127"/>
    </row>
    <row r="286" spans="1:39" s="75" customFormat="1" ht="15" customHeight="1" x14ac:dyDescent="0.25">
      <c r="A286" s="130"/>
      <c r="B286" s="130"/>
      <c r="C286" s="130"/>
      <c r="D286" s="130"/>
      <c r="E286" s="130"/>
      <c r="F286" s="130"/>
      <c r="G286" s="130"/>
      <c r="H286" s="130"/>
      <c r="I286" s="130"/>
      <c r="J286" s="130"/>
      <c r="K286" s="130"/>
      <c r="L286" s="130"/>
      <c r="M286" s="130"/>
      <c r="N286" s="130"/>
      <c r="O286" s="130"/>
      <c r="P286" s="130"/>
      <c r="Q286" s="130"/>
      <c r="R286" s="130"/>
      <c r="S286" s="130"/>
      <c r="T286" s="127"/>
      <c r="U286" s="127"/>
      <c r="V286" s="127"/>
      <c r="W286" s="127"/>
      <c r="X286" s="127"/>
      <c r="Y286" s="127"/>
      <c r="Z286" s="127"/>
      <c r="AA286" s="127"/>
      <c r="AB286" s="127"/>
      <c r="AC286" s="127"/>
      <c r="AD286" s="127"/>
      <c r="AE286" s="127"/>
      <c r="AF286" s="127"/>
      <c r="AG286" s="127"/>
      <c r="AH286" s="127"/>
      <c r="AI286" s="127"/>
      <c r="AJ286" s="127"/>
      <c r="AK286" s="127"/>
      <c r="AL286" s="127"/>
      <c r="AM286" s="127"/>
    </row>
    <row r="287" spans="1:39" ht="15" customHeight="1" x14ac:dyDescent="0.25">
      <c r="A287" s="130"/>
      <c r="B287" s="130"/>
      <c r="C287" s="130"/>
      <c r="D287" s="130"/>
      <c r="E287" s="130"/>
      <c r="F287" s="130"/>
      <c r="G287" s="130"/>
      <c r="H287" s="130"/>
      <c r="I287" s="130"/>
      <c r="J287" s="130"/>
      <c r="K287" s="130"/>
      <c r="L287" s="130"/>
      <c r="M287" s="130"/>
      <c r="N287" s="130"/>
      <c r="O287" s="130"/>
      <c r="P287" s="130"/>
      <c r="Q287" s="130"/>
      <c r="R287" s="130"/>
      <c r="S287" s="130"/>
      <c r="T287" s="127"/>
      <c r="U287" s="127"/>
      <c r="V287" s="127"/>
      <c r="W287" s="127"/>
      <c r="X287" s="127"/>
      <c r="Y287" s="127"/>
      <c r="Z287" s="127"/>
      <c r="AA287" s="127"/>
      <c r="AB287" s="127"/>
      <c r="AC287" s="127"/>
      <c r="AD287" s="127"/>
      <c r="AE287" s="127"/>
      <c r="AF287" s="127"/>
      <c r="AG287" s="127"/>
      <c r="AH287" s="127"/>
      <c r="AI287" s="127"/>
      <c r="AJ287" s="127"/>
      <c r="AK287" s="127"/>
      <c r="AL287" s="127"/>
      <c r="AM287" s="127"/>
    </row>
    <row r="288" spans="1:39" ht="15" customHeight="1" x14ac:dyDescent="0.25">
      <c r="A288" s="130"/>
      <c r="B288" s="130"/>
      <c r="C288" s="130"/>
      <c r="D288" s="130"/>
      <c r="E288" s="130"/>
      <c r="F288" s="130"/>
      <c r="G288" s="130"/>
      <c r="H288" s="130"/>
      <c r="I288" s="130"/>
      <c r="J288" s="130"/>
      <c r="K288" s="130"/>
      <c r="L288" s="130"/>
      <c r="M288" s="130"/>
      <c r="N288" s="130"/>
      <c r="O288" s="130"/>
      <c r="P288" s="130"/>
      <c r="Q288" s="130"/>
      <c r="R288" s="130"/>
      <c r="S288" s="130"/>
      <c r="T288" s="127"/>
      <c r="U288" s="127"/>
      <c r="V288" s="127"/>
      <c r="W288" s="127"/>
      <c r="X288" s="127"/>
      <c r="Y288" s="127"/>
      <c r="Z288" s="127"/>
      <c r="AA288" s="127"/>
      <c r="AB288" s="127"/>
      <c r="AC288" s="127"/>
      <c r="AD288" s="127"/>
      <c r="AE288" s="127"/>
      <c r="AF288" s="127"/>
      <c r="AG288" s="127"/>
      <c r="AH288" s="127"/>
      <c r="AI288" s="127"/>
      <c r="AJ288" s="127"/>
      <c r="AK288" s="127"/>
      <c r="AL288" s="127"/>
      <c r="AM288" s="127"/>
    </row>
    <row r="289" spans="1:39" ht="15" customHeight="1" x14ac:dyDescent="0.25">
      <c r="A289" s="130"/>
      <c r="B289" s="130"/>
      <c r="C289" s="130"/>
      <c r="D289" s="130"/>
      <c r="E289" s="130"/>
      <c r="F289" s="130"/>
      <c r="G289" s="130"/>
      <c r="H289" s="130"/>
      <c r="I289" s="130"/>
      <c r="J289" s="130"/>
      <c r="K289" s="130"/>
      <c r="L289" s="130"/>
      <c r="M289" s="130"/>
      <c r="N289" s="130"/>
      <c r="O289" s="130"/>
      <c r="P289" s="130"/>
      <c r="Q289" s="130"/>
      <c r="R289" s="130"/>
      <c r="S289" s="130"/>
      <c r="T289" s="127"/>
      <c r="U289" s="127"/>
      <c r="V289" s="127"/>
      <c r="W289" s="127"/>
      <c r="X289" s="127"/>
      <c r="Y289" s="127"/>
      <c r="Z289" s="127"/>
      <c r="AA289" s="127"/>
      <c r="AB289" s="127"/>
      <c r="AC289" s="127"/>
      <c r="AD289" s="127"/>
      <c r="AE289" s="127"/>
      <c r="AF289" s="127"/>
      <c r="AG289" s="127"/>
      <c r="AH289" s="127"/>
      <c r="AI289" s="127"/>
      <c r="AJ289" s="127"/>
      <c r="AK289" s="127"/>
      <c r="AL289" s="127"/>
      <c r="AM289" s="127"/>
    </row>
    <row r="290" spans="1:39" ht="15" customHeight="1" x14ac:dyDescent="0.25">
      <c r="A290" s="130"/>
      <c r="B290" s="130"/>
      <c r="C290" s="130"/>
      <c r="D290" s="130"/>
      <c r="E290" s="130"/>
      <c r="F290" s="130"/>
      <c r="G290" s="130"/>
      <c r="H290" s="130"/>
      <c r="I290" s="130"/>
      <c r="J290" s="130"/>
      <c r="K290" s="130"/>
      <c r="L290" s="130"/>
      <c r="M290" s="130"/>
      <c r="N290" s="130"/>
      <c r="O290" s="130"/>
      <c r="P290" s="130"/>
      <c r="Q290" s="130"/>
      <c r="R290" s="130"/>
      <c r="S290" s="130"/>
      <c r="T290" s="127"/>
      <c r="U290" s="127"/>
      <c r="V290" s="127"/>
      <c r="W290" s="127"/>
      <c r="X290" s="127"/>
      <c r="Y290" s="127"/>
      <c r="Z290" s="127"/>
      <c r="AA290" s="127"/>
      <c r="AB290" s="127"/>
      <c r="AC290" s="127"/>
      <c r="AD290" s="127"/>
      <c r="AE290" s="127"/>
      <c r="AF290" s="127"/>
      <c r="AG290" s="127"/>
      <c r="AH290" s="127"/>
      <c r="AI290" s="127"/>
      <c r="AJ290" s="127"/>
      <c r="AK290" s="127"/>
      <c r="AL290" s="127"/>
      <c r="AM290" s="127"/>
    </row>
    <row r="291" spans="1:39" ht="15" customHeight="1" x14ac:dyDescent="0.25">
      <c r="A291" s="130"/>
      <c r="B291" s="130"/>
      <c r="C291" s="130"/>
      <c r="D291" s="130"/>
      <c r="E291" s="130"/>
      <c r="F291" s="130"/>
      <c r="G291" s="130"/>
      <c r="H291" s="130"/>
      <c r="I291" s="130"/>
      <c r="J291" s="130"/>
      <c r="K291" s="130"/>
      <c r="L291" s="130"/>
      <c r="M291" s="130"/>
      <c r="N291" s="130"/>
      <c r="O291" s="130"/>
      <c r="P291" s="130"/>
      <c r="Q291" s="130"/>
      <c r="R291" s="130"/>
      <c r="S291" s="130"/>
      <c r="T291" s="127"/>
      <c r="U291" s="127"/>
      <c r="V291" s="127"/>
      <c r="W291" s="127"/>
      <c r="X291" s="127"/>
      <c r="Y291" s="127"/>
      <c r="Z291" s="127"/>
      <c r="AA291" s="127"/>
      <c r="AB291" s="127"/>
      <c r="AC291" s="127"/>
      <c r="AD291" s="127"/>
      <c r="AE291" s="127"/>
      <c r="AF291" s="127"/>
      <c r="AG291" s="127"/>
      <c r="AH291" s="127"/>
      <c r="AI291" s="127"/>
      <c r="AJ291" s="127"/>
      <c r="AK291" s="127"/>
      <c r="AL291" s="127"/>
      <c r="AM291" s="127"/>
    </row>
    <row r="292" spans="1:39" ht="15" customHeight="1" x14ac:dyDescent="0.25">
      <c r="A292" s="130"/>
      <c r="B292" s="130"/>
      <c r="C292" s="130"/>
      <c r="D292" s="130"/>
      <c r="E292" s="130"/>
      <c r="F292" s="130"/>
      <c r="G292" s="130"/>
      <c r="H292" s="130"/>
      <c r="I292" s="130"/>
      <c r="J292" s="130"/>
      <c r="K292" s="130"/>
      <c r="L292" s="130"/>
      <c r="M292" s="130"/>
      <c r="N292" s="130"/>
      <c r="O292" s="130"/>
      <c r="P292" s="130"/>
      <c r="Q292" s="130"/>
      <c r="R292" s="130"/>
      <c r="S292" s="130"/>
      <c r="T292" s="127"/>
      <c r="U292" s="127"/>
      <c r="V292" s="127"/>
      <c r="W292" s="127"/>
      <c r="X292" s="127"/>
      <c r="Y292" s="127"/>
      <c r="Z292" s="127"/>
      <c r="AA292" s="127"/>
      <c r="AB292" s="127"/>
      <c r="AC292" s="127"/>
      <c r="AD292" s="127"/>
      <c r="AE292" s="127"/>
      <c r="AF292" s="127"/>
      <c r="AG292" s="127"/>
      <c r="AH292" s="127"/>
      <c r="AI292" s="127"/>
      <c r="AJ292" s="127"/>
      <c r="AK292" s="127"/>
      <c r="AL292" s="127"/>
      <c r="AM292" s="127"/>
    </row>
    <row r="293" spans="1:39" ht="15" customHeight="1" x14ac:dyDescent="0.25">
      <c r="A293" s="130"/>
      <c r="B293" s="130"/>
      <c r="C293" s="130"/>
      <c r="D293" s="130"/>
      <c r="E293" s="130"/>
      <c r="F293" s="130"/>
      <c r="G293" s="130"/>
      <c r="H293" s="130"/>
      <c r="I293" s="130"/>
      <c r="J293" s="130"/>
      <c r="K293" s="130"/>
      <c r="L293" s="130"/>
      <c r="M293" s="130"/>
      <c r="N293" s="130"/>
      <c r="O293" s="130"/>
      <c r="P293" s="130"/>
      <c r="Q293" s="130"/>
      <c r="R293" s="130"/>
      <c r="S293" s="130"/>
      <c r="T293" s="127"/>
      <c r="U293" s="127"/>
      <c r="V293" s="127"/>
      <c r="W293" s="127"/>
      <c r="X293" s="127"/>
      <c r="Y293" s="127"/>
      <c r="Z293" s="127"/>
      <c r="AA293" s="127"/>
      <c r="AB293" s="127"/>
      <c r="AC293" s="127"/>
      <c r="AD293" s="127"/>
      <c r="AE293" s="127"/>
      <c r="AF293" s="127"/>
      <c r="AG293" s="127"/>
      <c r="AH293" s="127"/>
      <c r="AI293" s="127"/>
      <c r="AJ293" s="127"/>
      <c r="AK293" s="127"/>
      <c r="AL293" s="127"/>
      <c r="AM293" s="127"/>
    </row>
    <row r="294" spans="1:39" ht="15" customHeight="1" x14ac:dyDescent="0.25">
      <c r="A294" s="130"/>
      <c r="B294" s="130"/>
      <c r="C294" s="130"/>
      <c r="D294" s="130"/>
      <c r="E294" s="130"/>
      <c r="F294" s="130"/>
      <c r="G294" s="130"/>
      <c r="H294" s="130"/>
      <c r="I294" s="130"/>
      <c r="J294" s="130"/>
      <c r="K294" s="130"/>
      <c r="L294" s="130"/>
      <c r="M294" s="130"/>
      <c r="N294" s="130"/>
      <c r="O294" s="130"/>
      <c r="P294" s="130"/>
      <c r="Q294" s="130"/>
      <c r="R294" s="130"/>
      <c r="S294" s="130"/>
      <c r="T294" s="127"/>
      <c r="U294" s="127"/>
      <c r="V294" s="127"/>
      <c r="W294" s="127"/>
      <c r="X294" s="127"/>
      <c r="Y294" s="127"/>
      <c r="Z294" s="127"/>
      <c r="AA294" s="127"/>
      <c r="AB294" s="127"/>
      <c r="AC294" s="127"/>
      <c r="AD294" s="127"/>
      <c r="AE294" s="127"/>
      <c r="AF294" s="127"/>
      <c r="AG294" s="127"/>
      <c r="AH294" s="127"/>
      <c r="AI294" s="127"/>
      <c r="AJ294" s="127"/>
      <c r="AK294" s="127"/>
      <c r="AL294" s="127"/>
      <c r="AM294" s="127"/>
    </row>
    <row r="295" spans="1:39" ht="15" customHeight="1" x14ac:dyDescent="0.25">
      <c r="A295" s="130"/>
      <c r="B295" s="130"/>
      <c r="C295" s="130"/>
      <c r="D295" s="130"/>
      <c r="E295" s="130"/>
      <c r="F295" s="130"/>
      <c r="G295" s="130"/>
      <c r="H295" s="130"/>
      <c r="I295" s="130"/>
      <c r="J295" s="130"/>
      <c r="K295" s="130"/>
      <c r="L295" s="130"/>
      <c r="M295" s="130"/>
      <c r="N295" s="130"/>
      <c r="O295" s="130"/>
      <c r="P295" s="130"/>
      <c r="Q295" s="130"/>
      <c r="R295" s="130"/>
      <c r="S295" s="130"/>
      <c r="T295" s="127"/>
      <c r="U295" s="127"/>
      <c r="V295" s="127"/>
      <c r="W295" s="127"/>
      <c r="X295" s="127"/>
      <c r="Y295" s="127"/>
      <c r="Z295" s="127"/>
      <c r="AA295" s="127"/>
      <c r="AB295" s="127"/>
      <c r="AC295" s="127"/>
      <c r="AD295" s="127"/>
      <c r="AE295" s="127"/>
      <c r="AF295" s="127"/>
      <c r="AG295" s="127"/>
      <c r="AH295" s="127"/>
      <c r="AI295" s="127"/>
      <c r="AJ295" s="127"/>
      <c r="AK295" s="127"/>
      <c r="AL295" s="127"/>
      <c r="AM295" s="127"/>
    </row>
    <row r="296" spans="1:39" ht="15" customHeight="1" x14ac:dyDescent="0.25">
      <c r="A296" s="130"/>
      <c r="B296" s="130"/>
      <c r="C296" s="130"/>
      <c r="D296" s="130"/>
      <c r="E296" s="130"/>
      <c r="F296" s="130"/>
      <c r="G296" s="130"/>
      <c r="H296" s="130"/>
      <c r="I296" s="130"/>
      <c r="J296" s="130"/>
      <c r="K296" s="130"/>
      <c r="L296" s="130"/>
      <c r="M296" s="130"/>
      <c r="N296" s="130"/>
      <c r="O296" s="130"/>
      <c r="P296" s="130"/>
      <c r="Q296" s="130"/>
      <c r="R296" s="130"/>
      <c r="S296" s="130"/>
      <c r="T296" s="127"/>
      <c r="U296" s="127"/>
      <c r="V296" s="127"/>
      <c r="W296" s="127"/>
      <c r="X296" s="127"/>
      <c r="Y296" s="127"/>
      <c r="Z296" s="127"/>
      <c r="AA296" s="127"/>
      <c r="AB296" s="127"/>
      <c r="AC296" s="127"/>
      <c r="AD296" s="127"/>
      <c r="AE296" s="127"/>
      <c r="AF296" s="127"/>
      <c r="AG296" s="127"/>
      <c r="AH296" s="127"/>
      <c r="AI296" s="127"/>
      <c r="AJ296" s="127"/>
      <c r="AK296" s="127"/>
      <c r="AL296" s="127"/>
      <c r="AM296" s="127"/>
    </row>
    <row r="297" spans="1:39" ht="15" customHeight="1" x14ac:dyDescent="0.25">
      <c r="A297" s="130"/>
      <c r="B297" s="130"/>
      <c r="C297" s="130"/>
      <c r="D297" s="130"/>
      <c r="E297" s="130"/>
      <c r="F297" s="130"/>
      <c r="G297" s="130"/>
      <c r="H297" s="130"/>
      <c r="I297" s="130"/>
      <c r="J297" s="130"/>
      <c r="K297" s="130"/>
      <c r="L297" s="130"/>
      <c r="M297" s="130"/>
      <c r="N297" s="130"/>
      <c r="O297" s="130"/>
      <c r="P297" s="130"/>
      <c r="Q297" s="130"/>
      <c r="R297" s="130"/>
      <c r="S297" s="130"/>
      <c r="T297" s="127"/>
      <c r="U297" s="127"/>
      <c r="V297" s="127"/>
      <c r="W297" s="127"/>
      <c r="X297" s="127"/>
      <c r="Y297" s="127"/>
      <c r="Z297" s="127"/>
      <c r="AA297" s="127"/>
      <c r="AB297" s="127"/>
      <c r="AC297" s="127"/>
      <c r="AD297" s="127"/>
      <c r="AE297" s="127"/>
      <c r="AF297" s="127"/>
      <c r="AG297" s="127"/>
      <c r="AH297" s="127"/>
      <c r="AI297" s="127"/>
      <c r="AJ297" s="127"/>
      <c r="AK297" s="127"/>
      <c r="AL297" s="127"/>
      <c r="AM297" s="127"/>
    </row>
    <row r="298" spans="1:39" ht="15" customHeight="1" x14ac:dyDescent="0.25">
      <c r="A298" s="130"/>
      <c r="B298" s="130"/>
      <c r="C298" s="130"/>
      <c r="D298" s="130"/>
      <c r="E298" s="130"/>
      <c r="F298" s="130"/>
      <c r="G298" s="130"/>
      <c r="H298" s="130"/>
      <c r="I298" s="130"/>
      <c r="J298" s="130"/>
      <c r="K298" s="130"/>
      <c r="L298" s="130"/>
      <c r="M298" s="130"/>
      <c r="N298" s="130"/>
      <c r="O298" s="130"/>
      <c r="P298" s="130"/>
      <c r="Q298" s="130"/>
      <c r="R298" s="130"/>
      <c r="S298" s="130"/>
      <c r="T298" s="127"/>
      <c r="U298" s="127"/>
      <c r="V298" s="127"/>
      <c r="W298" s="127"/>
      <c r="X298" s="127"/>
      <c r="Y298" s="127"/>
      <c r="Z298" s="127"/>
      <c r="AA298" s="127"/>
      <c r="AB298" s="127"/>
      <c r="AC298" s="127"/>
      <c r="AD298" s="127"/>
      <c r="AE298" s="127"/>
      <c r="AF298" s="127"/>
      <c r="AG298" s="127"/>
      <c r="AH298" s="127"/>
      <c r="AI298" s="127"/>
      <c r="AJ298" s="127"/>
      <c r="AK298" s="127"/>
      <c r="AL298" s="127"/>
      <c r="AM298" s="127"/>
    </row>
    <row r="299" spans="1:39" ht="15" customHeight="1" x14ac:dyDescent="0.25">
      <c r="A299" s="130"/>
      <c r="B299" s="130"/>
      <c r="C299" s="130"/>
      <c r="D299" s="130"/>
      <c r="E299" s="130"/>
      <c r="F299" s="130"/>
      <c r="G299" s="130"/>
      <c r="H299" s="130"/>
      <c r="I299" s="130"/>
      <c r="J299" s="130"/>
      <c r="K299" s="130"/>
      <c r="L299" s="130"/>
      <c r="M299" s="130"/>
      <c r="N299" s="130"/>
      <c r="O299" s="130"/>
      <c r="P299" s="130"/>
      <c r="Q299" s="130"/>
      <c r="R299" s="130"/>
      <c r="S299" s="130"/>
      <c r="T299" s="127"/>
      <c r="U299" s="127"/>
      <c r="V299" s="127"/>
      <c r="W299" s="127"/>
      <c r="X299" s="127"/>
      <c r="Y299" s="127"/>
      <c r="Z299" s="127"/>
      <c r="AA299" s="127"/>
      <c r="AB299" s="127"/>
      <c r="AC299" s="127"/>
      <c r="AD299" s="127"/>
      <c r="AE299" s="127"/>
      <c r="AF299" s="127"/>
      <c r="AG299" s="127"/>
      <c r="AH299" s="127"/>
      <c r="AI299" s="127"/>
      <c r="AJ299" s="127"/>
      <c r="AK299" s="127"/>
      <c r="AL299" s="127"/>
      <c r="AM299" s="127"/>
    </row>
    <row r="300" spans="1:39" ht="15" customHeight="1" x14ac:dyDescent="0.25">
      <c r="A300" s="130"/>
      <c r="B300" s="130"/>
      <c r="C300" s="130"/>
      <c r="D300" s="130"/>
      <c r="E300" s="130"/>
      <c r="F300" s="130"/>
      <c r="G300" s="130"/>
      <c r="H300" s="130"/>
      <c r="I300" s="130"/>
      <c r="J300" s="130"/>
      <c r="K300" s="130"/>
      <c r="L300" s="130"/>
      <c r="M300" s="130"/>
      <c r="N300" s="130"/>
      <c r="O300" s="130"/>
      <c r="P300" s="130"/>
      <c r="Q300" s="130"/>
      <c r="R300" s="130"/>
      <c r="S300" s="130"/>
      <c r="T300" s="127"/>
      <c r="U300" s="127"/>
      <c r="V300" s="127"/>
      <c r="W300" s="127"/>
      <c r="X300" s="127"/>
      <c r="Y300" s="127"/>
      <c r="Z300" s="127"/>
      <c r="AA300" s="127"/>
      <c r="AB300" s="127"/>
      <c r="AC300" s="127"/>
      <c r="AD300" s="127"/>
      <c r="AE300" s="127"/>
      <c r="AF300" s="127"/>
      <c r="AG300" s="127"/>
      <c r="AH300" s="127"/>
      <c r="AI300" s="127"/>
      <c r="AJ300" s="127"/>
      <c r="AK300" s="127"/>
      <c r="AL300" s="127"/>
      <c r="AM300" s="127"/>
    </row>
    <row r="301" spans="1:39" ht="15" customHeight="1" x14ac:dyDescent="0.25">
      <c r="A301" s="130"/>
      <c r="B301" s="130"/>
      <c r="C301" s="130"/>
      <c r="D301" s="130"/>
      <c r="E301" s="130"/>
      <c r="F301" s="130"/>
      <c r="G301" s="130"/>
      <c r="H301" s="130"/>
      <c r="I301" s="130"/>
      <c r="J301" s="130"/>
      <c r="K301" s="130"/>
      <c r="L301" s="130"/>
      <c r="M301" s="130"/>
      <c r="N301" s="130"/>
      <c r="O301" s="130"/>
      <c r="P301" s="130"/>
      <c r="Q301" s="130"/>
      <c r="R301" s="130"/>
      <c r="S301" s="130"/>
      <c r="T301" s="127"/>
      <c r="U301" s="127"/>
      <c r="V301" s="127"/>
      <c r="W301" s="127"/>
      <c r="X301" s="127"/>
      <c r="Y301" s="127"/>
      <c r="Z301" s="127"/>
      <c r="AA301" s="127"/>
      <c r="AB301" s="127"/>
      <c r="AC301" s="127"/>
      <c r="AD301" s="127"/>
      <c r="AE301" s="127"/>
      <c r="AF301" s="127"/>
      <c r="AG301" s="127"/>
      <c r="AH301" s="127"/>
      <c r="AI301" s="127"/>
      <c r="AJ301" s="127"/>
      <c r="AK301" s="127"/>
      <c r="AL301" s="127"/>
      <c r="AM301" s="127"/>
    </row>
    <row r="302" spans="1:39" ht="15" customHeight="1" x14ac:dyDescent="0.25">
      <c r="A302" s="130"/>
      <c r="B302" s="130"/>
      <c r="C302" s="130"/>
      <c r="D302" s="130"/>
      <c r="E302" s="130"/>
      <c r="F302" s="130"/>
      <c r="G302" s="130"/>
      <c r="H302" s="130"/>
      <c r="I302" s="130"/>
      <c r="J302" s="130"/>
      <c r="K302" s="130"/>
      <c r="L302" s="130"/>
      <c r="M302" s="130"/>
      <c r="N302" s="130"/>
      <c r="O302" s="130"/>
      <c r="P302" s="130"/>
      <c r="Q302" s="130"/>
      <c r="R302" s="130"/>
      <c r="S302" s="130"/>
      <c r="T302" s="127"/>
      <c r="U302" s="127"/>
      <c r="V302" s="127"/>
      <c r="W302" s="127"/>
      <c r="X302" s="127"/>
      <c r="Y302" s="127"/>
      <c r="Z302" s="127"/>
      <c r="AA302" s="127"/>
      <c r="AB302" s="127"/>
      <c r="AC302" s="127"/>
      <c r="AD302" s="127"/>
      <c r="AE302" s="127"/>
      <c r="AF302" s="127"/>
      <c r="AG302" s="127"/>
      <c r="AH302" s="127"/>
      <c r="AI302" s="127"/>
      <c r="AJ302" s="127"/>
      <c r="AK302" s="127"/>
      <c r="AL302" s="127"/>
      <c r="AM302" s="127"/>
    </row>
    <row r="303" spans="1:39" ht="15" customHeight="1" x14ac:dyDescent="0.25">
      <c r="A303" s="130"/>
      <c r="B303" s="130"/>
      <c r="C303" s="130"/>
      <c r="D303" s="130"/>
      <c r="E303" s="130"/>
      <c r="F303" s="130"/>
      <c r="G303" s="130"/>
      <c r="H303" s="130"/>
      <c r="I303" s="130"/>
      <c r="J303" s="130"/>
      <c r="K303" s="130"/>
      <c r="L303" s="130"/>
      <c r="M303" s="130"/>
      <c r="N303" s="130"/>
      <c r="O303" s="130"/>
      <c r="P303" s="130"/>
      <c r="Q303" s="130"/>
      <c r="R303" s="130"/>
      <c r="S303" s="130"/>
      <c r="T303" s="127"/>
      <c r="U303" s="127"/>
      <c r="V303" s="127"/>
      <c r="W303" s="127"/>
      <c r="X303" s="127"/>
      <c r="Y303" s="127"/>
      <c r="Z303" s="127"/>
      <c r="AA303" s="127"/>
      <c r="AB303" s="127"/>
      <c r="AC303" s="127"/>
      <c r="AD303" s="127"/>
      <c r="AE303" s="127"/>
      <c r="AF303" s="127"/>
      <c r="AG303" s="127"/>
      <c r="AH303" s="127"/>
      <c r="AI303" s="127"/>
      <c r="AJ303" s="127"/>
      <c r="AK303" s="127"/>
      <c r="AL303" s="127"/>
      <c r="AM303" s="127"/>
    </row>
    <row r="304" spans="1:39" ht="15" customHeight="1" x14ac:dyDescent="0.25">
      <c r="A304" s="130"/>
      <c r="B304" s="130"/>
      <c r="C304" s="130"/>
      <c r="D304" s="130"/>
      <c r="E304" s="130"/>
      <c r="F304" s="130"/>
      <c r="G304" s="130"/>
      <c r="H304" s="130"/>
      <c r="I304" s="130"/>
      <c r="J304" s="130"/>
      <c r="K304" s="130"/>
      <c r="L304" s="130"/>
      <c r="M304" s="130"/>
      <c r="N304" s="130"/>
      <c r="O304" s="130"/>
      <c r="P304" s="130"/>
      <c r="Q304" s="130"/>
      <c r="R304" s="130"/>
      <c r="S304" s="130"/>
      <c r="T304" s="127"/>
      <c r="U304" s="127"/>
      <c r="V304" s="127"/>
      <c r="W304" s="127"/>
      <c r="X304" s="127"/>
      <c r="Y304" s="127"/>
      <c r="Z304" s="127"/>
      <c r="AA304" s="127"/>
      <c r="AB304" s="127"/>
      <c r="AC304" s="127"/>
      <c r="AD304" s="127"/>
      <c r="AE304" s="127"/>
      <c r="AF304" s="127"/>
      <c r="AG304" s="127"/>
      <c r="AH304" s="127"/>
      <c r="AI304" s="127"/>
      <c r="AJ304" s="127"/>
      <c r="AK304" s="127"/>
      <c r="AL304" s="127"/>
      <c r="AM304" s="127"/>
    </row>
    <row r="305" spans="1:39" ht="15" customHeight="1" x14ac:dyDescent="0.25">
      <c r="A305" s="130"/>
      <c r="B305" s="130"/>
      <c r="C305" s="130"/>
      <c r="D305" s="130"/>
      <c r="E305" s="130"/>
      <c r="F305" s="130"/>
      <c r="G305" s="130"/>
      <c r="H305" s="130"/>
      <c r="I305" s="130"/>
      <c r="J305" s="130"/>
      <c r="K305" s="130"/>
      <c r="L305" s="130"/>
      <c r="M305" s="130"/>
      <c r="N305" s="130"/>
      <c r="O305" s="130"/>
      <c r="P305" s="130"/>
      <c r="Q305" s="130"/>
      <c r="R305" s="130"/>
      <c r="S305" s="130"/>
      <c r="T305" s="127"/>
      <c r="U305" s="127"/>
      <c r="V305" s="127"/>
      <c r="W305" s="127"/>
      <c r="X305" s="127"/>
      <c r="Y305" s="127"/>
      <c r="Z305" s="127"/>
      <c r="AA305" s="127"/>
      <c r="AB305" s="127"/>
      <c r="AC305" s="127"/>
      <c r="AD305" s="127"/>
      <c r="AE305" s="127"/>
      <c r="AF305" s="127"/>
      <c r="AG305" s="127"/>
      <c r="AH305" s="127"/>
      <c r="AI305" s="127"/>
      <c r="AJ305" s="127"/>
      <c r="AK305" s="127"/>
      <c r="AL305" s="127"/>
      <c r="AM305" s="127"/>
    </row>
    <row r="306" spans="1:39" ht="15" customHeight="1" x14ac:dyDescent="0.25">
      <c r="A306" s="130"/>
      <c r="B306" s="130"/>
      <c r="C306" s="130"/>
      <c r="D306" s="130"/>
      <c r="E306" s="130"/>
      <c r="F306" s="130"/>
      <c r="G306" s="130"/>
      <c r="H306" s="130"/>
      <c r="I306" s="130"/>
      <c r="J306" s="130"/>
      <c r="K306" s="130"/>
      <c r="L306" s="130"/>
      <c r="M306" s="130"/>
      <c r="N306" s="130"/>
      <c r="O306" s="130"/>
      <c r="P306" s="130"/>
      <c r="Q306" s="130"/>
      <c r="R306" s="130"/>
      <c r="S306" s="130"/>
      <c r="T306" s="127"/>
      <c r="U306" s="127"/>
      <c r="V306" s="127"/>
      <c r="W306" s="127"/>
      <c r="X306" s="127"/>
      <c r="Y306" s="127"/>
      <c r="Z306" s="127"/>
      <c r="AA306" s="127"/>
      <c r="AB306" s="127"/>
      <c r="AC306" s="127"/>
      <c r="AD306" s="127"/>
      <c r="AE306" s="127"/>
      <c r="AF306" s="127"/>
      <c r="AG306" s="127"/>
      <c r="AH306" s="127"/>
      <c r="AI306" s="127"/>
      <c r="AJ306" s="127"/>
      <c r="AK306" s="127"/>
      <c r="AL306" s="127"/>
      <c r="AM306" s="127"/>
    </row>
    <row r="307" spans="1:39" ht="15" customHeight="1" x14ac:dyDescent="0.25">
      <c r="A307" s="130"/>
      <c r="B307" s="130"/>
      <c r="C307" s="130"/>
      <c r="D307" s="130"/>
      <c r="E307" s="130"/>
      <c r="F307" s="130"/>
      <c r="G307" s="130"/>
      <c r="H307" s="130"/>
      <c r="I307" s="130"/>
      <c r="J307" s="130"/>
      <c r="K307" s="130"/>
      <c r="L307" s="130"/>
      <c r="M307" s="130"/>
      <c r="N307" s="130"/>
      <c r="O307" s="130"/>
      <c r="P307" s="130"/>
      <c r="Q307" s="130"/>
      <c r="R307" s="130"/>
      <c r="S307" s="130"/>
      <c r="T307" s="127"/>
      <c r="U307" s="127"/>
      <c r="V307" s="127"/>
      <c r="W307" s="127"/>
      <c r="X307" s="127"/>
      <c r="Y307" s="127"/>
      <c r="Z307" s="127"/>
      <c r="AA307" s="127"/>
      <c r="AB307" s="127"/>
      <c r="AC307" s="127"/>
      <c r="AD307" s="127"/>
      <c r="AE307" s="127"/>
      <c r="AF307" s="127"/>
      <c r="AG307" s="127"/>
      <c r="AH307" s="127"/>
      <c r="AI307" s="127"/>
      <c r="AJ307" s="127"/>
      <c r="AK307" s="127"/>
      <c r="AL307" s="127"/>
      <c r="AM307" s="127"/>
    </row>
    <row r="308" spans="1:39" ht="15" customHeight="1" x14ac:dyDescent="0.25">
      <c r="A308" s="130"/>
      <c r="B308" s="130"/>
      <c r="C308" s="130"/>
      <c r="D308" s="130"/>
      <c r="E308" s="130"/>
      <c r="F308" s="130"/>
      <c r="G308" s="130"/>
      <c r="H308" s="130"/>
      <c r="I308" s="130"/>
      <c r="J308" s="130"/>
      <c r="K308" s="130"/>
      <c r="L308" s="130"/>
      <c r="M308" s="130"/>
      <c r="N308" s="130"/>
      <c r="O308" s="130"/>
      <c r="P308" s="130"/>
      <c r="Q308" s="130"/>
      <c r="R308" s="130"/>
      <c r="S308" s="130"/>
      <c r="T308" s="127"/>
      <c r="U308" s="127"/>
      <c r="V308" s="127"/>
      <c r="W308" s="127"/>
      <c r="X308" s="127"/>
      <c r="Y308" s="127"/>
      <c r="Z308" s="127"/>
      <c r="AA308" s="127"/>
      <c r="AB308" s="127"/>
      <c r="AC308" s="127"/>
      <c r="AD308" s="127"/>
      <c r="AE308" s="127"/>
      <c r="AF308" s="127"/>
      <c r="AG308" s="127"/>
      <c r="AH308" s="127"/>
      <c r="AI308" s="127"/>
      <c r="AJ308" s="127"/>
      <c r="AK308" s="127"/>
      <c r="AL308" s="127"/>
      <c r="AM308" s="127"/>
    </row>
    <row r="309" spans="1:39" ht="15" customHeight="1" x14ac:dyDescent="0.25">
      <c r="A309" s="130"/>
      <c r="B309" s="130"/>
      <c r="C309" s="130"/>
      <c r="D309" s="130"/>
      <c r="E309" s="130"/>
      <c r="F309" s="130"/>
      <c r="G309" s="130"/>
      <c r="H309" s="130"/>
      <c r="I309" s="130"/>
      <c r="J309" s="130"/>
      <c r="K309" s="130"/>
      <c r="L309" s="130"/>
      <c r="M309" s="130"/>
      <c r="N309" s="130"/>
      <c r="O309" s="130"/>
      <c r="P309" s="130"/>
      <c r="Q309" s="130"/>
      <c r="R309" s="130"/>
      <c r="S309" s="130"/>
      <c r="T309" s="127"/>
      <c r="U309" s="127"/>
      <c r="V309" s="127"/>
      <c r="W309" s="127"/>
      <c r="X309" s="127"/>
      <c r="Y309" s="127"/>
      <c r="Z309" s="127"/>
      <c r="AA309" s="127"/>
      <c r="AB309" s="127"/>
      <c r="AC309" s="127"/>
      <c r="AD309" s="127"/>
      <c r="AE309" s="127"/>
      <c r="AF309" s="127"/>
      <c r="AG309" s="127"/>
      <c r="AH309" s="127"/>
      <c r="AI309" s="127"/>
      <c r="AJ309" s="127"/>
      <c r="AK309" s="127"/>
      <c r="AL309" s="127"/>
      <c r="AM309" s="127"/>
    </row>
    <row r="310" spans="1:39" ht="15" customHeight="1" x14ac:dyDescent="0.25">
      <c r="A310" s="130"/>
      <c r="B310" s="130"/>
      <c r="C310" s="130"/>
      <c r="D310" s="130"/>
      <c r="E310" s="130"/>
      <c r="F310" s="130"/>
      <c r="G310" s="130"/>
      <c r="H310" s="130"/>
      <c r="I310" s="130"/>
      <c r="J310" s="130"/>
      <c r="K310" s="130"/>
      <c r="L310" s="130"/>
      <c r="M310" s="130"/>
      <c r="N310" s="130"/>
      <c r="O310" s="130"/>
      <c r="P310" s="130"/>
      <c r="Q310" s="130"/>
      <c r="R310" s="130"/>
      <c r="S310" s="130"/>
      <c r="T310" s="127"/>
      <c r="U310" s="127"/>
      <c r="V310" s="127"/>
      <c r="W310" s="127"/>
      <c r="X310" s="127"/>
      <c r="Y310" s="127"/>
      <c r="Z310" s="127"/>
      <c r="AA310" s="127"/>
      <c r="AB310" s="127"/>
      <c r="AC310" s="127"/>
      <c r="AD310" s="127"/>
      <c r="AE310" s="127"/>
      <c r="AF310" s="127"/>
      <c r="AG310" s="127"/>
      <c r="AH310" s="127"/>
      <c r="AI310" s="127"/>
      <c r="AJ310" s="127"/>
      <c r="AK310" s="127"/>
      <c r="AL310" s="127"/>
      <c r="AM310" s="127"/>
    </row>
    <row r="311" spans="1:39" ht="15" customHeight="1" x14ac:dyDescent="0.25">
      <c r="A311" s="130"/>
      <c r="B311" s="130"/>
      <c r="C311" s="130"/>
      <c r="D311" s="130"/>
      <c r="E311" s="130"/>
      <c r="F311" s="130"/>
      <c r="G311" s="130"/>
      <c r="H311" s="130"/>
      <c r="I311" s="130"/>
      <c r="J311" s="130"/>
      <c r="K311" s="130"/>
      <c r="L311" s="130"/>
      <c r="M311" s="130"/>
      <c r="N311" s="130"/>
      <c r="O311" s="130"/>
      <c r="P311" s="130"/>
      <c r="Q311" s="130"/>
      <c r="R311" s="130"/>
      <c r="S311" s="130"/>
      <c r="T311" s="127"/>
      <c r="U311" s="127"/>
      <c r="V311" s="127"/>
      <c r="W311" s="127"/>
      <c r="X311" s="127"/>
      <c r="Y311" s="127"/>
      <c r="Z311" s="127"/>
      <c r="AA311" s="127"/>
      <c r="AB311" s="127"/>
      <c r="AC311" s="127"/>
      <c r="AD311" s="127"/>
      <c r="AE311" s="127"/>
      <c r="AF311" s="127"/>
      <c r="AG311" s="127"/>
      <c r="AH311" s="127"/>
      <c r="AI311" s="127"/>
      <c r="AJ311" s="127"/>
      <c r="AK311" s="127"/>
      <c r="AL311" s="127"/>
      <c r="AM311" s="127"/>
    </row>
    <row r="312" spans="1:39" ht="15" customHeight="1" x14ac:dyDescent="0.25">
      <c r="A312" s="130"/>
      <c r="B312" s="130"/>
      <c r="C312" s="130"/>
      <c r="D312" s="130"/>
      <c r="E312" s="130"/>
      <c r="F312" s="130"/>
      <c r="G312" s="130"/>
      <c r="H312" s="130"/>
      <c r="I312" s="130"/>
      <c r="J312" s="130"/>
      <c r="K312" s="130"/>
      <c r="L312" s="130"/>
      <c r="M312" s="130"/>
      <c r="N312" s="130"/>
      <c r="O312" s="130"/>
      <c r="P312" s="130"/>
      <c r="Q312" s="130"/>
      <c r="R312" s="130"/>
      <c r="S312" s="130"/>
      <c r="T312" s="127"/>
      <c r="U312" s="127"/>
      <c r="V312" s="127"/>
      <c r="W312" s="127"/>
      <c r="X312" s="127"/>
      <c r="Y312" s="127"/>
      <c r="Z312" s="127"/>
      <c r="AA312" s="127"/>
      <c r="AB312" s="127"/>
      <c r="AC312" s="127"/>
      <c r="AD312" s="127"/>
      <c r="AE312" s="127"/>
      <c r="AF312" s="127"/>
      <c r="AG312" s="127"/>
      <c r="AH312" s="127"/>
      <c r="AI312" s="127"/>
      <c r="AJ312" s="127"/>
      <c r="AK312" s="127"/>
      <c r="AL312" s="127"/>
      <c r="AM312" s="127"/>
    </row>
    <row r="313" spans="1:39" ht="15" customHeight="1" x14ac:dyDescent="0.25">
      <c r="A313" s="130"/>
      <c r="B313" s="130"/>
      <c r="C313" s="130"/>
      <c r="D313" s="130"/>
      <c r="E313" s="130"/>
      <c r="F313" s="130"/>
      <c r="G313" s="130"/>
      <c r="H313" s="130"/>
      <c r="I313" s="130"/>
      <c r="J313" s="130"/>
      <c r="K313" s="130"/>
      <c r="L313" s="130"/>
      <c r="M313" s="130"/>
      <c r="N313" s="130"/>
      <c r="O313" s="130"/>
      <c r="P313" s="130"/>
      <c r="Q313" s="130"/>
      <c r="R313" s="130"/>
      <c r="S313" s="130"/>
      <c r="T313" s="127"/>
      <c r="U313" s="127"/>
      <c r="V313" s="127"/>
      <c r="W313" s="127"/>
      <c r="X313" s="127"/>
      <c r="Y313" s="127"/>
      <c r="Z313" s="127"/>
      <c r="AA313" s="127"/>
      <c r="AB313" s="127"/>
      <c r="AC313" s="127"/>
      <c r="AD313" s="127"/>
      <c r="AE313" s="127"/>
      <c r="AF313" s="127"/>
      <c r="AG313" s="127"/>
      <c r="AH313" s="127"/>
      <c r="AI313" s="127"/>
      <c r="AJ313" s="127"/>
      <c r="AK313" s="127"/>
      <c r="AL313" s="127"/>
      <c r="AM313" s="127"/>
    </row>
    <row r="314" spans="1:39" ht="15" customHeight="1" x14ac:dyDescent="0.25">
      <c r="A314" s="130"/>
      <c r="B314" s="130"/>
      <c r="C314" s="130"/>
      <c r="D314" s="130"/>
      <c r="E314" s="130"/>
      <c r="F314" s="130"/>
      <c r="G314" s="130"/>
      <c r="H314" s="130"/>
      <c r="I314" s="130"/>
      <c r="J314" s="130"/>
      <c r="K314" s="130"/>
      <c r="L314" s="130"/>
      <c r="M314" s="130"/>
      <c r="N314" s="130"/>
      <c r="O314" s="130"/>
      <c r="P314" s="130"/>
      <c r="Q314" s="130"/>
      <c r="R314" s="130"/>
      <c r="S314" s="130"/>
      <c r="T314" s="127"/>
      <c r="U314" s="127"/>
      <c r="V314" s="127"/>
      <c r="W314" s="127"/>
      <c r="X314" s="127"/>
      <c r="Y314" s="127"/>
      <c r="Z314" s="127"/>
      <c r="AA314" s="127"/>
      <c r="AB314" s="127"/>
      <c r="AC314" s="127"/>
      <c r="AD314" s="127"/>
      <c r="AE314" s="127"/>
      <c r="AF314" s="127"/>
      <c r="AG314" s="127"/>
      <c r="AH314" s="127"/>
      <c r="AI314" s="127"/>
      <c r="AJ314" s="127"/>
      <c r="AK314" s="127"/>
      <c r="AL314" s="127"/>
      <c r="AM314" s="127"/>
    </row>
    <row r="315" spans="1:39" ht="15" customHeight="1" x14ac:dyDescent="0.25">
      <c r="A315" s="130"/>
      <c r="B315" s="130"/>
      <c r="C315" s="130"/>
      <c r="D315" s="130"/>
      <c r="E315" s="130"/>
      <c r="F315" s="130"/>
      <c r="G315" s="130"/>
      <c r="H315" s="130"/>
      <c r="I315" s="130"/>
      <c r="J315" s="130"/>
      <c r="K315" s="130"/>
      <c r="L315" s="130"/>
      <c r="M315" s="130"/>
      <c r="N315" s="130"/>
      <c r="O315" s="130"/>
      <c r="P315" s="130"/>
      <c r="Q315" s="130"/>
      <c r="R315" s="130"/>
      <c r="S315" s="130"/>
      <c r="T315" s="127"/>
      <c r="U315" s="127"/>
      <c r="V315" s="127"/>
      <c r="W315" s="127"/>
      <c r="X315" s="127"/>
      <c r="Y315" s="127"/>
      <c r="Z315" s="127"/>
      <c r="AA315" s="127"/>
      <c r="AB315" s="127"/>
      <c r="AC315" s="127"/>
      <c r="AD315" s="127"/>
      <c r="AE315" s="127"/>
      <c r="AF315" s="127"/>
      <c r="AG315" s="127"/>
      <c r="AH315" s="127"/>
      <c r="AI315" s="127"/>
      <c r="AJ315" s="127"/>
      <c r="AK315" s="127"/>
      <c r="AL315" s="127"/>
      <c r="AM315" s="127"/>
    </row>
    <row r="316" spans="1:39" ht="15" customHeight="1" x14ac:dyDescent="0.25">
      <c r="A316" s="130"/>
      <c r="B316" s="130"/>
      <c r="C316" s="130"/>
      <c r="D316" s="130"/>
      <c r="E316" s="130"/>
      <c r="F316" s="130"/>
      <c r="G316" s="130"/>
      <c r="H316" s="130"/>
      <c r="I316" s="130"/>
      <c r="J316" s="130"/>
      <c r="K316" s="130"/>
      <c r="L316" s="130"/>
      <c r="M316" s="130"/>
      <c r="N316" s="130"/>
      <c r="O316" s="130"/>
      <c r="P316" s="130"/>
      <c r="Q316" s="130"/>
      <c r="R316" s="130"/>
      <c r="S316" s="130"/>
      <c r="T316" s="127"/>
      <c r="U316" s="127"/>
      <c r="V316" s="127"/>
      <c r="W316" s="127"/>
      <c r="X316" s="127"/>
      <c r="Y316" s="127"/>
      <c r="Z316" s="127"/>
      <c r="AA316" s="127"/>
      <c r="AB316" s="127"/>
      <c r="AC316" s="127"/>
      <c r="AD316" s="127"/>
      <c r="AE316" s="127"/>
      <c r="AF316" s="127"/>
      <c r="AG316" s="127"/>
      <c r="AH316" s="127"/>
      <c r="AI316" s="127"/>
      <c r="AJ316" s="127"/>
      <c r="AK316" s="127"/>
      <c r="AL316" s="127"/>
      <c r="AM316" s="127"/>
    </row>
    <row r="317" spans="1:39" ht="15" customHeight="1" x14ac:dyDescent="0.25">
      <c r="A317" s="130"/>
      <c r="B317" s="130"/>
      <c r="C317" s="130"/>
      <c r="D317" s="130"/>
      <c r="E317" s="130"/>
      <c r="F317" s="130"/>
      <c r="G317" s="130"/>
      <c r="H317" s="130"/>
      <c r="I317" s="130"/>
      <c r="J317" s="130"/>
      <c r="K317" s="130"/>
      <c r="L317" s="130"/>
      <c r="M317" s="130"/>
      <c r="N317" s="130"/>
      <c r="O317" s="130"/>
      <c r="P317" s="130"/>
      <c r="Q317" s="130"/>
      <c r="R317" s="130"/>
      <c r="S317" s="130"/>
      <c r="T317" s="127"/>
      <c r="U317" s="127"/>
      <c r="V317" s="127"/>
      <c r="W317" s="127"/>
      <c r="X317" s="127"/>
      <c r="Y317" s="127"/>
      <c r="Z317" s="127"/>
      <c r="AA317" s="127"/>
      <c r="AB317" s="127"/>
      <c r="AC317" s="127"/>
      <c r="AD317" s="127"/>
      <c r="AE317" s="127"/>
      <c r="AF317" s="127"/>
      <c r="AG317" s="127"/>
      <c r="AH317" s="127"/>
      <c r="AI317" s="127"/>
      <c r="AJ317" s="127"/>
      <c r="AK317" s="127"/>
      <c r="AL317" s="127"/>
      <c r="AM317" s="127"/>
    </row>
    <row r="318" spans="1:39" ht="15" customHeight="1" x14ac:dyDescent="0.25">
      <c r="A318" s="130"/>
      <c r="B318" s="130"/>
      <c r="C318" s="130"/>
      <c r="D318" s="130"/>
      <c r="E318" s="130"/>
      <c r="F318" s="130"/>
      <c r="G318" s="130"/>
      <c r="H318" s="130"/>
      <c r="I318" s="130"/>
      <c r="J318" s="130"/>
      <c r="K318" s="130"/>
      <c r="L318" s="130"/>
      <c r="M318" s="130"/>
      <c r="N318" s="130"/>
      <c r="O318" s="130"/>
      <c r="P318" s="130"/>
      <c r="Q318" s="130"/>
      <c r="R318" s="130"/>
      <c r="S318" s="130"/>
      <c r="T318" s="127"/>
      <c r="U318" s="127"/>
      <c r="V318" s="127"/>
      <c r="W318" s="127"/>
      <c r="X318" s="127"/>
      <c r="Y318" s="127"/>
      <c r="Z318" s="127"/>
      <c r="AA318" s="127"/>
      <c r="AB318" s="127"/>
      <c r="AC318" s="127"/>
      <c r="AD318" s="127"/>
      <c r="AE318" s="127"/>
      <c r="AF318" s="127"/>
      <c r="AG318" s="127"/>
      <c r="AH318" s="127"/>
      <c r="AI318" s="127"/>
      <c r="AJ318" s="127"/>
      <c r="AK318" s="127"/>
      <c r="AL318" s="127"/>
      <c r="AM318" s="127"/>
    </row>
    <row r="319" spans="1:39" ht="15" customHeight="1" x14ac:dyDescent="0.25">
      <c r="A319" s="130"/>
      <c r="B319" s="130"/>
      <c r="C319" s="130"/>
      <c r="D319" s="130"/>
      <c r="E319" s="130"/>
      <c r="F319" s="130"/>
      <c r="G319" s="130"/>
      <c r="H319" s="130"/>
      <c r="I319" s="130"/>
      <c r="J319" s="130"/>
      <c r="K319" s="130"/>
      <c r="L319" s="130"/>
      <c r="M319" s="130"/>
      <c r="N319" s="130"/>
      <c r="O319" s="130"/>
      <c r="P319" s="130"/>
      <c r="Q319" s="130"/>
      <c r="R319" s="130"/>
      <c r="S319" s="130"/>
      <c r="T319" s="127"/>
      <c r="U319" s="127"/>
      <c r="V319" s="127"/>
      <c r="W319" s="127"/>
      <c r="X319" s="127"/>
      <c r="Y319" s="127"/>
      <c r="Z319" s="127"/>
      <c r="AA319" s="127"/>
      <c r="AB319" s="127"/>
      <c r="AC319" s="127"/>
      <c r="AD319" s="127"/>
      <c r="AE319" s="127"/>
      <c r="AF319" s="127"/>
      <c r="AG319" s="127"/>
      <c r="AH319" s="127"/>
      <c r="AI319" s="127"/>
      <c r="AJ319" s="127"/>
      <c r="AK319" s="127"/>
      <c r="AL319" s="127"/>
      <c r="AM319" s="127"/>
    </row>
    <row r="320" spans="1:39" ht="15" customHeight="1" x14ac:dyDescent="0.25">
      <c r="A320" s="130"/>
      <c r="B320" s="130"/>
      <c r="C320" s="130"/>
      <c r="D320" s="130"/>
      <c r="E320" s="130"/>
      <c r="F320" s="130"/>
      <c r="G320" s="130"/>
      <c r="H320" s="130"/>
      <c r="I320" s="130"/>
      <c r="J320" s="130"/>
      <c r="K320" s="130"/>
      <c r="L320" s="130"/>
      <c r="M320" s="130"/>
      <c r="N320" s="130"/>
      <c r="O320" s="130"/>
      <c r="P320" s="130"/>
      <c r="Q320" s="130"/>
      <c r="R320" s="130"/>
      <c r="S320" s="130"/>
      <c r="T320" s="127"/>
      <c r="U320" s="127"/>
      <c r="V320" s="127"/>
      <c r="W320" s="127"/>
      <c r="X320" s="127"/>
      <c r="Y320" s="127"/>
      <c r="Z320" s="127"/>
      <c r="AA320" s="127"/>
      <c r="AB320" s="127"/>
      <c r="AC320" s="127"/>
      <c r="AD320" s="127"/>
      <c r="AE320" s="127"/>
      <c r="AF320" s="127"/>
      <c r="AG320" s="127"/>
      <c r="AH320" s="127"/>
      <c r="AI320" s="127"/>
      <c r="AJ320" s="127"/>
      <c r="AK320" s="127"/>
      <c r="AL320" s="127"/>
      <c r="AM320" s="127"/>
    </row>
    <row r="321" spans="1:39" ht="15" customHeight="1" x14ac:dyDescent="0.25">
      <c r="A321" s="130"/>
      <c r="B321" s="130"/>
      <c r="C321" s="130"/>
      <c r="D321" s="130"/>
      <c r="E321" s="130"/>
      <c r="F321" s="130"/>
      <c r="G321" s="130"/>
      <c r="H321" s="130"/>
      <c r="I321" s="130"/>
      <c r="J321" s="130"/>
      <c r="K321" s="130"/>
      <c r="L321" s="130"/>
      <c r="M321" s="130"/>
      <c r="N321" s="130"/>
      <c r="O321" s="130"/>
      <c r="P321" s="130"/>
      <c r="Q321" s="130"/>
      <c r="R321" s="130"/>
      <c r="S321" s="130"/>
      <c r="T321" s="127"/>
      <c r="U321" s="127"/>
      <c r="V321" s="127"/>
      <c r="W321" s="127"/>
      <c r="X321" s="127"/>
      <c r="Y321" s="127"/>
      <c r="Z321" s="127"/>
      <c r="AA321" s="127"/>
      <c r="AB321" s="127"/>
      <c r="AC321" s="127"/>
      <c r="AD321" s="127"/>
      <c r="AE321" s="127"/>
      <c r="AF321" s="127"/>
      <c r="AG321" s="127"/>
      <c r="AH321" s="127"/>
      <c r="AI321" s="127"/>
      <c r="AJ321" s="127"/>
      <c r="AK321" s="127"/>
      <c r="AL321" s="127"/>
      <c r="AM321" s="127"/>
    </row>
    <row r="322" spans="1:39" ht="15" customHeight="1" x14ac:dyDescent="0.25">
      <c r="A322" s="130"/>
      <c r="B322" s="130"/>
      <c r="C322" s="130"/>
      <c r="D322" s="130"/>
      <c r="E322" s="130"/>
      <c r="F322" s="130"/>
      <c r="G322" s="130"/>
      <c r="H322" s="130"/>
      <c r="I322" s="130"/>
      <c r="J322" s="130"/>
      <c r="K322" s="130"/>
      <c r="L322" s="130"/>
      <c r="M322" s="130"/>
      <c r="N322" s="130"/>
      <c r="O322" s="130"/>
      <c r="P322" s="130"/>
      <c r="Q322" s="130"/>
      <c r="R322" s="130"/>
      <c r="S322" s="130"/>
      <c r="T322" s="127"/>
      <c r="U322" s="127"/>
      <c r="V322" s="127"/>
      <c r="W322" s="127"/>
      <c r="X322" s="127"/>
      <c r="Y322" s="127"/>
      <c r="Z322" s="127"/>
      <c r="AA322" s="127"/>
      <c r="AB322" s="127"/>
      <c r="AC322" s="127"/>
      <c r="AD322" s="127"/>
      <c r="AE322" s="127"/>
      <c r="AF322" s="127"/>
      <c r="AG322" s="127"/>
      <c r="AH322" s="127"/>
      <c r="AI322" s="127"/>
      <c r="AJ322" s="127"/>
      <c r="AK322" s="127"/>
      <c r="AL322" s="127"/>
      <c r="AM322" s="127"/>
    </row>
    <row r="323" spans="1:39" ht="15" customHeight="1" x14ac:dyDescent="0.25">
      <c r="A323" s="130"/>
      <c r="B323" s="130"/>
      <c r="C323" s="130"/>
      <c r="D323" s="130"/>
      <c r="E323" s="130"/>
      <c r="F323" s="130"/>
      <c r="G323" s="130"/>
      <c r="H323" s="130"/>
      <c r="I323" s="130"/>
      <c r="J323" s="130"/>
      <c r="K323" s="130"/>
      <c r="L323" s="130"/>
      <c r="M323" s="130"/>
      <c r="N323" s="130"/>
      <c r="O323" s="130"/>
      <c r="P323" s="130"/>
      <c r="Q323" s="130"/>
      <c r="R323" s="130"/>
      <c r="S323" s="130"/>
      <c r="T323" s="127"/>
      <c r="U323" s="127"/>
      <c r="V323" s="127"/>
      <c r="W323" s="127"/>
      <c r="X323" s="127"/>
      <c r="Y323" s="127"/>
      <c r="Z323" s="127"/>
      <c r="AA323" s="127"/>
      <c r="AB323" s="127"/>
      <c r="AC323" s="127"/>
      <c r="AD323" s="127"/>
      <c r="AE323" s="127"/>
      <c r="AF323" s="127"/>
      <c r="AG323" s="127"/>
      <c r="AH323" s="127"/>
      <c r="AI323" s="127"/>
      <c r="AJ323" s="127"/>
      <c r="AK323" s="127"/>
      <c r="AL323" s="127"/>
      <c r="AM323" s="127"/>
    </row>
    <row r="324" spans="1:39" ht="15" customHeight="1" x14ac:dyDescent="0.25">
      <c r="A324" s="130"/>
      <c r="B324" s="130"/>
      <c r="C324" s="130"/>
      <c r="D324" s="130"/>
      <c r="E324" s="130"/>
      <c r="F324" s="130"/>
      <c r="G324" s="130"/>
      <c r="H324" s="130"/>
      <c r="I324" s="130"/>
      <c r="J324" s="130"/>
      <c r="K324" s="130"/>
      <c r="L324" s="130"/>
      <c r="M324" s="130"/>
      <c r="N324" s="130"/>
      <c r="O324" s="130"/>
      <c r="P324" s="130"/>
      <c r="Q324" s="130"/>
      <c r="R324" s="130"/>
      <c r="S324" s="130"/>
      <c r="T324" s="127"/>
      <c r="U324" s="127"/>
      <c r="V324" s="127"/>
      <c r="W324" s="127"/>
      <c r="X324" s="127"/>
      <c r="Y324" s="127"/>
      <c r="Z324" s="127"/>
      <c r="AA324" s="127"/>
      <c r="AB324" s="127"/>
      <c r="AC324" s="127"/>
      <c r="AD324" s="127"/>
      <c r="AE324" s="127"/>
      <c r="AF324" s="127"/>
      <c r="AG324" s="127"/>
      <c r="AH324" s="127"/>
      <c r="AI324" s="127"/>
      <c r="AJ324" s="127"/>
      <c r="AK324" s="127"/>
      <c r="AL324" s="127"/>
      <c r="AM324" s="127"/>
    </row>
    <row r="325" spans="1:39" ht="15" customHeight="1" x14ac:dyDescent="0.25">
      <c r="A325" s="130"/>
      <c r="B325" s="130"/>
      <c r="C325" s="130"/>
      <c r="D325" s="130"/>
      <c r="E325" s="130"/>
      <c r="F325" s="130"/>
      <c r="G325" s="130"/>
      <c r="H325" s="130"/>
      <c r="I325" s="130"/>
      <c r="J325" s="130"/>
      <c r="K325" s="130"/>
      <c r="L325" s="130"/>
      <c r="M325" s="130"/>
      <c r="N325" s="130"/>
      <c r="O325" s="130"/>
      <c r="P325" s="130"/>
      <c r="Q325" s="130"/>
      <c r="R325" s="130"/>
      <c r="S325" s="130"/>
      <c r="T325" s="127"/>
      <c r="U325" s="127"/>
      <c r="V325" s="127"/>
      <c r="W325" s="127"/>
      <c r="X325" s="127"/>
      <c r="Y325" s="127"/>
      <c r="Z325" s="127"/>
      <c r="AA325" s="127"/>
      <c r="AB325" s="127"/>
      <c r="AC325" s="127"/>
      <c r="AD325" s="127"/>
      <c r="AE325" s="127"/>
      <c r="AF325" s="127"/>
      <c r="AG325" s="127"/>
      <c r="AH325" s="127"/>
      <c r="AI325" s="127"/>
      <c r="AJ325" s="127"/>
      <c r="AK325" s="127"/>
      <c r="AL325" s="127"/>
      <c r="AM325" s="127"/>
    </row>
    <row r="326" spans="1:39" ht="15" customHeight="1" x14ac:dyDescent="0.25">
      <c r="A326" s="130"/>
      <c r="B326" s="130"/>
      <c r="C326" s="130"/>
      <c r="D326" s="130"/>
      <c r="E326" s="130"/>
      <c r="F326" s="130"/>
      <c r="G326" s="130"/>
      <c r="H326" s="130"/>
      <c r="I326" s="130"/>
      <c r="J326" s="130"/>
      <c r="K326" s="130"/>
      <c r="L326" s="130"/>
      <c r="M326" s="130"/>
      <c r="N326" s="130"/>
      <c r="O326" s="130"/>
      <c r="P326" s="130"/>
      <c r="Q326" s="130"/>
      <c r="R326" s="130"/>
      <c r="S326" s="130"/>
      <c r="T326" s="127"/>
      <c r="U326" s="127"/>
      <c r="V326" s="127"/>
      <c r="W326" s="127"/>
      <c r="X326" s="127"/>
      <c r="Y326" s="127"/>
      <c r="Z326" s="127"/>
      <c r="AA326" s="127"/>
      <c r="AB326" s="127"/>
      <c r="AC326" s="127"/>
      <c r="AD326" s="127"/>
      <c r="AE326" s="127"/>
      <c r="AF326" s="127"/>
      <c r="AG326" s="127"/>
      <c r="AH326" s="127"/>
      <c r="AI326" s="127"/>
      <c r="AJ326" s="127"/>
      <c r="AK326" s="127"/>
      <c r="AL326" s="127"/>
      <c r="AM326" s="127"/>
    </row>
    <row r="327" spans="1:39" ht="15" customHeight="1" x14ac:dyDescent="0.25">
      <c r="A327" s="130"/>
      <c r="B327" s="130"/>
      <c r="C327" s="130"/>
      <c r="D327" s="130"/>
      <c r="E327" s="130"/>
      <c r="F327" s="130"/>
      <c r="G327" s="130"/>
      <c r="H327" s="130"/>
      <c r="I327" s="130"/>
      <c r="J327" s="130"/>
      <c r="K327" s="130"/>
      <c r="L327" s="130"/>
      <c r="M327" s="130"/>
      <c r="N327" s="130"/>
      <c r="O327" s="130"/>
      <c r="P327" s="130"/>
      <c r="Q327" s="130"/>
      <c r="R327" s="130"/>
      <c r="S327" s="130"/>
      <c r="T327" s="127"/>
      <c r="U327" s="127"/>
      <c r="V327" s="127"/>
      <c r="W327" s="127"/>
      <c r="X327" s="127"/>
      <c r="Y327" s="127"/>
      <c r="Z327" s="127"/>
      <c r="AA327" s="127"/>
      <c r="AB327" s="127"/>
      <c r="AC327" s="127"/>
      <c r="AD327" s="127"/>
      <c r="AE327" s="127"/>
      <c r="AF327" s="127"/>
      <c r="AG327" s="127"/>
      <c r="AH327" s="127"/>
      <c r="AI327" s="127"/>
      <c r="AJ327" s="127"/>
      <c r="AK327" s="127"/>
      <c r="AL327" s="127"/>
      <c r="AM327" s="127"/>
    </row>
    <row r="328" spans="1:39" ht="15" customHeight="1" x14ac:dyDescent="0.25">
      <c r="A328" s="130"/>
      <c r="B328" s="130"/>
      <c r="C328" s="130"/>
      <c r="D328" s="130"/>
      <c r="E328" s="130"/>
      <c r="F328" s="130"/>
      <c r="G328" s="130"/>
      <c r="H328" s="130"/>
      <c r="I328" s="130"/>
      <c r="J328" s="130"/>
      <c r="K328" s="130"/>
      <c r="L328" s="130"/>
      <c r="M328" s="130"/>
      <c r="N328" s="130"/>
      <c r="O328" s="130"/>
      <c r="P328" s="130"/>
      <c r="Q328" s="130"/>
      <c r="R328" s="130"/>
      <c r="S328" s="130"/>
      <c r="T328" s="127"/>
      <c r="U328" s="127"/>
      <c r="V328" s="127"/>
      <c r="W328" s="127"/>
      <c r="X328" s="127"/>
      <c r="Y328" s="127"/>
      <c r="Z328" s="127"/>
      <c r="AA328" s="127"/>
      <c r="AB328" s="127"/>
      <c r="AC328" s="127"/>
      <c r="AD328" s="127"/>
      <c r="AE328" s="127"/>
      <c r="AF328" s="127"/>
      <c r="AG328" s="127"/>
      <c r="AH328" s="127"/>
      <c r="AI328" s="127"/>
      <c r="AJ328" s="127"/>
      <c r="AK328" s="127"/>
      <c r="AL328" s="127"/>
      <c r="AM328" s="127"/>
    </row>
    <row r="329" spans="1:39" ht="15" customHeight="1" x14ac:dyDescent="0.25">
      <c r="A329" s="130"/>
      <c r="B329" s="130"/>
      <c r="C329" s="130"/>
      <c r="D329" s="130"/>
      <c r="E329" s="130"/>
      <c r="F329" s="130"/>
      <c r="G329" s="130"/>
      <c r="H329" s="130"/>
      <c r="I329" s="130"/>
      <c r="J329" s="130"/>
      <c r="K329" s="130"/>
      <c r="L329" s="130"/>
      <c r="M329" s="130"/>
      <c r="N329" s="130"/>
      <c r="O329" s="130"/>
      <c r="P329" s="130"/>
      <c r="Q329" s="130"/>
      <c r="R329" s="130"/>
      <c r="S329" s="130"/>
      <c r="T329" s="127"/>
      <c r="U329" s="127"/>
      <c r="V329" s="127"/>
      <c r="W329" s="127"/>
      <c r="X329" s="127"/>
      <c r="Y329" s="127"/>
      <c r="Z329" s="127"/>
      <c r="AA329" s="127"/>
      <c r="AB329" s="127"/>
      <c r="AC329" s="127"/>
      <c r="AD329" s="127"/>
      <c r="AE329" s="127"/>
      <c r="AF329" s="127"/>
      <c r="AG329" s="127"/>
      <c r="AH329" s="127"/>
      <c r="AI329" s="127"/>
      <c r="AJ329" s="127"/>
      <c r="AK329" s="127"/>
      <c r="AL329" s="127"/>
      <c r="AM329" s="127"/>
    </row>
    <row r="330" spans="1:39" ht="15" customHeight="1" x14ac:dyDescent="0.25">
      <c r="A330" s="130"/>
      <c r="B330" s="130"/>
      <c r="C330" s="130"/>
      <c r="D330" s="130"/>
      <c r="E330" s="130"/>
      <c r="F330" s="130"/>
      <c r="G330" s="130"/>
      <c r="H330" s="130"/>
      <c r="I330" s="130"/>
      <c r="J330" s="130"/>
      <c r="K330" s="130"/>
      <c r="L330" s="130"/>
      <c r="M330" s="130"/>
      <c r="N330" s="130"/>
      <c r="O330" s="130"/>
      <c r="P330" s="130"/>
      <c r="Q330" s="130"/>
      <c r="R330" s="130"/>
      <c r="S330" s="130"/>
      <c r="T330" s="127"/>
      <c r="U330" s="127"/>
      <c r="V330" s="127"/>
      <c r="W330" s="127"/>
      <c r="X330" s="127"/>
      <c r="Y330" s="127"/>
      <c r="Z330" s="127"/>
      <c r="AA330" s="127"/>
      <c r="AB330" s="127"/>
      <c r="AC330" s="127"/>
      <c r="AD330" s="127"/>
      <c r="AE330" s="127"/>
      <c r="AF330" s="127"/>
      <c r="AG330" s="127"/>
      <c r="AH330" s="127"/>
      <c r="AI330" s="127"/>
      <c r="AJ330" s="127"/>
      <c r="AK330" s="127"/>
      <c r="AL330" s="127"/>
      <c r="AM330" s="127"/>
    </row>
    <row r="331" spans="1:39" ht="15" customHeight="1" x14ac:dyDescent="0.25">
      <c r="A331" s="130"/>
      <c r="B331" s="130"/>
      <c r="C331" s="130"/>
      <c r="D331" s="130"/>
      <c r="E331" s="130"/>
      <c r="F331" s="130"/>
      <c r="G331" s="130"/>
      <c r="H331" s="130"/>
      <c r="I331" s="130"/>
      <c r="J331" s="130"/>
      <c r="K331" s="130"/>
      <c r="L331" s="130"/>
      <c r="M331" s="130"/>
      <c r="N331" s="130"/>
      <c r="O331" s="130"/>
      <c r="P331" s="130"/>
      <c r="Q331" s="130"/>
      <c r="R331" s="130"/>
      <c r="S331" s="130"/>
      <c r="T331" s="127"/>
      <c r="U331" s="127"/>
      <c r="V331" s="127"/>
      <c r="W331" s="127"/>
      <c r="X331" s="127"/>
      <c r="Y331" s="127"/>
      <c r="Z331" s="127"/>
      <c r="AA331" s="127"/>
      <c r="AB331" s="127"/>
      <c r="AC331" s="127"/>
      <c r="AD331" s="127"/>
      <c r="AE331" s="127"/>
      <c r="AF331" s="127"/>
      <c r="AG331" s="127"/>
      <c r="AH331" s="127"/>
      <c r="AI331" s="127"/>
      <c r="AJ331" s="127"/>
      <c r="AK331" s="127"/>
      <c r="AL331" s="127"/>
      <c r="AM331" s="127"/>
    </row>
    <row r="332" spans="1:39" ht="15" customHeight="1" x14ac:dyDescent="0.25">
      <c r="A332" s="130"/>
      <c r="B332" s="130"/>
      <c r="C332" s="130"/>
      <c r="D332" s="130"/>
      <c r="E332" s="130"/>
      <c r="F332" s="130"/>
      <c r="G332" s="130"/>
      <c r="H332" s="130"/>
      <c r="I332" s="130"/>
      <c r="J332" s="130"/>
      <c r="K332" s="130"/>
      <c r="L332" s="130"/>
      <c r="M332" s="130"/>
      <c r="N332" s="130"/>
      <c r="O332" s="130"/>
      <c r="P332" s="130"/>
      <c r="Q332" s="130"/>
      <c r="R332" s="130"/>
      <c r="S332" s="130"/>
      <c r="T332" s="127"/>
      <c r="U332" s="127"/>
      <c r="V332" s="127"/>
      <c r="W332" s="127"/>
      <c r="X332" s="127"/>
      <c r="Y332" s="127"/>
      <c r="Z332" s="127"/>
      <c r="AA332" s="127"/>
      <c r="AB332" s="127"/>
      <c r="AC332" s="127"/>
      <c r="AD332" s="127"/>
      <c r="AE332" s="127"/>
      <c r="AF332" s="127"/>
      <c r="AG332" s="127"/>
      <c r="AH332" s="127"/>
      <c r="AI332" s="127"/>
      <c r="AJ332" s="127"/>
      <c r="AK332" s="127"/>
      <c r="AL332" s="127"/>
      <c r="AM332" s="127"/>
    </row>
    <row r="333" spans="1:39" ht="15" customHeight="1" x14ac:dyDescent="0.25">
      <c r="A333" s="130"/>
      <c r="B333" s="130"/>
      <c r="C333" s="130"/>
      <c r="D333" s="130"/>
      <c r="E333" s="130"/>
      <c r="F333" s="130"/>
      <c r="G333" s="130"/>
      <c r="H333" s="130"/>
      <c r="I333" s="130"/>
      <c r="J333" s="130"/>
      <c r="K333" s="130"/>
      <c r="L333" s="130"/>
      <c r="M333" s="130"/>
      <c r="N333" s="130"/>
      <c r="O333" s="130"/>
      <c r="P333" s="130"/>
      <c r="Q333" s="130"/>
      <c r="R333" s="130"/>
      <c r="S333" s="130"/>
      <c r="T333" s="127"/>
      <c r="U333" s="127"/>
      <c r="V333" s="127"/>
      <c r="W333" s="127"/>
      <c r="X333" s="127"/>
      <c r="Y333" s="127"/>
      <c r="Z333" s="127"/>
      <c r="AA333" s="127"/>
      <c r="AB333" s="127"/>
      <c r="AC333" s="127"/>
      <c r="AD333" s="127"/>
      <c r="AE333" s="127"/>
      <c r="AF333" s="127"/>
      <c r="AG333" s="127"/>
      <c r="AH333" s="127"/>
      <c r="AI333" s="127"/>
      <c r="AJ333" s="127"/>
      <c r="AK333" s="127"/>
      <c r="AL333" s="127"/>
      <c r="AM333" s="127"/>
    </row>
    <row r="334" spans="1:39" ht="15" customHeight="1" x14ac:dyDescent="0.25">
      <c r="A334" s="130"/>
      <c r="B334" s="130"/>
      <c r="C334" s="130"/>
      <c r="D334" s="130"/>
      <c r="E334" s="130"/>
      <c r="F334" s="130"/>
      <c r="G334" s="130"/>
      <c r="H334" s="130"/>
      <c r="I334" s="130"/>
      <c r="J334" s="130"/>
      <c r="K334" s="130"/>
      <c r="L334" s="130"/>
      <c r="M334" s="130"/>
      <c r="N334" s="130"/>
      <c r="O334" s="130"/>
      <c r="P334" s="130"/>
      <c r="Q334" s="130"/>
      <c r="R334" s="130"/>
      <c r="S334" s="130"/>
      <c r="T334" s="127"/>
      <c r="U334" s="127"/>
      <c r="V334" s="127"/>
      <c r="W334" s="127"/>
      <c r="X334" s="127"/>
      <c r="Y334" s="127"/>
      <c r="Z334" s="127"/>
      <c r="AA334" s="127"/>
      <c r="AB334" s="127"/>
      <c r="AC334" s="127"/>
      <c r="AD334" s="127"/>
      <c r="AE334" s="127"/>
      <c r="AF334" s="127"/>
      <c r="AG334" s="127"/>
      <c r="AH334" s="127"/>
      <c r="AI334" s="127"/>
      <c r="AJ334" s="127"/>
      <c r="AK334" s="127"/>
      <c r="AL334" s="127"/>
      <c r="AM334" s="127"/>
    </row>
    <row r="335" spans="1:39" ht="15" customHeight="1" x14ac:dyDescent="0.25">
      <c r="A335" s="130"/>
      <c r="B335" s="130"/>
      <c r="C335" s="130"/>
      <c r="D335" s="130"/>
      <c r="E335" s="130"/>
      <c r="F335" s="130"/>
      <c r="G335" s="130"/>
      <c r="H335" s="130"/>
      <c r="I335" s="130"/>
      <c r="J335" s="130"/>
      <c r="K335" s="130"/>
      <c r="L335" s="130"/>
      <c r="M335" s="130"/>
      <c r="N335" s="130"/>
      <c r="O335" s="130"/>
      <c r="P335" s="130"/>
      <c r="Q335" s="130"/>
      <c r="R335" s="130"/>
      <c r="S335" s="130"/>
      <c r="T335" s="127"/>
      <c r="U335" s="127"/>
      <c r="V335" s="127"/>
      <c r="W335" s="127"/>
      <c r="X335" s="127"/>
      <c r="Y335" s="127"/>
      <c r="Z335" s="127"/>
      <c r="AA335" s="127"/>
      <c r="AB335" s="127"/>
      <c r="AC335" s="127"/>
      <c r="AD335" s="127"/>
      <c r="AE335" s="127"/>
      <c r="AF335" s="127"/>
      <c r="AG335" s="127"/>
      <c r="AH335" s="127"/>
      <c r="AI335" s="127"/>
      <c r="AJ335" s="127"/>
      <c r="AK335" s="127"/>
      <c r="AL335" s="127"/>
      <c r="AM335" s="127"/>
    </row>
    <row r="336" spans="1:39" ht="15" customHeight="1" x14ac:dyDescent="0.25">
      <c r="A336" s="130"/>
      <c r="B336" s="130"/>
      <c r="C336" s="130"/>
      <c r="D336" s="130"/>
      <c r="E336" s="130"/>
      <c r="F336" s="130"/>
      <c r="G336" s="130"/>
      <c r="H336" s="130"/>
      <c r="I336" s="130"/>
      <c r="J336" s="130"/>
      <c r="K336" s="130"/>
      <c r="L336" s="130"/>
      <c r="M336" s="130"/>
      <c r="N336" s="130"/>
      <c r="O336" s="130"/>
      <c r="P336" s="130"/>
      <c r="Q336" s="130"/>
      <c r="R336" s="130"/>
      <c r="S336" s="130"/>
      <c r="T336" s="127"/>
      <c r="U336" s="127"/>
      <c r="V336" s="127"/>
      <c r="W336" s="127"/>
      <c r="X336" s="127"/>
      <c r="Y336" s="127"/>
      <c r="Z336" s="127"/>
      <c r="AA336" s="127"/>
      <c r="AB336" s="127"/>
      <c r="AC336" s="127"/>
      <c r="AD336" s="127"/>
      <c r="AE336" s="127"/>
      <c r="AF336" s="127"/>
      <c r="AG336" s="127"/>
      <c r="AH336" s="127"/>
      <c r="AI336" s="127"/>
      <c r="AJ336" s="127"/>
      <c r="AK336" s="127"/>
      <c r="AL336" s="127"/>
      <c r="AM336" s="127"/>
    </row>
    <row r="337" spans="1:39" ht="15" customHeight="1" x14ac:dyDescent="0.25">
      <c r="A337" s="130"/>
      <c r="B337" s="130"/>
      <c r="C337" s="130"/>
      <c r="D337" s="130"/>
      <c r="E337" s="130"/>
      <c r="F337" s="130"/>
      <c r="G337" s="130"/>
      <c r="H337" s="130"/>
      <c r="I337" s="130"/>
      <c r="J337" s="130"/>
      <c r="K337" s="130"/>
      <c r="L337" s="130"/>
      <c r="M337" s="130"/>
      <c r="N337" s="130"/>
      <c r="O337" s="130"/>
      <c r="P337" s="130"/>
      <c r="Q337" s="130"/>
      <c r="R337" s="130"/>
      <c r="S337" s="130"/>
      <c r="T337" s="127"/>
      <c r="U337" s="127"/>
      <c r="V337" s="127"/>
      <c r="W337" s="127"/>
      <c r="X337" s="127"/>
      <c r="Y337" s="127"/>
      <c r="Z337" s="127"/>
      <c r="AA337" s="127"/>
      <c r="AB337" s="127"/>
      <c r="AC337" s="127"/>
      <c r="AD337" s="127"/>
      <c r="AE337" s="127"/>
      <c r="AF337" s="127"/>
      <c r="AG337" s="127"/>
      <c r="AH337" s="127"/>
      <c r="AI337" s="127"/>
      <c r="AJ337" s="127"/>
      <c r="AK337" s="127"/>
      <c r="AL337" s="127"/>
      <c r="AM337" s="127"/>
    </row>
    <row r="338" spans="1:39" ht="15" customHeight="1" x14ac:dyDescent="0.25">
      <c r="A338" s="130"/>
      <c r="B338" s="130"/>
      <c r="C338" s="130"/>
      <c r="D338" s="130"/>
      <c r="E338" s="130"/>
      <c r="F338" s="130"/>
      <c r="G338" s="130"/>
      <c r="H338" s="130"/>
      <c r="I338" s="130"/>
      <c r="J338" s="130"/>
      <c r="K338" s="130"/>
      <c r="L338" s="130"/>
      <c r="M338" s="130"/>
      <c r="N338" s="130"/>
      <c r="O338" s="130"/>
      <c r="P338" s="130"/>
      <c r="Q338" s="130"/>
      <c r="R338" s="130"/>
      <c r="S338" s="130"/>
      <c r="T338" s="127"/>
      <c r="U338" s="127"/>
      <c r="V338" s="127"/>
      <c r="W338" s="127"/>
      <c r="X338" s="127"/>
      <c r="Y338" s="127"/>
      <c r="Z338" s="127"/>
      <c r="AA338" s="127"/>
      <c r="AB338" s="127"/>
      <c r="AC338" s="127"/>
      <c r="AD338" s="127"/>
      <c r="AE338" s="127"/>
      <c r="AF338" s="127"/>
      <c r="AG338" s="127"/>
      <c r="AH338" s="127"/>
      <c r="AI338" s="127"/>
      <c r="AJ338" s="127"/>
      <c r="AK338" s="127"/>
      <c r="AL338" s="127"/>
      <c r="AM338" s="127"/>
    </row>
    <row r="339" spans="1:39" ht="15" customHeight="1" x14ac:dyDescent="0.25">
      <c r="A339" s="130"/>
      <c r="B339" s="130"/>
      <c r="C339" s="130"/>
      <c r="D339" s="130"/>
      <c r="E339" s="130"/>
      <c r="F339" s="130"/>
      <c r="G339" s="130"/>
      <c r="H339" s="130"/>
      <c r="I339" s="130"/>
      <c r="J339" s="130"/>
      <c r="K339" s="130"/>
      <c r="L339" s="130"/>
      <c r="M339" s="130"/>
      <c r="N339" s="130"/>
      <c r="O339" s="130"/>
      <c r="P339" s="130"/>
      <c r="Q339" s="130"/>
      <c r="R339" s="130"/>
      <c r="S339" s="130"/>
      <c r="T339" s="127"/>
      <c r="U339" s="127"/>
      <c r="V339" s="127"/>
      <c r="W339" s="127"/>
      <c r="X339" s="127"/>
      <c r="Y339" s="127"/>
      <c r="Z339" s="127"/>
      <c r="AA339" s="127"/>
      <c r="AB339" s="127"/>
      <c r="AC339" s="127"/>
      <c r="AD339" s="127"/>
      <c r="AE339" s="127"/>
      <c r="AF339" s="127"/>
      <c r="AG339" s="127"/>
      <c r="AH339" s="127"/>
      <c r="AI339" s="127"/>
      <c r="AJ339" s="127"/>
      <c r="AK339" s="127"/>
      <c r="AL339" s="127"/>
      <c r="AM339" s="127"/>
    </row>
    <row r="340" spans="1:39" ht="15" customHeight="1" x14ac:dyDescent="0.25">
      <c r="A340" s="130"/>
      <c r="B340" s="130"/>
      <c r="C340" s="130"/>
      <c r="D340" s="130"/>
      <c r="E340" s="130"/>
      <c r="F340" s="130"/>
      <c r="G340" s="130"/>
      <c r="H340" s="130"/>
      <c r="I340" s="130"/>
      <c r="J340" s="130"/>
      <c r="K340" s="130"/>
      <c r="L340" s="130"/>
      <c r="M340" s="130"/>
      <c r="N340" s="130"/>
      <c r="O340" s="130"/>
      <c r="P340" s="130"/>
      <c r="Q340" s="130"/>
      <c r="R340" s="130"/>
      <c r="S340" s="130"/>
      <c r="T340" s="127"/>
      <c r="U340" s="127"/>
      <c r="V340" s="127"/>
      <c r="W340" s="127"/>
      <c r="X340" s="127"/>
      <c r="Y340" s="127"/>
      <c r="Z340" s="127"/>
      <c r="AA340" s="127"/>
      <c r="AB340" s="127"/>
      <c r="AC340" s="127"/>
      <c r="AD340" s="127"/>
      <c r="AE340" s="127"/>
      <c r="AF340" s="127"/>
      <c r="AG340" s="127"/>
      <c r="AH340" s="127"/>
      <c r="AI340" s="127"/>
      <c r="AJ340" s="127"/>
      <c r="AK340" s="127"/>
      <c r="AL340" s="127"/>
      <c r="AM340" s="127"/>
    </row>
    <row r="341" spans="1:39" ht="15" customHeight="1" x14ac:dyDescent="0.25">
      <c r="A341" s="130"/>
      <c r="B341" s="130"/>
      <c r="C341" s="130"/>
      <c r="D341" s="130"/>
      <c r="E341" s="130"/>
      <c r="F341" s="130"/>
      <c r="G341" s="130"/>
      <c r="H341" s="130"/>
      <c r="I341" s="130"/>
      <c r="J341" s="130"/>
      <c r="K341" s="130"/>
      <c r="L341" s="130"/>
      <c r="M341" s="130"/>
      <c r="N341" s="130"/>
      <c r="O341" s="130"/>
      <c r="P341" s="130"/>
      <c r="Q341" s="130"/>
      <c r="R341" s="130"/>
      <c r="S341" s="130"/>
      <c r="T341" s="127"/>
      <c r="U341" s="127"/>
      <c r="V341" s="127"/>
      <c r="W341" s="127"/>
      <c r="X341" s="127"/>
      <c r="Y341" s="127"/>
      <c r="Z341" s="127"/>
      <c r="AA341" s="127"/>
      <c r="AB341" s="127"/>
      <c r="AC341" s="127"/>
      <c r="AD341" s="127"/>
      <c r="AE341" s="127"/>
      <c r="AF341" s="127"/>
      <c r="AG341" s="127"/>
      <c r="AH341" s="127"/>
      <c r="AI341" s="127"/>
      <c r="AJ341" s="127"/>
      <c r="AK341" s="127"/>
      <c r="AL341" s="127"/>
      <c r="AM341" s="127"/>
    </row>
    <row r="342" spans="1:39" ht="15" customHeight="1" x14ac:dyDescent="0.25">
      <c r="A342" s="130"/>
      <c r="B342" s="130"/>
      <c r="C342" s="130"/>
      <c r="D342" s="130"/>
      <c r="E342" s="130"/>
      <c r="F342" s="130"/>
      <c r="G342" s="130"/>
      <c r="H342" s="130"/>
      <c r="I342" s="130"/>
      <c r="J342" s="130"/>
      <c r="K342" s="130"/>
      <c r="L342" s="130"/>
      <c r="M342" s="130"/>
      <c r="N342" s="130"/>
      <c r="O342" s="130"/>
      <c r="P342" s="130"/>
      <c r="Q342" s="130"/>
      <c r="R342" s="130"/>
      <c r="S342" s="130"/>
      <c r="T342" s="127"/>
      <c r="U342" s="127"/>
      <c r="V342" s="127"/>
      <c r="W342" s="127"/>
      <c r="X342" s="127"/>
      <c r="Y342" s="127"/>
      <c r="Z342" s="127"/>
      <c r="AA342" s="127"/>
      <c r="AB342" s="127"/>
      <c r="AC342" s="127"/>
      <c r="AD342" s="127"/>
      <c r="AE342" s="127"/>
      <c r="AF342" s="127"/>
      <c r="AG342" s="127"/>
      <c r="AH342" s="127"/>
      <c r="AI342" s="127"/>
      <c r="AJ342" s="127"/>
      <c r="AK342" s="127"/>
      <c r="AL342" s="127"/>
      <c r="AM342" s="127"/>
    </row>
    <row r="343" spans="1:39" ht="15" customHeight="1" x14ac:dyDescent="0.25">
      <c r="A343" s="130"/>
      <c r="B343" s="130"/>
      <c r="C343" s="130"/>
      <c r="D343" s="130"/>
      <c r="E343" s="130"/>
      <c r="F343" s="130"/>
      <c r="G343" s="130"/>
      <c r="H343" s="130"/>
      <c r="I343" s="130"/>
      <c r="J343" s="130"/>
      <c r="K343" s="130"/>
      <c r="L343" s="130"/>
      <c r="M343" s="130"/>
      <c r="N343" s="130"/>
      <c r="O343" s="130"/>
      <c r="P343" s="130"/>
      <c r="Q343" s="130"/>
      <c r="R343" s="130"/>
      <c r="S343" s="130"/>
      <c r="T343" s="127"/>
      <c r="U343" s="127"/>
      <c r="V343" s="127"/>
      <c r="W343" s="127"/>
      <c r="X343" s="127"/>
      <c r="Y343" s="127"/>
      <c r="Z343" s="127"/>
      <c r="AA343" s="127"/>
      <c r="AB343" s="127"/>
      <c r="AC343" s="127"/>
      <c r="AD343" s="127"/>
      <c r="AE343" s="127"/>
      <c r="AF343" s="127"/>
      <c r="AG343" s="127"/>
      <c r="AH343" s="127"/>
      <c r="AI343" s="127"/>
      <c r="AJ343" s="127"/>
      <c r="AK343" s="127"/>
      <c r="AL343" s="127"/>
      <c r="AM343" s="127"/>
    </row>
    <row r="344" spans="1:39" ht="15" customHeight="1" x14ac:dyDescent="0.25">
      <c r="A344" s="130"/>
      <c r="B344" s="130"/>
      <c r="C344" s="130"/>
      <c r="D344" s="130"/>
      <c r="E344" s="130"/>
      <c r="F344" s="130"/>
      <c r="G344" s="130"/>
      <c r="H344" s="130"/>
      <c r="I344" s="130"/>
      <c r="J344" s="130"/>
      <c r="K344" s="130"/>
      <c r="L344" s="130"/>
      <c r="M344" s="130"/>
      <c r="N344" s="130"/>
      <c r="O344" s="130"/>
      <c r="P344" s="130"/>
      <c r="Q344" s="130"/>
      <c r="R344" s="130"/>
      <c r="S344" s="130"/>
      <c r="T344" s="127"/>
      <c r="U344" s="127"/>
      <c r="V344" s="127"/>
      <c r="W344" s="127"/>
      <c r="X344" s="127"/>
      <c r="Y344" s="127"/>
      <c r="Z344" s="127"/>
      <c r="AA344" s="127"/>
      <c r="AB344" s="127"/>
      <c r="AC344" s="127"/>
      <c r="AD344" s="127"/>
      <c r="AE344" s="127"/>
      <c r="AF344" s="127"/>
      <c r="AG344" s="127"/>
      <c r="AH344" s="127"/>
      <c r="AI344" s="127"/>
      <c r="AJ344" s="127"/>
      <c r="AK344" s="127"/>
      <c r="AL344" s="127"/>
      <c r="AM344" s="127"/>
    </row>
    <row r="345" spans="1:39" ht="15" customHeight="1" x14ac:dyDescent="0.25">
      <c r="A345" s="130"/>
      <c r="B345" s="130"/>
      <c r="C345" s="130"/>
      <c r="D345" s="130"/>
      <c r="E345" s="130"/>
      <c r="F345" s="130"/>
      <c r="G345" s="130"/>
      <c r="H345" s="130"/>
      <c r="I345" s="130"/>
      <c r="J345" s="130"/>
      <c r="K345" s="130"/>
      <c r="L345" s="130"/>
      <c r="M345" s="130"/>
      <c r="N345" s="130"/>
      <c r="O345" s="130"/>
      <c r="P345" s="130"/>
      <c r="Q345" s="130"/>
      <c r="R345" s="130"/>
      <c r="S345" s="130"/>
      <c r="T345" s="127"/>
      <c r="U345" s="127"/>
      <c r="V345" s="127"/>
      <c r="W345" s="127"/>
      <c r="X345" s="127"/>
      <c r="Y345" s="127"/>
      <c r="Z345" s="127"/>
      <c r="AA345" s="127"/>
      <c r="AB345" s="127"/>
      <c r="AC345" s="127"/>
      <c r="AD345" s="127"/>
      <c r="AE345" s="127"/>
      <c r="AF345" s="127"/>
      <c r="AG345" s="127"/>
      <c r="AH345" s="127"/>
      <c r="AI345" s="127"/>
      <c r="AJ345" s="127"/>
      <c r="AK345" s="127"/>
      <c r="AL345" s="127"/>
      <c r="AM345" s="127"/>
    </row>
    <row r="346" spans="1:39" ht="15" customHeight="1" x14ac:dyDescent="0.25">
      <c r="A346" s="130"/>
      <c r="B346" s="130"/>
      <c r="C346" s="130"/>
      <c r="D346" s="130"/>
      <c r="E346" s="130"/>
      <c r="F346" s="130"/>
      <c r="G346" s="130"/>
      <c r="H346" s="130"/>
      <c r="I346" s="130"/>
      <c r="J346" s="130"/>
      <c r="K346" s="130"/>
      <c r="L346" s="130"/>
      <c r="M346" s="130"/>
      <c r="N346" s="130"/>
      <c r="O346" s="130"/>
      <c r="P346" s="130"/>
      <c r="Q346" s="130"/>
      <c r="R346" s="130"/>
      <c r="S346" s="130"/>
      <c r="T346" s="127"/>
      <c r="U346" s="127"/>
      <c r="V346" s="127"/>
      <c r="W346" s="127"/>
      <c r="X346" s="127"/>
      <c r="Y346" s="127"/>
      <c r="Z346" s="127"/>
      <c r="AA346" s="127"/>
      <c r="AB346" s="127"/>
      <c r="AC346" s="127"/>
      <c r="AD346" s="127"/>
      <c r="AE346" s="127"/>
      <c r="AF346" s="127"/>
      <c r="AG346" s="127"/>
      <c r="AH346" s="127"/>
      <c r="AI346" s="127"/>
      <c r="AJ346" s="127"/>
      <c r="AK346" s="127"/>
      <c r="AL346" s="127"/>
      <c r="AM346" s="127"/>
    </row>
    <row r="347" spans="1:39" ht="15" customHeight="1" x14ac:dyDescent="0.25">
      <c r="A347" s="130"/>
      <c r="B347" s="130"/>
      <c r="C347" s="130"/>
      <c r="D347" s="130"/>
      <c r="E347" s="130"/>
      <c r="F347" s="130"/>
      <c r="G347" s="130"/>
      <c r="H347" s="130"/>
      <c r="I347" s="130"/>
      <c r="J347" s="130"/>
      <c r="K347" s="130"/>
      <c r="L347" s="130"/>
      <c r="M347" s="130"/>
      <c r="N347" s="130"/>
      <c r="O347" s="130"/>
      <c r="P347" s="130"/>
      <c r="Q347" s="130"/>
      <c r="R347" s="130"/>
      <c r="S347" s="130"/>
      <c r="T347" s="127"/>
      <c r="U347" s="127"/>
      <c r="V347" s="127"/>
      <c r="W347" s="127"/>
      <c r="X347" s="127"/>
      <c r="Y347" s="127"/>
      <c r="Z347" s="127"/>
      <c r="AA347" s="127"/>
      <c r="AB347" s="127"/>
      <c r="AC347" s="127"/>
      <c r="AD347" s="127"/>
      <c r="AE347" s="127"/>
      <c r="AF347" s="127"/>
      <c r="AG347" s="127"/>
      <c r="AH347" s="127"/>
      <c r="AI347" s="127"/>
      <c r="AJ347" s="127"/>
      <c r="AK347" s="127"/>
      <c r="AL347" s="127"/>
      <c r="AM347" s="127"/>
    </row>
    <row r="348" spans="1:39" ht="15" customHeight="1" x14ac:dyDescent="0.25">
      <c r="A348" s="130"/>
      <c r="B348" s="130"/>
      <c r="C348" s="130"/>
      <c r="D348" s="130"/>
      <c r="E348" s="130"/>
      <c r="F348" s="130"/>
      <c r="G348" s="130"/>
      <c r="H348" s="130"/>
      <c r="I348" s="130"/>
      <c r="J348" s="130"/>
      <c r="K348" s="130"/>
      <c r="L348" s="130"/>
      <c r="M348" s="130"/>
      <c r="N348" s="130"/>
      <c r="O348" s="130"/>
      <c r="P348" s="130"/>
      <c r="Q348" s="130"/>
      <c r="R348" s="130"/>
      <c r="S348" s="130"/>
      <c r="T348" s="127"/>
      <c r="U348" s="127"/>
      <c r="V348" s="127"/>
      <c r="W348" s="127"/>
      <c r="X348" s="127"/>
      <c r="Y348" s="127"/>
      <c r="Z348" s="127"/>
      <c r="AA348" s="127"/>
      <c r="AB348" s="127"/>
      <c r="AC348" s="127"/>
      <c r="AD348" s="127"/>
      <c r="AE348" s="127"/>
      <c r="AF348" s="127"/>
      <c r="AG348" s="127"/>
      <c r="AH348" s="127"/>
      <c r="AI348" s="127"/>
      <c r="AJ348" s="127"/>
      <c r="AK348" s="127"/>
      <c r="AL348" s="127"/>
      <c r="AM348" s="127"/>
    </row>
    <row r="349" spans="1:39" ht="15" customHeight="1" x14ac:dyDescent="0.25">
      <c r="A349" s="130"/>
      <c r="B349" s="130"/>
      <c r="C349" s="130"/>
      <c r="D349" s="130"/>
      <c r="E349" s="130"/>
      <c r="F349" s="130"/>
      <c r="G349" s="130"/>
      <c r="H349" s="130"/>
      <c r="I349" s="130"/>
      <c r="J349" s="130"/>
      <c r="K349" s="130"/>
      <c r="L349" s="130"/>
      <c r="M349" s="130"/>
      <c r="N349" s="130"/>
      <c r="O349" s="130"/>
      <c r="P349" s="130"/>
      <c r="Q349" s="130"/>
      <c r="R349" s="130"/>
      <c r="S349" s="130"/>
      <c r="T349" s="127"/>
      <c r="U349" s="127"/>
      <c r="V349" s="127"/>
      <c r="W349" s="127"/>
      <c r="X349" s="127"/>
      <c r="Y349" s="127"/>
      <c r="Z349" s="127"/>
      <c r="AA349" s="127"/>
      <c r="AB349" s="127"/>
      <c r="AC349" s="127"/>
      <c r="AD349" s="127"/>
      <c r="AE349" s="127"/>
      <c r="AF349" s="127"/>
      <c r="AG349" s="127"/>
      <c r="AH349" s="127"/>
      <c r="AI349" s="127"/>
      <c r="AJ349" s="127"/>
      <c r="AK349" s="127"/>
      <c r="AL349" s="127"/>
      <c r="AM349" s="127"/>
    </row>
    <row r="350" spans="1:39" ht="15" customHeight="1" x14ac:dyDescent="0.25">
      <c r="A350" s="130"/>
      <c r="B350" s="130"/>
      <c r="C350" s="130"/>
      <c r="D350" s="130"/>
      <c r="E350" s="130"/>
      <c r="F350" s="130"/>
      <c r="G350" s="130"/>
      <c r="H350" s="130"/>
      <c r="I350" s="130"/>
      <c r="J350" s="130"/>
      <c r="K350" s="130"/>
      <c r="L350" s="130"/>
      <c r="M350" s="130"/>
      <c r="N350" s="130"/>
      <c r="O350" s="130"/>
      <c r="P350" s="130"/>
      <c r="Q350" s="130"/>
      <c r="R350" s="130"/>
      <c r="S350" s="130"/>
      <c r="T350" s="127"/>
      <c r="U350" s="127"/>
      <c r="V350" s="127"/>
      <c r="W350" s="127"/>
      <c r="X350" s="127"/>
      <c r="Y350" s="127"/>
      <c r="Z350" s="127"/>
      <c r="AA350" s="127"/>
      <c r="AB350" s="127"/>
      <c r="AC350" s="127"/>
      <c r="AD350" s="127"/>
      <c r="AE350" s="127"/>
      <c r="AF350" s="127"/>
      <c r="AG350" s="127"/>
      <c r="AH350" s="127"/>
      <c r="AI350" s="127"/>
      <c r="AJ350" s="127"/>
      <c r="AK350" s="127"/>
      <c r="AL350" s="127"/>
      <c r="AM350" s="127"/>
    </row>
    <row r="351" spans="1:39" ht="15" customHeight="1" x14ac:dyDescent="0.25">
      <c r="A351" s="130"/>
      <c r="B351" s="130"/>
      <c r="C351" s="130"/>
      <c r="D351" s="130"/>
      <c r="E351" s="130"/>
      <c r="F351" s="130"/>
      <c r="G351" s="130"/>
      <c r="H351" s="130"/>
      <c r="I351" s="130"/>
      <c r="J351" s="130"/>
      <c r="K351" s="130"/>
      <c r="L351" s="130"/>
      <c r="M351" s="130"/>
      <c r="N351" s="130"/>
      <c r="O351" s="130"/>
      <c r="P351" s="130"/>
      <c r="Q351" s="130"/>
      <c r="R351" s="130"/>
      <c r="S351" s="130"/>
      <c r="T351" s="127"/>
      <c r="U351" s="127"/>
      <c r="V351" s="127"/>
      <c r="W351" s="127"/>
      <c r="X351" s="127"/>
      <c r="Y351" s="127"/>
      <c r="Z351" s="127"/>
      <c r="AA351" s="127"/>
      <c r="AB351" s="127"/>
      <c r="AC351" s="127"/>
      <c r="AD351" s="127"/>
      <c r="AE351" s="127"/>
      <c r="AF351" s="127"/>
      <c r="AG351" s="127"/>
      <c r="AH351" s="127"/>
      <c r="AI351" s="127"/>
      <c r="AJ351" s="127"/>
      <c r="AK351" s="127"/>
      <c r="AL351" s="127"/>
      <c r="AM351" s="127"/>
    </row>
    <row r="352" spans="1:39" ht="15" customHeight="1" x14ac:dyDescent="0.25">
      <c r="A352" s="130"/>
      <c r="B352" s="130"/>
      <c r="C352" s="130"/>
      <c r="D352" s="130"/>
      <c r="E352" s="130"/>
      <c r="F352" s="130"/>
      <c r="G352" s="130"/>
      <c r="H352" s="130"/>
      <c r="I352" s="130"/>
      <c r="J352" s="130"/>
      <c r="K352" s="130"/>
      <c r="L352" s="130"/>
      <c r="M352" s="130"/>
      <c r="N352" s="130"/>
      <c r="O352" s="130"/>
      <c r="P352" s="130"/>
      <c r="Q352" s="130"/>
      <c r="R352" s="130"/>
      <c r="S352" s="130"/>
      <c r="T352" s="127"/>
      <c r="U352" s="127"/>
      <c r="V352" s="127"/>
      <c r="W352" s="127"/>
      <c r="X352" s="127"/>
      <c r="Y352" s="127"/>
      <c r="Z352" s="127"/>
      <c r="AA352" s="127"/>
      <c r="AB352" s="127"/>
      <c r="AC352" s="127"/>
      <c r="AD352" s="127"/>
      <c r="AE352" s="127"/>
      <c r="AF352" s="127"/>
      <c r="AG352" s="127"/>
      <c r="AH352" s="127"/>
      <c r="AI352" s="127"/>
      <c r="AJ352" s="127"/>
      <c r="AK352" s="127"/>
      <c r="AL352" s="127"/>
      <c r="AM352" s="127"/>
    </row>
    <row r="353" spans="1:39" ht="15" customHeight="1" x14ac:dyDescent="0.25">
      <c r="A353" s="130"/>
      <c r="B353" s="130"/>
      <c r="C353" s="130"/>
      <c r="D353" s="130"/>
      <c r="E353" s="130"/>
      <c r="F353" s="130"/>
      <c r="G353" s="130"/>
      <c r="H353" s="130"/>
      <c r="I353" s="130"/>
      <c r="J353" s="130"/>
      <c r="K353" s="130"/>
      <c r="L353" s="130"/>
      <c r="M353" s="130"/>
      <c r="N353" s="130"/>
      <c r="O353" s="130"/>
      <c r="P353" s="130"/>
      <c r="Q353" s="130"/>
      <c r="R353" s="130"/>
      <c r="S353" s="130"/>
      <c r="T353" s="127"/>
      <c r="U353" s="127"/>
      <c r="V353" s="127"/>
      <c r="W353" s="127"/>
      <c r="X353" s="127"/>
      <c r="Y353" s="127"/>
      <c r="Z353" s="127"/>
      <c r="AA353" s="127"/>
      <c r="AB353" s="127"/>
      <c r="AC353" s="127"/>
      <c r="AD353" s="127"/>
      <c r="AE353" s="127"/>
      <c r="AF353" s="127"/>
      <c r="AG353" s="127"/>
      <c r="AH353" s="127"/>
      <c r="AI353" s="127"/>
      <c r="AJ353" s="127"/>
      <c r="AK353" s="127"/>
      <c r="AL353" s="127"/>
      <c r="AM353" s="127"/>
    </row>
    <row r="354" spans="1:39" ht="15" customHeight="1" x14ac:dyDescent="0.25">
      <c r="A354" s="130"/>
      <c r="B354" s="130"/>
      <c r="C354" s="130"/>
      <c r="D354" s="130"/>
      <c r="E354" s="130"/>
      <c r="F354" s="130"/>
      <c r="G354" s="130"/>
      <c r="H354" s="130"/>
      <c r="I354" s="130"/>
      <c r="J354" s="130"/>
      <c r="K354" s="130"/>
      <c r="L354" s="130"/>
      <c r="M354" s="130"/>
      <c r="N354" s="130"/>
      <c r="O354" s="130"/>
      <c r="P354" s="130"/>
      <c r="Q354" s="130"/>
      <c r="R354" s="130"/>
      <c r="S354" s="130"/>
      <c r="T354" s="127"/>
      <c r="U354" s="127"/>
      <c r="V354" s="127"/>
      <c r="W354" s="127"/>
      <c r="X354" s="127"/>
      <c r="Y354" s="127"/>
      <c r="Z354" s="127"/>
      <c r="AA354" s="127"/>
      <c r="AB354" s="127"/>
      <c r="AC354" s="127"/>
      <c r="AD354" s="127"/>
      <c r="AE354" s="127"/>
      <c r="AF354" s="127"/>
      <c r="AG354" s="127"/>
      <c r="AH354" s="127"/>
      <c r="AI354" s="127"/>
      <c r="AJ354" s="127"/>
      <c r="AK354" s="127"/>
      <c r="AL354" s="127"/>
      <c r="AM354" s="127"/>
    </row>
    <row r="355" spans="1:39" ht="15" customHeight="1" x14ac:dyDescent="0.25">
      <c r="A355" s="130"/>
      <c r="B355" s="130"/>
      <c r="C355" s="130"/>
      <c r="D355" s="130"/>
      <c r="E355" s="130"/>
      <c r="F355" s="130"/>
      <c r="G355" s="130"/>
      <c r="H355" s="130"/>
      <c r="I355" s="130"/>
      <c r="J355" s="130"/>
      <c r="K355" s="130"/>
      <c r="L355" s="130"/>
      <c r="M355" s="130"/>
      <c r="N355" s="130"/>
      <c r="O355" s="130"/>
      <c r="P355" s="130"/>
      <c r="Q355" s="130"/>
      <c r="R355" s="130"/>
      <c r="S355" s="130"/>
      <c r="T355" s="127"/>
      <c r="U355" s="127"/>
      <c r="V355" s="127"/>
      <c r="W355" s="127"/>
      <c r="X355" s="127"/>
      <c r="Y355" s="127"/>
      <c r="Z355" s="127"/>
      <c r="AA355" s="127"/>
      <c r="AB355" s="127"/>
      <c r="AC355" s="127"/>
      <c r="AD355" s="127"/>
      <c r="AE355" s="127"/>
      <c r="AF355" s="127"/>
      <c r="AG355" s="127"/>
      <c r="AH355" s="127"/>
      <c r="AI355" s="127"/>
      <c r="AJ355" s="127"/>
      <c r="AK355" s="127"/>
      <c r="AL355" s="127"/>
      <c r="AM355" s="127"/>
    </row>
    <row r="356" spans="1:39" ht="15" customHeight="1" x14ac:dyDescent="0.25">
      <c r="A356" s="130"/>
      <c r="B356" s="130"/>
      <c r="C356" s="130"/>
      <c r="D356" s="130"/>
      <c r="E356" s="130"/>
      <c r="F356" s="130"/>
      <c r="G356" s="130"/>
      <c r="H356" s="130"/>
      <c r="I356" s="130"/>
      <c r="J356" s="130"/>
      <c r="K356" s="130"/>
      <c r="L356" s="130"/>
      <c r="M356" s="130"/>
      <c r="N356" s="130"/>
      <c r="O356" s="130"/>
      <c r="P356" s="130"/>
      <c r="Q356" s="130"/>
      <c r="R356" s="130"/>
      <c r="S356" s="130"/>
      <c r="T356" s="127"/>
      <c r="U356" s="127"/>
      <c r="V356" s="127"/>
      <c r="W356" s="127"/>
      <c r="X356" s="127"/>
      <c r="Y356" s="127"/>
      <c r="Z356" s="127"/>
      <c r="AA356" s="127"/>
      <c r="AB356" s="127"/>
      <c r="AC356" s="127"/>
      <c r="AD356" s="127"/>
      <c r="AE356" s="127"/>
      <c r="AF356" s="127"/>
      <c r="AG356" s="127"/>
      <c r="AH356" s="127"/>
      <c r="AI356" s="127"/>
      <c r="AJ356" s="127"/>
      <c r="AK356" s="127"/>
      <c r="AL356" s="127"/>
      <c r="AM356" s="127"/>
    </row>
    <row r="357" spans="1:39" ht="15" customHeight="1" x14ac:dyDescent="0.25">
      <c r="A357" s="130"/>
      <c r="B357" s="130"/>
      <c r="C357" s="130"/>
      <c r="D357" s="130"/>
      <c r="E357" s="130"/>
      <c r="F357" s="130"/>
      <c r="G357" s="130"/>
      <c r="H357" s="130"/>
      <c r="I357" s="130"/>
      <c r="J357" s="130"/>
      <c r="K357" s="130"/>
      <c r="L357" s="130"/>
      <c r="M357" s="130"/>
      <c r="N357" s="130"/>
      <c r="O357" s="130"/>
      <c r="P357" s="130"/>
      <c r="Q357" s="130"/>
      <c r="R357" s="130"/>
      <c r="S357" s="130"/>
      <c r="T357" s="127"/>
      <c r="U357" s="127"/>
      <c r="V357" s="127"/>
      <c r="W357" s="127"/>
      <c r="X357" s="127"/>
      <c r="Y357" s="127"/>
      <c r="Z357" s="127"/>
      <c r="AA357" s="127"/>
      <c r="AB357" s="127"/>
      <c r="AC357" s="127"/>
      <c r="AD357" s="127"/>
      <c r="AE357" s="127"/>
      <c r="AF357" s="127"/>
      <c r="AG357" s="127"/>
      <c r="AH357" s="127"/>
      <c r="AI357" s="127"/>
      <c r="AJ357" s="127"/>
      <c r="AK357" s="127"/>
      <c r="AL357" s="127"/>
      <c r="AM357" s="127"/>
    </row>
    <row r="358" spans="1:39" ht="15" customHeight="1" x14ac:dyDescent="0.25">
      <c r="A358" s="130"/>
      <c r="B358" s="130"/>
      <c r="C358" s="130"/>
      <c r="D358" s="130"/>
      <c r="E358" s="130"/>
      <c r="F358" s="130"/>
      <c r="G358" s="130"/>
      <c r="H358" s="130"/>
      <c r="I358" s="130"/>
      <c r="J358" s="130"/>
      <c r="K358" s="130"/>
      <c r="L358" s="130"/>
      <c r="M358" s="130"/>
      <c r="N358" s="130"/>
      <c r="O358" s="130"/>
      <c r="P358" s="130"/>
      <c r="Q358" s="130"/>
      <c r="R358" s="130"/>
      <c r="S358" s="130"/>
      <c r="T358" s="127"/>
      <c r="U358" s="127"/>
      <c r="V358" s="127"/>
      <c r="W358" s="127"/>
      <c r="X358" s="127"/>
      <c r="Y358" s="127"/>
      <c r="Z358" s="127"/>
      <c r="AA358" s="127"/>
      <c r="AB358" s="127"/>
      <c r="AC358" s="127"/>
      <c r="AD358" s="127"/>
      <c r="AE358" s="127"/>
      <c r="AF358" s="127"/>
      <c r="AG358" s="127"/>
      <c r="AH358" s="127"/>
      <c r="AI358" s="127"/>
      <c r="AJ358" s="127"/>
      <c r="AK358" s="127"/>
      <c r="AL358" s="127"/>
      <c r="AM358" s="127"/>
    </row>
    <row r="359" spans="1:39" ht="15" customHeight="1" x14ac:dyDescent="0.25">
      <c r="A359" s="130"/>
      <c r="B359" s="130"/>
      <c r="C359" s="130"/>
      <c r="D359" s="130"/>
      <c r="E359" s="130"/>
      <c r="F359" s="130"/>
      <c r="G359" s="130"/>
      <c r="H359" s="130"/>
      <c r="I359" s="130"/>
      <c r="J359" s="130"/>
      <c r="K359" s="130"/>
      <c r="L359" s="130"/>
      <c r="M359" s="130"/>
      <c r="N359" s="130"/>
      <c r="O359" s="130"/>
      <c r="P359" s="130"/>
      <c r="Q359" s="130"/>
      <c r="R359" s="130"/>
      <c r="S359" s="130"/>
      <c r="T359" s="127"/>
      <c r="U359" s="127"/>
      <c r="V359" s="127"/>
      <c r="W359" s="127"/>
      <c r="X359" s="127"/>
      <c r="Y359" s="127"/>
      <c r="Z359" s="127"/>
      <c r="AA359" s="127"/>
      <c r="AB359" s="127"/>
      <c r="AC359" s="127"/>
      <c r="AD359" s="127"/>
      <c r="AE359" s="127"/>
      <c r="AF359" s="127"/>
      <c r="AG359" s="127"/>
      <c r="AH359" s="127"/>
      <c r="AI359" s="127"/>
      <c r="AJ359" s="127"/>
      <c r="AK359" s="127"/>
      <c r="AL359" s="127"/>
      <c r="AM359" s="127"/>
    </row>
    <row r="360" spans="1:39" ht="15" customHeight="1" x14ac:dyDescent="0.25">
      <c r="A360" s="130"/>
      <c r="B360" s="130"/>
      <c r="C360" s="130"/>
      <c r="D360" s="130"/>
      <c r="E360" s="130"/>
      <c r="F360" s="130"/>
      <c r="G360" s="130"/>
      <c r="H360" s="130"/>
      <c r="I360" s="130"/>
      <c r="J360" s="130"/>
      <c r="K360" s="130"/>
      <c r="L360" s="130"/>
      <c r="M360" s="130"/>
      <c r="N360" s="130"/>
      <c r="O360" s="130"/>
      <c r="P360" s="130"/>
      <c r="Q360" s="130"/>
      <c r="R360" s="130"/>
      <c r="S360" s="130"/>
      <c r="T360" s="127"/>
      <c r="U360" s="127"/>
      <c r="V360" s="127"/>
      <c r="W360" s="127"/>
      <c r="X360" s="127"/>
      <c r="Y360" s="127"/>
      <c r="Z360" s="127"/>
      <c r="AA360" s="127"/>
      <c r="AB360" s="127"/>
      <c r="AC360" s="127"/>
      <c r="AD360" s="127"/>
      <c r="AE360" s="127"/>
      <c r="AF360" s="127"/>
      <c r="AG360" s="127"/>
      <c r="AH360" s="127"/>
      <c r="AI360" s="127"/>
      <c r="AJ360" s="127"/>
      <c r="AK360" s="127"/>
      <c r="AL360" s="127"/>
      <c r="AM360" s="127"/>
    </row>
    <row r="361" spans="1:39" ht="15" customHeight="1" x14ac:dyDescent="0.25">
      <c r="A361" s="130"/>
      <c r="B361" s="130"/>
      <c r="C361" s="130"/>
      <c r="D361" s="130"/>
      <c r="E361" s="130"/>
      <c r="F361" s="130"/>
      <c r="G361" s="130"/>
      <c r="H361" s="130"/>
      <c r="I361" s="130"/>
      <c r="J361" s="130"/>
      <c r="K361" s="130"/>
      <c r="L361" s="130"/>
      <c r="M361" s="130"/>
      <c r="N361" s="130"/>
      <c r="O361" s="130"/>
      <c r="P361" s="130"/>
      <c r="Q361" s="130"/>
      <c r="R361" s="130"/>
      <c r="S361" s="130"/>
      <c r="T361" s="127"/>
      <c r="U361" s="127"/>
      <c r="V361" s="127"/>
      <c r="W361" s="127"/>
      <c r="X361" s="127"/>
      <c r="Y361" s="127"/>
      <c r="Z361" s="127"/>
      <c r="AA361" s="127"/>
      <c r="AB361" s="127"/>
      <c r="AC361" s="127"/>
      <c r="AD361" s="127"/>
      <c r="AE361" s="127"/>
      <c r="AF361" s="127"/>
      <c r="AG361" s="127"/>
      <c r="AH361" s="127"/>
      <c r="AI361" s="127"/>
      <c r="AJ361" s="127"/>
      <c r="AK361" s="127"/>
      <c r="AL361" s="127"/>
      <c r="AM361" s="127"/>
    </row>
    <row r="362" spans="1:39" ht="15" customHeight="1" x14ac:dyDescent="0.25">
      <c r="A362" s="130"/>
      <c r="B362" s="130"/>
      <c r="C362" s="130"/>
      <c r="D362" s="130"/>
      <c r="E362" s="130"/>
      <c r="F362" s="130"/>
      <c r="G362" s="130"/>
      <c r="H362" s="130"/>
      <c r="I362" s="130"/>
      <c r="J362" s="130"/>
      <c r="K362" s="130"/>
      <c r="L362" s="130"/>
      <c r="M362" s="130"/>
      <c r="N362" s="130"/>
      <c r="O362" s="130"/>
      <c r="P362" s="130"/>
      <c r="Q362" s="130"/>
      <c r="R362" s="130"/>
      <c r="S362" s="130"/>
      <c r="T362" s="127"/>
      <c r="U362" s="127"/>
      <c r="V362" s="127"/>
      <c r="W362" s="127"/>
      <c r="X362" s="127"/>
      <c r="Y362" s="127"/>
      <c r="Z362" s="127"/>
      <c r="AA362" s="127"/>
      <c r="AB362" s="127"/>
      <c r="AC362" s="127"/>
      <c r="AD362" s="127"/>
      <c r="AE362" s="127"/>
      <c r="AF362" s="127"/>
      <c r="AG362" s="127"/>
      <c r="AH362" s="127"/>
      <c r="AI362" s="127"/>
      <c r="AJ362" s="127"/>
      <c r="AK362" s="127"/>
      <c r="AL362" s="127"/>
      <c r="AM362" s="127"/>
    </row>
    <row r="363" spans="1:39" ht="15" customHeight="1" x14ac:dyDescent="0.25">
      <c r="A363" s="130"/>
      <c r="B363" s="130"/>
      <c r="C363" s="130"/>
      <c r="D363" s="130"/>
      <c r="E363" s="130"/>
      <c r="F363" s="130"/>
      <c r="G363" s="130"/>
      <c r="H363" s="130"/>
      <c r="I363" s="130"/>
      <c r="J363" s="130"/>
      <c r="K363" s="130"/>
      <c r="L363" s="130"/>
      <c r="M363" s="130"/>
      <c r="N363" s="130"/>
      <c r="O363" s="130"/>
      <c r="P363" s="130"/>
      <c r="Q363" s="130"/>
      <c r="R363" s="130"/>
      <c r="S363" s="130"/>
      <c r="T363" s="127"/>
      <c r="U363" s="127"/>
      <c r="V363" s="127"/>
      <c r="W363" s="127"/>
      <c r="X363" s="127"/>
      <c r="Y363" s="127"/>
      <c r="Z363" s="127"/>
      <c r="AA363" s="127"/>
      <c r="AB363" s="127"/>
      <c r="AC363" s="127"/>
      <c r="AD363" s="127"/>
      <c r="AE363" s="127"/>
      <c r="AF363" s="127"/>
      <c r="AG363" s="127"/>
      <c r="AH363" s="127"/>
      <c r="AI363" s="127"/>
      <c r="AJ363" s="127"/>
      <c r="AK363" s="127"/>
      <c r="AL363" s="127"/>
      <c r="AM363" s="127"/>
    </row>
    <row r="364" spans="1:39" ht="15" customHeight="1" x14ac:dyDescent="0.25">
      <c r="A364" s="130"/>
      <c r="B364" s="130"/>
      <c r="C364" s="130"/>
      <c r="D364" s="130"/>
      <c r="E364" s="130"/>
      <c r="F364" s="130"/>
      <c r="G364" s="130"/>
      <c r="H364" s="130"/>
      <c r="I364" s="130"/>
      <c r="J364" s="130"/>
      <c r="K364" s="130"/>
      <c r="L364" s="130"/>
      <c r="M364" s="130"/>
      <c r="N364" s="130"/>
      <c r="O364" s="130"/>
      <c r="P364" s="130"/>
      <c r="Q364" s="130"/>
      <c r="R364" s="130"/>
      <c r="S364" s="130"/>
      <c r="T364" s="127"/>
      <c r="U364" s="127"/>
      <c r="V364" s="127"/>
      <c r="W364" s="127"/>
      <c r="X364" s="127"/>
      <c r="Y364" s="127"/>
      <c r="Z364" s="127"/>
      <c r="AA364" s="127"/>
      <c r="AB364" s="127"/>
      <c r="AC364" s="127"/>
      <c r="AD364" s="127"/>
      <c r="AE364" s="127"/>
      <c r="AF364" s="127"/>
      <c r="AG364" s="127"/>
      <c r="AH364" s="127"/>
      <c r="AI364" s="127"/>
      <c r="AJ364" s="127"/>
      <c r="AK364" s="127"/>
      <c r="AL364" s="127"/>
      <c r="AM364" s="127"/>
    </row>
    <row r="365" spans="1:39" ht="15" customHeight="1" x14ac:dyDescent="0.25">
      <c r="A365" s="130"/>
      <c r="B365" s="130"/>
      <c r="C365" s="130"/>
      <c r="D365" s="130"/>
      <c r="E365" s="130"/>
      <c r="F365" s="130"/>
      <c r="G365" s="130"/>
      <c r="H365" s="130"/>
      <c r="I365" s="130"/>
      <c r="J365" s="130"/>
      <c r="K365" s="130"/>
      <c r="L365" s="130"/>
      <c r="M365" s="130"/>
      <c r="N365" s="130"/>
      <c r="O365" s="130"/>
      <c r="P365" s="130"/>
      <c r="Q365" s="130"/>
      <c r="R365" s="130"/>
      <c r="S365" s="130"/>
      <c r="T365" s="127"/>
      <c r="U365" s="127"/>
      <c r="V365" s="127"/>
      <c r="W365" s="127"/>
      <c r="X365" s="127"/>
      <c r="Y365" s="127"/>
      <c r="Z365" s="127"/>
      <c r="AA365" s="127"/>
      <c r="AB365" s="127"/>
      <c r="AC365" s="127"/>
      <c r="AD365" s="127"/>
      <c r="AE365" s="127"/>
      <c r="AF365" s="127"/>
      <c r="AG365" s="127"/>
      <c r="AH365" s="127"/>
      <c r="AI365" s="127"/>
      <c r="AJ365" s="127"/>
      <c r="AK365" s="127"/>
      <c r="AL365" s="127"/>
      <c r="AM365" s="127"/>
    </row>
    <row r="366" spans="1:39" ht="15" customHeight="1" x14ac:dyDescent="0.25">
      <c r="A366" s="130"/>
      <c r="B366" s="130"/>
      <c r="C366" s="130"/>
      <c r="D366" s="130"/>
      <c r="E366" s="130"/>
      <c r="F366" s="130"/>
      <c r="G366" s="130"/>
      <c r="H366" s="130"/>
      <c r="I366" s="130"/>
      <c r="J366" s="130"/>
      <c r="K366" s="130"/>
      <c r="L366" s="130"/>
      <c r="M366" s="130"/>
      <c r="N366" s="130"/>
      <c r="O366" s="130"/>
      <c r="P366" s="130"/>
      <c r="Q366" s="130"/>
      <c r="R366" s="130"/>
      <c r="S366" s="130"/>
      <c r="T366" s="127"/>
      <c r="U366" s="127"/>
      <c r="V366" s="127"/>
      <c r="W366" s="127"/>
      <c r="X366" s="127"/>
      <c r="Y366" s="127"/>
      <c r="Z366" s="127"/>
      <c r="AA366" s="127"/>
      <c r="AB366" s="127"/>
      <c r="AC366" s="127"/>
      <c r="AD366" s="127"/>
      <c r="AE366" s="127"/>
      <c r="AF366" s="127"/>
      <c r="AG366" s="127"/>
      <c r="AH366" s="127"/>
      <c r="AI366" s="127"/>
      <c r="AJ366" s="127"/>
      <c r="AK366" s="127"/>
      <c r="AL366" s="127"/>
      <c r="AM366" s="127"/>
    </row>
    <row r="367" spans="1:39" ht="15" customHeight="1" x14ac:dyDescent="0.25">
      <c r="A367" s="130"/>
      <c r="B367" s="130"/>
      <c r="C367" s="130"/>
      <c r="D367" s="130"/>
      <c r="E367" s="130"/>
      <c r="F367" s="130"/>
      <c r="G367" s="130"/>
      <c r="H367" s="130"/>
      <c r="I367" s="130"/>
      <c r="J367" s="130"/>
      <c r="K367" s="130"/>
      <c r="L367" s="130"/>
      <c r="M367" s="130"/>
      <c r="N367" s="130"/>
      <c r="O367" s="130"/>
      <c r="P367" s="130"/>
      <c r="Q367" s="130"/>
      <c r="R367" s="130"/>
      <c r="S367" s="130"/>
      <c r="T367" s="127"/>
      <c r="U367" s="127"/>
      <c r="V367" s="127"/>
      <c r="W367" s="127"/>
      <c r="X367" s="127"/>
      <c r="Y367" s="127"/>
      <c r="Z367" s="127"/>
      <c r="AA367" s="127"/>
      <c r="AB367" s="127"/>
      <c r="AC367" s="127"/>
      <c r="AD367" s="127"/>
      <c r="AE367" s="127"/>
      <c r="AF367" s="127"/>
      <c r="AG367" s="127"/>
      <c r="AH367" s="127"/>
      <c r="AI367" s="127"/>
      <c r="AJ367" s="127"/>
      <c r="AK367" s="127"/>
      <c r="AL367" s="127"/>
      <c r="AM367" s="127"/>
    </row>
    <row r="368" spans="1:39" ht="15" customHeight="1" x14ac:dyDescent="0.25">
      <c r="A368" s="130"/>
      <c r="B368" s="130"/>
      <c r="C368" s="130"/>
      <c r="D368" s="130"/>
      <c r="E368" s="130"/>
      <c r="F368" s="130"/>
      <c r="G368" s="130"/>
      <c r="H368" s="130"/>
      <c r="I368" s="130"/>
      <c r="J368" s="130"/>
      <c r="K368" s="130"/>
      <c r="L368" s="130"/>
      <c r="M368" s="130"/>
      <c r="N368" s="130"/>
      <c r="O368" s="130"/>
      <c r="P368" s="130"/>
      <c r="Q368" s="130"/>
      <c r="R368" s="130"/>
      <c r="S368" s="130"/>
      <c r="T368" s="127"/>
      <c r="U368" s="127"/>
      <c r="V368" s="127"/>
      <c r="W368" s="127"/>
      <c r="X368" s="127"/>
      <c r="Y368" s="127"/>
      <c r="Z368" s="127"/>
      <c r="AA368" s="127"/>
      <c r="AB368" s="127"/>
      <c r="AC368" s="127"/>
      <c r="AD368" s="127"/>
      <c r="AE368" s="127"/>
      <c r="AF368" s="127"/>
      <c r="AG368" s="127"/>
      <c r="AH368" s="127"/>
      <c r="AI368" s="127"/>
      <c r="AJ368" s="127"/>
      <c r="AK368" s="127"/>
      <c r="AL368" s="127"/>
      <c r="AM368" s="127"/>
    </row>
    <row r="369" spans="1:39" ht="15" customHeight="1" x14ac:dyDescent="0.25">
      <c r="A369" s="130"/>
      <c r="B369" s="130"/>
      <c r="C369" s="130"/>
      <c r="D369" s="130"/>
      <c r="E369" s="130"/>
      <c r="F369" s="130"/>
      <c r="G369" s="130"/>
      <c r="H369" s="130"/>
      <c r="I369" s="130"/>
      <c r="J369" s="130"/>
      <c r="K369" s="130"/>
      <c r="L369" s="130"/>
      <c r="M369" s="130"/>
      <c r="N369" s="130"/>
      <c r="O369" s="130"/>
      <c r="P369" s="130"/>
      <c r="Q369" s="130"/>
      <c r="R369" s="130"/>
      <c r="S369" s="130"/>
      <c r="T369" s="127"/>
      <c r="U369" s="127"/>
      <c r="V369" s="127"/>
      <c r="W369" s="127"/>
      <c r="X369" s="127"/>
      <c r="Y369" s="127"/>
      <c r="Z369" s="127"/>
      <c r="AA369" s="127"/>
      <c r="AB369" s="127"/>
      <c r="AC369" s="127"/>
      <c r="AD369" s="127"/>
      <c r="AE369" s="127"/>
      <c r="AF369" s="127"/>
      <c r="AG369" s="127"/>
      <c r="AH369" s="127"/>
      <c r="AI369" s="127"/>
      <c r="AJ369" s="127"/>
      <c r="AK369" s="127"/>
      <c r="AL369" s="127"/>
      <c r="AM369" s="127"/>
    </row>
    <row r="370" spans="1:39" ht="15" customHeight="1" x14ac:dyDescent="0.25">
      <c r="A370" s="130"/>
      <c r="B370" s="130"/>
      <c r="C370" s="130"/>
      <c r="D370" s="130"/>
      <c r="E370" s="130"/>
      <c r="F370" s="130"/>
      <c r="G370" s="130"/>
      <c r="H370" s="130"/>
      <c r="I370" s="130"/>
      <c r="J370" s="130"/>
      <c r="K370" s="130"/>
      <c r="L370" s="130"/>
      <c r="M370" s="130"/>
      <c r="N370" s="130"/>
      <c r="O370" s="130"/>
      <c r="P370" s="130"/>
      <c r="Q370" s="130"/>
      <c r="R370" s="130"/>
      <c r="S370" s="130"/>
      <c r="T370" s="127"/>
      <c r="U370" s="127"/>
      <c r="V370" s="127"/>
      <c r="W370" s="127"/>
      <c r="X370" s="127"/>
      <c r="Y370" s="127"/>
      <c r="Z370" s="127"/>
      <c r="AA370" s="127"/>
      <c r="AB370" s="127"/>
      <c r="AC370" s="127"/>
      <c r="AD370" s="127"/>
      <c r="AE370" s="127"/>
      <c r="AF370" s="127"/>
      <c r="AG370" s="127"/>
      <c r="AH370" s="127"/>
      <c r="AI370" s="127"/>
      <c r="AJ370" s="127"/>
      <c r="AK370" s="127"/>
      <c r="AL370" s="127"/>
      <c r="AM370" s="127"/>
    </row>
    <row r="371" spans="1:39" ht="15" customHeight="1" x14ac:dyDescent="0.25">
      <c r="A371" s="130"/>
      <c r="B371" s="130"/>
      <c r="C371" s="130"/>
      <c r="D371" s="130"/>
      <c r="E371" s="130"/>
      <c r="F371" s="130"/>
      <c r="G371" s="130"/>
      <c r="H371" s="130"/>
      <c r="I371" s="130"/>
      <c r="J371" s="130"/>
      <c r="K371" s="130"/>
      <c r="L371" s="130"/>
      <c r="M371" s="130"/>
      <c r="N371" s="130"/>
      <c r="O371" s="130"/>
      <c r="P371" s="130"/>
      <c r="Q371" s="130"/>
      <c r="R371" s="130"/>
      <c r="S371" s="130"/>
      <c r="T371" s="127"/>
      <c r="U371" s="127"/>
      <c r="V371" s="127"/>
      <c r="W371" s="127"/>
      <c r="X371" s="127"/>
      <c r="Y371" s="127"/>
      <c r="Z371" s="127"/>
      <c r="AA371" s="127"/>
      <c r="AB371" s="127"/>
      <c r="AC371" s="127"/>
      <c r="AD371" s="127"/>
      <c r="AE371" s="127"/>
      <c r="AF371" s="127"/>
      <c r="AG371" s="127"/>
      <c r="AH371" s="127"/>
      <c r="AI371" s="127"/>
      <c r="AJ371" s="127"/>
      <c r="AK371" s="127"/>
      <c r="AL371" s="127"/>
      <c r="AM371" s="127"/>
    </row>
    <row r="372" spans="1:39" ht="15" customHeight="1" x14ac:dyDescent="0.25">
      <c r="A372" s="130"/>
      <c r="B372" s="130"/>
      <c r="C372" s="130"/>
      <c r="D372" s="130"/>
      <c r="E372" s="130"/>
      <c r="F372" s="130"/>
      <c r="G372" s="130"/>
      <c r="H372" s="130"/>
      <c r="I372" s="130"/>
      <c r="J372" s="130"/>
      <c r="K372" s="130"/>
      <c r="L372" s="130"/>
      <c r="M372" s="130"/>
      <c r="N372" s="130"/>
      <c r="O372" s="130"/>
      <c r="P372" s="130"/>
      <c r="Q372" s="130"/>
      <c r="R372" s="130"/>
      <c r="S372" s="130"/>
      <c r="T372" s="127"/>
      <c r="U372" s="127"/>
      <c r="V372" s="127"/>
      <c r="W372" s="127"/>
      <c r="X372" s="127"/>
      <c r="Y372" s="127"/>
      <c r="Z372" s="127"/>
      <c r="AA372" s="127"/>
      <c r="AB372" s="127"/>
      <c r="AC372" s="127"/>
      <c r="AD372" s="127"/>
      <c r="AE372" s="127"/>
      <c r="AF372" s="127"/>
      <c r="AG372" s="127"/>
      <c r="AH372" s="127"/>
      <c r="AI372" s="127"/>
      <c r="AJ372" s="127"/>
      <c r="AK372" s="127"/>
      <c r="AL372" s="127"/>
      <c r="AM372" s="127"/>
    </row>
    <row r="373" spans="1:39" ht="15" customHeight="1" x14ac:dyDescent="0.25">
      <c r="A373" s="130"/>
      <c r="B373" s="130"/>
      <c r="C373" s="130"/>
      <c r="D373" s="130"/>
      <c r="E373" s="130"/>
      <c r="F373" s="130"/>
      <c r="G373" s="130"/>
      <c r="H373" s="130"/>
      <c r="I373" s="130"/>
      <c r="J373" s="130"/>
      <c r="K373" s="130"/>
      <c r="L373" s="130"/>
      <c r="M373" s="130"/>
      <c r="N373" s="130"/>
      <c r="O373" s="130"/>
      <c r="P373" s="130"/>
      <c r="Q373" s="130"/>
      <c r="R373" s="130"/>
      <c r="S373" s="130"/>
      <c r="T373" s="127"/>
      <c r="U373" s="127"/>
      <c r="V373" s="127"/>
      <c r="W373" s="127"/>
      <c r="X373" s="127"/>
      <c r="Y373" s="127"/>
      <c r="Z373" s="127"/>
      <c r="AA373" s="127"/>
      <c r="AB373" s="127"/>
      <c r="AC373" s="127"/>
      <c r="AD373" s="127"/>
      <c r="AE373" s="127"/>
      <c r="AF373" s="127"/>
      <c r="AG373" s="127"/>
      <c r="AH373" s="127"/>
      <c r="AI373" s="127"/>
      <c r="AJ373" s="127"/>
      <c r="AK373" s="127"/>
      <c r="AL373" s="127"/>
      <c r="AM373" s="127"/>
    </row>
    <row r="374" spans="1:39" ht="15" customHeight="1" x14ac:dyDescent="0.25">
      <c r="A374" s="130"/>
      <c r="B374" s="130"/>
      <c r="C374" s="130"/>
      <c r="D374" s="130"/>
      <c r="E374" s="130"/>
      <c r="F374" s="130"/>
      <c r="G374" s="130"/>
      <c r="H374" s="130"/>
      <c r="I374" s="130"/>
      <c r="J374" s="130"/>
      <c r="K374" s="130"/>
      <c r="L374" s="130"/>
      <c r="M374" s="130"/>
      <c r="N374" s="130"/>
      <c r="O374" s="130"/>
      <c r="P374" s="130"/>
      <c r="Q374" s="130"/>
      <c r="R374" s="130"/>
      <c r="S374" s="130"/>
      <c r="T374" s="127"/>
      <c r="U374" s="127"/>
      <c r="V374" s="127"/>
      <c r="W374" s="127"/>
      <c r="X374" s="127"/>
      <c r="Y374" s="127"/>
      <c r="Z374" s="127"/>
      <c r="AA374" s="127"/>
      <c r="AB374" s="127"/>
      <c r="AC374" s="127"/>
      <c r="AD374" s="127"/>
      <c r="AE374" s="127"/>
      <c r="AF374" s="127"/>
      <c r="AG374" s="127"/>
      <c r="AH374" s="127"/>
      <c r="AI374" s="127"/>
      <c r="AJ374" s="127"/>
      <c r="AK374" s="127"/>
      <c r="AL374" s="127"/>
      <c r="AM374" s="127"/>
    </row>
    <row r="375" spans="1:39" ht="15" customHeight="1" x14ac:dyDescent="0.25">
      <c r="A375" s="130"/>
      <c r="B375" s="130"/>
      <c r="C375" s="130"/>
      <c r="D375" s="130"/>
      <c r="E375" s="130"/>
      <c r="F375" s="130"/>
      <c r="G375" s="130"/>
      <c r="H375" s="130"/>
      <c r="I375" s="130"/>
      <c r="J375" s="130"/>
      <c r="K375" s="130"/>
      <c r="L375" s="130"/>
      <c r="M375" s="130"/>
      <c r="N375" s="130"/>
      <c r="O375" s="130"/>
      <c r="P375" s="130"/>
      <c r="Q375" s="130"/>
      <c r="R375" s="130"/>
      <c r="S375" s="130"/>
      <c r="T375" s="127"/>
      <c r="U375" s="127"/>
      <c r="V375" s="127"/>
      <c r="W375" s="127"/>
      <c r="X375" s="127"/>
      <c r="Y375" s="127"/>
      <c r="Z375" s="127"/>
      <c r="AA375" s="127"/>
      <c r="AB375" s="127"/>
      <c r="AC375" s="127"/>
      <c r="AD375" s="127"/>
      <c r="AE375" s="127"/>
      <c r="AF375" s="127"/>
      <c r="AG375" s="127"/>
      <c r="AH375" s="127"/>
      <c r="AI375" s="127"/>
      <c r="AJ375" s="127"/>
      <c r="AK375" s="127"/>
      <c r="AL375" s="127"/>
      <c r="AM375" s="127"/>
    </row>
    <row r="376" spans="1:39" ht="15" customHeight="1" x14ac:dyDescent="0.25">
      <c r="A376" s="130"/>
      <c r="B376" s="130"/>
      <c r="C376" s="130"/>
      <c r="D376" s="130"/>
      <c r="E376" s="130"/>
      <c r="F376" s="130"/>
      <c r="G376" s="130"/>
      <c r="H376" s="130"/>
      <c r="I376" s="130"/>
      <c r="J376" s="130"/>
      <c r="K376" s="130"/>
      <c r="L376" s="130"/>
      <c r="M376" s="130"/>
      <c r="N376" s="130"/>
      <c r="O376" s="130"/>
      <c r="P376" s="130"/>
      <c r="Q376" s="130"/>
      <c r="R376" s="130"/>
      <c r="S376" s="130"/>
      <c r="T376" s="127"/>
      <c r="U376" s="127"/>
      <c r="V376" s="127"/>
      <c r="W376" s="127"/>
      <c r="X376" s="127"/>
      <c r="Y376" s="127"/>
      <c r="Z376" s="127"/>
      <c r="AA376" s="127"/>
      <c r="AB376" s="127"/>
      <c r="AC376" s="127"/>
      <c r="AD376" s="127"/>
      <c r="AE376" s="127"/>
      <c r="AF376" s="127"/>
      <c r="AG376" s="127"/>
      <c r="AH376" s="127"/>
      <c r="AI376" s="127"/>
      <c r="AJ376" s="127"/>
      <c r="AK376" s="127"/>
      <c r="AL376" s="127"/>
      <c r="AM376" s="127"/>
    </row>
    <row r="377" spans="1:39" ht="15" customHeight="1" x14ac:dyDescent="0.25">
      <c r="A377" s="130"/>
      <c r="B377" s="130"/>
      <c r="C377" s="130"/>
      <c r="D377" s="130"/>
      <c r="E377" s="130"/>
      <c r="F377" s="130"/>
      <c r="G377" s="130"/>
      <c r="H377" s="130"/>
      <c r="I377" s="130"/>
      <c r="J377" s="130"/>
      <c r="K377" s="130"/>
      <c r="L377" s="130"/>
      <c r="M377" s="130"/>
      <c r="N377" s="130"/>
      <c r="O377" s="130"/>
      <c r="P377" s="130"/>
      <c r="Q377" s="130"/>
      <c r="R377" s="130"/>
      <c r="S377" s="130"/>
      <c r="T377" s="127"/>
      <c r="U377" s="127"/>
      <c r="V377" s="127"/>
      <c r="W377" s="127"/>
      <c r="X377" s="127"/>
      <c r="Y377" s="127"/>
      <c r="Z377" s="127"/>
      <c r="AA377" s="127"/>
      <c r="AB377" s="127"/>
      <c r="AC377" s="127"/>
      <c r="AD377" s="127"/>
      <c r="AE377" s="127"/>
      <c r="AF377" s="127"/>
      <c r="AG377" s="127"/>
      <c r="AH377" s="127"/>
      <c r="AI377" s="127"/>
      <c r="AJ377" s="127"/>
      <c r="AK377" s="127"/>
      <c r="AL377" s="127"/>
      <c r="AM377" s="127"/>
    </row>
    <row r="378" spans="1:39" ht="15" customHeight="1" x14ac:dyDescent="0.25">
      <c r="A378" s="130"/>
      <c r="B378" s="130"/>
      <c r="C378" s="130"/>
      <c r="D378" s="130"/>
      <c r="E378" s="130"/>
      <c r="F378" s="130"/>
      <c r="G378" s="130"/>
      <c r="H378" s="130"/>
      <c r="I378" s="130"/>
      <c r="J378" s="130"/>
      <c r="K378" s="130"/>
      <c r="L378" s="130"/>
      <c r="M378" s="130"/>
      <c r="N378" s="130"/>
      <c r="O378" s="130"/>
      <c r="P378" s="130"/>
      <c r="Q378" s="130"/>
      <c r="R378" s="130"/>
      <c r="S378" s="130"/>
      <c r="T378" s="127"/>
      <c r="U378" s="127"/>
      <c r="V378" s="127"/>
      <c r="W378" s="127"/>
      <c r="X378" s="127"/>
      <c r="Y378" s="127"/>
      <c r="Z378" s="127"/>
      <c r="AA378" s="127"/>
      <c r="AB378" s="127"/>
      <c r="AC378" s="127"/>
      <c r="AD378" s="127"/>
      <c r="AE378" s="127"/>
      <c r="AF378" s="127"/>
      <c r="AG378" s="127"/>
      <c r="AH378" s="127"/>
      <c r="AI378" s="127"/>
      <c r="AJ378" s="127"/>
      <c r="AK378" s="127"/>
      <c r="AL378" s="127"/>
      <c r="AM378" s="127"/>
    </row>
    <row r="379" spans="1:39" ht="15" customHeight="1" x14ac:dyDescent="0.25">
      <c r="A379" s="130"/>
      <c r="B379" s="130"/>
      <c r="C379" s="130"/>
      <c r="D379" s="130"/>
      <c r="E379" s="130"/>
      <c r="F379" s="130"/>
      <c r="G379" s="130"/>
      <c r="H379" s="130"/>
      <c r="I379" s="130"/>
      <c r="J379" s="130"/>
      <c r="K379" s="130"/>
      <c r="L379" s="130"/>
      <c r="M379" s="130"/>
      <c r="N379" s="130"/>
      <c r="O379" s="130"/>
      <c r="P379" s="130"/>
      <c r="Q379" s="130"/>
      <c r="R379" s="130"/>
      <c r="S379" s="130"/>
      <c r="T379" s="127"/>
      <c r="U379" s="127"/>
      <c r="V379" s="127"/>
      <c r="W379" s="127"/>
      <c r="X379" s="127"/>
      <c r="Y379" s="127"/>
      <c r="Z379" s="127"/>
      <c r="AA379" s="127"/>
      <c r="AB379" s="127"/>
      <c r="AC379" s="127"/>
      <c r="AD379" s="127"/>
      <c r="AE379" s="127"/>
      <c r="AF379" s="127"/>
      <c r="AG379" s="127"/>
      <c r="AH379" s="127"/>
      <c r="AI379" s="127"/>
      <c r="AJ379" s="127"/>
      <c r="AK379" s="127"/>
      <c r="AL379" s="127"/>
      <c r="AM379" s="127"/>
    </row>
    <row r="380" spans="1:39" ht="15" customHeight="1" x14ac:dyDescent="0.25">
      <c r="A380" s="130"/>
      <c r="B380" s="130"/>
      <c r="C380" s="130"/>
      <c r="D380" s="130"/>
      <c r="E380" s="130"/>
      <c r="F380" s="130"/>
      <c r="G380" s="130"/>
      <c r="H380" s="130"/>
      <c r="I380" s="130"/>
      <c r="J380" s="130"/>
      <c r="K380" s="130"/>
      <c r="L380" s="130"/>
      <c r="M380" s="130"/>
      <c r="N380" s="130"/>
      <c r="O380" s="130"/>
      <c r="P380" s="130"/>
      <c r="Q380" s="130"/>
      <c r="R380" s="130"/>
      <c r="S380" s="130"/>
      <c r="T380" s="127"/>
      <c r="U380" s="127"/>
      <c r="V380" s="127"/>
      <c r="W380" s="127"/>
      <c r="X380" s="127"/>
      <c r="Y380" s="127"/>
      <c r="Z380" s="127"/>
      <c r="AA380" s="127"/>
      <c r="AB380" s="127"/>
      <c r="AC380" s="127"/>
      <c r="AD380" s="127"/>
      <c r="AE380" s="127"/>
      <c r="AF380" s="127"/>
      <c r="AG380" s="127"/>
      <c r="AH380" s="127"/>
      <c r="AI380" s="127"/>
      <c r="AJ380" s="127"/>
      <c r="AK380" s="127"/>
      <c r="AL380" s="127"/>
      <c r="AM380" s="127"/>
    </row>
    <row r="381" spans="1:39" ht="15" customHeight="1" x14ac:dyDescent="0.25">
      <c r="A381" s="130"/>
      <c r="B381" s="130"/>
      <c r="C381" s="130"/>
      <c r="D381" s="130"/>
      <c r="E381" s="130"/>
      <c r="F381" s="130"/>
      <c r="G381" s="130"/>
      <c r="H381" s="130"/>
      <c r="I381" s="130"/>
      <c r="J381" s="130"/>
      <c r="K381" s="130"/>
      <c r="L381" s="130"/>
      <c r="M381" s="130"/>
      <c r="N381" s="130"/>
      <c r="O381" s="130"/>
      <c r="P381" s="130"/>
      <c r="Q381" s="130"/>
      <c r="R381" s="130"/>
      <c r="S381" s="130"/>
      <c r="T381" s="127"/>
      <c r="U381" s="127"/>
      <c r="V381" s="127"/>
      <c r="W381" s="127"/>
      <c r="X381" s="127"/>
      <c r="Y381" s="127"/>
      <c r="Z381" s="127"/>
      <c r="AA381" s="127"/>
      <c r="AB381" s="127"/>
      <c r="AC381" s="127"/>
      <c r="AD381" s="127"/>
      <c r="AE381" s="127"/>
      <c r="AF381" s="127"/>
      <c r="AG381" s="127"/>
      <c r="AH381" s="127"/>
      <c r="AI381" s="127"/>
      <c r="AJ381" s="127"/>
      <c r="AK381" s="127"/>
      <c r="AL381" s="127"/>
      <c r="AM381" s="127"/>
    </row>
    <row r="382" spans="1:39" ht="15" customHeight="1" x14ac:dyDescent="0.25">
      <c r="A382" s="130"/>
      <c r="B382" s="130"/>
      <c r="C382" s="130"/>
      <c r="D382" s="130"/>
      <c r="E382" s="130"/>
      <c r="F382" s="130"/>
      <c r="G382" s="130"/>
      <c r="H382" s="130"/>
      <c r="I382" s="130"/>
      <c r="J382" s="130"/>
      <c r="K382" s="130"/>
      <c r="L382" s="130"/>
      <c r="M382" s="130"/>
      <c r="N382" s="130"/>
      <c r="O382" s="130"/>
      <c r="P382" s="130"/>
      <c r="Q382" s="130"/>
      <c r="R382" s="130"/>
      <c r="S382" s="130"/>
      <c r="T382" s="127"/>
      <c r="U382" s="127"/>
      <c r="V382" s="127"/>
      <c r="W382" s="127"/>
      <c r="X382" s="127"/>
      <c r="Y382" s="127"/>
      <c r="Z382" s="127"/>
      <c r="AA382" s="127"/>
      <c r="AB382" s="127"/>
      <c r="AC382" s="127"/>
      <c r="AD382" s="127"/>
      <c r="AE382" s="127"/>
      <c r="AF382" s="127"/>
      <c r="AG382" s="127"/>
      <c r="AH382" s="127"/>
      <c r="AI382" s="127"/>
      <c r="AJ382" s="127"/>
      <c r="AK382" s="127"/>
      <c r="AL382" s="127"/>
      <c r="AM382" s="127"/>
    </row>
    <row r="383" spans="1:39" ht="15" customHeight="1" x14ac:dyDescent="0.25">
      <c r="A383" s="130"/>
      <c r="B383" s="130"/>
      <c r="C383" s="130"/>
      <c r="D383" s="130"/>
      <c r="E383" s="130"/>
      <c r="F383" s="130"/>
      <c r="G383" s="130"/>
      <c r="H383" s="130"/>
      <c r="I383" s="130"/>
      <c r="J383" s="130"/>
      <c r="K383" s="130"/>
      <c r="L383" s="130"/>
      <c r="M383" s="130"/>
      <c r="N383" s="130"/>
      <c r="O383" s="130"/>
      <c r="P383" s="130"/>
      <c r="Q383" s="130"/>
      <c r="R383" s="130"/>
      <c r="S383" s="130"/>
      <c r="T383" s="127"/>
      <c r="U383" s="127"/>
      <c r="V383" s="127"/>
      <c r="W383" s="127"/>
      <c r="X383" s="127"/>
      <c r="Y383" s="127"/>
      <c r="Z383" s="127"/>
      <c r="AA383" s="127"/>
      <c r="AB383" s="127"/>
      <c r="AC383" s="127"/>
      <c r="AD383" s="127"/>
      <c r="AE383" s="127"/>
      <c r="AF383" s="127"/>
      <c r="AG383" s="127"/>
      <c r="AH383" s="127"/>
      <c r="AI383" s="127"/>
      <c r="AJ383" s="127"/>
      <c r="AK383" s="127"/>
      <c r="AL383" s="127"/>
      <c r="AM383" s="127"/>
    </row>
    <row r="384" spans="1:39" ht="15" customHeight="1" x14ac:dyDescent="0.25">
      <c r="A384" s="130"/>
      <c r="B384" s="130"/>
      <c r="C384" s="130"/>
      <c r="D384" s="130"/>
      <c r="E384" s="130"/>
      <c r="F384" s="130"/>
      <c r="G384" s="130"/>
      <c r="H384" s="130"/>
      <c r="I384" s="130"/>
      <c r="J384" s="130"/>
      <c r="K384" s="130"/>
      <c r="L384" s="130"/>
      <c r="M384" s="130"/>
      <c r="N384" s="130"/>
      <c r="O384" s="130"/>
      <c r="P384" s="130"/>
      <c r="Q384" s="130"/>
      <c r="R384" s="130"/>
      <c r="S384" s="130"/>
      <c r="T384" s="127"/>
      <c r="U384" s="127"/>
      <c r="V384" s="127"/>
      <c r="W384" s="127"/>
      <c r="X384" s="127"/>
      <c r="Y384" s="127"/>
      <c r="Z384" s="127"/>
      <c r="AA384" s="127"/>
      <c r="AB384" s="127"/>
      <c r="AC384" s="127"/>
      <c r="AD384" s="127"/>
      <c r="AE384" s="127"/>
      <c r="AF384" s="127"/>
      <c r="AG384" s="127"/>
      <c r="AH384" s="127"/>
      <c r="AI384" s="127"/>
      <c r="AJ384" s="127"/>
      <c r="AK384" s="127"/>
      <c r="AL384" s="127"/>
      <c r="AM384" s="127"/>
    </row>
    <row r="385" spans="1:39" ht="15" customHeight="1" x14ac:dyDescent="0.25">
      <c r="A385" s="130"/>
      <c r="B385" s="130"/>
      <c r="C385" s="130"/>
      <c r="D385" s="130"/>
      <c r="E385" s="130"/>
      <c r="F385" s="130"/>
      <c r="G385" s="130"/>
      <c r="H385" s="130"/>
      <c r="I385" s="130"/>
      <c r="J385" s="130"/>
      <c r="K385" s="130"/>
      <c r="L385" s="130"/>
      <c r="M385" s="130"/>
      <c r="N385" s="130"/>
      <c r="O385" s="130"/>
      <c r="P385" s="130"/>
      <c r="Q385" s="130"/>
      <c r="R385" s="130"/>
      <c r="S385" s="130"/>
      <c r="T385" s="127"/>
      <c r="U385" s="127"/>
      <c r="V385" s="127"/>
      <c r="W385" s="127"/>
      <c r="X385" s="127"/>
      <c r="Y385" s="127"/>
      <c r="Z385" s="127"/>
      <c r="AA385" s="127"/>
      <c r="AB385" s="127"/>
      <c r="AC385" s="127"/>
      <c r="AD385" s="127"/>
      <c r="AE385" s="127"/>
      <c r="AF385" s="127"/>
      <c r="AG385" s="127"/>
      <c r="AH385" s="127"/>
      <c r="AI385" s="127"/>
      <c r="AJ385" s="127"/>
      <c r="AK385" s="127"/>
      <c r="AL385" s="127"/>
      <c r="AM385" s="127"/>
    </row>
    <row r="386" spans="1:39" ht="15" customHeight="1" x14ac:dyDescent="0.25">
      <c r="A386" s="130"/>
      <c r="B386" s="130"/>
      <c r="C386" s="130"/>
      <c r="D386" s="130"/>
      <c r="E386" s="130"/>
      <c r="F386" s="130"/>
      <c r="G386" s="130"/>
      <c r="H386" s="130"/>
      <c r="I386" s="130"/>
      <c r="J386" s="130"/>
      <c r="K386" s="130"/>
      <c r="L386" s="130"/>
      <c r="M386" s="130"/>
      <c r="N386" s="130"/>
      <c r="O386" s="130"/>
      <c r="P386" s="130"/>
      <c r="Q386" s="130"/>
      <c r="R386" s="130"/>
      <c r="S386" s="130"/>
      <c r="T386" s="127"/>
      <c r="U386" s="127"/>
      <c r="V386" s="127"/>
      <c r="W386" s="127"/>
      <c r="X386" s="127"/>
      <c r="Y386" s="127"/>
      <c r="Z386" s="127"/>
      <c r="AA386" s="127"/>
      <c r="AB386" s="127"/>
      <c r="AC386" s="127"/>
      <c r="AD386" s="127"/>
      <c r="AE386" s="127"/>
      <c r="AF386" s="127"/>
      <c r="AG386" s="127"/>
      <c r="AH386" s="127"/>
      <c r="AI386" s="127"/>
      <c r="AJ386" s="127"/>
      <c r="AK386" s="127"/>
      <c r="AL386" s="127"/>
      <c r="AM386" s="127"/>
    </row>
    <row r="387" spans="1:39" ht="15" customHeight="1" x14ac:dyDescent="0.25">
      <c r="A387" s="130"/>
      <c r="B387" s="130"/>
      <c r="C387" s="130"/>
      <c r="D387" s="130"/>
      <c r="E387" s="130"/>
      <c r="F387" s="130"/>
      <c r="G387" s="130"/>
      <c r="H387" s="130"/>
      <c r="I387" s="130"/>
      <c r="J387" s="130"/>
      <c r="K387" s="130"/>
      <c r="L387" s="130"/>
      <c r="M387" s="130"/>
      <c r="N387" s="130"/>
      <c r="O387" s="130"/>
      <c r="P387" s="130"/>
      <c r="Q387" s="130"/>
      <c r="R387" s="130"/>
      <c r="S387" s="130"/>
      <c r="T387" s="127"/>
      <c r="U387" s="127"/>
      <c r="V387" s="127"/>
      <c r="W387" s="127"/>
      <c r="X387" s="127"/>
      <c r="Y387" s="127"/>
      <c r="Z387" s="127"/>
      <c r="AA387" s="127"/>
      <c r="AB387" s="127"/>
      <c r="AC387" s="127"/>
      <c r="AD387" s="127"/>
      <c r="AE387" s="127"/>
      <c r="AF387" s="127"/>
      <c r="AG387" s="127"/>
      <c r="AH387" s="127"/>
      <c r="AI387" s="127"/>
      <c r="AJ387" s="127"/>
      <c r="AK387" s="127"/>
      <c r="AL387" s="127"/>
      <c r="AM387" s="127"/>
    </row>
    <row r="388" spans="1:39" ht="15" customHeight="1" x14ac:dyDescent="0.25">
      <c r="A388" s="130"/>
      <c r="B388" s="130"/>
      <c r="C388" s="130"/>
      <c r="D388" s="130"/>
      <c r="E388" s="130"/>
      <c r="F388" s="130"/>
      <c r="G388" s="130"/>
      <c r="H388" s="130"/>
      <c r="I388" s="130"/>
      <c r="J388" s="130"/>
      <c r="K388" s="130"/>
      <c r="L388" s="130"/>
      <c r="M388" s="130"/>
      <c r="N388" s="130"/>
      <c r="O388" s="130"/>
      <c r="P388" s="130"/>
      <c r="Q388" s="130"/>
      <c r="R388" s="130"/>
      <c r="S388" s="130"/>
      <c r="T388" s="127"/>
      <c r="U388" s="127"/>
      <c r="V388" s="127"/>
      <c r="W388" s="127"/>
      <c r="X388" s="127"/>
      <c r="Y388" s="127"/>
      <c r="Z388" s="127"/>
      <c r="AA388" s="127"/>
      <c r="AB388" s="127"/>
      <c r="AC388" s="127"/>
      <c r="AD388" s="127"/>
      <c r="AE388" s="127"/>
      <c r="AF388" s="127"/>
      <c r="AG388" s="127"/>
      <c r="AH388" s="127"/>
      <c r="AI388" s="127"/>
      <c r="AJ388" s="127"/>
      <c r="AK388" s="127"/>
      <c r="AL388" s="127"/>
      <c r="AM388" s="127"/>
    </row>
    <row r="389" spans="1:39" ht="15" customHeight="1" x14ac:dyDescent="0.25">
      <c r="A389" s="130"/>
      <c r="B389" s="130"/>
      <c r="C389" s="130"/>
      <c r="D389" s="130"/>
      <c r="E389" s="130"/>
      <c r="F389" s="130"/>
      <c r="G389" s="130"/>
      <c r="H389" s="130"/>
      <c r="I389" s="130"/>
      <c r="J389" s="130"/>
      <c r="K389" s="130"/>
      <c r="L389" s="130"/>
      <c r="M389" s="130"/>
      <c r="N389" s="130"/>
      <c r="O389" s="130"/>
      <c r="P389" s="130"/>
      <c r="Q389" s="130"/>
      <c r="R389" s="130"/>
      <c r="S389" s="130"/>
      <c r="T389" s="127"/>
      <c r="U389" s="127"/>
      <c r="V389" s="127"/>
      <c r="W389" s="127"/>
      <c r="X389" s="127"/>
      <c r="Y389" s="127"/>
      <c r="Z389" s="127"/>
      <c r="AA389" s="127"/>
      <c r="AB389" s="127"/>
      <c r="AC389" s="127"/>
      <c r="AD389" s="127"/>
      <c r="AE389" s="127"/>
      <c r="AF389" s="127"/>
      <c r="AG389" s="127"/>
      <c r="AH389" s="127"/>
      <c r="AI389" s="127"/>
      <c r="AJ389" s="127"/>
      <c r="AK389" s="127"/>
      <c r="AL389" s="127"/>
      <c r="AM389" s="127"/>
    </row>
    <row r="390" spans="1:39" ht="15" customHeight="1" x14ac:dyDescent="0.25">
      <c r="A390" s="130"/>
      <c r="B390" s="130"/>
      <c r="C390" s="130"/>
      <c r="D390" s="130"/>
      <c r="E390" s="130"/>
      <c r="F390" s="130"/>
      <c r="G390" s="130"/>
      <c r="H390" s="130"/>
      <c r="I390" s="130"/>
      <c r="J390" s="130"/>
      <c r="K390" s="130"/>
      <c r="L390" s="130"/>
      <c r="M390" s="130"/>
      <c r="N390" s="130"/>
      <c r="O390" s="130"/>
      <c r="P390" s="130"/>
      <c r="Q390" s="130"/>
      <c r="R390" s="130"/>
      <c r="S390" s="130"/>
      <c r="T390" s="127"/>
      <c r="U390" s="127"/>
      <c r="V390" s="127"/>
      <c r="W390" s="127"/>
      <c r="X390" s="127"/>
      <c r="Y390" s="127"/>
      <c r="Z390" s="127"/>
      <c r="AA390" s="127"/>
      <c r="AB390" s="127"/>
      <c r="AC390" s="127"/>
      <c r="AD390" s="127"/>
      <c r="AE390" s="127"/>
      <c r="AF390" s="127"/>
      <c r="AG390" s="127"/>
      <c r="AH390" s="127"/>
      <c r="AI390" s="127"/>
      <c r="AJ390" s="127"/>
      <c r="AK390" s="127"/>
      <c r="AL390" s="127"/>
      <c r="AM390" s="127"/>
    </row>
    <row r="391" spans="1:39" ht="15" customHeight="1" x14ac:dyDescent="0.25">
      <c r="A391" s="130"/>
      <c r="B391" s="130"/>
      <c r="C391" s="130"/>
      <c r="D391" s="130"/>
      <c r="E391" s="130"/>
      <c r="F391" s="130"/>
      <c r="G391" s="130"/>
      <c r="H391" s="130"/>
      <c r="I391" s="130"/>
      <c r="J391" s="130"/>
      <c r="K391" s="130"/>
      <c r="L391" s="130"/>
      <c r="M391" s="130"/>
      <c r="N391" s="130"/>
      <c r="O391" s="130"/>
      <c r="P391" s="130"/>
      <c r="Q391" s="130"/>
      <c r="R391" s="130"/>
      <c r="S391" s="130"/>
      <c r="T391" s="127"/>
      <c r="U391" s="127"/>
      <c r="V391" s="127"/>
      <c r="W391" s="127"/>
      <c r="X391" s="127"/>
      <c r="Y391" s="127"/>
      <c r="Z391" s="127"/>
      <c r="AA391" s="127"/>
      <c r="AB391" s="127"/>
      <c r="AC391" s="127"/>
      <c r="AD391" s="127"/>
      <c r="AE391" s="127"/>
      <c r="AF391" s="127"/>
      <c r="AG391" s="127"/>
      <c r="AH391" s="127"/>
      <c r="AI391" s="127"/>
      <c r="AJ391" s="127"/>
      <c r="AK391" s="127"/>
      <c r="AL391" s="127"/>
      <c r="AM391" s="127"/>
    </row>
    <row r="392" spans="1:39" ht="15" customHeight="1" x14ac:dyDescent="0.25">
      <c r="A392" s="130"/>
      <c r="B392" s="130"/>
      <c r="C392" s="130"/>
      <c r="D392" s="130"/>
      <c r="E392" s="130"/>
      <c r="F392" s="130"/>
      <c r="G392" s="130"/>
      <c r="H392" s="130"/>
      <c r="I392" s="130"/>
      <c r="J392" s="130"/>
      <c r="K392" s="130"/>
      <c r="L392" s="130"/>
      <c r="M392" s="130"/>
      <c r="N392" s="130"/>
      <c r="O392" s="130"/>
      <c r="P392" s="130"/>
      <c r="Q392" s="130"/>
      <c r="R392" s="130"/>
      <c r="S392" s="130"/>
      <c r="T392" s="127"/>
      <c r="U392" s="127"/>
      <c r="V392" s="127"/>
      <c r="W392" s="127"/>
      <c r="X392" s="127"/>
      <c r="Y392" s="127"/>
      <c r="Z392" s="127"/>
      <c r="AA392" s="127"/>
      <c r="AB392" s="127"/>
      <c r="AC392" s="127"/>
      <c r="AD392" s="127"/>
      <c r="AE392" s="127"/>
      <c r="AF392" s="127"/>
      <c r="AG392" s="127"/>
      <c r="AH392" s="127"/>
      <c r="AI392" s="127"/>
      <c r="AJ392" s="127"/>
      <c r="AK392" s="127"/>
      <c r="AL392" s="127"/>
      <c r="AM392" s="127"/>
    </row>
    <row r="393" spans="1:39" ht="15" customHeight="1" x14ac:dyDescent="0.25">
      <c r="A393" s="130"/>
      <c r="B393" s="130"/>
      <c r="C393" s="130"/>
      <c r="D393" s="130"/>
      <c r="E393" s="130"/>
      <c r="F393" s="130"/>
      <c r="G393" s="130"/>
      <c r="H393" s="130"/>
      <c r="I393" s="130"/>
      <c r="J393" s="130"/>
      <c r="K393" s="130"/>
      <c r="L393" s="130"/>
      <c r="M393" s="130"/>
      <c r="N393" s="130"/>
      <c r="O393" s="130"/>
      <c r="P393" s="130"/>
      <c r="Q393" s="130"/>
      <c r="R393" s="130"/>
      <c r="S393" s="130"/>
      <c r="T393" s="127"/>
      <c r="U393" s="127"/>
      <c r="V393" s="127"/>
      <c r="W393" s="127"/>
      <c r="X393" s="127"/>
      <c r="Y393" s="127"/>
      <c r="Z393" s="127"/>
      <c r="AA393" s="127"/>
      <c r="AB393" s="127"/>
      <c r="AC393" s="127"/>
      <c r="AD393" s="127"/>
      <c r="AE393" s="127"/>
      <c r="AF393" s="127"/>
      <c r="AG393" s="127"/>
      <c r="AH393" s="127"/>
      <c r="AI393" s="127"/>
      <c r="AJ393" s="127"/>
      <c r="AK393" s="127"/>
      <c r="AL393" s="127"/>
      <c r="AM393" s="127"/>
    </row>
    <row r="394" spans="1:39" ht="15" customHeight="1" x14ac:dyDescent="0.25">
      <c r="A394" s="130"/>
      <c r="B394" s="130"/>
      <c r="C394" s="130"/>
      <c r="D394" s="130"/>
      <c r="E394" s="130"/>
      <c r="F394" s="130"/>
      <c r="G394" s="130"/>
      <c r="H394" s="130"/>
      <c r="I394" s="130"/>
      <c r="J394" s="130"/>
      <c r="K394" s="130"/>
      <c r="L394" s="130"/>
      <c r="M394" s="130"/>
      <c r="N394" s="130"/>
      <c r="O394" s="130"/>
      <c r="P394" s="130"/>
      <c r="Q394" s="130"/>
      <c r="R394" s="130"/>
      <c r="S394" s="130"/>
      <c r="T394" s="127"/>
      <c r="U394" s="127"/>
      <c r="V394" s="127"/>
      <c r="W394" s="127"/>
      <c r="X394" s="127"/>
      <c r="Y394" s="127"/>
      <c r="Z394" s="127"/>
      <c r="AA394" s="127"/>
      <c r="AB394" s="127"/>
      <c r="AC394" s="127"/>
      <c r="AD394" s="127"/>
      <c r="AE394" s="127"/>
      <c r="AF394" s="127"/>
      <c r="AG394" s="127"/>
      <c r="AH394" s="127"/>
      <c r="AI394" s="127"/>
      <c r="AJ394" s="127"/>
      <c r="AK394" s="127"/>
      <c r="AL394" s="127"/>
      <c r="AM394" s="127"/>
    </row>
    <row r="395" spans="1:39" ht="15" customHeight="1" x14ac:dyDescent="0.25">
      <c r="A395" s="130"/>
      <c r="B395" s="130"/>
      <c r="C395" s="130"/>
      <c r="D395" s="130"/>
      <c r="E395" s="130"/>
      <c r="F395" s="130"/>
      <c r="G395" s="130"/>
      <c r="H395" s="130"/>
      <c r="I395" s="130"/>
      <c r="J395" s="130"/>
      <c r="K395" s="130"/>
      <c r="L395" s="130"/>
      <c r="M395" s="130"/>
      <c r="N395" s="130"/>
      <c r="O395" s="130"/>
      <c r="P395" s="130"/>
      <c r="Q395" s="130"/>
      <c r="R395" s="130"/>
      <c r="S395" s="130"/>
      <c r="T395" s="127"/>
      <c r="U395" s="127"/>
      <c r="V395" s="127"/>
      <c r="W395" s="127"/>
      <c r="X395" s="127"/>
      <c r="Y395" s="127"/>
      <c r="Z395" s="127"/>
      <c r="AA395" s="127"/>
      <c r="AB395" s="127"/>
      <c r="AC395" s="127"/>
      <c r="AD395" s="127"/>
      <c r="AE395" s="127"/>
      <c r="AF395" s="127"/>
      <c r="AG395" s="127"/>
      <c r="AH395" s="127"/>
      <c r="AI395" s="127"/>
      <c r="AJ395" s="127"/>
      <c r="AK395" s="127"/>
      <c r="AL395" s="127"/>
      <c r="AM395" s="127"/>
    </row>
    <row r="396" spans="1:39" ht="15" customHeight="1" x14ac:dyDescent="0.25">
      <c r="A396" s="130"/>
      <c r="B396" s="130"/>
      <c r="C396" s="130"/>
      <c r="D396" s="130"/>
      <c r="E396" s="130"/>
      <c r="F396" s="130"/>
      <c r="G396" s="130"/>
      <c r="H396" s="130"/>
      <c r="I396" s="130"/>
      <c r="J396" s="130"/>
      <c r="K396" s="130"/>
      <c r="L396" s="130"/>
      <c r="M396" s="130"/>
      <c r="N396" s="130"/>
      <c r="O396" s="130"/>
      <c r="P396" s="130"/>
      <c r="Q396" s="130"/>
      <c r="R396" s="130"/>
      <c r="S396" s="130"/>
      <c r="T396" s="127"/>
      <c r="U396" s="127"/>
      <c r="V396" s="127"/>
      <c r="W396" s="127"/>
      <c r="X396" s="127"/>
      <c r="Y396" s="127"/>
      <c r="Z396" s="127"/>
      <c r="AA396" s="127"/>
      <c r="AB396" s="127"/>
      <c r="AC396" s="127"/>
      <c r="AD396" s="127"/>
      <c r="AE396" s="127"/>
      <c r="AF396" s="127"/>
      <c r="AG396" s="127"/>
      <c r="AH396" s="127"/>
      <c r="AI396" s="127"/>
      <c r="AJ396" s="127"/>
      <c r="AK396" s="127"/>
      <c r="AL396" s="127"/>
      <c r="AM396" s="127"/>
    </row>
    <row r="397" spans="1:39" ht="15" customHeight="1" x14ac:dyDescent="0.25">
      <c r="A397" s="130"/>
      <c r="B397" s="130"/>
      <c r="C397" s="130"/>
      <c r="D397" s="130"/>
      <c r="E397" s="130"/>
      <c r="F397" s="130"/>
      <c r="G397" s="130"/>
      <c r="H397" s="130"/>
      <c r="I397" s="130"/>
      <c r="J397" s="130"/>
      <c r="K397" s="130"/>
      <c r="L397" s="130"/>
      <c r="M397" s="130"/>
      <c r="N397" s="130"/>
      <c r="O397" s="130"/>
      <c r="P397" s="130"/>
      <c r="Q397" s="130"/>
      <c r="R397" s="130"/>
      <c r="S397" s="130"/>
      <c r="T397" s="127"/>
      <c r="U397" s="127"/>
      <c r="V397" s="127"/>
      <c r="W397" s="127"/>
      <c r="X397" s="127"/>
      <c r="Y397" s="127"/>
      <c r="Z397" s="127"/>
      <c r="AA397" s="127"/>
      <c r="AB397" s="127"/>
      <c r="AC397" s="127"/>
      <c r="AD397" s="127"/>
      <c r="AE397" s="127"/>
      <c r="AF397" s="127"/>
      <c r="AG397" s="127"/>
      <c r="AH397" s="127"/>
      <c r="AI397" s="127"/>
      <c r="AJ397" s="127"/>
      <c r="AK397" s="127"/>
      <c r="AL397" s="127"/>
      <c r="AM397" s="127"/>
    </row>
    <row r="398" spans="1:39" ht="15" customHeight="1" x14ac:dyDescent="0.25">
      <c r="A398" s="130"/>
      <c r="B398" s="130"/>
      <c r="C398" s="130"/>
      <c r="D398" s="130"/>
      <c r="E398" s="130"/>
      <c r="F398" s="130"/>
      <c r="G398" s="130"/>
      <c r="H398" s="130"/>
      <c r="I398" s="130"/>
      <c r="J398" s="130"/>
      <c r="K398" s="130"/>
      <c r="L398" s="130"/>
      <c r="M398" s="130"/>
      <c r="N398" s="130"/>
      <c r="O398" s="130"/>
      <c r="P398" s="130"/>
      <c r="Q398" s="130"/>
      <c r="R398" s="130"/>
      <c r="S398" s="130"/>
      <c r="T398" s="127"/>
      <c r="U398" s="127"/>
      <c r="V398" s="127"/>
      <c r="W398" s="127"/>
      <c r="X398" s="127"/>
      <c r="Y398" s="127"/>
      <c r="Z398" s="127"/>
      <c r="AA398" s="127"/>
      <c r="AB398" s="127"/>
      <c r="AC398" s="127"/>
      <c r="AD398" s="127"/>
      <c r="AE398" s="127"/>
      <c r="AF398" s="127"/>
      <c r="AG398" s="127"/>
      <c r="AH398" s="127"/>
      <c r="AI398" s="127"/>
      <c r="AJ398" s="127"/>
      <c r="AK398" s="127"/>
      <c r="AL398" s="127"/>
      <c r="AM398" s="127"/>
    </row>
    <row r="399" spans="1:39" ht="15" customHeight="1" x14ac:dyDescent="0.25">
      <c r="A399" s="130"/>
      <c r="B399" s="130"/>
      <c r="C399" s="130"/>
      <c r="D399" s="130"/>
      <c r="E399" s="130"/>
      <c r="F399" s="130"/>
      <c r="G399" s="130"/>
      <c r="H399" s="130"/>
      <c r="I399" s="130"/>
      <c r="J399" s="130"/>
      <c r="K399" s="130"/>
      <c r="L399" s="130"/>
      <c r="M399" s="130"/>
      <c r="N399" s="130"/>
      <c r="O399" s="130"/>
      <c r="P399" s="130"/>
      <c r="Q399" s="130"/>
      <c r="R399" s="130"/>
      <c r="S399" s="130"/>
      <c r="T399" s="127"/>
      <c r="U399" s="127"/>
      <c r="V399" s="127"/>
      <c r="W399" s="127"/>
      <c r="X399" s="127"/>
      <c r="Y399" s="127"/>
      <c r="Z399" s="127"/>
      <c r="AA399" s="127"/>
      <c r="AB399" s="127"/>
      <c r="AC399" s="127"/>
      <c r="AD399" s="127"/>
      <c r="AE399" s="127"/>
      <c r="AF399" s="127"/>
      <c r="AG399" s="127"/>
      <c r="AH399" s="127"/>
      <c r="AI399" s="127"/>
      <c r="AJ399" s="127"/>
      <c r="AK399" s="127"/>
      <c r="AL399" s="127"/>
      <c r="AM399" s="127"/>
    </row>
    <row r="400" spans="1:39" ht="15" customHeight="1" x14ac:dyDescent="0.25">
      <c r="A400" s="130"/>
      <c r="B400" s="130"/>
      <c r="C400" s="130"/>
      <c r="D400" s="130"/>
      <c r="E400" s="130"/>
      <c r="F400" s="130"/>
      <c r="G400" s="130"/>
      <c r="H400" s="130"/>
      <c r="I400" s="130"/>
      <c r="J400" s="130"/>
      <c r="K400" s="130"/>
      <c r="L400" s="130"/>
      <c r="M400" s="130"/>
      <c r="N400" s="130"/>
      <c r="O400" s="130"/>
      <c r="P400" s="130"/>
      <c r="Q400" s="130"/>
      <c r="R400" s="130"/>
      <c r="S400" s="130"/>
      <c r="T400" s="127"/>
      <c r="U400" s="127"/>
      <c r="V400" s="127"/>
      <c r="W400" s="127"/>
      <c r="X400" s="127"/>
      <c r="Y400" s="127"/>
      <c r="Z400" s="127"/>
      <c r="AA400" s="127"/>
      <c r="AB400" s="127"/>
      <c r="AC400" s="127"/>
      <c r="AD400" s="127"/>
      <c r="AE400" s="127"/>
      <c r="AF400" s="127"/>
      <c r="AG400" s="127"/>
      <c r="AH400" s="127"/>
      <c r="AI400" s="127"/>
      <c r="AJ400" s="127"/>
      <c r="AK400" s="127"/>
      <c r="AL400" s="127"/>
      <c r="AM400" s="127"/>
    </row>
    <row r="401" spans="1:39" ht="15" customHeight="1" x14ac:dyDescent="0.25">
      <c r="A401" s="130"/>
      <c r="B401" s="130"/>
      <c r="C401" s="130"/>
      <c r="D401" s="130"/>
      <c r="E401" s="130"/>
      <c r="F401" s="130"/>
      <c r="G401" s="130"/>
      <c r="H401" s="130"/>
      <c r="I401" s="130"/>
      <c r="J401" s="130"/>
      <c r="K401" s="130"/>
      <c r="L401" s="130"/>
      <c r="M401" s="130"/>
      <c r="N401" s="130"/>
      <c r="O401" s="130"/>
      <c r="P401" s="130"/>
      <c r="Q401" s="130"/>
      <c r="R401" s="130"/>
      <c r="S401" s="130"/>
      <c r="T401" s="127"/>
      <c r="U401" s="127"/>
      <c r="V401" s="127"/>
      <c r="W401" s="127"/>
      <c r="X401" s="127"/>
      <c r="Y401" s="127"/>
      <c r="Z401" s="127"/>
      <c r="AA401" s="127"/>
      <c r="AB401" s="127"/>
      <c r="AC401" s="127"/>
      <c r="AD401" s="127"/>
      <c r="AE401" s="127"/>
      <c r="AF401" s="127"/>
      <c r="AG401" s="127"/>
      <c r="AH401" s="127"/>
      <c r="AI401" s="127"/>
      <c r="AJ401" s="127"/>
      <c r="AK401" s="127"/>
      <c r="AL401" s="127"/>
      <c r="AM401" s="127"/>
    </row>
    <row r="402" spans="1:39" ht="15" customHeight="1" x14ac:dyDescent="0.25">
      <c r="A402" s="130"/>
      <c r="B402" s="130"/>
      <c r="C402" s="130"/>
      <c r="D402" s="130"/>
      <c r="E402" s="130"/>
      <c r="F402" s="130"/>
      <c r="G402" s="130"/>
      <c r="H402" s="130"/>
      <c r="I402" s="130"/>
      <c r="J402" s="130"/>
      <c r="K402" s="130"/>
      <c r="L402" s="130"/>
      <c r="M402" s="130"/>
      <c r="N402" s="130"/>
      <c r="O402" s="130"/>
      <c r="P402" s="130"/>
      <c r="Q402" s="130"/>
      <c r="R402" s="130"/>
      <c r="S402" s="130"/>
      <c r="T402" s="127"/>
      <c r="U402" s="127"/>
      <c r="V402" s="127"/>
      <c r="W402" s="127"/>
      <c r="X402" s="127"/>
      <c r="Y402" s="127"/>
      <c r="Z402" s="127"/>
      <c r="AA402" s="127"/>
      <c r="AB402" s="127"/>
      <c r="AC402" s="127"/>
      <c r="AD402" s="127"/>
      <c r="AE402" s="127"/>
      <c r="AF402" s="127"/>
      <c r="AG402" s="127"/>
      <c r="AH402" s="127"/>
      <c r="AI402" s="127"/>
      <c r="AJ402" s="127"/>
      <c r="AK402" s="127"/>
      <c r="AL402" s="127"/>
      <c r="AM402" s="127"/>
    </row>
    <row r="403" spans="1:39" ht="15" customHeight="1" x14ac:dyDescent="0.25">
      <c r="A403" s="130"/>
      <c r="B403" s="130"/>
      <c r="C403" s="130"/>
      <c r="D403" s="130"/>
      <c r="E403" s="130"/>
      <c r="F403" s="130"/>
      <c r="G403" s="130"/>
      <c r="H403" s="130"/>
      <c r="I403" s="130"/>
      <c r="J403" s="130"/>
      <c r="K403" s="130"/>
      <c r="L403" s="130"/>
      <c r="M403" s="130"/>
      <c r="N403" s="130"/>
      <c r="O403" s="130"/>
      <c r="P403" s="130"/>
      <c r="Q403" s="130"/>
      <c r="R403" s="130"/>
      <c r="S403" s="130"/>
      <c r="T403" s="127"/>
      <c r="U403" s="127"/>
      <c r="V403" s="127"/>
      <c r="W403" s="127"/>
      <c r="X403" s="127"/>
      <c r="Y403" s="127"/>
      <c r="Z403" s="127"/>
      <c r="AA403" s="127"/>
      <c r="AB403" s="127"/>
      <c r="AC403" s="127"/>
      <c r="AD403" s="127"/>
      <c r="AE403" s="127"/>
      <c r="AF403" s="127"/>
      <c r="AG403" s="127"/>
      <c r="AH403" s="127"/>
      <c r="AI403" s="127"/>
      <c r="AJ403" s="127"/>
      <c r="AK403" s="127"/>
      <c r="AL403" s="127"/>
      <c r="AM403" s="127"/>
    </row>
    <row r="404" spans="1:39" ht="15" customHeight="1" x14ac:dyDescent="0.25">
      <c r="A404" s="130"/>
      <c r="B404" s="130"/>
      <c r="C404" s="130"/>
      <c r="D404" s="130"/>
      <c r="E404" s="130"/>
      <c r="F404" s="130"/>
      <c r="G404" s="130"/>
      <c r="H404" s="130"/>
      <c r="I404" s="130"/>
      <c r="J404" s="130"/>
      <c r="K404" s="130"/>
      <c r="L404" s="130"/>
      <c r="M404" s="130"/>
      <c r="N404" s="130"/>
      <c r="O404" s="130"/>
      <c r="P404" s="130"/>
      <c r="Q404" s="130"/>
      <c r="R404" s="130"/>
      <c r="S404" s="130"/>
      <c r="T404" s="127"/>
      <c r="U404" s="127"/>
      <c r="V404" s="127"/>
      <c r="W404" s="127"/>
      <c r="X404" s="127"/>
      <c r="Y404" s="127"/>
      <c r="Z404" s="127"/>
      <c r="AA404" s="127"/>
      <c r="AB404" s="127"/>
      <c r="AC404" s="127"/>
      <c r="AD404" s="127"/>
      <c r="AE404" s="127"/>
      <c r="AF404" s="127"/>
      <c r="AG404" s="127"/>
      <c r="AH404" s="127"/>
      <c r="AI404" s="127"/>
      <c r="AJ404" s="127"/>
      <c r="AK404" s="127"/>
      <c r="AL404" s="127"/>
      <c r="AM404" s="127"/>
    </row>
    <row r="405" spans="1:39" ht="15" customHeight="1" x14ac:dyDescent="0.25">
      <c r="A405" s="130"/>
      <c r="B405" s="130"/>
      <c r="C405" s="130"/>
      <c r="D405" s="130"/>
      <c r="E405" s="130"/>
      <c r="F405" s="130"/>
      <c r="G405" s="130"/>
      <c r="H405" s="130"/>
      <c r="I405" s="130"/>
      <c r="J405" s="130"/>
      <c r="K405" s="130"/>
      <c r="L405" s="130"/>
      <c r="M405" s="130"/>
      <c r="N405" s="130"/>
      <c r="O405" s="130"/>
      <c r="P405" s="130"/>
      <c r="Q405" s="130"/>
      <c r="R405" s="130"/>
      <c r="S405" s="130"/>
      <c r="T405" s="127"/>
      <c r="U405" s="127"/>
      <c r="V405" s="127"/>
      <c r="W405" s="127"/>
      <c r="X405" s="127"/>
      <c r="Y405" s="127"/>
      <c r="Z405" s="127"/>
      <c r="AA405" s="127"/>
      <c r="AB405" s="127"/>
      <c r="AC405" s="127"/>
      <c r="AD405" s="127"/>
      <c r="AE405" s="127"/>
      <c r="AF405" s="127"/>
      <c r="AG405" s="127"/>
      <c r="AH405" s="127"/>
      <c r="AI405" s="127"/>
      <c r="AJ405" s="127"/>
      <c r="AK405" s="127"/>
      <c r="AL405" s="127"/>
      <c r="AM405" s="127"/>
    </row>
    <row r="406" spans="1:39" ht="15" customHeight="1" x14ac:dyDescent="0.25">
      <c r="A406" s="130"/>
      <c r="B406" s="130"/>
      <c r="C406" s="130"/>
      <c r="D406" s="130"/>
      <c r="E406" s="130"/>
      <c r="F406" s="130"/>
      <c r="G406" s="130"/>
      <c r="H406" s="130"/>
      <c r="I406" s="130"/>
      <c r="J406" s="130"/>
      <c r="K406" s="130"/>
      <c r="L406" s="130"/>
      <c r="M406" s="130"/>
      <c r="N406" s="130"/>
      <c r="O406" s="130"/>
      <c r="P406" s="130"/>
      <c r="Q406" s="130"/>
      <c r="R406" s="130"/>
      <c r="S406" s="130"/>
      <c r="T406" s="127"/>
      <c r="U406" s="127"/>
      <c r="V406" s="127"/>
      <c r="W406" s="127"/>
      <c r="X406" s="127"/>
      <c r="Y406" s="127"/>
      <c r="Z406" s="127"/>
      <c r="AA406" s="127"/>
      <c r="AB406" s="127"/>
      <c r="AC406" s="127"/>
      <c r="AD406" s="127"/>
      <c r="AE406" s="127"/>
      <c r="AF406" s="127"/>
      <c r="AG406" s="127"/>
      <c r="AH406" s="127"/>
      <c r="AI406" s="127"/>
      <c r="AJ406" s="127"/>
      <c r="AK406" s="127"/>
      <c r="AL406" s="127"/>
      <c r="AM406" s="127"/>
    </row>
    <row r="407" spans="1:39" ht="15" customHeight="1" x14ac:dyDescent="0.25">
      <c r="A407" s="130"/>
      <c r="B407" s="130"/>
      <c r="C407" s="130"/>
      <c r="D407" s="130"/>
      <c r="E407" s="130"/>
      <c r="F407" s="130"/>
      <c r="G407" s="130"/>
      <c r="H407" s="130"/>
      <c r="I407" s="130"/>
      <c r="J407" s="130"/>
      <c r="K407" s="130"/>
      <c r="L407" s="130"/>
      <c r="M407" s="130"/>
      <c r="N407" s="130"/>
      <c r="O407" s="130"/>
      <c r="P407" s="130"/>
      <c r="Q407" s="130"/>
      <c r="R407" s="130"/>
      <c r="S407" s="130"/>
      <c r="T407" s="127"/>
      <c r="U407" s="127"/>
      <c r="V407" s="127"/>
      <c r="W407" s="127"/>
      <c r="X407" s="127"/>
      <c r="Y407" s="127"/>
      <c r="Z407" s="127"/>
      <c r="AA407" s="127"/>
      <c r="AB407" s="127"/>
      <c r="AC407" s="127"/>
      <c r="AD407" s="127"/>
      <c r="AE407" s="127"/>
      <c r="AF407" s="127"/>
      <c r="AG407" s="127"/>
      <c r="AH407" s="127"/>
      <c r="AI407" s="127"/>
      <c r="AJ407" s="127"/>
      <c r="AK407" s="127"/>
      <c r="AL407" s="127"/>
      <c r="AM407" s="127"/>
    </row>
    <row r="408" spans="1:39" ht="15" customHeight="1" x14ac:dyDescent="0.25">
      <c r="A408" s="130"/>
      <c r="B408" s="130"/>
      <c r="C408" s="130"/>
      <c r="D408" s="130"/>
      <c r="E408" s="130"/>
      <c r="F408" s="130"/>
      <c r="G408" s="130"/>
      <c r="H408" s="130"/>
      <c r="I408" s="130"/>
      <c r="J408" s="130"/>
      <c r="K408" s="130"/>
      <c r="L408" s="130"/>
      <c r="M408" s="130"/>
      <c r="N408" s="130"/>
      <c r="O408" s="130"/>
      <c r="P408" s="130"/>
      <c r="Q408" s="130"/>
      <c r="R408" s="130"/>
      <c r="S408" s="130"/>
      <c r="T408" s="127"/>
      <c r="U408" s="127"/>
      <c r="V408" s="127"/>
      <c r="W408" s="127"/>
      <c r="X408" s="127"/>
      <c r="Y408" s="127"/>
      <c r="Z408" s="127"/>
      <c r="AA408" s="127"/>
      <c r="AB408" s="127"/>
      <c r="AC408" s="127"/>
      <c r="AD408" s="127"/>
      <c r="AE408" s="127"/>
      <c r="AF408" s="127"/>
      <c r="AG408" s="127"/>
      <c r="AH408" s="127"/>
      <c r="AI408" s="127"/>
      <c r="AJ408" s="127"/>
      <c r="AK408" s="127"/>
      <c r="AL408" s="127"/>
      <c r="AM408" s="127"/>
    </row>
    <row r="409" spans="1:39" ht="15" customHeight="1" x14ac:dyDescent="0.25">
      <c r="A409" s="130"/>
      <c r="B409" s="130"/>
      <c r="C409" s="130"/>
      <c r="D409" s="130"/>
      <c r="E409" s="130"/>
      <c r="F409" s="130"/>
      <c r="G409" s="130"/>
      <c r="H409" s="130"/>
      <c r="I409" s="130"/>
      <c r="J409" s="130"/>
      <c r="K409" s="130"/>
      <c r="L409" s="130"/>
      <c r="M409" s="130"/>
      <c r="N409" s="130"/>
      <c r="O409" s="130"/>
      <c r="P409" s="130"/>
      <c r="Q409" s="130"/>
      <c r="R409" s="130"/>
      <c r="S409" s="130"/>
      <c r="T409" s="127"/>
      <c r="U409" s="127"/>
      <c r="V409" s="127"/>
      <c r="W409" s="127"/>
      <c r="X409" s="127"/>
      <c r="Y409" s="127"/>
      <c r="Z409" s="127"/>
      <c r="AA409" s="127"/>
      <c r="AB409" s="127"/>
      <c r="AC409" s="127"/>
      <c r="AD409" s="127"/>
      <c r="AE409" s="127"/>
      <c r="AF409" s="127"/>
      <c r="AG409" s="127"/>
      <c r="AH409" s="127"/>
      <c r="AI409" s="127"/>
      <c r="AJ409" s="127"/>
      <c r="AK409" s="127"/>
      <c r="AL409" s="127"/>
      <c r="AM409" s="127"/>
    </row>
    <row r="410" spans="1:39" ht="15" customHeight="1" x14ac:dyDescent="0.25">
      <c r="A410" s="130"/>
      <c r="B410" s="130"/>
      <c r="C410" s="130"/>
      <c r="D410" s="130"/>
      <c r="E410" s="130"/>
      <c r="F410" s="130"/>
      <c r="G410" s="130"/>
      <c r="H410" s="130"/>
      <c r="I410" s="130"/>
      <c r="J410" s="130"/>
      <c r="K410" s="130"/>
      <c r="L410" s="130"/>
      <c r="M410" s="130"/>
      <c r="N410" s="130"/>
      <c r="O410" s="130"/>
      <c r="P410" s="130"/>
      <c r="Q410" s="130"/>
      <c r="R410" s="130"/>
      <c r="S410" s="130"/>
      <c r="T410" s="127"/>
      <c r="U410" s="127"/>
      <c r="V410" s="127"/>
      <c r="W410" s="127"/>
      <c r="X410" s="127"/>
      <c r="Y410" s="127"/>
      <c r="Z410" s="127"/>
      <c r="AA410" s="127"/>
      <c r="AB410" s="127"/>
      <c r="AC410" s="127"/>
      <c r="AD410" s="127"/>
      <c r="AE410" s="127"/>
      <c r="AF410" s="127"/>
      <c r="AG410" s="127"/>
      <c r="AH410" s="127"/>
      <c r="AI410" s="127"/>
      <c r="AJ410" s="127"/>
      <c r="AK410" s="127"/>
      <c r="AL410" s="127"/>
      <c r="AM410" s="127"/>
    </row>
    <row r="411" spans="1:39" ht="15" customHeight="1" x14ac:dyDescent="0.25">
      <c r="A411" s="130"/>
      <c r="B411" s="130"/>
      <c r="C411" s="130"/>
      <c r="D411" s="130"/>
      <c r="E411" s="130"/>
      <c r="F411" s="130"/>
      <c r="G411" s="130"/>
      <c r="H411" s="130"/>
      <c r="I411" s="130"/>
      <c r="J411" s="130"/>
      <c r="K411" s="130"/>
      <c r="L411" s="130"/>
      <c r="M411" s="130"/>
      <c r="N411" s="130"/>
      <c r="O411" s="130"/>
      <c r="P411" s="130"/>
      <c r="Q411" s="130"/>
      <c r="R411" s="130"/>
      <c r="S411" s="130"/>
      <c r="T411" s="127"/>
      <c r="U411" s="127"/>
      <c r="V411" s="127"/>
      <c r="W411" s="127"/>
      <c r="X411" s="127"/>
      <c r="Y411" s="127"/>
      <c r="Z411" s="127"/>
      <c r="AA411" s="127"/>
      <c r="AB411" s="127"/>
      <c r="AC411" s="127"/>
      <c r="AD411" s="127"/>
      <c r="AE411" s="127"/>
      <c r="AF411" s="127"/>
      <c r="AG411" s="127"/>
      <c r="AH411" s="127"/>
      <c r="AI411" s="127"/>
      <c r="AJ411" s="127"/>
      <c r="AK411" s="127"/>
      <c r="AL411" s="127"/>
      <c r="AM411" s="127"/>
    </row>
    <row r="412" spans="1:39" ht="15" customHeight="1" x14ac:dyDescent="0.25">
      <c r="A412" s="130"/>
      <c r="B412" s="130"/>
      <c r="C412" s="130"/>
      <c r="D412" s="130"/>
      <c r="E412" s="130"/>
      <c r="F412" s="130"/>
      <c r="G412" s="130"/>
      <c r="H412" s="130"/>
      <c r="I412" s="130"/>
      <c r="J412" s="130"/>
      <c r="K412" s="130"/>
      <c r="L412" s="130"/>
      <c r="M412" s="130"/>
      <c r="N412" s="130"/>
      <c r="O412" s="130"/>
      <c r="P412" s="130"/>
      <c r="Q412" s="130"/>
      <c r="R412" s="130"/>
      <c r="S412" s="130"/>
      <c r="T412" s="127"/>
      <c r="U412" s="127"/>
      <c r="V412" s="127"/>
      <c r="W412" s="127"/>
      <c r="X412" s="127"/>
      <c r="Y412" s="127"/>
      <c r="Z412" s="127"/>
      <c r="AA412" s="127"/>
      <c r="AB412" s="127"/>
      <c r="AC412" s="127"/>
      <c r="AD412" s="127"/>
      <c r="AE412" s="127"/>
      <c r="AF412" s="127"/>
      <c r="AG412" s="127"/>
      <c r="AH412" s="127"/>
      <c r="AI412" s="127"/>
      <c r="AJ412" s="127"/>
      <c r="AK412" s="127"/>
      <c r="AL412" s="127"/>
      <c r="AM412" s="127"/>
    </row>
    <row r="413" spans="1:39" ht="15" customHeight="1" x14ac:dyDescent="0.25">
      <c r="A413" s="130"/>
      <c r="B413" s="130"/>
      <c r="C413" s="130"/>
      <c r="D413" s="130"/>
      <c r="E413" s="130"/>
      <c r="F413" s="130"/>
      <c r="G413" s="130"/>
      <c r="H413" s="130"/>
      <c r="I413" s="130"/>
      <c r="J413" s="130"/>
      <c r="K413" s="130"/>
      <c r="L413" s="130"/>
      <c r="M413" s="130"/>
      <c r="N413" s="130"/>
      <c r="O413" s="130"/>
      <c r="P413" s="130"/>
      <c r="Q413" s="130"/>
      <c r="R413" s="130"/>
      <c r="S413" s="130"/>
      <c r="T413" s="127"/>
      <c r="U413" s="127"/>
      <c r="V413" s="127"/>
      <c r="W413" s="127"/>
      <c r="X413" s="127"/>
      <c r="Y413" s="127"/>
      <c r="Z413" s="127"/>
      <c r="AA413" s="127"/>
      <c r="AB413" s="127"/>
      <c r="AC413" s="127"/>
      <c r="AD413" s="127"/>
      <c r="AE413" s="127"/>
      <c r="AF413" s="127"/>
      <c r="AG413" s="127"/>
      <c r="AH413" s="127"/>
      <c r="AI413" s="127"/>
      <c r="AJ413" s="127"/>
      <c r="AK413" s="127"/>
      <c r="AL413" s="127"/>
      <c r="AM413" s="127"/>
    </row>
    <row r="414" spans="1:39" ht="15" customHeight="1" x14ac:dyDescent="0.25">
      <c r="A414" s="130"/>
      <c r="B414" s="130"/>
      <c r="C414" s="130"/>
      <c r="D414" s="130"/>
      <c r="E414" s="130"/>
      <c r="F414" s="130"/>
      <c r="G414" s="130"/>
      <c r="H414" s="130"/>
      <c r="I414" s="130"/>
      <c r="J414" s="130"/>
      <c r="K414" s="130"/>
      <c r="L414" s="130"/>
      <c r="M414" s="130"/>
      <c r="N414" s="130"/>
      <c r="O414" s="130"/>
      <c r="P414" s="130"/>
      <c r="Q414" s="130"/>
      <c r="R414" s="130"/>
      <c r="S414" s="130"/>
      <c r="T414" s="127"/>
      <c r="U414" s="127"/>
      <c r="V414" s="127"/>
      <c r="W414" s="127"/>
      <c r="X414" s="127"/>
      <c r="Y414" s="127"/>
      <c r="Z414" s="127"/>
      <c r="AA414" s="127"/>
      <c r="AB414" s="127"/>
      <c r="AC414" s="127"/>
      <c r="AD414" s="127"/>
      <c r="AE414" s="127"/>
      <c r="AF414" s="127"/>
      <c r="AG414" s="127"/>
      <c r="AH414" s="127"/>
      <c r="AI414" s="127"/>
      <c r="AJ414" s="127"/>
      <c r="AK414" s="127"/>
      <c r="AL414" s="127"/>
      <c r="AM414" s="127"/>
    </row>
    <row r="415" spans="1:39" ht="15" customHeight="1" x14ac:dyDescent="0.25">
      <c r="A415" s="130"/>
      <c r="B415" s="130"/>
      <c r="C415" s="130"/>
      <c r="D415" s="130"/>
      <c r="E415" s="130"/>
      <c r="F415" s="130"/>
      <c r="G415" s="130"/>
      <c r="H415" s="130"/>
      <c r="I415" s="130"/>
      <c r="J415" s="130"/>
      <c r="K415" s="130"/>
      <c r="L415" s="130"/>
      <c r="M415" s="130"/>
      <c r="N415" s="130"/>
      <c r="O415" s="130"/>
      <c r="P415" s="130"/>
      <c r="Q415" s="130"/>
      <c r="R415" s="130"/>
      <c r="S415" s="130"/>
      <c r="T415" s="127"/>
      <c r="U415" s="127"/>
      <c r="V415" s="127"/>
      <c r="W415" s="127"/>
      <c r="X415" s="127"/>
      <c r="Y415" s="127"/>
      <c r="Z415" s="127"/>
      <c r="AA415" s="127"/>
      <c r="AB415" s="127"/>
      <c r="AC415" s="127"/>
      <c r="AD415" s="127"/>
      <c r="AE415" s="127"/>
      <c r="AF415" s="127"/>
      <c r="AG415" s="127"/>
      <c r="AH415" s="127"/>
      <c r="AI415" s="127"/>
      <c r="AJ415" s="127"/>
      <c r="AK415" s="127"/>
      <c r="AL415" s="127"/>
      <c r="AM415" s="127"/>
    </row>
    <row r="416" spans="1:39" ht="15" customHeight="1" x14ac:dyDescent="0.25">
      <c r="A416" s="130"/>
      <c r="B416" s="130"/>
      <c r="C416" s="130"/>
      <c r="D416" s="130"/>
      <c r="E416" s="130"/>
      <c r="F416" s="130"/>
      <c r="G416" s="130"/>
      <c r="H416" s="130"/>
      <c r="I416" s="130"/>
      <c r="J416" s="130"/>
      <c r="K416" s="130"/>
      <c r="L416" s="130"/>
      <c r="M416" s="130"/>
      <c r="N416" s="130"/>
      <c r="O416" s="130"/>
      <c r="P416" s="130"/>
      <c r="Q416" s="130"/>
      <c r="R416" s="130"/>
      <c r="S416" s="130"/>
      <c r="T416" s="127"/>
      <c r="U416" s="127"/>
      <c r="V416" s="127"/>
      <c r="W416" s="127"/>
      <c r="X416" s="127"/>
      <c r="Y416" s="127"/>
      <c r="Z416" s="127"/>
      <c r="AA416" s="127"/>
      <c r="AB416" s="127"/>
      <c r="AC416" s="127"/>
      <c r="AD416" s="127"/>
      <c r="AE416" s="127"/>
      <c r="AF416" s="127"/>
      <c r="AG416" s="127"/>
      <c r="AH416" s="127"/>
      <c r="AI416" s="127"/>
      <c r="AJ416" s="127"/>
      <c r="AK416" s="127"/>
      <c r="AL416" s="127"/>
      <c r="AM416" s="127"/>
    </row>
    <row r="417" spans="1:39" ht="15" customHeight="1" x14ac:dyDescent="0.25">
      <c r="A417" s="130"/>
      <c r="B417" s="130"/>
      <c r="C417" s="130"/>
      <c r="D417" s="130"/>
      <c r="E417" s="130"/>
      <c r="F417" s="130"/>
      <c r="G417" s="130"/>
      <c r="H417" s="130"/>
      <c r="I417" s="130"/>
      <c r="J417" s="130"/>
      <c r="K417" s="130"/>
      <c r="L417" s="130"/>
      <c r="M417" s="130"/>
      <c r="N417" s="130"/>
      <c r="O417" s="130"/>
      <c r="P417" s="130"/>
      <c r="Q417" s="130"/>
      <c r="R417" s="130"/>
      <c r="S417" s="130"/>
      <c r="T417" s="127"/>
      <c r="U417" s="127"/>
      <c r="V417" s="127"/>
      <c r="W417" s="127"/>
      <c r="X417" s="127"/>
      <c r="Y417" s="127"/>
      <c r="Z417" s="127"/>
      <c r="AA417" s="127"/>
      <c r="AB417" s="127"/>
      <c r="AC417" s="127"/>
      <c r="AD417" s="127"/>
      <c r="AE417" s="127"/>
      <c r="AF417" s="127"/>
      <c r="AG417" s="127"/>
      <c r="AH417" s="127"/>
      <c r="AI417" s="127"/>
      <c r="AJ417" s="127"/>
      <c r="AK417" s="127"/>
      <c r="AL417" s="127"/>
      <c r="AM417" s="127"/>
    </row>
    <row r="418" spans="1:39" ht="15" customHeight="1" x14ac:dyDescent="0.25">
      <c r="A418" s="130"/>
      <c r="B418" s="130"/>
      <c r="C418" s="130"/>
      <c r="D418" s="130"/>
      <c r="E418" s="130"/>
      <c r="F418" s="130"/>
      <c r="G418" s="130"/>
      <c r="H418" s="130"/>
      <c r="I418" s="130"/>
      <c r="J418" s="130"/>
      <c r="K418" s="130"/>
      <c r="L418" s="130"/>
      <c r="M418" s="130"/>
      <c r="N418" s="130"/>
      <c r="O418" s="130"/>
      <c r="P418" s="130"/>
      <c r="Q418" s="130"/>
      <c r="R418" s="130"/>
      <c r="S418" s="130"/>
      <c r="T418" s="127"/>
      <c r="U418" s="127"/>
      <c r="V418" s="127"/>
      <c r="W418" s="127"/>
      <c r="X418" s="127"/>
      <c r="Y418" s="127"/>
      <c r="Z418" s="127"/>
      <c r="AA418" s="127"/>
      <c r="AB418" s="127"/>
      <c r="AC418" s="127"/>
      <c r="AD418" s="127"/>
      <c r="AE418" s="127"/>
      <c r="AF418" s="127"/>
      <c r="AG418" s="127"/>
      <c r="AH418" s="127"/>
      <c r="AI418" s="127"/>
      <c r="AJ418" s="127"/>
      <c r="AK418" s="127"/>
      <c r="AL418" s="127"/>
      <c r="AM418" s="127"/>
    </row>
    <row r="419" spans="1:39" ht="15" customHeight="1" x14ac:dyDescent="0.25">
      <c r="A419" s="130"/>
      <c r="B419" s="130"/>
      <c r="C419" s="130"/>
      <c r="D419" s="130"/>
      <c r="E419" s="130"/>
      <c r="F419" s="130"/>
      <c r="G419" s="130"/>
      <c r="H419" s="130"/>
      <c r="I419" s="130"/>
      <c r="J419" s="130"/>
      <c r="K419" s="130"/>
      <c r="L419" s="130"/>
      <c r="M419" s="130"/>
      <c r="N419" s="130"/>
      <c r="O419" s="130"/>
      <c r="P419" s="130"/>
      <c r="Q419" s="130"/>
      <c r="R419" s="130"/>
      <c r="S419" s="130"/>
      <c r="T419" s="127"/>
      <c r="U419" s="127"/>
      <c r="V419" s="127"/>
      <c r="W419" s="127"/>
      <c r="X419" s="127"/>
      <c r="Y419" s="127"/>
      <c r="Z419" s="127"/>
      <c r="AA419" s="127"/>
      <c r="AB419" s="127"/>
      <c r="AC419" s="127"/>
      <c r="AD419" s="127"/>
      <c r="AE419" s="127"/>
      <c r="AF419" s="127"/>
      <c r="AG419" s="127"/>
      <c r="AH419" s="127"/>
      <c r="AI419" s="127"/>
      <c r="AJ419" s="127"/>
      <c r="AK419" s="127"/>
      <c r="AL419" s="127"/>
      <c r="AM419" s="127"/>
    </row>
    <row r="420" spans="1:39" ht="15" customHeight="1" x14ac:dyDescent="0.25">
      <c r="A420" s="130"/>
      <c r="B420" s="130"/>
      <c r="C420" s="130"/>
      <c r="D420" s="130"/>
      <c r="E420" s="130"/>
      <c r="F420" s="130"/>
      <c r="G420" s="130"/>
      <c r="H420" s="130"/>
      <c r="I420" s="130"/>
      <c r="J420" s="130"/>
      <c r="K420" s="130"/>
      <c r="L420" s="130"/>
      <c r="M420" s="130"/>
      <c r="N420" s="130"/>
      <c r="O420" s="130"/>
      <c r="P420" s="130"/>
      <c r="Q420" s="130"/>
      <c r="R420" s="130"/>
      <c r="S420" s="130"/>
      <c r="T420" s="127"/>
      <c r="U420" s="127"/>
      <c r="V420" s="127"/>
      <c r="W420" s="127"/>
      <c r="X420" s="127"/>
      <c r="Y420" s="127"/>
      <c r="Z420" s="127"/>
      <c r="AA420" s="127"/>
      <c r="AB420" s="127"/>
      <c r="AC420" s="127"/>
      <c r="AD420" s="127"/>
      <c r="AE420" s="127"/>
      <c r="AF420" s="127"/>
      <c r="AG420" s="127"/>
      <c r="AH420" s="127"/>
      <c r="AI420" s="127"/>
      <c r="AJ420" s="127"/>
      <c r="AK420" s="127"/>
      <c r="AL420" s="127"/>
      <c r="AM420" s="127"/>
    </row>
    <row r="421" spans="1:39" ht="15" customHeight="1" x14ac:dyDescent="0.25">
      <c r="A421" s="130"/>
      <c r="B421" s="130"/>
      <c r="C421" s="130"/>
      <c r="D421" s="130"/>
      <c r="E421" s="130"/>
      <c r="F421" s="130"/>
      <c r="G421" s="130"/>
      <c r="H421" s="130"/>
      <c r="I421" s="130"/>
      <c r="J421" s="130"/>
      <c r="K421" s="130"/>
      <c r="L421" s="130"/>
      <c r="M421" s="130"/>
      <c r="N421" s="130"/>
      <c r="O421" s="130"/>
      <c r="P421" s="130"/>
      <c r="Q421" s="130"/>
      <c r="R421" s="130"/>
      <c r="S421" s="130"/>
      <c r="T421" s="127"/>
      <c r="U421" s="127"/>
      <c r="V421" s="127"/>
      <c r="W421" s="127"/>
      <c r="X421" s="127"/>
      <c r="Y421" s="127"/>
      <c r="Z421" s="127"/>
      <c r="AA421" s="127"/>
      <c r="AB421" s="127"/>
      <c r="AC421" s="127"/>
      <c r="AD421" s="127"/>
      <c r="AE421" s="127"/>
      <c r="AF421" s="127"/>
      <c r="AG421" s="127"/>
      <c r="AH421" s="127"/>
      <c r="AI421" s="127"/>
      <c r="AJ421" s="127"/>
      <c r="AK421" s="127"/>
      <c r="AL421" s="127"/>
      <c r="AM421" s="127"/>
    </row>
    <row r="422" spans="1:39" ht="15" customHeight="1" x14ac:dyDescent="0.25">
      <c r="A422" s="130"/>
      <c r="B422" s="130"/>
      <c r="C422" s="130"/>
      <c r="D422" s="130"/>
      <c r="E422" s="130"/>
      <c r="F422" s="130"/>
      <c r="G422" s="130"/>
      <c r="H422" s="130"/>
      <c r="I422" s="130"/>
      <c r="J422" s="130"/>
      <c r="K422" s="130"/>
      <c r="L422" s="130"/>
      <c r="M422" s="130"/>
      <c r="N422" s="130"/>
      <c r="O422" s="130"/>
      <c r="P422" s="130"/>
      <c r="Q422" s="130"/>
      <c r="R422" s="130"/>
      <c r="S422" s="130"/>
      <c r="T422" s="127"/>
      <c r="U422" s="127"/>
      <c r="V422" s="127"/>
      <c r="W422" s="127"/>
      <c r="X422" s="127"/>
      <c r="Y422" s="127"/>
      <c r="Z422" s="127"/>
      <c r="AA422" s="127"/>
      <c r="AB422" s="127"/>
      <c r="AC422" s="127"/>
      <c r="AD422" s="127"/>
      <c r="AE422" s="127"/>
      <c r="AF422" s="127"/>
      <c r="AG422" s="127"/>
      <c r="AH422" s="127"/>
      <c r="AI422" s="127"/>
      <c r="AJ422" s="127"/>
      <c r="AK422" s="127"/>
      <c r="AL422" s="127"/>
      <c r="AM422" s="127"/>
    </row>
    <row r="423" spans="1:39" ht="15" customHeight="1" x14ac:dyDescent="0.25">
      <c r="A423" s="130"/>
      <c r="B423" s="130"/>
      <c r="C423" s="130"/>
      <c r="D423" s="130"/>
      <c r="E423" s="130"/>
      <c r="F423" s="130"/>
      <c r="G423" s="130"/>
      <c r="H423" s="130"/>
      <c r="I423" s="130"/>
      <c r="J423" s="130"/>
      <c r="K423" s="130"/>
      <c r="L423" s="130"/>
      <c r="M423" s="130"/>
      <c r="N423" s="130"/>
      <c r="O423" s="130"/>
      <c r="P423" s="130"/>
      <c r="Q423" s="130"/>
      <c r="R423" s="130"/>
      <c r="S423" s="130"/>
      <c r="T423" s="127"/>
      <c r="U423" s="127"/>
      <c r="V423" s="127"/>
      <c r="W423" s="127"/>
      <c r="X423" s="127"/>
      <c r="Y423" s="127"/>
      <c r="Z423" s="127"/>
      <c r="AA423" s="127"/>
      <c r="AB423" s="127"/>
      <c r="AC423" s="127"/>
      <c r="AD423" s="127"/>
      <c r="AE423" s="127"/>
      <c r="AF423" s="127"/>
      <c r="AG423" s="127"/>
      <c r="AH423" s="127"/>
      <c r="AI423" s="127"/>
      <c r="AJ423" s="127"/>
      <c r="AK423" s="127"/>
      <c r="AL423" s="127"/>
      <c r="AM423" s="127"/>
    </row>
    <row r="424" spans="1:39" ht="15" customHeight="1" x14ac:dyDescent="0.25">
      <c r="A424" s="130"/>
      <c r="B424" s="130"/>
      <c r="C424" s="130"/>
      <c r="D424" s="130"/>
      <c r="E424" s="130"/>
      <c r="F424" s="130"/>
      <c r="G424" s="130"/>
      <c r="H424" s="130"/>
      <c r="I424" s="130"/>
      <c r="J424" s="130"/>
      <c r="K424" s="130"/>
      <c r="L424" s="130"/>
      <c r="M424" s="130"/>
      <c r="N424" s="130"/>
      <c r="O424" s="130"/>
      <c r="P424" s="130"/>
      <c r="Q424" s="130"/>
      <c r="R424" s="130"/>
      <c r="S424" s="130"/>
      <c r="T424" s="127"/>
      <c r="U424" s="127"/>
      <c r="V424" s="127"/>
      <c r="W424" s="127"/>
      <c r="X424" s="127"/>
      <c r="Y424" s="127"/>
      <c r="Z424" s="127"/>
      <c r="AA424" s="127"/>
      <c r="AB424" s="127"/>
      <c r="AC424" s="127"/>
      <c r="AD424" s="127"/>
      <c r="AE424" s="127"/>
      <c r="AF424" s="127"/>
      <c r="AG424" s="127"/>
      <c r="AH424" s="127"/>
      <c r="AI424" s="127"/>
      <c r="AJ424" s="127"/>
      <c r="AK424" s="127"/>
      <c r="AL424" s="127"/>
      <c r="AM424" s="127"/>
    </row>
    <row r="425" spans="1:39" ht="15" customHeight="1" x14ac:dyDescent="0.25">
      <c r="A425" s="130"/>
      <c r="B425" s="130"/>
      <c r="C425" s="130"/>
      <c r="D425" s="130"/>
      <c r="E425" s="130"/>
      <c r="F425" s="130"/>
      <c r="G425" s="130"/>
      <c r="H425" s="130"/>
      <c r="I425" s="130"/>
      <c r="J425" s="130"/>
      <c r="K425" s="130"/>
      <c r="L425" s="130"/>
      <c r="M425" s="130"/>
      <c r="N425" s="130"/>
      <c r="O425" s="130"/>
      <c r="P425" s="130"/>
      <c r="Q425" s="130"/>
      <c r="R425" s="130"/>
      <c r="S425" s="130"/>
      <c r="T425" s="127"/>
      <c r="U425" s="127"/>
      <c r="V425" s="127"/>
      <c r="W425" s="127"/>
      <c r="X425" s="127"/>
      <c r="Y425" s="127"/>
      <c r="Z425" s="127"/>
      <c r="AA425" s="127"/>
      <c r="AB425" s="127"/>
      <c r="AC425" s="127"/>
      <c r="AD425" s="127"/>
      <c r="AE425" s="127"/>
      <c r="AF425" s="127"/>
      <c r="AG425" s="127"/>
      <c r="AH425" s="127"/>
      <c r="AI425" s="127"/>
      <c r="AJ425" s="127"/>
      <c r="AK425" s="127"/>
      <c r="AL425" s="127"/>
      <c r="AM425" s="127"/>
    </row>
    <row r="426" spans="1:39" ht="15" customHeight="1" x14ac:dyDescent="0.25">
      <c r="A426" s="130"/>
      <c r="B426" s="130"/>
      <c r="C426" s="130"/>
      <c r="D426" s="130"/>
      <c r="E426" s="130"/>
      <c r="F426" s="130"/>
      <c r="G426" s="130"/>
      <c r="H426" s="130"/>
      <c r="I426" s="130"/>
      <c r="J426" s="130"/>
      <c r="K426" s="130"/>
      <c r="L426" s="130"/>
      <c r="M426" s="130"/>
      <c r="N426" s="130"/>
      <c r="O426" s="130"/>
      <c r="P426" s="130"/>
      <c r="Q426" s="130"/>
      <c r="R426" s="130"/>
      <c r="S426" s="130"/>
      <c r="T426" s="127"/>
      <c r="U426" s="127"/>
      <c r="V426" s="127"/>
      <c r="W426" s="127"/>
      <c r="X426" s="127"/>
      <c r="Y426" s="127"/>
      <c r="Z426" s="127"/>
      <c r="AA426" s="127"/>
      <c r="AB426" s="127"/>
      <c r="AC426" s="127"/>
      <c r="AD426" s="127"/>
      <c r="AE426" s="127"/>
      <c r="AF426" s="127"/>
      <c r="AG426" s="127"/>
      <c r="AH426" s="127"/>
      <c r="AI426" s="127"/>
      <c r="AJ426" s="127"/>
      <c r="AK426" s="127"/>
      <c r="AL426" s="127"/>
      <c r="AM426" s="127"/>
    </row>
    <row r="427" spans="1:39" ht="15" customHeight="1" x14ac:dyDescent="0.25">
      <c r="A427" s="130"/>
      <c r="B427" s="130"/>
      <c r="C427" s="130"/>
      <c r="D427" s="130"/>
      <c r="E427" s="130"/>
      <c r="F427" s="130"/>
      <c r="G427" s="130"/>
      <c r="H427" s="130"/>
      <c r="I427" s="130"/>
      <c r="J427" s="130"/>
      <c r="K427" s="130"/>
      <c r="L427" s="130"/>
      <c r="M427" s="130"/>
      <c r="N427" s="130"/>
      <c r="O427" s="130"/>
      <c r="P427" s="130"/>
      <c r="Q427" s="130"/>
      <c r="R427" s="130"/>
      <c r="S427" s="130"/>
      <c r="T427" s="127"/>
      <c r="U427" s="127"/>
      <c r="V427" s="127"/>
      <c r="W427" s="127"/>
      <c r="X427" s="127"/>
      <c r="Y427" s="127"/>
      <c r="Z427" s="127"/>
      <c r="AA427" s="127"/>
      <c r="AB427" s="127"/>
      <c r="AC427" s="127"/>
      <c r="AD427" s="127"/>
      <c r="AE427" s="127"/>
      <c r="AF427" s="127"/>
      <c r="AG427" s="127"/>
      <c r="AH427" s="127"/>
      <c r="AI427" s="127"/>
      <c r="AJ427" s="127"/>
      <c r="AK427" s="127"/>
      <c r="AL427" s="127"/>
      <c r="AM427" s="127"/>
    </row>
    <row r="428" spans="1:39" ht="15" customHeight="1" x14ac:dyDescent="0.25">
      <c r="A428" s="130"/>
      <c r="B428" s="130"/>
      <c r="C428" s="130"/>
      <c r="D428" s="130"/>
      <c r="E428" s="130"/>
      <c r="F428" s="130"/>
      <c r="G428" s="130"/>
      <c r="H428" s="130"/>
      <c r="I428" s="130"/>
      <c r="J428" s="130"/>
      <c r="K428" s="130"/>
      <c r="L428" s="130"/>
      <c r="M428" s="130"/>
      <c r="N428" s="130"/>
      <c r="O428" s="130"/>
      <c r="P428" s="130"/>
      <c r="Q428" s="130"/>
      <c r="R428" s="130"/>
      <c r="S428" s="130"/>
      <c r="T428" s="127"/>
      <c r="U428" s="127"/>
      <c r="V428" s="127"/>
      <c r="W428" s="127"/>
      <c r="X428" s="127"/>
      <c r="Y428" s="127"/>
      <c r="Z428" s="127"/>
      <c r="AA428" s="127"/>
      <c r="AB428" s="127"/>
      <c r="AC428" s="127"/>
      <c r="AD428" s="127"/>
      <c r="AE428" s="127"/>
      <c r="AF428" s="127"/>
      <c r="AG428" s="127"/>
      <c r="AH428" s="127"/>
      <c r="AI428" s="127"/>
      <c r="AJ428" s="127"/>
      <c r="AK428" s="127"/>
      <c r="AL428" s="127"/>
      <c r="AM428" s="127"/>
    </row>
    <row r="429" spans="1:39" ht="15" customHeight="1" x14ac:dyDescent="0.25">
      <c r="A429" s="130"/>
      <c r="B429" s="130"/>
      <c r="C429" s="130"/>
      <c r="D429" s="130"/>
      <c r="E429" s="130"/>
      <c r="F429" s="130"/>
      <c r="G429" s="130"/>
      <c r="H429" s="130"/>
      <c r="I429" s="130"/>
      <c r="J429" s="130"/>
      <c r="K429" s="130"/>
      <c r="L429" s="130"/>
      <c r="M429" s="130"/>
      <c r="N429" s="130"/>
      <c r="O429" s="130"/>
      <c r="P429" s="130"/>
      <c r="Q429" s="130"/>
      <c r="R429" s="130"/>
      <c r="S429" s="130"/>
      <c r="T429" s="127"/>
      <c r="U429" s="127"/>
      <c r="V429" s="127"/>
      <c r="W429" s="127"/>
      <c r="X429" s="127"/>
      <c r="Y429" s="127"/>
      <c r="Z429" s="127"/>
      <c r="AA429" s="127"/>
      <c r="AB429" s="127"/>
      <c r="AC429" s="127"/>
      <c r="AD429" s="127"/>
      <c r="AE429" s="127"/>
      <c r="AF429" s="127"/>
      <c r="AG429" s="127"/>
      <c r="AH429" s="127"/>
      <c r="AI429" s="127"/>
      <c r="AJ429" s="127"/>
      <c r="AK429" s="127"/>
      <c r="AL429" s="127"/>
      <c r="AM429" s="127"/>
    </row>
    <row r="430" spans="1:39" ht="15" customHeight="1" x14ac:dyDescent="0.25">
      <c r="A430" s="130"/>
      <c r="B430" s="130"/>
      <c r="C430" s="130"/>
      <c r="D430" s="130"/>
      <c r="E430" s="130"/>
      <c r="F430" s="130"/>
      <c r="G430" s="130"/>
      <c r="H430" s="130"/>
      <c r="I430" s="130"/>
      <c r="J430" s="130"/>
      <c r="K430" s="130"/>
      <c r="L430" s="130"/>
      <c r="M430" s="130"/>
      <c r="N430" s="130"/>
      <c r="O430" s="130"/>
      <c r="P430" s="130"/>
      <c r="Q430" s="130"/>
      <c r="R430" s="130"/>
      <c r="S430" s="130"/>
      <c r="T430" s="127"/>
      <c r="U430" s="127"/>
      <c r="V430" s="127"/>
      <c r="W430" s="127"/>
      <c r="X430" s="127"/>
      <c r="Y430" s="127"/>
      <c r="Z430" s="127"/>
      <c r="AA430" s="127"/>
      <c r="AB430" s="127"/>
      <c r="AC430" s="127"/>
      <c r="AD430" s="127"/>
      <c r="AE430" s="127"/>
      <c r="AF430" s="127"/>
      <c r="AG430" s="127"/>
      <c r="AH430" s="127"/>
      <c r="AI430" s="127"/>
      <c r="AJ430" s="127"/>
      <c r="AK430" s="127"/>
      <c r="AL430" s="127"/>
      <c r="AM430" s="127"/>
    </row>
    <row r="431" spans="1:39" ht="15" customHeight="1" x14ac:dyDescent="0.25">
      <c r="A431" s="130"/>
      <c r="B431" s="130"/>
      <c r="C431" s="130"/>
      <c r="D431" s="130"/>
      <c r="E431" s="130"/>
      <c r="F431" s="130"/>
      <c r="G431" s="130"/>
      <c r="H431" s="130"/>
      <c r="I431" s="130"/>
      <c r="J431" s="130"/>
      <c r="K431" s="130"/>
      <c r="L431" s="130"/>
      <c r="M431" s="130"/>
      <c r="N431" s="130"/>
      <c r="O431" s="130"/>
      <c r="P431" s="130"/>
      <c r="Q431" s="130"/>
      <c r="R431" s="130"/>
      <c r="S431" s="130"/>
      <c r="T431" s="127"/>
      <c r="U431" s="127"/>
      <c r="V431" s="127"/>
      <c r="W431" s="127"/>
      <c r="X431" s="127"/>
      <c r="Y431" s="127"/>
      <c r="Z431" s="127"/>
      <c r="AA431" s="127"/>
      <c r="AB431" s="127"/>
      <c r="AC431" s="127"/>
      <c r="AD431" s="127"/>
      <c r="AE431" s="127"/>
      <c r="AF431" s="127"/>
      <c r="AG431" s="127"/>
      <c r="AH431" s="127"/>
      <c r="AI431" s="127"/>
      <c r="AJ431" s="127"/>
      <c r="AK431" s="127"/>
      <c r="AL431" s="127"/>
      <c r="AM431" s="127"/>
    </row>
    <row r="432" spans="1:39" ht="15" customHeight="1" x14ac:dyDescent="0.25">
      <c r="A432" s="130"/>
      <c r="B432" s="130"/>
      <c r="C432" s="130"/>
      <c r="D432" s="130"/>
      <c r="E432" s="130"/>
      <c r="F432" s="130"/>
      <c r="G432" s="130"/>
      <c r="H432" s="130"/>
      <c r="I432" s="130"/>
      <c r="J432" s="130"/>
      <c r="K432" s="130"/>
      <c r="L432" s="130"/>
      <c r="M432" s="130"/>
      <c r="N432" s="130"/>
      <c r="O432" s="130"/>
      <c r="P432" s="130"/>
      <c r="Q432" s="130"/>
      <c r="R432" s="130"/>
      <c r="S432" s="130"/>
      <c r="T432" s="127"/>
      <c r="U432" s="127"/>
      <c r="V432" s="127"/>
      <c r="W432" s="127"/>
      <c r="X432" s="127"/>
      <c r="Y432" s="127"/>
      <c r="Z432" s="127"/>
      <c r="AA432" s="127"/>
      <c r="AB432" s="127"/>
      <c r="AC432" s="127"/>
      <c r="AD432" s="127"/>
      <c r="AE432" s="127"/>
      <c r="AF432" s="127"/>
      <c r="AG432" s="127"/>
      <c r="AH432" s="127"/>
      <c r="AI432" s="127"/>
      <c r="AJ432" s="127"/>
      <c r="AK432" s="127"/>
      <c r="AL432" s="127"/>
      <c r="AM432" s="127"/>
    </row>
    <row r="433" spans="1:39" ht="15" customHeight="1" x14ac:dyDescent="0.25">
      <c r="A433" s="130"/>
      <c r="B433" s="130"/>
      <c r="C433" s="130"/>
      <c r="D433" s="130"/>
      <c r="E433" s="130"/>
      <c r="F433" s="130"/>
      <c r="G433" s="130"/>
      <c r="H433" s="130"/>
      <c r="I433" s="130"/>
      <c r="J433" s="130"/>
      <c r="K433" s="130"/>
      <c r="L433" s="130"/>
      <c r="M433" s="130"/>
      <c r="N433" s="130"/>
      <c r="O433" s="130"/>
      <c r="P433" s="130"/>
      <c r="Q433" s="130"/>
      <c r="R433" s="130"/>
      <c r="S433" s="130"/>
      <c r="T433" s="127"/>
      <c r="U433" s="127"/>
      <c r="V433" s="127"/>
      <c r="W433" s="127"/>
      <c r="X433" s="127"/>
      <c r="Y433" s="127"/>
      <c r="Z433" s="127"/>
      <c r="AA433" s="127"/>
      <c r="AB433" s="127"/>
      <c r="AC433" s="127"/>
      <c r="AD433" s="127"/>
      <c r="AE433" s="127"/>
      <c r="AF433" s="127"/>
      <c r="AG433" s="127"/>
      <c r="AH433" s="127"/>
      <c r="AI433" s="127"/>
      <c r="AJ433" s="127"/>
      <c r="AK433" s="127"/>
      <c r="AL433" s="127"/>
      <c r="AM433" s="127"/>
    </row>
    <row r="434" spans="1:39" ht="15" customHeight="1" x14ac:dyDescent="0.25">
      <c r="A434" s="130"/>
      <c r="B434" s="130"/>
      <c r="C434" s="130"/>
      <c r="D434" s="130"/>
      <c r="E434" s="130"/>
      <c r="F434" s="130"/>
      <c r="G434" s="130"/>
      <c r="H434" s="130"/>
      <c r="I434" s="130"/>
      <c r="J434" s="130"/>
      <c r="K434" s="130"/>
      <c r="L434" s="130"/>
      <c r="M434" s="130"/>
      <c r="N434" s="130"/>
      <c r="O434" s="130"/>
      <c r="P434" s="130"/>
      <c r="Q434" s="130"/>
      <c r="R434" s="130"/>
      <c r="S434" s="130"/>
      <c r="T434" s="127"/>
      <c r="U434" s="127"/>
      <c r="V434" s="127"/>
      <c r="W434" s="127"/>
      <c r="X434" s="127"/>
      <c r="Y434" s="127"/>
      <c r="Z434" s="127"/>
      <c r="AA434" s="127"/>
      <c r="AB434" s="127"/>
      <c r="AC434" s="127"/>
      <c r="AD434" s="127"/>
      <c r="AE434" s="127"/>
      <c r="AF434" s="127"/>
      <c r="AG434" s="127"/>
      <c r="AH434" s="127"/>
      <c r="AI434" s="127"/>
      <c r="AJ434" s="127"/>
      <c r="AK434" s="127"/>
      <c r="AL434" s="127"/>
      <c r="AM434" s="127"/>
    </row>
    <row r="435" spans="1:39" ht="15" customHeight="1" x14ac:dyDescent="0.25">
      <c r="A435" s="130"/>
      <c r="B435" s="130"/>
      <c r="C435" s="130"/>
      <c r="D435" s="130"/>
      <c r="E435" s="130"/>
      <c r="F435" s="130"/>
      <c r="G435" s="130"/>
      <c r="H435" s="130"/>
      <c r="I435" s="130"/>
      <c r="J435" s="130"/>
      <c r="K435" s="130"/>
      <c r="L435" s="130"/>
      <c r="M435" s="130"/>
      <c r="N435" s="130"/>
      <c r="O435" s="130"/>
      <c r="P435" s="130"/>
      <c r="Q435" s="130"/>
      <c r="R435" s="130"/>
      <c r="S435" s="130"/>
      <c r="T435" s="127"/>
      <c r="U435" s="127"/>
      <c r="V435" s="127"/>
      <c r="W435" s="127"/>
      <c r="X435" s="127"/>
      <c r="Y435" s="127"/>
      <c r="Z435" s="127"/>
      <c r="AA435" s="127"/>
      <c r="AB435" s="127"/>
      <c r="AC435" s="127"/>
      <c r="AD435" s="127"/>
      <c r="AE435" s="127"/>
      <c r="AF435" s="127"/>
      <c r="AG435" s="127"/>
      <c r="AH435" s="127"/>
      <c r="AI435" s="127"/>
      <c r="AJ435" s="127"/>
      <c r="AK435" s="127"/>
      <c r="AL435" s="127"/>
      <c r="AM435" s="127"/>
    </row>
    <row r="436" spans="1:39" ht="15" customHeight="1" x14ac:dyDescent="0.25">
      <c r="A436" s="130"/>
      <c r="B436" s="130"/>
      <c r="C436" s="130"/>
      <c r="D436" s="130"/>
      <c r="E436" s="130"/>
      <c r="F436" s="130"/>
      <c r="G436" s="130"/>
      <c r="H436" s="130"/>
      <c r="I436" s="130"/>
      <c r="J436" s="130"/>
      <c r="K436" s="130"/>
      <c r="L436" s="130"/>
      <c r="M436" s="130"/>
      <c r="N436" s="130"/>
      <c r="O436" s="130"/>
      <c r="P436" s="130"/>
      <c r="Q436" s="130"/>
      <c r="R436" s="130"/>
      <c r="S436" s="130"/>
      <c r="T436" s="127"/>
      <c r="U436" s="127"/>
      <c r="V436" s="127"/>
      <c r="W436" s="127"/>
      <c r="X436" s="127"/>
      <c r="Y436" s="127"/>
      <c r="Z436" s="127"/>
      <c r="AA436" s="127"/>
      <c r="AB436" s="127"/>
      <c r="AC436" s="127"/>
      <c r="AD436" s="127"/>
      <c r="AE436" s="127"/>
      <c r="AF436" s="127"/>
      <c r="AG436" s="127"/>
      <c r="AH436" s="127"/>
      <c r="AI436" s="127"/>
      <c r="AJ436" s="127"/>
      <c r="AK436" s="127"/>
      <c r="AL436" s="127"/>
      <c r="AM436" s="127"/>
    </row>
    <row r="437" spans="1:39" ht="15" customHeight="1" x14ac:dyDescent="0.25">
      <c r="A437" s="130"/>
      <c r="B437" s="130"/>
      <c r="C437" s="130"/>
      <c r="D437" s="130"/>
      <c r="E437" s="130"/>
      <c r="F437" s="130"/>
      <c r="G437" s="130"/>
      <c r="H437" s="130"/>
      <c r="I437" s="130"/>
      <c r="J437" s="130"/>
      <c r="K437" s="130"/>
      <c r="L437" s="130"/>
      <c r="M437" s="130"/>
      <c r="N437" s="130"/>
      <c r="O437" s="130"/>
      <c r="P437" s="130"/>
      <c r="Q437" s="130"/>
      <c r="R437" s="130"/>
      <c r="S437" s="130"/>
      <c r="T437" s="127"/>
      <c r="U437" s="127"/>
      <c r="V437" s="127"/>
      <c r="W437" s="127"/>
      <c r="X437" s="127"/>
      <c r="Y437" s="127"/>
      <c r="Z437" s="127"/>
      <c r="AA437" s="127"/>
      <c r="AB437" s="127"/>
      <c r="AC437" s="127"/>
      <c r="AD437" s="127"/>
      <c r="AE437" s="127"/>
      <c r="AF437" s="127"/>
      <c r="AG437" s="127"/>
      <c r="AH437" s="127"/>
      <c r="AI437" s="127"/>
      <c r="AJ437" s="127"/>
      <c r="AK437" s="127"/>
      <c r="AL437" s="127"/>
      <c r="AM437" s="127"/>
    </row>
    <row r="438" spans="1:39" ht="15" customHeight="1" x14ac:dyDescent="0.25">
      <c r="A438" s="130"/>
      <c r="B438" s="130"/>
      <c r="C438" s="130"/>
      <c r="D438" s="130"/>
      <c r="E438" s="130"/>
      <c r="F438" s="130"/>
      <c r="G438" s="130"/>
      <c r="H438" s="130"/>
      <c r="I438" s="130"/>
      <c r="J438" s="130"/>
      <c r="K438" s="130"/>
      <c r="L438" s="130"/>
      <c r="M438" s="130"/>
      <c r="N438" s="130"/>
      <c r="O438" s="130"/>
      <c r="P438" s="130"/>
      <c r="Q438" s="130"/>
      <c r="R438" s="130"/>
      <c r="S438" s="130"/>
      <c r="T438" s="127"/>
      <c r="U438" s="127"/>
      <c r="V438" s="127"/>
      <c r="W438" s="127"/>
      <c r="X438" s="127"/>
      <c r="Y438" s="127"/>
      <c r="Z438" s="127"/>
      <c r="AA438" s="127"/>
      <c r="AB438" s="127"/>
      <c r="AC438" s="127"/>
      <c r="AD438" s="127"/>
      <c r="AE438" s="127"/>
      <c r="AF438" s="127"/>
      <c r="AG438" s="127"/>
      <c r="AH438" s="127"/>
      <c r="AI438" s="127"/>
      <c r="AJ438" s="127"/>
      <c r="AK438" s="127"/>
      <c r="AL438" s="127"/>
      <c r="AM438" s="127"/>
    </row>
    <row r="439" spans="1:39" ht="15" customHeight="1" x14ac:dyDescent="0.25">
      <c r="A439" s="130"/>
      <c r="B439" s="130"/>
      <c r="C439" s="130"/>
      <c r="D439" s="130"/>
      <c r="E439" s="130"/>
      <c r="F439" s="130"/>
      <c r="G439" s="130"/>
      <c r="H439" s="130"/>
      <c r="I439" s="130"/>
      <c r="J439" s="130"/>
      <c r="K439" s="130"/>
      <c r="L439" s="130"/>
      <c r="M439" s="130"/>
      <c r="N439" s="130"/>
      <c r="O439" s="130"/>
      <c r="P439" s="130"/>
      <c r="Q439" s="130"/>
      <c r="R439" s="130"/>
      <c r="S439" s="130"/>
      <c r="T439" s="127"/>
      <c r="U439" s="127"/>
      <c r="V439" s="127"/>
      <c r="W439" s="127"/>
      <c r="X439" s="127"/>
      <c r="Y439" s="127"/>
      <c r="Z439" s="127"/>
      <c r="AA439" s="127"/>
      <c r="AB439" s="127"/>
      <c r="AC439" s="127"/>
      <c r="AD439" s="127"/>
      <c r="AE439" s="127"/>
      <c r="AF439" s="127"/>
      <c r="AG439" s="127"/>
      <c r="AH439" s="127"/>
      <c r="AI439" s="127"/>
      <c r="AJ439" s="127"/>
      <c r="AK439" s="127"/>
      <c r="AL439" s="127"/>
      <c r="AM439" s="127"/>
    </row>
    <row r="440" spans="1:39" ht="15" customHeight="1" x14ac:dyDescent="0.25">
      <c r="A440" s="130"/>
      <c r="B440" s="130"/>
      <c r="C440" s="130"/>
      <c r="D440" s="130"/>
      <c r="E440" s="130"/>
      <c r="F440" s="130"/>
      <c r="G440" s="130"/>
      <c r="H440" s="130"/>
      <c r="I440" s="130"/>
      <c r="J440" s="130"/>
      <c r="K440" s="130"/>
      <c r="L440" s="130"/>
      <c r="M440" s="130"/>
      <c r="N440" s="130"/>
      <c r="O440" s="130"/>
      <c r="P440" s="130"/>
      <c r="Q440" s="130"/>
      <c r="R440" s="130"/>
      <c r="S440" s="130"/>
      <c r="T440" s="127"/>
      <c r="U440" s="127"/>
      <c r="V440" s="127"/>
      <c r="W440" s="127"/>
      <c r="X440" s="127"/>
      <c r="Y440" s="127"/>
      <c r="Z440" s="127"/>
      <c r="AA440" s="127"/>
      <c r="AB440" s="127"/>
      <c r="AC440" s="127"/>
      <c r="AD440" s="127"/>
      <c r="AE440" s="127"/>
      <c r="AF440" s="127"/>
      <c r="AG440" s="127"/>
      <c r="AH440" s="127"/>
      <c r="AI440" s="127"/>
      <c r="AJ440" s="127"/>
      <c r="AK440" s="127"/>
      <c r="AL440" s="127"/>
      <c r="AM440" s="127"/>
    </row>
    <row r="441" spans="1:39" ht="15" customHeight="1" x14ac:dyDescent="0.25">
      <c r="A441" s="130"/>
      <c r="B441" s="130"/>
      <c r="C441" s="130"/>
      <c r="D441" s="130"/>
      <c r="E441" s="130"/>
      <c r="F441" s="130"/>
      <c r="G441" s="130"/>
      <c r="H441" s="130"/>
      <c r="I441" s="130"/>
      <c r="J441" s="130"/>
      <c r="K441" s="130"/>
      <c r="L441" s="130"/>
      <c r="M441" s="130"/>
      <c r="N441" s="130"/>
      <c r="O441" s="130"/>
      <c r="P441" s="130"/>
      <c r="Q441" s="130"/>
      <c r="R441" s="130"/>
      <c r="S441" s="130"/>
      <c r="T441" s="127"/>
      <c r="U441" s="127"/>
      <c r="V441" s="127"/>
      <c r="W441" s="127"/>
      <c r="X441" s="127"/>
      <c r="Y441" s="127"/>
      <c r="Z441" s="127"/>
      <c r="AA441" s="127"/>
      <c r="AB441" s="127"/>
      <c r="AC441" s="127"/>
      <c r="AD441" s="127"/>
      <c r="AE441" s="127"/>
      <c r="AF441" s="127"/>
      <c r="AG441" s="127"/>
      <c r="AH441" s="127"/>
      <c r="AI441" s="127"/>
      <c r="AJ441" s="127"/>
      <c r="AK441" s="127"/>
      <c r="AL441" s="127"/>
      <c r="AM441" s="127"/>
    </row>
    <row r="442" spans="1:39" ht="15" customHeight="1" x14ac:dyDescent="0.25">
      <c r="A442" s="130"/>
      <c r="B442" s="130"/>
      <c r="C442" s="130"/>
      <c r="D442" s="130"/>
      <c r="E442" s="130"/>
      <c r="F442" s="130"/>
      <c r="G442" s="130"/>
      <c r="H442" s="130"/>
      <c r="I442" s="130"/>
      <c r="J442" s="130"/>
      <c r="K442" s="130"/>
      <c r="L442" s="130"/>
      <c r="M442" s="130"/>
      <c r="N442" s="130"/>
      <c r="O442" s="130"/>
      <c r="P442" s="130"/>
      <c r="Q442" s="130"/>
      <c r="R442" s="130"/>
      <c r="S442" s="130"/>
      <c r="T442" s="127"/>
      <c r="U442" s="127"/>
      <c r="V442" s="127"/>
      <c r="W442" s="127"/>
      <c r="X442" s="127"/>
      <c r="Y442" s="127"/>
      <c r="Z442" s="127"/>
      <c r="AA442" s="127"/>
      <c r="AB442" s="127"/>
      <c r="AC442" s="127"/>
      <c r="AD442" s="127"/>
      <c r="AE442" s="127"/>
      <c r="AF442" s="127"/>
      <c r="AG442" s="127"/>
      <c r="AH442" s="127"/>
      <c r="AI442" s="127"/>
      <c r="AJ442" s="127"/>
      <c r="AK442" s="127"/>
      <c r="AL442" s="127"/>
      <c r="AM442" s="127"/>
    </row>
    <row r="443" spans="1:39" ht="15" customHeight="1" x14ac:dyDescent="0.25">
      <c r="A443" s="130"/>
      <c r="B443" s="130"/>
      <c r="C443" s="130"/>
      <c r="D443" s="130"/>
      <c r="E443" s="130"/>
      <c r="F443" s="130"/>
      <c r="G443" s="130"/>
      <c r="H443" s="130"/>
      <c r="I443" s="130"/>
      <c r="J443" s="130"/>
      <c r="K443" s="130"/>
      <c r="L443" s="130"/>
      <c r="M443" s="130"/>
      <c r="N443" s="130"/>
      <c r="O443" s="130"/>
      <c r="P443" s="130"/>
      <c r="Q443" s="130"/>
      <c r="R443" s="130"/>
      <c r="S443" s="130"/>
      <c r="T443" s="127"/>
      <c r="U443" s="127"/>
      <c r="V443" s="127"/>
      <c r="W443" s="127"/>
      <c r="X443" s="127"/>
      <c r="Y443" s="127"/>
      <c r="Z443" s="127"/>
      <c r="AA443" s="127"/>
      <c r="AB443" s="127"/>
      <c r="AC443" s="127"/>
      <c r="AD443" s="127"/>
      <c r="AE443" s="127"/>
      <c r="AF443" s="127"/>
      <c r="AG443" s="127"/>
      <c r="AH443" s="127"/>
      <c r="AI443" s="127"/>
      <c r="AJ443" s="127"/>
      <c r="AK443" s="127"/>
      <c r="AL443" s="127"/>
      <c r="AM443" s="127"/>
    </row>
    <row r="444" spans="1:39" ht="15" customHeight="1" x14ac:dyDescent="0.25">
      <c r="A444" s="130"/>
      <c r="B444" s="130"/>
      <c r="C444" s="130"/>
      <c r="D444" s="130"/>
      <c r="E444" s="130"/>
      <c r="F444" s="130"/>
      <c r="G444" s="130"/>
      <c r="H444" s="130"/>
      <c r="I444" s="130"/>
      <c r="J444" s="130"/>
      <c r="K444" s="130"/>
      <c r="L444" s="130"/>
      <c r="M444" s="130"/>
      <c r="N444" s="130"/>
      <c r="O444" s="130"/>
      <c r="P444" s="130"/>
      <c r="Q444" s="130"/>
      <c r="R444" s="130"/>
      <c r="S444" s="130"/>
      <c r="T444" s="127"/>
      <c r="U444" s="127"/>
      <c r="V444" s="127"/>
      <c r="W444" s="127"/>
      <c r="X444" s="127"/>
      <c r="Y444" s="127"/>
      <c r="Z444" s="127"/>
      <c r="AA444" s="127"/>
      <c r="AB444" s="127"/>
      <c r="AC444" s="127"/>
      <c r="AD444" s="127"/>
      <c r="AE444" s="127"/>
      <c r="AF444" s="127"/>
      <c r="AG444" s="127"/>
      <c r="AH444" s="127"/>
      <c r="AI444" s="127"/>
      <c r="AJ444" s="127"/>
      <c r="AK444" s="127"/>
      <c r="AL444" s="127"/>
      <c r="AM444" s="127"/>
    </row>
    <row r="445" spans="1:39" ht="15" customHeight="1" x14ac:dyDescent="0.25">
      <c r="A445" s="130"/>
      <c r="B445" s="130"/>
      <c r="C445" s="130"/>
      <c r="D445" s="130"/>
      <c r="E445" s="130"/>
      <c r="F445" s="130"/>
      <c r="G445" s="130"/>
      <c r="H445" s="130"/>
      <c r="I445" s="130"/>
      <c r="J445" s="130"/>
      <c r="K445" s="130"/>
      <c r="L445" s="130"/>
      <c r="M445" s="130"/>
      <c r="N445" s="130"/>
      <c r="O445" s="130"/>
      <c r="P445" s="130"/>
      <c r="Q445" s="130"/>
      <c r="R445" s="130"/>
      <c r="S445" s="130"/>
      <c r="T445" s="127"/>
      <c r="U445" s="127"/>
      <c r="V445" s="127"/>
      <c r="W445" s="127"/>
      <c r="X445" s="127"/>
      <c r="Y445" s="127"/>
      <c r="Z445" s="127"/>
      <c r="AA445" s="127"/>
      <c r="AB445" s="127"/>
      <c r="AC445" s="127"/>
      <c r="AD445" s="127"/>
      <c r="AE445" s="127"/>
      <c r="AF445" s="127"/>
      <c r="AG445" s="127"/>
      <c r="AH445" s="127"/>
      <c r="AI445" s="127"/>
      <c r="AJ445" s="127"/>
      <c r="AK445" s="127"/>
      <c r="AL445" s="127"/>
      <c r="AM445" s="127"/>
    </row>
    <row r="446" spans="1:39" ht="15" customHeight="1" x14ac:dyDescent="0.25">
      <c r="A446" s="130"/>
      <c r="B446" s="130"/>
      <c r="C446" s="130"/>
      <c r="D446" s="130"/>
      <c r="E446" s="130"/>
      <c r="F446" s="130"/>
      <c r="G446" s="130"/>
      <c r="H446" s="130"/>
      <c r="I446" s="130"/>
      <c r="J446" s="130"/>
      <c r="K446" s="130"/>
      <c r="L446" s="130"/>
      <c r="M446" s="130"/>
      <c r="N446" s="130"/>
      <c r="O446" s="130"/>
      <c r="P446" s="130"/>
      <c r="Q446" s="130"/>
      <c r="R446" s="130"/>
      <c r="S446" s="130"/>
      <c r="T446" s="127"/>
      <c r="U446" s="127"/>
      <c r="V446" s="127"/>
      <c r="W446" s="127"/>
      <c r="X446" s="127"/>
      <c r="Y446" s="127"/>
      <c r="Z446" s="127"/>
      <c r="AA446" s="127"/>
      <c r="AB446" s="127"/>
      <c r="AC446" s="127"/>
      <c r="AD446" s="127"/>
      <c r="AE446" s="127"/>
      <c r="AF446" s="127"/>
      <c r="AG446" s="127"/>
      <c r="AH446" s="127"/>
      <c r="AI446" s="127"/>
      <c r="AJ446" s="127"/>
      <c r="AK446" s="127"/>
      <c r="AL446" s="127"/>
      <c r="AM446" s="127"/>
    </row>
    <row r="447" spans="1:39" ht="15" customHeight="1" x14ac:dyDescent="0.25">
      <c r="A447" s="130"/>
      <c r="B447" s="130"/>
      <c r="C447" s="130"/>
      <c r="D447" s="130"/>
      <c r="E447" s="130"/>
      <c r="F447" s="130"/>
      <c r="G447" s="130"/>
      <c r="H447" s="130"/>
      <c r="I447" s="130"/>
      <c r="J447" s="130"/>
      <c r="K447" s="130"/>
      <c r="L447" s="130"/>
      <c r="M447" s="130"/>
      <c r="N447" s="130"/>
      <c r="O447" s="130"/>
      <c r="P447" s="130"/>
      <c r="Q447" s="130"/>
      <c r="R447" s="130"/>
      <c r="S447" s="130"/>
      <c r="T447" s="127"/>
      <c r="U447" s="127"/>
      <c r="V447" s="127"/>
      <c r="W447" s="127"/>
      <c r="X447" s="127"/>
      <c r="Y447" s="127"/>
      <c r="Z447" s="127"/>
      <c r="AA447" s="127"/>
      <c r="AB447" s="127"/>
      <c r="AC447" s="127"/>
      <c r="AD447" s="127"/>
      <c r="AE447" s="127"/>
      <c r="AF447" s="127"/>
      <c r="AG447" s="127"/>
      <c r="AH447" s="127"/>
      <c r="AI447" s="127"/>
      <c r="AJ447" s="127"/>
      <c r="AK447" s="127"/>
      <c r="AL447" s="127"/>
      <c r="AM447" s="127"/>
    </row>
    <row r="448" spans="1:39" ht="15" customHeight="1" x14ac:dyDescent="0.25">
      <c r="A448" s="130"/>
      <c r="B448" s="130"/>
      <c r="C448" s="130"/>
      <c r="D448" s="130"/>
      <c r="E448" s="130"/>
      <c r="F448" s="130"/>
      <c r="G448" s="130"/>
      <c r="H448" s="130"/>
      <c r="I448" s="130"/>
      <c r="J448" s="130"/>
      <c r="K448" s="130"/>
      <c r="L448" s="130"/>
      <c r="M448" s="130"/>
      <c r="N448" s="130"/>
      <c r="O448" s="130"/>
      <c r="P448" s="130"/>
      <c r="Q448" s="130"/>
      <c r="R448" s="130"/>
      <c r="S448" s="130"/>
      <c r="T448" s="127"/>
      <c r="U448" s="127"/>
      <c r="V448" s="127"/>
      <c r="W448" s="127"/>
      <c r="X448" s="127"/>
      <c r="Y448" s="127"/>
      <c r="Z448" s="127"/>
      <c r="AA448" s="127"/>
      <c r="AB448" s="127"/>
      <c r="AC448" s="127"/>
      <c r="AD448" s="127"/>
      <c r="AE448" s="127"/>
      <c r="AF448" s="127"/>
      <c r="AG448" s="127"/>
      <c r="AH448" s="127"/>
      <c r="AI448" s="127"/>
      <c r="AJ448" s="127"/>
      <c r="AK448" s="127"/>
      <c r="AL448" s="127"/>
      <c r="AM448" s="127"/>
    </row>
    <row r="449" spans="1:39" ht="15" customHeight="1" x14ac:dyDescent="0.25">
      <c r="A449" s="130"/>
      <c r="B449" s="130"/>
      <c r="C449" s="130"/>
      <c r="D449" s="130"/>
      <c r="E449" s="130"/>
      <c r="F449" s="130"/>
      <c r="G449" s="130"/>
      <c r="H449" s="130"/>
      <c r="I449" s="130"/>
      <c r="J449" s="130"/>
      <c r="K449" s="130"/>
      <c r="L449" s="130"/>
      <c r="M449" s="130"/>
      <c r="N449" s="130"/>
      <c r="O449" s="130"/>
      <c r="P449" s="130"/>
      <c r="Q449" s="130"/>
      <c r="R449" s="130"/>
      <c r="S449" s="130"/>
      <c r="T449" s="127"/>
      <c r="U449" s="127"/>
      <c r="V449" s="127"/>
      <c r="W449" s="127"/>
      <c r="X449" s="127"/>
      <c r="Y449" s="127"/>
      <c r="Z449" s="127"/>
      <c r="AA449" s="127"/>
      <c r="AB449" s="127"/>
      <c r="AC449" s="127"/>
      <c r="AD449" s="127"/>
      <c r="AE449" s="127"/>
      <c r="AF449" s="127"/>
      <c r="AG449" s="127"/>
      <c r="AH449" s="127"/>
      <c r="AI449" s="127"/>
      <c r="AJ449" s="127"/>
      <c r="AK449" s="127"/>
      <c r="AL449" s="127"/>
      <c r="AM449" s="127"/>
    </row>
    <row r="450" spans="1:39" ht="15" customHeight="1" x14ac:dyDescent="0.25">
      <c r="A450" s="130"/>
      <c r="B450" s="130"/>
      <c r="C450" s="130"/>
      <c r="D450" s="130"/>
      <c r="E450" s="130"/>
      <c r="F450" s="130"/>
      <c r="G450" s="130"/>
      <c r="H450" s="130"/>
      <c r="I450" s="130"/>
      <c r="J450" s="130"/>
      <c r="K450" s="130"/>
      <c r="L450" s="130"/>
      <c r="M450" s="130"/>
      <c r="N450" s="130"/>
      <c r="O450" s="130"/>
      <c r="P450" s="130"/>
      <c r="Q450" s="130"/>
      <c r="R450" s="130"/>
      <c r="S450" s="130"/>
      <c r="T450" s="127"/>
      <c r="U450" s="127"/>
      <c r="V450" s="127"/>
      <c r="W450" s="127"/>
      <c r="X450" s="127"/>
      <c r="Y450" s="127"/>
      <c r="Z450" s="127"/>
      <c r="AA450" s="127"/>
      <c r="AB450" s="127"/>
      <c r="AC450" s="127"/>
      <c r="AD450" s="127"/>
      <c r="AE450" s="127"/>
      <c r="AF450" s="127"/>
      <c r="AG450" s="127"/>
      <c r="AH450" s="127"/>
      <c r="AI450" s="127"/>
      <c r="AJ450" s="127"/>
      <c r="AK450" s="127"/>
      <c r="AL450" s="127"/>
      <c r="AM450" s="127"/>
    </row>
    <row r="451" spans="1:39" ht="15" customHeight="1" x14ac:dyDescent="0.25">
      <c r="A451" s="130"/>
      <c r="B451" s="130"/>
      <c r="C451" s="130"/>
      <c r="D451" s="130"/>
      <c r="E451" s="130"/>
      <c r="F451" s="130"/>
      <c r="G451" s="130"/>
      <c r="H451" s="130"/>
      <c r="I451" s="130"/>
      <c r="J451" s="130"/>
      <c r="K451" s="130"/>
      <c r="L451" s="130"/>
      <c r="M451" s="130"/>
      <c r="N451" s="130"/>
      <c r="O451" s="130"/>
      <c r="P451" s="130"/>
      <c r="Q451" s="130"/>
      <c r="R451" s="130"/>
      <c r="S451" s="130"/>
      <c r="T451" s="127"/>
      <c r="U451" s="127"/>
      <c r="V451" s="127"/>
      <c r="W451" s="127"/>
      <c r="X451" s="127"/>
      <c r="Y451" s="127"/>
      <c r="Z451" s="127"/>
      <c r="AA451" s="127"/>
      <c r="AB451" s="127"/>
      <c r="AC451" s="127"/>
      <c r="AD451" s="127"/>
      <c r="AE451" s="127"/>
      <c r="AF451" s="127"/>
      <c r="AG451" s="127"/>
      <c r="AH451" s="127"/>
      <c r="AI451" s="127"/>
      <c r="AJ451" s="127"/>
      <c r="AK451" s="127"/>
      <c r="AL451" s="127"/>
      <c r="AM451" s="127"/>
    </row>
    <row r="452" spans="1:39" ht="15" customHeight="1" x14ac:dyDescent="0.25">
      <c r="A452" s="130"/>
      <c r="B452" s="130"/>
      <c r="C452" s="130"/>
      <c r="D452" s="130"/>
      <c r="E452" s="130"/>
      <c r="F452" s="130"/>
      <c r="G452" s="130"/>
      <c r="H452" s="130"/>
      <c r="I452" s="130"/>
      <c r="J452" s="130"/>
      <c r="K452" s="130"/>
      <c r="L452" s="130"/>
      <c r="M452" s="130"/>
      <c r="N452" s="130"/>
      <c r="O452" s="130"/>
      <c r="P452" s="130"/>
      <c r="Q452" s="130"/>
      <c r="R452" s="130"/>
      <c r="S452" s="130"/>
      <c r="T452" s="127"/>
      <c r="U452" s="127"/>
      <c r="V452" s="127"/>
      <c r="W452" s="127"/>
      <c r="X452" s="127"/>
      <c r="Y452" s="127"/>
      <c r="Z452" s="127"/>
      <c r="AA452" s="127"/>
      <c r="AB452" s="127"/>
      <c r="AC452" s="127"/>
      <c r="AD452" s="127"/>
      <c r="AE452" s="127"/>
      <c r="AF452" s="127"/>
      <c r="AG452" s="127"/>
      <c r="AH452" s="127"/>
      <c r="AI452" s="127"/>
      <c r="AJ452" s="127"/>
      <c r="AK452" s="127"/>
      <c r="AL452" s="127"/>
      <c r="AM452" s="127"/>
    </row>
    <row r="453" spans="1:39" ht="15" customHeight="1" x14ac:dyDescent="0.25">
      <c r="A453" s="130"/>
      <c r="B453" s="130"/>
      <c r="C453" s="130"/>
      <c r="D453" s="130"/>
      <c r="E453" s="130"/>
      <c r="F453" s="130"/>
      <c r="G453" s="130"/>
      <c r="H453" s="130"/>
      <c r="I453" s="130"/>
      <c r="J453" s="130"/>
      <c r="K453" s="130"/>
      <c r="L453" s="130"/>
      <c r="M453" s="130"/>
      <c r="N453" s="130"/>
      <c r="O453" s="130"/>
      <c r="P453" s="130"/>
      <c r="Q453" s="130"/>
      <c r="R453" s="130"/>
      <c r="S453" s="130"/>
      <c r="T453" s="127"/>
      <c r="U453" s="127"/>
      <c r="V453" s="127"/>
      <c r="W453" s="127"/>
      <c r="X453" s="127"/>
      <c r="Y453" s="127"/>
      <c r="Z453" s="127"/>
      <c r="AA453" s="127"/>
      <c r="AB453" s="127"/>
      <c r="AC453" s="127"/>
      <c r="AD453" s="127"/>
      <c r="AE453" s="127"/>
      <c r="AF453" s="127"/>
      <c r="AG453" s="127"/>
      <c r="AH453" s="127"/>
      <c r="AI453" s="127"/>
      <c r="AJ453" s="127"/>
      <c r="AK453" s="127"/>
      <c r="AL453" s="127"/>
      <c r="AM453" s="127"/>
    </row>
    <row r="454" spans="1:39" ht="15" customHeight="1" x14ac:dyDescent="0.25">
      <c r="A454" s="130"/>
      <c r="B454" s="130"/>
      <c r="C454" s="130"/>
      <c r="D454" s="130"/>
      <c r="E454" s="130"/>
      <c r="F454" s="130"/>
      <c r="G454" s="130"/>
      <c r="H454" s="130"/>
      <c r="I454" s="130"/>
      <c r="J454" s="130"/>
      <c r="K454" s="130"/>
      <c r="L454" s="130"/>
      <c r="M454" s="130"/>
      <c r="N454" s="130"/>
      <c r="O454" s="130"/>
      <c r="P454" s="130"/>
      <c r="Q454" s="130"/>
      <c r="R454" s="130"/>
      <c r="S454" s="130"/>
      <c r="T454" s="127"/>
      <c r="U454" s="127"/>
      <c r="V454" s="127"/>
      <c r="W454" s="127"/>
      <c r="X454" s="127"/>
      <c r="Y454" s="127"/>
      <c r="Z454" s="127"/>
      <c r="AA454" s="127"/>
      <c r="AB454" s="127"/>
      <c r="AC454" s="127"/>
      <c r="AD454" s="127"/>
      <c r="AE454" s="127"/>
      <c r="AF454" s="127"/>
      <c r="AG454" s="127"/>
      <c r="AH454" s="127"/>
      <c r="AI454" s="127"/>
      <c r="AJ454" s="127"/>
      <c r="AK454" s="127"/>
      <c r="AL454" s="127"/>
      <c r="AM454" s="127"/>
    </row>
    <row r="455" spans="1:39" ht="15" customHeight="1" x14ac:dyDescent="0.25">
      <c r="A455" s="130"/>
      <c r="B455" s="130"/>
      <c r="C455" s="130"/>
      <c r="D455" s="130"/>
      <c r="E455" s="130"/>
      <c r="F455" s="130"/>
      <c r="G455" s="130"/>
      <c r="H455" s="130"/>
      <c r="I455" s="130"/>
      <c r="J455" s="130"/>
      <c r="K455" s="130"/>
      <c r="L455" s="130"/>
      <c r="M455" s="130"/>
      <c r="N455" s="130"/>
      <c r="O455" s="130"/>
      <c r="P455" s="130"/>
      <c r="Q455" s="130"/>
      <c r="R455" s="130"/>
      <c r="S455" s="130"/>
      <c r="T455" s="127"/>
      <c r="U455" s="127"/>
      <c r="V455" s="127"/>
      <c r="W455" s="127"/>
      <c r="X455" s="127"/>
      <c r="Y455" s="127"/>
      <c r="Z455" s="127"/>
      <c r="AA455" s="127"/>
      <c r="AB455" s="127"/>
      <c r="AC455" s="127"/>
      <c r="AD455" s="127"/>
      <c r="AE455" s="127"/>
      <c r="AF455" s="127"/>
      <c r="AG455" s="127"/>
      <c r="AH455" s="127"/>
      <c r="AI455" s="127"/>
      <c r="AJ455" s="127"/>
      <c r="AK455" s="127"/>
      <c r="AL455" s="127"/>
      <c r="AM455" s="127"/>
    </row>
    <row r="456" spans="1:39" ht="15" customHeight="1" x14ac:dyDescent="0.25">
      <c r="A456" s="130"/>
      <c r="B456" s="130"/>
      <c r="C456" s="130"/>
      <c r="D456" s="130"/>
      <c r="E456" s="130"/>
      <c r="F456" s="130"/>
      <c r="G456" s="130"/>
      <c r="H456" s="130"/>
      <c r="I456" s="130"/>
      <c r="J456" s="130"/>
      <c r="K456" s="130"/>
      <c r="L456" s="130"/>
      <c r="M456" s="130"/>
      <c r="N456" s="130"/>
      <c r="O456" s="130"/>
      <c r="P456" s="130"/>
      <c r="Q456" s="130"/>
      <c r="R456" s="130"/>
      <c r="S456" s="130"/>
      <c r="T456" s="127"/>
      <c r="U456" s="127"/>
      <c r="V456" s="127"/>
      <c r="W456" s="127"/>
      <c r="X456" s="127"/>
      <c r="Y456" s="127"/>
      <c r="Z456" s="127"/>
      <c r="AA456" s="127"/>
      <c r="AB456" s="127"/>
      <c r="AC456" s="127"/>
      <c r="AD456" s="127"/>
      <c r="AE456" s="127"/>
      <c r="AF456" s="127"/>
      <c r="AG456" s="127"/>
      <c r="AH456" s="127"/>
      <c r="AI456" s="127"/>
      <c r="AJ456" s="127"/>
      <c r="AK456" s="127"/>
      <c r="AL456" s="127"/>
      <c r="AM456" s="127"/>
    </row>
    <row r="457" spans="1:39" ht="15" customHeight="1" x14ac:dyDescent="0.25">
      <c r="A457" s="130"/>
      <c r="B457" s="130"/>
      <c r="C457" s="130"/>
      <c r="D457" s="130"/>
      <c r="E457" s="130"/>
      <c r="F457" s="130"/>
      <c r="G457" s="130"/>
      <c r="H457" s="130"/>
      <c r="I457" s="130"/>
      <c r="J457" s="130"/>
      <c r="K457" s="130"/>
      <c r="L457" s="130"/>
      <c r="M457" s="130"/>
      <c r="N457" s="130"/>
      <c r="O457" s="130"/>
      <c r="P457" s="130"/>
      <c r="Q457" s="130"/>
      <c r="R457" s="130"/>
      <c r="S457" s="130"/>
      <c r="T457" s="127"/>
      <c r="U457" s="127"/>
      <c r="V457" s="127"/>
      <c r="W457" s="127"/>
      <c r="X457" s="127"/>
      <c r="Y457" s="127"/>
      <c r="Z457" s="127"/>
      <c r="AA457" s="127"/>
      <c r="AB457" s="127"/>
      <c r="AC457" s="127"/>
      <c r="AD457" s="127"/>
      <c r="AE457" s="127"/>
      <c r="AF457" s="127"/>
      <c r="AG457" s="127"/>
      <c r="AH457" s="127"/>
      <c r="AI457" s="127"/>
      <c r="AJ457" s="127"/>
      <c r="AK457" s="127"/>
      <c r="AL457" s="127"/>
      <c r="AM457" s="127"/>
    </row>
    <row r="458" spans="1:39" ht="15" customHeight="1" x14ac:dyDescent="0.25">
      <c r="A458" s="130"/>
      <c r="B458" s="130"/>
      <c r="C458" s="130"/>
      <c r="D458" s="130"/>
      <c r="E458" s="130"/>
      <c r="F458" s="130"/>
      <c r="G458" s="130"/>
      <c r="H458" s="130"/>
      <c r="I458" s="130"/>
      <c r="J458" s="130"/>
      <c r="K458" s="130"/>
      <c r="L458" s="130"/>
      <c r="M458" s="130"/>
      <c r="N458" s="130"/>
      <c r="O458" s="130"/>
      <c r="P458" s="130"/>
      <c r="Q458" s="130"/>
      <c r="R458" s="130"/>
      <c r="S458" s="130"/>
      <c r="T458" s="127"/>
      <c r="U458" s="127"/>
      <c r="V458" s="127"/>
      <c r="W458" s="127"/>
      <c r="X458" s="127"/>
      <c r="Y458" s="127"/>
      <c r="Z458" s="127"/>
      <c r="AA458" s="127"/>
      <c r="AB458" s="127"/>
      <c r="AC458" s="127"/>
      <c r="AD458" s="127"/>
      <c r="AE458" s="127"/>
      <c r="AF458" s="127"/>
      <c r="AG458" s="127"/>
      <c r="AH458" s="127"/>
      <c r="AI458" s="127"/>
      <c r="AJ458" s="127"/>
      <c r="AK458" s="127"/>
      <c r="AL458" s="127"/>
      <c r="AM458" s="127"/>
    </row>
    <row r="459" spans="1:39" ht="15" customHeight="1" x14ac:dyDescent="0.25">
      <c r="A459" s="130"/>
      <c r="B459" s="130"/>
      <c r="C459" s="130"/>
      <c r="D459" s="130"/>
      <c r="E459" s="130"/>
      <c r="F459" s="130"/>
      <c r="G459" s="130"/>
      <c r="H459" s="130"/>
      <c r="I459" s="130"/>
      <c r="J459" s="130"/>
      <c r="K459" s="130"/>
      <c r="L459" s="130"/>
      <c r="M459" s="130"/>
      <c r="N459" s="130"/>
      <c r="O459" s="130"/>
      <c r="P459" s="130"/>
      <c r="Q459" s="130"/>
      <c r="R459" s="130"/>
      <c r="S459" s="130"/>
      <c r="T459" s="127"/>
      <c r="U459" s="127"/>
      <c r="V459" s="127"/>
      <c r="W459" s="127"/>
      <c r="X459" s="127"/>
      <c r="Y459" s="127"/>
      <c r="Z459" s="127"/>
      <c r="AA459" s="127"/>
      <c r="AB459" s="127"/>
      <c r="AC459" s="127"/>
      <c r="AD459" s="127"/>
      <c r="AE459" s="127"/>
      <c r="AF459" s="127"/>
      <c r="AG459" s="127"/>
      <c r="AH459" s="127"/>
      <c r="AI459" s="127"/>
      <c r="AJ459" s="127"/>
      <c r="AK459" s="127"/>
      <c r="AL459" s="127"/>
      <c r="AM459" s="127"/>
    </row>
    <row r="460" spans="1:39" ht="15" customHeight="1" x14ac:dyDescent="0.25">
      <c r="A460" s="130"/>
      <c r="B460" s="130"/>
      <c r="C460" s="130"/>
      <c r="D460" s="130"/>
      <c r="E460" s="130"/>
      <c r="F460" s="130"/>
      <c r="G460" s="130"/>
      <c r="H460" s="130"/>
      <c r="I460" s="130"/>
      <c r="J460" s="130"/>
      <c r="K460" s="130"/>
      <c r="L460" s="130"/>
      <c r="M460" s="130"/>
      <c r="N460" s="130"/>
      <c r="O460" s="130"/>
      <c r="P460" s="130"/>
      <c r="Q460" s="130"/>
      <c r="R460" s="130"/>
      <c r="S460" s="130"/>
      <c r="T460" s="127"/>
      <c r="U460" s="127"/>
      <c r="V460" s="127"/>
      <c r="W460" s="127"/>
      <c r="X460" s="127"/>
      <c r="Y460" s="127"/>
      <c r="Z460" s="127"/>
      <c r="AA460" s="127"/>
      <c r="AB460" s="127"/>
      <c r="AC460" s="127"/>
      <c r="AD460" s="127"/>
      <c r="AE460" s="127"/>
      <c r="AF460" s="127"/>
      <c r="AG460" s="127"/>
      <c r="AH460" s="127"/>
      <c r="AI460" s="127"/>
      <c r="AJ460" s="127"/>
      <c r="AK460" s="127"/>
      <c r="AL460" s="127"/>
      <c r="AM460" s="127"/>
    </row>
    <row r="461" spans="1:39" ht="15" customHeight="1" x14ac:dyDescent="0.25">
      <c r="A461" s="130"/>
      <c r="B461" s="130"/>
      <c r="C461" s="130"/>
      <c r="D461" s="130"/>
      <c r="E461" s="130"/>
      <c r="F461" s="130"/>
      <c r="G461" s="130"/>
      <c r="H461" s="130"/>
      <c r="I461" s="130"/>
      <c r="J461" s="130"/>
      <c r="K461" s="130"/>
      <c r="L461" s="130"/>
      <c r="M461" s="130"/>
      <c r="N461" s="130"/>
      <c r="O461" s="130"/>
      <c r="P461" s="130"/>
      <c r="Q461" s="130"/>
      <c r="R461" s="130"/>
      <c r="S461" s="130"/>
      <c r="T461" s="127"/>
      <c r="U461" s="127"/>
      <c r="V461" s="127"/>
      <c r="W461" s="127"/>
      <c r="X461" s="127"/>
      <c r="Y461" s="127"/>
      <c r="Z461" s="127"/>
      <c r="AA461" s="127"/>
      <c r="AB461" s="127"/>
      <c r="AC461" s="127"/>
      <c r="AD461" s="127"/>
      <c r="AE461" s="127"/>
      <c r="AF461" s="127"/>
      <c r="AG461" s="127"/>
      <c r="AH461" s="127"/>
      <c r="AI461" s="127"/>
      <c r="AJ461" s="127"/>
      <c r="AK461" s="127"/>
      <c r="AL461" s="127"/>
      <c r="AM461" s="127"/>
    </row>
    <row r="462" spans="1:39" ht="15" customHeight="1" x14ac:dyDescent="0.25">
      <c r="A462" s="130"/>
      <c r="B462" s="130"/>
      <c r="C462" s="130"/>
      <c r="D462" s="130"/>
      <c r="E462" s="130"/>
      <c r="F462" s="130"/>
      <c r="G462" s="130"/>
      <c r="H462" s="130"/>
      <c r="I462" s="130"/>
      <c r="J462" s="130"/>
      <c r="K462" s="130"/>
      <c r="L462" s="130"/>
      <c r="M462" s="130"/>
      <c r="N462" s="130"/>
      <c r="O462" s="130"/>
      <c r="P462" s="130"/>
      <c r="Q462" s="130"/>
      <c r="R462" s="130"/>
      <c r="S462" s="130"/>
      <c r="T462" s="127"/>
      <c r="U462" s="127"/>
      <c r="V462" s="127"/>
      <c r="W462" s="127"/>
      <c r="X462" s="127"/>
      <c r="Y462" s="127"/>
      <c r="Z462" s="127"/>
      <c r="AA462" s="127"/>
      <c r="AB462" s="127"/>
      <c r="AC462" s="127"/>
      <c r="AD462" s="127"/>
      <c r="AE462" s="127"/>
      <c r="AF462" s="127"/>
      <c r="AG462" s="127"/>
      <c r="AH462" s="127"/>
      <c r="AI462" s="127"/>
      <c r="AJ462" s="127"/>
      <c r="AK462" s="127"/>
      <c r="AL462" s="127"/>
      <c r="AM462" s="127"/>
    </row>
    <row r="463" spans="1:39" ht="15" customHeight="1" x14ac:dyDescent="0.25">
      <c r="A463" s="130"/>
      <c r="B463" s="130"/>
      <c r="C463" s="130"/>
      <c r="D463" s="130"/>
      <c r="E463" s="130"/>
      <c r="F463" s="130"/>
      <c r="G463" s="130"/>
      <c r="H463" s="130"/>
      <c r="I463" s="130"/>
      <c r="J463" s="130"/>
      <c r="K463" s="130"/>
      <c r="L463" s="130"/>
      <c r="M463" s="130"/>
      <c r="N463" s="130"/>
      <c r="O463" s="130"/>
      <c r="P463" s="130"/>
      <c r="Q463" s="130"/>
      <c r="R463" s="130"/>
      <c r="S463" s="130"/>
      <c r="T463" s="127"/>
      <c r="U463" s="127"/>
      <c r="V463" s="127"/>
      <c r="W463" s="127"/>
      <c r="X463" s="127"/>
      <c r="Y463" s="127"/>
      <c r="Z463" s="127"/>
      <c r="AA463" s="127"/>
      <c r="AB463" s="127"/>
      <c r="AC463" s="127"/>
      <c r="AD463" s="127"/>
      <c r="AE463" s="127"/>
      <c r="AF463" s="127"/>
      <c r="AG463" s="127"/>
      <c r="AH463" s="127"/>
      <c r="AI463" s="127"/>
      <c r="AJ463" s="127"/>
      <c r="AK463" s="127"/>
      <c r="AL463" s="127"/>
      <c r="AM463" s="127"/>
    </row>
    <row r="464" spans="1:39" ht="15" customHeight="1" x14ac:dyDescent="0.25">
      <c r="A464" s="130"/>
      <c r="B464" s="130"/>
      <c r="C464" s="130"/>
      <c r="D464" s="130"/>
      <c r="E464" s="130"/>
      <c r="F464" s="130"/>
      <c r="G464" s="130"/>
      <c r="H464" s="130"/>
      <c r="I464" s="130"/>
      <c r="J464" s="130"/>
      <c r="K464" s="130"/>
      <c r="L464" s="130"/>
      <c r="M464" s="130"/>
      <c r="N464" s="130"/>
      <c r="O464" s="130"/>
      <c r="P464" s="130"/>
      <c r="Q464" s="130"/>
      <c r="R464" s="130"/>
      <c r="S464" s="130"/>
      <c r="T464" s="127"/>
      <c r="U464" s="127"/>
      <c r="V464" s="127"/>
      <c r="W464" s="127"/>
      <c r="X464" s="127"/>
      <c r="Y464" s="127"/>
      <c r="Z464" s="127"/>
      <c r="AA464" s="127"/>
      <c r="AB464" s="127"/>
      <c r="AC464" s="127"/>
      <c r="AD464" s="127"/>
      <c r="AE464" s="127"/>
      <c r="AF464" s="127"/>
      <c r="AG464" s="127"/>
      <c r="AH464" s="127"/>
      <c r="AI464" s="127"/>
      <c r="AJ464" s="127"/>
      <c r="AK464" s="127"/>
      <c r="AL464" s="127"/>
      <c r="AM464" s="127"/>
    </row>
    <row r="465" spans="1:39" ht="15" customHeight="1" x14ac:dyDescent="0.25">
      <c r="A465" s="130"/>
      <c r="B465" s="130"/>
      <c r="C465" s="130"/>
      <c r="D465" s="130"/>
      <c r="E465" s="130"/>
      <c r="F465" s="130"/>
      <c r="G465" s="130"/>
      <c r="H465" s="130"/>
      <c r="I465" s="130"/>
      <c r="J465" s="130"/>
      <c r="K465" s="130"/>
      <c r="L465" s="130"/>
      <c r="M465" s="130"/>
      <c r="N465" s="130"/>
      <c r="O465" s="130"/>
      <c r="P465" s="130"/>
      <c r="Q465" s="130"/>
      <c r="R465" s="130"/>
      <c r="S465" s="130"/>
      <c r="T465" s="127"/>
      <c r="U465" s="127"/>
      <c r="V465" s="127"/>
      <c r="W465" s="127"/>
      <c r="X465" s="127"/>
      <c r="Y465" s="127"/>
      <c r="Z465" s="127"/>
      <c r="AA465" s="127"/>
      <c r="AB465" s="127"/>
      <c r="AC465" s="127"/>
      <c r="AD465" s="127"/>
      <c r="AE465" s="127"/>
      <c r="AF465" s="127"/>
      <c r="AG465" s="127"/>
      <c r="AH465" s="127"/>
      <c r="AI465" s="127"/>
      <c r="AJ465" s="127"/>
      <c r="AK465" s="127"/>
      <c r="AL465" s="127"/>
      <c r="AM465" s="127"/>
    </row>
    <row r="466" spans="1:39" ht="15" customHeight="1" x14ac:dyDescent="0.25">
      <c r="A466" s="130"/>
      <c r="B466" s="130"/>
      <c r="C466" s="130"/>
      <c r="D466" s="130"/>
      <c r="E466" s="130"/>
      <c r="F466" s="130"/>
      <c r="G466" s="130"/>
      <c r="H466" s="130"/>
      <c r="I466" s="130"/>
      <c r="J466" s="130"/>
      <c r="K466" s="130"/>
      <c r="L466" s="130"/>
      <c r="M466" s="130"/>
      <c r="N466" s="130"/>
      <c r="O466" s="130"/>
      <c r="P466" s="130"/>
      <c r="Q466" s="130"/>
      <c r="R466" s="130"/>
      <c r="S466" s="130"/>
      <c r="T466" s="127"/>
      <c r="U466" s="127"/>
      <c r="V466" s="127"/>
      <c r="W466" s="127"/>
      <c r="X466" s="127"/>
      <c r="Y466" s="127"/>
      <c r="Z466" s="127"/>
      <c r="AA466" s="127"/>
      <c r="AB466" s="127"/>
      <c r="AC466" s="127"/>
      <c r="AD466" s="127"/>
      <c r="AE466" s="127"/>
      <c r="AF466" s="127"/>
      <c r="AG466" s="127"/>
      <c r="AH466" s="127"/>
      <c r="AI466" s="127"/>
      <c r="AJ466" s="127"/>
      <c r="AK466" s="127"/>
      <c r="AL466" s="127"/>
      <c r="AM466" s="127"/>
    </row>
    <row r="467" spans="1:39" ht="15" customHeight="1" x14ac:dyDescent="0.25">
      <c r="A467" s="130"/>
      <c r="B467" s="130"/>
      <c r="C467" s="130"/>
      <c r="D467" s="130"/>
      <c r="E467" s="130"/>
      <c r="F467" s="130"/>
      <c r="G467" s="130"/>
      <c r="H467" s="130"/>
      <c r="I467" s="130"/>
      <c r="J467" s="130"/>
      <c r="K467" s="130"/>
      <c r="L467" s="130"/>
      <c r="M467" s="130"/>
      <c r="N467" s="130"/>
      <c r="O467" s="130"/>
      <c r="P467" s="130"/>
      <c r="Q467" s="130"/>
      <c r="R467" s="130"/>
      <c r="S467" s="130"/>
      <c r="T467" s="127"/>
      <c r="U467" s="127"/>
      <c r="V467" s="127"/>
      <c r="W467" s="127"/>
      <c r="X467" s="127"/>
      <c r="Y467" s="127"/>
      <c r="Z467" s="127"/>
      <c r="AA467" s="127"/>
      <c r="AB467" s="127"/>
      <c r="AC467" s="127"/>
      <c r="AD467" s="127"/>
      <c r="AE467" s="127"/>
      <c r="AF467" s="127"/>
      <c r="AG467" s="127"/>
      <c r="AH467" s="127"/>
      <c r="AI467" s="127"/>
      <c r="AJ467" s="127"/>
      <c r="AK467" s="127"/>
      <c r="AL467" s="127"/>
      <c r="AM467" s="127"/>
    </row>
    <row r="468" spans="1:39" ht="15" customHeight="1" x14ac:dyDescent="0.25">
      <c r="A468" s="130"/>
      <c r="B468" s="130"/>
      <c r="C468" s="130"/>
      <c r="D468" s="130"/>
      <c r="E468" s="130"/>
      <c r="F468" s="130"/>
      <c r="G468" s="130"/>
      <c r="H468" s="130"/>
      <c r="I468" s="130"/>
      <c r="J468" s="130"/>
      <c r="K468" s="130"/>
      <c r="L468" s="130"/>
      <c r="M468" s="130"/>
      <c r="N468" s="130"/>
      <c r="O468" s="130"/>
      <c r="P468" s="130"/>
      <c r="Q468" s="130"/>
      <c r="R468" s="130"/>
      <c r="S468" s="130"/>
      <c r="T468" s="127"/>
      <c r="U468" s="127"/>
      <c r="V468" s="127"/>
      <c r="W468" s="127"/>
      <c r="X468" s="127"/>
      <c r="Y468" s="127"/>
      <c r="Z468" s="127"/>
      <c r="AA468" s="127"/>
      <c r="AB468" s="127"/>
      <c r="AC468" s="127"/>
      <c r="AD468" s="127"/>
      <c r="AE468" s="127"/>
      <c r="AF468" s="127"/>
      <c r="AG468" s="127"/>
      <c r="AH468" s="127"/>
      <c r="AI468" s="127"/>
      <c r="AJ468" s="127"/>
      <c r="AK468" s="127"/>
      <c r="AL468" s="127"/>
      <c r="AM468" s="127"/>
    </row>
    <row r="469" spans="1:39" ht="15" customHeight="1" x14ac:dyDescent="0.25">
      <c r="A469" s="130"/>
      <c r="B469" s="130"/>
      <c r="C469" s="130"/>
      <c r="D469" s="130"/>
      <c r="E469" s="130"/>
      <c r="F469" s="130"/>
      <c r="G469" s="130"/>
      <c r="H469" s="130"/>
      <c r="I469" s="130"/>
      <c r="J469" s="130"/>
      <c r="K469" s="130"/>
      <c r="L469" s="130"/>
      <c r="M469" s="130"/>
      <c r="N469" s="130"/>
      <c r="O469" s="130"/>
      <c r="P469" s="130"/>
      <c r="Q469" s="130"/>
      <c r="R469" s="130"/>
      <c r="S469" s="130"/>
      <c r="T469" s="127"/>
      <c r="U469" s="127"/>
      <c r="V469" s="127"/>
      <c r="W469" s="127"/>
      <c r="X469" s="127"/>
      <c r="Y469" s="127"/>
      <c r="Z469" s="127"/>
      <c r="AA469" s="127"/>
      <c r="AB469" s="127"/>
      <c r="AC469" s="127"/>
      <c r="AD469" s="127"/>
      <c r="AE469" s="127"/>
      <c r="AF469" s="127"/>
      <c r="AG469" s="127"/>
      <c r="AH469" s="127"/>
      <c r="AI469" s="127"/>
      <c r="AJ469" s="127"/>
      <c r="AK469" s="127"/>
      <c r="AL469" s="127"/>
      <c r="AM469" s="127"/>
    </row>
    <row r="470" spans="1:39" ht="15" customHeight="1" x14ac:dyDescent="0.25">
      <c r="A470" s="130"/>
      <c r="B470" s="130"/>
      <c r="C470" s="130"/>
      <c r="D470" s="130"/>
      <c r="E470" s="130"/>
      <c r="F470" s="130"/>
      <c r="G470" s="130"/>
      <c r="H470" s="130"/>
      <c r="I470" s="130"/>
      <c r="J470" s="130"/>
      <c r="K470" s="130"/>
      <c r="L470" s="130"/>
      <c r="M470" s="130"/>
      <c r="N470" s="130"/>
      <c r="O470" s="130"/>
      <c r="P470" s="130"/>
      <c r="Q470" s="130"/>
      <c r="R470" s="130"/>
      <c r="S470" s="130"/>
      <c r="T470" s="127"/>
      <c r="U470" s="127"/>
      <c r="V470" s="127"/>
      <c r="W470" s="127"/>
      <c r="X470" s="127"/>
      <c r="Y470" s="127"/>
      <c r="Z470" s="127"/>
      <c r="AA470" s="127"/>
      <c r="AB470" s="127"/>
      <c r="AC470" s="127"/>
      <c r="AD470" s="127"/>
      <c r="AE470" s="127"/>
      <c r="AF470" s="127"/>
      <c r="AG470" s="127"/>
      <c r="AH470" s="127"/>
      <c r="AI470" s="127"/>
      <c r="AJ470" s="127"/>
      <c r="AK470" s="127"/>
      <c r="AL470" s="127"/>
      <c r="AM470" s="127"/>
    </row>
    <row r="471" spans="1:39" ht="15" customHeight="1" x14ac:dyDescent="0.25">
      <c r="A471" s="130"/>
      <c r="B471" s="130"/>
      <c r="C471" s="130"/>
      <c r="D471" s="130"/>
      <c r="E471" s="130"/>
      <c r="F471" s="130"/>
      <c r="G471" s="130"/>
      <c r="H471" s="130"/>
      <c r="I471" s="130"/>
      <c r="J471" s="130"/>
      <c r="K471" s="130"/>
      <c r="L471" s="130"/>
      <c r="M471" s="130"/>
      <c r="N471" s="130"/>
      <c r="O471" s="130"/>
      <c r="P471" s="130"/>
      <c r="Q471" s="130"/>
      <c r="R471" s="130"/>
      <c r="S471" s="130"/>
      <c r="T471" s="127"/>
      <c r="U471" s="127"/>
      <c r="V471" s="127"/>
      <c r="W471" s="127"/>
      <c r="X471" s="127"/>
      <c r="Y471" s="127"/>
      <c r="Z471" s="127"/>
      <c r="AA471" s="127"/>
      <c r="AB471" s="127"/>
      <c r="AC471" s="127"/>
      <c r="AD471" s="127"/>
      <c r="AE471" s="127"/>
      <c r="AF471" s="127"/>
      <c r="AG471" s="127"/>
      <c r="AH471" s="127"/>
      <c r="AI471" s="127"/>
      <c r="AJ471" s="127"/>
      <c r="AK471" s="127"/>
      <c r="AL471" s="127"/>
      <c r="AM471" s="127"/>
    </row>
    <row r="472" spans="1:39" ht="15" customHeight="1" x14ac:dyDescent="0.25">
      <c r="A472" s="130"/>
      <c r="B472" s="130"/>
      <c r="C472" s="130"/>
      <c r="D472" s="130"/>
      <c r="E472" s="130"/>
      <c r="F472" s="130"/>
      <c r="G472" s="130"/>
      <c r="H472" s="130"/>
      <c r="I472" s="130"/>
      <c r="J472" s="130"/>
      <c r="K472" s="130"/>
      <c r="L472" s="130"/>
      <c r="M472" s="130"/>
      <c r="N472" s="130"/>
      <c r="O472" s="130"/>
      <c r="P472" s="130"/>
      <c r="Q472" s="130"/>
      <c r="R472" s="130"/>
      <c r="S472" s="130"/>
      <c r="T472" s="127"/>
      <c r="U472" s="127"/>
      <c r="V472" s="127"/>
      <c r="W472" s="127"/>
      <c r="X472" s="127"/>
      <c r="Y472" s="127"/>
      <c r="Z472" s="127"/>
      <c r="AA472" s="127"/>
      <c r="AB472" s="127"/>
      <c r="AC472" s="127"/>
      <c r="AD472" s="127"/>
      <c r="AE472" s="127"/>
      <c r="AF472" s="127"/>
      <c r="AG472" s="127"/>
      <c r="AH472" s="127"/>
      <c r="AI472" s="127"/>
      <c r="AJ472" s="127"/>
      <c r="AK472" s="127"/>
      <c r="AL472" s="127"/>
      <c r="AM472" s="127"/>
    </row>
    <row r="473" spans="1:39" ht="15" customHeight="1" x14ac:dyDescent="0.25">
      <c r="A473" s="130"/>
      <c r="B473" s="130"/>
      <c r="C473" s="130"/>
      <c r="D473" s="130"/>
      <c r="E473" s="130"/>
      <c r="F473" s="130"/>
      <c r="G473" s="130"/>
      <c r="H473" s="130"/>
      <c r="I473" s="130"/>
      <c r="J473" s="130"/>
      <c r="K473" s="130"/>
      <c r="L473" s="130"/>
      <c r="M473" s="130"/>
      <c r="N473" s="130"/>
      <c r="O473" s="130"/>
      <c r="P473" s="130"/>
      <c r="Q473" s="130"/>
      <c r="R473" s="130"/>
      <c r="S473" s="130"/>
      <c r="T473" s="127"/>
      <c r="U473" s="127"/>
      <c r="V473" s="127"/>
      <c r="W473" s="127"/>
      <c r="X473" s="127"/>
      <c r="Y473" s="127"/>
      <c r="Z473" s="127"/>
      <c r="AA473" s="127"/>
      <c r="AB473" s="127"/>
      <c r="AC473" s="127"/>
      <c r="AD473" s="127"/>
      <c r="AE473" s="127"/>
      <c r="AF473" s="127"/>
      <c r="AG473" s="127"/>
      <c r="AH473" s="127"/>
      <c r="AI473" s="127"/>
      <c r="AJ473" s="127"/>
      <c r="AK473" s="127"/>
      <c r="AL473" s="127"/>
      <c r="AM473" s="127"/>
    </row>
    <row r="474" spans="1:39" ht="15" customHeight="1" x14ac:dyDescent="0.25">
      <c r="A474" s="130"/>
      <c r="B474" s="130"/>
      <c r="C474" s="130"/>
      <c r="D474" s="130"/>
      <c r="E474" s="130"/>
      <c r="F474" s="130"/>
      <c r="G474" s="130"/>
      <c r="H474" s="130"/>
      <c r="I474" s="130"/>
      <c r="J474" s="130"/>
      <c r="K474" s="130"/>
      <c r="L474" s="130"/>
      <c r="M474" s="130"/>
      <c r="N474" s="130"/>
      <c r="O474" s="130"/>
      <c r="P474" s="130"/>
      <c r="Q474" s="130"/>
      <c r="R474" s="130"/>
      <c r="S474" s="130"/>
      <c r="T474" s="127"/>
      <c r="U474" s="127"/>
      <c r="V474" s="127"/>
      <c r="W474" s="127"/>
      <c r="X474" s="127"/>
      <c r="Y474" s="127"/>
      <c r="Z474" s="127"/>
      <c r="AA474" s="127"/>
      <c r="AB474" s="127"/>
      <c r="AC474" s="127"/>
      <c r="AD474" s="127"/>
      <c r="AE474" s="127"/>
      <c r="AF474" s="127"/>
      <c r="AG474" s="127"/>
      <c r="AH474" s="127"/>
      <c r="AI474" s="127"/>
      <c r="AJ474" s="127"/>
      <c r="AK474" s="127"/>
      <c r="AL474" s="127"/>
      <c r="AM474" s="127"/>
    </row>
    <row r="475" spans="1:39" ht="15" customHeight="1" x14ac:dyDescent="0.25">
      <c r="A475" s="130"/>
      <c r="B475" s="130"/>
      <c r="C475" s="130"/>
      <c r="D475" s="130"/>
      <c r="E475" s="130"/>
      <c r="F475" s="130"/>
      <c r="G475" s="130"/>
      <c r="H475" s="130"/>
      <c r="I475" s="130"/>
      <c r="J475" s="130"/>
      <c r="K475" s="130"/>
      <c r="L475" s="130"/>
      <c r="M475" s="130"/>
      <c r="N475" s="130"/>
      <c r="O475" s="130"/>
      <c r="P475" s="130"/>
      <c r="Q475" s="130"/>
      <c r="R475" s="130"/>
      <c r="S475" s="130"/>
      <c r="T475" s="127"/>
      <c r="U475" s="127"/>
      <c r="V475" s="127"/>
      <c r="W475" s="127"/>
      <c r="X475" s="127"/>
      <c r="Y475" s="127"/>
      <c r="Z475" s="127"/>
      <c r="AA475" s="127"/>
      <c r="AB475" s="127"/>
      <c r="AC475" s="127"/>
      <c r="AD475" s="127"/>
      <c r="AE475" s="127"/>
      <c r="AF475" s="127"/>
      <c r="AG475" s="127"/>
      <c r="AH475" s="127"/>
      <c r="AI475" s="127"/>
      <c r="AJ475" s="127"/>
      <c r="AK475" s="127"/>
      <c r="AL475" s="127"/>
      <c r="AM475" s="127"/>
    </row>
    <row r="476" spans="1:39" ht="15" customHeight="1" x14ac:dyDescent="0.25">
      <c r="A476" s="130"/>
      <c r="B476" s="130"/>
      <c r="C476" s="130"/>
      <c r="D476" s="130"/>
      <c r="E476" s="130"/>
      <c r="F476" s="130"/>
      <c r="G476" s="130"/>
      <c r="H476" s="130"/>
      <c r="I476" s="130"/>
      <c r="J476" s="130"/>
      <c r="K476" s="130"/>
      <c r="L476" s="130"/>
      <c r="M476" s="130"/>
      <c r="N476" s="130"/>
      <c r="O476" s="130"/>
      <c r="P476" s="130"/>
      <c r="Q476" s="130"/>
      <c r="R476" s="130"/>
      <c r="S476" s="130"/>
      <c r="T476" s="127"/>
      <c r="U476" s="127"/>
      <c r="V476" s="127"/>
      <c r="W476" s="127"/>
      <c r="X476" s="127"/>
      <c r="Y476" s="127"/>
      <c r="Z476" s="127"/>
      <c r="AA476" s="127"/>
      <c r="AB476" s="127"/>
      <c r="AC476" s="127"/>
      <c r="AD476" s="127"/>
      <c r="AE476" s="127"/>
      <c r="AF476" s="127"/>
      <c r="AG476" s="127"/>
      <c r="AH476" s="127"/>
      <c r="AI476" s="127"/>
      <c r="AJ476" s="127"/>
      <c r="AK476" s="127"/>
      <c r="AL476" s="127"/>
      <c r="AM476" s="127"/>
    </row>
    <row r="477" spans="1:39" ht="15" customHeight="1" x14ac:dyDescent="0.25">
      <c r="A477" s="130"/>
      <c r="B477" s="130"/>
      <c r="C477" s="130"/>
      <c r="D477" s="130"/>
      <c r="E477" s="130"/>
      <c r="F477" s="130"/>
      <c r="G477" s="130"/>
      <c r="H477" s="130"/>
      <c r="I477" s="130"/>
      <c r="J477" s="130"/>
      <c r="K477" s="130"/>
      <c r="L477" s="130"/>
      <c r="M477" s="130"/>
      <c r="N477" s="130"/>
      <c r="O477" s="130"/>
      <c r="P477" s="130"/>
      <c r="Q477" s="130"/>
      <c r="R477" s="130"/>
      <c r="S477" s="130"/>
      <c r="T477" s="127"/>
      <c r="U477" s="127"/>
      <c r="V477" s="127"/>
      <c r="W477" s="127"/>
      <c r="X477" s="127"/>
      <c r="Y477" s="127"/>
      <c r="Z477" s="127"/>
      <c r="AA477" s="127"/>
      <c r="AB477" s="127"/>
      <c r="AC477" s="127"/>
      <c r="AD477" s="127"/>
      <c r="AE477" s="127"/>
      <c r="AF477" s="127"/>
      <c r="AG477" s="127"/>
      <c r="AH477" s="127"/>
      <c r="AI477" s="127"/>
      <c r="AJ477" s="127"/>
      <c r="AK477" s="127"/>
      <c r="AL477" s="127"/>
      <c r="AM477" s="127"/>
    </row>
    <row r="478" spans="1:39" ht="15" customHeight="1" x14ac:dyDescent="0.25">
      <c r="A478" s="130"/>
      <c r="B478" s="130"/>
      <c r="C478" s="130"/>
      <c r="D478" s="130"/>
      <c r="E478" s="130"/>
      <c r="F478" s="130"/>
      <c r="G478" s="130"/>
      <c r="H478" s="130"/>
      <c r="I478" s="130"/>
      <c r="J478" s="130"/>
      <c r="K478" s="130"/>
      <c r="L478" s="130"/>
      <c r="M478" s="130"/>
      <c r="N478" s="130"/>
      <c r="O478" s="130"/>
      <c r="P478" s="130"/>
      <c r="Q478" s="130"/>
      <c r="R478" s="130"/>
      <c r="S478" s="130"/>
      <c r="T478" s="127"/>
      <c r="U478" s="127"/>
      <c r="V478" s="127"/>
      <c r="W478" s="127"/>
      <c r="X478" s="127"/>
      <c r="Y478" s="127"/>
      <c r="Z478" s="127"/>
      <c r="AA478" s="127"/>
      <c r="AB478" s="127"/>
      <c r="AC478" s="127"/>
      <c r="AD478" s="127"/>
      <c r="AE478" s="127"/>
      <c r="AF478" s="127"/>
      <c r="AG478" s="127"/>
      <c r="AH478" s="127"/>
      <c r="AI478" s="127"/>
      <c r="AJ478" s="127"/>
      <c r="AK478" s="127"/>
      <c r="AL478" s="127"/>
      <c r="AM478" s="127"/>
    </row>
    <row r="479" spans="1:39" ht="15" customHeight="1" x14ac:dyDescent="0.25">
      <c r="A479" s="130"/>
      <c r="B479" s="130"/>
      <c r="C479" s="130"/>
      <c r="D479" s="130"/>
      <c r="E479" s="130"/>
      <c r="F479" s="130"/>
      <c r="G479" s="130"/>
      <c r="H479" s="130"/>
      <c r="I479" s="130"/>
      <c r="J479" s="130"/>
      <c r="K479" s="130"/>
      <c r="L479" s="130"/>
      <c r="M479" s="130"/>
      <c r="N479" s="130"/>
      <c r="O479" s="130"/>
      <c r="P479" s="130"/>
      <c r="Q479" s="130"/>
      <c r="R479" s="130"/>
      <c r="S479" s="130"/>
      <c r="T479" s="127"/>
      <c r="U479" s="127"/>
      <c r="V479" s="127"/>
      <c r="W479" s="127"/>
      <c r="X479" s="127"/>
      <c r="Y479" s="127"/>
      <c r="Z479" s="127"/>
      <c r="AA479" s="127"/>
      <c r="AB479" s="127"/>
      <c r="AC479" s="127"/>
      <c r="AD479" s="127"/>
      <c r="AE479" s="127"/>
      <c r="AF479" s="127"/>
      <c r="AG479" s="127"/>
      <c r="AH479" s="127"/>
      <c r="AI479" s="127"/>
      <c r="AJ479" s="127"/>
      <c r="AK479" s="127"/>
      <c r="AL479" s="127"/>
      <c r="AM479" s="127"/>
    </row>
    <row r="480" spans="1:39" ht="15" customHeight="1" x14ac:dyDescent="0.25">
      <c r="A480" s="130"/>
      <c r="B480" s="130"/>
      <c r="C480" s="130"/>
      <c r="D480" s="130"/>
      <c r="E480" s="130"/>
      <c r="F480" s="130"/>
      <c r="G480" s="130"/>
      <c r="H480" s="130"/>
      <c r="I480" s="130"/>
      <c r="J480" s="130"/>
      <c r="K480" s="130"/>
      <c r="L480" s="130"/>
      <c r="M480" s="130"/>
      <c r="N480" s="130"/>
      <c r="O480" s="130"/>
      <c r="P480" s="130"/>
      <c r="Q480" s="130"/>
      <c r="R480" s="130"/>
      <c r="S480" s="130"/>
      <c r="T480" s="127"/>
      <c r="U480" s="127"/>
      <c r="V480" s="127"/>
      <c r="W480" s="127"/>
      <c r="X480" s="127"/>
      <c r="Y480" s="127"/>
      <c r="Z480" s="127"/>
      <c r="AA480" s="127"/>
      <c r="AB480" s="127"/>
      <c r="AC480" s="127"/>
      <c r="AD480" s="127"/>
      <c r="AE480" s="127"/>
      <c r="AF480" s="127"/>
      <c r="AG480" s="127"/>
      <c r="AH480" s="127"/>
      <c r="AI480" s="127"/>
      <c r="AJ480" s="127"/>
      <c r="AK480" s="127"/>
      <c r="AL480" s="127"/>
      <c r="AM480" s="127"/>
    </row>
    <row r="481" spans="1:39" ht="15" customHeight="1" x14ac:dyDescent="0.25">
      <c r="A481" s="130"/>
      <c r="B481" s="130"/>
      <c r="C481" s="130"/>
      <c r="D481" s="130"/>
      <c r="E481" s="130"/>
      <c r="F481" s="130"/>
      <c r="G481" s="130"/>
      <c r="H481" s="130"/>
      <c r="I481" s="130"/>
      <c r="J481" s="130"/>
      <c r="K481" s="130"/>
      <c r="L481" s="130"/>
      <c r="M481" s="130"/>
      <c r="N481" s="130"/>
      <c r="O481" s="130"/>
      <c r="P481" s="130"/>
      <c r="Q481" s="130"/>
      <c r="R481" s="130"/>
      <c r="S481" s="130"/>
      <c r="T481" s="127"/>
      <c r="U481" s="127"/>
      <c r="V481" s="127"/>
      <c r="W481" s="127"/>
      <c r="X481" s="127"/>
      <c r="Y481" s="127"/>
      <c r="Z481" s="127"/>
      <c r="AA481" s="127"/>
      <c r="AB481" s="127"/>
      <c r="AC481" s="127"/>
      <c r="AD481" s="127"/>
      <c r="AE481" s="127"/>
      <c r="AF481" s="127"/>
      <c r="AG481" s="127"/>
      <c r="AH481" s="127"/>
      <c r="AI481" s="127"/>
      <c r="AJ481" s="127"/>
      <c r="AK481" s="127"/>
      <c r="AL481" s="127"/>
      <c r="AM481" s="127"/>
    </row>
    <row r="482" spans="1:39" ht="15" customHeight="1" x14ac:dyDescent="0.25">
      <c r="A482" s="130"/>
      <c r="B482" s="130"/>
      <c r="C482" s="130"/>
      <c r="D482" s="130"/>
      <c r="E482" s="130"/>
      <c r="F482" s="130"/>
      <c r="G482" s="130"/>
      <c r="H482" s="130"/>
      <c r="I482" s="130"/>
      <c r="J482" s="130"/>
      <c r="K482" s="130"/>
      <c r="L482" s="130"/>
      <c r="M482" s="130"/>
      <c r="N482" s="130"/>
      <c r="O482" s="130"/>
      <c r="P482" s="130"/>
      <c r="Q482" s="130"/>
      <c r="R482" s="130"/>
      <c r="S482" s="130"/>
      <c r="T482" s="127"/>
      <c r="U482" s="127"/>
      <c r="V482" s="127"/>
      <c r="W482" s="127"/>
      <c r="X482" s="127"/>
      <c r="Y482" s="127"/>
      <c r="Z482" s="127"/>
      <c r="AA482" s="127"/>
      <c r="AB482" s="127"/>
      <c r="AC482" s="127"/>
      <c r="AD482" s="127"/>
      <c r="AE482" s="127"/>
      <c r="AF482" s="127"/>
      <c r="AG482" s="127"/>
      <c r="AH482" s="127"/>
      <c r="AI482" s="127"/>
      <c r="AJ482" s="127"/>
      <c r="AK482" s="127"/>
      <c r="AL482" s="127"/>
      <c r="AM482" s="127"/>
    </row>
    <row r="483" spans="1:39" ht="15" customHeight="1" x14ac:dyDescent="0.25">
      <c r="A483" s="130"/>
      <c r="B483" s="130"/>
      <c r="C483" s="130"/>
      <c r="D483" s="130"/>
      <c r="E483" s="130"/>
      <c r="F483" s="130"/>
      <c r="G483" s="130"/>
      <c r="H483" s="130"/>
      <c r="I483" s="130"/>
      <c r="J483" s="130"/>
      <c r="K483" s="130"/>
      <c r="L483" s="130"/>
      <c r="M483" s="130"/>
      <c r="N483" s="130"/>
      <c r="O483" s="130"/>
      <c r="P483" s="130"/>
      <c r="Q483" s="130"/>
      <c r="R483" s="130"/>
      <c r="S483" s="130"/>
      <c r="T483" s="127"/>
      <c r="U483" s="127"/>
      <c r="V483" s="127"/>
      <c r="W483" s="127"/>
      <c r="X483" s="127"/>
      <c r="Y483" s="127"/>
      <c r="Z483" s="127"/>
      <c r="AA483" s="127"/>
      <c r="AB483" s="127"/>
      <c r="AC483" s="127"/>
      <c r="AD483" s="127"/>
      <c r="AE483" s="127"/>
      <c r="AF483" s="127"/>
      <c r="AG483" s="127"/>
      <c r="AH483" s="127"/>
      <c r="AI483" s="127"/>
      <c r="AJ483" s="127"/>
      <c r="AK483" s="127"/>
      <c r="AL483" s="127"/>
      <c r="AM483" s="127"/>
    </row>
    <row r="484" spans="1:39" ht="15" customHeight="1" x14ac:dyDescent="0.25">
      <c r="A484" s="130"/>
      <c r="B484" s="130"/>
      <c r="C484" s="130"/>
      <c r="D484" s="130"/>
      <c r="E484" s="130"/>
      <c r="F484" s="130"/>
      <c r="G484" s="130"/>
      <c r="H484" s="130"/>
      <c r="I484" s="130"/>
      <c r="J484" s="130"/>
      <c r="K484" s="130"/>
      <c r="L484" s="130"/>
      <c r="M484" s="130"/>
      <c r="N484" s="130"/>
      <c r="O484" s="130"/>
      <c r="P484" s="130"/>
      <c r="Q484" s="130"/>
      <c r="R484" s="130"/>
      <c r="S484" s="130"/>
      <c r="T484" s="127"/>
      <c r="U484" s="127"/>
      <c r="V484" s="127"/>
      <c r="W484" s="127"/>
      <c r="X484" s="127"/>
      <c r="Y484" s="127"/>
      <c r="Z484" s="127"/>
      <c r="AA484" s="127"/>
      <c r="AB484" s="127"/>
      <c r="AC484" s="127"/>
      <c r="AD484" s="127"/>
      <c r="AE484" s="127"/>
      <c r="AF484" s="127"/>
      <c r="AG484" s="127"/>
      <c r="AH484" s="127"/>
      <c r="AI484" s="127"/>
      <c r="AJ484" s="127"/>
      <c r="AK484" s="127"/>
      <c r="AL484" s="127"/>
      <c r="AM484" s="127"/>
    </row>
    <row r="485" spans="1:39" ht="15" customHeight="1" x14ac:dyDescent="0.25">
      <c r="A485" s="130"/>
      <c r="B485" s="130"/>
      <c r="C485" s="130"/>
      <c r="D485" s="130"/>
      <c r="E485" s="130"/>
      <c r="F485" s="130"/>
      <c r="G485" s="130"/>
      <c r="H485" s="130"/>
      <c r="I485" s="130"/>
      <c r="J485" s="130"/>
      <c r="K485" s="130"/>
      <c r="L485" s="130"/>
      <c r="M485" s="130"/>
      <c r="N485" s="130"/>
      <c r="O485" s="130"/>
      <c r="P485" s="130"/>
      <c r="Q485" s="130"/>
      <c r="R485" s="130"/>
      <c r="S485" s="130"/>
      <c r="T485" s="127"/>
      <c r="U485" s="127"/>
      <c r="V485" s="127"/>
      <c r="W485" s="127"/>
      <c r="X485" s="127"/>
      <c r="Y485" s="127"/>
      <c r="Z485" s="127"/>
      <c r="AA485" s="127"/>
      <c r="AB485" s="127"/>
      <c r="AC485" s="127"/>
      <c r="AD485" s="127"/>
      <c r="AE485" s="127"/>
      <c r="AF485" s="127"/>
      <c r="AG485" s="127"/>
      <c r="AH485" s="127"/>
      <c r="AI485" s="127"/>
      <c r="AJ485" s="127"/>
      <c r="AK485" s="127"/>
      <c r="AL485" s="127"/>
      <c r="AM485" s="127"/>
    </row>
    <row r="486" spans="1:39" ht="15" customHeight="1" x14ac:dyDescent="0.25">
      <c r="A486" s="130"/>
      <c r="B486" s="130"/>
      <c r="C486" s="130"/>
      <c r="D486" s="130"/>
      <c r="E486" s="130"/>
      <c r="F486" s="130"/>
      <c r="G486" s="130"/>
      <c r="H486" s="130"/>
      <c r="I486" s="130"/>
      <c r="J486" s="130"/>
      <c r="K486" s="130"/>
      <c r="L486" s="130"/>
      <c r="M486" s="130"/>
      <c r="N486" s="130"/>
      <c r="O486" s="130"/>
      <c r="P486" s="130"/>
      <c r="Q486" s="130"/>
      <c r="R486" s="130"/>
      <c r="S486" s="130"/>
      <c r="T486" s="127"/>
      <c r="U486" s="127"/>
      <c r="V486" s="127"/>
      <c r="W486" s="127"/>
      <c r="X486" s="127"/>
      <c r="Y486" s="127"/>
      <c r="Z486" s="127"/>
      <c r="AA486" s="127"/>
      <c r="AB486" s="127"/>
      <c r="AC486" s="127"/>
      <c r="AD486" s="127"/>
      <c r="AE486" s="127"/>
      <c r="AF486" s="127"/>
      <c r="AG486" s="127"/>
      <c r="AH486" s="127"/>
      <c r="AI486" s="127"/>
      <c r="AJ486" s="127"/>
      <c r="AK486" s="127"/>
      <c r="AL486" s="127"/>
      <c r="AM486" s="127"/>
    </row>
    <row r="487" spans="1:39" ht="15" customHeight="1" x14ac:dyDescent="0.25">
      <c r="A487" s="130"/>
      <c r="B487" s="130"/>
      <c r="C487" s="130"/>
      <c r="D487" s="130"/>
      <c r="E487" s="130"/>
      <c r="F487" s="130"/>
      <c r="G487" s="130"/>
      <c r="H487" s="130"/>
      <c r="I487" s="130"/>
      <c r="J487" s="130"/>
      <c r="K487" s="130"/>
      <c r="L487" s="130"/>
      <c r="M487" s="130"/>
      <c r="N487" s="130"/>
      <c r="O487" s="130"/>
      <c r="P487" s="130"/>
      <c r="Q487" s="130"/>
      <c r="R487" s="130"/>
      <c r="S487" s="130"/>
      <c r="T487" s="127"/>
      <c r="U487" s="127"/>
      <c r="V487" s="127"/>
      <c r="W487" s="127"/>
      <c r="X487" s="127"/>
      <c r="Y487" s="127"/>
      <c r="Z487" s="127"/>
      <c r="AA487" s="127"/>
      <c r="AB487" s="127"/>
      <c r="AC487" s="127"/>
      <c r="AD487" s="127"/>
      <c r="AE487" s="127"/>
      <c r="AF487" s="127"/>
      <c r="AG487" s="127"/>
      <c r="AH487" s="127"/>
      <c r="AI487" s="127"/>
      <c r="AJ487" s="127"/>
      <c r="AK487" s="127"/>
      <c r="AL487" s="127"/>
      <c r="AM487" s="127"/>
    </row>
    <row r="488" spans="1:39" ht="15" customHeight="1" x14ac:dyDescent="0.25">
      <c r="A488" s="130"/>
      <c r="B488" s="130"/>
      <c r="C488" s="130"/>
      <c r="D488" s="130"/>
      <c r="E488" s="130"/>
      <c r="F488" s="130"/>
      <c r="G488" s="130"/>
      <c r="H488" s="130"/>
      <c r="I488" s="130"/>
      <c r="J488" s="130"/>
      <c r="K488" s="130"/>
      <c r="L488" s="130"/>
      <c r="M488" s="130"/>
      <c r="N488" s="130"/>
      <c r="O488" s="130"/>
      <c r="P488" s="130"/>
      <c r="Q488" s="130"/>
      <c r="R488" s="130"/>
      <c r="S488" s="130"/>
      <c r="T488" s="127"/>
      <c r="U488" s="127"/>
      <c r="V488" s="127"/>
      <c r="W488" s="127"/>
      <c r="X488" s="127"/>
      <c r="Y488" s="127"/>
      <c r="Z488" s="127"/>
      <c r="AA488" s="127"/>
      <c r="AB488" s="127"/>
      <c r="AC488" s="127"/>
      <c r="AD488" s="127"/>
      <c r="AE488" s="127"/>
      <c r="AF488" s="127"/>
      <c r="AG488" s="127"/>
      <c r="AH488" s="127"/>
      <c r="AI488" s="127"/>
      <c r="AJ488" s="127"/>
      <c r="AK488" s="127"/>
      <c r="AL488" s="127"/>
      <c r="AM488" s="127"/>
    </row>
    <row r="489" spans="1:39" ht="15" customHeight="1" x14ac:dyDescent="0.25">
      <c r="A489" s="130"/>
      <c r="B489" s="130"/>
      <c r="C489" s="130"/>
      <c r="D489" s="130"/>
      <c r="E489" s="130"/>
      <c r="F489" s="130"/>
      <c r="G489" s="130"/>
      <c r="H489" s="130"/>
      <c r="I489" s="130"/>
      <c r="J489" s="130"/>
      <c r="K489" s="130"/>
      <c r="L489" s="130"/>
      <c r="M489" s="130"/>
      <c r="N489" s="130"/>
      <c r="O489" s="130"/>
      <c r="P489" s="130"/>
      <c r="Q489" s="130"/>
      <c r="R489" s="130"/>
      <c r="S489" s="130"/>
      <c r="T489" s="127"/>
      <c r="U489" s="127"/>
      <c r="V489" s="127"/>
      <c r="W489" s="127"/>
      <c r="X489" s="127"/>
      <c r="Y489" s="127"/>
      <c r="Z489" s="127"/>
      <c r="AA489" s="127"/>
      <c r="AB489" s="127"/>
      <c r="AC489" s="127"/>
      <c r="AD489" s="127"/>
      <c r="AE489" s="127"/>
      <c r="AF489" s="127"/>
      <c r="AG489" s="127"/>
      <c r="AH489" s="127"/>
      <c r="AI489" s="127"/>
      <c r="AJ489" s="127"/>
      <c r="AK489" s="127"/>
      <c r="AL489" s="127"/>
      <c r="AM489" s="127"/>
    </row>
    <row r="490" spans="1:39" ht="15" customHeight="1" x14ac:dyDescent="0.25">
      <c r="A490" s="130"/>
      <c r="B490" s="130"/>
      <c r="C490" s="130"/>
      <c r="D490" s="130"/>
      <c r="E490" s="130"/>
      <c r="F490" s="130"/>
      <c r="G490" s="130"/>
      <c r="H490" s="130"/>
      <c r="I490" s="130"/>
      <c r="J490" s="130"/>
      <c r="K490" s="130"/>
      <c r="L490" s="130"/>
      <c r="M490" s="130"/>
      <c r="N490" s="130"/>
      <c r="O490" s="130"/>
      <c r="P490" s="130"/>
      <c r="Q490" s="130"/>
      <c r="R490" s="130"/>
      <c r="S490" s="130"/>
      <c r="T490" s="127"/>
      <c r="U490" s="127"/>
      <c r="V490" s="127"/>
      <c r="W490" s="127"/>
      <c r="X490" s="127"/>
      <c r="Y490" s="127"/>
      <c r="Z490" s="127"/>
      <c r="AA490" s="127"/>
      <c r="AB490" s="127"/>
      <c r="AC490" s="127"/>
      <c r="AD490" s="127"/>
      <c r="AE490" s="127"/>
      <c r="AF490" s="127"/>
      <c r="AG490" s="127"/>
      <c r="AH490" s="127"/>
      <c r="AI490" s="127"/>
      <c r="AJ490" s="127"/>
      <c r="AK490" s="127"/>
      <c r="AL490" s="127"/>
      <c r="AM490" s="127"/>
    </row>
    <row r="491" spans="1:39" ht="15" customHeight="1" x14ac:dyDescent="0.25">
      <c r="A491" s="130"/>
      <c r="B491" s="130"/>
      <c r="C491" s="130"/>
      <c r="D491" s="130"/>
      <c r="E491" s="130"/>
      <c r="F491" s="130"/>
      <c r="G491" s="130"/>
      <c r="H491" s="130"/>
      <c r="I491" s="130"/>
      <c r="J491" s="130"/>
      <c r="K491" s="130"/>
      <c r="L491" s="130"/>
      <c r="M491" s="130"/>
      <c r="N491" s="130"/>
      <c r="O491" s="130"/>
      <c r="P491" s="130"/>
      <c r="Q491" s="130"/>
      <c r="R491" s="130"/>
      <c r="S491" s="130"/>
      <c r="T491" s="127"/>
      <c r="U491" s="127"/>
      <c r="V491" s="127"/>
      <c r="W491" s="127"/>
      <c r="X491" s="127"/>
      <c r="Y491" s="127"/>
      <c r="Z491" s="127"/>
      <c r="AA491" s="127"/>
      <c r="AB491" s="127"/>
      <c r="AC491" s="127"/>
      <c r="AD491" s="127"/>
      <c r="AE491" s="127"/>
      <c r="AF491" s="127"/>
      <c r="AG491" s="127"/>
      <c r="AH491" s="127"/>
      <c r="AI491" s="127"/>
      <c r="AJ491" s="127"/>
      <c r="AK491" s="127"/>
      <c r="AL491" s="127"/>
      <c r="AM491" s="127"/>
    </row>
    <row r="492" spans="1:39" ht="15" customHeight="1" x14ac:dyDescent="0.25">
      <c r="A492" s="130"/>
      <c r="B492" s="130"/>
      <c r="C492" s="130"/>
      <c r="D492" s="130"/>
      <c r="E492" s="130"/>
      <c r="F492" s="130"/>
      <c r="G492" s="130"/>
      <c r="H492" s="130"/>
      <c r="I492" s="130"/>
      <c r="J492" s="130"/>
      <c r="K492" s="130"/>
      <c r="L492" s="130"/>
      <c r="M492" s="130"/>
      <c r="N492" s="130"/>
      <c r="O492" s="130"/>
      <c r="P492" s="130"/>
      <c r="Q492" s="130"/>
      <c r="R492" s="130"/>
      <c r="S492" s="130"/>
      <c r="T492" s="127"/>
      <c r="U492" s="127"/>
      <c r="V492" s="127"/>
      <c r="W492" s="127"/>
      <c r="X492" s="127"/>
      <c r="Y492" s="127"/>
      <c r="Z492" s="127"/>
      <c r="AA492" s="127"/>
      <c r="AB492" s="127"/>
      <c r="AC492" s="127"/>
      <c r="AD492" s="127"/>
      <c r="AE492" s="127"/>
      <c r="AF492" s="127"/>
      <c r="AG492" s="127"/>
      <c r="AH492" s="127"/>
      <c r="AI492" s="127"/>
      <c r="AJ492" s="127"/>
      <c r="AK492" s="127"/>
      <c r="AL492" s="127"/>
      <c r="AM492" s="127"/>
    </row>
    <row r="493" spans="1:39" ht="15" customHeight="1" x14ac:dyDescent="0.25">
      <c r="A493" s="130"/>
      <c r="B493" s="130"/>
      <c r="C493" s="130"/>
      <c r="D493" s="130"/>
      <c r="E493" s="130"/>
      <c r="F493" s="130"/>
      <c r="G493" s="130"/>
      <c r="H493" s="130"/>
      <c r="I493" s="130"/>
      <c r="J493" s="130"/>
      <c r="K493" s="130"/>
      <c r="L493" s="130"/>
      <c r="M493" s="130"/>
      <c r="N493" s="130"/>
      <c r="O493" s="130"/>
      <c r="P493" s="130"/>
      <c r="Q493" s="130"/>
      <c r="R493" s="130"/>
      <c r="S493" s="130"/>
      <c r="T493" s="127"/>
      <c r="U493" s="127"/>
      <c r="V493" s="127"/>
      <c r="W493" s="127"/>
      <c r="X493" s="127"/>
      <c r="Y493" s="127"/>
      <c r="Z493" s="127"/>
      <c r="AA493" s="127"/>
      <c r="AB493" s="127"/>
      <c r="AC493" s="127"/>
      <c r="AD493" s="127"/>
      <c r="AE493" s="127"/>
      <c r="AF493" s="127"/>
      <c r="AG493" s="127"/>
      <c r="AH493" s="127"/>
      <c r="AI493" s="127"/>
      <c r="AJ493" s="127"/>
      <c r="AK493" s="127"/>
      <c r="AL493" s="127"/>
      <c r="AM493" s="127"/>
    </row>
    <row r="494" spans="1:39" ht="15" customHeight="1" x14ac:dyDescent="0.25">
      <c r="A494" s="130"/>
      <c r="B494" s="130"/>
      <c r="C494" s="130"/>
      <c r="D494" s="130"/>
      <c r="E494" s="130"/>
      <c r="F494" s="130"/>
      <c r="G494" s="130"/>
      <c r="H494" s="130"/>
      <c r="I494" s="130"/>
      <c r="J494" s="130"/>
      <c r="K494" s="130"/>
      <c r="L494" s="130"/>
      <c r="M494" s="130"/>
      <c r="N494" s="130"/>
      <c r="O494" s="130"/>
      <c r="P494" s="130"/>
      <c r="Q494" s="130"/>
      <c r="R494" s="130"/>
      <c r="S494" s="130"/>
      <c r="T494" s="127"/>
      <c r="U494" s="127"/>
      <c r="V494" s="127"/>
      <c r="W494" s="127"/>
      <c r="X494" s="127"/>
      <c r="Y494" s="127"/>
      <c r="Z494" s="127"/>
      <c r="AA494" s="127"/>
      <c r="AB494" s="127"/>
      <c r="AC494" s="127"/>
      <c r="AD494" s="127"/>
      <c r="AE494" s="127"/>
      <c r="AF494" s="127"/>
      <c r="AG494" s="127"/>
      <c r="AH494" s="127"/>
      <c r="AI494" s="127"/>
      <c r="AJ494" s="127"/>
      <c r="AK494" s="127"/>
      <c r="AL494" s="127"/>
      <c r="AM494" s="127"/>
    </row>
    <row r="495" spans="1:39" ht="15" customHeight="1" x14ac:dyDescent="0.25">
      <c r="A495" s="130"/>
      <c r="B495" s="130"/>
      <c r="C495" s="130"/>
      <c r="D495" s="130"/>
      <c r="E495" s="130"/>
      <c r="F495" s="130"/>
      <c r="G495" s="130"/>
      <c r="H495" s="130"/>
      <c r="I495" s="130"/>
      <c r="J495" s="130"/>
      <c r="K495" s="130"/>
      <c r="L495" s="130"/>
      <c r="M495" s="130"/>
      <c r="N495" s="130"/>
      <c r="O495" s="130"/>
      <c r="P495" s="130"/>
      <c r="Q495" s="130"/>
      <c r="R495" s="130"/>
      <c r="S495" s="130"/>
      <c r="T495" s="127"/>
      <c r="U495" s="127"/>
      <c r="V495" s="127"/>
      <c r="W495" s="127"/>
      <c r="X495" s="127"/>
      <c r="Y495" s="127"/>
      <c r="Z495" s="127"/>
      <c r="AA495" s="127"/>
      <c r="AB495" s="127"/>
      <c r="AC495" s="127"/>
      <c r="AD495" s="127"/>
      <c r="AE495" s="127"/>
      <c r="AF495" s="127"/>
      <c r="AG495" s="127"/>
      <c r="AH495" s="127"/>
      <c r="AI495" s="127"/>
      <c r="AJ495" s="127"/>
      <c r="AK495" s="127"/>
      <c r="AL495" s="127"/>
      <c r="AM495" s="127"/>
    </row>
    <row r="496" spans="1:39" ht="15" customHeight="1" x14ac:dyDescent="0.25">
      <c r="A496" s="130"/>
      <c r="B496" s="130"/>
      <c r="C496" s="130"/>
      <c r="D496" s="130"/>
      <c r="E496" s="130"/>
      <c r="F496" s="130"/>
      <c r="G496" s="130"/>
      <c r="H496" s="130"/>
      <c r="I496" s="130"/>
      <c r="J496" s="130"/>
      <c r="K496" s="130"/>
      <c r="L496" s="130"/>
      <c r="M496" s="130"/>
      <c r="N496" s="130"/>
      <c r="O496" s="130"/>
      <c r="P496" s="130"/>
      <c r="Q496" s="130"/>
      <c r="R496" s="130"/>
      <c r="S496" s="130"/>
      <c r="T496" s="127"/>
      <c r="U496" s="127"/>
      <c r="V496" s="127"/>
      <c r="W496" s="127"/>
      <c r="X496" s="127"/>
      <c r="Y496" s="127"/>
      <c r="Z496" s="127"/>
      <c r="AA496" s="127"/>
      <c r="AB496" s="127"/>
      <c r="AC496" s="127"/>
      <c r="AD496" s="127"/>
      <c r="AE496" s="127"/>
      <c r="AF496" s="127"/>
      <c r="AG496" s="127"/>
      <c r="AH496" s="127"/>
      <c r="AI496" s="127"/>
      <c r="AJ496" s="127"/>
      <c r="AK496" s="127"/>
      <c r="AL496" s="127"/>
      <c r="AM496" s="127"/>
    </row>
    <row r="497" spans="1:39" ht="15" customHeight="1" x14ac:dyDescent="0.25">
      <c r="A497" s="130"/>
      <c r="B497" s="130"/>
      <c r="C497" s="130"/>
      <c r="D497" s="130"/>
      <c r="E497" s="130"/>
      <c r="F497" s="130"/>
      <c r="G497" s="130"/>
      <c r="H497" s="130"/>
      <c r="I497" s="130"/>
      <c r="J497" s="130"/>
      <c r="K497" s="130"/>
      <c r="L497" s="130"/>
      <c r="M497" s="130"/>
      <c r="N497" s="130"/>
      <c r="O497" s="130"/>
      <c r="P497" s="130"/>
      <c r="Q497" s="130"/>
      <c r="R497" s="130"/>
      <c r="S497" s="130"/>
      <c r="T497" s="127"/>
      <c r="U497" s="127"/>
      <c r="V497" s="127"/>
      <c r="W497" s="127"/>
      <c r="X497" s="127"/>
      <c r="Y497" s="127"/>
      <c r="Z497" s="127"/>
      <c r="AA497" s="127"/>
      <c r="AB497" s="127"/>
      <c r="AC497" s="127"/>
      <c r="AD497" s="127"/>
      <c r="AE497" s="127"/>
      <c r="AF497" s="127"/>
      <c r="AG497" s="127"/>
      <c r="AH497" s="127"/>
      <c r="AI497" s="127"/>
      <c r="AJ497" s="127"/>
      <c r="AK497" s="127"/>
      <c r="AL497" s="127"/>
      <c r="AM497" s="127"/>
    </row>
    <row r="498" spans="1:39" ht="15" customHeight="1" x14ac:dyDescent="0.25">
      <c r="A498" s="130"/>
      <c r="B498" s="130"/>
      <c r="C498" s="130"/>
      <c r="D498" s="130"/>
      <c r="E498" s="130"/>
      <c r="F498" s="130"/>
      <c r="G498" s="130"/>
      <c r="H498" s="130"/>
      <c r="I498" s="130"/>
      <c r="J498" s="130"/>
      <c r="K498" s="130"/>
      <c r="L498" s="130"/>
      <c r="M498" s="130"/>
      <c r="N498" s="130"/>
      <c r="O498" s="130"/>
      <c r="P498" s="130"/>
      <c r="Q498" s="130"/>
      <c r="R498" s="130"/>
      <c r="S498" s="130"/>
      <c r="T498" s="127"/>
      <c r="U498" s="127"/>
      <c r="V498" s="127"/>
      <c r="W498" s="127"/>
      <c r="X498" s="127"/>
      <c r="Y498" s="127"/>
      <c r="Z498" s="127"/>
      <c r="AA498" s="127"/>
      <c r="AB498" s="127"/>
      <c r="AC498" s="127"/>
      <c r="AD498" s="127"/>
      <c r="AE498" s="127"/>
      <c r="AF498" s="127"/>
      <c r="AG498" s="127"/>
      <c r="AH498" s="127"/>
      <c r="AI498" s="127"/>
      <c r="AJ498" s="127"/>
      <c r="AK498" s="127"/>
      <c r="AL498" s="127"/>
      <c r="AM498" s="127"/>
    </row>
    <row r="499" spans="1:39" ht="15" customHeight="1" x14ac:dyDescent="0.25">
      <c r="A499" s="130"/>
      <c r="B499" s="130"/>
      <c r="C499" s="130"/>
      <c r="D499" s="130"/>
      <c r="E499" s="130"/>
      <c r="F499" s="130"/>
      <c r="G499" s="130"/>
      <c r="H499" s="130"/>
      <c r="I499" s="130"/>
      <c r="J499" s="130"/>
      <c r="K499" s="130"/>
      <c r="L499" s="130"/>
      <c r="M499" s="130"/>
      <c r="N499" s="130"/>
      <c r="O499" s="130"/>
      <c r="P499" s="130"/>
      <c r="Q499" s="130"/>
      <c r="R499" s="130"/>
      <c r="S499" s="130"/>
      <c r="T499" s="127"/>
      <c r="U499" s="127"/>
      <c r="V499" s="127"/>
      <c r="W499" s="127"/>
      <c r="X499" s="127"/>
      <c r="Y499" s="127"/>
      <c r="Z499" s="127"/>
      <c r="AA499" s="127"/>
      <c r="AB499" s="127"/>
      <c r="AC499" s="127"/>
      <c r="AD499" s="127"/>
      <c r="AE499" s="127"/>
      <c r="AF499" s="127"/>
      <c r="AG499" s="127"/>
      <c r="AH499" s="127"/>
      <c r="AI499" s="127"/>
      <c r="AJ499" s="127"/>
      <c r="AK499" s="127"/>
      <c r="AL499" s="127"/>
      <c r="AM499" s="127"/>
    </row>
    <row r="500" spans="1:39" ht="15" customHeight="1" x14ac:dyDescent="0.25">
      <c r="A500" s="130"/>
      <c r="B500" s="130"/>
      <c r="C500" s="130"/>
      <c r="D500" s="130"/>
      <c r="E500" s="130"/>
      <c r="F500" s="130"/>
      <c r="G500" s="130"/>
      <c r="H500" s="130"/>
      <c r="I500" s="130"/>
      <c r="J500" s="130"/>
      <c r="K500" s="130"/>
      <c r="L500" s="130"/>
      <c r="M500" s="130"/>
      <c r="N500" s="130"/>
      <c r="O500" s="130"/>
      <c r="P500" s="130"/>
      <c r="Q500" s="130"/>
      <c r="R500" s="130"/>
      <c r="S500" s="130"/>
      <c r="T500" s="127"/>
      <c r="U500" s="127"/>
      <c r="V500" s="127"/>
      <c r="W500" s="127"/>
      <c r="X500" s="127"/>
      <c r="Y500" s="127"/>
      <c r="Z500" s="127"/>
      <c r="AA500" s="127"/>
      <c r="AB500" s="127"/>
      <c r="AC500" s="127"/>
      <c r="AD500" s="127"/>
      <c r="AE500" s="127"/>
      <c r="AF500" s="127"/>
      <c r="AG500" s="127"/>
      <c r="AH500" s="127"/>
      <c r="AI500" s="127"/>
      <c r="AJ500" s="127"/>
      <c r="AK500" s="127"/>
      <c r="AL500" s="127"/>
      <c r="AM500" s="127"/>
    </row>
    <row r="501" spans="1:39" ht="15" customHeight="1" x14ac:dyDescent="0.25">
      <c r="A501" s="127"/>
      <c r="B501" s="127"/>
      <c r="C501" s="127"/>
      <c r="D501" s="127"/>
      <c r="E501" s="127"/>
      <c r="F501" s="127"/>
      <c r="G501" s="127"/>
      <c r="H501" s="127"/>
      <c r="I501" s="127"/>
      <c r="J501" s="127"/>
      <c r="K501" s="127"/>
      <c r="L501" s="127"/>
      <c r="M501" s="127"/>
      <c r="N501" s="127"/>
      <c r="O501" s="127"/>
      <c r="P501" s="127"/>
      <c r="Q501" s="127"/>
      <c r="R501" s="127"/>
      <c r="S501" s="127"/>
      <c r="T501" s="127"/>
      <c r="U501" s="127"/>
      <c r="V501" s="127"/>
      <c r="W501" s="127"/>
      <c r="X501" s="127"/>
      <c r="Y501" s="127"/>
      <c r="Z501" s="127"/>
      <c r="AA501" s="127"/>
      <c r="AB501" s="127"/>
      <c r="AC501" s="127"/>
      <c r="AD501" s="127"/>
      <c r="AE501" s="127"/>
      <c r="AF501" s="127"/>
      <c r="AG501" s="127"/>
      <c r="AH501" s="127"/>
      <c r="AI501" s="127"/>
      <c r="AJ501" s="127"/>
      <c r="AK501" s="127"/>
      <c r="AL501" s="127"/>
      <c r="AM501" s="127"/>
    </row>
    <row r="502" spans="1:39" ht="15" customHeight="1" x14ac:dyDescent="0.25">
      <c r="A502" s="127"/>
      <c r="B502" s="127"/>
      <c r="C502" s="127"/>
      <c r="D502" s="127"/>
      <c r="E502" s="127"/>
      <c r="F502" s="127"/>
      <c r="G502" s="127"/>
      <c r="H502" s="127"/>
      <c r="I502" s="127"/>
      <c r="J502" s="127"/>
      <c r="K502" s="127"/>
      <c r="L502" s="127"/>
      <c r="M502" s="127"/>
      <c r="N502" s="127"/>
      <c r="O502" s="127"/>
      <c r="P502" s="127"/>
      <c r="Q502" s="127"/>
      <c r="R502" s="127"/>
      <c r="S502" s="127"/>
      <c r="T502" s="127"/>
      <c r="U502" s="127"/>
      <c r="V502" s="127"/>
      <c r="W502" s="127"/>
      <c r="X502" s="127"/>
      <c r="Y502" s="127"/>
      <c r="Z502" s="127"/>
      <c r="AA502" s="127"/>
      <c r="AB502" s="127"/>
      <c r="AC502" s="127"/>
      <c r="AD502" s="127"/>
      <c r="AE502" s="127"/>
      <c r="AF502" s="127"/>
      <c r="AG502" s="127"/>
      <c r="AH502" s="127"/>
      <c r="AI502" s="127"/>
      <c r="AJ502" s="127"/>
      <c r="AK502" s="127"/>
      <c r="AL502" s="127"/>
      <c r="AM502" s="127"/>
    </row>
    <row r="503" spans="1:39" ht="15" customHeight="1" x14ac:dyDescent="0.25">
      <c r="A503" s="127"/>
      <c r="B503" s="127"/>
      <c r="C503" s="127"/>
      <c r="D503" s="127"/>
      <c r="E503" s="127"/>
      <c r="F503" s="127"/>
      <c r="G503" s="127"/>
      <c r="H503" s="127"/>
      <c r="I503" s="127"/>
      <c r="J503" s="127"/>
      <c r="K503" s="127"/>
      <c r="L503" s="127"/>
      <c r="M503" s="127"/>
      <c r="N503" s="127"/>
      <c r="O503" s="127"/>
      <c r="P503" s="127"/>
      <c r="Q503" s="127"/>
      <c r="R503" s="127"/>
      <c r="S503" s="127"/>
      <c r="T503" s="127"/>
      <c r="U503" s="127"/>
      <c r="V503" s="127"/>
      <c r="W503" s="127"/>
      <c r="X503" s="127"/>
      <c r="Y503" s="127"/>
      <c r="Z503" s="127"/>
      <c r="AA503" s="127"/>
      <c r="AB503" s="127"/>
      <c r="AC503" s="127"/>
      <c r="AD503" s="127"/>
      <c r="AE503" s="127"/>
      <c r="AF503" s="127"/>
      <c r="AG503" s="127"/>
      <c r="AH503" s="127"/>
      <c r="AI503" s="127"/>
      <c r="AJ503" s="127"/>
      <c r="AK503" s="127"/>
      <c r="AL503" s="127"/>
      <c r="AM503" s="127"/>
    </row>
  </sheetData>
  <mergeCells count="3">
    <mergeCell ref="B8:E8"/>
    <mergeCell ref="I8:L8"/>
    <mergeCell ref="B71:E71"/>
  </mergeCells>
  <pageMargins left="0.7" right="0.7" top="0.75" bottom="0.75" header="0.3" footer="0.3"/>
  <pageSetup orientation="portrait" horizontalDpi="0" verticalDpi="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9D332-5B6F-4963-8614-FA0C85A07817}">
  <dimension ref="A1:BE503"/>
  <sheetViews>
    <sheetView showGridLines="0" zoomScale="80" zoomScaleNormal="80" workbookViewId="0">
      <selection activeCell="A29" sqref="A1:XFD1048576"/>
    </sheetView>
  </sheetViews>
  <sheetFormatPr defaultColWidth="9.1796875" defaultRowHeight="15" customHeight="1" x14ac:dyDescent="0.25"/>
  <cols>
    <col min="1" max="1" width="19.1796875" style="73" customWidth="1"/>
    <col min="2" max="2" width="14.7265625" style="73" customWidth="1"/>
    <col min="3" max="3" width="12.54296875" style="73" customWidth="1"/>
    <col min="4" max="4" width="21.54296875" style="73" customWidth="1"/>
    <col min="5" max="5" width="18.81640625" style="73" bestFit="1" customWidth="1"/>
    <col min="6" max="7" width="3.7265625" style="73" customWidth="1"/>
    <col min="8" max="8" width="16.54296875" style="73" bestFit="1" customWidth="1"/>
    <col min="9" max="9" width="11.7265625" style="73" customWidth="1"/>
    <col min="10" max="10" width="11.81640625" style="73" customWidth="1"/>
    <col min="11" max="11" width="15.1796875" style="73" bestFit="1" customWidth="1"/>
    <col min="12" max="12" width="16.26953125" style="73" bestFit="1" customWidth="1"/>
    <col min="13" max="13" width="17.7265625" style="73" bestFit="1" customWidth="1"/>
    <col min="14" max="14" width="3" style="73" customWidth="1"/>
    <col min="15" max="15" width="13.26953125" style="73" customWidth="1"/>
    <col min="16" max="16" width="10" style="73" customWidth="1"/>
    <col min="17" max="17" width="7" style="73" bestFit="1" customWidth="1"/>
    <col min="18" max="18" width="17.36328125" style="73" bestFit="1" customWidth="1"/>
    <col min="19" max="19" width="16.54296875" style="73" bestFit="1" customWidth="1"/>
    <col min="20" max="20" width="18.1796875" style="73" bestFit="1" customWidth="1"/>
    <col min="21" max="21" width="15.1796875" style="73" bestFit="1" customWidth="1"/>
    <col min="22" max="22" width="16.54296875" style="73" bestFit="1" customWidth="1"/>
    <col min="23" max="16384" width="9.1796875" style="73"/>
  </cols>
  <sheetData>
    <row r="1" spans="1:57" ht="49.5" customHeight="1" thickBot="1" x14ac:dyDescent="0.3">
      <c r="A1" s="72"/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  <c r="AA1" s="72"/>
      <c r="AB1" s="72"/>
      <c r="AC1" s="72"/>
      <c r="AD1" s="72"/>
      <c r="AE1" s="72"/>
      <c r="AF1" s="72"/>
      <c r="AG1" s="72"/>
      <c r="AH1" s="72"/>
      <c r="AI1" s="72"/>
      <c r="AJ1" s="72"/>
      <c r="AK1" s="72"/>
      <c r="AL1" s="72"/>
      <c r="AM1" s="72"/>
      <c r="AN1" s="72"/>
      <c r="AO1" s="72"/>
      <c r="AP1" s="72"/>
      <c r="AQ1" s="72"/>
      <c r="AR1" s="72"/>
      <c r="AS1" s="72"/>
      <c r="AT1" s="72"/>
      <c r="AU1" s="72"/>
      <c r="AV1" s="72"/>
      <c r="AW1" s="72"/>
      <c r="AX1" s="72"/>
      <c r="AY1" s="72"/>
      <c r="AZ1" s="72"/>
      <c r="BA1" s="72"/>
      <c r="BB1" s="72"/>
      <c r="BC1" s="72"/>
      <c r="BD1" s="72"/>
      <c r="BE1" s="72"/>
    </row>
    <row r="2" spans="1:57" s="75" customFormat="1" ht="24.5" thickTop="1" thickBot="1" x14ac:dyDescent="0.6">
      <c r="A2" s="109" t="s">
        <v>401</v>
      </c>
      <c r="B2" s="110"/>
      <c r="C2" s="110"/>
      <c r="D2" s="109" t="s">
        <v>452</v>
      </c>
      <c r="E2" s="110"/>
      <c r="F2" s="110"/>
      <c r="G2" s="110"/>
      <c r="H2" s="111"/>
      <c r="I2" s="111"/>
      <c r="J2" s="110"/>
      <c r="K2" s="111"/>
      <c r="L2" s="111"/>
      <c r="M2" s="110"/>
      <c r="N2" s="110"/>
      <c r="O2" s="110"/>
      <c r="P2" s="110"/>
      <c r="Q2" s="110"/>
      <c r="R2" s="110"/>
      <c r="S2" s="112" t="s">
        <v>678</v>
      </c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 s="74"/>
      <c r="AO2" s="74"/>
      <c r="AP2" s="74"/>
      <c r="AQ2" s="74"/>
      <c r="AR2" s="74"/>
      <c r="AS2" s="74"/>
      <c r="AT2" s="74"/>
      <c r="AU2" s="74"/>
      <c r="AV2" s="74"/>
      <c r="AW2" s="74"/>
      <c r="AX2" s="74"/>
      <c r="AY2" s="74"/>
      <c r="AZ2" s="74"/>
      <c r="BA2" s="74"/>
      <c r="BB2" s="74"/>
      <c r="BC2" s="74"/>
      <c r="BD2" s="74"/>
      <c r="BE2" s="74"/>
    </row>
    <row r="3" spans="1:57" s="75" customFormat="1" ht="15" customHeight="1" thickTop="1" x14ac:dyDescent="0.35">
      <c r="A3" s="113" t="s">
        <v>403</v>
      </c>
      <c r="B3" s="114">
        <v>45382</v>
      </c>
      <c r="C3" s="115"/>
      <c r="D3" s="116"/>
      <c r="E3" s="115"/>
      <c r="F3" s="115"/>
      <c r="G3" s="115"/>
      <c r="H3" s="76">
        <v>573274109.75189996</v>
      </c>
      <c r="I3" s="117" t="s">
        <v>404</v>
      </c>
      <c r="J3" s="115"/>
      <c r="K3" s="118" t="s">
        <v>405</v>
      </c>
      <c r="L3" s="119">
        <v>360</v>
      </c>
      <c r="M3" s="115"/>
      <c r="N3" s="115"/>
      <c r="O3" s="115"/>
      <c r="P3" s="115"/>
      <c r="Q3" s="115"/>
      <c r="R3" s="115"/>
      <c r="S3" s="115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 s="74"/>
      <c r="AO3" s="74"/>
      <c r="AP3" s="74"/>
      <c r="AQ3" s="74"/>
      <c r="AR3" s="74"/>
      <c r="AS3" s="74"/>
      <c r="AT3" s="74"/>
      <c r="AU3" s="74"/>
      <c r="AV3" s="74"/>
      <c r="AW3" s="74"/>
      <c r="AX3" s="74"/>
      <c r="AY3" s="74"/>
      <c r="AZ3" s="74"/>
      <c r="BA3" s="74"/>
      <c r="BB3" s="74"/>
      <c r="BC3" s="74"/>
      <c r="BD3" s="74"/>
      <c r="BE3" s="74"/>
    </row>
    <row r="4" spans="1:57" s="75" customFormat="1" ht="15" customHeight="1" thickBot="1" x14ac:dyDescent="0.4">
      <c r="A4" s="113" t="s">
        <v>406</v>
      </c>
      <c r="B4" s="114">
        <v>45309</v>
      </c>
      <c r="C4" s="115"/>
      <c r="D4" s="115"/>
      <c r="E4" s="115"/>
      <c r="F4" s="115"/>
      <c r="G4" s="115"/>
      <c r="H4" s="120">
        <f>+E126</f>
        <v>650924509.6469003</v>
      </c>
      <c r="I4" s="121" t="s">
        <v>407</v>
      </c>
      <c r="J4" s="115"/>
      <c r="K4" s="122" t="s">
        <v>408</v>
      </c>
      <c r="L4" s="123">
        <v>0.89142279369569999</v>
      </c>
      <c r="M4" s="115"/>
      <c r="N4" s="124"/>
      <c r="O4" s="115"/>
      <c r="P4" s="115"/>
      <c r="Q4" s="115"/>
      <c r="R4" s="115"/>
      <c r="S4" s="115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 s="74"/>
      <c r="AO4" s="74"/>
      <c r="AP4" s="74"/>
      <c r="AQ4" s="74"/>
      <c r="AR4" s="74"/>
      <c r="AS4" s="74"/>
      <c r="AT4" s="74"/>
      <c r="AU4" s="74"/>
      <c r="AV4" s="74"/>
      <c r="AW4" s="74"/>
      <c r="AX4" s="74"/>
      <c r="AY4" s="74"/>
      <c r="AZ4" s="74"/>
      <c r="BA4" s="74"/>
      <c r="BB4" s="74"/>
      <c r="BC4" s="74"/>
      <c r="BD4" s="74"/>
      <c r="BE4" s="74"/>
    </row>
    <row r="5" spans="1:57" s="75" customFormat="1" ht="15" customHeight="1" thickBot="1" x14ac:dyDescent="0.4">
      <c r="A5" s="113" t="s">
        <v>409</v>
      </c>
      <c r="B5" s="114">
        <v>45365</v>
      </c>
      <c r="C5" s="115"/>
      <c r="D5" s="115"/>
      <c r="E5" s="115"/>
      <c r="F5" s="115"/>
      <c r="G5" s="115"/>
      <c r="H5" s="77">
        <f>(H4*L4/H3-1)*L3/(B3-B4)</f>
        <v>6.0000001037117751E-2</v>
      </c>
      <c r="I5" s="126" t="s">
        <v>410</v>
      </c>
      <c r="J5" s="115"/>
      <c r="K5" s="115"/>
      <c r="L5" s="115"/>
      <c r="M5" s="115"/>
      <c r="N5" s="124"/>
      <c r="O5" s="115"/>
      <c r="P5" s="115"/>
      <c r="Q5" s="127"/>
      <c r="R5" s="127"/>
      <c r="S5" s="127"/>
      <c r="T5" s="127"/>
      <c r="U5" s="127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 s="74"/>
      <c r="AO5" s="74"/>
      <c r="AP5" s="74"/>
      <c r="AQ5" s="74"/>
      <c r="AR5" s="74"/>
      <c r="AS5" s="74"/>
      <c r="AT5" s="74"/>
      <c r="AU5" s="74"/>
      <c r="AV5" s="74"/>
      <c r="AW5" s="74"/>
      <c r="AX5" s="74"/>
      <c r="AY5" s="74"/>
      <c r="AZ5" s="74"/>
      <c r="BA5" s="74"/>
      <c r="BB5" s="74"/>
      <c r="BC5" s="74"/>
      <c r="BD5" s="74"/>
      <c r="BE5" s="74"/>
    </row>
    <row r="6" spans="1:57" s="75" customFormat="1" ht="15" customHeight="1" x14ac:dyDescent="0.35">
      <c r="A6" s="113" t="s">
        <v>411</v>
      </c>
      <c r="B6" s="114">
        <v>45400</v>
      </c>
      <c r="C6" s="115"/>
      <c r="D6" s="115"/>
      <c r="E6" s="115"/>
      <c r="F6" s="115"/>
      <c r="G6" s="128"/>
      <c r="H6" s="115"/>
      <c r="I6" s="115"/>
      <c r="J6" s="115"/>
      <c r="K6" s="115"/>
      <c r="L6" s="115"/>
      <c r="M6" s="115"/>
      <c r="N6" s="124"/>
      <c r="O6" s="115"/>
      <c r="P6" s="115"/>
      <c r="Q6" s="127"/>
      <c r="R6" s="127"/>
      <c r="S6" s="127"/>
      <c r="T6" s="127"/>
      <c r="U6" s="127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 s="74"/>
      <c r="AO6" s="74"/>
      <c r="AP6" s="74"/>
      <c r="AQ6" s="74"/>
      <c r="AR6" s="74"/>
      <c r="AS6" s="74"/>
      <c r="AT6" s="74"/>
      <c r="AU6" s="74"/>
      <c r="AV6" s="74"/>
      <c r="AW6" s="74"/>
      <c r="AX6" s="74"/>
      <c r="AY6" s="74"/>
      <c r="AZ6" s="74"/>
      <c r="BA6" s="74"/>
      <c r="BB6" s="74"/>
      <c r="BC6" s="74"/>
      <c r="BD6" s="74"/>
      <c r="BE6" s="74"/>
    </row>
    <row r="7" spans="1:57" s="75" customFormat="1" ht="15" customHeight="1" x14ac:dyDescent="0.3">
      <c r="A7" s="129" t="s">
        <v>412</v>
      </c>
      <c r="B7" s="130"/>
      <c r="C7" s="130"/>
      <c r="D7" s="130"/>
      <c r="E7" s="130"/>
      <c r="F7" s="131"/>
      <c r="G7" s="132"/>
      <c r="H7" s="129"/>
      <c r="I7" s="130"/>
      <c r="J7" s="130"/>
      <c r="K7" s="130"/>
      <c r="L7" s="130"/>
      <c r="M7" s="113"/>
      <c r="N7" s="113"/>
      <c r="O7" s="113"/>
      <c r="P7" s="113"/>
      <c r="Q7" s="127"/>
      <c r="R7" s="127"/>
      <c r="S7" s="127"/>
      <c r="T7" s="127"/>
      <c r="U7" s="127"/>
      <c r="V7" s="127"/>
      <c r="W7" s="127"/>
      <c r="X7" s="127"/>
      <c r="Y7" s="127"/>
      <c r="Z7" s="127"/>
      <c r="AA7" s="127"/>
      <c r="AB7" s="127"/>
      <c r="AC7" s="127"/>
      <c r="AD7" s="127"/>
      <c r="AE7" s="127"/>
      <c r="AF7" s="127"/>
      <c r="AG7" s="127"/>
      <c r="AH7" s="127"/>
      <c r="AI7" s="127"/>
      <c r="AJ7" s="127"/>
      <c r="AK7" s="127"/>
      <c r="AL7" s="127"/>
      <c r="AM7" s="127"/>
    </row>
    <row r="8" spans="1:57" s="75" customFormat="1" ht="15" customHeight="1" x14ac:dyDescent="0.3">
      <c r="A8" s="130"/>
      <c r="B8" s="178" t="s">
        <v>413</v>
      </c>
      <c r="C8" s="179"/>
      <c r="D8" s="179"/>
      <c r="E8" s="180"/>
      <c r="F8" s="113"/>
      <c r="G8" s="133"/>
      <c r="H8" s="130"/>
      <c r="I8" s="178"/>
      <c r="J8" s="179"/>
      <c r="K8" s="179"/>
      <c r="L8" s="180"/>
      <c r="M8" s="113"/>
      <c r="N8" s="113"/>
      <c r="O8" s="113"/>
      <c r="P8" s="113"/>
      <c r="Q8" s="127"/>
      <c r="R8" s="127"/>
      <c r="S8" s="127"/>
      <c r="T8" s="127"/>
      <c r="U8" s="127"/>
      <c r="V8" s="127"/>
      <c r="W8" s="127"/>
      <c r="X8" s="127"/>
      <c r="Y8" s="127"/>
      <c r="Z8" s="127"/>
      <c r="AA8" s="127"/>
      <c r="AB8" s="127"/>
      <c r="AC8" s="127"/>
      <c r="AD8" s="127"/>
      <c r="AE8" s="127"/>
      <c r="AF8" s="127"/>
      <c r="AG8" s="127"/>
      <c r="AH8" s="127"/>
      <c r="AI8" s="127"/>
      <c r="AJ8" s="127"/>
      <c r="AK8" s="127"/>
      <c r="AL8" s="127"/>
      <c r="AM8" s="127"/>
    </row>
    <row r="9" spans="1:57" s="75" customFormat="1" ht="15" customHeight="1" x14ac:dyDescent="0.25">
      <c r="A9" s="134" t="s">
        <v>414</v>
      </c>
      <c r="B9" s="134" t="s">
        <v>2</v>
      </c>
      <c r="C9" s="134" t="s">
        <v>3</v>
      </c>
      <c r="D9" s="134" t="s">
        <v>415</v>
      </c>
      <c r="E9" s="135" t="s">
        <v>416</v>
      </c>
      <c r="F9" s="136"/>
      <c r="G9" s="133"/>
      <c r="H9" s="134"/>
      <c r="I9" s="134"/>
      <c r="J9" s="134"/>
      <c r="K9" s="134"/>
      <c r="L9" s="134"/>
      <c r="M9" s="130"/>
      <c r="N9" s="113"/>
      <c r="O9" s="113"/>
      <c r="P9" s="113"/>
      <c r="Q9" s="127"/>
      <c r="R9" s="127"/>
      <c r="S9" s="127"/>
      <c r="T9" s="127"/>
      <c r="U9" s="127"/>
      <c r="V9" s="127"/>
      <c r="W9" s="127"/>
      <c r="X9" s="127"/>
      <c r="Y9" s="127"/>
      <c r="Z9" s="127"/>
      <c r="AA9" s="127"/>
      <c r="AB9" s="127"/>
      <c r="AC9" s="127"/>
      <c r="AD9" s="127"/>
      <c r="AE9" s="127"/>
      <c r="AF9" s="127"/>
      <c r="AG9" s="127"/>
      <c r="AH9" s="127"/>
      <c r="AI9" s="127"/>
      <c r="AJ9" s="127"/>
      <c r="AK9" s="127"/>
      <c r="AL9" s="127"/>
      <c r="AM9" s="127"/>
    </row>
    <row r="10" spans="1:57" s="75" customFormat="1" ht="15" customHeight="1" x14ac:dyDescent="0.25">
      <c r="A10" s="113" t="s">
        <v>679</v>
      </c>
      <c r="B10" s="137">
        <v>45365</v>
      </c>
      <c r="C10" s="137">
        <v>45400</v>
      </c>
      <c r="D10" s="78">
        <v>1898360</v>
      </c>
      <c r="E10" s="79">
        <v>1903844.36</v>
      </c>
      <c r="F10" s="80"/>
      <c r="G10" s="81"/>
      <c r="H10" s="113"/>
      <c r="I10" s="137"/>
      <c r="J10" s="137"/>
      <c r="K10" s="80"/>
      <c r="L10" s="80"/>
      <c r="M10" s="130"/>
      <c r="N10" s="113"/>
      <c r="O10" s="113"/>
      <c r="P10" s="113"/>
      <c r="Q10" s="127"/>
      <c r="R10" s="127"/>
      <c r="S10" s="127"/>
      <c r="T10" s="127"/>
      <c r="U10" s="127"/>
      <c r="V10" s="127"/>
      <c r="W10" s="127"/>
      <c r="X10" s="127"/>
      <c r="Y10" s="127"/>
      <c r="Z10" s="127"/>
      <c r="AA10" s="127"/>
      <c r="AB10" s="127"/>
      <c r="AC10" s="127"/>
      <c r="AD10" s="127"/>
      <c r="AE10" s="127"/>
      <c r="AF10" s="127"/>
      <c r="AG10" s="127"/>
      <c r="AH10" s="127"/>
      <c r="AI10" s="127"/>
      <c r="AJ10" s="127"/>
      <c r="AK10" s="127"/>
      <c r="AL10" s="127"/>
      <c r="AM10" s="127"/>
    </row>
    <row r="11" spans="1:57" s="75" customFormat="1" ht="15" customHeight="1" x14ac:dyDescent="0.25">
      <c r="A11" s="113" t="s">
        <v>680</v>
      </c>
      <c r="B11" s="137">
        <v>45365</v>
      </c>
      <c r="C11" s="137">
        <v>45400</v>
      </c>
      <c r="D11" s="78">
        <v>2059000</v>
      </c>
      <c r="E11" s="79">
        <v>2064378.74</v>
      </c>
      <c r="F11" s="80"/>
      <c r="G11" s="81"/>
      <c r="H11" s="113"/>
      <c r="I11" s="137"/>
      <c r="J11" s="137"/>
      <c r="K11" s="80"/>
      <c r="L11" s="80"/>
      <c r="M11" s="130"/>
      <c r="N11" s="113"/>
      <c r="O11" s="113"/>
      <c r="P11" s="113"/>
      <c r="Q11" s="127"/>
      <c r="R11" s="127"/>
      <c r="S11" s="127"/>
      <c r="T11" s="138"/>
      <c r="U11" s="138"/>
      <c r="V11" s="127"/>
      <c r="W11" s="127"/>
      <c r="X11" s="127"/>
      <c r="Y11" s="127"/>
      <c r="Z11" s="127"/>
      <c r="AA11" s="127"/>
      <c r="AB11" s="127"/>
      <c r="AC11" s="127"/>
      <c r="AD11" s="127"/>
      <c r="AE11" s="127"/>
      <c r="AF11" s="127"/>
      <c r="AG11" s="127"/>
      <c r="AH11" s="127"/>
      <c r="AI11" s="127"/>
      <c r="AJ11" s="127"/>
      <c r="AK11" s="127"/>
      <c r="AL11" s="127"/>
      <c r="AM11" s="127"/>
    </row>
    <row r="12" spans="1:57" s="75" customFormat="1" ht="15" customHeight="1" x14ac:dyDescent="0.25">
      <c r="A12" s="113" t="s">
        <v>681</v>
      </c>
      <c r="B12" s="137">
        <v>45309</v>
      </c>
      <c r="C12" s="137">
        <v>45400</v>
      </c>
      <c r="D12" s="78">
        <v>11641180</v>
      </c>
      <c r="E12" s="79">
        <v>11775443.92</v>
      </c>
      <c r="F12" s="80"/>
      <c r="G12" s="81"/>
      <c r="H12" s="113"/>
      <c r="I12" s="137"/>
      <c r="J12" s="137"/>
      <c r="K12" s="80"/>
      <c r="L12" s="80"/>
      <c r="M12" s="130"/>
      <c r="N12" s="113"/>
      <c r="O12" s="113"/>
      <c r="P12" s="113"/>
      <c r="Q12" s="127"/>
      <c r="R12" s="127"/>
      <c r="S12" s="127"/>
      <c r="T12" s="138"/>
      <c r="U12" s="138"/>
      <c r="V12" s="127"/>
      <c r="W12" s="127"/>
      <c r="X12" s="127"/>
      <c r="Y12" s="127"/>
      <c r="Z12" s="127"/>
      <c r="AA12" s="127"/>
      <c r="AB12" s="127"/>
      <c r="AC12" s="127"/>
      <c r="AD12" s="127"/>
      <c r="AE12" s="127"/>
      <c r="AF12" s="127"/>
      <c r="AG12" s="127"/>
      <c r="AH12" s="127"/>
      <c r="AI12" s="127"/>
      <c r="AJ12" s="127"/>
      <c r="AK12" s="127"/>
      <c r="AL12" s="127"/>
      <c r="AM12" s="127"/>
    </row>
    <row r="13" spans="1:57" s="75" customFormat="1" ht="15" customHeight="1" x14ac:dyDescent="0.25">
      <c r="A13" s="113" t="s">
        <v>682</v>
      </c>
      <c r="B13" s="137">
        <v>45365</v>
      </c>
      <c r="C13" s="137">
        <v>45400</v>
      </c>
      <c r="D13" s="78">
        <v>883400</v>
      </c>
      <c r="E13" s="79">
        <v>886059.59</v>
      </c>
      <c r="F13" s="80"/>
      <c r="G13" s="81"/>
      <c r="H13" s="113"/>
      <c r="I13" s="137"/>
      <c r="J13" s="137"/>
      <c r="K13" s="80"/>
      <c r="L13" s="80"/>
      <c r="M13" s="130"/>
      <c r="N13" s="113"/>
      <c r="O13" s="113"/>
      <c r="P13" s="113"/>
      <c r="Q13" s="127"/>
      <c r="R13" s="127"/>
      <c r="S13" s="127"/>
      <c r="T13" s="138"/>
      <c r="U13" s="138"/>
      <c r="V13" s="127"/>
      <c r="W13" s="127"/>
      <c r="X13" s="127"/>
      <c r="Y13" s="127"/>
      <c r="Z13" s="127"/>
      <c r="AA13" s="127"/>
      <c r="AB13" s="127"/>
      <c r="AC13" s="127"/>
      <c r="AD13" s="127"/>
      <c r="AE13" s="127"/>
      <c r="AF13" s="127"/>
      <c r="AG13" s="127"/>
      <c r="AH13" s="127"/>
      <c r="AI13" s="127"/>
      <c r="AJ13" s="127"/>
      <c r="AK13" s="127"/>
      <c r="AL13" s="127"/>
      <c r="AM13" s="127"/>
    </row>
    <row r="14" spans="1:57" s="75" customFormat="1" ht="15" customHeight="1" x14ac:dyDescent="0.25">
      <c r="A14" s="113" t="s">
        <v>683</v>
      </c>
      <c r="B14" s="137">
        <v>45302</v>
      </c>
      <c r="C14" s="137">
        <v>45400</v>
      </c>
      <c r="D14" s="78">
        <v>114957620</v>
      </c>
      <c r="E14" s="79">
        <v>116402371.27</v>
      </c>
      <c r="F14" s="80"/>
      <c r="G14" s="81"/>
      <c r="H14" s="113"/>
      <c r="I14" s="137"/>
      <c r="J14" s="137"/>
      <c r="K14" s="80"/>
      <c r="L14" s="80"/>
      <c r="M14" s="130"/>
      <c r="N14" s="113"/>
      <c r="O14" s="113"/>
      <c r="P14" s="113"/>
      <c r="Q14" s="127"/>
      <c r="R14" s="127"/>
      <c r="S14" s="127"/>
      <c r="T14" s="138"/>
      <c r="U14" s="138"/>
      <c r="V14" s="127"/>
      <c r="W14" s="127"/>
      <c r="X14" s="127"/>
      <c r="Y14" s="127"/>
      <c r="Z14" s="127"/>
      <c r="AA14" s="127"/>
      <c r="AB14" s="127"/>
      <c r="AC14" s="127"/>
      <c r="AD14" s="127"/>
      <c r="AE14" s="127"/>
      <c r="AF14" s="127"/>
      <c r="AG14" s="127"/>
      <c r="AH14" s="127"/>
      <c r="AI14" s="127"/>
      <c r="AJ14" s="127"/>
      <c r="AK14" s="127"/>
      <c r="AL14" s="127"/>
      <c r="AM14" s="127"/>
    </row>
    <row r="15" spans="1:57" s="75" customFormat="1" ht="15" customHeight="1" x14ac:dyDescent="0.25">
      <c r="A15" s="113" t="s">
        <v>684</v>
      </c>
      <c r="B15" s="137">
        <v>45309</v>
      </c>
      <c r="C15" s="137">
        <v>45400</v>
      </c>
      <c r="D15" s="78">
        <v>64449120</v>
      </c>
      <c r="E15" s="79">
        <v>65212062.960000001</v>
      </c>
      <c r="F15" s="80"/>
      <c r="G15" s="81"/>
      <c r="H15" s="113"/>
      <c r="I15" s="137"/>
      <c r="J15" s="137"/>
      <c r="K15" s="80"/>
      <c r="L15" s="80"/>
      <c r="M15" s="130"/>
      <c r="N15" s="113"/>
      <c r="O15" s="113"/>
      <c r="P15" s="113"/>
      <c r="Q15" s="127"/>
      <c r="R15" s="127"/>
      <c r="S15" s="127"/>
      <c r="T15" s="138"/>
      <c r="U15" s="138"/>
      <c r="V15" s="127"/>
      <c r="W15" s="127"/>
      <c r="X15" s="127"/>
      <c r="Y15" s="127"/>
      <c r="Z15" s="127"/>
      <c r="AA15" s="127"/>
      <c r="AB15" s="127"/>
      <c r="AC15" s="127"/>
      <c r="AD15" s="127"/>
      <c r="AE15" s="127"/>
      <c r="AF15" s="127"/>
      <c r="AG15" s="127"/>
      <c r="AH15" s="127"/>
      <c r="AI15" s="127"/>
      <c r="AJ15" s="127"/>
      <c r="AK15" s="127"/>
      <c r="AL15" s="127"/>
      <c r="AM15" s="127"/>
    </row>
    <row r="16" spans="1:57" s="75" customFormat="1" ht="15" customHeight="1" x14ac:dyDescent="0.25">
      <c r="A16" s="113" t="s">
        <v>685</v>
      </c>
      <c r="B16" s="137">
        <v>45365</v>
      </c>
      <c r="C16" s="137">
        <v>45400</v>
      </c>
      <c r="D16" s="78">
        <v>2069500</v>
      </c>
      <c r="E16" s="79">
        <v>2075877.08</v>
      </c>
      <c r="F16" s="80"/>
      <c r="G16" s="81"/>
      <c r="H16" s="113"/>
      <c r="I16" s="137"/>
      <c r="J16" s="137"/>
      <c r="K16" s="80"/>
      <c r="L16" s="80"/>
      <c r="M16" s="130"/>
      <c r="N16" s="113"/>
      <c r="O16" s="113"/>
      <c r="P16" s="113"/>
      <c r="Q16" s="127"/>
      <c r="R16" s="127"/>
      <c r="S16" s="127"/>
      <c r="T16" s="138"/>
      <c r="U16" s="138"/>
      <c r="V16" s="127"/>
      <c r="W16" s="127"/>
      <c r="X16" s="127"/>
      <c r="Y16" s="127"/>
      <c r="Z16" s="127"/>
      <c r="AA16" s="127"/>
      <c r="AB16" s="127"/>
      <c r="AC16" s="127"/>
      <c r="AD16" s="127"/>
      <c r="AE16" s="127"/>
      <c r="AF16" s="127"/>
      <c r="AG16" s="127"/>
      <c r="AH16" s="127"/>
      <c r="AI16" s="127"/>
      <c r="AJ16" s="127"/>
      <c r="AK16" s="127"/>
      <c r="AL16" s="127"/>
      <c r="AM16" s="127"/>
    </row>
    <row r="17" spans="1:39" s="75" customFormat="1" ht="15" customHeight="1" x14ac:dyDescent="0.25">
      <c r="A17" s="113" t="s">
        <v>686</v>
      </c>
      <c r="B17" s="137">
        <v>45371</v>
      </c>
      <c r="C17" s="160" t="s">
        <v>450</v>
      </c>
      <c r="D17" s="78">
        <v>4054877.53</v>
      </c>
      <c r="E17" s="79">
        <v>4061939.78</v>
      </c>
      <c r="F17" s="80"/>
      <c r="G17" s="81"/>
      <c r="H17" s="113"/>
      <c r="I17" s="137"/>
      <c r="J17" s="137"/>
      <c r="K17" s="80"/>
      <c r="L17" s="80"/>
      <c r="M17" s="130"/>
      <c r="N17" s="113"/>
      <c r="O17" s="113"/>
      <c r="P17" s="113"/>
      <c r="Q17" s="127"/>
      <c r="R17" s="127"/>
      <c r="S17" s="127"/>
      <c r="T17" s="138"/>
      <c r="U17" s="138"/>
      <c r="V17" s="127"/>
      <c r="W17" s="127"/>
      <c r="X17" s="127"/>
      <c r="Y17" s="127"/>
      <c r="Z17" s="127"/>
      <c r="AA17" s="127"/>
      <c r="AB17" s="127"/>
      <c r="AC17" s="127"/>
      <c r="AD17" s="127"/>
      <c r="AE17" s="127"/>
      <c r="AF17" s="127"/>
      <c r="AG17" s="127"/>
      <c r="AH17" s="127"/>
      <c r="AI17" s="127"/>
      <c r="AJ17" s="127"/>
      <c r="AK17" s="127"/>
      <c r="AL17" s="127"/>
      <c r="AM17" s="127"/>
    </row>
    <row r="18" spans="1:39" s="75" customFormat="1" ht="15" customHeight="1" x14ac:dyDescent="0.25">
      <c r="A18" s="113" t="s">
        <v>687</v>
      </c>
      <c r="B18" s="137">
        <v>45365</v>
      </c>
      <c r="C18" s="137">
        <v>45400</v>
      </c>
      <c r="D18" s="78">
        <v>1242500</v>
      </c>
      <c r="E18" s="79">
        <v>1246358.05</v>
      </c>
      <c r="F18" s="80"/>
      <c r="G18" s="81"/>
      <c r="H18" s="113"/>
      <c r="I18" s="137"/>
      <c r="J18" s="137"/>
      <c r="K18" s="80"/>
      <c r="L18" s="80"/>
      <c r="M18" s="130"/>
      <c r="N18" s="113"/>
      <c r="O18" s="113"/>
      <c r="P18" s="113"/>
      <c r="Q18" s="127"/>
      <c r="R18" s="127"/>
      <c r="S18" s="127"/>
      <c r="T18" s="138"/>
      <c r="U18" s="138"/>
      <c r="V18" s="127"/>
      <c r="W18" s="127"/>
      <c r="X18" s="127"/>
      <c r="Y18" s="127"/>
      <c r="Z18" s="127"/>
      <c r="AA18" s="127"/>
      <c r="AB18" s="127"/>
      <c r="AC18" s="127"/>
      <c r="AD18" s="127"/>
      <c r="AE18" s="127"/>
      <c r="AF18" s="127"/>
      <c r="AG18" s="127"/>
      <c r="AH18" s="127"/>
      <c r="AI18" s="127"/>
      <c r="AJ18" s="127"/>
      <c r="AK18" s="127"/>
      <c r="AL18" s="127"/>
      <c r="AM18" s="127"/>
    </row>
    <row r="19" spans="1:39" s="75" customFormat="1" ht="15" customHeight="1" x14ac:dyDescent="0.25">
      <c r="A19" s="113" t="s">
        <v>688</v>
      </c>
      <c r="B19" s="137">
        <v>45365</v>
      </c>
      <c r="C19" s="137">
        <v>45400</v>
      </c>
      <c r="D19" s="78">
        <v>206110</v>
      </c>
      <c r="E19" s="79">
        <v>206701.32</v>
      </c>
      <c r="F19" s="80"/>
      <c r="G19" s="81"/>
      <c r="H19" s="113"/>
      <c r="I19" s="137"/>
      <c r="J19" s="137"/>
      <c r="K19" s="80"/>
      <c r="L19" s="80"/>
      <c r="M19" s="130"/>
      <c r="N19" s="113"/>
      <c r="O19" s="113"/>
      <c r="P19" s="113"/>
      <c r="Q19" s="127"/>
      <c r="R19" s="127"/>
      <c r="S19" s="127"/>
      <c r="T19" s="138"/>
      <c r="U19" s="138"/>
      <c r="V19" s="127"/>
      <c r="W19" s="127"/>
      <c r="X19" s="127"/>
      <c r="Y19" s="127"/>
      <c r="Z19" s="127"/>
      <c r="AA19" s="127"/>
      <c r="AB19" s="127"/>
      <c r="AC19" s="127"/>
      <c r="AD19" s="127"/>
      <c r="AE19" s="127"/>
      <c r="AF19" s="127"/>
      <c r="AG19" s="127"/>
      <c r="AH19" s="127"/>
      <c r="AI19" s="127"/>
      <c r="AJ19" s="127"/>
      <c r="AK19" s="127"/>
      <c r="AL19" s="127"/>
      <c r="AM19" s="127"/>
    </row>
    <row r="20" spans="1:39" s="75" customFormat="1" ht="15" customHeight="1" x14ac:dyDescent="0.25">
      <c r="A20" s="113" t="s">
        <v>689</v>
      </c>
      <c r="B20" s="137">
        <v>45365</v>
      </c>
      <c r="C20" s="137">
        <v>45400</v>
      </c>
      <c r="D20" s="78">
        <v>1911000</v>
      </c>
      <c r="E20" s="79">
        <v>1916603.7</v>
      </c>
      <c r="F20" s="80"/>
      <c r="G20" s="81"/>
      <c r="H20" s="113"/>
      <c r="I20" s="137"/>
      <c r="J20" s="137"/>
      <c r="K20" s="80"/>
      <c r="L20" s="80"/>
      <c r="M20" s="130"/>
      <c r="N20" s="113"/>
      <c r="O20" s="113"/>
      <c r="P20" s="113"/>
      <c r="Q20" s="127"/>
      <c r="R20" s="127"/>
      <c r="S20" s="127"/>
      <c r="T20" s="138"/>
      <c r="U20" s="138"/>
      <c r="V20" s="127"/>
      <c r="W20" s="127"/>
      <c r="X20" s="127"/>
      <c r="Y20" s="127"/>
      <c r="Z20" s="127"/>
      <c r="AA20" s="127"/>
      <c r="AB20" s="127"/>
      <c r="AC20" s="127"/>
      <c r="AD20" s="127"/>
      <c r="AE20" s="127"/>
      <c r="AF20" s="127"/>
      <c r="AG20" s="127"/>
      <c r="AH20" s="127"/>
      <c r="AI20" s="127"/>
      <c r="AJ20" s="127"/>
      <c r="AK20" s="127"/>
      <c r="AL20" s="127"/>
      <c r="AM20" s="127"/>
    </row>
    <row r="21" spans="1:39" s="75" customFormat="1" ht="15" customHeight="1" x14ac:dyDescent="0.25">
      <c r="A21" s="113" t="s">
        <v>690</v>
      </c>
      <c r="B21" s="137">
        <v>45373</v>
      </c>
      <c r="C21" s="137">
        <v>45400</v>
      </c>
      <c r="D21" s="78">
        <v>1233700</v>
      </c>
      <c r="E21" s="79">
        <v>1235544.3799999999</v>
      </c>
      <c r="F21" s="80"/>
      <c r="G21" s="81"/>
      <c r="H21" s="113"/>
      <c r="I21" s="137"/>
      <c r="J21" s="137"/>
      <c r="K21" s="80"/>
      <c r="L21" s="80"/>
      <c r="M21" s="130"/>
      <c r="N21" s="113"/>
      <c r="O21" s="113"/>
      <c r="P21" s="113"/>
      <c r="Q21" s="127"/>
      <c r="R21" s="127"/>
      <c r="S21" s="127"/>
      <c r="T21" s="138"/>
      <c r="U21" s="138"/>
      <c r="V21" s="127"/>
      <c r="W21" s="127"/>
      <c r="X21" s="127"/>
      <c r="Y21" s="127"/>
      <c r="Z21" s="127"/>
      <c r="AA21" s="127"/>
      <c r="AB21" s="127"/>
      <c r="AC21" s="127"/>
      <c r="AD21" s="127"/>
      <c r="AE21" s="127"/>
      <c r="AF21" s="127"/>
      <c r="AG21" s="127"/>
      <c r="AH21" s="127"/>
      <c r="AI21" s="127"/>
      <c r="AJ21" s="127"/>
      <c r="AK21" s="127"/>
      <c r="AL21" s="127"/>
      <c r="AM21" s="127"/>
    </row>
    <row r="22" spans="1:39" s="75" customFormat="1" ht="15" customHeight="1" x14ac:dyDescent="0.25">
      <c r="A22" s="113" t="s">
        <v>691</v>
      </c>
      <c r="B22" s="137">
        <v>45309</v>
      </c>
      <c r="C22" s="137">
        <v>45400</v>
      </c>
      <c r="D22" s="78">
        <v>3215160</v>
      </c>
      <c r="E22" s="79">
        <v>3253618.01</v>
      </c>
      <c r="F22" s="80"/>
      <c r="G22" s="81"/>
      <c r="H22" s="113"/>
      <c r="I22" s="137"/>
      <c r="J22" s="137"/>
      <c r="K22" s="80"/>
      <c r="L22" s="80"/>
      <c r="M22" s="130"/>
      <c r="N22" s="113"/>
      <c r="O22" s="113"/>
      <c r="P22" s="113"/>
      <c r="Q22" s="127"/>
      <c r="R22" s="127"/>
      <c r="S22" s="127"/>
      <c r="T22" s="138"/>
      <c r="U22" s="138"/>
      <c r="V22" s="127"/>
      <c r="W22" s="127"/>
      <c r="X22" s="127"/>
      <c r="Y22" s="127"/>
      <c r="Z22" s="127"/>
      <c r="AA22" s="127"/>
      <c r="AB22" s="127"/>
      <c r="AC22" s="127"/>
      <c r="AD22" s="127"/>
      <c r="AE22" s="127"/>
      <c r="AF22" s="127"/>
      <c r="AG22" s="127"/>
      <c r="AH22" s="127"/>
      <c r="AI22" s="127"/>
      <c r="AJ22" s="127"/>
      <c r="AK22" s="127"/>
      <c r="AL22" s="127"/>
      <c r="AM22" s="127"/>
    </row>
    <row r="23" spans="1:39" s="75" customFormat="1" ht="15" customHeight="1" x14ac:dyDescent="0.25">
      <c r="A23" s="113" t="s">
        <v>692</v>
      </c>
      <c r="B23" s="137">
        <v>45309</v>
      </c>
      <c r="C23" s="137">
        <v>45400</v>
      </c>
      <c r="D23" s="78">
        <v>18335460</v>
      </c>
      <c r="E23" s="79">
        <v>18568089.670000002</v>
      </c>
      <c r="F23" s="80"/>
      <c r="G23" s="81"/>
      <c r="H23" s="113"/>
      <c r="I23" s="137"/>
      <c r="J23" s="137"/>
      <c r="K23" s="80"/>
      <c r="L23" s="80"/>
      <c r="M23" s="130"/>
      <c r="N23" s="113"/>
      <c r="O23" s="113"/>
      <c r="P23" s="113"/>
      <c r="Q23" s="127"/>
      <c r="R23" s="127"/>
      <c r="S23" s="127"/>
      <c r="T23" s="138"/>
      <c r="U23" s="138"/>
      <c r="V23" s="127"/>
      <c r="W23" s="127"/>
      <c r="X23" s="127"/>
      <c r="Y23" s="127"/>
      <c r="Z23" s="127"/>
      <c r="AA23" s="127"/>
      <c r="AB23" s="127"/>
      <c r="AC23" s="127"/>
      <c r="AD23" s="127"/>
      <c r="AE23" s="127"/>
      <c r="AF23" s="127"/>
      <c r="AG23" s="127"/>
      <c r="AH23" s="127"/>
      <c r="AI23" s="127"/>
      <c r="AJ23" s="127"/>
      <c r="AK23" s="127"/>
      <c r="AL23" s="127"/>
      <c r="AM23" s="127"/>
    </row>
    <row r="24" spans="1:39" s="75" customFormat="1" ht="15" customHeight="1" x14ac:dyDescent="0.25">
      <c r="A24" s="113" t="s">
        <v>693</v>
      </c>
      <c r="B24" s="137">
        <v>45301</v>
      </c>
      <c r="C24" s="137">
        <v>45400</v>
      </c>
      <c r="D24" s="78">
        <v>37415520</v>
      </c>
      <c r="E24" s="79">
        <v>37780753.859999999</v>
      </c>
      <c r="F24" s="80"/>
      <c r="G24" s="81"/>
      <c r="H24" s="113"/>
      <c r="I24" s="137"/>
      <c r="J24" s="137"/>
      <c r="K24" s="80"/>
      <c r="L24" s="80"/>
      <c r="M24" s="130"/>
      <c r="N24" s="113"/>
      <c r="O24" s="113"/>
      <c r="P24" s="113"/>
      <c r="Q24" s="127"/>
      <c r="R24" s="127"/>
      <c r="S24" s="127"/>
      <c r="T24" s="138"/>
      <c r="U24" s="138"/>
      <c r="V24" s="127"/>
      <c r="W24" s="127"/>
      <c r="X24" s="127"/>
      <c r="Y24" s="127"/>
      <c r="Z24" s="127"/>
      <c r="AA24" s="127"/>
      <c r="AB24" s="127"/>
      <c r="AC24" s="127"/>
      <c r="AD24" s="127"/>
      <c r="AE24" s="127"/>
      <c r="AF24" s="127"/>
      <c r="AG24" s="127"/>
      <c r="AH24" s="127"/>
      <c r="AI24" s="127"/>
      <c r="AJ24" s="127"/>
      <c r="AK24" s="127"/>
      <c r="AL24" s="127"/>
      <c r="AM24" s="127"/>
    </row>
    <row r="25" spans="1:39" s="75" customFormat="1" ht="15" customHeight="1" x14ac:dyDescent="0.25">
      <c r="A25" s="113" t="s">
        <v>694</v>
      </c>
      <c r="B25" s="137">
        <v>45365</v>
      </c>
      <c r="C25" s="137">
        <v>45400</v>
      </c>
      <c r="D25" s="78">
        <v>105432</v>
      </c>
      <c r="E25" s="79">
        <v>105754.62</v>
      </c>
      <c r="F25" s="80"/>
      <c r="G25" s="81"/>
      <c r="H25" s="113"/>
      <c r="I25" s="137"/>
      <c r="J25" s="137"/>
      <c r="K25" s="80"/>
      <c r="L25" s="80"/>
      <c r="M25" s="130"/>
      <c r="N25" s="113"/>
      <c r="O25" s="113"/>
      <c r="P25" s="113"/>
      <c r="Q25" s="127"/>
      <c r="R25" s="127"/>
      <c r="S25" s="127"/>
      <c r="T25" s="138"/>
      <c r="U25" s="138"/>
      <c r="V25" s="127"/>
      <c r="W25" s="127"/>
      <c r="X25" s="127"/>
      <c r="Y25" s="127"/>
      <c r="Z25" s="127"/>
      <c r="AA25" s="127"/>
      <c r="AB25" s="127"/>
      <c r="AC25" s="127"/>
      <c r="AD25" s="127"/>
      <c r="AE25" s="127"/>
      <c r="AF25" s="127"/>
      <c r="AG25" s="127"/>
      <c r="AH25" s="127"/>
      <c r="AI25" s="127"/>
      <c r="AJ25" s="127"/>
      <c r="AK25" s="127"/>
      <c r="AL25" s="127"/>
      <c r="AM25" s="127"/>
    </row>
    <row r="26" spans="1:39" s="75" customFormat="1" ht="15" customHeight="1" x14ac:dyDescent="0.25">
      <c r="A26" s="113" t="s">
        <v>695</v>
      </c>
      <c r="B26" s="137">
        <v>45309</v>
      </c>
      <c r="C26" s="137">
        <v>45400</v>
      </c>
      <c r="D26" s="78">
        <v>3172260</v>
      </c>
      <c r="E26" s="79">
        <v>3214422.01</v>
      </c>
      <c r="F26" s="80"/>
      <c r="G26" s="81"/>
      <c r="H26" s="113"/>
      <c r="I26" s="137"/>
      <c r="J26" s="137"/>
      <c r="K26" s="80"/>
      <c r="L26" s="80"/>
      <c r="M26" s="130"/>
      <c r="N26" s="113"/>
      <c r="O26" s="113"/>
      <c r="P26" s="113"/>
      <c r="Q26" s="127"/>
      <c r="R26" s="127"/>
      <c r="S26" s="127"/>
      <c r="T26" s="138"/>
      <c r="U26" s="138"/>
      <c r="V26" s="127"/>
      <c r="W26" s="127"/>
      <c r="X26" s="127"/>
      <c r="Y26" s="127"/>
      <c r="Z26" s="127"/>
      <c r="AA26" s="127"/>
      <c r="AB26" s="127"/>
      <c r="AC26" s="127"/>
      <c r="AD26" s="127"/>
      <c r="AE26" s="127"/>
      <c r="AF26" s="127"/>
      <c r="AG26" s="127"/>
      <c r="AH26" s="127"/>
      <c r="AI26" s="127"/>
      <c r="AJ26" s="127"/>
      <c r="AK26" s="127"/>
      <c r="AL26" s="127"/>
      <c r="AM26" s="127"/>
    </row>
    <row r="27" spans="1:39" s="75" customFormat="1" ht="15" customHeight="1" x14ac:dyDescent="0.25">
      <c r="A27" s="113" t="s">
        <v>696</v>
      </c>
      <c r="B27" s="137">
        <v>45309</v>
      </c>
      <c r="C27" s="137">
        <v>45400</v>
      </c>
      <c r="D27" s="78">
        <v>566280</v>
      </c>
      <c r="E27" s="79">
        <v>573603.68999999994</v>
      </c>
      <c r="F27" s="80"/>
      <c r="G27" s="81"/>
      <c r="H27" s="113"/>
      <c r="I27" s="137"/>
      <c r="J27" s="137"/>
      <c r="K27" s="80"/>
      <c r="L27" s="80"/>
      <c r="M27" s="130"/>
      <c r="N27" s="113"/>
      <c r="O27" s="113"/>
      <c r="P27" s="113"/>
      <c r="Q27" s="127"/>
      <c r="R27" s="127"/>
      <c r="S27" s="127"/>
      <c r="T27" s="138"/>
      <c r="U27" s="138"/>
      <c r="V27" s="127"/>
      <c r="W27" s="127"/>
      <c r="X27" s="127"/>
      <c r="Y27" s="127"/>
      <c r="Z27" s="127"/>
      <c r="AA27" s="127"/>
      <c r="AB27" s="127"/>
      <c r="AC27" s="127"/>
      <c r="AD27" s="127"/>
      <c r="AE27" s="127"/>
      <c r="AF27" s="127"/>
      <c r="AG27" s="127"/>
      <c r="AH27" s="127"/>
      <c r="AI27" s="127"/>
      <c r="AJ27" s="127"/>
      <c r="AK27" s="127"/>
      <c r="AL27" s="127"/>
      <c r="AM27" s="127"/>
    </row>
    <row r="28" spans="1:39" s="75" customFormat="1" ht="15" customHeight="1" x14ac:dyDescent="0.25">
      <c r="A28" s="113" t="s">
        <v>697</v>
      </c>
      <c r="B28" s="137">
        <v>45309</v>
      </c>
      <c r="C28" s="137">
        <v>45400</v>
      </c>
      <c r="D28" s="78">
        <v>1555320</v>
      </c>
      <c r="E28" s="79">
        <v>1571393.12</v>
      </c>
      <c r="F28" s="80"/>
      <c r="G28" s="81"/>
      <c r="H28" s="113"/>
      <c r="I28" s="137"/>
      <c r="J28" s="137"/>
      <c r="K28" s="80"/>
      <c r="L28" s="80"/>
      <c r="M28" s="130"/>
      <c r="N28" s="113"/>
      <c r="O28" s="113"/>
      <c r="P28" s="113"/>
      <c r="Q28" s="127"/>
      <c r="R28" s="127"/>
      <c r="S28" s="127"/>
      <c r="T28" s="138"/>
      <c r="U28" s="138"/>
      <c r="V28" s="127"/>
      <c r="W28" s="127"/>
      <c r="X28" s="127"/>
      <c r="Y28" s="127"/>
      <c r="Z28" s="127"/>
      <c r="AA28" s="127"/>
      <c r="AB28" s="127"/>
      <c r="AC28" s="127"/>
      <c r="AD28" s="127"/>
      <c r="AE28" s="127"/>
      <c r="AF28" s="127"/>
      <c r="AG28" s="127"/>
      <c r="AH28" s="127"/>
      <c r="AI28" s="127"/>
      <c r="AJ28" s="127"/>
      <c r="AK28" s="127"/>
      <c r="AL28" s="127"/>
      <c r="AM28" s="127"/>
    </row>
    <row r="29" spans="1:39" s="75" customFormat="1" ht="15" customHeight="1" x14ac:dyDescent="0.25">
      <c r="A29" s="113" t="s">
        <v>698</v>
      </c>
      <c r="B29" s="137">
        <v>45309</v>
      </c>
      <c r="C29" s="137">
        <v>45400</v>
      </c>
      <c r="D29" s="78">
        <v>1549080</v>
      </c>
      <c r="E29" s="79">
        <v>1563550.43</v>
      </c>
      <c r="F29" s="80"/>
      <c r="G29" s="81"/>
      <c r="H29" s="113"/>
      <c r="I29" s="137"/>
      <c r="J29" s="137"/>
      <c r="K29" s="80"/>
      <c r="L29" s="80"/>
      <c r="M29" s="130"/>
      <c r="N29" s="113"/>
      <c r="O29" s="113"/>
      <c r="P29" s="113"/>
      <c r="Q29" s="127"/>
      <c r="R29" s="127"/>
      <c r="S29" s="127"/>
      <c r="T29" s="138"/>
      <c r="U29" s="138"/>
      <c r="V29" s="127"/>
      <c r="W29" s="127"/>
      <c r="X29" s="127"/>
      <c r="Y29" s="127"/>
      <c r="Z29" s="127"/>
      <c r="AA29" s="127"/>
      <c r="AB29" s="127"/>
      <c r="AC29" s="127"/>
      <c r="AD29" s="127"/>
      <c r="AE29" s="127"/>
      <c r="AF29" s="127"/>
      <c r="AG29" s="127"/>
      <c r="AH29" s="127"/>
      <c r="AI29" s="127"/>
      <c r="AJ29" s="127"/>
      <c r="AK29" s="127"/>
      <c r="AL29" s="127"/>
      <c r="AM29" s="127"/>
    </row>
    <row r="30" spans="1:39" s="75" customFormat="1" ht="15" customHeight="1" x14ac:dyDescent="0.25">
      <c r="A30" s="113" t="s">
        <v>699</v>
      </c>
      <c r="B30" s="137">
        <v>45309</v>
      </c>
      <c r="C30" s="137">
        <v>45400</v>
      </c>
      <c r="D30" s="78">
        <v>624000</v>
      </c>
      <c r="E30" s="79">
        <v>632095.49</v>
      </c>
      <c r="F30" s="80"/>
      <c r="G30" s="81"/>
      <c r="H30" s="113"/>
      <c r="I30" s="137"/>
      <c r="J30" s="137"/>
      <c r="K30" s="80"/>
      <c r="L30" s="80"/>
      <c r="M30" s="130"/>
      <c r="N30" s="113"/>
      <c r="O30" s="113"/>
      <c r="P30" s="113"/>
      <c r="Q30" s="127"/>
      <c r="R30" s="127"/>
      <c r="S30" s="127"/>
      <c r="T30" s="138"/>
      <c r="U30" s="138"/>
      <c r="V30" s="127"/>
      <c r="W30" s="127"/>
      <c r="X30" s="127"/>
      <c r="Y30" s="127"/>
      <c r="Z30" s="127"/>
      <c r="AA30" s="127"/>
      <c r="AB30" s="127"/>
      <c r="AC30" s="127"/>
      <c r="AD30" s="127"/>
      <c r="AE30" s="127"/>
      <c r="AF30" s="127"/>
      <c r="AG30" s="127"/>
      <c r="AH30" s="127"/>
      <c r="AI30" s="127"/>
      <c r="AJ30" s="127"/>
      <c r="AK30" s="127"/>
      <c r="AL30" s="127"/>
      <c r="AM30" s="127"/>
    </row>
    <row r="31" spans="1:39" s="75" customFormat="1" ht="15" customHeight="1" x14ac:dyDescent="0.25">
      <c r="A31" s="113" t="s">
        <v>700</v>
      </c>
      <c r="B31" s="137">
        <v>45314</v>
      </c>
      <c r="C31" s="137">
        <v>45400</v>
      </c>
      <c r="D31" s="78">
        <v>1070940</v>
      </c>
      <c r="E31" s="79">
        <v>1084019.58</v>
      </c>
      <c r="F31" s="80"/>
      <c r="G31" s="81"/>
      <c r="H31" s="113"/>
      <c r="I31" s="137"/>
      <c r="J31" s="137"/>
      <c r="K31" s="80"/>
      <c r="L31" s="80"/>
      <c r="M31" s="130"/>
      <c r="N31" s="113"/>
      <c r="O31" s="113"/>
      <c r="P31" s="113"/>
      <c r="Q31" s="127"/>
      <c r="R31" s="127"/>
      <c r="S31" s="127"/>
      <c r="T31" s="138"/>
      <c r="U31" s="138"/>
      <c r="V31" s="127"/>
      <c r="W31" s="127"/>
      <c r="X31" s="127"/>
      <c r="Y31" s="127"/>
      <c r="Z31" s="127"/>
      <c r="AA31" s="127"/>
      <c r="AB31" s="127"/>
      <c r="AC31" s="127"/>
      <c r="AD31" s="127"/>
      <c r="AE31" s="127"/>
      <c r="AF31" s="127"/>
      <c r="AG31" s="127"/>
      <c r="AH31" s="127"/>
      <c r="AI31" s="127"/>
      <c r="AJ31" s="127"/>
      <c r="AK31" s="127"/>
      <c r="AL31" s="127"/>
      <c r="AM31" s="127"/>
    </row>
    <row r="32" spans="1:39" s="75" customFormat="1" ht="15" customHeight="1" x14ac:dyDescent="0.25">
      <c r="A32" s="113" t="s">
        <v>701</v>
      </c>
      <c r="B32" s="137">
        <v>45322</v>
      </c>
      <c r="C32" s="137">
        <v>45400</v>
      </c>
      <c r="D32" s="78">
        <v>542100</v>
      </c>
      <c r="E32" s="79">
        <v>548068.91</v>
      </c>
      <c r="F32" s="80"/>
      <c r="G32" s="81"/>
      <c r="H32" s="113"/>
      <c r="I32" s="137"/>
      <c r="J32" s="137"/>
      <c r="K32" s="80"/>
      <c r="L32" s="80"/>
      <c r="M32" s="130"/>
      <c r="N32" s="113"/>
      <c r="O32" s="113"/>
      <c r="P32" s="113"/>
      <c r="Q32" s="127"/>
      <c r="R32" s="127"/>
      <c r="S32" s="127"/>
      <c r="T32" s="138"/>
      <c r="U32" s="138"/>
      <c r="V32" s="127"/>
      <c r="W32" s="127"/>
      <c r="X32" s="127"/>
      <c r="Y32" s="127"/>
      <c r="Z32" s="127"/>
      <c r="AA32" s="127"/>
      <c r="AB32" s="127"/>
      <c r="AC32" s="127"/>
      <c r="AD32" s="127"/>
      <c r="AE32" s="127"/>
      <c r="AF32" s="127"/>
      <c r="AG32" s="127"/>
      <c r="AH32" s="127"/>
      <c r="AI32" s="127"/>
      <c r="AJ32" s="127"/>
      <c r="AK32" s="127"/>
      <c r="AL32" s="127"/>
      <c r="AM32" s="127"/>
    </row>
    <row r="33" spans="1:39" s="75" customFormat="1" ht="15" customHeight="1" x14ac:dyDescent="0.25">
      <c r="A33" s="113" t="s">
        <v>702</v>
      </c>
      <c r="B33" s="137">
        <v>45309</v>
      </c>
      <c r="C33" s="137">
        <v>45400</v>
      </c>
      <c r="D33" s="78">
        <v>511680</v>
      </c>
      <c r="E33" s="79">
        <v>518681.45</v>
      </c>
      <c r="F33" s="80"/>
      <c r="G33" s="81"/>
      <c r="H33" s="113"/>
      <c r="I33" s="137"/>
      <c r="J33" s="137"/>
      <c r="K33" s="80"/>
      <c r="L33" s="80"/>
      <c r="M33" s="130"/>
      <c r="N33" s="113"/>
      <c r="O33" s="113"/>
      <c r="P33" s="113"/>
      <c r="Q33" s="127"/>
      <c r="R33" s="127"/>
      <c r="S33" s="127"/>
      <c r="T33" s="138"/>
      <c r="U33" s="138"/>
      <c r="V33" s="127"/>
      <c r="W33" s="127"/>
      <c r="X33" s="127"/>
      <c r="Y33" s="127"/>
      <c r="Z33" s="127"/>
      <c r="AA33" s="127"/>
      <c r="AB33" s="127"/>
      <c r="AC33" s="127"/>
      <c r="AD33" s="127"/>
      <c r="AE33" s="127"/>
      <c r="AF33" s="127"/>
      <c r="AG33" s="127"/>
      <c r="AH33" s="127"/>
      <c r="AI33" s="127"/>
      <c r="AJ33" s="127"/>
      <c r="AK33" s="127"/>
      <c r="AL33" s="127"/>
      <c r="AM33" s="127"/>
    </row>
    <row r="34" spans="1:39" s="75" customFormat="1" ht="15" customHeight="1" x14ac:dyDescent="0.25">
      <c r="A34" s="113" t="s">
        <v>703</v>
      </c>
      <c r="B34" s="137">
        <v>45309</v>
      </c>
      <c r="C34" s="137">
        <v>45400</v>
      </c>
      <c r="D34" s="78">
        <v>1409460</v>
      </c>
      <c r="E34" s="79">
        <v>1428200.34</v>
      </c>
      <c r="F34" s="80"/>
      <c r="G34" s="81"/>
      <c r="H34" s="113"/>
      <c r="I34" s="137"/>
      <c r="J34" s="137"/>
      <c r="K34" s="80"/>
      <c r="L34" s="80"/>
      <c r="M34" s="130"/>
      <c r="N34" s="113"/>
      <c r="O34" s="113"/>
      <c r="P34" s="113"/>
      <c r="Q34" s="127"/>
      <c r="R34" s="127"/>
      <c r="S34" s="127"/>
      <c r="T34" s="138"/>
      <c r="U34" s="138"/>
      <c r="V34" s="127"/>
      <c r="W34" s="127"/>
      <c r="X34" s="127"/>
      <c r="Y34" s="127"/>
      <c r="Z34" s="127"/>
      <c r="AA34" s="127"/>
      <c r="AB34" s="127"/>
      <c r="AC34" s="127"/>
      <c r="AD34" s="127"/>
      <c r="AE34" s="127"/>
      <c r="AF34" s="127"/>
      <c r="AG34" s="127"/>
      <c r="AH34" s="127"/>
      <c r="AI34" s="127"/>
      <c r="AJ34" s="127"/>
      <c r="AK34" s="127"/>
      <c r="AL34" s="127"/>
      <c r="AM34" s="127"/>
    </row>
    <row r="35" spans="1:39" s="75" customFormat="1" ht="15" customHeight="1" x14ac:dyDescent="0.25">
      <c r="A35" s="113" t="s">
        <v>704</v>
      </c>
      <c r="B35" s="137">
        <v>45309</v>
      </c>
      <c r="C35" s="137">
        <v>45400</v>
      </c>
      <c r="D35" s="78">
        <v>97313012.340000004</v>
      </c>
      <c r="E35" s="79">
        <v>98280104.180000007</v>
      </c>
      <c r="F35" s="80"/>
      <c r="G35" s="81"/>
      <c r="H35" s="113"/>
      <c r="I35" s="137"/>
      <c r="J35" s="137"/>
      <c r="K35" s="80"/>
      <c r="L35" s="80"/>
      <c r="M35" s="130"/>
      <c r="N35" s="113"/>
      <c r="O35" s="113"/>
      <c r="P35" s="113"/>
      <c r="Q35" s="127"/>
      <c r="R35" s="127"/>
      <c r="S35" s="127"/>
      <c r="T35" s="138"/>
      <c r="U35" s="138"/>
      <c r="V35" s="127"/>
      <c r="W35" s="127"/>
      <c r="X35" s="127"/>
      <c r="Y35" s="127"/>
      <c r="Z35" s="127"/>
      <c r="AA35" s="127"/>
      <c r="AB35" s="127"/>
      <c r="AC35" s="127"/>
      <c r="AD35" s="127"/>
      <c r="AE35" s="127"/>
      <c r="AF35" s="127"/>
      <c r="AG35" s="127"/>
      <c r="AH35" s="127"/>
      <c r="AI35" s="127"/>
      <c r="AJ35" s="127"/>
      <c r="AK35" s="127"/>
      <c r="AL35" s="127"/>
      <c r="AM35" s="127"/>
    </row>
    <row r="36" spans="1:39" s="75" customFormat="1" ht="15" customHeight="1" x14ac:dyDescent="0.25">
      <c r="A36" s="113" t="s">
        <v>705</v>
      </c>
      <c r="B36" s="137">
        <v>45365</v>
      </c>
      <c r="C36" s="137">
        <v>45400</v>
      </c>
      <c r="D36" s="78">
        <v>620050</v>
      </c>
      <c r="E36" s="79">
        <v>622014.31000000006</v>
      </c>
      <c r="F36" s="80"/>
      <c r="G36" s="81"/>
      <c r="H36" s="113"/>
      <c r="I36" s="137"/>
      <c r="J36" s="137"/>
      <c r="K36" s="80"/>
      <c r="L36" s="80"/>
      <c r="M36" s="130"/>
      <c r="N36" s="113"/>
      <c r="O36" s="113"/>
      <c r="P36" s="113"/>
      <c r="Q36" s="127"/>
      <c r="R36" s="127"/>
      <c r="S36" s="127"/>
      <c r="T36" s="138"/>
      <c r="U36" s="138"/>
      <c r="V36" s="127"/>
      <c r="W36" s="127"/>
      <c r="X36" s="127"/>
      <c r="Y36" s="127"/>
      <c r="Z36" s="127"/>
      <c r="AA36" s="127"/>
      <c r="AB36" s="127"/>
      <c r="AC36" s="127"/>
      <c r="AD36" s="127"/>
      <c r="AE36" s="127"/>
      <c r="AF36" s="127"/>
      <c r="AG36" s="127"/>
      <c r="AH36" s="127"/>
      <c r="AI36" s="127"/>
      <c r="AJ36" s="127"/>
      <c r="AK36" s="127"/>
      <c r="AL36" s="127"/>
      <c r="AM36" s="127"/>
    </row>
    <row r="37" spans="1:39" s="75" customFormat="1" ht="15" customHeight="1" x14ac:dyDescent="0.25">
      <c r="A37" s="113" t="s">
        <v>706</v>
      </c>
      <c r="B37" s="137">
        <v>45365</v>
      </c>
      <c r="C37" s="137">
        <v>45400</v>
      </c>
      <c r="D37" s="78">
        <v>1577600</v>
      </c>
      <c r="E37" s="79">
        <v>1582424.64</v>
      </c>
      <c r="F37" s="80"/>
      <c r="G37" s="81"/>
      <c r="H37" s="113"/>
      <c r="I37" s="137"/>
      <c r="J37" s="137"/>
      <c r="K37" s="80"/>
      <c r="L37" s="80"/>
      <c r="M37" s="130"/>
      <c r="N37" s="113"/>
      <c r="O37" s="113"/>
      <c r="P37" s="113"/>
      <c r="Q37" s="127"/>
      <c r="R37" s="127"/>
      <c r="S37" s="127"/>
      <c r="T37" s="138"/>
      <c r="U37" s="138"/>
      <c r="V37" s="127"/>
      <c r="W37" s="127"/>
      <c r="X37" s="127"/>
      <c r="Y37" s="127"/>
      <c r="Z37" s="127"/>
      <c r="AA37" s="127"/>
      <c r="AB37" s="127"/>
      <c r="AC37" s="127"/>
      <c r="AD37" s="127"/>
      <c r="AE37" s="127"/>
      <c r="AF37" s="127"/>
      <c r="AG37" s="127"/>
      <c r="AH37" s="127"/>
      <c r="AI37" s="127"/>
      <c r="AJ37" s="127"/>
      <c r="AK37" s="127"/>
      <c r="AL37" s="127"/>
      <c r="AM37" s="127"/>
    </row>
    <row r="38" spans="1:39" s="75" customFormat="1" ht="15" customHeight="1" x14ac:dyDescent="0.25">
      <c r="A38" s="113" t="s">
        <v>707</v>
      </c>
      <c r="B38" s="137">
        <v>45309</v>
      </c>
      <c r="C38" s="137">
        <v>45400</v>
      </c>
      <c r="D38" s="78">
        <v>16533181.66</v>
      </c>
      <c r="E38" s="79">
        <v>16707365.630000001</v>
      </c>
      <c r="F38" s="80"/>
      <c r="G38" s="81"/>
      <c r="H38" s="113"/>
      <c r="I38" s="137"/>
      <c r="J38" s="137"/>
      <c r="K38" s="80"/>
      <c r="L38" s="80"/>
      <c r="M38" s="130"/>
      <c r="N38" s="113"/>
      <c r="O38" s="113"/>
      <c r="P38" s="113"/>
      <c r="Q38" s="127"/>
      <c r="R38" s="127"/>
      <c r="S38" s="127"/>
      <c r="T38" s="138"/>
      <c r="U38" s="138"/>
      <c r="V38" s="127"/>
      <c r="W38" s="127"/>
      <c r="X38" s="127"/>
      <c r="Y38" s="127"/>
      <c r="Z38" s="127"/>
      <c r="AA38" s="127"/>
      <c r="AB38" s="127"/>
      <c r="AC38" s="127"/>
      <c r="AD38" s="127"/>
      <c r="AE38" s="127"/>
      <c r="AF38" s="127"/>
      <c r="AG38" s="127"/>
      <c r="AH38" s="127"/>
      <c r="AI38" s="127"/>
      <c r="AJ38" s="127"/>
      <c r="AK38" s="127"/>
      <c r="AL38" s="127"/>
      <c r="AM38" s="127"/>
    </row>
    <row r="39" spans="1:39" s="75" customFormat="1" ht="15" customHeight="1" x14ac:dyDescent="0.25">
      <c r="A39" s="113" t="s">
        <v>708</v>
      </c>
      <c r="B39" s="137">
        <v>45309</v>
      </c>
      <c r="C39" s="137">
        <v>45400</v>
      </c>
      <c r="D39" s="78">
        <v>101677920</v>
      </c>
      <c r="E39" s="79">
        <v>103015206.87</v>
      </c>
      <c r="F39" s="80"/>
      <c r="G39" s="81"/>
      <c r="H39" s="113"/>
      <c r="I39" s="137"/>
      <c r="J39" s="137"/>
      <c r="K39" s="80"/>
      <c r="L39" s="80"/>
      <c r="M39" s="130"/>
      <c r="N39" s="113"/>
      <c r="O39" s="113"/>
      <c r="P39" s="113"/>
      <c r="Q39" s="127"/>
      <c r="R39" s="127"/>
      <c r="S39" s="127"/>
      <c r="T39" s="138"/>
      <c r="U39" s="138"/>
      <c r="V39" s="127"/>
      <c r="W39" s="127"/>
      <c r="X39" s="127"/>
      <c r="Y39" s="127"/>
      <c r="Z39" s="127"/>
      <c r="AA39" s="127"/>
      <c r="AB39" s="127"/>
      <c r="AC39" s="127"/>
      <c r="AD39" s="127"/>
      <c r="AE39" s="127"/>
      <c r="AF39" s="127"/>
      <c r="AG39" s="127"/>
      <c r="AH39" s="127"/>
      <c r="AI39" s="127"/>
      <c r="AJ39" s="127"/>
      <c r="AK39" s="127"/>
      <c r="AL39" s="127"/>
      <c r="AM39" s="127"/>
    </row>
    <row r="40" spans="1:39" s="75" customFormat="1" ht="15" customHeight="1" x14ac:dyDescent="0.25">
      <c r="A40" s="113" t="s">
        <v>709</v>
      </c>
      <c r="B40" s="137">
        <v>45365</v>
      </c>
      <c r="C40" s="137">
        <v>45400</v>
      </c>
      <c r="D40" s="78">
        <v>734400</v>
      </c>
      <c r="E40" s="79">
        <v>736732.38</v>
      </c>
      <c r="F40" s="80"/>
      <c r="G40" s="81"/>
      <c r="H40" s="113"/>
      <c r="I40" s="137"/>
      <c r="J40" s="137"/>
      <c r="K40" s="80"/>
      <c r="L40" s="80"/>
      <c r="M40" s="130"/>
      <c r="N40" s="113"/>
      <c r="O40" s="113"/>
      <c r="P40" s="113"/>
      <c r="Q40" s="127"/>
      <c r="R40" s="127"/>
      <c r="S40" s="127"/>
      <c r="T40" s="138"/>
      <c r="U40" s="138"/>
      <c r="V40" s="127"/>
      <c r="W40" s="127"/>
      <c r="X40" s="127"/>
      <c r="Y40" s="127"/>
      <c r="Z40" s="127"/>
      <c r="AA40" s="127"/>
      <c r="AB40" s="127"/>
      <c r="AC40" s="127"/>
      <c r="AD40" s="127"/>
      <c r="AE40" s="127"/>
      <c r="AF40" s="127"/>
      <c r="AG40" s="127"/>
      <c r="AH40" s="127"/>
      <c r="AI40" s="127"/>
      <c r="AJ40" s="127"/>
      <c r="AK40" s="127"/>
      <c r="AL40" s="127"/>
      <c r="AM40" s="127"/>
    </row>
    <row r="41" spans="1:39" s="75" customFormat="1" ht="15" customHeight="1" x14ac:dyDescent="0.25">
      <c r="A41" s="113" t="s">
        <v>710</v>
      </c>
      <c r="B41" s="137">
        <v>45309</v>
      </c>
      <c r="C41" s="137">
        <v>45400</v>
      </c>
      <c r="D41" s="78">
        <v>2829840</v>
      </c>
      <c r="E41" s="79">
        <v>2863945.96</v>
      </c>
      <c r="F41" s="80"/>
      <c r="G41" s="81"/>
      <c r="H41" s="113"/>
      <c r="I41" s="137"/>
      <c r="J41" s="137"/>
      <c r="K41" s="80"/>
      <c r="L41" s="80"/>
      <c r="M41" s="130"/>
      <c r="N41" s="113"/>
      <c r="O41" s="113"/>
      <c r="P41" s="113"/>
      <c r="Q41" s="127"/>
      <c r="R41" s="127"/>
      <c r="S41" s="127"/>
      <c r="T41" s="138"/>
      <c r="U41" s="138"/>
      <c r="V41" s="127"/>
      <c r="W41" s="127"/>
      <c r="X41" s="127"/>
      <c r="Y41" s="127"/>
      <c r="Z41" s="127"/>
      <c r="AA41" s="127"/>
      <c r="AB41" s="127"/>
      <c r="AC41" s="127"/>
      <c r="AD41" s="127"/>
      <c r="AE41" s="127"/>
      <c r="AF41" s="127"/>
      <c r="AG41" s="127"/>
      <c r="AH41" s="127"/>
      <c r="AI41" s="127"/>
      <c r="AJ41" s="127"/>
      <c r="AK41" s="127"/>
      <c r="AL41" s="127"/>
      <c r="AM41" s="127"/>
    </row>
    <row r="42" spans="1:39" s="75" customFormat="1" ht="15" customHeight="1" x14ac:dyDescent="0.25">
      <c r="A42" s="113" t="s">
        <v>711</v>
      </c>
      <c r="B42" s="137">
        <v>45365</v>
      </c>
      <c r="C42" s="137">
        <v>45400</v>
      </c>
      <c r="D42" s="78">
        <v>3770</v>
      </c>
      <c r="E42" s="79">
        <v>3781.39</v>
      </c>
      <c r="F42" s="80"/>
      <c r="G42" s="81"/>
      <c r="H42" s="113"/>
      <c r="I42" s="137"/>
      <c r="J42" s="137"/>
      <c r="K42" s="80"/>
      <c r="L42" s="80"/>
      <c r="M42" s="130"/>
      <c r="N42" s="113"/>
      <c r="O42" s="113"/>
      <c r="P42" s="113"/>
      <c r="Q42" s="127"/>
      <c r="R42" s="127"/>
      <c r="S42" s="127"/>
      <c r="T42" s="138"/>
      <c r="U42" s="138"/>
      <c r="V42" s="127"/>
      <c r="W42" s="127"/>
      <c r="X42" s="127"/>
      <c r="Y42" s="127"/>
      <c r="Z42" s="127"/>
      <c r="AA42" s="127"/>
      <c r="AB42" s="127"/>
      <c r="AC42" s="127"/>
      <c r="AD42" s="127"/>
      <c r="AE42" s="127"/>
      <c r="AF42" s="127"/>
      <c r="AG42" s="127"/>
      <c r="AH42" s="127"/>
      <c r="AI42" s="127"/>
      <c r="AJ42" s="127"/>
      <c r="AK42" s="127"/>
      <c r="AL42" s="127"/>
      <c r="AM42" s="127"/>
    </row>
    <row r="43" spans="1:39" s="75" customFormat="1" ht="15" customHeight="1" x14ac:dyDescent="0.25">
      <c r="A43" s="113" t="s">
        <v>712</v>
      </c>
      <c r="B43" s="137">
        <v>45296</v>
      </c>
      <c r="C43" s="137">
        <v>45393</v>
      </c>
      <c r="D43" s="78">
        <v>7168000</v>
      </c>
      <c r="E43" s="79">
        <v>7282388.4299999997</v>
      </c>
      <c r="F43" s="80"/>
      <c r="G43" s="81"/>
      <c r="H43" s="113"/>
      <c r="I43" s="137"/>
      <c r="J43" s="137"/>
      <c r="K43" s="80"/>
      <c r="L43" s="80"/>
      <c r="M43" s="130"/>
      <c r="N43" s="113"/>
      <c r="O43" s="113"/>
      <c r="P43" s="113"/>
      <c r="Q43" s="127"/>
      <c r="R43" s="127"/>
      <c r="S43" s="127"/>
      <c r="T43" s="138"/>
      <c r="U43" s="138"/>
      <c r="V43" s="127"/>
      <c r="W43" s="127"/>
      <c r="X43" s="127"/>
      <c r="Y43" s="127"/>
      <c r="Z43" s="127"/>
      <c r="AA43" s="127"/>
      <c r="AB43" s="127"/>
      <c r="AC43" s="127"/>
      <c r="AD43" s="127"/>
      <c r="AE43" s="127"/>
      <c r="AF43" s="127"/>
      <c r="AG43" s="127"/>
      <c r="AH43" s="127"/>
      <c r="AI43" s="127"/>
      <c r="AJ43" s="127"/>
      <c r="AK43" s="127"/>
      <c r="AL43" s="127"/>
      <c r="AM43" s="127"/>
    </row>
    <row r="44" spans="1:39" s="75" customFormat="1" ht="15" customHeight="1" x14ac:dyDescent="0.25">
      <c r="A44" s="113" t="s">
        <v>713</v>
      </c>
      <c r="B44" s="137">
        <v>45296</v>
      </c>
      <c r="C44" s="137">
        <v>45393</v>
      </c>
      <c r="D44" s="78">
        <v>6872000</v>
      </c>
      <c r="E44" s="79">
        <v>6981664.7999999998</v>
      </c>
      <c r="F44" s="80"/>
      <c r="G44" s="81"/>
      <c r="H44" s="113"/>
      <c r="I44" s="137"/>
      <c r="J44" s="137"/>
      <c r="K44" s="80"/>
      <c r="L44" s="80"/>
      <c r="M44" s="130"/>
      <c r="N44" s="113"/>
      <c r="O44" s="113"/>
      <c r="P44" s="113"/>
      <c r="Q44" s="127"/>
      <c r="R44" s="127"/>
      <c r="S44" s="127"/>
      <c r="T44" s="138"/>
      <c r="U44" s="138"/>
      <c r="V44" s="127"/>
      <c r="W44" s="127"/>
      <c r="X44" s="127"/>
      <c r="Y44" s="127"/>
      <c r="Z44" s="127"/>
      <c r="AA44" s="127"/>
      <c r="AB44" s="127"/>
      <c r="AC44" s="127"/>
      <c r="AD44" s="127"/>
      <c r="AE44" s="127"/>
      <c r="AF44" s="127"/>
      <c r="AG44" s="127"/>
      <c r="AH44" s="127"/>
      <c r="AI44" s="127"/>
      <c r="AJ44" s="127"/>
      <c r="AK44" s="127"/>
      <c r="AL44" s="127"/>
      <c r="AM44" s="127"/>
    </row>
    <row r="45" spans="1:39" s="75" customFormat="1" ht="15" customHeight="1" x14ac:dyDescent="0.25">
      <c r="A45" s="113" t="s">
        <v>714</v>
      </c>
      <c r="B45" s="137">
        <v>45302</v>
      </c>
      <c r="C45" s="137">
        <v>45393</v>
      </c>
      <c r="D45" s="78">
        <v>5031000</v>
      </c>
      <c r="E45" s="79">
        <v>5100019.0599999996</v>
      </c>
      <c r="F45" s="80"/>
      <c r="G45" s="81"/>
      <c r="H45" s="113"/>
      <c r="I45" s="137"/>
      <c r="J45" s="137"/>
      <c r="K45" s="80"/>
      <c r="L45" s="80"/>
      <c r="M45" s="130"/>
      <c r="N45" s="113"/>
      <c r="O45" s="113"/>
      <c r="P45" s="113"/>
      <c r="Q45" s="127"/>
      <c r="R45" s="127"/>
      <c r="S45" s="127"/>
      <c r="T45" s="138"/>
      <c r="U45" s="138"/>
      <c r="V45" s="127"/>
      <c r="W45" s="127"/>
      <c r="X45" s="127"/>
      <c r="Y45" s="127"/>
      <c r="Z45" s="127"/>
      <c r="AA45" s="127"/>
      <c r="AB45" s="127"/>
      <c r="AC45" s="127"/>
      <c r="AD45" s="127"/>
      <c r="AE45" s="127"/>
      <c r="AF45" s="127"/>
      <c r="AG45" s="127"/>
      <c r="AH45" s="127"/>
      <c r="AI45" s="127"/>
      <c r="AJ45" s="127"/>
      <c r="AK45" s="127"/>
      <c r="AL45" s="127"/>
      <c r="AM45" s="127"/>
    </row>
    <row r="46" spans="1:39" s="75" customFormat="1" ht="15" customHeight="1" x14ac:dyDescent="0.25">
      <c r="A46" s="113" t="s">
        <v>715</v>
      </c>
      <c r="B46" s="137">
        <v>45309</v>
      </c>
      <c r="C46" s="137">
        <v>45400</v>
      </c>
      <c r="D46" s="78">
        <v>4335240</v>
      </c>
      <c r="E46" s="79">
        <v>4390604.32</v>
      </c>
      <c r="F46" s="80"/>
      <c r="G46" s="81"/>
      <c r="H46" s="113"/>
      <c r="I46" s="137"/>
      <c r="J46" s="137"/>
      <c r="K46" s="80"/>
      <c r="L46" s="80"/>
      <c r="M46" s="130"/>
      <c r="N46" s="113"/>
      <c r="O46" s="113"/>
      <c r="P46" s="113"/>
      <c r="Q46" s="127"/>
      <c r="R46" s="127"/>
      <c r="S46" s="127"/>
      <c r="T46" s="138"/>
      <c r="U46" s="138"/>
      <c r="V46" s="127"/>
      <c r="W46" s="127"/>
      <c r="X46" s="127"/>
      <c r="Y46" s="127"/>
      <c r="Z46" s="127"/>
      <c r="AA46" s="127"/>
      <c r="AB46" s="127"/>
      <c r="AC46" s="127"/>
      <c r="AD46" s="127"/>
      <c r="AE46" s="127"/>
      <c r="AF46" s="127"/>
      <c r="AG46" s="127"/>
      <c r="AH46" s="127"/>
      <c r="AI46" s="127"/>
      <c r="AJ46" s="127"/>
      <c r="AK46" s="127"/>
      <c r="AL46" s="127"/>
      <c r="AM46" s="127"/>
    </row>
    <row r="47" spans="1:39" s="75" customFormat="1" ht="15" customHeight="1" x14ac:dyDescent="0.25">
      <c r="A47" s="113" t="s">
        <v>716</v>
      </c>
      <c r="B47" s="137">
        <v>45307</v>
      </c>
      <c r="C47" s="137">
        <v>45400</v>
      </c>
      <c r="D47" s="78">
        <v>3966000</v>
      </c>
      <c r="E47" s="79">
        <v>4017998.82</v>
      </c>
      <c r="F47" s="80"/>
      <c r="G47" s="81"/>
      <c r="H47" s="113"/>
      <c r="I47" s="137"/>
      <c r="J47" s="137"/>
      <c r="K47" s="80"/>
      <c r="L47" s="80"/>
      <c r="M47" s="130"/>
      <c r="N47" s="113"/>
      <c r="O47" s="113"/>
      <c r="P47" s="113"/>
      <c r="Q47" s="127"/>
      <c r="R47" s="127"/>
      <c r="S47" s="127"/>
      <c r="T47" s="138"/>
      <c r="U47" s="138"/>
      <c r="V47" s="127"/>
      <c r="W47" s="127"/>
      <c r="X47" s="127"/>
      <c r="Y47" s="127"/>
      <c r="Z47" s="127"/>
      <c r="AA47" s="127"/>
      <c r="AB47" s="127"/>
      <c r="AC47" s="127"/>
      <c r="AD47" s="127"/>
      <c r="AE47" s="127"/>
      <c r="AF47" s="127"/>
      <c r="AG47" s="127"/>
      <c r="AH47" s="127"/>
      <c r="AI47" s="127"/>
      <c r="AJ47" s="127"/>
      <c r="AK47" s="127"/>
      <c r="AL47" s="127"/>
      <c r="AM47" s="127"/>
    </row>
    <row r="48" spans="1:39" s="75" customFormat="1" ht="15" customHeight="1" x14ac:dyDescent="0.25">
      <c r="A48" s="113" t="s">
        <v>717</v>
      </c>
      <c r="B48" s="137">
        <v>45365</v>
      </c>
      <c r="C48" s="137">
        <v>45400</v>
      </c>
      <c r="D48" s="78">
        <v>335000</v>
      </c>
      <c r="E48" s="79">
        <v>336061.97</v>
      </c>
      <c r="F48" s="80"/>
      <c r="G48" s="81"/>
      <c r="H48" s="113"/>
      <c r="I48" s="137"/>
      <c r="J48" s="137"/>
      <c r="K48" s="80"/>
      <c r="L48" s="80"/>
      <c r="M48" s="130"/>
      <c r="N48" s="113"/>
      <c r="O48" s="113"/>
      <c r="P48" s="113"/>
      <c r="Q48" s="127"/>
      <c r="R48" s="127"/>
      <c r="S48" s="127"/>
      <c r="T48" s="138"/>
      <c r="U48" s="138"/>
      <c r="V48" s="127"/>
      <c r="W48" s="127"/>
      <c r="X48" s="127"/>
      <c r="Y48" s="127"/>
      <c r="Z48" s="127"/>
      <c r="AA48" s="127"/>
      <c r="AB48" s="127"/>
      <c r="AC48" s="127"/>
      <c r="AD48" s="127"/>
      <c r="AE48" s="127"/>
      <c r="AF48" s="127"/>
      <c r="AG48" s="127"/>
      <c r="AH48" s="127"/>
      <c r="AI48" s="127"/>
      <c r="AJ48" s="127"/>
      <c r="AK48" s="127"/>
      <c r="AL48" s="127"/>
      <c r="AM48" s="127"/>
    </row>
    <row r="49" spans="1:39" s="75" customFormat="1" ht="15" customHeight="1" x14ac:dyDescent="0.25">
      <c r="A49" s="113" t="s">
        <v>718</v>
      </c>
      <c r="B49" s="137">
        <v>45365</v>
      </c>
      <c r="C49" s="137">
        <v>45400</v>
      </c>
      <c r="D49" s="78">
        <v>2420400</v>
      </c>
      <c r="E49" s="79">
        <v>2427677.23</v>
      </c>
      <c r="F49" s="80"/>
      <c r="G49" s="81"/>
      <c r="H49" s="113"/>
      <c r="I49" s="137"/>
      <c r="J49" s="137"/>
      <c r="K49" s="80"/>
      <c r="L49" s="80"/>
      <c r="M49" s="130"/>
      <c r="N49" s="113"/>
      <c r="O49" s="113"/>
      <c r="P49" s="113"/>
      <c r="Q49" s="127"/>
      <c r="R49" s="127"/>
      <c r="S49" s="127"/>
      <c r="T49" s="138"/>
      <c r="U49" s="138"/>
      <c r="V49" s="127"/>
      <c r="W49" s="127"/>
      <c r="X49" s="127"/>
      <c r="Y49" s="127"/>
      <c r="Z49" s="127"/>
      <c r="AA49" s="127"/>
      <c r="AB49" s="127"/>
      <c r="AC49" s="127"/>
      <c r="AD49" s="127"/>
      <c r="AE49" s="127"/>
      <c r="AF49" s="127"/>
      <c r="AG49" s="127"/>
      <c r="AH49" s="127"/>
      <c r="AI49" s="127"/>
      <c r="AJ49" s="127"/>
      <c r="AK49" s="127"/>
      <c r="AL49" s="127"/>
      <c r="AM49" s="127"/>
    </row>
    <row r="50" spans="1:39" s="75" customFormat="1" ht="15" customHeight="1" x14ac:dyDescent="0.25">
      <c r="A50" s="113" t="s">
        <v>719</v>
      </c>
      <c r="B50" s="137">
        <v>45365</v>
      </c>
      <c r="C50" s="137">
        <v>45400</v>
      </c>
      <c r="D50" s="78">
        <v>505600</v>
      </c>
      <c r="E50" s="79">
        <v>507113.09</v>
      </c>
      <c r="F50" s="80"/>
      <c r="G50" s="81"/>
      <c r="H50" s="113"/>
      <c r="I50" s="137"/>
      <c r="J50" s="137"/>
      <c r="K50" s="80"/>
      <c r="L50" s="80"/>
      <c r="M50" s="130"/>
      <c r="N50" s="113"/>
      <c r="O50" s="113"/>
      <c r="P50" s="113"/>
      <c r="Q50" s="127"/>
      <c r="R50" s="127"/>
      <c r="S50" s="127"/>
      <c r="T50" s="138"/>
      <c r="U50" s="138"/>
      <c r="V50" s="127"/>
      <c r="W50" s="127"/>
      <c r="X50" s="127"/>
      <c r="Y50" s="127"/>
      <c r="Z50" s="127"/>
      <c r="AA50" s="127"/>
      <c r="AB50" s="127"/>
      <c r="AC50" s="127"/>
      <c r="AD50" s="127"/>
      <c r="AE50" s="127"/>
      <c r="AF50" s="127"/>
      <c r="AG50" s="127"/>
      <c r="AH50" s="127"/>
      <c r="AI50" s="127"/>
      <c r="AJ50" s="127"/>
      <c r="AK50" s="127"/>
      <c r="AL50" s="127"/>
      <c r="AM50" s="127"/>
    </row>
    <row r="51" spans="1:39" s="75" customFormat="1" ht="15" customHeight="1" x14ac:dyDescent="0.25">
      <c r="A51" s="113" t="s">
        <v>720</v>
      </c>
      <c r="B51" s="137">
        <v>45296</v>
      </c>
      <c r="C51" s="137">
        <v>45400</v>
      </c>
      <c r="D51" s="78">
        <v>20623960</v>
      </c>
      <c r="E51" s="79">
        <v>20834312.32</v>
      </c>
      <c r="F51" s="80"/>
      <c r="G51" s="81"/>
      <c r="H51" s="113"/>
      <c r="I51" s="137"/>
      <c r="J51" s="137"/>
      <c r="K51" s="80"/>
      <c r="L51" s="80"/>
      <c r="M51" s="130"/>
      <c r="N51" s="113"/>
      <c r="O51" s="113"/>
      <c r="P51" s="113"/>
      <c r="Q51" s="127"/>
      <c r="R51" s="127"/>
      <c r="S51" s="127"/>
      <c r="T51" s="138"/>
      <c r="U51" s="138"/>
      <c r="V51" s="127"/>
      <c r="W51" s="127"/>
      <c r="X51" s="127"/>
      <c r="Y51" s="127"/>
      <c r="Z51" s="127"/>
      <c r="AA51" s="127"/>
      <c r="AB51" s="127"/>
      <c r="AC51" s="127"/>
      <c r="AD51" s="127"/>
      <c r="AE51" s="127"/>
      <c r="AF51" s="127"/>
      <c r="AG51" s="127"/>
      <c r="AH51" s="127"/>
      <c r="AI51" s="127"/>
      <c r="AJ51" s="127"/>
      <c r="AK51" s="127"/>
      <c r="AL51" s="127"/>
      <c r="AM51" s="127"/>
    </row>
    <row r="52" spans="1:39" s="75" customFormat="1" ht="15" customHeight="1" x14ac:dyDescent="0.25">
      <c r="A52" s="113" t="s">
        <v>721</v>
      </c>
      <c r="B52" s="137">
        <v>45309</v>
      </c>
      <c r="C52" s="137">
        <v>45400</v>
      </c>
      <c r="D52" s="78">
        <v>1081080</v>
      </c>
      <c r="E52" s="79">
        <v>1095309.5</v>
      </c>
      <c r="F52" s="80"/>
      <c r="G52" s="81"/>
      <c r="H52" s="113"/>
      <c r="I52" s="137"/>
      <c r="J52" s="137"/>
      <c r="K52" s="80"/>
      <c r="L52" s="80"/>
      <c r="M52" s="130"/>
      <c r="N52" s="113"/>
      <c r="O52" s="113"/>
      <c r="P52" s="113"/>
      <c r="Q52" s="127"/>
      <c r="R52" s="127"/>
      <c r="S52" s="127"/>
      <c r="T52" s="138"/>
      <c r="U52" s="138"/>
      <c r="V52" s="127"/>
      <c r="W52" s="127"/>
      <c r="X52" s="127"/>
      <c r="Y52" s="127"/>
      <c r="Z52" s="127"/>
      <c r="AA52" s="127"/>
      <c r="AB52" s="127"/>
      <c r="AC52" s="127"/>
      <c r="AD52" s="127"/>
      <c r="AE52" s="127"/>
      <c r="AF52" s="127"/>
      <c r="AG52" s="127"/>
      <c r="AH52" s="127"/>
      <c r="AI52" s="127"/>
      <c r="AJ52" s="127"/>
      <c r="AK52" s="127"/>
      <c r="AL52" s="127"/>
      <c r="AM52" s="127"/>
    </row>
    <row r="53" spans="1:39" s="75" customFormat="1" ht="15" customHeight="1" x14ac:dyDescent="0.25">
      <c r="A53" s="113" t="s">
        <v>722</v>
      </c>
      <c r="B53" s="137">
        <v>45309</v>
      </c>
      <c r="C53" s="137">
        <v>45400</v>
      </c>
      <c r="D53" s="78">
        <v>17605105.18</v>
      </c>
      <c r="E53" s="79">
        <v>17794126.739999998</v>
      </c>
      <c r="F53" s="80"/>
      <c r="G53" s="81"/>
      <c r="H53" s="113"/>
      <c r="I53" s="137"/>
      <c r="J53" s="137"/>
      <c r="K53" s="80"/>
      <c r="L53" s="80"/>
      <c r="M53" s="130"/>
      <c r="N53" s="113"/>
      <c r="O53" s="113"/>
      <c r="P53" s="113"/>
      <c r="Q53" s="127"/>
      <c r="R53" s="127"/>
      <c r="S53" s="127"/>
      <c r="T53" s="138"/>
      <c r="U53" s="138"/>
      <c r="V53" s="127"/>
      <c r="W53" s="127"/>
      <c r="X53" s="127"/>
      <c r="Y53" s="127"/>
      <c r="Z53" s="127"/>
      <c r="AA53" s="127"/>
      <c r="AB53" s="127"/>
      <c r="AC53" s="127"/>
      <c r="AD53" s="127"/>
      <c r="AE53" s="127"/>
      <c r="AF53" s="127"/>
      <c r="AG53" s="127"/>
      <c r="AH53" s="127"/>
      <c r="AI53" s="127"/>
      <c r="AJ53" s="127"/>
      <c r="AK53" s="127"/>
      <c r="AL53" s="127"/>
      <c r="AM53" s="127"/>
    </row>
    <row r="54" spans="1:39" s="75" customFormat="1" ht="15" customHeight="1" x14ac:dyDescent="0.25">
      <c r="A54" s="113" t="s">
        <v>723</v>
      </c>
      <c r="B54" s="137">
        <v>45372</v>
      </c>
      <c r="C54" s="160" t="s">
        <v>450</v>
      </c>
      <c r="D54" s="78">
        <v>6473269.29</v>
      </c>
      <c r="E54" s="79">
        <v>6480373.3499999996</v>
      </c>
      <c r="F54" s="80"/>
      <c r="G54" s="81"/>
      <c r="H54" s="113"/>
      <c r="I54" s="137"/>
      <c r="J54" s="137"/>
      <c r="K54" s="80"/>
      <c r="L54" s="80"/>
      <c r="M54" s="130"/>
      <c r="N54" s="113"/>
      <c r="O54" s="113"/>
      <c r="P54" s="113"/>
      <c r="Q54" s="127"/>
      <c r="R54" s="127"/>
      <c r="S54" s="127"/>
      <c r="T54" s="138"/>
      <c r="U54" s="138"/>
      <c r="V54" s="127"/>
      <c r="W54" s="127"/>
      <c r="X54" s="127"/>
      <c r="Y54" s="127"/>
      <c r="Z54" s="127"/>
      <c r="AA54" s="127"/>
      <c r="AB54" s="127"/>
      <c r="AC54" s="127"/>
      <c r="AD54" s="127"/>
      <c r="AE54" s="127"/>
      <c r="AF54" s="127"/>
      <c r="AG54" s="127"/>
      <c r="AH54" s="127"/>
      <c r="AI54" s="127"/>
      <c r="AJ54" s="127"/>
      <c r="AK54" s="127"/>
      <c r="AL54" s="127"/>
      <c r="AM54" s="127"/>
    </row>
    <row r="55" spans="1:39" s="75" customFormat="1" ht="15" customHeight="1" x14ac:dyDescent="0.25">
      <c r="A55" s="113" t="s">
        <v>724</v>
      </c>
      <c r="B55" s="137">
        <v>45309</v>
      </c>
      <c r="C55" s="137">
        <v>45400</v>
      </c>
      <c r="D55" s="78">
        <v>10312380</v>
      </c>
      <c r="E55" s="79">
        <v>10428212.93</v>
      </c>
      <c r="F55" s="80"/>
      <c r="G55" s="81"/>
      <c r="H55" s="113"/>
      <c r="I55" s="137"/>
      <c r="J55" s="137"/>
      <c r="K55" s="80"/>
      <c r="L55" s="80"/>
      <c r="M55" s="130"/>
      <c r="N55" s="113"/>
      <c r="O55" s="113"/>
      <c r="P55" s="113"/>
      <c r="Q55" s="127"/>
      <c r="R55" s="127"/>
      <c r="S55" s="127"/>
      <c r="T55" s="138"/>
      <c r="U55" s="138"/>
      <c r="V55" s="127"/>
      <c r="W55" s="127"/>
      <c r="X55" s="127"/>
      <c r="Y55" s="127"/>
      <c r="Z55" s="127"/>
      <c r="AA55" s="127"/>
      <c r="AB55" s="127"/>
      <c r="AC55" s="127"/>
      <c r="AD55" s="127"/>
      <c r="AE55" s="127"/>
      <c r="AF55" s="127"/>
      <c r="AG55" s="127"/>
      <c r="AH55" s="127"/>
      <c r="AI55" s="127"/>
      <c r="AJ55" s="127"/>
      <c r="AK55" s="127"/>
      <c r="AL55" s="127"/>
      <c r="AM55" s="127"/>
    </row>
    <row r="56" spans="1:39" s="75" customFormat="1" ht="15" customHeight="1" x14ac:dyDescent="0.25">
      <c r="A56" s="113" t="s">
        <v>725</v>
      </c>
      <c r="B56" s="137">
        <v>45365</v>
      </c>
      <c r="C56" s="137">
        <v>45400</v>
      </c>
      <c r="D56" s="78">
        <v>98760</v>
      </c>
      <c r="E56" s="79">
        <v>99066.46</v>
      </c>
      <c r="F56" s="80"/>
      <c r="G56" s="81"/>
      <c r="H56" s="113"/>
      <c r="I56" s="137"/>
      <c r="J56" s="137"/>
      <c r="K56" s="80"/>
      <c r="L56" s="80"/>
      <c r="M56" s="130"/>
      <c r="N56" s="113"/>
      <c r="O56" s="113"/>
      <c r="P56" s="113"/>
      <c r="Q56" s="127"/>
      <c r="R56" s="127"/>
      <c r="S56" s="127"/>
      <c r="T56" s="138"/>
      <c r="U56" s="138"/>
      <c r="V56" s="127"/>
      <c r="W56" s="127"/>
      <c r="X56" s="127"/>
      <c r="Y56" s="127"/>
      <c r="Z56" s="127"/>
      <c r="AA56" s="127"/>
      <c r="AB56" s="127"/>
      <c r="AC56" s="127"/>
      <c r="AD56" s="127"/>
      <c r="AE56" s="127"/>
      <c r="AF56" s="127"/>
      <c r="AG56" s="127"/>
      <c r="AH56" s="127"/>
      <c r="AI56" s="127"/>
      <c r="AJ56" s="127"/>
      <c r="AK56" s="127"/>
      <c r="AL56" s="127"/>
      <c r="AM56" s="127"/>
    </row>
    <row r="57" spans="1:39" s="75" customFormat="1" ht="15" customHeight="1" x14ac:dyDescent="0.25">
      <c r="A57" s="113" t="s">
        <v>726</v>
      </c>
      <c r="B57" s="137">
        <v>45309</v>
      </c>
      <c r="C57" s="137">
        <v>45400</v>
      </c>
      <c r="D57" s="78">
        <v>377520</v>
      </c>
      <c r="E57" s="79">
        <v>382723.98</v>
      </c>
      <c r="F57" s="80"/>
      <c r="G57" s="81"/>
      <c r="H57" s="113"/>
      <c r="I57" s="137"/>
      <c r="J57" s="137"/>
      <c r="K57" s="80"/>
      <c r="L57" s="80"/>
      <c r="M57" s="130"/>
      <c r="N57" s="113"/>
      <c r="O57" s="113"/>
      <c r="P57" s="113"/>
      <c r="Q57" s="127"/>
      <c r="R57" s="127"/>
      <c r="S57" s="127"/>
      <c r="T57" s="127"/>
      <c r="U57" s="127"/>
      <c r="V57" s="127"/>
      <c r="W57" s="127"/>
      <c r="X57" s="127"/>
      <c r="Y57" s="127"/>
      <c r="Z57" s="127"/>
      <c r="AA57" s="127"/>
      <c r="AB57" s="127"/>
      <c r="AC57" s="127"/>
      <c r="AD57" s="127"/>
      <c r="AE57" s="127"/>
      <c r="AF57" s="127"/>
      <c r="AG57" s="127"/>
      <c r="AH57" s="127"/>
      <c r="AI57" s="127"/>
      <c r="AJ57" s="127"/>
      <c r="AK57" s="127"/>
      <c r="AL57" s="127"/>
      <c r="AM57" s="127"/>
    </row>
    <row r="58" spans="1:39" s="75" customFormat="1" ht="15" customHeight="1" x14ac:dyDescent="0.25">
      <c r="A58" s="113" t="s">
        <v>727</v>
      </c>
      <c r="B58" s="137">
        <v>45309</v>
      </c>
      <c r="C58" s="137">
        <v>45400</v>
      </c>
      <c r="D58" s="78">
        <v>599040</v>
      </c>
      <c r="E58" s="79">
        <v>607236.81999999995</v>
      </c>
      <c r="F58" s="80"/>
      <c r="G58" s="81"/>
      <c r="H58" s="113"/>
      <c r="I58" s="137"/>
      <c r="J58" s="137"/>
      <c r="K58" s="80"/>
      <c r="L58" s="80"/>
      <c r="M58" s="130"/>
      <c r="N58" s="113"/>
      <c r="O58" s="113"/>
      <c r="P58" s="113"/>
      <c r="Q58" s="127"/>
      <c r="R58" s="127"/>
      <c r="S58" s="127"/>
      <c r="T58" s="127"/>
      <c r="U58" s="127"/>
      <c r="V58" s="127"/>
      <c r="W58" s="127"/>
      <c r="X58" s="127"/>
      <c r="Y58" s="127"/>
      <c r="Z58" s="127"/>
      <c r="AA58" s="127"/>
      <c r="AB58" s="127"/>
      <c r="AC58" s="127"/>
      <c r="AD58" s="127"/>
      <c r="AE58" s="127"/>
      <c r="AF58" s="127"/>
      <c r="AG58" s="127"/>
      <c r="AH58" s="127"/>
      <c r="AI58" s="127"/>
      <c r="AJ58" s="127"/>
      <c r="AK58" s="127"/>
      <c r="AL58" s="127"/>
      <c r="AM58" s="127"/>
    </row>
    <row r="59" spans="1:39" s="75" customFormat="1" ht="15" customHeight="1" x14ac:dyDescent="0.25">
      <c r="A59" s="113" t="s">
        <v>728</v>
      </c>
      <c r="B59" s="137">
        <v>45365</v>
      </c>
      <c r="C59" s="137">
        <v>45400</v>
      </c>
      <c r="D59" s="78">
        <v>459800</v>
      </c>
      <c r="E59" s="79">
        <v>461289.99</v>
      </c>
      <c r="F59" s="80"/>
      <c r="G59" s="81"/>
      <c r="H59" s="113"/>
      <c r="I59" s="137"/>
      <c r="J59" s="137"/>
      <c r="K59" s="80"/>
      <c r="L59" s="80"/>
      <c r="M59" s="130"/>
      <c r="N59" s="113"/>
      <c r="O59" s="113"/>
      <c r="P59" s="113"/>
      <c r="Q59" s="127"/>
      <c r="R59" s="127"/>
      <c r="S59" s="127"/>
      <c r="T59" s="127"/>
      <c r="U59" s="127"/>
      <c r="V59" s="127"/>
      <c r="W59" s="127"/>
      <c r="X59" s="127"/>
      <c r="Y59" s="127"/>
      <c r="Z59" s="127"/>
      <c r="AA59" s="127"/>
      <c r="AB59" s="127"/>
      <c r="AC59" s="127"/>
      <c r="AD59" s="127"/>
      <c r="AE59" s="127"/>
      <c r="AF59" s="127"/>
      <c r="AG59" s="127"/>
      <c r="AH59" s="127"/>
      <c r="AI59" s="127"/>
      <c r="AJ59" s="127"/>
      <c r="AK59" s="127"/>
      <c r="AL59" s="127"/>
      <c r="AM59" s="127"/>
    </row>
    <row r="60" spans="1:39" s="75" customFormat="1" ht="15" customHeight="1" x14ac:dyDescent="0.25">
      <c r="A60" s="113" t="s">
        <v>729</v>
      </c>
      <c r="B60" s="137">
        <v>45365</v>
      </c>
      <c r="C60" s="137">
        <v>45400</v>
      </c>
      <c r="D60" s="78">
        <v>421100</v>
      </c>
      <c r="E60" s="79">
        <v>422470.03</v>
      </c>
      <c r="F60" s="80"/>
      <c r="G60" s="81"/>
      <c r="H60" s="113"/>
      <c r="I60" s="137"/>
      <c r="J60" s="137"/>
      <c r="K60" s="80"/>
      <c r="L60" s="80"/>
      <c r="M60" s="130"/>
      <c r="N60" s="113"/>
      <c r="O60" s="113"/>
      <c r="P60" s="113"/>
      <c r="Q60" s="127"/>
      <c r="R60" s="127"/>
      <c r="S60" s="127"/>
      <c r="T60" s="127"/>
      <c r="U60" s="127"/>
      <c r="V60" s="127"/>
      <c r="W60" s="127"/>
      <c r="X60" s="127"/>
      <c r="Y60" s="127"/>
      <c r="Z60" s="127"/>
      <c r="AA60" s="127"/>
      <c r="AB60" s="127"/>
      <c r="AC60" s="127"/>
      <c r="AD60" s="127"/>
      <c r="AE60" s="127"/>
      <c r="AF60" s="127"/>
      <c r="AG60" s="127"/>
      <c r="AH60" s="127"/>
      <c r="AI60" s="127"/>
      <c r="AJ60" s="127"/>
      <c r="AK60" s="127"/>
      <c r="AL60" s="127"/>
      <c r="AM60" s="127"/>
    </row>
    <row r="61" spans="1:39" s="75" customFormat="1" ht="15" customHeight="1" x14ac:dyDescent="0.25">
      <c r="A61" s="113" t="s">
        <v>730</v>
      </c>
      <c r="B61" s="137">
        <v>45365</v>
      </c>
      <c r="C61" s="137">
        <v>45400</v>
      </c>
      <c r="D61" s="78">
        <v>172880</v>
      </c>
      <c r="E61" s="79">
        <v>173377.65</v>
      </c>
      <c r="F61" s="80"/>
      <c r="G61" s="81"/>
      <c r="H61" s="113"/>
      <c r="I61" s="137"/>
      <c r="J61" s="137"/>
      <c r="K61" s="80"/>
      <c r="L61" s="80"/>
      <c r="M61" s="130"/>
      <c r="N61" s="113"/>
      <c r="O61" s="113"/>
      <c r="P61" s="113"/>
      <c r="Q61" s="127"/>
      <c r="R61" s="127"/>
      <c r="S61" s="127"/>
      <c r="T61" s="127"/>
      <c r="U61" s="127"/>
      <c r="V61" s="127"/>
      <c r="W61" s="127"/>
      <c r="X61" s="127"/>
      <c r="Y61" s="127"/>
      <c r="Z61" s="127"/>
      <c r="AA61" s="127"/>
      <c r="AB61" s="127"/>
      <c r="AC61" s="127"/>
      <c r="AD61" s="127"/>
      <c r="AE61" s="127"/>
      <c r="AF61" s="127"/>
      <c r="AG61" s="127"/>
      <c r="AH61" s="127"/>
      <c r="AI61" s="127"/>
      <c r="AJ61" s="127"/>
      <c r="AK61" s="127"/>
      <c r="AL61" s="127"/>
      <c r="AM61" s="127"/>
    </row>
    <row r="62" spans="1:39" s="75" customFormat="1" ht="15" customHeight="1" x14ac:dyDescent="0.25">
      <c r="A62" s="113" t="s">
        <v>731</v>
      </c>
      <c r="B62" s="137">
        <v>45309</v>
      </c>
      <c r="C62" s="137">
        <v>45400</v>
      </c>
      <c r="D62" s="78">
        <v>11449620</v>
      </c>
      <c r="E62" s="79">
        <v>11605896.369999999</v>
      </c>
      <c r="F62" s="80"/>
      <c r="G62" s="81"/>
      <c r="H62" s="113"/>
      <c r="I62" s="137"/>
      <c r="J62" s="137"/>
      <c r="K62" s="80"/>
      <c r="L62" s="80"/>
      <c r="M62" s="130"/>
      <c r="N62" s="113"/>
      <c r="O62" s="113"/>
      <c r="P62" s="113"/>
      <c r="Q62" s="127"/>
      <c r="R62" s="127"/>
      <c r="S62" s="127"/>
      <c r="T62" s="127"/>
      <c r="U62" s="127"/>
      <c r="V62" s="127"/>
      <c r="W62" s="127"/>
      <c r="X62" s="127"/>
      <c r="Y62" s="127"/>
      <c r="Z62" s="127"/>
      <c r="AA62" s="127"/>
      <c r="AB62" s="127"/>
      <c r="AC62" s="127"/>
      <c r="AD62" s="127"/>
      <c r="AE62" s="127"/>
      <c r="AF62" s="127"/>
      <c r="AG62" s="127"/>
      <c r="AH62" s="127"/>
      <c r="AI62" s="127"/>
      <c r="AJ62" s="127"/>
      <c r="AK62" s="127"/>
      <c r="AL62" s="127"/>
      <c r="AM62" s="127"/>
    </row>
    <row r="63" spans="1:39" s="75" customFormat="1" ht="15" customHeight="1" x14ac:dyDescent="0.25">
      <c r="A63" s="113" t="s">
        <v>732</v>
      </c>
      <c r="B63" s="137">
        <v>45377</v>
      </c>
      <c r="C63" s="160" t="s">
        <v>450</v>
      </c>
      <c r="D63" s="78">
        <v>2483193.35</v>
      </c>
      <c r="E63" s="79">
        <v>2484937.19</v>
      </c>
      <c r="F63" s="80"/>
      <c r="G63" s="81"/>
      <c r="H63" s="113"/>
      <c r="I63" s="137"/>
      <c r="J63" s="137"/>
      <c r="K63" s="80"/>
      <c r="L63" s="80"/>
      <c r="M63" s="130"/>
      <c r="N63" s="113"/>
      <c r="O63" s="113"/>
      <c r="P63" s="113"/>
      <c r="Q63" s="127"/>
      <c r="R63" s="127"/>
      <c r="S63" s="127"/>
      <c r="T63" s="127"/>
      <c r="U63" s="127"/>
      <c r="V63" s="127"/>
      <c r="W63" s="127"/>
      <c r="X63" s="127"/>
      <c r="Y63" s="127"/>
      <c r="Z63" s="127"/>
      <c r="AA63" s="127"/>
      <c r="AB63" s="127"/>
      <c r="AC63" s="127"/>
      <c r="AD63" s="127"/>
      <c r="AE63" s="127"/>
      <c r="AF63" s="127"/>
      <c r="AG63" s="127"/>
      <c r="AH63" s="127"/>
      <c r="AI63" s="127"/>
      <c r="AJ63" s="127"/>
      <c r="AK63" s="127"/>
      <c r="AL63" s="127"/>
      <c r="AM63" s="127"/>
    </row>
    <row r="64" spans="1:39" s="75" customFormat="1" ht="15" customHeight="1" x14ac:dyDescent="0.25">
      <c r="A64" s="113" t="s">
        <v>733</v>
      </c>
      <c r="B64" s="137">
        <v>45344</v>
      </c>
      <c r="C64" s="160" t="s">
        <v>450</v>
      </c>
      <c r="D64" s="78">
        <v>8037610.21</v>
      </c>
      <c r="E64" s="79">
        <v>8063585.9199999999</v>
      </c>
      <c r="F64" s="80"/>
      <c r="G64" s="81"/>
      <c r="H64" s="113"/>
      <c r="I64" s="137"/>
      <c r="J64" s="137"/>
      <c r="K64" s="80"/>
      <c r="L64" s="80"/>
      <c r="M64" s="130"/>
      <c r="N64" s="113"/>
      <c r="O64" s="113"/>
      <c r="P64" s="113"/>
      <c r="Q64" s="127"/>
      <c r="R64" s="127"/>
      <c r="S64" s="127"/>
      <c r="T64" s="127"/>
      <c r="U64" s="127"/>
      <c r="V64" s="127"/>
      <c r="W64" s="127"/>
      <c r="X64" s="127"/>
      <c r="Y64" s="127"/>
      <c r="Z64" s="127"/>
      <c r="AA64" s="127"/>
      <c r="AB64" s="127"/>
      <c r="AC64" s="127"/>
      <c r="AD64" s="127"/>
      <c r="AE64" s="127"/>
      <c r="AF64" s="127"/>
      <c r="AG64" s="127"/>
      <c r="AH64" s="127"/>
      <c r="AI64" s="127"/>
      <c r="AJ64" s="127"/>
      <c r="AK64" s="127"/>
      <c r="AL64" s="127"/>
      <c r="AM64" s="127"/>
    </row>
    <row r="65" spans="1:39" s="75" customFormat="1" ht="15" customHeight="1" x14ac:dyDescent="0.25">
      <c r="A65" s="113" t="s">
        <v>734</v>
      </c>
      <c r="B65" s="137">
        <v>45309</v>
      </c>
      <c r="C65" s="137">
        <v>45400</v>
      </c>
      <c r="D65" s="78">
        <v>5833262.7599999998</v>
      </c>
      <c r="E65" s="79">
        <v>5899461.9800000004</v>
      </c>
      <c r="F65" s="80"/>
      <c r="G65" s="81"/>
      <c r="H65" s="113"/>
      <c r="I65" s="137"/>
      <c r="J65" s="137"/>
      <c r="K65" s="80"/>
      <c r="L65" s="80"/>
      <c r="M65" s="130"/>
      <c r="N65" s="113"/>
      <c r="O65" s="113"/>
      <c r="P65" s="113"/>
      <c r="Q65" s="127"/>
      <c r="R65" s="127"/>
      <c r="S65" s="127"/>
      <c r="T65" s="127"/>
      <c r="U65" s="127"/>
      <c r="V65" s="127"/>
      <c r="W65" s="127"/>
      <c r="X65" s="127"/>
      <c r="Y65" s="127"/>
      <c r="Z65" s="127"/>
      <c r="AA65" s="127"/>
      <c r="AB65" s="127"/>
      <c r="AC65" s="127"/>
      <c r="AD65" s="127"/>
      <c r="AE65" s="127"/>
      <c r="AF65" s="127"/>
      <c r="AG65" s="127"/>
      <c r="AH65" s="127"/>
      <c r="AI65" s="127"/>
      <c r="AJ65" s="127"/>
      <c r="AK65" s="127"/>
      <c r="AL65" s="127"/>
      <c r="AM65" s="127"/>
    </row>
    <row r="66" spans="1:39" s="75" customFormat="1" ht="15" customHeight="1" x14ac:dyDescent="0.25">
      <c r="A66" s="113" t="s">
        <v>735</v>
      </c>
      <c r="B66" s="137">
        <v>45365</v>
      </c>
      <c r="C66" s="137">
        <v>45400</v>
      </c>
      <c r="D66" s="78">
        <v>118500</v>
      </c>
      <c r="E66" s="79">
        <v>118867.95</v>
      </c>
      <c r="F66" s="80"/>
      <c r="G66" s="81"/>
      <c r="H66" s="113"/>
      <c r="I66" s="137"/>
      <c r="J66" s="137"/>
      <c r="K66" s="80"/>
      <c r="L66" s="80"/>
      <c r="M66" s="130"/>
      <c r="N66" s="113"/>
      <c r="O66" s="113"/>
      <c r="P66" s="113"/>
      <c r="Q66" s="127"/>
      <c r="R66" s="127"/>
      <c r="S66" s="127"/>
      <c r="T66" s="127"/>
      <c r="U66" s="127"/>
      <c r="V66" s="127"/>
      <c r="W66" s="127"/>
      <c r="X66" s="127"/>
      <c r="Y66" s="127"/>
      <c r="Z66" s="127"/>
      <c r="AA66" s="127"/>
      <c r="AB66" s="127"/>
      <c r="AC66" s="127"/>
      <c r="AD66" s="127"/>
      <c r="AE66" s="127"/>
      <c r="AF66" s="127"/>
      <c r="AG66" s="127"/>
      <c r="AH66" s="127"/>
      <c r="AI66" s="127"/>
      <c r="AJ66" s="127"/>
      <c r="AK66" s="127"/>
      <c r="AL66" s="127"/>
      <c r="AM66" s="127"/>
    </row>
    <row r="67" spans="1:39" s="75" customFormat="1" ht="15" customHeight="1" x14ac:dyDescent="0.25">
      <c r="A67" s="113" t="s">
        <v>736</v>
      </c>
      <c r="B67" s="137">
        <v>45309</v>
      </c>
      <c r="C67" s="137">
        <v>45400</v>
      </c>
      <c r="D67" s="78">
        <v>12417600</v>
      </c>
      <c r="E67" s="79">
        <v>12584431.710000001</v>
      </c>
      <c r="F67" s="80"/>
      <c r="G67" s="81"/>
      <c r="H67" s="113"/>
      <c r="I67" s="137"/>
      <c r="J67" s="137"/>
      <c r="K67" s="80"/>
      <c r="L67" s="80"/>
      <c r="M67" s="130"/>
      <c r="N67" s="113"/>
      <c r="O67" s="113"/>
      <c r="P67" s="113"/>
      <c r="Q67" s="127"/>
      <c r="R67" s="127"/>
      <c r="S67" s="127"/>
      <c r="T67" s="127"/>
      <c r="U67" s="127"/>
      <c r="V67" s="127"/>
      <c r="W67" s="127"/>
      <c r="X67" s="127"/>
      <c r="Y67" s="127"/>
      <c r="Z67" s="127"/>
      <c r="AA67" s="127"/>
      <c r="AB67" s="127"/>
      <c r="AC67" s="127"/>
      <c r="AD67" s="127"/>
      <c r="AE67" s="127"/>
      <c r="AF67" s="127"/>
      <c r="AG67" s="127"/>
      <c r="AH67" s="127"/>
      <c r="AI67" s="127"/>
      <c r="AJ67" s="127"/>
      <c r="AK67" s="127"/>
      <c r="AL67" s="127"/>
      <c r="AM67" s="127"/>
    </row>
    <row r="68" spans="1:39" s="75" customFormat="1" ht="15" customHeight="1" x14ac:dyDescent="0.25">
      <c r="A68" s="113" t="s">
        <v>737</v>
      </c>
      <c r="B68" s="137">
        <v>45365</v>
      </c>
      <c r="C68" s="137">
        <v>45400</v>
      </c>
      <c r="D68" s="78">
        <v>240200</v>
      </c>
      <c r="E68" s="79">
        <v>240833.92000000001</v>
      </c>
      <c r="F68" s="80"/>
      <c r="G68" s="81"/>
      <c r="H68" s="113"/>
      <c r="I68" s="137"/>
      <c r="J68" s="137"/>
      <c r="K68" s="80"/>
      <c r="L68" s="80"/>
      <c r="M68" s="130"/>
      <c r="N68" s="113"/>
      <c r="O68" s="113"/>
      <c r="P68" s="113"/>
      <c r="Q68" s="127"/>
      <c r="R68" s="127"/>
      <c r="S68" s="127"/>
      <c r="T68" s="127"/>
      <c r="U68" s="127"/>
      <c r="V68" s="127"/>
      <c r="W68" s="127"/>
      <c r="X68" s="127"/>
      <c r="Y68" s="127"/>
      <c r="Z68" s="127"/>
      <c r="AA68" s="127"/>
      <c r="AB68" s="127"/>
      <c r="AC68" s="127"/>
      <c r="AD68" s="127"/>
      <c r="AE68" s="127"/>
      <c r="AF68" s="127"/>
      <c r="AG68" s="127"/>
      <c r="AH68" s="127"/>
      <c r="AI68" s="127"/>
      <c r="AJ68" s="127"/>
      <c r="AK68" s="127"/>
      <c r="AL68" s="127"/>
      <c r="AM68" s="127"/>
    </row>
    <row r="69" spans="1:39" s="75" customFormat="1" ht="15" customHeight="1" x14ac:dyDescent="0.25">
      <c r="A69" s="113" t="s">
        <v>738</v>
      </c>
      <c r="B69" s="137">
        <v>45365</v>
      </c>
      <c r="C69" s="137">
        <v>45400</v>
      </c>
      <c r="D69" s="78">
        <v>50900</v>
      </c>
      <c r="E69" s="79">
        <v>51054.44</v>
      </c>
      <c r="F69" s="80"/>
      <c r="G69" s="81"/>
      <c r="H69" s="113"/>
      <c r="I69" s="137"/>
      <c r="J69" s="137"/>
      <c r="K69" s="80"/>
      <c r="L69" s="80"/>
      <c r="M69" s="130"/>
      <c r="N69" s="113"/>
      <c r="O69" s="113"/>
      <c r="P69" s="113"/>
      <c r="Q69" s="127"/>
      <c r="R69" s="127"/>
      <c r="S69" s="127"/>
      <c r="T69" s="127"/>
      <c r="U69" s="127"/>
      <c r="V69" s="127"/>
      <c r="W69" s="127"/>
      <c r="X69" s="127"/>
      <c r="Y69" s="127"/>
      <c r="Z69" s="127"/>
      <c r="AA69" s="127"/>
      <c r="AB69" s="127"/>
      <c r="AC69" s="127"/>
      <c r="AD69" s="127"/>
      <c r="AE69" s="127"/>
      <c r="AF69" s="127"/>
      <c r="AG69" s="127"/>
      <c r="AH69" s="127"/>
      <c r="AI69" s="127"/>
      <c r="AJ69" s="127"/>
      <c r="AK69" s="127"/>
      <c r="AL69" s="127"/>
      <c r="AM69" s="127"/>
    </row>
    <row r="70" spans="1:39" s="75" customFormat="1" ht="15" customHeight="1" x14ac:dyDescent="0.25">
      <c r="A70" s="113" t="s">
        <v>739</v>
      </c>
      <c r="B70" s="137">
        <v>45309</v>
      </c>
      <c r="C70" s="137">
        <v>45400</v>
      </c>
      <c r="D70" s="78">
        <v>1255940</v>
      </c>
      <c r="E70" s="79">
        <v>1271790.8400000001</v>
      </c>
      <c r="F70" s="80"/>
      <c r="G70" s="81"/>
      <c r="H70" s="113"/>
      <c r="I70" s="137"/>
      <c r="J70" s="137"/>
      <c r="K70" s="80"/>
      <c r="L70" s="80"/>
      <c r="M70" s="130"/>
      <c r="N70" s="113"/>
      <c r="O70" s="113"/>
      <c r="P70" s="113"/>
      <c r="Q70" s="127"/>
      <c r="R70" s="127"/>
      <c r="S70" s="127"/>
      <c r="T70" s="127"/>
      <c r="U70" s="127"/>
      <c r="V70" s="127"/>
      <c r="W70" s="127"/>
      <c r="X70" s="127"/>
      <c r="Y70" s="127"/>
      <c r="Z70" s="127"/>
      <c r="AA70" s="127"/>
      <c r="AB70" s="127"/>
      <c r="AC70" s="127"/>
      <c r="AD70" s="127"/>
      <c r="AE70" s="127"/>
      <c r="AF70" s="127"/>
      <c r="AG70" s="127"/>
      <c r="AH70" s="127"/>
      <c r="AI70" s="127"/>
      <c r="AJ70" s="127"/>
      <c r="AK70" s="127"/>
      <c r="AL70" s="127"/>
      <c r="AM70" s="127"/>
    </row>
    <row r="71" spans="1:39" s="75" customFormat="1" ht="15" customHeight="1" x14ac:dyDescent="0.25">
      <c r="A71" s="113" t="s">
        <v>740</v>
      </c>
      <c r="B71" s="137">
        <v>45365</v>
      </c>
      <c r="C71" s="137">
        <v>45400</v>
      </c>
      <c r="D71" s="78">
        <v>52400</v>
      </c>
      <c r="E71" s="79">
        <v>52558.99</v>
      </c>
      <c r="F71" s="80"/>
      <c r="G71" s="81"/>
      <c r="H71" s="113"/>
      <c r="I71" s="137"/>
      <c r="J71" s="137"/>
      <c r="K71" s="80"/>
      <c r="L71" s="80"/>
      <c r="M71" s="130"/>
      <c r="N71" s="113"/>
      <c r="O71" s="113"/>
      <c r="P71" s="113"/>
      <c r="Q71" s="127"/>
      <c r="R71" s="127"/>
      <c r="S71" s="127"/>
      <c r="T71" s="127"/>
      <c r="U71" s="127"/>
      <c r="V71" s="127"/>
      <c r="W71" s="127"/>
      <c r="X71" s="127"/>
      <c r="Y71" s="127"/>
      <c r="Z71" s="127"/>
      <c r="AA71" s="127"/>
      <c r="AB71" s="127"/>
      <c r="AC71" s="127"/>
      <c r="AD71" s="127"/>
      <c r="AE71" s="127"/>
      <c r="AF71" s="127"/>
      <c r="AG71" s="127"/>
      <c r="AH71" s="127"/>
      <c r="AI71" s="127"/>
      <c r="AJ71" s="127"/>
      <c r="AK71" s="127"/>
      <c r="AL71" s="127"/>
      <c r="AM71" s="127"/>
    </row>
    <row r="72" spans="1:39" s="75" customFormat="1" ht="15" customHeight="1" x14ac:dyDescent="0.25">
      <c r="A72" s="113" t="s">
        <v>741</v>
      </c>
      <c r="B72" s="137">
        <v>45309</v>
      </c>
      <c r="C72" s="137">
        <v>45400</v>
      </c>
      <c r="D72" s="78">
        <v>518740</v>
      </c>
      <c r="E72" s="79">
        <v>524964.51</v>
      </c>
      <c r="F72" s="80"/>
      <c r="G72" s="81"/>
      <c r="H72" s="113"/>
      <c r="I72" s="137"/>
      <c r="J72" s="137"/>
      <c r="K72" s="80"/>
      <c r="L72" s="80"/>
      <c r="M72" s="130"/>
      <c r="N72" s="113"/>
      <c r="O72" s="113"/>
      <c r="P72" s="113"/>
      <c r="Q72" s="127"/>
      <c r="R72" s="127"/>
      <c r="S72" s="127"/>
      <c r="T72" s="127"/>
      <c r="U72" s="127"/>
      <c r="V72" s="127"/>
      <c r="W72" s="127"/>
      <c r="X72" s="127"/>
      <c r="Y72" s="127"/>
      <c r="Z72" s="127"/>
      <c r="AA72" s="127"/>
      <c r="AB72" s="127"/>
      <c r="AC72" s="127"/>
      <c r="AD72" s="127"/>
      <c r="AE72" s="127"/>
      <c r="AF72" s="127"/>
      <c r="AG72" s="127"/>
      <c r="AH72" s="127"/>
      <c r="AI72" s="127"/>
      <c r="AJ72" s="127"/>
      <c r="AK72" s="127"/>
      <c r="AL72" s="127"/>
      <c r="AM72" s="127"/>
    </row>
    <row r="73" spans="1:39" s="75" customFormat="1" ht="15" customHeight="1" x14ac:dyDescent="0.25">
      <c r="A73" s="113" t="s">
        <v>742</v>
      </c>
      <c r="B73" s="137">
        <v>45372</v>
      </c>
      <c r="C73" s="137">
        <v>45400</v>
      </c>
      <c r="D73" s="78">
        <v>249400</v>
      </c>
      <c r="E73" s="79">
        <v>249846.36</v>
      </c>
      <c r="F73" s="80"/>
      <c r="G73" s="81"/>
      <c r="H73" s="113"/>
      <c r="I73" s="137"/>
      <c r="J73" s="137"/>
      <c r="K73" s="80"/>
      <c r="L73" s="80"/>
      <c r="M73" s="130"/>
      <c r="N73" s="113"/>
      <c r="O73" s="113"/>
      <c r="P73" s="113"/>
      <c r="Q73" s="127"/>
      <c r="R73" s="127"/>
      <c r="S73" s="127"/>
      <c r="T73" s="127"/>
      <c r="U73" s="127"/>
      <c r="V73" s="127"/>
      <c r="W73" s="127"/>
      <c r="X73" s="127"/>
      <c r="Y73" s="127"/>
      <c r="Z73" s="127"/>
      <c r="AA73" s="127"/>
      <c r="AB73" s="127"/>
      <c r="AC73" s="127"/>
      <c r="AD73" s="127"/>
      <c r="AE73" s="127"/>
      <c r="AF73" s="127"/>
      <c r="AG73" s="127"/>
      <c r="AH73" s="127"/>
      <c r="AI73" s="127"/>
      <c r="AJ73" s="127"/>
      <c r="AK73" s="127"/>
      <c r="AL73" s="127"/>
      <c r="AM73" s="127"/>
    </row>
    <row r="74" spans="1:39" s="75" customFormat="1" ht="15" customHeight="1" x14ac:dyDescent="0.25">
      <c r="A74" s="113" t="s">
        <v>743</v>
      </c>
      <c r="B74" s="137">
        <v>45307</v>
      </c>
      <c r="C74" s="137">
        <v>45400</v>
      </c>
      <c r="D74" s="78">
        <v>2367000</v>
      </c>
      <c r="E74" s="79">
        <v>2400367.4500000002</v>
      </c>
      <c r="F74" s="80"/>
      <c r="G74" s="81"/>
      <c r="H74" s="113"/>
      <c r="I74" s="137"/>
      <c r="J74" s="137"/>
      <c r="K74" s="80"/>
      <c r="L74" s="80"/>
      <c r="M74" s="130"/>
      <c r="N74" s="113"/>
      <c r="O74" s="113"/>
      <c r="P74" s="113"/>
      <c r="Q74" s="127"/>
      <c r="R74" s="127"/>
      <c r="S74" s="127"/>
      <c r="T74" s="127"/>
      <c r="U74" s="127"/>
      <c r="V74" s="127"/>
      <c r="W74" s="127"/>
      <c r="X74" s="127"/>
      <c r="Y74" s="127"/>
      <c r="Z74" s="127"/>
      <c r="AA74" s="127"/>
      <c r="AB74" s="127"/>
      <c r="AC74" s="127"/>
      <c r="AD74" s="127"/>
      <c r="AE74" s="127"/>
      <c r="AF74" s="127"/>
      <c r="AG74" s="127"/>
      <c r="AH74" s="127"/>
      <c r="AI74" s="127"/>
      <c r="AJ74" s="127"/>
      <c r="AK74" s="127"/>
      <c r="AL74" s="127"/>
      <c r="AM74" s="127"/>
    </row>
    <row r="75" spans="1:39" s="75" customFormat="1" ht="15" customHeight="1" x14ac:dyDescent="0.25">
      <c r="A75" s="113" t="s">
        <v>394</v>
      </c>
      <c r="B75" s="137">
        <v>45382</v>
      </c>
      <c r="C75" s="137">
        <v>45382</v>
      </c>
      <c r="D75" s="78">
        <v>0</v>
      </c>
      <c r="E75" s="79">
        <v>0</v>
      </c>
      <c r="F75" s="80"/>
      <c r="G75" s="81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27"/>
      <c r="U75" s="127"/>
      <c r="V75" s="127"/>
      <c r="W75" s="127"/>
      <c r="X75" s="127"/>
      <c r="Y75" s="127"/>
      <c r="Z75" s="127"/>
      <c r="AA75" s="127"/>
      <c r="AB75" s="127"/>
      <c r="AC75" s="127"/>
      <c r="AD75" s="127"/>
      <c r="AE75" s="127"/>
      <c r="AF75" s="127"/>
      <c r="AG75" s="127"/>
      <c r="AH75" s="127"/>
      <c r="AI75" s="127"/>
      <c r="AJ75" s="127"/>
      <c r="AK75" s="127"/>
      <c r="AL75" s="127"/>
      <c r="AM75" s="127"/>
    </row>
    <row r="76" spans="1:39" s="75" customFormat="1" ht="15" customHeight="1" x14ac:dyDescent="0.25">
      <c r="A76" s="113" t="s">
        <v>392</v>
      </c>
      <c r="B76" s="139">
        <v>45382</v>
      </c>
      <c r="C76" s="137">
        <v>45382</v>
      </c>
      <c r="D76" s="78">
        <v>11193354.779999999</v>
      </c>
      <c r="E76" s="78">
        <v>11193354.779999999</v>
      </c>
      <c r="F76" s="80"/>
      <c r="G76" s="13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27"/>
      <c r="U76" s="127"/>
      <c r="V76" s="127"/>
      <c r="W76" s="127"/>
      <c r="X76" s="127"/>
      <c r="Y76" s="127"/>
      <c r="Z76" s="127"/>
      <c r="AA76" s="127"/>
      <c r="AB76" s="127"/>
      <c r="AC76" s="127"/>
      <c r="AD76" s="127"/>
      <c r="AE76" s="127"/>
      <c r="AF76" s="127"/>
      <c r="AG76" s="127"/>
      <c r="AH76" s="127"/>
      <c r="AI76" s="127"/>
      <c r="AJ76" s="127"/>
      <c r="AK76" s="127"/>
      <c r="AL76" s="127"/>
      <c r="AM76" s="127"/>
    </row>
    <row r="77" spans="1:39" s="75" customFormat="1" ht="15" customHeight="1" x14ac:dyDescent="0.25">
      <c r="A77" s="113"/>
      <c r="B77" s="113"/>
      <c r="C77" s="113"/>
      <c r="D77" s="113"/>
      <c r="E77" s="80"/>
      <c r="F77" s="80"/>
      <c r="G77" s="13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27"/>
      <c r="U77" s="127"/>
      <c r="V77" s="127"/>
      <c r="W77" s="127"/>
      <c r="X77" s="127"/>
      <c r="Y77" s="127"/>
      <c r="Z77" s="127"/>
      <c r="AA77" s="127"/>
      <c r="AB77" s="127"/>
      <c r="AC77" s="127"/>
      <c r="AD77" s="127"/>
      <c r="AE77" s="127"/>
      <c r="AF77" s="127"/>
      <c r="AG77" s="127"/>
      <c r="AH77" s="127"/>
      <c r="AI77" s="127"/>
      <c r="AJ77" s="127"/>
      <c r="AK77" s="127"/>
      <c r="AL77" s="127"/>
      <c r="AM77" s="127"/>
    </row>
    <row r="78" spans="1:39" s="75" customFormat="1" ht="15" customHeight="1" x14ac:dyDescent="0.25">
      <c r="A78" s="113" t="str">
        <f>"MMF Unpaid Int Due to "&amp;MONTH($B$3)&amp;"/"&amp;DAY($B$3)</f>
        <v>MMF Unpaid Int Due to 3/31</v>
      </c>
      <c r="B78" s="113"/>
      <c r="C78" s="113" t="s">
        <v>419</v>
      </c>
      <c r="D78" s="140">
        <v>98023.6</v>
      </c>
      <c r="E78" s="82">
        <v>98023.6</v>
      </c>
      <c r="F78" s="80"/>
      <c r="G78" s="13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27"/>
      <c r="U78" s="127"/>
      <c r="V78" s="127"/>
      <c r="W78" s="127"/>
      <c r="X78" s="127"/>
      <c r="Y78" s="127"/>
      <c r="Z78" s="127"/>
      <c r="AA78" s="127"/>
      <c r="AB78" s="127"/>
      <c r="AC78" s="127"/>
      <c r="AD78" s="127"/>
      <c r="AE78" s="127"/>
      <c r="AF78" s="127"/>
      <c r="AG78" s="127"/>
      <c r="AH78" s="127"/>
      <c r="AI78" s="127"/>
      <c r="AJ78" s="127"/>
      <c r="AK78" s="127"/>
      <c r="AL78" s="127"/>
      <c r="AM78" s="127"/>
    </row>
    <row r="79" spans="1:39" s="75" customFormat="1" ht="15" customHeight="1" x14ac:dyDescent="0.25">
      <c r="A79" s="113" t="str">
        <f>"MMF Unpaid Int Due to "&amp;MONTH($B$3)&amp;"/"&amp;DAY($B$3)</f>
        <v>MMF Unpaid Int Due to 3/31</v>
      </c>
      <c r="B79" s="113"/>
      <c r="C79" s="113" t="s">
        <v>420</v>
      </c>
      <c r="D79" s="140">
        <v>193.46</v>
      </c>
      <c r="E79" s="82">
        <v>193.46</v>
      </c>
      <c r="F79" s="80"/>
      <c r="G79" s="13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27"/>
      <c r="U79" s="127"/>
      <c r="V79" s="127"/>
      <c r="W79" s="127"/>
      <c r="X79" s="127"/>
      <c r="Y79" s="127"/>
      <c r="Z79" s="127"/>
      <c r="AA79" s="127"/>
      <c r="AB79" s="127"/>
      <c r="AC79" s="127"/>
      <c r="AD79" s="127"/>
      <c r="AE79" s="127"/>
      <c r="AF79" s="127"/>
      <c r="AG79" s="127"/>
      <c r="AH79" s="127"/>
      <c r="AI79" s="127"/>
      <c r="AJ79" s="127"/>
      <c r="AK79" s="127"/>
      <c r="AL79" s="127"/>
      <c r="AM79" s="127"/>
    </row>
    <row r="80" spans="1:39" s="75" customFormat="1" ht="15" customHeight="1" x14ac:dyDescent="0.25">
      <c r="A80" s="113" t="s">
        <v>421</v>
      </c>
      <c r="B80" s="113"/>
      <c r="C80" s="113" t="s">
        <v>421</v>
      </c>
      <c r="D80" s="140">
        <v>0</v>
      </c>
      <c r="E80" s="82">
        <v>0</v>
      </c>
      <c r="F80" s="80"/>
      <c r="G80" s="13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27"/>
      <c r="U80" s="127"/>
      <c r="V80" s="127"/>
      <c r="W80" s="127"/>
      <c r="X80" s="127"/>
      <c r="Y80" s="127"/>
      <c r="Z80" s="127"/>
      <c r="AA80" s="127"/>
      <c r="AB80" s="127"/>
      <c r="AC80" s="127"/>
      <c r="AD80" s="127"/>
      <c r="AE80" s="127"/>
      <c r="AF80" s="127"/>
      <c r="AG80" s="127"/>
      <c r="AH80" s="127"/>
      <c r="AI80" s="127"/>
      <c r="AJ80" s="127"/>
      <c r="AK80" s="127"/>
      <c r="AL80" s="127"/>
      <c r="AM80" s="127"/>
    </row>
    <row r="81" spans="1:39" s="75" customFormat="1" ht="15" customHeight="1" x14ac:dyDescent="0.25">
      <c r="A81" s="113" t="str">
        <f>"MMF Unpaid Int Due to "&amp;MONTH($B$3)&amp;"/"&amp;DAY($B$3)</f>
        <v>MMF Unpaid Int Due to 3/31</v>
      </c>
      <c r="B81" s="113"/>
      <c r="C81" s="113" t="s">
        <v>422</v>
      </c>
      <c r="D81" s="140">
        <v>21386.03</v>
      </c>
      <c r="E81" s="82">
        <v>21386.03</v>
      </c>
      <c r="F81" s="80"/>
      <c r="G81" s="13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27"/>
      <c r="U81" s="127"/>
      <c r="V81" s="127"/>
      <c r="W81" s="127"/>
      <c r="X81" s="127"/>
      <c r="Y81" s="127"/>
      <c r="Z81" s="127"/>
      <c r="AA81" s="127"/>
      <c r="AB81" s="127"/>
      <c r="AC81" s="127"/>
      <c r="AD81" s="127"/>
      <c r="AE81" s="127"/>
      <c r="AF81" s="127"/>
      <c r="AG81" s="127"/>
      <c r="AH81" s="127"/>
      <c r="AI81" s="127"/>
      <c r="AJ81" s="127"/>
      <c r="AK81" s="127"/>
      <c r="AL81" s="127"/>
      <c r="AM81" s="127"/>
    </row>
    <row r="82" spans="1:39" s="75" customFormat="1" ht="15" customHeight="1" x14ac:dyDescent="0.25">
      <c r="A82" s="141" t="str">
        <f>"MMF Unpaid Int Due to "&amp;MONTH($B$3)&amp;"/"&amp;DAY($B$3)</f>
        <v>MMF Unpaid Int Due to 3/31</v>
      </c>
      <c r="B82" s="141"/>
      <c r="C82" s="141" t="s">
        <v>423</v>
      </c>
      <c r="D82" s="142">
        <v>1057.01</v>
      </c>
      <c r="E82" s="83">
        <v>1057.01</v>
      </c>
      <c r="F82" s="80"/>
      <c r="G82" s="133"/>
      <c r="H82" s="141"/>
      <c r="I82" s="113"/>
      <c r="J82" s="113"/>
      <c r="K82" s="113"/>
      <c r="L82" s="84"/>
      <c r="M82" s="113"/>
      <c r="N82" s="113"/>
      <c r="O82" s="113"/>
      <c r="P82" s="113"/>
      <c r="Q82" s="113"/>
      <c r="R82" s="113"/>
      <c r="S82" s="143"/>
      <c r="T82" s="127"/>
      <c r="U82" s="127"/>
      <c r="V82" s="127"/>
      <c r="W82" s="127"/>
      <c r="X82" s="127"/>
      <c r="Y82" s="127"/>
      <c r="Z82" s="127"/>
      <c r="AA82" s="127"/>
      <c r="AB82" s="127"/>
      <c r="AC82" s="127"/>
      <c r="AD82" s="127"/>
      <c r="AE82" s="127"/>
      <c r="AF82" s="127"/>
      <c r="AG82" s="127"/>
      <c r="AH82" s="127"/>
      <c r="AI82" s="127"/>
      <c r="AJ82" s="127"/>
      <c r="AK82" s="127"/>
      <c r="AL82" s="127"/>
      <c r="AM82" s="127"/>
    </row>
    <row r="83" spans="1:39" s="75" customFormat="1" ht="15" customHeight="1" x14ac:dyDescent="0.3">
      <c r="A83" s="144" t="s">
        <v>424</v>
      </c>
      <c r="B83" s="144"/>
      <c r="C83" s="144"/>
      <c r="D83" s="144"/>
      <c r="E83" s="85">
        <f>SUM(E10:E82)</f>
        <v>650325651.6900003</v>
      </c>
      <c r="F83" s="85"/>
      <c r="G83" s="145"/>
      <c r="H83" s="144"/>
      <c r="I83" s="144"/>
      <c r="J83" s="144"/>
      <c r="K83" s="144"/>
      <c r="L83" s="85"/>
      <c r="M83" s="144"/>
      <c r="N83" s="144"/>
      <c r="O83" s="113"/>
      <c r="P83" s="113"/>
      <c r="Q83" s="113"/>
      <c r="R83" s="113"/>
      <c r="S83" s="143"/>
      <c r="T83" s="127"/>
      <c r="U83" s="127"/>
      <c r="V83" s="127"/>
      <c r="W83" s="127"/>
      <c r="X83" s="127"/>
      <c r="Y83" s="127"/>
      <c r="Z83" s="127"/>
      <c r="AA83" s="127"/>
      <c r="AB83" s="127"/>
      <c r="AC83" s="127"/>
      <c r="AD83" s="127"/>
      <c r="AE83" s="127"/>
      <c r="AF83" s="127"/>
      <c r="AG83" s="127"/>
      <c r="AH83" s="127"/>
      <c r="AI83" s="127"/>
      <c r="AJ83" s="127"/>
      <c r="AK83" s="127"/>
      <c r="AL83" s="127"/>
      <c r="AM83" s="127"/>
    </row>
    <row r="84" spans="1:39" s="75" customFormat="1" ht="15" customHeight="1" x14ac:dyDescent="0.3">
      <c r="A84" s="144"/>
      <c r="B84" s="144"/>
      <c r="C84" s="144"/>
      <c r="D84" s="144"/>
      <c r="E84" s="85"/>
      <c r="F84" s="85"/>
      <c r="G84" s="145"/>
      <c r="H84" s="144"/>
      <c r="I84" s="144"/>
      <c r="J84" s="144"/>
      <c r="K84" s="144"/>
      <c r="L84" s="85"/>
      <c r="M84" s="144"/>
      <c r="N84" s="144"/>
      <c r="O84" s="113"/>
      <c r="P84" s="113"/>
      <c r="Q84" s="113"/>
      <c r="R84" s="113"/>
      <c r="S84" s="143"/>
      <c r="T84" s="127"/>
      <c r="U84" s="127"/>
      <c r="V84" s="127"/>
      <c r="W84" s="127"/>
      <c r="X84" s="127"/>
      <c r="Y84" s="127"/>
      <c r="Z84" s="127"/>
      <c r="AA84" s="127"/>
      <c r="AB84" s="127"/>
      <c r="AC84" s="127"/>
      <c r="AD84" s="127"/>
      <c r="AE84" s="127"/>
      <c r="AF84" s="127"/>
      <c r="AG84" s="127"/>
      <c r="AH84" s="127"/>
      <c r="AI84" s="127"/>
      <c r="AJ84" s="127"/>
      <c r="AK84" s="127"/>
      <c r="AL84" s="127"/>
      <c r="AM84" s="127"/>
    </row>
    <row r="85" spans="1:39" s="75" customFormat="1" ht="15" customHeight="1" x14ac:dyDescent="0.3">
      <c r="A85" s="144"/>
      <c r="B85" s="178" t="s">
        <v>425</v>
      </c>
      <c r="C85" s="179"/>
      <c r="D85" s="179"/>
      <c r="E85" s="180"/>
      <c r="F85" s="85"/>
      <c r="G85" s="145"/>
      <c r="H85" s="144"/>
      <c r="I85" s="144"/>
      <c r="J85" s="144"/>
      <c r="K85" s="144"/>
      <c r="L85" s="85"/>
      <c r="M85" s="144"/>
      <c r="N85" s="144"/>
      <c r="O85" s="113"/>
      <c r="P85" s="113"/>
      <c r="Q85" s="113"/>
      <c r="R85" s="113"/>
      <c r="S85" s="143"/>
      <c r="T85" s="127"/>
      <c r="U85" s="127"/>
      <c r="V85" s="127"/>
      <c r="W85" s="127"/>
      <c r="X85" s="127"/>
      <c r="Y85" s="127"/>
      <c r="Z85" s="127"/>
      <c r="AA85" s="127"/>
      <c r="AB85" s="127"/>
      <c r="AC85" s="127"/>
      <c r="AD85" s="127"/>
      <c r="AE85" s="127"/>
      <c r="AF85" s="127"/>
      <c r="AG85" s="127"/>
      <c r="AH85" s="127"/>
      <c r="AI85" s="127"/>
      <c r="AJ85" s="127"/>
      <c r="AK85" s="127"/>
      <c r="AL85" s="127"/>
      <c r="AM85" s="127"/>
    </row>
    <row r="86" spans="1:39" s="75" customFormat="1" ht="15" customHeight="1" x14ac:dyDescent="0.25">
      <c r="A86" s="134" t="s">
        <v>414</v>
      </c>
      <c r="B86" s="134" t="s">
        <v>2</v>
      </c>
      <c r="C86" s="134" t="s">
        <v>3</v>
      </c>
      <c r="D86" s="134" t="s">
        <v>426</v>
      </c>
      <c r="E86" s="134" t="s">
        <v>427</v>
      </c>
      <c r="F86" s="130"/>
      <c r="G86" s="133"/>
      <c r="H86" s="130"/>
      <c r="I86" s="130"/>
      <c r="J86" s="130"/>
      <c r="K86" s="130"/>
      <c r="L86" s="130"/>
      <c r="M86" s="113"/>
      <c r="N86" s="113"/>
      <c r="O86" s="113"/>
      <c r="P86" s="113"/>
      <c r="Q86" s="113"/>
      <c r="R86" s="113"/>
      <c r="S86" s="143"/>
      <c r="T86" s="127"/>
      <c r="U86" s="127"/>
      <c r="V86" s="127"/>
      <c r="W86" s="127"/>
      <c r="X86" s="127"/>
      <c r="Y86" s="127"/>
      <c r="Z86" s="127"/>
      <c r="AA86" s="127"/>
      <c r="AB86" s="127"/>
      <c r="AC86" s="127"/>
      <c r="AD86" s="127"/>
      <c r="AE86" s="127"/>
      <c r="AF86" s="127"/>
      <c r="AG86" s="127"/>
      <c r="AH86" s="127"/>
      <c r="AI86" s="127"/>
      <c r="AJ86" s="127"/>
      <c r="AK86" s="127"/>
      <c r="AL86" s="127"/>
      <c r="AM86" s="127"/>
    </row>
    <row r="87" spans="1:39" s="75" customFormat="1" ht="15" customHeight="1" x14ac:dyDescent="0.25">
      <c r="A87" s="113" t="s">
        <v>391</v>
      </c>
      <c r="B87" s="130"/>
      <c r="C87" s="137">
        <f>$B$3</f>
        <v>45382</v>
      </c>
      <c r="D87" s="78">
        <v>0</v>
      </c>
      <c r="E87" s="78">
        <v>0</v>
      </c>
      <c r="F87" s="130"/>
      <c r="G87" s="133"/>
      <c r="H87" s="146"/>
      <c r="I87" s="130"/>
      <c r="J87" s="130"/>
      <c r="K87" s="130"/>
      <c r="L87" s="130"/>
      <c r="M87" s="113"/>
      <c r="N87" s="113"/>
      <c r="O87" s="113"/>
      <c r="P87" s="113"/>
      <c r="Q87" s="113"/>
      <c r="R87" s="113"/>
      <c r="S87" s="143"/>
      <c r="T87" s="127"/>
      <c r="U87" s="127"/>
      <c r="V87" s="127"/>
      <c r="W87" s="127"/>
      <c r="X87" s="127"/>
      <c r="Y87" s="127"/>
      <c r="Z87" s="127"/>
      <c r="AA87" s="127"/>
      <c r="AB87" s="127"/>
      <c r="AC87" s="127"/>
      <c r="AD87" s="127"/>
      <c r="AE87" s="127"/>
      <c r="AF87" s="127"/>
      <c r="AG87" s="127"/>
      <c r="AH87" s="127"/>
      <c r="AI87" s="127"/>
      <c r="AJ87" s="127"/>
      <c r="AK87" s="127"/>
      <c r="AL87" s="127"/>
      <c r="AM87" s="127"/>
    </row>
    <row r="88" spans="1:39" s="75" customFormat="1" ht="15" customHeight="1" x14ac:dyDescent="0.25">
      <c r="A88" s="113" t="s">
        <v>390</v>
      </c>
      <c r="B88" s="130"/>
      <c r="C88" s="137">
        <f>$B$3</f>
        <v>45382</v>
      </c>
      <c r="D88" s="78">
        <v>294041.62</v>
      </c>
      <c r="E88" s="78">
        <v>294041.62</v>
      </c>
      <c r="F88" s="130"/>
      <c r="G88" s="133"/>
      <c r="H88" s="146"/>
      <c r="I88" s="130"/>
      <c r="J88" s="130"/>
      <c r="K88" s="130"/>
      <c r="L88" s="130"/>
      <c r="M88" s="113"/>
      <c r="N88" s="113"/>
      <c r="O88" s="113"/>
      <c r="P88" s="113"/>
      <c r="Q88" s="113"/>
      <c r="R88" s="113"/>
      <c r="S88" s="143"/>
      <c r="T88" s="127"/>
      <c r="U88" s="127"/>
      <c r="V88" s="127"/>
      <c r="W88" s="127"/>
      <c r="X88" s="127"/>
      <c r="Y88" s="127"/>
      <c r="Z88" s="127"/>
      <c r="AA88" s="127"/>
      <c r="AB88" s="127"/>
      <c r="AC88" s="127"/>
      <c r="AD88" s="127"/>
      <c r="AE88" s="127"/>
      <c r="AF88" s="127"/>
      <c r="AG88" s="127"/>
      <c r="AH88" s="127"/>
      <c r="AI88" s="127"/>
      <c r="AJ88" s="127"/>
      <c r="AK88" s="127"/>
      <c r="AL88" s="127"/>
      <c r="AM88" s="127"/>
    </row>
    <row r="89" spans="1:39" s="75" customFormat="1" ht="15" customHeight="1" x14ac:dyDescent="0.25">
      <c r="A89" s="113" t="s">
        <v>428</v>
      </c>
      <c r="B89" s="130"/>
      <c r="C89" s="137">
        <f>$B$3</f>
        <v>45382</v>
      </c>
      <c r="D89" s="78">
        <v>7149.81</v>
      </c>
      <c r="E89" s="78">
        <v>7149.81</v>
      </c>
      <c r="F89" s="130"/>
      <c r="G89" s="133"/>
      <c r="H89" s="146"/>
      <c r="I89" s="130"/>
      <c r="J89" s="130"/>
      <c r="K89" s="130"/>
      <c r="L89" s="130"/>
      <c r="M89" s="113"/>
      <c r="N89" s="113"/>
      <c r="O89" s="113"/>
      <c r="P89" s="113"/>
      <c r="Q89" s="113"/>
      <c r="R89" s="113"/>
      <c r="S89" s="143"/>
      <c r="T89" s="127"/>
      <c r="U89" s="127"/>
      <c r="V89" s="127"/>
      <c r="W89" s="127"/>
      <c r="X89" s="127"/>
      <c r="Y89" s="127"/>
      <c r="Z89" s="127"/>
      <c r="AA89" s="127"/>
      <c r="AB89" s="127"/>
      <c r="AC89" s="127"/>
      <c r="AD89" s="127"/>
      <c r="AE89" s="127"/>
      <c r="AF89" s="127"/>
      <c r="AG89" s="127"/>
      <c r="AH89" s="127"/>
      <c r="AI89" s="127"/>
      <c r="AJ89" s="127"/>
      <c r="AK89" s="127"/>
      <c r="AL89" s="127"/>
      <c r="AM89" s="127"/>
    </row>
    <row r="90" spans="1:39" s="75" customFormat="1" ht="15" customHeight="1" x14ac:dyDescent="0.25">
      <c r="A90" s="113" t="s">
        <v>429</v>
      </c>
      <c r="B90" s="130"/>
      <c r="C90" s="137">
        <f>$B$3</f>
        <v>45382</v>
      </c>
      <c r="D90" s="78">
        <v>3.6609648645935522E-10</v>
      </c>
      <c r="E90" s="78">
        <v>3.6609648645935522E-10</v>
      </c>
      <c r="F90" s="130"/>
      <c r="G90" s="133"/>
      <c r="H90" s="146"/>
      <c r="I90" s="130"/>
      <c r="J90" s="130"/>
      <c r="K90" s="130"/>
      <c r="L90" s="130"/>
      <c r="M90" s="113"/>
      <c r="N90" s="113"/>
      <c r="O90" s="113"/>
      <c r="P90" s="113"/>
      <c r="Q90" s="113"/>
      <c r="R90" s="113"/>
      <c r="S90" s="143"/>
      <c r="T90" s="127"/>
      <c r="U90" s="127"/>
      <c r="V90" s="127"/>
      <c r="W90" s="127"/>
      <c r="X90" s="127"/>
      <c r="Y90" s="127"/>
      <c r="Z90" s="127"/>
      <c r="AA90" s="127"/>
      <c r="AB90" s="127"/>
      <c r="AC90" s="127"/>
      <c r="AD90" s="127"/>
      <c r="AE90" s="127"/>
      <c r="AF90" s="127"/>
      <c r="AG90" s="127"/>
      <c r="AH90" s="127"/>
      <c r="AI90" s="127"/>
      <c r="AJ90" s="127"/>
      <c r="AK90" s="127"/>
      <c r="AL90" s="127"/>
      <c r="AM90" s="127"/>
    </row>
    <row r="91" spans="1:39" s="75" customFormat="1" ht="15" customHeight="1" x14ac:dyDescent="0.25">
      <c r="A91" s="113" t="s">
        <v>430</v>
      </c>
      <c r="B91" s="130"/>
      <c r="C91" s="137">
        <f>$B$3</f>
        <v>45382</v>
      </c>
      <c r="D91" s="78">
        <v>5932640.7334000021</v>
      </c>
      <c r="E91" s="78">
        <v>5932640.7334000021</v>
      </c>
      <c r="F91" s="130"/>
      <c r="G91" s="133"/>
      <c r="H91" s="146"/>
      <c r="I91" s="130"/>
      <c r="J91" s="130"/>
      <c r="K91" s="130"/>
      <c r="L91" s="130"/>
      <c r="M91" s="113"/>
      <c r="N91" s="113"/>
      <c r="O91" s="113"/>
      <c r="P91" s="113"/>
      <c r="Q91" s="113"/>
      <c r="R91" s="113"/>
      <c r="S91" s="143"/>
      <c r="T91" s="127"/>
      <c r="U91" s="127"/>
      <c r="V91" s="127"/>
      <c r="W91" s="127"/>
      <c r="X91" s="127"/>
      <c r="Y91" s="127"/>
      <c r="Z91" s="127"/>
      <c r="AA91" s="127"/>
      <c r="AB91" s="127"/>
      <c r="AC91" s="127"/>
      <c r="AD91" s="127"/>
      <c r="AE91" s="127"/>
      <c r="AF91" s="127"/>
      <c r="AG91" s="127"/>
      <c r="AH91" s="127"/>
      <c r="AI91" s="127"/>
      <c r="AJ91" s="127"/>
      <c r="AK91" s="127"/>
      <c r="AL91" s="127"/>
      <c r="AM91" s="127"/>
    </row>
    <row r="92" spans="1:39" s="75" customFormat="1" ht="15" customHeight="1" x14ac:dyDescent="0.3">
      <c r="A92" s="144" t="s">
        <v>431</v>
      </c>
      <c r="B92" s="144"/>
      <c r="C92" s="144"/>
      <c r="D92" s="144"/>
      <c r="E92" s="85">
        <f>SUM(E87:E91)</f>
        <v>6233832.1634000028</v>
      </c>
      <c r="F92" s="80"/>
      <c r="G92" s="133"/>
      <c r="H92" s="113"/>
      <c r="I92" s="113"/>
      <c r="J92" s="113"/>
      <c r="K92" s="113"/>
      <c r="L92" s="147"/>
      <c r="M92" s="113"/>
      <c r="N92" s="113"/>
      <c r="O92" s="113"/>
      <c r="P92" s="113"/>
      <c r="Q92" s="113"/>
      <c r="R92" s="113"/>
      <c r="S92" s="113"/>
      <c r="T92" s="127"/>
      <c r="U92" s="127"/>
      <c r="V92" s="127"/>
      <c r="W92" s="127"/>
      <c r="X92" s="127"/>
      <c r="Y92" s="127"/>
      <c r="Z92" s="127"/>
      <c r="AA92" s="127"/>
      <c r="AB92" s="127"/>
      <c r="AC92" s="127"/>
      <c r="AD92" s="127"/>
      <c r="AE92" s="127"/>
      <c r="AF92" s="127"/>
      <c r="AG92" s="127"/>
      <c r="AH92" s="127"/>
      <c r="AI92" s="127"/>
      <c r="AJ92" s="127"/>
      <c r="AK92" s="127"/>
      <c r="AL92" s="127"/>
      <c r="AM92" s="127"/>
    </row>
    <row r="93" spans="1:39" s="75" customFormat="1" ht="15" customHeight="1" thickBot="1" x14ac:dyDescent="0.35">
      <c r="A93" s="144"/>
      <c r="B93" s="144"/>
      <c r="C93" s="144"/>
      <c r="D93" s="144"/>
      <c r="E93" s="85"/>
      <c r="F93" s="80"/>
      <c r="G93" s="133"/>
      <c r="H93" s="113"/>
      <c r="I93" s="113"/>
      <c r="J93" s="113"/>
      <c r="K93" s="113"/>
      <c r="L93" s="147"/>
      <c r="M93" s="113"/>
      <c r="N93" s="113"/>
      <c r="O93" s="113"/>
      <c r="P93" s="113"/>
      <c r="Q93" s="113"/>
      <c r="R93" s="113"/>
      <c r="S93" s="113"/>
      <c r="T93" s="127"/>
      <c r="U93" s="127"/>
      <c r="V93" s="127"/>
      <c r="W93" s="127"/>
      <c r="X93" s="127"/>
      <c r="Y93" s="127"/>
      <c r="Z93" s="127"/>
      <c r="AA93" s="127"/>
      <c r="AB93" s="127"/>
      <c r="AC93" s="127"/>
      <c r="AD93" s="127"/>
      <c r="AE93" s="127"/>
      <c r="AF93" s="127"/>
      <c r="AG93" s="127"/>
      <c r="AH93" s="127"/>
      <c r="AI93" s="127"/>
      <c r="AJ93" s="127"/>
      <c r="AK93" s="127"/>
      <c r="AL93" s="127"/>
      <c r="AM93" s="127"/>
    </row>
    <row r="94" spans="1:39" s="75" customFormat="1" ht="15" customHeight="1" thickBot="1" x14ac:dyDescent="0.35">
      <c r="A94" s="144" t="s">
        <v>432</v>
      </c>
      <c r="B94" s="144"/>
      <c r="C94" s="144"/>
      <c r="D94" s="144"/>
      <c r="E94" s="86">
        <f>E83+E92</f>
        <v>656559483.85340035</v>
      </c>
      <c r="F94" s="80"/>
      <c r="G94" s="133"/>
      <c r="H94" s="144"/>
      <c r="I94" s="144"/>
      <c r="J94" s="144"/>
      <c r="K94" s="144"/>
      <c r="L94" s="86"/>
      <c r="M94" s="113"/>
      <c r="N94" s="113"/>
      <c r="O94" s="113"/>
      <c r="P94" s="113"/>
      <c r="Q94" s="113"/>
      <c r="R94" s="113"/>
      <c r="S94" s="113"/>
      <c r="T94" s="127"/>
      <c r="U94" s="127"/>
      <c r="V94" s="127"/>
      <c r="W94" s="127"/>
      <c r="X94" s="127"/>
      <c r="Y94" s="127"/>
      <c r="Z94" s="127"/>
      <c r="AA94" s="127"/>
      <c r="AB94" s="127"/>
      <c r="AC94" s="127"/>
      <c r="AD94" s="127"/>
      <c r="AE94" s="127"/>
      <c r="AF94" s="127"/>
      <c r="AG94" s="127"/>
      <c r="AH94" s="127"/>
      <c r="AI94" s="127"/>
      <c r="AJ94" s="127"/>
      <c r="AK94" s="127"/>
      <c r="AL94" s="127"/>
      <c r="AM94" s="127"/>
    </row>
    <row r="95" spans="1:39" s="75" customFormat="1" ht="15" customHeight="1" thickBot="1" x14ac:dyDescent="0.35">
      <c r="A95" s="148"/>
      <c r="B95" s="148"/>
      <c r="C95" s="148"/>
      <c r="D95" s="148"/>
      <c r="E95" s="87"/>
      <c r="F95" s="88"/>
      <c r="G95" s="149"/>
      <c r="H95" s="150"/>
      <c r="I95" s="150"/>
      <c r="J95" s="150"/>
      <c r="K95" s="150"/>
      <c r="L95" s="151"/>
      <c r="M95" s="150"/>
      <c r="N95" s="150"/>
      <c r="O95" s="150"/>
      <c r="P95" s="150"/>
      <c r="Q95" s="150"/>
      <c r="R95" s="150"/>
      <c r="S95" s="150"/>
      <c r="T95" s="127"/>
      <c r="U95" s="127"/>
      <c r="V95" s="127"/>
      <c r="W95" s="127"/>
      <c r="X95" s="127"/>
      <c r="Y95" s="127"/>
      <c r="Z95" s="127"/>
      <c r="AA95" s="127"/>
      <c r="AB95" s="127"/>
      <c r="AC95" s="127"/>
      <c r="AD95" s="127"/>
      <c r="AE95" s="127"/>
      <c r="AF95" s="127"/>
      <c r="AG95" s="127"/>
      <c r="AH95" s="127"/>
      <c r="AI95" s="127"/>
      <c r="AJ95" s="127"/>
      <c r="AK95" s="127"/>
      <c r="AL95" s="127"/>
      <c r="AM95" s="127"/>
    </row>
    <row r="96" spans="1:39" s="75" customFormat="1" ht="15" customHeight="1" thickTop="1" x14ac:dyDescent="0.3">
      <c r="A96" s="144"/>
      <c r="B96" s="144"/>
      <c r="C96" s="144"/>
      <c r="D96" s="144"/>
      <c r="E96" s="89"/>
      <c r="F96" s="80"/>
      <c r="G96" s="133"/>
      <c r="H96" s="113"/>
      <c r="I96" s="113"/>
      <c r="J96" s="113"/>
      <c r="K96" s="113"/>
      <c r="L96" s="147"/>
      <c r="M96" s="113"/>
      <c r="N96" s="113"/>
      <c r="O96" s="113"/>
      <c r="P96" s="113"/>
      <c r="Q96" s="113"/>
      <c r="R96" s="113"/>
      <c r="S96" s="113"/>
      <c r="T96" s="127"/>
      <c r="U96" s="127"/>
      <c r="V96" s="127"/>
      <c r="W96" s="127"/>
      <c r="X96" s="127"/>
      <c r="Y96" s="127"/>
      <c r="Z96" s="127"/>
      <c r="AA96" s="127"/>
      <c r="AB96" s="127"/>
      <c r="AC96" s="127"/>
      <c r="AD96" s="127"/>
      <c r="AE96" s="127"/>
      <c r="AF96" s="127"/>
      <c r="AG96" s="127"/>
      <c r="AH96" s="127"/>
      <c r="AI96" s="127"/>
      <c r="AJ96" s="127"/>
      <c r="AK96" s="127"/>
      <c r="AL96" s="127"/>
      <c r="AM96" s="127"/>
    </row>
    <row r="97" spans="1:39" s="75" customFormat="1" ht="15" customHeight="1" x14ac:dyDescent="0.3">
      <c r="A97" s="129" t="s">
        <v>433</v>
      </c>
      <c r="B97" s="144"/>
      <c r="C97" s="144"/>
      <c r="D97" s="144"/>
      <c r="E97" s="89"/>
      <c r="F97" s="80"/>
      <c r="G97" s="133"/>
      <c r="H97" s="129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27"/>
      <c r="U97" s="127"/>
      <c r="V97" s="127"/>
      <c r="W97" s="127"/>
      <c r="X97" s="127"/>
      <c r="Y97" s="127"/>
      <c r="Z97" s="127"/>
      <c r="AA97" s="127"/>
      <c r="AB97" s="127"/>
      <c r="AC97" s="127"/>
      <c r="AD97" s="127"/>
      <c r="AE97" s="127"/>
      <c r="AF97" s="127"/>
      <c r="AG97" s="127"/>
      <c r="AH97" s="127"/>
      <c r="AI97" s="127"/>
      <c r="AJ97" s="127"/>
      <c r="AK97" s="127"/>
      <c r="AL97" s="127"/>
      <c r="AM97" s="127"/>
    </row>
    <row r="98" spans="1:39" s="75" customFormat="1" ht="15" customHeight="1" x14ac:dyDescent="0.3">
      <c r="A98" s="144"/>
      <c r="B98" s="144"/>
      <c r="C98" s="144"/>
      <c r="D98" s="144"/>
      <c r="E98" s="89"/>
      <c r="F98" s="80"/>
      <c r="G98" s="133"/>
      <c r="H98" s="144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27"/>
      <c r="U98" s="127"/>
      <c r="V98" s="127"/>
      <c r="W98" s="127"/>
      <c r="X98" s="127"/>
      <c r="Y98" s="127"/>
      <c r="Z98" s="127"/>
      <c r="AA98" s="127"/>
      <c r="AB98" s="127"/>
      <c r="AC98" s="127"/>
      <c r="AD98" s="127"/>
      <c r="AE98" s="127"/>
      <c r="AF98" s="127"/>
      <c r="AG98" s="127"/>
      <c r="AH98" s="127"/>
      <c r="AI98" s="127"/>
      <c r="AJ98" s="127"/>
      <c r="AK98" s="127"/>
      <c r="AL98" s="127"/>
      <c r="AM98" s="127"/>
    </row>
    <row r="99" spans="1:39" s="75" customFormat="1" ht="15" customHeight="1" x14ac:dyDescent="0.25">
      <c r="A99" s="134" t="str">
        <f>"Accruals since "&amp;MONTH(B5)&amp;"/"&amp;DAY(B5)</f>
        <v>Accruals since 3/14</v>
      </c>
      <c r="B99" s="141" t="s">
        <v>434</v>
      </c>
      <c r="C99" s="134"/>
      <c r="D99" s="134"/>
      <c r="E99" s="134" t="s">
        <v>426</v>
      </c>
      <c r="F99" s="80"/>
      <c r="G99" s="13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27"/>
      <c r="U99" s="127"/>
      <c r="V99" s="127"/>
      <c r="W99" s="127"/>
      <c r="X99" s="127"/>
      <c r="Y99" s="127"/>
      <c r="Z99" s="127"/>
      <c r="AA99" s="127"/>
      <c r="AB99" s="127"/>
      <c r="AC99" s="127"/>
      <c r="AD99" s="127"/>
      <c r="AE99" s="127"/>
      <c r="AF99" s="127"/>
      <c r="AG99" s="127"/>
      <c r="AH99" s="127"/>
      <c r="AI99" s="127"/>
      <c r="AJ99" s="127"/>
      <c r="AK99" s="127"/>
      <c r="AL99" s="127"/>
      <c r="AM99" s="127"/>
    </row>
    <row r="100" spans="1:39" s="75" customFormat="1" ht="15" customHeight="1" x14ac:dyDescent="0.35">
      <c r="A100" s="113" t="s">
        <v>435</v>
      </c>
      <c r="B100" s="90">
        <v>7994.09</v>
      </c>
      <c r="C100" s="144"/>
      <c r="D100" s="144"/>
      <c r="E100" s="80">
        <f>+B100*($B$3-$B$5)</f>
        <v>135899.53</v>
      </c>
      <c r="F100" s="80"/>
      <c r="G100" s="133"/>
      <c r="H100" s="113"/>
      <c r="I100" s="113"/>
      <c r="J100" s="130"/>
      <c r="K100" s="113"/>
      <c r="L100" s="91"/>
      <c r="M100" s="113"/>
      <c r="N100" s="113"/>
      <c r="O100" s="113"/>
      <c r="P100" s="113"/>
      <c r="Q100" s="113"/>
      <c r="R100" s="113"/>
      <c r="S100" s="113"/>
      <c r="T100" s="127"/>
      <c r="U100" s="127"/>
      <c r="V100" s="127"/>
      <c r="W100" s="127"/>
      <c r="X100" s="127"/>
      <c r="Y100" s="127"/>
      <c r="Z100" s="127"/>
      <c r="AA100" s="127"/>
      <c r="AB100" s="127"/>
      <c r="AC100" s="127"/>
      <c r="AD100" s="127"/>
      <c r="AE100" s="127"/>
      <c r="AF100" s="127"/>
      <c r="AG100" s="127"/>
      <c r="AH100" s="127"/>
      <c r="AI100" s="127"/>
      <c r="AJ100" s="127"/>
      <c r="AK100" s="127"/>
      <c r="AL100" s="127"/>
      <c r="AM100" s="127"/>
    </row>
    <row r="101" spans="1:39" s="75" customFormat="1" ht="15" customHeight="1" x14ac:dyDescent="0.35">
      <c r="A101" s="113" t="s">
        <v>436</v>
      </c>
      <c r="B101" s="90">
        <v>-894.55</v>
      </c>
      <c r="C101" s="144"/>
      <c r="D101" s="144"/>
      <c r="E101" s="80">
        <f t="shared" ref="E101:E107" si="0">+B101*($B$3-$B$5)</f>
        <v>-15207.349999999999</v>
      </c>
      <c r="F101" s="80"/>
      <c r="G101" s="133"/>
      <c r="H101" s="113"/>
      <c r="I101" s="113"/>
      <c r="J101" s="130"/>
      <c r="K101" s="113"/>
      <c r="L101" s="91"/>
      <c r="M101" s="113"/>
      <c r="N101" s="113"/>
      <c r="O101" s="113"/>
      <c r="P101" s="113"/>
      <c r="Q101" s="113"/>
      <c r="R101" s="113"/>
      <c r="S101" s="113"/>
      <c r="T101" s="127"/>
      <c r="U101" s="127"/>
      <c r="V101" s="127"/>
      <c r="W101" s="127"/>
      <c r="X101" s="127"/>
      <c r="Y101" s="127"/>
      <c r="Z101" s="127"/>
      <c r="AA101" s="127"/>
      <c r="AB101" s="127"/>
      <c r="AC101" s="127"/>
      <c r="AD101" s="127"/>
      <c r="AE101" s="127"/>
      <c r="AF101" s="127"/>
      <c r="AG101" s="127"/>
      <c r="AH101" s="127"/>
      <c r="AI101" s="127"/>
      <c r="AJ101" s="127"/>
      <c r="AK101" s="127"/>
      <c r="AL101" s="127"/>
      <c r="AM101" s="127"/>
    </row>
    <row r="102" spans="1:39" s="75" customFormat="1" ht="15" customHeight="1" x14ac:dyDescent="0.35">
      <c r="A102" s="113" t="s">
        <v>437</v>
      </c>
      <c r="B102" s="90">
        <v>0</v>
      </c>
      <c r="C102" s="144"/>
      <c r="D102" s="144"/>
      <c r="E102" s="92">
        <f>+B102</f>
        <v>0</v>
      </c>
      <c r="F102" s="80"/>
      <c r="G102" s="133"/>
      <c r="H102" s="113"/>
      <c r="I102" s="113"/>
      <c r="J102" s="130"/>
      <c r="K102" s="113"/>
      <c r="L102" s="91"/>
      <c r="M102" s="113"/>
      <c r="N102" s="113"/>
      <c r="O102" s="113"/>
      <c r="P102" s="113"/>
      <c r="Q102" s="113"/>
      <c r="R102" s="113"/>
      <c r="S102" s="113"/>
      <c r="T102" s="127"/>
      <c r="U102" s="127"/>
      <c r="V102" s="127"/>
      <c r="W102" s="127"/>
      <c r="X102" s="127"/>
      <c r="Y102" s="127"/>
      <c r="Z102" s="127"/>
      <c r="AA102" s="127"/>
      <c r="AB102" s="127"/>
      <c r="AC102" s="127"/>
      <c r="AD102" s="127"/>
      <c r="AE102" s="127"/>
      <c r="AF102" s="127"/>
      <c r="AG102" s="127"/>
      <c r="AH102" s="127"/>
      <c r="AI102" s="127"/>
      <c r="AJ102" s="127"/>
      <c r="AK102" s="127"/>
      <c r="AL102" s="127"/>
      <c r="AM102" s="127"/>
    </row>
    <row r="103" spans="1:39" s="75" customFormat="1" ht="15" customHeight="1" x14ac:dyDescent="0.35">
      <c r="A103" s="113" t="s">
        <v>438</v>
      </c>
      <c r="B103" s="153">
        <v>371.98</v>
      </c>
      <c r="C103" s="144"/>
      <c r="D103" s="144"/>
      <c r="E103" s="80">
        <f t="shared" si="0"/>
        <v>6323.66</v>
      </c>
      <c r="F103" s="80"/>
      <c r="G103" s="133"/>
      <c r="H103" s="113"/>
      <c r="I103" s="147"/>
      <c r="J103" s="146"/>
      <c r="K103" s="91"/>
      <c r="L103" s="93"/>
      <c r="M103" s="152"/>
      <c r="N103" s="113"/>
      <c r="O103" s="113"/>
      <c r="P103" s="113"/>
      <c r="Q103" s="113"/>
      <c r="R103" s="113"/>
      <c r="S103" s="113"/>
      <c r="T103" s="127"/>
      <c r="U103" s="127"/>
      <c r="V103" s="127"/>
      <c r="W103" s="127"/>
      <c r="X103" s="127"/>
      <c r="Y103" s="127"/>
      <c r="Z103" s="127"/>
      <c r="AA103" s="127"/>
      <c r="AB103" s="127"/>
      <c r="AC103" s="127"/>
      <c r="AD103" s="127"/>
      <c r="AE103" s="127"/>
      <c r="AF103" s="127"/>
      <c r="AG103" s="127"/>
      <c r="AH103" s="127"/>
      <c r="AI103" s="127"/>
      <c r="AJ103" s="127"/>
      <c r="AK103" s="127"/>
      <c r="AL103" s="127"/>
      <c r="AM103" s="127"/>
    </row>
    <row r="104" spans="1:39" s="75" customFormat="1" ht="15" customHeight="1" x14ac:dyDescent="0.35">
      <c r="A104" s="113" t="s">
        <v>439</v>
      </c>
      <c r="B104" s="153">
        <v>328.34</v>
      </c>
      <c r="C104" s="144"/>
      <c r="D104" s="144"/>
      <c r="E104" s="80">
        <f t="shared" si="0"/>
        <v>5581.78</v>
      </c>
      <c r="F104" s="80"/>
      <c r="G104" s="133"/>
      <c r="H104" s="113"/>
      <c r="I104" s="147"/>
      <c r="J104" s="146"/>
      <c r="K104" s="91"/>
      <c r="L104" s="91"/>
      <c r="M104" s="94"/>
      <c r="N104" s="113"/>
      <c r="O104" s="113"/>
      <c r="P104" s="113"/>
      <c r="Q104" s="113"/>
      <c r="R104" s="113"/>
      <c r="S104" s="113"/>
      <c r="T104" s="127"/>
      <c r="U104" s="127"/>
      <c r="V104" s="127"/>
      <c r="W104" s="127"/>
      <c r="X104" s="127"/>
      <c r="Y104" s="127"/>
      <c r="Z104" s="127"/>
      <c r="AA104" s="127"/>
      <c r="AB104" s="127"/>
      <c r="AC104" s="127"/>
      <c r="AD104" s="127"/>
      <c r="AE104" s="127"/>
      <c r="AF104" s="127"/>
      <c r="AG104" s="127"/>
      <c r="AH104" s="127"/>
      <c r="AI104" s="127"/>
      <c r="AJ104" s="127"/>
      <c r="AK104" s="127"/>
      <c r="AL104" s="127"/>
      <c r="AM104" s="127"/>
    </row>
    <row r="105" spans="1:39" s="75" customFormat="1" ht="15" customHeight="1" x14ac:dyDescent="0.35">
      <c r="A105" s="113" t="s">
        <v>440</v>
      </c>
      <c r="B105" s="153">
        <v>78.19</v>
      </c>
      <c r="C105" s="144"/>
      <c r="D105" s="144"/>
      <c r="E105" s="80">
        <f t="shared" si="0"/>
        <v>1329.23</v>
      </c>
      <c r="F105" s="80"/>
      <c r="G105" s="133"/>
      <c r="H105" s="113"/>
      <c r="I105" s="147"/>
      <c r="J105" s="146"/>
      <c r="K105" s="91"/>
      <c r="L105" s="91"/>
      <c r="M105" s="94"/>
      <c r="N105" s="113"/>
      <c r="O105" s="113"/>
      <c r="P105" s="113"/>
      <c r="Q105" s="113"/>
      <c r="R105" s="113"/>
      <c r="S105" s="113"/>
      <c r="T105" s="127"/>
      <c r="U105" s="127"/>
      <c r="V105" s="127"/>
      <c r="W105" s="127"/>
      <c r="X105" s="127"/>
      <c r="Y105" s="127"/>
      <c r="Z105" s="127"/>
      <c r="AA105" s="127"/>
      <c r="AB105" s="127"/>
      <c r="AC105" s="127"/>
      <c r="AD105" s="127"/>
      <c r="AE105" s="127"/>
      <c r="AF105" s="127"/>
      <c r="AG105" s="127"/>
      <c r="AH105" s="127"/>
      <c r="AI105" s="127"/>
      <c r="AJ105" s="127"/>
      <c r="AK105" s="127"/>
      <c r="AL105" s="127"/>
      <c r="AM105" s="127"/>
    </row>
    <row r="106" spans="1:39" s="75" customFormat="1" ht="15" customHeight="1" x14ac:dyDescent="0.35">
      <c r="A106" s="113" t="s">
        <v>441</v>
      </c>
      <c r="B106" s="153">
        <v>0</v>
      </c>
      <c r="C106" s="144"/>
      <c r="D106" s="144"/>
      <c r="E106" s="80">
        <f t="shared" si="0"/>
        <v>0</v>
      </c>
      <c r="F106" s="80"/>
      <c r="G106" s="133"/>
      <c r="H106" s="113"/>
      <c r="I106" s="147"/>
      <c r="J106" s="146"/>
      <c r="K106" s="91"/>
      <c r="L106" s="91"/>
      <c r="M106" s="95"/>
      <c r="N106" s="113"/>
      <c r="O106" s="113"/>
      <c r="P106" s="113"/>
      <c r="Q106" s="113"/>
      <c r="R106" s="113"/>
      <c r="S106" s="113"/>
      <c r="T106" s="127"/>
      <c r="U106" s="127"/>
      <c r="V106" s="127"/>
      <c r="W106" s="127"/>
      <c r="X106" s="127"/>
      <c r="Y106" s="127"/>
      <c r="Z106" s="127"/>
      <c r="AA106" s="127"/>
      <c r="AB106" s="127"/>
      <c r="AC106" s="127"/>
      <c r="AD106" s="127"/>
      <c r="AE106" s="127"/>
      <c r="AF106" s="127"/>
      <c r="AG106" s="127"/>
      <c r="AH106" s="127"/>
      <c r="AI106" s="127"/>
      <c r="AJ106" s="127"/>
      <c r="AK106" s="127"/>
      <c r="AL106" s="127"/>
      <c r="AM106" s="127"/>
    </row>
    <row r="107" spans="1:39" s="75" customFormat="1" ht="15" customHeight="1" x14ac:dyDescent="0.35">
      <c r="A107" s="113" t="s">
        <v>442</v>
      </c>
      <c r="B107" s="153">
        <v>3.72</v>
      </c>
      <c r="C107" s="144"/>
      <c r="D107" s="144"/>
      <c r="E107" s="80">
        <f t="shared" si="0"/>
        <v>63.24</v>
      </c>
      <c r="F107" s="80"/>
      <c r="G107" s="133"/>
      <c r="H107" s="113"/>
      <c r="I107" s="147"/>
      <c r="J107" s="146"/>
      <c r="K107" s="91"/>
      <c r="L107" s="91"/>
      <c r="M107" s="95"/>
      <c r="N107" s="113"/>
      <c r="O107" s="113"/>
      <c r="P107" s="113"/>
      <c r="Q107" s="113"/>
      <c r="R107" s="113"/>
      <c r="S107" s="113"/>
      <c r="T107" s="127"/>
      <c r="U107" s="127"/>
      <c r="V107" s="127"/>
      <c r="W107" s="127"/>
      <c r="X107" s="127"/>
      <c r="Y107" s="127"/>
      <c r="Z107" s="127"/>
      <c r="AA107" s="127"/>
      <c r="AB107" s="127"/>
      <c r="AC107" s="127"/>
      <c r="AD107" s="127"/>
      <c r="AE107" s="127"/>
      <c r="AF107" s="127"/>
      <c r="AG107" s="127"/>
      <c r="AH107" s="127"/>
      <c r="AI107" s="127"/>
      <c r="AJ107" s="127"/>
      <c r="AK107" s="127"/>
      <c r="AL107" s="127"/>
      <c r="AM107" s="127"/>
    </row>
    <row r="108" spans="1:39" s="75" customFormat="1" ht="15" customHeight="1" x14ac:dyDescent="0.35">
      <c r="A108" s="155" t="str">
        <f>"TOTAL Liabilities Accrued since "&amp;MONTH(B5)&amp;"/"&amp;DAY(B5)</f>
        <v>TOTAL Liabilities Accrued since 3/14</v>
      </c>
      <c r="B108" s="156"/>
      <c r="C108" s="156"/>
      <c r="D108" s="156"/>
      <c r="E108" s="96">
        <f>SUM(E100:E107)</f>
        <v>133990.09</v>
      </c>
      <c r="F108" s="80"/>
      <c r="G108" s="133"/>
      <c r="H108" s="113"/>
      <c r="I108" s="113"/>
      <c r="J108" s="146"/>
      <c r="K108" s="113"/>
      <c r="L108" s="91"/>
      <c r="M108" s="152"/>
      <c r="N108" s="113"/>
      <c r="O108" s="113"/>
      <c r="P108" s="113"/>
      <c r="Q108" s="113"/>
      <c r="R108" s="130"/>
      <c r="S108" s="113"/>
      <c r="T108" s="127"/>
      <c r="U108" s="127"/>
      <c r="V108" s="127"/>
      <c r="W108" s="127"/>
      <c r="X108" s="127"/>
      <c r="Y108" s="127"/>
      <c r="Z108" s="127"/>
      <c r="AA108" s="127"/>
      <c r="AB108" s="127"/>
      <c r="AC108" s="127"/>
      <c r="AD108" s="127"/>
      <c r="AE108" s="127"/>
      <c r="AF108" s="127"/>
      <c r="AG108" s="127"/>
      <c r="AH108" s="127"/>
      <c r="AI108" s="127"/>
      <c r="AJ108" s="127"/>
      <c r="AK108" s="127"/>
      <c r="AL108" s="127"/>
      <c r="AM108" s="127"/>
    </row>
    <row r="109" spans="1:39" s="75" customFormat="1" ht="15" customHeight="1" x14ac:dyDescent="0.25">
      <c r="A109" s="113"/>
      <c r="B109" s="113"/>
      <c r="C109" s="113"/>
      <c r="D109" s="113"/>
      <c r="E109" s="80"/>
      <c r="F109" s="80"/>
      <c r="G109" s="133"/>
      <c r="H109" s="113"/>
      <c r="I109" s="113"/>
      <c r="J109" s="113"/>
      <c r="K109" s="113"/>
      <c r="L109" s="152"/>
      <c r="M109" s="113"/>
      <c r="N109" s="113"/>
      <c r="O109" s="113"/>
      <c r="P109" s="113"/>
      <c r="Q109" s="113"/>
      <c r="R109" s="130"/>
      <c r="S109" s="113"/>
      <c r="T109" s="127"/>
      <c r="U109" s="127"/>
      <c r="V109" s="127"/>
      <c r="W109" s="127"/>
      <c r="X109" s="127"/>
      <c r="Y109" s="127"/>
      <c r="Z109" s="127"/>
      <c r="AA109" s="127"/>
      <c r="AB109" s="127"/>
      <c r="AC109" s="127"/>
      <c r="AD109" s="127"/>
      <c r="AE109" s="127"/>
      <c r="AF109" s="127"/>
      <c r="AG109" s="127"/>
      <c r="AH109" s="127"/>
      <c r="AI109" s="127"/>
      <c r="AJ109" s="127"/>
      <c r="AK109" s="127"/>
      <c r="AL109" s="127"/>
      <c r="AM109" s="127"/>
    </row>
    <row r="110" spans="1:39" s="75" customFormat="1" ht="15" customHeight="1" x14ac:dyDescent="0.25">
      <c r="A110" s="157" t="s">
        <v>443</v>
      </c>
      <c r="B110" s="141"/>
      <c r="C110" s="141"/>
      <c r="D110" s="141"/>
      <c r="E110" s="97" t="s">
        <v>444</v>
      </c>
      <c r="F110" s="80"/>
      <c r="G110" s="133"/>
      <c r="H110" s="113"/>
      <c r="I110" s="147"/>
      <c r="J110" s="113"/>
      <c r="K110" s="113"/>
      <c r="L110" s="113"/>
      <c r="M110" s="113"/>
      <c r="N110" s="113"/>
      <c r="O110" s="113"/>
      <c r="P110" s="113"/>
      <c r="Q110" s="113"/>
      <c r="R110" s="130"/>
      <c r="S110" s="113"/>
      <c r="T110" s="127"/>
      <c r="U110" s="127"/>
      <c r="V110" s="127"/>
      <c r="W110" s="127"/>
      <c r="X110" s="127"/>
      <c r="Y110" s="127"/>
      <c r="Z110" s="127"/>
      <c r="AA110" s="127"/>
      <c r="AB110" s="127"/>
      <c r="AC110" s="127"/>
      <c r="AD110" s="127"/>
      <c r="AE110" s="127"/>
      <c r="AF110" s="127"/>
      <c r="AG110" s="127"/>
      <c r="AH110" s="127"/>
      <c r="AI110" s="127"/>
      <c r="AJ110" s="127"/>
      <c r="AK110" s="127"/>
      <c r="AL110" s="127"/>
      <c r="AM110" s="127"/>
    </row>
    <row r="111" spans="1:39" s="75" customFormat="1" ht="15" customHeight="1" x14ac:dyDescent="0.25">
      <c r="A111" s="113" t="s">
        <v>435</v>
      </c>
      <c r="B111" s="98">
        <v>0</v>
      </c>
      <c r="C111" s="113"/>
      <c r="D111" s="113"/>
      <c r="E111" s="99">
        <v>412062.7</v>
      </c>
      <c r="F111" s="80"/>
      <c r="G111" s="133"/>
      <c r="H111" s="130"/>
      <c r="I111" s="113"/>
      <c r="J111" s="113"/>
      <c r="K111" s="154"/>
      <c r="L111" s="130"/>
      <c r="M111" s="113"/>
      <c r="N111" s="113"/>
      <c r="O111" s="113"/>
      <c r="P111" s="113"/>
      <c r="Q111" s="113"/>
      <c r="R111" s="130"/>
      <c r="S111" s="113"/>
      <c r="T111" s="127"/>
      <c r="U111" s="127"/>
      <c r="V111" s="127"/>
      <c r="W111" s="127"/>
      <c r="X111" s="127"/>
      <c r="Y111" s="127"/>
      <c r="Z111" s="127"/>
      <c r="AA111" s="127"/>
      <c r="AB111" s="127"/>
      <c r="AC111" s="127"/>
      <c r="AD111" s="127"/>
      <c r="AE111" s="127"/>
      <c r="AF111" s="127"/>
      <c r="AG111" s="127"/>
      <c r="AH111" s="127"/>
      <c r="AI111" s="127"/>
      <c r="AJ111" s="127"/>
      <c r="AK111" s="127"/>
      <c r="AL111" s="127"/>
      <c r="AM111" s="127"/>
    </row>
    <row r="112" spans="1:39" s="75" customFormat="1" ht="15" customHeight="1" x14ac:dyDescent="0.25">
      <c r="A112" s="113" t="s">
        <v>436</v>
      </c>
      <c r="B112" s="98">
        <v>0</v>
      </c>
      <c r="C112" s="113"/>
      <c r="D112" s="113"/>
      <c r="E112" s="99">
        <v>-118021.08</v>
      </c>
      <c r="F112" s="80"/>
      <c r="G112" s="133"/>
      <c r="H112" s="130"/>
      <c r="I112" s="113"/>
      <c r="J112" s="113"/>
      <c r="K112" s="154"/>
      <c r="L112" s="130"/>
      <c r="M112" s="113"/>
      <c r="N112" s="113"/>
      <c r="O112" s="113"/>
      <c r="P112" s="113"/>
      <c r="Q112" s="113"/>
      <c r="R112" s="130"/>
      <c r="S112" s="113"/>
      <c r="T112" s="127"/>
      <c r="U112" s="127"/>
      <c r="V112" s="127"/>
      <c r="W112" s="127"/>
      <c r="X112" s="127"/>
      <c r="Y112" s="127"/>
      <c r="Z112" s="127"/>
      <c r="AA112" s="127"/>
      <c r="AB112" s="127"/>
      <c r="AC112" s="127"/>
      <c r="AD112" s="127"/>
      <c r="AE112" s="127"/>
      <c r="AF112" s="127"/>
      <c r="AG112" s="127"/>
      <c r="AH112" s="127"/>
      <c r="AI112" s="127"/>
      <c r="AJ112" s="127"/>
      <c r="AK112" s="127"/>
      <c r="AL112" s="127"/>
      <c r="AM112" s="127"/>
    </row>
    <row r="113" spans="1:39" s="75" customFormat="1" ht="15" customHeight="1" x14ac:dyDescent="0.25">
      <c r="A113" s="113" t="s">
        <v>437</v>
      </c>
      <c r="B113" s="98">
        <v>0</v>
      </c>
      <c r="C113" s="113"/>
      <c r="D113" s="113"/>
      <c r="E113" s="99">
        <v>0</v>
      </c>
      <c r="F113" s="80"/>
      <c r="G113" s="133"/>
      <c r="H113" s="130"/>
      <c r="I113" s="113"/>
      <c r="J113" s="113"/>
      <c r="K113" s="154"/>
      <c r="L113" s="130"/>
      <c r="M113" s="113"/>
      <c r="N113" s="113"/>
      <c r="O113" s="113"/>
      <c r="P113" s="113"/>
      <c r="Q113" s="113"/>
      <c r="R113" s="130"/>
      <c r="S113" s="113"/>
      <c r="T113" s="127"/>
      <c r="U113" s="127"/>
      <c r="V113" s="127"/>
      <c r="W113" s="127"/>
      <c r="X113" s="127"/>
      <c r="Y113" s="127"/>
      <c r="Z113" s="127"/>
      <c r="AA113" s="127"/>
      <c r="AB113" s="127"/>
      <c r="AC113" s="127"/>
      <c r="AD113" s="127"/>
      <c r="AE113" s="127"/>
      <c r="AF113" s="127"/>
      <c r="AG113" s="127"/>
      <c r="AH113" s="127"/>
      <c r="AI113" s="127"/>
      <c r="AJ113" s="127"/>
      <c r="AK113" s="127"/>
      <c r="AL113" s="127"/>
      <c r="AM113" s="127"/>
    </row>
    <row r="114" spans="1:39" s="75" customFormat="1" ht="15" customHeight="1" x14ac:dyDescent="0.35">
      <c r="A114" s="113" t="s">
        <v>438</v>
      </c>
      <c r="B114" s="158">
        <v>0</v>
      </c>
      <c r="C114" s="113"/>
      <c r="D114" s="113"/>
      <c r="E114" s="99">
        <v>0</v>
      </c>
      <c r="F114" s="80"/>
      <c r="G114" s="133"/>
      <c r="H114" s="125"/>
      <c r="I114" s="147"/>
      <c r="J114" s="113"/>
      <c r="K114" s="154"/>
      <c r="L114" s="130"/>
      <c r="M114" s="113"/>
      <c r="N114" s="113"/>
      <c r="O114" s="113"/>
      <c r="P114" s="113"/>
      <c r="Q114" s="113"/>
      <c r="R114" s="130"/>
      <c r="S114" s="113"/>
      <c r="T114" s="127"/>
      <c r="U114" s="127"/>
      <c r="V114" s="127"/>
      <c r="W114" s="127"/>
      <c r="X114" s="127"/>
      <c r="Y114" s="127"/>
      <c r="Z114" s="127"/>
      <c r="AA114" s="127"/>
      <c r="AB114" s="127"/>
      <c r="AC114" s="127"/>
      <c r="AD114" s="127"/>
      <c r="AE114" s="127"/>
      <c r="AF114" s="127"/>
      <c r="AG114" s="127"/>
      <c r="AH114" s="127"/>
      <c r="AI114" s="127"/>
      <c r="AJ114" s="127"/>
      <c r="AK114" s="127"/>
      <c r="AL114" s="127"/>
      <c r="AM114" s="127"/>
    </row>
    <row r="115" spans="1:39" s="75" customFormat="1" ht="15" customHeight="1" x14ac:dyDescent="0.35">
      <c r="A115" s="113" t="s">
        <v>439</v>
      </c>
      <c r="B115" s="158">
        <v>0</v>
      </c>
      <c r="C115" s="113"/>
      <c r="D115" s="113"/>
      <c r="E115" s="99">
        <v>0</v>
      </c>
      <c r="F115" s="80"/>
      <c r="G115" s="133"/>
      <c r="H115" s="130"/>
      <c r="I115" s="147"/>
      <c r="J115" s="113"/>
      <c r="K115" s="154"/>
      <c r="L115" s="130"/>
      <c r="M115" s="113"/>
      <c r="N115" s="113"/>
      <c r="O115" s="113"/>
      <c r="P115" s="113"/>
      <c r="Q115" s="113"/>
      <c r="R115" s="130"/>
      <c r="S115" s="113"/>
      <c r="T115" s="127"/>
      <c r="U115" s="127"/>
      <c r="V115" s="127"/>
      <c r="W115" s="127"/>
      <c r="X115" s="127"/>
      <c r="Y115" s="127"/>
      <c r="Z115" s="127"/>
      <c r="AA115" s="127"/>
      <c r="AB115" s="127"/>
      <c r="AC115" s="127"/>
      <c r="AD115" s="127"/>
      <c r="AE115" s="127"/>
      <c r="AF115" s="127"/>
      <c r="AG115" s="127"/>
      <c r="AH115" s="127"/>
      <c r="AI115" s="127"/>
      <c r="AJ115" s="127"/>
      <c r="AK115" s="127"/>
      <c r="AL115" s="127"/>
      <c r="AM115" s="127"/>
    </row>
    <row r="116" spans="1:39" s="75" customFormat="1" ht="15" customHeight="1" x14ac:dyDescent="0.35">
      <c r="A116" s="113" t="s">
        <v>440</v>
      </c>
      <c r="B116" s="158">
        <v>0</v>
      </c>
      <c r="C116" s="113"/>
      <c r="D116" s="113"/>
      <c r="E116" s="99">
        <v>0</v>
      </c>
      <c r="F116" s="80"/>
      <c r="G116" s="133"/>
      <c r="H116" s="113"/>
      <c r="I116" s="147"/>
      <c r="J116" s="113"/>
      <c r="K116" s="154"/>
      <c r="L116" s="130"/>
      <c r="M116" s="113"/>
      <c r="N116" s="113"/>
      <c r="O116" s="113"/>
      <c r="P116" s="113"/>
      <c r="Q116" s="113"/>
      <c r="R116" s="130"/>
      <c r="S116" s="113"/>
      <c r="T116" s="127"/>
      <c r="U116" s="127"/>
      <c r="V116" s="127"/>
      <c r="W116" s="127"/>
      <c r="X116" s="127"/>
      <c r="Y116" s="127"/>
      <c r="Z116" s="127"/>
      <c r="AA116" s="127"/>
      <c r="AB116" s="127"/>
      <c r="AC116" s="127"/>
      <c r="AD116" s="127"/>
      <c r="AE116" s="127"/>
      <c r="AF116" s="127"/>
      <c r="AG116" s="127"/>
      <c r="AH116" s="127"/>
      <c r="AI116" s="127"/>
      <c r="AJ116" s="127"/>
      <c r="AK116" s="127"/>
      <c r="AL116" s="127"/>
      <c r="AM116" s="127"/>
    </row>
    <row r="117" spans="1:39" s="75" customFormat="1" ht="15" customHeight="1" x14ac:dyDescent="0.35">
      <c r="A117" s="113" t="s">
        <v>441</v>
      </c>
      <c r="B117" s="158">
        <v>0</v>
      </c>
      <c r="C117" s="113"/>
      <c r="D117" s="113"/>
      <c r="E117" s="99">
        <v>0</v>
      </c>
      <c r="F117" s="80"/>
      <c r="G117" s="133"/>
      <c r="H117" s="130"/>
      <c r="I117" s="147"/>
      <c r="J117" s="113"/>
      <c r="K117" s="154"/>
      <c r="L117" s="113"/>
      <c r="M117" s="113"/>
      <c r="N117" s="113"/>
      <c r="O117" s="113"/>
      <c r="P117" s="113"/>
      <c r="Q117" s="113"/>
      <c r="R117" s="130"/>
      <c r="S117" s="113"/>
      <c r="T117" s="127"/>
      <c r="U117" s="127"/>
      <c r="V117" s="127"/>
      <c r="W117" s="127"/>
      <c r="X117" s="127"/>
      <c r="Y117" s="127"/>
      <c r="Z117" s="127"/>
      <c r="AA117" s="127"/>
      <c r="AB117" s="127"/>
      <c r="AC117" s="127"/>
      <c r="AD117" s="127"/>
      <c r="AE117" s="127"/>
      <c r="AF117" s="127"/>
      <c r="AG117" s="127"/>
      <c r="AH117" s="127"/>
      <c r="AI117" s="127"/>
      <c r="AJ117" s="127"/>
      <c r="AK117" s="127"/>
      <c r="AL117" s="127"/>
      <c r="AM117" s="127"/>
    </row>
    <row r="118" spans="1:39" s="75" customFormat="1" ht="15" customHeight="1" x14ac:dyDescent="0.35">
      <c r="A118" s="113" t="s">
        <v>442</v>
      </c>
      <c r="B118" s="158">
        <v>0</v>
      </c>
      <c r="C118" s="113"/>
      <c r="D118" s="113"/>
      <c r="E118" s="99">
        <v>0</v>
      </c>
      <c r="F118" s="80"/>
      <c r="G118" s="133"/>
      <c r="H118" s="130"/>
      <c r="I118" s="147"/>
      <c r="J118" s="113"/>
      <c r="K118" s="154"/>
      <c r="L118" s="113"/>
      <c r="M118" s="113"/>
      <c r="N118" s="113"/>
      <c r="O118" s="113"/>
      <c r="P118" s="113"/>
      <c r="Q118" s="113"/>
      <c r="R118" s="130"/>
      <c r="S118" s="113"/>
      <c r="T118" s="127"/>
      <c r="U118" s="127"/>
      <c r="V118" s="127"/>
      <c r="W118" s="127"/>
      <c r="X118" s="127"/>
      <c r="Y118" s="127"/>
      <c r="Z118" s="127"/>
      <c r="AA118" s="127"/>
      <c r="AB118" s="127"/>
      <c r="AC118" s="127"/>
      <c r="AD118" s="127"/>
      <c r="AE118" s="127"/>
      <c r="AF118" s="127"/>
      <c r="AG118" s="127"/>
      <c r="AH118" s="127"/>
      <c r="AI118" s="127"/>
      <c r="AJ118" s="127"/>
      <c r="AK118" s="127"/>
      <c r="AL118" s="127"/>
      <c r="AM118" s="127"/>
    </row>
    <row r="119" spans="1:39" s="75" customFormat="1" ht="15" customHeight="1" x14ac:dyDescent="0.3">
      <c r="A119" s="155" t="str">
        <f>"TOTAL Liabilities Accrued as of "&amp;MONTH(B5)&amp;"/"&amp;DAY(B5)</f>
        <v>TOTAL Liabilities Accrued as of 3/14</v>
      </c>
      <c r="B119" s="156"/>
      <c r="C119" s="156"/>
      <c r="D119" s="156"/>
      <c r="E119" s="96">
        <f>SUM(E111:E118)</f>
        <v>294041.62</v>
      </c>
      <c r="F119" s="85"/>
      <c r="G119" s="133"/>
      <c r="H119" s="130"/>
      <c r="I119" s="130"/>
      <c r="J119" s="146"/>
      <c r="K119" s="113"/>
      <c r="L119" s="113"/>
      <c r="M119" s="113"/>
      <c r="N119" s="113"/>
      <c r="O119" s="113"/>
      <c r="P119" s="113"/>
      <c r="Q119" s="113"/>
      <c r="R119" s="113"/>
      <c r="S119" s="113"/>
      <c r="T119" s="127"/>
      <c r="U119" s="127"/>
      <c r="V119" s="127"/>
      <c r="W119" s="127"/>
      <c r="X119" s="127"/>
      <c r="Y119" s="127"/>
      <c r="Z119" s="127"/>
      <c r="AA119" s="127"/>
      <c r="AB119" s="127"/>
      <c r="AC119" s="127"/>
      <c r="AD119" s="127"/>
      <c r="AE119" s="127"/>
      <c r="AF119" s="127"/>
      <c r="AG119" s="127"/>
      <c r="AH119" s="127"/>
      <c r="AI119" s="127"/>
      <c r="AJ119" s="127"/>
      <c r="AK119" s="127"/>
      <c r="AL119" s="127"/>
      <c r="AM119" s="127"/>
    </row>
    <row r="120" spans="1:39" s="75" customFormat="1" ht="15" customHeight="1" x14ac:dyDescent="0.3">
      <c r="A120" s="144"/>
      <c r="B120" s="113"/>
      <c r="C120" s="113"/>
      <c r="D120" s="113"/>
      <c r="E120" s="85"/>
      <c r="F120" s="85"/>
      <c r="G120" s="133"/>
      <c r="H120" s="130"/>
      <c r="I120" s="130"/>
      <c r="J120" s="146"/>
      <c r="K120" s="113"/>
      <c r="L120" s="113"/>
      <c r="M120" s="113"/>
      <c r="N120" s="113"/>
      <c r="O120" s="113"/>
      <c r="P120" s="113"/>
      <c r="Q120" s="113"/>
      <c r="R120" s="113"/>
      <c r="S120" s="113"/>
      <c r="T120" s="127"/>
      <c r="U120" s="127"/>
      <c r="V120" s="127"/>
      <c r="W120" s="127"/>
      <c r="X120" s="127"/>
      <c r="Y120" s="127"/>
      <c r="Z120" s="127"/>
      <c r="AA120" s="127"/>
      <c r="AB120" s="127"/>
      <c r="AC120" s="127"/>
      <c r="AD120" s="127"/>
      <c r="AE120" s="127"/>
      <c r="AF120" s="127"/>
      <c r="AG120" s="127"/>
      <c r="AH120" s="127"/>
      <c r="AI120" s="127"/>
      <c r="AJ120" s="127"/>
      <c r="AK120" s="127"/>
      <c r="AL120" s="127"/>
      <c r="AM120" s="127"/>
    </row>
    <row r="121" spans="1:39" s="75" customFormat="1" ht="15" customHeight="1" x14ac:dyDescent="0.3">
      <c r="A121" s="113" t="s">
        <v>382</v>
      </c>
      <c r="B121" s="113"/>
      <c r="C121" s="113"/>
      <c r="D121" s="113"/>
      <c r="E121" s="100">
        <v>5932640.7265000008</v>
      </c>
      <c r="F121" s="80"/>
      <c r="G121" s="133"/>
      <c r="H121" s="130"/>
      <c r="I121" s="130"/>
      <c r="J121" s="130"/>
      <c r="K121" s="113"/>
      <c r="L121" s="113"/>
      <c r="M121" s="113"/>
      <c r="N121" s="113"/>
      <c r="O121" s="113"/>
      <c r="P121" s="113"/>
      <c r="Q121" s="113"/>
      <c r="R121" s="113"/>
      <c r="S121" s="113"/>
      <c r="T121" s="127"/>
      <c r="U121" s="127"/>
      <c r="V121" s="127"/>
      <c r="W121" s="127"/>
      <c r="X121" s="127"/>
      <c r="Y121" s="127"/>
      <c r="Z121" s="127"/>
      <c r="AA121" s="127"/>
      <c r="AB121" s="127"/>
      <c r="AC121" s="127"/>
      <c r="AD121" s="127"/>
      <c r="AE121" s="127"/>
      <c r="AF121" s="127"/>
      <c r="AG121" s="127"/>
      <c r="AH121" s="127"/>
      <c r="AI121" s="127"/>
      <c r="AJ121" s="127"/>
      <c r="AK121" s="127"/>
      <c r="AL121" s="127"/>
      <c r="AM121" s="127"/>
    </row>
    <row r="122" spans="1:39" s="75" customFormat="1" ht="15" customHeight="1" x14ac:dyDescent="0.25">
      <c r="A122" s="113" t="s">
        <v>445</v>
      </c>
      <c r="B122" s="113"/>
      <c r="C122" s="113"/>
      <c r="D122" s="113"/>
      <c r="E122" s="101">
        <v>-725698.23</v>
      </c>
      <c r="F122" s="80"/>
      <c r="G122" s="133"/>
      <c r="H122" s="130"/>
      <c r="I122" s="130"/>
      <c r="J122" s="130"/>
      <c r="K122" s="113"/>
      <c r="L122" s="113"/>
      <c r="M122" s="113"/>
      <c r="N122" s="113"/>
      <c r="O122" s="113"/>
      <c r="P122" s="113"/>
      <c r="Q122" s="113"/>
      <c r="R122" s="113"/>
      <c r="S122" s="113"/>
      <c r="T122" s="127"/>
      <c r="U122" s="127"/>
      <c r="V122" s="127"/>
      <c r="W122" s="127"/>
      <c r="X122" s="127"/>
      <c r="Y122" s="127"/>
      <c r="Z122" s="127"/>
      <c r="AA122" s="127"/>
      <c r="AB122" s="127"/>
      <c r="AC122" s="127"/>
      <c r="AD122" s="127"/>
      <c r="AE122" s="127"/>
      <c r="AF122" s="127"/>
      <c r="AG122" s="127"/>
      <c r="AH122" s="127"/>
      <c r="AI122" s="127"/>
      <c r="AJ122" s="127"/>
      <c r="AK122" s="127"/>
      <c r="AL122" s="127"/>
      <c r="AM122" s="127"/>
    </row>
    <row r="123" spans="1:39" s="75" customFormat="1" ht="15" customHeight="1" x14ac:dyDescent="0.25">
      <c r="A123" s="130"/>
      <c r="B123" s="113"/>
      <c r="C123" s="113"/>
      <c r="D123" s="113"/>
      <c r="E123" s="80"/>
      <c r="F123" s="80"/>
      <c r="G123" s="133"/>
      <c r="H123" s="130"/>
      <c r="I123" s="130"/>
      <c r="J123" s="130"/>
      <c r="K123" s="113"/>
      <c r="L123" s="113"/>
      <c r="M123" s="113"/>
      <c r="N123" s="113"/>
      <c r="O123" s="113"/>
      <c r="P123" s="113"/>
      <c r="Q123" s="113"/>
      <c r="R123" s="113"/>
      <c r="S123" s="113"/>
      <c r="T123" s="127"/>
      <c r="U123" s="127"/>
      <c r="V123" s="127"/>
      <c r="W123" s="127"/>
      <c r="X123" s="127"/>
      <c r="Y123" s="127"/>
      <c r="Z123" s="127"/>
      <c r="AA123" s="127"/>
      <c r="AB123" s="127"/>
      <c r="AC123" s="127"/>
      <c r="AD123" s="127"/>
      <c r="AE123" s="127"/>
      <c r="AF123" s="127"/>
      <c r="AG123" s="127"/>
      <c r="AH123" s="127"/>
      <c r="AI123" s="127"/>
      <c r="AJ123" s="127"/>
      <c r="AK123" s="127"/>
      <c r="AL123" s="127"/>
      <c r="AM123" s="127"/>
    </row>
    <row r="124" spans="1:39" s="75" customFormat="1" ht="15" customHeight="1" x14ac:dyDescent="0.3">
      <c r="A124" s="144" t="s">
        <v>446</v>
      </c>
      <c r="B124" s="113"/>
      <c r="C124" s="113"/>
      <c r="D124" s="113"/>
      <c r="E124" s="102">
        <f>E108+E119+E121+E122</f>
        <v>5634974.2065000013</v>
      </c>
      <c r="F124" s="80"/>
      <c r="G124" s="133"/>
      <c r="H124" s="144"/>
      <c r="I124" s="113"/>
      <c r="J124" s="113"/>
      <c r="K124" s="113"/>
      <c r="L124" s="85"/>
      <c r="M124" s="113"/>
      <c r="N124" s="113"/>
      <c r="O124" s="113"/>
      <c r="P124" s="113"/>
      <c r="Q124" s="113"/>
      <c r="R124" s="113"/>
      <c r="S124" s="113"/>
      <c r="T124" s="127"/>
      <c r="U124" s="127"/>
      <c r="V124" s="127"/>
      <c r="W124" s="127"/>
      <c r="X124" s="127"/>
      <c r="Y124" s="127"/>
      <c r="Z124" s="127"/>
      <c r="AA124" s="127"/>
      <c r="AB124" s="127"/>
      <c r="AC124" s="127"/>
      <c r="AD124" s="127"/>
      <c r="AE124" s="127"/>
      <c r="AF124" s="127"/>
      <c r="AG124" s="127"/>
      <c r="AH124" s="127"/>
      <c r="AI124" s="127"/>
      <c r="AJ124" s="127"/>
      <c r="AK124" s="127"/>
      <c r="AL124" s="127"/>
      <c r="AM124" s="127"/>
    </row>
    <row r="125" spans="1:39" s="75" customFormat="1" ht="15" customHeight="1" thickBot="1" x14ac:dyDescent="0.35">
      <c r="A125" s="144"/>
      <c r="B125" s="113"/>
      <c r="C125" s="113"/>
      <c r="D125" s="113"/>
      <c r="E125" s="80"/>
      <c r="F125" s="80"/>
      <c r="G125" s="133"/>
      <c r="H125" s="113"/>
      <c r="I125" s="113"/>
      <c r="J125" s="113"/>
      <c r="K125" s="113"/>
      <c r="L125" s="113"/>
      <c r="M125" s="113"/>
      <c r="N125" s="113"/>
      <c r="O125" s="113"/>
      <c r="P125" s="113"/>
      <c r="Q125" s="113"/>
      <c r="R125" s="113"/>
      <c r="S125" s="113"/>
      <c r="T125" s="127"/>
      <c r="U125" s="127"/>
      <c r="V125" s="127"/>
      <c r="W125" s="127"/>
      <c r="X125" s="127"/>
      <c r="Y125" s="127"/>
      <c r="Z125" s="127"/>
      <c r="AA125" s="127"/>
      <c r="AB125" s="127"/>
      <c r="AC125" s="127"/>
      <c r="AD125" s="127"/>
      <c r="AE125" s="127"/>
      <c r="AF125" s="127"/>
      <c r="AG125" s="127"/>
      <c r="AH125" s="127"/>
      <c r="AI125" s="127"/>
      <c r="AJ125" s="127"/>
      <c r="AK125" s="127"/>
      <c r="AL125" s="127"/>
      <c r="AM125" s="127"/>
    </row>
    <row r="126" spans="1:39" s="75" customFormat="1" ht="15" customHeight="1" thickBot="1" x14ac:dyDescent="0.35">
      <c r="A126" s="144" t="s">
        <v>447</v>
      </c>
      <c r="B126" s="113"/>
      <c r="C126" s="113"/>
      <c r="D126" s="113"/>
      <c r="E126" s="86">
        <f>E94-E124</f>
        <v>650924509.6469003</v>
      </c>
      <c r="F126" s="89"/>
      <c r="G126" s="133"/>
      <c r="H126" s="144"/>
      <c r="I126" s="113"/>
      <c r="J126" s="113"/>
      <c r="K126" s="113"/>
      <c r="L126" s="86"/>
      <c r="M126" s="113"/>
      <c r="N126" s="113"/>
      <c r="O126" s="113"/>
      <c r="P126" s="113"/>
      <c r="Q126" s="113"/>
      <c r="R126" s="113"/>
      <c r="S126" s="113"/>
      <c r="T126" s="127"/>
      <c r="U126" s="127"/>
      <c r="V126" s="127"/>
      <c r="W126" s="127"/>
      <c r="X126" s="127"/>
      <c r="Y126" s="127"/>
      <c r="Z126" s="127"/>
      <c r="AA126" s="127"/>
      <c r="AB126" s="127"/>
      <c r="AC126" s="127"/>
      <c r="AD126" s="127"/>
      <c r="AE126" s="127"/>
      <c r="AF126" s="127"/>
      <c r="AG126" s="127"/>
      <c r="AH126" s="127"/>
      <c r="AI126" s="127"/>
      <c r="AJ126" s="127"/>
      <c r="AK126" s="127"/>
      <c r="AL126" s="127"/>
      <c r="AM126" s="127"/>
    </row>
    <row r="127" spans="1:39" s="75" customFormat="1" ht="15" customHeight="1" x14ac:dyDescent="0.3">
      <c r="A127" s="144"/>
      <c r="B127" s="113"/>
      <c r="C127" s="113"/>
      <c r="D127" s="113"/>
      <c r="E127" s="80"/>
      <c r="F127" s="80"/>
      <c r="G127" s="133"/>
      <c r="H127" s="113"/>
      <c r="I127" s="113"/>
      <c r="J127" s="113"/>
      <c r="K127" s="113"/>
      <c r="L127" s="113"/>
      <c r="M127" s="113"/>
      <c r="N127" s="113"/>
      <c r="O127" s="113"/>
      <c r="P127" s="113"/>
      <c r="Q127" s="113"/>
      <c r="R127" s="113"/>
      <c r="S127" s="113"/>
      <c r="T127" s="127"/>
      <c r="U127" s="127"/>
      <c r="V127" s="127"/>
      <c r="W127" s="127"/>
      <c r="X127" s="127"/>
      <c r="Y127" s="127"/>
      <c r="Z127" s="127"/>
      <c r="AA127" s="127"/>
      <c r="AB127" s="127"/>
      <c r="AC127" s="127"/>
      <c r="AD127" s="127"/>
      <c r="AE127" s="127"/>
      <c r="AF127" s="127"/>
      <c r="AG127" s="127"/>
      <c r="AH127" s="127"/>
      <c r="AI127" s="127"/>
      <c r="AJ127" s="127"/>
      <c r="AK127" s="127"/>
      <c r="AL127" s="127"/>
      <c r="AM127" s="127"/>
    </row>
    <row r="128" spans="1:39" s="75" customFormat="1" ht="15" customHeight="1" x14ac:dyDescent="0.25">
      <c r="A128" s="113"/>
      <c r="B128" s="113"/>
      <c r="C128" s="113"/>
      <c r="D128" s="143"/>
      <c r="E128" s="80"/>
      <c r="F128" s="80"/>
      <c r="G128" s="133"/>
      <c r="H128" s="113"/>
      <c r="I128" s="113"/>
      <c r="J128" s="113"/>
      <c r="K128" s="113"/>
      <c r="L128" s="113"/>
      <c r="M128" s="113"/>
      <c r="N128" s="113"/>
      <c r="O128" s="113"/>
      <c r="P128" s="113"/>
      <c r="Q128" s="113"/>
      <c r="R128" s="113"/>
      <c r="S128" s="113"/>
      <c r="T128" s="127"/>
      <c r="U128" s="127"/>
      <c r="V128" s="127"/>
      <c r="W128" s="127"/>
      <c r="X128" s="127"/>
      <c r="Y128" s="127"/>
      <c r="Z128" s="127"/>
      <c r="AA128" s="127"/>
      <c r="AB128" s="127"/>
      <c r="AC128" s="127"/>
      <c r="AD128" s="127"/>
      <c r="AE128" s="127"/>
      <c r="AF128" s="127"/>
      <c r="AG128" s="127"/>
      <c r="AH128" s="127"/>
      <c r="AI128" s="127"/>
      <c r="AJ128" s="127"/>
      <c r="AK128" s="127"/>
      <c r="AL128" s="127"/>
      <c r="AM128" s="127"/>
    </row>
    <row r="129" spans="1:39" s="75" customFormat="1" ht="15" customHeight="1" x14ac:dyDescent="0.25">
      <c r="A129" s="113"/>
      <c r="B129" s="113"/>
      <c r="C129" s="113"/>
      <c r="D129" s="113"/>
      <c r="E129" s="80"/>
      <c r="F129" s="80"/>
      <c r="G129" s="133"/>
      <c r="H129" s="113"/>
      <c r="I129" s="113"/>
      <c r="J129" s="113"/>
      <c r="K129" s="113"/>
      <c r="L129" s="113"/>
      <c r="M129" s="113"/>
      <c r="N129" s="113"/>
      <c r="O129" s="113"/>
      <c r="P129" s="113"/>
      <c r="Q129" s="113"/>
      <c r="R129" s="113"/>
      <c r="S129" s="113"/>
      <c r="T129" s="127"/>
      <c r="U129" s="127"/>
      <c r="V129" s="127"/>
      <c r="W129" s="127"/>
      <c r="X129" s="127"/>
      <c r="Y129" s="127"/>
      <c r="Z129" s="127"/>
      <c r="AA129" s="127"/>
      <c r="AB129" s="127"/>
      <c r="AC129" s="127"/>
      <c r="AD129" s="127"/>
      <c r="AE129" s="127"/>
      <c r="AF129" s="127"/>
      <c r="AG129" s="127"/>
      <c r="AH129" s="127"/>
      <c r="AI129" s="127"/>
      <c r="AJ129" s="127"/>
      <c r="AK129" s="127"/>
      <c r="AL129" s="127"/>
      <c r="AM129" s="127"/>
    </row>
    <row r="130" spans="1:39" s="75" customFormat="1" ht="15" customHeight="1" x14ac:dyDescent="0.25">
      <c r="A130" s="113"/>
      <c r="B130" s="113"/>
      <c r="C130" s="113"/>
      <c r="D130" s="113"/>
      <c r="E130" s="103"/>
      <c r="F130" s="80"/>
      <c r="G130" s="113"/>
      <c r="H130" s="113"/>
      <c r="I130" s="113"/>
      <c r="J130" s="113"/>
      <c r="K130" s="113"/>
      <c r="L130" s="113"/>
      <c r="M130" s="113"/>
      <c r="N130" s="113"/>
      <c r="O130" s="113"/>
      <c r="P130" s="113"/>
      <c r="Q130" s="113"/>
      <c r="R130" s="113"/>
      <c r="S130" s="113"/>
      <c r="T130" s="127"/>
      <c r="U130" s="127"/>
      <c r="V130" s="127"/>
      <c r="W130" s="127"/>
      <c r="X130" s="127"/>
      <c r="Y130" s="127"/>
      <c r="Z130" s="127"/>
      <c r="AA130" s="127"/>
      <c r="AB130" s="127"/>
      <c r="AC130" s="127"/>
      <c r="AD130" s="127"/>
      <c r="AE130" s="127"/>
      <c r="AF130" s="127"/>
      <c r="AG130" s="127"/>
      <c r="AH130" s="127"/>
      <c r="AI130" s="127"/>
      <c r="AJ130" s="127"/>
      <c r="AK130" s="127"/>
      <c r="AL130" s="127"/>
      <c r="AM130" s="127"/>
    </row>
    <row r="131" spans="1:39" s="75" customFormat="1" ht="15" customHeight="1" x14ac:dyDescent="0.25">
      <c r="A131" s="113"/>
      <c r="B131" s="113"/>
      <c r="C131" s="113"/>
      <c r="D131" s="113"/>
      <c r="E131" s="80"/>
      <c r="F131" s="80"/>
      <c r="G131" s="113"/>
      <c r="H131" s="113"/>
      <c r="I131" s="113"/>
      <c r="J131" s="113"/>
      <c r="K131" s="113"/>
      <c r="L131" s="113"/>
      <c r="M131" s="113"/>
      <c r="N131" s="113"/>
      <c r="O131" s="113"/>
      <c r="P131" s="113"/>
      <c r="Q131" s="113"/>
      <c r="R131" s="113"/>
      <c r="S131" s="113"/>
      <c r="T131" s="127"/>
      <c r="U131" s="127"/>
      <c r="V131" s="127"/>
      <c r="W131" s="127"/>
      <c r="X131" s="127"/>
      <c r="Y131" s="127"/>
      <c r="Z131" s="127"/>
      <c r="AA131" s="127"/>
      <c r="AB131" s="127"/>
      <c r="AC131" s="127"/>
      <c r="AD131" s="127"/>
      <c r="AE131" s="127"/>
      <c r="AF131" s="127"/>
      <c r="AG131" s="127"/>
      <c r="AH131" s="127"/>
      <c r="AI131" s="127"/>
      <c r="AJ131" s="127"/>
      <c r="AK131" s="127"/>
      <c r="AL131" s="127"/>
      <c r="AM131" s="127"/>
    </row>
    <row r="132" spans="1:39" s="75" customFormat="1" ht="15" customHeight="1" x14ac:dyDescent="0.25">
      <c r="A132" s="113"/>
      <c r="B132" s="113"/>
      <c r="C132" s="113"/>
      <c r="D132" s="113"/>
      <c r="E132" s="80"/>
      <c r="F132" s="80"/>
      <c r="G132" s="113"/>
      <c r="H132" s="113"/>
      <c r="I132" s="113"/>
      <c r="J132" s="113"/>
      <c r="K132" s="113"/>
      <c r="L132" s="113"/>
      <c r="M132" s="113"/>
      <c r="N132" s="113"/>
      <c r="O132" s="113"/>
      <c r="P132" s="113"/>
      <c r="Q132" s="113"/>
      <c r="R132" s="113"/>
      <c r="S132" s="113"/>
      <c r="T132" s="127"/>
      <c r="U132" s="127"/>
      <c r="V132" s="127"/>
      <c r="W132" s="127"/>
      <c r="X132" s="127"/>
      <c r="Y132" s="127"/>
      <c r="Z132" s="127"/>
      <c r="AA132" s="127"/>
      <c r="AB132" s="127"/>
      <c r="AC132" s="127"/>
      <c r="AD132" s="127"/>
      <c r="AE132" s="127"/>
      <c r="AF132" s="127"/>
      <c r="AG132" s="127"/>
      <c r="AH132" s="127"/>
      <c r="AI132" s="127"/>
      <c r="AJ132" s="127"/>
      <c r="AK132" s="127"/>
      <c r="AL132" s="127"/>
      <c r="AM132" s="127"/>
    </row>
    <row r="133" spans="1:39" s="75" customFormat="1" ht="15" customHeight="1" x14ac:dyDescent="0.3">
      <c r="A133" s="113"/>
      <c r="B133" s="113"/>
      <c r="C133" s="113"/>
      <c r="D133" s="130"/>
      <c r="E133" s="146"/>
      <c r="F133" s="80"/>
      <c r="G133" s="113"/>
      <c r="H133" s="85"/>
      <c r="I133" s="113"/>
      <c r="J133" s="113"/>
      <c r="K133" s="113"/>
      <c r="L133" s="147"/>
      <c r="M133" s="104"/>
      <c r="N133" s="113"/>
      <c r="O133" s="113"/>
      <c r="P133" s="113"/>
      <c r="Q133" s="113"/>
      <c r="R133" s="113"/>
      <c r="S133" s="113"/>
      <c r="T133" s="127"/>
      <c r="U133" s="127"/>
      <c r="V133" s="127"/>
      <c r="W133" s="127"/>
      <c r="X133" s="127"/>
      <c r="Y133" s="127"/>
      <c r="Z133" s="127"/>
      <c r="AA133" s="127"/>
      <c r="AB133" s="127"/>
      <c r="AC133" s="127"/>
      <c r="AD133" s="127"/>
      <c r="AE133" s="127"/>
      <c r="AF133" s="127"/>
      <c r="AG133" s="127"/>
      <c r="AH133" s="127"/>
      <c r="AI133" s="127"/>
      <c r="AJ133" s="127"/>
      <c r="AK133" s="127"/>
      <c r="AL133" s="127"/>
      <c r="AM133" s="127"/>
    </row>
    <row r="134" spans="1:39" s="75" customFormat="1" ht="15" customHeight="1" x14ac:dyDescent="0.3">
      <c r="A134" s="113"/>
      <c r="B134" s="143"/>
      <c r="C134" s="113"/>
      <c r="D134" s="113"/>
      <c r="E134" s="80"/>
      <c r="F134" s="80"/>
      <c r="G134" s="113"/>
      <c r="H134" s="85"/>
      <c r="I134" s="113"/>
      <c r="J134" s="113"/>
      <c r="K134" s="113"/>
      <c r="L134" s="147"/>
      <c r="M134" s="113"/>
      <c r="N134" s="113"/>
      <c r="O134" s="113"/>
      <c r="P134" s="113"/>
      <c r="Q134" s="113"/>
      <c r="R134" s="113"/>
      <c r="S134" s="113"/>
      <c r="T134" s="127"/>
      <c r="U134" s="127"/>
      <c r="V134" s="127"/>
      <c r="W134" s="127"/>
      <c r="X134" s="127"/>
      <c r="Y134" s="127"/>
      <c r="Z134" s="127"/>
      <c r="AA134" s="127"/>
      <c r="AB134" s="127"/>
      <c r="AC134" s="127"/>
      <c r="AD134" s="127"/>
      <c r="AE134" s="127"/>
      <c r="AF134" s="127"/>
      <c r="AG134" s="127"/>
      <c r="AH134" s="127"/>
      <c r="AI134" s="127"/>
      <c r="AJ134" s="127"/>
      <c r="AK134" s="127"/>
      <c r="AL134" s="127"/>
      <c r="AM134" s="127"/>
    </row>
    <row r="135" spans="1:39" s="75" customFormat="1" ht="15" customHeight="1" x14ac:dyDescent="0.25">
      <c r="A135" s="113"/>
      <c r="B135" s="143"/>
      <c r="C135" s="113"/>
      <c r="D135" s="113"/>
      <c r="E135" s="80"/>
      <c r="F135" s="80"/>
      <c r="G135" s="113"/>
      <c r="H135" s="113"/>
      <c r="I135" s="113"/>
      <c r="J135" s="113"/>
      <c r="K135" s="113"/>
      <c r="L135" s="113"/>
      <c r="M135" s="113"/>
      <c r="N135" s="113"/>
      <c r="O135" s="113"/>
      <c r="P135" s="113"/>
      <c r="Q135" s="113"/>
      <c r="R135" s="113"/>
      <c r="S135" s="113"/>
      <c r="T135" s="127"/>
      <c r="U135" s="127"/>
      <c r="V135" s="127"/>
      <c r="W135" s="127"/>
      <c r="X135" s="127"/>
      <c r="Y135" s="127"/>
      <c r="Z135" s="127"/>
      <c r="AA135" s="127"/>
      <c r="AB135" s="127"/>
      <c r="AC135" s="127"/>
      <c r="AD135" s="127"/>
      <c r="AE135" s="127"/>
      <c r="AF135" s="127"/>
      <c r="AG135" s="127"/>
      <c r="AH135" s="127"/>
      <c r="AI135" s="127"/>
      <c r="AJ135" s="127"/>
      <c r="AK135" s="127"/>
      <c r="AL135" s="127"/>
      <c r="AM135" s="127"/>
    </row>
    <row r="136" spans="1:39" s="75" customFormat="1" ht="15" customHeight="1" x14ac:dyDescent="0.25">
      <c r="A136" s="113"/>
      <c r="B136" s="143"/>
      <c r="C136" s="113"/>
      <c r="D136" s="113"/>
      <c r="E136" s="80"/>
      <c r="F136" s="80"/>
      <c r="G136" s="113"/>
      <c r="H136" s="113"/>
      <c r="I136" s="113"/>
      <c r="J136" s="113"/>
      <c r="K136" s="113"/>
      <c r="L136" s="113"/>
      <c r="M136" s="113"/>
      <c r="N136" s="113"/>
      <c r="O136" s="113"/>
      <c r="P136" s="113"/>
      <c r="Q136" s="113"/>
      <c r="R136" s="113"/>
      <c r="S136" s="113"/>
      <c r="T136" s="127"/>
      <c r="U136" s="127"/>
      <c r="V136" s="127"/>
      <c r="W136" s="127"/>
      <c r="X136" s="127"/>
      <c r="Y136" s="127"/>
      <c r="Z136" s="127"/>
      <c r="AA136" s="127"/>
      <c r="AB136" s="127"/>
      <c r="AC136" s="127"/>
      <c r="AD136" s="127"/>
      <c r="AE136" s="127"/>
      <c r="AF136" s="127"/>
      <c r="AG136" s="127"/>
      <c r="AH136" s="127"/>
      <c r="AI136" s="127"/>
      <c r="AJ136" s="127"/>
      <c r="AK136" s="127"/>
      <c r="AL136" s="127"/>
      <c r="AM136" s="127"/>
    </row>
    <row r="137" spans="1:39" s="75" customFormat="1" ht="15" customHeight="1" x14ac:dyDescent="0.25">
      <c r="A137" s="113"/>
      <c r="B137" s="143"/>
      <c r="C137" s="113"/>
      <c r="D137" s="113"/>
      <c r="E137" s="80"/>
      <c r="F137" s="80"/>
      <c r="G137" s="113"/>
      <c r="H137" s="113"/>
      <c r="I137" s="113"/>
      <c r="J137" s="113"/>
      <c r="K137" s="113"/>
      <c r="L137" s="113"/>
      <c r="M137" s="113"/>
      <c r="N137" s="113"/>
      <c r="O137" s="113"/>
      <c r="P137" s="113"/>
      <c r="Q137" s="113"/>
      <c r="R137" s="113"/>
      <c r="S137" s="113"/>
      <c r="T137" s="127"/>
      <c r="U137" s="127"/>
      <c r="V137" s="127"/>
      <c r="W137" s="127"/>
      <c r="X137" s="127"/>
      <c r="Y137" s="127"/>
      <c r="Z137" s="127"/>
      <c r="AA137" s="127"/>
      <c r="AB137" s="127"/>
      <c r="AC137" s="127"/>
      <c r="AD137" s="127"/>
      <c r="AE137" s="127"/>
      <c r="AF137" s="127"/>
      <c r="AG137" s="127"/>
      <c r="AH137" s="127"/>
      <c r="AI137" s="127"/>
      <c r="AJ137" s="127"/>
      <c r="AK137" s="127"/>
      <c r="AL137" s="127"/>
      <c r="AM137" s="127"/>
    </row>
    <row r="138" spans="1:39" s="75" customFormat="1" ht="15" customHeight="1" x14ac:dyDescent="0.3">
      <c r="A138" s="159"/>
      <c r="B138" s="143"/>
      <c r="C138" s="113"/>
      <c r="D138" s="113"/>
      <c r="E138" s="80"/>
      <c r="F138" s="80"/>
      <c r="G138" s="113"/>
      <c r="H138" s="113"/>
      <c r="I138" s="113"/>
      <c r="J138" s="113"/>
      <c r="K138" s="113"/>
      <c r="L138" s="113"/>
      <c r="M138" s="113"/>
      <c r="N138" s="113"/>
      <c r="O138" s="113"/>
      <c r="P138" s="113"/>
      <c r="Q138" s="113"/>
      <c r="R138" s="113"/>
      <c r="S138" s="113"/>
      <c r="T138" s="127"/>
      <c r="U138" s="127"/>
      <c r="V138" s="127"/>
      <c r="W138" s="127"/>
      <c r="X138" s="127"/>
      <c r="Y138" s="127"/>
      <c r="Z138" s="127"/>
      <c r="AA138" s="127"/>
      <c r="AB138" s="127"/>
      <c r="AC138" s="127"/>
      <c r="AD138" s="127"/>
      <c r="AE138" s="127"/>
      <c r="AF138" s="127"/>
      <c r="AG138" s="127"/>
      <c r="AH138" s="127"/>
      <c r="AI138" s="127"/>
      <c r="AJ138" s="127"/>
      <c r="AK138" s="127"/>
      <c r="AL138" s="127"/>
      <c r="AM138" s="127"/>
    </row>
    <row r="139" spans="1:39" s="75" customFormat="1" ht="15" customHeight="1" x14ac:dyDescent="0.25">
      <c r="A139" s="113"/>
      <c r="B139" s="143"/>
      <c r="C139" s="113"/>
      <c r="D139" s="113"/>
      <c r="E139" s="80"/>
      <c r="F139" s="80"/>
      <c r="G139" s="113"/>
      <c r="H139" s="113"/>
      <c r="I139" s="113"/>
      <c r="J139" s="113"/>
      <c r="K139" s="113"/>
      <c r="L139" s="113"/>
      <c r="M139" s="113"/>
      <c r="N139" s="113"/>
      <c r="O139" s="113"/>
      <c r="P139" s="113"/>
      <c r="Q139" s="113"/>
      <c r="R139" s="113"/>
      <c r="S139" s="113"/>
      <c r="T139" s="127"/>
      <c r="U139" s="127"/>
      <c r="V139" s="127"/>
      <c r="W139" s="127"/>
      <c r="X139" s="127"/>
      <c r="Y139" s="127"/>
      <c r="Z139" s="127"/>
      <c r="AA139" s="127"/>
      <c r="AB139" s="127"/>
      <c r="AC139" s="127"/>
      <c r="AD139" s="127"/>
      <c r="AE139" s="127"/>
      <c r="AF139" s="127"/>
      <c r="AG139" s="127"/>
      <c r="AH139" s="127"/>
      <c r="AI139" s="127"/>
      <c r="AJ139" s="127"/>
      <c r="AK139" s="127"/>
      <c r="AL139" s="127"/>
      <c r="AM139" s="127"/>
    </row>
    <row r="140" spans="1:39" s="75" customFormat="1" ht="15" customHeight="1" x14ac:dyDescent="0.25">
      <c r="A140" s="113"/>
      <c r="B140" s="143"/>
      <c r="C140" s="113"/>
      <c r="D140" s="113"/>
      <c r="E140" s="80"/>
      <c r="F140" s="80"/>
      <c r="G140" s="113"/>
      <c r="H140" s="113"/>
      <c r="I140" s="113"/>
      <c r="J140" s="113"/>
      <c r="K140" s="113"/>
      <c r="L140" s="113"/>
      <c r="M140" s="113"/>
      <c r="N140" s="113"/>
      <c r="O140" s="113"/>
      <c r="P140" s="113"/>
      <c r="Q140" s="113"/>
      <c r="R140" s="113"/>
      <c r="S140" s="113"/>
      <c r="T140" s="127"/>
      <c r="U140" s="127"/>
      <c r="V140" s="127"/>
      <c r="W140" s="127"/>
      <c r="X140" s="127"/>
      <c r="Y140" s="127"/>
      <c r="Z140" s="127"/>
      <c r="AA140" s="127"/>
      <c r="AB140" s="127"/>
      <c r="AC140" s="127"/>
      <c r="AD140" s="127"/>
      <c r="AE140" s="127"/>
      <c r="AF140" s="127"/>
      <c r="AG140" s="127"/>
      <c r="AH140" s="127"/>
      <c r="AI140" s="127"/>
      <c r="AJ140" s="127"/>
      <c r="AK140" s="127"/>
      <c r="AL140" s="127"/>
      <c r="AM140" s="127"/>
    </row>
    <row r="141" spans="1:39" s="75" customFormat="1" ht="15" customHeight="1" x14ac:dyDescent="0.25">
      <c r="A141" s="113"/>
      <c r="B141" s="143"/>
      <c r="C141" s="113"/>
      <c r="D141" s="113"/>
      <c r="E141" s="80"/>
      <c r="F141" s="80"/>
      <c r="G141" s="113"/>
      <c r="H141" s="113"/>
      <c r="I141" s="113"/>
      <c r="J141" s="113"/>
      <c r="K141" s="113"/>
      <c r="L141" s="113"/>
      <c r="M141" s="113"/>
      <c r="N141" s="113"/>
      <c r="O141" s="113"/>
      <c r="P141" s="113"/>
      <c r="Q141" s="113"/>
      <c r="R141" s="113"/>
      <c r="S141" s="113"/>
      <c r="T141" s="127"/>
      <c r="U141" s="127"/>
      <c r="V141" s="127"/>
      <c r="W141" s="127"/>
      <c r="X141" s="127"/>
      <c r="Y141" s="127"/>
      <c r="Z141" s="127"/>
      <c r="AA141" s="127"/>
      <c r="AB141" s="127"/>
      <c r="AC141" s="127"/>
      <c r="AD141" s="127"/>
      <c r="AE141" s="127"/>
      <c r="AF141" s="127"/>
      <c r="AG141" s="127"/>
      <c r="AH141" s="127"/>
      <c r="AI141" s="127"/>
      <c r="AJ141" s="127"/>
      <c r="AK141" s="127"/>
      <c r="AL141" s="127"/>
      <c r="AM141" s="127"/>
    </row>
    <row r="142" spans="1:39" s="75" customFormat="1" ht="15" customHeight="1" x14ac:dyDescent="0.25">
      <c r="A142" s="113"/>
      <c r="B142" s="143"/>
      <c r="C142" s="113"/>
      <c r="D142" s="113"/>
      <c r="E142" s="80"/>
      <c r="F142" s="80"/>
      <c r="G142" s="113"/>
      <c r="H142" s="113"/>
      <c r="I142" s="113"/>
      <c r="J142" s="113"/>
      <c r="K142" s="113"/>
      <c r="L142" s="113"/>
      <c r="M142" s="113"/>
      <c r="N142" s="113"/>
      <c r="O142" s="113"/>
      <c r="P142" s="113"/>
      <c r="Q142" s="113"/>
      <c r="R142" s="113"/>
      <c r="S142" s="113"/>
      <c r="T142" s="127"/>
      <c r="U142" s="127"/>
      <c r="V142" s="127"/>
      <c r="W142" s="127"/>
      <c r="X142" s="127"/>
      <c r="Y142" s="127"/>
      <c r="Z142" s="127"/>
      <c r="AA142" s="127"/>
      <c r="AB142" s="127"/>
      <c r="AC142" s="127"/>
      <c r="AD142" s="127"/>
      <c r="AE142" s="127"/>
      <c r="AF142" s="127"/>
      <c r="AG142" s="127"/>
      <c r="AH142" s="127"/>
      <c r="AI142" s="127"/>
      <c r="AJ142" s="127"/>
      <c r="AK142" s="127"/>
      <c r="AL142" s="127"/>
      <c r="AM142" s="127"/>
    </row>
    <row r="143" spans="1:39" s="75" customFormat="1" ht="15" customHeight="1" x14ac:dyDescent="0.25">
      <c r="A143" s="113"/>
      <c r="B143" s="143"/>
      <c r="C143" s="113"/>
      <c r="D143" s="113"/>
      <c r="E143" s="80"/>
      <c r="F143" s="80"/>
      <c r="G143" s="113"/>
      <c r="H143" s="113"/>
      <c r="I143" s="113"/>
      <c r="J143" s="113"/>
      <c r="K143" s="113"/>
      <c r="L143" s="113"/>
      <c r="M143" s="113"/>
      <c r="N143" s="113"/>
      <c r="O143" s="113"/>
      <c r="P143" s="113"/>
      <c r="Q143" s="113"/>
      <c r="R143" s="113"/>
      <c r="S143" s="113"/>
      <c r="T143" s="127"/>
      <c r="U143" s="127"/>
      <c r="V143" s="127"/>
      <c r="W143" s="127"/>
      <c r="X143" s="127"/>
      <c r="Y143" s="127"/>
      <c r="Z143" s="127"/>
      <c r="AA143" s="127"/>
      <c r="AB143" s="127"/>
      <c r="AC143" s="127"/>
      <c r="AD143" s="127"/>
      <c r="AE143" s="127"/>
      <c r="AF143" s="127"/>
      <c r="AG143" s="127"/>
      <c r="AH143" s="127"/>
      <c r="AI143" s="127"/>
      <c r="AJ143" s="127"/>
      <c r="AK143" s="127"/>
      <c r="AL143" s="127"/>
      <c r="AM143" s="127"/>
    </row>
    <row r="144" spans="1:39" s="75" customFormat="1" ht="15" customHeight="1" x14ac:dyDescent="0.25">
      <c r="A144" s="113"/>
      <c r="B144" s="143"/>
      <c r="C144" s="113"/>
      <c r="D144" s="113"/>
      <c r="E144" s="80"/>
      <c r="F144" s="80"/>
      <c r="G144" s="113"/>
      <c r="H144" s="113"/>
      <c r="I144" s="113"/>
      <c r="J144" s="113"/>
      <c r="K144" s="113"/>
      <c r="L144" s="113"/>
      <c r="M144" s="113"/>
      <c r="N144" s="113"/>
      <c r="O144" s="113"/>
      <c r="P144" s="113"/>
      <c r="Q144" s="113"/>
      <c r="R144" s="113"/>
      <c r="S144" s="113"/>
      <c r="T144" s="127"/>
      <c r="U144" s="127"/>
      <c r="V144" s="127"/>
      <c r="W144" s="127"/>
      <c r="X144" s="127"/>
      <c r="Y144" s="127"/>
      <c r="Z144" s="127"/>
      <c r="AA144" s="127"/>
      <c r="AB144" s="127"/>
      <c r="AC144" s="127"/>
      <c r="AD144" s="127"/>
      <c r="AE144" s="127"/>
      <c r="AF144" s="127"/>
      <c r="AG144" s="127"/>
      <c r="AH144" s="127"/>
      <c r="AI144" s="127"/>
      <c r="AJ144" s="127"/>
      <c r="AK144" s="127"/>
      <c r="AL144" s="127"/>
      <c r="AM144" s="127"/>
    </row>
    <row r="145" spans="1:39" s="75" customFormat="1" ht="15" customHeight="1" x14ac:dyDescent="0.25">
      <c r="A145" s="113"/>
      <c r="B145" s="143"/>
      <c r="C145" s="113"/>
      <c r="D145" s="113"/>
      <c r="E145" s="80"/>
      <c r="F145" s="80"/>
      <c r="G145" s="113"/>
      <c r="H145" s="113"/>
      <c r="I145" s="113"/>
      <c r="J145" s="113"/>
      <c r="K145" s="113"/>
      <c r="L145" s="113"/>
      <c r="M145" s="113"/>
      <c r="N145" s="113"/>
      <c r="O145" s="113"/>
      <c r="P145" s="113"/>
      <c r="Q145" s="113"/>
      <c r="R145" s="113"/>
      <c r="S145" s="113"/>
      <c r="T145" s="127"/>
      <c r="U145" s="127"/>
      <c r="V145" s="127"/>
      <c r="W145" s="127"/>
      <c r="X145" s="127"/>
      <c r="Y145" s="127"/>
      <c r="Z145" s="127"/>
      <c r="AA145" s="127"/>
      <c r="AB145" s="127"/>
      <c r="AC145" s="127"/>
      <c r="AD145" s="127"/>
      <c r="AE145" s="127"/>
      <c r="AF145" s="127"/>
      <c r="AG145" s="127"/>
      <c r="AH145" s="127"/>
      <c r="AI145" s="127"/>
      <c r="AJ145" s="127"/>
      <c r="AK145" s="127"/>
      <c r="AL145" s="127"/>
      <c r="AM145" s="127"/>
    </row>
    <row r="146" spans="1:39" s="75" customFormat="1" ht="15" customHeight="1" x14ac:dyDescent="0.25">
      <c r="A146" s="113"/>
      <c r="B146" s="143"/>
      <c r="C146" s="113"/>
      <c r="D146" s="113"/>
      <c r="E146" s="113"/>
      <c r="F146" s="113"/>
      <c r="G146" s="113"/>
      <c r="H146" s="113"/>
      <c r="I146" s="113"/>
      <c r="J146" s="113"/>
      <c r="K146" s="113"/>
      <c r="L146" s="113"/>
      <c r="M146" s="113"/>
      <c r="N146" s="113"/>
      <c r="O146" s="113"/>
      <c r="P146" s="113"/>
      <c r="Q146" s="113"/>
      <c r="R146" s="113"/>
      <c r="S146" s="113"/>
      <c r="T146" s="127"/>
      <c r="U146" s="127"/>
      <c r="V146" s="127"/>
      <c r="W146" s="127"/>
      <c r="X146" s="127"/>
      <c r="Y146" s="127"/>
      <c r="Z146" s="127"/>
      <c r="AA146" s="127"/>
      <c r="AB146" s="127"/>
      <c r="AC146" s="127"/>
      <c r="AD146" s="127"/>
      <c r="AE146" s="127"/>
      <c r="AF146" s="127"/>
      <c r="AG146" s="127"/>
      <c r="AH146" s="127"/>
      <c r="AI146" s="127"/>
      <c r="AJ146" s="127"/>
      <c r="AK146" s="127"/>
      <c r="AL146" s="127"/>
      <c r="AM146" s="127"/>
    </row>
    <row r="147" spans="1:39" s="75" customFormat="1" ht="15" customHeight="1" x14ac:dyDescent="0.25">
      <c r="A147" s="113"/>
      <c r="B147" s="143"/>
      <c r="C147" s="113"/>
      <c r="D147" s="113"/>
      <c r="E147" s="113"/>
      <c r="F147" s="113"/>
      <c r="G147" s="113"/>
      <c r="H147" s="113"/>
      <c r="I147" s="113"/>
      <c r="J147" s="113"/>
      <c r="K147" s="113"/>
      <c r="L147" s="113"/>
      <c r="M147" s="113"/>
      <c r="N147" s="113"/>
      <c r="O147" s="113"/>
      <c r="P147" s="113"/>
      <c r="Q147" s="113"/>
      <c r="R147" s="113"/>
      <c r="S147" s="113"/>
      <c r="T147" s="127"/>
      <c r="U147" s="127"/>
      <c r="V147" s="127"/>
      <c r="W147" s="127"/>
      <c r="X147" s="127"/>
      <c r="Y147" s="127"/>
      <c r="Z147" s="127"/>
      <c r="AA147" s="127"/>
      <c r="AB147" s="127"/>
      <c r="AC147" s="127"/>
      <c r="AD147" s="127"/>
      <c r="AE147" s="127"/>
      <c r="AF147" s="127"/>
      <c r="AG147" s="127"/>
      <c r="AH147" s="127"/>
      <c r="AI147" s="127"/>
      <c r="AJ147" s="127"/>
      <c r="AK147" s="127"/>
      <c r="AL147" s="127"/>
      <c r="AM147" s="127"/>
    </row>
    <row r="148" spans="1:39" s="75" customFormat="1" ht="15" customHeight="1" x14ac:dyDescent="0.25">
      <c r="A148" s="113"/>
      <c r="B148" s="143"/>
      <c r="C148" s="113"/>
      <c r="D148" s="113"/>
      <c r="E148" s="113"/>
      <c r="F148" s="113"/>
      <c r="G148" s="113"/>
      <c r="H148" s="113"/>
      <c r="I148" s="113"/>
      <c r="J148" s="113"/>
      <c r="K148" s="113"/>
      <c r="L148" s="113"/>
      <c r="M148" s="113"/>
      <c r="N148" s="113"/>
      <c r="O148" s="113"/>
      <c r="P148" s="113"/>
      <c r="Q148" s="113"/>
      <c r="R148" s="113"/>
      <c r="S148" s="113"/>
      <c r="T148" s="127"/>
      <c r="U148" s="127"/>
      <c r="V148" s="127"/>
      <c r="W148" s="127"/>
      <c r="X148" s="127"/>
      <c r="Y148" s="127"/>
      <c r="Z148" s="127"/>
      <c r="AA148" s="127"/>
      <c r="AB148" s="127"/>
      <c r="AC148" s="127"/>
      <c r="AD148" s="127"/>
      <c r="AE148" s="127"/>
      <c r="AF148" s="127"/>
      <c r="AG148" s="127"/>
      <c r="AH148" s="127"/>
      <c r="AI148" s="127"/>
      <c r="AJ148" s="127"/>
      <c r="AK148" s="127"/>
      <c r="AL148" s="127"/>
      <c r="AM148" s="127"/>
    </row>
    <row r="149" spans="1:39" s="75" customFormat="1" ht="15" customHeight="1" x14ac:dyDescent="0.25">
      <c r="A149" s="113"/>
      <c r="B149" s="143"/>
      <c r="C149" s="113"/>
      <c r="D149" s="113"/>
      <c r="E149" s="113"/>
      <c r="F149" s="113"/>
      <c r="G149" s="113"/>
      <c r="H149" s="113"/>
      <c r="I149" s="113"/>
      <c r="J149" s="113"/>
      <c r="K149" s="113"/>
      <c r="L149" s="113"/>
      <c r="M149" s="113"/>
      <c r="N149" s="113"/>
      <c r="O149" s="113"/>
      <c r="P149" s="113"/>
      <c r="Q149" s="113"/>
      <c r="R149" s="113"/>
      <c r="S149" s="113"/>
      <c r="T149" s="127"/>
      <c r="U149" s="127"/>
      <c r="V149" s="127"/>
      <c r="W149" s="127"/>
      <c r="X149" s="127"/>
      <c r="Y149" s="127"/>
      <c r="Z149" s="127"/>
      <c r="AA149" s="127"/>
      <c r="AB149" s="127"/>
      <c r="AC149" s="127"/>
      <c r="AD149" s="127"/>
      <c r="AE149" s="127"/>
      <c r="AF149" s="127"/>
      <c r="AG149" s="127"/>
      <c r="AH149" s="127"/>
      <c r="AI149" s="127"/>
      <c r="AJ149" s="127"/>
      <c r="AK149" s="127"/>
      <c r="AL149" s="127"/>
      <c r="AM149" s="127"/>
    </row>
    <row r="150" spans="1:39" s="75" customFormat="1" ht="15" customHeight="1" x14ac:dyDescent="0.25">
      <c r="A150" s="113"/>
      <c r="B150" s="143"/>
      <c r="C150" s="113"/>
      <c r="D150" s="113"/>
      <c r="E150" s="113"/>
      <c r="F150" s="113"/>
      <c r="G150" s="113"/>
      <c r="H150" s="113"/>
      <c r="I150" s="113"/>
      <c r="J150" s="113"/>
      <c r="K150" s="113"/>
      <c r="L150" s="113"/>
      <c r="M150" s="113"/>
      <c r="N150" s="113"/>
      <c r="O150" s="113"/>
      <c r="P150" s="113"/>
      <c r="Q150" s="113"/>
      <c r="R150" s="113"/>
      <c r="S150" s="113"/>
      <c r="T150" s="127"/>
      <c r="U150" s="127"/>
      <c r="V150" s="127"/>
      <c r="W150" s="127"/>
      <c r="X150" s="127"/>
      <c r="Y150" s="127"/>
      <c r="Z150" s="127"/>
      <c r="AA150" s="127"/>
      <c r="AB150" s="127"/>
      <c r="AC150" s="127"/>
      <c r="AD150" s="127"/>
      <c r="AE150" s="127"/>
      <c r="AF150" s="127"/>
      <c r="AG150" s="127"/>
      <c r="AH150" s="127"/>
      <c r="AI150" s="127"/>
      <c r="AJ150" s="127"/>
      <c r="AK150" s="127"/>
      <c r="AL150" s="127"/>
      <c r="AM150" s="127"/>
    </row>
    <row r="151" spans="1:39" s="75" customFormat="1" ht="15" customHeight="1" x14ac:dyDescent="0.25">
      <c r="A151" s="113"/>
      <c r="B151" s="143"/>
      <c r="C151" s="113"/>
      <c r="D151" s="113"/>
      <c r="E151" s="113"/>
      <c r="F151" s="113"/>
      <c r="G151" s="113"/>
      <c r="H151" s="113"/>
      <c r="I151" s="113"/>
      <c r="J151" s="113"/>
      <c r="K151" s="113"/>
      <c r="L151" s="113"/>
      <c r="M151" s="113"/>
      <c r="N151" s="113"/>
      <c r="O151" s="113"/>
      <c r="P151" s="113"/>
      <c r="Q151" s="113"/>
      <c r="R151" s="113"/>
      <c r="S151" s="113"/>
      <c r="T151" s="127"/>
      <c r="U151" s="127"/>
      <c r="V151" s="127"/>
      <c r="W151" s="127"/>
      <c r="X151" s="127"/>
      <c r="Y151" s="127"/>
      <c r="Z151" s="127"/>
      <c r="AA151" s="127"/>
      <c r="AB151" s="127"/>
      <c r="AC151" s="127"/>
      <c r="AD151" s="127"/>
      <c r="AE151" s="127"/>
      <c r="AF151" s="127"/>
      <c r="AG151" s="127"/>
      <c r="AH151" s="127"/>
      <c r="AI151" s="127"/>
      <c r="AJ151" s="127"/>
      <c r="AK151" s="127"/>
      <c r="AL151" s="127"/>
      <c r="AM151" s="127"/>
    </row>
    <row r="152" spans="1:39" s="75" customFormat="1" ht="15" customHeight="1" x14ac:dyDescent="0.25">
      <c r="A152" s="113"/>
      <c r="B152" s="143"/>
      <c r="C152" s="113"/>
      <c r="D152" s="113"/>
      <c r="E152" s="113"/>
      <c r="F152" s="113"/>
      <c r="G152" s="113"/>
      <c r="H152" s="113"/>
      <c r="I152" s="113"/>
      <c r="J152" s="113"/>
      <c r="K152" s="113"/>
      <c r="L152" s="113"/>
      <c r="M152" s="113"/>
      <c r="N152" s="113"/>
      <c r="O152" s="113"/>
      <c r="P152" s="113"/>
      <c r="Q152" s="113"/>
      <c r="R152" s="113"/>
      <c r="S152" s="113"/>
      <c r="T152" s="127"/>
      <c r="U152" s="127"/>
      <c r="V152" s="127"/>
      <c r="W152" s="127"/>
      <c r="X152" s="127"/>
      <c r="Y152" s="127"/>
      <c r="Z152" s="127"/>
      <c r="AA152" s="127"/>
      <c r="AB152" s="127"/>
      <c r="AC152" s="127"/>
      <c r="AD152" s="127"/>
      <c r="AE152" s="127"/>
      <c r="AF152" s="127"/>
      <c r="AG152" s="127"/>
      <c r="AH152" s="127"/>
      <c r="AI152" s="127"/>
      <c r="AJ152" s="127"/>
      <c r="AK152" s="127"/>
      <c r="AL152" s="127"/>
      <c r="AM152" s="127"/>
    </row>
    <row r="153" spans="1:39" s="75" customFormat="1" ht="15" customHeight="1" x14ac:dyDescent="0.25">
      <c r="A153" s="113"/>
      <c r="B153" s="143"/>
      <c r="C153" s="113"/>
      <c r="D153" s="113"/>
      <c r="E153" s="113"/>
      <c r="F153" s="113"/>
      <c r="G153" s="113"/>
      <c r="H153" s="113"/>
      <c r="I153" s="113"/>
      <c r="J153" s="113"/>
      <c r="K153" s="113"/>
      <c r="L153" s="113"/>
      <c r="M153" s="113"/>
      <c r="N153" s="113"/>
      <c r="O153" s="113"/>
      <c r="P153" s="113"/>
      <c r="Q153" s="113"/>
      <c r="R153" s="113"/>
      <c r="S153" s="113"/>
      <c r="T153" s="127"/>
      <c r="U153" s="127"/>
      <c r="V153" s="127"/>
      <c r="W153" s="127"/>
      <c r="X153" s="127"/>
      <c r="Y153" s="127"/>
      <c r="Z153" s="127"/>
      <c r="AA153" s="127"/>
      <c r="AB153" s="127"/>
      <c r="AC153" s="127"/>
      <c r="AD153" s="127"/>
      <c r="AE153" s="127"/>
      <c r="AF153" s="127"/>
      <c r="AG153" s="127"/>
      <c r="AH153" s="127"/>
      <c r="AI153" s="127"/>
      <c r="AJ153" s="127"/>
      <c r="AK153" s="127"/>
      <c r="AL153" s="127"/>
      <c r="AM153" s="127"/>
    </row>
    <row r="154" spans="1:39" s="75" customFormat="1" ht="15" customHeight="1" x14ac:dyDescent="0.25">
      <c r="A154" s="113"/>
      <c r="B154" s="143"/>
      <c r="C154" s="113"/>
      <c r="D154" s="113"/>
      <c r="E154" s="113"/>
      <c r="F154" s="113"/>
      <c r="G154" s="113"/>
      <c r="H154" s="113"/>
      <c r="I154" s="113"/>
      <c r="J154" s="113"/>
      <c r="K154" s="113"/>
      <c r="L154" s="113"/>
      <c r="M154" s="113"/>
      <c r="N154" s="113"/>
      <c r="O154" s="113"/>
      <c r="P154" s="113"/>
      <c r="Q154" s="113"/>
      <c r="R154" s="113"/>
      <c r="S154" s="113"/>
      <c r="T154" s="127"/>
      <c r="U154" s="127"/>
      <c r="V154" s="127"/>
      <c r="W154" s="127"/>
      <c r="X154" s="127"/>
      <c r="Y154" s="127"/>
      <c r="Z154" s="127"/>
      <c r="AA154" s="127"/>
      <c r="AB154" s="127"/>
      <c r="AC154" s="127"/>
      <c r="AD154" s="127"/>
      <c r="AE154" s="127"/>
      <c r="AF154" s="127"/>
      <c r="AG154" s="127"/>
      <c r="AH154" s="127"/>
      <c r="AI154" s="127"/>
      <c r="AJ154" s="127"/>
      <c r="AK154" s="127"/>
      <c r="AL154" s="127"/>
      <c r="AM154" s="127"/>
    </row>
    <row r="155" spans="1:39" s="75" customFormat="1" ht="15" customHeight="1" x14ac:dyDescent="0.25">
      <c r="A155" s="113"/>
      <c r="B155" s="143"/>
      <c r="C155" s="113"/>
      <c r="D155" s="113"/>
      <c r="E155" s="113"/>
      <c r="F155" s="113"/>
      <c r="G155" s="113"/>
      <c r="H155" s="113"/>
      <c r="I155" s="113"/>
      <c r="J155" s="113"/>
      <c r="K155" s="113"/>
      <c r="L155" s="113"/>
      <c r="M155" s="113"/>
      <c r="N155" s="113"/>
      <c r="O155" s="113"/>
      <c r="P155" s="113"/>
      <c r="Q155" s="113"/>
      <c r="R155" s="113"/>
      <c r="S155" s="113"/>
      <c r="T155" s="127"/>
      <c r="U155" s="127"/>
      <c r="V155" s="127"/>
      <c r="W155" s="127"/>
      <c r="X155" s="127"/>
      <c r="Y155" s="127"/>
      <c r="Z155" s="127"/>
      <c r="AA155" s="127"/>
      <c r="AB155" s="127"/>
      <c r="AC155" s="127"/>
      <c r="AD155" s="127"/>
      <c r="AE155" s="127"/>
      <c r="AF155" s="127"/>
      <c r="AG155" s="127"/>
      <c r="AH155" s="127"/>
      <c r="AI155" s="127"/>
      <c r="AJ155" s="127"/>
      <c r="AK155" s="127"/>
      <c r="AL155" s="127"/>
      <c r="AM155" s="127"/>
    </row>
    <row r="156" spans="1:39" s="75" customFormat="1" ht="15" customHeight="1" x14ac:dyDescent="0.25">
      <c r="A156" s="113"/>
      <c r="B156" s="143"/>
      <c r="C156" s="113"/>
      <c r="D156" s="113"/>
      <c r="E156" s="113"/>
      <c r="F156" s="113"/>
      <c r="G156" s="113"/>
      <c r="H156" s="113"/>
      <c r="I156" s="113"/>
      <c r="J156" s="113"/>
      <c r="K156" s="113"/>
      <c r="L156" s="113"/>
      <c r="M156" s="113"/>
      <c r="N156" s="113"/>
      <c r="O156" s="113"/>
      <c r="P156" s="113"/>
      <c r="Q156" s="113"/>
      <c r="R156" s="113"/>
      <c r="S156" s="113"/>
      <c r="T156" s="127"/>
      <c r="U156" s="127"/>
      <c r="V156" s="127"/>
      <c r="W156" s="127"/>
      <c r="X156" s="127"/>
      <c r="Y156" s="127"/>
      <c r="Z156" s="127"/>
      <c r="AA156" s="127"/>
      <c r="AB156" s="127"/>
      <c r="AC156" s="127"/>
      <c r="AD156" s="127"/>
      <c r="AE156" s="127"/>
      <c r="AF156" s="127"/>
      <c r="AG156" s="127"/>
      <c r="AH156" s="127"/>
      <c r="AI156" s="127"/>
      <c r="AJ156" s="127"/>
      <c r="AK156" s="127"/>
      <c r="AL156" s="127"/>
      <c r="AM156" s="127"/>
    </row>
    <row r="157" spans="1:39" s="75" customFormat="1" ht="15" customHeight="1" x14ac:dyDescent="0.25">
      <c r="A157" s="113"/>
      <c r="B157" s="143"/>
      <c r="C157" s="113"/>
      <c r="D157" s="113"/>
      <c r="E157" s="113"/>
      <c r="F157" s="113"/>
      <c r="G157" s="113"/>
      <c r="H157" s="113"/>
      <c r="I157" s="113"/>
      <c r="J157" s="113"/>
      <c r="K157" s="113"/>
      <c r="L157" s="113"/>
      <c r="M157" s="113"/>
      <c r="N157" s="113"/>
      <c r="O157" s="113"/>
      <c r="P157" s="113"/>
      <c r="Q157" s="113"/>
      <c r="R157" s="113"/>
      <c r="S157" s="113"/>
      <c r="T157" s="127"/>
      <c r="U157" s="127"/>
      <c r="V157" s="127"/>
      <c r="W157" s="127"/>
      <c r="X157" s="127"/>
      <c r="Y157" s="127"/>
      <c r="Z157" s="127"/>
      <c r="AA157" s="127"/>
      <c r="AB157" s="127"/>
      <c r="AC157" s="127"/>
      <c r="AD157" s="127"/>
      <c r="AE157" s="127"/>
      <c r="AF157" s="127"/>
      <c r="AG157" s="127"/>
      <c r="AH157" s="127"/>
      <c r="AI157" s="127"/>
      <c r="AJ157" s="127"/>
      <c r="AK157" s="127"/>
      <c r="AL157" s="127"/>
      <c r="AM157" s="127"/>
    </row>
    <row r="158" spans="1:39" s="75" customFormat="1" ht="15" customHeight="1" x14ac:dyDescent="0.25">
      <c r="A158" s="113"/>
      <c r="B158" s="143"/>
      <c r="C158" s="113"/>
      <c r="D158" s="113"/>
      <c r="E158" s="113"/>
      <c r="F158" s="113"/>
      <c r="G158" s="113"/>
      <c r="H158" s="113"/>
      <c r="I158" s="113"/>
      <c r="J158" s="113"/>
      <c r="K158" s="113"/>
      <c r="L158" s="113"/>
      <c r="M158" s="113"/>
      <c r="N158" s="113"/>
      <c r="O158" s="113"/>
      <c r="P158" s="113"/>
      <c r="Q158" s="113"/>
      <c r="R158" s="113"/>
      <c r="S158" s="113"/>
      <c r="T158" s="127"/>
      <c r="U158" s="127"/>
      <c r="V158" s="127"/>
      <c r="W158" s="127"/>
      <c r="X158" s="127"/>
      <c r="Y158" s="127"/>
      <c r="Z158" s="127"/>
      <c r="AA158" s="127"/>
      <c r="AB158" s="127"/>
      <c r="AC158" s="127"/>
      <c r="AD158" s="127"/>
      <c r="AE158" s="127"/>
      <c r="AF158" s="127"/>
      <c r="AG158" s="127"/>
      <c r="AH158" s="127"/>
      <c r="AI158" s="127"/>
      <c r="AJ158" s="127"/>
      <c r="AK158" s="127"/>
      <c r="AL158" s="127"/>
      <c r="AM158" s="127"/>
    </row>
    <row r="159" spans="1:39" s="75" customFormat="1" ht="15" customHeight="1" x14ac:dyDescent="0.25">
      <c r="A159" s="113"/>
      <c r="B159" s="143"/>
      <c r="C159" s="113"/>
      <c r="D159" s="113"/>
      <c r="E159" s="113"/>
      <c r="F159" s="113"/>
      <c r="G159" s="113"/>
      <c r="H159" s="113"/>
      <c r="I159" s="113"/>
      <c r="J159" s="113"/>
      <c r="K159" s="113"/>
      <c r="L159" s="113"/>
      <c r="M159" s="113"/>
      <c r="N159" s="113"/>
      <c r="O159" s="113"/>
      <c r="P159" s="113"/>
      <c r="Q159" s="113"/>
      <c r="R159" s="113"/>
      <c r="S159" s="113"/>
      <c r="T159" s="127"/>
      <c r="U159" s="127"/>
      <c r="V159" s="127"/>
      <c r="W159" s="127"/>
      <c r="X159" s="127"/>
      <c r="Y159" s="127"/>
      <c r="Z159" s="127"/>
      <c r="AA159" s="127"/>
      <c r="AB159" s="127"/>
      <c r="AC159" s="127"/>
      <c r="AD159" s="127"/>
      <c r="AE159" s="127"/>
      <c r="AF159" s="127"/>
      <c r="AG159" s="127"/>
      <c r="AH159" s="127"/>
      <c r="AI159" s="127"/>
      <c r="AJ159" s="127"/>
      <c r="AK159" s="127"/>
      <c r="AL159" s="127"/>
      <c r="AM159" s="127"/>
    </row>
    <row r="160" spans="1:39" s="75" customFormat="1" ht="15" customHeight="1" x14ac:dyDescent="0.25">
      <c r="A160" s="113"/>
      <c r="B160" s="143"/>
      <c r="C160" s="113"/>
      <c r="D160" s="113"/>
      <c r="E160" s="113"/>
      <c r="F160" s="113"/>
      <c r="G160" s="113"/>
      <c r="H160" s="113"/>
      <c r="I160" s="113"/>
      <c r="J160" s="113"/>
      <c r="K160" s="113"/>
      <c r="L160" s="113"/>
      <c r="M160" s="113"/>
      <c r="N160" s="113"/>
      <c r="O160" s="113"/>
      <c r="P160" s="113"/>
      <c r="Q160" s="113"/>
      <c r="R160" s="113"/>
      <c r="S160" s="113"/>
      <c r="T160" s="127"/>
      <c r="U160" s="127"/>
      <c r="V160" s="127"/>
      <c r="W160" s="127"/>
      <c r="X160" s="127"/>
      <c r="Y160" s="127"/>
      <c r="Z160" s="127"/>
      <c r="AA160" s="127"/>
      <c r="AB160" s="127"/>
      <c r="AC160" s="127"/>
      <c r="AD160" s="127"/>
      <c r="AE160" s="127"/>
      <c r="AF160" s="127"/>
      <c r="AG160" s="127"/>
      <c r="AH160" s="127"/>
      <c r="AI160" s="127"/>
      <c r="AJ160" s="127"/>
      <c r="AK160" s="127"/>
      <c r="AL160" s="127"/>
      <c r="AM160" s="127"/>
    </row>
    <row r="161" spans="1:39" s="75" customFormat="1" ht="15" customHeight="1" x14ac:dyDescent="0.25">
      <c r="A161" s="113"/>
      <c r="B161" s="143"/>
      <c r="C161" s="113"/>
      <c r="D161" s="113"/>
      <c r="E161" s="113"/>
      <c r="F161" s="113"/>
      <c r="G161" s="113"/>
      <c r="H161" s="113"/>
      <c r="I161" s="113"/>
      <c r="J161" s="113"/>
      <c r="K161" s="113"/>
      <c r="L161" s="113"/>
      <c r="M161" s="113"/>
      <c r="N161" s="113"/>
      <c r="O161" s="113"/>
      <c r="P161" s="113"/>
      <c r="Q161" s="113"/>
      <c r="R161" s="113"/>
      <c r="S161" s="113"/>
      <c r="T161" s="127"/>
      <c r="U161" s="127"/>
      <c r="V161" s="127"/>
      <c r="W161" s="127"/>
      <c r="X161" s="127"/>
      <c r="Y161" s="127"/>
      <c r="Z161" s="127"/>
      <c r="AA161" s="127"/>
      <c r="AB161" s="127"/>
      <c r="AC161" s="127"/>
      <c r="AD161" s="127"/>
      <c r="AE161" s="127"/>
      <c r="AF161" s="127"/>
      <c r="AG161" s="127"/>
      <c r="AH161" s="127"/>
      <c r="AI161" s="127"/>
      <c r="AJ161" s="127"/>
      <c r="AK161" s="127"/>
      <c r="AL161" s="127"/>
      <c r="AM161" s="127"/>
    </row>
    <row r="162" spans="1:39" s="75" customFormat="1" ht="15" customHeight="1" x14ac:dyDescent="0.25">
      <c r="A162" s="113"/>
      <c r="B162" s="143"/>
      <c r="C162" s="113"/>
      <c r="D162" s="113"/>
      <c r="E162" s="113"/>
      <c r="F162" s="113"/>
      <c r="G162" s="113"/>
      <c r="H162" s="113"/>
      <c r="I162" s="113"/>
      <c r="J162" s="113"/>
      <c r="K162" s="113"/>
      <c r="L162" s="113"/>
      <c r="M162" s="113"/>
      <c r="N162" s="113"/>
      <c r="O162" s="113"/>
      <c r="P162" s="113"/>
      <c r="Q162" s="113"/>
      <c r="R162" s="113"/>
      <c r="S162" s="113"/>
      <c r="T162" s="127"/>
      <c r="U162" s="127"/>
      <c r="V162" s="127"/>
      <c r="W162" s="127"/>
      <c r="X162" s="127"/>
      <c r="Y162" s="127"/>
      <c r="Z162" s="127"/>
      <c r="AA162" s="127"/>
      <c r="AB162" s="127"/>
      <c r="AC162" s="127"/>
      <c r="AD162" s="127"/>
      <c r="AE162" s="127"/>
      <c r="AF162" s="127"/>
      <c r="AG162" s="127"/>
      <c r="AH162" s="127"/>
      <c r="AI162" s="127"/>
      <c r="AJ162" s="127"/>
      <c r="AK162" s="127"/>
      <c r="AL162" s="127"/>
      <c r="AM162" s="127"/>
    </row>
    <row r="163" spans="1:39" s="75" customFormat="1" ht="15" customHeight="1" x14ac:dyDescent="0.25">
      <c r="A163" s="113"/>
      <c r="B163" s="143"/>
      <c r="C163" s="113"/>
      <c r="D163" s="113"/>
      <c r="E163" s="113"/>
      <c r="F163" s="113"/>
      <c r="G163" s="113"/>
      <c r="H163" s="113"/>
      <c r="I163" s="113"/>
      <c r="J163" s="113"/>
      <c r="K163" s="113"/>
      <c r="L163" s="113"/>
      <c r="M163" s="113"/>
      <c r="N163" s="113"/>
      <c r="O163" s="113"/>
      <c r="P163" s="113"/>
      <c r="Q163" s="113"/>
      <c r="R163" s="113"/>
      <c r="S163" s="113"/>
      <c r="T163" s="127"/>
      <c r="U163" s="127"/>
      <c r="V163" s="127"/>
      <c r="W163" s="127"/>
      <c r="X163" s="127"/>
      <c r="Y163" s="127"/>
      <c r="Z163" s="127"/>
      <c r="AA163" s="127"/>
      <c r="AB163" s="127"/>
      <c r="AC163" s="127"/>
      <c r="AD163" s="127"/>
      <c r="AE163" s="127"/>
      <c r="AF163" s="127"/>
      <c r="AG163" s="127"/>
      <c r="AH163" s="127"/>
      <c r="AI163" s="127"/>
      <c r="AJ163" s="127"/>
      <c r="AK163" s="127"/>
      <c r="AL163" s="127"/>
      <c r="AM163" s="127"/>
    </row>
    <row r="164" spans="1:39" s="75" customFormat="1" ht="15" customHeight="1" x14ac:dyDescent="0.25">
      <c r="A164" s="113"/>
      <c r="B164" s="143"/>
      <c r="C164" s="113"/>
      <c r="D164" s="113"/>
      <c r="E164" s="113"/>
      <c r="F164" s="113"/>
      <c r="G164" s="113"/>
      <c r="H164" s="113"/>
      <c r="I164" s="113"/>
      <c r="J164" s="113"/>
      <c r="K164" s="113"/>
      <c r="L164" s="113"/>
      <c r="M164" s="113"/>
      <c r="N164" s="113"/>
      <c r="O164" s="113"/>
      <c r="P164" s="113"/>
      <c r="Q164" s="113"/>
      <c r="R164" s="113"/>
      <c r="S164" s="113"/>
      <c r="T164" s="127"/>
      <c r="U164" s="127"/>
      <c r="V164" s="127"/>
      <c r="W164" s="127"/>
      <c r="X164" s="127"/>
      <c r="Y164" s="127"/>
      <c r="Z164" s="127"/>
      <c r="AA164" s="127"/>
      <c r="AB164" s="127"/>
      <c r="AC164" s="127"/>
      <c r="AD164" s="127"/>
      <c r="AE164" s="127"/>
      <c r="AF164" s="127"/>
      <c r="AG164" s="127"/>
      <c r="AH164" s="127"/>
      <c r="AI164" s="127"/>
      <c r="AJ164" s="127"/>
      <c r="AK164" s="127"/>
      <c r="AL164" s="127"/>
      <c r="AM164" s="127"/>
    </row>
    <row r="165" spans="1:39" s="75" customFormat="1" ht="15" customHeight="1" x14ac:dyDescent="0.25">
      <c r="A165" s="113"/>
      <c r="B165" s="143"/>
      <c r="C165" s="113"/>
      <c r="D165" s="113"/>
      <c r="E165" s="113"/>
      <c r="F165" s="113"/>
      <c r="G165" s="113"/>
      <c r="H165" s="113"/>
      <c r="I165" s="113"/>
      <c r="J165" s="113"/>
      <c r="K165" s="113"/>
      <c r="L165" s="113"/>
      <c r="M165" s="113"/>
      <c r="N165" s="113"/>
      <c r="O165" s="113"/>
      <c r="P165" s="113"/>
      <c r="Q165" s="113"/>
      <c r="R165" s="113"/>
      <c r="S165" s="113"/>
      <c r="T165" s="127"/>
      <c r="U165" s="127"/>
      <c r="V165" s="127"/>
      <c r="W165" s="127"/>
      <c r="X165" s="127"/>
      <c r="Y165" s="127"/>
      <c r="Z165" s="127"/>
      <c r="AA165" s="127"/>
      <c r="AB165" s="127"/>
      <c r="AC165" s="127"/>
      <c r="AD165" s="127"/>
      <c r="AE165" s="127"/>
      <c r="AF165" s="127"/>
      <c r="AG165" s="127"/>
      <c r="AH165" s="127"/>
      <c r="AI165" s="127"/>
      <c r="AJ165" s="127"/>
      <c r="AK165" s="127"/>
      <c r="AL165" s="127"/>
      <c r="AM165" s="127"/>
    </row>
    <row r="166" spans="1:39" s="75" customFormat="1" ht="15" customHeight="1" x14ac:dyDescent="0.25">
      <c r="A166" s="113"/>
      <c r="B166" s="143"/>
      <c r="C166" s="113"/>
      <c r="D166" s="113"/>
      <c r="E166" s="113"/>
      <c r="F166" s="113"/>
      <c r="G166" s="113"/>
      <c r="H166" s="113"/>
      <c r="I166" s="113"/>
      <c r="J166" s="113"/>
      <c r="K166" s="113"/>
      <c r="L166" s="113"/>
      <c r="M166" s="113"/>
      <c r="N166" s="113"/>
      <c r="O166" s="113"/>
      <c r="P166" s="113"/>
      <c r="Q166" s="113"/>
      <c r="R166" s="113"/>
      <c r="S166" s="113"/>
      <c r="T166" s="127"/>
      <c r="U166" s="127"/>
      <c r="V166" s="127"/>
      <c r="W166" s="127"/>
      <c r="X166" s="127"/>
      <c r="Y166" s="127"/>
      <c r="Z166" s="127"/>
      <c r="AA166" s="127"/>
      <c r="AB166" s="127"/>
      <c r="AC166" s="127"/>
      <c r="AD166" s="127"/>
      <c r="AE166" s="127"/>
      <c r="AF166" s="127"/>
      <c r="AG166" s="127"/>
      <c r="AH166" s="127"/>
      <c r="AI166" s="127"/>
      <c r="AJ166" s="127"/>
      <c r="AK166" s="127"/>
      <c r="AL166" s="127"/>
      <c r="AM166" s="127"/>
    </row>
    <row r="167" spans="1:39" s="75" customFormat="1" ht="15" customHeight="1" x14ac:dyDescent="0.25">
      <c r="A167" s="113"/>
      <c r="B167" s="143"/>
      <c r="C167" s="113"/>
      <c r="D167" s="113"/>
      <c r="E167" s="113"/>
      <c r="F167" s="113"/>
      <c r="G167" s="113"/>
      <c r="H167" s="113"/>
      <c r="I167" s="113"/>
      <c r="J167" s="113"/>
      <c r="K167" s="113"/>
      <c r="L167" s="113"/>
      <c r="M167" s="113"/>
      <c r="N167" s="113"/>
      <c r="O167" s="113"/>
      <c r="P167" s="113"/>
      <c r="Q167" s="113"/>
      <c r="R167" s="113"/>
      <c r="S167" s="113"/>
      <c r="T167" s="127"/>
      <c r="U167" s="127"/>
      <c r="V167" s="127"/>
      <c r="W167" s="127"/>
      <c r="X167" s="127"/>
      <c r="Y167" s="127"/>
      <c r="Z167" s="127"/>
      <c r="AA167" s="127"/>
      <c r="AB167" s="127"/>
      <c r="AC167" s="127"/>
      <c r="AD167" s="127"/>
      <c r="AE167" s="127"/>
      <c r="AF167" s="127"/>
      <c r="AG167" s="127"/>
      <c r="AH167" s="127"/>
      <c r="AI167" s="127"/>
      <c r="AJ167" s="127"/>
      <c r="AK167" s="127"/>
      <c r="AL167" s="127"/>
      <c r="AM167" s="127"/>
    </row>
    <row r="168" spans="1:39" s="75" customFormat="1" ht="15" customHeight="1" x14ac:dyDescent="0.25">
      <c r="A168" s="113"/>
      <c r="B168" s="143"/>
      <c r="C168" s="113"/>
      <c r="D168" s="113"/>
      <c r="E168" s="113"/>
      <c r="F168" s="113"/>
      <c r="G168" s="113"/>
      <c r="H168" s="113"/>
      <c r="I168" s="113"/>
      <c r="J168" s="113"/>
      <c r="K168" s="113"/>
      <c r="L168" s="113"/>
      <c r="M168" s="113"/>
      <c r="N168" s="113"/>
      <c r="O168" s="113"/>
      <c r="P168" s="113"/>
      <c r="Q168" s="113"/>
      <c r="R168" s="113"/>
      <c r="S168" s="113"/>
      <c r="T168" s="127"/>
      <c r="U168" s="127"/>
      <c r="V168" s="127"/>
      <c r="W168" s="127"/>
      <c r="X168" s="127"/>
      <c r="Y168" s="127"/>
      <c r="Z168" s="127"/>
      <c r="AA168" s="127"/>
      <c r="AB168" s="127"/>
      <c r="AC168" s="127"/>
      <c r="AD168" s="127"/>
      <c r="AE168" s="127"/>
      <c r="AF168" s="127"/>
      <c r="AG168" s="127"/>
      <c r="AH168" s="127"/>
      <c r="AI168" s="127"/>
      <c r="AJ168" s="127"/>
      <c r="AK168" s="127"/>
      <c r="AL168" s="127"/>
      <c r="AM168" s="127"/>
    </row>
    <row r="169" spans="1:39" s="75" customFormat="1" ht="15" customHeight="1" x14ac:dyDescent="0.25">
      <c r="A169" s="113"/>
      <c r="B169" s="143"/>
      <c r="C169" s="113"/>
      <c r="D169" s="113"/>
      <c r="E169" s="113"/>
      <c r="F169" s="113"/>
      <c r="G169" s="113"/>
      <c r="H169" s="113"/>
      <c r="I169" s="113"/>
      <c r="J169" s="113"/>
      <c r="K169" s="113"/>
      <c r="L169" s="113"/>
      <c r="M169" s="113"/>
      <c r="N169" s="113"/>
      <c r="O169" s="113"/>
      <c r="P169" s="113"/>
      <c r="Q169" s="113"/>
      <c r="R169" s="113"/>
      <c r="S169" s="113"/>
      <c r="T169" s="127"/>
      <c r="U169" s="127"/>
      <c r="V169" s="127"/>
      <c r="W169" s="127"/>
      <c r="X169" s="127"/>
      <c r="Y169" s="127"/>
      <c r="Z169" s="127"/>
      <c r="AA169" s="127"/>
      <c r="AB169" s="127"/>
      <c r="AC169" s="127"/>
      <c r="AD169" s="127"/>
      <c r="AE169" s="127"/>
      <c r="AF169" s="127"/>
      <c r="AG169" s="127"/>
      <c r="AH169" s="127"/>
      <c r="AI169" s="127"/>
      <c r="AJ169" s="127"/>
      <c r="AK169" s="127"/>
      <c r="AL169" s="127"/>
      <c r="AM169" s="127"/>
    </row>
    <row r="170" spans="1:39" s="75" customFormat="1" ht="15" customHeight="1" x14ac:dyDescent="0.25">
      <c r="A170" s="113"/>
      <c r="B170" s="143"/>
      <c r="C170" s="113"/>
      <c r="D170" s="113"/>
      <c r="E170" s="113"/>
      <c r="F170" s="113"/>
      <c r="G170" s="113"/>
      <c r="H170" s="113"/>
      <c r="I170" s="113"/>
      <c r="J170" s="113"/>
      <c r="K170" s="113"/>
      <c r="L170" s="113"/>
      <c r="M170" s="113"/>
      <c r="N170" s="113"/>
      <c r="O170" s="113"/>
      <c r="P170" s="113"/>
      <c r="Q170" s="113"/>
      <c r="R170" s="113"/>
      <c r="S170" s="113"/>
      <c r="T170" s="127"/>
      <c r="U170" s="127"/>
      <c r="V170" s="127"/>
      <c r="W170" s="127"/>
      <c r="X170" s="127"/>
      <c r="Y170" s="127"/>
      <c r="Z170" s="127"/>
      <c r="AA170" s="127"/>
      <c r="AB170" s="127"/>
      <c r="AC170" s="127"/>
      <c r="AD170" s="127"/>
      <c r="AE170" s="127"/>
      <c r="AF170" s="127"/>
      <c r="AG170" s="127"/>
      <c r="AH170" s="127"/>
      <c r="AI170" s="127"/>
      <c r="AJ170" s="127"/>
      <c r="AK170" s="127"/>
      <c r="AL170" s="127"/>
      <c r="AM170" s="127"/>
    </row>
    <row r="171" spans="1:39" s="75" customFormat="1" ht="15" customHeight="1" x14ac:dyDescent="0.25">
      <c r="A171" s="113"/>
      <c r="B171" s="143"/>
      <c r="C171" s="113"/>
      <c r="D171" s="113"/>
      <c r="E171" s="113"/>
      <c r="F171" s="113"/>
      <c r="G171" s="113"/>
      <c r="H171" s="113"/>
      <c r="I171" s="113"/>
      <c r="J171" s="113"/>
      <c r="K171" s="113"/>
      <c r="L171" s="113"/>
      <c r="M171" s="113"/>
      <c r="N171" s="113"/>
      <c r="O171" s="113"/>
      <c r="P171" s="113"/>
      <c r="Q171" s="113"/>
      <c r="R171" s="113"/>
      <c r="S171" s="113"/>
      <c r="T171" s="127"/>
      <c r="U171" s="127"/>
      <c r="V171" s="127"/>
      <c r="W171" s="127"/>
      <c r="X171" s="127"/>
      <c r="Y171" s="127"/>
      <c r="Z171" s="127"/>
      <c r="AA171" s="127"/>
      <c r="AB171" s="127"/>
      <c r="AC171" s="127"/>
      <c r="AD171" s="127"/>
      <c r="AE171" s="127"/>
      <c r="AF171" s="127"/>
      <c r="AG171" s="127"/>
      <c r="AH171" s="127"/>
      <c r="AI171" s="127"/>
      <c r="AJ171" s="127"/>
      <c r="AK171" s="127"/>
      <c r="AL171" s="127"/>
      <c r="AM171" s="127"/>
    </row>
    <row r="172" spans="1:39" s="75" customFormat="1" ht="15" customHeight="1" x14ac:dyDescent="0.25">
      <c r="A172" s="113"/>
      <c r="B172" s="143"/>
      <c r="C172" s="113"/>
      <c r="D172" s="113"/>
      <c r="E172" s="113"/>
      <c r="F172" s="113"/>
      <c r="G172" s="113"/>
      <c r="H172" s="113"/>
      <c r="I172" s="113"/>
      <c r="J172" s="113"/>
      <c r="K172" s="113"/>
      <c r="L172" s="113"/>
      <c r="M172" s="113"/>
      <c r="N172" s="113"/>
      <c r="O172" s="113"/>
      <c r="P172" s="113"/>
      <c r="Q172" s="113"/>
      <c r="R172" s="113"/>
      <c r="S172" s="113"/>
      <c r="T172" s="127"/>
      <c r="U172" s="127"/>
      <c r="V172" s="127"/>
      <c r="W172" s="127"/>
      <c r="X172" s="127"/>
      <c r="Y172" s="127"/>
      <c r="Z172" s="127"/>
      <c r="AA172" s="127"/>
      <c r="AB172" s="127"/>
      <c r="AC172" s="127"/>
      <c r="AD172" s="127"/>
      <c r="AE172" s="127"/>
      <c r="AF172" s="127"/>
      <c r="AG172" s="127"/>
      <c r="AH172" s="127"/>
      <c r="AI172" s="127"/>
      <c r="AJ172" s="127"/>
      <c r="AK172" s="127"/>
      <c r="AL172" s="127"/>
      <c r="AM172" s="127"/>
    </row>
    <row r="173" spans="1:39" s="75" customFormat="1" ht="15" customHeight="1" x14ac:dyDescent="0.25">
      <c r="A173" s="113"/>
      <c r="B173" s="113"/>
      <c r="C173" s="113"/>
      <c r="D173" s="113"/>
      <c r="E173" s="113"/>
      <c r="F173" s="113"/>
      <c r="G173" s="113"/>
      <c r="H173" s="113"/>
      <c r="I173" s="113"/>
      <c r="J173" s="113"/>
      <c r="K173" s="113"/>
      <c r="L173" s="113"/>
      <c r="M173" s="113"/>
      <c r="N173" s="113"/>
      <c r="O173" s="113"/>
      <c r="P173" s="113"/>
      <c r="Q173" s="113"/>
      <c r="R173" s="113"/>
      <c r="S173" s="113"/>
      <c r="T173" s="127"/>
      <c r="U173" s="127"/>
      <c r="V173" s="127"/>
      <c r="W173" s="127"/>
      <c r="X173" s="127"/>
      <c r="Y173" s="127"/>
      <c r="Z173" s="127"/>
      <c r="AA173" s="127"/>
      <c r="AB173" s="127"/>
      <c r="AC173" s="127"/>
      <c r="AD173" s="127"/>
      <c r="AE173" s="127"/>
      <c r="AF173" s="127"/>
      <c r="AG173" s="127"/>
      <c r="AH173" s="127"/>
      <c r="AI173" s="127"/>
      <c r="AJ173" s="127"/>
      <c r="AK173" s="127"/>
      <c r="AL173" s="127"/>
      <c r="AM173" s="127"/>
    </row>
    <row r="174" spans="1:39" s="75" customFormat="1" ht="15" customHeight="1" x14ac:dyDescent="0.25">
      <c r="A174" s="113"/>
      <c r="B174" s="113"/>
      <c r="C174" s="113"/>
      <c r="D174" s="113"/>
      <c r="E174" s="113"/>
      <c r="F174" s="113"/>
      <c r="G174" s="113"/>
      <c r="H174" s="113"/>
      <c r="I174" s="113"/>
      <c r="J174" s="113"/>
      <c r="K174" s="113"/>
      <c r="L174" s="113"/>
      <c r="M174" s="113"/>
      <c r="N174" s="113"/>
      <c r="O174" s="113"/>
      <c r="P174" s="113"/>
      <c r="Q174" s="113"/>
      <c r="R174" s="113"/>
      <c r="S174" s="113"/>
      <c r="T174" s="127"/>
      <c r="U174" s="127"/>
      <c r="V174" s="127"/>
      <c r="W174" s="127"/>
      <c r="X174" s="127"/>
      <c r="Y174" s="127"/>
      <c r="Z174" s="127"/>
      <c r="AA174" s="127"/>
      <c r="AB174" s="127"/>
      <c r="AC174" s="127"/>
      <c r="AD174" s="127"/>
      <c r="AE174" s="127"/>
      <c r="AF174" s="127"/>
      <c r="AG174" s="127"/>
      <c r="AH174" s="127"/>
      <c r="AI174" s="127"/>
      <c r="AJ174" s="127"/>
      <c r="AK174" s="127"/>
      <c r="AL174" s="127"/>
      <c r="AM174" s="127"/>
    </row>
    <row r="175" spans="1:39" s="75" customFormat="1" ht="15" customHeight="1" x14ac:dyDescent="0.25">
      <c r="A175" s="113"/>
      <c r="B175" s="113"/>
      <c r="C175" s="113"/>
      <c r="D175" s="113"/>
      <c r="E175" s="113"/>
      <c r="F175" s="113"/>
      <c r="G175" s="113"/>
      <c r="H175" s="113"/>
      <c r="I175" s="113"/>
      <c r="J175" s="113"/>
      <c r="K175" s="113"/>
      <c r="L175" s="113"/>
      <c r="M175" s="113"/>
      <c r="N175" s="113"/>
      <c r="O175" s="113"/>
      <c r="P175" s="113"/>
      <c r="Q175" s="113"/>
      <c r="R175" s="113"/>
      <c r="S175" s="113"/>
      <c r="T175" s="127"/>
      <c r="U175" s="127"/>
      <c r="V175" s="127"/>
      <c r="W175" s="127"/>
      <c r="X175" s="127"/>
      <c r="Y175" s="127"/>
      <c r="Z175" s="127"/>
      <c r="AA175" s="127"/>
      <c r="AB175" s="127"/>
      <c r="AC175" s="127"/>
      <c r="AD175" s="127"/>
      <c r="AE175" s="127"/>
      <c r="AF175" s="127"/>
      <c r="AG175" s="127"/>
      <c r="AH175" s="127"/>
      <c r="AI175" s="127"/>
      <c r="AJ175" s="127"/>
      <c r="AK175" s="127"/>
      <c r="AL175" s="127"/>
      <c r="AM175" s="127"/>
    </row>
    <row r="176" spans="1:39" s="75" customFormat="1" ht="15" customHeight="1" x14ac:dyDescent="0.25">
      <c r="A176" s="113"/>
      <c r="B176" s="113"/>
      <c r="C176" s="113"/>
      <c r="D176" s="113"/>
      <c r="E176" s="113"/>
      <c r="F176" s="113"/>
      <c r="G176" s="113"/>
      <c r="H176" s="113"/>
      <c r="I176" s="113"/>
      <c r="J176" s="113"/>
      <c r="K176" s="113"/>
      <c r="L176" s="113"/>
      <c r="M176" s="113"/>
      <c r="N176" s="113"/>
      <c r="O176" s="113"/>
      <c r="P176" s="113"/>
      <c r="Q176" s="113"/>
      <c r="R176" s="113"/>
      <c r="S176" s="113"/>
      <c r="T176" s="127"/>
      <c r="U176" s="127"/>
      <c r="V176" s="127"/>
      <c r="W176" s="127"/>
      <c r="X176" s="127"/>
      <c r="Y176" s="127"/>
      <c r="Z176" s="127"/>
      <c r="AA176" s="127"/>
      <c r="AB176" s="127"/>
      <c r="AC176" s="127"/>
      <c r="AD176" s="127"/>
      <c r="AE176" s="127"/>
      <c r="AF176" s="127"/>
      <c r="AG176" s="127"/>
      <c r="AH176" s="127"/>
      <c r="AI176" s="127"/>
      <c r="AJ176" s="127"/>
      <c r="AK176" s="127"/>
      <c r="AL176" s="127"/>
      <c r="AM176" s="127"/>
    </row>
    <row r="177" spans="1:39" s="75" customFormat="1" ht="15" customHeight="1" x14ac:dyDescent="0.25">
      <c r="A177" s="113"/>
      <c r="B177" s="113"/>
      <c r="C177" s="113"/>
      <c r="D177" s="113"/>
      <c r="E177" s="113"/>
      <c r="F177" s="113"/>
      <c r="G177" s="113"/>
      <c r="H177" s="113"/>
      <c r="I177" s="113"/>
      <c r="J177" s="113"/>
      <c r="K177" s="113"/>
      <c r="L177" s="113"/>
      <c r="M177" s="113"/>
      <c r="N177" s="113"/>
      <c r="O177" s="113"/>
      <c r="P177" s="113"/>
      <c r="Q177" s="113"/>
      <c r="R177" s="113"/>
      <c r="S177" s="113"/>
      <c r="T177" s="127"/>
      <c r="U177" s="127"/>
      <c r="V177" s="127"/>
      <c r="W177" s="127"/>
      <c r="X177" s="127"/>
      <c r="Y177" s="127"/>
      <c r="Z177" s="127"/>
      <c r="AA177" s="127"/>
      <c r="AB177" s="127"/>
      <c r="AC177" s="127"/>
      <c r="AD177" s="127"/>
      <c r="AE177" s="127"/>
      <c r="AF177" s="127"/>
      <c r="AG177" s="127"/>
      <c r="AH177" s="127"/>
      <c r="AI177" s="127"/>
      <c r="AJ177" s="127"/>
      <c r="AK177" s="127"/>
      <c r="AL177" s="127"/>
      <c r="AM177" s="127"/>
    </row>
    <row r="178" spans="1:39" s="75" customFormat="1" ht="15" customHeight="1" x14ac:dyDescent="0.25">
      <c r="A178" s="113"/>
      <c r="B178" s="113"/>
      <c r="C178" s="113"/>
      <c r="D178" s="113"/>
      <c r="E178" s="113"/>
      <c r="F178" s="113"/>
      <c r="G178" s="113"/>
      <c r="H178" s="113"/>
      <c r="I178" s="113"/>
      <c r="J178" s="113"/>
      <c r="K178" s="113"/>
      <c r="L178" s="113"/>
      <c r="M178" s="130"/>
      <c r="N178" s="113"/>
      <c r="O178" s="113"/>
      <c r="P178" s="113"/>
      <c r="Q178" s="113"/>
      <c r="R178" s="113"/>
      <c r="S178" s="113"/>
      <c r="T178" s="127"/>
      <c r="U178" s="127"/>
      <c r="V178" s="127"/>
      <c r="W178" s="127"/>
      <c r="X178" s="127"/>
      <c r="Y178" s="127"/>
      <c r="Z178" s="127"/>
      <c r="AA178" s="127"/>
      <c r="AB178" s="127"/>
      <c r="AC178" s="127"/>
      <c r="AD178" s="127"/>
      <c r="AE178" s="127"/>
      <c r="AF178" s="127"/>
      <c r="AG178" s="127"/>
      <c r="AH178" s="127"/>
      <c r="AI178" s="127"/>
      <c r="AJ178" s="127"/>
      <c r="AK178" s="127"/>
      <c r="AL178" s="127"/>
      <c r="AM178" s="127"/>
    </row>
    <row r="179" spans="1:39" s="75" customFormat="1" ht="15" customHeight="1" x14ac:dyDescent="0.25">
      <c r="A179" s="130"/>
      <c r="B179" s="130"/>
      <c r="C179" s="130"/>
      <c r="D179" s="130"/>
      <c r="E179" s="130"/>
      <c r="F179" s="130"/>
      <c r="G179" s="130"/>
      <c r="H179" s="130"/>
      <c r="I179" s="130"/>
      <c r="J179" s="130"/>
      <c r="K179" s="130"/>
      <c r="L179" s="130"/>
      <c r="M179" s="130"/>
      <c r="N179" s="130"/>
      <c r="O179" s="130"/>
      <c r="P179" s="130"/>
      <c r="Q179" s="130"/>
      <c r="R179" s="130"/>
      <c r="S179" s="130"/>
      <c r="T179" s="127"/>
      <c r="U179" s="127"/>
      <c r="V179" s="127"/>
      <c r="W179" s="127"/>
      <c r="X179" s="127"/>
      <c r="Y179" s="127"/>
      <c r="Z179" s="127"/>
      <c r="AA179" s="127"/>
      <c r="AB179" s="127"/>
      <c r="AC179" s="127"/>
      <c r="AD179" s="127"/>
      <c r="AE179" s="127"/>
      <c r="AF179" s="127"/>
      <c r="AG179" s="127"/>
      <c r="AH179" s="127"/>
      <c r="AI179" s="127"/>
      <c r="AJ179" s="127"/>
      <c r="AK179" s="127"/>
      <c r="AL179" s="127"/>
      <c r="AM179" s="127"/>
    </row>
    <row r="180" spans="1:39" s="75" customFormat="1" ht="15" customHeight="1" x14ac:dyDescent="0.25">
      <c r="A180" s="130"/>
      <c r="B180" s="130"/>
      <c r="C180" s="130"/>
      <c r="D180" s="130"/>
      <c r="E180" s="130"/>
      <c r="F180" s="130"/>
      <c r="G180" s="130"/>
      <c r="H180" s="130"/>
      <c r="I180" s="130"/>
      <c r="J180" s="130"/>
      <c r="K180" s="130"/>
      <c r="L180" s="130"/>
      <c r="M180" s="130"/>
      <c r="N180" s="130"/>
      <c r="O180" s="130"/>
      <c r="P180" s="130"/>
      <c r="Q180" s="130"/>
      <c r="R180" s="130"/>
      <c r="S180" s="130"/>
      <c r="T180" s="127"/>
      <c r="U180" s="127"/>
      <c r="V180" s="127"/>
      <c r="W180" s="127"/>
      <c r="X180" s="127"/>
      <c r="Y180" s="127"/>
      <c r="Z180" s="127"/>
      <c r="AA180" s="127"/>
      <c r="AB180" s="127"/>
      <c r="AC180" s="127"/>
      <c r="AD180" s="127"/>
      <c r="AE180" s="127"/>
      <c r="AF180" s="127"/>
      <c r="AG180" s="127"/>
      <c r="AH180" s="127"/>
      <c r="AI180" s="127"/>
      <c r="AJ180" s="127"/>
      <c r="AK180" s="127"/>
      <c r="AL180" s="127"/>
      <c r="AM180" s="127"/>
    </row>
    <row r="181" spans="1:39" s="75" customFormat="1" ht="15" customHeight="1" x14ac:dyDescent="0.25">
      <c r="A181" s="130"/>
      <c r="B181" s="130"/>
      <c r="C181" s="130"/>
      <c r="D181" s="130"/>
      <c r="E181" s="130"/>
      <c r="F181" s="130"/>
      <c r="G181" s="130"/>
      <c r="H181" s="130"/>
      <c r="I181" s="130"/>
      <c r="J181" s="130"/>
      <c r="K181" s="130"/>
      <c r="L181" s="130"/>
      <c r="M181" s="130"/>
      <c r="N181" s="130"/>
      <c r="O181" s="130"/>
      <c r="P181" s="130"/>
      <c r="Q181" s="130"/>
      <c r="R181" s="130"/>
      <c r="S181" s="130"/>
      <c r="T181" s="127"/>
      <c r="U181" s="127"/>
      <c r="V181" s="127"/>
      <c r="W181" s="127"/>
      <c r="X181" s="127"/>
      <c r="Y181" s="127"/>
      <c r="Z181" s="127"/>
      <c r="AA181" s="127"/>
      <c r="AB181" s="127"/>
      <c r="AC181" s="127"/>
      <c r="AD181" s="127"/>
      <c r="AE181" s="127"/>
      <c r="AF181" s="127"/>
      <c r="AG181" s="127"/>
      <c r="AH181" s="127"/>
      <c r="AI181" s="127"/>
      <c r="AJ181" s="127"/>
      <c r="AK181" s="127"/>
      <c r="AL181" s="127"/>
      <c r="AM181" s="127"/>
    </row>
    <row r="182" spans="1:39" s="75" customFormat="1" ht="15" customHeight="1" x14ac:dyDescent="0.25">
      <c r="A182" s="130"/>
      <c r="B182" s="130"/>
      <c r="C182" s="130"/>
      <c r="D182" s="130"/>
      <c r="E182" s="130"/>
      <c r="F182" s="130"/>
      <c r="G182" s="130"/>
      <c r="H182" s="130"/>
      <c r="I182" s="130"/>
      <c r="J182" s="130"/>
      <c r="K182" s="130"/>
      <c r="L182" s="130"/>
      <c r="M182" s="130"/>
      <c r="N182" s="130"/>
      <c r="O182" s="130"/>
      <c r="P182" s="130"/>
      <c r="Q182" s="130"/>
      <c r="R182" s="130"/>
      <c r="S182" s="130"/>
      <c r="T182" s="127"/>
      <c r="U182" s="127"/>
      <c r="V182" s="127"/>
      <c r="W182" s="127"/>
      <c r="X182" s="127"/>
      <c r="Y182" s="127"/>
      <c r="Z182" s="127"/>
      <c r="AA182" s="127"/>
      <c r="AB182" s="127"/>
      <c r="AC182" s="127"/>
      <c r="AD182" s="127"/>
      <c r="AE182" s="127"/>
      <c r="AF182" s="127"/>
      <c r="AG182" s="127"/>
      <c r="AH182" s="127"/>
      <c r="AI182" s="127"/>
      <c r="AJ182" s="127"/>
      <c r="AK182" s="127"/>
      <c r="AL182" s="127"/>
      <c r="AM182" s="127"/>
    </row>
    <row r="183" spans="1:39" s="75" customFormat="1" ht="15" customHeight="1" x14ac:dyDescent="0.25">
      <c r="A183" s="130"/>
      <c r="B183" s="130"/>
      <c r="C183" s="130"/>
      <c r="D183" s="130"/>
      <c r="E183" s="130"/>
      <c r="F183" s="130"/>
      <c r="G183" s="130"/>
      <c r="H183" s="130"/>
      <c r="I183" s="130"/>
      <c r="J183" s="130"/>
      <c r="K183" s="130"/>
      <c r="L183" s="130"/>
      <c r="M183" s="130"/>
      <c r="N183" s="130"/>
      <c r="O183" s="130"/>
      <c r="P183" s="130"/>
      <c r="Q183" s="130"/>
      <c r="R183" s="130"/>
      <c r="S183" s="130"/>
      <c r="T183" s="127"/>
      <c r="U183" s="127"/>
      <c r="V183" s="127"/>
      <c r="W183" s="127"/>
      <c r="X183" s="127"/>
      <c r="Y183" s="127"/>
      <c r="Z183" s="127"/>
      <c r="AA183" s="127"/>
      <c r="AB183" s="127"/>
      <c r="AC183" s="127"/>
      <c r="AD183" s="127"/>
      <c r="AE183" s="127"/>
      <c r="AF183" s="127"/>
      <c r="AG183" s="127"/>
      <c r="AH183" s="127"/>
      <c r="AI183" s="127"/>
      <c r="AJ183" s="127"/>
      <c r="AK183" s="127"/>
      <c r="AL183" s="127"/>
      <c r="AM183" s="127"/>
    </row>
    <row r="184" spans="1:39" s="75" customFormat="1" ht="15" customHeight="1" x14ac:dyDescent="0.25">
      <c r="A184" s="130"/>
      <c r="B184" s="130"/>
      <c r="C184" s="130"/>
      <c r="D184" s="130"/>
      <c r="E184" s="130"/>
      <c r="F184" s="130"/>
      <c r="G184" s="130"/>
      <c r="H184" s="130"/>
      <c r="I184" s="130"/>
      <c r="J184" s="130"/>
      <c r="K184" s="130"/>
      <c r="L184" s="130"/>
      <c r="M184" s="130"/>
      <c r="N184" s="130"/>
      <c r="O184" s="130"/>
      <c r="P184" s="130"/>
      <c r="Q184" s="130"/>
      <c r="R184" s="130"/>
      <c r="S184" s="130"/>
      <c r="T184" s="127"/>
      <c r="U184" s="127"/>
      <c r="V184" s="127"/>
      <c r="W184" s="127"/>
      <c r="X184" s="127"/>
      <c r="Y184" s="127"/>
      <c r="Z184" s="127"/>
      <c r="AA184" s="127"/>
      <c r="AB184" s="127"/>
      <c r="AC184" s="127"/>
      <c r="AD184" s="127"/>
      <c r="AE184" s="127"/>
      <c r="AF184" s="127"/>
      <c r="AG184" s="127"/>
      <c r="AH184" s="127"/>
      <c r="AI184" s="127"/>
      <c r="AJ184" s="127"/>
      <c r="AK184" s="127"/>
      <c r="AL184" s="127"/>
      <c r="AM184" s="127"/>
    </row>
    <row r="185" spans="1:39" s="75" customFormat="1" ht="15" customHeight="1" x14ac:dyDescent="0.25">
      <c r="A185" s="130"/>
      <c r="B185" s="130"/>
      <c r="C185" s="130"/>
      <c r="D185" s="130"/>
      <c r="E185" s="130"/>
      <c r="F185" s="130"/>
      <c r="G185" s="130"/>
      <c r="H185" s="130"/>
      <c r="I185" s="130"/>
      <c r="J185" s="130"/>
      <c r="K185" s="130"/>
      <c r="L185" s="130"/>
      <c r="M185" s="130"/>
      <c r="N185" s="130"/>
      <c r="O185" s="130"/>
      <c r="P185" s="130"/>
      <c r="Q185" s="130"/>
      <c r="R185" s="130"/>
      <c r="S185" s="130"/>
      <c r="T185" s="127"/>
      <c r="U185" s="127"/>
      <c r="V185" s="127"/>
      <c r="W185" s="127"/>
      <c r="X185" s="127"/>
      <c r="Y185" s="127"/>
      <c r="Z185" s="127"/>
      <c r="AA185" s="127"/>
      <c r="AB185" s="127"/>
      <c r="AC185" s="127"/>
      <c r="AD185" s="127"/>
      <c r="AE185" s="127"/>
      <c r="AF185" s="127"/>
      <c r="AG185" s="127"/>
      <c r="AH185" s="127"/>
      <c r="AI185" s="127"/>
      <c r="AJ185" s="127"/>
      <c r="AK185" s="127"/>
      <c r="AL185" s="127"/>
      <c r="AM185" s="127"/>
    </row>
    <row r="186" spans="1:39" s="75" customFormat="1" ht="15" customHeight="1" x14ac:dyDescent="0.25">
      <c r="A186" s="130"/>
      <c r="B186" s="130"/>
      <c r="C186" s="130"/>
      <c r="D186" s="130"/>
      <c r="E186" s="130"/>
      <c r="F186" s="130"/>
      <c r="G186" s="130"/>
      <c r="H186" s="130"/>
      <c r="I186" s="130"/>
      <c r="J186" s="130"/>
      <c r="K186" s="130"/>
      <c r="L186" s="130"/>
      <c r="M186" s="130"/>
      <c r="N186" s="130"/>
      <c r="O186" s="130"/>
      <c r="P186" s="130"/>
      <c r="Q186" s="130"/>
      <c r="R186" s="130"/>
      <c r="S186" s="130"/>
      <c r="T186" s="127"/>
      <c r="U186" s="127"/>
      <c r="V186" s="127"/>
      <c r="W186" s="127"/>
      <c r="X186" s="127"/>
      <c r="Y186" s="127"/>
      <c r="Z186" s="127"/>
      <c r="AA186" s="127"/>
      <c r="AB186" s="127"/>
      <c r="AC186" s="127"/>
      <c r="AD186" s="127"/>
      <c r="AE186" s="127"/>
      <c r="AF186" s="127"/>
      <c r="AG186" s="127"/>
      <c r="AH186" s="127"/>
      <c r="AI186" s="127"/>
      <c r="AJ186" s="127"/>
      <c r="AK186" s="127"/>
      <c r="AL186" s="127"/>
      <c r="AM186" s="127"/>
    </row>
    <row r="187" spans="1:39" s="75" customFormat="1" ht="15" customHeight="1" x14ac:dyDescent="0.25">
      <c r="A187" s="130"/>
      <c r="B187" s="130"/>
      <c r="C187" s="130"/>
      <c r="D187" s="130"/>
      <c r="E187" s="130"/>
      <c r="F187" s="130"/>
      <c r="G187" s="130"/>
      <c r="H187" s="130"/>
      <c r="I187" s="130"/>
      <c r="J187" s="130"/>
      <c r="K187" s="130"/>
      <c r="L187" s="130"/>
      <c r="M187" s="130"/>
      <c r="N187" s="130"/>
      <c r="O187" s="130"/>
      <c r="P187" s="130"/>
      <c r="Q187" s="130"/>
      <c r="R187" s="130"/>
      <c r="S187" s="130"/>
      <c r="T187" s="127"/>
      <c r="U187" s="127"/>
      <c r="V187" s="127"/>
      <c r="W187" s="127"/>
      <c r="X187" s="127"/>
      <c r="Y187" s="127"/>
      <c r="Z187" s="127"/>
      <c r="AA187" s="127"/>
      <c r="AB187" s="127"/>
      <c r="AC187" s="127"/>
      <c r="AD187" s="127"/>
      <c r="AE187" s="127"/>
      <c r="AF187" s="127"/>
      <c r="AG187" s="127"/>
      <c r="AH187" s="127"/>
      <c r="AI187" s="127"/>
      <c r="AJ187" s="127"/>
      <c r="AK187" s="127"/>
      <c r="AL187" s="127"/>
      <c r="AM187" s="127"/>
    </row>
    <row r="188" spans="1:39" s="75" customFormat="1" ht="15" customHeight="1" x14ac:dyDescent="0.25">
      <c r="A188" s="130"/>
      <c r="B188" s="130"/>
      <c r="C188" s="130"/>
      <c r="D188" s="130"/>
      <c r="E188" s="130"/>
      <c r="F188" s="130"/>
      <c r="G188" s="130"/>
      <c r="H188" s="130"/>
      <c r="I188" s="130"/>
      <c r="J188" s="130"/>
      <c r="K188" s="130"/>
      <c r="L188" s="130"/>
      <c r="M188" s="130"/>
      <c r="N188" s="130"/>
      <c r="O188" s="130"/>
      <c r="P188" s="130"/>
      <c r="Q188" s="130"/>
      <c r="R188" s="130"/>
      <c r="S188" s="130"/>
      <c r="T188" s="127"/>
      <c r="U188" s="127"/>
      <c r="V188" s="127"/>
      <c r="W188" s="127"/>
      <c r="X188" s="127"/>
      <c r="Y188" s="127"/>
      <c r="Z188" s="127"/>
      <c r="AA188" s="127"/>
      <c r="AB188" s="127"/>
      <c r="AC188" s="127"/>
      <c r="AD188" s="127"/>
      <c r="AE188" s="127"/>
      <c r="AF188" s="127"/>
      <c r="AG188" s="127"/>
      <c r="AH188" s="127"/>
      <c r="AI188" s="127"/>
      <c r="AJ188" s="127"/>
      <c r="AK188" s="127"/>
      <c r="AL188" s="127"/>
      <c r="AM188" s="127"/>
    </row>
    <row r="189" spans="1:39" s="75" customFormat="1" ht="15" customHeight="1" x14ac:dyDescent="0.25">
      <c r="A189" s="130"/>
      <c r="B189" s="130"/>
      <c r="C189" s="130"/>
      <c r="D189" s="130"/>
      <c r="E189" s="130"/>
      <c r="F189" s="130"/>
      <c r="G189" s="130"/>
      <c r="H189" s="130"/>
      <c r="I189" s="130"/>
      <c r="J189" s="130"/>
      <c r="K189" s="130"/>
      <c r="L189" s="130"/>
      <c r="M189" s="130"/>
      <c r="N189" s="130"/>
      <c r="O189" s="130"/>
      <c r="P189" s="130"/>
      <c r="Q189" s="130"/>
      <c r="R189" s="130"/>
      <c r="S189" s="130"/>
      <c r="T189" s="127"/>
      <c r="U189" s="127"/>
      <c r="V189" s="127"/>
      <c r="W189" s="127"/>
      <c r="X189" s="127"/>
      <c r="Y189" s="127"/>
      <c r="Z189" s="127"/>
      <c r="AA189" s="127"/>
      <c r="AB189" s="127"/>
      <c r="AC189" s="127"/>
      <c r="AD189" s="127"/>
      <c r="AE189" s="127"/>
      <c r="AF189" s="127"/>
      <c r="AG189" s="127"/>
      <c r="AH189" s="127"/>
      <c r="AI189" s="127"/>
      <c r="AJ189" s="127"/>
      <c r="AK189" s="127"/>
      <c r="AL189" s="127"/>
      <c r="AM189" s="127"/>
    </row>
    <row r="190" spans="1:39" s="75" customFormat="1" ht="15" customHeight="1" x14ac:dyDescent="0.25">
      <c r="A190" s="130"/>
      <c r="B190" s="130"/>
      <c r="C190" s="130"/>
      <c r="D190" s="130"/>
      <c r="E190" s="130"/>
      <c r="F190" s="130"/>
      <c r="G190" s="130"/>
      <c r="H190" s="130"/>
      <c r="I190" s="130"/>
      <c r="J190" s="130"/>
      <c r="K190" s="130"/>
      <c r="L190" s="130"/>
      <c r="M190" s="130"/>
      <c r="N190" s="130"/>
      <c r="O190" s="130"/>
      <c r="P190" s="130"/>
      <c r="Q190" s="130"/>
      <c r="R190" s="130"/>
      <c r="S190" s="130"/>
      <c r="T190" s="127"/>
      <c r="U190" s="127"/>
      <c r="V190" s="127"/>
      <c r="W190" s="127"/>
      <c r="X190" s="127"/>
      <c r="Y190" s="127"/>
      <c r="Z190" s="127"/>
      <c r="AA190" s="127"/>
      <c r="AB190" s="127"/>
      <c r="AC190" s="127"/>
      <c r="AD190" s="127"/>
      <c r="AE190" s="127"/>
      <c r="AF190" s="127"/>
      <c r="AG190" s="127"/>
      <c r="AH190" s="127"/>
      <c r="AI190" s="127"/>
      <c r="AJ190" s="127"/>
      <c r="AK190" s="127"/>
      <c r="AL190" s="127"/>
      <c r="AM190" s="127"/>
    </row>
    <row r="191" spans="1:39" s="75" customFormat="1" ht="15" customHeight="1" x14ac:dyDescent="0.25">
      <c r="A191" s="130"/>
      <c r="B191" s="130"/>
      <c r="C191" s="130"/>
      <c r="D191" s="130"/>
      <c r="E191" s="130"/>
      <c r="F191" s="130"/>
      <c r="G191" s="130"/>
      <c r="H191" s="130"/>
      <c r="I191" s="130"/>
      <c r="J191" s="130"/>
      <c r="K191" s="130"/>
      <c r="L191" s="130"/>
      <c r="M191" s="130"/>
      <c r="N191" s="130"/>
      <c r="O191" s="130"/>
      <c r="P191" s="130"/>
      <c r="Q191" s="130"/>
      <c r="R191" s="130"/>
      <c r="S191" s="130"/>
      <c r="T191" s="127"/>
      <c r="U191" s="127"/>
      <c r="V191" s="127"/>
      <c r="W191" s="127"/>
      <c r="X191" s="127"/>
      <c r="Y191" s="127"/>
      <c r="Z191" s="127"/>
      <c r="AA191" s="127"/>
      <c r="AB191" s="127"/>
      <c r="AC191" s="127"/>
      <c r="AD191" s="127"/>
      <c r="AE191" s="127"/>
      <c r="AF191" s="127"/>
      <c r="AG191" s="127"/>
      <c r="AH191" s="127"/>
      <c r="AI191" s="127"/>
      <c r="AJ191" s="127"/>
      <c r="AK191" s="127"/>
      <c r="AL191" s="127"/>
      <c r="AM191" s="127"/>
    </row>
    <row r="192" spans="1:39" s="75" customFormat="1" ht="15" customHeight="1" x14ac:dyDescent="0.25">
      <c r="A192" s="130"/>
      <c r="B192" s="130"/>
      <c r="C192" s="130"/>
      <c r="D192" s="130"/>
      <c r="E192" s="130"/>
      <c r="F192" s="130"/>
      <c r="G192" s="130"/>
      <c r="H192" s="130"/>
      <c r="I192" s="130"/>
      <c r="J192" s="130"/>
      <c r="K192" s="130"/>
      <c r="L192" s="130"/>
      <c r="M192" s="130"/>
      <c r="N192" s="130"/>
      <c r="O192" s="130"/>
      <c r="P192" s="130"/>
      <c r="Q192" s="130"/>
      <c r="R192" s="130"/>
      <c r="S192" s="130"/>
      <c r="T192" s="127"/>
      <c r="U192" s="127"/>
      <c r="V192" s="127"/>
      <c r="W192" s="127"/>
      <c r="X192" s="127"/>
      <c r="Y192" s="127"/>
      <c r="Z192" s="127"/>
      <c r="AA192" s="127"/>
      <c r="AB192" s="127"/>
      <c r="AC192" s="127"/>
      <c r="AD192" s="127"/>
      <c r="AE192" s="127"/>
      <c r="AF192" s="127"/>
      <c r="AG192" s="127"/>
      <c r="AH192" s="127"/>
      <c r="AI192" s="127"/>
      <c r="AJ192" s="127"/>
      <c r="AK192" s="127"/>
      <c r="AL192" s="127"/>
      <c r="AM192" s="127"/>
    </row>
    <row r="193" spans="1:39" s="75" customFormat="1" ht="15" customHeight="1" x14ac:dyDescent="0.25">
      <c r="A193" s="130"/>
      <c r="B193" s="130"/>
      <c r="C193" s="130"/>
      <c r="D193" s="130"/>
      <c r="E193" s="130"/>
      <c r="F193" s="130"/>
      <c r="G193" s="130"/>
      <c r="H193" s="130"/>
      <c r="I193" s="130"/>
      <c r="J193" s="130"/>
      <c r="K193" s="130"/>
      <c r="L193" s="130"/>
      <c r="M193" s="130"/>
      <c r="N193" s="130"/>
      <c r="O193" s="130"/>
      <c r="P193" s="130"/>
      <c r="Q193" s="130"/>
      <c r="R193" s="130"/>
      <c r="S193" s="130"/>
      <c r="T193" s="127"/>
      <c r="U193" s="127"/>
      <c r="V193" s="127"/>
      <c r="W193" s="127"/>
      <c r="X193" s="127"/>
      <c r="Y193" s="127"/>
      <c r="Z193" s="127"/>
      <c r="AA193" s="127"/>
      <c r="AB193" s="127"/>
      <c r="AC193" s="127"/>
      <c r="AD193" s="127"/>
      <c r="AE193" s="127"/>
      <c r="AF193" s="127"/>
      <c r="AG193" s="127"/>
      <c r="AH193" s="127"/>
      <c r="AI193" s="127"/>
      <c r="AJ193" s="127"/>
      <c r="AK193" s="127"/>
      <c r="AL193" s="127"/>
      <c r="AM193" s="127"/>
    </row>
    <row r="194" spans="1:39" s="75" customFormat="1" ht="15" customHeight="1" x14ac:dyDescent="0.25">
      <c r="A194" s="130"/>
      <c r="B194" s="130"/>
      <c r="C194" s="130"/>
      <c r="D194" s="130"/>
      <c r="E194" s="130"/>
      <c r="F194" s="130"/>
      <c r="G194" s="130"/>
      <c r="H194" s="130"/>
      <c r="I194" s="130"/>
      <c r="J194" s="130"/>
      <c r="K194" s="130"/>
      <c r="L194" s="130"/>
      <c r="M194" s="130"/>
      <c r="N194" s="130"/>
      <c r="O194" s="130"/>
      <c r="P194" s="130"/>
      <c r="Q194" s="130"/>
      <c r="R194" s="130"/>
      <c r="S194" s="130"/>
      <c r="T194" s="127"/>
      <c r="U194" s="127"/>
      <c r="V194" s="127"/>
      <c r="W194" s="127"/>
      <c r="X194" s="127"/>
      <c r="Y194" s="127"/>
      <c r="Z194" s="127"/>
      <c r="AA194" s="127"/>
      <c r="AB194" s="127"/>
      <c r="AC194" s="127"/>
      <c r="AD194" s="127"/>
      <c r="AE194" s="127"/>
      <c r="AF194" s="127"/>
      <c r="AG194" s="127"/>
      <c r="AH194" s="127"/>
      <c r="AI194" s="127"/>
      <c r="AJ194" s="127"/>
      <c r="AK194" s="127"/>
      <c r="AL194" s="127"/>
      <c r="AM194" s="127"/>
    </row>
    <row r="195" spans="1:39" s="75" customFormat="1" ht="15" customHeight="1" x14ac:dyDescent="0.25">
      <c r="A195" s="130"/>
      <c r="B195" s="130"/>
      <c r="C195" s="130"/>
      <c r="D195" s="130"/>
      <c r="E195" s="130"/>
      <c r="F195" s="130"/>
      <c r="G195" s="130"/>
      <c r="H195" s="130"/>
      <c r="I195" s="130"/>
      <c r="J195" s="130"/>
      <c r="K195" s="130"/>
      <c r="L195" s="130"/>
      <c r="M195" s="130"/>
      <c r="N195" s="130"/>
      <c r="O195" s="130"/>
      <c r="P195" s="130"/>
      <c r="Q195" s="130"/>
      <c r="R195" s="130"/>
      <c r="S195" s="130"/>
      <c r="T195" s="127"/>
      <c r="U195" s="127"/>
      <c r="V195" s="127"/>
      <c r="W195" s="127"/>
      <c r="X195" s="127"/>
      <c r="Y195" s="127"/>
      <c r="Z195" s="127"/>
      <c r="AA195" s="127"/>
      <c r="AB195" s="127"/>
      <c r="AC195" s="127"/>
      <c r="AD195" s="127"/>
      <c r="AE195" s="127"/>
      <c r="AF195" s="127"/>
      <c r="AG195" s="127"/>
      <c r="AH195" s="127"/>
      <c r="AI195" s="127"/>
      <c r="AJ195" s="127"/>
      <c r="AK195" s="127"/>
      <c r="AL195" s="127"/>
      <c r="AM195" s="127"/>
    </row>
    <row r="196" spans="1:39" s="75" customFormat="1" ht="15" customHeight="1" x14ac:dyDescent="0.25">
      <c r="A196" s="130"/>
      <c r="B196" s="130"/>
      <c r="C196" s="130"/>
      <c r="D196" s="130"/>
      <c r="E196" s="130"/>
      <c r="F196" s="130"/>
      <c r="G196" s="130"/>
      <c r="H196" s="130"/>
      <c r="I196" s="130"/>
      <c r="J196" s="130"/>
      <c r="K196" s="130"/>
      <c r="L196" s="130"/>
      <c r="M196" s="130"/>
      <c r="N196" s="130"/>
      <c r="O196" s="130"/>
      <c r="P196" s="130"/>
      <c r="Q196" s="130"/>
      <c r="R196" s="130"/>
      <c r="S196" s="130"/>
      <c r="T196" s="127"/>
      <c r="U196" s="127"/>
      <c r="V196" s="127"/>
      <c r="W196" s="127"/>
      <c r="X196" s="127"/>
      <c r="Y196" s="127"/>
      <c r="Z196" s="127"/>
      <c r="AA196" s="127"/>
      <c r="AB196" s="127"/>
      <c r="AC196" s="127"/>
      <c r="AD196" s="127"/>
      <c r="AE196" s="127"/>
      <c r="AF196" s="127"/>
      <c r="AG196" s="127"/>
      <c r="AH196" s="127"/>
      <c r="AI196" s="127"/>
      <c r="AJ196" s="127"/>
      <c r="AK196" s="127"/>
      <c r="AL196" s="127"/>
      <c r="AM196" s="127"/>
    </row>
    <row r="197" spans="1:39" s="75" customFormat="1" ht="15" customHeight="1" x14ac:dyDescent="0.25">
      <c r="A197" s="130"/>
      <c r="B197" s="130"/>
      <c r="C197" s="130"/>
      <c r="D197" s="130"/>
      <c r="E197" s="130"/>
      <c r="F197" s="130"/>
      <c r="G197" s="130"/>
      <c r="H197" s="130"/>
      <c r="I197" s="130"/>
      <c r="J197" s="130"/>
      <c r="K197" s="130"/>
      <c r="L197" s="130"/>
      <c r="M197" s="130"/>
      <c r="N197" s="130"/>
      <c r="O197" s="130"/>
      <c r="P197" s="130"/>
      <c r="Q197" s="130"/>
      <c r="R197" s="130"/>
      <c r="S197" s="130"/>
      <c r="T197" s="127"/>
      <c r="U197" s="127"/>
      <c r="V197" s="127"/>
      <c r="W197" s="127"/>
      <c r="X197" s="127"/>
      <c r="Y197" s="127"/>
      <c r="Z197" s="127"/>
      <c r="AA197" s="127"/>
      <c r="AB197" s="127"/>
      <c r="AC197" s="127"/>
      <c r="AD197" s="127"/>
      <c r="AE197" s="127"/>
      <c r="AF197" s="127"/>
      <c r="AG197" s="127"/>
      <c r="AH197" s="127"/>
      <c r="AI197" s="127"/>
      <c r="AJ197" s="127"/>
      <c r="AK197" s="127"/>
      <c r="AL197" s="127"/>
      <c r="AM197" s="127"/>
    </row>
    <row r="198" spans="1:39" s="75" customFormat="1" ht="15" customHeight="1" x14ac:dyDescent="0.25">
      <c r="A198" s="130"/>
      <c r="B198" s="130"/>
      <c r="C198" s="130"/>
      <c r="D198" s="130"/>
      <c r="E198" s="130"/>
      <c r="F198" s="130"/>
      <c r="G198" s="130"/>
      <c r="H198" s="130"/>
      <c r="I198" s="130"/>
      <c r="J198" s="130"/>
      <c r="K198" s="130"/>
      <c r="L198" s="130"/>
      <c r="M198" s="130"/>
      <c r="N198" s="130"/>
      <c r="O198" s="130"/>
      <c r="P198" s="130"/>
      <c r="Q198" s="130"/>
      <c r="R198" s="130"/>
      <c r="S198" s="130"/>
      <c r="T198" s="127"/>
      <c r="U198" s="127"/>
      <c r="V198" s="127"/>
      <c r="W198" s="127"/>
      <c r="X198" s="127"/>
      <c r="Y198" s="127"/>
      <c r="Z198" s="127"/>
      <c r="AA198" s="127"/>
      <c r="AB198" s="127"/>
      <c r="AC198" s="127"/>
      <c r="AD198" s="127"/>
      <c r="AE198" s="127"/>
      <c r="AF198" s="127"/>
      <c r="AG198" s="127"/>
      <c r="AH198" s="127"/>
      <c r="AI198" s="127"/>
      <c r="AJ198" s="127"/>
      <c r="AK198" s="127"/>
      <c r="AL198" s="127"/>
      <c r="AM198" s="127"/>
    </row>
    <row r="199" spans="1:39" s="75" customFormat="1" ht="15" customHeight="1" x14ac:dyDescent="0.25">
      <c r="A199" s="130"/>
      <c r="B199" s="130"/>
      <c r="C199" s="130"/>
      <c r="D199" s="130"/>
      <c r="E199" s="130"/>
      <c r="F199" s="130"/>
      <c r="G199" s="130"/>
      <c r="H199" s="130"/>
      <c r="I199" s="130"/>
      <c r="J199" s="130"/>
      <c r="K199" s="130"/>
      <c r="L199" s="130"/>
      <c r="M199" s="130"/>
      <c r="N199" s="130"/>
      <c r="O199" s="130"/>
      <c r="P199" s="130"/>
      <c r="Q199" s="130"/>
      <c r="R199" s="130"/>
      <c r="S199" s="130"/>
      <c r="T199" s="127"/>
      <c r="U199" s="127"/>
      <c r="V199" s="127"/>
      <c r="W199" s="127"/>
      <c r="X199" s="127"/>
      <c r="Y199" s="127"/>
      <c r="Z199" s="127"/>
      <c r="AA199" s="127"/>
      <c r="AB199" s="127"/>
      <c r="AC199" s="127"/>
      <c r="AD199" s="127"/>
      <c r="AE199" s="127"/>
      <c r="AF199" s="127"/>
      <c r="AG199" s="127"/>
      <c r="AH199" s="127"/>
      <c r="AI199" s="127"/>
      <c r="AJ199" s="127"/>
      <c r="AK199" s="127"/>
      <c r="AL199" s="127"/>
      <c r="AM199" s="127"/>
    </row>
    <row r="200" spans="1:39" s="75" customFormat="1" ht="15" customHeight="1" x14ac:dyDescent="0.25">
      <c r="A200" s="130"/>
      <c r="B200" s="130"/>
      <c r="C200" s="130"/>
      <c r="D200" s="130"/>
      <c r="E200" s="130"/>
      <c r="F200" s="130"/>
      <c r="G200" s="130"/>
      <c r="H200" s="130"/>
      <c r="I200" s="130"/>
      <c r="J200" s="130"/>
      <c r="K200" s="130"/>
      <c r="L200" s="130"/>
      <c r="M200" s="130"/>
      <c r="N200" s="130"/>
      <c r="O200" s="130"/>
      <c r="P200" s="130"/>
      <c r="Q200" s="130"/>
      <c r="R200" s="130"/>
      <c r="S200" s="130"/>
      <c r="T200" s="127"/>
      <c r="U200" s="127"/>
      <c r="V200" s="127"/>
      <c r="W200" s="127"/>
      <c r="X200" s="127"/>
      <c r="Y200" s="127"/>
      <c r="Z200" s="127"/>
      <c r="AA200" s="127"/>
      <c r="AB200" s="127"/>
      <c r="AC200" s="127"/>
      <c r="AD200" s="127"/>
      <c r="AE200" s="127"/>
      <c r="AF200" s="127"/>
      <c r="AG200" s="127"/>
      <c r="AH200" s="127"/>
      <c r="AI200" s="127"/>
      <c r="AJ200" s="127"/>
      <c r="AK200" s="127"/>
      <c r="AL200" s="127"/>
      <c r="AM200" s="127"/>
    </row>
    <row r="201" spans="1:39" s="75" customFormat="1" ht="15" customHeight="1" x14ac:dyDescent="0.25">
      <c r="A201" s="130"/>
      <c r="B201" s="130"/>
      <c r="C201" s="130"/>
      <c r="D201" s="130"/>
      <c r="E201" s="130"/>
      <c r="F201" s="130"/>
      <c r="G201" s="130"/>
      <c r="H201" s="130"/>
      <c r="I201" s="130"/>
      <c r="J201" s="130"/>
      <c r="K201" s="130"/>
      <c r="L201" s="130"/>
      <c r="M201" s="130"/>
      <c r="N201" s="130"/>
      <c r="O201" s="130"/>
      <c r="P201" s="130"/>
      <c r="Q201" s="130"/>
      <c r="R201" s="130"/>
      <c r="S201" s="130"/>
      <c r="T201" s="127"/>
      <c r="U201" s="127"/>
      <c r="V201" s="127"/>
      <c r="W201" s="127"/>
      <c r="X201" s="127"/>
      <c r="Y201" s="127"/>
      <c r="Z201" s="127"/>
      <c r="AA201" s="127"/>
      <c r="AB201" s="127"/>
      <c r="AC201" s="127"/>
      <c r="AD201" s="127"/>
      <c r="AE201" s="127"/>
      <c r="AF201" s="127"/>
      <c r="AG201" s="127"/>
      <c r="AH201" s="127"/>
      <c r="AI201" s="127"/>
      <c r="AJ201" s="127"/>
      <c r="AK201" s="127"/>
      <c r="AL201" s="127"/>
      <c r="AM201" s="127"/>
    </row>
    <row r="202" spans="1:39" s="75" customFormat="1" ht="15" customHeight="1" x14ac:dyDescent="0.25">
      <c r="A202" s="130"/>
      <c r="B202" s="130"/>
      <c r="C202" s="130"/>
      <c r="D202" s="130"/>
      <c r="E202" s="130"/>
      <c r="F202" s="130"/>
      <c r="G202" s="130"/>
      <c r="H202" s="130"/>
      <c r="I202" s="130"/>
      <c r="J202" s="130"/>
      <c r="K202" s="130"/>
      <c r="L202" s="130"/>
      <c r="M202" s="130"/>
      <c r="N202" s="130"/>
      <c r="O202" s="130"/>
      <c r="P202" s="130"/>
      <c r="Q202" s="130"/>
      <c r="R202" s="130"/>
      <c r="S202" s="130"/>
      <c r="T202" s="127"/>
      <c r="U202" s="127"/>
      <c r="V202" s="127"/>
      <c r="W202" s="127"/>
      <c r="X202" s="127"/>
      <c r="Y202" s="127"/>
      <c r="Z202" s="127"/>
      <c r="AA202" s="127"/>
      <c r="AB202" s="127"/>
      <c r="AC202" s="127"/>
      <c r="AD202" s="127"/>
      <c r="AE202" s="127"/>
      <c r="AF202" s="127"/>
      <c r="AG202" s="127"/>
      <c r="AH202" s="127"/>
      <c r="AI202" s="127"/>
      <c r="AJ202" s="127"/>
      <c r="AK202" s="127"/>
      <c r="AL202" s="127"/>
      <c r="AM202" s="127"/>
    </row>
    <row r="203" spans="1:39" s="75" customFormat="1" ht="15" customHeight="1" x14ac:dyDescent="0.25">
      <c r="A203" s="130"/>
      <c r="B203" s="130"/>
      <c r="C203" s="130"/>
      <c r="D203" s="130"/>
      <c r="E203" s="130"/>
      <c r="F203" s="130"/>
      <c r="G203" s="130"/>
      <c r="H203" s="130"/>
      <c r="I203" s="130"/>
      <c r="J203" s="130"/>
      <c r="K203" s="130"/>
      <c r="L203" s="130"/>
      <c r="M203" s="130"/>
      <c r="N203" s="130"/>
      <c r="O203" s="130"/>
      <c r="P203" s="130"/>
      <c r="Q203" s="130"/>
      <c r="R203" s="130"/>
      <c r="S203" s="130"/>
      <c r="T203" s="127"/>
      <c r="U203" s="127"/>
      <c r="V203" s="127"/>
      <c r="W203" s="127"/>
      <c r="X203" s="127"/>
      <c r="Y203" s="127"/>
      <c r="Z203" s="127"/>
      <c r="AA203" s="127"/>
      <c r="AB203" s="127"/>
      <c r="AC203" s="127"/>
      <c r="AD203" s="127"/>
      <c r="AE203" s="127"/>
      <c r="AF203" s="127"/>
      <c r="AG203" s="127"/>
      <c r="AH203" s="127"/>
      <c r="AI203" s="127"/>
      <c r="AJ203" s="127"/>
      <c r="AK203" s="127"/>
      <c r="AL203" s="127"/>
      <c r="AM203" s="127"/>
    </row>
    <row r="204" spans="1:39" s="75" customFormat="1" ht="15" customHeight="1" x14ac:dyDescent="0.25">
      <c r="A204" s="130"/>
      <c r="B204" s="130"/>
      <c r="C204" s="130"/>
      <c r="D204" s="130"/>
      <c r="E204" s="130"/>
      <c r="F204" s="130"/>
      <c r="G204" s="130"/>
      <c r="H204" s="130"/>
      <c r="I204" s="130"/>
      <c r="J204" s="130"/>
      <c r="K204" s="130"/>
      <c r="L204" s="130"/>
      <c r="M204" s="130"/>
      <c r="N204" s="130"/>
      <c r="O204" s="130"/>
      <c r="P204" s="130"/>
      <c r="Q204" s="130"/>
      <c r="R204" s="130"/>
      <c r="S204" s="130"/>
      <c r="T204" s="127"/>
      <c r="U204" s="127"/>
      <c r="V204" s="127"/>
      <c r="W204" s="127"/>
      <c r="X204" s="127"/>
      <c r="Y204" s="127"/>
      <c r="Z204" s="127"/>
      <c r="AA204" s="127"/>
      <c r="AB204" s="127"/>
      <c r="AC204" s="127"/>
      <c r="AD204" s="127"/>
      <c r="AE204" s="127"/>
      <c r="AF204" s="127"/>
      <c r="AG204" s="127"/>
      <c r="AH204" s="127"/>
      <c r="AI204" s="127"/>
      <c r="AJ204" s="127"/>
      <c r="AK204" s="127"/>
      <c r="AL204" s="127"/>
      <c r="AM204" s="127"/>
    </row>
    <row r="205" spans="1:39" s="75" customFormat="1" ht="15" customHeight="1" x14ac:dyDescent="0.25">
      <c r="A205" s="130"/>
      <c r="B205" s="130"/>
      <c r="C205" s="130"/>
      <c r="D205" s="130"/>
      <c r="E205" s="130"/>
      <c r="F205" s="130"/>
      <c r="G205" s="130"/>
      <c r="H205" s="130"/>
      <c r="I205" s="130"/>
      <c r="J205" s="130"/>
      <c r="K205" s="130"/>
      <c r="L205" s="130"/>
      <c r="M205" s="130"/>
      <c r="N205" s="130"/>
      <c r="O205" s="130"/>
      <c r="P205" s="130"/>
      <c r="Q205" s="130"/>
      <c r="R205" s="130"/>
      <c r="S205" s="130"/>
      <c r="T205" s="127"/>
      <c r="U205" s="127"/>
      <c r="V205" s="127"/>
      <c r="W205" s="127"/>
      <c r="X205" s="127"/>
      <c r="Y205" s="127"/>
      <c r="Z205" s="127"/>
      <c r="AA205" s="127"/>
      <c r="AB205" s="127"/>
      <c r="AC205" s="127"/>
      <c r="AD205" s="127"/>
      <c r="AE205" s="127"/>
      <c r="AF205" s="127"/>
      <c r="AG205" s="127"/>
      <c r="AH205" s="127"/>
      <c r="AI205" s="127"/>
      <c r="AJ205" s="127"/>
      <c r="AK205" s="127"/>
      <c r="AL205" s="127"/>
      <c r="AM205" s="127"/>
    </row>
    <row r="206" spans="1:39" s="75" customFormat="1" ht="15" customHeight="1" x14ac:dyDescent="0.25">
      <c r="A206" s="130"/>
      <c r="B206" s="130"/>
      <c r="C206" s="130"/>
      <c r="D206" s="130"/>
      <c r="E206" s="130"/>
      <c r="F206" s="130"/>
      <c r="G206" s="130"/>
      <c r="H206" s="130"/>
      <c r="I206" s="130"/>
      <c r="J206" s="130"/>
      <c r="K206" s="130"/>
      <c r="L206" s="130"/>
      <c r="M206" s="130"/>
      <c r="N206" s="130"/>
      <c r="O206" s="130"/>
      <c r="P206" s="130"/>
      <c r="Q206" s="130"/>
      <c r="R206" s="130"/>
      <c r="S206" s="130"/>
      <c r="T206" s="127"/>
      <c r="U206" s="127"/>
      <c r="V206" s="127"/>
      <c r="W206" s="127"/>
      <c r="X206" s="127"/>
      <c r="Y206" s="127"/>
      <c r="Z206" s="127"/>
      <c r="AA206" s="127"/>
      <c r="AB206" s="127"/>
      <c r="AC206" s="127"/>
      <c r="AD206" s="127"/>
      <c r="AE206" s="127"/>
      <c r="AF206" s="127"/>
      <c r="AG206" s="127"/>
      <c r="AH206" s="127"/>
      <c r="AI206" s="127"/>
      <c r="AJ206" s="127"/>
      <c r="AK206" s="127"/>
      <c r="AL206" s="127"/>
      <c r="AM206" s="127"/>
    </row>
    <row r="207" spans="1:39" s="75" customFormat="1" ht="15" customHeight="1" x14ac:dyDescent="0.25">
      <c r="A207" s="130"/>
      <c r="B207" s="130"/>
      <c r="C207" s="130"/>
      <c r="D207" s="130"/>
      <c r="E207" s="130"/>
      <c r="F207" s="130"/>
      <c r="G207" s="130"/>
      <c r="H207" s="130"/>
      <c r="I207" s="130"/>
      <c r="J207" s="130"/>
      <c r="K207" s="130"/>
      <c r="L207" s="130"/>
      <c r="M207" s="130"/>
      <c r="N207" s="130"/>
      <c r="O207" s="130"/>
      <c r="P207" s="130"/>
      <c r="Q207" s="130"/>
      <c r="R207" s="130"/>
      <c r="S207" s="130"/>
      <c r="T207" s="127"/>
      <c r="U207" s="127"/>
      <c r="V207" s="127"/>
      <c r="W207" s="127"/>
      <c r="X207" s="127"/>
      <c r="Y207" s="127"/>
      <c r="Z207" s="127"/>
      <c r="AA207" s="127"/>
      <c r="AB207" s="127"/>
      <c r="AC207" s="127"/>
      <c r="AD207" s="127"/>
      <c r="AE207" s="127"/>
      <c r="AF207" s="127"/>
      <c r="AG207" s="127"/>
      <c r="AH207" s="127"/>
      <c r="AI207" s="127"/>
      <c r="AJ207" s="127"/>
      <c r="AK207" s="127"/>
      <c r="AL207" s="127"/>
      <c r="AM207" s="127"/>
    </row>
    <row r="208" spans="1:39" s="75" customFormat="1" ht="15" customHeight="1" x14ac:dyDescent="0.25">
      <c r="A208" s="130"/>
      <c r="B208" s="130"/>
      <c r="C208" s="130"/>
      <c r="D208" s="130"/>
      <c r="E208" s="130"/>
      <c r="F208" s="130"/>
      <c r="G208" s="130"/>
      <c r="H208" s="130"/>
      <c r="I208" s="130"/>
      <c r="J208" s="130"/>
      <c r="K208" s="130"/>
      <c r="L208" s="130"/>
      <c r="M208" s="130"/>
      <c r="N208" s="130"/>
      <c r="O208" s="130"/>
      <c r="P208" s="130"/>
      <c r="Q208" s="130"/>
      <c r="R208" s="130"/>
      <c r="S208" s="130"/>
      <c r="T208" s="127"/>
      <c r="U208" s="127"/>
      <c r="V208" s="127"/>
      <c r="W208" s="127"/>
      <c r="X208" s="127"/>
      <c r="Y208" s="127"/>
      <c r="Z208" s="127"/>
      <c r="AA208" s="127"/>
      <c r="AB208" s="127"/>
      <c r="AC208" s="127"/>
      <c r="AD208" s="127"/>
      <c r="AE208" s="127"/>
      <c r="AF208" s="127"/>
      <c r="AG208" s="127"/>
      <c r="AH208" s="127"/>
      <c r="AI208" s="127"/>
      <c r="AJ208" s="127"/>
      <c r="AK208" s="127"/>
      <c r="AL208" s="127"/>
      <c r="AM208" s="127"/>
    </row>
    <row r="209" spans="1:39" s="75" customFormat="1" ht="15" customHeight="1" x14ac:dyDescent="0.25">
      <c r="A209" s="130"/>
      <c r="B209" s="130"/>
      <c r="C209" s="130"/>
      <c r="D209" s="130"/>
      <c r="E209" s="130"/>
      <c r="F209" s="130"/>
      <c r="G209" s="130"/>
      <c r="H209" s="130"/>
      <c r="I209" s="130"/>
      <c r="J209" s="130"/>
      <c r="K209" s="130"/>
      <c r="L209" s="130"/>
      <c r="M209" s="130"/>
      <c r="N209" s="130"/>
      <c r="O209" s="130"/>
      <c r="P209" s="130"/>
      <c r="Q209" s="130"/>
      <c r="R209" s="130"/>
      <c r="S209" s="130"/>
      <c r="T209" s="127"/>
      <c r="U209" s="127"/>
      <c r="V209" s="127"/>
      <c r="W209" s="127"/>
      <c r="X209" s="127"/>
      <c r="Y209" s="127"/>
      <c r="Z209" s="127"/>
      <c r="AA209" s="127"/>
      <c r="AB209" s="127"/>
      <c r="AC209" s="127"/>
      <c r="AD209" s="127"/>
      <c r="AE209" s="127"/>
      <c r="AF209" s="127"/>
      <c r="AG209" s="127"/>
      <c r="AH209" s="127"/>
      <c r="AI209" s="127"/>
      <c r="AJ209" s="127"/>
      <c r="AK209" s="127"/>
      <c r="AL209" s="127"/>
      <c r="AM209" s="127"/>
    </row>
    <row r="210" spans="1:39" s="75" customFormat="1" ht="15" customHeight="1" x14ac:dyDescent="0.25">
      <c r="A210" s="130"/>
      <c r="B210" s="130"/>
      <c r="C210" s="130"/>
      <c r="D210" s="130"/>
      <c r="E210" s="130"/>
      <c r="F210" s="130"/>
      <c r="G210" s="130"/>
      <c r="H210" s="130"/>
      <c r="I210" s="130"/>
      <c r="J210" s="130"/>
      <c r="K210" s="130"/>
      <c r="L210" s="130"/>
      <c r="M210" s="130"/>
      <c r="N210" s="130"/>
      <c r="O210" s="130"/>
      <c r="P210" s="130"/>
      <c r="Q210" s="130"/>
      <c r="R210" s="130"/>
      <c r="S210" s="130"/>
      <c r="T210" s="127"/>
      <c r="U210" s="127"/>
      <c r="V210" s="127"/>
      <c r="W210" s="127"/>
      <c r="X210" s="127"/>
      <c r="Y210" s="127"/>
      <c r="Z210" s="127"/>
      <c r="AA210" s="127"/>
      <c r="AB210" s="127"/>
      <c r="AC210" s="127"/>
      <c r="AD210" s="127"/>
      <c r="AE210" s="127"/>
      <c r="AF210" s="127"/>
      <c r="AG210" s="127"/>
      <c r="AH210" s="127"/>
      <c r="AI210" s="127"/>
      <c r="AJ210" s="127"/>
      <c r="AK210" s="127"/>
      <c r="AL210" s="127"/>
      <c r="AM210" s="127"/>
    </row>
    <row r="211" spans="1:39" s="75" customFormat="1" ht="15" customHeight="1" x14ac:dyDescent="0.25">
      <c r="A211" s="130"/>
      <c r="B211" s="130"/>
      <c r="C211" s="130"/>
      <c r="D211" s="130"/>
      <c r="E211" s="130"/>
      <c r="F211" s="130"/>
      <c r="G211" s="130"/>
      <c r="H211" s="130"/>
      <c r="I211" s="130"/>
      <c r="J211" s="130"/>
      <c r="K211" s="130"/>
      <c r="L211" s="130"/>
      <c r="M211" s="130"/>
      <c r="N211" s="130"/>
      <c r="O211" s="130"/>
      <c r="P211" s="130"/>
      <c r="Q211" s="130"/>
      <c r="R211" s="130"/>
      <c r="S211" s="130"/>
      <c r="T211" s="127"/>
      <c r="U211" s="127"/>
      <c r="V211" s="127"/>
      <c r="W211" s="127"/>
      <c r="X211" s="127"/>
      <c r="Y211" s="127"/>
      <c r="Z211" s="127"/>
      <c r="AA211" s="127"/>
      <c r="AB211" s="127"/>
      <c r="AC211" s="127"/>
      <c r="AD211" s="127"/>
      <c r="AE211" s="127"/>
      <c r="AF211" s="127"/>
      <c r="AG211" s="127"/>
      <c r="AH211" s="127"/>
      <c r="AI211" s="127"/>
      <c r="AJ211" s="127"/>
      <c r="AK211" s="127"/>
      <c r="AL211" s="127"/>
      <c r="AM211" s="127"/>
    </row>
    <row r="212" spans="1:39" s="75" customFormat="1" ht="15" customHeight="1" x14ac:dyDescent="0.25">
      <c r="A212" s="130"/>
      <c r="B212" s="130"/>
      <c r="C212" s="130"/>
      <c r="D212" s="130"/>
      <c r="E212" s="130"/>
      <c r="F212" s="130"/>
      <c r="G212" s="130"/>
      <c r="H212" s="130"/>
      <c r="I212" s="130"/>
      <c r="J212" s="130"/>
      <c r="K212" s="130"/>
      <c r="L212" s="130"/>
      <c r="M212" s="130"/>
      <c r="N212" s="130"/>
      <c r="O212" s="130"/>
      <c r="P212" s="130"/>
      <c r="Q212" s="130"/>
      <c r="R212" s="130"/>
      <c r="S212" s="130"/>
      <c r="T212" s="127"/>
      <c r="U212" s="127"/>
      <c r="V212" s="127"/>
      <c r="W212" s="127"/>
      <c r="X212" s="127"/>
      <c r="Y212" s="127"/>
      <c r="Z212" s="127"/>
      <c r="AA212" s="127"/>
      <c r="AB212" s="127"/>
      <c r="AC212" s="127"/>
      <c r="AD212" s="127"/>
      <c r="AE212" s="127"/>
      <c r="AF212" s="127"/>
      <c r="AG212" s="127"/>
      <c r="AH212" s="127"/>
      <c r="AI212" s="127"/>
      <c r="AJ212" s="127"/>
      <c r="AK212" s="127"/>
      <c r="AL212" s="127"/>
      <c r="AM212" s="127"/>
    </row>
    <row r="213" spans="1:39" s="75" customFormat="1" ht="15" customHeight="1" x14ac:dyDescent="0.25">
      <c r="A213" s="130"/>
      <c r="B213" s="130"/>
      <c r="C213" s="130"/>
      <c r="D213" s="130"/>
      <c r="E213" s="130"/>
      <c r="F213" s="130"/>
      <c r="G213" s="130"/>
      <c r="H213" s="130"/>
      <c r="I213" s="130"/>
      <c r="J213" s="130"/>
      <c r="K213" s="130"/>
      <c r="L213" s="130"/>
      <c r="M213" s="130"/>
      <c r="N213" s="130"/>
      <c r="O213" s="130"/>
      <c r="P213" s="130"/>
      <c r="Q213" s="130"/>
      <c r="R213" s="130"/>
      <c r="S213" s="130"/>
      <c r="T213" s="127"/>
      <c r="U213" s="127"/>
      <c r="V213" s="127"/>
      <c r="W213" s="127"/>
      <c r="X213" s="127"/>
      <c r="Y213" s="127"/>
      <c r="Z213" s="127"/>
      <c r="AA213" s="127"/>
      <c r="AB213" s="127"/>
      <c r="AC213" s="127"/>
      <c r="AD213" s="127"/>
      <c r="AE213" s="127"/>
      <c r="AF213" s="127"/>
      <c r="AG213" s="127"/>
      <c r="AH213" s="127"/>
      <c r="AI213" s="127"/>
      <c r="AJ213" s="127"/>
      <c r="AK213" s="127"/>
      <c r="AL213" s="127"/>
      <c r="AM213" s="127"/>
    </row>
    <row r="214" spans="1:39" s="75" customFormat="1" ht="15" customHeight="1" x14ac:dyDescent="0.25">
      <c r="A214" s="130"/>
      <c r="B214" s="130"/>
      <c r="C214" s="130"/>
      <c r="D214" s="130"/>
      <c r="E214" s="130"/>
      <c r="F214" s="130"/>
      <c r="G214" s="130"/>
      <c r="H214" s="130"/>
      <c r="I214" s="130"/>
      <c r="J214" s="130"/>
      <c r="K214" s="130"/>
      <c r="L214" s="130"/>
      <c r="M214" s="130"/>
      <c r="N214" s="130"/>
      <c r="O214" s="130"/>
      <c r="P214" s="130"/>
      <c r="Q214" s="130"/>
      <c r="R214" s="130"/>
      <c r="S214" s="130"/>
      <c r="T214" s="127"/>
      <c r="U214" s="127"/>
      <c r="V214" s="127"/>
      <c r="W214" s="127"/>
      <c r="X214" s="127"/>
      <c r="Y214" s="127"/>
      <c r="Z214" s="127"/>
      <c r="AA214" s="127"/>
      <c r="AB214" s="127"/>
      <c r="AC214" s="127"/>
      <c r="AD214" s="127"/>
      <c r="AE214" s="127"/>
      <c r="AF214" s="127"/>
      <c r="AG214" s="127"/>
      <c r="AH214" s="127"/>
      <c r="AI214" s="127"/>
      <c r="AJ214" s="127"/>
      <c r="AK214" s="127"/>
      <c r="AL214" s="127"/>
      <c r="AM214" s="127"/>
    </row>
    <row r="215" spans="1:39" s="75" customFormat="1" ht="15" customHeight="1" x14ac:dyDescent="0.25">
      <c r="A215" s="130"/>
      <c r="B215" s="130"/>
      <c r="C215" s="130"/>
      <c r="D215" s="130"/>
      <c r="E215" s="130"/>
      <c r="F215" s="130"/>
      <c r="G215" s="130"/>
      <c r="H215" s="130"/>
      <c r="I215" s="130"/>
      <c r="J215" s="130"/>
      <c r="K215" s="130"/>
      <c r="L215" s="130"/>
      <c r="M215" s="130"/>
      <c r="N215" s="130"/>
      <c r="O215" s="130"/>
      <c r="P215" s="130"/>
      <c r="Q215" s="130"/>
      <c r="R215" s="130"/>
      <c r="S215" s="130"/>
      <c r="T215" s="127"/>
      <c r="U215" s="127"/>
      <c r="V215" s="127"/>
      <c r="W215" s="127"/>
      <c r="X215" s="127"/>
      <c r="Y215" s="127"/>
      <c r="Z215" s="127"/>
      <c r="AA215" s="127"/>
      <c r="AB215" s="127"/>
      <c r="AC215" s="127"/>
      <c r="AD215" s="127"/>
      <c r="AE215" s="127"/>
      <c r="AF215" s="127"/>
      <c r="AG215" s="127"/>
      <c r="AH215" s="127"/>
      <c r="AI215" s="127"/>
      <c r="AJ215" s="127"/>
      <c r="AK215" s="127"/>
      <c r="AL215" s="127"/>
      <c r="AM215" s="127"/>
    </row>
    <row r="216" spans="1:39" s="75" customFormat="1" ht="15" customHeight="1" x14ac:dyDescent="0.25">
      <c r="A216" s="130"/>
      <c r="B216" s="130"/>
      <c r="C216" s="130"/>
      <c r="D216" s="130"/>
      <c r="E216" s="130"/>
      <c r="F216" s="130"/>
      <c r="G216" s="130"/>
      <c r="H216" s="130"/>
      <c r="I216" s="130"/>
      <c r="J216" s="130"/>
      <c r="K216" s="130"/>
      <c r="L216" s="130"/>
      <c r="M216" s="130"/>
      <c r="N216" s="130"/>
      <c r="O216" s="130"/>
      <c r="P216" s="130"/>
      <c r="Q216" s="130"/>
      <c r="R216" s="130"/>
      <c r="S216" s="130"/>
      <c r="T216" s="127"/>
      <c r="U216" s="127"/>
      <c r="V216" s="127"/>
      <c r="W216" s="127"/>
      <c r="X216" s="127"/>
      <c r="Y216" s="127"/>
      <c r="Z216" s="127"/>
      <c r="AA216" s="127"/>
      <c r="AB216" s="127"/>
      <c r="AC216" s="127"/>
      <c r="AD216" s="127"/>
      <c r="AE216" s="127"/>
      <c r="AF216" s="127"/>
      <c r="AG216" s="127"/>
      <c r="AH216" s="127"/>
      <c r="AI216" s="127"/>
      <c r="AJ216" s="127"/>
      <c r="AK216" s="127"/>
      <c r="AL216" s="127"/>
      <c r="AM216" s="127"/>
    </row>
    <row r="217" spans="1:39" s="75" customFormat="1" ht="15" customHeight="1" x14ac:dyDescent="0.25">
      <c r="A217" s="130"/>
      <c r="B217" s="130"/>
      <c r="C217" s="130"/>
      <c r="D217" s="130"/>
      <c r="E217" s="130"/>
      <c r="F217" s="130"/>
      <c r="G217" s="130"/>
      <c r="H217" s="130"/>
      <c r="I217" s="130"/>
      <c r="J217" s="130"/>
      <c r="K217" s="130"/>
      <c r="L217" s="130"/>
      <c r="M217" s="130"/>
      <c r="N217" s="130"/>
      <c r="O217" s="130"/>
      <c r="P217" s="130"/>
      <c r="Q217" s="130"/>
      <c r="R217" s="130"/>
      <c r="S217" s="130"/>
      <c r="T217" s="127"/>
      <c r="U217" s="127"/>
      <c r="V217" s="127"/>
      <c r="W217" s="127"/>
      <c r="X217" s="127"/>
      <c r="Y217" s="127"/>
      <c r="Z217" s="127"/>
      <c r="AA217" s="127"/>
      <c r="AB217" s="127"/>
      <c r="AC217" s="127"/>
      <c r="AD217" s="127"/>
      <c r="AE217" s="127"/>
      <c r="AF217" s="127"/>
      <c r="AG217" s="127"/>
      <c r="AH217" s="127"/>
      <c r="AI217" s="127"/>
      <c r="AJ217" s="127"/>
      <c r="AK217" s="127"/>
      <c r="AL217" s="127"/>
      <c r="AM217" s="127"/>
    </row>
    <row r="218" spans="1:39" s="75" customFormat="1" ht="15" customHeight="1" x14ac:dyDescent="0.25">
      <c r="A218" s="130"/>
      <c r="B218" s="130"/>
      <c r="C218" s="130"/>
      <c r="D218" s="130"/>
      <c r="E218" s="130"/>
      <c r="F218" s="130"/>
      <c r="G218" s="130"/>
      <c r="H218" s="130"/>
      <c r="I218" s="130"/>
      <c r="J218" s="130"/>
      <c r="K218" s="130"/>
      <c r="L218" s="130"/>
      <c r="M218" s="130"/>
      <c r="N218" s="130"/>
      <c r="O218" s="130"/>
      <c r="P218" s="130"/>
      <c r="Q218" s="130"/>
      <c r="R218" s="130"/>
      <c r="S218" s="130"/>
      <c r="T218" s="127"/>
      <c r="U218" s="127"/>
      <c r="V218" s="127"/>
      <c r="W218" s="127"/>
      <c r="X218" s="127"/>
      <c r="Y218" s="127"/>
      <c r="Z218" s="127"/>
      <c r="AA218" s="127"/>
      <c r="AB218" s="127"/>
      <c r="AC218" s="127"/>
      <c r="AD218" s="127"/>
      <c r="AE218" s="127"/>
      <c r="AF218" s="127"/>
      <c r="AG218" s="127"/>
      <c r="AH218" s="127"/>
      <c r="AI218" s="127"/>
      <c r="AJ218" s="127"/>
      <c r="AK218" s="127"/>
      <c r="AL218" s="127"/>
      <c r="AM218" s="127"/>
    </row>
    <row r="219" spans="1:39" s="75" customFormat="1" ht="15" customHeight="1" x14ac:dyDescent="0.25">
      <c r="A219" s="130"/>
      <c r="B219" s="130"/>
      <c r="C219" s="130"/>
      <c r="D219" s="130"/>
      <c r="E219" s="130"/>
      <c r="F219" s="130"/>
      <c r="G219" s="130"/>
      <c r="H219" s="130"/>
      <c r="I219" s="130"/>
      <c r="J219" s="130"/>
      <c r="K219" s="130"/>
      <c r="L219" s="130"/>
      <c r="M219" s="130"/>
      <c r="N219" s="130"/>
      <c r="O219" s="130"/>
      <c r="P219" s="130"/>
      <c r="Q219" s="130"/>
      <c r="R219" s="130"/>
      <c r="S219" s="130"/>
      <c r="T219" s="127"/>
      <c r="U219" s="127"/>
      <c r="V219" s="127"/>
      <c r="W219" s="127"/>
      <c r="X219" s="127"/>
      <c r="Y219" s="127"/>
      <c r="Z219" s="127"/>
      <c r="AA219" s="127"/>
      <c r="AB219" s="127"/>
      <c r="AC219" s="127"/>
      <c r="AD219" s="127"/>
      <c r="AE219" s="127"/>
      <c r="AF219" s="127"/>
      <c r="AG219" s="127"/>
      <c r="AH219" s="127"/>
      <c r="AI219" s="127"/>
      <c r="AJ219" s="127"/>
      <c r="AK219" s="127"/>
      <c r="AL219" s="127"/>
      <c r="AM219" s="127"/>
    </row>
    <row r="220" spans="1:39" s="75" customFormat="1" ht="15" customHeight="1" x14ac:dyDescent="0.25">
      <c r="A220" s="130"/>
      <c r="B220" s="130"/>
      <c r="C220" s="130"/>
      <c r="D220" s="130"/>
      <c r="E220" s="130"/>
      <c r="F220" s="130"/>
      <c r="G220" s="130"/>
      <c r="H220" s="130"/>
      <c r="I220" s="130"/>
      <c r="J220" s="130"/>
      <c r="K220" s="130"/>
      <c r="L220" s="130"/>
      <c r="M220" s="130"/>
      <c r="N220" s="130"/>
      <c r="O220" s="130"/>
      <c r="P220" s="130"/>
      <c r="Q220" s="130"/>
      <c r="R220" s="130"/>
      <c r="S220" s="130"/>
      <c r="T220" s="127"/>
      <c r="U220" s="127"/>
      <c r="V220" s="127"/>
      <c r="W220" s="127"/>
      <c r="X220" s="127"/>
      <c r="Y220" s="127"/>
      <c r="Z220" s="127"/>
      <c r="AA220" s="127"/>
      <c r="AB220" s="127"/>
      <c r="AC220" s="127"/>
      <c r="AD220" s="127"/>
      <c r="AE220" s="127"/>
      <c r="AF220" s="127"/>
      <c r="AG220" s="127"/>
      <c r="AH220" s="127"/>
      <c r="AI220" s="127"/>
      <c r="AJ220" s="127"/>
      <c r="AK220" s="127"/>
      <c r="AL220" s="127"/>
      <c r="AM220" s="127"/>
    </row>
    <row r="221" spans="1:39" s="75" customFormat="1" ht="15" customHeight="1" x14ac:dyDescent="0.25">
      <c r="A221" s="130"/>
      <c r="B221" s="130"/>
      <c r="C221" s="130"/>
      <c r="D221" s="130"/>
      <c r="E221" s="130"/>
      <c r="F221" s="130"/>
      <c r="G221" s="130"/>
      <c r="H221" s="130"/>
      <c r="I221" s="130"/>
      <c r="J221" s="130"/>
      <c r="K221" s="130"/>
      <c r="L221" s="130"/>
      <c r="M221" s="130"/>
      <c r="N221" s="130"/>
      <c r="O221" s="130"/>
      <c r="P221" s="130"/>
      <c r="Q221" s="130"/>
      <c r="R221" s="130"/>
      <c r="S221" s="130"/>
      <c r="T221" s="127"/>
      <c r="U221" s="127"/>
      <c r="V221" s="127"/>
      <c r="W221" s="127"/>
      <c r="X221" s="127"/>
      <c r="Y221" s="127"/>
      <c r="Z221" s="127"/>
      <c r="AA221" s="127"/>
      <c r="AB221" s="127"/>
      <c r="AC221" s="127"/>
      <c r="AD221" s="127"/>
      <c r="AE221" s="127"/>
      <c r="AF221" s="127"/>
      <c r="AG221" s="127"/>
      <c r="AH221" s="127"/>
      <c r="AI221" s="127"/>
      <c r="AJ221" s="127"/>
      <c r="AK221" s="127"/>
      <c r="AL221" s="127"/>
      <c r="AM221" s="127"/>
    </row>
    <row r="222" spans="1:39" s="75" customFormat="1" ht="15" customHeight="1" x14ac:dyDescent="0.25">
      <c r="A222" s="130"/>
      <c r="B222" s="130"/>
      <c r="C222" s="130"/>
      <c r="D222" s="130"/>
      <c r="E222" s="130"/>
      <c r="F222" s="130"/>
      <c r="G222" s="130"/>
      <c r="H222" s="130"/>
      <c r="I222" s="130"/>
      <c r="J222" s="130"/>
      <c r="K222" s="130"/>
      <c r="L222" s="130"/>
      <c r="M222" s="130"/>
      <c r="N222" s="130"/>
      <c r="O222" s="130"/>
      <c r="P222" s="130"/>
      <c r="Q222" s="130"/>
      <c r="R222" s="130"/>
      <c r="S222" s="130"/>
      <c r="T222" s="127"/>
      <c r="U222" s="127"/>
      <c r="V222" s="127"/>
      <c r="W222" s="127"/>
      <c r="X222" s="127"/>
      <c r="Y222" s="127"/>
      <c r="Z222" s="127"/>
      <c r="AA222" s="127"/>
      <c r="AB222" s="127"/>
      <c r="AC222" s="127"/>
      <c r="AD222" s="127"/>
      <c r="AE222" s="127"/>
      <c r="AF222" s="127"/>
      <c r="AG222" s="127"/>
      <c r="AH222" s="127"/>
      <c r="AI222" s="127"/>
      <c r="AJ222" s="127"/>
      <c r="AK222" s="127"/>
      <c r="AL222" s="127"/>
      <c r="AM222" s="127"/>
    </row>
    <row r="223" spans="1:39" s="75" customFormat="1" ht="15" customHeight="1" x14ac:dyDescent="0.25">
      <c r="A223" s="130"/>
      <c r="B223" s="130"/>
      <c r="C223" s="130"/>
      <c r="D223" s="130"/>
      <c r="E223" s="130"/>
      <c r="F223" s="130"/>
      <c r="G223" s="130"/>
      <c r="H223" s="130"/>
      <c r="I223" s="130"/>
      <c r="J223" s="130"/>
      <c r="K223" s="130"/>
      <c r="L223" s="130"/>
      <c r="M223" s="130"/>
      <c r="N223" s="130"/>
      <c r="O223" s="130"/>
      <c r="P223" s="130"/>
      <c r="Q223" s="130"/>
      <c r="R223" s="130"/>
      <c r="S223" s="130"/>
      <c r="T223" s="127"/>
      <c r="U223" s="127"/>
      <c r="V223" s="127"/>
      <c r="W223" s="127"/>
      <c r="X223" s="127"/>
      <c r="Y223" s="127"/>
      <c r="Z223" s="127"/>
      <c r="AA223" s="127"/>
      <c r="AB223" s="127"/>
      <c r="AC223" s="127"/>
      <c r="AD223" s="127"/>
      <c r="AE223" s="127"/>
      <c r="AF223" s="127"/>
      <c r="AG223" s="127"/>
      <c r="AH223" s="127"/>
      <c r="AI223" s="127"/>
      <c r="AJ223" s="127"/>
      <c r="AK223" s="127"/>
      <c r="AL223" s="127"/>
      <c r="AM223" s="127"/>
    </row>
    <row r="224" spans="1:39" s="75" customFormat="1" ht="15" customHeight="1" x14ac:dyDescent="0.25">
      <c r="A224" s="130"/>
      <c r="B224" s="130"/>
      <c r="C224" s="130"/>
      <c r="D224" s="130"/>
      <c r="E224" s="130"/>
      <c r="F224" s="130"/>
      <c r="G224" s="130"/>
      <c r="H224" s="130"/>
      <c r="I224" s="130"/>
      <c r="J224" s="130"/>
      <c r="K224" s="130"/>
      <c r="L224" s="130"/>
      <c r="M224" s="130"/>
      <c r="N224" s="130"/>
      <c r="O224" s="130"/>
      <c r="P224" s="130"/>
      <c r="Q224" s="130"/>
      <c r="R224" s="130"/>
      <c r="S224" s="130"/>
      <c r="T224" s="127"/>
      <c r="U224" s="127"/>
      <c r="V224" s="127"/>
      <c r="W224" s="127"/>
      <c r="X224" s="127"/>
      <c r="Y224" s="127"/>
      <c r="Z224" s="127"/>
      <c r="AA224" s="127"/>
      <c r="AB224" s="127"/>
      <c r="AC224" s="127"/>
      <c r="AD224" s="127"/>
      <c r="AE224" s="127"/>
      <c r="AF224" s="127"/>
      <c r="AG224" s="127"/>
      <c r="AH224" s="127"/>
      <c r="AI224" s="127"/>
      <c r="AJ224" s="127"/>
      <c r="AK224" s="127"/>
      <c r="AL224" s="127"/>
      <c r="AM224" s="127"/>
    </row>
    <row r="225" spans="1:39" s="75" customFormat="1" ht="15" customHeight="1" x14ac:dyDescent="0.25">
      <c r="A225" s="130"/>
      <c r="B225" s="130"/>
      <c r="C225" s="130"/>
      <c r="D225" s="130"/>
      <c r="E225" s="130"/>
      <c r="F225" s="130"/>
      <c r="G225" s="130"/>
      <c r="H225" s="130"/>
      <c r="I225" s="130"/>
      <c r="J225" s="130"/>
      <c r="K225" s="130"/>
      <c r="L225" s="130"/>
      <c r="M225" s="130"/>
      <c r="N225" s="130"/>
      <c r="O225" s="130"/>
      <c r="P225" s="130"/>
      <c r="Q225" s="130"/>
      <c r="R225" s="130"/>
      <c r="S225" s="130"/>
      <c r="T225" s="127"/>
      <c r="U225" s="127"/>
      <c r="V225" s="127"/>
      <c r="W225" s="127"/>
      <c r="X225" s="127"/>
      <c r="Y225" s="127"/>
      <c r="Z225" s="127"/>
      <c r="AA225" s="127"/>
      <c r="AB225" s="127"/>
      <c r="AC225" s="127"/>
      <c r="AD225" s="127"/>
      <c r="AE225" s="127"/>
      <c r="AF225" s="127"/>
      <c r="AG225" s="127"/>
      <c r="AH225" s="127"/>
      <c r="AI225" s="127"/>
      <c r="AJ225" s="127"/>
      <c r="AK225" s="127"/>
      <c r="AL225" s="127"/>
      <c r="AM225" s="127"/>
    </row>
    <row r="226" spans="1:39" s="75" customFormat="1" ht="15" customHeight="1" x14ac:dyDescent="0.25">
      <c r="A226" s="130"/>
      <c r="B226" s="130"/>
      <c r="C226" s="130"/>
      <c r="D226" s="130"/>
      <c r="E226" s="130"/>
      <c r="F226" s="130"/>
      <c r="G226" s="130"/>
      <c r="H226" s="130"/>
      <c r="I226" s="130"/>
      <c r="J226" s="130"/>
      <c r="K226" s="130"/>
      <c r="L226" s="130"/>
      <c r="M226" s="130"/>
      <c r="N226" s="130"/>
      <c r="O226" s="130"/>
      <c r="P226" s="130"/>
      <c r="Q226" s="130"/>
      <c r="R226" s="130"/>
      <c r="S226" s="130"/>
      <c r="T226" s="127"/>
      <c r="U226" s="127"/>
      <c r="V226" s="127"/>
      <c r="W226" s="127"/>
      <c r="X226" s="127"/>
      <c r="Y226" s="127"/>
      <c r="Z226" s="127"/>
      <c r="AA226" s="127"/>
      <c r="AB226" s="127"/>
      <c r="AC226" s="127"/>
      <c r="AD226" s="127"/>
      <c r="AE226" s="127"/>
      <c r="AF226" s="127"/>
      <c r="AG226" s="127"/>
      <c r="AH226" s="127"/>
      <c r="AI226" s="127"/>
      <c r="AJ226" s="127"/>
      <c r="AK226" s="127"/>
      <c r="AL226" s="127"/>
      <c r="AM226" s="127"/>
    </row>
    <row r="227" spans="1:39" s="75" customFormat="1" ht="15" customHeight="1" x14ac:dyDescent="0.25">
      <c r="A227" s="130"/>
      <c r="B227" s="130"/>
      <c r="C227" s="130"/>
      <c r="D227" s="130"/>
      <c r="E227" s="130"/>
      <c r="F227" s="130"/>
      <c r="G227" s="130"/>
      <c r="H227" s="130"/>
      <c r="I227" s="130"/>
      <c r="J227" s="130"/>
      <c r="K227" s="130"/>
      <c r="L227" s="130"/>
      <c r="M227" s="130"/>
      <c r="N227" s="130"/>
      <c r="O227" s="130"/>
      <c r="P227" s="130"/>
      <c r="Q227" s="130"/>
      <c r="R227" s="130"/>
      <c r="S227" s="130"/>
      <c r="T227" s="127"/>
      <c r="U227" s="127"/>
      <c r="V227" s="127"/>
      <c r="W227" s="127"/>
      <c r="X227" s="127"/>
      <c r="Y227" s="127"/>
      <c r="Z227" s="127"/>
      <c r="AA227" s="127"/>
      <c r="AB227" s="127"/>
      <c r="AC227" s="127"/>
      <c r="AD227" s="127"/>
      <c r="AE227" s="127"/>
      <c r="AF227" s="127"/>
      <c r="AG227" s="127"/>
      <c r="AH227" s="127"/>
      <c r="AI227" s="127"/>
      <c r="AJ227" s="127"/>
      <c r="AK227" s="127"/>
      <c r="AL227" s="127"/>
      <c r="AM227" s="127"/>
    </row>
    <row r="228" spans="1:39" s="75" customFormat="1" ht="15" customHeight="1" x14ac:dyDescent="0.25">
      <c r="A228" s="130"/>
      <c r="B228" s="130"/>
      <c r="C228" s="130"/>
      <c r="D228" s="130"/>
      <c r="E228" s="130"/>
      <c r="F228" s="130"/>
      <c r="G228" s="130"/>
      <c r="H228" s="130"/>
      <c r="I228" s="130"/>
      <c r="J228" s="130"/>
      <c r="K228" s="130"/>
      <c r="L228" s="130"/>
      <c r="M228" s="130"/>
      <c r="N228" s="130"/>
      <c r="O228" s="130"/>
      <c r="P228" s="130"/>
      <c r="Q228" s="130"/>
      <c r="R228" s="130"/>
      <c r="S228" s="130"/>
      <c r="T228" s="127"/>
      <c r="U228" s="127"/>
      <c r="V228" s="127"/>
      <c r="W228" s="127"/>
      <c r="X228" s="127"/>
      <c r="Y228" s="127"/>
      <c r="Z228" s="127"/>
      <c r="AA228" s="127"/>
      <c r="AB228" s="127"/>
      <c r="AC228" s="127"/>
      <c r="AD228" s="127"/>
      <c r="AE228" s="127"/>
      <c r="AF228" s="127"/>
      <c r="AG228" s="127"/>
      <c r="AH228" s="127"/>
      <c r="AI228" s="127"/>
      <c r="AJ228" s="127"/>
      <c r="AK228" s="127"/>
      <c r="AL228" s="127"/>
      <c r="AM228" s="127"/>
    </row>
    <row r="229" spans="1:39" s="75" customFormat="1" ht="15" customHeight="1" x14ac:dyDescent="0.25">
      <c r="A229" s="130"/>
      <c r="B229" s="130"/>
      <c r="C229" s="130"/>
      <c r="D229" s="130"/>
      <c r="E229" s="130"/>
      <c r="F229" s="130"/>
      <c r="G229" s="130"/>
      <c r="H229" s="130"/>
      <c r="I229" s="130"/>
      <c r="J229" s="130"/>
      <c r="K229" s="130"/>
      <c r="L229" s="130"/>
      <c r="M229" s="130"/>
      <c r="N229" s="130"/>
      <c r="O229" s="130"/>
      <c r="P229" s="130"/>
      <c r="Q229" s="130"/>
      <c r="R229" s="130"/>
      <c r="S229" s="130"/>
      <c r="T229" s="127"/>
      <c r="U229" s="127"/>
      <c r="V229" s="127"/>
      <c r="W229" s="127"/>
      <c r="X229" s="127"/>
      <c r="Y229" s="127"/>
      <c r="Z229" s="127"/>
      <c r="AA229" s="127"/>
      <c r="AB229" s="127"/>
      <c r="AC229" s="127"/>
      <c r="AD229" s="127"/>
      <c r="AE229" s="127"/>
      <c r="AF229" s="127"/>
      <c r="AG229" s="127"/>
      <c r="AH229" s="127"/>
      <c r="AI229" s="127"/>
      <c r="AJ229" s="127"/>
      <c r="AK229" s="127"/>
      <c r="AL229" s="127"/>
      <c r="AM229" s="127"/>
    </row>
    <row r="230" spans="1:39" s="75" customFormat="1" ht="15" customHeight="1" x14ac:dyDescent="0.25">
      <c r="A230" s="130"/>
      <c r="B230" s="130"/>
      <c r="C230" s="130"/>
      <c r="D230" s="130"/>
      <c r="E230" s="130"/>
      <c r="F230" s="130"/>
      <c r="G230" s="130"/>
      <c r="H230" s="130"/>
      <c r="I230" s="130"/>
      <c r="J230" s="130"/>
      <c r="K230" s="130"/>
      <c r="L230" s="130"/>
      <c r="M230" s="130"/>
      <c r="N230" s="130"/>
      <c r="O230" s="130"/>
      <c r="P230" s="130"/>
      <c r="Q230" s="130"/>
      <c r="R230" s="130"/>
      <c r="S230" s="130"/>
      <c r="T230" s="127"/>
      <c r="U230" s="127"/>
      <c r="V230" s="127"/>
      <c r="W230" s="127"/>
      <c r="X230" s="127"/>
      <c r="Y230" s="127"/>
      <c r="Z230" s="127"/>
      <c r="AA230" s="127"/>
      <c r="AB230" s="127"/>
      <c r="AC230" s="127"/>
      <c r="AD230" s="127"/>
      <c r="AE230" s="127"/>
      <c r="AF230" s="127"/>
      <c r="AG230" s="127"/>
      <c r="AH230" s="127"/>
      <c r="AI230" s="127"/>
      <c r="AJ230" s="127"/>
      <c r="AK230" s="127"/>
      <c r="AL230" s="127"/>
      <c r="AM230" s="127"/>
    </row>
    <row r="231" spans="1:39" s="75" customFormat="1" ht="15" customHeight="1" x14ac:dyDescent="0.25">
      <c r="A231" s="130"/>
      <c r="B231" s="130"/>
      <c r="C231" s="130"/>
      <c r="D231" s="130"/>
      <c r="E231" s="130"/>
      <c r="F231" s="130"/>
      <c r="G231" s="130"/>
      <c r="H231" s="130"/>
      <c r="I231" s="130"/>
      <c r="J231" s="130"/>
      <c r="K231" s="130"/>
      <c r="L231" s="130"/>
      <c r="M231" s="130"/>
      <c r="N231" s="130"/>
      <c r="O231" s="130"/>
      <c r="P231" s="130"/>
      <c r="Q231" s="130"/>
      <c r="R231" s="130"/>
      <c r="S231" s="130"/>
      <c r="T231" s="127"/>
      <c r="U231" s="127"/>
      <c r="V231" s="127"/>
      <c r="W231" s="127"/>
      <c r="X231" s="127"/>
      <c r="Y231" s="127"/>
      <c r="Z231" s="127"/>
      <c r="AA231" s="127"/>
      <c r="AB231" s="127"/>
      <c r="AC231" s="127"/>
      <c r="AD231" s="127"/>
      <c r="AE231" s="127"/>
      <c r="AF231" s="127"/>
      <c r="AG231" s="127"/>
      <c r="AH231" s="127"/>
      <c r="AI231" s="127"/>
      <c r="AJ231" s="127"/>
      <c r="AK231" s="127"/>
      <c r="AL231" s="127"/>
      <c r="AM231" s="127"/>
    </row>
    <row r="232" spans="1:39" s="75" customFormat="1" ht="15" customHeight="1" x14ac:dyDescent="0.25">
      <c r="A232" s="130"/>
      <c r="B232" s="130"/>
      <c r="C232" s="130"/>
      <c r="D232" s="130"/>
      <c r="E232" s="130"/>
      <c r="F232" s="130"/>
      <c r="G232" s="130"/>
      <c r="H232" s="130"/>
      <c r="I232" s="130"/>
      <c r="J232" s="130"/>
      <c r="K232" s="130"/>
      <c r="L232" s="130"/>
      <c r="M232" s="130"/>
      <c r="N232" s="130"/>
      <c r="O232" s="130"/>
      <c r="P232" s="130"/>
      <c r="Q232" s="130"/>
      <c r="R232" s="130"/>
      <c r="S232" s="130"/>
      <c r="T232" s="127"/>
      <c r="U232" s="127"/>
      <c r="V232" s="127"/>
      <c r="W232" s="127"/>
      <c r="X232" s="127"/>
      <c r="Y232" s="127"/>
      <c r="Z232" s="127"/>
      <c r="AA232" s="127"/>
      <c r="AB232" s="127"/>
      <c r="AC232" s="127"/>
      <c r="AD232" s="127"/>
      <c r="AE232" s="127"/>
      <c r="AF232" s="127"/>
      <c r="AG232" s="127"/>
      <c r="AH232" s="127"/>
      <c r="AI232" s="127"/>
      <c r="AJ232" s="127"/>
      <c r="AK232" s="127"/>
      <c r="AL232" s="127"/>
      <c r="AM232" s="127"/>
    </row>
    <row r="233" spans="1:39" s="75" customFormat="1" ht="15" customHeight="1" x14ac:dyDescent="0.25">
      <c r="A233" s="130"/>
      <c r="B233" s="130"/>
      <c r="C233" s="130"/>
      <c r="D233" s="130"/>
      <c r="E233" s="130"/>
      <c r="F233" s="130"/>
      <c r="G233" s="130"/>
      <c r="H233" s="130"/>
      <c r="I233" s="130"/>
      <c r="J233" s="130"/>
      <c r="K233" s="130"/>
      <c r="L233" s="130"/>
      <c r="M233" s="130"/>
      <c r="N233" s="130"/>
      <c r="O233" s="130"/>
      <c r="P233" s="130"/>
      <c r="Q233" s="130"/>
      <c r="R233" s="130"/>
      <c r="S233" s="130"/>
      <c r="T233" s="127"/>
      <c r="U233" s="127"/>
      <c r="V233" s="127"/>
      <c r="W233" s="127"/>
      <c r="X233" s="127"/>
      <c r="Y233" s="127"/>
      <c r="Z233" s="127"/>
      <c r="AA233" s="127"/>
      <c r="AB233" s="127"/>
      <c r="AC233" s="127"/>
      <c r="AD233" s="127"/>
      <c r="AE233" s="127"/>
      <c r="AF233" s="127"/>
      <c r="AG233" s="127"/>
      <c r="AH233" s="127"/>
      <c r="AI233" s="127"/>
      <c r="AJ233" s="127"/>
      <c r="AK233" s="127"/>
      <c r="AL233" s="127"/>
      <c r="AM233" s="127"/>
    </row>
    <row r="234" spans="1:39" s="75" customFormat="1" ht="15" customHeight="1" x14ac:dyDescent="0.25">
      <c r="A234" s="130"/>
      <c r="B234" s="130"/>
      <c r="C234" s="130"/>
      <c r="D234" s="130"/>
      <c r="E234" s="130"/>
      <c r="F234" s="130"/>
      <c r="G234" s="130"/>
      <c r="H234" s="130"/>
      <c r="I234" s="130"/>
      <c r="J234" s="130"/>
      <c r="K234" s="130"/>
      <c r="L234" s="130"/>
      <c r="M234" s="130"/>
      <c r="N234" s="130"/>
      <c r="O234" s="130"/>
      <c r="P234" s="130"/>
      <c r="Q234" s="130"/>
      <c r="R234" s="130"/>
      <c r="S234" s="130"/>
      <c r="T234" s="127"/>
      <c r="U234" s="127"/>
      <c r="V234" s="127"/>
      <c r="W234" s="127"/>
      <c r="X234" s="127"/>
      <c r="Y234" s="127"/>
      <c r="Z234" s="127"/>
      <c r="AA234" s="127"/>
      <c r="AB234" s="127"/>
      <c r="AC234" s="127"/>
      <c r="AD234" s="127"/>
      <c r="AE234" s="127"/>
      <c r="AF234" s="127"/>
      <c r="AG234" s="127"/>
      <c r="AH234" s="127"/>
      <c r="AI234" s="127"/>
      <c r="AJ234" s="127"/>
      <c r="AK234" s="127"/>
      <c r="AL234" s="127"/>
      <c r="AM234" s="127"/>
    </row>
    <row r="235" spans="1:39" s="75" customFormat="1" ht="15" customHeight="1" x14ac:dyDescent="0.25">
      <c r="A235" s="130"/>
      <c r="B235" s="130"/>
      <c r="C235" s="130"/>
      <c r="D235" s="130"/>
      <c r="E235" s="130"/>
      <c r="F235" s="130"/>
      <c r="G235" s="130"/>
      <c r="H235" s="130"/>
      <c r="I235" s="130"/>
      <c r="J235" s="130"/>
      <c r="K235" s="130"/>
      <c r="L235" s="130"/>
      <c r="M235" s="130"/>
      <c r="N235" s="130"/>
      <c r="O235" s="130"/>
      <c r="P235" s="130"/>
      <c r="Q235" s="130"/>
      <c r="R235" s="130"/>
      <c r="S235" s="130"/>
      <c r="T235" s="127"/>
      <c r="U235" s="127"/>
      <c r="V235" s="127"/>
      <c r="W235" s="127"/>
      <c r="X235" s="127"/>
      <c r="Y235" s="127"/>
      <c r="Z235" s="127"/>
      <c r="AA235" s="127"/>
      <c r="AB235" s="127"/>
      <c r="AC235" s="127"/>
      <c r="AD235" s="127"/>
      <c r="AE235" s="127"/>
      <c r="AF235" s="127"/>
      <c r="AG235" s="127"/>
      <c r="AH235" s="127"/>
      <c r="AI235" s="127"/>
      <c r="AJ235" s="127"/>
      <c r="AK235" s="127"/>
      <c r="AL235" s="127"/>
      <c r="AM235" s="127"/>
    </row>
    <row r="236" spans="1:39" s="75" customFormat="1" ht="15" customHeight="1" x14ac:dyDescent="0.25">
      <c r="A236" s="130"/>
      <c r="B236" s="130"/>
      <c r="C236" s="130"/>
      <c r="D236" s="130"/>
      <c r="E236" s="130"/>
      <c r="F236" s="130"/>
      <c r="G236" s="130"/>
      <c r="H236" s="130"/>
      <c r="I236" s="130"/>
      <c r="J236" s="130"/>
      <c r="K236" s="130"/>
      <c r="L236" s="130"/>
      <c r="M236" s="130"/>
      <c r="N236" s="130"/>
      <c r="O236" s="130"/>
      <c r="P236" s="130"/>
      <c r="Q236" s="130"/>
      <c r="R236" s="130"/>
      <c r="S236" s="130"/>
      <c r="T236" s="127"/>
      <c r="U236" s="127"/>
      <c r="V236" s="127"/>
      <c r="W236" s="127"/>
      <c r="X236" s="127"/>
      <c r="Y236" s="127"/>
      <c r="Z236" s="127"/>
      <c r="AA236" s="127"/>
      <c r="AB236" s="127"/>
      <c r="AC236" s="127"/>
      <c r="AD236" s="127"/>
      <c r="AE236" s="127"/>
      <c r="AF236" s="127"/>
      <c r="AG236" s="127"/>
      <c r="AH236" s="127"/>
      <c r="AI236" s="127"/>
      <c r="AJ236" s="127"/>
      <c r="AK236" s="127"/>
      <c r="AL236" s="127"/>
      <c r="AM236" s="127"/>
    </row>
    <row r="237" spans="1:39" s="75" customFormat="1" ht="15" customHeight="1" x14ac:dyDescent="0.25">
      <c r="A237" s="130"/>
      <c r="B237" s="130"/>
      <c r="C237" s="130"/>
      <c r="D237" s="130"/>
      <c r="E237" s="130"/>
      <c r="F237" s="130"/>
      <c r="G237" s="130"/>
      <c r="H237" s="130"/>
      <c r="I237" s="130"/>
      <c r="J237" s="130"/>
      <c r="K237" s="130"/>
      <c r="L237" s="130"/>
      <c r="M237" s="130"/>
      <c r="N237" s="130"/>
      <c r="O237" s="130"/>
      <c r="P237" s="130"/>
      <c r="Q237" s="130"/>
      <c r="R237" s="130"/>
      <c r="S237" s="130"/>
      <c r="T237" s="127"/>
      <c r="U237" s="127"/>
      <c r="V237" s="127"/>
      <c r="W237" s="127"/>
      <c r="X237" s="127"/>
      <c r="Y237" s="127"/>
      <c r="Z237" s="127"/>
      <c r="AA237" s="127"/>
      <c r="AB237" s="127"/>
      <c r="AC237" s="127"/>
      <c r="AD237" s="127"/>
      <c r="AE237" s="127"/>
      <c r="AF237" s="127"/>
      <c r="AG237" s="127"/>
      <c r="AH237" s="127"/>
      <c r="AI237" s="127"/>
      <c r="AJ237" s="127"/>
      <c r="AK237" s="127"/>
      <c r="AL237" s="127"/>
      <c r="AM237" s="127"/>
    </row>
    <row r="238" spans="1:39" s="75" customFormat="1" ht="15" customHeight="1" x14ac:dyDescent="0.25">
      <c r="A238" s="130"/>
      <c r="B238" s="130"/>
      <c r="C238" s="130"/>
      <c r="D238" s="130"/>
      <c r="E238" s="130"/>
      <c r="F238" s="130"/>
      <c r="G238" s="130"/>
      <c r="H238" s="130"/>
      <c r="I238" s="130"/>
      <c r="J238" s="130"/>
      <c r="K238" s="130"/>
      <c r="L238" s="130"/>
      <c r="M238" s="130"/>
      <c r="N238" s="130"/>
      <c r="O238" s="130"/>
      <c r="P238" s="130"/>
      <c r="Q238" s="130"/>
      <c r="R238" s="130"/>
      <c r="S238" s="130"/>
      <c r="T238" s="127"/>
      <c r="U238" s="127"/>
      <c r="V238" s="127"/>
      <c r="W238" s="127"/>
      <c r="X238" s="127"/>
      <c r="Y238" s="127"/>
      <c r="Z238" s="127"/>
      <c r="AA238" s="127"/>
      <c r="AB238" s="127"/>
      <c r="AC238" s="127"/>
      <c r="AD238" s="127"/>
      <c r="AE238" s="127"/>
      <c r="AF238" s="127"/>
      <c r="AG238" s="127"/>
      <c r="AH238" s="127"/>
      <c r="AI238" s="127"/>
      <c r="AJ238" s="127"/>
      <c r="AK238" s="127"/>
      <c r="AL238" s="127"/>
      <c r="AM238" s="127"/>
    </row>
    <row r="239" spans="1:39" s="75" customFormat="1" ht="15" customHeight="1" x14ac:dyDescent="0.25">
      <c r="A239" s="130"/>
      <c r="B239" s="130"/>
      <c r="C239" s="130"/>
      <c r="D239" s="130"/>
      <c r="E239" s="130"/>
      <c r="F239" s="130"/>
      <c r="G239" s="130"/>
      <c r="H239" s="130"/>
      <c r="I239" s="130"/>
      <c r="J239" s="130"/>
      <c r="K239" s="130"/>
      <c r="L239" s="130"/>
      <c r="M239" s="130"/>
      <c r="N239" s="130"/>
      <c r="O239" s="130"/>
      <c r="P239" s="130"/>
      <c r="Q239" s="130"/>
      <c r="R239" s="130"/>
      <c r="S239" s="130"/>
      <c r="T239" s="127"/>
      <c r="U239" s="127"/>
      <c r="V239" s="127"/>
      <c r="W239" s="127"/>
      <c r="X239" s="127"/>
      <c r="Y239" s="127"/>
      <c r="Z239" s="127"/>
      <c r="AA239" s="127"/>
      <c r="AB239" s="127"/>
      <c r="AC239" s="127"/>
      <c r="AD239" s="127"/>
      <c r="AE239" s="127"/>
      <c r="AF239" s="127"/>
      <c r="AG239" s="127"/>
      <c r="AH239" s="127"/>
      <c r="AI239" s="127"/>
      <c r="AJ239" s="127"/>
      <c r="AK239" s="127"/>
      <c r="AL239" s="127"/>
      <c r="AM239" s="127"/>
    </row>
    <row r="240" spans="1:39" s="75" customFormat="1" ht="15" customHeight="1" x14ac:dyDescent="0.25">
      <c r="A240" s="130"/>
      <c r="B240" s="130"/>
      <c r="C240" s="130"/>
      <c r="D240" s="130"/>
      <c r="E240" s="130"/>
      <c r="F240" s="130"/>
      <c r="G240" s="130"/>
      <c r="H240" s="130"/>
      <c r="I240" s="130"/>
      <c r="J240" s="130"/>
      <c r="K240" s="130"/>
      <c r="L240" s="130"/>
      <c r="M240" s="130"/>
      <c r="N240" s="130"/>
      <c r="O240" s="130"/>
      <c r="P240" s="130"/>
      <c r="Q240" s="130"/>
      <c r="R240" s="130"/>
      <c r="S240" s="130"/>
      <c r="T240" s="127"/>
      <c r="U240" s="127"/>
      <c r="V240" s="127"/>
      <c r="W240" s="127"/>
      <c r="X240" s="127"/>
      <c r="Y240" s="127"/>
      <c r="Z240" s="127"/>
      <c r="AA240" s="127"/>
      <c r="AB240" s="127"/>
      <c r="AC240" s="127"/>
      <c r="AD240" s="127"/>
      <c r="AE240" s="127"/>
      <c r="AF240" s="127"/>
      <c r="AG240" s="127"/>
      <c r="AH240" s="127"/>
      <c r="AI240" s="127"/>
      <c r="AJ240" s="127"/>
      <c r="AK240" s="127"/>
      <c r="AL240" s="127"/>
      <c r="AM240" s="127"/>
    </row>
    <row r="241" spans="1:39" s="75" customFormat="1" ht="15" customHeight="1" x14ac:dyDescent="0.25">
      <c r="A241" s="130"/>
      <c r="B241" s="130"/>
      <c r="C241" s="130"/>
      <c r="D241" s="130"/>
      <c r="E241" s="130"/>
      <c r="F241" s="130"/>
      <c r="G241" s="130"/>
      <c r="H241" s="130"/>
      <c r="I241" s="130"/>
      <c r="J241" s="130"/>
      <c r="K241" s="130"/>
      <c r="L241" s="130"/>
      <c r="M241" s="130"/>
      <c r="N241" s="130"/>
      <c r="O241" s="130"/>
      <c r="P241" s="130"/>
      <c r="Q241" s="130"/>
      <c r="R241" s="130"/>
      <c r="S241" s="130"/>
      <c r="T241" s="127"/>
      <c r="U241" s="127"/>
      <c r="V241" s="127"/>
      <c r="W241" s="127"/>
      <c r="X241" s="127"/>
      <c r="Y241" s="127"/>
      <c r="Z241" s="127"/>
      <c r="AA241" s="127"/>
      <c r="AB241" s="127"/>
      <c r="AC241" s="127"/>
      <c r="AD241" s="127"/>
      <c r="AE241" s="127"/>
      <c r="AF241" s="127"/>
      <c r="AG241" s="127"/>
      <c r="AH241" s="127"/>
      <c r="AI241" s="127"/>
      <c r="AJ241" s="127"/>
      <c r="AK241" s="127"/>
      <c r="AL241" s="127"/>
      <c r="AM241" s="127"/>
    </row>
    <row r="242" spans="1:39" s="75" customFormat="1" ht="15" customHeight="1" x14ac:dyDescent="0.25">
      <c r="A242" s="130"/>
      <c r="B242" s="130"/>
      <c r="C242" s="130"/>
      <c r="D242" s="130"/>
      <c r="E242" s="130"/>
      <c r="F242" s="130"/>
      <c r="G242" s="130"/>
      <c r="H242" s="130"/>
      <c r="I242" s="130"/>
      <c r="J242" s="130"/>
      <c r="K242" s="130"/>
      <c r="L242" s="130"/>
      <c r="M242" s="130"/>
      <c r="N242" s="130"/>
      <c r="O242" s="130"/>
      <c r="P242" s="130"/>
      <c r="Q242" s="130"/>
      <c r="R242" s="130"/>
      <c r="S242" s="130"/>
      <c r="T242" s="127"/>
      <c r="U242" s="127"/>
      <c r="V242" s="127"/>
      <c r="W242" s="127"/>
      <c r="X242" s="127"/>
      <c r="Y242" s="127"/>
      <c r="Z242" s="127"/>
      <c r="AA242" s="127"/>
      <c r="AB242" s="127"/>
      <c r="AC242" s="127"/>
      <c r="AD242" s="127"/>
      <c r="AE242" s="127"/>
      <c r="AF242" s="127"/>
      <c r="AG242" s="127"/>
      <c r="AH242" s="127"/>
      <c r="AI242" s="127"/>
      <c r="AJ242" s="127"/>
      <c r="AK242" s="127"/>
      <c r="AL242" s="127"/>
      <c r="AM242" s="127"/>
    </row>
    <row r="243" spans="1:39" s="75" customFormat="1" ht="15" customHeight="1" x14ac:dyDescent="0.25">
      <c r="A243" s="130"/>
      <c r="B243" s="130"/>
      <c r="C243" s="130"/>
      <c r="D243" s="130"/>
      <c r="E243" s="130"/>
      <c r="F243" s="130"/>
      <c r="G243" s="130"/>
      <c r="H243" s="130"/>
      <c r="I243" s="130"/>
      <c r="J243" s="130"/>
      <c r="K243" s="130"/>
      <c r="L243" s="130"/>
      <c r="M243" s="130"/>
      <c r="N243" s="130"/>
      <c r="O243" s="130"/>
      <c r="P243" s="130"/>
      <c r="Q243" s="130"/>
      <c r="R243" s="130"/>
      <c r="S243" s="130"/>
      <c r="T243" s="127"/>
      <c r="U243" s="127"/>
      <c r="V243" s="127"/>
      <c r="W243" s="127"/>
      <c r="X243" s="127"/>
      <c r="Y243" s="127"/>
      <c r="Z243" s="127"/>
      <c r="AA243" s="127"/>
      <c r="AB243" s="127"/>
      <c r="AC243" s="127"/>
      <c r="AD243" s="127"/>
      <c r="AE243" s="127"/>
      <c r="AF243" s="127"/>
      <c r="AG243" s="127"/>
      <c r="AH243" s="127"/>
      <c r="AI243" s="127"/>
      <c r="AJ243" s="127"/>
      <c r="AK243" s="127"/>
      <c r="AL243" s="127"/>
      <c r="AM243" s="127"/>
    </row>
    <row r="244" spans="1:39" s="75" customFormat="1" ht="15" customHeight="1" x14ac:dyDescent="0.25">
      <c r="A244" s="130"/>
      <c r="B244" s="130"/>
      <c r="C244" s="130"/>
      <c r="D244" s="130"/>
      <c r="E244" s="130"/>
      <c r="F244" s="130"/>
      <c r="G244" s="130"/>
      <c r="H244" s="130"/>
      <c r="I244" s="130"/>
      <c r="J244" s="130"/>
      <c r="K244" s="130"/>
      <c r="L244" s="130"/>
      <c r="M244" s="130"/>
      <c r="N244" s="130"/>
      <c r="O244" s="130"/>
      <c r="P244" s="130"/>
      <c r="Q244" s="130"/>
      <c r="R244" s="130"/>
      <c r="S244" s="130"/>
      <c r="T244" s="127"/>
      <c r="U244" s="127"/>
      <c r="V244" s="127"/>
      <c r="W244" s="127"/>
      <c r="X244" s="127"/>
      <c r="Y244" s="127"/>
      <c r="Z244" s="127"/>
      <c r="AA244" s="127"/>
      <c r="AB244" s="127"/>
      <c r="AC244" s="127"/>
      <c r="AD244" s="127"/>
      <c r="AE244" s="127"/>
      <c r="AF244" s="127"/>
      <c r="AG244" s="127"/>
      <c r="AH244" s="127"/>
      <c r="AI244" s="127"/>
      <c r="AJ244" s="127"/>
      <c r="AK244" s="127"/>
      <c r="AL244" s="127"/>
      <c r="AM244" s="127"/>
    </row>
    <row r="245" spans="1:39" s="75" customFormat="1" ht="15" customHeight="1" x14ac:dyDescent="0.25">
      <c r="A245" s="130"/>
      <c r="B245" s="130"/>
      <c r="C245" s="130"/>
      <c r="D245" s="130"/>
      <c r="E245" s="130"/>
      <c r="F245" s="130"/>
      <c r="G245" s="130"/>
      <c r="H245" s="130"/>
      <c r="I245" s="130"/>
      <c r="J245" s="130"/>
      <c r="K245" s="130"/>
      <c r="L245" s="130"/>
      <c r="M245" s="130"/>
      <c r="N245" s="130"/>
      <c r="O245" s="130"/>
      <c r="P245" s="130"/>
      <c r="Q245" s="130"/>
      <c r="R245" s="130"/>
      <c r="S245" s="130"/>
      <c r="T245" s="127"/>
      <c r="U245" s="127"/>
      <c r="V245" s="127"/>
      <c r="W245" s="127"/>
      <c r="X245" s="127"/>
      <c r="Y245" s="127"/>
      <c r="Z245" s="127"/>
      <c r="AA245" s="127"/>
      <c r="AB245" s="127"/>
      <c r="AC245" s="127"/>
      <c r="AD245" s="127"/>
      <c r="AE245" s="127"/>
      <c r="AF245" s="127"/>
      <c r="AG245" s="127"/>
      <c r="AH245" s="127"/>
      <c r="AI245" s="127"/>
      <c r="AJ245" s="127"/>
      <c r="AK245" s="127"/>
      <c r="AL245" s="127"/>
      <c r="AM245" s="127"/>
    </row>
    <row r="246" spans="1:39" s="75" customFormat="1" ht="15" customHeight="1" x14ac:dyDescent="0.25">
      <c r="A246" s="130"/>
      <c r="B246" s="130"/>
      <c r="C246" s="130"/>
      <c r="D246" s="130"/>
      <c r="E246" s="130"/>
      <c r="F246" s="130"/>
      <c r="G246" s="130"/>
      <c r="H246" s="130"/>
      <c r="I246" s="130"/>
      <c r="J246" s="130"/>
      <c r="K246" s="130"/>
      <c r="L246" s="130"/>
      <c r="M246" s="130"/>
      <c r="N246" s="130"/>
      <c r="O246" s="130"/>
      <c r="P246" s="130"/>
      <c r="Q246" s="130"/>
      <c r="R246" s="130"/>
      <c r="S246" s="130"/>
      <c r="T246" s="127"/>
      <c r="U246" s="127"/>
      <c r="V246" s="127"/>
      <c r="W246" s="127"/>
      <c r="X246" s="127"/>
      <c r="Y246" s="127"/>
      <c r="Z246" s="127"/>
      <c r="AA246" s="127"/>
      <c r="AB246" s="127"/>
      <c r="AC246" s="127"/>
      <c r="AD246" s="127"/>
      <c r="AE246" s="127"/>
      <c r="AF246" s="127"/>
      <c r="AG246" s="127"/>
      <c r="AH246" s="127"/>
      <c r="AI246" s="127"/>
      <c r="AJ246" s="127"/>
      <c r="AK246" s="127"/>
      <c r="AL246" s="127"/>
      <c r="AM246" s="127"/>
    </row>
    <row r="247" spans="1:39" s="75" customFormat="1" ht="15" customHeight="1" x14ac:dyDescent="0.25">
      <c r="A247" s="130"/>
      <c r="B247" s="130"/>
      <c r="C247" s="130"/>
      <c r="D247" s="130"/>
      <c r="E247" s="130"/>
      <c r="F247" s="130"/>
      <c r="G247" s="130"/>
      <c r="H247" s="130"/>
      <c r="I247" s="130"/>
      <c r="J247" s="130"/>
      <c r="K247" s="130"/>
      <c r="L247" s="130"/>
      <c r="M247" s="130"/>
      <c r="N247" s="130"/>
      <c r="O247" s="130"/>
      <c r="P247" s="130"/>
      <c r="Q247" s="130"/>
      <c r="R247" s="130"/>
      <c r="S247" s="130"/>
      <c r="T247" s="127"/>
      <c r="U247" s="127"/>
      <c r="V247" s="127"/>
      <c r="W247" s="127"/>
      <c r="X247" s="127"/>
      <c r="Y247" s="127"/>
      <c r="Z247" s="127"/>
      <c r="AA247" s="127"/>
      <c r="AB247" s="127"/>
      <c r="AC247" s="127"/>
      <c r="AD247" s="127"/>
      <c r="AE247" s="127"/>
      <c r="AF247" s="127"/>
      <c r="AG247" s="127"/>
      <c r="AH247" s="127"/>
      <c r="AI247" s="127"/>
      <c r="AJ247" s="127"/>
      <c r="AK247" s="127"/>
      <c r="AL247" s="127"/>
      <c r="AM247" s="127"/>
    </row>
    <row r="248" spans="1:39" s="75" customFormat="1" ht="15" customHeight="1" x14ac:dyDescent="0.25">
      <c r="A248" s="130"/>
      <c r="B248" s="130"/>
      <c r="C248" s="130"/>
      <c r="D248" s="130"/>
      <c r="E248" s="130"/>
      <c r="F248" s="130"/>
      <c r="G248" s="130"/>
      <c r="H248" s="130"/>
      <c r="I248" s="130"/>
      <c r="J248" s="130"/>
      <c r="K248" s="130"/>
      <c r="L248" s="130"/>
      <c r="M248" s="130"/>
      <c r="N248" s="130"/>
      <c r="O248" s="130"/>
      <c r="P248" s="130"/>
      <c r="Q248" s="130"/>
      <c r="R248" s="130"/>
      <c r="S248" s="130"/>
      <c r="T248" s="127"/>
      <c r="U248" s="127"/>
      <c r="V248" s="127"/>
      <c r="W248" s="127"/>
      <c r="X248" s="127"/>
      <c r="Y248" s="127"/>
      <c r="Z248" s="127"/>
      <c r="AA248" s="127"/>
      <c r="AB248" s="127"/>
      <c r="AC248" s="127"/>
      <c r="AD248" s="127"/>
      <c r="AE248" s="127"/>
      <c r="AF248" s="127"/>
      <c r="AG248" s="127"/>
      <c r="AH248" s="127"/>
      <c r="AI248" s="127"/>
      <c r="AJ248" s="127"/>
      <c r="AK248" s="127"/>
      <c r="AL248" s="127"/>
      <c r="AM248" s="127"/>
    </row>
    <row r="249" spans="1:39" s="75" customFormat="1" ht="15" customHeight="1" x14ac:dyDescent="0.25">
      <c r="A249" s="130"/>
      <c r="B249" s="130"/>
      <c r="C249" s="130"/>
      <c r="D249" s="130"/>
      <c r="E249" s="130"/>
      <c r="F249" s="130"/>
      <c r="G249" s="130"/>
      <c r="H249" s="130"/>
      <c r="I249" s="130"/>
      <c r="J249" s="130"/>
      <c r="K249" s="130"/>
      <c r="L249" s="130"/>
      <c r="M249" s="130"/>
      <c r="N249" s="130"/>
      <c r="O249" s="130"/>
      <c r="P249" s="130"/>
      <c r="Q249" s="130"/>
      <c r="R249" s="130"/>
      <c r="S249" s="130"/>
      <c r="T249" s="127"/>
      <c r="U249" s="127"/>
      <c r="V249" s="127"/>
      <c r="W249" s="127"/>
      <c r="X249" s="127"/>
      <c r="Y249" s="127"/>
      <c r="Z249" s="127"/>
      <c r="AA249" s="127"/>
      <c r="AB249" s="127"/>
      <c r="AC249" s="127"/>
      <c r="AD249" s="127"/>
      <c r="AE249" s="127"/>
      <c r="AF249" s="127"/>
      <c r="AG249" s="127"/>
      <c r="AH249" s="127"/>
      <c r="AI249" s="127"/>
      <c r="AJ249" s="127"/>
      <c r="AK249" s="127"/>
      <c r="AL249" s="127"/>
      <c r="AM249" s="127"/>
    </row>
    <row r="250" spans="1:39" s="75" customFormat="1" ht="15" customHeight="1" x14ac:dyDescent="0.25">
      <c r="A250" s="130"/>
      <c r="B250" s="130"/>
      <c r="C250" s="130"/>
      <c r="D250" s="130"/>
      <c r="E250" s="130"/>
      <c r="F250" s="130"/>
      <c r="G250" s="130"/>
      <c r="H250" s="130"/>
      <c r="I250" s="130"/>
      <c r="J250" s="130"/>
      <c r="K250" s="130"/>
      <c r="L250" s="130"/>
      <c r="M250" s="130"/>
      <c r="N250" s="130"/>
      <c r="O250" s="130"/>
      <c r="P250" s="130"/>
      <c r="Q250" s="130"/>
      <c r="R250" s="130"/>
      <c r="S250" s="130"/>
      <c r="T250" s="127"/>
      <c r="U250" s="127"/>
      <c r="V250" s="127"/>
      <c r="W250" s="127"/>
      <c r="X250" s="127"/>
      <c r="Y250" s="127"/>
      <c r="Z250" s="127"/>
      <c r="AA250" s="127"/>
      <c r="AB250" s="127"/>
      <c r="AC250" s="127"/>
      <c r="AD250" s="127"/>
      <c r="AE250" s="127"/>
      <c r="AF250" s="127"/>
      <c r="AG250" s="127"/>
      <c r="AH250" s="127"/>
      <c r="AI250" s="127"/>
      <c r="AJ250" s="127"/>
      <c r="AK250" s="127"/>
      <c r="AL250" s="127"/>
      <c r="AM250" s="127"/>
    </row>
    <row r="251" spans="1:39" s="75" customFormat="1" ht="15" customHeight="1" x14ac:dyDescent="0.25">
      <c r="A251" s="130"/>
      <c r="B251" s="130"/>
      <c r="C251" s="130"/>
      <c r="D251" s="130"/>
      <c r="E251" s="130"/>
      <c r="F251" s="130"/>
      <c r="G251" s="130"/>
      <c r="H251" s="130"/>
      <c r="I251" s="130"/>
      <c r="J251" s="130"/>
      <c r="K251" s="130"/>
      <c r="L251" s="130"/>
      <c r="M251" s="130"/>
      <c r="N251" s="130"/>
      <c r="O251" s="130"/>
      <c r="P251" s="130"/>
      <c r="Q251" s="130"/>
      <c r="R251" s="130"/>
      <c r="S251" s="130"/>
      <c r="T251" s="127"/>
      <c r="U251" s="127"/>
      <c r="V251" s="127"/>
      <c r="W251" s="127"/>
      <c r="X251" s="127"/>
      <c r="Y251" s="127"/>
      <c r="Z251" s="127"/>
      <c r="AA251" s="127"/>
      <c r="AB251" s="127"/>
      <c r="AC251" s="127"/>
      <c r="AD251" s="127"/>
      <c r="AE251" s="127"/>
      <c r="AF251" s="127"/>
      <c r="AG251" s="127"/>
      <c r="AH251" s="127"/>
      <c r="AI251" s="127"/>
      <c r="AJ251" s="127"/>
      <c r="AK251" s="127"/>
      <c r="AL251" s="127"/>
      <c r="AM251" s="127"/>
    </row>
    <row r="252" spans="1:39" s="75" customFormat="1" ht="15" customHeight="1" x14ac:dyDescent="0.25">
      <c r="A252" s="130"/>
      <c r="B252" s="130"/>
      <c r="C252" s="130"/>
      <c r="D252" s="130"/>
      <c r="E252" s="130"/>
      <c r="F252" s="130"/>
      <c r="G252" s="130"/>
      <c r="H252" s="130"/>
      <c r="I252" s="130"/>
      <c r="J252" s="130"/>
      <c r="K252" s="130"/>
      <c r="L252" s="130"/>
      <c r="M252" s="130"/>
      <c r="N252" s="130"/>
      <c r="O252" s="130"/>
      <c r="P252" s="130"/>
      <c r="Q252" s="130"/>
      <c r="R252" s="130"/>
      <c r="S252" s="130"/>
      <c r="T252" s="127"/>
      <c r="U252" s="127"/>
      <c r="V252" s="127"/>
      <c r="W252" s="127"/>
      <c r="X252" s="127"/>
      <c r="Y252" s="127"/>
      <c r="Z252" s="127"/>
      <c r="AA252" s="127"/>
      <c r="AB252" s="127"/>
      <c r="AC252" s="127"/>
      <c r="AD252" s="127"/>
      <c r="AE252" s="127"/>
      <c r="AF252" s="127"/>
      <c r="AG252" s="127"/>
      <c r="AH252" s="127"/>
      <c r="AI252" s="127"/>
      <c r="AJ252" s="127"/>
      <c r="AK252" s="127"/>
      <c r="AL252" s="127"/>
      <c r="AM252" s="127"/>
    </row>
    <row r="253" spans="1:39" s="75" customFormat="1" ht="15" customHeight="1" x14ac:dyDescent="0.25">
      <c r="A253" s="130"/>
      <c r="B253" s="130"/>
      <c r="C253" s="130"/>
      <c r="D253" s="130"/>
      <c r="E253" s="130"/>
      <c r="F253" s="130"/>
      <c r="G253" s="130"/>
      <c r="H253" s="130"/>
      <c r="I253" s="130"/>
      <c r="J253" s="130"/>
      <c r="K253" s="130"/>
      <c r="L253" s="130"/>
      <c r="M253" s="130"/>
      <c r="N253" s="130"/>
      <c r="O253" s="130"/>
      <c r="P253" s="130"/>
      <c r="Q253" s="130"/>
      <c r="R253" s="130"/>
      <c r="S253" s="130"/>
      <c r="T253" s="127"/>
      <c r="U253" s="127"/>
      <c r="V253" s="127"/>
      <c r="W253" s="127"/>
      <c r="X253" s="127"/>
      <c r="Y253" s="127"/>
      <c r="Z253" s="127"/>
      <c r="AA253" s="127"/>
      <c r="AB253" s="127"/>
      <c r="AC253" s="127"/>
      <c r="AD253" s="127"/>
      <c r="AE253" s="127"/>
      <c r="AF253" s="127"/>
      <c r="AG253" s="127"/>
      <c r="AH253" s="127"/>
      <c r="AI253" s="127"/>
      <c r="AJ253" s="127"/>
      <c r="AK253" s="127"/>
      <c r="AL253" s="127"/>
      <c r="AM253" s="127"/>
    </row>
    <row r="254" spans="1:39" s="75" customFormat="1" ht="15" customHeight="1" x14ac:dyDescent="0.25">
      <c r="A254" s="130"/>
      <c r="B254" s="130"/>
      <c r="C254" s="130"/>
      <c r="D254" s="130"/>
      <c r="E254" s="130"/>
      <c r="F254" s="130"/>
      <c r="G254" s="130"/>
      <c r="H254" s="130"/>
      <c r="I254" s="130"/>
      <c r="J254" s="130"/>
      <c r="K254" s="130"/>
      <c r="L254" s="130"/>
      <c r="M254" s="130"/>
      <c r="N254" s="130"/>
      <c r="O254" s="130"/>
      <c r="P254" s="130"/>
      <c r="Q254" s="130"/>
      <c r="R254" s="130"/>
      <c r="S254" s="130"/>
      <c r="T254" s="127"/>
      <c r="U254" s="127"/>
      <c r="V254" s="127"/>
      <c r="W254" s="127"/>
      <c r="X254" s="127"/>
      <c r="Y254" s="127"/>
      <c r="Z254" s="127"/>
      <c r="AA254" s="127"/>
      <c r="AB254" s="127"/>
      <c r="AC254" s="127"/>
      <c r="AD254" s="127"/>
      <c r="AE254" s="127"/>
      <c r="AF254" s="127"/>
      <c r="AG254" s="127"/>
      <c r="AH254" s="127"/>
      <c r="AI254" s="127"/>
      <c r="AJ254" s="127"/>
      <c r="AK254" s="127"/>
      <c r="AL254" s="127"/>
      <c r="AM254" s="127"/>
    </row>
    <row r="255" spans="1:39" s="75" customFormat="1" ht="15" customHeight="1" x14ac:dyDescent="0.25">
      <c r="A255" s="130"/>
      <c r="B255" s="130"/>
      <c r="C255" s="130"/>
      <c r="D255" s="130"/>
      <c r="E255" s="130"/>
      <c r="F255" s="130"/>
      <c r="G255" s="130"/>
      <c r="H255" s="130"/>
      <c r="I255" s="130"/>
      <c r="J255" s="130"/>
      <c r="K255" s="130"/>
      <c r="L255" s="130"/>
      <c r="M255" s="130"/>
      <c r="N255" s="130"/>
      <c r="O255" s="130"/>
      <c r="P255" s="130"/>
      <c r="Q255" s="130"/>
      <c r="R255" s="130"/>
      <c r="S255" s="130"/>
      <c r="T255" s="127"/>
      <c r="U255" s="127"/>
      <c r="V255" s="127"/>
      <c r="W255" s="127"/>
      <c r="X255" s="127"/>
      <c r="Y255" s="127"/>
      <c r="Z255" s="127"/>
      <c r="AA255" s="127"/>
      <c r="AB255" s="127"/>
      <c r="AC255" s="127"/>
      <c r="AD255" s="127"/>
      <c r="AE255" s="127"/>
      <c r="AF255" s="127"/>
      <c r="AG255" s="127"/>
      <c r="AH255" s="127"/>
      <c r="AI255" s="127"/>
      <c r="AJ255" s="127"/>
      <c r="AK255" s="127"/>
      <c r="AL255" s="127"/>
      <c r="AM255" s="127"/>
    </row>
    <row r="256" spans="1:39" s="75" customFormat="1" ht="15" customHeight="1" x14ac:dyDescent="0.25">
      <c r="A256" s="130"/>
      <c r="B256" s="130"/>
      <c r="C256" s="130"/>
      <c r="D256" s="130"/>
      <c r="E256" s="130"/>
      <c r="F256" s="130"/>
      <c r="G256" s="130"/>
      <c r="H256" s="130"/>
      <c r="I256" s="130"/>
      <c r="J256" s="130"/>
      <c r="K256" s="130"/>
      <c r="L256" s="130"/>
      <c r="M256" s="130"/>
      <c r="N256" s="130"/>
      <c r="O256" s="130"/>
      <c r="P256" s="130"/>
      <c r="Q256" s="130"/>
      <c r="R256" s="130"/>
      <c r="S256" s="130"/>
      <c r="T256" s="127"/>
      <c r="U256" s="127"/>
      <c r="V256" s="127"/>
      <c r="W256" s="127"/>
      <c r="X256" s="127"/>
      <c r="Y256" s="127"/>
      <c r="Z256" s="127"/>
      <c r="AA256" s="127"/>
      <c r="AB256" s="127"/>
      <c r="AC256" s="127"/>
      <c r="AD256" s="127"/>
      <c r="AE256" s="127"/>
      <c r="AF256" s="127"/>
      <c r="AG256" s="127"/>
      <c r="AH256" s="127"/>
      <c r="AI256" s="127"/>
      <c r="AJ256" s="127"/>
      <c r="AK256" s="127"/>
      <c r="AL256" s="127"/>
      <c r="AM256" s="127"/>
    </row>
    <row r="257" spans="1:39" s="75" customFormat="1" ht="15" customHeight="1" x14ac:dyDescent="0.25">
      <c r="A257" s="130"/>
      <c r="B257" s="130"/>
      <c r="C257" s="130"/>
      <c r="D257" s="130"/>
      <c r="E257" s="130"/>
      <c r="F257" s="130"/>
      <c r="G257" s="130"/>
      <c r="H257" s="130"/>
      <c r="I257" s="130"/>
      <c r="J257" s="130"/>
      <c r="K257" s="130"/>
      <c r="L257" s="130"/>
      <c r="M257" s="130"/>
      <c r="N257" s="130"/>
      <c r="O257" s="130"/>
      <c r="P257" s="130"/>
      <c r="Q257" s="130"/>
      <c r="R257" s="130"/>
      <c r="S257" s="130"/>
      <c r="T257" s="127"/>
      <c r="U257" s="127"/>
      <c r="V257" s="127"/>
      <c r="W257" s="127"/>
      <c r="X257" s="127"/>
      <c r="Y257" s="127"/>
      <c r="Z257" s="127"/>
      <c r="AA257" s="127"/>
      <c r="AB257" s="127"/>
      <c r="AC257" s="127"/>
      <c r="AD257" s="127"/>
      <c r="AE257" s="127"/>
      <c r="AF257" s="127"/>
      <c r="AG257" s="127"/>
      <c r="AH257" s="127"/>
      <c r="AI257" s="127"/>
      <c r="AJ257" s="127"/>
      <c r="AK257" s="127"/>
      <c r="AL257" s="127"/>
      <c r="AM257" s="127"/>
    </row>
    <row r="258" spans="1:39" s="75" customFormat="1" ht="15" customHeight="1" x14ac:dyDescent="0.25">
      <c r="A258" s="130"/>
      <c r="B258" s="130"/>
      <c r="C258" s="130"/>
      <c r="D258" s="130"/>
      <c r="E258" s="130"/>
      <c r="F258" s="130"/>
      <c r="G258" s="130"/>
      <c r="H258" s="130"/>
      <c r="I258" s="130"/>
      <c r="J258" s="130"/>
      <c r="K258" s="130"/>
      <c r="L258" s="130"/>
      <c r="M258" s="130"/>
      <c r="N258" s="130"/>
      <c r="O258" s="130"/>
      <c r="P258" s="130"/>
      <c r="Q258" s="130"/>
      <c r="R258" s="130"/>
      <c r="S258" s="130"/>
      <c r="T258" s="127"/>
      <c r="U258" s="127"/>
      <c r="V258" s="127"/>
      <c r="W258" s="127"/>
      <c r="X258" s="127"/>
      <c r="Y258" s="127"/>
      <c r="Z258" s="127"/>
      <c r="AA258" s="127"/>
      <c r="AB258" s="127"/>
      <c r="AC258" s="127"/>
      <c r="AD258" s="127"/>
      <c r="AE258" s="127"/>
      <c r="AF258" s="127"/>
      <c r="AG258" s="127"/>
      <c r="AH258" s="127"/>
      <c r="AI258" s="127"/>
      <c r="AJ258" s="127"/>
      <c r="AK258" s="127"/>
      <c r="AL258" s="127"/>
      <c r="AM258" s="127"/>
    </row>
    <row r="259" spans="1:39" s="75" customFormat="1" ht="15" customHeight="1" x14ac:dyDescent="0.25">
      <c r="A259" s="130"/>
      <c r="B259" s="130"/>
      <c r="C259" s="130"/>
      <c r="D259" s="130"/>
      <c r="E259" s="130"/>
      <c r="F259" s="130"/>
      <c r="G259" s="130"/>
      <c r="H259" s="130"/>
      <c r="I259" s="130"/>
      <c r="J259" s="130"/>
      <c r="K259" s="130"/>
      <c r="L259" s="130"/>
      <c r="M259" s="130"/>
      <c r="N259" s="130"/>
      <c r="O259" s="130"/>
      <c r="P259" s="130"/>
      <c r="Q259" s="130"/>
      <c r="R259" s="130"/>
      <c r="S259" s="130"/>
      <c r="T259" s="127"/>
      <c r="U259" s="127"/>
      <c r="V259" s="127"/>
      <c r="W259" s="127"/>
      <c r="X259" s="127"/>
      <c r="Y259" s="127"/>
      <c r="Z259" s="127"/>
      <c r="AA259" s="127"/>
      <c r="AB259" s="127"/>
      <c r="AC259" s="127"/>
      <c r="AD259" s="127"/>
      <c r="AE259" s="127"/>
      <c r="AF259" s="127"/>
      <c r="AG259" s="127"/>
      <c r="AH259" s="127"/>
      <c r="AI259" s="127"/>
      <c r="AJ259" s="127"/>
      <c r="AK259" s="127"/>
      <c r="AL259" s="127"/>
      <c r="AM259" s="127"/>
    </row>
    <row r="260" spans="1:39" s="75" customFormat="1" ht="15" customHeight="1" x14ac:dyDescent="0.25">
      <c r="A260" s="130"/>
      <c r="B260" s="130"/>
      <c r="C260" s="130"/>
      <c r="D260" s="130"/>
      <c r="E260" s="130"/>
      <c r="F260" s="130"/>
      <c r="G260" s="130"/>
      <c r="H260" s="130"/>
      <c r="I260" s="130"/>
      <c r="J260" s="130"/>
      <c r="K260" s="130"/>
      <c r="L260" s="130"/>
      <c r="M260" s="130"/>
      <c r="N260" s="130"/>
      <c r="O260" s="130"/>
      <c r="P260" s="130"/>
      <c r="Q260" s="130"/>
      <c r="R260" s="130"/>
      <c r="S260" s="130"/>
      <c r="T260" s="127"/>
      <c r="U260" s="127"/>
      <c r="V260" s="127"/>
      <c r="W260" s="127"/>
      <c r="X260" s="127"/>
      <c r="Y260" s="127"/>
      <c r="Z260" s="127"/>
      <c r="AA260" s="127"/>
      <c r="AB260" s="127"/>
      <c r="AC260" s="127"/>
      <c r="AD260" s="127"/>
      <c r="AE260" s="127"/>
      <c r="AF260" s="127"/>
      <c r="AG260" s="127"/>
      <c r="AH260" s="127"/>
      <c r="AI260" s="127"/>
      <c r="AJ260" s="127"/>
      <c r="AK260" s="127"/>
      <c r="AL260" s="127"/>
      <c r="AM260" s="127"/>
    </row>
    <row r="261" spans="1:39" s="75" customFormat="1" ht="15" customHeight="1" x14ac:dyDescent="0.25">
      <c r="A261" s="130"/>
      <c r="B261" s="130"/>
      <c r="C261" s="130"/>
      <c r="D261" s="130"/>
      <c r="E261" s="130"/>
      <c r="F261" s="130"/>
      <c r="G261" s="130"/>
      <c r="H261" s="130"/>
      <c r="I261" s="130"/>
      <c r="J261" s="130"/>
      <c r="K261" s="130"/>
      <c r="L261" s="130"/>
      <c r="M261" s="130"/>
      <c r="N261" s="130"/>
      <c r="O261" s="130"/>
      <c r="P261" s="130"/>
      <c r="Q261" s="130"/>
      <c r="R261" s="130"/>
      <c r="S261" s="130"/>
      <c r="T261" s="127"/>
      <c r="U261" s="127"/>
      <c r="V261" s="127"/>
      <c r="W261" s="127"/>
      <c r="X261" s="127"/>
      <c r="Y261" s="127"/>
      <c r="Z261" s="127"/>
      <c r="AA261" s="127"/>
      <c r="AB261" s="127"/>
      <c r="AC261" s="127"/>
      <c r="AD261" s="127"/>
      <c r="AE261" s="127"/>
      <c r="AF261" s="127"/>
      <c r="AG261" s="127"/>
      <c r="AH261" s="127"/>
      <c r="AI261" s="127"/>
      <c r="AJ261" s="127"/>
      <c r="AK261" s="127"/>
      <c r="AL261" s="127"/>
      <c r="AM261" s="127"/>
    </row>
    <row r="262" spans="1:39" s="75" customFormat="1" ht="15" customHeight="1" x14ac:dyDescent="0.25">
      <c r="A262" s="130"/>
      <c r="B262" s="130"/>
      <c r="C262" s="130"/>
      <c r="D262" s="130"/>
      <c r="E262" s="130"/>
      <c r="F262" s="130"/>
      <c r="G262" s="130"/>
      <c r="H262" s="130"/>
      <c r="I262" s="130"/>
      <c r="J262" s="130"/>
      <c r="K262" s="130"/>
      <c r="L262" s="130"/>
      <c r="M262" s="130"/>
      <c r="N262" s="130"/>
      <c r="O262" s="130"/>
      <c r="P262" s="130"/>
      <c r="Q262" s="130"/>
      <c r="R262" s="130"/>
      <c r="S262" s="130"/>
      <c r="T262" s="127"/>
      <c r="U262" s="127"/>
      <c r="V262" s="127"/>
      <c r="W262" s="127"/>
      <c r="X262" s="127"/>
      <c r="Y262" s="127"/>
      <c r="Z262" s="127"/>
      <c r="AA262" s="127"/>
      <c r="AB262" s="127"/>
      <c r="AC262" s="127"/>
      <c r="AD262" s="127"/>
      <c r="AE262" s="127"/>
      <c r="AF262" s="127"/>
      <c r="AG262" s="127"/>
      <c r="AH262" s="127"/>
      <c r="AI262" s="127"/>
      <c r="AJ262" s="127"/>
      <c r="AK262" s="127"/>
      <c r="AL262" s="127"/>
      <c r="AM262" s="127"/>
    </row>
    <row r="263" spans="1:39" s="75" customFormat="1" ht="15" customHeight="1" x14ac:dyDescent="0.25">
      <c r="A263" s="130"/>
      <c r="B263" s="130"/>
      <c r="C263" s="130"/>
      <c r="D263" s="130"/>
      <c r="E263" s="130"/>
      <c r="F263" s="130"/>
      <c r="G263" s="130"/>
      <c r="H263" s="130"/>
      <c r="I263" s="130"/>
      <c r="J263" s="130"/>
      <c r="K263" s="130"/>
      <c r="L263" s="130"/>
      <c r="M263" s="130"/>
      <c r="N263" s="130"/>
      <c r="O263" s="130"/>
      <c r="P263" s="130"/>
      <c r="Q263" s="130"/>
      <c r="R263" s="130"/>
      <c r="S263" s="130"/>
      <c r="T263" s="127"/>
      <c r="U263" s="127"/>
      <c r="V263" s="127"/>
      <c r="W263" s="127"/>
      <c r="X263" s="127"/>
      <c r="Y263" s="127"/>
      <c r="Z263" s="127"/>
      <c r="AA263" s="127"/>
      <c r="AB263" s="127"/>
      <c r="AC263" s="127"/>
      <c r="AD263" s="127"/>
      <c r="AE263" s="127"/>
      <c r="AF263" s="127"/>
      <c r="AG263" s="127"/>
      <c r="AH263" s="127"/>
      <c r="AI263" s="127"/>
      <c r="AJ263" s="127"/>
      <c r="AK263" s="127"/>
      <c r="AL263" s="127"/>
      <c r="AM263" s="127"/>
    </row>
    <row r="264" spans="1:39" s="75" customFormat="1" ht="15" customHeight="1" x14ac:dyDescent="0.25">
      <c r="A264" s="130"/>
      <c r="B264" s="130"/>
      <c r="C264" s="130"/>
      <c r="D264" s="130"/>
      <c r="E264" s="130"/>
      <c r="F264" s="130"/>
      <c r="G264" s="130"/>
      <c r="H264" s="130"/>
      <c r="I264" s="130"/>
      <c r="J264" s="130"/>
      <c r="K264" s="130"/>
      <c r="L264" s="130"/>
      <c r="M264" s="130"/>
      <c r="N264" s="130"/>
      <c r="O264" s="130"/>
      <c r="P264" s="130"/>
      <c r="Q264" s="130"/>
      <c r="R264" s="130"/>
      <c r="S264" s="130"/>
      <c r="T264" s="127"/>
      <c r="U264" s="127"/>
      <c r="V264" s="127"/>
      <c r="W264" s="127"/>
      <c r="X264" s="127"/>
      <c r="Y264" s="127"/>
      <c r="Z264" s="127"/>
      <c r="AA264" s="127"/>
      <c r="AB264" s="127"/>
      <c r="AC264" s="127"/>
      <c r="AD264" s="127"/>
      <c r="AE264" s="127"/>
      <c r="AF264" s="127"/>
      <c r="AG264" s="127"/>
      <c r="AH264" s="127"/>
      <c r="AI264" s="127"/>
      <c r="AJ264" s="127"/>
      <c r="AK264" s="127"/>
      <c r="AL264" s="127"/>
      <c r="AM264" s="127"/>
    </row>
    <row r="265" spans="1:39" s="75" customFormat="1" ht="15" customHeight="1" x14ac:dyDescent="0.25">
      <c r="A265" s="130"/>
      <c r="B265" s="130"/>
      <c r="C265" s="130"/>
      <c r="D265" s="130"/>
      <c r="E265" s="130"/>
      <c r="F265" s="130"/>
      <c r="G265" s="130"/>
      <c r="H265" s="130"/>
      <c r="I265" s="130"/>
      <c r="J265" s="130"/>
      <c r="K265" s="130"/>
      <c r="L265" s="130"/>
      <c r="M265" s="130"/>
      <c r="N265" s="130"/>
      <c r="O265" s="130"/>
      <c r="P265" s="130"/>
      <c r="Q265" s="130"/>
      <c r="R265" s="130"/>
      <c r="S265" s="130"/>
      <c r="T265" s="127"/>
      <c r="U265" s="127"/>
      <c r="V265" s="127"/>
      <c r="W265" s="127"/>
      <c r="X265" s="127"/>
      <c r="Y265" s="127"/>
      <c r="Z265" s="127"/>
      <c r="AA265" s="127"/>
      <c r="AB265" s="127"/>
      <c r="AC265" s="127"/>
      <c r="AD265" s="127"/>
      <c r="AE265" s="127"/>
      <c r="AF265" s="127"/>
      <c r="AG265" s="127"/>
      <c r="AH265" s="127"/>
      <c r="AI265" s="127"/>
      <c r="AJ265" s="127"/>
      <c r="AK265" s="127"/>
      <c r="AL265" s="127"/>
      <c r="AM265" s="127"/>
    </row>
    <row r="266" spans="1:39" s="75" customFormat="1" ht="15" customHeight="1" x14ac:dyDescent="0.25">
      <c r="A266" s="130"/>
      <c r="B266" s="130"/>
      <c r="C266" s="130"/>
      <c r="D266" s="130"/>
      <c r="E266" s="130"/>
      <c r="F266" s="130"/>
      <c r="G266" s="130"/>
      <c r="H266" s="130"/>
      <c r="I266" s="130"/>
      <c r="J266" s="130"/>
      <c r="K266" s="130"/>
      <c r="L266" s="130"/>
      <c r="M266" s="130"/>
      <c r="N266" s="130"/>
      <c r="O266" s="130"/>
      <c r="P266" s="130"/>
      <c r="Q266" s="130"/>
      <c r="R266" s="130"/>
      <c r="S266" s="130"/>
      <c r="T266" s="127"/>
      <c r="U266" s="127"/>
      <c r="V266" s="127"/>
      <c r="W266" s="127"/>
      <c r="X266" s="127"/>
      <c r="Y266" s="127"/>
      <c r="Z266" s="127"/>
      <c r="AA266" s="127"/>
      <c r="AB266" s="127"/>
      <c r="AC266" s="127"/>
      <c r="AD266" s="127"/>
      <c r="AE266" s="127"/>
      <c r="AF266" s="127"/>
      <c r="AG266" s="127"/>
      <c r="AH266" s="127"/>
      <c r="AI266" s="127"/>
      <c r="AJ266" s="127"/>
      <c r="AK266" s="127"/>
      <c r="AL266" s="127"/>
      <c r="AM266" s="127"/>
    </row>
    <row r="267" spans="1:39" s="75" customFormat="1" ht="15" customHeight="1" x14ac:dyDescent="0.25">
      <c r="A267" s="130"/>
      <c r="B267" s="130"/>
      <c r="C267" s="130"/>
      <c r="D267" s="130"/>
      <c r="E267" s="130"/>
      <c r="F267" s="130"/>
      <c r="G267" s="130"/>
      <c r="H267" s="130"/>
      <c r="I267" s="130"/>
      <c r="J267" s="130"/>
      <c r="K267" s="130"/>
      <c r="L267" s="130"/>
      <c r="M267" s="130"/>
      <c r="N267" s="130"/>
      <c r="O267" s="130"/>
      <c r="P267" s="130"/>
      <c r="Q267" s="130"/>
      <c r="R267" s="130"/>
      <c r="S267" s="130"/>
      <c r="T267" s="127"/>
      <c r="U267" s="127"/>
      <c r="V267" s="127"/>
      <c r="W267" s="127"/>
      <c r="X267" s="127"/>
      <c r="Y267" s="127"/>
      <c r="Z267" s="127"/>
      <c r="AA267" s="127"/>
      <c r="AB267" s="127"/>
      <c r="AC267" s="127"/>
      <c r="AD267" s="127"/>
      <c r="AE267" s="127"/>
      <c r="AF267" s="127"/>
      <c r="AG267" s="127"/>
      <c r="AH267" s="127"/>
      <c r="AI267" s="127"/>
      <c r="AJ267" s="127"/>
      <c r="AK267" s="127"/>
      <c r="AL267" s="127"/>
      <c r="AM267" s="127"/>
    </row>
    <row r="268" spans="1:39" s="75" customFormat="1" ht="15" customHeight="1" x14ac:dyDescent="0.25">
      <c r="A268" s="130"/>
      <c r="B268" s="130"/>
      <c r="C268" s="130"/>
      <c r="D268" s="130"/>
      <c r="E268" s="130"/>
      <c r="F268" s="130"/>
      <c r="G268" s="130"/>
      <c r="H268" s="130"/>
      <c r="I268" s="130"/>
      <c r="J268" s="130"/>
      <c r="K268" s="130"/>
      <c r="L268" s="130"/>
      <c r="M268" s="130"/>
      <c r="N268" s="130"/>
      <c r="O268" s="130"/>
      <c r="P268" s="130"/>
      <c r="Q268" s="130"/>
      <c r="R268" s="130"/>
      <c r="S268" s="130"/>
      <c r="T268" s="127"/>
      <c r="U268" s="127"/>
      <c r="V268" s="127"/>
      <c r="W268" s="127"/>
      <c r="X268" s="127"/>
      <c r="Y268" s="127"/>
      <c r="Z268" s="127"/>
      <c r="AA268" s="127"/>
      <c r="AB268" s="127"/>
      <c r="AC268" s="127"/>
      <c r="AD268" s="127"/>
      <c r="AE268" s="127"/>
      <c r="AF268" s="127"/>
      <c r="AG268" s="127"/>
      <c r="AH268" s="127"/>
      <c r="AI268" s="127"/>
      <c r="AJ268" s="127"/>
      <c r="AK268" s="127"/>
      <c r="AL268" s="127"/>
      <c r="AM268" s="127"/>
    </row>
    <row r="269" spans="1:39" s="75" customFormat="1" ht="15" customHeight="1" x14ac:dyDescent="0.25">
      <c r="A269" s="130"/>
      <c r="B269" s="130"/>
      <c r="C269" s="130"/>
      <c r="D269" s="130"/>
      <c r="E269" s="130"/>
      <c r="F269" s="130"/>
      <c r="G269" s="130"/>
      <c r="H269" s="130"/>
      <c r="I269" s="130"/>
      <c r="J269" s="130"/>
      <c r="K269" s="130"/>
      <c r="L269" s="130"/>
      <c r="M269" s="130"/>
      <c r="N269" s="130"/>
      <c r="O269" s="130"/>
      <c r="P269" s="130"/>
      <c r="Q269" s="130"/>
      <c r="R269" s="130"/>
      <c r="S269" s="130"/>
      <c r="T269" s="127"/>
      <c r="U269" s="127"/>
      <c r="V269" s="127"/>
      <c r="W269" s="127"/>
      <c r="X269" s="127"/>
      <c r="Y269" s="127"/>
      <c r="Z269" s="127"/>
      <c r="AA269" s="127"/>
      <c r="AB269" s="127"/>
      <c r="AC269" s="127"/>
      <c r="AD269" s="127"/>
      <c r="AE269" s="127"/>
      <c r="AF269" s="127"/>
      <c r="AG269" s="127"/>
      <c r="AH269" s="127"/>
      <c r="AI269" s="127"/>
      <c r="AJ269" s="127"/>
      <c r="AK269" s="127"/>
      <c r="AL269" s="127"/>
      <c r="AM269" s="127"/>
    </row>
    <row r="270" spans="1:39" s="75" customFormat="1" ht="15" customHeight="1" x14ac:dyDescent="0.25">
      <c r="A270" s="130"/>
      <c r="B270" s="130"/>
      <c r="C270" s="130"/>
      <c r="D270" s="130"/>
      <c r="E270" s="130"/>
      <c r="F270" s="130"/>
      <c r="G270" s="130"/>
      <c r="H270" s="130"/>
      <c r="I270" s="130"/>
      <c r="J270" s="130"/>
      <c r="K270" s="130"/>
      <c r="L270" s="130"/>
      <c r="M270" s="130"/>
      <c r="N270" s="130"/>
      <c r="O270" s="130"/>
      <c r="P270" s="130"/>
      <c r="Q270" s="130"/>
      <c r="R270" s="130"/>
      <c r="S270" s="130"/>
      <c r="T270" s="127"/>
      <c r="U270" s="127"/>
      <c r="V270" s="127"/>
      <c r="W270" s="127"/>
      <c r="X270" s="127"/>
      <c r="Y270" s="127"/>
      <c r="Z270" s="127"/>
      <c r="AA270" s="127"/>
      <c r="AB270" s="127"/>
      <c r="AC270" s="127"/>
      <c r="AD270" s="127"/>
      <c r="AE270" s="127"/>
      <c r="AF270" s="127"/>
      <c r="AG270" s="127"/>
      <c r="AH270" s="127"/>
      <c r="AI270" s="127"/>
      <c r="AJ270" s="127"/>
      <c r="AK270" s="127"/>
      <c r="AL270" s="127"/>
      <c r="AM270" s="127"/>
    </row>
    <row r="271" spans="1:39" s="75" customFormat="1" ht="15" customHeight="1" x14ac:dyDescent="0.25">
      <c r="A271" s="130"/>
      <c r="B271" s="130"/>
      <c r="C271" s="130"/>
      <c r="D271" s="130"/>
      <c r="E271" s="130"/>
      <c r="F271" s="130"/>
      <c r="G271" s="130"/>
      <c r="H271" s="130"/>
      <c r="I271" s="130"/>
      <c r="J271" s="130"/>
      <c r="K271" s="130"/>
      <c r="L271" s="130"/>
      <c r="M271" s="130"/>
      <c r="N271" s="130"/>
      <c r="O271" s="130"/>
      <c r="P271" s="130"/>
      <c r="Q271" s="130"/>
      <c r="R271" s="130"/>
      <c r="S271" s="130"/>
      <c r="T271" s="127"/>
      <c r="U271" s="127"/>
      <c r="V271" s="127"/>
      <c r="W271" s="127"/>
      <c r="X271" s="127"/>
      <c r="Y271" s="127"/>
      <c r="Z271" s="127"/>
      <c r="AA271" s="127"/>
      <c r="AB271" s="127"/>
      <c r="AC271" s="127"/>
      <c r="AD271" s="127"/>
      <c r="AE271" s="127"/>
      <c r="AF271" s="127"/>
      <c r="AG271" s="127"/>
      <c r="AH271" s="127"/>
      <c r="AI271" s="127"/>
      <c r="AJ271" s="127"/>
      <c r="AK271" s="127"/>
      <c r="AL271" s="127"/>
      <c r="AM271" s="127"/>
    </row>
    <row r="272" spans="1:39" s="75" customFormat="1" ht="15" customHeight="1" x14ac:dyDescent="0.25">
      <c r="A272" s="130"/>
      <c r="B272" s="130"/>
      <c r="C272" s="130"/>
      <c r="D272" s="130"/>
      <c r="E272" s="130"/>
      <c r="F272" s="130"/>
      <c r="G272" s="130"/>
      <c r="H272" s="130"/>
      <c r="I272" s="130"/>
      <c r="J272" s="130"/>
      <c r="K272" s="130"/>
      <c r="L272" s="130"/>
      <c r="M272" s="130"/>
      <c r="N272" s="130"/>
      <c r="O272" s="130"/>
      <c r="P272" s="130"/>
      <c r="Q272" s="130"/>
      <c r="R272" s="130"/>
      <c r="S272" s="130"/>
      <c r="T272" s="127"/>
      <c r="U272" s="127"/>
      <c r="V272" s="127"/>
      <c r="W272" s="127"/>
      <c r="X272" s="127"/>
      <c r="Y272" s="127"/>
      <c r="Z272" s="127"/>
      <c r="AA272" s="127"/>
      <c r="AB272" s="127"/>
      <c r="AC272" s="127"/>
      <c r="AD272" s="127"/>
      <c r="AE272" s="127"/>
      <c r="AF272" s="127"/>
      <c r="AG272" s="127"/>
      <c r="AH272" s="127"/>
      <c r="AI272" s="127"/>
      <c r="AJ272" s="127"/>
      <c r="AK272" s="127"/>
      <c r="AL272" s="127"/>
      <c r="AM272" s="127"/>
    </row>
    <row r="273" spans="1:39" s="75" customFormat="1" ht="15" customHeight="1" x14ac:dyDescent="0.25">
      <c r="A273" s="130"/>
      <c r="B273" s="130"/>
      <c r="C273" s="130"/>
      <c r="D273" s="130"/>
      <c r="E273" s="130"/>
      <c r="F273" s="130"/>
      <c r="G273" s="130"/>
      <c r="H273" s="130"/>
      <c r="I273" s="130"/>
      <c r="J273" s="130"/>
      <c r="K273" s="130"/>
      <c r="L273" s="130"/>
      <c r="M273" s="130"/>
      <c r="N273" s="130"/>
      <c r="O273" s="130"/>
      <c r="P273" s="130"/>
      <c r="Q273" s="130"/>
      <c r="R273" s="130"/>
      <c r="S273" s="130"/>
      <c r="T273" s="127"/>
      <c r="U273" s="127"/>
      <c r="V273" s="127"/>
      <c r="W273" s="127"/>
      <c r="X273" s="127"/>
      <c r="Y273" s="127"/>
      <c r="Z273" s="127"/>
      <c r="AA273" s="127"/>
      <c r="AB273" s="127"/>
      <c r="AC273" s="127"/>
      <c r="AD273" s="127"/>
      <c r="AE273" s="127"/>
      <c r="AF273" s="127"/>
      <c r="AG273" s="127"/>
      <c r="AH273" s="127"/>
      <c r="AI273" s="127"/>
      <c r="AJ273" s="127"/>
      <c r="AK273" s="127"/>
      <c r="AL273" s="127"/>
      <c r="AM273" s="127"/>
    </row>
    <row r="274" spans="1:39" s="75" customFormat="1" ht="15" customHeight="1" x14ac:dyDescent="0.25">
      <c r="A274" s="130"/>
      <c r="B274" s="130"/>
      <c r="C274" s="130"/>
      <c r="D274" s="130"/>
      <c r="E274" s="130"/>
      <c r="F274" s="130"/>
      <c r="G274" s="130"/>
      <c r="H274" s="130"/>
      <c r="I274" s="130"/>
      <c r="J274" s="130"/>
      <c r="K274" s="130"/>
      <c r="L274" s="130"/>
      <c r="M274" s="130"/>
      <c r="N274" s="130"/>
      <c r="O274" s="130"/>
      <c r="P274" s="130"/>
      <c r="Q274" s="130"/>
      <c r="R274" s="130"/>
      <c r="S274" s="130"/>
      <c r="T274" s="127"/>
      <c r="U274" s="127"/>
      <c r="V274" s="127"/>
      <c r="W274" s="127"/>
      <c r="X274" s="127"/>
      <c r="Y274" s="127"/>
      <c r="Z274" s="127"/>
      <c r="AA274" s="127"/>
      <c r="AB274" s="127"/>
      <c r="AC274" s="127"/>
      <c r="AD274" s="127"/>
      <c r="AE274" s="127"/>
      <c r="AF274" s="127"/>
      <c r="AG274" s="127"/>
      <c r="AH274" s="127"/>
      <c r="AI274" s="127"/>
      <c r="AJ274" s="127"/>
      <c r="AK274" s="127"/>
      <c r="AL274" s="127"/>
      <c r="AM274" s="127"/>
    </row>
    <row r="275" spans="1:39" s="75" customFormat="1" ht="15" customHeight="1" x14ac:dyDescent="0.25">
      <c r="A275" s="130"/>
      <c r="B275" s="130"/>
      <c r="C275" s="130"/>
      <c r="D275" s="130"/>
      <c r="E275" s="130"/>
      <c r="F275" s="130"/>
      <c r="G275" s="130"/>
      <c r="H275" s="130"/>
      <c r="I275" s="130"/>
      <c r="J275" s="130"/>
      <c r="K275" s="130"/>
      <c r="L275" s="130"/>
      <c r="M275" s="130"/>
      <c r="N275" s="130"/>
      <c r="O275" s="130"/>
      <c r="P275" s="130"/>
      <c r="Q275" s="130"/>
      <c r="R275" s="130"/>
      <c r="S275" s="130"/>
      <c r="T275" s="127"/>
      <c r="U275" s="127"/>
      <c r="V275" s="127"/>
      <c r="W275" s="127"/>
      <c r="X275" s="127"/>
      <c r="Y275" s="127"/>
      <c r="Z275" s="127"/>
      <c r="AA275" s="127"/>
      <c r="AB275" s="127"/>
      <c r="AC275" s="127"/>
      <c r="AD275" s="127"/>
      <c r="AE275" s="127"/>
      <c r="AF275" s="127"/>
      <c r="AG275" s="127"/>
      <c r="AH275" s="127"/>
      <c r="AI275" s="127"/>
      <c r="AJ275" s="127"/>
      <c r="AK275" s="127"/>
      <c r="AL275" s="127"/>
      <c r="AM275" s="127"/>
    </row>
    <row r="276" spans="1:39" s="75" customFormat="1" ht="15" customHeight="1" x14ac:dyDescent="0.25">
      <c r="A276" s="130"/>
      <c r="B276" s="130"/>
      <c r="C276" s="130"/>
      <c r="D276" s="130"/>
      <c r="E276" s="130"/>
      <c r="F276" s="130"/>
      <c r="G276" s="130"/>
      <c r="H276" s="130"/>
      <c r="I276" s="130"/>
      <c r="J276" s="130"/>
      <c r="K276" s="130"/>
      <c r="L276" s="130"/>
      <c r="M276" s="130"/>
      <c r="N276" s="130"/>
      <c r="O276" s="130"/>
      <c r="P276" s="130"/>
      <c r="Q276" s="130"/>
      <c r="R276" s="130"/>
      <c r="S276" s="130"/>
      <c r="T276" s="127"/>
      <c r="U276" s="127"/>
      <c r="V276" s="127"/>
      <c r="W276" s="127"/>
      <c r="X276" s="127"/>
      <c r="Y276" s="127"/>
      <c r="Z276" s="127"/>
      <c r="AA276" s="127"/>
      <c r="AB276" s="127"/>
      <c r="AC276" s="127"/>
      <c r="AD276" s="127"/>
      <c r="AE276" s="127"/>
      <c r="AF276" s="127"/>
      <c r="AG276" s="127"/>
      <c r="AH276" s="127"/>
      <c r="AI276" s="127"/>
      <c r="AJ276" s="127"/>
      <c r="AK276" s="127"/>
      <c r="AL276" s="127"/>
      <c r="AM276" s="127"/>
    </row>
    <row r="277" spans="1:39" s="75" customFormat="1" ht="15" customHeight="1" x14ac:dyDescent="0.25">
      <c r="A277" s="130"/>
      <c r="B277" s="130"/>
      <c r="C277" s="130"/>
      <c r="D277" s="130"/>
      <c r="E277" s="130"/>
      <c r="F277" s="130"/>
      <c r="G277" s="130"/>
      <c r="H277" s="130"/>
      <c r="I277" s="130"/>
      <c r="J277" s="130"/>
      <c r="K277" s="130"/>
      <c r="L277" s="130"/>
      <c r="M277" s="130"/>
      <c r="N277" s="130"/>
      <c r="O277" s="130"/>
      <c r="P277" s="130"/>
      <c r="Q277" s="130"/>
      <c r="R277" s="130"/>
      <c r="S277" s="130"/>
      <c r="T277" s="127"/>
      <c r="U277" s="127"/>
      <c r="V277" s="127"/>
      <c r="W277" s="127"/>
      <c r="X277" s="127"/>
      <c r="Y277" s="127"/>
      <c r="Z277" s="127"/>
      <c r="AA277" s="127"/>
      <c r="AB277" s="127"/>
      <c r="AC277" s="127"/>
      <c r="AD277" s="127"/>
      <c r="AE277" s="127"/>
      <c r="AF277" s="127"/>
      <c r="AG277" s="127"/>
      <c r="AH277" s="127"/>
      <c r="AI277" s="127"/>
      <c r="AJ277" s="127"/>
      <c r="AK277" s="127"/>
      <c r="AL277" s="127"/>
      <c r="AM277" s="127"/>
    </row>
    <row r="278" spans="1:39" s="75" customFormat="1" ht="15" customHeight="1" x14ac:dyDescent="0.25">
      <c r="A278" s="130"/>
      <c r="B278" s="130"/>
      <c r="C278" s="130"/>
      <c r="D278" s="130"/>
      <c r="E278" s="130"/>
      <c r="F278" s="130"/>
      <c r="G278" s="130"/>
      <c r="H278" s="130"/>
      <c r="I278" s="130"/>
      <c r="J278" s="130"/>
      <c r="K278" s="130"/>
      <c r="L278" s="130"/>
      <c r="M278" s="130"/>
      <c r="N278" s="130"/>
      <c r="O278" s="130"/>
      <c r="P278" s="130"/>
      <c r="Q278" s="130"/>
      <c r="R278" s="130"/>
      <c r="S278" s="130"/>
      <c r="T278" s="127"/>
      <c r="U278" s="127"/>
      <c r="V278" s="127"/>
      <c r="W278" s="127"/>
      <c r="X278" s="127"/>
      <c r="Y278" s="127"/>
      <c r="Z278" s="127"/>
      <c r="AA278" s="127"/>
      <c r="AB278" s="127"/>
      <c r="AC278" s="127"/>
      <c r="AD278" s="127"/>
      <c r="AE278" s="127"/>
      <c r="AF278" s="127"/>
      <c r="AG278" s="127"/>
      <c r="AH278" s="127"/>
      <c r="AI278" s="127"/>
      <c r="AJ278" s="127"/>
      <c r="AK278" s="127"/>
      <c r="AL278" s="127"/>
      <c r="AM278" s="127"/>
    </row>
    <row r="279" spans="1:39" s="75" customFormat="1" ht="15" customHeight="1" x14ac:dyDescent="0.25">
      <c r="A279" s="130"/>
      <c r="B279" s="130"/>
      <c r="C279" s="130"/>
      <c r="D279" s="130"/>
      <c r="E279" s="130"/>
      <c r="F279" s="130"/>
      <c r="G279" s="130"/>
      <c r="H279" s="130"/>
      <c r="I279" s="130"/>
      <c r="J279" s="130"/>
      <c r="K279" s="130"/>
      <c r="L279" s="130"/>
      <c r="M279" s="130"/>
      <c r="N279" s="130"/>
      <c r="O279" s="130"/>
      <c r="P279" s="130"/>
      <c r="Q279" s="130"/>
      <c r="R279" s="130"/>
      <c r="S279" s="130"/>
      <c r="T279" s="127"/>
      <c r="U279" s="127"/>
      <c r="V279" s="127"/>
      <c r="W279" s="127"/>
      <c r="X279" s="127"/>
      <c r="Y279" s="127"/>
      <c r="Z279" s="127"/>
      <c r="AA279" s="127"/>
      <c r="AB279" s="127"/>
      <c r="AC279" s="127"/>
      <c r="AD279" s="127"/>
      <c r="AE279" s="127"/>
      <c r="AF279" s="127"/>
      <c r="AG279" s="127"/>
      <c r="AH279" s="127"/>
      <c r="AI279" s="127"/>
      <c r="AJ279" s="127"/>
      <c r="AK279" s="127"/>
      <c r="AL279" s="127"/>
      <c r="AM279" s="127"/>
    </row>
    <row r="280" spans="1:39" s="75" customFormat="1" ht="15" customHeight="1" x14ac:dyDescent="0.25">
      <c r="A280" s="130"/>
      <c r="B280" s="130"/>
      <c r="C280" s="130"/>
      <c r="D280" s="130"/>
      <c r="E280" s="130"/>
      <c r="F280" s="130"/>
      <c r="G280" s="130"/>
      <c r="H280" s="130"/>
      <c r="I280" s="130"/>
      <c r="J280" s="130"/>
      <c r="K280" s="130"/>
      <c r="L280" s="130"/>
      <c r="M280" s="130"/>
      <c r="N280" s="130"/>
      <c r="O280" s="130"/>
      <c r="P280" s="130"/>
      <c r="Q280" s="130"/>
      <c r="R280" s="130"/>
      <c r="S280" s="130"/>
      <c r="T280" s="127"/>
      <c r="U280" s="127"/>
      <c r="V280" s="127"/>
      <c r="W280" s="127"/>
      <c r="X280" s="127"/>
      <c r="Y280" s="127"/>
      <c r="Z280" s="127"/>
      <c r="AA280" s="127"/>
      <c r="AB280" s="127"/>
      <c r="AC280" s="127"/>
      <c r="AD280" s="127"/>
      <c r="AE280" s="127"/>
      <c r="AF280" s="127"/>
      <c r="AG280" s="127"/>
      <c r="AH280" s="127"/>
      <c r="AI280" s="127"/>
      <c r="AJ280" s="127"/>
      <c r="AK280" s="127"/>
      <c r="AL280" s="127"/>
      <c r="AM280" s="127"/>
    </row>
    <row r="281" spans="1:39" s="75" customFormat="1" ht="15" customHeight="1" x14ac:dyDescent="0.25">
      <c r="A281" s="130"/>
      <c r="B281" s="130"/>
      <c r="C281" s="130"/>
      <c r="D281" s="130"/>
      <c r="E281" s="130"/>
      <c r="F281" s="130"/>
      <c r="G281" s="130"/>
      <c r="H281" s="130"/>
      <c r="I281" s="130"/>
      <c r="J281" s="130"/>
      <c r="K281" s="130"/>
      <c r="L281" s="130"/>
      <c r="M281" s="130"/>
      <c r="N281" s="130"/>
      <c r="O281" s="130"/>
      <c r="P281" s="130"/>
      <c r="Q281" s="130"/>
      <c r="R281" s="130"/>
      <c r="S281" s="130"/>
      <c r="T281" s="127"/>
      <c r="U281" s="127"/>
      <c r="V281" s="127"/>
      <c r="W281" s="127"/>
      <c r="X281" s="127"/>
      <c r="Y281" s="127"/>
      <c r="Z281" s="127"/>
      <c r="AA281" s="127"/>
      <c r="AB281" s="127"/>
      <c r="AC281" s="127"/>
      <c r="AD281" s="127"/>
      <c r="AE281" s="127"/>
      <c r="AF281" s="127"/>
      <c r="AG281" s="127"/>
      <c r="AH281" s="127"/>
      <c r="AI281" s="127"/>
      <c r="AJ281" s="127"/>
      <c r="AK281" s="127"/>
      <c r="AL281" s="127"/>
      <c r="AM281" s="127"/>
    </row>
    <row r="282" spans="1:39" s="75" customFormat="1" ht="15" customHeight="1" x14ac:dyDescent="0.25">
      <c r="A282" s="130"/>
      <c r="B282" s="130"/>
      <c r="C282" s="130"/>
      <c r="D282" s="130"/>
      <c r="E282" s="130"/>
      <c r="F282" s="130"/>
      <c r="G282" s="130"/>
      <c r="H282" s="130"/>
      <c r="I282" s="130"/>
      <c r="J282" s="130"/>
      <c r="K282" s="130"/>
      <c r="L282" s="130"/>
      <c r="M282" s="130"/>
      <c r="N282" s="130"/>
      <c r="O282" s="130"/>
      <c r="P282" s="130"/>
      <c r="Q282" s="130"/>
      <c r="R282" s="130"/>
      <c r="S282" s="130"/>
      <c r="T282" s="127"/>
      <c r="U282" s="127"/>
      <c r="V282" s="127"/>
      <c r="W282" s="127"/>
      <c r="X282" s="127"/>
      <c r="Y282" s="127"/>
      <c r="Z282" s="127"/>
      <c r="AA282" s="127"/>
      <c r="AB282" s="127"/>
      <c r="AC282" s="127"/>
      <c r="AD282" s="127"/>
      <c r="AE282" s="127"/>
      <c r="AF282" s="127"/>
      <c r="AG282" s="127"/>
      <c r="AH282" s="127"/>
      <c r="AI282" s="127"/>
      <c r="AJ282" s="127"/>
      <c r="AK282" s="127"/>
      <c r="AL282" s="127"/>
      <c r="AM282" s="127"/>
    </row>
    <row r="283" spans="1:39" s="75" customFormat="1" ht="15" customHeight="1" x14ac:dyDescent="0.25">
      <c r="A283" s="130"/>
      <c r="B283" s="130"/>
      <c r="C283" s="130"/>
      <c r="D283" s="130"/>
      <c r="E283" s="130"/>
      <c r="F283" s="130"/>
      <c r="G283" s="130"/>
      <c r="H283" s="130"/>
      <c r="I283" s="130"/>
      <c r="J283" s="130"/>
      <c r="K283" s="130"/>
      <c r="L283" s="130"/>
      <c r="M283" s="130"/>
      <c r="N283" s="130"/>
      <c r="O283" s="130"/>
      <c r="P283" s="130"/>
      <c r="Q283" s="130"/>
      <c r="R283" s="130"/>
      <c r="S283" s="130"/>
      <c r="T283" s="127"/>
      <c r="U283" s="127"/>
      <c r="V283" s="127"/>
      <c r="W283" s="127"/>
      <c r="X283" s="127"/>
      <c r="Y283" s="127"/>
      <c r="Z283" s="127"/>
      <c r="AA283" s="127"/>
      <c r="AB283" s="127"/>
      <c r="AC283" s="127"/>
      <c r="AD283" s="127"/>
      <c r="AE283" s="127"/>
      <c r="AF283" s="127"/>
      <c r="AG283" s="127"/>
      <c r="AH283" s="127"/>
      <c r="AI283" s="127"/>
      <c r="AJ283" s="127"/>
      <c r="AK283" s="127"/>
      <c r="AL283" s="127"/>
      <c r="AM283" s="127"/>
    </row>
    <row r="284" spans="1:39" s="75" customFormat="1" ht="15" customHeight="1" x14ac:dyDescent="0.25">
      <c r="A284" s="130"/>
      <c r="B284" s="130"/>
      <c r="C284" s="130"/>
      <c r="D284" s="130"/>
      <c r="E284" s="130"/>
      <c r="F284" s="130"/>
      <c r="G284" s="130"/>
      <c r="H284" s="130"/>
      <c r="I284" s="130"/>
      <c r="J284" s="130"/>
      <c r="K284" s="130"/>
      <c r="L284" s="130"/>
      <c r="M284" s="130"/>
      <c r="N284" s="130"/>
      <c r="O284" s="130"/>
      <c r="P284" s="130"/>
      <c r="Q284" s="130"/>
      <c r="R284" s="130"/>
      <c r="S284" s="130"/>
      <c r="T284" s="127"/>
      <c r="U284" s="127"/>
      <c r="V284" s="127"/>
      <c r="W284" s="127"/>
      <c r="X284" s="127"/>
      <c r="Y284" s="127"/>
      <c r="Z284" s="127"/>
      <c r="AA284" s="127"/>
      <c r="AB284" s="127"/>
      <c r="AC284" s="127"/>
      <c r="AD284" s="127"/>
      <c r="AE284" s="127"/>
      <c r="AF284" s="127"/>
      <c r="AG284" s="127"/>
      <c r="AH284" s="127"/>
      <c r="AI284" s="127"/>
      <c r="AJ284" s="127"/>
      <c r="AK284" s="127"/>
      <c r="AL284" s="127"/>
      <c r="AM284" s="127"/>
    </row>
    <row r="285" spans="1:39" s="75" customFormat="1" ht="15" customHeight="1" x14ac:dyDescent="0.25">
      <c r="A285" s="130"/>
      <c r="B285" s="130"/>
      <c r="C285" s="130"/>
      <c r="D285" s="130"/>
      <c r="E285" s="130"/>
      <c r="F285" s="130"/>
      <c r="G285" s="130"/>
      <c r="H285" s="130"/>
      <c r="I285" s="130"/>
      <c r="J285" s="130"/>
      <c r="K285" s="130"/>
      <c r="L285" s="130"/>
      <c r="M285" s="130"/>
      <c r="N285" s="130"/>
      <c r="O285" s="130"/>
      <c r="P285" s="130"/>
      <c r="Q285" s="130"/>
      <c r="R285" s="130"/>
      <c r="S285" s="130"/>
      <c r="T285" s="127"/>
      <c r="U285" s="127"/>
      <c r="V285" s="127"/>
      <c r="W285" s="127"/>
      <c r="X285" s="127"/>
      <c r="Y285" s="127"/>
      <c r="Z285" s="127"/>
      <c r="AA285" s="127"/>
      <c r="AB285" s="127"/>
      <c r="AC285" s="127"/>
      <c r="AD285" s="127"/>
      <c r="AE285" s="127"/>
      <c r="AF285" s="127"/>
      <c r="AG285" s="127"/>
      <c r="AH285" s="127"/>
      <c r="AI285" s="127"/>
      <c r="AJ285" s="127"/>
      <c r="AK285" s="127"/>
      <c r="AL285" s="127"/>
      <c r="AM285" s="127"/>
    </row>
    <row r="286" spans="1:39" s="75" customFormat="1" ht="15" customHeight="1" x14ac:dyDescent="0.25">
      <c r="A286" s="130"/>
      <c r="B286" s="130"/>
      <c r="C286" s="130"/>
      <c r="D286" s="130"/>
      <c r="E286" s="130"/>
      <c r="F286" s="130"/>
      <c r="G286" s="130"/>
      <c r="H286" s="130"/>
      <c r="I286" s="130"/>
      <c r="J286" s="130"/>
      <c r="K286" s="130"/>
      <c r="L286" s="130"/>
      <c r="M286" s="130"/>
      <c r="N286" s="130"/>
      <c r="O286" s="130"/>
      <c r="P286" s="130"/>
      <c r="Q286" s="130"/>
      <c r="R286" s="130"/>
      <c r="S286" s="130"/>
      <c r="T286" s="127"/>
      <c r="U286" s="127"/>
      <c r="V286" s="127"/>
      <c r="W286" s="127"/>
      <c r="X286" s="127"/>
      <c r="Y286" s="127"/>
      <c r="Z286" s="127"/>
      <c r="AA286" s="127"/>
      <c r="AB286" s="127"/>
      <c r="AC286" s="127"/>
      <c r="AD286" s="127"/>
      <c r="AE286" s="127"/>
      <c r="AF286" s="127"/>
      <c r="AG286" s="127"/>
      <c r="AH286" s="127"/>
      <c r="AI286" s="127"/>
      <c r="AJ286" s="127"/>
      <c r="AK286" s="127"/>
      <c r="AL286" s="127"/>
      <c r="AM286" s="127"/>
    </row>
    <row r="287" spans="1:39" ht="15" customHeight="1" x14ac:dyDescent="0.25">
      <c r="A287" s="130"/>
      <c r="B287" s="130"/>
      <c r="C287" s="130"/>
      <c r="D287" s="130"/>
      <c r="E287" s="130"/>
      <c r="F287" s="130"/>
      <c r="G287" s="130"/>
      <c r="H287" s="130"/>
      <c r="I287" s="130"/>
      <c r="J287" s="130"/>
      <c r="K287" s="130"/>
      <c r="L287" s="130"/>
      <c r="M287" s="130"/>
      <c r="N287" s="130"/>
      <c r="O287" s="130"/>
      <c r="P287" s="130"/>
      <c r="Q287" s="130"/>
      <c r="R287" s="130"/>
      <c r="S287" s="130"/>
      <c r="T287" s="127"/>
      <c r="U287" s="127"/>
      <c r="V287" s="127"/>
      <c r="W287" s="127"/>
      <c r="X287" s="127"/>
      <c r="Y287" s="127"/>
      <c r="Z287" s="127"/>
      <c r="AA287" s="127"/>
      <c r="AB287" s="127"/>
      <c r="AC287" s="127"/>
      <c r="AD287" s="127"/>
      <c r="AE287" s="127"/>
      <c r="AF287" s="127"/>
      <c r="AG287" s="127"/>
      <c r="AH287" s="127"/>
      <c r="AI287" s="127"/>
      <c r="AJ287" s="127"/>
      <c r="AK287" s="127"/>
      <c r="AL287" s="127"/>
      <c r="AM287" s="127"/>
    </row>
    <row r="288" spans="1:39" ht="15" customHeight="1" x14ac:dyDescent="0.25">
      <c r="A288" s="130"/>
      <c r="B288" s="130"/>
      <c r="C288" s="130"/>
      <c r="D288" s="130"/>
      <c r="E288" s="130"/>
      <c r="F288" s="130"/>
      <c r="G288" s="130"/>
      <c r="H288" s="130"/>
      <c r="I288" s="130"/>
      <c r="J288" s="130"/>
      <c r="K288" s="130"/>
      <c r="L288" s="130"/>
      <c r="M288" s="130"/>
      <c r="N288" s="130"/>
      <c r="O288" s="130"/>
      <c r="P288" s="130"/>
      <c r="Q288" s="130"/>
      <c r="R288" s="130"/>
      <c r="S288" s="130"/>
      <c r="T288" s="127"/>
      <c r="U288" s="127"/>
      <c r="V288" s="127"/>
      <c r="W288" s="127"/>
      <c r="X288" s="127"/>
      <c r="Y288" s="127"/>
      <c r="Z288" s="127"/>
      <c r="AA288" s="127"/>
      <c r="AB288" s="127"/>
      <c r="AC288" s="127"/>
      <c r="AD288" s="127"/>
      <c r="AE288" s="127"/>
      <c r="AF288" s="127"/>
      <c r="AG288" s="127"/>
      <c r="AH288" s="127"/>
      <c r="AI288" s="127"/>
      <c r="AJ288" s="127"/>
      <c r="AK288" s="127"/>
      <c r="AL288" s="127"/>
      <c r="AM288" s="127"/>
    </row>
    <row r="289" spans="1:39" ht="15" customHeight="1" x14ac:dyDescent="0.25">
      <c r="A289" s="130"/>
      <c r="B289" s="130"/>
      <c r="C289" s="130"/>
      <c r="D289" s="130"/>
      <c r="E289" s="130"/>
      <c r="F289" s="130"/>
      <c r="G289" s="130"/>
      <c r="H289" s="130"/>
      <c r="I289" s="130"/>
      <c r="J289" s="130"/>
      <c r="K289" s="130"/>
      <c r="L289" s="130"/>
      <c r="M289" s="130"/>
      <c r="N289" s="130"/>
      <c r="O289" s="130"/>
      <c r="P289" s="130"/>
      <c r="Q289" s="130"/>
      <c r="R289" s="130"/>
      <c r="S289" s="130"/>
      <c r="T289" s="127"/>
      <c r="U289" s="127"/>
      <c r="V289" s="127"/>
      <c r="W289" s="127"/>
      <c r="X289" s="127"/>
      <c r="Y289" s="127"/>
      <c r="Z289" s="127"/>
      <c r="AA289" s="127"/>
      <c r="AB289" s="127"/>
      <c r="AC289" s="127"/>
      <c r="AD289" s="127"/>
      <c r="AE289" s="127"/>
      <c r="AF289" s="127"/>
      <c r="AG289" s="127"/>
      <c r="AH289" s="127"/>
      <c r="AI289" s="127"/>
      <c r="AJ289" s="127"/>
      <c r="AK289" s="127"/>
      <c r="AL289" s="127"/>
      <c r="AM289" s="127"/>
    </row>
    <row r="290" spans="1:39" ht="15" customHeight="1" x14ac:dyDescent="0.25">
      <c r="A290" s="130"/>
      <c r="B290" s="130"/>
      <c r="C290" s="130"/>
      <c r="D290" s="130"/>
      <c r="E290" s="130"/>
      <c r="F290" s="130"/>
      <c r="G290" s="130"/>
      <c r="H290" s="130"/>
      <c r="I290" s="130"/>
      <c r="J290" s="130"/>
      <c r="K290" s="130"/>
      <c r="L290" s="130"/>
      <c r="M290" s="130"/>
      <c r="N290" s="130"/>
      <c r="O290" s="130"/>
      <c r="P290" s="130"/>
      <c r="Q290" s="130"/>
      <c r="R290" s="130"/>
      <c r="S290" s="130"/>
      <c r="T290" s="127"/>
      <c r="U290" s="127"/>
      <c r="V290" s="127"/>
      <c r="W290" s="127"/>
      <c r="X290" s="127"/>
      <c r="Y290" s="127"/>
      <c r="Z290" s="127"/>
      <c r="AA290" s="127"/>
      <c r="AB290" s="127"/>
      <c r="AC290" s="127"/>
      <c r="AD290" s="127"/>
      <c r="AE290" s="127"/>
      <c r="AF290" s="127"/>
      <c r="AG290" s="127"/>
      <c r="AH290" s="127"/>
      <c r="AI290" s="127"/>
      <c r="AJ290" s="127"/>
      <c r="AK290" s="127"/>
      <c r="AL290" s="127"/>
      <c r="AM290" s="127"/>
    </row>
    <row r="291" spans="1:39" ht="15" customHeight="1" x14ac:dyDescent="0.25">
      <c r="A291" s="130"/>
      <c r="B291" s="130"/>
      <c r="C291" s="130"/>
      <c r="D291" s="130"/>
      <c r="E291" s="130"/>
      <c r="F291" s="130"/>
      <c r="G291" s="130"/>
      <c r="H291" s="130"/>
      <c r="I291" s="130"/>
      <c r="J291" s="130"/>
      <c r="K291" s="130"/>
      <c r="L291" s="130"/>
      <c r="M291" s="130"/>
      <c r="N291" s="130"/>
      <c r="O291" s="130"/>
      <c r="P291" s="130"/>
      <c r="Q291" s="130"/>
      <c r="R291" s="130"/>
      <c r="S291" s="130"/>
      <c r="T291" s="127"/>
      <c r="U291" s="127"/>
      <c r="V291" s="127"/>
      <c r="W291" s="127"/>
      <c r="X291" s="127"/>
      <c r="Y291" s="127"/>
      <c r="Z291" s="127"/>
      <c r="AA291" s="127"/>
      <c r="AB291" s="127"/>
      <c r="AC291" s="127"/>
      <c r="AD291" s="127"/>
      <c r="AE291" s="127"/>
      <c r="AF291" s="127"/>
      <c r="AG291" s="127"/>
      <c r="AH291" s="127"/>
      <c r="AI291" s="127"/>
      <c r="AJ291" s="127"/>
      <c r="AK291" s="127"/>
      <c r="AL291" s="127"/>
      <c r="AM291" s="127"/>
    </row>
    <row r="292" spans="1:39" ht="15" customHeight="1" x14ac:dyDescent="0.25">
      <c r="A292" s="130"/>
      <c r="B292" s="130"/>
      <c r="C292" s="130"/>
      <c r="D292" s="130"/>
      <c r="E292" s="130"/>
      <c r="F292" s="130"/>
      <c r="G292" s="130"/>
      <c r="H292" s="130"/>
      <c r="I292" s="130"/>
      <c r="J292" s="130"/>
      <c r="K292" s="130"/>
      <c r="L292" s="130"/>
      <c r="M292" s="130"/>
      <c r="N292" s="130"/>
      <c r="O292" s="130"/>
      <c r="P292" s="130"/>
      <c r="Q292" s="130"/>
      <c r="R292" s="130"/>
      <c r="S292" s="130"/>
      <c r="T292" s="127"/>
      <c r="U292" s="127"/>
      <c r="V292" s="127"/>
      <c r="W292" s="127"/>
      <c r="X292" s="127"/>
      <c r="Y292" s="127"/>
      <c r="Z292" s="127"/>
      <c r="AA292" s="127"/>
      <c r="AB292" s="127"/>
      <c r="AC292" s="127"/>
      <c r="AD292" s="127"/>
      <c r="AE292" s="127"/>
      <c r="AF292" s="127"/>
      <c r="AG292" s="127"/>
      <c r="AH292" s="127"/>
      <c r="AI292" s="127"/>
      <c r="AJ292" s="127"/>
      <c r="AK292" s="127"/>
      <c r="AL292" s="127"/>
      <c r="AM292" s="127"/>
    </row>
    <row r="293" spans="1:39" ht="15" customHeight="1" x14ac:dyDescent="0.25">
      <c r="A293" s="130"/>
      <c r="B293" s="130"/>
      <c r="C293" s="130"/>
      <c r="D293" s="130"/>
      <c r="E293" s="130"/>
      <c r="F293" s="130"/>
      <c r="G293" s="130"/>
      <c r="H293" s="130"/>
      <c r="I293" s="130"/>
      <c r="J293" s="130"/>
      <c r="K293" s="130"/>
      <c r="L293" s="130"/>
      <c r="M293" s="130"/>
      <c r="N293" s="130"/>
      <c r="O293" s="130"/>
      <c r="P293" s="130"/>
      <c r="Q293" s="130"/>
      <c r="R293" s="130"/>
      <c r="S293" s="130"/>
      <c r="T293" s="127"/>
      <c r="U293" s="127"/>
      <c r="V293" s="127"/>
      <c r="W293" s="127"/>
      <c r="X293" s="127"/>
      <c r="Y293" s="127"/>
      <c r="Z293" s="127"/>
      <c r="AA293" s="127"/>
      <c r="AB293" s="127"/>
      <c r="AC293" s="127"/>
      <c r="AD293" s="127"/>
      <c r="AE293" s="127"/>
      <c r="AF293" s="127"/>
      <c r="AG293" s="127"/>
      <c r="AH293" s="127"/>
      <c r="AI293" s="127"/>
      <c r="AJ293" s="127"/>
      <c r="AK293" s="127"/>
      <c r="AL293" s="127"/>
      <c r="AM293" s="127"/>
    </row>
    <row r="294" spans="1:39" ht="15" customHeight="1" x14ac:dyDescent="0.25">
      <c r="A294" s="130"/>
      <c r="B294" s="130"/>
      <c r="C294" s="130"/>
      <c r="D294" s="130"/>
      <c r="E294" s="130"/>
      <c r="F294" s="130"/>
      <c r="G294" s="130"/>
      <c r="H294" s="130"/>
      <c r="I294" s="130"/>
      <c r="J294" s="130"/>
      <c r="K294" s="130"/>
      <c r="L294" s="130"/>
      <c r="M294" s="130"/>
      <c r="N294" s="130"/>
      <c r="O294" s="130"/>
      <c r="P294" s="130"/>
      <c r="Q294" s="130"/>
      <c r="R294" s="130"/>
      <c r="S294" s="130"/>
      <c r="T294" s="127"/>
      <c r="U294" s="127"/>
      <c r="V294" s="127"/>
      <c r="W294" s="127"/>
      <c r="X294" s="127"/>
      <c r="Y294" s="127"/>
      <c r="Z294" s="127"/>
      <c r="AA294" s="127"/>
      <c r="AB294" s="127"/>
      <c r="AC294" s="127"/>
      <c r="AD294" s="127"/>
      <c r="AE294" s="127"/>
      <c r="AF294" s="127"/>
      <c r="AG294" s="127"/>
      <c r="AH294" s="127"/>
      <c r="AI294" s="127"/>
      <c r="AJ294" s="127"/>
      <c r="AK294" s="127"/>
      <c r="AL294" s="127"/>
      <c r="AM294" s="127"/>
    </row>
    <row r="295" spans="1:39" ht="15" customHeight="1" x14ac:dyDescent="0.25">
      <c r="A295" s="130"/>
      <c r="B295" s="130"/>
      <c r="C295" s="130"/>
      <c r="D295" s="130"/>
      <c r="E295" s="130"/>
      <c r="F295" s="130"/>
      <c r="G295" s="130"/>
      <c r="H295" s="130"/>
      <c r="I295" s="130"/>
      <c r="J295" s="130"/>
      <c r="K295" s="130"/>
      <c r="L295" s="130"/>
      <c r="M295" s="130"/>
      <c r="N295" s="130"/>
      <c r="O295" s="130"/>
      <c r="P295" s="130"/>
      <c r="Q295" s="130"/>
      <c r="R295" s="130"/>
      <c r="S295" s="130"/>
      <c r="T295" s="127"/>
      <c r="U295" s="127"/>
      <c r="V295" s="127"/>
      <c r="W295" s="127"/>
      <c r="X295" s="127"/>
      <c r="Y295" s="127"/>
      <c r="Z295" s="127"/>
      <c r="AA295" s="127"/>
      <c r="AB295" s="127"/>
      <c r="AC295" s="127"/>
      <c r="AD295" s="127"/>
      <c r="AE295" s="127"/>
      <c r="AF295" s="127"/>
      <c r="AG295" s="127"/>
      <c r="AH295" s="127"/>
      <c r="AI295" s="127"/>
      <c r="AJ295" s="127"/>
      <c r="AK295" s="127"/>
      <c r="AL295" s="127"/>
      <c r="AM295" s="127"/>
    </row>
    <row r="296" spans="1:39" ht="15" customHeight="1" x14ac:dyDescent="0.25">
      <c r="A296" s="130"/>
      <c r="B296" s="130"/>
      <c r="C296" s="130"/>
      <c r="D296" s="130"/>
      <c r="E296" s="130"/>
      <c r="F296" s="130"/>
      <c r="G296" s="130"/>
      <c r="H296" s="130"/>
      <c r="I296" s="130"/>
      <c r="J296" s="130"/>
      <c r="K296" s="130"/>
      <c r="L296" s="130"/>
      <c r="M296" s="130"/>
      <c r="N296" s="130"/>
      <c r="O296" s="130"/>
      <c r="P296" s="130"/>
      <c r="Q296" s="130"/>
      <c r="R296" s="130"/>
      <c r="S296" s="130"/>
      <c r="T296" s="127"/>
      <c r="U296" s="127"/>
      <c r="V296" s="127"/>
      <c r="W296" s="127"/>
      <c r="X296" s="127"/>
      <c r="Y296" s="127"/>
      <c r="Z296" s="127"/>
      <c r="AA296" s="127"/>
      <c r="AB296" s="127"/>
      <c r="AC296" s="127"/>
      <c r="AD296" s="127"/>
      <c r="AE296" s="127"/>
      <c r="AF296" s="127"/>
      <c r="AG296" s="127"/>
      <c r="AH296" s="127"/>
      <c r="AI296" s="127"/>
      <c r="AJ296" s="127"/>
      <c r="AK296" s="127"/>
      <c r="AL296" s="127"/>
      <c r="AM296" s="127"/>
    </row>
    <row r="297" spans="1:39" ht="15" customHeight="1" x14ac:dyDescent="0.25">
      <c r="A297" s="130"/>
      <c r="B297" s="130"/>
      <c r="C297" s="130"/>
      <c r="D297" s="130"/>
      <c r="E297" s="130"/>
      <c r="F297" s="130"/>
      <c r="G297" s="130"/>
      <c r="H297" s="130"/>
      <c r="I297" s="130"/>
      <c r="J297" s="130"/>
      <c r="K297" s="130"/>
      <c r="L297" s="130"/>
      <c r="M297" s="130"/>
      <c r="N297" s="130"/>
      <c r="O297" s="130"/>
      <c r="P297" s="130"/>
      <c r="Q297" s="130"/>
      <c r="R297" s="130"/>
      <c r="S297" s="130"/>
      <c r="T297" s="127"/>
      <c r="U297" s="127"/>
      <c r="V297" s="127"/>
      <c r="W297" s="127"/>
      <c r="X297" s="127"/>
      <c r="Y297" s="127"/>
      <c r="Z297" s="127"/>
      <c r="AA297" s="127"/>
      <c r="AB297" s="127"/>
      <c r="AC297" s="127"/>
      <c r="AD297" s="127"/>
      <c r="AE297" s="127"/>
      <c r="AF297" s="127"/>
      <c r="AG297" s="127"/>
      <c r="AH297" s="127"/>
      <c r="AI297" s="127"/>
      <c r="AJ297" s="127"/>
      <c r="AK297" s="127"/>
      <c r="AL297" s="127"/>
      <c r="AM297" s="127"/>
    </row>
    <row r="298" spans="1:39" ht="15" customHeight="1" x14ac:dyDescent="0.25">
      <c r="A298" s="130"/>
      <c r="B298" s="130"/>
      <c r="C298" s="130"/>
      <c r="D298" s="130"/>
      <c r="E298" s="130"/>
      <c r="F298" s="130"/>
      <c r="G298" s="130"/>
      <c r="H298" s="130"/>
      <c r="I298" s="130"/>
      <c r="J298" s="130"/>
      <c r="K298" s="130"/>
      <c r="L298" s="130"/>
      <c r="M298" s="130"/>
      <c r="N298" s="130"/>
      <c r="O298" s="130"/>
      <c r="P298" s="130"/>
      <c r="Q298" s="130"/>
      <c r="R298" s="130"/>
      <c r="S298" s="130"/>
      <c r="T298" s="127"/>
      <c r="U298" s="127"/>
      <c r="V298" s="127"/>
      <c r="W298" s="127"/>
      <c r="X298" s="127"/>
      <c r="Y298" s="127"/>
      <c r="Z298" s="127"/>
      <c r="AA298" s="127"/>
      <c r="AB298" s="127"/>
      <c r="AC298" s="127"/>
      <c r="AD298" s="127"/>
      <c r="AE298" s="127"/>
      <c r="AF298" s="127"/>
      <c r="AG298" s="127"/>
      <c r="AH298" s="127"/>
      <c r="AI298" s="127"/>
      <c r="AJ298" s="127"/>
      <c r="AK298" s="127"/>
      <c r="AL298" s="127"/>
      <c r="AM298" s="127"/>
    </row>
    <row r="299" spans="1:39" ht="15" customHeight="1" x14ac:dyDescent="0.25">
      <c r="A299" s="130"/>
      <c r="B299" s="130"/>
      <c r="C299" s="130"/>
      <c r="D299" s="130"/>
      <c r="E299" s="130"/>
      <c r="F299" s="130"/>
      <c r="G299" s="130"/>
      <c r="H299" s="130"/>
      <c r="I299" s="130"/>
      <c r="J299" s="130"/>
      <c r="K299" s="130"/>
      <c r="L299" s="130"/>
      <c r="M299" s="130"/>
      <c r="N299" s="130"/>
      <c r="O299" s="130"/>
      <c r="P299" s="130"/>
      <c r="Q299" s="130"/>
      <c r="R299" s="130"/>
      <c r="S299" s="130"/>
      <c r="T299" s="127"/>
      <c r="U299" s="127"/>
      <c r="V299" s="127"/>
      <c r="W299" s="127"/>
      <c r="X299" s="127"/>
      <c r="Y299" s="127"/>
      <c r="Z299" s="127"/>
      <c r="AA299" s="127"/>
      <c r="AB299" s="127"/>
      <c r="AC299" s="127"/>
      <c r="AD299" s="127"/>
      <c r="AE299" s="127"/>
      <c r="AF299" s="127"/>
      <c r="AG299" s="127"/>
      <c r="AH299" s="127"/>
      <c r="AI299" s="127"/>
      <c r="AJ299" s="127"/>
      <c r="AK299" s="127"/>
      <c r="AL299" s="127"/>
      <c r="AM299" s="127"/>
    </row>
    <row r="300" spans="1:39" ht="15" customHeight="1" x14ac:dyDescent="0.25">
      <c r="A300" s="130"/>
      <c r="B300" s="130"/>
      <c r="C300" s="130"/>
      <c r="D300" s="130"/>
      <c r="E300" s="130"/>
      <c r="F300" s="130"/>
      <c r="G300" s="130"/>
      <c r="H300" s="130"/>
      <c r="I300" s="130"/>
      <c r="J300" s="130"/>
      <c r="K300" s="130"/>
      <c r="L300" s="130"/>
      <c r="M300" s="130"/>
      <c r="N300" s="130"/>
      <c r="O300" s="130"/>
      <c r="P300" s="130"/>
      <c r="Q300" s="130"/>
      <c r="R300" s="130"/>
      <c r="S300" s="130"/>
      <c r="T300" s="127"/>
      <c r="U300" s="127"/>
      <c r="V300" s="127"/>
      <c r="W300" s="127"/>
      <c r="X300" s="127"/>
      <c r="Y300" s="127"/>
      <c r="Z300" s="127"/>
      <c r="AA300" s="127"/>
      <c r="AB300" s="127"/>
      <c r="AC300" s="127"/>
      <c r="AD300" s="127"/>
      <c r="AE300" s="127"/>
      <c r="AF300" s="127"/>
      <c r="AG300" s="127"/>
      <c r="AH300" s="127"/>
      <c r="AI300" s="127"/>
      <c r="AJ300" s="127"/>
      <c r="AK300" s="127"/>
      <c r="AL300" s="127"/>
      <c r="AM300" s="127"/>
    </row>
    <row r="301" spans="1:39" ht="15" customHeight="1" x14ac:dyDescent="0.25">
      <c r="A301" s="130"/>
      <c r="B301" s="130"/>
      <c r="C301" s="130"/>
      <c r="D301" s="130"/>
      <c r="E301" s="130"/>
      <c r="F301" s="130"/>
      <c r="G301" s="130"/>
      <c r="H301" s="130"/>
      <c r="I301" s="130"/>
      <c r="J301" s="130"/>
      <c r="K301" s="130"/>
      <c r="L301" s="130"/>
      <c r="M301" s="130"/>
      <c r="N301" s="130"/>
      <c r="O301" s="130"/>
      <c r="P301" s="130"/>
      <c r="Q301" s="130"/>
      <c r="R301" s="130"/>
      <c r="S301" s="130"/>
      <c r="T301" s="127"/>
      <c r="U301" s="127"/>
      <c r="V301" s="127"/>
      <c r="W301" s="127"/>
      <c r="X301" s="127"/>
      <c r="Y301" s="127"/>
      <c r="Z301" s="127"/>
      <c r="AA301" s="127"/>
      <c r="AB301" s="127"/>
      <c r="AC301" s="127"/>
      <c r="AD301" s="127"/>
      <c r="AE301" s="127"/>
      <c r="AF301" s="127"/>
      <c r="AG301" s="127"/>
      <c r="AH301" s="127"/>
      <c r="AI301" s="127"/>
      <c r="AJ301" s="127"/>
      <c r="AK301" s="127"/>
      <c r="AL301" s="127"/>
      <c r="AM301" s="127"/>
    </row>
    <row r="302" spans="1:39" ht="15" customHeight="1" x14ac:dyDescent="0.25">
      <c r="A302" s="130"/>
      <c r="B302" s="130"/>
      <c r="C302" s="130"/>
      <c r="D302" s="130"/>
      <c r="E302" s="130"/>
      <c r="F302" s="130"/>
      <c r="G302" s="130"/>
      <c r="H302" s="130"/>
      <c r="I302" s="130"/>
      <c r="J302" s="130"/>
      <c r="K302" s="130"/>
      <c r="L302" s="130"/>
      <c r="M302" s="130"/>
      <c r="N302" s="130"/>
      <c r="O302" s="130"/>
      <c r="P302" s="130"/>
      <c r="Q302" s="130"/>
      <c r="R302" s="130"/>
      <c r="S302" s="130"/>
      <c r="T302" s="127"/>
      <c r="U302" s="127"/>
      <c r="V302" s="127"/>
      <c r="W302" s="127"/>
      <c r="X302" s="127"/>
      <c r="Y302" s="127"/>
      <c r="Z302" s="127"/>
      <c r="AA302" s="127"/>
      <c r="AB302" s="127"/>
      <c r="AC302" s="127"/>
      <c r="AD302" s="127"/>
      <c r="AE302" s="127"/>
      <c r="AF302" s="127"/>
      <c r="AG302" s="127"/>
      <c r="AH302" s="127"/>
      <c r="AI302" s="127"/>
      <c r="AJ302" s="127"/>
      <c r="AK302" s="127"/>
      <c r="AL302" s="127"/>
      <c r="AM302" s="127"/>
    </row>
    <row r="303" spans="1:39" ht="15" customHeight="1" x14ac:dyDescent="0.25">
      <c r="A303" s="130"/>
      <c r="B303" s="130"/>
      <c r="C303" s="130"/>
      <c r="D303" s="130"/>
      <c r="E303" s="130"/>
      <c r="F303" s="130"/>
      <c r="G303" s="130"/>
      <c r="H303" s="130"/>
      <c r="I303" s="130"/>
      <c r="J303" s="130"/>
      <c r="K303" s="130"/>
      <c r="L303" s="130"/>
      <c r="M303" s="130"/>
      <c r="N303" s="130"/>
      <c r="O303" s="130"/>
      <c r="P303" s="130"/>
      <c r="Q303" s="130"/>
      <c r="R303" s="130"/>
      <c r="S303" s="130"/>
      <c r="T303" s="127"/>
      <c r="U303" s="127"/>
      <c r="V303" s="127"/>
      <c r="W303" s="127"/>
      <c r="X303" s="127"/>
      <c r="Y303" s="127"/>
      <c r="Z303" s="127"/>
      <c r="AA303" s="127"/>
      <c r="AB303" s="127"/>
      <c r="AC303" s="127"/>
      <c r="AD303" s="127"/>
      <c r="AE303" s="127"/>
      <c r="AF303" s="127"/>
      <c r="AG303" s="127"/>
      <c r="AH303" s="127"/>
      <c r="AI303" s="127"/>
      <c r="AJ303" s="127"/>
      <c r="AK303" s="127"/>
      <c r="AL303" s="127"/>
      <c r="AM303" s="127"/>
    </row>
    <row r="304" spans="1:39" ht="15" customHeight="1" x14ac:dyDescent="0.25">
      <c r="A304" s="130"/>
      <c r="B304" s="130"/>
      <c r="C304" s="130"/>
      <c r="D304" s="130"/>
      <c r="E304" s="130"/>
      <c r="F304" s="130"/>
      <c r="G304" s="130"/>
      <c r="H304" s="130"/>
      <c r="I304" s="130"/>
      <c r="J304" s="130"/>
      <c r="K304" s="130"/>
      <c r="L304" s="130"/>
      <c r="M304" s="130"/>
      <c r="N304" s="130"/>
      <c r="O304" s="130"/>
      <c r="P304" s="130"/>
      <c r="Q304" s="130"/>
      <c r="R304" s="130"/>
      <c r="S304" s="130"/>
      <c r="T304" s="127"/>
      <c r="U304" s="127"/>
      <c r="V304" s="127"/>
      <c r="W304" s="127"/>
      <c r="X304" s="127"/>
      <c r="Y304" s="127"/>
      <c r="Z304" s="127"/>
      <c r="AA304" s="127"/>
      <c r="AB304" s="127"/>
      <c r="AC304" s="127"/>
      <c r="AD304" s="127"/>
      <c r="AE304" s="127"/>
      <c r="AF304" s="127"/>
      <c r="AG304" s="127"/>
      <c r="AH304" s="127"/>
      <c r="AI304" s="127"/>
      <c r="AJ304" s="127"/>
      <c r="AK304" s="127"/>
      <c r="AL304" s="127"/>
      <c r="AM304" s="127"/>
    </row>
    <row r="305" spans="1:39" ht="15" customHeight="1" x14ac:dyDescent="0.25">
      <c r="A305" s="130"/>
      <c r="B305" s="130"/>
      <c r="C305" s="130"/>
      <c r="D305" s="130"/>
      <c r="E305" s="130"/>
      <c r="F305" s="130"/>
      <c r="G305" s="130"/>
      <c r="H305" s="130"/>
      <c r="I305" s="130"/>
      <c r="J305" s="130"/>
      <c r="K305" s="130"/>
      <c r="L305" s="130"/>
      <c r="M305" s="130"/>
      <c r="N305" s="130"/>
      <c r="O305" s="130"/>
      <c r="P305" s="130"/>
      <c r="Q305" s="130"/>
      <c r="R305" s="130"/>
      <c r="S305" s="130"/>
      <c r="T305" s="127"/>
      <c r="U305" s="127"/>
      <c r="V305" s="127"/>
      <c r="W305" s="127"/>
      <c r="X305" s="127"/>
      <c r="Y305" s="127"/>
      <c r="Z305" s="127"/>
      <c r="AA305" s="127"/>
      <c r="AB305" s="127"/>
      <c r="AC305" s="127"/>
      <c r="AD305" s="127"/>
      <c r="AE305" s="127"/>
      <c r="AF305" s="127"/>
      <c r="AG305" s="127"/>
      <c r="AH305" s="127"/>
      <c r="AI305" s="127"/>
      <c r="AJ305" s="127"/>
      <c r="AK305" s="127"/>
      <c r="AL305" s="127"/>
      <c r="AM305" s="127"/>
    </row>
    <row r="306" spans="1:39" ht="15" customHeight="1" x14ac:dyDescent="0.25">
      <c r="A306" s="130"/>
      <c r="B306" s="130"/>
      <c r="C306" s="130"/>
      <c r="D306" s="130"/>
      <c r="E306" s="130"/>
      <c r="F306" s="130"/>
      <c r="G306" s="130"/>
      <c r="H306" s="130"/>
      <c r="I306" s="130"/>
      <c r="J306" s="130"/>
      <c r="K306" s="130"/>
      <c r="L306" s="130"/>
      <c r="M306" s="130"/>
      <c r="N306" s="130"/>
      <c r="O306" s="130"/>
      <c r="P306" s="130"/>
      <c r="Q306" s="130"/>
      <c r="R306" s="130"/>
      <c r="S306" s="130"/>
      <c r="T306" s="127"/>
      <c r="U306" s="127"/>
      <c r="V306" s="127"/>
      <c r="W306" s="127"/>
      <c r="X306" s="127"/>
      <c r="Y306" s="127"/>
      <c r="Z306" s="127"/>
      <c r="AA306" s="127"/>
      <c r="AB306" s="127"/>
      <c r="AC306" s="127"/>
      <c r="AD306" s="127"/>
      <c r="AE306" s="127"/>
      <c r="AF306" s="127"/>
      <c r="AG306" s="127"/>
      <c r="AH306" s="127"/>
      <c r="AI306" s="127"/>
      <c r="AJ306" s="127"/>
      <c r="AK306" s="127"/>
      <c r="AL306" s="127"/>
      <c r="AM306" s="127"/>
    </row>
    <row r="307" spans="1:39" ht="15" customHeight="1" x14ac:dyDescent="0.25">
      <c r="A307" s="130"/>
      <c r="B307" s="130"/>
      <c r="C307" s="130"/>
      <c r="D307" s="130"/>
      <c r="E307" s="130"/>
      <c r="F307" s="130"/>
      <c r="G307" s="130"/>
      <c r="H307" s="130"/>
      <c r="I307" s="130"/>
      <c r="J307" s="130"/>
      <c r="K307" s="130"/>
      <c r="L307" s="130"/>
      <c r="M307" s="130"/>
      <c r="N307" s="130"/>
      <c r="O307" s="130"/>
      <c r="P307" s="130"/>
      <c r="Q307" s="130"/>
      <c r="R307" s="130"/>
      <c r="S307" s="130"/>
      <c r="T307" s="127"/>
      <c r="U307" s="127"/>
      <c r="V307" s="127"/>
      <c r="W307" s="127"/>
      <c r="X307" s="127"/>
      <c r="Y307" s="127"/>
      <c r="Z307" s="127"/>
      <c r="AA307" s="127"/>
      <c r="AB307" s="127"/>
      <c r="AC307" s="127"/>
      <c r="AD307" s="127"/>
      <c r="AE307" s="127"/>
      <c r="AF307" s="127"/>
      <c r="AG307" s="127"/>
      <c r="AH307" s="127"/>
      <c r="AI307" s="127"/>
      <c r="AJ307" s="127"/>
      <c r="AK307" s="127"/>
      <c r="AL307" s="127"/>
      <c r="AM307" s="127"/>
    </row>
    <row r="308" spans="1:39" ht="15" customHeight="1" x14ac:dyDescent="0.25">
      <c r="A308" s="130"/>
      <c r="B308" s="130"/>
      <c r="C308" s="130"/>
      <c r="D308" s="130"/>
      <c r="E308" s="130"/>
      <c r="F308" s="130"/>
      <c r="G308" s="130"/>
      <c r="H308" s="130"/>
      <c r="I308" s="130"/>
      <c r="J308" s="130"/>
      <c r="K308" s="130"/>
      <c r="L308" s="130"/>
      <c r="M308" s="130"/>
      <c r="N308" s="130"/>
      <c r="O308" s="130"/>
      <c r="P308" s="130"/>
      <c r="Q308" s="130"/>
      <c r="R308" s="130"/>
      <c r="S308" s="130"/>
      <c r="T308" s="127"/>
      <c r="U308" s="127"/>
      <c r="V308" s="127"/>
      <c r="W308" s="127"/>
      <c r="X308" s="127"/>
      <c r="Y308" s="127"/>
      <c r="Z308" s="127"/>
      <c r="AA308" s="127"/>
      <c r="AB308" s="127"/>
      <c r="AC308" s="127"/>
      <c r="AD308" s="127"/>
      <c r="AE308" s="127"/>
      <c r="AF308" s="127"/>
      <c r="AG308" s="127"/>
      <c r="AH308" s="127"/>
      <c r="AI308" s="127"/>
      <c r="AJ308" s="127"/>
      <c r="AK308" s="127"/>
      <c r="AL308" s="127"/>
      <c r="AM308" s="127"/>
    </row>
    <row r="309" spans="1:39" ht="15" customHeight="1" x14ac:dyDescent="0.25">
      <c r="A309" s="130"/>
      <c r="B309" s="130"/>
      <c r="C309" s="130"/>
      <c r="D309" s="130"/>
      <c r="E309" s="130"/>
      <c r="F309" s="130"/>
      <c r="G309" s="130"/>
      <c r="H309" s="130"/>
      <c r="I309" s="130"/>
      <c r="J309" s="130"/>
      <c r="K309" s="130"/>
      <c r="L309" s="130"/>
      <c r="M309" s="130"/>
      <c r="N309" s="130"/>
      <c r="O309" s="130"/>
      <c r="P309" s="130"/>
      <c r="Q309" s="130"/>
      <c r="R309" s="130"/>
      <c r="S309" s="130"/>
      <c r="T309" s="127"/>
      <c r="U309" s="127"/>
      <c r="V309" s="127"/>
      <c r="W309" s="127"/>
      <c r="X309" s="127"/>
      <c r="Y309" s="127"/>
      <c r="Z309" s="127"/>
      <c r="AA309" s="127"/>
      <c r="AB309" s="127"/>
      <c r="AC309" s="127"/>
      <c r="AD309" s="127"/>
      <c r="AE309" s="127"/>
      <c r="AF309" s="127"/>
      <c r="AG309" s="127"/>
      <c r="AH309" s="127"/>
      <c r="AI309" s="127"/>
      <c r="AJ309" s="127"/>
      <c r="AK309" s="127"/>
      <c r="AL309" s="127"/>
      <c r="AM309" s="127"/>
    </row>
    <row r="310" spans="1:39" ht="15" customHeight="1" x14ac:dyDescent="0.25">
      <c r="A310" s="130"/>
      <c r="B310" s="130"/>
      <c r="C310" s="130"/>
      <c r="D310" s="130"/>
      <c r="E310" s="130"/>
      <c r="F310" s="130"/>
      <c r="G310" s="130"/>
      <c r="H310" s="130"/>
      <c r="I310" s="130"/>
      <c r="J310" s="130"/>
      <c r="K310" s="130"/>
      <c r="L310" s="130"/>
      <c r="M310" s="130"/>
      <c r="N310" s="130"/>
      <c r="O310" s="130"/>
      <c r="P310" s="130"/>
      <c r="Q310" s="130"/>
      <c r="R310" s="130"/>
      <c r="S310" s="130"/>
      <c r="T310" s="127"/>
      <c r="U310" s="127"/>
      <c r="V310" s="127"/>
      <c r="W310" s="127"/>
      <c r="X310" s="127"/>
      <c r="Y310" s="127"/>
      <c r="Z310" s="127"/>
      <c r="AA310" s="127"/>
      <c r="AB310" s="127"/>
      <c r="AC310" s="127"/>
      <c r="AD310" s="127"/>
      <c r="AE310" s="127"/>
      <c r="AF310" s="127"/>
      <c r="AG310" s="127"/>
      <c r="AH310" s="127"/>
      <c r="AI310" s="127"/>
      <c r="AJ310" s="127"/>
      <c r="AK310" s="127"/>
      <c r="AL310" s="127"/>
      <c r="AM310" s="127"/>
    </row>
    <row r="311" spans="1:39" ht="15" customHeight="1" x14ac:dyDescent="0.25">
      <c r="A311" s="130"/>
      <c r="B311" s="130"/>
      <c r="C311" s="130"/>
      <c r="D311" s="130"/>
      <c r="E311" s="130"/>
      <c r="F311" s="130"/>
      <c r="G311" s="130"/>
      <c r="H311" s="130"/>
      <c r="I311" s="130"/>
      <c r="J311" s="130"/>
      <c r="K311" s="130"/>
      <c r="L311" s="130"/>
      <c r="M311" s="130"/>
      <c r="N311" s="130"/>
      <c r="O311" s="130"/>
      <c r="P311" s="130"/>
      <c r="Q311" s="130"/>
      <c r="R311" s="130"/>
      <c r="S311" s="130"/>
      <c r="T311" s="127"/>
      <c r="U311" s="127"/>
      <c r="V311" s="127"/>
      <c r="W311" s="127"/>
      <c r="X311" s="127"/>
      <c r="Y311" s="127"/>
      <c r="Z311" s="127"/>
      <c r="AA311" s="127"/>
      <c r="AB311" s="127"/>
      <c r="AC311" s="127"/>
      <c r="AD311" s="127"/>
      <c r="AE311" s="127"/>
      <c r="AF311" s="127"/>
      <c r="AG311" s="127"/>
      <c r="AH311" s="127"/>
      <c r="AI311" s="127"/>
      <c r="AJ311" s="127"/>
      <c r="AK311" s="127"/>
      <c r="AL311" s="127"/>
      <c r="AM311" s="127"/>
    </row>
    <row r="312" spans="1:39" ht="15" customHeight="1" x14ac:dyDescent="0.25">
      <c r="A312" s="130"/>
      <c r="B312" s="130"/>
      <c r="C312" s="130"/>
      <c r="D312" s="130"/>
      <c r="E312" s="130"/>
      <c r="F312" s="130"/>
      <c r="G312" s="130"/>
      <c r="H312" s="130"/>
      <c r="I312" s="130"/>
      <c r="J312" s="130"/>
      <c r="K312" s="130"/>
      <c r="L312" s="130"/>
      <c r="M312" s="130"/>
      <c r="N312" s="130"/>
      <c r="O312" s="130"/>
      <c r="P312" s="130"/>
      <c r="Q312" s="130"/>
      <c r="R312" s="130"/>
      <c r="S312" s="130"/>
      <c r="T312" s="127"/>
      <c r="U312" s="127"/>
      <c r="V312" s="127"/>
      <c r="W312" s="127"/>
      <c r="X312" s="127"/>
      <c r="Y312" s="127"/>
      <c r="Z312" s="127"/>
      <c r="AA312" s="127"/>
      <c r="AB312" s="127"/>
      <c r="AC312" s="127"/>
      <c r="AD312" s="127"/>
      <c r="AE312" s="127"/>
      <c r="AF312" s="127"/>
      <c r="AG312" s="127"/>
      <c r="AH312" s="127"/>
      <c r="AI312" s="127"/>
      <c r="AJ312" s="127"/>
      <c r="AK312" s="127"/>
      <c r="AL312" s="127"/>
      <c r="AM312" s="127"/>
    </row>
    <row r="313" spans="1:39" ht="15" customHeight="1" x14ac:dyDescent="0.25">
      <c r="A313" s="130"/>
      <c r="B313" s="130"/>
      <c r="C313" s="130"/>
      <c r="D313" s="130"/>
      <c r="E313" s="130"/>
      <c r="F313" s="130"/>
      <c r="G313" s="130"/>
      <c r="H313" s="130"/>
      <c r="I313" s="130"/>
      <c r="J313" s="130"/>
      <c r="K313" s="130"/>
      <c r="L313" s="130"/>
      <c r="M313" s="130"/>
      <c r="N313" s="130"/>
      <c r="O313" s="130"/>
      <c r="P313" s="130"/>
      <c r="Q313" s="130"/>
      <c r="R313" s="130"/>
      <c r="S313" s="130"/>
      <c r="T313" s="127"/>
      <c r="U313" s="127"/>
      <c r="V313" s="127"/>
      <c r="W313" s="127"/>
      <c r="X313" s="127"/>
      <c r="Y313" s="127"/>
      <c r="Z313" s="127"/>
      <c r="AA313" s="127"/>
      <c r="AB313" s="127"/>
      <c r="AC313" s="127"/>
      <c r="AD313" s="127"/>
      <c r="AE313" s="127"/>
      <c r="AF313" s="127"/>
      <c r="AG313" s="127"/>
      <c r="AH313" s="127"/>
      <c r="AI313" s="127"/>
      <c r="AJ313" s="127"/>
      <c r="AK313" s="127"/>
      <c r="AL313" s="127"/>
      <c r="AM313" s="127"/>
    </row>
    <row r="314" spans="1:39" ht="15" customHeight="1" x14ac:dyDescent="0.25">
      <c r="A314" s="130"/>
      <c r="B314" s="130"/>
      <c r="C314" s="130"/>
      <c r="D314" s="130"/>
      <c r="E314" s="130"/>
      <c r="F314" s="130"/>
      <c r="G314" s="130"/>
      <c r="H314" s="130"/>
      <c r="I314" s="130"/>
      <c r="J314" s="130"/>
      <c r="K314" s="130"/>
      <c r="L314" s="130"/>
      <c r="M314" s="130"/>
      <c r="N314" s="130"/>
      <c r="O314" s="130"/>
      <c r="P314" s="130"/>
      <c r="Q314" s="130"/>
      <c r="R314" s="130"/>
      <c r="S314" s="130"/>
      <c r="T314" s="127"/>
      <c r="U314" s="127"/>
      <c r="V314" s="127"/>
      <c r="W314" s="127"/>
      <c r="X314" s="127"/>
      <c r="Y314" s="127"/>
      <c r="Z314" s="127"/>
      <c r="AA314" s="127"/>
      <c r="AB314" s="127"/>
      <c r="AC314" s="127"/>
      <c r="AD314" s="127"/>
      <c r="AE314" s="127"/>
      <c r="AF314" s="127"/>
      <c r="AG314" s="127"/>
      <c r="AH314" s="127"/>
      <c r="AI314" s="127"/>
      <c r="AJ314" s="127"/>
      <c r="AK314" s="127"/>
      <c r="AL314" s="127"/>
      <c r="AM314" s="127"/>
    </row>
    <row r="315" spans="1:39" ht="15" customHeight="1" x14ac:dyDescent="0.25">
      <c r="A315" s="130"/>
      <c r="B315" s="130"/>
      <c r="C315" s="130"/>
      <c r="D315" s="130"/>
      <c r="E315" s="130"/>
      <c r="F315" s="130"/>
      <c r="G315" s="130"/>
      <c r="H315" s="130"/>
      <c r="I315" s="130"/>
      <c r="J315" s="130"/>
      <c r="K315" s="130"/>
      <c r="L315" s="130"/>
      <c r="M315" s="130"/>
      <c r="N315" s="130"/>
      <c r="O315" s="130"/>
      <c r="P315" s="130"/>
      <c r="Q315" s="130"/>
      <c r="R315" s="130"/>
      <c r="S315" s="130"/>
      <c r="T315" s="127"/>
      <c r="U315" s="127"/>
      <c r="V315" s="127"/>
      <c r="W315" s="127"/>
      <c r="X315" s="127"/>
      <c r="Y315" s="127"/>
      <c r="Z315" s="127"/>
      <c r="AA315" s="127"/>
      <c r="AB315" s="127"/>
      <c r="AC315" s="127"/>
      <c r="AD315" s="127"/>
      <c r="AE315" s="127"/>
      <c r="AF315" s="127"/>
      <c r="AG315" s="127"/>
      <c r="AH315" s="127"/>
      <c r="AI315" s="127"/>
      <c r="AJ315" s="127"/>
      <c r="AK315" s="127"/>
      <c r="AL315" s="127"/>
      <c r="AM315" s="127"/>
    </row>
    <row r="316" spans="1:39" ht="15" customHeight="1" x14ac:dyDescent="0.25">
      <c r="A316" s="130"/>
      <c r="B316" s="130"/>
      <c r="C316" s="130"/>
      <c r="D316" s="130"/>
      <c r="E316" s="130"/>
      <c r="F316" s="130"/>
      <c r="G316" s="130"/>
      <c r="H316" s="130"/>
      <c r="I316" s="130"/>
      <c r="J316" s="130"/>
      <c r="K316" s="130"/>
      <c r="L316" s="130"/>
      <c r="M316" s="130"/>
      <c r="N316" s="130"/>
      <c r="O316" s="130"/>
      <c r="P316" s="130"/>
      <c r="Q316" s="130"/>
      <c r="R316" s="130"/>
      <c r="S316" s="130"/>
      <c r="T316" s="127"/>
      <c r="U316" s="127"/>
      <c r="V316" s="127"/>
      <c r="W316" s="127"/>
      <c r="X316" s="127"/>
      <c r="Y316" s="127"/>
      <c r="Z316" s="127"/>
      <c r="AA316" s="127"/>
      <c r="AB316" s="127"/>
      <c r="AC316" s="127"/>
      <c r="AD316" s="127"/>
      <c r="AE316" s="127"/>
      <c r="AF316" s="127"/>
      <c r="AG316" s="127"/>
      <c r="AH316" s="127"/>
      <c r="AI316" s="127"/>
      <c r="AJ316" s="127"/>
      <c r="AK316" s="127"/>
      <c r="AL316" s="127"/>
      <c r="AM316" s="127"/>
    </row>
    <row r="317" spans="1:39" ht="15" customHeight="1" x14ac:dyDescent="0.25">
      <c r="A317" s="130"/>
      <c r="B317" s="130"/>
      <c r="C317" s="130"/>
      <c r="D317" s="130"/>
      <c r="E317" s="130"/>
      <c r="F317" s="130"/>
      <c r="G317" s="130"/>
      <c r="H317" s="130"/>
      <c r="I317" s="130"/>
      <c r="J317" s="130"/>
      <c r="K317" s="130"/>
      <c r="L317" s="130"/>
      <c r="M317" s="130"/>
      <c r="N317" s="130"/>
      <c r="O317" s="130"/>
      <c r="P317" s="130"/>
      <c r="Q317" s="130"/>
      <c r="R317" s="130"/>
      <c r="S317" s="130"/>
      <c r="T317" s="127"/>
      <c r="U317" s="127"/>
      <c r="V317" s="127"/>
      <c r="W317" s="127"/>
      <c r="X317" s="127"/>
      <c r="Y317" s="127"/>
      <c r="Z317" s="127"/>
      <c r="AA317" s="127"/>
      <c r="AB317" s="127"/>
      <c r="AC317" s="127"/>
      <c r="AD317" s="127"/>
      <c r="AE317" s="127"/>
      <c r="AF317" s="127"/>
      <c r="AG317" s="127"/>
      <c r="AH317" s="127"/>
      <c r="AI317" s="127"/>
      <c r="AJ317" s="127"/>
      <c r="AK317" s="127"/>
      <c r="AL317" s="127"/>
      <c r="AM317" s="127"/>
    </row>
    <row r="318" spans="1:39" ht="15" customHeight="1" x14ac:dyDescent="0.25">
      <c r="A318" s="130"/>
      <c r="B318" s="130"/>
      <c r="C318" s="130"/>
      <c r="D318" s="130"/>
      <c r="E318" s="130"/>
      <c r="F318" s="130"/>
      <c r="G318" s="130"/>
      <c r="H318" s="130"/>
      <c r="I318" s="130"/>
      <c r="J318" s="130"/>
      <c r="K318" s="130"/>
      <c r="L318" s="130"/>
      <c r="M318" s="130"/>
      <c r="N318" s="130"/>
      <c r="O318" s="130"/>
      <c r="P318" s="130"/>
      <c r="Q318" s="130"/>
      <c r="R318" s="130"/>
      <c r="S318" s="130"/>
      <c r="T318" s="127"/>
      <c r="U318" s="127"/>
      <c r="V318" s="127"/>
      <c r="W318" s="127"/>
      <c r="X318" s="127"/>
      <c r="Y318" s="127"/>
      <c r="Z318" s="127"/>
      <c r="AA318" s="127"/>
      <c r="AB318" s="127"/>
      <c r="AC318" s="127"/>
      <c r="AD318" s="127"/>
      <c r="AE318" s="127"/>
      <c r="AF318" s="127"/>
      <c r="AG318" s="127"/>
      <c r="AH318" s="127"/>
      <c r="AI318" s="127"/>
      <c r="AJ318" s="127"/>
      <c r="AK318" s="127"/>
      <c r="AL318" s="127"/>
      <c r="AM318" s="127"/>
    </row>
    <row r="319" spans="1:39" ht="15" customHeight="1" x14ac:dyDescent="0.25">
      <c r="A319" s="130"/>
      <c r="B319" s="130"/>
      <c r="C319" s="130"/>
      <c r="D319" s="130"/>
      <c r="E319" s="130"/>
      <c r="F319" s="130"/>
      <c r="G319" s="130"/>
      <c r="H319" s="130"/>
      <c r="I319" s="130"/>
      <c r="J319" s="130"/>
      <c r="K319" s="130"/>
      <c r="L319" s="130"/>
      <c r="M319" s="130"/>
      <c r="N319" s="130"/>
      <c r="O319" s="130"/>
      <c r="P319" s="130"/>
      <c r="Q319" s="130"/>
      <c r="R319" s="130"/>
      <c r="S319" s="130"/>
      <c r="T319" s="127"/>
      <c r="U319" s="127"/>
      <c r="V319" s="127"/>
      <c r="W319" s="127"/>
      <c r="X319" s="127"/>
      <c r="Y319" s="127"/>
      <c r="Z319" s="127"/>
      <c r="AA319" s="127"/>
      <c r="AB319" s="127"/>
      <c r="AC319" s="127"/>
      <c r="AD319" s="127"/>
      <c r="AE319" s="127"/>
      <c r="AF319" s="127"/>
      <c r="AG319" s="127"/>
      <c r="AH319" s="127"/>
      <c r="AI319" s="127"/>
      <c r="AJ319" s="127"/>
      <c r="AK319" s="127"/>
      <c r="AL319" s="127"/>
      <c r="AM319" s="127"/>
    </row>
    <row r="320" spans="1:39" ht="15" customHeight="1" x14ac:dyDescent="0.25">
      <c r="A320" s="130"/>
      <c r="B320" s="130"/>
      <c r="C320" s="130"/>
      <c r="D320" s="130"/>
      <c r="E320" s="130"/>
      <c r="F320" s="130"/>
      <c r="G320" s="130"/>
      <c r="H320" s="130"/>
      <c r="I320" s="130"/>
      <c r="J320" s="130"/>
      <c r="K320" s="130"/>
      <c r="L320" s="130"/>
      <c r="M320" s="130"/>
      <c r="N320" s="130"/>
      <c r="O320" s="130"/>
      <c r="P320" s="130"/>
      <c r="Q320" s="130"/>
      <c r="R320" s="130"/>
      <c r="S320" s="130"/>
      <c r="T320" s="127"/>
      <c r="U320" s="127"/>
      <c r="V320" s="127"/>
      <c r="W320" s="127"/>
      <c r="X320" s="127"/>
      <c r="Y320" s="127"/>
      <c r="Z320" s="127"/>
      <c r="AA320" s="127"/>
      <c r="AB320" s="127"/>
      <c r="AC320" s="127"/>
      <c r="AD320" s="127"/>
      <c r="AE320" s="127"/>
      <c r="AF320" s="127"/>
      <c r="AG320" s="127"/>
      <c r="AH320" s="127"/>
      <c r="AI320" s="127"/>
      <c r="AJ320" s="127"/>
      <c r="AK320" s="127"/>
      <c r="AL320" s="127"/>
      <c r="AM320" s="127"/>
    </row>
    <row r="321" spans="1:39" ht="15" customHeight="1" x14ac:dyDescent="0.25">
      <c r="A321" s="130"/>
      <c r="B321" s="130"/>
      <c r="C321" s="130"/>
      <c r="D321" s="130"/>
      <c r="E321" s="130"/>
      <c r="F321" s="130"/>
      <c r="G321" s="130"/>
      <c r="H321" s="130"/>
      <c r="I321" s="130"/>
      <c r="J321" s="130"/>
      <c r="K321" s="130"/>
      <c r="L321" s="130"/>
      <c r="M321" s="130"/>
      <c r="N321" s="130"/>
      <c r="O321" s="130"/>
      <c r="P321" s="130"/>
      <c r="Q321" s="130"/>
      <c r="R321" s="130"/>
      <c r="S321" s="130"/>
      <c r="T321" s="127"/>
      <c r="U321" s="127"/>
      <c r="V321" s="127"/>
      <c r="W321" s="127"/>
      <c r="X321" s="127"/>
      <c r="Y321" s="127"/>
      <c r="Z321" s="127"/>
      <c r="AA321" s="127"/>
      <c r="AB321" s="127"/>
      <c r="AC321" s="127"/>
      <c r="AD321" s="127"/>
      <c r="AE321" s="127"/>
      <c r="AF321" s="127"/>
      <c r="AG321" s="127"/>
      <c r="AH321" s="127"/>
      <c r="AI321" s="127"/>
      <c r="AJ321" s="127"/>
      <c r="AK321" s="127"/>
      <c r="AL321" s="127"/>
      <c r="AM321" s="127"/>
    </row>
    <row r="322" spans="1:39" ht="15" customHeight="1" x14ac:dyDescent="0.25">
      <c r="A322" s="130"/>
      <c r="B322" s="130"/>
      <c r="C322" s="130"/>
      <c r="D322" s="130"/>
      <c r="E322" s="130"/>
      <c r="F322" s="130"/>
      <c r="G322" s="130"/>
      <c r="H322" s="130"/>
      <c r="I322" s="130"/>
      <c r="J322" s="130"/>
      <c r="K322" s="130"/>
      <c r="L322" s="130"/>
      <c r="M322" s="130"/>
      <c r="N322" s="130"/>
      <c r="O322" s="130"/>
      <c r="P322" s="130"/>
      <c r="Q322" s="130"/>
      <c r="R322" s="130"/>
      <c r="S322" s="130"/>
      <c r="T322" s="127"/>
      <c r="U322" s="127"/>
      <c r="V322" s="127"/>
      <c r="W322" s="127"/>
      <c r="X322" s="127"/>
      <c r="Y322" s="127"/>
      <c r="Z322" s="127"/>
      <c r="AA322" s="127"/>
      <c r="AB322" s="127"/>
      <c r="AC322" s="127"/>
      <c r="AD322" s="127"/>
      <c r="AE322" s="127"/>
      <c r="AF322" s="127"/>
      <c r="AG322" s="127"/>
      <c r="AH322" s="127"/>
      <c r="AI322" s="127"/>
      <c r="AJ322" s="127"/>
      <c r="AK322" s="127"/>
      <c r="AL322" s="127"/>
      <c r="AM322" s="127"/>
    </row>
    <row r="323" spans="1:39" ht="15" customHeight="1" x14ac:dyDescent="0.25">
      <c r="A323" s="130"/>
      <c r="B323" s="130"/>
      <c r="C323" s="130"/>
      <c r="D323" s="130"/>
      <c r="E323" s="130"/>
      <c r="F323" s="130"/>
      <c r="G323" s="130"/>
      <c r="H323" s="130"/>
      <c r="I323" s="130"/>
      <c r="J323" s="130"/>
      <c r="K323" s="130"/>
      <c r="L323" s="130"/>
      <c r="M323" s="130"/>
      <c r="N323" s="130"/>
      <c r="O323" s="130"/>
      <c r="P323" s="130"/>
      <c r="Q323" s="130"/>
      <c r="R323" s="130"/>
      <c r="S323" s="130"/>
      <c r="T323" s="127"/>
      <c r="U323" s="127"/>
      <c r="V323" s="127"/>
      <c r="W323" s="127"/>
      <c r="X323" s="127"/>
      <c r="Y323" s="127"/>
      <c r="Z323" s="127"/>
      <c r="AA323" s="127"/>
      <c r="AB323" s="127"/>
      <c r="AC323" s="127"/>
      <c r="AD323" s="127"/>
      <c r="AE323" s="127"/>
      <c r="AF323" s="127"/>
      <c r="AG323" s="127"/>
      <c r="AH323" s="127"/>
      <c r="AI323" s="127"/>
      <c r="AJ323" s="127"/>
      <c r="AK323" s="127"/>
      <c r="AL323" s="127"/>
      <c r="AM323" s="127"/>
    </row>
    <row r="324" spans="1:39" ht="15" customHeight="1" x14ac:dyDescent="0.25">
      <c r="A324" s="130"/>
      <c r="B324" s="130"/>
      <c r="C324" s="130"/>
      <c r="D324" s="130"/>
      <c r="E324" s="130"/>
      <c r="F324" s="130"/>
      <c r="G324" s="130"/>
      <c r="H324" s="130"/>
      <c r="I324" s="130"/>
      <c r="J324" s="130"/>
      <c r="K324" s="130"/>
      <c r="L324" s="130"/>
      <c r="M324" s="130"/>
      <c r="N324" s="130"/>
      <c r="O324" s="130"/>
      <c r="P324" s="130"/>
      <c r="Q324" s="130"/>
      <c r="R324" s="130"/>
      <c r="S324" s="130"/>
      <c r="T324" s="127"/>
      <c r="U324" s="127"/>
      <c r="V324" s="127"/>
      <c r="W324" s="127"/>
      <c r="X324" s="127"/>
      <c r="Y324" s="127"/>
      <c r="Z324" s="127"/>
      <c r="AA324" s="127"/>
      <c r="AB324" s="127"/>
      <c r="AC324" s="127"/>
      <c r="AD324" s="127"/>
      <c r="AE324" s="127"/>
      <c r="AF324" s="127"/>
      <c r="AG324" s="127"/>
      <c r="AH324" s="127"/>
      <c r="AI324" s="127"/>
      <c r="AJ324" s="127"/>
      <c r="AK324" s="127"/>
      <c r="AL324" s="127"/>
      <c r="AM324" s="127"/>
    </row>
    <row r="325" spans="1:39" ht="15" customHeight="1" x14ac:dyDescent="0.25">
      <c r="A325" s="130"/>
      <c r="B325" s="130"/>
      <c r="C325" s="130"/>
      <c r="D325" s="130"/>
      <c r="E325" s="130"/>
      <c r="F325" s="130"/>
      <c r="G325" s="130"/>
      <c r="H325" s="130"/>
      <c r="I325" s="130"/>
      <c r="J325" s="130"/>
      <c r="K325" s="130"/>
      <c r="L325" s="130"/>
      <c r="M325" s="130"/>
      <c r="N325" s="130"/>
      <c r="O325" s="130"/>
      <c r="P325" s="130"/>
      <c r="Q325" s="130"/>
      <c r="R325" s="130"/>
      <c r="S325" s="130"/>
      <c r="T325" s="127"/>
      <c r="U325" s="127"/>
      <c r="V325" s="127"/>
      <c r="W325" s="127"/>
      <c r="X325" s="127"/>
      <c r="Y325" s="127"/>
      <c r="Z325" s="127"/>
      <c r="AA325" s="127"/>
      <c r="AB325" s="127"/>
      <c r="AC325" s="127"/>
      <c r="AD325" s="127"/>
      <c r="AE325" s="127"/>
      <c r="AF325" s="127"/>
      <c r="AG325" s="127"/>
      <c r="AH325" s="127"/>
      <c r="AI325" s="127"/>
      <c r="AJ325" s="127"/>
      <c r="AK325" s="127"/>
      <c r="AL325" s="127"/>
      <c r="AM325" s="127"/>
    </row>
    <row r="326" spans="1:39" ht="15" customHeight="1" x14ac:dyDescent="0.25">
      <c r="A326" s="130"/>
      <c r="B326" s="130"/>
      <c r="C326" s="130"/>
      <c r="D326" s="130"/>
      <c r="E326" s="130"/>
      <c r="F326" s="130"/>
      <c r="G326" s="130"/>
      <c r="H326" s="130"/>
      <c r="I326" s="130"/>
      <c r="J326" s="130"/>
      <c r="K326" s="130"/>
      <c r="L326" s="130"/>
      <c r="M326" s="130"/>
      <c r="N326" s="130"/>
      <c r="O326" s="130"/>
      <c r="P326" s="130"/>
      <c r="Q326" s="130"/>
      <c r="R326" s="130"/>
      <c r="S326" s="130"/>
      <c r="T326" s="127"/>
      <c r="U326" s="127"/>
      <c r="V326" s="127"/>
      <c r="W326" s="127"/>
      <c r="X326" s="127"/>
      <c r="Y326" s="127"/>
      <c r="Z326" s="127"/>
      <c r="AA326" s="127"/>
      <c r="AB326" s="127"/>
      <c r="AC326" s="127"/>
      <c r="AD326" s="127"/>
      <c r="AE326" s="127"/>
      <c r="AF326" s="127"/>
      <c r="AG326" s="127"/>
      <c r="AH326" s="127"/>
      <c r="AI326" s="127"/>
      <c r="AJ326" s="127"/>
      <c r="AK326" s="127"/>
      <c r="AL326" s="127"/>
      <c r="AM326" s="127"/>
    </row>
    <row r="327" spans="1:39" ht="15" customHeight="1" x14ac:dyDescent="0.25">
      <c r="A327" s="130"/>
      <c r="B327" s="130"/>
      <c r="C327" s="130"/>
      <c r="D327" s="130"/>
      <c r="E327" s="130"/>
      <c r="F327" s="130"/>
      <c r="G327" s="130"/>
      <c r="H327" s="130"/>
      <c r="I327" s="130"/>
      <c r="J327" s="130"/>
      <c r="K327" s="130"/>
      <c r="L327" s="130"/>
      <c r="M327" s="130"/>
      <c r="N327" s="130"/>
      <c r="O327" s="130"/>
      <c r="P327" s="130"/>
      <c r="Q327" s="130"/>
      <c r="R327" s="130"/>
      <c r="S327" s="130"/>
      <c r="T327" s="127"/>
      <c r="U327" s="127"/>
      <c r="V327" s="127"/>
      <c r="W327" s="127"/>
      <c r="X327" s="127"/>
      <c r="Y327" s="127"/>
      <c r="Z327" s="127"/>
      <c r="AA327" s="127"/>
      <c r="AB327" s="127"/>
      <c r="AC327" s="127"/>
      <c r="AD327" s="127"/>
      <c r="AE327" s="127"/>
      <c r="AF327" s="127"/>
      <c r="AG327" s="127"/>
      <c r="AH327" s="127"/>
      <c r="AI327" s="127"/>
      <c r="AJ327" s="127"/>
      <c r="AK327" s="127"/>
      <c r="AL327" s="127"/>
      <c r="AM327" s="127"/>
    </row>
    <row r="328" spans="1:39" ht="15" customHeight="1" x14ac:dyDescent="0.25">
      <c r="A328" s="130"/>
      <c r="B328" s="130"/>
      <c r="C328" s="130"/>
      <c r="D328" s="130"/>
      <c r="E328" s="130"/>
      <c r="F328" s="130"/>
      <c r="G328" s="130"/>
      <c r="H328" s="130"/>
      <c r="I328" s="130"/>
      <c r="J328" s="130"/>
      <c r="K328" s="130"/>
      <c r="L328" s="130"/>
      <c r="M328" s="130"/>
      <c r="N328" s="130"/>
      <c r="O328" s="130"/>
      <c r="P328" s="130"/>
      <c r="Q328" s="130"/>
      <c r="R328" s="130"/>
      <c r="S328" s="130"/>
      <c r="T328" s="127"/>
      <c r="U328" s="127"/>
      <c r="V328" s="127"/>
      <c r="W328" s="127"/>
      <c r="X328" s="127"/>
      <c r="Y328" s="127"/>
      <c r="Z328" s="127"/>
      <c r="AA328" s="127"/>
      <c r="AB328" s="127"/>
      <c r="AC328" s="127"/>
      <c r="AD328" s="127"/>
      <c r="AE328" s="127"/>
      <c r="AF328" s="127"/>
      <c r="AG328" s="127"/>
      <c r="AH328" s="127"/>
      <c r="AI328" s="127"/>
      <c r="AJ328" s="127"/>
      <c r="AK328" s="127"/>
      <c r="AL328" s="127"/>
      <c r="AM328" s="127"/>
    </row>
    <row r="329" spans="1:39" ht="15" customHeight="1" x14ac:dyDescent="0.25">
      <c r="A329" s="130"/>
      <c r="B329" s="130"/>
      <c r="C329" s="130"/>
      <c r="D329" s="130"/>
      <c r="E329" s="130"/>
      <c r="F329" s="130"/>
      <c r="G329" s="130"/>
      <c r="H329" s="130"/>
      <c r="I329" s="130"/>
      <c r="J329" s="130"/>
      <c r="K329" s="130"/>
      <c r="L329" s="130"/>
      <c r="M329" s="130"/>
      <c r="N329" s="130"/>
      <c r="O329" s="130"/>
      <c r="P329" s="130"/>
      <c r="Q329" s="130"/>
      <c r="R329" s="130"/>
      <c r="S329" s="130"/>
      <c r="T329" s="127"/>
      <c r="U329" s="127"/>
      <c r="V329" s="127"/>
      <c r="W329" s="127"/>
      <c r="X329" s="127"/>
      <c r="Y329" s="127"/>
      <c r="Z329" s="127"/>
      <c r="AA329" s="127"/>
      <c r="AB329" s="127"/>
      <c r="AC329" s="127"/>
      <c r="AD329" s="127"/>
      <c r="AE329" s="127"/>
      <c r="AF329" s="127"/>
      <c r="AG329" s="127"/>
      <c r="AH329" s="127"/>
      <c r="AI329" s="127"/>
      <c r="AJ329" s="127"/>
      <c r="AK329" s="127"/>
      <c r="AL329" s="127"/>
      <c r="AM329" s="127"/>
    </row>
    <row r="330" spans="1:39" ht="15" customHeight="1" x14ac:dyDescent="0.25">
      <c r="A330" s="130"/>
      <c r="B330" s="130"/>
      <c r="C330" s="130"/>
      <c r="D330" s="130"/>
      <c r="E330" s="130"/>
      <c r="F330" s="130"/>
      <c r="G330" s="130"/>
      <c r="H330" s="130"/>
      <c r="I330" s="130"/>
      <c r="J330" s="130"/>
      <c r="K330" s="130"/>
      <c r="L330" s="130"/>
      <c r="M330" s="130"/>
      <c r="N330" s="130"/>
      <c r="O330" s="130"/>
      <c r="P330" s="130"/>
      <c r="Q330" s="130"/>
      <c r="R330" s="130"/>
      <c r="S330" s="130"/>
      <c r="T330" s="127"/>
      <c r="U330" s="127"/>
      <c r="V330" s="127"/>
      <c r="W330" s="127"/>
      <c r="X330" s="127"/>
      <c r="Y330" s="127"/>
      <c r="Z330" s="127"/>
      <c r="AA330" s="127"/>
      <c r="AB330" s="127"/>
      <c r="AC330" s="127"/>
      <c r="AD330" s="127"/>
      <c r="AE330" s="127"/>
      <c r="AF330" s="127"/>
      <c r="AG330" s="127"/>
      <c r="AH330" s="127"/>
      <c r="AI330" s="127"/>
      <c r="AJ330" s="127"/>
      <c r="AK330" s="127"/>
      <c r="AL330" s="127"/>
      <c r="AM330" s="127"/>
    </row>
    <row r="331" spans="1:39" ht="15" customHeight="1" x14ac:dyDescent="0.25">
      <c r="A331" s="130"/>
      <c r="B331" s="130"/>
      <c r="C331" s="130"/>
      <c r="D331" s="130"/>
      <c r="E331" s="130"/>
      <c r="F331" s="130"/>
      <c r="G331" s="130"/>
      <c r="H331" s="130"/>
      <c r="I331" s="130"/>
      <c r="J331" s="130"/>
      <c r="K331" s="130"/>
      <c r="L331" s="130"/>
      <c r="M331" s="130"/>
      <c r="N331" s="130"/>
      <c r="O331" s="130"/>
      <c r="P331" s="130"/>
      <c r="Q331" s="130"/>
      <c r="R331" s="130"/>
      <c r="S331" s="130"/>
      <c r="T331" s="127"/>
      <c r="U331" s="127"/>
      <c r="V331" s="127"/>
      <c r="W331" s="127"/>
      <c r="X331" s="127"/>
      <c r="Y331" s="127"/>
      <c r="Z331" s="127"/>
      <c r="AA331" s="127"/>
      <c r="AB331" s="127"/>
      <c r="AC331" s="127"/>
      <c r="AD331" s="127"/>
      <c r="AE331" s="127"/>
      <c r="AF331" s="127"/>
      <c r="AG331" s="127"/>
      <c r="AH331" s="127"/>
      <c r="AI331" s="127"/>
      <c r="AJ331" s="127"/>
      <c r="AK331" s="127"/>
      <c r="AL331" s="127"/>
      <c r="AM331" s="127"/>
    </row>
    <row r="332" spans="1:39" ht="15" customHeight="1" x14ac:dyDescent="0.25">
      <c r="A332" s="130"/>
      <c r="B332" s="130"/>
      <c r="C332" s="130"/>
      <c r="D332" s="130"/>
      <c r="E332" s="130"/>
      <c r="F332" s="130"/>
      <c r="G332" s="130"/>
      <c r="H332" s="130"/>
      <c r="I332" s="130"/>
      <c r="J332" s="130"/>
      <c r="K332" s="130"/>
      <c r="L332" s="130"/>
      <c r="M332" s="130"/>
      <c r="N332" s="130"/>
      <c r="O332" s="130"/>
      <c r="P332" s="130"/>
      <c r="Q332" s="130"/>
      <c r="R332" s="130"/>
      <c r="S332" s="130"/>
      <c r="T332" s="127"/>
      <c r="U332" s="127"/>
      <c r="V332" s="127"/>
      <c r="W332" s="127"/>
      <c r="X332" s="127"/>
      <c r="Y332" s="127"/>
      <c r="Z332" s="127"/>
      <c r="AA332" s="127"/>
      <c r="AB332" s="127"/>
      <c r="AC332" s="127"/>
      <c r="AD332" s="127"/>
      <c r="AE332" s="127"/>
      <c r="AF332" s="127"/>
      <c r="AG332" s="127"/>
      <c r="AH332" s="127"/>
      <c r="AI332" s="127"/>
      <c r="AJ332" s="127"/>
      <c r="AK332" s="127"/>
      <c r="AL332" s="127"/>
      <c r="AM332" s="127"/>
    </row>
    <row r="333" spans="1:39" ht="15" customHeight="1" x14ac:dyDescent="0.25">
      <c r="A333" s="130"/>
      <c r="B333" s="130"/>
      <c r="C333" s="130"/>
      <c r="D333" s="130"/>
      <c r="E333" s="130"/>
      <c r="F333" s="130"/>
      <c r="G333" s="130"/>
      <c r="H333" s="130"/>
      <c r="I333" s="130"/>
      <c r="J333" s="130"/>
      <c r="K333" s="130"/>
      <c r="L333" s="130"/>
      <c r="M333" s="130"/>
      <c r="N333" s="130"/>
      <c r="O333" s="130"/>
      <c r="P333" s="130"/>
      <c r="Q333" s="130"/>
      <c r="R333" s="130"/>
      <c r="S333" s="130"/>
      <c r="T333" s="127"/>
      <c r="U333" s="127"/>
      <c r="V333" s="127"/>
      <c r="W333" s="127"/>
      <c r="X333" s="127"/>
      <c r="Y333" s="127"/>
      <c r="Z333" s="127"/>
      <c r="AA333" s="127"/>
      <c r="AB333" s="127"/>
      <c r="AC333" s="127"/>
      <c r="AD333" s="127"/>
      <c r="AE333" s="127"/>
      <c r="AF333" s="127"/>
      <c r="AG333" s="127"/>
      <c r="AH333" s="127"/>
      <c r="AI333" s="127"/>
      <c r="AJ333" s="127"/>
      <c r="AK333" s="127"/>
      <c r="AL333" s="127"/>
      <c r="AM333" s="127"/>
    </row>
    <row r="334" spans="1:39" ht="15" customHeight="1" x14ac:dyDescent="0.25">
      <c r="A334" s="130"/>
      <c r="B334" s="130"/>
      <c r="C334" s="130"/>
      <c r="D334" s="130"/>
      <c r="E334" s="130"/>
      <c r="F334" s="130"/>
      <c r="G334" s="130"/>
      <c r="H334" s="130"/>
      <c r="I334" s="130"/>
      <c r="J334" s="130"/>
      <c r="K334" s="130"/>
      <c r="L334" s="130"/>
      <c r="M334" s="130"/>
      <c r="N334" s="130"/>
      <c r="O334" s="130"/>
      <c r="P334" s="130"/>
      <c r="Q334" s="130"/>
      <c r="R334" s="130"/>
      <c r="S334" s="130"/>
      <c r="T334" s="127"/>
      <c r="U334" s="127"/>
      <c r="V334" s="127"/>
      <c r="W334" s="127"/>
      <c r="X334" s="127"/>
      <c r="Y334" s="127"/>
      <c r="Z334" s="127"/>
      <c r="AA334" s="127"/>
      <c r="AB334" s="127"/>
      <c r="AC334" s="127"/>
      <c r="AD334" s="127"/>
      <c r="AE334" s="127"/>
      <c r="AF334" s="127"/>
      <c r="AG334" s="127"/>
      <c r="AH334" s="127"/>
      <c r="AI334" s="127"/>
      <c r="AJ334" s="127"/>
      <c r="AK334" s="127"/>
      <c r="AL334" s="127"/>
      <c r="AM334" s="127"/>
    </row>
    <row r="335" spans="1:39" ht="15" customHeight="1" x14ac:dyDescent="0.25">
      <c r="A335" s="130"/>
      <c r="B335" s="130"/>
      <c r="C335" s="130"/>
      <c r="D335" s="130"/>
      <c r="E335" s="130"/>
      <c r="F335" s="130"/>
      <c r="G335" s="130"/>
      <c r="H335" s="130"/>
      <c r="I335" s="130"/>
      <c r="J335" s="130"/>
      <c r="K335" s="130"/>
      <c r="L335" s="130"/>
      <c r="M335" s="130"/>
      <c r="N335" s="130"/>
      <c r="O335" s="130"/>
      <c r="P335" s="130"/>
      <c r="Q335" s="130"/>
      <c r="R335" s="130"/>
      <c r="S335" s="130"/>
      <c r="T335" s="127"/>
      <c r="U335" s="127"/>
      <c r="V335" s="127"/>
      <c r="W335" s="127"/>
      <c r="X335" s="127"/>
      <c r="Y335" s="127"/>
      <c r="Z335" s="127"/>
      <c r="AA335" s="127"/>
      <c r="AB335" s="127"/>
      <c r="AC335" s="127"/>
      <c r="AD335" s="127"/>
      <c r="AE335" s="127"/>
      <c r="AF335" s="127"/>
      <c r="AG335" s="127"/>
      <c r="AH335" s="127"/>
      <c r="AI335" s="127"/>
      <c r="AJ335" s="127"/>
      <c r="AK335" s="127"/>
      <c r="AL335" s="127"/>
      <c r="AM335" s="127"/>
    </row>
    <row r="336" spans="1:39" ht="15" customHeight="1" x14ac:dyDescent="0.25">
      <c r="A336" s="130"/>
      <c r="B336" s="130"/>
      <c r="C336" s="130"/>
      <c r="D336" s="130"/>
      <c r="E336" s="130"/>
      <c r="F336" s="130"/>
      <c r="G336" s="130"/>
      <c r="H336" s="130"/>
      <c r="I336" s="130"/>
      <c r="J336" s="130"/>
      <c r="K336" s="130"/>
      <c r="L336" s="130"/>
      <c r="M336" s="130"/>
      <c r="N336" s="130"/>
      <c r="O336" s="130"/>
      <c r="P336" s="130"/>
      <c r="Q336" s="130"/>
      <c r="R336" s="130"/>
      <c r="S336" s="130"/>
      <c r="T336" s="127"/>
      <c r="U336" s="127"/>
      <c r="V336" s="127"/>
      <c r="W336" s="127"/>
      <c r="X336" s="127"/>
      <c r="Y336" s="127"/>
      <c r="Z336" s="127"/>
      <c r="AA336" s="127"/>
      <c r="AB336" s="127"/>
      <c r="AC336" s="127"/>
      <c r="AD336" s="127"/>
      <c r="AE336" s="127"/>
      <c r="AF336" s="127"/>
      <c r="AG336" s="127"/>
      <c r="AH336" s="127"/>
      <c r="AI336" s="127"/>
      <c r="AJ336" s="127"/>
      <c r="AK336" s="127"/>
      <c r="AL336" s="127"/>
      <c r="AM336" s="127"/>
    </row>
    <row r="337" spans="1:39" ht="15" customHeight="1" x14ac:dyDescent="0.25">
      <c r="A337" s="130"/>
      <c r="B337" s="130"/>
      <c r="C337" s="130"/>
      <c r="D337" s="130"/>
      <c r="E337" s="130"/>
      <c r="F337" s="130"/>
      <c r="G337" s="130"/>
      <c r="H337" s="130"/>
      <c r="I337" s="130"/>
      <c r="J337" s="130"/>
      <c r="K337" s="130"/>
      <c r="L337" s="130"/>
      <c r="M337" s="130"/>
      <c r="N337" s="130"/>
      <c r="O337" s="130"/>
      <c r="P337" s="130"/>
      <c r="Q337" s="130"/>
      <c r="R337" s="130"/>
      <c r="S337" s="130"/>
      <c r="T337" s="127"/>
      <c r="U337" s="127"/>
      <c r="V337" s="127"/>
      <c r="W337" s="127"/>
      <c r="X337" s="127"/>
      <c r="Y337" s="127"/>
      <c r="Z337" s="127"/>
      <c r="AA337" s="127"/>
      <c r="AB337" s="127"/>
      <c r="AC337" s="127"/>
      <c r="AD337" s="127"/>
      <c r="AE337" s="127"/>
      <c r="AF337" s="127"/>
      <c r="AG337" s="127"/>
      <c r="AH337" s="127"/>
      <c r="AI337" s="127"/>
      <c r="AJ337" s="127"/>
      <c r="AK337" s="127"/>
      <c r="AL337" s="127"/>
      <c r="AM337" s="127"/>
    </row>
    <row r="338" spans="1:39" ht="15" customHeight="1" x14ac:dyDescent="0.25">
      <c r="A338" s="130"/>
      <c r="B338" s="130"/>
      <c r="C338" s="130"/>
      <c r="D338" s="130"/>
      <c r="E338" s="130"/>
      <c r="F338" s="130"/>
      <c r="G338" s="130"/>
      <c r="H338" s="130"/>
      <c r="I338" s="130"/>
      <c r="J338" s="130"/>
      <c r="K338" s="130"/>
      <c r="L338" s="130"/>
      <c r="M338" s="130"/>
      <c r="N338" s="130"/>
      <c r="O338" s="130"/>
      <c r="P338" s="130"/>
      <c r="Q338" s="130"/>
      <c r="R338" s="130"/>
      <c r="S338" s="130"/>
      <c r="T338" s="127"/>
      <c r="U338" s="127"/>
      <c r="V338" s="127"/>
      <c r="W338" s="127"/>
      <c r="X338" s="127"/>
      <c r="Y338" s="127"/>
      <c r="Z338" s="127"/>
      <c r="AA338" s="127"/>
      <c r="AB338" s="127"/>
      <c r="AC338" s="127"/>
      <c r="AD338" s="127"/>
      <c r="AE338" s="127"/>
      <c r="AF338" s="127"/>
      <c r="AG338" s="127"/>
      <c r="AH338" s="127"/>
      <c r="AI338" s="127"/>
      <c r="AJ338" s="127"/>
      <c r="AK338" s="127"/>
      <c r="AL338" s="127"/>
      <c r="AM338" s="127"/>
    </row>
    <row r="339" spans="1:39" ht="15" customHeight="1" x14ac:dyDescent="0.25">
      <c r="A339" s="130"/>
      <c r="B339" s="130"/>
      <c r="C339" s="130"/>
      <c r="D339" s="130"/>
      <c r="E339" s="130"/>
      <c r="F339" s="130"/>
      <c r="G339" s="130"/>
      <c r="H339" s="130"/>
      <c r="I339" s="130"/>
      <c r="J339" s="130"/>
      <c r="K339" s="130"/>
      <c r="L339" s="130"/>
      <c r="M339" s="130"/>
      <c r="N339" s="130"/>
      <c r="O339" s="130"/>
      <c r="P339" s="130"/>
      <c r="Q339" s="130"/>
      <c r="R339" s="130"/>
      <c r="S339" s="130"/>
      <c r="T339" s="127"/>
      <c r="U339" s="127"/>
      <c r="V339" s="127"/>
      <c r="W339" s="127"/>
      <c r="X339" s="127"/>
      <c r="Y339" s="127"/>
      <c r="Z339" s="127"/>
      <c r="AA339" s="127"/>
      <c r="AB339" s="127"/>
      <c r="AC339" s="127"/>
      <c r="AD339" s="127"/>
      <c r="AE339" s="127"/>
      <c r="AF339" s="127"/>
      <c r="AG339" s="127"/>
      <c r="AH339" s="127"/>
      <c r="AI339" s="127"/>
      <c r="AJ339" s="127"/>
      <c r="AK339" s="127"/>
      <c r="AL339" s="127"/>
      <c r="AM339" s="127"/>
    </row>
    <row r="340" spans="1:39" ht="15" customHeight="1" x14ac:dyDescent="0.25">
      <c r="A340" s="130"/>
      <c r="B340" s="130"/>
      <c r="C340" s="130"/>
      <c r="D340" s="130"/>
      <c r="E340" s="130"/>
      <c r="F340" s="130"/>
      <c r="G340" s="130"/>
      <c r="H340" s="130"/>
      <c r="I340" s="130"/>
      <c r="J340" s="130"/>
      <c r="K340" s="130"/>
      <c r="L340" s="130"/>
      <c r="M340" s="130"/>
      <c r="N340" s="130"/>
      <c r="O340" s="130"/>
      <c r="P340" s="130"/>
      <c r="Q340" s="130"/>
      <c r="R340" s="130"/>
      <c r="S340" s="130"/>
      <c r="T340" s="127"/>
      <c r="U340" s="127"/>
      <c r="V340" s="127"/>
      <c r="W340" s="127"/>
      <c r="X340" s="127"/>
      <c r="Y340" s="127"/>
      <c r="Z340" s="127"/>
      <c r="AA340" s="127"/>
      <c r="AB340" s="127"/>
      <c r="AC340" s="127"/>
      <c r="AD340" s="127"/>
      <c r="AE340" s="127"/>
      <c r="AF340" s="127"/>
      <c r="AG340" s="127"/>
      <c r="AH340" s="127"/>
      <c r="AI340" s="127"/>
      <c r="AJ340" s="127"/>
      <c r="AK340" s="127"/>
      <c r="AL340" s="127"/>
      <c r="AM340" s="127"/>
    </row>
    <row r="341" spans="1:39" ht="15" customHeight="1" x14ac:dyDescent="0.25">
      <c r="A341" s="130"/>
      <c r="B341" s="130"/>
      <c r="C341" s="130"/>
      <c r="D341" s="130"/>
      <c r="E341" s="130"/>
      <c r="F341" s="130"/>
      <c r="G341" s="130"/>
      <c r="H341" s="130"/>
      <c r="I341" s="130"/>
      <c r="J341" s="130"/>
      <c r="K341" s="130"/>
      <c r="L341" s="130"/>
      <c r="M341" s="130"/>
      <c r="N341" s="130"/>
      <c r="O341" s="130"/>
      <c r="P341" s="130"/>
      <c r="Q341" s="130"/>
      <c r="R341" s="130"/>
      <c r="S341" s="130"/>
      <c r="T341" s="127"/>
      <c r="U341" s="127"/>
      <c r="V341" s="127"/>
      <c r="W341" s="127"/>
      <c r="X341" s="127"/>
      <c r="Y341" s="127"/>
      <c r="Z341" s="127"/>
      <c r="AA341" s="127"/>
      <c r="AB341" s="127"/>
      <c r="AC341" s="127"/>
      <c r="AD341" s="127"/>
      <c r="AE341" s="127"/>
      <c r="AF341" s="127"/>
      <c r="AG341" s="127"/>
      <c r="AH341" s="127"/>
      <c r="AI341" s="127"/>
      <c r="AJ341" s="127"/>
      <c r="AK341" s="127"/>
      <c r="AL341" s="127"/>
      <c r="AM341" s="127"/>
    </row>
    <row r="342" spans="1:39" ht="15" customHeight="1" x14ac:dyDescent="0.25">
      <c r="A342" s="130"/>
      <c r="B342" s="130"/>
      <c r="C342" s="130"/>
      <c r="D342" s="130"/>
      <c r="E342" s="130"/>
      <c r="F342" s="130"/>
      <c r="G342" s="130"/>
      <c r="H342" s="130"/>
      <c r="I342" s="130"/>
      <c r="J342" s="130"/>
      <c r="K342" s="130"/>
      <c r="L342" s="130"/>
      <c r="M342" s="130"/>
      <c r="N342" s="130"/>
      <c r="O342" s="130"/>
      <c r="P342" s="130"/>
      <c r="Q342" s="130"/>
      <c r="R342" s="130"/>
      <c r="S342" s="130"/>
      <c r="T342" s="127"/>
      <c r="U342" s="127"/>
      <c r="V342" s="127"/>
      <c r="W342" s="127"/>
      <c r="X342" s="127"/>
      <c r="Y342" s="127"/>
      <c r="Z342" s="127"/>
      <c r="AA342" s="127"/>
      <c r="AB342" s="127"/>
      <c r="AC342" s="127"/>
      <c r="AD342" s="127"/>
      <c r="AE342" s="127"/>
      <c r="AF342" s="127"/>
      <c r="AG342" s="127"/>
      <c r="AH342" s="127"/>
      <c r="AI342" s="127"/>
      <c r="AJ342" s="127"/>
      <c r="AK342" s="127"/>
      <c r="AL342" s="127"/>
      <c r="AM342" s="127"/>
    </row>
    <row r="343" spans="1:39" ht="15" customHeight="1" x14ac:dyDescent="0.25">
      <c r="A343" s="130"/>
      <c r="B343" s="130"/>
      <c r="C343" s="130"/>
      <c r="D343" s="130"/>
      <c r="E343" s="130"/>
      <c r="F343" s="130"/>
      <c r="G343" s="130"/>
      <c r="H343" s="130"/>
      <c r="I343" s="130"/>
      <c r="J343" s="130"/>
      <c r="K343" s="130"/>
      <c r="L343" s="130"/>
      <c r="M343" s="130"/>
      <c r="N343" s="130"/>
      <c r="O343" s="130"/>
      <c r="P343" s="130"/>
      <c r="Q343" s="130"/>
      <c r="R343" s="130"/>
      <c r="S343" s="130"/>
      <c r="T343" s="127"/>
      <c r="U343" s="127"/>
      <c r="V343" s="127"/>
      <c r="W343" s="127"/>
      <c r="X343" s="127"/>
      <c r="Y343" s="127"/>
      <c r="Z343" s="127"/>
      <c r="AA343" s="127"/>
      <c r="AB343" s="127"/>
      <c r="AC343" s="127"/>
      <c r="AD343" s="127"/>
      <c r="AE343" s="127"/>
      <c r="AF343" s="127"/>
      <c r="AG343" s="127"/>
      <c r="AH343" s="127"/>
      <c r="AI343" s="127"/>
      <c r="AJ343" s="127"/>
      <c r="AK343" s="127"/>
      <c r="AL343" s="127"/>
      <c r="AM343" s="127"/>
    </row>
    <row r="344" spans="1:39" ht="15" customHeight="1" x14ac:dyDescent="0.25">
      <c r="A344" s="130"/>
      <c r="B344" s="130"/>
      <c r="C344" s="130"/>
      <c r="D344" s="130"/>
      <c r="E344" s="130"/>
      <c r="F344" s="130"/>
      <c r="G344" s="130"/>
      <c r="H344" s="130"/>
      <c r="I344" s="130"/>
      <c r="J344" s="130"/>
      <c r="K344" s="130"/>
      <c r="L344" s="130"/>
      <c r="M344" s="130"/>
      <c r="N344" s="130"/>
      <c r="O344" s="130"/>
      <c r="P344" s="130"/>
      <c r="Q344" s="130"/>
      <c r="R344" s="130"/>
      <c r="S344" s="130"/>
      <c r="T344" s="127"/>
      <c r="U344" s="127"/>
      <c r="V344" s="127"/>
      <c r="W344" s="127"/>
      <c r="X344" s="127"/>
      <c r="Y344" s="127"/>
      <c r="Z344" s="127"/>
      <c r="AA344" s="127"/>
      <c r="AB344" s="127"/>
      <c r="AC344" s="127"/>
      <c r="AD344" s="127"/>
      <c r="AE344" s="127"/>
      <c r="AF344" s="127"/>
      <c r="AG344" s="127"/>
      <c r="AH344" s="127"/>
      <c r="AI344" s="127"/>
      <c r="AJ344" s="127"/>
      <c r="AK344" s="127"/>
      <c r="AL344" s="127"/>
      <c r="AM344" s="127"/>
    </row>
    <row r="345" spans="1:39" ht="15" customHeight="1" x14ac:dyDescent="0.25">
      <c r="A345" s="130"/>
      <c r="B345" s="130"/>
      <c r="C345" s="130"/>
      <c r="D345" s="130"/>
      <c r="E345" s="130"/>
      <c r="F345" s="130"/>
      <c r="G345" s="130"/>
      <c r="H345" s="130"/>
      <c r="I345" s="130"/>
      <c r="J345" s="130"/>
      <c r="K345" s="130"/>
      <c r="L345" s="130"/>
      <c r="M345" s="130"/>
      <c r="N345" s="130"/>
      <c r="O345" s="130"/>
      <c r="P345" s="130"/>
      <c r="Q345" s="130"/>
      <c r="R345" s="130"/>
      <c r="S345" s="130"/>
      <c r="T345" s="127"/>
      <c r="U345" s="127"/>
      <c r="V345" s="127"/>
      <c r="W345" s="127"/>
      <c r="X345" s="127"/>
      <c r="Y345" s="127"/>
      <c r="Z345" s="127"/>
      <c r="AA345" s="127"/>
      <c r="AB345" s="127"/>
      <c r="AC345" s="127"/>
      <c r="AD345" s="127"/>
      <c r="AE345" s="127"/>
      <c r="AF345" s="127"/>
      <c r="AG345" s="127"/>
      <c r="AH345" s="127"/>
      <c r="AI345" s="127"/>
      <c r="AJ345" s="127"/>
      <c r="AK345" s="127"/>
      <c r="AL345" s="127"/>
      <c r="AM345" s="127"/>
    </row>
    <row r="346" spans="1:39" ht="15" customHeight="1" x14ac:dyDescent="0.25">
      <c r="A346" s="130"/>
      <c r="B346" s="130"/>
      <c r="C346" s="130"/>
      <c r="D346" s="130"/>
      <c r="E346" s="130"/>
      <c r="F346" s="130"/>
      <c r="G346" s="130"/>
      <c r="H346" s="130"/>
      <c r="I346" s="130"/>
      <c r="J346" s="130"/>
      <c r="K346" s="130"/>
      <c r="L346" s="130"/>
      <c r="M346" s="130"/>
      <c r="N346" s="130"/>
      <c r="O346" s="130"/>
      <c r="P346" s="130"/>
      <c r="Q346" s="130"/>
      <c r="R346" s="130"/>
      <c r="S346" s="130"/>
      <c r="T346" s="127"/>
      <c r="U346" s="127"/>
      <c r="V346" s="127"/>
      <c r="W346" s="127"/>
      <c r="X346" s="127"/>
      <c r="Y346" s="127"/>
      <c r="Z346" s="127"/>
      <c r="AA346" s="127"/>
      <c r="AB346" s="127"/>
      <c r="AC346" s="127"/>
      <c r="AD346" s="127"/>
      <c r="AE346" s="127"/>
      <c r="AF346" s="127"/>
      <c r="AG346" s="127"/>
      <c r="AH346" s="127"/>
      <c r="AI346" s="127"/>
      <c r="AJ346" s="127"/>
      <c r="AK346" s="127"/>
      <c r="AL346" s="127"/>
      <c r="AM346" s="127"/>
    </row>
    <row r="347" spans="1:39" ht="15" customHeight="1" x14ac:dyDescent="0.25">
      <c r="A347" s="130"/>
      <c r="B347" s="130"/>
      <c r="C347" s="130"/>
      <c r="D347" s="130"/>
      <c r="E347" s="130"/>
      <c r="F347" s="130"/>
      <c r="G347" s="130"/>
      <c r="H347" s="130"/>
      <c r="I347" s="130"/>
      <c r="J347" s="130"/>
      <c r="K347" s="130"/>
      <c r="L347" s="130"/>
      <c r="M347" s="130"/>
      <c r="N347" s="130"/>
      <c r="O347" s="130"/>
      <c r="P347" s="130"/>
      <c r="Q347" s="130"/>
      <c r="R347" s="130"/>
      <c r="S347" s="130"/>
      <c r="T347" s="127"/>
      <c r="U347" s="127"/>
      <c r="V347" s="127"/>
      <c r="W347" s="127"/>
      <c r="X347" s="127"/>
      <c r="Y347" s="127"/>
      <c r="Z347" s="127"/>
      <c r="AA347" s="127"/>
      <c r="AB347" s="127"/>
      <c r="AC347" s="127"/>
      <c r="AD347" s="127"/>
      <c r="AE347" s="127"/>
      <c r="AF347" s="127"/>
      <c r="AG347" s="127"/>
      <c r="AH347" s="127"/>
      <c r="AI347" s="127"/>
      <c r="AJ347" s="127"/>
      <c r="AK347" s="127"/>
      <c r="AL347" s="127"/>
      <c r="AM347" s="127"/>
    </row>
    <row r="348" spans="1:39" ht="15" customHeight="1" x14ac:dyDescent="0.25">
      <c r="A348" s="130"/>
      <c r="B348" s="130"/>
      <c r="C348" s="130"/>
      <c r="D348" s="130"/>
      <c r="E348" s="130"/>
      <c r="F348" s="130"/>
      <c r="G348" s="130"/>
      <c r="H348" s="130"/>
      <c r="I348" s="130"/>
      <c r="J348" s="130"/>
      <c r="K348" s="130"/>
      <c r="L348" s="130"/>
      <c r="M348" s="130"/>
      <c r="N348" s="130"/>
      <c r="O348" s="130"/>
      <c r="P348" s="130"/>
      <c r="Q348" s="130"/>
      <c r="R348" s="130"/>
      <c r="S348" s="130"/>
      <c r="T348" s="127"/>
      <c r="U348" s="127"/>
      <c r="V348" s="127"/>
      <c r="W348" s="127"/>
      <c r="X348" s="127"/>
      <c r="Y348" s="127"/>
      <c r="Z348" s="127"/>
      <c r="AA348" s="127"/>
      <c r="AB348" s="127"/>
      <c r="AC348" s="127"/>
      <c r="AD348" s="127"/>
      <c r="AE348" s="127"/>
      <c r="AF348" s="127"/>
      <c r="AG348" s="127"/>
      <c r="AH348" s="127"/>
      <c r="AI348" s="127"/>
      <c r="AJ348" s="127"/>
      <c r="AK348" s="127"/>
      <c r="AL348" s="127"/>
      <c r="AM348" s="127"/>
    </row>
    <row r="349" spans="1:39" ht="15" customHeight="1" x14ac:dyDescent="0.25">
      <c r="A349" s="130"/>
      <c r="B349" s="130"/>
      <c r="C349" s="130"/>
      <c r="D349" s="130"/>
      <c r="E349" s="130"/>
      <c r="F349" s="130"/>
      <c r="G349" s="130"/>
      <c r="H349" s="130"/>
      <c r="I349" s="130"/>
      <c r="J349" s="130"/>
      <c r="K349" s="130"/>
      <c r="L349" s="130"/>
      <c r="M349" s="130"/>
      <c r="N349" s="130"/>
      <c r="O349" s="130"/>
      <c r="P349" s="130"/>
      <c r="Q349" s="130"/>
      <c r="R349" s="130"/>
      <c r="S349" s="130"/>
      <c r="T349" s="127"/>
      <c r="U349" s="127"/>
      <c r="V349" s="127"/>
      <c r="W349" s="127"/>
      <c r="X349" s="127"/>
      <c r="Y349" s="127"/>
      <c r="Z349" s="127"/>
      <c r="AA349" s="127"/>
      <c r="AB349" s="127"/>
      <c r="AC349" s="127"/>
      <c r="AD349" s="127"/>
      <c r="AE349" s="127"/>
      <c r="AF349" s="127"/>
      <c r="AG349" s="127"/>
      <c r="AH349" s="127"/>
      <c r="AI349" s="127"/>
      <c r="AJ349" s="127"/>
      <c r="AK349" s="127"/>
      <c r="AL349" s="127"/>
      <c r="AM349" s="127"/>
    </row>
    <row r="350" spans="1:39" ht="15" customHeight="1" x14ac:dyDescent="0.25">
      <c r="A350" s="130"/>
      <c r="B350" s="130"/>
      <c r="C350" s="130"/>
      <c r="D350" s="130"/>
      <c r="E350" s="130"/>
      <c r="F350" s="130"/>
      <c r="G350" s="130"/>
      <c r="H350" s="130"/>
      <c r="I350" s="130"/>
      <c r="J350" s="130"/>
      <c r="K350" s="130"/>
      <c r="L350" s="130"/>
      <c r="M350" s="130"/>
      <c r="N350" s="130"/>
      <c r="O350" s="130"/>
      <c r="P350" s="130"/>
      <c r="Q350" s="130"/>
      <c r="R350" s="130"/>
      <c r="S350" s="130"/>
      <c r="T350" s="127"/>
      <c r="U350" s="127"/>
      <c r="V350" s="127"/>
      <c r="W350" s="127"/>
      <c r="X350" s="127"/>
      <c r="Y350" s="127"/>
      <c r="Z350" s="127"/>
      <c r="AA350" s="127"/>
      <c r="AB350" s="127"/>
      <c r="AC350" s="127"/>
      <c r="AD350" s="127"/>
      <c r="AE350" s="127"/>
      <c r="AF350" s="127"/>
      <c r="AG350" s="127"/>
      <c r="AH350" s="127"/>
      <c r="AI350" s="127"/>
      <c r="AJ350" s="127"/>
      <c r="AK350" s="127"/>
      <c r="AL350" s="127"/>
      <c r="AM350" s="127"/>
    </row>
    <row r="351" spans="1:39" ht="15" customHeight="1" x14ac:dyDescent="0.25">
      <c r="A351" s="130"/>
      <c r="B351" s="130"/>
      <c r="C351" s="130"/>
      <c r="D351" s="130"/>
      <c r="E351" s="130"/>
      <c r="F351" s="130"/>
      <c r="G351" s="130"/>
      <c r="H351" s="130"/>
      <c r="I351" s="130"/>
      <c r="J351" s="130"/>
      <c r="K351" s="130"/>
      <c r="L351" s="130"/>
      <c r="M351" s="130"/>
      <c r="N351" s="130"/>
      <c r="O351" s="130"/>
      <c r="P351" s="130"/>
      <c r="Q351" s="130"/>
      <c r="R351" s="130"/>
      <c r="S351" s="130"/>
      <c r="T351" s="127"/>
      <c r="U351" s="127"/>
      <c r="V351" s="127"/>
      <c r="W351" s="127"/>
      <c r="X351" s="127"/>
      <c r="Y351" s="127"/>
      <c r="Z351" s="127"/>
      <c r="AA351" s="127"/>
      <c r="AB351" s="127"/>
      <c r="AC351" s="127"/>
      <c r="AD351" s="127"/>
      <c r="AE351" s="127"/>
      <c r="AF351" s="127"/>
      <c r="AG351" s="127"/>
      <c r="AH351" s="127"/>
      <c r="AI351" s="127"/>
      <c r="AJ351" s="127"/>
      <c r="AK351" s="127"/>
      <c r="AL351" s="127"/>
      <c r="AM351" s="127"/>
    </row>
    <row r="352" spans="1:39" ht="15" customHeight="1" x14ac:dyDescent="0.25">
      <c r="A352" s="130"/>
      <c r="B352" s="130"/>
      <c r="C352" s="130"/>
      <c r="D352" s="130"/>
      <c r="E352" s="130"/>
      <c r="F352" s="130"/>
      <c r="G352" s="130"/>
      <c r="H352" s="130"/>
      <c r="I352" s="130"/>
      <c r="J352" s="130"/>
      <c r="K352" s="130"/>
      <c r="L352" s="130"/>
      <c r="M352" s="130"/>
      <c r="N352" s="130"/>
      <c r="O352" s="130"/>
      <c r="P352" s="130"/>
      <c r="Q352" s="130"/>
      <c r="R352" s="130"/>
      <c r="S352" s="130"/>
      <c r="T352" s="127"/>
      <c r="U352" s="127"/>
      <c r="V352" s="127"/>
      <c r="W352" s="127"/>
      <c r="X352" s="127"/>
      <c r="Y352" s="127"/>
      <c r="Z352" s="127"/>
      <c r="AA352" s="127"/>
      <c r="AB352" s="127"/>
      <c r="AC352" s="127"/>
      <c r="AD352" s="127"/>
      <c r="AE352" s="127"/>
      <c r="AF352" s="127"/>
      <c r="AG352" s="127"/>
      <c r="AH352" s="127"/>
      <c r="AI352" s="127"/>
      <c r="AJ352" s="127"/>
      <c r="AK352" s="127"/>
      <c r="AL352" s="127"/>
      <c r="AM352" s="127"/>
    </row>
    <row r="353" spans="1:39" ht="15" customHeight="1" x14ac:dyDescent="0.25">
      <c r="A353" s="130"/>
      <c r="B353" s="130"/>
      <c r="C353" s="130"/>
      <c r="D353" s="130"/>
      <c r="E353" s="130"/>
      <c r="F353" s="130"/>
      <c r="G353" s="130"/>
      <c r="H353" s="130"/>
      <c r="I353" s="130"/>
      <c r="J353" s="130"/>
      <c r="K353" s="130"/>
      <c r="L353" s="130"/>
      <c r="M353" s="130"/>
      <c r="N353" s="130"/>
      <c r="O353" s="130"/>
      <c r="P353" s="130"/>
      <c r="Q353" s="130"/>
      <c r="R353" s="130"/>
      <c r="S353" s="130"/>
      <c r="T353" s="127"/>
      <c r="U353" s="127"/>
      <c r="V353" s="127"/>
      <c r="W353" s="127"/>
      <c r="X353" s="127"/>
      <c r="Y353" s="127"/>
      <c r="Z353" s="127"/>
      <c r="AA353" s="127"/>
      <c r="AB353" s="127"/>
      <c r="AC353" s="127"/>
      <c r="AD353" s="127"/>
      <c r="AE353" s="127"/>
      <c r="AF353" s="127"/>
      <c r="AG353" s="127"/>
      <c r="AH353" s="127"/>
      <c r="AI353" s="127"/>
      <c r="AJ353" s="127"/>
      <c r="AK353" s="127"/>
      <c r="AL353" s="127"/>
      <c r="AM353" s="127"/>
    </row>
    <row r="354" spans="1:39" ht="15" customHeight="1" x14ac:dyDescent="0.25">
      <c r="A354" s="130"/>
      <c r="B354" s="130"/>
      <c r="C354" s="130"/>
      <c r="D354" s="130"/>
      <c r="E354" s="130"/>
      <c r="F354" s="130"/>
      <c r="G354" s="130"/>
      <c r="H354" s="130"/>
      <c r="I354" s="130"/>
      <c r="J354" s="130"/>
      <c r="K354" s="130"/>
      <c r="L354" s="130"/>
      <c r="M354" s="130"/>
      <c r="N354" s="130"/>
      <c r="O354" s="130"/>
      <c r="P354" s="130"/>
      <c r="Q354" s="130"/>
      <c r="R354" s="130"/>
      <c r="S354" s="130"/>
      <c r="T354" s="127"/>
      <c r="U354" s="127"/>
      <c r="V354" s="127"/>
      <c r="W354" s="127"/>
      <c r="X354" s="127"/>
      <c r="Y354" s="127"/>
      <c r="Z354" s="127"/>
      <c r="AA354" s="127"/>
      <c r="AB354" s="127"/>
      <c r="AC354" s="127"/>
      <c r="AD354" s="127"/>
      <c r="AE354" s="127"/>
      <c r="AF354" s="127"/>
      <c r="AG354" s="127"/>
      <c r="AH354" s="127"/>
      <c r="AI354" s="127"/>
      <c r="AJ354" s="127"/>
      <c r="AK354" s="127"/>
      <c r="AL354" s="127"/>
      <c r="AM354" s="127"/>
    </row>
    <row r="355" spans="1:39" ht="15" customHeight="1" x14ac:dyDescent="0.25">
      <c r="A355" s="130"/>
      <c r="B355" s="130"/>
      <c r="C355" s="130"/>
      <c r="D355" s="130"/>
      <c r="E355" s="130"/>
      <c r="F355" s="130"/>
      <c r="G355" s="130"/>
      <c r="H355" s="130"/>
      <c r="I355" s="130"/>
      <c r="J355" s="130"/>
      <c r="K355" s="130"/>
      <c r="L355" s="130"/>
      <c r="M355" s="130"/>
      <c r="N355" s="130"/>
      <c r="O355" s="130"/>
      <c r="P355" s="130"/>
      <c r="Q355" s="130"/>
      <c r="R355" s="130"/>
      <c r="S355" s="130"/>
      <c r="T355" s="127"/>
      <c r="U355" s="127"/>
      <c r="V355" s="127"/>
      <c r="W355" s="127"/>
      <c r="X355" s="127"/>
      <c r="Y355" s="127"/>
      <c r="Z355" s="127"/>
      <c r="AA355" s="127"/>
      <c r="AB355" s="127"/>
      <c r="AC355" s="127"/>
      <c r="AD355" s="127"/>
      <c r="AE355" s="127"/>
      <c r="AF355" s="127"/>
      <c r="AG355" s="127"/>
      <c r="AH355" s="127"/>
      <c r="AI355" s="127"/>
      <c r="AJ355" s="127"/>
      <c r="AK355" s="127"/>
      <c r="AL355" s="127"/>
      <c r="AM355" s="127"/>
    </row>
    <row r="356" spans="1:39" ht="15" customHeight="1" x14ac:dyDescent="0.25">
      <c r="A356" s="130"/>
      <c r="B356" s="130"/>
      <c r="C356" s="130"/>
      <c r="D356" s="130"/>
      <c r="E356" s="130"/>
      <c r="F356" s="130"/>
      <c r="G356" s="130"/>
      <c r="H356" s="130"/>
      <c r="I356" s="130"/>
      <c r="J356" s="130"/>
      <c r="K356" s="130"/>
      <c r="L356" s="130"/>
      <c r="M356" s="130"/>
      <c r="N356" s="130"/>
      <c r="O356" s="130"/>
      <c r="P356" s="130"/>
      <c r="Q356" s="130"/>
      <c r="R356" s="130"/>
      <c r="S356" s="130"/>
      <c r="T356" s="127"/>
      <c r="U356" s="127"/>
      <c r="V356" s="127"/>
      <c r="W356" s="127"/>
      <c r="X356" s="127"/>
      <c r="Y356" s="127"/>
      <c r="Z356" s="127"/>
      <c r="AA356" s="127"/>
      <c r="AB356" s="127"/>
      <c r="AC356" s="127"/>
      <c r="AD356" s="127"/>
      <c r="AE356" s="127"/>
      <c r="AF356" s="127"/>
      <c r="AG356" s="127"/>
      <c r="AH356" s="127"/>
      <c r="AI356" s="127"/>
      <c r="AJ356" s="127"/>
      <c r="AK356" s="127"/>
      <c r="AL356" s="127"/>
      <c r="AM356" s="127"/>
    </row>
    <row r="357" spans="1:39" ht="15" customHeight="1" x14ac:dyDescent="0.25">
      <c r="A357" s="130"/>
      <c r="B357" s="130"/>
      <c r="C357" s="130"/>
      <c r="D357" s="130"/>
      <c r="E357" s="130"/>
      <c r="F357" s="130"/>
      <c r="G357" s="130"/>
      <c r="H357" s="130"/>
      <c r="I357" s="130"/>
      <c r="J357" s="130"/>
      <c r="K357" s="130"/>
      <c r="L357" s="130"/>
      <c r="M357" s="130"/>
      <c r="N357" s="130"/>
      <c r="O357" s="130"/>
      <c r="P357" s="130"/>
      <c r="Q357" s="130"/>
      <c r="R357" s="130"/>
      <c r="S357" s="130"/>
      <c r="T357" s="127"/>
      <c r="U357" s="127"/>
      <c r="V357" s="127"/>
      <c r="W357" s="127"/>
      <c r="X357" s="127"/>
      <c r="Y357" s="127"/>
      <c r="Z357" s="127"/>
      <c r="AA357" s="127"/>
      <c r="AB357" s="127"/>
      <c r="AC357" s="127"/>
      <c r="AD357" s="127"/>
      <c r="AE357" s="127"/>
      <c r="AF357" s="127"/>
      <c r="AG357" s="127"/>
      <c r="AH357" s="127"/>
      <c r="AI357" s="127"/>
      <c r="AJ357" s="127"/>
      <c r="AK357" s="127"/>
      <c r="AL357" s="127"/>
      <c r="AM357" s="127"/>
    </row>
    <row r="358" spans="1:39" ht="15" customHeight="1" x14ac:dyDescent="0.25">
      <c r="A358" s="130"/>
      <c r="B358" s="130"/>
      <c r="C358" s="130"/>
      <c r="D358" s="130"/>
      <c r="E358" s="130"/>
      <c r="F358" s="130"/>
      <c r="G358" s="130"/>
      <c r="H358" s="130"/>
      <c r="I358" s="130"/>
      <c r="J358" s="130"/>
      <c r="K358" s="130"/>
      <c r="L358" s="130"/>
      <c r="M358" s="130"/>
      <c r="N358" s="130"/>
      <c r="O358" s="130"/>
      <c r="P358" s="130"/>
      <c r="Q358" s="130"/>
      <c r="R358" s="130"/>
      <c r="S358" s="130"/>
      <c r="T358" s="127"/>
      <c r="U358" s="127"/>
      <c r="V358" s="127"/>
      <c r="W358" s="127"/>
      <c r="X358" s="127"/>
      <c r="Y358" s="127"/>
      <c r="Z358" s="127"/>
      <c r="AA358" s="127"/>
      <c r="AB358" s="127"/>
      <c r="AC358" s="127"/>
      <c r="AD358" s="127"/>
      <c r="AE358" s="127"/>
      <c r="AF358" s="127"/>
      <c r="AG358" s="127"/>
      <c r="AH358" s="127"/>
      <c r="AI358" s="127"/>
      <c r="AJ358" s="127"/>
      <c r="AK358" s="127"/>
      <c r="AL358" s="127"/>
      <c r="AM358" s="127"/>
    </row>
    <row r="359" spans="1:39" ht="15" customHeight="1" x14ac:dyDescent="0.25">
      <c r="A359" s="130"/>
      <c r="B359" s="130"/>
      <c r="C359" s="130"/>
      <c r="D359" s="130"/>
      <c r="E359" s="130"/>
      <c r="F359" s="130"/>
      <c r="G359" s="130"/>
      <c r="H359" s="130"/>
      <c r="I359" s="130"/>
      <c r="J359" s="130"/>
      <c r="K359" s="130"/>
      <c r="L359" s="130"/>
      <c r="M359" s="130"/>
      <c r="N359" s="130"/>
      <c r="O359" s="130"/>
      <c r="P359" s="130"/>
      <c r="Q359" s="130"/>
      <c r="R359" s="130"/>
      <c r="S359" s="130"/>
      <c r="T359" s="127"/>
      <c r="U359" s="127"/>
      <c r="V359" s="127"/>
      <c r="W359" s="127"/>
      <c r="X359" s="127"/>
      <c r="Y359" s="127"/>
      <c r="Z359" s="127"/>
      <c r="AA359" s="127"/>
      <c r="AB359" s="127"/>
      <c r="AC359" s="127"/>
      <c r="AD359" s="127"/>
      <c r="AE359" s="127"/>
      <c r="AF359" s="127"/>
      <c r="AG359" s="127"/>
      <c r="AH359" s="127"/>
      <c r="AI359" s="127"/>
      <c r="AJ359" s="127"/>
      <c r="AK359" s="127"/>
      <c r="AL359" s="127"/>
      <c r="AM359" s="127"/>
    </row>
    <row r="360" spans="1:39" ht="15" customHeight="1" x14ac:dyDescent="0.25">
      <c r="A360" s="130"/>
      <c r="B360" s="130"/>
      <c r="C360" s="130"/>
      <c r="D360" s="130"/>
      <c r="E360" s="130"/>
      <c r="F360" s="130"/>
      <c r="G360" s="130"/>
      <c r="H360" s="130"/>
      <c r="I360" s="130"/>
      <c r="J360" s="130"/>
      <c r="K360" s="130"/>
      <c r="L360" s="130"/>
      <c r="M360" s="130"/>
      <c r="N360" s="130"/>
      <c r="O360" s="130"/>
      <c r="P360" s="130"/>
      <c r="Q360" s="130"/>
      <c r="R360" s="130"/>
      <c r="S360" s="130"/>
      <c r="T360" s="127"/>
      <c r="U360" s="127"/>
      <c r="V360" s="127"/>
      <c r="W360" s="127"/>
      <c r="X360" s="127"/>
      <c r="Y360" s="127"/>
      <c r="Z360" s="127"/>
      <c r="AA360" s="127"/>
      <c r="AB360" s="127"/>
      <c r="AC360" s="127"/>
      <c r="AD360" s="127"/>
      <c r="AE360" s="127"/>
      <c r="AF360" s="127"/>
      <c r="AG360" s="127"/>
      <c r="AH360" s="127"/>
      <c r="AI360" s="127"/>
      <c r="AJ360" s="127"/>
      <c r="AK360" s="127"/>
      <c r="AL360" s="127"/>
      <c r="AM360" s="127"/>
    </row>
    <row r="361" spans="1:39" ht="15" customHeight="1" x14ac:dyDescent="0.25">
      <c r="A361" s="130"/>
      <c r="B361" s="130"/>
      <c r="C361" s="130"/>
      <c r="D361" s="130"/>
      <c r="E361" s="130"/>
      <c r="F361" s="130"/>
      <c r="G361" s="130"/>
      <c r="H361" s="130"/>
      <c r="I361" s="130"/>
      <c r="J361" s="130"/>
      <c r="K361" s="130"/>
      <c r="L361" s="130"/>
      <c r="M361" s="130"/>
      <c r="N361" s="130"/>
      <c r="O361" s="130"/>
      <c r="P361" s="130"/>
      <c r="Q361" s="130"/>
      <c r="R361" s="130"/>
      <c r="S361" s="130"/>
      <c r="T361" s="127"/>
      <c r="U361" s="127"/>
      <c r="V361" s="127"/>
      <c r="W361" s="127"/>
      <c r="X361" s="127"/>
      <c r="Y361" s="127"/>
      <c r="Z361" s="127"/>
      <c r="AA361" s="127"/>
      <c r="AB361" s="127"/>
      <c r="AC361" s="127"/>
      <c r="AD361" s="127"/>
      <c r="AE361" s="127"/>
      <c r="AF361" s="127"/>
      <c r="AG361" s="127"/>
      <c r="AH361" s="127"/>
      <c r="AI361" s="127"/>
      <c r="AJ361" s="127"/>
      <c r="AK361" s="127"/>
      <c r="AL361" s="127"/>
      <c r="AM361" s="127"/>
    </row>
    <row r="362" spans="1:39" ht="15" customHeight="1" x14ac:dyDescent="0.25">
      <c r="A362" s="130"/>
      <c r="B362" s="130"/>
      <c r="C362" s="130"/>
      <c r="D362" s="130"/>
      <c r="E362" s="130"/>
      <c r="F362" s="130"/>
      <c r="G362" s="130"/>
      <c r="H362" s="130"/>
      <c r="I362" s="130"/>
      <c r="J362" s="130"/>
      <c r="K362" s="130"/>
      <c r="L362" s="130"/>
      <c r="M362" s="130"/>
      <c r="N362" s="130"/>
      <c r="O362" s="130"/>
      <c r="P362" s="130"/>
      <c r="Q362" s="130"/>
      <c r="R362" s="130"/>
      <c r="S362" s="130"/>
      <c r="T362" s="127"/>
      <c r="U362" s="127"/>
      <c r="V362" s="127"/>
      <c r="W362" s="127"/>
      <c r="X362" s="127"/>
      <c r="Y362" s="127"/>
      <c r="Z362" s="127"/>
      <c r="AA362" s="127"/>
      <c r="AB362" s="127"/>
      <c r="AC362" s="127"/>
      <c r="AD362" s="127"/>
      <c r="AE362" s="127"/>
      <c r="AF362" s="127"/>
      <c r="AG362" s="127"/>
      <c r="AH362" s="127"/>
      <c r="AI362" s="127"/>
      <c r="AJ362" s="127"/>
      <c r="AK362" s="127"/>
      <c r="AL362" s="127"/>
      <c r="AM362" s="127"/>
    </row>
    <row r="363" spans="1:39" ht="15" customHeight="1" x14ac:dyDescent="0.25">
      <c r="A363" s="130"/>
      <c r="B363" s="130"/>
      <c r="C363" s="130"/>
      <c r="D363" s="130"/>
      <c r="E363" s="130"/>
      <c r="F363" s="130"/>
      <c r="G363" s="130"/>
      <c r="H363" s="130"/>
      <c r="I363" s="130"/>
      <c r="J363" s="130"/>
      <c r="K363" s="130"/>
      <c r="L363" s="130"/>
      <c r="M363" s="130"/>
      <c r="N363" s="130"/>
      <c r="O363" s="130"/>
      <c r="P363" s="130"/>
      <c r="Q363" s="130"/>
      <c r="R363" s="130"/>
      <c r="S363" s="130"/>
      <c r="T363" s="127"/>
      <c r="U363" s="127"/>
      <c r="V363" s="127"/>
      <c r="W363" s="127"/>
      <c r="X363" s="127"/>
      <c r="Y363" s="127"/>
      <c r="Z363" s="127"/>
      <c r="AA363" s="127"/>
      <c r="AB363" s="127"/>
      <c r="AC363" s="127"/>
      <c r="AD363" s="127"/>
      <c r="AE363" s="127"/>
      <c r="AF363" s="127"/>
      <c r="AG363" s="127"/>
      <c r="AH363" s="127"/>
      <c r="AI363" s="127"/>
      <c r="AJ363" s="127"/>
      <c r="AK363" s="127"/>
      <c r="AL363" s="127"/>
      <c r="AM363" s="127"/>
    </row>
    <row r="364" spans="1:39" ht="15" customHeight="1" x14ac:dyDescent="0.25">
      <c r="A364" s="130"/>
      <c r="B364" s="130"/>
      <c r="C364" s="130"/>
      <c r="D364" s="130"/>
      <c r="E364" s="130"/>
      <c r="F364" s="130"/>
      <c r="G364" s="130"/>
      <c r="H364" s="130"/>
      <c r="I364" s="130"/>
      <c r="J364" s="130"/>
      <c r="K364" s="130"/>
      <c r="L364" s="130"/>
      <c r="M364" s="130"/>
      <c r="N364" s="130"/>
      <c r="O364" s="130"/>
      <c r="P364" s="130"/>
      <c r="Q364" s="130"/>
      <c r="R364" s="130"/>
      <c r="S364" s="130"/>
      <c r="T364" s="127"/>
      <c r="U364" s="127"/>
      <c r="V364" s="127"/>
      <c r="W364" s="127"/>
      <c r="X364" s="127"/>
      <c r="Y364" s="127"/>
      <c r="Z364" s="127"/>
      <c r="AA364" s="127"/>
      <c r="AB364" s="127"/>
      <c r="AC364" s="127"/>
      <c r="AD364" s="127"/>
      <c r="AE364" s="127"/>
      <c r="AF364" s="127"/>
      <c r="AG364" s="127"/>
      <c r="AH364" s="127"/>
      <c r="AI364" s="127"/>
      <c r="AJ364" s="127"/>
      <c r="AK364" s="127"/>
      <c r="AL364" s="127"/>
      <c r="AM364" s="127"/>
    </row>
    <row r="365" spans="1:39" ht="15" customHeight="1" x14ac:dyDescent="0.25">
      <c r="A365" s="130"/>
      <c r="B365" s="130"/>
      <c r="C365" s="130"/>
      <c r="D365" s="130"/>
      <c r="E365" s="130"/>
      <c r="F365" s="130"/>
      <c r="G365" s="130"/>
      <c r="H365" s="130"/>
      <c r="I365" s="130"/>
      <c r="J365" s="130"/>
      <c r="K365" s="130"/>
      <c r="L365" s="130"/>
      <c r="M365" s="130"/>
      <c r="N365" s="130"/>
      <c r="O365" s="130"/>
      <c r="P365" s="130"/>
      <c r="Q365" s="130"/>
      <c r="R365" s="130"/>
      <c r="S365" s="130"/>
      <c r="T365" s="127"/>
      <c r="U365" s="127"/>
      <c r="V365" s="127"/>
      <c r="W365" s="127"/>
      <c r="X365" s="127"/>
      <c r="Y365" s="127"/>
      <c r="Z365" s="127"/>
      <c r="AA365" s="127"/>
      <c r="AB365" s="127"/>
      <c r="AC365" s="127"/>
      <c r="AD365" s="127"/>
      <c r="AE365" s="127"/>
      <c r="AF365" s="127"/>
      <c r="AG365" s="127"/>
      <c r="AH365" s="127"/>
      <c r="AI365" s="127"/>
      <c r="AJ365" s="127"/>
      <c r="AK365" s="127"/>
      <c r="AL365" s="127"/>
      <c r="AM365" s="127"/>
    </row>
    <row r="366" spans="1:39" ht="15" customHeight="1" x14ac:dyDescent="0.25">
      <c r="A366" s="130"/>
      <c r="B366" s="130"/>
      <c r="C366" s="130"/>
      <c r="D366" s="130"/>
      <c r="E366" s="130"/>
      <c r="F366" s="130"/>
      <c r="G366" s="130"/>
      <c r="H366" s="130"/>
      <c r="I366" s="130"/>
      <c r="J366" s="130"/>
      <c r="K366" s="130"/>
      <c r="L366" s="130"/>
      <c r="M366" s="130"/>
      <c r="N366" s="130"/>
      <c r="O366" s="130"/>
      <c r="P366" s="130"/>
      <c r="Q366" s="130"/>
      <c r="R366" s="130"/>
      <c r="S366" s="130"/>
      <c r="T366" s="127"/>
      <c r="U366" s="127"/>
      <c r="V366" s="127"/>
      <c r="W366" s="127"/>
      <c r="X366" s="127"/>
      <c r="Y366" s="127"/>
      <c r="Z366" s="127"/>
      <c r="AA366" s="127"/>
      <c r="AB366" s="127"/>
      <c r="AC366" s="127"/>
      <c r="AD366" s="127"/>
      <c r="AE366" s="127"/>
      <c r="AF366" s="127"/>
      <c r="AG366" s="127"/>
      <c r="AH366" s="127"/>
      <c r="AI366" s="127"/>
      <c r="AJ366" s="127"/>
      <c r="AK366" s="127"/>
      <c r="AL366" s="127"/>
      <c r="AM366" s="127"/>
    </row>
    <row r="367" spans="1:39" ht="15" customHeight="1" x14ac:dyDescent="0.25">
      <c r="A367" s="130"/>
      <c r="B367" s="130"/>
      <c r="C367" s="130"/>
      <c r="D367" s="130"/>
      <c r="E367" s="130"/>
      <c r="F367" s="130"/>
      <c r="G367" s="130"/>
      <c r="H367" s="130"/>
      <c r="I367" s="130"/>
      <c r="J367" s="130"/>
      <c r="K367" s="130"/>
      <c r="L367" s="130"/>
      <c r="M367" s="130"/>
      <c r="N367" s="130"/>
      <c r="O367" s="130"/>
      <c r="P367" s="130"/>
      <c r="Q367" s="130"/>
      <c r="R367" s="130"/>
      <c r="S367" s="130"/>
      <c r="T367" s="127"/>
      <c r="U367" s="127"/>
      <c r="V367" s="127"/>
      <c r="W367" s="127"/>
      <c r="X367" s="127"/>
      <c r="Y367" s="127"/>
      <c r="Z367" s="127"/>
      <c r="AA367" s="127"/>
      <c r="AB367" s="127"/>
      <c r="AC367" s="127"/>
      <c r="AD367" s="127"/>
      <c r="AE367" s="127"/>
      <c r="AF367" s="127"/>
      <c r="AG367" s="127"/>
      <c r="AH367" s="127"/>
      <c r="AI367" s="127"/>
      <c r="AJ367" s="127"/>
      <c r="AK367" s="127"/>
      <c r="AL367" s="127"/>
      <c r="AM367" s="127"/>
    </row>
    <row r="368" spans="1:39" ht="15" customHeight="1" x14ac:dyDescent="0.25">
      <c r="A368" s="130"/>
      <c r="B368" s="130"/>
      <c r="C368" s="130"/>
      <c r="D368" s="130"/>
      <c r="E368" s="130"/>
      <c r="F368" s="130"/>
      <c r="G368" s="130"/>
      <c r="H368" s="130"/>
      <c r="I368" s="130"/>
      <c r="J368" s="130"/>
      <c r="K368" s="130"/>
      <c r="L368" s="130"/>
      <c r="M368" s="130"/>
      <c r="N368" s="130"/>
      <c r="O368" s="130"/>
      <c r="P368" s="130"/>
      <c r="Q368" s="130"/>
      <c r="R368" s="130"/>
      <c r="S368" s="130"/>
      <c r="T368" s="127"/>
      <c r="U368" s="127"/>
      <c r="V368" s="127"/>
      <c r="W368" s="127"/>
      <c r="X368" s="127"/>
      <c r="Y368" s="127"/>
      <c r="Z368" s="127"/>
      <c r="AA368" s="127"/>
      <c r="AB368" s="127"/>
      <c r="AC368" s="127"/>
      <c r="AD368" s="127"/>
      <c r="AE368" s="127"/>
      <c r="AF368" s="127"/>
      <c r="AG368" s="127"/>
      <c r="AH368" s="127"/>
      <c r="AI368" s="127"/>
      <c r="AJ368" s="127"/>
      <c r="AK368" s="127"/>
      <c r="AL368" s="127"/>
      <c r="AM368" s="127"/>
    </row>
    <row r="369" spans="1:39" ht="15" customHeight="1" x14ac:dyDescent="0.25">
      <c r="A369" s="130"/>
      <c r="B369" s="130"/>
      <c r="C369" s="130"/>
      <c r="D369" s="130"/>
      <c r="E369" s="130"/>
      <c r="F369" s="130"/>
      <c r="G369" s="130"/>
      <c r="H369" s="130"/>
      <c r="I369" s="130"/>
      <c r="J369" s="130"/>
      <c r="K369" s="130"/>
      <c r="L369" s="130"/>
      <c r="M369" s="130"/>
      <c r="N369" s="130"/>
      <c r="O369" s="130"/>
      <c r="P369" s="130"/>
      <c r="Q369" s="130"/>
      <c r="R369" s="130"/>
      <c r="S369" s="130"/>
      <c r="T369" s="127"/>
      <c r="U369" s="127"/>
      <c r="V369" s="127"/>
      <c r="W369" s="127"/>
      <c r="X369" s="127"/>
      <c r="Y369" s="127"/>
      <c r="Z369" s="127"/>
      <c r="AA369" s="127"/>
      <c r="AB369" s="127"/>
      <c r="AC369" s="127"/>
      <c r="AD369" s="127"/>
      <c r="AE369" s="127"/>
      <c r="AF369" s="127"/>
      <c r="AG369" s="127"/>
      <c r="AH369" s="127"/>
      <c r="AI369" s="127"/>
      <c r="AJ369" s="127"/>
      <c r="AK369" s="127"/>
      <c r="AL369" s="127"/>
      <c r="AM369" s="127"/>
    </row>
    <row r="370" spans="1:39" ht="15" customHeight="1" x14ac:dyDescent="0.25">
      <c r="A370" s="130"/>
      <c r="B370" s="130"/>
      <c r="C370" s="130"/>
      <c r="D370" s="130"/>
      <c r="E370" s="130"/>
      <c r="F370" s="130"/>
      <c r="G370" s="130"/>
      <c r="H370" s="130"/>
      <c r="I370" s="130"/>
      <c r="J370" s="130"/>
      <c r="K370" s="130"/>
      <c r="L370" s="130"/>
      <c r="M370" s="130"/>
      <c r="N370" s="130"/>
      <c r="O370" s="130"/>
      <c r="P370" s="130"/>
      <c r="Q370" s="130"/>
      <c r="R370" s="130"/>
      <c r="S370" s="130"/>
      <c r="T370" s="127"/>
      <c r="U370" s="127"/>
      <c r="V370" s="127"/>
      <c r="W370" s="127"/>
      <c r="X370" s="127"/>
      <c r="Y370" s="127"/>
      <c r="Z370" s="127"/>
      <c r="AA370" s="127"/>
      <c r="AB370" s="127"/>
      <c r="AC370" s="127"/>
      <c r="AD370" s="127"/>
      <c r="AE370" s="127"/>
      <c r="AF370" s="127"/>
      <c r="AG370" s="127"/>
      <c r="AH370" s="127"/>
      <c r="AI370" s="127"/>
      <c r="AJ370" s="127"/>
      <c r="AK370" s="127"/>
      <c r="AL370" s="127"/>
      <c r="AM370" s="127"/>
    </row>
    <row r="371" spans="1:39" ht="15" customHeight="1" x14ac:dyDescent="0.25">
      <c r="A371" s="130"/>
      <c r="B371" s="130"/>
      <c r="C371" s="130"/>
      <c r="D371" s="130"/>
      <c r="E371" s="130"/>
      <c r="F371" s="130"/>
      <c r="G371" s="130"/>
      <c r="H371" s="130"/>
      <c r="I371" s="130"/>
      <c r="J371" s="130"/>
      <c r="K371" s="130"/>
      <c r="L371" s="130"/>
      <c r="M371" s="130"/>
      <c r="N371" s="130"/>
      <c r="O371" s="130"/>
      <c r="P371" s="130"/>
      <c r="Q371" s="130"/>
      <c r="R371" s="130"/>
      <c r="S371" s="130"/>
      <c r="T371" s="127"/>
      <c r="U371" s="127"/>
      <c r="V371" s="127"/>
      <c r="W371" s="127"/>
      <c r="X371" s="127"/>
      <c r="Y371" s="127"/>
      <c r="Z371" s="127"/>
      <c r="AA371" s="127"/>
      <c r="AB371" s="127"/>
      <c r="AC371" s="127"/>
      <c r="AD371" s="127"/>
      <c r="AE371" s="127"/>
      <c r="AF371" s="127"/>
      <c r="AG371" s="127"/>
      <c r="AH371" s="127"/>
      <c r="AI371" s="127"/>
      <c r="AJ371" s="127"/>
      <c r="AK371" s="127"/>
      <c r="AL371" s="127"/>
      <c r="AM371" s="127"/>
    </row>
    <row r="372" spans="1:39" ht="15" customHeight="1" x14ac:dyDescent="0.25">
      <c r="A372" s="130"/>
      <c r="B372" s="130"/>
      <c r="C372" s="130"/>
      <c r="D372" s="130"/>
      <c r="E372" s="130"/>
      <c r="F372" s="130"/>
      <c r="G372" s="130"/>
      <c r="H372" s="130"/>
      <c r="I372" s="130"/>
      <c r="J372" s="130"/>
      <c r="K372" s="130"/>
      <c r="L372" s="130"/>
      <c r="M372" s="130"/>
      <c r="N372" s="130"/>
      <c r="O372" s="130"/>
      <c r="P372" s="130"/>
      <c r="Q372" s="130"/>
      <c r="R372" s="130"/>
      <c r="S372" s="130"/>
      <c r="T372" s="127"/>
      <c r="U372" s="127"/>
      <c r="V372" s="127"/>
      <c r="W372" s="127"/>
      <c r="X372" s="127"/>
      <c r="Y372" s="127"/>
      <c r="Z372" s="127"/>
      <c r="AA372" s="127"/>
      <c r="AB372" s="127"/>
      <c r="AC372" s="127"/>
      <c r="AD372" s="127"/>
      <c r="AE372" s="127"/>
      <c r="AF372" s="127"/>
      <c r="AG372" s="127"/>
      <c r="AH372" s="127"/>
      <c r="AI372" s="127"/>
      <c r="AJ372" s="127"/>
      <c r="AK372" s="127"/>
      <c r="AL372" s="127"/>
      <c r="AM372" s="127"/>
    </row>
    <row r="373" spans="1:39" ht="15" customHeight="1" x14ac:dyDescent="0.25">
      <c r="A373" s="130"/>
      <c r="B373" s="130"/>
      <c r="C373" s="130"/>
      <c r="D373" s="130"/>
      <c r="E373" s="130"/>
      <c r="F373" s="130"/>
      <c r="G373" s="130"/>
      <c r="H373" s="130"/>
      <c r="I373" s="130"/>
      <c r="J373" s="130"/>
      <c r="K373" s="130"/>
      <c r="L373" s="130"/>
      <c r="M373" s="130"/>
      <c r="N373" s="130"/>
      <c r="O373" s="130"/>
      <c r="P373" s="130"/>
      <c r="Q373" s="130"/>
      <c r="R373" s="130"/>
      <c r="S373" s="130"/>
      <c r="T373" s="127"/>
      <c r="U373" s="127"/>
      <c r="V373" s="127"/>
      <c r="W373" s="127"/>
      <c r="X373" s="127"/>
      <c r="Y373" s="127"/>
      <c r="Z373" s="127"/>
      <c r="AA373" s="127"/>
      <c r="AB373" s="127"/>
      <c r="AC373" s="127"/>
      <c r="AD373" s="127"/>
      <c r="AE373" s="127"/>
      <c r="AF373" s="127"/>
      <c r="AG373" s="127"/>
      <c r="AH373" s="127"/>
      <c r="AI373" s="127"/>
      <c r="AJ373" s="127"/>
      <c r="AK373" s="127"/>
      <c r="AL373" s="127"/>
      <c r="AM373" s="127"/>
    </row>
    <row r="374" spans="1:39" ht="15" customHeight="1" x14ac:dyDescent="0.25">
      <c r="A374" s="130"/>
      <c r="B374" s="130"/>
      <c r="C374" s="130"/>
      <c r="D374" s="130"/>
      <c r="E374" s="130"/>
      <c r="F374" s="130"/>
      <c r="G374" s="130"/>
      <c r="H374" s="130"/>
      <c r="I374" s="130"/>
      <c r="J374" s="130"/>
      <c r="K374" s="130"/>
      <c r="L374" s="130"/>
      <c r="M374" s="130"/>
      <c r="N374" s="130"/>
      <c r="O374" s="130"/>
      <c r="P374" s="130"/>
      <c r="Q374" s="130"/>
      <c r="R374" s="130"/>
      <c r="S374" s="130"/>
      <c r="T374" s="127"/>
      <c r="U374" s="127"/>
      <c r="V374" s="127"/>
      <c r="W374" s="127"/>
      <c r="X374" s="127"/>
      <c r="Y374" s="127"/>
      <c r="Z374" s="127"/>
      <c r="AA374" s="127"/>
      <c r="AB374" s="127"/>
      <c r="AC374" s="127"/>
      <c r="AD374" s="127"/>
      <c r="AE374" s="127"/>
      <c r="AF374" s="127"/>
      <c r="AG374" s="127"/>
      <c r="AH374" s="127"/>
      <c r="AI374" s="127"/>
      <c r="AJ374" s="127"/>
      <c r="AK374" s="127"/>
      <c r="AL374" s="127"/>
      <c r="AM374" s="127"/>
    </row>
    <row r="375" spans="1:39" ht="15" customHeight="1" x14ac:dyDescent="0.25">
      <c r="A375" s="130"/>
      <c r="B375" s="130"/>
      <c r="C375" s="130"/>
      <c r="D375" s="130"/>
      <c r="E375" s="130"/>
      <c r="F375" s="130"/>
      <c r="G375" s="130"/>
      <c r="H375" s="130"/>
      <c r="I375" s="130"/>
      <c r="J375" s="130"/>
      <c r="K375" s="130"/>
      <c r="L375" s="130"/>
      <c r="M375" s="130"/>
      <c r="N375" s="130"/>
      <c r="O375" s="130"/>
      <c r="P375" s="130"/>
      <c r="Q375" s="130"/>
      <c r="R375" s="130"/>
      <c r="S375" s="130"/>
      <c r="T375" s="127"/>
      <c r="U375" s="127"/>
      <c r="V375" s="127"/>
      <c r="W375" s="127"/>
      <c r="X375" s="127"/>
      <c r="Y375" s="127"/>
      <c r="Z375" s="127"/>
      <c r="AA375" s="127"/>
      <c r="AB375" s="127"/>
      <c r="AC375" s="127"/>
      <c r="AD375" s="127"/>
      <c r="AE375" s="127"/>
      <c r="AF375" s="127"/>
      <c r="AG375" s="127"/>
      <c r="AH375" s="127"/>
      <c r="AI375" s="127"/>
      <c r="AJ375" s="127"/>
      <c r="AK375" s="127"/>
      <c r="AL375" s="127"/>
      <c r="AM375" s="127"/>
    </row>
    <row r="376" spans="1:39" ht="15" customHeight="1" x14ac:dyDescent="0.25">
      <c r="A376" s="130"/>
      <c r="B376" s="130"/>
      <c r="C376" s="130"/>
      <c r="D376" s="130"/>
      <c r="E376" s="130"/>
      <c r="F376" s="130"/>
      <c r="G376" s="130"/>
      <c r="H376" s="130"/>
      <c r="I376" s="130"/>
      <c r="J376" s="130"/>
      <c r="K376" s="130"/>
      <c r="L376" s="130"/>
      <c r="M376" s="130"/>
      <c r="N376" s="130"/>
      <c r="O376" s="130"/>
      <c r="P376" s="130"/>
      <c r="Q376" s="130"/>
      <c r="R376" s="130"/>
      <c r="S376" s="130"/>
      <c r="T376" s="127"/>
      <c r="U376" s="127"/>
      <c r="V376" s="127"/>
      <c r="W376" s="127"/>
      <c r="X376" s="127"/>
      <c r="Y376" s="127"/>
      <c r="Z376" s="127"/>
      <c r="AA376" s="127"/>
      <c r="AB376" s="127"/>
      <c r="AC376" s="127"/>
      <c r="AD376" s="127"/>
      <c r="AE376" s="127"/>
      <c r="AF376" s="127"/>
      <c r="AG376" s="127"/>
      <c r="AH376" s="127"/>
      <c r="AI376" s="127"/>
      <c r="AJ376" s="127"/>
      <c r="AK376" s="127"/>
      <c r="AL376" s="127"/>
      <c r="AM376" s="127"/>
    </row>
    <row r="377" spans="1:39" ht="15" customHeight="1" x14ac:dyDescent="0.25">
      <c r="A377" s="130"/>
      <c r="B377" s="130"/>
      <c r="C377" s="130"/>
      <c r="D377" s="130"/>
      <c r="E377" s="130"/>
      <c r="F377" s="130"/>
      <c r="G377" s="130"/>
      <c r="H377" s="130"/>
      <c r="I377" s="130"/>
      <c r="J377" s="130"/>
      <c r="K377" s="130"/>
      <c r="L377" s="130"/>
      <c r="M377" s="130"/>
      <c r="N377" s="130"/>
      <c r="O377" s="130"/>
      <c r="P377" s="130"/>
      <c r="Q377" s="130"/>
      <c r="R377" s="130"/>
      <c r="S377" s="130"/>
      <c r="T377" s="127"/>
      <c r="U377" s="127"/>
      <c r="V377" s="127"/>
      <c r="W377" s="127"/>
      <c r="X377" s="127"/>
      <c r="Y377" s="127"/>
      <c r="Z377" s="127"/>
      <c r="AA377" s="127"/>
      <c r="AB377" s="127"/>
      <c r="AC377" s="127"/>
      <c r="AD377" s="127"/>
      <c r="AE377" s="127"/>
      <c r="AF377" s="127"/>
      <c r="AG377" s="127"/>
      <c r="AH377" s="127"/>
      <c r="AI377" s="127"/>
      <c r="AJ377" s="127"/>
      <c r="AK377" s="127"/>
      <c r="AL377" s="127"/>
      <c r="AM377" s="127"/>
    </row>
    <row r="378" spans="1:39" ht="15" customHeight="1" x14ac:dyDescent="0.25">
      <c r="A378" s="130"/>
      <c r="B378" s="130"/>
      <c r="C378" s="130"/>
      <c r="D378" s="130"/>
      <c r="E378" s="130"/>
      <c r="F378" s="130"/>
      <c r="G378" s="130"/>
      <c r="H378" s="130"/>
      <c r="I378" s="130"/>
      <c r="J378" s="130"/>
      <c r="K378" s="130"/>
      <c r="L378" s="130"/>
      <c r="M378" s="130"/>
      <c r="N378" s="130"/>
      <c r="O378" s="130"/>
      <c r="P378" s="130"/>
      <c r="Q378" s="130"/>
      <c r="R378" s="130"/>
      <c r="S378" s="130"/>
      <c r="T378" s="127"/>
      <c r="U378" s="127"/>
      <c r="V378" s="127"/>
      <c r="W378" s="127"/>
      <c r="X378" s="127"/>
      <c r="Y378" s="127"/>
      <c r="Z378" s="127"/>
      <c r="AA378" s="127"/>
      <c r="AB378" s="127"/>
      <c r="AC378" s="127"/>
      <c r="AD378" s="127"/>
      <c r="AE378" s="127"/>
      <c r="AF378" s="127"/>
      <c r="AG378" s="127"/>
      <c r="AH378" s="127"/>
      <c r="AI378" s="127"/>
      <c r="AJ378" s="127"/>
      <c r="AK378" s="127"/>
      <c r="AL378" s="127"/>
      <c r="AM378" s="127"/>
    </row>
    <row r="379" spans="1:39" ht="15" customHeight="1" x14ac:dyDescent="0.25">
      <c r="A379" s="130"/>
      <c r="B379" s="130"/>
      <c r="C379" s="130"/>
      <c r="D379" s="130"/>
      <c r="E379" s="130"/>
      <c r="F379" s="130"/>
      <c r="G379" s="130"/>
      <c r="H379" s="130"/>
      <c r="I379" s="130"/>
      <c r="J379" s="130"/>
      <c r="K379" s="130"/>
      <c r="L379" s="130"/>
      <c r="M379" s="130"/>
      <c r="N379" s="130"/>
      <c r="O379" s="130"/>
      <c r="P379" s="130"/>
      <c r="Q379" s="130"/>
      <c r="R379" s="130"/>
      <c r="S379" s="130"/>
      <c r="T379" s="127"/>
      <c r="U379" s="127"/>
      <c r="V379" s="127"/>
      <c r="W379" s="127"/>
      <c r="X379" s="127"/>
      <c r="Y379" s="127"/>
      <c r="Z379" s="127"/>
      <c r="AA379" s="127"/>
      <c r="AB379" s="127"/>
      <c r="AC379" s="127"/>
      <c r="AD379" s="127"/>
      <c r="AE379" s="127"/>
      <c r="AF379" s="127"/>
      <c r="AG379" s="127"/>
      <c r="AH379" s="127"/>
      <c r="AI379" s="127"/>
      <c r="AJ379" s="127"/>
      <c r="AK379" s="127"/>
      <c r="AL379" s="127"/>
      <c r="AM379" s="127"/>
    </row>
    <row r="380" spans="1:39" ht="15" customHeight="1" x14ac:dyDescent="0.25">
      <c r="A380" s="130"/>
      <c r="B380" s="130"/>
      <c r="C380" s="130"/>
      <c r="D380" s="130"/>
      <c r="E380" s="130"/>
      <c r="F380" s="130"/>
      <c r="G380" s="130"/>
      <c r="H380" s="130"/>
      <c r="I380" s="130"/>
      <c r="J380" s="130"/>
      <c r="K380" s="130"/>
      <c r="L380" s="130"/>
      <c r="M380" s="130"/>
      <c r="N380" s="130"/>
      <c r="O380" s="130"/>
      <c r="P380" s="130"/>
      <c r="Q380" s="130"/>
      <c r="R380" s="130"/>
      <c r="S380" s="130"/>
      <c r="T380" s="127"/>
      <c r="U380" s="127"/>
      <c r="V380" s="127"/>
      <c r="W380" s="127"/>
      <c r="X380" s="127"/>
      <c r="Y380" s="127"/>
      <c r="Z380" s="127"/>
      <c r="AA380" s="127"/>
      <c r="AB380" s="127"/>
      <c r="AC380" s="127"/>
      <c r="AD380" s="127"/>
      <c r="AE380" s="127"/>
      <c r="AF380" s="127"/>
      <c r="AG380" s="127"/>
      <c r="AH380" s="127"/>
      <c r="AI380" s="127"/>
      <c r="AJ380" s="127"/>
      <c r="AK380" s="127"/>
      <c r="AL380" s="127"/>
      <c r="AM380" s="127"/>
    </row>
    <row r="381" spans="1:39" ht="15" customHeight="1" x14ac:dyDescent="0.25">
      <c r="A381" s="130"/>
      <c r="B381" s="130"/>
      <c r="C381" s="130"/>
      <c r="D381" s="130"/>
      <c r="E381" s="130"/>
      <c r="F381" s="130"/>
      <c r="G381" s="130"/>
      <c r="H381" s="130"/>
      <c r="I381" s="130"/>
      <c r="J381" s="130"/>
      <c r="K381" s="130"/>
      <c r="L381" s="130"/>
      <c r="M381" s="130"/>
      <c r="N381" s="130"/>
      <c r="O381" s="130"/>
      <c r="P381" s="130"/>
      <c r="Q381" s="130"/>
      <c r="R381" s="130"/>
      <c r="S381" s="130"/>
      <c r="T381" s="127"/>
      <c r="U381" s="127"/>
      <c r="V381" s="127"/>
      <c r="W381" s="127"/>
      <c r="X381" s="127"/>
      <c r="Y381" s="127"/>
      <c r="Z381" s="127"/>
      <c r="AA381" s="127"/>
      <c r="AB381" s="127"/>
      <c r="AC381" s="127"/>
      <c r="AD381" s="127"/>
      <c r="AE381" s="127"/>
      <c r="AF381" s="127"/>
      <c r="AG381" s="127"/>
      <c r="AH381" s="127"/>
      <c r="AI381" s="127"/>
      <c r="AJ381" s="127"/>
      <c r="AK381" s="127"/>
      <c r="AL381" s="127"/>
      <c r="AM381" s="127"/>
    </row>
    <row r="382" spans="1:39" ht="15" customHeight="1" x14ac:dyDescent="0.25">
      <c r="A382" s="130"/>
      <c r="B382" s="130"/>
      <c r="C382" s="130"/>
      <c r="D382" s="130"/>
      <c r="E382" s="130"/>
      <c r="F382" s="130"/>
      <c r="G382" s="130"/>
      <c r="H382" s="130"/>
      <c r="I382" s="130"/>
      <c r="J382" s="130"/>
      <c r="K382" s="130"/>
      <c r="L382" s="130"/>
      <c r="M382" s="130"/>
      <c r="N382" s="130"/>
      <c r="O382" s="130"/>
      <c r="P382" s="130"/>
      <c r="Q382" s="130"/>
      <c r="R382" s="130"/>
      <c r="S382" s="130"/>
      <c r="T382" s="127"/>
      <c r="U382" s="127"/>
      <c r="V382" s="127"/>
      <c r="W382" s="127"/>
      <c r="X382" s="127"/>
      <c r="Y382" s="127"/>
      <c r="Z382" s="127"/>
      <c r="AA382" s="127"/>
      <c r="AB382" s="127"/>
      <c r="AC382" s="127"/>
      <c r="AD382" s="127"/>
      <c r="AE382" s="127"/>
      <c r="AF382" s="127"/>
      <c r="AG382" s="127"/>
      <c r="AH382" s="127"/>
      <c r="AI382" s="127"/>
      <c r="AJ382" s="127"/>
      <c r="AK382" s="127"/>
      <c r="AL382" s="127"/>
      <c r="AM382" s="127"/>
    </row>
    <row r="383" spans="1:39" ht="15" customHeight="1" x14ac:dyDescent="0.25">
      <c r="A383" s="130"/>
      <c r="B383" s="130"/>
      <c r="C383" s="130"/>
      <c r="D383" s="130"/>
      <c r="E383" s="130"/>
      <c r="F383" s="130"/>
      <c r="G383" s="130"/>
      <c r="H383" s="130"/>
      <c r="I383" s="130"/>
      <c r="J383" s="130"/>
      <c r="K383" s="130"/>
      <c r="L383" s="130"/>
      <c r="M383" s="130"/>
      <c r="N383" s="130"/>
      <c r="O383" s="130"/>
      <c r="P383" s="130"/>
      <c r="Q383" s="130"/>
      <c r="R383" s="130"/>
      <c r="S383" s="130"/>
      <c r="T383" s="127"/>
      <c r="U383" s="127"/>
      <c r="V383" s="127"/>
      <c r="W383" s="127"/>
      <c r="X383" s="127"/>
      <c r="Y383" s="127"/>
      <c r="Z383" s="127"/>
      <c r="AA383" s="127"/>
      <c r="AB383" s="127"/>
      <c r="AC383" s="127"/>
      <c r="AD383" s="127"/>
      <c r="AE383" s="127"/>
      <c r="AF383" s="127"/>
      <c r="AG383" s="127"/>
      <c r="AH383" s="127"/>
      <c r="AI383" s="127"/>
      <c r="AJ383" s="127"/>
      <c r="AK383" s="127"/>
      <c r="AL383" s="127"/>
      <c r="AM383" s="127"/>
    </row>
    <row r="384" spans="1:39" ht="15" customHeight="1" x14ac:dyDescent="0.25">
      <c r="A384" s="130"/>
      <c r="B384" s="130"/>
      <c r="C384" s="130"/>
      <c r="D384" s="130"/>
      <c r="E384" s="130"/>
      <c r="F384" s="130"/>
      <c r="G384" s="130"/>
      <c r="H384" s="130"/>
      <c r="I384" s="130"/>
      <c r="J384" s="130"/>
      <c r="K384" s="130"/>
      <c r="L384" s="130"/>
      <c r="M384" s="130"/>
      <c r="N384" s="130"/>
      <c r="O384" s="130"/>
      <c r="P384" s="130"/>
      <c r="Q384" s="130"/>
      <c r="R384" s="130"/>
      <c r="S384" s="130"/>
      <c r="T384" s="127"/>
      <c r="U384" s="127"/>
      <c r="V384" s="127"/>
      <c r="W384" s="127"/>
      <c r="X384" s="127"/>
      <c r="Y384" s="127"/>
      <c r="Z384" s="127"/>
      <c r="AA384" s="127"/>
      <c r="AB384" s="127"/>
      <c r="AC384" s="127"/>
      <c r="AD384" s="127"/>
      <c r="AE384" s="127"/>
      <c r="AF384" s="127"/>
      <c r="AG384" s="127"/>
      <c r="AH384" s="127"/>
      <c r="AI384" s="127"/>
      <c r="AJ384" s="127"/>
      <c r="AK384" s="127"/>
      <c r="AL384" s="127"/>
      <c r="AM384" s="127"/>
    </row>
    <row r="385" spans="1:39" ht="15" customHeight="1" x14ac:dyDescent="0.25">
      <c r="A385" s="130"/>
      <c r="B385" s="130"/>
      <c r="C385" s="130"/>
      <c r="D385" s="130"/>
      <c r="E385" s="130"/>
      <c r="F385" s="130"/>
      <c r="G385" s="130"/>
      <c r="H385" s="130"/>
      <c r="I385" s="130"/>
      <c r="J385" s="130"/>
      <c r="K385" s="130"/>
      <c r="L385" s="130"/>
      <c r="M385" s="130"/>
      <c r="N385" s="130"/>
      <c r="O385" s="130"/>
      <c r="P385" s="130"/>
      <c r="Q385" s="130"/>
      <c r="R385" s="130"/>
      <c r="S385" s="130"/>
      <c r="T385" s="127"/>
      <c r="U385" s="127"/>
      <c r="V385" s="127"/>
      <c r="W385" s="127"/>
      <c r="X385" s="127"/>
      <c r="Y385" s="127"/>
      <c r="Z385" s="127"/>
      <c r="AA385" s="127"/>
      <c r="AB385" s="127"/>
      <c r="AC385" s="127"/>
      <c r="AD385" s="127"/>
      <c r="AE385" s="127"/>
      <c r="AF385" s="127"/>
      <c r="AG385" s="127"/>
      <c r="AH385" s="127"/>
      <c r="AI385" s="127"/>
      <c r="AJ385" s="127"/>
      <c r="AK385" s="127"/>
      <c r="AL385" s="127"/>
      <c r="AM385" s="127"/>
    </row>
    <row r="386" spans="1:39" ht="15" customHeight="1" x14ac:dyDescent="0.25">
      <c r="A386" s="130"/>
      <c r="B386" s="130"/>
      <c r="C386" s="130"/>
      <c r="D386" s="130"/>
      <c r="E386" s="130"/>
      <c r="F386" s="130"/>
      <c r="G386" s="130"/>
      <c r="H386" s="130"/>
      <c r="I386" s="130"/>
      <c r="J386" s="130"/>
      <c r="K386" s="130"/>
      <c r="L386" s="130"/>
      <c r="M386" s="130"/>
      <c r="N386" s="130"/>
      <c r="O386" s="130"/>
      <c r="P386" s="130"/>
      <c r="Q386" s="130"/>
      <c r="R386" s="130"/>
      <c r="S386" s="130"/>
      <c r="T386" s="127"/>
      <c r="U386" s="127"/>
      <c r="V386" s="127"/>
      <c r="W386" s="127"/>
      <c r="X386" s="127"/>
      <c r="Y386" s="127"/>
      <c r="Z386" s="127"/>
      <c r="AA386" s="127"/>
      <c r="AB386" s="127"/>
      <c r="AC386" s="127"/>
      <c r="AD386" s="127"/>
      <c r="AE386" s="127"/>
      <c r="AF386" s="127"/>
      <c r="AG386" s="127"/>
      <c r="AH386" s="127"/>
      <c r="AI386" s="127"/>
      <c r="AJ386" s="127"/>
      <c r="AK386" s="127"/>
      <c r="AL386" s="127"/>
      <c r="AM386" s="127"/>
    </row>
    <row r="387" spans="1:39" ht="15" customHeight="1" x14ac:dyDescent="0.25">
      <c r="A387" s="130"/>
      <c r="B387" s="130"/>
      <c r="C387" s="130"/>
      <c r="D387" s="130"/>
      <c r="E387" s="130"/>
      <c r="F387" s="130"/>
      <c r="G387" s="130"/>
      <c r="H387" s="130"/>
      <c r="I387" s="130"/>
      <c r="J387" s="130"/>
      <c r="K387" s="130"/>
      <c r="L387" s="130"/>
      <c r="M387" s="130"/>
      <c r="N387" s="130"/>
      <c r="O387" s="130"/>
      <c r="P387" s="130"/>
      <c r="Q387" s="130"/>
      <c r="R387" s="130"/>
      <c r="S387" s="130"/>
      <c r="T387" s="127"/>
      <c r="U387" s="127"/>
      <c r="V387" s="127"/>
      <c r="W387" s="127"/>
      <c r="X387" s="127"/>
      <c r="Y387" s="127"/>
      <c r="Z387" s="127"/>
      <c r="AA387" s="127"/>
      <c r="AB387" s="127"/>
      <c r="AC387" s="127"/>
      <c r="AD387" s="127"/>
      <c r="AE387" s="127"/>
      <c r="AF387" s="127"/>
      <c r="AG387" s="127"/>
      <c r="AH387" s="127"/>
      <c r="AI387" s="127"/>
      <c r="AJ387" s="127"/>
      <c r="AK387" s="127"/>
      <c r="AL387" s="127"/>
      <c r="AM387" s="127"/>
    </row>
    <row r="388" spans="1:39" ht="15" customHeight="1" x14ac:dyDescent="0.25">
      <c r="A388" s="130"/>
      <c r="B388" s="130"/>
      <c r="C388" s="130"/>
      <c r="D388" s="130"/>
      <c r="E388" s="130"/>
      <c r="F388" s="130"/>
      <c r="G388" s="130"/>
      <c r="H388" s="130"/>
      <c r="I388" s="130"/>
      <c r="J388" s="130"/>
      <c r="K388" s="130"/>
      <c r="L388" s="130"/>
      <c r="M388" s="130"/>
      <c r="N388" s="130"/>
      <c r="O388" s="130"/>
      <c r="P388" s="130"/>
      <c r="Q388" s="130"/>
      <c r="R388" s="130"/>
      <c r="S388" s="130"/>
      <c r="T388" s="127"/>
      <c r="U388" s="127"/>
      <c r="V388" s="127"/>
      <c r="W388" s="127"/>
      <c r="X388" s="127"/>
      <c r="Y388" s="127"/>
      <c r="Z388" s="127"/>
      <c r="AA388" s="127"/>
      <c r="AB388" s="127"/>
      <c r="AC388" s="127"/>
      <c r="AD388" s="127"/>
      <c r="AE388" s="127"/>
      <c r="AF388" s="127"/>
      <c r="AG388" s="127"/>
      <c r="AH388" s="127"/>
      <c r="AI388" s="127"/>
      <c r="AJ388" s="127"/>
      <c r="AK388" s="127"/>
      <c r="AL388" s="127"/>
      <c r="AM388" s="127"/>
    </row>
    <row r="389" spans="1:39" ht="15" customHeight="1" x14ac:dyDescent="0.25">
      <c r="A389" s="130"/>
      <c r="B389" s="130"/>
      <c r="C389" s="130"/>
      <c r="D389" s="130"/>
      <c r="E389" s="130"/>
      <c r="F389" s="130"/>
      <c r="G389" s="130"/>
      <c r="H389" s="130"/>
      <c r="I389" s="130"/>
      <c r="J389" s="130"/>
      <c r="K389" s="130"/>
      <c r="L389" s="130"/>
      <c r="M389" s="130"/>
      <c r="N389" s="130"/>
      <c r="O389" s="130"/>
      <c r="P389" s="130"/>
      <c r="Q389" s="130"/>
      <c r="R389" s="130"/>
      <c r="S389" s="130"/>
      <c r="T389" s="127"/>
      <c r="U389" s="127"/>
      <c r="V389" s="127"/>
      <c r="W389" s="127"/>
      <c r="X389" s="127"/>
      <c r="Y389" s="127"/>
      <c r="Z389" s="127"/>
      <c r="AA389" s="127"/>
      <c r="AB389" s="127"/>
      <c r="AC389" s="127"/>
      <c r="AD389" s="127"/>
      <c r="AE389" s="127"/>
      <c r="AF389" s="127"/>
      <c r="AG389" s="127"/>
      <c r="AH389" s="127"/>
      <c r="AI389" s="127"/>
      <c r="AJ389" s="127"/>
      <c r="AK389" s="127"/>
      <c r="AL389" s="127"/>
      <c r="AM389" s="127"/>
    </row>
    <row r="390" spans="1:39" ht="15" customHeight="1" x14ac:dyDescent="0.25">
      <c r="A390" s="130"/>
      <c r="B390" s="130"/>
      <c r="C390" s="130"/>
      <c r="D390" s="130"/>
      <c r="E390" s="130"/>
      <c r="F390" s="130"/>
      <c r="G390" s="130"/>
      <c r="H390" s="130"/>
      <c r="I390" s="130"/>
      <c r="J390" s="130"/>
      <c r="K390" s="130"/>
      <c r="L390" s="130"/>
      <c r="M390" s="130"/>
      <c r="N390" s="130"/>
      <c r="O390" s="130"/>
      <c r="P390" s="130"/>
      <c r="Q390" s="130"/>
      <c r="R390" s="130"/>
      <c r="S390" s="130"/>
      <c r="T390" s="127"/>
      <c r="U390" s="127"/>
      <c r="V390" s="127"/>
      <c r="W390" s="127"/>
      <c r="X390" s="127"/>
      <c r="Y390" s="127"/>
      <c r="Z390" s="127"/>
      <c r="AA390" s="127"/>
      <c r="AB390" s="127"/>
      <c r="AC390" s="127"/>
      <c r="AD390" s="127"/>
      <c r="AE390" s="127"/>
      <c r="AF390" s="127"/>
      <c r="AG390" s="127"/>
      <c r="AH390" s="127"/>
      <c r="AI390" s="127"/>
      <c r="AJ390" s="127"/>
      <c r="AK390" s="127"/>
      <c r="AL390" s="127"/>
      <c r="AM390" s="127"/>
    </row>
    <row r="391" spans="1:39" ht="15" customHeight="1" x14ac:dyDescent="0.25">
      <c r="A391" s="130"/>
      <c r="B391" s="130"/>
      <c r="C391" s="130"/>
      <c r="D391" s="130"/>
      <c r="E391" s="130"/>
      <c r="F391" s="130"/>
      <c r="G391" s="130"/>
      <c r="H391" s="130"/>
      <c r="I391" s="130"/>
      <c r="J391" s="130"/>
      <c r="K391" s="130"/>
      <c r="L391" s="130"/>
      <c r="M391" s="130"/>
      <c r="N391" s="130"/>
      <c r="O391" s="130"/>
      <c r="P391" s="130"/>
      <c r="Q391" s="130"/>
      <c r="R391" s="130"/>
      <c r="S391" s="130"/>
      <c r="T391" s="127"/>
      <c r="U391" s="127"/>
      <c r="V391" s="127"/>
      <c r="W391" s="127"/>
      <c r="X391" s="127"/>
      <c r="Y391" s="127"/>
      <c r="Z391" s="127"/>
      <c r="AA391" s="127"/>
      <c r="AB391" s="127"/>
      <c r="AC391" s="127"/>
      <c r="AD391" s="127"/>
      <c r="AE391" s="127"/>
      <c r="AF391" s="127"/>
      <c r="AG391" s="127"/>
      <c r="AH391" s="127"/>
      <c r="AI391" s="127"/>
      <c r="AJ391" s="127"/>
      <c r="AK391" s="127"/>
      <c r="AL391" s="127"/>
      <c r="AM391" s="127"/>
    </row>
    <row r="392" spans="1:39" ht="15" customHeight="1" x14ac:dyDescent="0.25">
      <c r="A392" s="130"/>
      <c r="B392" s="130"/>
      <c r="C392" s="130"/>
      <c r="D392" s="130"/>
      <c r="E392" s="130"/>
      <c r="F392" s="130"/>
      <c r="G392" s="130"/>
      <c r="H392" s="130"/>
      <c r="I392" s="130"/>
      <c r="J392" s="130"/>
      <c r="K392" s="130"/>
      <c r="L392" s="130"/>
      <c r="M392" s="130"/>
      <c r="N392" s="130"/>
      <c r="O392" s="130"/>
      <c r="P392" s="130"/>
      <c r="Q392" s="130"/>
      <c r="R392" s="130"/>
      <c r="S392" s="130"/>
      <c r="T392" s="127"/>
      <c r="U392" s="127"/>
      <c r="V392" s="127"/>
      <c r="W392" s="127"/>
      <c r="X392" s="127"/>
      <c r="Y392" s="127"/>
      <c r="Z392" s="127"/>
      <c r="AA392" s="127"/>
      <c r="AB392" s="127"/>
      <c r="AC392" s="127"/>
      <c r="AD392" s="127"/>
      <c r="AE392" s="127"/>
      <c r="AF392" s="127"/>
      <c r="AG392" s="127"/>
      <c r="AH392" s="127"/>
      <c r="AI392" s="127"/>
      <c r="AJ392" s="127"/>
      <c r="AK392" s="127"/>
      <c r="AL392" s="127"/>
      <c r="AM392" s="127"/>
    </row>
    <row r="393" spans="1:39" ht="15" customHeight="1" x14ac:dyDescent="0.25">
      <c r="A393" s="130"/>
      <c r="B393" s="130"/>
      <c r="C393" s="130"/>
      <c r="D393" s="130"/>
      <c r="E393" s="130"/>
      <c r="F393" s="130"/>
      <c r="G393" s="130"/>
      <c r="H393" s="130"/>
      <c r="I393" s="130"/>
      <c r="J393" s="130"/>
      <c r="K393" s="130"/>
      <c r="L393" s="130"/>
      <c r="M393" s="130"/>
      <c r="N393" s="130"/>
      <c r="O393" s="130"/>
      <c r="P393" s="130"/>
      <c r="Q393" s="130"/>
      <c r="R393" s="130"/>
      <c r="S393" s="130"/>
      <c r="T393" s="127"/>
      <c r="U393" s="127"/>
      <c r="V393" s="127"/>
      <c r="W393" s="127"/>
      <c r="X393" s="127"/>
      <c r="Y393" s="127"/>
      <c r="Z393" s="127"/>
      <c r="AA393" s="127"/>
      <c r="AB393" s="127"/>
      <c r="AC393" s="127"/>
      <c r="AD393" s="127"/>
      <c r="AE393" s="127"/>
      <c r="AF393" s="127"/>
      <c r="AG393" s="127"/>
      <c r="AH393" s="127"/>
      <c r="AI393" s="127"/>
      <c r="AJ393" s="127"/>
      <c r="AK393" s="127"/>
      <c r="AL393" s="127"/>
      <c r="AM393" s="127"/>
    </row>
    <row r="394" spans="1:39" ht="15" customHeight="1" x14ac:dyDescent="0.25">
      <c r="A394" s="130"/>
      <c r="B394" s="130"/>
      <c r="C394" s="130"/>
      <c r="D394" s="130"/>
      <c r="E394" s="130"/>
      <c r="F394" s="130"/>
      <c r="G394" s="130"/>
      <c r="H394" s="130"/>
      <c r="I394" s="130"/>
      <c r="J394" s="130"/>
      <c r="K394" s="130"/>
      <c r="L394" s="130"/>
      <c r="M394" s="130"/>
      <c r="N394" s="130"/>
      <c r="O394" s="130"/>
      <c r="P394" s="130"/>
      <c r="Q394" s="130"/>
      <c r="R394" s="130"/>
      <c r="S394" s="130"/>
      <c r="T394" s="127"/>
      <c r="U394" s="127"/>
      <c r="V394" s="127"/>
      <c r="W394" s="127"/>
      <c r="X394" s="127"/>
      <c r="Y394" s="127"/>
      <c r="Z394" s="127"/>
      <c r="AA394" s="127"/>
      <c r="AB394" s="127"/>
      <c r="AC394" s="127"/>
      <c r="AD394" s="127"/>
      <c r="AE394" s="127"/>
      <c r="AF394" s="127"/>
      <c r="AG394" s="127"/>
      <c r="AH394" s="127"/>
      <c r="AI394" s="127"/>
      <c r="AJ394" s="127"/>
      <c r="AK394" s="127"/>
      <c r="AL394" s="127"/>
      <c r="AM394" s="127"/>
    </row>
    <row r="395" spans="1:39" ht="15" customHeight="1" x14ac:dyDescent="0.25">
      <c r="A395" s="130"/>
      <c r="B395" s="130"/>
      <c r="C395" s="130"/>
      <c r="D395" s="130"/>
      <c r="E395" s="130"/>
      <c r="F395" s="130"/>
      <c r="G395" s="130"/>
      <c r="H395" s="130"/>
      <c r="I395" s="130"/>
      <c r="J395" s="130"/>
      <c r="K395" s="130"/>
      <c r="L395" s="130"/>
      <c r="M395" s="130"/>
      <c r="N395" s="130"/>
      <c r="O395" s="130"/>
      <c r="P395" s="130"/>
      <c r="Q395" s="130"/>
      <c r="R395" s="130"/>
      <c r="S395" s="130"/>
      <c r="T395" s="127"/>
      <c r="U395" s="127"/>
      <c r="V395" s="127"/>
      <c r="W395" s="127"/>
      <c r="X395" s="127"/>
      <c r="Y395" s="127"/>
      <c r="Z395" s="127"/>
      <c r="AA395" s="127"/>
      <c r="AB395" s="127"/>
      <c r="AC395" s="127"/>
      <c r="AD395" s="127"/>
      <c r="AE395" s="127"/>
      <c r="AF395" s="127"/>
      <c r="AG395" s="127"/>
      <c r="AH395" s="127"/>
      <c r="AI395" s="127"/>
      <c r="AJ395" s="127"/>
      <c r="AK395" s="127"/>
      <c r="AL395" s="127"/>
      <c r="AM395" s="127"/>
    </row>
    <row r="396" spans="1:39" ht="15" customHeight="1" x14ac:dyDescent="0.25">
      <c r="A396" s="130"/>
      <c r="B396" s="130"/>
      <c r="C396" s="130"/>
      <c r="D396" s="130"/>
      <c r="E396" s="130"/>
      <c r="F396" s="130"/>
      <c r="G396" s="130"/>
      <c r="H396" s="130"/>
      <c r="I396" s="130"/>
      <c r="J396" s="130"/>
      <c r="K396" s="130"/>
      <c r="L396" s="130"/>
      <c r="M396" s="130"/>
      <c r="N396" s="130"/>
      <c r="O396" s="130"/>
      <c r="P396" s="130"/>
      <c r="Q396" s="130"/>
      <c r="R396" s="130"/>
      <c r="S396" s="130"/>
      <c r="T396" s="127"/>
      <c r="U396" s="127"/>
      <c r="V396" s="127"/>
      <c r="W396" s="127"/>
      <c r="X396" s="127"/>
      <c r="Y396" s="127"/>
      <c r="Z396" s="127"/>
      <c r="AA396" s="127"/>
      <c r="AB396" s="127"/>
      <c r="AC396" s="127"/>
      <c r="AD396" s="127"/>
      <c r="AE396" s="127"/>
      <c r="AF396" s="127"/>
      <c r="AG396" s="127"/>
      <c r="AH396" s="127"/>
      <c r="AI396" s="127"/>
      <c r="AJ396" s="127"/>
      <c r="AK396" s="127"/>
      <c r="AL396" s="127"/>
      <c r="AM396" s="127"/>
    </row>
    <row r="397" spans="1:39" ht="15" customHeight="1" x14ac:dyDescent="0.25">
      <c r="A397" s="130"/>
      <c r="B397" s="130"/>
      <c r="C397" s="130"/>
      <c r="D397" s="130"/>
      <c r="E397" s="130"/>
      <c r="F397" s="130"/>
      <c r="G397" s="130"/>
      <c r="H397" s="130"/>
      <c r="I397" s="130"/>
      <c r="J397" s="130"/>
      <c r="K397" s="130"/>
      <c r="L397" s="130"/>
      <c r="M397" s="130"/>
      <c r="N397" s="130"/>
      <c r="O397" s="130"/>
      <c r="P397" s="130"/>
      <c r="Q397" s="130"/>
      <c r="R397" s="130"/>
      <c r="S397" s="130"/>
      <c r="T397" s="127"/>
      <c r="U397" s="127"/>
      <c r="V397" s="127"/>
      <c r="W397" s="127"/>
      <c r="X397" s="127"/>
      <c r="Y397" s="127"/>
      <c r="Z397" s="127"/>
      <c r="AA397" s="127"/>
      <c r="AB397" s="127"/>
      <c r="AC397" s="127"/>
      <c r="AD397" s="127"/>
      <c r="AE397" s="127"/>
      <c r="AF397" s="127"/>
      <c r="AG397" s="127"/>
      <c r="AH397" s="127"/>
      <c r="AI397" s="127"/>
      <c r="AJ397" s="127"/>
      <c r="AK397" s="127"/>
      <c r="AL397" s="127"/>
      <c r="AM397" s="127"/>
    </row>
    <row r="398" spans="1:39" ht="15" customHeight="1" x14ac:dyDescent="0.25">
      <c r="A398" s="130"/>
      <c r="B398" s="130"/>
      <c r="C398" s="130"/>
      <c r="D398" s="130"/>
      <c r="E398" s="130"/>
      <c r="F398" s="130"/>
      <c r="G398" s="130"/>
      <c r="H398" s="130"/>
      <c r="I398" s="130"/>
      <c r="J398" s="130"/>
      <c r="K398" s="130"/>
      <c r="L398" s="130"/>
      <c r="M398" s="130"/>
      <c r="N398" s="130"/>
      <c r="O398" s="130"/>
      <c r="P398" s="130"/>
      <c r="Q398" s="130"/>
      <c r="R398" s="130"/>
      <c r="S398" s="130"/>
      <c r="T398" s="127"/>
      <c r="U398" s="127"/>
      <c r="V398" s="127"/>
      <c r="W398" s="127"/>
      <c r="X398" s="127"/>
      <c r="Y398" s="127"/>
      <c r="Z398" s="127"/>
      <c r="AA398" s="127"/>
      <c r="AB398" s="127"/>
      <c r="AC398" s="127"/>
      <c r="AD398" s="127"/>
      <c r="AE398" s="127"/>
      <c r="AF398" s="127"/>
      <c r="AG398" s="127"/>
      <c r="AH398" s="127"/>
      <c r="AI398" s="127"/>
      <c r="AJ398" s="127"/>
      <c r="AK398" s="127"/>
      <c r="AL398" s="127"/>
      <c r="AM398" s="127"/>
    </row>
    <row r="399" spans="1:39" ht="15" customHeight="1" x14ac:dyDescent="0.25">
      <c r="A399" s="130"/>
      <c r="B399" s="130"/>
      <c r="C399" s="130"/>
      <c r="D399" s="130"/>
      <c r="E399" s="130"/>
      <c r="F399" s="130"/>
      <c r="G399" s="130"/>
      <c r="H399" s="130"/>
      <c r="I399" s="130"/>
      <c r="J399" s="130"/>
      <c r="K399" s="130"/>
      <c r="L399" s="130"/>
      <c r="M399" s="130"/>
      <c r="N399" s="130"/>
      <c r="O399" s="130"/>
      <c r="P399" s="130"/>
      <c r="Q399" s="130"/>
      <c r="R399" s="130"/>
      <c r="S399" s="130"/>
      <c r="T399" s="127"/>
      <c r="U399" s="127"/>
      <c r="V399" s="127"/>
      <c r="W399" s="127"/>
      <c r="X399" s="127"/>
      <c r="Y399" s="127"/>
      <c r="Z399" s="127"/>
      <c r="AA399" s="127"/>
      <c r="AB399" s="127"/>
      <c r="AC399" s="127"/>
      <c r="AD399" s="127"/>
      <c r="AE399" s="127"/>
      <c r="AF399" s="127"/>
      <c r="AG399" s="127"/>
      <c r="AH399" s="127"/>
      <c r="AI399" s="127"/>
      <c r="AJ399" s="127"/>
      <c r="AK399" s="127"/>
      <c r="AL399" s="127"/>
      <c r="AM399" s="127"/>
    </row>
    <row r="400" spans="1:39" ht="15" customHeight="1" x14ac:dyDescent="0.25">
      <c r="A400" s="130"/>
      <c r="B400" s="130"/>
      <c r="C400" s="130"/>
      <c r="D400" s="130"/>
      <c r="E400" s="130"/>
      <c r="F400" s="130"/>
      <c r="G400" s="130"/>
      <c r="H400" s="130"/>
      <c r="I400" s="130"/>
      <c r="J400" s="130"/>
      <c r="K400" s="130"/>
      <c r="L400" s="130"/>
      <c r="M400" s="130"/>
      <c r="N400" s="130"/>
      <c r="O400" s="130"/>
      <c r="P400" s="130"/>
      <c r="Q400" s="130"/>
      <c r="R400" s="130"/>
      <c r="S400" s="130"/>
      <c r="T400" s="127"/>
      <c r="U400" s="127"/>
      <c r="V400" s="127"/>
      <c r="W400" s="127"/>
      <c r="X400" s="127"/>
      <c r="Y400" s="127"/>
      <c r="Z400" s="127"/>
      <c r="AA400" s="127"/>
      <c r="AB400" s="127"/>
      <c r="AC400" s="127"/>
      <c r="AD400" s="127"/>
      <c r="AE400" s="127"/>
      <c r="AF400" s="127"/>
      <c r="AG400" s="127"/>
      <c r="AH400" s="127"/>
      <c r="AI400" s="127"/>
      <c r="AJ400" s="127"/>
      <c r="AK400" s="127"/>
      <c r="AL400" s="127"/>
      <c r="AM400" s="127"/>
    </row>
    <row r="401" spans="1:39" ht="15" customHeight="1" x14ac:dyDescent="0.25">
      <c r="A401" s="130"/>
      <c r="B401" s="130"/>
      <c r="C401" s="130"/>
      <c r="D401" s="130"/>
      <c r="E401" s="130"/>
      <c r="F401" s="130"/>
      <c r="G401" s="130"/>
      <c r="H401" s="130"/>
      <c r="I401" s="130"/>
      <c r="J401" s="130"/>
      <c r="K401" s="130"/>
      <c r="L401" s="130"/>
      <c r="M401" s="130"/>
      <c r="N401" s="130"/>
      <c r="O401" s="130"/>
      <c r="P401" s="130"/>
      <c r="Q401" s="130"/>
      <c r="R401" s="130"/>
      <c r="S401" s="130"/>
      <c r="T401" s="127"/>
      <c r="U401" s="127"/>
      <c r="V401" s="127"/>
      <c r="W401" s="127"/>
      <c r="X401" s="127"/>
      <c r="Y401" s="127"/>
      <c r="Z401" s="127"/>
      <c r="AA401" s="127"/>
      <c r="AB401" s="127"/>
      <c r="AC401" s="127"/>
      <c r="AD401" s="127"/>
      <c r="AE401" s="127"/>
      <c r="AF401" s="127"/>
      <c r="AG401" s="127"/>
      <c r="AH401" s="127"/>
      <c r="AI401" s="127"/>
      <c r="AJ401" s="127"/>
      <c r="AK401" s="127"/>
      <c r="AL401" s="127"/>
      <c r="AM401" s="127"/>
    </row>
    <row r="402" spans="1:39" ht="15" customHeight="1" x14ac:dyDescent="0.25">
      <c r="A402" s="130"/>
      <c r="B402" s="130"/>
      <c r="C402" s="130"/>
      <c r="D402" s="130"/>
      <c r="E402" s="130"/>
      <c r="F402" s="130"/>
      <c r="G402" s="130"/>
      <c r="H402" s="130"/>
      <c r="I402" s="130"/>
      <c r="J402" s="130"/>
      <c r="K402" s="130"/>
      <c r="L402" s="130"/>
      <c r="M402" s="130"/>
      <c r="N402" s="130"/>
      <c r="O402" s="130"/>
      <c r="P402" s="130"/>
      <c r="Q402" s="130"/>
      <c r="R402" s="130"/>
      <c r="S402" s="130"/>
      <c r="T402" s="127"/>
      <c r="U402" s="127"/>
      <c r="V402" s="127"/>
      <c r="W402" s="127"/>
      <c r="X402" s="127"/>
      <c r="Y402" s="127"/>
      <c r="Z402" s="127"/>
      <c r="AA402" s="127"/>
      <c r="AB402" s="127"/>
      <c r="AC402" s="127"/>
      <c r="AD402" s="127"/>
      <c r="AE402" s="127"/>
      <c r="AF402" s="127"/>
      <c r="AG402" s="127"/>
      <c r="AH402" s="127"/>
      <c r="AI402" s="127"/>
      <c r="AJ402" s="127"/>
      <c r="AK402" s="127"/>
      <c r="AL402" s="127"/>
      <c r="AM402" s="127"/>
    </row>
    <row r="403" spans="1:39" ht="15" customHeight="1" x14ac:dyDescent="0.25">
      <c r="A403" s="130"/>
      <c r="B403" s="130"/>
      <c r="C403" s="130"/>
      <c r="D403" s="130"/>
      <c r="E403" s="130"/>
      <c r="F403" s="130"/>
      <c r="G403" s="130"/>
      <c r="H403" s="130"/>
      <c r="I403" s="130"/>
      <c r="J403" s="130"/>
      <c r="K403" s="130"/>
      <c r="L403" s="130"/>
      <c r="M403" s="130"/>
      <c r="N403" s="130"/>
      <c r="O403" s="130"/>
      <c r="P403" s="130"/>
      <c r="Q403" s="130"/>
      <c r="R403" s="130"/>
      <c r="S403" s="130"/>
      <c r="T403" s="127"/>
      <c r="U403" s="127"/>
      <c r="V403" s="127"/>
      <c r="W403" s="127"/>
      <c r="X403" s="127"/>
      <c r="Y403" s="127"/>
      <c r="Z403" s="127"/>
      <c r="AA403" s="127"/>
      <c r="AB403" s="127"/>
      <c r="AC403" s="127"/>
      <c r="AD403" s="127"/>
      <c r="AE403" s="127"/>
      <c r="AF403" s="127"/>
      <c r="AG403" s="127"/>
      <c r="AH403" s="127"/>
      <c r="AI403" s="127"/>
      <c r="AJ403" s="127"/>
      <c r="AK403" s="127"/>
      <c r="AL403" s="127"/>
      <c r="AM403" s="127"/>
    </row>
    <row r="404" spans="1:39" ht="15" customHeight="1" x14ac:dyDescent="0.25">
      <c r="A404" s="130"/>
      <c r="B404" s="130"/>
      <c r="C404" s="130"/>
      <c r="D404" s="130"/>
      <c r="E404" s="130"/>
      <c r="F404" s="130"/>
      <c r="G404" s="130"/>
      <c r="H404" s="130"/>
      <c r="I404" s="130"/>
      <c r="J404" s="130"/>
      <c r="K404" s="130"/>
      <c r="L404" s="130"/>
      <c r="M404" s="130"/>
      <c r="N404" s="130"/>
      <c r="O404" s="130"/>
      <c r="P404" s="130"/>
      <c r="Q404" s="130"/>
      <c r="R404" s="130"/>
      <c r="S404" s="130"/>
      <c r="T404" s="127"/>
      <c r="U404" s="127"/>
      <c r="V404" s="127"/>
      <c r="W404" s="127"/>
      <c r="X404" s="127"/>
      <c r="Y404" s="127"/>
      <c r="Z404" s="127"/>
      <c r="AA404" s="127"/>
      <c r="AB404" s="127"/>
      <c r="AC404" s="127"/>
      <c r="AD404" s="127"/>
      <c r="AE404" s="127"/>
      <c r="AF404" s="127"/>
      <c r="AG404" s="127"/>
      <c r="AH404" s="127"/>
      <c r="AI404" s="127"/>
      <c r="AJ404" s="127"/>
      <c r="AK404" s="127"/>
      <c r="AL404" s="127"/>
      <c r="AM404" s="127"/>
    </row>
    <row r="405" spans="1:39" ht="15" customHeight="1" x14ac:dyDescent="0.25">
      <c r="A405" s="130"/>
      <c r="B405" s="130"/>
      <c r="C405" s="130"/>
      <c r="D405" s="130"/>
      <c r="E405" s="130"/>
      <c r="F405" s="130"/>
      <c r="G405" s="130"/>
      <c r="H405" s="130"/>
      <c r="I405" s="130"/>
      <c r="J405" s="130"/>
      <c r="K405" s="130"/>
      <c r="L405" s="130"/>
      <c r="M405" s="130"/>
      <c r="N405" s="130"/>
      <c r="O405" s="130"/>
      <c r="P405" s="130"/>
      <c r="Q405" s="130"/>
      <c r="R405" s="130"/>
      <c r="S405" s="130"/>
      <c r="T405" s="127"/>
      <c r="U405" s="127"/>
      <c r="V405" s="127"/>
      <c r="W405" s="127"/>
      <c r="X405" s="127"/>
      <c r="Y405" s="127"/>
      <c r="Z405" s="127"/>
      <c r="AA405" s="127"/>
      <c r="AB405" s="127"/>
      <c r="AC405" s="127"/>
      <c r="AD405" s="127"/>
      <c r="AE405" s="127"/>
      <c r="AF405" s="127"/>
      <c r="AG405" s="127"/>
      <c r="AH405" s="127"/>
      <c r="AI405" s="127"/>
      <c r="AJ405" s="127"/>
      <c r="AK405" s="127"/>
      <c r="AL405" s="127"/>
      <c r="AM405" s="127"/>
    </row>
    <row r="406" spans="1:39" ht="15" customHeight="1" x14ac:dyDescent="0.25">
      <c r="A406" s="130"/>
      <c r="B406" s="130"/>
      <c r="C406" s="130"/>
      <c r="D406" s="130"/>
      <c r="E406" s="130"/>
      <c r="F406" s="130"/>
      <c r="G406" s="130"/>
      <c r="H406" s="130"/>
      <c r="I406" s="130"/>
      <c r="J406" s="130"/>
      <c r="K406" s="130"/>
      <c r="L406" s="130"/>
      <c r="M406" s="130"/>
      <c r="N406" s="130"/>
      <c r="O406" s="130"/>
      <c r="P406" s="130"/>
      <c r="Q406" s="130"/>
      <c r="R406" s="130"/>
      <c r="S406" s="130"/>
      <c r="T406" s="127"/>
      <c r="U406" s="127"/>
      <c r="V406" s="127"/>
      <c r="W406" s="127"/>
      <c r="X406" s="127"/>
      <c r="Y406" s="127"/>
      <c r="Z406" s="127"/>
      <c r="AA406" s="127"/>
      <c r="AB406" s="127"/>
      <c r="AC406" s="127"/>
      <c r="AD406" s="127"/>
      <c r="AE406" s="127"/>
      <c r="AF406" s="127"/>
      <c r="AG406" s="127"/>
      <c r="AH406" s="127"/>
      <c r="AI406" s="127"/>
      <c r="AJ406" s="127"/>
      <c r="AK406" s="127"/>
      <c r="AL406" s="127"/>
      <c r="AM406" s="127"/>
    </row>
    <row r="407" spans="1:39" ht="15" customHeight="1" x14ac:dyDescent="0.25">
      <c r="A407" s="130"/>
      <c r="B407" s="130"/>
      <c r="C407" s="130"/>
      <c r="D407" s="130"/>
      <c r="E407" s="130"/>
      <c r="F407" s="130"/>
      <c r="G407" s="130"/>
      <c r="H407" s="130"/>
      <c r="I407" s="130"/>
      <c r="J407" s="130"/>
      <c r="K407" s="130"/>
      <c r="L407" s="130"/>
      <c r="M407" s="130"/>
      <c r="N407" s="130"/>
      <c r="O407" s="130"/>
      <c r="P407" s="130"/>
      <c r="Q407" s="130"/>
      <c r="R407" s="130"/>
      <c r="S407" s="130"/>
      <c r="T407" s="127"/>
      <c r="U407" s="127"/>
      <c r="V407" s="127"/>
      <c r="W407" s="127"/>
      <c r="X407" s="127"/>
      <c r="Y407" s="127"/>
      <c r="Z407" s="127"/>
      <c r="AA407" s="127"/>
      <c r="AB407" s="127"/>
      <c r="AC407" s="127"/>
      <c r="AD407" s="127"/>
      <c r="AE407" s="127"/>
      <c r="AF407" s="127"/>
      <c r="AG407" s="127"/>
      <c r="AH407" s="127"/>
      <c r="AI407" s="127"/>
      <c r="AJ407" s="127"/>
      <c r="AK407" s="127"/>
      <c r="AL407" s="127"/>
      <c r="AM407" s="127"/>
    </row>
    <row r="408" spans="1:39" ht="15" customHeight="1" x14ac:dyDescent="0.25">
      <c r="A408" s="130"/>
      <c r="B408" s="130"/>
      <c r="C408" s="130"/>
      <c r="D408" s="130"/>
      <c r="E408" s="130"/>
      <c r="F408" s="130"/>
      <c r="G408" s="130"/>
      <c r="H408" s="130"/>
      <c r="I408" s="130"/>
      <c r="J408" s="130"/>
      <c r="K408" s="130"/>
      <c r="L408" s="130"/>
      <c r="M408" s="130"/>
      <c r="N408" s="130"/>
      <c r="O408" s="130"/>
      <c r="P408" s="130"/>
      <c r="Q408" s="130"/>
      <c r="R408" s="130"/>
      <c r="S408" s="130"/>
      <c r="T408" s="127"/>
      <c r="U408" s="127"/>
      <c r="V408" s="127"/>
      <c r="W408" s="127"/>
      <c r="X408" s="127"/>
      <c r="Y408" s="127"/>
      <c r="Z408" s="127"/>
      <c r="AA408" s="127"/>
      <c r="AB408" s="127"/>
      <c r="AC408" s="127"/>
      <c r="AD408" s="127"/>
      <c r="AE408" s="127"/>
      <c r="AF408" s="127"/>
      <c r="AG408" s="127"/>
      <c r="AH408" s="127"/>
      <c r="AI408" s="127"/>
      <c r="AJ408" s="127"/>
      <c r="AK408" s="127"/>
      <c r="AL408" s="127"/>
      <c r="AM408" s="127"/>
    </row>
    <row r="409" spans="1:39" ht="15" customHeight="1" x14ac:dyDescent="0.25">
      <c r="A409" s="130"/>
      <c r="B409" s="130"/>
      <c r="C409" s="130"/>
      <c r="D409" s="130"/>
      <c r="E409" s="130"/>
      <c r="F409" s="130"/>
      <c r="G409" s="130"/>
      <c r="H409" s="130"/>
      <c r="I409" s="130"/>
      <c r="J409" s="130"/>
      <c r="K409" s="130"/>
      <c r="L409" s="130"/>
      <c r="M409" s="130"/>
      <c r="N409" s="130"/>
      <c r="O409" s="130"/>
      <c r="P409" s="130"/>
      <c r="Q409" s="130"/>
      <c r="R409" s="130"/>
      <c r="S409" s="130"/>
      <c r="T409" s="127"/>
      <c r="U409" s="127"/>
      <c r="V409" s="127"/>
      <c r="W409" s="127"/>
      <c r="X409" s="127"/>
      <c r="Y409" s="127"/>
      <c r="Z409" s="127"/>
      <c r="AA409" s="127"/>
      <c r="AB409" s="127"/>
      <c r="AC409" s="127"/>
      <c r="AD409" s="127"/>
      <c r="AE409" s="127"/>
      <c r="AF409" s="127"/>
      <c r="AG409" s="127"/>
      <c r="AH409" s="127"/>
      <c r="AI409" s="127"/>
      <c r="AJ409" s="127"/>
      <c r="AK409" s="127"/>
      <c r="AL409" s="127"/>
      <c r="AM409" s="127"/>
    </row>
    <row r="410" spans="1:39" ht="15" customHeight="1" x14ac:dyDescent="0.25">
      <c r="A410" s="130"/>
      <c r="B410" s="130"/>
      <c r="C410" s="130"/>
      <c r="D410" s="130"/>
      <c r="E410" s="130"/>
      <c r="F410" s="130"/>
      <c r="G410" s="130"/>
      <c r="H410" s="130"/>
      <c r="I410" s="130"/>
      <c r="J410" s="130"/>
      <c r="K410" s="130"/>
      <c r="L410" s="130"/>
      <c r="M410" s="130"/>
      <c r="N410" s="130"/>
      <c r="O410" s="130"/>
      <c r="P410" s="130"/>
      <c r="Q410" s="130"/>
      <c r="R410" s="130"/>
      <c r="S410" s="130"/>
      <c r="T410" s="127"/>
      <c r="U410" s="127"/>
      <c r="V410" s="127"/>
      <c r="W410" s="127"/>
      <c r="X410" s="127"/>
      <c r="Y410" s="127"/>
      <c r="Z410" s="127"/>
      <c r="AA410" s="127"/>
      <c r="AB410" s="127"/>
      <c r="AC410" s="127"/>
      <c r="AD410" s="127"/>
      <c r="AE410" s="127"/>
      <c r="AF410" s="127"/>
      <c r="AG410" s="127"/>
      <c r="AH410" s="127"/>
      <c r="AI410" s="127"/>
      <c r="AJ410" s="127"/>
      <c r="AK410" s="127"/>
      <c r="AL410" s="127"/>
      <c r="AM410" s="127"/>
    </row>
    <row r="411" spans="1:39" ht="15" customHeight="1" x14ac:dyDescent="0.25">
      <c r="A411" s="130"/>
      <c r="B411" s="130"/>
      <c r="C411" s="130"/>
      <c r="D411" s="130"/>
      <c r="E411" s="130"/>
      <c r="F411" s="130"/>
      <c r="G411" s="130"/>
      <c r="H411" s="130"/>
      <c r="I411" s="130"/>
      <c r="J411" s="130"/>
      <c r="K411" s="130"/>
      <c r="L411" s="130"/>
      <c r="M411" s="130"/>
      <c r="N411" s="130"/>
      <c r="O411" s="130"/>
      <c r="P411" s="130"/>
      <c r="Q411" s="130"/>
      <c r="R411" s="130"/>
      <c r="S411" s="130"/>
      <c r="T411" s="127"/>
      <c r="U411" s="127"/>
      <c r="V411" s="127"/>
      <c r="W411" s="127"/>
      <c r="X411" s="127"/>
      <c r="Y411" s="127"/>
      <c r="Z411" s="127"/>
      <c r="AA411" s="127"/>
      <c r="AB411" s="127"/>
      <c r="AC411" s="127"/>
      <c r="AD411" s="127"/>
      <c r="AE411" s="127"/>
      <c r="AF411" s="127"/>
      <c r="AG411" s="127"/>
      <c r="AH411" s="127"/>
      <c r="AI411" s="127"/>
      <c r="AJ411" s="127"/>
      <c r="AK411" s="127"/>
      <c r="AL411" s="127"/>
      <c r="AM411" s="127"/>
    </row>
    <row r="412" spans="1:39" ht="15" customHeight="1" x14ac:dyDescent="0.25">
      <c r="A412" s="130"/>
      <c r="B412" s="130"/>
      <c r="C412" s="130"/>
      <c r="D412" s="130"/>
      <c r="E412" s="130"/>
      <c r="F412" s="130"/>
      <c r="G412" s="130"/>
      <c r="H412" s="130"/>
      <c r="I412" s="130"/>
      <c r="J412" s="130"/>
      <c r="K412" s="130"/>
      <c r="L412" s="130"/>
      <c r="M412" s="130"/>
      <c r="N412" s="130"/>
      <c r="O412" s="130"/>
      <c r="P412" s="130"/>
      <c r="Q412" s="130"/>
      <c r="R412" s="130"/>
      <c r="S412" s="130"/>
      <c r="T412" s="127"/>
      <c r="U412" s="127"/>
      <c r="V412" s="127"/>
      <c r="W412" s="127"/>
      <c r="X412" s="127"/>
      <c r="Y412" s="127"/>
      <c r="Z412" s="127"/>
      <c r="AA412" s="127"/>
      <c r="AB412" s="127"/>
      <c r="AC412" s="127"/>
      <c r="AD412" s="127"/>
      <c r="AE412" s="127"/>
      <c r="AF412" s="127"/>
      <c r="AG412" s="127"/>
      <c r="AH412" s="127"/>
      <c r="AI412" s="127"/>
      <c r="AJ412" s="127"/>
      <c r="AK412" s="127"/>
      <c r="AL412" s="127"/>
      <c r="AM412" s="127"/>
    </row>
    <row r="413" spans="1:39" ht="15" customHeight="1" x14ac:dyDescent="0.25">
      <c r="A413" s="130"/>
      <c r="B413" s="130"/>
      <c r="C413" s="130"/>
      <c r="D413" s="130"/>
      <c r="E413" s="130"/>
      <c r="F413" s="130"/>
      <c r="G413" s="130"/>
      <c r="H413" s="130"/>
      <c r="I413" s="130"/>
      <c r="J413" s="130"/>
      <c r="K413" s="130"/>
      <c r="L413" s="130"/>
      <c r="M413" s="130"/>
      <c r="N413" s="130"/>
      <c r="O413" s="130"/>
      <c r="P413" s="130"/>
      <c r="Q413" s="130"/>
      <c r="R413" s="130"/>
      <c r="S413" s="130"/>
      <c r="T413" s="127"/>
      <c r="U413" s="127"/>
      <c r="V413" s="127"/>
      <c r="W413" s="127"/>
      <c r="X413" s="127"/>
      <c r="Y413" s="127"/>
      <c r="Z413" s="127"/>
      <c r="AA413" s="127"/>
      <c r="AB413" s="127"/>
      <c r="AC413" s="127"/>
      <c r="AD413" s="127"/>
      <c r="AE413" s="127"/>
      <c r="AF413" s="127"/>
      <c r="AG413" s="127"/>
      <c r="AH413" s="127"/>
      <c r="AI413" s="127"/>
      <c r="AJ413" s="127"/>
      <c r="AK413" s="127"/>
      <c r="AL413" s="127"/>
      <c r="AM413" s="127"/>
    </row>
    <row r="414" spans="1:39" ht="15" customHeight="1" x14ac:dyDescent="0.25">
      <c r="A414" s="130"/>
      <c r="B414" s="130"/>
      <c r="C414" s="130"/>
      <c r="D414" s="130"/>
      <c r="E414" s="130"/>
      <c r="F414" s="130"/>
      <c r="G414" s="130"/>
      <c r="H414" s="130"/>
      <c r="I414" s="130"/>
      <c r="J414" s="130"/>
      <c r="K414" s="130"/>
      <c r="L414" s="130"/>
      <c r="M414" s="130"/>
      <c r="N414" s="130"/>
      <c r="O414" s="130"/>
      <c r="P414" s="130"/>
      <c r="Q414" s="130"/>
      <c r="R414" s="130"/>
      <c r="S414" s="130"/>
      <c r="T414" s="127"/>
      <c r="U414" s="127"/>
      <c r="V414" s="127"/>
      <c r="W414" s="127"/>
      <c r="X414" s="127"/>
      <c r="Y414" s="127"/>
      <c r="Z414" s="127"/>
      <c r="AA414" s="127"/>
      <c r="AB414" s="127"/>
      <c r="AC414" s="127"/>
      <c r="AD414" s="127"/>
      <c r="AE414" s="127"/>
      <c r="AF414" s="127"/>
      <c r="AG414" s="127"/>
      <c r="AH414" s="127"/>
      <c r="AI414" s="127"/>
      <c r="AJ414" s="127"/>
      <c r="AK414" s="127"/>
      <c r="AL414" s="127"/>
      <c r="AM414" s="127"/>
    </row>
    <row r="415" spans="1:39" ht="15" customHeight="1" x14ac:dyDescent="0.25">
      <c r="A415" s="130"/>
      <c r="B415" s="130"/>
      <c r="C415" s="130"/>
      <c r="D415" s="130"/>
      <c r="E415" s="130"/>
      <c r="F415" s="130"/>
      <c r="G415" s="130"/>
      <c r="H415" s="130"/>
      <c r="I415" s="130"/>
      <c r="J415" s="130"/>
      <c r="K415" s="130"/>
      <c r="L415" s="130"/>
      <c r="M415" s="130"/>
      <c r="N415" s="130"/>
      <c r="O415" s="130"/>
      <c r="P415" s="130"/>
      <c r="Q415" s="130"/>
      <c r="R415" s="130"/>
      <c r="S415" s="130"/>
      <c r="T415" s="127"/>
      <c r="U415" s="127"/>
      <c r="V415" s="127"/>
      <c r="W415" s="127"/>
      <c r="X415" s="127"/>
      <c r="Y415" s="127"/>
      <c r="Z415" s="127"/>
      <c r="AA415" s="127"/>
      <c r="AB415" s="127"/>
      <c r="AC415" s="127"/>
      <c r="AD415" s="127"/>
      <c r="AE415" s="127"/>
      <c r="AF415" s="127"/>
      <c r="AG415" s="127"/>
      <c r="AH415" s="127"/>
      <c r="AI415" s="127"/>
      <c r="AJ415" s="127"/>
      <c r="AK415" s="127"/>
      <c r="AL415" s="127"/>
      <c r="AM415" s="127"/>
    </row>
    <row r="416" spans="1:39" ht="15" customHeight="1" x14ac:dyDescent="0.25">
      <c r="A416" s="130"/>
      <c r="B416" s="130"/>
      <c r="C416" s="130"/>
      <c r="D416" s="130"/>
      <c r="E416" s="130"/>
      <c r="F416" s="130"/>
      <c r="G416" s="130"/>
      <c r="H416" s="130"/>
      <c r="I416" s="130"/>
      <c r="J416" s="130"/>
      <c r="K416" s="130"/>
      <c r="L416" s="130"/>
      <c r="M416" s="130"/>
      <c r="N416" s="130"/>
      <c r="O416" s="130"/>
      <c r="P416" s="130"/>
      <c r="Q416" s="130"/>
      <c r="R416" s="130"/>
      <c r="S416" s="130"/>
      <c r="T416" s="127"/>
      <c r="U416" s="127"/>
      <c r="V416" s="127"/>
      <c r="W416" s="127"/>
      <c r="X416" s="127"/>
      <c r="Y416" s="127"/>
      <c r="Z416" s="127"/>
      <c r="AA416" s="127"/>
      <c r="AB416" s="127"/>
      <c r="AC416" s="127"/>
      <c r="AD416" s="127"/>
      <c r="AE416" s="127"/>
      <c r="AF416" s="127"/>
      <c r="AG416" s="127"/>
      <c r="AH416" s="127"/>
      <c r="AI416" s="127"/>
      <c r="AJ416" s="127"/>
      <c r="AK416" s="127"/>
      <c r="AL416" s="127"/>
      <c r="AM416" s="127"/>
    </row>
    <row r="417" spans="1:39" ht="15" customHeight="1" x14ac:dyDescent="0.25">
      <c r="A417" s="130"/>
      <c r="B417" s="130"/>
      <c r="C417" s="130"/>
      <c r="D417" s="130"/>
      <c r="E417" s="130"/>
      <c r="F417" s="130"/>
      <c r="G417" s="130"/>
      <c r="H417" s="130"/>
      <c r="I417" s="130"/>
      <c r="J417" s="130"/>
      <c r="K417" s="130"/>
      <c r="L417" s="130"/>
      <c r="M417" s="130"/>
      <c r="N417" s="130"/>
      <c r="O417" s="130"/>
      <c r="P417" s="130"/>
      <c r="Q417" s="130"/>
      <c r="R417" s="130"/>
      <c r="S417" s="130"/>
      <c r="T417" s="127"/>
      <c r="U417" s="127"/>
      <c r="V417" s="127"/>
      <c r="W417" s="127"/>
      <c r="X417" s="127"/>
      <c r="Y417" s="127"/>
      <c r="Z417" s="127"/>
      <c r="AA417" s="127"/>
      <c r="AB417" s="127"/>
      <c r="AC417" s="127"/>
      <c r="AD417" s="127"/>
      <c r="AE417" s="127"/>
      <c r="AF417" s="127"/>
      <c r="AG417" s="127"/>
      <c r="AH417" s="127"/>
      <c r="AI417" s="127"/>
      <c r="AJ417" s="127"/>
      <c r="AK417" s="127"/>
      <c r="AL417" s="127"/>
      <c r="AM417" s="127"/>
    </row>
    <row r="418" spans="1:39" ht="15" customHeight="1" x14ac:dyDescent="0.25">
      <c r="A418" s="130"/>
      <c r="B418" s="130"/>
      <c r="C418" s="130"/>
      <c r="D418" s="130"/>
      <c r="E418" s="130"/>
      <c r="F418" s="130"/>
      <c r="G418" s="130"/>
      <c r="H418" s="130"/>
      <c r="I418" s="130"/>
      <c r="J418" s="130"/>
      <c r="K418" s="130"/>
      <c r="L418" s="130"/>
      <c r="M418" s="130"/>
      <c r="N418" s="130"/>
      <c r="O418" s="130"/>
      <c r="P418" s="130"/>
      <c r="Q418" s="130"/>
      <c r="R418" s="130"/>
      <c r="S418" s="130"/>
      <c r="T418" s="127"/>
      <c r="U418" s="127"/>
      <c r="V418" s="127"/>
      <c r="W418" s="127"/>
      <c r="X418" s="127"/>
      <c r="Y418" s="127"/>
      <c r="Z418" s="127"/>
      <c r="AA418" s="127"/>
      <c r="AB418" s="127"/>
      <c r="AC418" s="127"/>
      <c r="AD418" s="127"/>
      <c r="AE418" s="127"/>
      <c r="AF418" s="127"/>
      <c r="AG418" s="127"/>
      <c r="AH418" s="127"/>
      <c r="AI418" s="127"/>
      <c r="AJ418" s="127"/>
      <c r="AK418" s="127"/>
      <c r="AL418" s="127"/>
      <c r="AM418" s="127"/>
    </row>
    <row r="419" spans="1:39" ht="15" customHeight="1" x14ac:dyDescent="0.25">
      <c r="A419" s="130"/>
      <c r="B419" s="130"/>
      <c r="C419" s="130"/>
      <c r="D419" s="130"/>
      <c r="E419" s="130"/>
      <c r="F419" s="130"/>
      <c r="G419" s="130"/>
      <c r="H419" s="130"/>
      <c r="I419" s="130"/>
      <c r="J419" s="130"/>
      <c r="K419" s="130"/>
      <c r="L419" s="130"/>
      <c r="M419" s="130"/>
      <c r="N419" s="130"/>
      <c r="O419" s="130"/>
      <c r="P419" s="130"/>
      <c r="Q419" s="130"/>
      <c r="R419" s="130"/>
      <c r="S419" s="130"/>
      <c r="T419" s="127"/>
      <c r="U419" s="127"/>
      <c r="V419" s="127"/>
      <c r="W419" s="127"/>
      <c r="X419" s="127"/>
      <c r="Y419" s="127"/>
      <c r="Z419" s="127"/>
      <c r="AA419" s="127"/>
      <c r="AB419" s="127"/>
      <c r="AC419" s="127"/>
      <c r="AD419" s="127"/>
      <c r="AE419" s="127"/>
      <c r="AF419" s="127"/>
      <c r="AG419" s="127"/>
      <c r="AH419" s="127"/>
      <c r="AI419" s="127"/>
      <c r="AJ419" s="127"/>
      <c r="AK419" s="127"/>
      <c r="AL419" s="127"/>
      <c r="AM419" s="127"/>
    </row>
    <row r="420" spans="1:39" ht="15" customHeight="1" x14ac:dyDescent="0.25">
      <c r="A420" s="130"/>
      <c r="B420" s="130"/>
      <c r="C420" s="130"/>
      <c r="D420" s="130"/>
      <c r="E420" s="130"/>
      <c r="F420" s="130"/>
      <c r="G420" s="130"/>
      <c r="H420" s="130"/>
      <c r="I420" s="130"/>
      <c r="J420" s="130"/>
      <c r="K420" s="130"/>
      <c r="L420" s="130"/>
      <c r="M420" s="130"/>
      <c r="N420" s="130"/>
      <c r="O420" s="130"/>
      <c r="P420" s="130"/>
      <c r="Q420" s="130"/>
      <c r="R420" s="130"/>
      <c r="S420" s="130"/>
      <c r="T420" s="127"/>
      <c r="U420" s="127"/>
      <c r="V420" s="127"/>
      <c r="W420" s="127"/>
      <c r="X420" s="127"/>
      <c r="Y420" s="127"/>
      <c r="Z420" s="127"/>
      <c r="AA420" s="127"/>
      <c r="AB420" s="127"/>
      <c r="AC420" s="127"/>
      <c r="AD420" s="127"/>
      <c r="AE420" s="127"/>
      <c r="AF420" s="127"/>
      <c r="AG420" s="127"/>
      <c r="AH420" s="127"/>
      <c r="AI420" s="127"/>
      <c r="AJ420" s="127"/>
      <c r="AK420" s="127"/>
      <c r="AL420" s="127"/>
      <c r="AM420" s="127"/>
    </row>
    <row r="421" spans="1:39" ht="15" customHeight="1" x14ac:dyDescent="0.25">
      <c r="A421" s="130"/>
      <c r="B421" s="130"/>
      <c r="C421" s="130"/>
      <c r="D421" s="130"/>
      <c r="E421" s="130"/>
      <c r="F421" s="130"/>
      <c r="G421" s="130"/>
      <c r="H421" s="130"/>
      <c r="I421" s="130"/>
      <c r="J421" s="130"/>
      <c r="K421" s="130"/>
      <c r="L421" s="130"/>
      <c r="M421" s="130"/>
      <c r="N421" s="130"/>
      <c r="O421" s="130"/>
      <c r="P421" s="130"/>
      <c r="Q421" s="130"/>
      <c r="R421" s="130"/>
      <c r="S421" s="130"/>
      <c r="T421" s="127"/>
      <c r="U421" s="127"/>
      <c r="V421" s="127"/>
      <c r="W421" s="127"/>
      <c r="X421" s="127"/>
      <c r="Y421" s="127"/>
      <c r="Z421" s="127"/>
      <c r="AA421" s="127"/>
      <c r="AB421" s="127"/>
      <c r="AC421" s="127"/>
      <c r="AD421" s="127"/>
      <c r="AE421" s="127"/>
      <c r="AF421" s="127"/>
      <c r="AG421" s="127"/>
      <c r="AH421" s="127"/>
      <c r="AI421" s="127"/>
      <c r="AJ421" s="127"/>
      <c r="AK421" s="127"/>
      <c r="AL421" s="127"/>
      <c r="AM421" s="127"/>
    </row>
    <row r="422" spans="1:39" ht="15" customHeight="1" x14ac:dyDescent="0.25">
      <c r="A422" s="130"/>
      <c r="B422" s="130"/>
      <c r="C422" s="130"/>
      <c r="D422" s="130"/>
      <c r="E422" s="130"/>
      <c r="F422" s="130"/>
      <c r="G422" s="130"/>
      <c r="H422" s="130"/>
      <c r="I422" s="130"/>
      <c r="J422" s="130"/>
      <c r="K422" s="130"/>
      <c r="L422" s="130"/>
      <c r="M422" s="130"/>
      <c r="N422" s="130"/>
      <c r="O422" s="130"/>
      <c r="P422" s="130"/>
      <c r="Q422" s="130"/>
      <c r="R422" s="130"/>
      <c r="S422" s="130"/>
      <c r="T422" s="127"/>
      <c r="U422" s="127"/>
      <c r="V422" s="127"/>
      <c r="W422" s="127"/>
      <c r="X422" s="127"/>
      <c r="Y422" s="127"/>
      <c r="Z422" s="127"/>
      <c r="AA422" s="127"/>
      <c r="AB422" s="127"/>
      <c r="AC422" s="127"/>
      <c r="AD422" s="127"/>
      <c r="AE422" s="127"/>
      <c r="AF422" s="127"/>
      <c r="AG422" s="127"/>
      <c r="AH422" s="127"/>
      <c r="AI422" s="127"/>
      <c r="AJ422" s="127"/>
      <c r="AK422" s="127"/>
      <c r="AL422" s="127"/>
      <c r="AM422" s="127"/>
    </row>
    <row r="423" spans="1:39" ht="15" customHeight="1" x14ac:dyDescent="0.25">
      <c r="A423" s="130"/>
      <c r="B423" s="130"/>
      <c r="C423" s="130"/>
      <c r="D423" s="130"/>
      <c r="E423" s="130"/>
      <c r="F423" s="130"/>
      <c r="G423" s="130"/>
      <c r="H423" s="130"/>
      <c r="I423" s="130"/>
      <c r="J423" s="130"/>
      <c r="K423" s="130"/>
      <c r="L423" s="130"/>
      <c r="M423" s="130"/>
      <c r="N423" s="130"/>
      <c r="O423" s="130"/>
      <c r="P423" s="130"/>
      <c r="Q423" s="130"/>
      <c r="R423" s="130"/>
      <c r="S423" s="130"/>
      <c r="T423" s="127"/>
      <c r="U423" s="127"/>
      <c r="V423" s="127"/>
      <c r="W423" s="127"/>
      <c r="X423" s="127"/>
      <c r="Y423" s="127"/>
      <c r="Z423" s="127"/>
      <c r="AA423" s="127"/>
      <c r="AB423" s="127"/>
      <c r="AC423" s="127"/>
      <c r="AD423" s="127"/>
      <c r="AE423" s="127"/>
      <c r="AF423" s="127"/>
      <c r="AG423" s="127"/>
      <c r="AH423" s="127"/>
      <c r="AI423" s="127"/>
      <c r="AJ423" s="127"/>
      <c r="AK423" s="127"/>
      <c r="AL423" s="127"/>
      <c r="AM423" s="127"/>
    </row>
    <row r="424" spans="1:39" ht="15" customHeight="1" x14ac:dyDescent="0.25">
      <c r="A424" s="130"/>
      <c r="B424" s="130"/>
      <c r="C424" s="130"/>
      <c r="D424" s="130"/>
      <c r="E424" s="130"/>
      <c r="F424" s="130"/>
      <c r="G424" s="130"/>
      <c r="H424" s="130"/>
      <c r="I424" s="130"/>
      <c r="J424" s="130"/>
      <c r="K424" s="130"/>
      <c r="L424" s="130"/>
      <c r="M424" s="130"/>
      <c r="N424" s="130"/>
      <c r="O424" s="130"/>
      <c r="P424" s="130"/>
      <c r="Q424" s="130"/>
      <c r="R424" s="130"/>
      <c r="S424" s="130"/>
      <c r="T424" s="127"/>
      <c r="U424" s="127"/>
      <c r="V424" s="127"/>
      <c r="W424" s="127"/>
      <c r="X424" s="127"/>
      <c r="Y424" s="127"/>
      <c r="Z424" s="127"/>
      <c r="AA424" s="127"/>
      <c r="AB424" s="127"/>
      <c r="AC424" s="127"/>
      <c r="AD424" s="127"/>
      <c r="AE424" s="127"/>
      <c r="AF424" s="127"/>
      <c r="AG424" s="127"/>
      <c r="AH424" s="127"/>
      <c r="AI424" s="127"/>
      <c r="AJ424" s="127"/>
      <c r="AK424" s="127"/>
      <c r="AL424" s="127"/>
      <c r="AM424" s="127"/>
    </row>
    <row r="425" spans="1:39" ht="15" customHeight="1" x14ac:dyDescent="0.25">
      <c r="A425" s="130"/>
      <c r="B425" s="130"/>
      <c r="C425" s="130"/>
      <c r="D425" s="130"/>
      <c r="E425" s="130"/>
      <c r="F425" s="130"/>
      <c r="G425" s="130"/>
      <c r="H425" s="130"/>
      <c r="I425" s="130"/>
      <c r="J425" s="130"/>
      <c r="K425" s="130"/>
      <c r="L425" s="130"/>
      <c r="M425" s="130"/>
      <c r="N425" s="130"/>
      <c r="O425" s="130"/>
      <c r="P425" s="130"/>
      <c r="Q425" s="130"/>
      <c r="R425" s="130"/>
      <c r="S425" s="130"/>
      <c r="T425" s="127"/>
      <c r="U425" s="127"/>
      <c r="V425" s="127"/>
      <c r="W425" s="127"/>
      <c r="X425" s="127"/>
      <c r="Y425" s="127"/>
      <c r="Z425" s="127"/>
      <c r="AA425" s="127"/>
      <c r="AB425" s="127"/>
      <c r="AC425" s="127"/>
      <c r="AD425" s="127"/>
      <c r="AE425" s="127"/>
      <c r="AF425" s="127"/>
      <c r="AG425" s="127"/>
      <c r="AH425" s="127"/>
      <c r="AI425" s="127"/>
      <c r="AJ425" s="127"/>
      <c r="AK425" s="127"/>
      <c r="AL425" s="127"/>
      <c r="AM425" s="127"/>
    </row>
    <row r="426" spans="1:39" ht="15" customHeight="1" x14ac:dyDescent="0.25">
      <c r="A426" s="130"/>
      <c r="B426" s="130"/>
      <c r="C426" s="130"/>
      <c r="D426" s="130"/>
      <c r="E426" s="130"/>
      <c r="F426" s="130"/>
      <c r="G426" s="130"/>
      <c r="H426" s="130"/>
      <c r="I426" s="130"/>
      <c r="J426" s="130"/>
      <c r="K426" s="130"/>
      <c r="L426" s="130"/>
      <c r="M426" s="130"/>
      <c r="N426" s="130"/>
      <c r="O426" s="130"/>
      <c r="P426" s="130"/>
      <c r="Q426" s="130"/>
      <c r="R426" s="130"/>
      <c r="S426" s="130"/>
      <c r="T426" s="127"/>
      <c r="U426" s="127"/>
      <c r="V426" s="127"/>
      <c r="W426" s="127"/>
      <c r="X426" s="127"/>
      <c r="Y426" s="127"/>
      <c r="Z426" s="127"/>
      <c r="AA426" s="127"/>
      <c r="AB426" s="127"/>
      <c r="AC426" s="127"/>
      <c r="AD426" s="127"/>
      <c r="AE426" s="127"/>
      <c r="AF426" s="127"/>
      <c r="AG426" s="127"/>
      <c r="AH426" s="127"/>
      <c r="AI426" s="127"/>
      <c r="AJ426" s="127"/>
      <c r="AK426" s="127"/>
      <c r="AL426" s="127"/>
      <c r="AM426" s="127"/>
    </row>
    <row r="427" spans="1:39" ht="15" customHeight="1" x14ac:dyDescent="0.25">
      <c r="A427" s="130"/>
      <c r="B427" s="130"/>
      <c r="C427" s="130"/>
      <c r="D427" s="130"/>
      <c r="E427" s="130"/>
      <c r="F427" s="130"/>
      <c r="G427" s="130"/>
      <c r="H427" s="130"/>
      <c r="I427" s="130"/>
      <c r="J427" s="130"/>
      <c r="K427" s="130"/>
      <c r="L427" s="130"/>
      <c r="M427" s="130"/>
      <c r="N427" s="130"/>
      <c r="O427" s="130"/>
      <c r="P427" s="130"/>
      <c r="Q427" s="130"/>
      <c r="R427" s="130"/>
      <c r="S427" s="130"/>
      <c r="T427" s="127"/>
      <c r="U427" s="127"/>
      <c r="V427" s="127"/>
      <c r="W427" s="127"/>
      <c r="X427" s="127"/>
      <c r="Y427" s="127"/>
      <c r="Z427" s="127"/>
      <c r="AA427" s="127"/>
      <c r="AB427" s="127"/>
      <c r="AC427" s="127"/>
      <c r="AD427" s="127"/>
      <c r="AE427" s="127"/>
      <c r="AF427" s="127"/>
      <c r="AG427" s="127"/>
      <c r="AH427" s="127"/>
      <c r="AI427" s="127"/>
      <c r="AJ427" s="127"/>
      <c r="AK427" s="127"/>
      <c r="AL427" s="127"/>
      <c r="AM427" s="127"/>
    </row>
    <row r="428" spans="1:39" ht="15" customHeight="1" x14ac:dyDescent="0.25">
      <c r="A428" s="130"/>
      <c r="B428" s="130"/>
      <c r="C428" s="130"/>
      <c r="D428" s="130"/>
      <c r="E428" s="130"/>
      <c r="F428" s="130"/>
      <c r="G428" s="130"/>
      <c r="H428" s="130"/>
      <c r="I428" s="130"/>
      <c r="J428" s="130"/>
      <c r="K428" s="130"/>
      <c r="L428" s="130"/>
      <c r="M428" s="130"/>
      <c r="N428" s="130"/>
      <c r="O428" s="130"/>
      <c r="P428" s="130"/>
      <c r="Q428" s="130"/>
      <c r="R428" s="130"/>
      <c r="S428" s="130"/>
      <c r="T428" s="127"/>
      <c r="U428" s="127"/>
      <c r="V428" s="127"/>
      <c r="W428" s="127"/>
      <c r="X428" s="127"/>
      <c r="Y428" s="127"/>
      <c r="Z428" s="127"/>
      <c r="AA428" s="127"/>
      <c r="AB428" s="127"/>
      <c r="AC428" s="127"/>
      <c r="AD428" s="127"/>
      <c r="AE428" s="127"/>
      <c r="AF428" s="127"/>
      <c r="AG428" s="127"/>
      <c r="AH428" s="127"/>
      <c r="AI428" s="127"/>
      <c r="AJ428" s="127"/>
      <c r="AK428" s="127"/>
      <c r="AL428" s="127"/>
      <c r="AM428" s="127"/>
    </row>
    <row r="429" spans="1:39" ht="15" customHeight="1" x14ac:dyDescent="0.25">
      <c r="A429" s="130"/>
      <c r="B429" s="130"/>
      <c r="C429" s="130"/>
      <c r="D429" s="130"/>
      <c r="E429" s="130"/>
      <c r="F429" s="130"/>
      <c r="G429" s="130"/>
      <c r="H429" s="130"/>
      <c r="I429" s="130"/>
      <c r="J429" s="130"/>
      <c r="K429" s="130"/>
      <c r="L429" s="130"/>
      <c r="M429" s="130"/>
      <c r="N429" s="130"/>
      <c r="O429" s="130"/>
      <c r="P429" s="130"/>
      <c r="Q429" s="130"/>
      <c r="R429" s="130"/>
      <c r="S429" s="130"/>
      <c r="T429" s="127"/>
      <c r="U429" s="127"/>
      <c r="V429" s="127"/>
      <c r="W429" s="127"/>
      <c r="X429" s="127"/>
      <c r="Y429" s="127"/>
      <c r="Z429" s="127"/>
      <c r="AA429" s="127"/>
      <c r="AB429" s="127"/>
      <c r="AC429" s="127"/>
      <c r="AD429" s="127"/>
      <c r="AE429" s="127"/>
      <c r="AF429" s="127"/>
      <c r="AG429" s="127"/>
      <c r="AH429" s="127"/>
      <c r="AI429" s="127"/>
      <c r="AJ429" s="127"/>
      <c r="AK429" s="127"/>
      <c r="AL429" s="127"/>
      <c r="AM429" s="127"/>
    </row>
    <row r="430" spans="1:39" ht="15" customHeight="1" x14ac:dyDescent="0.25">
      <c r="A430" s="130"/>
      <c r="B430" s="130"/>
      <c r="C430" s="130"/>
      <c r="D430" s="130"/>
      <c r="E430" s="130"/>
      <c r="F430" s="130"/>
      <c r="G430" s="130"/>
      <c r="H430" s="130"/>
      <c r="I430" s="130"/>
      <c r="J430" s="130"/>
      <c r="K430" s="130"/>
      <c r="L430" s="130"/>
      <c r="M430" s="130"/>
      <c r="N430" s="130"/>
      <c r="O430" s="130"/>
      <c r="P430" s="130"/>
      <c r="Q430" s="130"/>
      <c r="R430" s="130"/>
      <c r="S430" s="130"/>
      <c r="T430" s="127"/>
      <c r="U430" s="127"/>
      <c r="V430" s="127"/>
      <c r="W430" s="127"/>
      <c r="X430" s="127"/>
      <c r="Y430" s="127"/>
      <c r="Z430" s="127"/>
      <c r="AA430" s="127"/>
      <c r="AB430" s="127"/>
      <c r="AC430" s="127"/>
      <c r="AD430" s="127"/>
      <c r="AE430" s="127"/>
      <c r="AF430" s="127"/>
      <c r="AG430" s="127"/>
      <c r="AH430" s="127"/>
      <c r="AI430" s="127"/>
      <c r="AJ430" s="127"/>
      <c r="AK430" s="127"/>
      <c r="AL430" s="127"/>
      <c r="AM430" s="127"/>
    </row>
    <row r="431" spans="1:39" ht="15" customHeight="1" x14ac:dyDescent="0.25">
      <c r="A431" s="130"/>
      <c r="B431" s="130"/>
      <c r="C431" s="130"/>
      <c r="D431" s="130"/>
      <c r="E431" s="130"/>
      <c r="F431" s="130"/>
      <c r="G431" s="130"/>
      <c r="H431" s="130"/>
      <c r="I431" s="130"/>
      <c r="J431" s="130"/>
      <c r="K431" s="130"/>
      <c r="L431" s="130"/>
      <c r="M431" s="130"/>
      <c r="N431" s="130"/>
      <c r="O431" s="130"/>
      <c r="P431" s="130"/>
      <c r="Q431" s="130"/>
      <c r="R431" s="130"/>
      <c r="S431" s="130"/>
      <c r="T431" s="127"/>
      <c r="U431" s="127"/>
      <c r="V431" s="127"/>
      <c r="W431" s="127"/>
      <c r="X431" s="127"/>
      <c r="Y431" s="127"/>
      <c r="Z431" s="127"/>
      <c r="AA431" s="127"/>
      <c r="AB431" s="127"/>
      <c r="AC431" s="127"/>
      <c r="AD431" s="127"/>
      <c r="AE431" s="127"/>
      <c r="AF431" s="127"/>
      <c r="AG431" s="127"/>
      <c r="AH431" s="127"/>
      <c r="AI431" s="127"/>
      <c r="AJ431" s="127"/>
      <c r="AK431" s="127"/>
      <c r="AL431" s="127"/>
      <c r="AM431" s="127"/>
    </row>
    <row r="432" spans="1:39" ht="15" customHeight="1" x14ac:dyDescent="0.25">
      <c r="A432" s="130"/>
      <c r="B432" s="130"/>
      <c r="C432" s="130"/>
      <c r="D432" s="130"/>
      <c r="E432" s="130"/>
      <c r="F432" s="130"/>
      <c r="G432" s="130"/>
      <c r="H432" s="130"/>
      <c r="I432" s="130"/>
      <c r="J432" s="130"/>
      <c r="K432" s="130"/>
      <c r="L432" s="130"/>
      <c r="M432" s="130"/>
      <c r="N432" s="130"/>
      <c r="O432" s="130"/>
      <c r="P432" s="130"/>
      <c r="Q432" s="130"/>
      <c r="R432" s="130"/>
      <c r="S432" s="130"/>
      <c r="T432" s="127"/>
      <c r="U432" s="127"/>
      <c r="V432" s="127"/>
      <c r="W432" s="127"/>
      <c r="X432" s="127"/>
      <c r="Y432" s="127"/>
      <c r="Z432" s="127"/>
      <c r="AA432" s="127"/>
      <c r="AB432" s="127"/>
      <c r="AC432" s="127"/>
      <c r="AD432" s="127"/>
      <c r="AE432" s="127"/>
      <c r="AF432" s="127"/>
      <c r="AG432" s="127"/>
      <c r="AH432" s="127"/>
      <c r="AI432" s="127"/>
      <c r="AJ432" s="127"/>
      <c r="AK432" s="127"/>
      <c r="AL432" s="127"/>
      <c r="AM432" s="127"/>
    </row>
    <row r="433" spans="1:39" ht="15" customHeight="1" x14ac:dyDescent="0.25">
      <c r="A433" s="130"/>
      <c r="B433" s="130"/>
      <c r="C433" s="130"/>
      <c r="D433" s="130"/>
      <c r="E433" s="130"/>
      <c r="F433" s="130"/>
      <c r="G433" s="130"/>
      <c r="H433" s="130"/>
      <c r="I433" s="130"/>
      <c r="J433" s="130"/>
      <c r="K433" s="130"/>
      <c r="L433" s="130"/>
      <c r="M433" s="130"/>
      <c r="N433" s="130"/>
      <c r="O433" s="130"/>
      <c r="P433" s="130"/>
      <c r="Q433" s="130"/>
      <c r="R433" s="130"/>
      <c r="S433" s="130"/>
      <c r="T433" s="127"/>
      <c r="U433" s="127"/>
      <c r="V433" s="127"/>
      <c r="W433" s="127"/>
      <c r="X433" s="127"/>
      <c r="Y433" s="127"/>
      <c r="Z433" s="127"/>
      <c r="AA433" s="127"/>
      <c r="AB433" s="127"/>
      <c r="AC433" s="127"/>
      <c r="AD433" s="127"/>
      <c r="AE433" s="127"/>
      <c r="AF433" s="127"/>
      <c r="AG433" s="127"/>
      <c r="AH433" s="127"/>
      <c r="AI433" s="127"/>
      <c r="AJ433" s="127"/>
      <c r="AK433" s="127"/>
      <c r="AL433" s="127"/>
      <c r="AM433" s="127"/>
    </row>
    <row r="434" spans="1:39" ht="15" customHeight="1" x14ac:dyDescent="0.25">
      <c r="A434" s="130"/>
      <c r="B434" s="130"/>
      <c r="C434" s="130"/>
      <c r="D434" s="130"/>
      <c r="E434" s="130"/>
      <c r="F434" s="130"/>
      <c r="G434" s="130"/>
      <c r="H434" s="130"/>
      <c r="I434" s="130"/>
      <c r="J434" s="130"/>
      <c r="K434" s="130"/>
      <c r="L434" s="130"/>
      <c r="M434" s="130"/>
      <c r="N434" s="130"/>
      <c r="O434" s="130"/>
      <c r="P434" s="130"/>
      <c r="Q434" s="130"/>
      <c r="R434" s="130"/>
      <c r="S434" s="130"/>
      <c r="T434" s="127"/>
      <c r="U434" s="127"/>
      <c r="V434" s="127"/>
      <c r="W434" s="127"/>
      <c r="X434" s="127"/>
      <c r="Y434" s="127"/>
      <c r="Z434" s="127"/>
      <c r="AA434" s="127"/>
      <c r="AB434" s="127"/>
      <c r="AC434" s="127"/>
      <c r="AD434" s="127"/>
      <c r="AE434" s="127"/>
      <c r="AF434" s="127"/>
      <c r="AG434" s="127"/>
      <c r="AH434" s="127"/>
      <c r="AI434" s="127"/>
      <c r="AJ434" s="127"/>
      <c r="AK434" s="127"/>
      <c r="AL434" s="127"/>
      <c r="AM434" s="127"/>
    </row>
    <row r="435" spans="1:39" ht="15" customHeight="1" x14ac:dyDescent="0.25">
      <c r="A435" s="130"/>
      <c r="B435" s="130"/>
      <c r="C435" s="130"/>
      <c r="D435" s="130"/>
      <c r="E435" s="130"/>
      <c r="F435" s="130"/>
      <c r="G435" s="130"/>
      <c r="H435" s="130"/>
      <c r="I435" s="130"/>
      <c r="J435" s="130"/>
      <c r="K435" s="130"/>
      <c r="L435" s="130"/>
      <c r="M435" s="130"/>
      <c r="N435" s="130"/>
      <c r="O435" s="130"/>
      <c r="P435" s="130"/>
      <c r="Q435" s="130"/>
      <c r="R435" s="130"/>
      <c r="S435" s="130"/>
      <c r="T435" s="127"/>
      <c r="U435" s="127"/>
      <c r="V435" s="127"/>
      <c r="W435" s="127"/>
      <c r="X435" s="127"/>
      <c r="Y435" s="127"/>
      <c r="Z435" s="127"/>
      <c r="AA435" s="127"/>
      <c r="AB435" s="127"/>
      <c r="AC435" s="127"/>
      <c r="AD435" s="127"/>
      <c r="AE435" s="127"/>
      <c r="AF435" s="127"/>
      <c r="AG435" s="127"/>
      <c r="AH435" s="127"/>
      <c r="AI435" s="127"/>
      <c r="AJ435" s="127"/>
      <c r="AK435" s="127"/>
      <c r="AL435" s="127"/>
      <c r="AM435" s="127"/>
    </row>
    <row r="436" spans="1:39" ht="15" customHeight="1" x14ac:dyDescent="0.25">
      <c r="A436" s="130"/>
      <c r="B436" s="130"/>
      <c r="C436" s="130"/>
      <c r="D436" s="130"/>
      <c r="E436" s="130"/>
      <c r="F436" s="130"/>
      <c r="G436" s="130"/>
      <c r="H436" s="130"/>
      <c r="I436" s="130"/>
      <c r="J436" s="130"/>
      <c r="K436" s="130"/>
      <c r="L436" s="130"/>
      <c r="M436" s="130"/>
      <c r="N436" s="130"/>
      <c r="O436" s="130"/>
      <c r="P436" s="130"/>
      <c r="Q436" s="130"/>
      <c r="R436" s="130"/>
      <c r="S436" s="130"/>
      <c r="T436" s="127"/>
      <c r="U436" s="127"/>
      <c r="V436" s="127"/>
      <c r="W436" s="127"/>
      <c r="X436" s="127"/>
      <c r="Y436" s="127"/>
      <c r="Z436" s="127"/>
      <c r="AA436" s="127"/>
      <c r="AB436" s="127"/>
      <c r="AC436" s="127"/>
      <c r="AD436" s="127"/>
      <c r="AE436" s="127"/>
      <c r="AF436" s="127"/>
      <c r="AG436" s="127"/>
      <c r="AH436" s="127"/>
      <c r="AI436" s="127"/>
      <c r="AJ436" s="127"/>
      <c r="AK436" s="127"/>
      <c r="AL436" s="127"/>
      <c r="AM436" s="127"/>
    </row>
    <row r="437" spans="1:39" ht="15" customHeight="1" x14ac:dyDescent="0.25">
      <c r="A437" s="130"/>
      <c r="B437" s="130"/>
      <c r="C437" s="130"/>
      <c r="D437" s="130"/>
      <c r="E437" s="130"/>
      <c r="F437" s="130"/>
      <c r="G437" s="130"/>
      <c r="H437" s="130"/>
      <c r="I437" s="130"/>
      <c r="J437" s="130"/>
      <c r="K437" s="130"/>
      <c r="L437" s="130"/>
      <c r="M437" s="130"/>
      <c r="N437" s="130"/>
      <c r="O437" s="130"/>
      <c r="P437" s="130"/>
      <c r="Q437" s="130"/>
      <c r="R437" s="130"/>
      <c r="S437" s="130"/>
      <c r="T437" s="127"/>
      <c r="U437" s="127"/>
      <c r="V437" s="127"/>
      <c r="W437" s="127"/>
      <c r="X437" s="127"/>
      <c r="Y437" s="127"/>
      <c r="Z437" s="127"/>
      <c r="AA437" s="127"/>
      <c r="AB437" s="127"/>
      <c r="AC437" s="127"/>
      <c r="AD437" s="127"/>
      <c r="AE437" s="127"/>
      <c r="AF437" s="127"/>
      <c r="AG437" s="127"/>
      <c r="AH437" s="127"/>
      <c r="AI437" s="127"/>
      <c r="AJ437" s="127"/>
      <c r="AK437" s="127"/>
      <c r="AL437" s="127"/>
      <c r="AM437" s="127"/>
    </row>
    <row r="438" spans="1:39" ht="15" customHeight="1" x14ac:dyDescent="0.25">
      <c r="A438" s="130"/>
      <c r="B438" s="130"/>
      <c r="C438" s="130"/>
      <c r="D438" s="130"/>
      <c r="E438" s="130"/>
      <c r="F438" s="130"/>
      <c r="G438" s="130"/>
      <c r="H438" s="130"/>
      <c r="I438" s="130"/>
      <c r="J438" s="130"/>
      <c r="K438" s="130"/>
      <c r="L438" s="130"/>
      <c r="M438" s="130"/>
      <c r="N438" s="130"/>
      <c r="O438" s="130"/>
      <c r="P438" s="130"/>
      <c r="Q438" s="130"/>
      <c r="R438" s="130"/>
      <c r="S438" s="130"/>
      <c r="T438" s="127"/>
      <c r="U438" s="127"/>
      <c r="V438" s="127"/>
      <c r="W438" s="127"/>
      <c r="X438" s="127"/>
      <c r="Y438" s="127"/>
      <c r="Z438" s="127"/>
      <c r="AA438" s="127"/>
      <c r="AB438" s="127"/>
      <c r="AC438" s="127"/>
      <c r="AD438" s="127"/>
      <c r="AE438" s="127"/>
      <c r="AF438" s="127"/>
      <c r="AG438" s="127"/>
      <c r="AH438" s="127"/>
      <c r="AI438" s="127"/>
      <c r="AJ438" s="127"/>
      <c r="AK438" s="127"/>
      <c r="AL438" s="127"/>
      <c r="AM438" s="127"/>
    </row>
    <row r="439" spans="1:39" ht="15" customHeight="1" x14ac:dyDescent="0.25">
      <c r="A439" s="130"/>
      <c r="B439" s="130"/>
      <c r="C439" s="130"/>
      <c r="D439" s="130"/>
      <c r="E439" s="130"/>
      <c r="F439" s="130"/>
      <c r="G439" s="130"/>
      <c r="H439" s="130"/>
      <c r="I439" s="130"/>
      <c r="J439" s="130"/>
      <c r="K439" s="130"/>
      <c r="L439" s="130"/>
      <c r="M439" s="130"/>
      <c r="N439" s="130"/>
      <c r="O439" s="130"/>
      <c r="P439" s="130"/>
      <c r="Q439" s="130"/>
      <c r="R439" s="130"/>
      <c r="S439" s="130"/>
      <c r="T439" s="127"/>
      <c r="U439" s="127"/>
      <c r="V439" s="127"/>
      <c r="W439" s="127"/>
      <c r="X439" s="127"/>
      <c r="Y439" s="127"/>
      <c r="Z439" s="127"/>
      <c r="AA439" s="127"/>
      <c r="AB439" s="127"/>
      <c r="AC439" s="127"/>
      <c r="AD439" s="127"/>
      <c r="AE439" s="127"/>
      <c r="AF439" s="127"/>
      <c r="AG439" s="127"/>
      <c r="AH439" s="127"/>
      <c r="AI439" s="127"/>
      <c r="AJ439" s="127"/>
      <c r="AK439" s="127"/>
      <c r="AL439" s="127"/>
      <c r="AM439" s="127"/>
    </row>
    <row r="440" spans="1:39" ht="15" customHeight="1" x14ac:dyDescent="0.25">
      <c r="A440" s="130"/>
      <c r="B440" s="130"/>
      <c r="C440" s="130"/>
      <c r="D440" s="130"/>
      <c r="E440" s="130"/>
      <c r="F440" s="130"/>
      <c r="G440" s="130"/>
      <c r="H440" s="130"/>
      <c r="I440" s="130"/>
      <c r="J440" s="130"/>
      <c r="K440" s="130"/>
      <c r="L440" s="130"/>
      <c r="M440" s="130"/>
      <c r="N440" s="130"/>
      <c r="O440" s="130"/>
      <c r="P440" s="130"/>
      <c r="Q440" s="130"/>
      <c r="R440" s="130"/>
      <c r="S440" s="130"/>
      <c r="T440" s="127"/>
      <c r="U440" s="127"/>
      <c r="V440" s="127"/>
      <c r="W440" s="127"/>
      <c r="X440" s="127"/>
      <c r="Y440" s="127"/>
      <c r="Z440" s="127"/>
      <c r="AA440" s="127"/>
      <c r="AB440" s="127"/>
      <c r="AC440" s="127"/>
      <c r="AD440" s="127"/>
      <c r="AE440" s="127"/>
      <c r="AF440" s="127"/>
      <c r="AG440" s="127"/>
      <c r="AH440" s="127"/>
      <c r="AI440" s="127"/>
      <c r="AJ440" s="127"/>
      <c r="AK440" s="127"/>
      <c r="AL440" s="127"/>
      <c r="AM440" s="127"/>
    </row>
    <row r="441" spans="1:39" ht="15" customHeight="1" x14ac:dyDescent="0.25">
      <c r="A441" s="130"/>
      <c r="B441" s="130"/>
      <c r="C441" s="130"/>
      <c r="D441" s="130"/>
      <c r="E441" s="130"/>
      <c r="F441" s="130"/>
      <c r="G441" s="130"/>
      <c r="H441" s="130"/>
      <c r="I441" s="130"/>
      <c r="J441" s="130"/>
      <c r="K441" s="130"/>
      <c r="L441" s="130"/>
      <c r="M441" s="130"/>
      <c r="N441" s="130"/>
      <c r="O441" s="130"/>
      <c r="P441" s="130"/>
      <c r="Q441" s="130"/>
      <c r="R441" s="130"/>
      <c r="S441" s="130"/>
      <c r="T441" s="127"/>
      <c r="U441" s="127"/>
      <c r="V441" s="127"/>
      <c r="W441" s="127"/>
      <c r="X441" s="127"/>
      <c r="Y441" s="127"/>
      <c r="Z441" s="127"/>
      <c r="AA441" s="127"/>
      <c r="AB441" s="127"/>
      <c r="AC441" s="127"/>
      <c r="AD441" s="127"/>
      <c r="AE441" s="127"/>
      <c r="AF441" s="127"/>
      <c r="AG441" s="127"/>
      <c r="AH441" s="127"/>
      <c r="AI441" s="127"/>
      <c r="AJ441" s="127"/>
      <c r="AK441" s="127"/>
      <c r="AL441" s="127"/>
      <c r="AM441" s="127"/>
    </row>
    <row r="442" spans="1:39" ht="15" customHeight="1" x14ac:dyDescent="0.25">
      <c r="A442" s="130"/>
      <c r="B442" s="130"/>
      <c r="C442" s="130"/>
      <c r="D442" s="130"/>
      <c r="E442" s="130"/>
      <c r="F442" s="130"/>
      <c r="G442" s="130"/>
      <c r="H442" s="130"/>
      <c r="I442" s="130"/>
      <c r="J442" s="130"/>
      <c r="K442" s="130"/>
      <c r="L442" s="130"/>
      <c r="M442" s="130"/>
      <c r="N442" s="130"/>
      <c r="O442" s="130"/>
      <c r="P442" s="130"/>
      <c r="Q442" s="130"/>
      <c r="R442" s="130"/>
      <c r="S442" s="130"/>
      <c r="T442" s="127"/>
      <c r="U442" s="127"/>
      <c r="V442" s="127"/>
      <c r="W442" s="127"/>
      <c r="X442" s="127"/>
      <c r="Y442" s="127"/>
      <c r="Z442" s="127"/>
      <c r="AA442" s="127"/>
      <c r="AB442" s="127"/>
      <c r="AC442" s="127"/>
      <c r="AD442" s="127"/>
      <c r="AE442" s="127"/>
      <c r="AF442" s="127"/>
      <c r="AG442" s="127"/>
      <c r="AH442" s="127"/>
      <c r="AI442" s="127"/>
      <c r="AJ442" s="127"/>
      <c r="AK442" s="127"/>
      <c r="AL442" s="127"/>
      <c r="AM442" s="127"/>
    </row>
    <row r="443" spans="1:39" ht="15" customHeight="1" x14ac:dyDescent="0.25">
      <c r="A443" s="130"/>
      <c r="B443" s="130"/>
      <c r="C443" s="130"/>
      <c r="D443" s="130"/>
      <c r="E443" s="130"/>
      <c r="F443" s="130"/>
      <c r="G443" s="130"/>
      <c r="H443" s="130"/>
      <c r="I443" s="130"/>
      <c r="J443" s="130"/>
      <c r="K443" s="130"/>
      <c r="L443" s="130"/>
      <c r="M443" s="130"/>
      <c r="N443" s="130"/>
      <c r="O443" s="130"/>
      <c r="P443" s="130"/>
      <c r="Q443" s="130"/>
      <c r="R443" s="130"/>
      <c r="S443" s="130"/>
      <c r="T443" s="127"/>
      <c r="U443" s="127"/>
      <c r="V443" s="127"/>
      <c r="W443" s="127"/>
      <c r="X443" s="127"/>
      <c r="Y443" s="127"/>
      <c r="Z443" s="127"/>
      <c r="AA443" s="127"/>
      <c r="AB443" s="127"/>
      <c r="AC443" s="127"/>
      <c r="AD443" s="127"/>
      <c r="AE443" s="127"/>
      <c r="AF443" s="127"/>
      <c r="AG443" s="127"/>
      <c r="AH443" s="127"/>
      <c r="AI443" s="127"/>
      <c r="AJ443" s="127"/>
      <c r="AK443" s="127"/>
      <c r="AL443" s="127"/>
      <c r="AM443" s="127"/>
    </row>
    <row r="444" spans="1:39" ht="15" customHeight="1" x14ac:dyDescent="0.25">
      <c r="A444" s="130"/>
      <c r="B444" s="130"/>
      <c r="C444" s="130"/>
      <c r="D444" s="130"/>
      <c r="E444" s="130"/>
      <c r="F444" s="130"/>
      <c r="G444" s="130"/>
      <c r="H444" s="130"/>
      <c r="I444" s="130"/>
      <c r="J444" s="130"/>
      <c r="K444" s="130"/>
      <c r="L444" s="130"/>
      <c r="M444" s="130"/>
      <c r="N444" s="130"/>
      <c r="O444" s="130"/>
      <c r="P444" s="130"/>
      <c r="Q444" s="130"/>
      <c r="R444" s="130"/>
      <c r="S444" s="130"/>
      <c r="T444" s="127"/>
      <c r="U444" s="127"/>
      <c r="V444" s="127"/>
      <c r="W444" s="127"/>
      <c r="X444" s="127"/>
      <c r="Y444" s="127"/>
      <c r="Z444" s="127"/>
      <c r="AA444" s="127"/>
      <c r="AB444" s="127"/>
      <c r="AC444" s="127"/>
      <c r="AD444" s="127"/>
      <c r="AE444" s="127"/>
      <c r="AF444" s="127"/>
      <c r="AG444" s="127"/>
      <c r="AH444" s="127"/>
      <c r="AI444" s="127"/>
      <c r="AJ444" s="127"/>
      <c r="AK444" s="127"/>
      <c r="AL444" s="127"/>
      <c r="AM444" s="127"/>
    </row>
    <row r="445" spans="1:39" ht="15" customHeight="1" x14ac:dyDescent="0.25">
      <c r="A445" s="130"/>
      <c r="B445" s="130"/>
      <c r="C445" s="130"/>
      <c r="D445" s="130"/>
      <c r="E445" s="130"/>
      <c r="F445" s="130"/>
      <c r="G445" s="130"/>
      <c r="H445" s="130"/>
      <c r="I445" s="130"/>
      <c r="J445" s="130"/>
      <c r="K445" s="130"/>
      <c r="L445" s="130"/>
      <c r="M445" s="130"/>
      <c r="N445" s="130"/>
      <c r="O445" s="130"/>
      <c r="P445" s="130"/>
      <c r="Q445" s="130"/>
      <c r="R445" s="130"/>
      <c r="S445" s="130"/>
      <c r="T445" s="127"/>
      <c r="U445" s="127"/>
      <c r="V445" s="127"/>
      <c r="W445" s="127"/>
      <c r="X445" s="127"/>
      <c r="Y445" s="127"/>
      <c r="Z445" s="127"/>
      <c r="AA445" s="127"/>
      <c r="AB445" s="127"/>
      <c r="AC445" s="127"/>
      <c r="AD445" s="127"/>
      <c r="AE445" s="127"/>
      <c r="AF445" s="127"/>
      <c r="AG445" s="127"/>
      <c r="AH445" s="127"/>
      <c r="AI445" s="127"/>
      <c r="AJ445" s="127"/>
      <c r="AK445" s="127"/>
      <c r="AL445" s="127"/>
      <c r="AM445" s="127"/>
    </row>
    <row r="446" spans="1:39" ht="15" customHeight="1" x14ac:dyDescent="0.25">
      <c r="A446" s="130"/>
      <c r="B446" s="130"/>
      <c r="C446" s="130"/>
      <c r="D446" s="130"/>
      <c r="E446" s="130"/>
      <c r="F446" s="130"/>
      <c r="G446" s="130"/>
      <c r="H446" s="130"/>
      <c r="I446" s="130"/>
      <c r="J446" s="130"/>
      <c r="K446" s="130"/>
      <c r="L446" s="130"/>
      <c r="M446" s="130"/>
      <c r="N446" s="130"/>
      <c r="O446" s="130"/>
      <c r="P446" s="130"/>
      <c r="Q446" s="130"/>
      <c r="R446" s="130"/>
      <c r="S446" s="130"/>
      <c r="T446" s="127"/>
      <c r="U446" s="127"/>
      <c r="V446" s="127"/>
      <c r="W446" s="127"/>
      <c r="X446" s="127"/>
      <c r="Y446" s="127"/>
      <c r="Z446" s="127"/>
      <c r="AA446" s="127"/>
      <c r="AB446" s="127"/>
      <c r="AC446" s="127"/>
      <c r="AD446" s="127"/>
      <c r="AE446" s="127"/>
      <c r="AF446" s="127"/>
      <c r="AG446" s="127"/>
      <c r="AH446" s="127"/>
      <c r="AI446" s="127"/>
      <c r="AJ446" s="127"/>
      <c r="AK446" s="127"/>
      <c r="AL446" s="127"/>
      <c r="AM446" s="127"/>
    </row>
    <row r="447" spans="1:39" ht="15" customHeight="1" x14ac:dyDescent="0.25">
      <c r="A447" s="130"/>
      <c r="B447" s="130"/>
      <c r="C447" s="130"/>
      <c r="D447" s="130"/>
      <c r="E447" s="130"/>
      <c r="F447" s="130"/>
      <c r="G447" s="130"/>
      <c r="H447" s="130"/>
      <c r="I447" s="130"/>
      <c r="J447" s="130"/>
      <c r="K447" s="130"/>
      <c r="L447" s="130"/>
      <c r="M447" s="130"/>
      <c r="N447" s="130"/>
      <c r="O447" s="130"/>
      <c r="P447" s="130"/>
      <c r="Q447" s="130"/>
      <c r="R447" s="130"/>
      <c r="S447" s="130"/>
      <c r="T447" s="127"/>
      <c r="U447" s="127"/>
      <c r="V447" s="127"/>
      <c r="W447" s="127"/>
      <c r="X447" s="127"/>
      <c r="Y447" s="127"/>
      <c r="Z447" s="127"/>
      <c r="AA447" s="127"/>
      <c r="AB447" s="127"/>
      <c r="AC447" s="127"/>
      <c r="AD447" s="127"/>
      <c r="AE447" s="127"/>
      <c r="AF447" s="127"/>
      <c r="AG447" s="127"/>
      <c r="AH447" s="127"/>
      <c r="AI447" s="127"/>
      <c r="AJ447" s="127"/>
      <c r="AK447" s="127"/>
      <c r="AL447" s="127"/>
      <c r="AM447" s="127"/>
    </row>
    <row r="448" spans="1:39" ht="15" customHeight="1" x14ac:dyDescent="0.25">
      <c r="A448" s="130"/>
      <c r="B448" s="130"/>
      <c r="C448" s="130"/>
      <c r="D448" s="130"/>
      <c r="E448" s="130"/>
      <c r="F448" s="130"/>
      <c r="G448" s="130"/>
      <c r="H448" s="130"/>
      <c r="I448" s="130"/>
      <c r="J448" s="130"/>
      <c r="K448" s="130"/>
      <c r="L448" s="130"/>
      <c r="M448" s="130"/>
      <c r="N448" s="130"/>
      <c r="O448" s="130"/>
      <c r="P448" s="130"/>
      <c r="Q448" s="130"/>
      <c r="R448" s="130"/>
      <c r="S448" s="130"/>
      <c r="T448" s="127"/>
      <c r="U448" s="127"/>
      <c r="V448" s="127"/>
      <c r="W448" s="127"/>
      <c r="X448" s="127"/>
      <c r="Y448" s="127"/>
      <c r="Z448" s="127"/>
      <c r="AA448" s="127"/>
      <c r="AB448" s="127"/>
      <c r="AC448" s="127"/>
      <c r="AD448" s="127"/>
      <c r="AE448" s="127"/>
      <c r="AF448" s="127"/>
      <c r="AG448" s="127"/>
      <c r="AH448" s="127"/>
      <c r="AI448" s="127"/>
      <c r="AJ448" s="127"/>
      <c r="AK448" s="127"/>
      <c r="AL448" s="127"/>
      <c r="AM448" s="127"/>
    </row>
    <row r="449" spans="1:39" ht="15" customHeight="1" x14ac:dyDescent="0.25">
      <c r="A449" s="130"/>
      <c r="B449" s="130"/>
      <c r="C449" s="130"/>
      <c r="D449" s="130"/>
      <c r="E449" s="130"/>
      <c r="F449" s="130"/>
      <c r="G449" s="130"/>
      <c r="H449" s="130"/>
      <c r="I449" s="130"/>
      <c r="J449" s="130"/>
      <c r="K449" s="130"/>
      <c r="L449" s="130"/>
      <c r="M449" s="130"/>
      <c r="N449" s="130"/>
      <c r="O449" s="130"/>
      <c r="P449" s="130"/>
      <c r="Q449" s="130"/>
      <c r="R449" s="130"/>
      <c r="S449" s="130"/>
      <c r="T449" s="127"/>
      <c r="U449" s="127"/>
      <c r="V449" s="127"/>
      <c r="W449" s="127"/>
      <c r="X449" s="127"/>
      <c r="Y449" s="127"/>
      <c r="Z449" s="127"/>
      <c r="AA449" s="127"/>
      <c r="AB449" s="127"/>
      <c r="AC449" s="127"/>
      <c r="AD449" s="127"/>
      <c r="AE449" s="127"/>
      <c r="AF449" s="127"/>
      <c r="AG449" s="127"/>
      <c r="AH449" s="127"/>
      <c r="AI449" s="127"/>
      <c r="AJ449" s="127"/>
      <c r="AK449" s="127"/>
      <c r="AL449" s="127"/>
      <c r="AM449" s="127"/>
    </row>
    <row r="450" spans="1:39" ht="15" customHeight="1" x14ac:dyDescent="0.25">
      <c r="A450" s="130"/>
      <c r="B450" s="130"/>
      <c r="C450" s="130"/>
      <c r="D450" s="130"/>
      <c r="E450" s="130"/>
      <c r="F450" s="130"/>
      <c r="G450" s="130"/>
      <c r="H450" s="130"/>
      <c r="I450" s="130"/>
      <c r="J450" s="130"/>
      <c r="K450" s="130"/>
      <c r="L450" s="130"/>
      <c r="M450" s="130"/>
      <c r="N450" s="130"/>
      <c r="O450" s="130"/>
      <c r="P450" s="130"/>
      <c r="Q450" s="130"/>
      <c r="R450" s="130"/>
      <c r="S450" s="130"/>
      <c r="T450" s="127"/>
      <c r="U450" s="127"/>
      <c r="V450" s="127"/>
      <c r="W450" s="127"/>
      <c r="X450" s="127"/>
      <c r="Y450" s="127"/>
      <c r="Z450" s="127"/>
      <c r="AA450" s="127"/>
      <c r="AB450" s="127"/>
      <c r="AC450" s="127"/>
      <c r="AD450" s="127"/>
      <c r="AE450" s="127"/>
      <c r="AF450" s="127"/>
      <c r="AG450" s="127"/>
      <c r="AH450" s="127"/>
      <c r="AI450" s="127"/>
      <c r="AJ450" s="127"/>
      <c r="AK450" s="127"/>
      <c r="AL450" s="127"/>
      <c r="AM450" s="127"/>
    </row>
    <row r="451" spans="1:39" ht="15" customHeight="1" x14ac:dyDescent="0.25">
      <c r="A451" s="130"/>
      <c r="B451" s="130"/>
      <c r="C451" s="130"/>
      <c r="D451" s="130"/>
      <c r="E451" s="130"/>
      <c r="F451" s="130"/>
      <c r="G451" s="130"/>
      <c r="H451" s="130"/>
      <c r="I451" s="130"/>
      <c r="J451" s="130"/>
      <c r="K451" s="130"/>
      <c r="L451" s="130"/>
      <c r="M451" s="130"/>
      <c r="N451" s="130"/>
      <c r="O451" s="130"/>
      <c r="P451" s="130"/>
      <c r="Q451" s="130"/>
      <c r="R451" s="130"/>
      <c r="S451" s="130"/>
      <c r="T451" s="127"/>
      <c r="U451" s="127"/>
      <c r="V451" s="127"/>
      <c r="W451" s="127"/>
      <c r="X451" s="127"/>
      <c r="Y451" s="127"/>
      <c r="Z451" s="127"/>
      <c r="AA451" s="127"/>
      <c r="AB451" s="127"/>
      <c r="AC451" s="127"/>
      <c r="AD451" s="127"/>
      <c r="AE451" s="127"/>
      <c r="AF451" s="127"/>
      <c r="AG451" s="127"/>
      <c r="AH451" s="127"/>
      <c r="AI451" s="127"/>
      <c r="AJ451" s="127"/>
      <c r="AK451" s="127"/>
      <c r="AL451" s="127"/>
      <c r="AM451" s="127"/>
    </row>
    <row r="452" spans="1:39" ht="15" customHeight="1" x14ac:dyDescent="0.25">
      <c r="A452" s="130"/>
      <c r="B452" s="130"/>
      <c r="C452" s="130"/>
      <c r="D452" s="130"/>
      <c r="E452" s="130"/>
      <c r="F452" s="130"/>
      <c r="G452" s="130"/>
      <c r="H452" s="130"/>
      <c r="I452" s="130"/>
      <c r="J452" s="130"/>
      <c r="K452" s="130"/>
      <c r="L452" s="130"/>
      <c r="M452" s="130"/>
      <c r="N452" s="130"/>
      <c r="O452" s="130"/>
      <c r="P452" s="130"/>
      <c r="Q452" s="130"/>
      <c r="R452" s="130"/>
      <c r="S452" s="130"/>
      <c r="T452" s="127"/>
      <c r="U452" s="127"/>
      <c r="V452" s="127"/>
      <c r="W452" s="127"/>
      <c r="X452" s="127"/>
      <c r="Y452" s="127"/>
      <c r="Z452" s="127"/>
      <c r="AA452" s="127"/>
      <c r="AB452" s="127"/>
      <c r="AC452" s="127"/>
      <c r="AD452" s="127"/>
      <c r="AE452" s="127"/>
      <c r="AF452" s="127"/>
      <c r="AG452" s="127"/>
      <c r="AH452" s="127"/>
      <c r="AI452" s="127"/>
      <c r="AJ452" s="127"/>
      <c r="AK452" s="127"/>
      <c r="AL452" s="127"/>
      <c r="AM452" s="127"/>
    </row>
    <row r="453" spans="1:39" ht="15" customHeight="1" x14ac:dyDescent="0.25">
      <c r="A453" s="130"/>
      <c r="B453" s="130"/>
      <c r="C453" s="130"/>
      <c r="D453" s="130"/>
      <c r="E453" s="130"/>
      <c r="F453" s="130"/>
      <c r="G453" s="130"/>
      <c r="H453" s="130"/>
      <c r="I453" s="130"/>
      <c r="J453" s="130"/>
      <c r="K453" s="130"/>
      <c r="L453" s="130"/>
      <c r="M453" s="130"/>
      <c r="N453" s="130"/>
      <c r="O453" s="130"/>
      <c r="P453" s="130"/>
      <c r="Q453" s="130"/>
      <c r="R453" s="130"/>
      <c r="S453" s="130"/>
      <c r="T453" s="127"/>
      <c r="U453" s="127"/>
      <c r="V453" s="127"/>
      <c r="W453" s="127"/>
      <c r="X453" s="127"/>
      <c r="Y453" s="127"/>
      <c r="Z453" s="127"/>
      <c r="AA453" s="127"/>
      <c r="AB453" s="127"/>
      <c r="AC453" s="127"/>
      <c r="AD453" s="127"/>
      <c r="AE453" s="127"/>
      <c r="AF453" s="127"/>
      <c r="AG453" s="127"/>
      <c r="AH453" s="127"/>
      <c r="AI453" s="127"/>
      <c r="AJ453" s="127"/>
      <c r="AK453" s="127"/>
      <c r="AL453" s="127"/>
      <c r="AM453" s="127"/>
    </row>
    <row r="454" spans="1:39" ht="15" customHeight="1" x14ac:dyDescent="0.25">
      <c r="A454" s="130"/>
      <c r="B454" s="130"/>
      <c r="C454" s="130"/>
      <c r="D454" s="130"/>
      <c r="E454" s="130"/>
      <c r="F454" s="130"/>
      <c r="G454" s="130"/>
      <c r="H454" s="130"/>
      <c r="I454" s="130"/>
      <c r="J454" s="130"/>
      <c r="K454" s="130"/>
      <c r="L454" s="130"/>
      <c r="M454" s="130"/>
      <c r="N454" s="130"/>
      <c r="O454" s="130"/>
      <c r="P454" s="130"/>
      <c r="Q454" s="130"/>
      <c r="R454" s="130"/>
      <c r="S454" s="130"/>
      <c r="T454" s="127"/>
      <c r="U454" s="127"/>
      <c r="V454" s="127"/>
      <c r="W454" s="127"/>
      <c r="X454" s="127"/>
      <c r="Y454" s="127"/>
      <c r="Z454" s="127"/>
      <c r="AA454" s="127"/>
      <c r="AB454" s="127"/>
      <c r="AC454" s="127"/>
      <c r="AD454" s="127"/>
      <c r="AE454" s="127"/>
      <c r="AF454" s="127"/>
      <c r="AG454" s="127"/>
      <c r="AH454" s="127"/>
      <c r="AI454" s="127"/>
      <c r="AJ454" s="127"/>
      <c r="AK454" s="127"/>
      <c r="AL454" s="127"/>
      <c r="AM454" s="127"/>
    </row>
    <row r="455" spans="1:39" ht="15" customHeight="1" x14ac:dyDescent="0.25">
      <c r="A455" s="130"/>
      <c r="B455" s="130"/>
      <c r="C455" s="130"/>
      <c r="D455" s="130"/>
      <c r="E455" s="130"/>
      <c r="F455" s="130"/>
      <c r="G455" s="130"/>
      <c r="H455" s="130"/>
      <c r="I455" s="130"/>
      <c r="J455" s="130"/>
      <c r="K455" s="130"/>
      <c r="L455" s="130"/>
      <c r="M455" s="130"/>
      <c r="N455" s="130"/>
      <c r="O455" s="130"/>
      <c r="P455" s="130"/>
      <c r="Q455" s="130"/>
      <c r="R455" s="130"/>
      <c r="S455" s="130"/>
      <c r="T455" s="127"/>
      <c r="U455" s="127"/>
      <c r="V455" s="127"/>
      <c r="W455" s="127"/>
      <c r="X455" s="127"/>
      <c r="Y455" s="127"/>
      <c r="Z455" s="127"/>
      <c r="AA455" s="127"/>
      <c r="AB455" s="127"/>
      <c r="AC455" s="127"/>
      <c r="AD455" s="127"/>
      <c r="AE455" s="127"/>
      <c r="AF455" s="127"/>
      <c r="AG455" s="127"/>
      <c r="AH455" s="127"/>
      <c r="AI455" s="127"/>
      <c r="AJ455" s="127"/>
      <c r="AK455" s="127"/>
      <c r="AL455" s="127"/>
      <c r="AM455" s="127"/>
    </row>
    <row r="456" spans="1:39" ht="15" customHeight="1" x14ac:dyDescent="0.25">
      <c r="A456" s="130"/>
      <c r="B456" s="130"/>
      <c r="C456" s="130"/>
      <c r="D456" s="130"/>
      <c r="E456" s="130"/>
      <c r="F456" s="130"/>
      <c r="G456" s="130"/>
      <c r="H456" s="130"/>
      <c r="I456" s="130"/>
      <c r="J456" s="130"/>
      <c r="K456" s="130"/>
      <c r="L456" s="130"/>
      <c r="M456" s="130"/>
      <c r="N456" s="130"/>
      <c r="O456" s="130"/>
      <c r="P456" s="130"/>
      <c r="Q456" s="130"/>
      <c r="R456" s="130"/>
      <c r="S456" s="130"/>
      <c r="T456" s="127"/>
      <c r="U456" s="127"/>
      <c r="V456" s="127"/>
      <c r="W456" s="127"/>
      <c r="X456" s="127"/>
      <c r="Y456" s="127"/>
      <c r="Z456" s="127"/>
      <c r="AA456" s="127"/>
      <c r="AB456" s="127"/>
      <c r="AC456" s="127"/>
      <c r="AD456" s="127"/>
      <c r="AE456" s="127"/>
      <c r="AF456" s="127"/>
      <c r="AG456" s="127"/>
      <c r="AH456" s="127"/>
      <c r="AI456" s="127"/>
      <c r="AJ456" s="127"/>
      <c r="AK456" s="127"/>
      <c r="AL456" s="127"/>
      <c r="AM456" s="127"/>
    </row>
    <row r="457" spans="1:39" ht="15" customHeight="1" x14ac:dyDescent="0.25">
      <c r="A457" s="130"/>
      <c r="B457" s="130"/>
      <c r="C457" s="130"/>
      <c r="D457" s="130"/>
      <c r="E457" s="130"/>
      <c r="F457" s="130"/>
      <c r="G457" s="130"/>
      <c r="H457" s="130"/>
      <c r="I457" s="130"/>
      <c r="J457" s="130"/>
      <c r="K457" s="130"/>
      <c r="L457" s="130"/>
      <c r="M457" s="130"/>
      <c r="N457" s="130"/>
      <c r="O457" s="130"/>
      <c r="P457" s="130"/>
      <c r="Q457" s="130"/>
      <c r="R457" s="130"/>
      <c r="S457" s="130"/>
      <c r="T457" s="127"/>
      <c r="U457" s="127"/>
      <c r="V457" s="127"/>
      <c r="W457" s="127"/>
      <c r="X457" s="127"/>
      <c r="Y457" s="127"/>
      <c r="Z457" s="127"/>
      <c r="AA457" s="127"/>
      <c r="AB457" s="127"/>
      <c r="AC457" s="127"/>
      <c r="AD457" s="127"/>
      <c r="AE457" s="127"/>
      <c r="AF457" s="127"/>
      <c r="AG457" s="127"/>
      <c r="AH457" s="127"/>
      <c r="AI457" s="127"/>
      <c r="AJ457" s="127"/>
      <c r="AK457" s="127"/>
      <c r="AL457" s="127"/>
      <c r="AM457" s="127"/>
    </row>
    <row r="458" spans="1:39" ht="15" customHeight="1" x14ac:dyDescent="0.25">
      <c r="A458" s="130"/>
      <c r="B458" s="130"/>
      <c r="C458" s="130"/>
      <c r="D458" s="130"/>
      <c r="E458" s="130"/>
      <c r="F458" s="130"/>
      <c r="G458" s="130"/>
      <c r="H458" s="130"/>
      <c r="I458" s="130"/>
      <c r="J458" s="130"/>
      <c r="K458" s="130"/>
      <c r="L458" s="130"/>
      <c r="M458" s="130"/>
      <c r="N458" s="130"/>
      <c r="O458" s="130"/>
      <c r="P458" s="130"/>
      <c r="Q458" s="130"/>
      <c r="R458" s="130"/>
      <c r="S458" s="130"/>
      <c r="T458" s="127"/>
      <c r="U458" s="127"/>
      <c r="V458" s="127"/>
      <c r="W458" s="127"/>
      <c r="X458" s="127"/>
      <c r="Y458" s="127"/>
      <c r="Z458" s="127"/>
      <c r="AA458" s="127"/>
      <c r="AB458" s="127"/>
      <c r="AC458" s="127"/>
      <c r="AD458" s="127"/>
      <c r="AE458" s="127"/>
      <c r="AF458" s="127"/>
      <c r="AG458" s="127"/>
      <c r="AH458" s="127"/>
      <c r="AI458" s="127"/>
      <c r="AJ458" s="127"/>
      <c r="AK458" s="127"/>
      <c r="AL458" s="127"/>
      <c r="AM458" s="127"/>
    </row>
    <row r="459" spans="1:39" ht="15" customHeight="1" x14ac:dyDescent="0.25">
      <c r="A459" s="130"/>
      <c r="B459" s="130"/>
      <c r="C459" s="130"/>
      <c r="D459" s="130"/>
      <c r="E459" s="130"/>
      <c r="F459" s="130"/>
      <c r="G459" s="130"/>
      <c r="H459" s="130"/>
      <c r="I459" s="130"/>
      <c r="J459" s="130"/>
      <c r="K459" s="130"/>
      <c r="L459" s="130"/>
      <c r="M459" s="130"/>
      <c r="N459" s="130"/>
      <c r="O459" s="130"/>
      <c r="P459" s="130"/>
      <c r="Q459" s="130"/>
      <c r="R459" s="130"/>
      <c r="S459" s="130"/>
      <c r="T459" s="127"/>
      <c r="U459" s="127"/>
      <c r="V459" s="127"/>
      <c r="W459" s="127"/>
      <c r="X459" s="127"/>
      <c r="Y459" s="127"/>
      <c r="Z459" s="127"/>
      <c r="AA459" s="127"/>
      <c r="AB459" s="127"/>
      <c r="AC459" s="127"/>
      <c r="AD459" s="127"/>
      <c r="AE459" s="127"/>
      <c r="AF459" s="127"/>
      <c r="AG459" s="127"/>
      <c r="AH459" s="127"/>
      <c r="AI459" s="127"/>
      <c r="AJ459" s="127"/>
      <c r="AK459" s="127"/>
      <c r="AL459" s="127"/>
      <c r="AM459" s="127"/>
    </row>
    <row r="460" spans="1:39" ht="15" customHeight="1" x14ac:dyDescent="0.25">
      <c r="A460" s="130"/>
      <c r="B460" s="130"/>
      <c r="C460" s="130"/>
      <c r="D460" s="130"/>
      <c r="E460" s="130"/>
      <c r="F460" s="130"/>
      <c r="G460" s="130"/>
      <c r="H460" s="130"/>
      <c r="I460" s="130"/>
      <c r="J460" s="130"/>
      <c r="K460" s="130"/>
      <c r="L460" s="130"/>
      <c r="M460" s="130"/>
      <c r="N460" s="130"/>
      <c r="O460" s="130"/>
      <c r="P460" s="130"/>
      <c r="Q460" s="130"/>
      <c r="R460" s="130"/>
      <c r="S460" s="130"/>
      <c r="T460" s="127"/>
      <c r="U460" s="127"/>
      <c r="V460" s="127"/>
      <c r="W460" s="127"/>
      <c r="X460" s="127"/>
      <c r="Y460" s="127"/>
      <c r="Z460" s="127"/>
      <c r="AA460" s="127"/>
      <c r="AB460" s="127"/>
      <c r="AC460" s="127"/>
      <c r="AD460" s="127"/>
      <c r="AE460" s="127"/>
      <c r="AF460" s="127"/>
      <c r="AG460" s="127"/>
      <c r="AH460" s="127"/>
      <c r="AI460" s="127"/>
      <c r="AJ460" s="127"/>
      <c r="AK460" s="127"/>
      <c r="AL460" s="127"/>
      <c r="AM460" s="127"/>
    </row>
    <row r="461" spans="1:39" ht="15" customHeight="1" x14ac:dyDescent="0.25">
      <c r="A461" s="130"/>
      <c r="B461" s="130"/>
      <c r="C461" s="130"/>
      <c r="D461" s="130"/>
      <c r="E461" s="130"/>
      <c r="F461" s="130"/>
      <c r="G461" s="130"/>
      <c r="H461" s="130"/>
      <c r="I461" s="130"/>
      <c r="J461" s="130"/>
      <c r="K461" s="130"/>
      <c r="L461" s="130"/>
      <c r="M461" s="130"/>
      <c r="N461" s="130"/>
      <c r="O461" s="130"/>
      <c r="P461" s="130"/>
      <c r="Q461" s="130"/>
      <c r="R461" s="130"/>
      <c r="S461" s="130"/>
      <c r="T461" s="127"/>
      <c r="U461" s="127"/>
      <c r="V461" s="127"/>
      <c r="W461" s="127"/>
      <c r="X461" s="127"/>
      <c r="Y461" s="127"/>
      <c r="Z461" s="127"/>
      <c r="AA461" s="127"/>
      <c r="AB461" s="127"/>
      <c r="AC461" s="127"/>
      <c r="AD461" s="127"/>
      <c r="AE461" s="127"/>
      <c r="AF461" s="127"/>
      <c r="AG461" s="127"/>
      <c r="AH461" s="127"/>
      <c r="AI461" s="127"/>
      <c r="AJ461" s="127"/>
      <c r="AK461" s="127"/>
      <c r="AL461" s="127"/>
      <c r="AM461" s="127"/>
    </row>
    <row r="462" spans="1:39" ht="15" customHeight="1" x14ac:dyDescent="0.25">
      <c r="A462" s="130"/>
      <c r="B462" s="130"/>
      <c r="C462" s="130"/>
      <c r="D462" s="130"/>
      <c r="E462" s="130"/>
      <c r="F462" s="130"/>
      <c r="G462" s="130"/>
      <c r="H462" s="130"/>
      <c r="I462" s="130"/>
      <c r="J462" s="130"/>
      <c r="K462" s="130"/>
      <c r="L462" s="130"/>
      <c r="M462" s="130"/>
      <c r="N462" s="130"/>
      <c r="O462" s="130"/>
      <c r="P462" s="130"/>
      <c r="Q462" s="130"/>
      <c r="R462" s="130"/>
      <c r="S462" s="130"/>
      <c r="T462" s="127"/>
      <c r="U462" s="127"/>
      <c r="V462" s="127"/>
      <c r="W462" s="127"/>
      <c r="X462" s="127"/>
      <c r="Y462" s="127"/>
      <c r="Z462" s="127"/>
      <c r="AA462" s="127"/>
      <c r="AB462" s="127"/>
      <c r="AC462" s="127"/>
      <c r="AD462" s="127"/>
      <c r="AE462" s="127"/>
      <c r="AF462" s="127"/>
      <c r="AG462" s="127"/>
      <c r="AH462" s="127"/>
      <c r="AI462" s="127"/>
      <c r="AJ462" s="127"/>
      <c r="AK462" s="127"/>
      <c r="AL462" s="127"/>
      <c r="AM462" s="127"/>
    </row>
    <row r="463" spans="1:39" ht="15" customHeight="1" x14ac:dyDescent="0.25">
      <c r="A463" s="130"/>
      <c r="B463" s="130"/>
      <c r="C463" s="130"/>
      <c r="D463" s="130"/>
      <c r="E463" s="130"/>
      <c r="F463" s="130"/>
      <c r="G463" s="130"/>
      <c r="H463" s="130"/>
      <c r="I463" s="130"/>
      <c r="J463" s="130"/>
      <c r="K463" s="130"/>
      <c r="L463" s="130"/>
      <c r="M463" s="130"/>
      <c r="N463" s="130"/>
      <c r="O463" s="130"/>
      <c r="P463" s="130"/>
      <c r="Q463" s="130"/>
      <c r="R463" s="130"/>
      <c r="S463" s="130"/>
      <c r="T463" s="127"/>
      <c r="U463" s="127"/>
      <c r="V463" s="127"/>
      <c r="W463" s="127"/>
      <c r="X463" s="127"/>
      <c r="Y463" s="127"/>
      <c r="Z463" s="127"/>
      <c r="AA463" s="127"/>
      <c r="AB463" s="127"/>
      <c r="AC463" s="127"/>
      <c r="AD463" s="127"/>
      <c r="AE463" s="127"/>
      <c r="AF463" s="127"/>
      <c r="AG463" s="127"/>
      <c r="AH463" s="127"/>
      <c r="AI463" s="127"/>
      <c r="AJ463" s="127"/>
      <c r="AK463" s="127"/>
      <c r="AL463" s="127"/>
      <c r="AM463" s="127"/>
    </row>
    <row r="464" spans="1:39" ht="15" customHeight="1" x14ac:dyDescent="0.25">
      <c r="A464" s="130"/>
      <c r="B464" s="130"/>
      <c r="C464" s="130"/>
      <c r="D464" s="130"/>
      <c r="E464" s="130"/>
      <c r="F464" s="130"/>
      <c r="G464" s="130"/>
      <c r="H464" s="130"/>
      <c r="I464" s="130"/>
      <c r="J464" s="130"/>
      <c r="K464" s="130"/>
      <c r="L464" s="130"/>
      <c r="M464" s="130"/>
      <c r="N464" s="130"/>
      <c r="O464" s="130"/>
      <c r="P464" s="130"/>
      <c r="Q464" s="130"/>
      <c r="R464" s="130"/>
      <c r="S464" s="130"/>
      <c r="T464" s="127"/>
      <c r="U464" s="127"/>
      <c r="V464" s="127"/>
      <c r="W464" s="127"/>
      <c r="X464" s="127"/>
      <c r="Y464" s="127"/>
      <c r="Z464" s="127"/>
      <c r="AA464" s="127"/>
      <c r="AB464" s="127"/>
      <c r="AC464" s="127"/>
      <c r="AD464" s="127"/>
      <c r="AE464" s="127"/>
      <c r="AF464" s="127"/>
      <c r="AG464" s="127"/>
      <c r="AH464" s="127"/>
      <c r="AI464" s="127"/>
      <c r="AJ464" s="127"/>
      <c r="AK464" s="127"/>
      <c r="AL464" s="127"/>
      <c r="AM464" s="127"/>
    </row>
    <row r="465" spans="1:39" ht="15" customHeight="1" x14ac:dyDescent="0.25">
      <c r="A465" s="130"/>
      <c r="B465" s="130"/>
      <c r="C465" s="130"/>
      <c r="D465" s="130"/>
      <c r="E465" s="130"/>
      <c r="F465" s="130"/>
      <c r="G465" s="130"/>
      <c r="H465" s="130"/>
      <c r="I465" s="130"/>
      <c r="J465" s="130"/>
      <c r="K465" s="130"/>
      <c r="L465" s="130"/>
      <c r="M465" s="130"/>
      <c r="N465" s="130"/>
      <c r="O465" s="130"/>
      <c r="P465" s="130"/>
      <c r="Q465" s="130"/>
      <c r="R465" s="130"/>
      <c r="S465" s="130"/>
      <c r="T465" s="127"/>
      <c r="U465" s="127"/>
      <c r="V465" s="127"/>
      <c r="W465" s="127"/>
      <c r="X465" s="127"/>
      <c r="Y465" s="127"/>
      <c r="Z465" s="127"/>
      <c r="AA465" s="127"/>
      <c r="AB465" s="127"/>
      <c r="AC465" s="127"/>
      <c r="AD465" s="127"/>
      <c r="AE465" s="127"/>
      <c r="AF465" s="127"/>
      <c r="AG465" s="127"/>
      <c r="AH465" s="127"/>
      <c r="AI465" s="127"/>
      <c r="AJ465" s="127"/>
      <c r="AK465" s="127"/>
      <c r="AL465" s="127"/>
      <c r="AM465" s="127"/>
    </row>
    <row r="466" spans="1:39" ht="15" customHeight="1" x14ac:dyDescent="0.25">
      <c r="A466" s="130"/>
      <c r="B466" s="130"/>
      <c r="C466" s="130"/>
      <c r="D466" s="130"/>
      <c r="E466" s="130"/>
      <c r="F466" s="130"/>
      <c r="G466" s="130"/>
      <c r="H466" s="130"/>
      <c r="I466" s="130"/>
      <c r="J466" s="130"/>
      <c r="K466" s="130"/>
      <c r="L466" s="130"/>
      <c r="M466" s="130"/>
      <c r="N466" s="130"/>
      <c r="O466" s="130"/>
      <c r="P466" s="130"/>
      <c r="Q466" s="130"/>
      <c r="R466" s="130"/>
      <c r="S466" s="130"/>
      <c r="T466" s="127"/>
      <c r="U466" s="127"/>
      <c r="V466" s="127"/>
      <c r="W466" s="127"/>
      <c r="X466" s="127"/>
      <c r="Y466" s="127"/>
      <c r="Z466" s="127"/>
      <c r="AA466" s="127"/>
      <c r="AB466" s="127"/>
      <c r="AC466" s="127"/>
      <c r="AD466" s="127"/>
      <c r="AE466" s="127"/>
      <c r="AF466" s="127"/>
      <c r="AG466" s="127"/>
      <c r="AH466" s="127"/>
      <c r="AI466" s="127"/>
      <c r="AJ466" s="127"/>
      <c r="AK466" s="127"/>
      <c r="AL466" s="127"/>
      <c r="AM466" s="127"/>
    </row>
    <row r="467" spans="1:39" ht="15" customHeight="1" x14ac:dyDescent="0.25">
      <c r="A467" s="130"/>
      <c r="B467" s="130"/>
      <c r="C467" s="130"/>
      <c r="D467" s="130"/>
      <c r="E467" s="130"/>
      <c r="F467" s="130"/>
      <c r="G467" s="130"/>
      <c r="H467" s="130"/>
      <c r="I467" s="130"/>
      <c r="J467" s="130"/>
      <c r="K467" s="130"/>
      <c r="L467" s="130"/>
      <c r="M467" s="130"/>
      <c r="N467" s="130"/>
      <c r="O467" s="130"/>
      <c r="P467" s="130"/>
      <c r="Q467" s="130"/>
      <c r="R467" s="130"/>
      <c r="S467" s="130"/>
      <c r="T467" s="127"/>
      <c r="U467" s="127"/>
      <c r="V467" s="127"/>
      <c r="W467" s="127"/>
      <c r="X467" s="127"/>
      <c r="Y467" s="127"/>
      <c r="Z467" s="127"/>
      <c r="AA467" s="127"/>
      <c r="AB467" s="127"/>
      <c r="AC467" s="127"/>
      <c r="AD467" s="127"/>
      <c r="AE467" s="127"/>
      <c r="AF467" s="127"/>
      <c r="AG467" s="127"/>
      <c r="AH467" s="127"/>
      <c r="AI467" s="127"/>
      <c r="AJ467" s="127"/>
      <c r="AK467" s="127"/>
      <c r="AL467" s="127"/>
      <c r="AM467" s="127"/>
    </row>
    <row r="468" spans="1:39" ht="15" customHeight="1" x14ac:dyDescent="0.25">
      <c r="A468" s="130"/>
      <c r="B468" s="130"/>
      <c r="C468" s="130"/>
      <c r="D468" s="130"/>
      <c r="E468" s="130"/>
      <c r="F468" s="130"/>
      <c r="G468" s="130"/>
      <c r="H468" s="130"/>
      <c r="I468" s="130"/>
      <c r="J468" s="130"/>
      <c r="K468" s="130"/>
      <c r="L468" s="130"/>
      <c r="M468" s="130"/>
      <c r="N468" s="130"/>
      <c r="O468" s="130"/>
      <c r="P468" s="130"/>
      <c r="Q468" s="130"/>
      <c r="R468" s="130"/>
      <c r="S468" s="130"/>
      <c r="T468" s="127"/>
      <c r="U468" s="127"/>
      <c r="V468" s="127"/>
      <c r="W468" s="127"/>
      <c r="X468" s="127"/>
      <c r="Y468" s="127"/>
      <c r="Z468" s="127"/>
      <c r="AA468" s="127"/>
      <c r="AB468" s="127"/>
      <c r="AC468" s="127"/>
      <c r="AD468" s="127"/>
      <c r="AE468" s="127"/>
      <c r="AF468" s="127"/>
      <c r="AG468" s="127"/>
      <c r="AH468" s="127"/>
      <c r="AI468" s="127"/>
      <c r="AJ468" s="127"/>
      <c r="AK468" s="127"/>
      <c r="AL468" s="127"/>
      <c r="AM468" s="127"/>
    </row>
    <row r="469" spans="1:39" ht="15" customHeight="1" x14ac:dyDescent="0.25">
      <c r="A469" s="130"/>
      <c r="B469" s="130"/>
      <c r="C469" s="130"/>
      <c r="D469" s="130"/>
      <c r="E469" s="130"/>
      <c r="F469" s="130"/>
      <c r="G469" s="130"/>
      <c r="H469" s="130"/>
      <c r="I469" s="130"/>
      <c r="J469" s="130"/>
      <c r="K469" s="130"/>
      <c r="L469" s="130"/>
      <c r="M469" s="130"/>
      <c r="N469" s="130"/>
      <c r="O469" s="130"/>
      <c r="P469" s="130"/>
      <c r="Q469" s="130"/>
      <c r="R469" s="130"/>
      <c r="S469" s="130"/>
      <c r="T469" s="127"/>
      <c r="U469" s="127"/>
      <c r="V469" s="127"/>
      <c r="W469" s="127"/>
      <c r="X469" s="127"/>
      <c r="Y469" s="127"/>
      <c r="Z469" s="127"/>
      <c r="AA469" s="127"/>
      <c r="AB469" s="127"/>
      <c r="AC469" s="127"/>
      <c r="AD469" s="127"/>
      <c r="AE469" s="127"/>
      <c r="AF469" s="127"/>
      <c r="AG469" s="127"/>
      <c r="AH469" s="127"/>
      <c r="AI469" s="127"/>
      <c r="AJ469" s="127"/>
      <c r="AK469" s="127"/>
      <c r="AL469" s="127"/>
      <c r="AM469" s="127"/>
    </row>
    <row r="470" spans="1:39" ht="15" customHeight="1" x14ac:dyDescent="0.25">
      <c r="A470" s="130"/>
      <c r="B470" s="130"/>
      <c r="C470" s="130"/>
      <c r="D470" s="130"/>
      <c r="E470" s="130"/>
      <c r="F470" s="130"/>
      <c r="G470" s="130"/>
      <c r="H470" s="130"/>
      <c r="I470" s="130"/>
      <c r="J470" s="130"/>
      <c r="K470" s="130"/>
      <c r="L470" s="130"/>
      <c r="M470" s="130"/>
      <c r="N470" s="130"/>
      <c r="O470" s="130"/>
      <c r="P470" s="130"/>
      <c r="Q470" s="130"/>
      <c r="R470" s="130"/>
      <c r="S470" s="130"/>
      <c r="T470" s="127"/>
      <c r="U470" s="127"/>
      <c r="V470" s="127"/>
      <c r="W470" s="127"/>
      <c r="X470" s="127"/>
      <c r="Y470" s="127"/>
      <c r="Z470" s="127"/>
      <c r="AA470" s="127"/>
      <c r="AB470" s="127"/>
      <c r="AC470" s="127"/>
      <c r="AD470" s="127"/>
      <c r="AE470" s="127"/>
      <c r="AF470" s="127"/>
      <c r="AG470" s="127"/>
      <c r="AH470" s="127"/>
      <c r="AI470" s="127"/>
      <c r="AJ470" s="127"/>
      <c r="AK470" s="127"/>
      <c r="AL470" s="127"/>
      <c r="AM470" s="127"/>
    </row>
    <row r="471" spans="1:39" ht="15" customHeight="1" x14ac:dyDescent="0.25">
      <c r="A471" s="130"/>
      <c r="B471" s="130"/>
      <c r="C471" s="130"/>
      <c r="D471" s="130"/>
      <c r="E471" s="130"/>
      <c r="F471" s="130"/>
      <c r="G471" s="130"/>
      <c r="H471" s="130"/>
      <c r="I471" s="130"/>
      <c r="J471" s="130"/>
      <c r="K471" s="130"/>
      <c r="L471" s="130"/>
      <c r="M471" s="130"/>
      <c r="N471" s="130"/>
      <c r="O471" s="130"/>
      <c r="P471" s="130"/>
      <c r="Q471" s="130"/>
      <c r="R471" s="130"/>
      <c r="S471" s="130"/>
      <c r="T471" s="127"/>
      <c r="U471" s="127"/>
      <c r="V471" s="127"/>
      <c r="W471" s="127"/>
      <c r="X471" s="127"/>
      <c r="Y471" s="127"/>
      <c r="Z471" s="127"/>
      <c r="AA471" s="127"/>
      <c r="AB471" s="127"/>
      <c r="AC471" s="127"/>
      <c r="AD471" s="127"/>
      <c r="AE471" s="127"/>
      <c r="AF471" s="127"/>
      <c r="AG471" s="127"/>
      <c r="AH471" s="127"/>
      <c r="AI471" s="127"/>
      <c r="AJ471" s="127"/>
      <c r="AK471" s="127"/>
      <c r="AL471" s="127"/>
      <c r="AM471" s="127"/>
    </row>
    <row r="472" spans="1:39" ht="15" customHeight="1" x14ac:dyDescent="0.25">
      <c r="A472" s="130"/>
      <c r="B472" s="130"/>
      <c r="C472" s="130"/>
      <c r="D472" s="130"/>
      <c r="E472" s="130"/>
      <c r="F472" s="130"/>
      <c r="G472" s="130"/>
      <c r="H472" s="130"/>
      <c r="I472" s="130"/>
      <c r="J472" s="130"/>
      <c r="K472" s="130"/>
      <c r="L472" s="130"/>
      <c r="M472" s="130"/>
      <c r="N472" s="130"/>
      <c r="O472" s="130"/>
      <c r="P472" s="130"/>
      <c r="Q472" s="130"/>
      <c r="R472" s="130"/>
      <c r="S472" s="130"/>
      <c r="T472" s="127"/>
      <c r="U472" s="127"/>
      <c r="V472" s="127"/>
      <c r="W472" s="127"/>
      <c r="X472" s="127"/>
      <c r="Y472" s="127"/>
      <c r="Z472" s="127"/>
      <c r="AA472" s="127"/>
      <c r="AB472" s="127"/>
      <c r="AC472" s="127"/>
      <c r="AD472" s="127"/>
      <c r="AE472" s="127"/>
      <c r="AF472" s="127"/>
      <c r="AG472" s="127"/>
      <c r="AH472" s="127"/>
      <c r="AI472" s="127"/>
      <c r="AJ472" s="127"/>
      <c r="AK472" s="127"/>
      <c r="AL472" s="127"/>
      <c r="AM472" s="127"/>
    </row>
    <row r="473" spans="1:39" ht="15" customHeight="1" x14ac:dyDescent="0.25">
      <c r="A473" s="130"/>
      <c r="B473" s="130"/>
      <c r="C473" s="130"/>
      <c r="D473" s="130"/>
      <c r="E473" s="130"/>
      <c r="F473" s="130"/>
      <c r="G473" s="130"/>
      <c r="H473" s="130"/>
      <c r="I473" s="130"/>
      <c r="J473" s="130"/>
      <c r="K473" s="130"/>
      <c r="L473" s="130"/>
      <c r="M473" s="130"/>
      <c r="N473" s="130"/>
      <c r="O473" s="130"/>
      <c r="P473" s="130"/>
      <c r="Q473" s="130"/>
      <c r="R473" s="130"/>
      <c r="S473" s="130"/>
      <c r="T473" s="127"/>
      <c r="U473" s="127"/>
      <c r="V473" s="127"/>
      <c r="W473" s="127"/>
      <c r="X473" s="127"/>
      <c r="Y473" s="127"/>
      <c r="Z473" s="127"/>
      <c r="AA473" s="127"/>
      <c r="AB473" s="127"/>
      <c r="AC473" s="127"/>
      <c r="AD473" s="127"/>
      <c r="AE473" s="127"/>
      <c r="AF473" s="127"/>
      <c r="AG473" s="127"/>
      <c r="AH473" s="127"/>
      <c r="AI473" s="127"/>
      <c r="AJ473" s="127"/>
      <c r="AK473" s="127"/>
      <c r="AL473" s="127"/>
      <c r="AM473" s="127"/>
    </row>
    <row r="474" spans="1:39" ht="15" customHeight="1" x14ac:dyDescent="0.25">
      <c r="A474" s="130"/>
      <c r="B474" s="130"/>
      <c r="C474" s="130"/>
      <c r="D474" s="130"/>
      <c r="E474" s="130"/>
      <c r="F474" s="130"/>
      <c r="G474" s="130"/>
      <c r="H474" s="130"/>
      <c r="I474" s="130"/>
      <c r="J474" s="130"/>
      <c r="K474" s="130"/>
      <c r="L474" s="130"/>
      <c r="M474" s="130"/>
      <c r="N474" s="130"/>
      <c r="O474" s="130"/>
      <c r="P474" s="130"/>
      <c r="Q474" s="130"/>
      <c r="R474" s="130"/>
      <c r="S474" s="130"/>
      <c r="T474" s="127"/>
      <c r="U474" s="127"/>
      <c r="V474" s="127"/>
      <c r="W474" s="127"/>
      <c r="X474" s="127"/>
      <c r="Y474" s="127"/>
      <c r="Z474" s="127"/>
      <c r="AA474" s="127"/>
      <c r="AB474" s="127"/>
      <c r="AC474" s="127"/>
      <c r="AD474" s="127"/>
      <c r="AE474" s="127"/>
      <c r="AF474" s="127"/>
      <c r="AG474" s="127"/>
      <c r="AH474" s="127"/>
      <c r="AI474" s="127"/>
      <c r="AJ474" s="127"/>
      <c r="AK474" s="127"/>
      <c r="AL474" s="127"/>
      <c r="AM474" s="127"/>
    </row>
    <row r="475" spans="1:39" ht="15" customHeight="1" x14ac:dyDescent="0.25">
      <c r="A475" s="130"/>
      <c r="B475" s="130"/>
      <c r="C475" s="130"/>
      <c r="D475" s="130"/>
      <c r="E475" s="130"/>
      <c r="F475" s="130"/>
      <c r="G475" s="130"/>
      <c r="H475" s="130"/>
      <c r="I475" s="130"/>
      <c r="J475" s="130"/>
      <c r="K475" s="130"/>
      <c r="L475" s="130"/>
      <c r="M475" s="130"/>
      <c r="N475" s="130"/>
      <c r="O475" s="130"/>
      <c r="P475" s="130"/>
      <c r="Q475" s="130"/>
      <c r="R475" s="130"/>
      <c r="S475" s="130"/>
      <c r="T475" s="127"/>
      <c r="U475" s="127"/>
      <c r="V475" s="127"/>
      <c r="W475" s="127"/>
      <c r="X475" s="127"/>
      <c r="Y475" s="127"/>
      <c r="Z475" s="127"/>
      <c r="AA475" s="127"/>
      <c r="AB475" s="127"/>
      <c r="AC475" s="127"/>
      <c r="AD475" s="127"/>
      <c r="AE475" s="127"/>
      <c r="AF475" s="127"/>
      <c r="AG475" s="127"/>
      <c r="AH475" s="127"/>
      <c r="AI475" s="127"/>
      <c r="AJ475" s="127"/>
      <c r="AK475" s="127"/>
      <c r="AL475" s="127"/>
      <c r="AM475" s="127"/>
    </row>
    <row r="476" spans="1:39" ht="15" customHeight="1" x14ac:dyDescent="0.25">
      <c r="A476" s="130"/>
      <c r="B476" s="130"/>
      <c r="C476" s="130"/>
      <c r="D476" s="130"/>
      <c r="E476" s="130"/>
      <c r="F476" s="130"/>
      <c r="G476" s="130"/>
      <c r="H476" s="130"/>
      <c r="I476" s="130"/>
      <c r="J476" s="130"/>
      <c r="K476" s="130"/>
      <c r="L476" s="130"/>
      <c r="M476" s="130"/>
      <c r="N476" s="130"/>
      <c r="O476" s="130"/>
      <c r="P476" s="130"/>
      <c r="Q476" s="130"/>
      <c r="R476" s="130"/>
      <c r="S476" s="130"/>
      <c r="T476" s="127"/>
      <c r="U476" s="127"/>
      <c r="V476" s="127"/>
      <c r="W476" s="127"/>
      <c r="X476" s="127"/>
      <c r="Y476" s="127"/>
      <c r="Z476" s="127"/>
      <c r="AA476" s="127"/>
      <c r="AB476" s="127"/>
      <c r="AC476" s="127"/>
      <c r="AD476" s="127"/>
      <c r="AE476" s="127"/>
      <c r="AF476" s="127"/>
      <c r="AG476" s="127"/>
      <c r="AH476" s="127"/>
      <c r="AI476" s="127"/>
      <c r="AJ476" s="127"/>
      <c r="AK476" s="127"/>
      <c r="AL476" s="127"/>
      <c r="AM476" s="127"/>
    </row>
    <row r="477" spans="1:39" ht="15" customHeight="1" x14ac:dyDescent="0.25">
      <c r="A477" s="130"/>
      <c r="B477" s="130"/>
      <c r="C477" s="130"/>
      <c r="D477" s="130"/>
      <c r="E477" s="130"/>
      <c r="F477" s="130"/>
      <c r="G477" s="130"/>
      <c r="H477" s="130"/>
      <c r="I477" s="130"/>
      <c r="J477" s="130"/>
      <c r="K477" s="130"/>
      <c r="L477" s="130"/>
      <c r="M477" s="130"/>
      <c r="N477" s="130"/>
      <c r="O477" s="130"/>
      <c r="P477" s="130"/>
      <c r="Q477" s="130"/>
      <c r="R477" s="130"/>
      <c r="S477" s="130"/>
      <c r="T477" s="127"/>
      <c r="U477" s="127"/>
      <c r="V477" s="127"/>
      <c r="W477" s="127"/>
      <c r="X477" s="127"/>
      <c r="Y477" s="127"/>
      <c r="Z477" s="127"/>
      <c r="AA477" s="127"/>
      <c r="AB477" s="127"/>
      <c r="AC477" s="127"/>
      <c r="AD477" s="127"/>
      <c r="AE477" s="127"/>
      <c r="AF477" s="127"/>
      <c r="AG477" s="127"/>
      <c r="AH477" s="127"/>
      <c r="AI477" s="127"/>
      <c r="AJ477" s="127"/>
      <c r="AK477" s="127"/>
      <c r="AL477" s="127"/>
      <c r="AM477" s="127"/>
    </row>
    <row r="478" spans="1:39" ht="15" customHeight="1" x14ac:dyDescent="0.25">
      <c r="A478" s="130"/>
      <c r="B478" s="130"/>
      <c r="C478" s="130"/>
      <c r="D478" s="130"/>
      <c r="E478" s="130"/>
      <c r="F478" s="130"/>
      <c r="G478" s="130"/>
      <c r="H478" s="130"/>
      <c r="I478" s="130"/>
      <c r="J478" s="130"/>
      <c r="K478" s="130"/>
      <c r="L478" s="130"/>
      <c r="M478" s="130"/>
      <c r="N478" s="130"/>
      <c r="O478" s="130"/>
      <c r="P478" s="130"/>
      <c r="Q478" s="130"/>
      <c r="R478" s="130"/>
      <c r="S478" s="130"/>
      <c r="T478" s="127"/>
      <c r="U478" s="127"/>
      <c r="V478" s="127"/>
      <c r="W478" s="127"/>
      <c r="X478" s="127"/>
      <c r="Y478" s="127"/>
      <c r="Z478" s="127"/>
      <c r="AA478" s="127"/>
      <c r="AB478" s="127"/>
      <c r="AC478" s="127"/>
      <c r="AD478" s="127"/>
      <c r="AE478" s="127"/>
      <c r="AF478" s="127"/>
      <c r="AG478" s="127"/>
      <c r="AH478" s="127"/>
      <c r="AI478" s="127"/>
      <c r="AJ478" s="127"/>
      <c r="AK478" s="127"/>
      <c r="AL478" s="127"/>
      <c r="AM478" s="127"/>
    </row>
    <row r="479" spans="1:39" ht="15" customHeight="1" x14ac:dyDescent="0.25">
      <c r="A479" s="130"/>
      <c r="B479" s="130"/>
      <c r="C479" s="130"/>
      <c r="D479" s="130"/>
      <c r="E479" s="130"/>
      <c r="F479" s="130"/>
      <c r="G479" s="130"/>
      <c r="H479" s="130"/>
      <c r="I479" s="130"/>
      <c r="J479" s="130"/>
      <c r="K479" s="130"/>
      <c r="L479" s="130"/>
      <c r="M479" s="130"/>
      <c r="N479" s="130"/>
      <c r="O479" s="130"/>
      <c r="P479" s="130"/>
      <c r="Q479" s="130"/>
      <c r="R479" s="130"/>
      <c r="S479" s="130"/>
      <c r="T479" s="127"/>
      <c r="U479" s="127"/>
      <c r="V479" s="127"/>
      <c r="W479" s="127"/>
      <c r="X479" s="127"/>
      <c r="Y479" s="127"/>
      <c r="Z479" s="127"/>
      <c r="AA479" s="127"/>
      <c r="AB479" s="127"/>
      <c r="AC479" s="127"/>
      <c r="AD479" s="127"/>
      <c r="AE479" s="127"/>
      <c r="AF479" s="127"/>
      <c r="AG479" s="127"/>
      <c r="AH479" s="127"/>
      <c r="AI479" s="127"/>
      <c r="AJ479" s="127"/>
      <c r="AK479" s="127"/>
      <c r="AL479" s="127"/>
      <c r="AM479" s="127"/>
    </row>
    <row r="480" spans="1:39" ht="15" customHeight="1" x14ac:dyDescent="0.25">
      <c r="A480" s="130"/>
      <c r="B480" s="130"/>
      <c r="C480" s="130"/>
      <c r="D480" s="130"/>
      <c r="E480" s="130"/>
      <c r="F480" s="130"/>
      <c r="G480" s="130"/>
      <c r="H480" s="130"/>
      <c r="I480" s="130"/>
      <c r="J480" s="130"/>
      <c r="K480" s="130"/>
      <c r="L480" s="130"/>
      <c r="M480" s="130"/>
      <c r="N480" s="130"/>
      <c r="O480" s="130"/>
      <c r="P480" s="130"/>
      <c r="Q480" s="130"/>
      <c r="R480" s="130"/>
      <c r="S480" s="130"/>
      <c r="T480" s="127"/>
      <c r="U480" s="127"/>
      <c r="V480" s="127"/>
      <c r="W480" s="127"/>
      <c r="X480" s="127"/>
      <c r="Y480" s="127"/>
      <c r="Z480" s="127"/>
      <c r="AA480" s="127"/>
      <c r="AB480" s="127"/>
      <c r="AC480" s="127"/>
      <c r="AD480" s="127"/>
      <c r="AE480" s="127"/>
      <c r="AF480" s="127"/>
      <c r="AG480" s="127"/>
      <c r="AH480" s="127"/>
      <c r="AI480" s="127"/>
      <c r="AJ480" s="127"/>
      <c r="AK480" s="127"/>
      <c r="AL480" s="127"/>
      <c r="AM480" s="127"/>
    </row>
    <row r="481" spans="1:39" ht="15" customHeight="1" x14ac:dyDescent="0.25">
      <c r="A481" s="130"/>
      <c r="B481" s="130"/>
      <c r="C481" s="130"/>
      <c r="D481" s="130"/>
      <c r="E481" s="130"/>
      <c r="F481" s="130"/>
      <c r="G481" s="130"/>
      <c r="H481" s="130"/>
      <c r="I481" s="130"/>
      <c r="J481" s="130"/>
      <c r="K481" s="130"/>
      <c r="L481" s="130"/>
      <c r="M481" s="130"/>
      <c r="N481" s="130"/>
      <c r="O481" s="130"/>
      <c r="P481" s="130"/>
      <c r="Q481" s="130"/>
      <c r="R481" s="130"/>
      <c r="S481" s="130"/>
      <c r="T481" s="127"/>
      <c r="U481" s="127"/>
      <c r="V481" s="127"/>
      <c r="W481" s="127"/>
      <c r="X481" s="127"/>
      <c r="Y481" s="127"/>
      <c r="Z481" s="127"/>
      <c r="AA481" s="127"/>
      <c r="AB481" s="127"/>
      <c r="AC481" s="127"/>
      <c r="AD481" s="127"/>
      <c r="AE481" s="127"/>
      <c r="AF481" s="127"/>
      <c r="AG481" s="127"/>
      <c r="AH481" s="127"/>
      <c r="AI481" s="127"/>
      <c r="AJ481" s="127"/>
      <c r="AK481" s="127"/>
      <c r="AL481" s="127"/>
      <c r="AM481" s="127"/>
    </row>
    <row r="482" spans="1:39" ht="15" customHeight="1" x14ac:dyDescent="0.25">
      <c r="A482" s="130"/>
      <c r="B482" s="130"/>
      <c r="C482" s="130"/>
      <c r="D482" s="130"/>
      <c r="E482" s="130"/>
      <c r="F482" s="130"/>
      <c r="G482" s="130"/>
      <c r="H482" s="130"/>
      <c r="I482" s="130"/>
      <c r="J482" s="130"/>
      <c r="K482" s="130"/>
      <c r="L482" s="130"/>
      <c r="M482" s="130"/>
      <c r="N482" s="130"/>
      <c r="O482" s="130"/>
      <c r="P482" s="130"/>
      <c r="Q482" s="130"/>
      <c r="R482" s="130"/>
      <c r="S482" s="130"/>
      <c r="T482" s="127"/>
      <c r="U482" s="127"/>
      <c r="V482" s="127"/>
      <c r="W482" s="127"/>
      <c r="X482" s="127"/>
      <c r="Y482" s="127"/>
      <c r="Z482" s="127"/>
      <c r="AA482" s="127"/>
      <c r="AB482" s="127"/>
      <c r="AC482" s="127"/>
      <c r="AD482" s="127"/>
      <c r="AE482" s="127"/>
      <c r="AF482" s="127"/>
      <c r="AG482" s="127"/>
      <c r="AH482" s="127"/>
      <c r="AI482" s="127"/>
      <c r="AJ482" s="127"/>
      <c r="AK482" s="127"/>
      <c r="AL482" s="127"/>
      <c r="AM482" s="127"/>
    </row>
    <row r="483" spans="1:39" ht="15" customHeight="1" x14ac:dyDescent="0.25">
      <c r="A483" s="130"/>
      <c r="B483" s="130"/>
      <c r="C483" s="130"/>
      <c r="D483" s="130"/>
      <c r="E483" s="130"/>
      <c r="F483" s="130"/>
      <c r="G483" s="130"/>
      <c r="H483" s="130"/>
      <c r="I483" s="130"/>
      <c r="J483" s="130"/>
      <c r="K483" s="130"/>
      <c r="L483" s="130"/>
      <c r="M483" s="130"/>
      <c r="N483" s="130"/>
      <c r="O483" s="130"/>
      <c r="P483" s="130"/>
      <c r="Q483" s="130"/>
      <c r="R483" s="130"/>
      <c r="S483" s="130"/>
      <c r="T483" s="127"/>
      <c r="U483" s="127"/>
      <c r="V483" s="127"/>
      <c r="W483" s="127"/>
      <c r="X483" s="127"/>
      <c r="Y483" s="127"/>
      <c r="Z483" s="127"/>
      <c r="AA483" s="127"/>
      <c r="AB483" s="127"/>
      <c r="AC483" s="127"/>
      <c r="AD483" s="127"/>
      <c r="AE483" s="127"/>
      <c r="AF483" s="127"/>
      <c r="AG483" s="127"/>
      <c r="AH483" s="127"/>
      <c r="AI483" s="127"/>
      <c r="AJ483" s="127"/>
      <c r="AK483" s="127"/>
      <c r="AL483" s="127"/>
      <c r="AM483" s="127"/>
    </row>
    <row r="484" spans="1:39" ht="15" customHeight="1" x14ac:dyDescent="0.25">
      <c r="A484" s="130"/>
      <c r="B484" s="130"/>
      <c r="C484" s="130"/>
      <c r="D484" s="130"/>
      <c r="E484" s="130"/>
      <c r="F484" s="130"/>
      <c r="G484" s="130"/>
      <c r="H484" s="130"/>
      <c r="I484" s="130"/>
      <c r="J484" s="130"/>
      <c r="K484" s="130"/>
      <c r="L484" s="130"/>
      <c r="M484" s="130"/>
      <c r="N484" s="130"/>
      <c r="O484" s="130"/>
      <c r="P484" s="130"/>
      <c r="Q484" s="130"/>
      <c r="R484" s="130"/>
      <c r="S484" s="130"/>
      <c r="T484" s="127"/>
      <c r="U484" s="127"/>
      <c r="V484" s="127"/>
      <c r="W484" s="127"/>
      <c r="X484" s="127"/>
      <c r="Y484" s="127"/>
      <c r="Z484" s="127"/>
      <c r="AA484" s="127"/>
      <c r="AB484" s="127"/>
      <c r="AC484" s="127"/>
      <c r="AD484" s="127"/>
      <c r="AE484" s="127"/>
      <c r="AF484" s="127"/>
      <c r="AG484" s="127"/>
      <c r="AH484" s="127"/>
      <c r="AI484" s="127"/>
      <c r="AJ484" s="127"/>
      <c r="AK484" s="127"/>
      <c r="AL484" s="127"/>
      <c r="AM484" s="127"/>
    </row>
    <row r="485" spans="1:39" ht="15" customHeight="1" x14ac:dyDescent="0.25">
      <c r="A485" s="130"/>
      <c r="B485" s="130"/>
      <c r="C485" s="130"/>
      <c r="D485" s="130"/>
      <c r="E485" s="130"/>
      <c r="F485" s="130"/>
      <c r="G485" s="130"/>
      <c r="H485" s="130"/>
      <c r="I485" s="130"/>
      <c r="J485" s="130"/>
      <c r="K485" s="130"/>
      <c r="L485" s="130"/>
      <c r="M485" s="130"/>
      <c r="N485" s="130"/>
      <c r="O485" s="130"/>
      <c r="P485" s="130"/>
      <c r="Q485" s="130"/>
      <c r="R485" s="130"/>
      <c r="S485" s="130"/>
      <c r="T485" s="127"/>
      <c r="U485" s="127"/>
      <c r="V485" s="127"/>
      <c r="W485" s="127"/>
      <c r="X485" s="127"/>
      <c r="Y485" s="127"/>
      <c r="Z485" s="127"/>
      <c r="AA485" s="127"/>
      <c r="AB485" s="127"/>
      <c r="AC485" s="127"/>
      <c r="AD485" s="127"/>
      <c r="AE485" s="127"/>
      <c r="AF485" s="127"/>
      <c r="AG485" s="127"/>
      <c r="AH485" s="127"/>
      <c r="AI485" s="127"/>
      <c r="AJ485" s="127"/>
      <c r="AK485" s="127"/>
      <c r="AL485" s="127"/>
      <c r="AM485" s="127"/>
    </row>
    <row r="486" spans="1:39" ht="15" customHeight="1" x14ac:dyDescent="0.25">
      <c r="A486" s="130"/>
      <c r="B486" s="130"/>
      <c r="C486" s="130"/>
      <c r="D486" s="130"/>
      <c r="E486" s="130"/>
      <c r="F486" s="130"/>
      <c r="G486" s="130"/>
      <c r="H486" s="130"/>
      <c r="I486" s="130"/>
      <c r="J486" s="130"/>
      <c r="K486" s="130"/>
      <c r="L486" s="130"/>
      <c r="M486" s="130"/>
      <c r="N486" s="130"/>
      <c r="O486" s="130"/>
      <c r="P486" s="130"/>
      <c r="Q486" s="130"/>
      <c r="R486" s="130"/>
      <c r="S486" s="130"/>
      <c r="T486" s="127"/>
      <c r="U486" s="127"/>
      <c r="V486" s="127"/>
      <c r="W486" s="127"/>
      <c r="X486" s="127"/>
      <c r="Y486" s="127"/>
      <c r="Z486" s="127"/>
      <c r="AA486" s="127"/>
      <c r="AB486" s="127"/>
      <c r="AC486" s="127"/>
      <c r="AD486" s="127"/>
      <c r="AE486" s="127"/>
      <c r="AF486" s="127"/>
      <c r="AG486" s="127"/>
      <c r="AH486" s="127"/>
      <c r="AI486" s="127"/>
      <c r="AJ486" s="127"/>
      <c r="AK486" s="127"/>
      <c r="AL486" s="127"/>
      <c r="AM486" s="127"/>
    </row>
    <row r="487" spans="1:39" ht="15" customHeight="1" x14ac:dyDescent="0.25">
      <c r="A487" s="130"/>
      <c r="B487" s="130"/>
      <c r="C487" s="130"/>
      <c r="D487" s="130"/>
      <c r="E487" s="130"/>
      <c r="F487" s="130"/>
      <c r="G487" s="130"/>
      <c r="H487" s="130"/>
      <c r="I487" s="130"/>
      <c r="J487" s="130"/>
      <c r="K487" s="130"/>
      <c r="L487" s="130"/>
      <c r="M487" s="130"/>
      <c r="N487" s="130"/>
      <c r="O487" s="130"/>
      <c r="P487" s="130"/>
      <c r="Q487" s="130"/>
      <c r="R487" s="130"/>
      <c r="S487" s="130"/>
      <c r="T487" s="127"/>
      <c r="U487" s="127"/>
      <c r="V487" s="127"/>
      <c r="W487" s="127"/>
      <c r="X487" s="127"/>
      <c r="Y487" s="127"/>
      <c r="Z487" s="127"/>
      <c r="AA487" s="127"/>
      <c r="AB487" s="127"/>
      <c r="AC487" s="127"/>
      <c r="AD487" s="127"/>
      <c r="AE487" s="127"/>
      <c r="AF487" s="127"/>
      <c r="AG487" s="127"/>
      <c r="AH487" s="127"/>
      <c r="AI487" s="127"/>
      <c r="AJ487" s="127"/>
      <c r="AK487" s="127"/>
      <c r="AL487" s="127"/>
      <c r="AM487" s="127"/>
    </row>
    <row r="488" spans="1:39" ht="15" customHeight="1" x14ac:dyDescent="0.25">
      <c r="A488" s="130"/>
      <c r="B488" s="130"/>
      <c r="C488" s="130"/>
      <c r="D488" s="130"/>
      <c r="E488" s="130"/>
      <c r="F488" s="130"/>
      <c r="G488" s="130"/>
      <c r="H488" s="130"/>
      <c r="I488" s="130"/>
      <c r="J488" s="130"/>
      <c r="K488" s="130"/>
      <c r="L488" s="130"/>
      <c r="M488" s="130"/>
      <c r="N488" s="130"/>
      <c r="O488" s="130"/>
      <c r="P488" s="130"/>
      <c r="Q488" s="130"/>
      <c r="R488" s="130"/>
      <c r="S488" s="130"/>
      <c r="T488" s="127"/>
      <c r="U488" s="127"/>
      <c r="V488" s="127"/>
      <c r="W488" s="127"/>
      <c r="X488" s="127"/>
      <c r="Y488" s="127"/>
      <c r="Z488" s="127"/>
      <c r="AA488" s="127"/>
      <c r="AB488" s="127"/>
      <c r="AC488" s="127"/>
      <c r="AD488" s="127"/>
      <c r="AE488" s="127"/>
      <c r="AF488" s="127"/>
      <c r="AG488" s="127"/>
      <c r="AH488" s="127"/>
      <c r="AI488" s="127"/>
      <c r="AJ488" s="127"/>
      <c r="AK488" s="127"/>
      <c r="AL488" s="127"/>
      <c r="AM488" s="127"/>
    </row>
    <row r="489" spans="1:39" ht="15" customHeight="1" x14ac:dyDescent="0.25">
      <c r="A489" s="130"/>
      <c r="B489" s="130"/>
      <c r="C489" s="130"/>
      <c r="D489" s="130"/>
      <c r="E489" s="130"/>
      <c r="F489" s="130"/>
      <c r="G489" s="130"/>
      <c r="H489" s="130"/>
      <c r="I489" s="130"/>
      <c r="J489" s="130"/>
      <c r="K489" s="130"/>
      <c r="L489" s="130"/>
      <c r="M489" s="130"/>
      <c r="N489" s="130"/>
      <c r="O489" s="130"/>
      <c r="P489" s="130"/>
      <c r="Q489" s="130"/>
      <c r="R489" s="130"/>
      <c r="S489" s="130"/>
      <c r="T489" s="127"/>
      <c r="U489" s="127"/>
      <c r="V489" s="127"/>
      <c r="W489" s="127"/>
      <c r="X489" s="127"/>
      <c r="Y489" s="127"/>
      <c r="Z489" s="127"/>
      <c r="AA489" s="127"/>
      <c r="AB489" s="127"/>
      <c r="AC489" s="127"/>
      <c r="AD489" s="127"/>
      <c r="AE489" s="127"/>
      <c r="AF489" s="127"/>
      <c r="AG489" s="127"/>
      <c r="AH489" s="127"/>
      <c r="AI489" s="127"/>
      <c r="AJ489" s="127"/>
      <c r="AK489" s="127"/>
      <c r="AL489" s="127"/>
      <c r="AM489" s="127"/>
    </row>
    <row r="490" spans="1:39" ht="15" customHeight="1" x14ac:dyDescent="0.25">
      <c r="A490" s="130"/>
      <c r="B490" s="130"/>
      <c r="C490" s="130"/>
      <c r="D490" s="130"/>
      <c r="E490" s="130"/>
      <c r="F490" s="130"/>
      <c r="G490" s="130"/>
      <c r="H490" s="130"/>
      <c r="I490" s="130"/>
      <c r="J490" s="130"/>
      <c r="K490" s="130"/>
      <c r="L490" s="130"/>
      <c r="M490" s="130"/>
      <c r="N490" s="130"/>
      <c r="O490" s="130"/>
      <c r="P490" s="130"/>
      <c r="Q490" s="130"/>
      <c r="R490" s="130"/>
      <c r="S490" s="130"/>
      <c r="T490" s="127"/>
      <c r="U490" s="127"/>
      <c r="V490" s="127"/>
      <c r="W490" s="127"/>
      <c r="X490" s="127"/>
      <c r="Y490" s="127"/>
      <c r="Z490" s="127"/>
      <c r="AA490" s="127"/>
      <c r="AB490" s="127"/>
      <c r="AC490" s="127"/>
      <c r="AD490" s="127"/>
      <c r="AE490" s="127"/>
      <c r="AF490" s="127"/>
      <c r="AG490" s="127"/>
      <c r="AH490" s="127"/>
      <c r="AI490" s="127"/>
      <c r="AJ490" s="127"/>
      <c r="AK490" s="127"/>
      <c r="AL490" s="127"/>
      <c r="AM490" s="127"/>
    </row>
    <row r="491" spans="1:39" ht="15" customHeight="1" x14ac:dyDescent="0.25">
      <c r="A491" s="130"/>
      <c r="B491" s="130"/>
      <c r="C491" s="130"/>
      <c r="D491" s="130"/>
      <c r="E491" s="130"/>
      <c r="F491" s="130"/>
      <c r="G491" s="130"/>
      <c r="H491" s="130"/>
      <c r="I491" s="130"/>
      <c r="J491" s="130"/>
      <c r="K491" s="130"/>
      <c r="L491" s="130"/>
      <c r="M491" s="130"/>
      <c r="N491" s="130"/>
      <c r="O491" s="130"/>
      <c r="P491" s="130"/>
      <c r="Q491" s="130"/>
      <c r="R491" s="130"/>
      <c r="S491" s="130"/>
      <c r="T491" s="127"/>
      <c r="U491" s="127"/>
      <c r="V491" s="127"/>
      <c r="W491" s="127"/>
      <c r="X491" s="127"/>
      <c r="Y491" s="127"/>
      <c r="Z491" s="127"/>
      <c r="AA491" s="127"/>
      <c r="AB491" s="127"/>
      <c r="AC491" s="127"/>
      <c r="AD491" s="127"/>
      <c r="AE491" s="127"/>
      <c r="AF491" s="127"/>
      <c r="AG491" s="127"/>
      <c r="AH491" s="127"/>
      <c r="AI491" s="127"/>
      <c r="AJ491" s="127"/>
      <c r="AK491" s="127"/>
      <c r="AL491" s="127"/>
      <c r="AM491" s="127"/>
    </row>
    <row r="492" spans="1:39" ht="15" customHeight="1" x14ac:dyDescent="0.25">
      <c r="A492" s="130"/>
      <c r="B492" s="130"/>
      <c r="C492" s="130"/>
      <c r="D492" s="130"/>
      <c r="E492" s="130"/>
      <c r="F492" s="130"/>
      <c r="G492" s="130"/>
      <c r="H492" s="130"/>
      <c r="I492" s="130"/>
      <c r="J492" s="130"/>
      <c r="K492" s="130"/>
      <c r="L492" s="130"/>
      <c r="M492" s="130"/>
      <c r="N492" s="130"/>
      <c r="O492" s="130"/>
      <c r="P492" s="130"/>
      <c r="Q492" s="130"/>
      <c r="R492" s="130"/>
      <c r="S492" s="130"/>
      <c r="T492" s="127"/>
      <c r="U492" s="127"/>
      <c r="V492" s="127"/>
      <c r="W492" s="127"/>
      <c r="X492" s="127"/>
      <c r="Y492" s="127"/>
      <c r="Z492" s="127"/>
      <c r="AA492" s="127"/>
      <c r="AB492" s="127"/>
      <c r="AC492" s="127"/>
      <c r="AD492" s="127"/>
      <c r="AE492" s="127"/>
      <c r="AF492" s="127"/>
      <c r="AG492" s="127"/>
      <c r="AH492" s="127"/>
      <c r="AI492" s="127"/>
      <c r="AJ492" s="127"/>
      <c r="AK492" s="127"/>
      <c r="AL492" s="127"/>
      <c r="AM492" s="127"/>
    </row>
    <row r="493" spans="1:39" ht="15" customHeight="1" x14ac:dyDescent="0.25">
      <c r="A493" s="130"/>
      <c r="B493" s="130"/>
      <c r="C493" s="130"/>
      <c r="D493" s="130"/>
      <c r="E493" s="130"/>
      <c r="F493" s="130"/>
      <c r="G493" s="130"/>
      <c r="H493" s="130"/>
      <c r="I493" s="130"/>
      <c r="J493" s="130"/>
      <c r="K493" s="130"/>
      <c r="L493" s="130"/>
      <c r="M493" s="130"/>
      <c r="N493" s="130"/>
      <c r="O493" s="130"/>
      <c r="P493" s="130"/>
      <c r="Q493" s="130"/>
      <c r="R493" s="130"/>
      <c r="S493" s="130"/>
      <c r="T493" s="127"/>
      <c r="U493" s="127"/>
      <c r="V493" s="127"/>
      <c r="W493" s="127"/>
      <c r="X493" s="127"/>
      <c r="Y493" s="127"/>
      <c r="Z493" s="127"/>
      <c r="AA493" s="127"/>
      <c r="AB493" s="127"/>
      <c r="AC493" s="127"/>
      <c r="AD493" s="127"/>
      <c r="AE493" s="127"/>
      <c r="AF493" s="127"/>
      <c r="AG493" s="127"/>
      <c r="AH493" s="127"/>
      <c r="AI493" s="127"/>
      <c r="AJ493" s="127"/>
      <c r="AK493" s="127"/>
      <c r="AL493" s="127"/>
      <c r="AM493" s="127"/>
    </row>
    <row r="494" spans="1:39" ht="15" customHeight="1" x14ac:dyDescent="0.25">
      <c r="A494" s="130"/>
      <c r="B494" s="130"/>
      <c r="C494" s="130"/>
      <c r="D494" s="130"/>
      <c r="E494" s="130"/>
      <c r="F494" s="130"/>
      <c r="G494" s="130"/>
      <c r="H494" s="130"/>
      <c r="I494" s="130"/>
      <c r="J494" s="130"/>
      <c r="K494" s="130"/>
      <c r="L494" s="130"/>
      <c r="M494" s="130"/>
      <c r="N494" s="130"/>
      <c r="O494" s="130"/>
      <c r="P494" s="130"/>
      <c r="Q494" s="130"/>
      <c r="R494" s="130"/>
      <c r="S494" s="130"/>
      <c r="T494" s="127"/>
      <c r="U494" s="127"/>
      <c r="V494" s="127"/>
      <c r="W494" s="127"/>
      <c r="X494" s="127"/>
      <c r="Y494" s="127"/>
      <c r="Z494" s="127"/>
      <c r="AA494" s="127"/>
      <c r="AB494" s="127"/>
      <c r="AC494" s="127"/>
      <c r="AD494" s="127"/>
      <c r="AE494" s="127"/>
      <c r="AF494" s="127"/>
      <c r="AG494" s="127"/>
      <c r="AH494" s="127"/>
      <c r="AI494" s="127"/>
      <c r="AJ494" s="127"/>
      <c r="AK494" s="127"/>
      <c r="AL494" s="127"/>
      <c r="AM494" s="127"/>
    </row>
    <row r="495" spans="1:39" ht="15" customHeight="1" x14ac:dyDescent="0.25">
      <c r="A495" s="130"/>
      <c r="B495" s="130"/>
      <c r="C495" s="130"/>
      <c r="D495" s="130"/>
      <c r="E495" s="130"/>
      <c r="F495" s="130"/>
      <c r="G495" s="130"/>
      <c r="H495" s="130"/>
      <c r="I495" s="130"/>
      <c r="J495" s="130"/>
      <c r="K495" s="130"/>
      <c r="L495" s="130"/>
      <c r="M495" s="130"/>
      <c r="N495" s="130"/>
      <c r="O495" s="130"/>
      <c r="P495" s="130"/>
      <c r="Q495" s="130"/>
      <c r="R495" s="130"/>
      <c r="S495" s="130"/>
      <c r="T495" s="127"/>
      <c r="U495" s="127"/>
      <c r="V495" s="127"/>
      <c r="W495" s="127"/>
      <c r="X495" s="127"/>
      <c r="Y495" s="127"/>
      <c r="Z495" s="127"/>
      <c r="AA495" s="127"/>
      <c r="AB495" s="127"/>
      <c r="AC495" s="127"/>
      <c r="AD495" s="127"/>
      <c r="AE495" s="127"/>
      <c r="AF495" s="127"/>
      <c r="AG495" s="127"/>
      <c r="AH495" s="127"/>
      <c r="AI495" s="127"/>
      <c r="AJ495" s="127"/>
      <c r="AK495" s="127"/>
      <c r="AL495" s="127"/>
      <c r="AM495" s="127"/>
    </row>
    <row r="496" spans="1:39" ht="15" customHeight="1" x14ac:dyDescent="0.25">
      <c r="A496" s="130"/>
      <c r="B496" s="130"/>
      <c r="C496" s="130"/>
      <c r="D496" s="130"/>
      <c r="E496" s="130"/>
      <c r="F496" s="130"/>
      <c r="G496" s="130"/>
      <c r="H496" s="130"/>
      <c r="I496" s="130"/>
      <c r="J496" s="130"/>
      <c r="K496" s="130"/>
      <c r="L496" s="130"/>
      <c r="M496" s="130"/>
      <c r="N496" s="130"/>
      <c r="O496" s="130"/>
      <c r="P496" s="130"/>
      <c r="Q496" s="130"/>
      <c r="R496" s="130"/>
      <c r="S496" s="130"/>
      <c r="T496" s="127"/>
      <c r="U496" s="127"/>
      <c r="V496" s="127"/>
      <c r="W496" s="127"/>
      <c r="X496" s="127"/>
      <c r="Y496" s="127"/>
      <c r="Z496" s="127"/>
      <c r="AA496" s="127"/>
      <c r="AB496" s="127"/>
      <c r="AC496" s="127"/>
      <c r="AD496" s="127"/>
      <c r="AE496" s="127"/>
      <c r="AF496" s="127"/>
      <c r="AG496" s="127"/>
      <c r="AH496" s="127"/>
      <c r="AI496" s="127"/>
      <c r="AJ496" s="127"/>
      <c r="AK496" s="127"/>
      <c r="AL496" s="127"/>
      <c r="AM496" s="127"/>
    </row>
    <row r="497" spans="1:39" ht="15" customHeight="1" x14ac:dyDescent="0.25">
      <c r="A497" s="130"/>
      <c r="B497" s="130"/>
      <c r="C497" s="130"/>
      <c r="D497" s="130"/>
      <c r="E497" s="130"/>
      <c r="F497" s="130"/>
      <c r="G497" s="130"/>
      <c r="H497" s="130"/>
      <c r="I497" s="130"/>
      <c r="J497" s="130"/>
      <c r="K497" s="130"/>
      <c r="L497" s="130"/>
      <c r="M497" s="130"/>
      <c r="N497" s="130"/>
      <c r="O497" s="130"/>
      <c r="P497" s="130"/>
      <c r="Q497" s="130"/>
      <c r="R497" s="130"/>
      <c r="S497" s="130"/>
      <c r="T497" s="127"/>
      <c r="U497" s="127"/>
      <c r="V497" s="127"/>
      <c r="W497" s="127"/>
      <c r="X497" s="127"/>
      <c r="Y497" s="127"/>
      <c r="Z497" s="127"/>
      <c r="AA497" s="127"/>
      <c r="AB497" s="127"/>
      <c r="AC497" s="127"/>
      <c r="AD497" s="127"/>
      <c r="AE497" s="127"/>
      <c r="AF497" s="127"/>
      <c r="AG497" s="127"/>
      <c r="AH497" s="127"/>
      <c r="AI497" s="127"/>
      <c r="AJ497" s="127"/>
      <c r="AK497" s="127"/>
      <c r="AL497" s="127"/>
      <c r="AM497" s="127"/>
    </row>
    <row r="498" spans="1:39" ht="15" customHeight="1" x14ac:dyDescent="0.25">
      <c r="A498" s="130"/>
      <c r="B498" s="130"/>
      <c r="C498" s="130"/>
      <c r="D498" s="130"/>
      <c r="E498" s="130"/>
      <c r="F498" s="130"/>
      <c r="G498" s="130"/>
      <c r="H498" s="130"/>
      <c r="I498" s="130"/>
      <c r="J498" s="130"/>
      <c r="K498" s="130"/>
      <c r="L498" s="130"/>
      <c r="M498" s="130"/>
      <c r="N498" s="130"/>
      <c r="O498" s="130"/>
      <c r="P498" s="130"/>
      <c r="Q498" s="130"/>
      <c r="R498" s="130"/>
      <c r="S498" s="130"/>
      <c r="T498" s="127"/>
      <c r="U498" s="127"/>
      <c r="V498" s="127"/>
      <c r="W498" s="127"/>
      <c r="X498" s="127"/>
      <c r="Y498" s="127"/>
      <c r="Z498" s="127"/>
      <c r="AA498" s="127"/>
      <c r="AB498" s="127"/>
      <c r="AC498" s="127"/>
      <c r="AD498" s="127"/>
      <c r="AE498" s="127"/>
      <c r="AF498" s="127"/>
      <c r="AG498" s="127"/>
      <c r="AH498" s="127"/>
      <c r="AI498" s="127"/>
      <c r="AJ498" s="127"/>
      <c r="AK498" s="127"/>
      <c r="AL498" s="127"/>
      <c r="AM498" s="127"/>
    </row>
    <row r="499" spans="1:39" ht="15" customHeight="1" x14ac:dyDescent="0.25">
      <c r="A499" s="130"/>
      <c r="B499" s="130"/>
      <c r="C499" s="130"/>
      <c r="D499" s="130"/>
      <c r="E499" s="130"/>
      <c r="F499" s="130"/>
      <c r="G499" s="130"/>
      <c r="H499" s="130"/>
      <c r="I499" s="130"/>
      <c r="J499" s="130"/>
      <c r="K499" s="130"/>
      <c r="L499" s="130"/>
      <c r="M499" s="130"/>
      <c r="N499" s="130"/>
      <c r="O499" s="130"/>
      <c r="P499" s="130"/>
      <c r="Q499" s="130"/>
      <c r="R499" s="130"/>
      <c r="S499" s="130"/>
      <c r="T499" s="127"/>
      <c r="U499" s="127"/>
      <c r="V499" s="127"/>
      <c r="W499" s="127"/>
      <c r="X499" s="127"/>
      <c r="Y499" s="127"/>
      <c r="Z499" s="127"/>
      <c r="AA499" s="127"/>
      <c r="AB499" s="127"/>
      <c r="AC499" s="127"/>
      <c r="AD499" s="127"/>
      <c r="AE499" s="127"/>
      <c r="AF499" s="127"/>
      <c r="AG499" s="127"/>
      <c r="AH499" s="127"/>
      <c r="AI499" s="127"/>
      <c r="AJ499" s="127"/>
      <c r="AK499" s="127"/>
      <c r="AL499" s="127"/>
      <c r="AM499" s="127"/>
    </row>
    <row r="500" spans="1:39" ht="15" customHeight="1" x14ac:dyDescent="0.25">
      <c r="A500" s="130"/>
      <c r="B500" s="130"/>
      <c r="C500" s="130"/>
      <c r="D500" s="130"/>
      <c r="E500" s="130"/>
      <c r="F500" s="130"/>
      <c r="G500" s="130"/>
      <c r="H500" s="130"/>
      <c r="I500" s="130"/>
      <c r="J500" s="130"/>
      <c r="K500" s="130"/>
      <c r="L500" s="130"/>
      <c r="M500" s="130"/>
      <c r="N500" s="130"/>
      <c r="O500" s="130"/>
      <c r="P500" s="130"/>
      <c r="Q500" s="130"/>
      <c r="R500" s="130"/>
      <c r="S500" s="130"/>
      <c r="T500" s="127"/>
      <c r="U500" s="127"/>
      <c r="V500" s="127"/>
      <c r="W500" s="127"/>
      <c r="X500" s="127"/>
      <c r="Y500" s="127"/>
      <c r="Z500" s="127"/>
      <c r="AA500" s="127"/>
      <c r="AB500" s="127"/>
      <c r="AC500" s="127"/>
      <c r="AD500" s="127"/>
      <c r="AE500" s="127"/>
      <c r="AF500" s="127"/>
      <c r="AG500" s="127"/>
      <c r="AH500" s="127"/>
      <c r="AI500" s="127"/>
      <c r="AJ500" s="127"/>
      <c r="AK500" s="127"/>
      <c r="AL500" s="127"/>
      <c r="AM500" s="127"/>
    </row>
    <row r="501" spans="1:39" ht="15" customHeight="1" x14ac:dyDescent="0.25">
      <c r="A501" s="127"/>
      <c r="B501" s="127"/>
      <c r="C501" s="127"/>
      <c r="D501" s="127"/>
      <c r="E501" s="127"/>
      <c r="F501" s="127"/>
      <c r="G501" s="127"/>
      <c r="H501" s="127"/>
      <c r="I501" s="127"/>
      <c r="J501" s="127"/>
      <c r="K501" s="127"/>
      <c r="L501" s="127"/>
      <c r="M501" s="127"/>
      <c r="N501" s="127"/>
      <c r="O501" s="127"/>
      <c r="P501" s="127"/>
      <c r="Q501" s="127"/>
      <c r="R501" s="127"/>
      <c r="S501" s="127"/>
      <c r="T501" s="127"/>
      <c r="U501" s="127"/>
      <c r="V501" s="127"/>
      <c r="W501" s="127"/>
      <c r="X501" s="127"/>
      <c r="Y501" s="127"/>
      <c r="Z501" s="127"/>
      <c r="AA501" s="127"/>
      <c r="AB501" s="127"/>
      <c r="AC501" s="127"/>
      <c r="AD501" s="127"/>
      <c r="AE501" s="127"/>
      <c r="AF501" s="127"/>
      <c r="AG501" s="127"/>
      <c r="AH501" s="127"/>
      <c r="AI501" s="127"/>
      <c r="AJ501" s="127"/>
      <c r="AK501" s="127"/>
      <c r="AL501" s="127"/>
      <c r="AM501" s="127"/>
    </row>
    <row r="502" spans="1:39" ht="15" customHeight="1" x14ac:dyDescent="0.25">
      <c r="A502" s="127"/>
      <c r="B502" s="127"/>
      <c r="C502" s="127"/>
      <c r="D502" s="127"/>
      <c r="E502" s="127"/>
      <c r="F502" s="127"/>
      <c r="G502" s="127"/>
      <c r="H502" s="127"/>
      <c r="I502" s="127"/>
      <c r="J502" s="127"/>
      <c r="K502" s="127"/>
      <c r="L502" s="127"/>
      <c r="M502" s="127"/>
      <c r="N502" s="127"/>
      <c r="O502" s="127"/>
      <c r="P502" s="127"/>
      <c r="Q502" s="127"/>
      <c r="R502" s="127"/>
      <c r="S502" s="127"/>
      <c r="T502" s="127"/>
      <c r="U502" s="127"/>
      <c r="V502" s="127"/>
      <c r="W502" s="127"/>
      <c r="X502" s="127"/>
      <c r="Y502" s="127"/>
      <c r="Z502" s="127"/>
      <c r="AA502" s="127"/>
      <c r="AB502" s="127"/>
      <c r="AC502" s="127"/>
      <c r="AD502" s="127"/>
      <c r="AE502" s="127"/>
      <c r="AF502" s="127"/>
      <c r="AG502" s="127"/>
      <c r="AH502" s="127"/>
      <c r="AI502" s="127"/>
      <c r="AJ502" s="127"/>
      <c r="AK502" s="127"/>
      <c r="AL502" s="127"/>
      <c r="AM502" s="127"/>
    </row>
    <row r="503" spans="1:39" ht="15" customHeight="1" x14ac:dyDescent="0.25">
      <c r="A503" s="127"/>
      <c r="B503" s="127"/>
      <c r="C503" s="127"/>
      <c r="D503" s="127"/>
      <c r="E503" s="127"/>
      <c r="F503" s="127"/>
      <c r="G503" s="127"/>
      <c r="H503" s="127"/>
      <c r="I503" s="127"/>
      <c r="J503" s="127"/>
      <c r="K503" s="127"/>
      <c r="L503" s="127"/>
      <c r="M503" s="127"/>
      <c r="N503" s="127"/>
      <c r="O503" s="127"/>
      <c r="P503" s="127"/>
      <c r="Q503" s="127"/>
      <c r="R503" s="127"/>
      <c r="S503" s="127"/>
      <c r="T503" s="127"/>
      <c r="U503" s="127"/>
      <c r="V503" s="127"/>
      <c r="W503" s="127"/>
      <c r="X503" s="127"/>
      <c r="Y503" s="127"/>
      <c r="Z503" s="127"/>
      <c r="AA503" s="127"/>
      <c r="AB503" s="127"/>
      <c r="AC503" s="127"/>
      <c r="AD503" s="127"/>
      <c r="AE503" s="127"/>
      <c r="AF503" s="127"/>
      <c r="AG503" s="127"/>
      <c r="AH503" s="127"/>
      <c r="AI503" s="127"/>
      <c r="AJ503" s="127"/>
      <c r="AK503" s="127"/>
      <c r="AL503" s="127"/>
      <c r="AM503" s="127"/>
    </row>
  </sheetData>
  <mergeCells count="3">
    <mergeCell ref="B8:E8"/>
    <mergeCell ref="I8:L8"/>
    <mergeCell ref="B85:E85"/>
  </mergeCells>
  <pageMargins left="0.7" right="0.7" top="0.75" bottom="0.75" header="0.3" footer="0.3"/>
  <pageSetup orientation="portrait" horizontalDpi="0" verticalDpi="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ED2FF-3FC1-417C-8627-9D1CCD4E4C0B}">
  <dimension ref="A1:BE503"/>
  <sheetViews>
    <sheetView showGridLines="0" zoomScale="80" zoomScaleNormal="80" workbookViewId="0">
      <selection sqref="A1:XFD1048576"/>
    </sheetView>
  </sheetViews>
  <sheetFormatPr defaultColWidth="9.1796875" defaultRowHeight="15" customHeight="1" x14ac:dyDescent="0.25"/>
  <cols>
    <col min="1" max="1" width="19.1796875" style="73" customWidth="1"/>
    <col min="2" max="2" width="14.7265625" style="73" customWidth="1"/>
    <col min="3" max="3" width="12.54296875" style="73" customWidth="1"/>
    <col min="4" max="4" width="21.54296875" style="73" customWidth="1"/>
    <col min="5" max="5" width="18.81640625" style="73" bestFit="1" customWidth="1"/>
    <col min="6" max="7" width="3.7265625" style="73" customWidth="1"/>
    <col min="8" max="8" width="16.54296875" style="73" bestFit="1" customWidth="1"/>
    <col min="9" max="9" width="11.7265625" style="73" customWidth="1"/>
    <col min="10" max="10" width="11.81640625" style="73" customWidth="1"/>
    <col min="11" max="11" width="15.1796875" style="73" bestFit="1" customWidth="1"/>
    <col min="12" max="12" width="16.26953125" style="73" bestFit="1" customWidth="1"/>
    <col min="13" max="13" width="17.7265625" style="73" bestFit="1" customWidth="1"/>
    <col min="14" max="14" width="3" style="73" customWidth="1"/>
    <col min="15" max="15" width="13.26953125" style="73" customWidth="1"/>
    <col min="16" max="16" width="10" style="73" customWidth="1"/>
    <col min="17" max="17" width="7" style="73" bestFit="1" customWidth="1"/>
    <col min="18" max="18" width="17.36328125" style="73" bestFit="1" customWidth="1"/>
    <col min="19" max="19" width="16.54296875" style="73" bestFit="1" customWidth="1"/>
    <col min="20" max="20" width="18.1796875" style="73" bestFit="1" customWidth="1"/>
    <col min="21" max="21" width="15.1796875" style="73" bestFit="1" customWidth="1"/>
    <col min="22" max="22" width="16.54296875" style="73" bestFit="1" customWidth="1"/>
    <col min="23" max="16384" width="9.1796875" style="73"/>
  </cols>
  <sheetData>
    <row r="1" spans="1:57" ht="49.5" customHeight="1" thickBot="1" x14ac:dyDescent="0.3">
      <c r="A1" s="72"/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  <c r="AA1" s="72"/>
      <c r="AB1" s="72"/>
      <c r="AC1" s="72"/>
      <c r="AD1" s="72"/>
      <c r="AE1" s="72"/>
      <c r="AF1" s="72"/>
      <c r="AG1" s="72"/>
      <c r="AH1" s="72"/>
      <c r="AI1" s="72"/>
      <c r="AJ1" s="72"/>
      <c r="AK1" s="72"/>
      <c r="AL1" s="72"/>
      <c r="AM1" s="72"/>
      <c r="AN1" s="72"/>
      <c r="AO1" s="72"/>
      <c r="AP1" s="72"/>
      <c r="AQ1" s="72"/>
      <c r="AR1" s="72"/>
      <c r="AS1" s="72"/>
      <c r="AT1" s="72"/>
      <c r="AU1" s="72"/>
      <c r="AV1" s="72"/>
      <c r="AW1" s="72"/>
      <c r="AX1" s="72"/>
      <c r="AY1" s="72"/>
      <c r="AZ1" s="72"/>
      <c r="BA1" s="72"/>
      <c r="BB1" s="72"/>
      <c r="BC1" s="72"/>
      <c r="BD1" s="72"/>
      <c r="BE1" s="72"/>
    </row>
    <row r="2" spans="1:57" s="75" customFormat="1" ht="24.5" thickTop="1" thickBot="1" x14ac:dyDescent="0.6">
      <c r="A2" s="109" t="s">
        <v>401</v>
      </c>
      <c r="B2" s="110"/>
      <c r="C2" s="110"/>
      <c r="D2" s="109" t="s">
        <v>453</v>
      </c>
      <c r="E2" s="110"/>
      <c r="F2" s="110"/>
      <c r="G2" s="110"/>
      <c r="H2" s="111"/>
      <c r="I2" s="111"/>
      <c r="J2" s="110"/>
      <c r="K2" s="111"/>
      <c r="L2" s="111"/>
      <c r="M2" s="110"/>
      <c r="N2" s="110"/>
      <c r="O2" s="110"/>
      <c r="P2" s="110"/>
      <c r="Q2" s="110"/>
      <c r="R2" s="110"/>
      <c r="S2" s="112" t="s">
        <v>744</v>
      </c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 s="74"/>
      <c r="AO2" s="74"/>
      <c r="AP2" s="74"/>
      <c r="AQ2" s="74"/>
      <c r="AR2" s="74"/>
      <c r="AS2" s="74"/>
      <c r="AT2" s="74"/>
      <c r="AU2" s="74"/>
      <c r="AV2" s="74"/>
      <c r="AW2" s="74"/>
      <c r="AX2" s="74"/>
      <c r="AY2" s="74"/>
      <c r="AZ2" s="74"/>
      <c r="BA2" s="74"/>
      <c r="BB2" s="74"/>
      <c r="BC2" s="74"/>
      <c r="BD2" s="74"/>
      <c r="BE2" s="74"/>
    </row>
    <row r="3" spans="1:57" s="75" customFormat="1" ht="15" customHeight="1" thickTop="1" x14ac:dyDescent="0.35">
      <c r="A3" s="113" t="s">
        <v>403</v>
      </c>
      <c r="B3" s="114">
        <v>45382</v>
      </c>
      <c r="C3" s="115"/>
      <c r="D3" s="116"/>
      <c r="E3" s="115"/>
      <c r="F3" s="115"/>
      <c r="G3" s="115"/>
      <c r="H3" s="76">
        <v>674680835.01302922</v>
      </c>
      <c r="I3" s="117" t="s">
        <v>404</v>
      </c>
      <c r="J3" s="115"/>
      <c r="K3" s="118" t="s">
        <v>405</v>
      </c>
      <c r="L3" s="119">
        <v>360</v>
      </c>
      <c r="M3" s="115"/>
      <c r="N3" s="115"/>
      <c r="O3" s="115"/>
      <c r="P3" s="115"/>
      <c r="Q3" s="115"/>
      <c r="R3" s="115"/>
      <c r="S3" s="115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 s="74"/>
      <c r="AO3" s="74"/>
      <c r="AP3" s="74"/>
      <c r="AQ3" s="74"/>
      <c r="AR3" s="74"/>
      <c r="AS3" s="74"/>
      <c r="AT3" s="74"/>
      <c r="AU3" s="74"/>
      <c r="AV3" s="74"/>
      <c r="AW3" s="74"/>
      <c r="AX3" s="74"/>
      <c r="AY3" s="74"/>
      <c r="AZ3" s="74"/>
      <c r="BA3" s="74"/>
      <c r="BB3" s="74"/>
      <c r="BC3" s="74"/>
      <c r="BD3" s="74"/>
      <c r="BE3" s="74"/>
    </row>
    <row r="4" spans="1:57" s="75" customFormat="1" ht="15" customHeight="1" thickBot="1" x14ac:dyDescent="0.4">
      <c r="A4" s="113" t="s">
        <v>406</v>
      </c>
      <c r="B4" s="114">
        <v>45365</v>
      </c>
      <c r="C4" s="115"/>
      <c r="D4" s="115"/>
      <c r="E4" s="115"/>
      <c r="F4" s="115"/>
      <c r="G4" s="115"/>
      <c r="H4" s="120">
        <f>+E121</f>
        <v>676570128.93459988</v>
      </c>
      <c r="I4" s="121" t="s">
        <v>407</v>
      </c>
      <c r="J4" s="115"/>
      <c r="K4" s="122" t="s">
        <v>408</v>
      </c>
      <c r="L4" s="123">
        <v>1</v>
      </c>
      <c r="M4" s="115"/>
      <c r="N4" s="124"/>
      <c r="O4" s="115"/>
      <c r="P4" s="115"/>
      <c r="Q4" s="115"/>
      <c r="R4" s="115"/>
      <c r="S4" s="115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 s="74"/>
      <c r="AO4" s="74"/>
      <c r="AP4" s="74"/>
      <c r="AQ4" s="74"/>
      <c r="AR4" s="74"/>
      <c r="AS4" s="74"/>
      <c r="AT4" s="74"/>
      <c r="AU4" s="74"/>
      <c r="AV4" s="74"/>
      <c r="AW4" s="74"/>
      <c r="AX4" s="74"/>
      <c r="AY4" s="74"/>
      <c r="AZ4" s="74"/>
      <c r="BA4" s="74"/>
      <c r="BB4" s="74"/>
      <c r="BC4" s="74"/>
      <c r="BD4" s="74"/>
      <c r="BE4" s="74"/>
    </row>
    <row r="5" spans="1:57" s="75" customFormat="1" ht="15" customHeight="1" thickBot="1" x14ac:dyDescent="0.4">
      <c r="A5" s="113" t="s">
        <v>409</v>
      </c>
      <c r="B5" s="114">
        <v>45365</v>
      </c>
      <c r="C5" s="115"/>
      <c r="D5" s="115"/>
      <c r="E5" s="115"/>
      <c r="F5" s="115"/>
      <c r="G5" s="115"/>
      <c r="H5" s="77">
        <f>(H4*L4/H3-1)*L3/(B3-B4)</f>
        <v>5.9300005404627897E-2</v>
      </c>
      <c r="I5" s="126" t="s">
        <v>410</v>
      </c>
      <c r="J5" s="115"/>
      <c r="K5" s="115"/>
      <c r="L5" s="115"/>
      <c r="M5" s="115"/>
      <c r="N5" s="124"/>
      <c r="O5" s="115"/>
      <c r="P5" s="115"/>
      <c r="Q5" s="127"/>
      <c r="R5" s="127"/>
      <c r="S5" s="127"/>
      <c r="T5" s="127"/>
      <c r="U5" s="127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 s="74"/>
      <c r="AO5" s="74"/>
      <c r="AP5" s="74"/>
      <c r="AQ5" s="74"/>
      <c r="AR5" s="74"/>
      <c r="AS5" s="74"/>
      <c r="AT5" s="74"/>
      <c r="AU5" s="74"/>
      <c r="AV5" s="74"/>
      <c r="AW5" s="74"/>
      <c r="AX5" s="74"/>
      <c r="AY5" s="74"/>
      <c r="AZ5" s="74"/>
      <c r="BA5" s="74"/>
      <c r="BB5" s="74"/>
      <c r="BC5" s="74"/>
      <c r="BD5" s="74"/>
      <c r="BE5" s="74"/>
    </row>
    <row r="6" spans="1:57" s="75" customFormat="1" ht="15" customHeight="1" x14ac:dyDescent="0.35">
      <c r="A6" s="113" t="s">
        <v>411</v>
      </c>
      <c r="B6" s="114">
        <v>45400</v>
      </c>
      <c r="C6" s="115"/>
      <c r="D6" s="115"/>
      <c r="E6" s="115"/>
      <c r="F6" s="115"/>
      <c r="G6" s="128"/>
      <c r="H6" s="115"/>
      <c r="I6" s="115"/>
      <c r="J6" s="115"/>
      <c r="K6" s="115"/>
      <c r="L6" s="115"/>
      <c r="M6" s="115"/>
      <c r="N6" s="124"/>
      <c r="O6" s="115"/>
      <c r="P6" s="115"/>
      <c r="Q6" s="127"/>
      <c r="R6" s="127"/>
      <c r="S6" s="127"/>
      <c r="T6" s="127"/>
      <c r="U6" s="127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 s="74"/>
      <c r="AO6" s="74"/>
      <c r="AP6" s="74"/>
      <c r="AQ6" s="74"/>
      <c r="AR6" s="74"/>
      <c r="AS6" s="74"/>
      <c r="AT6" s="74"/>
      <c r="AU6" s="74"/>
      <c r="AV6" s="74"/>
      <c r="AW6" s="74"/>
      <c r="AX6" s="74"/>
      <c r="AY6" s="74"/>
      <c r="AZ6" s="74"/>
      <c r="BA6" s="74"/>
      <c r="BB6" s="74"/>
      <c r="BC6" s="74"/>
      <c r="BD6" s="74"/>
      <c r="BE6" s="74"/>
    </row>
    <row r="7" spans="1:57" s="75" customFormat="1" ht="15" customHeight="1" x14ac:dyDescent="0.3">
      <c r="A7" s="129" t="s">
        <v>412</v>
      </c>
      <c r="B7" s="130"/>
      <c r="C7" s="130"/>
      <c r="D7" s="130"/>
      <c r="E7" s="130"/>
      <c r="F7" s="131"/>
      <c r="G7" s="132"/>
      <c r="H7" s="129"/>
      <c r="I7" s="130"/>
      <c r="J7" s="130"/>
      <c r="K7" s="130"/>
      <c r="L7" s="130"/>
      <c r="M7" s="113"/>
      <c r="N7" s="113"/>
      <c r="O7" s="113"/>
      <c r="P7" s="113"/>
      <c r="Q7" s="127"/>
      <c r="R7" s="127"/>
      <c r="S7" s="127"/>
      <c r="T7" s="127"/>
      <c r="U7" s="127"/>
      <c r="V7" s="127"/>
      <c r="W7" s="127"/>
      <c r="X7" s="127"/>
      <c r="Y7" s="127"/>
      <c r="Z7" s="127"/>
      <c r="AA7" s="127"/>
      <c r="AB7" s="127"/>
      <c r="AC7" s="127"/>
      <c r="AD7" s="127"/>
      <c r="AE7" s="127"/>
      <c r="AF7" s="127"/>
      <c r="AG7" s="127"/>
      <c r="AH7" s="127"/>
      <c r="AI7" s="127"/>
      <c r="AJ7" s="127"/>
      <c r="AK7" s="127"/>
      <c r="AL7" s="127"/>
      <c r="AM7" s="127"/>
    </row>
    <row r="8" spans="1:57" s="75" customFormat="1" ht="15" customHeight="1" x14ac:dyDescent="0.3">
      <c r="A8" s="130"/>
      <c r="B8" s="178" t="s">
        <v>413</v>
      </c>
      <c r="C8" s="179"/>
      <c r="D8" s="179"/>
      <c r="E8" s="180"/>
      <c r="F8" s="113"/>
      <c r="G8" s="133"/>
      <c r="H8" s="130"/>
      <c r="I8" s="178"/>
      <c r="J8" s="179"/>
      <c r="K8" s="179"/>
      <c r="L8" s="180"/>
      <c r="M8" s="113"/>
      <c r="N8" s="113"/>
      <c r="O8" s="113"/>
      <c r="P8" s="113"/>
      <c r="Q8" s="127"/>
      <c r="R8" s="127"/>
      <c r="S8" s="127"/>
      <c r="T8" s="127"/>
      <c r="U8" s="127"/>
      <c r="V8" s="127"/>
      <c r="W8" s="127"/>
      <c r="X8" s="127"/>
      <c r="Y8" s="127"/>
      <c r="Z8" s="127"/>
      <c r="AA8" s="127"/>
      <c r="AB8" s="127"/>
      <c r="AC8" s="127"/>
      <c r="AD8" s="127"/>
      <c r="AE8" s="127"/>
      <c r="AF8" s="127"/>
      <c r="AG8" s="127"/>
      <c r="AH8" s="127"/>
      <c r="AI8" s="127"/>
      <c r="AJ8" s="127"/>
      <c r="AK8" s="127"/>
      <c r="AL8" s="127"/>
      <c r="AM8" s="127"/>
    </row>
    <row r="9" spans="1:57" s="75" customFormat="1" ht="15" customHeight="1" x14ac:dyDescent="0.25">
      <c r="A9" s="134" t="s">
        <v>414</v>
      </c>
      <c r="B9" s="134" t="s">
        <v>2</v>
      </c>
      <c r="C9" s="134" t="s">
        <v>3</v>
      </c>
      <c r="D9" s="134" t="s">
        <v>415</v>
      </c>
      <c r="E9" s="135" t="s">
        <v>416</v>
      </c>
      <c r="F9" s="136"/>
      <c r="G9" s="133"/>
      <c r="H9" s="134"/>
      <c r="I9" s="134"/>
      <c r="J9" s="134"/>
      <c r="K9" s="134"/>
      <c r="L9" s="134"/>
      <c r="M9" s="130"/>
      <c r="N9" s="113"/>
      <c r="O9" s="113"/>
      <c r="P9" s="113"/>
      <c r="Q9" s="127"/>
      <c r="R9" s="127"/>
      <c r="S9" s="127"/>
      <c r="T9" s="127"/>
      <c r="U9" s="127"/>
      <c r="V9" s="127"/>
      <c r="W9" s="127"/>
      <c r="X9" s="127"/>
      <c r="Y9" s="127"/>
      <c r="Z9" s="127"/>
      <c r="AA9" s="127"/>
      <c r="AB9" s="127"/>
      <c r="AC9" s="127"/>
      <c r="AD9" s="127"/>
      <c r="AE9" s="127"/>
      <c r="AF9" s="127"/>
      <c r="AG9" s="127"/>
      <c r="AH9" s="127"/>
      <c r="AI9" s="127"/>
      <c r="AJ9" s="127"/>
      <c r="AK9" s="127"/>
      <c r="AL9" s="127"/>
      <c r="AM9" s="127"/>
    </row>
    <row r="10" spans="1:57" s="75" customFormat="1" ht="15" customHeight="1" x14ac:dyDescent="0.25">
      <c r="A10" s="113" t="s">
        <v>745</v>
      </c>
      <c r="B10" s="137">
        <v>45365</v>
      </c>
      <c r="C10" s="137">
        <v>45400</v>
      </c>
      <c r="D10" s="78">
        <v>2538600</v>
      </c>
      <c r="E10" s="79">
        <v>2545787.23</v>
      </c>
      <c r="F10" s="80"/>
      <c r="G10" s="81"/>
      <c r="H10" s="113"/>
      <c r="I10" s="137"/>
      <c r="J10" s="137"/>
      <c r="K10" s="80"/>
      <c r="L10" s="80"/>
      <c r="M10" s="130"/>
      <c r="N10" s="113"/>
      <c r="O10" s="113"/>
      <c r="P10" s="113"/>
      <c r="Q10" s="127"/>
      <c r="R10" s="127"/>
      <c r="S10" s="127"/>
      <c r="T10" s="127"/>
      <c r="U10" s="127"/>
      <c r="V10" s="127"/>
      <c r="W10" s="127"/>
      <c r="X10" s="127"/>
      <c r="Y10" s="127"/>
      <c r="Z10" s="127"/>
      <c r="AA10" s="127"/>
      <c r="AB10" s="127"/>
      <c r="AC10" s="127"/>
      <c r="AD10" s="127"/>
      <c r="AE10" s="127"/>
      <c r="AF10" s="127"/>
      <c r="AG10" s="127"/>
      <c r="AH10" s="127"/>
      <c r="AI10" s="127"/>
      <c r="AJ10" s="127"/>
      <c r="AK10" s="127"/>
      <c r="AL10" s="127"/>
      <c r="AM10" s="127"/>
    </row>
    <row r="11" spans="1:57" s="75" customFormat="1" ht="15" customHeight="1" x14ac:dyDescent="0.25">
      <c r="A11" s="113" t="s">
        <v>746</v>
      </c>
      <c r="B11" s="137">
        <v>45365</v>
      </c>
      <c r="C11" s="137">
        <v>45400</v>
      </c>
      <c r="D11" s="78">
        <v>218250</v>
      </c>
      <c r="E11" s="79">
        <v>218867.91</v>
      </c>
      <c r="F11" s="80"/>
      <c r="G11" s="81"/>
      <c r="H11" s="113"/>
      <c r="I11" s="137"/>
      <c r="J11" s="137"/>
      <c r="K11" s="80"/>
      <c r="L11" s="80"/>
      <c r="M11" s="130"/>
      <c r="N11" s="113"/>
      <c r="O11" s="113"/>
      <c r="P11" s="113"/>
      <c r="Q11" s="127"/>
      <c r="R11" s="127"/>
      <c r="S11" s="127"/>
      <c r="T11" s="138"/>
      <c r="U11" s="138"/>
      <c r="V11" s="127"/>
      <c r="W11" s="127"/>
      <c r="X11" s="127"/>
      <c r="Y11" s="127"/>
      <c r="Z11" s="127"/>
      <c r="AA11" s="127"/>
      <c r="AB11" s="127"/>
      <c r="AC11" s="127"/>
      <c r="AD11" s="127"/>
      <c r="AE11" s="127"/>
      <c r="AF11" s="127"/>
      <c r="AG11" s="127"/>
      <c r="AH11" s="127"/>
      <c r="AI11" s="127"/>
      <c r="AJ11" s="127"/>
      <c r="AK11" s="127"/>
      <c r="AL11" s="127"/>
      <c r="AM11" s="127"/>
    </row>
    <row r="12" spans="1:57" s="75" customFormat="1" ht="15" customHeight="1" x14ac:dyDescent="0.25">
      <c r="A12" s="113" t="s">
        <v>747</v>
      </c>
      <c r="B12" s="137">
        <v>45365</v>
      </c>
      <c r="C12" s="137">
        <v>45400</v>
      </c>
      <c r="D12" s="78">
        <v>14717350</v>
      </c>
      <c r="E12" s="79">
        <v>14759761.77</v>
      </c>
      <c r="F12" s="80"/>
      <c r="G12" s="81"/>
      <c r="H12" s="113"/>
      <c r="I12" s="137"/>
      <c r="J12" s="137"/>
      <c r="K12" s="80"/>
      <c r="L12" s="80"/>
      <c r="M12" s="130"/>
      <c r="N12" s="113"/>
      <c r="O12" s="113"/>
      <c r="P12" s="113"/>
      <c r="Q12" s="127"/>
      <c r="R12" s="127"/>
      <c r="S12" s="127"/>
      <c r="T12" s="138"/>
      <c r="U12" s="138"/>
      <c r="V12" s="127"/>
      <c r="W12" s="127"/>
      <c r="X12" s="127"/>
      <c r="Y12" s="127"/>
      <c r="Z12" s="127"/>
      <c r="AA12" s="127"/>
      <c r="AB12" s="127"/>
      <c r="AC12" s="127"/>
      <c r="AD12" s="127"/>
      <c r="AE12" s="127"/>
      <c r="AF12" s="127"/>
      <c r="AG12" s="127"/>
      <c r="AH12" s="127"/>
      <c r="AI12" s="127"/>
      <c r="AJ12" s="127"/>
      <c r="AK12" s="127"/>
      <c r="AL12" s="127"/>
      <c r="AM12" s="127"/>
    </row>
    <row r="13" spans="1:57" s="75" customFormat="1" ht="15" customHeight="1" x14ac:dyDescent="0.25">
      <c r="A13" s="113" t="s">
        <v>748</v>
      </c>
      <c r="B13" s="137">
        <v>45365</v>
      </c>
      <c r="C13" s="137">
        <v>45400</v>
      </c>
      <c r="D13" s="78">
        <v>108300</v>
      </c>
      <c r="E13" s="79">
        <v>108606.62</v>
      </c>
      <c r="F13" s="80"/>
      <c r="G13" s="81"/>
      <c r="H13" s="113"/>
      <c r="I13" s="137"/>
      <c r="J13" s="137"/>
      <c r="K13" s="80"/>
      <c r="L13" s="80"/>
      <c r="M13" s="130"/>
      <c r="N13" s="113"/>
      <c r="O13" s="113"/>
      <c r="P13" s="113"/>
      <c r="Q13" s="127"/>
      <c r="R13" s="127"/>
      <c r="S13" s="127"/>
      <c r="T13" s="138"/>
      <c r="U13" s="138"/>
      <c r="V13" s="127"/>
      <c r="W13" s="127"/>
      <c r="X13" s="127"/>
      <c r="Y13" s="127"/>
      <c r="Z13" s="127"/>
      <c r="AA13" s="127"/>
      <c r="AB13" s="127"/>
      <c r="AC13" s="127"/>
      <c r="AD13" s="127"/>
      <c r="AE13" s="127"/>
      <c r="AF13" s="127"/>
      <c r="AG13" s="127"/>
      <c r="AH13" s="127"/>
      <c r="AI13" s="127"/>
      <c r="AJ13" s="127"/>
      <c r="AK13" s="127"/>
      <c r="AL13" s="127"/>
      <c r="AM13" s="127"/>
    </row>
    <row r="14" spans="1:57" s="75" customFormat="1" ht="15" customHeight="1" x14ac:dyDescent="0.25">
      <c r="A14" s="113" t="s">
        <v>749</v>
      </c>
      <c r="B14" s="137">
        <v>45365</v>
      </c>
      <c r="C14" s="137">
        <v>45400</v>
      </c>
      <c r="D14" s="78">
        <v>35853550</v>
      </c>
      <c r="E14" s="79">
        <v>35941865.439999998</v>
      </c>
      <c r="F14" s="80"/>
      <c r="G14" s="81"/>
      <c r="H14" s="113"/>
      <c r="I14" s="137"/>
      <c r="J14" s="137"/>
      <c r="K14" s="80"/>
      <c r="L14" s="80"/>
      <c r="M14" s="130"/>
      <c r="N14" s="113"/>
      <c r="O14" s="113"/>
      <c r="P14" s="113"/>
      <c r="Q14" s="127"/>
      <c r="R14" s="127"/>
      <c r="S14" s="127"/>
      <c r="T14" s="138"/>
      <c r="U14" s="138"/>
      <c r="V14" s="127"/>
      <c r="W14" s="127"/>
      <c r="X14" s="127"/>
      <c r="Y14" s="127"/>
      <c r="Z14" s="127"/>
      <c r="AA14" s="127"/>
      <c r="AB14" s="127"/>
      <c r="AC14" s="127"/>
      <c r="AD14" s="127"/>
      <c r="AE14" s="127"/>
      <c r="AF14" s="127"/>
      <c r="AG14" s="127"/>
      <c r="AH14" s="127"/>
      <c r="AI14" s="127"/>
      <c r="AJ14" s="127"/>
      <c r="AK14" s="127"/>
      <c r="AL14" s="127"/>
      <c r="AM14" s="127"/>
    </row>
    <row r="15" spans="1:57" s="75" customFormat="1" ht="15" customHeight="1" x14ac:dyDescent="0.25">
      <c r="A15" s="113" t="s">
        <v>750</v>
      </c>
      <c r="B15" s="137">
        <v>45365</v>
      </c>
      <c r="C15" s="137">
        <v>45400</v>
      </c>
      <c r="D15" s="78">
        <v>16956200</v>
      </c>
      <c r="E15" s="79">
        <v>17010451.59</v>
      </c>
      <c r="F15" s="80"/>
      <c r="G15" s="81"/>
      <c r="H15" s="113"/>
      <c r="I15" s="137"/>
      <c r="J15" s="137"/>
      <c r="K15" s="80"/>
      <c r="L15" s="80"/>
      <c r="M15" s="130"/>
      <c r="N15" s="113"/>
      <c r="O15" s="113"/>
      <c r="P15" s="113"/>
      <c r="Q15" s="127"/>
      <c r="R15" s="127"/>
      <c r="S15" s="127"/>
      <c r="T15" s="138"/>
      <c r="U15" s="138"/>
      <c r="V15" s="127"/>
      <c r="W15" s="127"/>
      <c r="X15" s="127"/>
      <c r="Y15" s="127"/>
      <c r="Z15" s="127"/>
      <c r="AA15" s="127"/>
      <c r="AB15" s="127"/>
      <c r="AC15" s="127"/>
      <c r="AD15" s="127"/>
      <c r="AE15" s="127"/>
      <c r="AF15" s="127"/>
      <c r="AG15" s="127"/>
      <c r="AH15" s="127"/>
      <c r="AI15" s="127"/>
      <c r="AJ15" s="127"/>
      <c r="AK15" s="127"/>
      <c r="AL15" s="127"/>
      <c r="AM15" s="127"/>
    </row>
    <row r="16" spans="1:57" s="75" customFormat="1" ht="15" customHeight="1" x14ac:dyDescent="0.25">
      <c r="A16" s="113" t="s">
        <v>751</v>
      </c>
      <c r="B16" s="137">
        <v>45365</v>
      </c>
      <c r="C16" s="137">
        <v>45400</v>
      </c>
      <c r="D16" s="78">
        <v>5300400</v>
      </c>
      <c r="E16" s="79">
        <v>5316357.51</v>
      </c>
      <c r="F16" s="80"/>
      <c r="G16" s="81"/>
      <c r="H16" s="113"/>
      <c r="I16" s="137"/>
      <c r="J16" s="137"/>
      <c r="K16" s="80"/>
      <c r="L16" s="80"/>
      <c r="M16" s="130"/>
      <c r="N16" s="113"/>
      <c r="O16" s="113"/>
      <c r="P16" s="113"/>
      <c r="Q16" s="127"/>
      <c r="R16" s="127"/>
      <c r="S16" s="127"/>
      <c r="T16" s="138"/>
      <c r="U16" s="138"/>
      <c r="V16" s="127"/>
      <c r="W16" s="127"/>
      <c r="X16" s="127"/>
      <c r="Y16" s="127"/>
      <c r="Z16" s="127"/>
      <c r="AA16" s="127"/>
      <c r="AB16" s="127"/>
      <c r="AC16" s="127"/>
      <c r="AD16" s="127"/>
      <c r="AE16" s="127"/>
      <c r="AF16" s="127"/>
      <c r="AG16" s="127"/>
      <c r="AH16" s="127"/>
      <c r="AI16" s="127"/>
      <c r="AJ16" s="127"/>
      <c r="AK16" s="127"/>
      <c r="AL16" s="127"/>
      <c r="AM16" s="127"/>
    </row>
    <row r="17" spans="1:39" s="75" customFormat="1" ht="15" customHeight="1" x14ac:dyDescent="0.25">
      <c r="A17" s="113" t="s">
        <v>752</v>
      </c>
      <c r="B17" s="137">
        <v>45359</v>
      </c>
      <c r="C17" s="137">
        <v>45400</v>
      </c>
      <c r="D17" s="78">
        <v>24966000</v>
      </c>
      <c r="E17" s="79">
        <v>25062967.210000001</v>
      </c>
      <c r="F17" s="80"/>
      <c r="G17" s="81"/>
      <c r="H17" s="113"/>
      <c r="I17" s="137"/>
      <c r="J17" s="137"/>
      <c r="K17" s="80"/>
      <c r="L17" s="80"/>
      <c r="M17" s="130"/>
      <c r="N17" s="113"/>
      <c r="O17" s="113"/>
      <c r="P17" s="113"/>
      <c r="Q17" s="127"/>
      <c r="R17" s="127"/>
      <c r="S17" s="127"/>
      <c r="T17" s="138"/>
      <c r="U17" s="138"/>
      <c r="V17" s="127"/>
      <c r="W17" s="127"/>
      <c r="X17" s="127"/>
      <c r="Y17" s="127"/>
      <c r="Z17" s="127"/>
      <c r="AA17" s="127"/>
      <c r="AB17" s="127"/>
      <c r="AC17" s="127"/>
      <c r="AD17" s="127"/>
      <c r="AE17" s="127"/>
      <c r="AF17" s="127"/>
      <c r="AG17" s="127"/>
      <c r="AH17" s="127"/>
      <c r="AI17" s="127"/>
      <c r="AJ17" s="127"/>
      <c r="AK17" s="127"/>
      <c r="AL17" s="127"/>
      <c r="AM17" s="127"/>
    </row>
    <row r="18" spans="1:39" s="75" customFormat="1" ht="15" customHeight="1" x14ac:dyDescent="0.25">
      <c r="A18" s="113" t="s">
        <v>753</v>
      </c>
      <c r="B18" s="137">
        <v>45365</v>
      </c>
      <c r="C18" s="137">
        <v>45400</v>
      </c>
      <c r="D18" s="78">
        <v>66043540</v>
      </c>
      <c r="E18" s="79">
        <v>66243295.600000001</v>
      </c>
      <c r="F18" s="80"/>
      <c r="G18" s="81"/>
      <c r="H18" s="113"/>
      <c r="I18" s="137"/>
      <c r="J18" s="137"/>
      <c r="K18" s="80"/>
      <c r="L18" s="80"/>
      <c r="M18" s="130"/>
      <c r="N18" s="113"/>
      <c r="O18" s="113"/>
      <c r="P18" s="113"/>
      <c r="Q18" s="127"/>
      <c r="R18" s="127"/>
      <c r="S18" s="127"/>
      <c r="T18" s="138"/>
      <c r="U18" s="138"/>
      <c r="V18" s="127"/>
      <c r="W18" s="127"/>
      <c r="X18" s="127"/>
      <c r="Y18" s="127"/>
      <c r="Z18" s="127"/>
      <c r="AA18" s="127"/>
      <c r="AB18" s="127"/>
      <c r="AC18" s="127"/>
      <c r="AD18" s="127"/>
      <c r="AE18" s="127"/>
      <c r="AF18" s="127"/>
      <c r="AG18" s="127"/>
      <c r="AH18" s="127"/>
      <c r="AI18" s="127"/>
      <c r="AJ18" s="127"/>
      <c r="AK18" s="127"/>
      <c r="AL18" s="127"/>
      <c r="AM18" s="127"/>
    </row>
    <row r="19" spans="1:39" s="75" customFormat="1" ht="15" customHeight="1" x14ac:dyDescent="0.25">
      <c r="A19" s="113" t="s">
        <v>754</v>
      </c>
      <c r="B19" s="137">
        <v>45365</v>
      </c>
      <c r="C19" s="137">
        <v>45400</v>
      </c>
      <c r="D19" s="78">
        <v>17402000</v>
      </c>
      <c r="E19" s="79">
        <v>17455623.530000001</v>
      </c>
      <c r="F19" s="80"/>
      <c r="G19" s="81"/>
      <c r="H19" s="113"/>
      <c r="I19" s="137"/>
      <c r="J19" s="137"/>
      <c r="K19" s="80"/>
      <c r="L19" s="80"/>
      <c r="M19" s="130"/>
      <c r="N19" s="113"/>
      <c r="O19" s="113"/>
      <c r="P19" s="113"/>
      <c r="Q19" s="127"/>
      <c r="R19" s="127"/>
      <c r="S19" s="127"/>
      <c r="T19" s="138"/>
      <c r="U19" s="138"/>
      <c r="V19" s="127"/>
      <c r="W19" s="127"/>
      <c r="X19" s="127"/>
      <c r="Y19" s="127"/>
      <c r="Z19" s="127"/>
      <c r="AA19" s="127"/>
      <c r="AB19" s="127"/>
      <c r="AC19" s="127"/>
      <c r="AD19" s="127"/>
      <c r="AE19" s="127"/>
      <c r="AF19" s="127"/>
      <c r="AG19" s="127"/>
      <c r="AH19" s="127"/>
      <c r="AI19" s="127"/>
      <c r="AJ19" s="127"/>
      <c r="AK19" s="127"/>
      <c r="AL19" s="127"/>
      <c r="AM19" s="127"/>
    </row>
    <row r="20" spans="1:39" s="75" customFormat="1" ht="15" customHeight="1" x14ac:dyDescent="0.25">
      <c r="A20" s="113" t="s">
        <v>755</v>
      </c>
      <c r="B20" s="137">
        <v>45351</v>
      </c>
      <c r="C20" s="160" t="s">
        <v>450</v>
      </c>
      <c r="D20" s="78">
        <v>13376366.640000001</v>
      </c>
      <c r="E20" s="79">
        <v>13422221.550000001</v>
      </c>
      <c r="F20" s="80"/>
      <c r="G20" s="81"/>
      <c r="H20" s="113"/>
      <c r="I20" s="137"/>
      <c r="J20" s="137"/>
      <c r="K20" s="80"/>
      <c r="L20" s="80"/>
      <c r="M20" s="130"/>
      <c r="N20" s="113"/>
      <c r="O20" s="113"/>
      <c r="P20" s="113"/>
      <c r="Q20" s="127"/>
      <c r="R20" s="127"/>
      <c r="S20" s="127"/>
      <c r="T20" s="138"/>
      <c r="U20" s="138"/>
      <c r="V20" s="127"/>
      <c r="W20" s="127"/>
      <c r="X20" s="127"/>
      <c r="Y20" s="127"/>
      <c r="Z20" s="127"/>
      <c r="AA20" s="127"/>
      <c r="AB20" s="127"/>
      <c r="AC20" s="127"/>
      <c r="AD20" s="127"/>
      <c r="AE20" s="127"/>
      <c r="AF20" s="127"/>
      <c r="AG20" s="127"/>
      <c r="AH20" s="127"/>
      <c r="AI20" s="127"/>
      <c r="AJ20" s="127"/>
      <c r="AK20" s="127"/>
      <c r="AL20" s="127"/>
      <c r="AM20" s="127"/>
    </row>
    <row r="21" spans="1:39" s="75" customFormat="1" ht="15" customHeight="1" x14ac:dyDescent="0.25">
      <c r="A21" s="113" t="s">
        <v>756</v>
      </c>
      <c r="B21" s="137">
        <v>45365</v>
      </c>
      <c r="C21" s="137">
        <v>45400</v>
      </c>
      <c r="D21" s="78">
        <v>7455000</v>
      </c>
      <c r="E21" s="79">
        <v>7478148.29</v>
      </c>
      <c r="F21" s="80"/>
      <c r="G21" s="81"/>
      <c r="H21" s="113"/>
      <c r="I21" s="137"/>
      <c r="J21" s="137"/>
      <c r="K21" s="80"/>
      <c r="L21" s="80"/>
      <c r="M21" s="130"/>
      <c r="N21" s="113"/>
      <c r="O21" s="113"/>
      <c r="P21" s="113"/>
      <c r="Q21" s="127"/>
      <c r="R21" s="127"/>
      <c r="S21" s="127"/>
      <c r="T21" s="138"/>
      <c r="U21" s="138"/>
      <c r="V21" s="127"/>
      <c r="W21" s="127"/>
      <c r="X21" s="127"/>
      <c r="Y21" s="127"/>
      <c r="Z21" s="127"/>
      <c r="AA21" s="127"/>
      <c r="AB21" s="127"/>
      <c r="AC21" s="127"/>
      <c r="AD21" s="127"/>
      <c r="AE21" s="127"/>
      <c r="AF21" s="127"/>
      <c r="AG21" s="127"/>
      <c r="AH21" s="127"/>
      <c r="AI21" s="127"/>
      <c r="AJ21" s="127"/>
      <c r="AK21" s="127"/>
      <c r="AL21" s="127"/>
      <c r="AM21" s="127"/>
    </row>
    <row r="22" spans="1:39" s="75" customFormat="1" ht="15" customHeight="1" x14ac:dyDescent="0.25">
      <c r="A22" s="113" t="s">
        <v>757</v>
      </c>
      <c r="B22" s="137">
        <v>45365</v>
      </c>
      <c r="C22" s="137">
        <v>45400</v>
      </c>
      <c r="D22" s="78">
        <v>3091650</v>
      </c>
      <c r="E22" s="79">
        <v>3100519.81</v>
      </c>
      <c r="F22" s="80"/>
      <c r="G22" s="81"/>
      <c r="H22" s="113"/>
      <c r="I22" s="137"/>
      <c r="J22" s="137"/>
      <c r="K22" s="80"/>
      <c r="L22" s="80"/>
      <c r="M22" s="130"/>
      <c r="N22" s="113"/>
      <c r="O22" s="113"/>
      <c r="P22" s="113"/>
      <c r="Q22" s="127"/>
      <c r="R22" s="127"/>
      <c r="S22" s="127"/>
      <c r="T22" s="138"/>
      <c r="U22" s="138"/>
      <c r="V22" s="127"/>
      <c r="W22" s="127"/>
      <c r="X22" s="127"/>
      <c r="Y22" s="127"/>
      <c r="Z22" s="127"/>
      <c r="AA22" s="127"/>
      <c r="AB22" s="127"/>
      <c r="AC22" s="127"/>
      <c r="AD22" s="127"/>
      <c r="AE22" s="127"/>
      <c r="AF22" s="127"/>
      <c r="AG22" s="127"/>
      <c r="AH22" s="127"/>
      <c r="AI22" s="127"/>
      <c r="AJ22" s="127"/>
      <c r="AK22" s="127"/>
      <c r="AL22" s="127"/>
      <c r="AM22" s="127"/>
    </row>
    <row r="23" spans="1:39" s="75" customFormat="1" ht="15" customHeight="1" x14ac:dyDescent="0.25">
      <c r="A23" s="113" t="s">
        <v>758</v>
      </c>
      <c r="B23" s="137">
        <v>45365</v>
      </c>
      <c r="C23" s="137">
        <v>45400</v>
      </c>
      <c r="D23" s="78">
        <v>3257500</v>
      </c>
      <c r="E23" s="79">
        <v>3267076.37</v>
      </c>
      <c r="F23" s="80"/>
      <c r="G23" s="81"/>
      <c r="H23" s="113"/>
      <c r="I23" s="137"/>
      <c r="J23" s="137"/>
      <c r="K23" s="80"/>
      <c r="L23" s="80"/>
      <c r="M23" s="130"/>
      <c r="N23" s="113"/>
      <c r="O23" s="113"/>
      <c r="P23" s="113"/>
      <c r="Q23" s="127"/>
      <c r="R23" s="127"/>
      <c r="S23" s="127"/>
      <c r="T23" s="138"/>
      <c r="U23" s="138"/>
      <c r="V23" s="127"/>
      <c r="W23" s="127"/>
      <c r="X23" s="127"/>
      <c r="Y23" s="127"/>
      <c r="Z23" s="127"/>
      <c r="AA23" s="127"/>
      <c r="AB23" s="127"/>
      <c r="AC23" s="127"/>
      <c r="AD23" s="127"/>
      <c r="AE23" s="127"/>
      <c r="AF23" s="127"/>
      <c r="AG23" s="127"/>
      <c r="AH23" s="127"/>
      <c r="AI23" s="127"/>
      <c r="AJ23" s="127"/>
      <c r="AK23" s="127"/>
      <c r="AL23" s="127"/>
      <c r="AM23" s="127"/>
    </row>
    <row r="24" spans="1:39" s="75" customFormat="1" ht="15" customHeight="1" x14ac:dyDescent="0.25">
      <c r="A24" s="113" t="s">
        <v>759</v>
      </c>
      <c r="B24" s="137">
        <v>45365</v>
      </c>
      <c r="C24" s="137">
        <v>45400</v>
      </c>
      <c r="D24" s="78">
        <v>16395000</v>
      </c>
      <c r="E24" s="79">
        <v>16442811.449999999</v>
      </c>
      <c r="F24" s="80"/>
      <c r="G24" s="81"/>
      <c r="H24" s="113"/>
      <c r="I24" s="137"/>
      <c r="J24" s="137"/>
      <c r="K24" s="80"/>
      <c r="L24" s="80"/>
      <c r="M24" s="130"/>
      <c r="N24" s="113"/>
      <c r="O24" s="113"/>
      <c r="P24" s="113"/>
      <c r="Q24" s="127"/>
      <c r="R24" s="127"/>
      <c r="S24" s="127"/>
      <c r="T24" s="138"/>
      <c r="U24" s="138"/>
      <c r="V24" s="127"/>
      <c r="W24" s="127"/>
      <c r="X24" s="127"/>
      <c r="Y24" s="127"/>
      <c r="Z24" s="127"/>
      <c r="AA24" s="127"/>
      <c r="AB24" s="127"/>
      <c r="AC24" s="127"/>
      <c r="AD24" s="127"/>
      <c r="AE24" s="127"/>
      <c r="AF24" s="127"/>
      <c r="AG24" s="127"/>
      <c r="AH24" s="127"/>
      <c r="AI24" s="127"/>
      <c r="AJ24" s="127"/>
      <c r="AK24" s="127"/>
      <c r="AL24" s="127"/>
      <c r="AM24" s="127"/>
    </row>
    <row r="25" spans="1:39" s="75" customFormat="1" ht="15" customHeight="1" x14ac:dyDescent="0.25">
      <c r="A25" s="113" t="s">
        <v>760</v>
      </c>
      <c r="B25" s="137">
        <v>45373</v>
      </c>
      <c r="C25" s="137">
        <v>45400</v>
      </c>
      <c r="D25" s="78">
        <v>7402200</v>
      </c>
      <c r="E25" s="79">
        <v>7413266.29</v>
      </c>
      <c r="F25" s="80"/>
      <c r="G25" s="81"/>
      <c r="H25" s="113"/>
      <c r="I25" s="137"/>
      <c r="J25" s="137"/>
      <c r="K25" s="80"/>
      <c r="L25" s="80"/>
      <c r="M25" s="130"/>
      <c r="N25" s="113"/>
      <c r="O25" s="113"/>
      <c r="P25" s="113"/>
      <c r="Q25" s="127"/>
      <c r="R25" s="127"/>
      <c r="S25" s="127"/>
      <c r="T25" s="138"/>
      <c r="U25" s="138"/>
      <c r="V25" s="127"/>
      <c r="W25" s="127"/>
      <c r="X25" s="127"/>
      <c r="Y25" s="127"/>
      <c r="Z25" s="127"/>
      <c r="AA25" s="127"/>
      <c r="AB25" s="127"/>
      <c r="AC25" s="127"/>
      <c r="AD25" s="127"/>
      <c r="AE25" s="127"/>
      <c r="AF25" s="127"/>
      <c r="AG25" s="127"/>
      <c r="AH25" s="127"/>
      <c r="AI25" s="127"/>
      <c r="AJ25" s="127"/>
      <c r="AK25" s="127"/>
      <c r="AL25" s="127"/>
      <c r="AM25" s="127"/>
    </row>
    <row r="26" spans="1:39" s="75" customFormat="1" ht="15" customHeight="1" x14ac:dyDescent="0.25">
      <c r="A26" s="113" t="s">
        <v>761</v>
      </c>
      <c r="B26" s="137">
        <v>45363</v>
      </c>
      <c r="C26" s="137">
        <v>45400</v>
      </c>
      <c r="D26" s="78">
        <v>1398049.5</v>
      </c>
      <c r="E26" s="79">
        <v>1402654.72</v>
      </c>
      <c r="F26" s="80"/>
      <c r="G26" s="81"/>
      <c r="H26" s="113"/>
      <c r="I26" s="137"/>
      <c r="J26" s="137"/>
      <c r="K26" s="80"/>
      <c r="L26" s="80"/>
      <c r="M26" s="130"/>
      <c r="N26" s="113"/>
      <c r="O26" s="113"/>
      <c r="P26" s="113"/>
      <c r="Q26" s="127"/>
      <c r="R26" s="127"/>
      <c r="S26" s="127"/>
      <c r="T26" s="138"/>
      <c r="U26" s="138"/>
      <c r="V26" s="127"/>
      <c r="W26" s="127"/>
      <c r="X26" s="127"/>
      <c r="Y26" s="127"/>
      <c r="Z26" s="127"/>
      <c r="AA26" s="127"/>
      <c r="AB26" s="127"/>
      <c r="AC26" s="127"/>
      <c r="AD26" s="127"/>
      <c r="AE26" s="127"/>
      <c r="AF26" s="127"/>
      <c r="AG26" s="127"/>
      <c r="AH26" s="127"/>
      <c r="AI26" s="127"/>
      <c r="AJ26" s="127"/>
      <c r="AK26" s="127"/>
      <c r="AL26" s="127"/>
      <c r="AM26" s="127"/>
    </row>
    <row r="27" spans="1:39" s="75" customFormat="1" ht="15" customHeight="1" x14ac:dyDescent="0.25">
      <c r="A27" s="113" t="s">
        <v>762</v>
      </c>
      <c r="B27" s="137">
        <v>45379</v>
      </c>
      <c r="C27" s="137">
        <v>45393</v>
      </c>
      <c r="D27" s="78">
        <v>3363648.91</v>
      </c>
      <c r="E27" s="79">
        <v>3365196.18</v>
      </c>
      <c r="F27" s="80"/>
      <c r="G27" s="81"/>
      <c r="H27" s="113"/>
      <c r="I27" s="137"/>
      <c r="J27" s="137"/>
      <c r="K27" s="80"/>
      <c r="L27" s="80"/>
      <c r="M27" s="130"/>
      <c r="N27" s="113"/>
      <c r="O27" s="113"/>
      <c r="P27" s="113"/>
      <c r="Q27" s="127"/>
      <c r="R27" s="127"/>
      <c r="S27" s="127"/>
      <c r="T27" s="138"/>
      <c r="U27" s="138"/>
      <c r="V27" s="127"/>
      <c r="W27" s="127"/>
      <c r="X27" s="127"/>
      <c r="Y27" s="127"/>
      <c r="Z27" s="127"/>
      <c r="AA27" s="127"/>
      <c r="AB27" s="127"/>
      <c r="AC27" s="127"/>
      <c r="AD27" s="127"/>
      <c r="AE27" s="127"/>
      <c r="AF27" s="127"/>
      <c r="AG27" s="127"/>
      <c r="AH27" s="127"/>
      <c r="AI27" s="127"/>
      <c r="AJ27" s="127"/>
      <c r="AK27" s="127"/>
      <c r="AL27" s="127"/>
      <c r="AM27" s="127"/>
    </row>
    <row r="28" spans="1:39" s="75" customFormat="1" ht="15" customHeight="1" x14ac:dyDescent="0.25">
      <c r="A28" s="113" t="s">
        <v>763</v>
      </c>
      <c r="B28" s="137">
        <v>45365</v>
      </c>
      <c r="C28" s="137">
        <v>45400</v>
      </c>
      <c r="D28" s="78">
        <v>738024</v>
      </c>
      <c r="E28" s="79">
        <v>740282.35</v>
      </c>
      <c r="F28" s="80"/>
      <c r="G28" s="81"/>
      <c r="H28" s="113"/>
      <c r="I28" s="137"/>
      <c r="J28" s="137"/>
      <c r="K28" s="80"/>
      <c r="L28" s="80"/>
      <c r="M28" s="130"/>
      <c r="N28" s="113"/>
      <c r="O28" s="113"/>
      <c r="P28" s="113"/>
      <c r="Q28" s="127"/>
      <c r="R28" s="127"/>
      <c r="S28" s="127"/>
      <c r="T28" s="138"/>
      <c r="U28" s="138"/>
      <c r="V28" s="127"/>
      <c r="W28" s="127"/>
      <c r="X28" s="127"/>
      <c r="Y28" s="127"/>
      <c r="Z28" s="127"/>
      <c r="AA28" s="127"/>
      <c r="AB28" s="127"/>
      <c r="AC28" s="127"/>
      <c r="AD28" s="127"/>
      <c r="AE28" s="127"/>
      <c r="AF28" s="127"/>
      <c r="AG28" s="127"/>
      <c r="AH28" s="127"/>
      <c r="AI28" s="127"/>
      <c r="AJ28" s="127"/>
      <c r="AK28" s="127"/>
      <c r="AL28" s="127"/>
      <c r="AM28" s="127"/>
    </row>
    <row r="29" spans="1:39" s="75" customFormat="1" ht="15" customHeight="1" x14ac:dyDescent="0.25">
      <c r="A29" s="113" t="s">
        <v>764</v>
      </c>
      <c r="B29" s="137">
        <v>45365</v>
      </c>
      <c r="C29" s="137">
        <v>45400</v>
      </c>
      <c r="D29" s="78">
        <v>86150</v>
      </c>
      <c r="E29" s="79">
        <v>86405.89</v>
      </c>
      <c r="F29" s="80"/>
      <c r="G29" s="81"/>
      <c r="H29" s="113"/>
      <c r="I29" s="137"/>
      <c r="J29" s="137"/>
      <c r="K29" s="80"/>
      <c r="L29" s="80"/>
      <c r="M29" s="130"/>
      <c r="N29" s="113"/>
      <c r="O29" s="113"/>
      <c r="P29" s="113"/>
      <c r="Q29" s="127"/>
      <c r="R29" s="127"/>
      <c r="S29" s="127"/>
      <c r="T29" s="138"/>
      <c r="U29" s="138"/>
      <c r="V29" s="127"/>
      <c r="W29" s="127"/>
      <c r="X29" s="127"/>
      <c r="Y29" s="127"/>
      <c r="Z29" s="127"/>
      <c r="AA29" s="127"/>
      <c r="AB29" s="127"/>
      <c r="AC29" s="127"/>
      <c r="AD29" s="127"/>
      <c r="AE29" s="127"/>
      <c r="AF29" s="127"/>
      <c r="AG29" s="127"/>
      <c r="AH29" s="127"/>
      <c r="AI29" s="127"/>
      <c r="AJ29" s="127"/>
      <c r="AK29" s="127"/>
      <c r="AL29" s="127"/>
      <c r="AM29" s="127"/>
    </row>
    <row r="30" spans="1:39" s="75" customFormat="1" ht="15" customHeight="1" x14ac:dyDescent="0.25">
      <c r="A30" s="113" t="s">
        <v>765</v>
      </c>
      <c r="B30" s="137">
        <v>45365</v>
      </c>
      <c r="C30" s="137">
        <v>45400</v>
      </c>
      <c r="D30" s="78">
        <v>68400</v>
      </c>
      <c r="E30" s="79">
        <v>68606.899999999994</v>
      </c>
      <c r="F30" s="80"/>
      <c r="G30" s="81"/>
      <c r="H30" s="113"/>
      <c r="I30" s="137"/>
      <c r="J30" s="137"/>
      <c r="K30" s="80"/>
      <c r="L30" s="80"/>
      <c r="M30" s="130"/>
      <c r="N30" s="113"/>
      <c r="O30" s="113"/>
      <c r="P30" s="113"/>
      <c r="Q30" s="127"/>
      <c r="R30" s="127"/>
      <c r="S30" s="127"/>
      <c r="T30" s="138"/>
      <c r="U30" s="138"/>
      <c r="V30" s="127"/>
      <c r="W30" s="127"/>
      <c r="X30" s="127"/>
      <c r="Y30" s="127"/>
      <c r="Z30" s="127"/>
      <c r="AA30" s="127"/>
      <c r="AB30" s="127"/>
      <c r="AC30" s="127"/>
      <c r="AD30" s="127"/>
      <c r="AE30" s="127"/>
      <c r="AF30" s="127"/>
      <c r="AG30" s="127"/>
      <c r="AH30" s="127"/>
      <c r="AI30" s="127"/>
      <c r="AJ30" s="127"/>
      <c r="AK30" s="127"/>
      <c r="AL30" s="127"/>
      <c r="AM30" s="127"/>
    </row>
    <row r="31" spans="1:39" s="75" customFormat="1" ht="15" customHeight="1" x14ac:dyDescent="0.25">
      <c r="A31" s="113" t="s">
        <v>766</v>
      </c>
      <c r="B31" s="137">
        <v>45365</v>
      </c>
      <c r="C31" s="137">
        <v>45400</v>
      </c>
      <c r="D31" s="78">
        <v>97400</v>
      </c>
      <c r="E31" s="79">
        <v>97692.31</v>
      </c>
      <c r="F31" s="80"/>
      <c r="G31" s="81"/>
      <c r="H31" s="113"/>
      <c r="I31" s="137"/>
      <c r="J31" s="137"/>
      <c r="K31" s="80"/>
      <c r="L31" s="80"/>
      <c r="M31" s="130"/>
      <c r="N31" s="113"/>
      <c r="O31" s="113"/>
      <c r="P31" s="113"/>
      <c r="Q31" s="127"/>
      <c r="R31" s="127"/>
      <c r="S31" s="127"/>
      <c r="T31" s="138"/>
      <c r="U31" s="138"/>
      <c r="V31" s="127"/>
      <c r="W31" s="127"/>
      <c r="X31" s="127"/>
      <c r="Y31" s="127"/>
      <c r="Z31" s="127"/>
      <c r="AA31" s="127"/>
      <c r="AB31" s="127"/>
      <c r="AC31" s="127"/>
      <c r="AD31" s="127"/>
      <c r="AE31" s="127"/>
      <c r="AF31" s="127"/>
      <c r="AG31" s="127"/>
      <c r="AH31" s="127"/>
      <c r="AI31" s="127"/>
      <c r="AJ31" s="127"/>
      <c r="AK31" s="127"/>
      <c r="AL31" s="127"/>
      <c r="AM31" s="127"/>
    </row>
    <row r="32" spans="1:39" s="75" customFormat="1" ht="15" customHeight="1" x14ac:dyDescent="0.25">
      <c r="A32" s="113" t="s">
        <v>767</v>
      </c>
      <c r="B32" s="137">
        <v>45365</v>
      </c>
      <c r="C32" s="137">
        <v>45400</v>
      </c>
      <c r="D32" s="78">
        <v>719000</v>
      </c>
      <c r="E32" s="79">
        <v>721114.48</v>
      </c>
      <c r="F32" s="80"/>
      <c r="G32" s="81"/>
      <c r="H32" s="113"/>
      <c r="I32" s="137"/>
      <c r="J32" s="137"/>
      <c r="K32" s="80"/>
      <c r="L32" s="80"/>
      <c r="M32" s="130"/>
      <c r="N32" s="113"/>
      <c r="O32" s="113"/>
      <c r="P32" s="113"/>
      <c r="Q32" s="127"/>
      <c r="R32" s="127"/>
      <c r="S32" s="127"/>
      <c r="T32" s="138"/>
      <c r="U32" s="138"/>
      <c r="V32" s="127"/>
      <c r="W32" s="127"/>
      <c r="X32" s="127"/>
      <c r="Y32" s="127"/>
      <c r="Z32" s="127"/>
      <c r="AA32" s="127"/>
      <c r="AB32" s="127"/>
      <c r="AC32" s="127"/>
      <c r="AD32" s="127"/>
      <c r="AE32" s="127"/>
      <c r="AF32" s="127"/>
      <c r="AG32" s="127"/>
      <c r="AH32" s="127"/>
      <c r="AI32" s="127"/>
      <c r="AJ32" s="127"/>
      <c r="AK32" s="127"/>
      <c r="AL32" s="127"/>
      <c r="AM32" s="127"/>
    </row>
    <row r="33" spans="1:39" s="75" customFormat="1" ht="15" customHeight="1" x14ac:dyDescent="0.25">
      <c r="A33" s="113" t="s">
        <v>768</v>
      </c>
      <c r="B33" s="137">
        <v>45365</v>
      </c>
      <c r="C33" s="137">
        <v>45400</v>
      </c>
      <c r="D33" s="78">
        <v>160600</v>
      </c>
      <c r="E33" s="79">
        <v>161085.78</v>
      </c>
      <c r="F33" s="80"/>
      <c r="G33" s="81"/>
      <c r="H33" s="113"/>
      <c r="I33" s="137"/>
      <c r="J33" s="137"/>
      <c r="K33" s="80"/>
      <c r="L33" s="80"/>
      <c r="M33" s="130"/>
      <c r="N33" s="113"/>
      <c r="O33" s="113"/>
      <c r="P33" s="113"/>
      <c r="Q33" s="127"/>
      <c r="R33" s="127"/>
      <c r="S33" s="127"/>
      <c r="T33" s="138"/>
      <c r="U33" s="138"/>
      <c r="V33" s="127"/>
      <c r="W33" s="127"/>
      <c r="X33" s="127"/>
      <c r="Y33" s="127"/>
      <c r="Z33" s="127"/>
      <c r="AA33" s="127"/>
      <c r="AB33" s="127"/>
      <c r="AC33" s="127"/>
      <c r="AD33" s="127"/>
      <c r="AE33" s="127"/>
      <c r="AF33" s="127"/>
      <c r="AG33" s="127"/>
      <c r="AH33" s="127"/>
      <c r="AI33" s="127"/>
      <c r="AJ33" s="127"/>
      <c r="AK33" s="127"/>
      <c r="AL33" s="127"/>
      <c r="AM33" s="127"/>
    </row>
    <row r="34" spans="1:39" s="75" customFormat="1" ht="15" customHeight="1" x14ac:dyDescent="0.25">
      <c r="A34" s="113" t="s">
        <v>769</v>
      </c>
      <c r="B34" s="137">
        <v>45365</v>
      </c>
      <c r="C34" s="137">
        <v>45400</v>
      </c>
      <c r="D34" s="78">
        <v>129863790.25</v>
      </c>
      <c r="E34" s="79">
        <v>130219359.62</v>
      </c>
      <c r="F34" s="80"/>
      <c r="G34" s="81"/>
      <c r="H34" s="113"/>
      <c r="I34" s="137"/>
      <c r="J34" s="137"/>
      <c r="K34" s="80"/>
      <c r="L34" s="80"/>
      <c r="M34" s="130"/>
      <c r="N34" s="113"/>
      <c r="O34" s="113"/>
      <c r="P34" s="113"/>
      <c r="Q34" s="127"/>
      <c r="R34" s="127"/>
      <c r="S34" s="127"/>
      <c r="T34" s="138"/>
      <c r="U34" s="138"/>
      <c r="V34" s="127"/>
      <c r="W34" s="127"/>
      <c r="X34" s="127"/>
      <c r="Y34" s="127"/>
      <c r="Z34" s="127"/>
      <c r="AA34" s="127"/>
      <c r="AB34" s="127"/>
      <c r="AC34" s="127"/>
      <c r="AD34" s="127"/>
      <c r="AE34" s="127"/>
      <c r="AF34" s="127"/>
      <c r="AG34" s="127"/>
      <c r="AH34" s="127"/>
      <c r="AI34" s="127"/>
      <c r="AJ34" s="127"/>
      <c r="AK34" s="127"/>
      <c r="AL34" s="127"/>
      <c r="AM34" s="127"/>
    </row>
    <row r="35" spans="1:39" s="75" customFormat="1" ht="15" customHeight="1" x14ac:dyDescent="0.25">
      <c r="A35" s="113" t="s">
        <v>770</v>
      </c>
      <c r="B35" s="137">
        <v>45365</v>
      </c>
      <c r="C35" s="137">
        <v>45400</v>
      </c>
      <c r="D35" s="78">
        <v>10722500</v>
      </c>
      <c r="E35" s="79">
        <v>10752756.060000001</v>
      </c>
      <c r="F35" s="80"/>
      <c r="G35" s="81"/>
      <c r="H35" s="113"/>
      <c r="I35" s="137"/>
      <c r="J35" s="137"/>
      <c r="K35" s="80"/>
      <c r="L35" s="80"/>
      <c r="M35" s="130"/>
      <c r="N35" s="113"/>
      <c r="O35" s="113"/>
      <c r="P35" s="113"/>
      <c r="Q35" s="127"/>
      <c r="R35" s="127"/>
      <c r="S35" s="127"/>
      <c r="T35" s="138"/>
      <c r="U35" s="138"/>
      <c r="V35" s="127"/>
      <c r="W35" s="127"/>
      <c r="X35" s="127"/>
      <c r="Y35" s="127"/>
      <c r="Z35" s="127"/>
      <c r="AA35" s="127"/>
      <c r="AB35" s="127"/>
      <c r="AC35" s="127"/>
      <c r="AD35" s="127"/>
      <c r="AE35" s="127"/>
      <c r="AF35" s="127"/>
      <c r="AG35" s="127"/>
      <c r="AH35" s="127"/>
      <c r="AI35" s="127"/>
      <c r="AJ35" s="127"/>
      <c r="AK35" s="127"/>
      <c r="AL35" s="127"/>
      <c r="AM35" s="127"/>
    </row>
    <row r="36" spans="1:39" s="75" customFormat="1" ht="15" customHeight="1" x14ac:dyDescent="0.25">
      <c r="A36" s="113" t="s">
        <v>771</v>
      </c>
      <c r="B36" s="137">
        <v>45365</v>
      </c>
      <c r="C36" s="137">
        <v>45400</v>
      </c>
      <c r="D36" s="78">
        <v>3876150</v>
      </c>
      <c r="E36" s="79">
        <v>3888416.12</v>
      </c>
      <c r="F36" s="80"/>
      <c r="G36" s="81"/>
      <c r="H36" s="113"/>
      <c r="I36" s="137"/>
      <c r="J36" s="137"/>
      <c r="K36" s="80"/>
      <c r="L36" s="80"/>
      <c r="M36" s="130"/>
      <c r="N36" s="113"/>
      <c r="O36" s="113"/>
      <c r="P36" s="113"/>
      <c r="Q36" s="127"/>
      <c r="R36" s="127"/>
      <c r="S36" s="127"/>
      <c r="T36" s="138"/>
      <c r="U36" s="138"/>
      <c r="V36" s="127"/>
      <c r="W36" s="127"/>
      <c r="X36" s="127"/>
      <c r="Y36" s="127"/>
      <c r="Z36" s="127"/>
      <c r="AA36" s="127"/>
      <c r="AB36" s="127"/>
      <c r="AC36" s="127"/>
      <c r="AD36" s="127"/>
      <c r="AE36" s="127"/>
      <c r="AF36" s="127"/>
      <c r="AG36" s="127"/>
      <c r="AH36" s="127"/>
      <c r="AI36" s="127"/>
      <c r="AJ36" s="127"/>
      <c r="AK36" s="127"/>
      <c r="AL36" s="127"/>
      <c r="AM36" s="127"/>
    </row>
    <row r="37" spans="1:39" s="75" customFormat="1" ht="15" customHeight="1" x14ac:dyDescent="0.25">
      <c r="A37" s="113" t="s">
        <v>772</v>
      </c>
      <c r="B37" s="137">
        <v>45365</v>
      </c>
      <c r="C37" s="137">
        <v>45400</v>
      </c>
      <c r="D37" s="78">
        <v>9465600</v>
      </c>
      <c r="E37" s="79">
        <v>9494547.8399999999</v>
      </c>
      <c r="F37" s="80"/>
      <c r="G37" s="81"/>
      <c r="H37" s="113"/>
      <c r="I37" s="137"/>
      <c r="J37" s="137"/>
      <c r="K37" s="80"/>
      <c r="L37" s="80"/>
      <c r="M37" s="130"/>
      <c r="N37" s="113"/>
      <c r="O37" s="113"/>
      <c r="P37" s="113"/>
      <c r="Q37" s="127"/>
      <c r="R37" s="127"/>
      <c r="S37" s="127"/>
      <c r="T37" s="138"/>
      <c r="U37" s="138"/>
      <c r="V37" s="127"/>
      <c r="W37" s="127"/>
      <c r="X37" s="127"/>
      <c r="Y37" s="127"/>
      <c r="Z37" s="127"/>
      <c r="AA37" s="127"/>
      <c r="AB37" s="127"/>
      <c r="AC37" s="127"/>
      <c r="AD37" s="127"/>
      <c r="AE37" s="127"/>
      <c r="AF37" s="127"/>
      <c r="AG37" s="127"/>
      <c r="AH37" s="127"/>
      <c r="AI37" s="127"/>
      <c r="AJ37" s="127"/>
      <c r="AK37" s="127"/>
      <c r="AL37" s="127"/>
      <c r="AM37" s="127"/>
    </row>
    <row r="38" spans="1:39" s="75" customFormat="1" ht="15" customHeight="1" x14ac:dyDescent="0.25">
      <c r="A38" s="113" t="s">
        <v>773</v>
      </c>
      <c r="B38" s="137">
        <v>45365</v>
      </c>
      <c r="C38" s="137">
        <v>45400</v>
      </c>
      <c r="D38" s="78">
        <v>29571906.550000001</v>
      </c>
      <c r="E38" s="79">
        <v>29653759.120000001</v>
      </c>
      <c r="F38" s="80"/>
      <c r="G38" s="81"/>
      <c r="H38" s="113"/>
      <c r="I38" s="137"/>
      <c r="J38" s="137"/>
      <c r="K38" s="80"/>
      <c r="L38" s="80"/>
      <c r="M38" s="130"/>
      <c r="N38" s="113"/>
      <c r="O38" s="113"/>
      <c r="P38" s="113"/>
      <c r="Q38" s="127"/>
      <c r="R38" s="127"/>
      <c r="S38" s="127"/>
      <c r="T38" s="138"/>
      <c r="U38" s="138"/>
      <c r="V38" s="127"/>
      <c r="W38" s="127"/>
      <c r="X38" s="127"/>
      <c r="Y38" s="127"/>
      <c r="Z38" s="127"/>
      <c r="AA38" s="127"/>
      <c r="AB38" s="127"/>
      <c r="AC38" s="127"/>
      <c r="AD38" s="127"/>
      <c r="AE38" s="127"/>
      <c r="AF38" s="127"/>
      <c r="AG38" s="127"/>
      <c r="AH38" s="127"/>
      <c r="AI38" s="127"/>
      <c r="AJ38" s="127"/>
      <c r="AK38" s="127"/>
      <c r="AL38" s="127"/>
      <c r="AM38" s="127"/>
    </row>
    <row r="39" spans="1:39" s="75" customFormat="1" ht="15" customHeight="1" x14ac:dyDescent="0.25">
      <c r="A39" s="113" t="s">
        <v>774</v>
      </c>
      <c r="B39" s="137">
        <v>45365</v>
      </c>
      <c r="C39" s="137">
        <v>45400</v>
      </c>
      <c r="D39" s="78">
        <v>7252950</v>
      </c>
      <c r="E39" s="79">
        <v>7272992.2000000002</v>
      </c>
      <c r="F39" s="80"/>
      <c r="G39" s="81"/>
      <c r="H39" s="113"/>
      <c r="I39" s="137"/>
      <c r="J39" s="137"/>
      <c r="K39" s="80"/>
      <c r="L39" s="80"/>
      <c r="M39" s="130"/>
      <c r="N39" s="113"/>
      <c r="O39" s="113"/>
      <c r="P39" s="113"/>
      <c r="Q39" s="127"/>
      <c r="R39" s="127"/>
      <c r="S39" s="127"/>
      <c r="T39" s="138"/>
      <c r="U39" s="138"/>
      <c r="V39" s="127"/>
      <c r="W39" s="127"/>
      <c r="X39" s="127"/>
      <c r="Y39" s="127"/>
      <c r="Z39" s="127"/>
      <c r="AA39" s="127"/>
      <c r="AB39" s="127"/>
      <c r="AC39" s="127"/>
      <c r="AD39" s="127"/>
      <c r="AE39" s="127"/>
      <c r="AF39" s="127"/>
      <c r="AG39" s="127"/>
      <c r="AH39" s="127"/>
      <c r="AI39" s="127"/>
      <c r="AJ39" s="127"/>
      <c r="AK39" s="127"/>
      <c r="AL39" s="127"/>
      <c r="AM39" s="127"/>
    </row>
    <row r="40" spans="1:39" s="75" customFormat="1" ht="15" customHeight="1" x14ac:dyDescent="0.25">
      <c r="A40" s="113" t="s">
        <v>775</v>
      </c>
      <c r="B40" s="137">
        <v>45365</v>
      </c>
      <c r="C40" s="137">
        <v>45400</v>
      </c>
      <c r="D40" s="78">
        <v>86182850</v>
      </c>
      <c r="E40" s="79">
        <v>86450679.390000001</v>
      </c>
      <c r="F40" s="80"/>
      <c r="G40" s="81"/>
      <c r="H40" s="113"/>
      <c r="I40" s="137"/>
      <c r="J40" s="137"/>
      <c r="K40" s="80"/>
      <c r="L40" s="80"/>
      <c r="M40" s="130"/>
      <c r="N40" s="113"/>
      <c r="O40" s="113"/>
      <c r="P40" s="113"/>
      <c r="Q40" s="127"/>
      <c r="R40" s="127"/>
      <c r="S40" s="127"/>
      <c r="T40" s="138"/>
      <c r="U40" s="138"/>
      <c r="V40" s="127"/>
      <c r="W40" s="127"/>
      <c r="X40" s="127"/>
      <c r="Y40" s="127"/>
      <c r="Z40" s="127"/>
      <c r="AA40" s="127"/>
      <c r="AB40" s="127"/>
      <c r="AC40" s="127"/>
      <c r="AD40" s="127"/>
      <c r="AE40" s="127"/>
      <c r="AF40" s="127"/>
      <c r="AG40" s="127"/>
      <c r="AH40" s="127"/>
      <c r="AI40" s="127"/>
      <c r="AJ40" s="127"/>
      <c r="AK40" s="127"/>
      <c r="AL40" s="127"/>
      <c r="AM40" s="127"/>
    </row>
    <row r="41" spans="1:39" s="75" customFormat="1" ht="15" customHeight="1" x14ac:dyDescent="0.25">
      <c r="A41" s="113" t="s">
        <v>776</v>
      </c>
      <c r="B41" s="137">
        <v>45365</v>
      </c>
      <c r="C41" s="137">
        <v>45400</v>
      </c>
      <c r="D41" s="78">
        <v>343800</v>
      </c>
      <c r="E41" s="79">
        <v>344786.35</v>
      </c>
      <c r="F41" s="80"/>
      <c r="G41" s="81"/>
      <c r="H41" s="113"/>
      <c r="I41" s="137"/>
      <c r="J41" s="137"/>
      <c r="K41" s="80"/>
      <c r="L41" s="80"/>
      <c r="M41" s="130"/>
      <c r="N41" s="113"/>
      <c r="O41" s="113"/>
      <c r="P41" s="113"/>
      <c r="Q41" s="127"/>
      <c r="R41" s="127"/>
      <c r="S41" s="127"/>
      <c r="T41" s="138"/>
      <c r="U41" s="138"/>
      <c r="V41" s="127"/>
      <c r="W41" s="127"/>
      <c r="X41" s="127"/>
      <c r="Y41" s="127"/>
      <c r="Z41" s="127"/>
      <c r="AA41" s="127"/>
      <c r="AB41" s="127"/>
      <c r="AC41" s="127"/>
      <c r="AD41" s="127"/>
      <c r="AE41" s="127"/>
      <c r="AF41" s="127"/>
      <c r="AG41" s="127"/>
      <c r="AH41" s="127"/>
      <c r="AI41" s="127"/>
      <c r="AJ41" s="127"/>
      <c r="AK41" s="127"/>
      <c r="AL41" s="127"/>
      <c r="AM41" s="127"/>
    </row>
    <row r="42" spans="1:39" s="75" customFormat="1" ht="15" customHeight="1" x14ac:dyDescent="0.25">
      <c r="A42" s="113" t="s">
        <v>777</v>
      </c>
      <c r="B42" s="137">
        <v>45365</v>
      </c>
      <c r="C42" s="137">
        <v>45400</v>
      </c>
      <c r="D42" s="78">
        <v>4687400</v>
      </c>
      <c r="E42" s="79">
        <v>4702266.82</v>
      </c>
      <c r="F42" s="80"/>
      <c r="G42" s="81"/>
      <c r="H42" s="113"/>
      <c r="I42" s="137"/>
      <c r="J42" s="137"/>
      <c r="K42" s="80"/>
      <c r="L42" s="80"/>
      <c r="M42" s="130"/>
      <c r="N42" s="113"/>
      <c r="O42" s="113"/>
      <c r="P42" s="113"/>
      <c r="Q42" s="127"/>
      <c r="R42" s="127"/>
      <c r="S42" s="127"/>
      <c r="T42" s="138"/>
      <c r="U42" s="138"/>
      <c r="V42" s="127"/>
      <c r="W42" s="127"/>
      <c r="X42" s="127"/>
      <c r="Y42" s="127"/>
      <c r="Z42" s="127"/>
      <c r="AA42" s="127"/>
      <c r="AB42" s="127"/>
      <c r="AC42" s="127"/>
      <c r="AD42" s="127"/>
      <c r="AE42" s="127"/>
      <c r="AF42" s="127"/>
      <c r="AG42" s="127"/>
      <c r="AH42" s="127"/>
      <c r="AI42" s="127"/>
      <c r="AJ42" s="127"/>
      <c r="AK42" s="127"/>
      <c r="AL42" s="127"/>
      <c r="AM42" s="127"/>
    </row>
    <row r="43" spans="1:39" s="75" customFormat="1" ht="15" customHeight="1" x14ac:dyDescent="0.25">
      <c r="A43" s="113" t="s">
        <v>778</v>
      </c>
      <c r="B43" s="137">
        <v>45365</v>
      </c>
      <c r="C43" s="137">
        <v>45400</v>
      </c>
      <c r="D43" s="78">
        <v>56550</v>
      </c>
      <c r="E43" s="79">
        <v>56720.78</v>
      </c>
      <c r="F43" s="80"/>
      <c r="G43" s="81"/>
      <c r="H43" s="113"/>
      <c r="I43" s="137"/>
      <c r="J43" s="137"/>
      <c r="K43" s="80"/>
      <c r="L43" s="80"/>
      <c r="M43" s="130"/>
      <c r="N43" s="113"/>
      <c r="O43" s="113"/>
      <c r="P43" s="113"/>
      <c r="Q43" s="127"/>
      <c r="R43" s="127"/>
      <c r="S43" s="127"/>
      <c r="T43" s="138"/>
      <c r="U43" s="138"/>
      <c r="V43" s="127"/>
      <c r="W43" s="127"/>
      <c r="X43" s="127"/>
      <c r="Y43" s="127"/>
      <c r="Z43" s="127"/>
      <c r="AA43" s="127"/>
      <c r="AB43" s="127"/>
      <c r="AC43" s="127"/>
      <c r="AD43" s="127"/>
      <c r="AE43" s="127"/>
      <c r="AF43" s="127"/>
      <c r="AG43" s="127"/>
      <c r="AH43" s="127"/>
      <c r="AI43" s="127"/>
      <c r="AJ43" s="127"/>
      <c r="AK43" s="127"/>
      <c r="AL43" s="127"/>
      <c r="AM43" s="127"/>
    </row>
    <row r="44" spans="1:39" s="75" customFormat="1" ht="15" customHeight="1" x14ac:dyDescent="0.25">
      <c r="A44" s="113" t="s">
        <v>779</v>
      </c>
      <c r="B44" s="137">
        <v>45365</v>
      </c>
      <c r="C44" s="137">
        <v>45400</v>
      </c>
      <c r="D44" s="78">
        <v>286800</v>
      </c>
      <c r="E44" s="79">
        <v>287588.21999999997</v>
      </c>
      <c r="F44" s="80"/>
      <c r="G44" s="81"/>
      <c r="H44" s="113"/>
      <c r="I44" s="137"/>
      <c r="J44" s="137"/>
      <c r="K44" s="80"/>
      <c r="L44" s="80"/>
      <c r="M44" s="130"/>
      <c r="N44" s="113"/>
      <c r="O44" s="113"/>
      <c r="P44" s="113"/>
      <c r="Q44" s="127"/>
      <c r="R44" s="127"/>
      <c r="S44" s="127"/>
      <c r="T44" s="138"/>
      <c r="U44" s="138"/>
      <c r="V44" s="127"/>
      <c r="W44" s="127"/>
      <c r="X44" s="127"/>
      <c r="Y44" s="127"/>
      <c r="Z44" s="127"/>
      <c r="AA44" s="127"/>
      <c r="AB44" s="127"/>
      <c r="AC44" s="127"/>
      <c r="AD44" s="127"/>
      <c r="AE44" s="127"/>
      <c r="AF44" s="127"/>
      <c r="AG44" s="127"/>
      <c r="AH44" s="127"/>
      <c r="AI44" s="127"/>
      <c r="AJ44" s="127"/>
      <c r="AK44" s="127"/>
      <c r="AL44" s="127"/>
      <c r="AM44" s="127"/>
    </row>
    <row r="45" spans="1:39" s="75" customFormat="1" ht="15" customHeight="1" x14ac:dyDescent="0.25">
      <c r="A45" s="113" t="s">
        <v>780</v>
      </c>
      <c r="B45" s="137">
        <v>45365</v>
      </c>
      <c r="C45" s="137">
        <v>45400</v>
      </c>
      <c r="D45" s="78">
        <v>1372950</v>
      </c>
      <c r="E45" s="79">
        <v>1376791.69</v>
      </c>
      <c r="F45" s="80"/>
      <c r="G45" s="81"/>
      <c r="H45" s="113"/>
      <c r="I45" s="137"/>
      <c r="J45" s="137"/>
      <c r="K45" s="80"/>
      <c r="L45" s="80"/>
      <c r="M45" s="130"/>
      <c r="N45" s="113"/>
      <c r="O45" s="113"/>
      <c r="P45" s="113"/>
      <c r="Q45" s="127"/>
      <c r="R45" s="127"/>
      <c r="S45" s="127"/>
      <c r="T45" s="138"/>
      <c r="U45" s="138"/>
      <c r="V45" s="127"/>
      <c r="W45" s="127"/>
      <c r="X45" s="127"/>
      <c r="Y45" s="127"/>
      <c r="Z45" s="127"/>
      <c r="AA45" s="127"/>
      <c r="AB45" s="127"/>
      <c r="AC45" s="127"/>
      <c r="AD45" s="127"/>
      <c r="AE45" s="127"/>
      <c r="AF45" s="127"/>
      <c r="AG45" s="127"/>
      <c r="AH45" s="127"/>
      <c r="AI45" s="127"/>
      <c r="AJ45" s="127"/>
      <c r="AK45" s="127"/>
      <c r="AL45" s="127"/>
      <c r="AM45" s="127"/>
    </row>
    <row r="46" spans="1:39" s="75" customFormat="1" ht="15" customHeight="1" x14ac:dyDescent="0.25">
      <c r="A46" s="113" t="s">
        <v>781</v>
      </c>
      <c r="B46" s="137">
        <v>45365</v>
      </c>
      <c r="C46" s="137">
        <v>45400</v>
      </c>
      <c r="D46" s="78">
        <v>2010000</v>
      </c>
      <c r="E46" s="79">
        <v>2016371.83</v>
      </c>
      <c r="F46" s="80"/>
      <c r="G46" s="81"/>
      <c r="H46" s="113"/>
      <c r="I46" s="137"/>
      <c r="J46" s="137"/>
      <c r="K46" s="80"/>
      <c r="L46" s="80"/>
      <c r="M46" s="130"/>
      <c r="N46" s="113"/>
      <c r="O46" s="113"/>
      <c r="P46" s="113"/>
      <c r="Q46" s="127"/>
      <c r="R46" s="127"/>
      <c r="S46" s="127"/>
      <c r="T46" s="138"/>
      <c r="U46" s="138"/>
      <c r="V46" s="127"/>
      <c r="W46" s="127"/>
      <c r="X46" s="127"/>
      <c r="Y46" s="127"/>
      <c r="Z46" s="127"/>
      <c r="AA46" s="127"/>
      <c r="AB46" s="127"/>
      <c r="AC46" s="127"/>
      <c r="AD46" s="127"/>
      <c r="AE46" s="127"/>
      <c r="AF46" s="127"/>
      <c r="AG46" s="127"/>
      <c r="AH46" s="127"/>
      <c r="AI46" s="127"/>
      <c r="AJ46" s="127"/>
      <c r="AK46" s="127"/>
      <c r="AL46" s="127"/>
      <c r="AM46" s="127"/>
    </row>
    <row r="47" spans="1:39" s="75" customFormat="1" ht="15" customHeight="1" x14ac:dyDescent="0.25">
      <c r="A47" s="113" t="s">
        <v>782</v>
      </c>
      <c r="B47" s="137">
        <v>45365</v>
      </c>
      <c r="C47" s="137">
        <v>45400</v>
      </c>
      <c r="D47" s="78">
        <v>302250</v>
      </c>
      <c r="E47" s="79">
        <v>303095.73</v>
      </c>
      <c r="F47" s="80"/>
      <c r="G47" s="81"/>
      <c r="H47" s="113"/>
      <c r="I47" s="137"/>
      <c r="J47" s="137"/>
      <c r="K47" s="80"/>
      <c r="L47" s="80"/>
      <c r="M47" s="130"/>
      <c r="N47" s="113"/>
      <c r="O47" s="113"/>
      <c r="P47" s="113"/>
      <c r="Q47" s="127"/>
      <c r="R47" s="127"/>
      <c r="S47" s="127"/>
      <c r="T47" s="138"/>
      <c r="U47" s="138"/>
      <c r="V47" s="127"/>
      <c r="W47" s="127"/>
      <c r="X47" s="127"/>
      <c r="Y47" s="127"/>
      <c r="Z47" s="127"/>
      <c r="AA47" s="127"/>
      <c r="AB47" s="127"/>
      <c r="AC47" s="127"/>
      <c r="AD47" s="127"/>
      <c r="AE47" s="127"/>
      <c r="AF47" s="127"/>
      <c r="AG47" s="127"/>
      <c r="AH47" s="127"/>
      <c r="AI47" s="127"/>
      <c r="AJ47" s="127"/>
      <c r="AK47" s="127"/>
      <c r="AL47" s="127"/>
      <c r="AM47" s="127"/>
    </row>
    <row r="48" spans="1:39" s="75" customFormat="1" ht="15" customHeight="1" x14ac:dyDescent="0.25">
      <c r="A48" s="113" t="s">
        <v>783</v>
      </c>
      <c r="B48" s="137">
        <v>45365</v>
      </c>
      <c r="C48" s="137">
        <v>45400</v>
      </c>
      <c r="D48" s="78">
        <v>34691200</v>
      </c>
      <c r="E48" s="79">
        <v>34792369.810000002</v>
      </c>
      <c r="F48" s="80"/>
      <c r="G48" s="81"/>
      <c r="H48" s="113"/>
      <c r="I48" s="137"/>
      <c r="J48" s="137"/>
      <c r="K48" s="80"/>
      <c r="L48" s="80"/>
      <c r="M48" s="130"/>
      <c r="N48" s="113"/>
      <c r="O48" s="113"/>
      <c r="P48" s="113"/>
      <c r="Q48" s="127"/>
      <c r="R48" s="127"/>
      <c r="S48" s="127"/>
      <c r="T48" s="138"/>
      <c r="U48" s="138"/>
      <c r="V48" s="127"/>
      <c r="W48" s="127"/>
      <c r="X48" s="127"/>
      <c r="Y48" s="127"/>
      <c r="Z48" s="127"/>
      <c r="AA48" s="127"/>
      <c r="AB48" s="127"/>
      <c r="AC48" s="127"/>
      <c r="AD48" s="127"/>
      <c r="AE48" s="127"/>
      <c r="AF48" s="127"/>
      <c r="AG48" s="127"/>
      <c r="AH48" s="127"/>
      <c r="AI48" s="127"/>
      <c r="AJ48" s="127"/>
      <c r="AK48" s="127"/>
      <c r="AL48" s="127"/>
      <c r="AM48" s="127"/>
    </row>
    <row r="49" spans="1:39" s="75" customFormat="1" ht="15" customHeight="1" x14ac:dyDescent="0.25">
      <c r="A49" s="113" t="s">
        <v>784</v>
      </c>
      <c r="B49" s="137">
        <v>45365</v>
      </c>
      <c r="C49" s="137">
        <v>45400</v>
      </c>
      <c r="D49" s="78">
        <v>5127500</v>
      </c>
      <c r="E49" s="79">
        <v>5142584.74</v>
      </c>
      <c r="F49" s="80"/>
      <c r="G49" s="81"/>
      <c r="H49" s="113"/>
      <c r="I49" s="137"/>
      <c r="J49" s="137"/>
      <c r="K49" s="80"/>
      <c r="L49" s="80"/>
      <c r="M49" s="130"/>
      <c r="N49" s="113"/>
      <c r="O49" s="113"/>
      <c r="P49" s="113"/>
      <c r="Q49" s="127"/>
      <c r="R49" s="127"/>
      <c r="S49" s="127"/>
      <c r="T49" s="138"/>
      <c r="U49" s="138"/>
      <c r="V49" s="127"/>
      <c r="W49" s="127"/>
      <c r="X49" s="127"/>
      <c r="Y49" s="127"/>
      <c r="Z49" s="127"/>
      <c r="AA49" s="127"/>
      <c r="AB49" s="127"/>
      <c r="AC49" s="127"/>
      <c r="AD49" s="127"/>
      <c r="AE49" s="127"/>
      <c r="AF49" s="127"/>
      <c r="AG49" s="127"/>
      <c r="AH49" s="127"/>
      <c r="AI49" s="127"/>
      <c r="AJ49" s="127"/>
      <c r="AK49" s="127"/>
      <c r="AL49" s="127"/>
      <c r="AM49" s="127"/>
    </row>
    <row r="50" spans="1:39" s="75" customFormat="1" ht="15" customHeight="1" x14ac:dyDescent="0.25">
      <c r="A50" s="113" t="s">
        <v>785</v>
      </c>
      <c r="B50" s="137">
        <v>45365</v>
      </c>
      <c r="C50" s="137">
        <v>45400</v>
      </c>
      <c r="D50" s="78">
        <v>13194500</v>
      </c>
      <c r="E50" s="79">
        <v>13225516.91</v>
      </c>
      <c r="F50" s="80"/>
      <c r="G50" s="81"/>
      <c r="H50" s="113"/>
      <c r="I50" s="137"/>
      <c r="J50" s="137"/>
      <c r="K50" s="80"/>
      <c r="L50" s="80"/>
      <c r="M50" s="130"/>
      <c r="N50" s="113"/>
      <c r="O50" s="113"/>
      <c r="P50" s="113"/>
      <c r="Q50" s="127"/>
      <c r="R50" s="127"/>
      <c r="S50" s="127"/>
      <c r="T50" s="138"/>
      <c r="U50" s="138"/>
      <c r="V50" s="127"/>
      <c r="W50" s="127"/>
      <c r="X50" s="127"/>
      <c r="Y50" s="127"/>
      <c r="Z50" s="127"/>
      <c r="AA50" s="127"/>
      <c r="AB50" s="127"/>
      <c r="AC50" s="127"/>
      <c r="AD50" s="127"/>
      <c r="AE50" s="127"/>
      <c r="AF50" s="127"/>
      <c r="AG50" s="127"/>
      <c r="AH50" s="127"/>
      <c r="AI50" s="127"/>
      <c r="AJ50" s="127"/>
      <c r="AK50" s="127"/>
      <c r="AL50" s="127"/>
      <c r="AM50" s="127"/>
    </row>
    <row r="51" spans="1:39" s="75" customFormat="1" ht="15" customHeight="1" x14ac:dyDescent="0.25">
      <c r="A51" s="113" t="s">
        <v>786</v>
      </c>
      <c r="B51" s="137">
        <v>45365</v>
      </c>
      <c r="C51" s="137">
        <v>45400</v>
      </c>
      <c r="D51" s="78">
        <v>11070450</v>
      </c>
      <c r="E51" s="79">
        <v>11101799.4</v>
      </c>
      <c r="F51" s="80"/>
      <c r="G51" s="81"/>
      <c r="H51" s="113"/>
      <c r="I51" s="137"/>
      <c r="J51" s="137"/>
      <c r="K51" s="80"/>
      <c r="L51" s="80"/>
      <c r="M51" s="130"/>
      <c r="N51" s="113"/>
      <c r="O51" s="113"/>
      <c r="P51" s="113"/>
      <c r="Q51" s="127"/>
      <c r="R51" s="127"/>
      <c r="S51" s="127"/>
      <c r="T51" s="138"/>
      <c r="U51" s="138"/>
      <c r="V51" s="127"/>
      <c r="W51" s="127"/>
      <c r="X51" s="127"/>
      <c r="Y51" s="127"/>
      <c r="Z51" s="127"/>
      <c r="AA51" s="127"/>
      <c r="AB51" s="127"/>
      <c r="AC51" s="127"/>
      <c r="AD51" s="127"/>
      <c r="AE51" s="127"/>
      <c r="AF51" s="127"/>
      <c r="AG51" s="127"/>
      <c r="AH51" s="127"/>
      <c r="AI51" s="127"/>
      <c r="AJ51" s="127"/>
      <c r="AK51" s="127"/>
      <c r="AL51" s="127"/>
      <c r="AM51" s="127"/>
    </row>
    <row r="52" spans="1:39" s="75" customFormat="1" ht="15" customHeight="1" x14ac:dyDescent="0.25">
      <c r="A52" s="113" t="s">
        <v>787</v>
      </c>
      <c r="B52" s="137">
        <v>45365</v>
      </c>
      <c r="C52" s="137">
        <v>45400</v>
      </c>
      <c r="D52" s="78">
        <v>28277414.5</v>
      </c>
      <c r="E52" s="79">
        <v>28355519.359999999</v>
      </c>
      <c r="F52" s="80"/>
      <c r="G52" s="81"/>
      <c r="H52" s="113"/>
      <c r="I52" s="137"/>
      <c r="J52" s="137"/>
      <c r="K52" s="80"/>
      <c r="L52" s="80"/>
      <c r="M52" s="130"/>
      <c r="N52" s="113"/>
      <c r="O52" s="113"/>
      <c r="P52" s="113"/>
      <c r="Q52" s="127"/>
      <c r="R52" s="127"/>
      <c r="S52" s="127"/>
      <c r="T52" s="138"/>
      <c r="U52" s="138"/>
      <c r="V52" s="127"/>
      <c r="W52" s="127"/>
      <c r="X52" s="127"/>
      <c r="Y52" s="127"/>
      <c r="Z52" s="127"/>
      <c r="AA52" s="127"/>
      <c r="AB52" s="127"/>
      <c r="AC52" s="127"/>
      <c r="AD52" s="127"/>
      <c r="AE52" s="127"/>
      <c r="AF52" s="127"/>
      <c r="AG52" s="127"/>
      <c r="AH52" s="127"/>
      <c r="AI52" s="127"/>
      <c r="AJ52" s="127"/>
      <c r="AK52" s="127"/>
      <c r="AL52" s="127"/>
      <c r="AM52" s="127"/>
    </row>
    <row r="53" spans="1:39" s="75" customFormat="1" ht="15" customHeight="1" x14ac:dyDescent="0.25">
      <c r="A53" s="113" t="s">
        <v>788</v>
      </c>
      <c r="B53" s="137">
        <v>45372</v>
      </c>
      <c r="C53" s="160" t="s">
        <v>450</v>
      </c>
      <c r="D53" s="78">
        <v>9015585.3699999992</v>
      </c>
      <c r="E53" s="79">
        <v>9025848.5999999996</v>
      </c>
      <c r="F53" s="80"/>
      <c r="G53" s="81"/>
      <c r="H53" s="113"/>
      <c r="I53" s="137"/>
      <c r="J53" s="137"/>
      <c r="K53" s="80"/>
      <c r="L53" s="80"/>
      <c r="M53" s="130"/>
      <c r="N53" s="113"/>
      <c r="O53" s="113"/>
      <c r="P53" s="113"/>
      <c r="Q53" s="127"/>
      <c r="R53" s="127"/>
      <c r="S53" s="127"/>
      <c r="T53" s="138"/>
      <c r="U53" s="138"/>
      <c r="V53" s="127"/>
      <c r="W53" s="127"/>
      <c r="X53" s="127"/>
      <c r="Y53" s="127"/>
      <c r="Z53" s="127"/>
      <c r="AA53" s="127"/>
      <c r="AB53" s="127"/>
      <c r="AC53" s="127"/>
      <c r="AD53" s="127"/>
      <c r="AE53" s="127"/>
      <c r="AF53" s="127"/>
      <c r="AG53" s="127"/>
      <c r="AH53" s="127"/>
      <c r="AI53" s="127"/>
      <c r="AJ53" s="127"/>
      <c r="AK53" s="127"/>
      <c r="AL53" s="127"/>
      <c r="AM53" s="127"/>
    </row>
    <row r="54" spans="1:39" s="75" customFormat="1" ht="15" customHeight="1" x14ac:dyDescent="0.25">
      <c r="A54" s="113" t="s">
        <v>789</v>
      </c>
      <c r="B54" s="137">
        <v>45365</v>
      </c>
      <c r="C54" s="137">
        <v>45400</v>
      </c>
      <c r="D54" s="78">
        <v>1223400</v>
      </c>
      <c r="E54" s="79">
        <v>1227038.92</v>
      </c>
      <c r="F54" s="80"/>
      <c r="G54" s="81"/>
      <c r="H54" s="113"/>
      <c r="I54" s="137"/>
      <c r="J54" s="137"/>
      <c r="K54" s="80"/>
      <c r="L54" s="80"/>
      <c r="M54" s="130"/>
      <c r="N54" s="113"/>
      <c r="O54" s="113"/>
      <c r="P54" s="113"/>
      <c r="Q54" s="127"/>
      <c r="R54" s="127"/>
      <c r="S54" s="127"/>
      <c r="T54" s="138"/>
      <c r="U54" s="138"/>
      <c r="V54" s="127"/>
      <c r="W54" s="127"/>
      <c r="X54" s="127"/>
      <c r="Y54" s="127"/>
      <c r="Z54" s="127"/>
      <c r="AA54" s="127"/>
      <c r="AB54" s="127"/>
      <c r="AC54" s="127"/>
      <c r="AD54" s="127"/>
      <c r="AE54" s="127"/>
      <c r="AF54" s="127"/>
      <c r="AG54" s="127"/>
      <c r="AH54" s="127"/>
      <c r="AI54" s="127"/>
      <c r="AJ54" s="127"/>
      <c r="AK54" s="127"/>
      <c r="AL54" s="127"/>
      <c r="AM54" s="127"/>
    </row>
    <row r="55" spans="1:39" s="75" customFormat="1" ht="15" customHeight="1" x14ac:dyDescent="0.25">
      <c r="A55" s="113" t="s">
        <v>790</v>
      </c>
      <c r="B55" s="137">
        <v>45365</v>
      </c>
      <c r="C55" s="137">
        <v>45400</v>
      </c>
      <c r="D55" s="78">
        <v>327750</v>
      </c>
      <c r="E55" s="79">
        <v>328684.11</v>
      </c>
      <c r="F55" s="80"/>
      <c r="G55" s="81"/>
      <c r="H55" s="113"/>
      <c r="I55" s="137"/>
      <c r="J55" s="137"/>
      <c r="K55" s="80"/>
      <c r="L55" s="80"/>
      <c r="M55" s="130"/>
      <c r="N55" s="113"/>
      <c r="O55" s="113"/>
      <c r="P55" s="113"/>
      <c r="Q55" s="127"/>
      <c r="R55" s="127"/>
      <c r="S55" s="127"/>
      <c r="T55" s="138"/>
      <c r="U55" s="138"/>
      <c r="V55" s="127"/>
      <c r="W55" s="127"/>
      <c r="X55" s="127"/>
      <c r="Y55" s="127"/>
      <c r="Z55" s="127"/>
      <c r="AA55" s="127"/>
      <c r="AB55" s="127"/>
      <c r="AC55" s="127"/>
      <c r="AD55" s="127"/>
      <c r="AE55" s="127"/>
      <c r="AF55" s="127"/>
      <c r="AG55" s="127"/>
      <c r="AH55" s="127"/>
      <c r="AI55" s="127"/>
      <c r="AJ55" s="127"/>
      <c r="AK55" s="127"/>
      <c r="AL55" s="127"/>
      <c r="AM55" s="127"/>
    </row>
    <row r="56" spans="1:39" s="75" customFormat="1" ht="15" customHeight="1" x14ac:dyDescent="0.25">
      <c r="A56" s="113" t="s">
        <v>791</v>
      </c>
      <c r="B56" s="137">
        <v>45365</v>
      </c>
      <c r="C56" s="137">
        <v>45400</v>
      </c>
      <c r="D56" s="78">
        <v>752350</v>
      </c>
      <c r="E56" s="79">
        <v>754494.25</v>
      </c>
      <c r="F56" s="80"/>
      <c r="G56" s="81"/>
      <c r="H56" s="113"/>
      <c r="I56" s="137"/>
      <c r="J56" s="137"/>
      <c r="K56" s="80"/>
      <c r="L56" s="80"/>
      <c r="M56" s="130"/>
      <c r="N56" s="113"/>
      <c r="O56" s="113"/>
      <c r="P56" s="113"/>
      <c r="Q56" s="127"/>
      <c r="R56" s="127"/>
      <c r="S56" s="127"/>
      <c r="T56" s="138"/>
      <c r="U56" s="138"/>
      <c r="V56" s="127"/>
      <c r="W56" s="127"/>
      <c r="X56" s="127"/>
      <c r="Y56" s="127"/>
      <c r="Z56" s="127"/>
      <c r="AA56" s="127"/>
      <c r="AB56" s="127"/>
      <c r="AC56" s="127"/>
      <c r="AD56" s="127"/>
      <c r="AE56" s="127"/>
      <c r="AF56" s="127"/>
      <c r="AG56" s="127"/>
      <c r="AH56" s="127"/>
      <c r="AI56" s="127"/>
      <c r="AJ56" s="127"/>
      <c r="AK56" s="127"/>
      <c r="AL56" s="127"/>
      <c r="AM56" s="127"/>
    </row>
    <row r="57" spans="1:39" s="75" customFormat="1" ht="15" customHeight="1" x14ac:dyDescent="0.25">
      <c r="A57" s="113" t="s">
        <v>792</v>
      </c>
      <c r="B57" s="137">
        <v>45365</v>
      </c>
      <c r="C57" s="137">
        <v>45400</v>
      </c>
      <c r="D57" s="78">
        <v>2758800</v>
      </c>
      <c r="E57" s="79">
        <v>2767739.95</v>
      </c>
      <c r="F57" s="80"/>
      <c r="G57" s="81"/>
      <c r="H57" s="113"/>
      <c r="I57" s="137"/>
      <c r="J57" s="137"/>
      <c r="K57" s="80"/>
      <c r="L57" s="80"/>
      <c r="M57" s="130"/>
      <c r="N57" s="113"/>
      <c r="O57" s="113"/>
      <c r="P57" s="113"/>
      <c r="Q57" s="127"/>
      <c r="R57" s="127"/>
      <c r="S57" s="127"/>
      <c r="T57" s="127"/>
      <c r="U57" s="127"/>
      <c r="V57" s="127"/>
      <c r="W57" s="127"/>
      <c r="X57" s="127"/>
      <c r="Y57" s="127"/>
      <c r="Z57" s="127"/>
      <c r="AA57" s="127"/>
      <c r="AB57" s="127"/>
      <c r="AC57" s="127"/>
      <c r="AD57" s="127"/>
      <c r="AE57" s="127"/>
      <c r="AF57" s="127"/>
      <c r="AG57" s="127"/>
      <c r="AH57" s="127"/>
      <c r="AI57" s="127"/>
      <c r="AJ57" s="127"/>
      <c r="AK57" s="127"/>
      <c r="AL57" s="127"/>
      <c r="AM57" s="127"/>
    </row>
    <row r="58" spans="1:39" s="75" customFormat="1" ht="15" customHeight="1" x14ac:dyDescent="0.25">
      <c r="A58" s="113" t="s">
        <v>793</v>
      </c>
      <c r="B58" s="137">
        <v>45365</v>
      </c>
      <c r="C58" s="137">
        <v>45400</v>
      </c>
      <c r="D58" s="78">
        <v>2526600</v>
      </c>
      <c r="E58" s="79">
        <v>2534820.19</v>
      </c>
      <c r="F58" s="80"/>
      <c r="G58" s="81"/>
      <c r="H58" s="113"/>
      <c r="I58" s="137"/>
      <c r="J58" s="137"/>
      <c r="K58" s="80"/>
      <c r="L58" s="80"/>
      <c r="M58" s="130"/>
      <c r="N58" s="113"/>
      <c r="O58" s="113"/>
      <c r="P58" s="113"/>
      <c r="Q58" s="127"/>
      <c r="R58" s="127"/>
      <c r="S58" s="127"/>
      <c r="T58" s="127"/>
      <c r="U58" s="127"/>
      <c r="V58" s="127"/>
      <c r="W58" s="127"/>
      <c r="X58" s="127"/>
      <c r="Y58" s="127"/>
      <c r="Z58" s="127"/>
      <c r="AA58" s="127"/>
      <c r="AB58" s="127"/>
      <c r="AC58" s="127"/>
      <c r="AD58" s="127"/>
      <c r="AE58" s="127"/>
      <c r="AF58" s="127"/>
      <c r="AG58" s="127"/>
      <c r="AH58" s="127"/>
      <c r="AI58" s="127"/>
      <c r="AJ58" s="127"/>
      <c r="AK58" s="127"/>
      <c r="AL58" s="127"/>
      <c r="AM58" s="127"/>
    </row>
    <row r="59" spans="1:39" s="75" customFormat="1" ht="15" customHeight="1" x14ac:dyDescent="0.25">
      <c r="A59" s="113" t="s">
        <v>794</v>
      </c>
      <c r="B59" s="137">
        <v>45365</v>
      </c>
      <c r="C59" s="137">
        <v>45400</v>
      </c>
      <c r="D59" s="78">
        <v>2593200</v>
      </c>
      <c r="E59" s="79">
        <v>2600664.7200000002</v>
      </c>
      <c r="F59" s="80"/>
      <c r="G59" s="81"/>
      <c r="H59" s="113"/>
      <c r="I59" s="137"/>
      <c r="J59" s="137"/>
      <c r="K59" s="80"/>
      <c r="L59" s="80"/>
      <c r="M59" s="130"/>
      <c r="N59" s="113"/>
      <c r="O59" s="113"/>
      <c r="P59" s="113"/>
      <c r="Q59" s="127"/>
      <c r="R59" s="127"/>
      <c r="S59" s="127"/>
      <c r="T59" s="127"/>
      <c r="U59" s="127"/>
      <c r="V59" s="127"/>
      <c r="W59" s="127"/>
      <c r="X59" s="127"/>
      <c r="Y59" s="127"/>
      <c r="Z59" s="127"/>
      <c r="AA59" s="127"/>
      <c r="AB59" s="127"/>
      <c r="AC59" s="127"/>
      <c r="AD59" s="127"/>
      <c r="AE59" s="127"/>
      <c r="AF59" s="127"/>
      <c r="AG59" s="127"/>
      <c r="AH59" s="127"/>
      <c r="AI59" s="127"/>
      <c r="AJ59" s="127"/>
      <c r="AK59" s="127"/>
      <c r="AL59" s="127"/>
      <c r="AM59" s="127"/>
    </row>
    <row r="60" spans="1:39" s="75" customFormat="1" ht="15" customHeight="1" x14ac:dyDescent="0.25">
      <c r="A60" s="113" t="s">
        <v>795</v>
      </c>
      <c r="B60" s="137">
        <v>45377</v>
      </c>
      <c r="C60" s="160" t="s">
        <v>450</v>
      </c>
      <c r="D60" s="78">
        <v>3269576.06</v>
      </c>
      <c r="E60" s="79">
        <v>3271865.65</v>
      </c>
      <c r="F60" s="80"/>
      <c r="G60" s="81"/>
      <c r="H60" s="113"/>
      <c r="I60" s="137"/>
      <c r="J60" s="137"/>
      <c r="K60" s="80"/>
      <c r="L60" s="80"/>
      <c r="M60" s="130"/>
      <c r="N60" s="113"/>
      <c r="O60" s="113"/>
      <c r="P60" s="113"/>
      <c r="Q60" s="127"/>
      <c r="R60" s="127"/>
      <c r="S60" s="127"/>
      <c r="T60" s="127"/>
      <c r="U60" s="127"/>
      <c r="V60" s="127"/>
      <c r="W60" s="127"/>
      <c r="X60" s="127"/>
      <c r="Y60" s="127"/>
      <c r="Z60" s="127"/>
      <c r="AA60" s="127"/>
      <c r="AB60" s="127"/>
      <c r="AC60" s="127"/>
      <c r="AD60" s="127"/>
      <c r="AE60" s="127"/>
      <c r="AF60" s="127"/>
      <c r="AG60" s="127"/>
      <c r="AH60" s="127"/>
      <c r="AI60" s="127"/>
      <c r="AJ60" s="127"/>
      <c r="AK60" s="127"/>
      <c r="AL60" s="127"/>
      <c r="AM60" s="127"/>
    </row>
    <row r="61" spans="1:39" s="75" customFormat="1" ht="15" customHeight="1" x14ac:dyDescent="0.25">
      <c r="A61" s="113" t="s">
        <v>796</v>
      </c>
      <c r="B61" s="137">
        <v>45344</v>
      </c>
      <c r="C61" s="160" t="s">
        <v>450</v>
      </c>
      <c r="D61" s="78">
        <v>4031662.66</v>
      </c>
      <c r="E61" s="79">
        <v>4046172.4</v>
      </c>
      <c r="F61" s="80"/>
      <c r="G61" s="81"/>
      <c r="H61" s="113"/>
      <c r="I61" s="137"/>
      <c r="J61" s="137"/>
      <c r="K61" s="80"/>
      <c r="L61" s="80"/>
      <c r="M61" s="130"/>
      <c r="N61" s="113"/>
      <c r="O61" s="113"/>
      <c r="P61" s="113"/>
      <c r="Q61" s="127"/>
      <c r="R61" s="127"/>
      <c r="S61" s="127"/>
      <c r="T61" s="127"/>
      <c r="U61" s="127"/>
      <c r="V61" s="127"/>
      <c r="W61" s="127"/>
      <c r="X61" s="127"/>
      <c r="Y61" s="127"/>
      <c r="Z61" s="127"/>
      <c r="AA61" s="127"/>
      <c r="AB61" s="127"/>
      <c r="AC61" s="127"/>
      <c r="AD61" s="127"/>
      <c r="AE61" s="127"/>
      <c r="AF61" s="127"/>
      <c r="AG61" s="127"/>
      <c r="AH61" s="127"/>
      <c r="AI61" s="127"/>
      <c r="AJ61" s="127"/>
      <c r="AK61" s="127"/>
      <c r="AL61" s="127"/>
      <c r="AM61" s="127"/>
    </row>
    <row r="62" spans="1:39" s="75" customFormat="1" ht="15" customHeight="1" x14ac:dyDescent="0.25">
      <c r="A62" s="113" t="s">
        <v>797</v>
      </c>
      <c r="B62" s="137">
        <v>45365</v>
      </c>
      <c r="C62" s="137">
        <v>45400</v>
      </c>
      <c r="D62" s="78">
        <v>9686983.0500000007</v>
      </c>
      <c r="E62" s="79">
        <v>9718400.2799999993</v>
      </c>
      <c r="F62" s="80"/>
      <c r="G62" s="81"/>
      <c r="H62" s="113"/>
      <c r="I62" s="137"/>
      <c r="J62" s="137"/>
      <c r="K62" s="80"/>
      <c r="L62" s="80"/>
      <c r="M62" s="130"/>
      <c r="N62" s="113"/>
      <c r="O62" s="113"/>
      <c r="P62" s="113"/>
      <c r="Q62" s="127"/>
      <c r="R62" s="127"/>
      <c r="S62" s="127"/>
      <c r="T62" s="127"/>
      <c r="U62" s="127"/>
      <c r="V62" s="127"/>
      <c r="W62" s="127"/>
      <c r="X62" s="127"/>
      <c r="Y62" s="127"/>
      <c r="Z62" s="127"/>
      <c r="AA62" s="127"/>
      <c r="AB62" s="127"/>
      <c r="AC62" s="127"/>
      <c r="AD62" s="127"/>
      <c r="AE62" s="127"/>
      <c r="AF62" s="127"/>
      <c r="AG62" s="127"/>
      <c r="AH62" s="127"/>
      <c r="AI62" s="127"/>
      <c r="AJ62" s="127"/>
      <c r="AK62" s="127"/>
      <c r="AL62" s="127"/>
      <c r="AM62" s="127"/>
    </row>
    <row r="63" spans="1:39" s="75" customFormat="1" ht="15" customHeight="1" x14ac:dyDescent="0.25">
      <c r="A63" s="113" t="s">
        <v>798</v>
      </c>
      <c r="B63" s="137">
        <v>45365</v>
      </c>
      <c r="C63" s="137">
        <v>45400</v>
      </c>
      <c r="D63" s="78">
        <v>711000</v>
      </c>
      <c r="E63" s="79">
        <v>713207.7</v>
      </c>
      <c r="F63" s="80"/>
      <c r="G63" s="81"/>
      <c r="H63" s="113"/>
      <c r="I63" s="137"/>
      <c r="J63" s="137"/>
      <c r="K63" s="80"/>
      <c r="L63" s="80"/>
      <c r="M63" s="130"/>
      <c r="N63" s="113"/>
      <c r="O63" s="113"/>
      <c r="P63" s="113"/>
      <c r="Q63" s="127"/>
      <c r="R63" s="127"/>
      <c r="S63" s="127"/>
      <c r="T63" s="127"/>
      <c r="U63" s="127"/>
      <c r="V63" s="127"/>
      <c r="W63" s="127"/>
      <c r="X63" s="127"/>
      <c r="Y63" s="127"/>
      <c r="Z63" s="127"/>
      <c r="AA63" s="127"/>
      <c r="AB63" s="127"/>
      <c r="AC63" s="127"/>
      <c r="AD63" s="127"/>
      <c r="AE63" s="127"/>
      <c r="AF63" s="127"/>
      <c r="AG63" s="127"/>
      <c r="AH63" s="127"/>
      <c r="AI63" s="127"/>
      <c r="AJ63" s="127"/>
      <c r="AK63" s="127"/>
      <c r="AL63" s="127"/>
      <c r="AM63" s="127"/>
    </row>
    <row r="64" spans="1:39" s="75" customFormat="1" ht="15" customHeight="1" x14ac:dyDescent="0.25">
      <c r="A64" s="113" t="s">
        <v>799</v>
      </c>
      <c r="B64" s="137">
        <v>45363</v>
      </c>
      <c r="C64" s="137">
        <v>45400</v>
      </c>
      <c r="D64" s="78">
        <v>1591200</v>
      </c>
      <c r="E64" s="79">
        <v>1595372.74</v>
      </c>
      <c r="F64" s="80"/>
      <c r="G64" s="81"/>
      <c r="H64" s="113"/>
      <c r="I64" s="137"/>
      <c r="J64" s="137"/>
      <c r="K64" s="80"/>
      <c r="L64" s="80"/>
      <c r="M64" s="130"/>
      <c r="N64" s="113"/>
      <c r="O64" s="113"/>
      <c r="P64" s="113"/>
      <c r="Q64" s="127"/>
      <c r="R64" s="127"/>
      <c r="S64" s="127"/>
      <c r="T64" s="127"/>
      <c r="U64" s="127"/>
      <c r="V64" s="127"/>
      <c r="W64" s="127"/>
      <c r="X64" s="127"/>
      <c r="Y64" s="127"/>
      <c r="Z64" s="127"/>
      <c r="AA64" s="127"/>
      <c r="AB64" s="127"/>
      <c r="AC64" s="127"/>
      <c r="AD64" s="127"/>
      <c r="AE64" s="127"/>
      <c r="AF64" s="127"/>
      <c r="AG64" s="127"/>
      <c r="AH64" s="127"/>
      <c r="AI64" s="127"/>
      <c r="AJ64" s="127"/>
      <c r="AK64" s="127"/>
      <c r="AL64" s="127"/>
      <c r="AM64" s="127"/>
    </row>
    <row r="65" spans="1:39" s="75" customFormat="1" ht="15" customHeight="1" x14ac:dyDescent="0.25">
      <c r="A65" s="113" t="s">
        <v>800</v>
      </c>
      <c r="B65" s="137">
        <v>45365</v>
      </c>
      <c r="C65" s="137">
        <v>45400</v>
      </c>
      <c r="D65" s="78">
        <v>305400</v>
      </c>
      <c r="E65" s="79">
        <v>306326.65999999997</v>
      </c>
      <c r="F65" s="80"/>
      <c r="G65" s="81"/>
      <c r="H65" s="113"/>
      <c r="I65" s="137"/>
      <c r="J65" s="137"/>
      <c r="K65" s="80"/>
      <c r="L65" s="80"/>
      <c r="M65" s="130"/>
      <c r="N65" s="113"/>
      <c r="O65" s="113"/>
      <c r="P65" s="113"/>
      <c r="Q65" s="127"/>
      <c r="R65" s="127"/>
      <c r="S65" s="127"/>
      <c r="T65" s="127"/>
      <c r="U65" s="127"/>
      <c r="V65" s="127"/>
      <c r="W65" s="127"/>
      <c r="X65" s="127"/>
      <c r="Y65" s="127"/>
      <c r="Z65" s="127"/>
      <c r="AA65" s="127"/>
      <c r="AB65" s="127"/>
      <c r="AC65" s="127"/>
      <c r="AD65" s="127"/>
      <c r="AE65" s="127"/>
      <c r="AF65" s="127"/>
      <c r="AG65" s="127"/>
      <c r="AH65" s="127"/>
      <c r="AI65" s="127"/>
      <c r="AJ65" s="127"/>
      <c r="AK65" s="127"/>
      <c r="AL65" s="127"/>
      <c r="AM65" s="127"/>
    </row>
    <row r="66" spans="1:39" s="75" customFormat="1" ht="15" customHeight="1" x14ac:dyDescent="0.25">
      <c r="A66" s="113" t="s">
        <v>801</v>
      </c>
      <c r="B66" s="137">
        <v>45365</v>
      </c>
      <c r="C66" s="137">
        <v>45400</v>
      </c>
      <c r="D66" s="78">
        <v>478200</v>
      </c>
      <c r="E66" s="79">
        <v>479113.47</v>
      </c>
      <c r="F66" s="80"/>
      <c r="G66" s="81"/>
      <c r="H66" s="113"/>
      <c r="I66" s="137"/>
      <c r="J66" s="137"/>
      <c r="K66" s="80"/>
      <c r="L66" s="80"/>
      <c r="M66" s="130"/>
      <c r="N66" s="113"/>
      <c r="O66" s="113"/>
      <c r="P66" s="113"/>
      <c r="Q66" s="127"/>
      <c r="R66" s="127"/>
      <c r="S66" s="127"/>
      <c r="T66" s="127"/>
      <c r="U66" s="127"/>
      <c r="V66" s="127"/>
      <c r="W66" s="127"/>
      <c r="X66" s="127"/>
      <c r="Y66" s="127"/>
      <c r="Z66" s="127"/>
      <c r="AA66" s="127"/>
      <c r="AB66" s="127"/>
      <c r="AC66" s="127"/>
      <c r="AD66" s="127"/>
      <c r="AE66" s="127"/>
      <c r="AF66" s="127"/>
      <c r="AG66" s="127"/>
      <c r="AH66" s="127"/>
      <c r="AI66" s="127"/>
      <c r="AJ66" s="127"/>
      <c r="AK66" s="127"/>
      <c r="AL66" s="127"/>
      <c r="AM66" s="127"/>
    </row>
    <row r="67" spans="1:39" s="75" customFormat="1" ht="15" customHeight="1" x14ac:dyDescent="0.25">
      <c r="A67" s="113" t="s">
        <v>802</v>
      </c>
      <c r="B67" s="137">
        <v>45363</v>
      </c>
      <c r="C67" s="137">
        <v>45400</v>
      </c>
      <c r="D67" s="78">
        <v>433800</v>
      </c>
      <c r="E67" s="79">
        <v>435161.59999999998</v>
      </c>
      <c r="F67" s="80"/>
      <c r="G67" s="81"/>
      <c r="H67" s="113"/>
      <c r="I67" s="137"/>
      <c r="J67" s="137"/>
      <c r="K67" s="80"/>
      <c r="L67" s="80"/>
      <c r="M67" s="130"/>
      <c r="N67" s="113"/>
      <c r="O67" s="113"/>
      <c r="P67" s="113"/>
      <c r="Q67" s="127"/>
      <c r="R67" s="127"/>
      <c r="S67" s="127"/>
      <c r="T67" s="127"/>
      <c r="U67" s="127"/>
      <c r="V67" s="127"/>
      <c r="W67" s="127"/>
      <c r="X67" s="127"/>
      <c r="Y67" s="127"/>
      <c r="Z67" s="127"/>
      <c r="AA67" s="127"/>
      <c r="AB67" s="127"/>
      <c r="AC67" s="127"/>
      <c r="AD67" s="127"/>
      <c r="AE67" s="127"/>
      <c r="AF67" s="127"/>
      <c r="AG67" s="127"/>
      <c r="AH67" s="127"/>
      <c r="AI67" s="127"/>
      <c r="AJ67" s="127"/>
      <c r="AK67" s="127"/>
      <c r="AL67" s="127"/>
      <c r="AM67" s="127"/>
    </row>
    <row r="68" spans="1:39" s="75" customFormat="1" ht="15" customHeight="1" x14ac:dyDescent="0.25">
      <c r="A68" s="113" t="s">
        <v>803</v>
      </c>
      <c r="B68" s="137">
        <v>45365</v>
      </c>
      <c r="C68" s="137">
        <v>45400</v>
      </c>
      <c r="D68" s="78">
        <v>430800</v>
      </c>
      <c r="E68" s="79">
        <v>431997.26</v>
      </c>
      <c r="F68" s="80"/>
      <c r="G68" s="81"/>
      <c r="H68" s="113"/>
      <c r="I68" s="137"/>
      <c r="J68" s="137"/>
      <c r="K68" s="80"/>
      <c r="L68" s="80"/>
      <c r="M68" s="130"/>
      <c r="N68" s="113"/>
      <c r="O68" s="113"/>
      <c r="P68" s="113"/>
      <c r="Q68" s="127"/>
      <c r="R68" s="127"/>
      <c r="S68" s="127"/>
      <c r="T68" s="127"/>
      <c r="U68" s="127"/>
      <c r="V68" s="127"/>
      <c r="W68" s="127"/>
      <c r="X68" s="127"/>
      <c r="Y68" s="127"/>
      <c r="Z68" s="127"/>
      <c r="AA68" s="127"/>
      <c r="AB68" s="127"/>
      <c r="AC68" s="127"/>
      <c r="AD68" s="127"/>
      <c r="AE68" s="127"/>
      <c r="AF68" s="127"/>
      <c r="AG68" s="127"/>
      <c r="AH68" s="127"/>
      <c r="AI68" s="127"/>
      <c r="AJ68" s="127"/>
      <c r="AK68" s="127"/>
      <c r="AL68" s="127"/>
      <c r="AM68" s="127"/>
    </row>
    <row r="69" spans="1:39" s="75" customFormat="1" ht="15" customHeight="1" x14ac:dyDescent="0.25">
      <c r="A69" s="113" t="s">
        <v>804</v>
      </c>
      <c r="B69" s="137">
        <v>45363</v>
      </c>
      <c r="C69" s="137">
        <v>45400</v>
      </c>
      <c r="D69" s="78">
        <v>1676000</v>
      </c>
      <c r="E69" s="79">
        <v>1679166.03</v>
      </c>
      <c r="F69" s="80"/>
      <c r="G69" s="81"/>
      <c r="H69" s="113"/>
      <c r="I69" s="137"/>
      <c r="J69" s="137"/>
      <c r="K69" s="80"/>
      <c r="L69" s="80"/>
      <c r="M69" s="130"/>
      <c r="N69" s="113"/>
      <c r="O69" s="113"/>
      <c r="P69" s="113"/>
      <c r="Q69" s="127"/>
      <c r="R69" s="127"/>
      <c r="S69" s="127"/>
      <c r="T69" s="127"/>
      <c r="U69" s="127"/>
      <c r="V69" s="127"/>
      <c r="W69" s="127"/>
      <c r="X69" s="127"/>
      <c r="Y69" s="127"/>
      <c r="Z69" s="127"/>
      <c r="AA69" s="127"/>
      <c r="AB69" s="127"/>
      <c r="AC69" s="127"/>
      <c r="AD69" s="127"/>
      <c r="AE69" s="127"/>
      <c r="AF69" s="127"/>
      <c r="AG69" s="127"/>
      <c r="AH69" s="127"/>
      <c r="AI69" s="127"/>
      <c r="AJ69" s="127"/>
      <c r="AK69" s="127"/>
      <c r="AL69" s="127"/>
      <c r="AM69" s="127"/>
    </row>
    <row r="70" spans="1:39" s="75" customFormat="1" ht="15" customHeight="1" x14ac:dyDescent="0.25">
      <c r="A70" s="113" t="s">
        <v>394</v>
      </c>
      <c r="B70" s="137">
        <v>45382</v>
      </c>
      <c r="C70" s="137">
        <v>45382</v>
      </c>
      <c r="D70" s="78">
        <v>0</v>
      </c>
      <c r="E70" s="79">
        <v>0</v>
      </c>
      <c r="F70" s="80"/>
      <c r="G70" s="81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27"/>
      <c r="U70" s="127"/>
      <c r="V70" s="127"/>
      <c r="W70" s="127"/>
      <c r="X70" s="127"/>
      <c r="Y70" s="127"/>
      <c r="Z70" s="127"/>
      <c r="AA70" s="127"/>
      <c r="AB70" s="127"/>
      <c r="AC70" s="127"/>
      <c r="AD70" s="127"/>
      <c r="AE70" s="127"/>
      <c r="AF70" s="127"/>
      <c r="AG70" s="127"/>
      <c r="AH70" s="127"/>
      <c r="AI70" s="127"/>
      <c r="AJ70" s="127"/>
      <c r="AK70" s="127"/>
      <c r="AL70" s="127"/>
      <c r="AM70" s="127"/>
    </row>
    <row r="71" spans="1:39" s="75" customFormat="1" ht="15" customHeight="1" x14ac:dyDescent="0.25">
      <c r="A71" s="113" t="s">
        <v>392</v>
      </c>
      <c r="B71" s="139">
        <v>45382</v>
      </c>
      <c r="C71" s="137">
        <v>45382</v>
      </c>
      <c r="D71" s="78">
        <v>12828002.5</v>
      </c>
      <c r="E71" s="78">
        <v>12828002.5</v>
      </c>
      <c r="F71" s="80"/>
      <c r="G71" s="13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27"/>
      <c r="U71" s="127"/>
      <c r="V71" s="127"/>
      <c r="W71" s="127"/>
      <c r="X71" s="127"/>
      <c r="Y71" s="127"/>
      <c r="Z71" s="127"/>
      <c r="AA71" s="127"/>
      <c r="AB71" s="127"/>
      <c r="AC71" s="127"/>
      <c r="AD71" s="127"/>
      <c r="AE71" s="127"/>
      <c r="AF71" s="127"/>
      <c r="AG71" s="127"/>
      <c r="AH71" s="127"/>
      <c r="AI71" s="127"/>
      <c r="AJ71" s="127"/>
      <c r="AK71" s="127"/>
      <c r="AL71" s="127"/>
      <c r="AM71" s="127"/>
    </row>
    <row r="72" spans="1:39" s="75" customFormat="1" ht="15" customHeight="1" x14ac:dyDescent="0.25">
      <c r="A72" s="113"/>
      <c r="B72" s="113"/>
      <c r="C72" s="113"/>
      <c r="D72" s="113"/>
      <c r="E72" s="80"/>
      <c r="F72" s="80"/>
      <c r="G72" s="13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27"/>
      <c r="U72" s="127"/>
      <c r="V72" s="127"/>
      <c r="W72" s="127"/>
      <c r="X72" s="127"/>
      <c r="Y72" s="127"/>
      <c r="Z72" s="127"/>
      <c r="AA72" s="127"/>
      <c r="AB72" s="127"/>
      <c r="AC72" s="127"/>
      <c r="AD72" s="127"/>
      <c r="AE72" s="127"/>
      <c r="AF72" s="127"/>
      <c r="AG72" s="127"/>
      <c r="AH72" s="127"/>
      <c r="AI72" s="127"/>
      <c r="AJ72" s="127"/>
      <c r="AK72" s="127"/>
      <c r="AL72" s="127"/>
      <c r="AM72" s="127"/>
    </row>
    <row r="73" spans="1:39" s="75" customFormat="1" ht="15" customHeight="1" x14ac:dyDescent="0.25">
      <c r="A73" s="113" t="str">
        <f>"MMF Unpaid Int Due to "&amp;MONTH($B$3)&amp;"/"&amp;DAY($B$3)</f>
        <v>MMF Unpaid Int Due to 3/31</v>
      </c>
      <c r="B73" s="113"/>
      <c r="C73" s="113" t="s">
        <v>419</v>
      </c>
      <c r="D73" s="140">
        <v>59929.73</v>
      </c>
      <c r="E73" s="82">
        <v>59929.73</v>
      </c>
      <c r="F73" s="80"/>
      <c r="G73" s="13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27"/>
      <c r="U73" s="127"/>
      <c r="V73" s="127"/>
      <c r="W73" s="127"/>
      <c r="X73" s="127"/>
      <c r="Y73" s="127"/>
      <c r="Z73" s="127"/>
      <c r="AA73" s="127"/>
      <c r="AB73" s="127"/>
      <c r="AC73" s="127"/>
      <c r="AD73" s="127"/>
      <c r="AE73" s="127"/>
      <c r="AF73" s="127"/>
      <c r="AG73" s="127"/>
      <c r="AH73" s="127"/>
      <c r="AI73" s="127"/>
      <c r="AJ73" s="127"/>
      <c r="AK73" s="127"/>
      <c r="AL73" s="127"/>
      <c r="AM73" s="127"/>
    </row>
    <row r="74" spans="1:39" s="75" customFormat="1" ht="15" customHeight="1" x14ac:dyDescent="0.25">
      <c r="A74" s="113" t="str">
        <f>"MMF Unpaid Int Due to "&amp;MONTH($B$3)&amp;"/"&amp;DAY($B$3)</f>
        <v>MMF Unpaid Int Due to 3/31</v>
      </c>
      <c r="B74" s="113"/>
      <c r="C74" s="113" t="s">
        <v>420</v>
      </c>
      <c r="D74" s="140">
        <v>241.41</v>
      </c>
      <c r="E74" s="82">
        <v>241.41</v>
      </c>
      <c r="F74" s="80"/>
      <c r="G74" s="13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27"/>
      <c r="U74" s="127"/>
      <c r="V74" s="127"/>
      <c r="W74" s="127"/>
      <c r="X74" s="127"/>
      <c r="Y74" s="127"/>
      <c r="Z74" s="127"/>
      <c r="AA74" s="127"/>
      <c r="AB74" s="127"/>
      <c r="AC74" s="127"/>
      <c r="AD74" s="127"/>
      <c r="AE74" s="127"/>
      <c r="AF74" s="127"/>
      <c r="AG74" s="127"/>
      <c r="AH74" s="127"/>
      <c r="AI74" s="127"/>
      <c r="AJ74" s="127"/>
      <c r="AK74" s="127"/>
      <c r="AL74" s="127"/>
      <c r="AM74" s="127"/>
    </row>
    <row r="75" spans="1:39" s="75" customFormat="1" ht="15" customHeight="1" x14ac:dyDescent="0.25">
      <c r="A75" s="113" t="s">
        <v>421</v>
      </c>
      <c r="B75" s="113"/>
      <c r="C75" s="113" t="s">
        <v>421</v>
      </c>
      <c r="D75" s="140">
        <v>0</v>
      </c>
      <c r="E75" s="82">
        <v>0</v>
      </c>
      <c r="F75" s="80"/>
      <c r="G75" s="13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27"/>
      <c r="U75" s="127"/>
      <c r="V75" s="127"/>
      <c r="W75" s="127"/>
      <c r="X75" s="127"/>
      <c r="Y75" s="127"/>
      <c r="Z75" s="127"/>
      <c r="AA75" s="127"/>
      <c r="AB75" s="127"/>
      <c r="AC75" s="127"/>
      <c r="AD75" s="127"/>
      <c r="AE75" s="127"/>
      <c r="AF75" s="127"/>
      <c r="AG75" s="127"/>
      <c r="AH75" s="127"/>
      <c r="AI75" s="127"/>
      <c r="AJ75" s="127"/>
      <c r="AK75" s="127"/>
      <c r="AL75" s="127"/>
      <c r="AM75" s="127"/>
    </row>
    <row r="76" spans="1:39" s="75" customFormat="1" ht="15" customHeight="1" x14ac:dyDescent="0.25">
      <c r="A76" s="113" t="str">
        <f>"MMF Unpaid Int Due to "&amp;MONTH($B$3)&amp;"/"&amp;DAY($B$3)</f>
        <v>MMF Unpaid Int Due to 3/31</v>
      </c>
      <c r="B76" s="113"/>
      <c r="C76" s="113" t="s">
        <v>422</v>
      </c>
      <c r="D76" s="140">
        <v>14067.06</v>
      </c>
      <c r="E76" s="82">
        <v>14067.06</v>
      </c>
      <c r="F76" s="80"/>
      <c r="G76" s="13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27"/>
      <c r="U76" s="127"/>
      <c r="V76" s="127"/>
      <c r="W76" s="127"/>
      <c r="X76" s="127"/>
      <c r="Y76" s="127"/>
      <c r="Z76" s="127"/>
      <c r="AA76" s="127"/>
      <c r="AB76" s="127"/>
      <c r="AC76" s="127"/>
      <c r="AD76" s="127"/>
      <c r="AE76" s="127"/>
      <c r="AF76" s="127"/>
      <c r="AG76" s="127"/>
      <c r="AH76" s="127"/>
      <c r="AI76" s="127"/>
      <c r="AJ76" s="127"/>
      <c r="AK76" s="127"/>
      <c r="AL76" s="127"/>
      <c r="AM76" s="127"/>
    </row>
    <row r="77" spans="1:39" s="75" customFormat="1" ht="15" customHeight="1" x14ac:dyDescent="0.25">
      <c r="A77" s="141" t="str">
        <f>"MMF Unpaid Int Due to "&amp;MONTH($B$3)&amp;"/"&amp;DAY($B$3)</f>
        <v>MMF Unpaid Int Due to 3/31</v>
      </c>
      <c r="B77" s="141"/>
      <c r="C77" s="141" t="s">
        <v>423</v>
      </c>
      <c r="D77" s="142">
        <v>46.35</v>
      </c>
      <c r="E77" s="83">
        <v>46.35</v>
      </c>
      <c r="F77" s="80"/>
      <c r="G77" s="133"/>
      <c r="H77" s="141"/>
      <c r="I77" s="113"/>
      <c r="J77" s="113"/>
      <c r="K77" s="113"/>
      <c r="L77" s="84"/>
      <c r="M77" s="113"/>
      <c r="N77" s="113"/>
      <c r="O77" s="113"/>
      <c r="P77" s="113"/>
      <c r="Q77" s="113"/>
      <c r="R77" s="113"/>
      <c r="S77" s="143"/>
      <c r="T77" s="127"/>
      <c r="U77" s="127"/>
      <c r="V77" s="127"/>
      <c r="W77" s="127"/>
      <c r="X77" s="127"/>
      <c r="Y77" s="127"/>
      <c r="Z77" s="127"/>
      <c r="AA77" s="127"/>
      <c r="AB77" s="127"/>
      <c r="AC77" s="127"/>
      <c r="AD77" s="127"/>
      <c r="AE77" s="127"/>
      <c r="AF77" s="127"/>
      <c r="AG77" s="127"/>
      <c r="AH77" s="127"/>
      <c r="AI77" s="127"/>
      <c r="AJ77" s="127"/>
      <c r="AK77" s="127"/>
      <c r="AL77" s="127"/>
      <c r="AM77" s="127"/>
    </row>
    <row r="78" spans="1:39" s="75" customFormat="1" ht="15" customHeight="1" x14ac:dyDescent="0.3">
      <c r="A78" s="144" t="s">
        <v>424</v>
      </c>
      <c r="B78" s="144"/>
      <c r="C78" s="144"/>
      <c r="D78" s="144"/>
      <c r="E78" s="85">
        <f>SUM(E10:E77)</f>
        <v>676686950.3499999</v>
      </c>
      <c r="F78" s="85"/>
      <c r="G78" s="145"/>
      <c r="H78" s="144"/>
      <c r="I78" s="144"/>
      <c r="J78" s="144"/>
      <c r="K78" s="144"/>
      <c r="L78" s="85"/>
      <c r="M78" s="144"/>
      <c r="N78" s="144"/>
      <c r="O78" s="113"/>
      <c r="P78" s="113"/>
      <c r="Q78" s="113"/>
      <c r="R78" s="113"/>
      <c r="S78" s="143"/>
      <c r="T78" s="127"/>
      <c r="U78" s="127"/>
      <c r="V78" s="127"/>
      <c r="W78" s="127"/>
      <c r="X78" s="127"/>
      <c r="Y78" s="127"/>
      <c r="Z78" s="127"/>
      <c r="AA78" s="127"/>
      <c r="AB78" s="127"/>
      <c r="AC78" s="127"/>
      <c r="AD78" s="127"/>
      <c r="AE78" s="127"/>
      <c r="AF78" s="127"/>
      <c r="AG78" s="127"/>
      <c r="AH78" s="127"/>
      <c r="AI78" s="127"/>
      <c r="AJ78" s="127"/>
      <c r="AK78" s="127"/>
      <c r="AL78" s="127"/>
      <c r="AM78" s="127"/>
    </row>
    <row r="79" spans="1:39" s="75" customFormat="1" ht="15" customHeight="1" x14ac:dyDescent="0.3">
      <c r="A79" s="144"/>
      <c r="B79" s="144"/>
      <c r="C79" s="144"/>
      <c r="D79" s="144"/>
      <c r="E79" s="85"/>
      <c r="F79" s="85"/>
      <c r="G79" s="145"/>
      <c r="H79" s="144"/>
      <c r="I79" s="144"/>
      <c r="J79" s="144"/>
      <c r="K79" s="144"/>
      <c r="L79" s="85"/>
      <c r="M79" s="144"/>
      <c r="N79" s="144"/>
      <c r="O79" s="113"/>
      <c r="P79" s="113"/>
      <c r="Q79" s="113"/>
      <c r="R79" s="113"/>
      <c r="S79" s="143"/>
      <c r="T79" s="127"/>
      <c r="U79" s="127"/>
      <c r="V79" s="127"/>
      <c r="W79" s="127"/>
      <c r="X79" s="127"/>
      <c r="Y79" s="127"/>
      <c r="Z79" s="127"/>
      <c r="AA79" s="127"/>
      <c r="AB79" s="127"/>
      <c r="AC79" s="127"/>
      <c r="AD79" s="127"/>
      <c r="AE79" s="127"/>
      <c r="AF79" s="127"/>
      <c r="AG79" s="127"/>
      <c r="AH79" s="127"/>
      <c r="AI79" s="127"/>
      <c r="AJ79" s="127"/>
      <c r="AK79" s="127"/>
      <c r="AL79" s="127"/>
      <c r="AM79" s="127"/>
    </row>
    <row r="80" spans="1:39" s="75" customFormat="1" ht="15" customHeight="1" x14ac:dyDescent="0.3">
      <c r="A80" s="144"/>
      <c r="B80" s="178" t="s">
        <v>425</v>
      </c>
      <c r="C80" s="179"/>
      <c r="D80" s="179"/>
      <c r="E80" s="180"/>
      <c r="F80" s="85"/>
      <c r="G80" s="145"/>
      <c r="H80" s="144"/>
      <c r="I80" s="144"/>
      <c r="J80" s="144"/>
      <c r="K80" s="144"/>
      <c r="L80" s="85"/>
      <c r="M80" s="144"/>
      <c r="N80" s="144"/>
      <c r="O80" s="113"/>
      <c r="P80" s="113"/>
      <c r="Q80" s="113"/>
      <c r="R80" s="113"/>
      <c r="S80" s="143"/>
      <c r="T80" s="127"/>
      <c r="U80" s="127"/>
      <c r="V80" s="127"/>
      <c r="W80" s="127"/>
      <c r="X80" s="127"/>
      <c r="Y80" s="127"/>
      <c r="Z80" s="127"/>
      <c r="AA80" s="127"/>
      <c r="AB80" s="127"/>
      <c r="AC80" s="127"/>
      <c r="AD80" s="127"/>
      <c r="AE80" s="127"/>
      <c r="AF80" s="127"/>
      <c r="AG80" s="127"/>
      <c r="AH80" s="127"/>
      <c r="AI80" s="127"/>
      <c r="AJ80" s="127"/>
      <c r="AK80" s="127"/>
      <c r="AL80" s="127"/>
      <c r="AM80" s="127"/>
    </row>
    <row r="81" spans="1:39" s="75" customFormat="1" ht="15" customHeight="1" x14ac:dyDescent="0.25">
      <c r="A81" s="134" t="s">
        <v>414</v>
      </c>
      <c r="B81" s="134" t="s">
        <v>2</v>
      </c>
      <c r="C81" s="134" t="s">
        <v>3</v>
      </c>
      <c r="D81" s="134" t="s">
        <v>426</v>
      </c>
      <c r="E81" s="134" t="s">
        <v>427</v>
      </c>
      <c r="F81" s="130"/>
      <c r="G81" s="133"/>
      <c r="H81" s="130"/>
      <c r="I81" s="130"/>
      <c r="J81" s="130"/>
      <c r="K81" s="130"/>
      <c r="L81" s="130"/>
      <c r="M81" s="113"/>
      <c r="N81" s="113"/>
      <c r="O81" s="113"/>
      <c r="P81" s="113"/>
      <c r="Q81" s="113"/>
      <c r="R81" s="113"/>
      <c r="S81" s="143"/>
      <c r="T81" s="127"/>
      <c r="U81" s="127"/>
      <c r="V81" s="127"/>
      <c r="W81" s="127"/>
      <c r="X81" s="127"/>
      <c r="Y81" s="127"/>
      <c r="Z81" s="127"/>
      <c r="AA81" s="127"/>
      <c r="AB81" s="127"/>
      <c r="AC81" s="127"/>
      <c r="AD81" s="127"/>
      <c r="AE81" s="127"/>
      <c r="AF81" s="127"/>
      <c r="AG81" s="127"/>
      <c r="AH81" s="127"/>
      <c r="AI81" s="127"/>
      <c r="AJ81" s="127"/>
      <c r="AK81" s="127"/>
      <c r="AL81" s="127"/>
      <c r="AM81" s="127"/>
    </row>
    <row r="82" spans="1:39" s="75" customFormat="1" ht="15" customHeight="1" x14ac:dyDescent="0.25">
      <c r="A82" s="113" t="s">
        <v>391</v>
      </c>
      <c r="B82" s="130"/>
      <c r="C82" s="137">
        <f>$B$3</f>
        <v>45382</v>
      </c>
      <c r="D82" s="78">
        <v>0</v>
      </c>
      <c r="E82" s="78">
        <v>0</v>
      </c>
      <c r="F82" s="130"/>
      <c r="G82" s="133"/>
      <c r="H82" s="146"/>
      <c r="I82" s="130"/>
      <c r="J82" s="130"/>
      <c r="K82" s="130"/>
      <c r="L82" s="130"/>
      <c r="M82" s="113"/>
      <c r="N82" s="113"/>
      <c r="O82" s="113"/>
      <c r="P82" s="113"/>
      <c r="Q82" s="113"/>
      <c r="R82" s="113"/>
      <c r="S82" s="143"/>
      <c r="T82" s="127"/>
      <c r="U82" s="127"/>
      <c r="V82" s="127"/>
      <c r="W82" s="127"/>
      <c r="X82" s="127"/>
      <c r="Y82" s="127"/>
      <c r="Z82" s="127"/>
      <c r="AA82" s="127"/>
      <c r="AB82" s="127"/>
      <c r="AC82" s="127"/>
      <c r="AD82" s="127"/>
      <c r="AE82" s="127"/>
      <c r="AF82" s="127"/>
      <c r="AG82" s="127"/>
      <c r="AH82" s="127"/>
      <c r="AI82" s="127"/>
      <c r="AJ82" s="127"/>
      <c r="AK82" s="127"/>
      <c r="AL82" s="127"/>
      <c r="AM82" s="127"/>
    </row>
    <row r="83" spans="1:39" s="75" customFormat="1" ht="15" customHeight="1" x14ac:dyDescent="0.25">
      <c r="A83" s="113" t="s">
        <v>390</v>
      </c>
      <c r="B83" s="130"/>
      <c r="C83" s="137">
        <f>$B$3</f>
        <v>45382</v>
      </c>
      <c r="D83" s="78">
        <v>0</v>
      </c>
      <c r="E83" s="78">
        <v>0</v>
      </c>
      <c r="F83" s="130"/>
      <c r="G83" s="133"/>
      <c r="H83" s="146"/>
      <c r="I83" s="130"/>
      <c r="J83" s="130"/>
      <c r="K83" s="130"/>
      <c r="L83" s="130"/>
      <c r="M83" s="113"/>
      <c r="N83" s="113"/>
      <c r="O83" s="113"/>
      <c r="P83" s="113"/>
      <c r="Q83" s="113"/>
      <c r="R83" s="113"/>
      <c r="S83" s="143"/>
      <c r="T83" s="127"/>
      <c r="U83" s="127"/>
      <c r="V83" s="127"/>
      <c r="W83" s="127"/>
      <c r="X83" s="127"/>
      <c r="Y83" s="127"/>
      <c r="Z83" s="127"/>
      <c r="AA83" s="127"/>
      <c r="AB83" s="127"/>
      <c r="AC83" s="127"/>
      <c r="AD83" s="127"/>
      <c r="AE83" s="127"/>
      <c r="AF83" s="127"/>
      <c r="AG83" s="127"/>
      <c r="AH83" s="127"/>
      <c r="AI83" s="127"/>
      <c r="AJ83" s="127"/>
      <c r="AK83" s="127"/>
      <c r="AL83" s="127"/>
      <c r="AM83" s="127"/>
    </row>
    <row r="84" spans="1:39" s="75" customFormat="1" ht="15" customHeight="1" x14ac:dyDescent="0.25">
      <c r="A84" s="113" t="s">
        <v>428</v>
      </c>
      <c r="B84" s="130"/>
      <c r="C84" s="137">
        <f>$B$3</f>
        <v>45382</v>
      </c>
      <c r="D84" s="78">
        <v>0</v>
      </c>
      <c r="E84" s="78">
        <v>0</v>
      </c>
      <c r="F84" s="130"/>
      <c r="G84" s="133"/>
      <c r="H84" s="146"/>
      <c r="I84" s="130"/>
      <c r="J84" s="130"/>
      <c r="K84" s="130"/>
      <c r="L84" s="130"/>
      <c r="M84" s="113"/>
      <c r="N84" s="113"/>
      <c r="O84" s="113"/>
      <c r="P84" s="113"/>
      <c r="Q84" s="113"/>
      <c r="R84" s="113"/>
      <c r="S84" s="143"/>
      <c r="T84" s="127"/>
      <c r="U84" s="127"/>
      <c r="V84" s="127"/>
      <c r="W84" s="127"/>
      <c r="X84" s="127"/>
      <c r="Y84" s="127"/>
      <c r="Z84" s="127"/>
      <c r="AA84" s="127"/>
      <c r="AB84" s="127"/>
      <c r="AC84" s="127"/>
      <c r="AD84" s="127"/>
      <c r="AE84" s="127"/>
      <c r="AF84" s="127"/>
      <c r="AG84" s="127"/>
      <c r="AH84" s="127"/>
      <c r="AI84" s="127"/>
      <c r="AJ84" s="127"/>
      <c r="AK84" s="127"/>
      <c r="AL84" s="127"/>
      <c r="AM84" s="127"/>
    </row>
    <row r="85" spans="1:39" s="75" customFormat="1" ht="15" customHeight="1" x14ac:dyDescent="0.25">
      <c r="A85" s="113" t="s">
        <v>429</v>
      </c>
      <c r="B85" s="130"/>
      <c r="C85" s="137">
        <f>$B$3</f>
        <v>45382</v>
      </c>
      <c r="D85" s="78">
        <v>8.3929307947983034E-11</v>
      </c>
      <c r="E85" s="78">
        <v>8.3929307947983034E-11</v>
      </c>
      <c r="F85" s="130"/>
      <c r="G85" s="133"/>
      <c r="H85" s="146"/>
      <c r="I85" s="130"/>
      <c r="J85" s="130"/>
      <c r="K85" s="130"/>
      <c r="L85" s="130"/>
      <c r="M85" s="113"/>
      <c r="N85" s="113"/>
      <c r="O85" s="113"/>
      <c r="P85" s="113"/>
      <c r="Q85" s="113"/>
      <c r="R85" s="113"/>
      <c r="S85" s="143"/>
      <c r="T85" s="127"/>
      <c r="U85" s="127"/>
      <c r="V85" s="127"/>
      <c r="W85" s="127"/>
      <c r="X85" s="127"/>
      <c r="Y85" s="127"/>
      <c r="Z85" s="127"/>
      <c r="AA85" s="127"/>
      <c r="AB85" s="127"/>
      <c r="AC85" s="127"/>
      <c r="AD85" s="127"/>
      <c r="AE85" s="127"/>
      <c r="AF85" s="127"/>
      <c r="AG85" s="127"/>
      <c r="AH85" s="127"/>
      <c r="AI85" s="127"/>
      <c r="AJ85" s="127"/>
      <c r="AK85" s="127"/>
      <c r="AL85" s="127"/>
      <c r="AM85" s="127"/>
    </row>
    <row r="86" spans="1:39" s="75" customFormat="1" ht="15" customHeight="1" x14ac:dyDescent="0.25">
      <c r="A86" s="113" t="s">
        <v>430</v>
      </c>
      <c r="B86" s="130"/>
      <c r="C86" s="137">
        <f>$B$3</f>
        <v>45382</v>
      </c>
      <c r="D86" s="78">
        <v>4445756.8196000028</v>
      </c>
      <c r="E86" s="78">
        <v>4445756.8196000028</v>
      </c>
      <c r="F86" s="130"/>
      <c r="G86" s="133"/>
      <c r="H86" s="146"/>
      <c r="I86" s="130"/>
      <c r="J86" s="130"/>
      <c r="K86" s="130"/>
      <c r="L86" s="130"/>
      <c r="M86" s="113"/>
      <c r="N86" s="113"/>
      <c r="O86" s="113"/>
      <c r="P86" s="113"/>
      <c r="Q86" s="113"/>
      <c r="R86" s="113"/>
      <c r="S86" s="143"/>
      <c r="T86" s="127"/>
      <c r="U86" s="127"/>
      <c r="V86" s="127"/>
      <c r="W86" s="127"/>
      <c r="X86" s="127"/>
      <c r="Y86" s="127"/>
      <c r="Z86" s="127"/>
      <c r="AA86" s="127"/>
      <c r="AB86" s="127"/>
      <c r="AC86" s="127"/>
      <c r="AD86" s="127"/>
      <c r="AE86" s="127"/>
      <c r="AF86" s="127"/>
      <c r="AG86" s="127"/>
      <c r="AH86" s="127"/>
      <c r="AI86" s="127"/>
      <c r="AJ86" s="127"/>
      <c r="AK86" s="127"/>
      <c r="AL86" s="127"/>
      <c r="AM86" s="127"/>
    </row>
    <row r="87" spans="1:39" s="75" customFormat="1" ht="15" customHeight="1" x14ac:dyDescent="0.3">
      <c r="A87" s="144" t="s">
        <v>431</v>
      </c>
      <c r="B87" s="144"/>
      <c r="C87" s="144"/>
      <c r="D87" s="144"/>
      <c r="E87" s="85">
        <f>SUM(E82:E86)</f>
        <v>4445756.8196000028</v>
      </c>
      <c r="F87" s="80"/>
      <c r="G87" s="133"/>
      <c r="H87" s="113"/>
      <c r="I87" s="113"/>
      <c r="J87" s="113"/>
      <c r="K87" s="113"/>
      <c r="L87" s="147"/>
      <c r="M87" s="113"/>
      <c r="N87" s="113"/>
      <c r="O87" s="113"/>
      <c r="P87" s="113"/>
      <c r="Q87" s="113"/>
      <c r="R87" s="113"/>
      <c r="S87" s="113"/>
      <c r="T87" s="127"/>
      <c r="U87" s="127"/>
      <c r="V87" s="127"/>
      <c r="W87" s="127"/>
      <c r="X87" s="127"/>
      <c r="Y87" s="127"/>
      <c r="Z87" s="127"/>
      <c r="AA87" s="127"/>
      <c r="AB87" s="127"/>
      <c r="AC87" s="127"/>
      <c r="AD87" s="127"/>
      <c r="AE87" s="127"/>
      <c r="AF87" s="127"/>
      <c r="AG87" s="127"/>
      <c r="AH87" s="127"/>
      <c r="AI87" s="127"/>
      <c r="AJ87" s="127"/>
      <c r="AK87" s="127"/>
      <c r="AL87" s="127"/>
      <c r="AM87" s="127"/>
    </row>
    <row r="88" spans="1:39" s="75" customFormat="1" ht="15" customHeight="1" thickBot="1" x14ac:dyDescent="0.35">
      <c r="A88" s="144"/>
      <c r="B88" s="144"/>
      <c r="C88" s="144"/>
      <c r="D88" s="144"/>
      <c r="E88" s="85"/>
      <c r="F88" s="80"/>
      <c r="G88" s="133"/>
      <c r="H88" s="113"/>
      <c r="I88" s="113"/>
      <c r="J88" s="113"/>
      <c r="K88" s="113"/>
      <c r="L88" s="147"/>
      <c r="M88" s="113"/>
      <c r="N88" s="113"/>
      <c r="O88" s="113"/>
      <c r="P88" s="113"/>
      <c r="Q88" s="113"/>
      <c r="R88" s="113"/>
      <c r="S88" s="113"/>
      <c r="T88" s="127"/>
      <c r="U88" s="127"/>
      <c r="V88" s="127"/>
      <c r="W88" s="127"/>
      <c r="X88" s="127"/>
      <c r="Y88" s="127"/>
      <c r="Z88" s="127"/>
      <c r="AA88" s="127"/>
      <c r="AB88" s="127"/>
      <c r="AC88" s="127"/>
      <c r="AD88" s="127"/>
      <c r="AE88" s="127"/>
      <c r="AF88" s="127"/>
      <c r="AG88" s="127"/>
      <c r="AH88" s="127"/>
      <c r="AI88" s="127"/>
      <c r="AJ88" s="127"/>
      <c r="AK88" s="127"/>
      <c r="AL88" s="127"/>
      <c r="AM88" s="127"/>
    </row>
    <row r="89" spans="1:39" s="75" customFormat="1" ht="15" customHeight="1" thickBot="1" x14ac:dyDescent="0.35">
      <c r="A89" s="144" t="s">
        <v>432</v>
      </c>
      <c r="B89" s="144"/>
      <c r="C89" s="144"/>
      <c r="D89" s="144"/>
      <c r="E89" s="86">
        <f>E78+E87</f>
        <v>681132707.16959989</v>
      </c>
      <c r="F89" s="80"/>
      <c r="G89" s="133"/>
      <c r="H89" s="144"/>
      <c r="I89" s="144"/>
      <c r="J89" s="144"/>
      <c r="K89" s="144"/>
      <c r="L89" s="86"/>
      <c r="M89" s="113"/>
      <c r="N89" s="113"/>
      <c r="O89" s="113"/>
      <c r="P89" s="113"/>
      <c r="Q89" s="113"/>
      <c r="R89" s="113"/>
      <c r="S89" s="113"/>
      <c r="T89" s="127"/>
      <c r="U89" s="127"/>
      <c r="V89" s="127"/>
      <c r="W89" s="127"/>
      <c r="X89" s="127"/>
      <c r="Y89" s="127"/>
      <c r="Z89" s="127"/>
      <c r="AA89" s="127"/>
      <c r="AB89" s="127"/>
      <c r="AC89" s="127"/>
      <c r="AD89" s="127"/>
      <c r="AE89" s="127"/>
      <c r="AF89" s="127"/>
      <c r="AG89" s="127"/>
      <c r="AH89" s="127"/>
      <c r="AI89" s="127"/>
      <c r="AJ89" s="127"/>
      <c r="AK89" s="127"/>
      <c r="AL89" s="127"/>
      <c r="AM89" s="127"/>
    </row>
    <row r="90" spans="1:39" s="75" customFormat="1" ht="15" customHeight="1" thickBot="1" x14ac:dyDescent="0.35">
      <c r="A90" s="148"/>
      <c r="B90" s="148"/>
      <c r="C90" s="148"/>
      <c r="D90" s="148"/>
      <c r="E90" s="87"/>
      <c r="F90" s="88"/>
      <c r="G90" s="149"/>
      <c r="H90" s="150"/>
      <c r="I90" s="150"/>
      <c r="J90" s="150"/>
      <c r="K90" s="150"/>
      <c r="L90" s="151"/>
      <c r="M90" s="150"/>
      <c r="N90" s="150"/>
      <c r="O90" s="150"/>
      <c r="P90" s="150"/>
      <c r="Q90" s="150"/>
      <c r="R90" s="150"/>
      <c r="S90" s="150"/>
      <c r="T90" s="127"/>
      <c r="U90" s="127"/>
      <c r="V90" s="127"/>
      <c r="W90" s="127"/>
      <c r="X90" s="127"/>
      <c r="Y90" s="127"/>
      <c r="Z90" s="127"/>
      <c r="AA90" s="127"/>
      <c r="AB90" s="127"/>
      <c r="AC90" s="127"/>
      <c r="AD90" s="127"/>
      <c r="AE90" s="127"/>
      <c r="AF90" s="127"/>
      <c r="AG90" s="127"/>
      <c r="AH90" s="127"/>
      <c r="AI90" s="127"/>
      <c r="AJ90" s="127"/>
      <c r="AK90" s="127"/>
      <c r="AL90" s="127"/>
      <c r="AM90" s="127"/>
    </row>
    <row r="91" spans="1:39" s="75" customFormat="1" ht="15" customHeight="1" thickTop="1" x14ac:dyDescent="0.3">
      <c r="A91" s="144"/>
      <c r="B91" s="144"/>
      <c r="C91" s="144"/>
      <c r="D91" s="144"/>
      <c r="E91" s="89"/>
      <c r="F91" s="80"/>
      <c r="G91" s="133"/>
      <c r="H91" s="113"/>
      <c r="I91" s="113"/>
      <c r="J91" s="113"/>
      <c r="K91" s="113"/>
      <c r="L91" s="147"/>
      <c r="M91" s="113"/>
      <c r="N91" s="113"/>
      <c r="O91" s="113"/>
      <c r="P91" s="113"/>
      <c r="Q91" s="113"/>
      <c r="R91" s="113"/>
      <c r="S91" s="113"/>
      <c r="T91" s="127"/>
      <c r="U91" s="127"/>
      <c r="V91" s="127"/>
      <c r="W91" s="127"/>
      <c r="X91" s="127"/>
      <c r="Y91" s="127"/>
      <c r="Z91" s="127"/>
      <c r="AA91" s="127"/>
      <c r="AB91" s="127"/>
      <c r="AC91" s="127"/>
      <c r="AD91" s="127"/>
      <c r="AE91" s="127"/>
      <c r="AF91" s="127"/>
      <c r="AG91" s="127"/>
      <c r="AH91" s="127"/>
      <c r="AI91" s="127"/>
      <c r="AJ91" s="127"/>
      <c r="AK91" s="127"/>
      <c r="AL91" s="127"/>
      <c r="AM91" s="127"/>
    </row>
    <row r="92" spans="1:39" s="75" customFormat="1" ht="15" customHeight="1" x14ac:dyDescent="0.3">
      <c r="A92" s="129" t="s">
        <v>433</v>
      </c>
      <c r="B92" s="144"/>
      <c r="C92" s="144"/>
      <c r="D92" s="144"/>
      <c r="E92" s="89"/>
      <c r="F92" s="80"/>
      <c r="G92" s="133"/>
      <c r="H92" s="129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27"/>
      <c r="U92" s="127"/>
      <c r="V92" s="127"/>
      <c r="W92" s="127"/>
      <c r="X92" s="127"/>
      <c r="Y92" s="127"/>
      <c r="Z92" s="127"/>
      <c r="AA92" s="127"/>
      <c r="AB92" s="127"/>
      <c r="AC92" s="127"/>
      <c r="AD92" s="127"/>
      <c r="AE92" s="127"/>
      <c r="AF92" s="127"/>
      <c r="AG92" s="127"/>
      <c r="AH92" s="127"/>
      <c r="AI92" s="127"/>
      <c r="AJ92" s="127"/>
      <c r="AK92" s="127"/>
      <c r="AL92" s="127"/>
      <c r="AM92" s="127"/>
    </row>
    <row r="93" spans="1:39" s="75" customFormat="1" ht="15" customHeight="1" x14ac:dyDescent="0.3">
      <c r="A93" s="144"/>
      <c r="B93" s="144"/>
      <c r="C93" s="144"/>
      <c r="D93" s="144"/>
      <c r="E93" s="89"/>
      <c r="F93" s="80"/>
      <c r="G93" s="133"/>
      <c r="H93" s="144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27"/>
      <c r="U93" s="127"/>
      <c r="V93" s="127"/>
      <c r="W93" s="127"/>
      <c r="X93" s="127"/>
      <c r="Y93" s="127"/>
      <c r="Z93" s="127"/>
      <c r="AA93" s="127"/>
      <c r="AB93" s="127"/>
      <c r="AC93" s="127"/>
      <c r="AD93" s="127"/>
      <c r="AE93" s="127"/>
      <c r="AF93" s="127"/>
      <c r="AG93" s="127"/>
      <c r="AH93" s="127"/>
      <c r="AI93" s="127"/>
      <c r="AJ93" s="127"/>
      <c r="AK93" s="127"/>
      <c r="AL93" s="127"/>
      <c r="AM93" s="127"/>
    </row>
    <row r="94" spans="1:39" s="75" customFormat="1" ht="15" customHeight="1" x14ac:dyDescent="0.25">
      <c r="A94" s="134" t="str">
        <f>"Accruals since "&amp;MONTH(B5)&amp;"/"&amp;DAY(B5)</f>
        <v>Accruals since 3/14</v>
      </c>
      <c r="B94" s="141" t="s">
        <v>434</v>
      </c>
      <c r="C94" s="134"/>
      <c r="D94" s="134"/>
      <c r="E94" s="134" t="s">
        <v>426</v>
      </c>
      <c r="F94" s="80"/>
      <c r="G94" s="13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27"/>
      <c r="U94" s="127"/>
      <c r="V94" s="127"/>
      <c r="W94" s="127"/>
      <c r="X94" s="127"/>
      <c r="Y94" s="127"/>
      <c r="Z94" s="127"/>
      <c r="AA94" s="127"/>
      <c r="AB94" s="127"/>
      <c r="AC94" s="127"/>
      <c r="AD94" s="127"/>
      <c r="AE94" s="127"/>
      <c r="AF94" s="127"/>
      <c r="AG94" s="127"/>
      <c r="AH94" s="127"/>
      <c r="AI94" s="127"/>
      <c r="AJ94" s="127"/>
      <c r="AK94" s="127"/>
      <c r="AL94" s="127"/>
      <c r="AM94" s="127"/>
    </row>
    <row r="95" spans="1:39" s="75" customFormat="1" ht="15" customHeight="1" x14ac:dyDescent="0.35">
      <c r="A95" s="113" t="s">
        <v>435</v>
      </c>
      <c r="B95" s="90">
        <v>6512.54</v>
      </c>
      <c r="C95" s="144"/>
      <c r="D95" s="144"/>
      <c r="E95" s="80">
        <f>+B95*($B$3-$B$5)</f>
        <v>110713.18</v>
      </c>
      <c r="F95" s="80"/>
      <c r="G95" s="133"/>
      <c r="H95" s="113"/>
      <c r="I95" s="113"/>
      <c r="J95" s="130"/>
      <c r="K95" s="113"/>
      <c r="L95" s="91"/>
      <c r="M95" s="113"/>
      <c r="N95" s="113"/>
      <c r="O95" s="113"/>
      <c r="P95" s="113"/>
      <c r="Q95" s="113"/>
      <c r="R95" s="113"/>
      <c r="S95" s="113"/>
      <c r="T95" s="127"/>
      <c r="U95" s="127"/>
      <c r="V95" s="127"/>
      <c r="W95" s="127"/>
      <c r="X95" s="127"/>
      <c r="Y95" s="127"/>
      <c r="Z95" s="127"/>
      <c r="AA95" s="127"/>
      <c r="AB95" s="127"/>
      <c r="AC95" s="127"/>
      <c r="AD95" s="127"/>
      <c r="AE95" s="127"/>
      <c r="AF95" s="127"/>
      <c r="AG95" s="127"/>
      <c r="AH95" s="127"/>
      <c r="AI95" s="127"/>
      <c r="AJ95" s="127"/>
      <c r="AK95" s="127"/>
      <c r="AL95" s="127"/>
      <c r="AM95" s="127"/>
    </row>
    <row r="96" spans="1:39" s="75" customFormat="1" ht="15" customHeight="1" x14ac:dyDescent="0.35">
      <c r="A96" s="113" t="s">
        <v>436</v>
      </c>
      <c r="B96" s="90">
        <v>-1194.95</v>
      </c>
      <c r="C96" s="144"/>
      <c r="D96" s="144"/>
      <c r="E96" s="80">
        <f t="shared" ref="E96:E102" si="0">+B96*($B$3-$B$5)</f>
        <v>-20314.150000000001</v>
      </c>
      <c r="F96" s="80"/>
      <c r="G96" s="133"/>
      <c r="H96" s="113"/>
      <c r="I96" s="113"/>
      <c r="J96" s="130"/>
      <c r="K96" s="113"/>
      <c r="L96" s="91"/>
      <c r="M96" s="113"/>
      <c r="N96" s="113"/>
      <c r="O96" s="113"/>
      <c r="P96" s="113"/>
      <c r="Q96" s="113"/>
      <c r="R96" s="113"/>
      <c r="S96" s="113"/>
      <c r="T96" s="127"/>
      <c r="U96" s="127"/>
      <c r="V96" s="127"/>
      <c r="W96" s="127"/>
      <c r="X96" s="127"/>
      <c r="Y96" s="127"/>
      <c r="Z96" s="127"/>
      <c r="AA96" s="127"/>
      <c r="AB96" s="127"/>
      <c r="AC96" s="127"/>
      <c r="AD96" s="127"/>
      <c r="AE96" s="127"/>
      <c r="AF96" s="127"/>
      <c r="AG96" s="127"/>
      <c r="AH96" s="127"/>
      <c r="AI96" s="127"/>
      <c r="AJ96" s="127"/>
      <c r="AK96" s="127"/>
      <c r="AL96" s="127"/>
      <c r="AM96" s="127"/>
    </row>
    <row r="97" spans="1:39" s="75" customFormat="1" ht="15" customHeight="1" x14ac:dyDescent="0.35">
      <c r="A97" s="113" t="s">
        <v>437</v>
      </c>
      <c r="B97" s="90">
        <v>0</v>
      </c>
      <c r="C97" s="144"/>
      <c r="D97" s="144"/>
      <c r="E97" s="92">
        <f>+B97</f>
        <v>0</v>
      </c>
      <c r="F97" s="80"/>
      <c r="G97" s="133"/>
      <c r="H97" s="113"/>
      <c r="I97" s="113"/>
      <c r="J97" s="130"/>
      <c r="K97" s="113"/>
      <c r="L97" s="91"/>
      <c r="M97" s="113"/>
      <c r="N97" s="113"/>
      <c r="O97" s="113"/>
      <c r="P97" s="113"/>
      <c r="Q97" s="113"/>
      <c r="R97" s="113"/>
      <c r="S97" s="113"/>
      <c r="T97" s="127"/>
      <c r="U97" s="127"/>
      <c r="V97" s="127"/>
      <c r="W97" s="127"/>
      <c r="X97" s="127"/>
      <c r="Y97" s="127"/>
      <c r="Z97" s="127"/>
      <c r="AA97" s="127"/>
      <c r="AB97" s="127"/>
      <c r="AC97" s="127"/>
      <c r="AD97" s="127"/>
      <c r="AE97" s="127"/>
      <c r="AF97" s="127"/>
      <c r="AG97" s="127"/>
      <c r="AH97" s="127"/>
      <c r="AI97" s="127"/>
      <c r="AJ97" s="127"/>
      <c r="AK97" s="127"/>
      <c r="AL97" s="127"/>
      <c r="AM97" s="127"/>
    </row>
    <row r="98" spans="1:39" s="75" customFormat="1" ht="15" customHeight="1" x14ac:dyDescent="0.35">
      <c r="A98" s="113" t="s">
        <v>438</v>
      </c>
      <c r="B98" s="153">
        <v>390.76</v>
      </c>
      <c r="C98" s="144"/>
      <c r="D98" s="144"/>
      <c r="E98" s="80">
        <f t="shared" si="0"/>
        <v>6642.92</v>
      </c>
      <c r="F98" s="80"/>
      <c r="G98" s="133"/>
      <c r="H98" s="113"/>
      <c r="I98" s="147"/>
      <c r="J98" s="146"/>
      <c r="K98" s="91"/>
      <c r="L98" s="93"/>
      <c r="M98" s="152"/>
      <c r="N98" s="113"/>
      <c r="O98" s="113"/>
      <c r="P98" s="113"/>
      <c r="Q98" s="113"/>
      <c r="R98" s="113"/>
      <c r="S98" s="113"/>
      <c r="T98" s="127"/>
      <c r="U98" s="127"/>
      <c r="V98" s="127"/>
      <c r="W98" s="127"/>
      <c r="X98" s="127"/>
      <c r="Y98" s="127"/>
      <c r="Z98" s="127"/>
      <c r="AA98" s="127"/>
      <c r="AB98" s="127"/>
      <c r="AC98" s="127"/>
      <c r="AD98" s="127"/>
      <c r="AE98" s="127"/>
      <c r="AF98" s="127"/>
      <c r="AG98" s="127"/>
      <c r="AH98" s="127"/>
      <c r="AI98" s="127"/>
      <c r="AJ98" s="127"/>
      <c r="AK98" s="127"/>
      <c r="AL98" s="127"/>
      <c r="AM98" s="127"/>
    </row>
    <row r="99" spans="1:39" s="75" customFormat="1" ht="15" customHeight="1" x14ac:dyDescent="0.35">
      <c r="A99" s="113" t="s">
        <v>439</v>
      </c>
      <c r="B99" s="153">
        <v>344.93</v>
      </c>
      <c r="C99" s="144"/>
      <c r="D99" s="144"/>
      <c r="E99" s="80">
        <f t="shared" si="0"/>
        <v>5863.81</v>
      </c>
      <c r="F99" s="80"/>
      <c r="G99" s="133"/>
      <c r="H99" s="113"/>
      <c r="I99" s="147"/>
      <c r="J99" s="146"/>
      <c r="K99" s="91"/>
      <c r="L99" s="91"/>
      <c r="M99" s="94"/>
      <c r="N99" s="113"/>
      <c r="O99" s="113"/>
      <c r="P99" s="113"/>
      <c r="Q99" s="113"/>
      <c r="R99" s="113"/>
      <c r="S99" s="113"/>
      <c r="T99" s="127"/>
      <c r="U99" s="127"/>
      <c r="V99" s="127"/>
      <c r="W99" s="127"/>
      <c r="X99" s="127"/>
      <c r="Y99" s="127"/>
      <c r="Z99" s="127"/>
      <c r="AA99" s="127"/>
      <c r="AB99" s="127"/>
      <c r="AC99" s="127"/>
      <c r="AD99" s="127"/>
      <c r="AE99" s="127"/>
      <c r="AF99" s="127"/>
      <c r="AG99" s="127"/>
      <c r="AH99" s="127"/>
      <c r="AI99" s="127"/>
      <c r="AJ99" s="127"/>
      <c r="AK99" s="127"/>
      <c r="AL99" s="127"/>
      <c r="AM99" s="127"/>
    </row>
    <row r="100" spans="1:39" s="75" customFormat="1" ht="15" customHeight="1" x14ac:dyDescent="0.35">
      <c r="A100" s="113" t="s">
        <v>440</v>
      </c>
      <c r="B100" s="153">
        <v>82.14</v>
      </c>
      <c r="C100" s="144"/>
      <c r="D100" s="144"/>
      <c r="E100" s="80">
        <f t="shared" si="0"/>
        <v>1396.38</v>
      </c>
      <c r="F100" s="80"/>
      <c r="G100" s="133"/>
      <c r="H100" s="113"/>
      <c r="I100" s="147"/>
      <c r="J100" s="146"/>
      <c r="K100" s="91"/>
      <c r="L100" s="91"/>
      <c r="M100" s="94"/>
      <c r="N100" s="113"/>
      <c r="O100" s="113"/>
      <c r="P100" s="113"/>
      <c r="Q100" s="113"/>
      <c r="R100" s="113"/>
      <c r="S100" s="113"/>
      <c r="T100" s="127"/>
      <c r="U100" s="127"/>
      <c r="V100" s="127"/>
      <c r="W100" s="127"/>
      <c r="X100" s="127"/>
      <c r="Y100" s="127"/>
      <c r="Z100" s="127"/>
      <c r="AA100" s="127"/>
      <c r="AB100" s="127"/>
      <c r="AC100" s="127"/>
      <c r="AD100" s="127"/>
      <c r="AE100" s="127"/>
      <c r="AF100" s="127"/>
      <c r="AG100" s="127"/>
      <c r="AH100" s="127"/>
      <c r="AI100" s="127"/>
      <c r="AJ100" s="127"/>
      <c r="AK100" s="127"/>
      <c r="AL100" s="127"/>
      <c r="AM100" s="127"/>
    </row>
    <row r="101" spans="1:39" s="75" customFormat="1" ht="15" customHeight="1" x14ac:dyDescent="0.35">
      <c r="A101" s="113" t="s">
        <v>441</v>
      </c>
      <c r="B101" s="153">
        <v>0</v>
      </c>
      <c r="C101" s="144"/>
      <c r="D101" s="144"/>
      <c r="E101" s="80">
        <f t="shared" si="0"/>
        <v>0</v>
      </c>
      <c r="F101" s="80"/>
      <c r="G101" s="133"/>
      <c r="H101" s="113"/>
      <c r="I101" s="147"/>
      <c r="J101" s="146"/>
      <c r="K101" s="91"/>
      <c r="L101" s="91"/>
      <c r="M101" s="95"/>
      <c r="N101" s="113"/>
      <c r="O101" s="113"/>
      <c r="P101" s="113"/>
      <c r="Q101" s="113"/>
      <c r="R101" s="113"/>
      <c r="S101" s="113"/>
      <c r="T101" s="127"/>
      <c r="U101" s="127"/>
      <c r="V101" s="127"/>
      <c r="W101" s="127"/>
      <c r="X101" s="127"/>
      <c r="Y101" s="127"/>
      <c r="Z101" s="127"/>
      <c r="AA101" s="127"/>
      <c r="AB101" s="127"/>
      <c r="AC101" s="127"/>
      <c r="AD101" s="127"/>
      <c r="AE101" s="127"/>
      <c r="AF101" s="127"/>
      <c r="AG101" s="127"/>
      <c r="AH101" s="127"/>
      <c r="AI101" s="127"/>
      <c r="AJ101" s="127"/>
      <c r="AK101" s="127"/>
      <c r="AL101" s="127"/>
      <c r="AM101" s="127"/>
    </row>
    <row r="102" spans="1:39" s="75" customFormat="1" ht="15" customHeight="1" x14ac:dyDescent="0.35">
      <c r="A102" s="113" t="s">
        <v>442</v>
      </c>
      <c r="B102" s="153">
        <v>3.91</v>
      </c>
      <c r="C102" s="144"/>
      <c r="D102" s="144"/>
      <c r="E102" s="80">
        <f t="shared" si="0"/>
        <v>66.47</v>
      </c>
      <c r="F102" s="80"/>
      <c r="G102" s="133"/>
      <c r="H102" s="113"/>
      <c r="I102" s="147"/>
      <c r="J102" s="146"/>
      <c r="K102" s="91"/>
      <c r="L102" s="91"/>
      <c r="M102" s="95"/>
      <c r="N102" s="113"/>
      <c r="O102" s="113"/>
      <c r="P102" s="113"/>
      <c r="Q102" s="113"/>
      <c r="R102" s="113"/>
      <c r="S102" s="113"/>
      <c r="T102" s="127"/>
      <c r="U102" s="127"/>
      <c r="V102" s="127"/>
      <c r="W102" s="127"/>
      <c r="X102" s="127"/>
      <c r="Y102" s="127"/>
      <c r="Z102" s="127"/>
      <c r="AA102" s="127"/>
      <c r="AB102" s="127"/>
      <c r="AC102" s="127"/>
      <c r="AD102" s="127"/>
      <c r="AE102" s="127"/>
      <c r="AF102" s="127"/>
      <c r="AG102" s="127"/>
      <c r="AH102" s="127"/>
      <c r="AI102" s="127"/>
      <c r="AJ102" s="127"/>
      <c r="AK102" s="127"/>
      <c r="AL102" s="127"/>
      <c r="AM102" s="127"/>
    </row>
    <row r="103" spans="1:39" s="75" customFormat="1" ht="15" customHeight="1" x14ac:dyDescent="0.35">
      <c r="A103" s="155" t="str">
        <f>"TOTAL Liabilities Accrued since "&amp;MONTH(B5)&amp;"/"&amp;DAY(B5)</f>
        <v>TOTAL Liabilities Accrued since 3/14</v>
      </c>
      <c r="B103" s="156"/>
      <c r="C103" s="156"/>
      <c r="D103" s="156"/>
      <c r="E103" s="96">
        <f>SUM(E95:E102)</f>
        <v>104368.61</v>
      </c>
      <c r="F103" s="80"/>
      <c r="G103" s="133"/>
      <c r="H103" s="113"/>
      <c r="I103" s="113"/>
      <c r="J103" s="146"/>
      <c r="K103" s="113"/>
      <c r="L103" s="91"/>
      <c r="M103" s="152"/>
      <c r="N103" s="113"/>
      <c r="O103" s="113"/>
      <c r="P103" s="113"/>
      <c r="Q103" s="113"/>
      <c r="R103" s="130"/>
      <c r="S103" s="113"/>
      <c r="T103" s="127"/>
      <c r="U103" s="127"/>
      <c r="V103" s="127"/>
      <c r="W103" s="127"/>
      <c r="X103" s="127"/>
      <c r="Y103" s="127"/>
      <c r="Z103" s="127"/>
      <c r="AA103" s="127"/>
      <c r="AB103" s="127"/>
      <c r="AC103" s="127"/>
      <c r="AD103" s="127"/>
      <c r="AE103" s="127"/>
      <c r="AF103" s="127"/>
      <c r="AG103" s="127"/>
      <c r="AH103" s="127"/>
      <c r="AI103" s="127"/>
      <c r="AJ103" s="127"/>
      <c r="AK103" s="127"/>
      <c r="AL103" s="127"/>
      <c r="AM103" s="127"/>
    </row>
    <row r="104" spans="1:39" s="75" customFormat="1" ht="15" customHeight="1" x14ac:dyDescent="0.25">
      <c r="A104" s="113"/>
      <c r="B104" s="113"/>
      <c r="C104" s="113"/>
      <c r="D104" s="113"/>
      <c r="E104" s="80"/>
      <c r="F104" s="80"/>
      <c r="G104" s="133"/>
      <c r="H104" s="113"/>
      <c r="I104" s="113"/>
      <c r="J104" s="113"/>
      <c r="K104" s="113"/>
      <c r="L104" s="152"/>
      <c r="M104" s="113"/>
      <c r="N104" s="113"/>
      <c r="O104" s="113"/>
      <c r="P104" s="113"/>
      <c r="Q104" s="113"/>
      <c r="R104" s="130"/>
      <c r="S104" s="113"/>
      <c r="T104" s="127"/>
      <c r="U104" s="127"/>
      <c r="V104" s="127"/>
      <c r="W104" s="127"/>
      <c r="X104" s="127"/>
      <c r="Y104" s="127"/>
      <c r="Z104" s="127"/>
      <c r="AA104" s="127"/>
      <c r="AB104" s="127"/>
      <c r="AC104" s="127"/>
      <c r="AD104" s="127"/>
      <c r="AE104" s="127"/>
      <c r="AF104" s="127"/>
      <c r="AG104" s="127"/>
      <c r="AH104" s="127"/>
      <c r="AI104" s="127"/>
      <c r="AJ104" s="127"/>
      <c r="AK104" s="127"/>
      <c r="AL104" s="127"/>
      <c r="AM104" s="127"/>
    </row>
    <row r="105" spans="1:39" s="75" customFormat="1" ht="15" customHeight="1" x14ac:dyDescent="0.25">
      <c r="A105" s="157" t="s">
        <v>443</v>
      </c>
      <c r="B105" s="141"/>
      <c r="C105" s="141"/>
      <c r="D105" s="141"/>
      <c r="E105" s="97" t="s">
        <v>444</v>
      </c>
      <c r="F105" s="80"/>
      <c r="G105" s="133"/>
      <c r="H105" s="113"/>
      <c r="I105" s="147"/>
      <c r="J105" s="113"/>
      <c r="K105" s="113"/>
      <c r="L105" s="113"/>
      <c r="M105" s="113"/>
      <c r="N105" s="113"/>
      <c r="O105" s="113"/>
      <c r="P105" s="113"/>
      <c r="Q105" s="113"/>
      <c r="R105" s="130"/>
      <c r="S105" s="113"/>
      <c r="T105" s="127"/>
      <c r="U105" s="127"/>
      <c r="V105" s="127"/>
      <c r="W105" s="127"/>
      <c r="X105" s="127"/>
      <c r="Y105" s="127"/>
      <c r="Z105" s="127"/>
      <c r="AA105" s="127"/>
      <c r="AB105" s="127"/>
      <c r="AC105" s="127"/>
      <c r="AD105" s="127"/>
      <c r="AE105" s="127"/>
      <c r="AF105" s="127"/>
      <c r="AG105" s="127"/>
      <c r="AH105" s="127"/>
      <c r="AI105" s="127"/>
      <c r="AJ105" s="127"/>
      <c r="AK105" s="127"/>
      <c r="AL105" s="127"/>
      <c r="AM105" s="127"/>
    </row>
    <row r="106" spans="1:39" s="75" customFormat="1" ht="15" customHeight="1" x14ac:dyDescent="0.25">
      <c r="A106" s="113" t="s">
        <v>435</v>
      </c>
      <c r="B106" s="98">
        <v>0</v>
      </c>
      <c r="C106" s="113"/>
      <c r="D106" s="113"/>
      <c r="E106" s="99">
        <v>0</v>
      </c>
      <c r="F106" s="80"/>
      <c r="G106" s="133"/>
      <c r="H106" s="130"/>
      <c r="I106" s="113"/>
      <c r="J106" s="113"/>
      <c r="K106" s="154"/>
      <c r="L106" s="130"/>
      <c r="M106" s="113"/>
      <c r="N106" s="113"/>
      <c r="O106" s="113"/>
      <c r="P106" s="113"/>
      <c r="Q106" s="113"/>
      <c r="R106" s="130"/>
      <c r="S106" s="113"/>
      <c r="T106" s="127"/>
      <c r="U106" s="127"/>
      <c r="V106" s="127"/>
      <c r="W106" s="127"/>
      <c r="X106" s="127"/>
      <c r="Y106" s="127"/>
      <c r="Z106" s="127"/>
      <c r="AA106" s="127"/>
      <c r="AB106" s="127"/>
      <c r="AC106" s="127"/>
      <c r="AD106" s="127"/>
      <c r="AE106" s="127"/>
      <c r="AF106" s="127"/>
      <c r="AG106" s="127"/>
      <c r="AH106" s="127"/>
      <c r="AI106" s="127"/>
      <c r="AJ106" s="127"/>
      <c r="AK106" s="127"/>
      <c r="AL106" s="127"/>
      <c r="AM106" s="127"/>
    </row>
    <row r="107" spans="1:39" s="75" customFormat="1" ht="15" customHeight="1" x14ac:dyDescent="0.25">
      <c r="A107" s="113" t="s">
        <v>436</v>
      </c>
      <c r="B107" s="98">
        <v>0</v>
      </c>
      <c r="C107" s="113"/>
      <c r="D107" s="113"/>
      <c r="E107" s="99">
        <v>0</v>
      </c>
      <c r="F107" s="80"/>
      <c r="G107" s="133"/>
      <c r="H107" s="130"/>
      <c r="I107" s="113"/>
      <c r="J107" s="113"/>
      <c r="K107" s="154"/>
      <c r="L107" s="130"/>
      <c r="M107" s="113"/>
      <c r="N107" s="113"/>
      <c r="O107" s="113"/>
      <c r="P107" s="113"/>
      <c r="Q107" s="113"/>
      <c r="R107" s="130"/>
      <c r="S107" s="113"/>
      <c r="T107" s="127"/>
      <c r="U107" s="127"/>
      <c r="V107" s="127"/>
      <c r="W107" s="127"/>
      <c r="X107" s="127"/>
      <c r="Y107" s="127"/>
      <c r="Z107" s="127"/>
      <c r="AA107" s="127"/>
      <c r="AB107" s="127"/>
      <c r="AC107" s="127"/>
      <c r="AD107" s="127"/>
      <c r="AE107" s="127"/>
      <c r="AF107" s="127"/>
      <c r="AG107" s="127"/>
      <c r="AH107" s="127"/>
      <c r="AI107" s="127"/>
      <c r="AJ107" s="127"/>
      <c r="AK107" s="127"/>
      <c r="AL107" s="127"/>
      <c r="AM107" s="127"/>
    </row>
    <row r="108" spans="1:39" s="75" customFormat="1" ht="15" customHeight="1" x14ac:dyDescent="0.25">
      <c r="A108" s="113" t="s">
        <v>437</v>
      </c>
      <c r="B108" s="98">
        <v>0</v>
      </c>
      <c r="C108" s="113"/>
      <c r="D108" s="113"/>
      <c r="E108" s="99">
        <v>0</v>
      </c>
      <c r="F108" s="80"/>
      <c r="G108" s="133"/>
      <c r="H108" s="130"/>
      <c r="I108" s="113"/>
      <c r="J108" s="113"/>
      <c r="K108" s="154"/>
      <c r="L108" s="130"/>
      <c r="M108" s="113"/>
      <c r="N108" s="113"/>
      <c r="O108" s="113"/>
      <c r="P108" s="113"/>
      <c r="Q108" s="113"/>
      <c r="R108" s="130"/>
      <c r="S108" s="113"/>
      <c r="T108" s="127"/>
      <c r="U108" s="127"/>
      <c r="V108" s="127"/>
      <c r="W108" s="127"/>
      <c r="X108" s="127"/>
      <c r="Y108" s="127"/>
      <c r="Z108" s="127"/>
      <c r="AA108" s="127"/>
      <c r="AB108" s="127"/>
      <c r="AC108" s="127"/>
      <c r="AD108" s="127"/>
      <c r="AE108" s="127"/>
      <c r="AF108" s="127"/>
      <c r="AG108" s="127"/>
      <c r="AH108" s="127"/>
      <c r="AI108" s="127"/>
      <c r="AJ108" s="127"/>
      <c r="AK108" s="127"/>
      <c r="AL108" s="127"/>
      <c r="AM108" s="127"/>
    </row>
    <row r="109" spans="1:39" s="75" customFormat="1" ht="15" customHeight="1" x14ac:dyDescent="0.35">
      <c r="A109" s="113" t="s">
        <v>438</v>
      </c>
      <c r="B109" s="158">
        <v>0</v>
      </c>
      <c r="C109" s="113"/>
      <c r="D109" s="113"/>
      <c r="E109" s="99">
        <v>0</v>
      </c>
      <c r="F109" s="80"/>
      <c r="G109" s="133"/>
      <c r="H109" s="125"/>
      <c r="I109" s="147"/>
      <c r="J109" s="113"/>
      <c r="K109" s="154"/>
      <c r="L109" s="130"/>
      <c r="M109" s="113"/>
      <c r="N109" s="113"/>
      <c r="O109" s="113"/>
      <c r="P109" s="113"/>
      <c r="Q109" s="113"/>
      <c r="R109" s="130"/>
      <c r="S109" s="113"/>
      <c r="T109" s="127"/>
      <c r="U109" s="127"/>
      <c r="V109" s="127"/>
      <c r="W109" s="127"/>
      <c r="X109" s="127"/>
      <c r="Y109" s="127"/>
      <c r="Z109" s="127"/>
      <c r="AA109" s="127"/>
      <c r="AB109" s="127"/>
      <c r="AC109" s="127"/>
      <c r="AD109" s="127"/>
      <c r="AE109" s="127"/>
      <c r="AF109" s="127"/>
      <c r="AG109" s="127"/>
      <c r="AH109" s="127"/>
      <c r="AI109" s="127"/>
      <c r="AJ109" s="127"/>
      <c r="AK109" s="127"/>
      <c r="AL109" s="127"/>
      <c r="AM109" s="127"/>
    </row>
    <row r="110" spans="1:39" s="75" customFormat="1" ht="15" customHeight="1" x14ac:dyDescent="0.35">
      <c r="A110" s="113" t="s">
        <v>439</v>
      </c>
      <c r="B110" s="158">
        <v>0</v>
      </c>
      <c r="C110" s="113"/>
      <c r="D110" s="113"/>
      <c r="E110" s="99">
        <v>0</v>
      </c>
      <c r="F110" s="80"/>
      <c r="G110" s="133"/>
      <c r="H110" s="130"/>
      <c r="I110" s="147"/>
      <c r="J110" s="113"/>
      <c r="K110" s="154"/>
      <c r="L110" s="130"/>
      <c r="M110" s="113"/>
      <c r="N110" s="113"/>
      <c r="O110" s="113"/>
      <c r="P110" s="113"/>
      <c r="Q110" s="113"/>
      <c r="R110" s="130"/>
      <c r="S110" s="113"/>
      <c r="T110" s="127"/>
      <c r="U110" s="127"/>
      <c r="V110" s="127"/>
      <c r="W110" s="127"/>
      <c r="X110" s="127"/>
      <c r="Y110" s="127"/>
      <c r="Z110" s="127"/>
      <c r="AA110" s="127"/>
      <c r="AB110" s="127"/>
      <c r="AC110" s="127"/>
      <c r="AD110" s="127"/>
      <c r="AE110" s="127"/>
      <c r="AF110" s="127"/>
      <c r="AG110" s="127"/>
      <c r="AH110" s="127"/>
      <c r="AI110" s="127"/>
      <c r="AJ110" s="127"/>
      <c r="AK110" s="127"/>
      <c r="AL110" s="127"/>
      <c r="AM110" s="127"/>
    </row>
    <row r="111" spans="1:39" s="75" customFormat="1" ht="15" customHeight="1" x14ac:dyDescent="0.35">
      <c r="A111" s="113" t="s">
        <v>440</v>
      </c>
      <c r="B111" s="158">
        <v>0</v>
      </c>
      <c r="C111" s="113"/>
      <c r="D111" s="113"/>
      <c r="E111" s="99">
        <v>0</v>
      </c>
      <c r="F111" s="80"/>
      <c r="G111" s="133"/>
      <c r="H111" s="113"/>
      <c r="I111" s="147"/>
      <c r="J111" s="113"/>
      <c r="K111" s="154"/>
      <c r="L111" s="130"/>
      <c r="M111" s="113"/>
      <c r="N111" s="113"/>
      <c r="O111" s="113"/>
      <c r="P111" s="113"/>
      <c r="Q111" s="113"/>
      <c r="R111" s="130"/>
      <c r="S111" s="113"/>
      <c r="T111" s="127"/>
      <c r="U111" s="127"/>
      <c r="V111" s="127"/>
      <c r="W111" s="127"/>
      <c r="X111" s="127"/>
      <c r="Y111" s="127"/>
      <c r="Z111" s="127"/>
      <c r="AA111" s="127"/>
      <c r="AB111" s="127"/>
      <c r="AC111" s="127"/>
      <c r="AD111" s="127"/>
      <c r="AE111" s="127"/>
      <c r="AF111" s="127"/>
      <c r="AG111" s="127"/>
      <c r="AH111" s="127"/>
      <c r="AI111" s="127"/>
      <c r="AJ111" s="127"/>
      <c r="AK111" s="127"/>
      <c r="AL111" s="127"/>
      <c r="AM111" s="127"/>
    </row>
    <row r="112" spans="1:39" s="75" customFormat="1" ht="15" customHeight="1" x14ac:dyDescent="0.35">
      <c r="A112" s="113" t="s">
        <v>441</v>
      </c>
      <c r="B112" s="158">
        <v>0</v>
      </c>
      <c r="C112" s="113"/>
      <c r="D112" s="113"/>
      <c r="E112" s="99">
        <v>0</v>
      </c>
      <c r="F112" s="80"/>
      <c r="G112" s="133"/>
      <c r="H112" s="130"/>
      <c r="I112" s="147"/>
      <c r="J112" s="113"/>
      <c r="K112" s="154"/>
      <c r="L112" s="113"/>
      <c r="M112" s="113"/>
      <c r="N112" s="113"/>
      <c r="O112" s="113"/>
      <c r="P112" s="113"/>
      <c r="Q112" s="113"/>
      <c r="R112" s="130"/>
      <c r="S112" s="113"/>
      <c r="T112" s="127"/>
      <c r="U112" s="127"/>
      <c r="V112" s="127"/>
      <c r="W112" s="127"/>
      <c r="X112" s="127"/>
      <c r="Y112" s="127"/>
      <c r="Z112" s="127"/>
      <c r="AA112" s="127"/>
      <c r="AB112" s="127"/>
      <c r="AC112" s="127"/>
      <c r="AD112" s="127"/>
      <c r="AE112" s="127"/>
      <c r="AF112" s="127"/>
      <c r="AG112" s="127"/>
      <c r="AH112" s="127"/>
      <c r="AI112" s="127"/>
      <c r="AJ112" s="127"/>
      <c r="AK112" s="127"/>
      <c r="AL112" s="127"/>
      <c r="AM112" s="127"/>
    </row>
    <row r="113" spans="1:39" s="75" customFormat="1" ht="15" customHeight="1" x14ac:dyDescent="0.35">
      <c r="A113" s="113" t="s">
        <v>442</v>
      </c>
      <c r="B113" s="158">
        <v>0</v>
      </c>
      <c r="C113" s="113"/>
      <c r="D113" s="113"/>
      <c r="E113" s="99">
        <v>0</v>
      </c>
      <c r="F113" s="80"/>
      <c r="G113" s="133"/>
      <c r="H113" s="130"/>
      <c r="I113" s="147"/>
      <c r="J113" s="113"/>
      <c r="K113" s="154"/>
      <c r="L113" s="113"/>
      <c r="M113" s="113"/>
      <c r="N113" s="113"/>
      <c r="O113" s="113"/>
      <c r="P113" s="113"/>
      <c r="Q113" s="113"/>
      <c r="R113" s="130"/>
      <c r="S113" s="113"/>
      <c r="T113" s="127"/>
      <c r="U113" s="127"/>
      <c r="V113" s="127"/>
      <c r="W113" s="127"/>
      <c r="X113" s="127"/>
      <c r="Y113" s="127"/>
      <c r="Z113" s="127"/>
      <c r="AA113" s="127"/>
      <c r="AB113" s="127"/>
      <c r="AC113" s="127"/>
      <c r="AD113" s="127"/>
      <c r="AE113" s="127"/>
      <c r="AF113" s="127"/>
      <c r="AG113" s="127"/>
      <c r="AH113" s="127"/>
      <c r="AI113" s="127"/>
      <c r="AJ113" s="127"/>
      <c r="AK113" s="127"/>
      <c r="AL113" s="127"/>
      <c r="AM113" s="127"/>
    </row>
    <row r="114" spans="1:39" s="75" customFormat="1" ht="15" customHeight="1" x14ac:dyDescent="0.3">
      <c r="A114" s="155" t="str">
        <f>"TOTAL Liabilities Accrued as of "&amp;MONTH(B5)&amp;"/"&amp;DAY(B5)</f>
        <v>TOTAL Liabilities Accrued as of 3/14</v>
      </c>
      <c r="B114" s="156"/>
      <c r="C114" s="156"/>
      <c r="D114" s="156"/>
      <c r="E114" s="96">
        <f>SUM(E106:E113)</f>
        <v>0</v>
      </c>
      <c r="F114" s="85"/>
      <c r="G114" s="133"/>
      <c r="H114" s="130"/>
      <c r="I114" s="130"/>
      <c r="J114" s="146"/>
      <c r="K114" s="113"/>
      <c r="L114" s="113"/>
      <c r="M114" s="113"/>
      <c r="N114" s="113"/>
      <c r="O114" s="113"/>
      <c r="P114" s="113"/>
      <c r="Q114" s="113"/>
      <c r="R114" s="113"/>
      <c r="S114" s="113"/>
      <c r="T114" s="127"/>
      <c r="U114" s="127"/>
      <c r="V114" s="127"/>
      <c r="W114" s="127"/>
      <c r="X114" s="127"/>
      <c r="Y114" s="127"/>
      <c r="Z114" s="127"/>
      <c r="AA114" s="127"/>
      <c r="AB114" s="127"/>
      <c r="AC114" s="127"/>
      <c r="AD114" s="127"/>
      <c r="AE114" s="127"/>
      <c r="AF114" s="127"/>
      <c r="AG114" s="127"/>
      <c r="AH114" s="127"/>
      <c r="AI114" s="127"/>
      <c r="AJ114" s="127"/>
      <c r="AK114" s="127"/>
      <c r="AL114" s="127"/>
      <c r="AM114" s="127"/>
    </row>
    <row r="115" spans="1:39" s="75" customFormat="1" ht="15" customHeight="1" x14ac:dyDescent="0.3">
      <c r="A115" s="144"/>
      <c r="B115" s="113"/>
      <c r="C115" s="113"/>
      <c r="D115" s="113"/>
      <c r="E115" s="85"/>
      <c r="F115" s="85"/>
      <c r="G115" s="133"/>
      <c r="H115" s="130"/>
      <c r="I115" s="130"/>
      <c r="J115" s="146"/>
      <c r="K115" s="113"/>
      <c r="L115" s="113"/>
      <c r="M115" s="113"/>
      <c r="N115" s="113"/>
      <c r="O115" s="113"/>
      <c r="P115" s="113"/>
      <c r="Q115" s="113"/>
      <c r="R115" s="113"/>
      <c r="S115" s="113"/>
      <c r="T115" s="127"/>
      <c r="U115" s="127"/>
      <c r="V115" s="127"/>
      <c r="W115" s="127"/>
      <c r="X115" s="127"/>
      <c r="Y115" s="127"/>
      <c r="Z115" s="127"/>
      <c r="AA115" s="127"/>
      <c r="AB115" s="127"/>
      <c r="AC115" s="127"/>
      <c r="AD115" s="127"/>
      <c r="AE115" s="127"/>
      <c r="AF115" s="127"/>
      <c r="AG115" s="127"/>
      <c r="AH115" s="127"/>
      <c r="AI115" s="127"/>
      <c r="AJ115" s="127"/>
      <c r="AK115" s="127"/>
      <c r="AL115" s="127"/>
      <c r="AM115" s="127"/>
    </row>
    <row r="116" spans="1:39" s="75" customFormat="1" ht="15" customHeight="1" x14ac:dyDescent="0.3">
      <c r="A116" s="113" t="s">
        <v>382</v>
      </c>
      <c r="B116" s="113"/>
      <c r="C116" s="113"/>
      <c r="D116" s="113"/>
      <c r="E116" s="100">
        <v>4445756.8049999997</v>
      </c>
      <c r="F116" s="80"/>
      <c r="G116" s="133"/>
      <c r="H116" s="130"/>
      <c r="I116" s="130"/>
      <c r="J116" s="130"/>
      <c r="K116" s="113"/>
      <c r="L116" s="113"/>
      <c r="M116" s="113"/>
      <c r="N116" s="113"/>
      <c r="O116" s="113"/>
      <c r="P116" s="113"/>
      <c r="Q116" s="113"/>
      <c r="R116" s="113"/>
      <c r="S116" s="113"/>
      <c r="T116" s="127"/>
      <c r="U116" s="127"/>
      <c r="V116" s="127"/>
      <c r="W116" s="127"/>
      <c r="X116" s="127"/>
      <c r="Y116" s="127"/>
      <c r="Z116" s="127"/>
      <c r="AA116" s="127"/>
      <c r="AB116" s="127"/>
      <c r="AC116" s="127"/>
      <c r="AD116" s="127"/>
      <c r="AE116" s="127"/>
      <c r="AF116" s="127"/>
      <c r="AG116" s="127"/>
      <c r="AH116" s="127"/>
      <c r="AI116" s="127"/>
      <c r="AJ116" s="127"/>
      <c r="AK116" s="127"/>
      <c r="AL116" s="127"/>
      <c r="AM116" s="127"/>
    </row>
    <row r="117" spans="1:39" s="75" customFormat="1" ht="15" customHeight="1" x14ac:dyDescent="0.25">
      <c r="A117" s="113" t="s">
        <v>445</v>
      </c>
      <c r="B117" s="113"/>
      <c r="C117" s="113"/>
      <c r="D117" s="113"/>
      <c r="E117" s="101">
        <v>12452.82</v>
      </c>
      <c r="F117" s="80"/>
      <c r="G117" s="133"/>
      <c r="H117" s="130"/>
      <c r="I117" s="130"/>
      <c r="J117" s="130"/>
      <c r="K117" s="113"/>
      <c r="L117" s="113"/>
      <c r="M117" s="113"/>
      <c r="N117" s="113"/>
      <c r="O117" s="113"/>
      <c r="P117" s="113"/>
      <c r="Q117" s="113"/>
      <c r="R117" s="113"/>
      <c r="S117" s="113"/>
      <c r="T117" s="127"/>
      <c r="U117" s="127"/>
      <c r="V117" s="127"/>
      <c r="W117" s="127"/>
      <c r="X117" s="127"/>
      <c r="Y117" s="127"/>
      <c r="Z117" s="127"/>
      <c r="AA117" s="127"/>
      <c r="AB117" s="127"/>
      <c r="AC117" s="127"/>
      <c r="AD117" s="127"/>
      <c r="AE117" s="127"/>
      <c r="AF117" s="127"/>
      <c r="AG117" s="127"/>
      <c r="AH117" s="127"/>
      <c r="AI117" s="127"/>
      <c r="AJ117" s="127"/>
      <c r="AK117" s="127"/>
      <c r="AL117" s="127"/>
      <c r="AM117" s="127"/>
    </row>
    <row r="118" spans="1:39" s="75" customFormat="1" ht="15" customHeight="1" x14ac:dyDescent="0.25">
      <c r="A118" s="130"/>
      <c r="B118" s="113"/>
      <c r="C118" s="113"/>
      <c r="D118" s="113"/>
      <c r="E118" s="80"/>
      <c r="F118" s="80"/>
      <c r="G118" s="133"/>
      <c r="H118" s="130"/>
      <c r="I118" s="130"/>
      <c r="J118" s="130"/>
      <c r="K118" s="113"/>
      <c r="L118" s="113"/>
      <c r="M118" s="113"/>
      <c r="N118" s="113"/>
      <c r="O118" s="113"/>
      <c r="P118" s="113"/>
      <c r="Q118" s="113"/>
      <c r="R118" s="113"/>
      <c r="S118" s="113"/>
      <c r="T118" s="127"/>
      <c r="U118" s="127"/>
      <c r="V118" s="127"/>
      <c r="W118" s="127"/>
      <c r="X118" s="127"/>
      <c r="Y118" s="127"/>
      <c r="Z118" s="127"/>
      <c r="AA118" s="127"/>
      <c r="AB118" s="127"/>
      <c r="AC118" s="127"/>
      <c r="AD118" s="127"/>
      <c r="AE118" s="127"/>
      <c r="AF118" s="127"/>
      <c r="AG118" s="127"/>
      <c r="AH118" s="127"/>
      <c r="AI118" s="127"/>
      <c r="AJ118" s="127"/>
      <c r="AK118" s="127"/>
      <c r="AL118" s="127"/>
      <c r="AM118" s="127"/>
    </row>
    <row r="119" spans="1:39" s="75" customFormat="1" ht="15" customHeight="1" x14ac:dyDescent="0.3">
      <c r="A119" s="144" t="s">
        <v>446</v>
      </c>
      <c r="B119" s="113"/>
      <c r="C119" s="113"/>
      <c r="D119" s="113"/>
      <c r="E119" s="102">
        <f>E103+E114+E116+E117</f>
        <v>4562578.2350000003</v>
      </c>
      <c r="F119" s="80"/>
      <c r="G119" s="133"/>
      <c r="H119" s="144"/>
      <c r="I119" s="113"/>
      <c r="J119" s="113"/>
      <c r="K119" s="113"/>
      <c r="L119" s="85"/>
      <c r="M119" s="113"/>
      <c r="N119" s="113"/>
      <c r="O119" s="113"/>
      <c r="P119" s="113"/>
      <c r="Q119" s="113"/>
      <c r="R119" s="113"/>
      <c r="S119" s="113"/>
      <c r="T119" s="127"/>
      <c r="U119" s="127"/>
      <c r="V119" s="127"/>
      <c r="W119" s="127"/>
      <c r="X119" s="127"/>
      <c r="Y119" s="127"/>
      <c r="Z119" s="127"/>
      <c r="AA119" s="127"/>
      <c r="AB119" s="127"/>
      <c r="AC119" s="127"/>
      <c r="AD119" s="127"/>
      <c r="AE119" s="127"/>
      <c r="AF119" s="127"/>
      <c r="AG119" s="127"/>
      <c r="AH119" s="127"/>
      <c r="AI119" s="127"/>
      <c r="AJ119" s="127"/>
      <c r="AK119" s="127"/>
      <c r="AL119" s="127"/>
      <c r="AM119" s="127"/>
    </row>
    <row r="120" spans="1:39" s="75" customFormat="1" ht="15" customHeight="1" thickBot="1" x14ac:dyDescent="0.35">
      <c r="A120" s="144"/>
      <c r="B120" s="113"/>
      <c r="C120" s="113"/>
      <c r="D120" s="113"/>
      <c r="E120" s="80"/>
      <c r="F120" s="80"/>
      <c r="G120" s="133"/>
      <c r="H120" s="113"/>
      <c r="I120" s="113"/>
      <c r="J120" s="113"/>
      <c r="K120" s="113"/>
      <c r="L120" s="113"/>
      <c r="M120" s="113"/>
      <c r="N120" s="113"/>
      <c r="O120" s="113"/>
      <c r="P120" s="113"/>
      <c r="Q120" s="113"/>
      <c r="R120" s="113"/>
      <c r="S120" s="113"/>
      <c r="T120" s="127"/>
      <c r="U120" s="127"/>
      <c r="V120" s="127"/>
      <c r="W120" s="127"/>
      <c r="X120" s="127"/>
      <c r="Y120" s="127"/>
      <c r="Z120" s="127"/>
      <c r="AA120" s="127"/>
      <c r="AB120" s="127"/>
      <c r="AC120" s="127"/>
      <c r="AD120" s="127"/>
      <c r="AE120" s="127"/>
      <c r="AF120" s="127"/>
      <c r="AG120" s="127"/>
      <c r="AH120" s="127"/>
      <c r="AI120" s="127"/>
      <c r="AJ120" s="127"/>
      <c r="AK120" s="127"/>
      <c r="AL120" s="127"/>
      <c r="AM120" s="127"/>
    </row>
    <row r="121" spans="1:39" s="75" customFormat="1" ht="15" customHeight="1" thickBot="1" x14ac:dyDescent="0.35">
      <c r="A121" s="144" t="s">
        <v>447</v>
      </c>
      <c r="B121" s="113"/>
      <c r="C121" s="113"/>
      <c r="D121" s="113"/>
      <c r="E121" s="86">
        <f>E89-E119</f>
        <v>676570128.93459988</v>
      </c>
      <c r="F121" s="89"/>
      <c r="G121" s="133"/>
      <c r="H121" s="144"/>
      <c r="I121" s="113"/>
      <c r="J121" s="113"/>
      <c r="K121" s="113"/>
      <c r="L121" s="86"/>
      <c r="M121" s="113"/>
      <c r="N121" s="113"/>
      <c r="O121" s="113"/>
      <c r="P121" s="113"/>
      <c r="Q121" s="113"/>
      <c r="R121" s="113"/>
      <c r="S121" s="113"/>
      <c r="T121" s="127"/>
      <c r="U121" s="127"/>
      <c r="V121" s="127"/>
      <c r="W121" s="127"/>
      <c r="X121" s="127"/>
      <c r="Y121" s="127"/>
      <c r="Z121" s="127"/>
      <c r="AA121" s="127"/>
      <c r="AB121" s="127"/>
      <c r="AC121" s="127"/>
      <c r="AD121" s="127"/>
      <c r="AE121" s="127"/>
      <c r="AF121" s="127"/>
      <c r="AG121" s="127"/>
      <c r="AH121" s="127"/>
      <c r="AI121" s="127"/>
      <c r="AJ121" s="127"/>
      <c r="AK121" s="127"/>
      <c r="AL121" s="127"/>
      <c r="AM121" s="127"/>
    </row>
    <row r="122" spans="1:39" s="75" customFormat="1" ht="15" customHeight="1" x14ac:dyDescent="0.3">
      <c r="A122" s="144"/>
      <c r="B122" s="113"/>
      <c r="C122" s="113"/>
      <c r="D122" s="113"/>
      <c r="E122" s="80"/>
      <c r="F122" s="80"/>
      <c r="G122" s="133"/>
      <c r="H122" s="113"/>
      <c r="I122" s="113"/>
      <c r="J122" s="113"/>
      <c r="K122" s="113"/>
      <c r="L122" s="113"/>
      <c r="M122" s="113"/>
      <c r="N122" s="113"/>
      <c r="O122" s="113"/>
      <c r="P122" s="113"/>
      <c r="Q122" s="113"/>
      <c r="R122" s="113"/>
      <c r="S122" s="113"/>
      <c r="T122" s="127"/>
      <c r="U122" s="127"/>
      <c r="V122" s="127"/>
      <c r="W122" s="127"/>
      <c r="X122" s="127"/>
      <c r="Y122" s="127"/>
      <c r="Z122" s="127"/>
      <c r="AA122" s="127"/>
      <c r="AB122" s="127"/>
      <c r="AC122" s="127"/>
      <c r="AD122" s="127"/>
      <c r="AE122" s="127"/>
      <c r="AF122" s="127"/>
      <c r="AG122" s="127"/>
      <c r="AH122" s="127"/>
      <c r="AI122" s="127"/>
      <c r="AJ122" s="127"/>
      <c r="AK122" s="127"/>
      <c r="AL122" s="127"/>
      <c r="AM122" s="127"/>
    </row>
    <row r="123" spans="1:39" s="75" customFormat="1" ht="15" customHeight="1" x14ac:dyDescent="0.25">
      <c r="A123" s="113"/>
      <c r="B123" s="113"/>
      <c r="C123" s="113"/>
      <c r="D123" s="143"/>
      <c r="E123" s="80"/>
      <c r="F123" s="80"/>
      <c r="G123" s="133"/>
      <c r="H123" s="113"/>
      <c r="I123" s="113"/>
      <c r="J123" s="113"/>
      <c r="K123" s="113"/>
      <c r="L123" s="113"/>
      <c r="M123" s="113"/>
      <c r="N123" s="113"/>
      <c r="O123" s="113"/>
      <c r="P123" s="113"/>
      <c r="Q123" s="113"/>
      <c r="R123" s="113"/>
      <c r="S123" s="113"/>
      <c r="T123" s="127"/>
      <c r="U123" s="127"/>
      <c r="V123" s="127"/>
      <c r="W123" s="127"/>
      <c r="X123" s="127"/>
      <c r="Y123" s="127"/>
      <c r="Z123" s="127"/>
      <c r="AA123" s="127"/>
      <c r="AB123" s="127"/>
      <c r="AC123" s="127"/>
      <c r="AD123" s="127"/>
      <c r="AE123" s="127"/>
      <c r="AF123" s="127"/>
      <c r="AG123" s="127"/>
      <c r="AH123" s="127"/>
      <c r="AI123" s="127"/>
      <c r="AJ123" s="127"/>
      <c r="AK123" s="127"/>
      <c r="AL123" s="127"/>
      <c r="AM123" s="127"/>
    </row>
    <row r="124" spans="1:39" s="75" customFormat="1" ht="15" customHeight="1" x14ac:dyDescent="0.25">
      <c r="A124" s="113"/>
      <c r="B124" s="113"/>
      <c r="C124" s="113"/>
      <c r="D124" s="113"/>
      <c r="E124" s="80"/>
      <c r="F124" s="80"/>
      <c r="G124" s="133"/>
      <c r="H124" s="113"/>
      <c r="I124" s="113"/>
      <c r="J124" s="113"/>
      <c r="K124" s="113"/>
      <c r="L124" s="113"/>
      <c r="M124" s="113"/>
      <c r="N124" s="113"/>
      <c r="O124" s="113"/>
      <c r="P124" s="113"/>
      <c r="Q124" s="113"/>
      <c r="R124" s="113"/>
      <c r="S124" s="113"/>
      <c r="T124" s="127"/>
      <c r="U124" s="127"/>
      <c r="V124" s="127"/>
      <c r="W124" s="127"/>
      <c r="X124" s="127"/>
      <c r="Y124" s="127"/>
      <c r="Z124" s="127"/>
      <c r="AA124" s="127"/>
      <c r="AB124" s="127"/>
      <c r="AC124" s="127"/>
      <c r="AD124" s="127"/>
      <c r="AE124" s="127"/>
      <c r="AF124" s="127"/>
      <c r="AG124" s="127"/>
      <c r="AH124" s="127"/>
      <c r="AI124" s="127"/>
      <c r="AJ124" s="127"/>
      <c r="AK124" s="127"/>
      <c r="AL124" s="127"/>
      <c r="AM124" s="127"/>
    </row>
    <row r="125" spans="1:39" s="75" customFormat="1" ht="15" customHeight="1" x14ac:dyDescent="0.25">
      <c r="A125" s="113"/>
      <c r="B125" s="113"/>
      <c r="C125" s="113"/>
      <c r="D125" s="113"/>
      <c r="E125" s="103"/>
      <c r="F125" s="80"/>
      <c r="G125" s="113"/>
      <c r="H125" s="113"/>
      <c r="I125" s="113"/>
      <c r="J125" s="113"/>
      <c r="K125" s="113"/>
      <c r="L125" s="113"/>
      <c r="M125" s="113"/>
      <c r="N125" s="113"/>
      <c r="O125" s="113"/>
      <c r="P125" s="113"/>
      <c r="Q125" s="113"/>
      <c r="R125" s="113"/>
      <c r="S125" s="113"/>
      <c r="T125" s="127"/>
      <c r="U125" s="127"/>
      <c r="V125" s="127"/>
      <c r="W125" s="127"/>
      <c r="X125" s="127"/>
      <c r="Y125" s="127"/>
      <c r="Z125" s="127"/>
      <c r="AA125" s="127"/>
      <c r="AB125" s="127"/>
      <c r="AC125" s="127"/>
      <c r="AD125" s="127"/>
      <c r="AE125" s="127"/>
      <c r="AF125" s="127"/>
      <c r="AG125" s="127"/>
      <c r="AH125" s="127"/>
      <c r="AI125" s="127"/>
      <c r="AJ125" s="127"/>
      <c r="AK125" s="127"/>
      <c r="AL125" s="127"/>
      <c r="AM125" s="127"/>
    </row>
    <row r="126" spans="1:39" s="75" customFormat="1" ht="15" customHeight="1" x14ac:dyDescent="0.25">
      <c r="A126" s="113"/>
      <c r="B126" s="113"/>
      <c r="C126" s="113"/>
      <c r="D126" s="113"/>
      <c r="E126" s="80"/>
      <c r="F126" s="80"/>
      <c r="G126" s="113"/>
      <c r="H126" s="113"/>
      <c r="I126" s="113"/>
      <c r="J126" s="113"/>
      <c r="K126" s="113"/>
      <c r="L126" s="113"/>
      <c r="M126" s="113"/>
      <c r="N126" s="113"/>
      <c r="O126" s="113"/>
      <c r="P126" s="113"/>
      <c r="Q126" s="113"/>
      <c r="R126" s="113"/>
      <c r="S126" s="113"/>
      <c r="T126" s="127"/>
      <c r="U126" s="127"/>
      <c r="V126" s="127"/>
      <c r="W126" s="127"/>
      <c r="X126" s="127"/>
      <c r="Y126" s="127"/>
      <c r="Z126" s="127"/>
      <c r="AA126" s="127"/>
      <c r="AB126" s="127"/>
      <c r="AC126" s="127"/>
      <c r="AD126" s="127"/>
      <c r="AE126" s="127"/>
      <c r="AF126" s="127"/>
      <c r="AG126" s="127"/>
      <c r="AH126" s="127"/>
      <c r="AI126" s="127"/>
      <c r="AJ126" s="127"/>
      <c r="AK126" s="127"/>
      <c r="AL126" s="127"/>
      <c r="AM126" s="127"/>
    </row>
    <row r="127" spans="1:39" s="75" customFormat="1" ht="15" customHeight="1" x14ac:dyDescent="0.25">
      <c r="A127" s="113"/>
      <c r="B127" s="113"/>
      <c r="C127" s="113"/>
      <c r="D127" s="113"/>
      <c r="E127" s="80"/>
      <c r="F127" s="80"/>
      <c r="G127" s="113"/>
      <c r="H127" s="113"/>
      <c r="I127" s="113"/>
      <c r="J127" s="113"/>
      <c r="K127" s="113"/>
      <c r="L127" s="113"/>
      <c r="M127" s="113"/>
      <c r="N127" s="113"/>
      <c r="O127" s="113"/>
      <c r="P127" s="113"/>
      <c r="Q127" s="113"/>
      <c r="R127" s="113"/>
      <c r="S127" s="113"/>
      <c r="T127" s="127"/>
      <c r="U127" s="127"/>
      <c r="V127" s="127"/>
      <c r="W127" s="127"/>
      <c r="X127" s="127"/>
      <c r="Y127" s="127"/>
      <c r="Z127" s="127"/>
      <c r="AA127" s="127"/>
      <c r="AB127" s="127"/>
      <c r="AC127" s="127"/>
      <c r="AD127" s="127"/>
      <c r="AE127" s="127"/>
      <c r="AF127" s="127"/>
      <c r="AG127" s="127"/>
      <c r="AH127" s="127"/>
      <c r="AI127" s="127"/>
      <c r="AJ127" s="127"/>
      <c r="AK127" s="127"/>
      <c r="AL127" s="127"/>
      <c r="AM127" s="127"/>
    </row>
    <row r="128" spans="1:39" s="75" customFormat="1" ht="15" customHeight="1" x14ac:dyDescent="0.3">
      <c r="A128" s="113"/>
      <c r="B128" s="113"/>
      <c r="C128" s="113"/>
      <c r="D128" s="130"/>
      <c r="E128" s="146"/>
      <c r="F128" s="80"/>
      <c r="G128" s="113"/>
      <c r="H128" s="85"/>
      <c r="I128" s="113"/>
      <c r="J128" s="113"/>
      <c r="K128" s="113"/>
      <c r="L128" s="147"/>
      <c r="M128" s="104"/>
      <c r="N128" s="113"/>
      <c r="O128" s="113"/>
      <c r="P128" s="113"/>
      <c r="Q128" s="113"/>
      <c r="R128" s="113"/>
      <c r="S128" s="113"/>
      <c r="T128" s="127"/>
      <c r="U128" s="127"/>
      <c r="V128" s="127"/>
      <c r="W128" s="127"/>
      <c r="X128" s="127"/>
      <c r="Y128" s="127"/>
      <c r="Z128" s="127"/>
      <c r="AA128" s="127"/>
      <c r="AB128" s="127"/>
      <c r="AC128" s="127"/>
      <c r="AD128" s="127"/>
      <c r="AE128" s="127"/>
      <c r="AF128" s="127"/>
      <c r="AG128" s="127"/>
      <c r="AH128" s="127"/>
      <c r="AI128" s="127"/>
      <c r="AJ128" s="127"/>
      <c r="AK128" s="127"/>
      <c r="AL128" s="127"/>
      <c r="AM128" s="127"/>
    </row>
    <row r="129" spans="1:39" s="75" customFormat="1" ht="15" customHeight="1" x14ac:dyDescent="0.3">
      <c r="A129" s="113"/>
      <c r="B129" s="143"/>
      <c r="C129" s="113"/>
      <c r="D129" s="113"/>
      <c r="E129" s="80"/>
      <c r="F129" s="80"/>
      <c r="G129" s="113"/>
      <c r="H129" s="85"/>
      <c r="I129" s="113"/>
      <c r="J129" s="113"/>
      <c r="K129" s="113"/>
      <c r="L129" s="147"/>
      <c r="M129" s="113"/>
      <c r="N129" s="113"/>
      <c r="O129" s="113"/>
      <c r="P129" s="113"/>
      <c r="Q129" s="113"/>
      <c r="R129" s="113"/>
      <c r="S129" s="113"/>
      <c r="T129" s="127"/>
      <c r="U129" s="127"/>
      <c r="V129" s="127"/>
      <c r="W129" s="127"/>
      <c r="X129" s="127"/>
      <c r="Y129" s="127"/>
      <c r="Z129" s="127"/>
      <c r="AA129" s="127"/>
      <c r="AB129" s="127"/>
      <c r="AC129" s="127"/>
      <c r="AD129" s="127"/>
      <c r="AE129" s="127"/>
      <c r="AF129" s="127"/>
      <c r="AG129" s="127"/>
      <c r="AH129" s="127"/>
      <c r="AI129" s="127"/>
      <c r="AJ129" s="127"/>
      <c r="AK129" s="127"/>
      <c r="AL129" s="127"/>
      <c r="AM129" s="127"/>
    </row>
    <row r="130" spans="1:39" s="75" customFormat="1" ht="15" customHeight="1" x14ac:dyDescent="0.25">
      <c r="A130" s="113"/>
      <c r="B130" s="143"/>
      <c r="C130" s="113"/>
      <c r="D130" s="113"/>
      <c r="E130" s="80"/>
      <c r="F130" s="80"/>
      <c r="G130" s="113"/>
      <c r="H130" s="113"/>
      <c r="I130" s="113"/>
      <c r="J130" s="113"/>
      <c r="K130" s="113"/>
      <c r="L130" s="113"/>
      <c r="M130" s="113"/>
      <c r="N130" s="113"/>
      <c r="O130" s="113"/>
      <c r="P130" s="113"/>
      <c r="Q130" s="113"/>
      <c r="R130" s="113"/>
      <c r="S130" s="113"/>
      <c r="T130" s="127"/>
      <c r="U130" s="127"/>
      <c r="V130" s="127"/>
      <c r="W130" s="127"/>
      <c r="X130" s="127"/>
      <c r="Y130" s="127"/>
      <c r="Z130" s="127"/>
      <c r="AA130" s="127"/>
      <c r="AB130" s="127"/>
      <c r="AC130" s="127"/>
      <c r="AD130" s="127"/>
      <c r="AE130" s="127"/>
      <c r="AF130" s="127"/>
      <c r="AG130" s="127"/>
      <c r="AH130" s="127"/>
      <c r="AI130" s="127"/>
      <c r="AJ130" s="127"/>
      <c r="AK130" s="127"/>
      <c r="AL130" s="127"/>
      <c r="AM130" s="127"/>
    </row>
    <row r="131" spans="1:39" s="75" customFormat="1" ht="15" customHeight="1" x14ac:dyDescent="0.25">
      <c r="A131" s="113"/>
      <c r="B131" s="143"/>
      <c r="C131" s="113"/>
      <c r="D131" s="113"/>
      <c r="E131" s="80"/>
      <c r="F131" s="80"/>
      <c r="G131" s="113"/>
      <c r="H131" s="113"/>
      <c r="I131" s="113"/>
      <c r="J131" s="113"/>
      <c r="K131" s="113"/>
      <c r="L131" s="113"/>
      <c r="M131" s="113"/>
      <c r="N131" s="113"/>
      <c r="O131" s="113"/>
      <c r="P131" s="113"/>
      <c r="Q131" s="113"/>
      <c r="R131" s="113"/>
      <c r="S131" s="113"/>
      <c r="T131" s="127"/>
      <c r="U131" s="127"/>
      <c r="V131" s="127"/>
      <c r="W131" s="127"/>
      <c r="X131" s="127"/>
      <c r="Y131" s="127"/>
      <c r="Z131" s="127"/>
      <c r="AA131" s="127"/>
      <c r="AB131" s="127"/>
      <c r="AC131" s="127"/>
      <c r="AD131" s="127"/>
      <c r="AE131" s="127"/>
      <c r="AF131" s="127"/>
      <c r="AG131" s="127"/>
      <c r="AH131" s="127"/>
      <c r="AI131" s="127"/>
      <c r="AJ131" s="127"/>
      <c r="AK131" s="127"/>
      <c r="AL131" s="127"/>
      <c r="AM131" s="127"/>
    </row>
    <row r="132" spans="1:39" s="75" customFormat="1" ht="15" customHeight="1" x14ac:dyDescent="0.25">
      <c r="A132" s="113"/>
      <c r="B132" s="143"/>
      <c r="C132" s="113"/>
      <c r="D132" s="113"/>
      <c r="E132" s="80"/>
      <c r="F132" s="80"/>
      <c r="G132" s="113"/>
      <c r="H132" s="113"/>
      <c r="I132" s="113"/>
      <c r="J132" s="113"/>
      <c r="K132" s="113"/>
      <c r="L132" s="113"/>
      <c r="M132" s="113"/>
      <c r="N132" s="113"/>
      <c r="O132" s="113"/>
      <c r="P132" s="113"/>
      <c r="Q132" s="113"/>
      <c r="R132" s="113"/>
      <c r="S132" s="113"/>
      <c r="T132" s="127"/>
      <c r="U132" s="127"/>
      <c r="V132" s="127"/>
      <c r="W132" s="127"/>
      <c r="X132" s="127"/>
      <c r="Y132" s="127"/>
      <c r="Z132" s="127"/>
      <c r="AA132" s="127"/>
      <c r="AB132" s="127"/>
      <c r="AC132" s="127"/>
      <c r="AD132" s="127"/>
      <c r="AE132" s="127"/>
      <c r="AF132" s="127"/>
      <c r="AG132" s="127"/>
      <c r="AH132" s="127"/>
      <c r="AI132" s="127"/>
      <c r="AJ132" s="127"/>
      <c r="AK132" s="127"/>
      <c r="AL132" s="127"/>
      <c r="AM132" s="127"/>
    </row>
    <row r="133" spans="1:39" s="75" customFormat="1" ht="15" customHeight="1" x14ac:dyDescent="0.3">
      <c r="A133" s="159"/>
      <c r="B133" s="143"/>
      <c r="C133" s="113"/>
      <c r="D133" s="113"/>
      <c r="E133" s="80"/>
      <c r="F133" s="80"/>
      <c r="G133" s="113"/>
      <c r="H133" s="113"/>
      <c r="I133" s="113"/>
      <c r="J133" s="113"/>
      <c r="K133" s="113"/>
      <c r="L133" s="113"/>
      <c r="M133" s="113"/>
      <c r="N133" s="113"/>
      <c r="O133" s="113"/>
      <c r="P133" s="113"/>
      <c r="Q133" s="113"/>
      <c r="R133" s="113"/>
      <c r="S133" s="113"/>
      <c r="T133" s="127"/>
      <c r="U133" s="127"/>
      <c r="V133" s="127"/>
      <c r="W133" s="127"/>
      <c r="X133" s="127"/>
      <c r="Y133" s="127"/>
      <c r="Z133" s="127"/>
      <c r="AA133" s="127"/>
      <c r="AB133" s="127"/>
      <c r="AC133" s="127"/>
      <c r="AD133" s="127"/>
      <c r="AE133" s="127"/>
      <c r="AF133" s="127"/>
      <c r="AG133" s="127"/>
      <c r="AH133" s="127"/>
      <c r="AI133" s="127"/>
      <c r="AJ133" s="127"/>
      <c r="AK133" s="127"/>
      <c r="AL133" s="127"/>
      <c r="AM133" s="127"/>
    </row>
    <row r="134" spans="1:39" s="75" customFormat="1" ht="15" customHeight="1" x14ac:dyDescent="0.25">
      <c r="A134" s="113"/>
      <c r="B134" s="143"/>
      <c r="C134" s="113"/>
      <c r="D134" s="113"/>
      <c r="E134" s="80"/>
      <c r="F134" s="80"/>
      <c r="G134" s="113"/>
      <c r="H134" s="113"/>
      <c r="I134" s="113"/>
      <c r="J134" s="113"/>
      <c r="K134" s="113"/>
      <c r="L134" s="113"/>
      <c r="M134" s="113"/>
      <c r="N134" s="113"/>
      <c r="O134" s="113"/>
      <c r="P134" s="113"/>
      <c r="Q134" s="113"/>
      <c r="R134" s="113"/>
      <c r="S134" s="113"/>
      <c r="T134" s="127"/>
      <c r="U134" s="127"/>
      <c r="V134" s="127"/>
      <c r="W134" s="127"/>
      <c r="X134" s="127"/>
      <c r="Y134" s="127"/>
      <c r="Z134" s="127"/>
      <c r="AA134" s="127"/>
      <c r="AB134" s="127"/>
      <c r="AC134" s="127"/>
      <c r="AD134" s="127"/>
      <c r="AE134" s="127"/>
      <c r="AF134" s="127"/>
      <c r="AG134" s="127"/>
      <c r="AH134" s="127"/>
      <c r="AI134" s="127"/>
      <c r="AJ134" s="127"/>
      <c r="AK134" s="127"/>
      <c r="AL134" s="127"/>
      <c r="AM134" s="127"/>
    </row>
    <row r="135" spans="1:39" s="75" customFormat="1" ht="15" customHeight="1" x14ac:dyDescent="0.25">
      <c r="A135" s="113"/>
      <c r="B135" s="143"/>
      <c r="C135" s="113"/>
      <c r="D135" s="113"/>
      <c r="E135" s="80"/>
      <c r="F135" s="80"/>
      <c r="G135" s="113"/>
      <c r="H135" s="113"/>
      <c r="I135" s="113"/>
      <c r="J135" s="113"/>
      <c r="K135" s="113"/>
      <c r="L135" s="113"/>
      <c r="M135" s="113"/>
      <c r="N135" s="113"/>
      <c r="O135" s="113"/>
      <c r="P135" s="113"/>
      <c r="Q135" s="113"/>
      <c r="R135" s="113"/>
      <c r="S135" s="113"/>
      <c r="T135" s="127"/>
      <c r="U135" s="127"/>
      <c r="V135" s="127"/>
      <c r="W135" s="127"/>
      <c r="X135" s="127"/>
      <c r="Y135" s="127"/>
      <c r="Z135" s="127"/>
      <c r="AA135" s="127"/>
      <c r="AB135" s="127"/>
      <c r="AC135" s="127"/>
      <c r="AD135" s="127"/>
      <c r="AE135" s="127"/>
      <c r="AF135" s="127"/>
      <c r="AG135" s="127"/>
      <c r="AH135" s="127"/>
      <c r="AI135" s="127"/>
      <c r="AJ135" s="127"/>
      <c r="AK135" s="127"/>
      <c r="AL135" s="127"/>
      <c r="AM135" s="127"/>
    </row>
    <row r="136" spans="1:39" s="75" customFormat="1" ht="15" customHeight="1" x14ac:dyDescent="0.25">
      <c r="A136" s="113"/>
      <c r="B136" s="143"/>
      <c r="C136" s="113"/>
      <c r="D136" s="113"/>
      <c r="E136" s="80"/>
      <c r="F136" s="80"/>
      <c r="G136" s="113"/>
      <c r="H136" s="113"/>
      <c r="I136" s="113"/>
      <c r="J136" s="113"/>
      <c r="K136" s="113"/>
      <c r="L136" s="113"/>
      <c r="M136" s="113"/>
      <c r="N136" s="113"/>
      <c r="O136" s="113"/>
      <c r="P136" s="113"/>
      <c r="Q136" s="113"/>
      <c r="R136" s="113"/>
      <c r="S136" s="113"/>
      <c r="T136" s="127"/>
      <c r="U136" s="127"/>
      <c r="V136" s="127"/>
      <c r="W136" s="127"/>
      <c r="X136" s="127"/>
      <c r="Y136" s="127"/>
      <c r="Z136" s="127"/>
      <c r="AA136" s="127"/>
      <c r="AB136" s="127"/>
      <c r="AC136" s="127"/>
      <c r="AD136" s="127"/>
      <c r="AE136" s="127"/>
      <c r="AF136" s="127"/>
      <c r="AG136" s="127"/>
      <c r="AH136" s="127"/>
      <c r="AI136" s="127"/>
      <c r="AJ136" s="127"/>
      <c r="AK136" s="127"/>
      <c r="AL136" s="127"/>
      <c r="AM136" s="127"/>
    </row>
    <row r="137" spans="1:39" s="75" customFormat="1" ht="15" customHeight="1" x14ac:dyDescent="0.25">
      <c r="A137" s="113"/>
      <c r="B137" s="143"/>
      <c r="C137" s="113"/>
      <c r="D137" s="113"/>
      <c r="E137" s="80"/>
      <c r="F137" s="80"/>
      <c r="G137" s="113"/>
      <c r="H137" s="113"/>
      <c r="I137" s="113"/>
      <c r="J137" s="113"/>
      <c r="K137" s="113"/>
      <c r="L137" s="113"/>
      <c r="M137" s="113"/>
      <c r="N137" s="113"/>
      <c r="O137" s="113"/>
      <c r="P137" s="113"/>
      <c r="Q137" s="113"/>
      <c r="R137" s="113"/>
      <c r="S137" s="113"/>
      <c r="T137" s="127"/>
      <c r="U137" s="127"/>
      <c r="V137" s="127"/>
      <c r="W137" s="127"/>
      <c r="X137" s="127"/>
      <c r="Y137" s="127"/>
      <c r="Z137" s="127"/>
      <c r="AA137" s="127"/>
      <c r="AB137" s="127"/>
      <c r="AC137" s="127"/>
      <c r="AD137" s="127"/>
      <c r="AE137" s="127"/>
      <c r="AF137" s="127"/>
      <c r="AG137" s="127"/>
      <c r="AH137" s="127"/>
      <c r="AI137" s="127"/>
      <c r="AJ137" s="127"/>
      <c r="AK137" s="127"/>
      <c r="AL137" s="127"/>
      <c r="AM137" s="127"/>
    </row>
    <row r="138" spans="1:39" s="75" customFormat="1" ht="15" customHeight="1" x14ac:dyDescent="0.25">
      <c r="A138" s="113"/>
      <c r="B138" s="143"/>
      <c r="C138" s="113"/>
      <c r="D138" s="113"/>
      <c r="E138" s="80"/>
      <c r="F138" s="80"/>
      <c r="G138" s="113"/>
      <c r="H138" s="113"/>
      <c r="I138" s="113"/>
      <c r="J138" s="113"/>
      <c r="K138" s="113"/>
      <c r="L138" s="113"/>
      <c r="M138" s="113"/>
      <c r="N138" s="113"/>
      <c r="O138" s="113"/>
      <c r="P138" s="113"/>
      <c r="Q138" s="113"/>
      <c r="R138" s="113"/>
      <c r="S138" s="113"/>
      <c r="T138" s="127"/>
      <c r="U138" s="127"/>
      <c r="V138" s="127"/>
      <c r="W138" s="127"/>
      <c r="X138" s="127"/>
      <c r="Y138" s="127"/>
      <c r="Z138" s="127"/>
      <c r="AA138" s="127"/>
      <c r="AB138" s="127"/>
      <c r="AC138" s="127"/>
      <c r="AD138" s="127"/>
      <c r="AE138" s="127"/>
      <c r="AF138" s="127"/>
      <c r="AG138" s="127"/>
      <c r="AH138" s="127"/>
      <c r="AI138" s="127"/>
      <c r="AJ138" s="127"/>
      <c r="AK138" s="127"/>
      <c r="AL138" s="127"/>
      <c r="AM138" s="127"/>
    </row>
    <row r="139" spans="1:39" s="75" customFormat="1" ht="15" customHeight="1" x14ac:dyDescent="0.25">
      <c r="A139" s="113"/>
      <c r="B139" s="143"/>
      <c r="C139" s="113"/>
      <c r="D139" s="113"/>
      <c r="E139" s="80"/>
      <c r="F139" s="80"/>
      <c r="G139" s="113"/>
      <c r="H139" s="113"/>
      <c r="I139" s="113"/>
      <c r="J139" s="113"/>
      <c r="K139" s="113"/>
      <c r="L139" s="113"/>
      <c r="M139" s="113"/>
      <c r="N139" s="113"/>
      <c r="O139" s="113"/>
      <c r="P139" s="113"/>
      <c r="Q139" s="113"/>
      <c r="R139" s="113"/>
      <c r="S139" s="113"/>
      <c r="T139" s="127"/>
      <c r="U139" s="127"/>
      <c r="V139" s="127"/>
      <c r="W139" s="127"/>
      <c r="X139" s="127"/>
      <c r="Y139" s="127"/>
      <c r="Z139" s="127"/>
      <c r="AA139" s="127"/>
      <c r="AB139" s="127"/>
      <c r="AC139" s="127"/>
      <c r="AD139" s="127"/>
      <c r="AE139" s="127"/>
      <c r="AF139" s="127"/>
      <c r="AG139" s="127"/>
      <c r="AH139" s="127"/>
      <c r="AI139" s="127"/>
      <c r="AJ139" s="127"/>
      <c r="AK139" s="127"/>
      <c r="AL139" s="127"/>
      <c r="AM139" s="127"/>
    </row>
    <row r="140" spans="1:39" s="75" customFormat="1" ht="15" customHeight="1" x14ac:dyDescent="0.25">
      <c r="A140" s="113"/>
      <c r="B140" s="143"/>
      <c r="C140" s="113"/>
      <c r="D140" s="113"/>
      <c r="E140" s="80"/>
      <c r="F140" s="80"/>
      <c r="G140" s="113"/>
      <c r="H140" s="113"/>
      <c r="I140" s="113"/>
      <c r="J140" s="113"/>
      <c r="K140" s="113"/>
      <c r="L140" s="113"/>
      <c r="M140" s="113"/>
      <c r="N140" s="113"/>
      <c r="O140" s="113"/>
      <c r="P140" s="113"/>
      <c r="Q140" s="113"/>
      <c r="R140" s="113"/>
      <c r="S140" s="113"/>
      <c r="T140" s="127"/>
      <c r="U140" s="127"/>
      <c r="V140" s="127"/>
      <c r="W140" s="127"/>
      <c r="X140" s="127"/>
      <c r="Y140" s="127"/>
      <c r="Z140" s="127"/>
      <c r="AA140" s="127"/>
      <c r="AB140" s="127"/>
      <c r="AC140" s="127"/>
      <c r="AD140" s="127"/>
      <c r="AE140" s="127"/>
      <c r="AF140" s="127"/>
      <c r="AG140" s="127"/>
      <c r="AH140" s="127"/>
      <c r="AI140" s="127"/>
      <c r="AJ140" s="127"/>
      <c r="AK140" s="127"/>
      <c r="AL140" s="127"/>
      <c r="AM140" s="127"/>
    </row>
    <row r="141" spans="1:39" s="75" customFormat="1" ht="15" customHeight="1" x14ac:dyDescent="0.25">
      <c r="A141" s="113"/>
      <c r="B141" s="143"/>
      <c r="C141" s="113"/>
      <c r="D141" s="113"/>
      <c r="E141" s="113"/>
      <c r="F141" s="113"/>
      <c r="G141" s="113"/>
      <c r="H141" s="113"/>
      <c r="I141" s="113"/>
      <c r="J141" s="113"/>
      <c r="K141" s="113"/>
      <c r="L141" s="113"/>
      <c r="M141" s="113"/>
      <c r="N141" s="113"/>
      <c r="O141" s="113"/>
      <c r="P141" s="113"/>
      <c r="Q141" s="113"/>
      <c r="R141" s="113"/>
      <c r="S141" s="113"/>
      <c r="T141" s="127"/>
      <c r="U141" s="127"/>
      <c r="V141" s="127"/>
      <c r="W141" s="127"/>
      <c r="X141" s="127"/>
      <c r="Y141" s="127"/>
      <c r="Z141" s="127"/>
      <c r="AA141" s="127"/>
      <c r="AB141" s="127"/>
      <c r="AC141" s="127"/>
      <c r="AD141" s="127"/>
      <c r="AE141" s="127"/>
      <c r="AF141" s="127"/>
      <c r="AG141" s="127"/>
      <c r="AH141" s="127"/>
      <c r="AI141" s="127"/>
      <c r="AJ141" s="127"/>
      <c r="AK141" s="127"/>
      <c r="AL141" s="127"/>
      <c r="AM141" s="127"/>
    </row>
    <row r="142" spans="1:39" s="75" customFormat="1" ht="15" customHeight="1" x14ac:dyDescent="0.25">
      <c r="A142" s="113"/>
      <c r="B142" s="143"/>
      <c r="C142" s="113"/>
      <c r="D142" s="113"/>
      <c r="E142" s="113"/>
      <c r="F142" s="113"/>
      <c r="G142" s="113"/>
      <c r="H142" s="113"/>
      <c r="I142" s="113"/>
      <c r="J142" s="113"/>
      <c r="K142" s="113"/>
      <c r="L142" s="113"/>
      <c r="M142" s="113"/>
      <c r="N142" s="113"/>
      <c r="O142" s="113"/>
      <c r="P142" s="113"/>
      <c r="Q142" s="113"/>
      <c r="R142" s="113"/>
      <c r="S142" s="113"/>
      <c r="T142" s="127"/>
      <c r="U142" s="127"/>
      <c r="V142" s="127"/>
      <c r="W142" s="127"/>
      <c r="X142" s="127"/>
      <c r="Y142" s="127"/>
      <c r="Z142" s="127"/>
      <c r="AA142" s="127"/>
      <c r="AB142" s="127"/>
      <c r="AC142" s="127"/>
      <c r="AD142" s="127"/>
      <c r="AE142" s="127"/>
      <c r="AF142" s="127"/>
      <c r="AG142" s="127"/>
      <c r="AH142" s="127"/>
      <c r="AI142" s="127"/>
      <c r="AJ142" s="127"/>
      <c r="AK142" s="127"/>
      <c r="AL142" s="127"/>
      <c r="AM142" s="127"/>
    </row>
    <row r="143" spans="1:39" s="75" customFormat="1" ht="15" customHeight="1" x14ac:dyDescent="0.25">
      <c r="A143" s="113"/>
      <c r="B143" s="143"/>
      <c r="C143" s="113"/>
      <c r="D143" s="113"/>
      <c r="E143" s="113"/>
      <c r="F143" s="113"/>
      <c r="G143" s="113"/>
      <c r="H143" s="113"/>
      <c r="I143" s="113"/>
      <c r="J143" s="113"/>
      <c r="K143" s="113"/>
      <c r="L143" s="113"/>
      <c r="M143" s="113"/>
      <c r="N143" s="113"/>
      <c r="O143" s="113"/>
      <c r="P143" s="113"/>
      <c r="Q143" s="113"/>
      <c r="R143" s="113"/>
      <c r="S143" s="113"/>
      <c r="T143" s="127"/>
      <c r="U143" s="127"/>
      <c r="V143" s="127"/>
      <c r="W143" s="127"/>
      <c r="X143" s="127"/>
      <c r="Y143" s="127"/>
      <c r="Z143" s="127"/>
      <c r="AA143" s="127"/>
      <c r="AB143" s="127"/>
      <c r="AC143" s="127"/>
      <c r="AD143" s="127"/>
      <c r="AE143" s="127"/>
      <c r="AF143" s="127"/>
      <c r="AG143" s="127"/>
      <c r="AH143" s="127"/>
      <c r="AI143" s="127"/>
      <c r="AJ143" s="127"/>
      <c r="AK143" s="127"/>
      <c r="AL143" s="127"/>
      <c r="AM143" s="127"/>
    </row>
    <row r="144" spans="1:39" s="75" customFormat="1" ht="15" customHeight="1" x14ac:dyDescent="0.25">
      <c r="A144" s="113"/>
      <c r="B144" s="143"/>
      <c r="C144" s="113"/>
      <c r="D144" s="113"/>
      <c r="E144" s="113"/>
      <c r="F144" s="113"/>
      <c r="G144" s="113"/>
      <c r="H144" s="113"/>
      <c r="I144" s="113"/>
      <c r="J144" s="113"/>
      <c r="K144" s="113"/>
      <c r="L144" s="113"/>
      <c r="M144" s="113"/>
      <c r="N144" s="113"/>
      <c r="O144" s="113"/>
      <c r="P144" s="113"/>
      <c r="Q144" s="113"/>
      <c r="R144" s="113"/>
      <c r="S144" s="113"/>
      <c r="T144" s="127"/>
      <c r="U144" s="127"/>
      <c r="V144" s="127"/>
      <c r="W144" s="127"/>
      <c r="X144" s="127"/>
      <c r="Y144" s="127"/>
      <c r="Z144" s="127"/>
      <c r="AA144" s="127"/>
      <c r="AB144" s="127"/>
      <c r="AC144" s="127"/>
      <c r="AD144" s="127"/>
      <c r="AE144" s="127"/>
      <c r="AF144" s="127"/>
      <c r="AG144" s="127"/>
      <c r="AH144" s="127"/>
      <c r="AI144" s="127"/>
      <c r="AJ144" s="127"/>
      <c r="AK144" s="127"/>
      <c r="AL144" s="127"/>
      <c r="AM144" s="127"/>
    </row>
    <row r="145" spans="1:39" s="75" customFormat="1" ht="15" customHeight="1" x14ac:dyDescent="0.25">
      <c r="A145" s="113"/>
      <c r="B145" s="143"/>
      <c r="C145" s="113"/>
      <c r="D145" s="113"/>
      <c r="E145" s="113"/>
      <c r="F145" s="113"/>
      <c r="G145" s="113"/>
      <c r="H145" s="113"/>
      <c r="I145" s="113"/>
      <c r="J145" s="113"/>
      <c r="K145" s="113"/>
      <c r="L145" s="113"/>
      <c r="M145" s="113"/>
      <c r="N145" s="113"/>
      <c r="O145" s="113"/>
      <c r="P145" s="113"/>
      <c r="Q145" s="113"/>
      <c r="R145" s="113"/>
      <c r="S145" s="113"/>
      <c r="T145" s="127"/>
      <c r="U145" s="127"/>
      <c r="V145" s="127"/>
      <c r="W145" s="127"/>
      <c r="X145" s="127"/>
      <c r="Y145" s="127"/>
      <c r="Z145" s="127"/>
      <c r="AA145" s="127"/>
      <c r="AB145" s="127"/>
      <c r="AC145" s="127"/>
      <c r="AD145" s="127"/>
      <c r="AE145" s="127"/>
      <c r="AF145" s="127"/>
      <c r="AG145" s="127"/>
      <c r="AH145" s="127"/>
      <c r="AI145" s="127"/>
      <c r="AJ145" s="127"/>
      <c r="AK145" s="127"/>
      <c r="AL145" s="127"/>
      <c r="AM145" s="127"/>
    </row>
    <row r="146" spans="1:39" s="75" customFormat="1" ht="15" customHeight="1" x14ac:dyDescent="0.25">
      <c r="A146" s="113"/>
      <c r="B146" s="143"/>
      <c r="C146" s="113"/>
      <c r="D146" s="113"/>
      <c r="E146" s="113"/>
      <c r="F146" s="113"/>
      <c r="G146" s="113"/>
      <c r="H146" s="113"/>
      <c r="I146" s="113"/>
      <c r="J146" s="113"/>
      <c r="K146" s="113"/>
      <c r="L146" s="113"/>
      <c r="M146" s="113"/>
      <c r="N146" s="113"/>
      <c r="O146" s="113"/>
      <c r="P146" s="113"/>
      <c r="Q146" s="113"/>
      <c r="R146" s="113"/>
      <c r="S146" s="113"/>
      <c r="T146" s="127"/>
      <c r="U146" s="127"/>
      <c r="V146" s="127"/>
      <c r="W146" s="127"/>
      <c r="X146" s="127"/>
      <c r="Y146" s="127"/>
      <c r="Z146" s="127"/>
      <c r="AA146" s="127"/>
      <c r="AB146" s="127"/>
      <c r="AC146" s="127"/>
      <c r="AD146" s="127"/>
      <c r="AE146" s="127"/>
      <c r="AF146" s="127"/>
      <c r="AG146" s="127"/>
      <c r="AH146" s="127"/>
      <c r="AI146" s="127"/>
      <c r="AJ146" s="127"/>
      <c r="AK146" s="127"/>
      <c r="AL146" s="127"/>
      <c r="AM146" s="127"/>
    </row>
    <row r="147" spans="1:39" s="75" customFormat="1" ht="15" customHeight="1" x14ac:dyDescent="0.25">
      <c r="A147" s="113"/>
      <c r="B147" s="143"/>
      <c r="C147" s="113"/>
      <c r="D147" s="113"/>
      <c r="E147" s="113"/>
      <c r="F147" s="113"/>
      <c r="G147" s="113"/>
      <c r="H147" s="113"/>
      <c r="I147" s="113"/>
      <c r="J147" s="113"/>
      <c r="K147" s="113"/>
      <c r="L147" s="113"/>
      <c r="M147" s="113"/>
      <c r="N147" s="113"/>
      <c r="O147" s="113"/>
      <c r="P147" s="113"/>
      <c r="Q147" s="113"/>
      <c r="R147" s="113"/>
      <c r="S147" s="113"/>
      <c r="T147" s="127"/>
      <c r="U147" s="127"/>
      <c r="V147" s="127"/>
      <c r="W147" s="127"/>
      <c r="X147" s="127"/>
      <c r="Y147" s="127"/>
      <c r="Z147" s="127"/>
      <c r="AA147" s="127"/>
      <c r="AB147" s="127"/>
      <c r="AC147" s="127"/>
      <c r="AD147" s="127"/>
      <c r="AE147" s="127"/>
      <c r="AF147" s="127"/>
      <c r="AG147" s="127"/>
      <c r="AH147" s="127"/>
      <c r="AI147" s="127"/>
      <c r="AJ147" s="127"/>
      <c r="AK147" s="127"/>
      <c r="AL147" s="127"/>
      <c r="AM147" s="127"/>
    </row>
    <row r="148" spans="1:39" s="75" customFormat="1" ht="15" customHeight="1" x14ac:dyDescent="0.25">
      <c r="A148" s="113"/>
      <c r="B148" s="143"/>
      <c r="C148" s="113"/>
      <c r="D148" s="113"/>
      <c r="E148" s="113"/>
      <c r="F148" s="113"/>
      <c r="G148" s="113"/>
      <c r="H148" s="113"/>
      <c r="I148" s="113"/>
      <c r="J148" s="113"/>
      <c r="K148" s="113"/>
      <c r="L148" s="113"/>
      <c r="M148" s="113"/>
      <c r="N148" s="113"/>
      <c r="O148" s="113"/>
      <c r="P148" s="113"/>
      <c r="Q148" s="113"/>
      <c r="R148" s="113"/>
      <c r="S148" s="113"/>
      <c r="T148" s="127"/>
      <c r="U148" s="127"/>
      <c r="V148" s="127"/>
      <c r="W148" s="127"/>
      <c r="X148" s="127"/>
      <c r="Y148" s="127"/>
      <c r="Z148" s="127"/>
      <c r="AA148" s="127"/>
      <c r="AB148" s="127"/>
      <c r="AC148" s="127"/>
      <c r="AD148" s="127"/>
      <c r="AE148" s="127"/>
      <c r="AF148" s="127"/>
      <c r="AG148" s="127"/>
      <c r="AH148" s="127"/>
      <c r="AI148" s="127"/>
      <c r="AJ148" s="127"/>
      <c r="AK148" s="127"/>
      <c r="AL148" s="127"/>
      <c r="AM148" s="127"/>
    </row>
    <row r="149" spans="1:39" s="75" customFormat="1" ht="15" customHeight="1" x14ac:dyDescent="0.25">
      <c r="A149" s="113"/>
      <c r="B149" s="143"/>
      <c r="C149" s="113"/>
      <c r="D149" s="113"/>
      <c r="E149" s="113"/>
      <c r="F149" s="113"/>
      <c r="G149" s="113"/>
      <c r="H149" s="113"/>
      <c r="I149" s="113"/>
      <c r="J149" s="113"/>
      <c r="K149" s="113"/>
      <c r="L149" s="113"/>
      <c r="M149" s="113"/>
      <c r="N149" s="113"/>
      <c r="O149" s="113"/>
      <c r="P149" s="113"/>
      <c r="Q149" s="113"/>
      <c r="R149" s="113"/>
      <c r="S149" s="113"/>
      <c r="T149" s="127"/>
      <c r="U149" s="127"/>
      <c r="V149" s="127"/>
      <c r="W149" s="127"/>
      <c r="X149" s="127"/>
      <c r="Y149" s="127"/>
      <c r="Z149" s="127"/>
      <c r="AA149" s="127"/>
      <c r="AB149" s="127"/>
      <c r="AC149" s="127"/>
      <c r="AD149" s="127"/>
      <c r="AE149" s="127"/>
      <c r="AF149" s="127"/>
      <c r="AG149" s="127"/>
      <c r="AH149" s="127"/>
      <c r="AI149" s="127"/>
      <c r="AJ149" s="127"/>
      <c r="AK149" s="127"/>
      <c r="AL149" s="127"/>
      <c r="AM149" s="127"/>
    </row>
    <row r="150" spans="1:39" s="75" customFormat="1" ht="15" customHeight="1" x14ac:dyDescent="0.25">
      <c r="A150" s="113"/>
      <c r="B150" s="143"/>
      <c r="C150" s="113"/>
      <c r="D150" s="113"/>
      <c r="E150" s="113"/>
      <c r="F150" s="113"/>
      <c r="G150" s="113"/>
      <c r="H150" s="113"/>
      <c r="I150" s="113"/>
      <c r="J150" s="113"/>
      <c r="K150" s="113"/>
      <c r="L150" s="113"/>
      <c r="M150" s="113"/>
      <c r="N150" s="113"/>
      <c r="O150" s="113"/>
      <c r="P150" s="113"/>
      <c r="Q150" s="113"/>
      <c r="R150" s="113"/>
      <c r="S150" s="113"/>
      <c r="T150" s="127"/>
      <c r="U150" s="127"/>
      <c r="V150" s="127"/>
      <c r="W150" s="127"/>
      <c r="X150" s="127"/>
      <c r="Y150" s="127"/>
      <c r="Z150" s="127"/>
      <c r="AA150" s="127"/>
      <c r="AB150" s="127"/>
      <c r="AC150" s="127"/>
      <c r="AD150" s="127"/>
      <c r="AE150" s="127"/>
      <c r="AF150" s="127"/>
      <c r="AG150" s="127"/>
      <c r="AH150" s="127"/>
      <c r="AI150" s="127"/>
      <c r="AJ150" s="127"/>
      <c r="AK150" s="127"/>
      <c r="AL150" s="127"/>
      <c r="AM150" s="127"/>
    </row>
    <row r="151" spans="1:39" s="75" customFormat="1" ht="15" customHeight="1" x14ac:dyDescent="0.25">
      <c r="A151" s="113"/>
      <c r="B151" s="143"/>
      <c r="C151" s="113"/>
      <c r="D151" s="113"/>
      <c r="E151" s="113"/>
      <c r="F151" s="113"/>
      <c r="G151" s="113"/>
      <c r="H151" s="113"/>
      <c r="I151" s="113"/>
      <c r="J151" s="113"/>
      <c r="K151" s="113"/>
      <c r="L151" s="113"/>
      <c r="M151" s="113"/>
      <c r="N151" s="113"/>
      <c r="O151" s="113"/>
      <c r="P151" s="113"/>
      <c r="Q151" s="113"/>
      <c r="R151" s="113"/>
      <c r="S151" s="113"/>
      <c r="T151" s="127"/>
      <c r="U151" s="127"/>
      <c r="V151" s="127"/>
      <c r="W151" s="127"/>
      <c r="X151" s="127"/>
      <c r="Y151" s="127"/>
      <c r="Z151" s="127"/>
      <c r="AA151" s="127"/>
      <c r="AB151" s="127"/>
      <c r="AC151" s="127"/>
      <c r="AD151" s="127"/>
      <c r="AE151" s="127"/>
      <c r="AF151" s="127"/>
      <c r="AG151" s="127"/>
      <c r="AH151" s="127"/>
      <c r="AI151" s="127"/>
      <c r="AJ151" s="127"/>
      <c r="AK151" s="127"/>
      <c r="AL151" s="127"/>
      <c r="AM151" s="127"/>
    </row>
    <row r="152" spans="1:39" s="75" customFormat="1" ht="15" customHeight="1" x14ac:dyDescent="0.25">
      <c r="A152" s="113"/>
      <c r="B152" s="143"/>
      <c r="C152" s="113"/>
      <c r="D152" s="113"/>
      <c r="E152" s="113"/>
      <c r="F152" s="113"/>
      <c r="G152" s="113"/>
      <c r="H152" s="113"/>
      <c r="I152" s="113"/>
      <c r="J152" s="113"/>
      <c r="K152" s="113"/>
      <c r="L152" s="113"/>
      <c r="M152" s="113"/>
      <c r="N152" s="113"/>
      <c r="O152" s="113"/>
      <c r="P152" s="113"/>
      <c r="Q152" s="113"/>
      <c r="R152" s="113"/>
      <c r="S152" s="113"/>
      <c r="T152" s="127"/>
      <c r="U152" s="127"/>
      <c r="V152" s="127"/>
      <c r="W152" s="127"/>
      <c r="X152" s="127"/>
      <c r="Y152" s="127"/>
      <c r="Z152" s="127"/>
      <c r="AA152" s="127"/>
      <c r="AB152" s="127"/>
      <c r="AC152" s="127"/>
      <c r="AD152" s="127"/>
      <c r="AE152" s="127"/>
      <c r="AF152" s="127"/>
      <c r="AG152" s="127"/>
      <c r="AH152" s="127"/>
      <c r="AI152" s="127"/>
      <c r="AJ152" s="127"/>
      <c r="AK152" s="127"/>
      <c r="AL152" s="127"/>
      <c r="AM152" s="127"/>
    </row>
    <row r="153" spans="1:39" s="75" customFormat="1" ht="15" customHeight="1" x14ac:dyDescent="0.25">
      <c r="A153" s="113"/>
      <c r="B153" s="143"/>
      <c r="C153" s="113"/>
      <c r="D153" s="113"/>
      <c r="E153" s="113"/>
      <c r="F153" s="113"/>
      <c r="G153" s="113"/>
      <c r="H153" s="113"/>
      <c r="I153" s="113"/>
      <c r="J153" s="113"/>
      <c r="K153" s="113"/>
      <c r="L153" s="113"/>
      <c r="M153" s="113"/>
      <c r="N153" s="113"/>
      <c r="O153" s="113"/>
      <c r="P153" s="113"/>
      <c r="Q153" s="113"/>
      <c r="R153" s="113"/>
      <c r="S153" s="113"/>
      <c r="T153" s="127"/>
      <c r="U153" s="127"/>
      <c r="V153" s="127"/>
      <c r="W153" s="127"/>
      <c r="X153" s="127"/>
      <c r="Y153" s="127"/>
      <c r="Z153" s="127"/>
      <c r="AA153" s="127"/>
      <c r="AB153" s="127"/>
      <c r="AC153" s="127"/>
      <c r="AD153" s="127"/>
      <c r="AE153" s="127"/>
      <c r="AF153" s="127"/>
      <c r="AG153" s="127"/>
      <c r="AH153" s="127"/>
      <c r="AI153" s="127"/>
      <c r="AJ153" s="127"/>
      <c r="AK153" s="127"/>
      <c r="AL153" s="127"/>
      <c r="AM153" s="127"/>
    </row>
    <row r="154" spans="1:39" s="75" customFormat="1" ht="15" customHeight="1" x14ac:dyDescent="0.25">
      <c r="A154" s="113"/>
      <c r="B154" s="143"/>
      <c r="C154" s="113"/>
      <c r="D154" s="113"/>
      <c r="E154" s="113"/>
      <c r="F154" s="113"/>
      <c r="G154" s="113"/>
      <c r="H154" s="113"/>
      <c r="I154" s="113"/>
      <c r="J154" s="113"/>
      <c r="K154" s="113"/>
      <c r="L154" s="113"/>
      <c r="M154" s="113"/>
      <c r="N154" s="113"/>
      <c r="O154" s="113"/>
      <c r="P154" s="113"/>
      <c r="Q154" s="113"/>
      <c r="R154" s="113"/>
      <c r="S154" s="113"/>
      <c r="T154" s="127"/>
      <c r="U154" s="127"/>
      <c r="V154" s="127"/>
      <c r="W154" s="127"/>
      <c r="X154" s="127"/>
      <c r="Y154" s="127"/>
      <c r="Z154" s="127"/>
      <c r="AA154" s="127"/>
      <c r="AB154" s="127"/>
      <c r="AC154" s="127"/>
      <c r="AD154" s="127"/>
      <c r="AE154" s="127"/>
      <c r="AF154" s="127"/>
      <c r="AG154" s="127"/>
      <c r="AH154" s="127"/>
      <c r="AI154" s="127"/>
      <c r="AJ154" s="127"/>
      <c r="AK154" s="127"/>
      <c r="AL154" s="127"/>
      <c r="AM154" s="127"/>
    </row>
    <row r="155" spans="1:39" s="75" customFormat="1" ht="15" customHeight="1" x14ac:dyDescent="0.25">
      <c r="A155" s="113"/>
      <c r="B155" s="143"/>
      <c r="C155" s="113"/>
      <c r="D155" s="113"/>
      <c r="E155" s="113"/>
      <c r="F155" s="113"/>
      <c r="G155" s="113"/>
      <c r="H155" s="113"/>
      <c r="I155" s="113"/>
      <c r="J155" s="113"/>
      <c r="K155" s="113"/>
      <c r="L155" s="113"/>
      <c r="M155" s="113"/>
      <c r="N155" s="113"/>
      <c r="O155" s="113"/>
      <c r="P155" s="113"/>
      <c r="Q155" s="113"/>
      <c r="R155" s="113"/>
      <c r="S155" s="113"/>
      <c r="T155" s="127"/>
      <c r="U155" s="127"/>
      <c r="V155" s="127"/>
      <c r="W155" s="127"/>
      <c r="X155" s="127"/>
      <c r="Y155" s="127"/>
      <c r="Z155" s="127"/>
      <c r="AA155" s="127"/>
      <c r="AB155" s="127"/>
      <c r="AC155" s="127"/>
      <c r="AD155" s="127"/>
      <c r="AE155" s="127"/>
      <c r="AF155" s="127"/>
      <c r="AG155" s="127"/>
      <c r="AH155" s="127"/>
      <c r="AI155" s="127"/>
      <c r="AJ155" s="127"/>
      <c r="AK155" s="127"/>
      <c r="AL155" s="127"/>
      <c r="AM155" s="127"/>
    </row>
    <row r="156" spans="1:39" s="75" customFormat="1" ht="15" customHeight="1" x14ac:dyDescent="0.25">
      <c r="A156" s="113"/>
      <c r="B156" s="143"/>
      <c r="C156" s="113"/>
      <c r="D156" s="113"/>
      <c r="E156" s="113"/>
      <c r="F156" s="113"/>
      <c r="G156" s="113"/>
      <c r="H156" s="113"/>
      <c r="I156" s="113"/>
      <c r="J156" s="113"/>
      <c r="K156" s="113"/>
      <c r="L156" s="113"/>
      <c r="M156" s="113"/>
      <c r="N156" s="113"/>
      <c r="O156" s="113"/>
      <c r="P156" s="113"/>
      <c r="Q156" s="113"/>
      <c r="R156" s="113"/>
      <c r="S156" s="113"/>
      <c r="T156" s="127"/>
      <c r="U156" s="127"/>
      <c r="V156" s="127"/>
      <c r="W156" s="127"/>
      <c r="X156" s="127"/>
      <c r="Y156" s="127"/>
      <c r="Z156" s="127"/>
      <c r="AA156" s="127"/>
      <c r="AB156" s="127"/>
      <c r="AC156" s="127"/>
      <c r="AD156" s="127"/>
      <c r="AE156" s="127"/>
      <c r="AF156" s="127"/>
      <c r="AG156" s="127"/>
      <c r="AH156" s="127"/>
      <c r="AI156" s="127"/>
      <c r="AJ156" s="127"/>
      <c r="AK156" s="127"/>
      <c r="AL156" s="127"/>
      <c r="AM156" s="127"/>
    </row>
    <row r="157" spans="1:39" s="75" customFormat="1" ht="15" customHeight="1" x14ac:dyDescent="0.25">
      <c r="A157" s="113"/>
      <c r="B157" s="143"/>
      <c r="C157" s="113"/>
      <c r="D157" s="113"/>
      <c r="E157" s="113"/>
      <c r="F157" s="113"/>
      <c r="G157" s="113"/>
      <c r="H157" s="113"/>
      <c r="I157" s="113"/>
      <c r="J157" s="113"/>
      <c r="K157" s="113"/>
      <c r="L157" s="113"/>
      <c r="M157" s="113"/>
      <c r="N157" s="113"/>
      <c r="O157" s="113"/>
      <c r="P157" s="113"/>
      <c r="Q157" s="113"/>
      <c r="R157" s="113"/>
      <c r="S157" s="113"/>
      <c r="T157" s="127"/>
      <c r="U157" s="127"/>
      <c r="V157" s="127"/>
      <c r="W157" s="127"/>
      <c r="X157" s="127"/>
      <c r="Y157" s="127"/>
      <c r="Z157" s="127"/>
      <c r="AA157" s="127"/>
      <c r="AB157" s="127"/>
      <c r="AC157" s="127"/>
      <c r="AD157" s="127"/>
      <c r="AE157" s="127"/>
      <c r="AF157" s="127"/>
      <c r="AG157" s="127"/>
      <c r="AH157" s="127"/>
      <c r="AI157" s="127"/>
      <c r="AJ157" s="127"/>
      <c r="AK157" s="127"/>
      <c r="AL157" s="127"/>
      <c r="AM157" s="127"/>
    </row>
    <row r="158" spans="1:39" s="75" customFormat="1" ht="15" customHeight="1" x14ac:dyDescent="0.25">
      <c r="A158" s="113"/>
      <c r="B158" s="143"/>
      <c r="C158" s="113"/>
      <c r="D158" s="113"/>
      <c r="E158" s="113"/>
      <c r="F158" s="113"/>
      <c r="G158" s="113"/>
      <c r="H158" s="113"/>
      <c r="I158" s="113"/>
      <c r="J158" s="113"/>
      <c r="K158" s="113"/>
      <c r="L158" s="113"/>
      <c r="M158" s="113"/>
      <c r="N158" s="113"/>
      <c r="O158" s="113"/>
      <c r="P158" s="113"/>
      <c r="Q158" s="113"/>
      <c r="R158" s="113"/>
      <c r="S158" s="113"/>
      <c r="T158" s="127"/>
      <c r="U158" s="127"/>
      <c r="V158" s="127"/>
      <c r="W158" s="127"/>
      <c r="X158" s="127"/>
      <c r="Y158" s="127"/>
      <c r="Z158" s="127"/>
      <c r="AA158" s="127"/>
      <c r="AB158" s="127"/>
      <c r="AC158" s="127"/>
      <c r="AD158" s="127"/>
      <c r="AE158" s="127"/>
      <c r="AF158" s="127"/>
      <c r="AG158" s="127"/>
      <c r="AH158" s="127"/>
      <c r="AI158" s="127"/>
      <c r="AJ158" s="127"/>
      <c r="AK158" s="127"/>
      <c r="AL158" s="127"/>
      <c r="AM158" s="127"/>
    </row>
    <row r="159" spans="1:39" s="75" customFormat="1" ht="15" customHeight="1" x14ac:dyDescent="0.25">
      <c r="A159" s="113"/>
      <c r="B159" s="143"/>
      <c r="C159" s="113"/>
      <c r="D159" s="113"/>
      <c r="E159" s="113"/>
      <c r="F159" s="113"/>
      <c r="G159" s="113"/>
      <c r="H159" s="113"/>
      <c r="I159" s="113"/>
      <c r="J159" s="113"/>
      <c r="K159" s="113"/>
      <c r="L159" s="113"/>
      <c r="M159" s="113"/>
      <c r="N159" s="113"/>
      <c r="O159" s="113"/>
      <c r="P159" s="113"/>
      <c r="Q159" s="113"/>
      <c r="R159" s="113"/>
      <c r="S159" s="113"/>
      <c r="T159" s="127"/>
      <c r="U159" s="127"/>
      <c r="V159" s="127"/>
      <c r="W159" s="127"/>
      <c r="X159" s="127"/>
      <c r="Y159" s="127"/>
      <c r="Z159" s="127"/>
      <c r="AA159" s="127"/>
      <c r="AB159" s="127"/>
      <c r="AC159" s="127"/>
      <c r="AD159" s="127"/>
      <c r="AE159" s="127"/>
      <c r="AF159" s="127"/>
      <c r="AG159" s="127"/>
      <c r="AH159" s="127"/>
      <c r="AI159" s="127"/>
      <c r="AJ159" s="127"/>
      <c r="AK159" s="127"/>
      <c r="AL159" s="127"/>
      <c r="AM159" s="127"/>
    </row>
    <row r="160" spans="1:39" s="75" customFormat="1" ht="15" customHeight="1" x14ac:dyDescent="0.25">
      <c r="A160" s="113"/>
      <c r="B160" s="143"/>
      <c r="C160" s="113"/>
      <c r="D160" s="113"/>
      <c r="E160" s="113"/>
      <c r="F160" s="113"/>
      <c r="G160" s="113"/>
      <c r="H160" s="113"/>
      <c r="I160" s="113"/>
      <c r="J160" s="113"/>
      <c r="K160" s="113"/>
      <c r="L160" s="113"/>
      <c r="M160" s="113"/>
      <c r="N160" s="113"/>
      <c r="O160" s="113"/>
      <c r="P160" s="113"/>
      <c r="Q160" s="113"/>
      <c r="R160" s="113"/>
      <c r="S160" s="113"/>
      <c r="T160" s="127"/>
      <c r="U160" s="127"/>
      <c r="V160" s="127"/>
      <c r="W160" s="127"/>
      <c r="X160" s="127"/>
      <c r="Y160" s="127"/>
      <c r="Z160" s="127"/>
      <c r="AA160" s="127"/>
      <c r="AB160" s="127"/>
      <c r="AC160" s="127"/>
      <c r="AD160" s="127"/>
      <c r="AE160" s="127"/>
      <c r="AF160" s="127"/>
      <c r="AG160" s="127"/>
      <c r="AH160" s="127"/>
      <c r="AI160" s="127"/>
      <c r="AJ160" s="127"/>
      <c r="AK160" s="127"/>
      <c r="AL160" s="127"/>
      <c r="AM160" s="127"/>
    </row>
    <row r="161" spans="1:39" s="75" customFormat="1" ht="15" customHeight="1" x14ac:dyDescent="0.25">
      <c r="A161" s="113"/>
      <c r="B161" s="143"/>
      <c r="C161" s="113"/>
      <c r="D161" s="113"/>
      <c r="E161" s="113"/>
      <c r="F161" s="113"/>
      <c r="G161" s="113"/>
      <c r="H161" s="113"/>
      <c r="I161" s="113"/>
      <c r="J161" s="113"/>
      <c r="K161" s="113"/>
      <c r="L161" s="113"/>
      <c r="M161" s="113"/>
      <c r="N161" s="113"/>
      <c r="O161" s="113"/>
      <c r="P161" s="113"/>
      <c r="Q161" s="113"/>
      <c r="R161" s="113"/>
      <c r="S161" s="113"/>
      <c r="T161" s="127"/>
      <c r="U161" s="127"/>
      <c r="V161" s="127"/>
      <c r="W161" s="127"/>
      <c r="X161" s="127"/>
      <c r="Y161" s="127"/>
      <c r="Z161" s="127"/>
      <c r="AA161" s="127"/>
      <c r="AB161" s="127"/>
      <c r="AC161" s="127"/>
      <c r="AD161" s="127"/>
      <c r="AE161" s="127"/>
      <c r="AF161" s="127"/>
      <c r="AG161" s="127"/>
      <c r="AH161" s="127"/>
      <c r="AI161" s="127"/>
      <c r="AJ161" s="127"/>
      <c r="AK161" s="127"/>
      <c r="AL161" s="127"/>
      <c r="AM161" s="127"/>
    </row>
    <row r="162" spans="1:39" s="75" customFormat="1" ht="15" customHeight="1" x14ac:dyDescent="0.25">
      <c r="A162" s="113"/>
      <c r="B162" s="143"/>
      <c r="C162" s="113"/>
      <c r="D162" s="113"/>
      <c r="E162" s="113"/>
      <c r="F162" s="113"/>
      <c r="G162" s="113"/>
      <c r="H162" s="113"/>
      <c r="I162" s="113"/>
      <c r="J162" s="113"/>
      <c r="K162" s="113"/>
      <c r="L162" s="113"/>
      <c r="M162" s="113"/>
      <c r="N162" s="113"/>
      <c r="O162" s="113"/>
      <c r="P162" s="113"/>
      <c r="Q162" s="113"/>
      <c r="R162" s="113"/>
      <c r="S162" s="113"/>
      <c r="T162" s="127"/>
      <c r="U162" s="127"/>
      <c r="V162" s="127"/>
      <c r="W162" s="127"/>
      <c r="X162" s="127"/>
      <c r="Y162" s="127"/>
      <c r="Z162" s="127"/>
      <c r="AA162" s="127"/>
      <c r="AB162" s="127"/>
      <c r="AC162" s="127"/>
      <c r="AD162" s="127"/>
      <c r="AE162" s="127"/>
      <c r="AF162" s="127"/>
      <c r="AG162" s="127"/>
      <c r="AH162" s="127"/>
      <c r="AI162" s="127"/>
      <c r="AJ162" s="127"/>
      <c r="AK162" s="127"/>
      <c r="AL162" s="127"/>
      <c r="AM162" s="127"/>
    </row>
    <row r="163" spans="1:39" s="75" customFormat="1" ht="15" customHeight="1" x14ac:dyDescent="0.25">
      <c r="A163" s="113"/>
      <c r="B163" s="143"/>
      <c r="C163" s="113"/>
      <c r="D163" s="113"/>
      <c r="E163" s="113"/>
      <c r="F163" s="113"/>
      <c r="G163" s="113"/>
      <c r="H163" s="113"/>
      <c r="I163" s="113"/>
      <c r="J163" s="113"/>
      <c r="K163" s="113"/>
      <c r="L163" s="113"/>
      <c r="M163" s="113"/>
      <c r="N163" s="113"/>
      <c r="O163" s="113"/>
      <c r="P163" s="113"/>
      <c r="Q163" s="113"/>
      <c r="R163" s="113"/>
      <c r="S163" s="113"/>
      <c r="T163" s="127"/>
      <c r="U163" s="127"/>
      <c r="V163" s="127"/>
      <c r="W163" s="127"/>
      <c r="X163" s="127"/>
      <c r="Y163" s="127"/>
      <c r="Z163" s="127"/>
      <c r="AA163" s="127"/>
      <c r="AB163" s="127"/>
      <c r="AC163" s="127"/>
      <c r="AD163" s="127"/>
      <c r="AE163" s="127"/>
      <c r="AF163" s="127"/>
      <c r="AG163" s="127"/>
      <c r="AH163" s="127"/>
      <c r="AI163" s="127"/>
      <c r="AJ163" s="127"/>
      <c r="AK163" s="127"/>
      <c r="AL163" s="127"/>
      <c r="AM163" s="127"/>
    </row>
    <row r="164" spans="1:39" s="75" customFormat="1" ht="15" customHeight="1" x14ac:dyDescent="0.25">
      <c r="A164" s="113"/>
      <c r="B164" s="143"/>
      <c r="C164" s="113"/>
      <c r="D164" s="113"/>
      <c r="E164" s="113"/>
      <c r="F164" s="113"/>
      <c r="G164" s="113"/>
      <c r="H164" s="113"/>
      <c r="I164" s="113"/>
      <c r="J164" s="113"/>
      <c r="K164" s="113"/>
      <c r="L164" s="113"/>
      <c r="M164" s="113"/>
      <c r="N164" s="113"/>
      <c r="O164" s="113"/>
      <c r="P164" s="113"/>
      <c r="Q164" s="113"/>
      <c r="R164" s="113"/>
      <c r="S164" s="113"/>
      <c r="T164" s="127"/>
      <c r="U164" s="127"/>
      <c r="V164" s="127"/>
      <c r="W164" s="127"/>
      <c r="X164" s="127"/>
      <c r="Y164" s="127"/>
      <c r="Z164" s="127"/>
      <c r="AA164" s="127"/>
      <c r="AB164" s="127"/>
      <c r="AC164" s="127"/>
      <c r="AD164" s="127"/>
      <c r="AE164" s="127"/>
      <c r="AF164" s="127"/>
      <c r="AG164" s="127"/>
      <c r="AH164" s="127"/>
      <c r="AI164" s="127"/>
      <c r="AJ164" s="127"/>
      <c r="AK164" s="127"/>
      <c r="AL164" s="127"/>
      <c r="AM164" s="127"/>
    </row>
    <row r="165" spans="1:39" s="75" customFormat="1" ht="15" customHeight="1" x14ac:dyDescent="0.25">
      <c r="A165" s="113"/>
      <c r="B165" s="143"/>
      <c r="C165" s="113"/>
      <c r="D165" s="113"/>
      <c r="E165" s="113"/>
      <c r="F165" s="113"/>
      <c r="G165" s="113"/>
      <c r="H165" s="113"/>
      <c r="I165" s="113"/>
      <c r="J165" s="113"/>
      <c r="K165" s="113"/>
      <c r="L165" s="113"/>
      <c r="M165" s="113"/>
      <c r="N165" s="113"/>
      <c r="O165" s="113"/>
      <c r="P165" s="113"/>
      <c r="Q165" s="113"/>
      <c r="R165" s="113"/>
      <c r="S165" s="113"/>
      <c r="T165" s="127"/>
      <c r="U165" s="127"/>
      <c r="V165" s="127"/>
      <c r="W165" s="127"/>
      <c r="X165" s="127"/>
      <c r="Y165" s="127"/>
      <c r="Z165" s="127"/>
      <c r="AA165" s="127"/>
      <c r="AB165" s="127"/>
      <c r="AC165" s="127"/>
      <c r="AD165" s="127"/>
      <c r="AE165" s="127"/>
      <c r="AF165" s="127"/>
      <c r="AG165" s="127"/>
      <c r="AH165" s="127"/>
      <c r="AI165" s="127"/>
      <c r="AJ165" s="127"/>
      <c r="AK165" s="127"/>
      <c r="AL165" s="127"/>
      <c r="AM165" s="127"/>
    </row>
    <row r="166" spans="1:39" s="75" customFormat="1" ht="15" customHeight="1" x14ac:dyDescent="0.25">
      <c r="A166" s="113"/>
      <c r="B166" s="143"/>
      <c r="C166" s="113"/>
      <c r="D166" s="113"/>
      <c r="E166" s="113"/>
      <c r="F166" s="113"/>
      <c r="G166" s="113"/>
      <c r="H166" s="113"/>
      <c r="I166" s="113"/>
      <c r="J166" s="113"/>
      <c r="K166" s="113"/>
      <c r="L166" s="113"/>
      <c r="M166" s="113"/>
      <c r="N166" s="113"/>
      <c r="O166" s="113"/>
      <c r="P166" s="113"/>
      <c r="Q166" s="113"/>
      <c r="R166" s="113"/>
      <c r="S166" s="113"/>
      <c r="T166" s="127"/>
      <c r="U166" s="127"/>
      <c r="V166" s="127"/>
      <c r="W166" s="127"/>
      <c r="X166" s="127"/>
      <c r="Y166" s="127"/>
      <c r="Z166" s="127"/>
      <c r="AA166" s="127"/>
      <c r="AB166" s="127"/>
      <c r="AC166" s="127"/>
      <c r="AD166" s="127"/>
      <c r="AE166" s="127"/>
      <c r="AF166" s="127"/>
      <c r="AG166" s="127"/>
      <c r="AH166" s="127"/>
      <c r="AI166" s="127"/>
      <c r="AJ166" s="127"/>
      <c r="AK166" s="127"/>
      <c r="AL166" s="127"/>
      <c r="AM166" s="127"/>
    </row>
    <row r="167" spans="1:39" s="75" customFormat="1" ht="15" customHeight="1" x14ac:dyDescent="0.25">
      <c r="A167" s="113"/>
      <c r="B167" s="143"/>
      <c r="C167" s="113"/>
      <c r="D167" s="113"/>
      <c r="E167" s="113"/>
      <c r="F167" s="113"/>
      <c r="G167" s="113"/>
      <c r="H167" s="113"/>
      <c r="I167" s="113"/>
      <c r="J167" s="113"/>
      <c r="K167" s="113"/>
      <c r="L167" s="113"/>
      <c r="M167" s="113"/>
      <c r="N167" s="113"/>
      <c r="O167" s="113"/>
      <c r="P167" s="113"/>
      <c r="Q167" s="113"/>
      <c r="R167" s="113"/>
      <c r="S167" s="113"/>
      <c r="T167" s="127"/>
      <c r="U167" s="127"/>
      <c r="V167" s="127"/>
      <c r="W167" s="127"/>
      <c r="X167" s="127"/>
      <c r="Y167" s="127"/>
      <c r="Z167" s="127"/>
      <c r="AA167" s="127"/>
      <c r="AB167" s="127"/>
      <c r="AC167" s="127"/>
      <c r="AD167" s="127"/>
      <c r="AE167" s="127"/>
      <c r="AF167" s="127"/>
      <c r="AG167" s="127"/>
      <c r="AH167" s="127"/>
      <c r="AI167" s="127"/>
      <c r="AJ167" s="127"/>
      <c r="AK167" s="127"/>
      <c r="AL167" s="127"/>
      <c r="AM167" s="127"/>
    </row>
    <row r="168" spans="1:39" s="75" customFormat="1" ht="15" customHeight="1" x14ac:dyDescent="0.25">
      <c r="A168" s="113"/>
      <c r="B168" s="113"/>
      <c r="C168" s="113"/>
      <c r="D168" s="113"/>
      <c r="E168" s="113"/>
      <c r="F168" s="113"/>
      <c r="G168" s="113"/>
      <c r="H168" s="113"/>
      <c r="I168" s="113"/>
      <c r="J168" s="113"/>
      <c r="K168" s="113"/>
      <c r="L168" s="113"/>
      <c r="M168" s="113"/>
      <c r="N168" s="113"/>
      <c r="O168" s="113"/>
      <c r="P168" s="113"/>
      <c r="Q168" s="113"/>
      <c r="R168" s="113"/>
      <c r="S168" s="113"/>
      <c r="T168" s="127"/>
      <c r="U168" s="127"/>
      <c r="V168" s="127"/>
      <c r="W168" s="127"/>
      <c r="X168" s="127"/>
      <c r="Y168" s="127"/>
      <c r="Z168" s="127"/>
      <c r="AA168" s="127"/>
      <c r="AB168" s="127"/>
      <c r="AC168" s="127"/>
      <c r="AD168" s="127"/>
      <c r="AE168" s="127"/>
      <c r="AF168" s="127"/>
      <c r="AG168" s="127"/>
      <c r="AH168" s="127"/>
      <c r="AI168" s="127"/>
      <c r="AJ168" s="127"/>
      <c r="AK168" s="127"/>
      <c r="AL168" s="127"/>
      <c r="AM168" s="127"/>
    </row>
    <row r="169" spans="1:39" s="75" customFormat="1" ht="15" customHeight="1" x14ac:dyDescent="0.25">
      <c r="A169" s="113"/>
      <c r="B169" s="113"/>
      <c r="C169" s="113"/>
      <c r="D169" s="113"/>
      <c r="E169" s="113"/>
      <c r="F169" s="113"/>
      <c r="G169" s="113"/>
      <c r="H169" s="113"/>
      <c r="I169" s="113"/>
      <c r="J169" s="113"/>
      <c r="K169" s="113"/>
      <c r="L169" s="113"/>
      <c r="M169" s="113"/>
      <c r="N169" s="113"/>
      <c r="O169" s="113"/>
      <c r="P169" s="113"/>
      <c r="Q169" s="113"/>
      <c r="R169" s="113"/>
      <c r="S169" s="113"/>
      <c r="T169" s="127"/>
      <c r="U169" s="127"/>
      <c r="V169" s="127"/>
      <c r="W169" s="127"/>
      <c r="X169" s="127"/>
      <c r="Y169" s="127"/>
      <c r="Z169" s="127"/>
      <c r="AA169" s="127"/>
      <c r="AB169" s="127"/>
      <c r="AC169" s="127"/>
      <c r="AD169" s="127"/>
      <c r="AE169" s="127"/>
      <c r="AF169" s="127"/>
      <c r="AG169" s="127"/>
      <c r="AH169" s="127"/>
      <c r="AI169" s="127"/>
      <c r="AJ169" s="127"/>
      <c r="AK169" s="127"/>
      <c r="AL169" s="127"/>
      <c r="AM169" s="127"/>
    </row>
    <row r="170" spans="1:39" s="75" customFormat="1" ht="15" customHeight="1" x14ac:dyDescent="0.25">
      <c r="A170" s="113"/>
      <c r="B170" s="113"/>
      <c r="C170" s="113"/>
      <c r="D170" s="113"/>
      <c r="E170" s="113"/>
      <c r="F170" s="113"/>
      <c r="G170" s="113"/>
      <c r="H170" s="113"/>
      <c r="I170" s="113"/>
      <c r="J170" s="113"/>
      <c r="K170" s="113"/>
      <c r="L170" s="113"/>
      <c r="M170" s="113"/>
      <c r="N170" s="113"/>
      <c r="O170" s="113"/>
      <c r="P170" s="113"/>
      <c r="Q170" s="113"/>
      <c r="R170" s="113"/>
      <c r="S170" s="113"/>
      <c r="T170" s="127"/>
      <c r="U170" s="127"/>
      <c r="V170" s="127"/>
      <c r="W170" s="127"/>
      <c r="X170" s="127"/>
      <c r="Y170" s="127"/>
      <c r="Z170" s="127"/>
      <c r="AA170" s="127"/>
      <c r="AB170" s="127"/>
      <c r="AC170" s="127"/>
      <c r="AD170" s="127"/>
      <c r="AE170" s="127"/>
      <c r="AF170" s="127"/>
      <c r="AG170" s="127"/>
      <c r="AH170" s="127"/>
      <c r="AI170" s="127"/>
      <c r="AJ170" s="127"/>
      <c r="AK170" s="127"/>
      <c r="AL170" s="127"/>
      <c r="AM170" s="127"/>
    </row>
    <row r="171" spans="1:39" s="75" customFormat="1" ht="15" customHeight="1" x14ac:dyDescent="0.25">
      <c r="A171" s="113"/>
      <c r="B171" s="113"/>
      <c r="C171" s="113"/>
      <c r="D171" s="113"/>
      <c r="E171" s="113"/>
      <c r="F171" s="113"/>
      <c r="G171" s="113"/>
      <c r="H171" s="113"/>
      <c r="I171" s="113"/>
      <c r="J171" s="113"/>
      <c r="K171" s="113"/>
      <c r="L171" s="113"/>
      <c r="M171" s="113"/>
      <c r="N171" s="113"/>
      <c r="O171" s="113"/>
      <c r="P171" s="113"/>
      <c r="Q171" s="113"/>
      <c r="R171" s="113"/>
      <c r="S171" s="113"/>
      <c r="T171" s="127"/>
      <c r="U171" s="127"/>
      <c r="V171" s="127"/>
      <c r="W171" s="127"/>
      <c r="X171" s="127"/>
      <c r="Y171" s="127"/>
      <c r="Z171" s="127"/>
      <c r="AA171" s="127"/>
      <c r="AB171" s="127"/>
      <c r="AC171" s="127"/>
      <c r="AD171" s="127"/>
      <c r="AE171" s="127"/>
      <c r="AF171" s="127"/>
      <c r="AG171" s="127"/>
      <c r="AH171" s="127"/>
      <c r="AI171" s="127"/>
      <c r="AJ171" s="127"/>
      <c r="AK171" s="127"/>
      <c r="AL171" s="127"/>
      <c r="AM171" s="127"/>
    </row>
    <row r="172" spans="1:39" s="75" customFormat="1" ht="15" customHeight="1" x14ac:dyDescent="0.25">
      <c r="A172" s="113"/>
      <c r="B172" s="113"/>
      <c r="C172" s="113"/>
      <c r="D172" s="113"/>
      <c r="E172" s="113"/>
      <c r="F172" s="113"/>
      <c r="G172" s="113"/>
      <c r="H172" s="113"/>
      <c r="I172" s="113"/>
      <c r="J172" s="113"/>
      <c r="K172" s="113"/>
      <c r="L172" s="113"/>
      <c r="M172" s="113"/>
      <c r="N172" s="113"/>
      <c r="O172" s="113"/>
      <c r="P172" s="113"/>
      <c r="Q172" s="113"/>
      <c r="R172" s="113"/>
      <c r="S172" s="113"/>
      <c r="T172" s="127"/>
      <c r="U172" s="127"/>
      <c r="V172" s="127"/>
      <c r="W172" s="127"/>
      <c r="X172" s="127"/>
      <c r="Y172" s="127"/>
      <c r="Z172" s="127"/>
      <c r="AA172" s="127"/>
      <c r="AB172" s="127"/>
      <c r="AC172" s="127"/>
      <c r="AD172" s="127"/>
      <c r="AE172" s="127"/>
      <c r="AF172" s="127"/>
      <c r="AG172" s="127"/>
      <c r="AH172" s="127"/>
      <c r="AI172" s="127"/>
      <c r="AJ172" s="127"/>
      <c r="AK172" s="127"/>
      <c r="AL172" s="127"/>
      <c r="AM172" s="127"/>
    </row>
    <row r="173" spans="1:39" s="75" customFormat="1" ht="15" customHeight="1" x14ac:dyDescent="0.25">
      <c r="A173" s="113"/>
      <c r="B173" s="113"/>
      <c r="C173" s="113"/>
      <c r="D173" s="113"/>
      <c r="E173" s="113"/>
      <c r="F173" s="113"/>
      <c r="G173" s="113"/>
      <c r="H173" s="113"/>
      <c r="I173" s="113"/>
      <c r="J173" s="113"/>
      <c r="K173" s="113"/>
      <c r="L173" s="113"/>
      <c r="M173" s="130"/>
      <c r="N173" s="113"/>
      <c r="O173" s="113"/>
      <c r="P173" s="113"/>
      <c r="Q173" s="113"/>
      <c r="R173" s="113"/>
      <c r="S173" s="113"/>
      <c r="T173" s="127"/>
      <c r="U173" s="127"/>
      <c r="V173" s="127"/>
      <c r="W173" s="127"/>
      <c r="X173" s="127"/>
      <c r="Y173" s="127"/>
      <c r="Z173" s="127"/>
      <c r="AA173" s="127"/>
      <c r="AB173" s="127"/>
      <c r="AC173" s="127"/>
      <c r="AD173" s="127"/>
      <c r="AE173" s="127"/>
      <c r="AF173" s="127"/>
      <c r="AG173" s="127"/>
      <c r="AH173" s="127"/>
      <c r="AI173" s="127"/>
      <c r="AJ173" s="127"/>
      <c r="AK173" s="127"/>
      <c r="AL173" s="127"/>
      <c r="AM173" s="127"/>
    </row>
    <row r="174" spans="1:39" s="75" customFormat="1" ht="15" customHeight="1" x14ac:dyDescent="0.25">
      <c r="A174" s="130"/>
      <c r="B174" s="130"/>
      <c r="C174" s="130"/>
      <c r="D174" s="130"/>
      <c r="E174" s="130"/>
      <c r="F174" s="130"/>
      <c r="G174" s="130"/>
      <c r="H174" s="130"/>
      <c r="I174" s="130"/>
      <c r="J174" s="130"/>
      <c r="K174" s="130"/>
      <c r="L174" s="130"/>
      <c r="M174" s="130"/>
      <c r="N174" s="130"/>
      <c r="O174" s="130"/>
      <c r="P174" s="130"/>
      <c r="Q174" s="130"/>
      <c r="R174" s="130"/>
      <c r="S174" s="130"/>
      <c r="T174" s="127"/>
      <c r="U174" s="127"/>
      <c r="V174" s="127"/>
      <c r="W174" s="127"/>
      <c r="X174" s="127"/>
      <c r="Y174" s="127"/>
      <c r="Z174" s="127"/>
      <c r="AA174" s="127"/>
      <c r="AB174" s="127"/>
      <c r="AC174" s="127"/>
      <c r="AD174" s="127"/>
      <c r="AE174" s="127"/>
      <c r="AF174" s="127"/>
      <c r="AG174" s="127"/>
      <c r="AH174" s="127"/>
      <c r="AI174" s="127"/>
      <c r="AJ174" s="127"/>
      <c r="AK174" s="127"/>
      <c r="AL174" s="127"/>
      <c r="AM174" s="127"/>
    </row>
    <row r="175" spans="1:39" s="75" customFormat="1" ht="15" customHeight="1" x14ac:dyDescent="0.25">
      <c r="A175" s="130"/>
      <c r="B175" s="130"/>
      <c r="C175" s="130"/>
      <c r="D175" s="130"/>
      <c r="E175" s="130"/>
      <c r="F175" s="130"/>
      <c r="G175" s="130"/>
      <c r="H175" s="130"/>
      <c r="I175" s="130"/>
      <c r="J175" s="130"/>
      <c r="K175" s="130"/>
      <c r="L175" s="130"/>
      <c r="M175" s="130"/>
      <c r="N175" s="130"/>
      <c r="O175" s="130"/>
      <c r="P175" s="130"/>
      <c r="Q175" s="130"/>
      <c r="R175" s="130"/>
      <c r="S175" s="130"/>
      <c r="T175" s="127"/>
      <c r="U175" s="127"/>
      <c r="V175" s="127"/>
      <c r="W175" s="127"/>
      <c r="X175" s="127"/>
      <c r="Y175" s="127"/>
      <c r="Z175" s="127"/>
      <c r="AA175" s="127"/>
      <c r="AB175" s="127"/>
      <c r="AC175" s="127"/>
      <c r="AD175" s="127"/>
      <c r="AE175" s="127"/>
      <c r="AF175" s="127"/>
      <c r="AG175" s="127"/>
      <c r="AH175" s="127"/>
      <c r="AI175" s="127"/>
      <c r="AJ175" s="127"/>
      <c r="AK175" s="127"/>
      <c r="AL175" s="127"/>
      <c r="AM175" s="127"/>
    </row>
    <row r="176" spans="1:39" s="75" customFormat="1" ht="15" customHeight="1" x14ac:dyDescent="0.25">
      <c r="A176" s="130"/>
      <c r="B176" s="130"/>
      <c r="C176" s="130"/>
      <c r="D176" s="130"/>
      <c r="E176" s="130"/>
      <c r="F176" s="130"/>
      <c r="G176" s="130"/>
      <c r="H176" s="130"/>
      <c r="I176" s="130"/>
      <c r="J176" s="130"/>
      <c r="K176" s="130"/>
      <c r="L176" s="130"/>
      <c r="M176" s="130"/>
      <c r="N176" s="130"/>
      <c r="O176" s="130"/>
      <c r="P176" s="130"/>
      <c r="Q176" s="130"/>
      <c r="R176" s="130"/>
      <c r="S176" s="130"/>
      <c r="T176" s="127"/>
      <c r="U176" s="127"/>
      <c r="V176" s="127"/>
      <c r="W176" s="127"/>
      <c r="X176" s="127"/>
      <c r="Y176" s="127"/>
      <c r="Z176" s="127"/>
      <c r="AA176" s="127"/>
      <c r="AB176" s="127"/>
      <c r="AC176" s="127"/>
      <c r="AD176" s="127"/>
      <c r="AE176" s="127"/>
      <c r="AF176" s="127"/>
      <c r="AG176" s="127"/>
      <c r="AH176" s="127"/>
      <c r="AI176" s="127"/>
      <c r="AJ176" s="127"/>
      <c r="AK176" s="127"/>
      <c r="AL176" s="127"/>
      <c r="AM176" s="127"/>
    </row>
    <row r="177" spans="1:39" s="75" customFormat="1" ht="15" customHeight="1" x14ac:dyDescent="0.25">
      <c r="A177" s="130"/>
      <c r="B177" s="130"/>
      <c r="C177" s="130"/>
      <c r="D177" s="130"/>
      <c r="E177" s="130"/>
      <c r="F177" s="130"/>
      <c r="G177" s="130"/>
      <c r="H177" s="130"/>
      <c r="I177" s="130"/>
      <c r="J177" s="130"/>
      <c r="K177" s="130"/>
      <c r="L177" s="130"/>
      <c r="M177" s="130"/>
      <c r="N177" s="130"/>
      <c r="O177" s="130"/>
      <c r="P177" s="130"/>
      <c r="Q177" s="130"/>
      <c r="R177" s="130"/>
      <c r="S177" s="130"/>
      <c r="T177" s="127"/>
      <c r="U177" s="127"/>
      <c r="V177" s="127"/>
      <c r="W177" s="127"/>
      <c r="X177" s="127"/>
      <c r="Y177" s="127"/>
      <c r="Z177" s="127"/>
      <c r="AA177" s="127"/>
      <c r="AB177" s="127"/>
      <c r="AC177" s="127"/>
      <c r="AD177" s="127"/>
      <c r="AE177" s="127"/>
      <c r="AF177" s="127"/>
      <c r="AG177" s="127"/>
      <c r="AH177" s="127"/>
      <c r="AI177" s="127"/>
      <c r="AJ177" s="127"/>
      <c r="AK177" s="127"/>
      <c r="AL177" s="127"/>
      <c r="AM177" s="127"/>
    </row>
    <row r="178" spans="1:39" s="75" customFormat="1" ht="15" customHeight="1" x14ac:dyDescent="0.25">
      <c r="A178" s="130"/>
      <c r="B178" s="130"/>
      <c r="C178" s="130"/>
      <c r="D178" s="130"/>
      <c r="E178" s="130"/>
      <c r="F178" s="130"/>
      <c r="G178" s="130"/>
      <c r="H178" s="130"/>
      <c r="I178" s="130"/>
      <c r="J178" s="130"/>
      <c r="K178" s="130"/>
      <c r="L178" s="130"/>
      <c r="M178" s="130"/>
      <c r="N178" s="130"/>
      <c r="O178" s="130"/>
      <c r="P178" s="130"/>
      <c r="Q178" s="130"/>
      <c r="R178" s="130"/>
      <c r="S178" s="130"/>
      <c r="T178" s="127"/>
      <c r="U178" s="127"/>
      <c r="V178" s="127"/>
      <c r="W178" s="127"/>
      <c r="X178" s="127"/>
      <c r="Y178" s="127"/>
      <c r="Z178" s="127"/>
      <c r="AA178" s="127"/>
      <c r="AB178" s="127"/>
      <c r="AC178" s="127"/>
      <c r="AD178" s="127"/>
      <c r="AE178" s="127"/>
      <c r="AF178" s="127"/>
      <c r="AG178" s="127"/>
      <c r="AH178" s="127"/>
      <c r="AI178" s="127"/>
      <c r="AJ178" s="127"/>
      <c r="AK178" s="127"/>
      <c r="AL178" s="127"/>
      <c r="AM178" s="127"/>
    </row>
    <row r="179" spans="1:39" s="75" customFormat="1" ht="15" customHeight="1" x14ac:dyDescent="0.25">
      <c r="A179" s="130"/>
      <c r="B179" s="130"/>
      <c r="C179" s="130"/>
      <c r="D179" s="130"/>
      <c r="E179" s="130"/>
      <c r="F179" s="130"/>
      <c r="G179" s="130"/>
      <c r="H179" s="130"/>
      <c r="I179" s="130"/>
      <c r="J179" s="130"/>
      <c r="K179" s="130"/>
      <c r="L179" s="130"/>
      <c r="M179" s="130"/>
      <c r="N179" s="130"/>
      <c r="O179" s="130"/>
      <c r="P179" s="130"/>
      <c r="Q179" s="130"/>
      <c r="R179" s="130"/>
      <c r="S179" s="130"/>
      <c r="T179" s="127"/>
      <c r="U179" s="127"/>
      <c r="V179" s="127"/>
      <c r="W179" s="127"/>
      <c r="X179" s="127"/>
      <c r="Y179" s="127"/>
      <c r="Z179" s="127"/>
      <c r="AA179" s="127"/>
      <c r="AB179" s="127"/>
      <c r="AC179" s="127"/>
      <c r="AD179" s="127"/>
      <c r="AE179" s="127"/>
      <c r="AF179" s="127"/>
      <c r="AG179" s="127"/>
      <c r="AH179" s="127"/>
      <c r="AI179" s="127"/>
      <c r="AJ179" s="127"/>
      <c r="AK179" s="127"/>
      <c r="AL179" s="127"/>
      <c r="AM179" s="127"/>
    </row>
    <row r="180" spans="1:39" s="75" customFormat="1" ht="15" customHeight="1" x14ac:dyDescent="0.25">
      <c r="A180" s="130"/>
      <c r="B180" s="130"/>
      <c r="C180" s="130"/>
      <c r="D180" s="130"/>
      <c r="E180" s="130"/>
      <c r="F180" s="130"/>
      <c r="G180" s="130"/>
      <c r="H180" s="130"/>
      <c r="I180" s="130"/>
      <c r="J180" s="130"/>
      <c r="K180" s="130"/>
      <c r="L180" s="130"/>
      <c r="M180" s="130"/>
      <c r="N180" s="130"/>
      <c r="O180" s="130"/>
      <c r="P180" s="130"/>
      <c r="Q180" s="130"/>
      <c r="R180" s="130"/>
      <c r="S180" s="130"/>
      <c r="T180" s="127"/>
      <c r="U180" s="127"/>
      <c r="V180" s="127"/>
      <c r="W180" s="127"/>
      <c r="X180" s="127"/>
      <c r="Y180" s="127"/>
      <c r="Z180" s="127"/>
      <c r="AA180" s="127"/>
      <c r="AB180" s="127"/>
      <c r="AC180" s="127"/>
      <c r="AD180" s="127"/>
      <c r="AE180" s="127"/>
      <c r="AF180" s="127"/>
      <c r="AG180" s="127"/>
      <c r="AH180" s="127"/>
      <c r="AI180" s="127"/>
      <c r="AJ180" s="127"/>
      <c r="AK180" s="127"/>
      <c r="AL180" s="127"/>
      <c r="AM180" s="127"/>
    </row>
    <row r="181" spans="1:39" s="75" customFormat="1" ht="15" customHeight="1" x14ac:dyDescent="0.25">
      <c r="A181" s="130"/>
      <c r="B181" s="130"/>
      <c r="C181" s="130"/>
      <c r="D181" s="130"/>
      <c r="E181" s="130"/>
      <c r="F181" s="130"/>
      <c r="G181" s="130"/>
      <c r="H181" s="130"/>
      <c r="I181" s="130"/>
      <c r="J181" s="130"/>
      <c r="K181" s="130"/>
      <c r="L181" s="130"/>
      <c r="M181" s="130"/>
      <c r="N181" s="130"/>
      <c r="O181" s="130"/>
      <c r="P181" s="130"/>
      <c r="Q181" s="130"/>
      <c r="R181" s="130"/>
      <c r="S181" s="130"/>
      <c r="T181" s="127"/>
      <c r="U181" s="127"/>
      <c r="V181" s="127"/>
      <c r="W181" s="127"/>
      <c r="X181" s="127"/>
      <c r="Y181" s="127"/>
      <c r="Z181" s="127"/>
      <c r="AA181" s="127"/>
      <c r="AB181" s="127"/>
      <c r="AC181" s="127"/>
      <c r="AD181" s="127"/>
      <c r="AE181" s="127"/>
      <c r="AF181" s="127"/>
      <c r="AG181" s="127"/>
      <c r="AH181" s="127"/>
      <c r="AI181" s="127"/>
      <c r="AJ181" s="127"/>
      <c r="AK181" s="127"/>
      <c r="AL181" s="127"/>
      <c r="AM181" s="127"/>
    </row>
    <row r="182" spans="1:39" s="75" customFormat="1" ht="15" customHeight="1" x14ac:dyDescent="0.25">
      <c r="A182" s="130"/>
      <c r="B182" s="130"/>
      <c r="C182" s="130"/>
      <c r="D182" s="130"/>
      <c r="E182" s="130"/>
      <c r="F182" s="130"/>
      <c r="G182" s="130"/>
      <c r="H182" s="130"/>
      <c r="I182" s="130"/>
      <c r="J182" s="130"/>
      <c r="K182" s="130"/>
      <c r="L182" s="130"/>
      <c r="M182" s="130"/>
      <c r="N182" s="130"/>
      <c r="O182" s="130"/>
      <c r="P182" s="130"/>
      <c r="Q182" s="130"/>
      <c r="R182" s="130"/>
      <c r="S182" s="130"/>
      <c r="T182" s="127"/>
      <c r="U182" s="127"/>
      <c r="V182" s="127"/>
      <c r="W182" s="127"/>
      <c r="X182" s="127"/>
      <c r="Y182" s="127"/>
      <c r="Z182" s="127"/>
      <c r="AA182" s="127"/>
      <c r="AB182" s="127"/>
      <c r="AC182" s="127"/>
      <c r="AD182" s="127"/>
      <c r="AE182" s="127"/>
      <c r="AF182" s="127"/>
      <c r="AG182" s="127"/>
      <c r="AH182" s="127"/>
      <c r="AI182" s="127"/>
      <c r="AJ182" s="127"/>
      <c r="AK182" s="127"/>
      <c r="AL182" s="127"/>
      <c r="AM182" s="127"/>
    </row>
    <row r="183" spans="1:39" s="75" customFormat="1" ht="15" customHeight="1" x14ac:dyDescent="0.25">
      <c r="A183" s="130"/>
      <c r="B183" s="130"/>
      <c r="C183" s="130"/>
      <c r="D183" s="130"/>
      <c r="E183" s="130"/>
      <c r="F183" s="130"/>
      <c r="G183" s="130"/>
      <c r="H183" s="130"/>
      <c r="I183" s="130"/>
      <c r="J183" s="130"/>
      <c r="K183" s="130"/>
      <c r="L183" s="130"/>
      <c r="M183" s="130"/>
      <c r="N183" s="130"/>
      <c r="O183" s="130"/>
      <c r="P183" s="130"/>
      <c r="Q183" s="130"/>
      <c r="R183" s="130"/>
      <c r="S183" s="130"/>
      <c r="T183" s="127"/>
      <c r="U183" s="127"/>
      <c r="V183" s="127"/>
      <c r="W183" s="127"/>
      <c r="X183" s="127"/>
      <c r="Y183" s="127"/>
      <c r="Z183" s="127"/>
      <c r="AA183" s="127"/>
      <c r="AB183" s="127"/>
      <c r="AC183" s="127"/>
      <c r="AD183" s="127"/>
      <c r="AE183" s="127"/>
      <c r="AF183" s="127"/>
      <c r="AG183" s="127"/>
      <c r="AH183" s="127"/>
      <c r="AI183" s="127"/>
      <c r="AJ183" s="127"/>
      <c r="AK183" s="127"/>
      <c r="AL183" s="127"/>
      <c r="AM183" s="127"/>
    </row>
    <row r="184" spans="1:39" s="75" customFormat="1" ht="15" customHeight="1" x14ac:dyDescent="0.25">
      <c r="A184" s="130"/>
      <c r="B184" s="130"/>
      <c r="C184" s="130"/>
      <c r="D184" s="130"/>
      <c r="E184" s="130"/>
      <c r="F184" s="130"/>
      <c r="G184" s="130"/>
      <c r="H184" s="130"/>
      <c r="I184" s="130"/>
      <c r="J184" s="130"/>
      <c r="K184" s="130"/>
      <c r="L184" s="130"/>
      <c r="M184" s="130"/>
      <c r="N184" s="130"/>
      <c r="O184" s="130"/>
      <c r="P184" s="130"/>
      <c r="Q184" s="130"/>
      <c r="R184" s="130"/>
      <c r="S184" s="130"/>
      <c r="T184" s="127"/>
      <c r="U184" s="127"/>
      <c r="V184" s="127"/>
      <c r="W184" s="127"/>
      <c r="X184" s="127"/>
      <c r="Y184" s="127"/>
      <c r="Z184" s="127"/>
      <c r="AA184" s="127"/>
      <c r="AB184" s="127"/>
      <c r="AC184" s="127"/>
      <c r="AD184" s="127"/>
      <c r="AE184" s="127"/>
      <c r="AF184" s="127"/>
      <c r="AG184" s="127"/>
      <c r="AH184" s="127"/>
      <c r="AI184" s="127"/>
      <c r="AJ184" s="127"/>
      <c r="AK184" s="127"/>
      <c r="AL184" s="127"/>
      <c r="AM184" s="127"/>
    </row>
    <row r="185" spans="1:39" s="75" customFormat="1" ht="15" customHeight="1" x14ac:dyDescent="0.25">
      <c r="A185" s="130"/>
      <c r="B185" s="130"/>
      <c r="C185" s="130"/>
      <c r="D185" s="130"/>
      <c r="E185" s="130"/>
      <c r="F185" s="130"/>
      <c r="G185" s="130"/>
      <c r="H185" s="130"/>
      <c r="I185" s="130"/>
      <c r="J185" s="130"/>
      <c r="K185" s="130"/>
      <c r="L185" s="130"/>
      <c r="M185" s="130"/>
      <c r="N185" s="130"/>
      <c r="O185" s="130"/>
      <c r="P185" s="130"/>
      <c r="Q185" s="130"/>
      <c r="R185" s="130"/>
      <c r="S185" s="130"/>
      <c r="T185" s="127"/>
      <c r="U185" s="127"/>
      <c r="V185" s="127"/>
      <c r="W185" s="127"/>
      <c r="X185" s="127"/>
      <c r="Y185" s="127"/>
      <c r="Z185" s="127"/>
      <c r="AA185" s="127"/>
      <c r="AB185" s="127"/>
      <c r="AC185" s="127"/>
      <c r="AD185" s="127"/>
      <c r="AE185" s="127"/>
      <c r="AF185" s="127"/>
      <c r="AG185" s="127"/>
      <c r="AH185" s="127"/>
      <c r="AI185" s="127"/>
      <c r="AJ185" s="127"/>
      <c r="AK185" s="127"/>
      <c r="AL185" s="127"/>
      <c r="AM185" s="127"/>
    </row>
    <row r="186" spans="1:39" s="75" customFormat="1" ht="15" customHeight="1" x14ac:dyDescent="0.25">
      <c r="A186" s="130"/>
      <c r="B186" s="130"/>
      <c r="C186" s="130"/>
      <c r="D186" s="130"/>
      <c r="E186" s="130"/>
      <c r="F186" s="130"/>
      <c r="G186" s="130"/>
      <c r="H186" s="130"/>
      <c r="I186" s="130"/>
      <c r="J186" s="130"/>
      <c r="K186" s="130"/>
      <c r="L186" s="130"/>
      <c r="M186" s="130"/>
      <c r="N186" s="130"/>
      <c r="O186" s="130"/>
      <c r="P186" s="130"/>
      <c r="Q186" s="130"/>
      <c r="R186" s="130"/>
      <c r="S186" s="130"/>
      <c r="T186" s="127"/>
      <c r="U186" s="127"/>
      <c r="V186" s="127"/>
      <c r="W186" s="127"/>
      <c r="X186" s="127"/>
      <c r="Y186" s="127"/>
      <c r="Z186" s="127"/>
      <c r="AA186" s="127"/>
      <c r="AB186" s="127"/>
      <c r="AC186" s="127"/>
      <c r="AD186" s="127"/>
      <c r="AE186" s="127"/>
      <c r="AF186" s="127"/>
      <c r="AG186" s="127"/>
      <c r="AH186" s="127"/>
      <c r="AI186" s="127"/>
      <c r="AJ186" s="127"/>
      <c r="AK186" s="127"/>
      <c r="AL186" s="127"/>
      <c r="AM186" s="127"/>
    </row>
    <row r="187" spans="1:39" s="75" customFormat="1" ht="15" customHeight="1" x14ac:dyDescent="0.25">
      <c r="A187" s="130"/>
      <c r="B187" s="130"/>
      <c r="C187" s="130"/>
      <c r="D187" s="130"/>
      <c r="E187" s="130"/>
      <c r="F187" s="130"/>
      <c r="G187" s="130"/>
      <c r="H187" s="130"/>
      <c r="I187" s="130"/>
      <c r="J187" s="130"/>
      <c r="K187" s="130"/>
      <c r="L187" s="130"/>
      <c r="M187" s="130"/>
      <c r="N187" s="130"/>
      <c r="O187" s="130"/>
      <c r="P187" s="130"/>
      <c r="Q187" s="130"/>
      <c r="R187" s="130"/>
      <c r="S187" s="130"/>
      <c r="T187" s="127"/>
      <c r="U187" s="127"/>
      <c r="V187" s="127"/>
      <c r="W187" s="127"/>
      <c r="X187" s="127"/>
      <c r="Y187" s="127"/>
      <c r="Z187" s="127"/>
      <c r="AA187" s="127"/>
      <c r="AB187" s="127"/>
      <c r="AC187" s="127"/>
      <c r="AD187" s="127"/>
      <c r="AE187" s="127"/>
      <c r="AF187" s="127"/>
      <c r="AG187" s="127"/>
      <c r="AH187" s="127"/>
      <c r="AI187" s="127"/>
      <c r="AJ187" s="127"/>
      <c r="AK187" s="127"/>
      <c r="AL187" s="127"/>
      <c r="AM187" s="127"/>
    </row>
    <row r="188" spans="1:39" s="75" customFormat="1" ht="15" customHeight="1" x14ac:dyDescent="0.25">
      <c r="A188" s="130"/>
      <c r="B188" s="130"/>
      <c r="C188" s="130"/>
      <c r="D188" s="130"/>
      <c r="E188" s="130"/>
      <c r="F188" s="130"/>
      <c r="G188" s="130"/>
      <c r="H188" s="130"/>
      <c r="I188" s="130"/>
      <c r="J188" s="130"/>
      <c r="K188" s="130"/>
      <c r="L188" s="130"/>
      <c r="M188" s="130"/>
      <c r="N188" s="130"/>
      <c r="O188" s="130"/>
      <c r="P188" s="130"/>
      <c r="Q188" s="130"/>
      <c r="R188" s="130"/>
      <c r="S188" s="130"/>
      <c r="T188" s="127"/>
      <c r="U188" s="127"/>
      <c r="V188" s="127"/>
      <c r="W188" s="127"/>
      <c r="X188" s="127"/>
      <c r="Y188" s="127"/>
      <c r="Z188" s="127"/>
      <c r="AA188" s="127"/>
      <c r="AB188" s="127"/>
      <c r="AC188" s="127"/>
      <c r="AD188" s="127"/>
      <c r="AE188" s="127"/>
      <c r="AF188" s="127"/>
      <c r="AG188" s="127"/>
      <c r="AH188" s="127"/>
      <c r="AI188" s="127"/>
      <c r="AJ188" s="127"/>
      <c r="AK188" s="127"/>
      <c r="AL188" s="127"/>
      <c r="AM188" s="127"/>
    </row>
    <row r="189" spans="1:39" s="75" customFormat="1" ht="15" customHeight="1" x14ac:dyDescent="0.25">
      <c r="A189" s="130"/>
      <c r="B189" s="130"/>
      <c r="C189" s="130"/>
      <c r="D189" s="130"/>
      <c r="E189" s="130"/>
      <c r="F189" s="130"/>
      <c r="G189" s="130"/>
      <c r="H189" s="130"/>
      <c r="I189" s="130"/>
      <c r="J189" s="130"/>
      <c r="K189" s="130"/>
      <c r="L189" s="130"/>
      <c r="M189" s="130"/>
      <c r="N189" s="130"/>
      <c r="O189" s="130"/>
      <c r="P189" s="130"/>
      <c r="Q189" s="130"/>
      <c r="R189" s="130"/>
      <c r="S189" s="130"/>
      <c r="T189" s="127"/>
      <c r="U189" s="127"/>
      <c r="V189" s="127"/>
      <c r="W189" s="127"/>
      <c r="X189" s="127"/>
      <c r="Y189" s="127"/>
      <c r="Z189" s="127"/>
      <c r="AA189" s="127"/>
      <c r="AB189" s="127"/>
      <c r="AC189" s="127"/>
      <c r="AD189" s="127"/>
      <c r="AE189" s="127"/>
      <c r="AF189" s="127"/>
      <c r="AG189" s="127"/>
      <c r="AH189" s="127"/>
      <c r="AI189" s="127"/>
      <c r="AJ189" s="127"/>
      <c r="AK189" s="127"/>
      <c r="AL189" s="127"/>
      <c r="AM189" s="127"/>
    </row>
    <row r="190" spans="1:39" s="75" customFormat="1" ht="15" customHeight="1" x14ac:dyDescent="0.25">
      <c r="A190" s="130"/>
      <c r="B190" s="130"/>
      <c r="C190" s="130"/>
      <c r="D190" s="130"/>
      <c r="E190" s="130"/>
      <c r="F190" s="130"/>
      <c r="G190" s="130"/>
      <c r="H190" s="130"/>
      <c r="I190" s="130"/>
      <c r="J190" s="130"/>
      <c r="K190" s="130"/>
      <c r="L190" s="130"/>
      <c r="M190" s="130"/>
      <c r="N190" s="130"/>
      <c r="O190" s="130"/>
      <c r="P190" s="130"/>
      <c r="Q190" s="130"/>
      <c r="R190" s="130"/>
      <c r="S190" s="130"/>
      <c r="T190" s="127"/>
      <c r="U190" s="127"/>
      <c r="V190" s="127"/>
      <c r="W190" s="127"/>
      <c r="X190" s="127"/>
      <c r="Y190" s="127"/>
      <c r="Z190" s="127"/>
      <c r="AA190" s="127"/>
      <c r="AB190" s="127"/>
      <c r="AC190" s="127"/>
      <c r="AD190" s="127"/>
      <c r="AE190" s="127"/>
      <c r="AF190" s="127"/>
      <c r="AG190" s="127"/>
      <c r="AH190" s="127"/>
      <c r="AI190" s="127"/>
      <c r="AJ190" s="127"/>
      <c r="AK190" s="127"/>
      <c r="AL190" s="127"/>
      <c r="AM190" s="127"/>
    </row>
    <row r="191" spans="1:39" s="75" customFormat="1" ht="15" customHeight="1" x14ac:dyDescent="0.25">
      <c r="A191" s="130"/>
      <c r="B191" s="130"/>
      <c r="C191" s="130"/>
      <c r="D191" s="130"/>
      <c r="E191" s="130"/>
      <c r="F191" s="130"/>
      <c r="G191" s="130"/>
      <c r="H191" s="130"/>
      <c r="I191" s="130"/>
      <c r="J191" s="130"/>
      <c r="K191" s="130"/>
      <c r="L191" s="130"/>
      <c r="M191" s="130"/>
      <c r="N191" s="130"/>
      <c r="O191" s="130"/>
      <c r="P191" s="130"/>
      <c r="Q191" s="130"/>
      <c r="R191" s="130"/>
      <c r="S191" s="130"/>
      <c r="T191" s="127"/>
      <c r="U191" s="127"/>
      <c r="V191" s="127"/>
      <c r="W191" s="127"/>
      <c r="X191" s="127"/>
      <c r="Y191" s="127"/>
      <c r="Z191" s="127"/>
      <c r="AA191" s="127"/>
      <c r="AB191" s="127"/>
      <c r="AC191" s="127"/>
      <c r="AD191" s="127"/>
      <c r="AE191" s="127"/>
      <c r="AF191" s="127"/>
      <c r="AG191" s="127"/>
      <c r="AH191" s="127"/>
      <c r="AI191" s="127"/>
      <c r="AJ191" s="127"/>
      <c r="AK191" s="127"/>
      <c r="AL191" s="127"/>
      <c r="AM191" s="127"/>
    </row>
    <row r="192" spans="1:39" s="75" customFormat="1" ht="15" customHeight="1" x14ac:dyDescent="0.25">
      <c r="A192" s="130"/>
      <c r="B192" s="130"/>
      <c r="C192" s="130"/>
      <c r="D192" s="130"/>
      <c r="E192" s="130"/>
      <c r="F192" s="130"/>
      <c r="G192" s="130"/>
      <c r="H192" s="130"/>
      <c r="I192" s="130"/>
      <c r="J192" s="130"/>
      <c r="K192" s="130"/>
      <c r="L192" s="130"/>
      <c r="M192" s="130"/>
      <c r="N192" s="130"/>
      <c r="O192" s="130"/>
      <c r="P192" s="130"/>
      <c r="Q192" s="130"/>
      <c r="R192" s="130"/>
      <c r="S192" s="130"/>
      <c r="T192" s="127"/>
      <c r="U192" s="127"/>
      <c r="V192" s="127"/>
      <c r="W192" s="127"/>
      <c r="X192" s="127"/>
      <c r="Y192" s="127"/>
      <c r="Z192" s="127"/>
      <c r="AA192" s="127"/>
      <c r="AB192" s="127"/>
      <c r="AC192" s="127"/>
      <c r="AD192" s="127"/>
      <c r="AE192" s="127"/>
      <c r="AF192" s="127"/>
      <c r="AG192" s="127"/>
      <c r="AH192" s="127"/>
      <c r="AI192" s="127"/>
      <c r="AJ192" s="127"/>
      <c r="AK192" s="127"/>
      <c r="AL192" s="127"/>
      <c r="AM192" s="127"/>
    </row>
    <row r="193" spans="1:39" s="75" customFormat="1" ht="15" customHeight="1" x14ac:dyDescent="0.25">
      <c r="A193" s="130"/>
      <c r="B193" s="130"/>
      <c r="C193" s="130"/>
      <c r="D193" s="130"/>
      <c r="E193" s="130"/>
      <c r="F193" s="130"/>
      <c r="G193" s="130"/>
      <c r="H193" s="130"/>
      <c r="I193" s="130"/>
      <c r="J193" s="130"/>
      <c r="K193" s="130"/>
      <c r="L193" s="130"/>
      <c r="M193" s="130"/>
      <c r="N193" s="130"/>
      <c r="O193" s="130"/>
      <c r="P193" s="130"/>
      <c r="Q193" s="130"/>
      <c r="R193" s="130"/>
      <c r="S193" s="130"/>
      <c r="T193" s="127"/>
      <c r="U193" s="127"/>
      <c r="V193" s="127"/>
      <c r="W193" s="127"/>
      <c r="X193" s="127"/>
      <c r="Y193" s="127"/>
      <c r="Z193" s="127"/>
      <c r="AA193" s="127"/>
      <c r="AB193" s="127"/>
      <c r="AC193" s="127"/>
      <c r="AD193" s="127"/>
      <c r="AE193" s="127"/>
      <c r="AF193" s="127"/>
      <c r="AG193" s="127"/>
      <c r="AH193" s="127"/>
      <c r="AI193" s="127"/>
      <c r="AJ193" s="127"/>
      <c r="AK193" s="127"/>
      <c r="AL193" s="127"/>
      <c r="AM193" s="127"/>
    </row>
    <row r="194" spans="1:39" s="75" customFormat="1" ht="15" customHeight="1" x14ac:dyDescent="0.25">
      <c r="A194" s="130"/>
      <c r="B194" s="130"/>
      <c r="C194" s="130"/>
      <c r="D194" s="130"/>
      <c r="E194" s="130"/>
      <c r="F194" s="130"/>
      <c r="G194" s="130"/>
      <c r="H194" s="130"/>
      <c r="I194" s="130"/>
      <c r="J194" s="130"/>
      <c r="K194" s="130"/>
      <c r="L194" s="130"/>
      <c r="M194" s="130"/>
      <c r="N194" s="130"/>
      <c r="O194" s="130"/>
      <c r="P194" s="130"/>
      <c r="Q194" s="130"/>
      <c r="R194" s="130"/>
      <c r="S194" s="130"/>
      <c r="T194" s="127"/>
      <c r="U194" s="127"/>
      <c r="V194" s="127"/>
      <c r="W194" s="127"/>
      <c r="X194" s="127"/>
      <c r="Y194" s="127"/>
      <c r="Z194" s="127"/>
      <c r="AA194" s="127"/>
      <c r="AB194" s="127"/>
      <c r="AC194" s="127"/>
      <c r="AD194" s="127"/>
      <c r="AE194" s="127"/>
      <c r="AF194" s="127"/>
      <c r="AG194" s="127"/>
      <c r="AH194" s="127"/>
      <c r="AI194" s="127"/>
      <c r="AJ194" s="127"/>
      <c r="AK194" s="127"/>
      <c r="AL194" s="127"/>
      <c r="AM194" s="127"/>
    </row>
    <row r="195" spans="1:39" s="75" customFormat="1" ht="15" customHeight="1" x14ac:dyDescent="0.25">
      <c r="A195" s="130"/>
      <c r="B195" s="130"/>
      <c r="C195" s="130"/>
      <c r="D195" s="130"/>
      <c r="E195" s="130"/>
      <c r="F195" s="130"/>
      <c r="G195" s="130"/>
      <c r="H195" s="130"/>
      <c r="I195" s="130"/>
      <c r="J195" s="130"/>
      <c r="K195" s="130"/>
      <c r="L195" s="130"/>
      <c r="M195" s="130"/>
      <c r="N195" s="130"/>
      <c r="O195" s="130"/>
      <c r="P195" s="130"/>
      <c r="Q195" s="130"/>
      <c r="R195" s="130"/>
      <c r="S195" s="130"/>
      <c r="T195" s="127"/>
      <c r="U195" s="127"/>
      <c r="V195" s="127"/>
      <c r="W195" s="127"/>
      <c r="X195" s="127"/>
      <c r="Y195" s="127"/>
      <c r="Z195" s="127"/>
      <c r="AA195" s="127"/>
      <c r="AB195" s="127"/>
      <c r="AC195" s="127"/>
      <c r="AD195" s="127"/>
      <c r="AE195" s="127"/>
      <c r="AF195" s="127"/>
      <c r="AG195" s="127"/>
      <c r="AH195" s="127"/>
      <c r="AI195" s="127"/>
      <c r="AJ195" s="127"/>
      <c r="AK195" s="127"/>
      <c r="AL195" s="127"/>
      <c r="AM195" s="127"/>
    </row>
    <row r="196" spans="1:39" s="75" customFormat="1" ht="15" customHeight="1" x14ac:dyDescent="0.25">
      <c r="A196" s="130"/>
      <c r="B196" s="130"/>
      <c r="C196" s="130"/>
      <c r="D196" s="130"/>
      <c r="E196" s="130"/>
      <c r="F196" s="130"/>
      <c r="G196" s="130"/>
      <c r="H196" s="130"/>
      <c r="I196" s="130"/>
      <c r="J196" s="130"/>
      <c r="K196" s="130"/>
      <c r="L196" s="130"/>
      <c r="M196" s="130"/>
      <c r="N196" s="130"/>
      <c r="O196" s="130"/>
      <c r="P196" s="130"/>
      <c r="Q196" s="130"/>
      <c r="R196" s="130"/>
      <c r="S196" s="130"/>
      <c r="T196" s="127"/>
      <c r="U196" s="127"/>
      <c r="V196" s="127"/>
      <c r="W196" s="127"/>
      <c r="X196" s="127"/>
      <c r="Y196" s="127"/>
      <c r="Z196" s="127"/>
      <c r="AA196" s="127"/>
      <c r="AB196" s="127"/>
      <c r="AC196" s="127"/>
      <c r="AD196" s="127"/>
      <c r="AE196" s="127"/>
      <c r="AF196" s="127"/>
      <c r="AG196" s="127"/>
      <c r="AH196" s="127"/>
      <c r="AI196" s="127"/>
      <c r="AJ196" s="127"/>
      <c r="AK196" s="127"/>
      <c r="AL196" s="127"/>
      <c r="AM196" s="127"/>
    </row>
    <row r="197" spans="1:39" s="75" customFormat="1" ht="15" customHeight="1" x14ac:dyDescent="0.25">
      <c r="A197" s="130"/>
      <c r="B197" s="130"/>
      <c r="C197" s="130"/>
      <c r="D197" s="130"/>
      <c r="E197" s="130"/>
      <c r="F197" s="130"/>
      <c r="G197" s="130"/>
      <c r="H197" s="130"/>
      <c r="I197" s="130"/>
      <c r="J197" s="130"/>
      <c r="K197" s="130"/>
      <c r="L197" s="130"/>
      <c r="M197" s="130"/>
      <c r="N197" s="130"/>
      <c r="O197" s="130"/>
      <c r="P197" s="130"/>
      <c r="Q197" s="130"/>
      <c r="R197" s="130"/>
      <c r="S197" s="130"/>
      <c r="T197" s="127"/>
      <c r="U197" s="127"/>
      <c r="V197" s="127"/>
      <c r="W197" s="127"/>
      <c r="X197" s="127"/>
      <c r="Y197" s="127"/>
      <c r="Z197" s="127"/>
      <c r="AA197" s="127"/>
      <c r="AB197" s="127"/>
      <c r="AC197" s="127"/>
      <c r="AD197" s="127"/>
      <c r="AE197" s="127"/>
      <c r="AF197" s="127"/>
      <c r="AG197" s="127"/>
      <c r="AH197" s="127"/>
      <c r="AI197" s="127"/>
      <c r="AJ197" s="127"/>
      <c r="AK197" s="127"/>
      <c r="AL197" s="127"/>
      <c r="AM197" s="127"/>
    </row>
    <row r="198" spans="1:39" s="75" customFormat="1" ht="15" customHeight="1" x14ac:dyDescent="0.25">
      <c r="A198" s="130"/>
      <c r="B198" s="130"/>
      <c r="C198" s="130"/>
      <c r="D198" s="130"/>
      <c r="E198" s="130"/>
      <c r="F198" s="130"/>
      <c r="G198" s="130"/>
      <c r="H198" s="130"/>
      <c r="I198" s="130"/>
      <c r="J198" s="130"/>
      <c r="K198" s="130"/>
      <c r="L198" s="130"/>
      <c r="M198" s="130"/>
      <c r="N198" s="130"/>
      <c r="O198" s="130"/>
      <c r="P198" s="130"/>
      <c r="Q198" s="130"/>
      <c r="R198" s="130"/>
      <c r="S198" s="130"/>
      <c r="T198" s="127"/>
      <c r="U198" s="127"/>
      <c r="V198" s="127"/>
      <c r="W198" s="127"/>
      <c r="X198" s="127"/>
      <c r="Y198" s="127"/>
      <c r="Z198" s="127"/>
      <c r="AA198" s="127"/>
      <c r="AB198" s="127"/>
      <c r="AC198" s="127"/>
      <c r="AD198" s="127"/>
      <c r="AE198" s="127"/>
      <c r="AF198" s="127"/>
      <c r="AG198" s="127"/>
      <c r="AH198" s="127"/>
      <c r="AI198" s="127"/>
      <c r="AJ198" s="127"/>
      <c r="AK198" s="127"/>
      <c r="AL198" s="127"/>
      <c r="AM198" s="127"/>
    </row>
    <row r="199" spans="1:39" s="75" customFormat="1" ht="15" customHeight="1" x14ac:dyDescent="0.25">
      <c r="A199" s="130"/>
      <c r="B199" s="130"/>
      <c r="C199" s="130"/>
      <c r="D199" s="130"/>
      <c r="E199" s="130"/>
      <c r="F199" s="130"/>
      <c r="G199" s="130"/>
      <c r="H199" s="130"/>
      <c r="I199" s="130"/>
      <c r="J199" s="130"/>
      <c r="K199" s="130"/>
      <c r="L199" s="130"/>
      <c r="M199" s="130"/>
      <c r="N199" s="130"/>
      <c r="O199" s="130"/>
      <c r="P199" s="130"/>
      <c r="Q199" s="130"/>
      <c r="R199" s="130"/>
      <c r="S199" s="130"/>
      <c r="T199" s="127"/>
      <c r="U199" s="127"/>
      <c r="V199" s="127"/>
      <c r="W199" s="127"/>
      <c r="X199" s="127"/>
      <c r="Y199" s="127"/>
      <c r="Z199" s="127"/>
      <c r="AA199" s="127"/>
      <c r="AB199" s="127"/>
      <c r="AC199" s="127"/>
      <c r="AD199" s="127"/>
      <c r="AE199" s="127"/>
      <c r="AF199" s="127"/>
      <c r="AG199" s="127"/>
      <c r="AH199" s="127"/>
      <c r="AI199" s="127"/>
      <c r="AJ199" s="127"/>
      <c r="AK199" s="127"/>
      <c r="AL199" s="127"/>
      <c r="AM199" s="127"/>
    </row>
    <row r="200" spans="1:39" s="75" customFormat="1" ht="15" customHeight="1" x14ac:dyDescent="0.25">
      <c r="A200" s="130"/>
      <c r="B200" s="130"/>
      <c r="C200" s="130"/>
      <c r="D200" s="130"/>
      <c r="E200" s="130"/>
      <c r="F200" s="130"/>
      <c r="G200" s="130"/>
      <c r="H200" s="130"/>
      <c r="I200" s="130"/>
      <c r="J200" s="130"/>
      <c r="K200" s="130"/>
      <c r="L200" s="130"/>
      <c r="M200" s="130"/>
      <c r="N200" s="130"/>
      <c r="O200" s="130"/>
      <c r="P200" s="130"/>
      <c r="Q200" s="130"/>
      <c r="R200" s="130"/>
      <c r="S200" s="130"/>
      <c r="T200" s="127"/>
      <c r="U200" s="127"/>
      <c r="V200" s="127"/>
      <c r="W200" s="127"/>
      <c r="X200" s="127"/>
      <c r="Y200" s="127"/>
      <c r="Z200" s="127"/>
      <c r="AA200" s="127"/>
      <c r="AB200" s="127"/>
      <c r="AC200" s="127"/>
      <c r="AD200" s="127"/>
      <c r="AE200" s="127"/>
      <c r="AF200" s="127"/>
      <c r="AG200" s="127"/>
      <c r="AH200" s="127"/>
      <c r="AI200" s="127"/>
      <c r="AJ200" s="127"/>
      <c r="AK200" s="127"/>
      <c r="AL200" s="127"/>
      <c r="AM200" s="127"/>
    </row>
    <row r="201" spans="1:39" s="75" customFormat="1" ht="15" customHeight="1" x14ac:dyDescent="0.25">
      <c r="A201" s="130"/>
      <c r="B201" s="130"/>
      <c r="C201" s="130"/>
      <c r="D201" s="130"/>
      <c r="E201" s="130"/>
      <c r="F201" s="130"/>
      <c r="G201" s="130"/>
      <c r="H201" s="130"/>
      <c r="I201" s="130"/>
      <c r="J201" s="130"/>
      <c r="K201" s="130"/>
      <c r="L201" s="130"/>
      <c r="M201" s="130"/>
      <c r="N201" s="130"/>
      <c r="O201" s="130"/>
      <c r="P201" s="130"/>
      <c r="Q201" s="130"/>
      <c r="R201" s="130"/>
      <c r="S201" s="130"/>
      <c r="T201" s="127"/>
      <c r="U201" s="127"/>
      <c r="V201" s="127"/>
      <c r="W201" s="127"/>
      <c r="X201" s="127"/>
      <c r="Y201" s="127"/>
      <c r="Z201" s="127"/>
      <c r="AA201" s="127"/>
      <c r="AB201" s="127"/>
      <c r="AC201" s="127"/>
      <c r="AD201" s="127"/>
      <c r="AE201" s="127"/>
      <c r="AF201" s="127"/>
      <c r="AG201" s="127"/>
      <c r="AH201" s="127"/>
      <c r="AI201" s="127"/>
      <c r="AJ201" s="127"/>
      <c r="AK201" s="127"/>
      <c r="AL201" s="127"/>
      <c r="AM201" s="127"/>
    </row>
    <row r="202" spans="1:39" s="75" customFormat="1" ht="15" customHeight="1" x14ac:dyDescent="0.25">
      <c r="A202" s="130"/>
      <c r="B202" s="130"/>
      <c r="C202" s="130"/>
      <c r="D202" s="130"/>
      <c r="E202" s="130"/>
      <c r="F202" s="130"/>
      <c r="G202" s="130"/>
      <c r="H202" s="130"/>
      <c r="I202" s="130"/>
      <c r="J202" s="130"/>
      <c r="K202" s="130"/>
      <c r="L202" s="130"/>
      <c r="M202" s="130"/>
      <c r="N202" s="130"/>
      <c r="O202" s="130"/>
      <c r="P202" s="130"/>
      <c r="Q202" s="130"/>
      <c r="R202" s="130"/>
      <c r="S202" s="130"/>
      <c r="T202" s="127"/>
      <c r="U202" s="127"/>
      <c r="V202" s="127"/>
      <c r="W202" s="127"/>
      <c r="X202" s="127"/>
      <c r="Y202" s="127"/>
      <c r="Z202" s="127"/>
      <c r="AA202" s="127"/>
      <c r="AB202" s="127"/>
      <c r="AC202" s="127"/>
      <c r="AD202" s="127"/>
      <c r="AE202" s="127"/>
      <c r="AF202" s="127"/>
      <c r="AG202" s="127"/>
      <c r="AH202" s="127"/>
      <c r="AI202" s="127"/>
      <c r="AJ202" s="127"/>
      <c r="AK202" s="127"/>
      <c r="AL202" s="127"/>
      <c r="AM202" s="127"/>
    </row>
    <row r="203" spans="1:39" s="75" customFormat="1" ht="15" customHeight="1" x14ac:dyDescent="0.25">
      <c r="A203" s="130"/>
      <c r="B203" s="130"/>
      <c r="C203" s="130"/>
      <c r="D203" s="130"/>
      <c r="E203" s="130"/>
      <c r="F203" s="130"/>
      <c r="G203" s="130"/>
      <c r="H203" s="130"/>
      <c r="I203" s="130"/>
      <c r="J203" s="130"/>
      <c r="K203" s="130"/>
      <c r="L203" s="130"/>
      <c r="M203" s="130"/>
      <c r="N203" s="130"/>
      <c r="O203" s="130"/>
      <c r="P203" s="130"/>
      <c r="Q203" s="130"/>
      <c r="R203" s="130"/>
      <c r="S203" s="130"/>
      <c r="T203" s="127"/>
      <c r="U203" s="127"/>
      <c r="V203" s="127"/>
      <c r="W203" s="127"/>
      <c r="X203" s="127"/>
      <c r="Y203" s="127"/>
      <c r="Z203" s="127"/>
      <c r="AA203" s="127"/>
      <c r="AB203" s="127"/>
      <c r="AC203" s="127"/>
      <c r="AD203" s="127"/>
      <c r="AE203" s="127"/>
      <c r="AF203" s="127"/>
      <c r="AG203" s="127"/>
      <c r="AH203" s="127"/>
      <c r="AI203" s="127"/>
      <c r="AJ203" s="127"/>
      <c r="AK203" s="127"/>
      <c r="AL203" s="127"/>
      <c r="AM203" s="127"/>
    </row>
    <row r="204" spans="1:39" s="75" customFormat="1" ht="15" customHeight="1" x14ac:dyDescent="0.25">
      <c r="A204" s="130"/>
      <c r="B204" s="130"/>
      <c r="C204" s="130"/>
      <c r="D204" s="130"/>
      <c r="E204" s="130"/>
      <c r="F204" s="130"/>
      <c r="G204" s="130"/>
      <c r="H204" s="130"/>
      <c r="I204" s="130"/>
      <c r="J204" s="130"/>
      <c r="K204" s="130"/>
      <c r="L204" s="130"/>
      <c r="M204" s="130"/>
      <c r="N204" s="130"/>
      <c r="O204" s="130"/>
      <c r="P204" s="130"/>
      <c r="Q204" s="130"/>
      <c r="R204" s="130"/>
      <c r="S204" s="130"/>
      <c r="T204" s="127"/>
      <c r="U204" s="127"/>
      <c r="V204" s="127"/>
      <c r="W204" s="127"/>
      <c r="X204" s="127"/>
      <c r="Y204" s="127"/>
      <c r="Z204" s="127"/>
      <c r="AA204" s="127"/>
      <c r="AB204" s="127"/>
      <c r="AC204" s="127"/>
      <c r="AD204" s="127"/>
      <c r="AE204" s="127"/>
      <c r="AF204" s="127"/>
      <c r="AG204" s="127"/>
      <c r="AH204" s="127"/>
      <c r="AI204" s="127"/>
      <c r="AJ204" s="127"/>
      <c r="AK204" s="127"/>
      <c r="AL204" s="127"/>
      <c r="AM204" s="127"/>
    </row>
    <row r="205" spans="1:39" s="75" customFormat="1" ht="15" customHeight="1" x14ac:dyDescent="0.25">
      <c r="A205" s="130"/>
      <c r="B205" s="130"/>
      <c r="C205" s="130"/>
      <c r="D205" s="130"/>
      <c r="E205" s="130"/>
      <c r="F205" s="130"/>
      <c r="G205" s="130"/>
      <c r="H205" s="130"/>
      <c r="I205" s="130"/>
      <c r="J205" s="130"/>
      <c r="K205" s="130"/>
      <c r="L205" s="130"/>
      <c r="M205" s="130"/>
      <c r="N205" s="130"/>
      <c r="O205" s="130"/>
      <c r="P205" s="130"/>
      <c r="Q205" s="130"/>
      <c r="R205" s="130"/>
      <c r="S205" s="130"/>
      <c r="T205" s="127"/>
      <c r="U205" s="127"/>
      <c r="V205" s="127"/>
      <c r="W205" s="127"/>
      <c r="X205" s="127"/>
      <c r="Y205" s="127"/>
      <c r="Z205" s="127"/>
      <c r="AA205" s="127"/>
      <c r="AB205" s="127"/>
      <c r="AC205" s="127"/>
      <c r="AD205" s="127"/>
      <c r="AE205" s="127"/>
      <c r="AF205" s="127"/>
      <c r="AG205" s="127"/>
      <c r="AH205" s="127"/>
      <c r="AI205" s="127"/>
      <c r="AJ205" s="127"/>
      <c r="AK205" s="127"/>
      <c r="AL205" s="127"/>
      <c r="AM205" s="127"/>
    </row>
    <row r="206" spans="1:39" s="75" customFormat="1" ht="15" customHeight="1" x14ac:dyDescent="0.25">
      <c r="A206" s="130"/>
      <c r="B206" s="130"/>
      <c r="C206" s="130"/>
      <c r="D206" s="130"/>
      <c r="E206" s="130"/>
      <c r="F206" s="130"/>
      <c r="G206" s="130"/>
      <c r="H206" s="130"/>
      <c r="I206" s="130"/>
      <c r="J206" s="130"/>
      <c r="K206" s="130"/>
      <c r="L206" s="130"/>
      <c r="M206" s="130"/>
      <c r="N206" s="130"/>
      <c r="O206" s="130"/>
      <c r="P206" s="130"/>
      <c r="Q206" s="130"/>
      <c r="R206" s="130"/>
      <c r="S206" s="130"/>
      <c r="T206" s="127"/>
      <c r="U206" s="127"/>
      <c r="V206" s="127"/>
      <c r="W206" s="127"/>
      <c r="X206" s="127"/>
      <c r="Y206" s="127"/>
      <c r="Z206" s="127"/>
      <c r="AA206" s="127"/>
      <c r="AB206" s="127"/>
      <c r="AC206" s="127"/>
      <c r="AD206" s="127"/>
      <c r="AE206" s="127"/>
      <c r="AF206" s="127"/>
      <c r="AG206" s="127"/>
      <c r="AH206" s="127"/>
      <c r="AI206" s="127"/>
      <c r="AJ206" s="127"/>
      <c r="AK206" s="127"/>
      <c r="AL206" s="127"/>
      <c r="AM206" s="127"/>
    </row>
    <row r="207" spans="1:39" s="75" customFormat="1" ht="15" customHeight="1" x14ac:dyDescent="0.25">
      <c r="A207" s="130"/>
      <c r="B207" s="130"/>
      <c r="C207" s="130"/>
      <c r="D207" s="130"/>
      <c r="E207" s="130"/>
      <c r="F207" s="130"/>
      <c r="G207" s="130"/>
      <c r="H207" s="130"/>
      <c r="I207" s="130"/>
      <c r="J207" s="130"/>
      <c r="K207" s="130"/>
      <c r="L207" s="130"/>
      <c r="M207" s="130"/>
      <c r="N207" s="130"/>
      <c r="O207" s="130"/>
      <c r="P207" s="130"/>
      <c r="Q207" s="130"/>
      <c r="R207" s="130"/>
      <c r="S207" s="130"/>
      <c r="T207" s="127"/>
      <c r="U207" s="127"/>
      <c r="V207" s="127"/>
      <c r="W207" s="127"/>
      <c r="X207" s="127"/>
      <c r="Y207" s="127"/>
      <c r="Z207" s="127"/>
      <c r="AA207" s="127"/>
      <c r="AB207" s="127"/>
      <c r="AC207" s="127"/>
      <c r="AD207" s="127"/>
      <c r="AE207" s="127"/>
      <c r="AF207" s="127"/>
      <c r="AG207" s="127"/>
      <c r="AH207" s="127"/>
      <c r="AI207" s="127"/>
      <c r="AJ207" s="127"/>
      <c r="AK207" s="127"/>
      <c r="AL207" s="127"/>
      <c r="AM207" s="127"/>
    </row>
    <row r="208" spans="1:39" s="75" customFormat="1" ht="15" customHeight="1" x14ac:dyDescent="0.25">
      <c r="A208" s="130"/>
      <c r="B208" s="130"/>
      <c r="C208" s="130"/>
      <c r="D208" s="130"/>
      <c r="E208" s="130"/>
      <c r="F208" s="130"/>
      <c r="G208" s="130"/>
      <c r="H208" s="130"/>
      <c r="I208" s="130"/>
      <c r="J208" s="130"/>
      <c r="K208" s="130"/>
      <c r="L208" s="130"/>
      <c r="M208" s="130"/>
      <c r="N208" s="130"/>
      <c r="O208" s="130"/>
      <c r="P208" s="130"/>
      <c r="Q208" s="130"/>
      <c r="R208" s="130"/>
      <c r="S208" s="130"/>
      <c r="T208" s="127"/>
      <c r="U208" s="127"/>
      <c r="V208" s="127"/>
      <c r="W208" s="127"/>
      <c r="X208" s="127"/>
      <c r="Y208" s="127"/>
      <c r="Z208" s="127"/>
      <c r="AA208" s="127"/>
      <c r="AB208" s="127"/>
      <c r="AC208" s="127"/>
      <c r="AD208" s="127"/>
      <c r="AE208" s="127"/>
      <c r="AF208" s="127"/>
      <c r="AG208" s="127"/>
      <c r="AH208" s="127"/>
      <c r="AI208" s="127"/>
      <c r="AJ208" s="127"/>
      <c r="AK208" s="127"/>
      <c r="AL208" s="127"/>
      <c r="AM208" s="127"/>
    </row>
    <row r="209" spans="1:39" s="75" customFormat="1" ht="15" customHeight="1" x14ac:dyDescent="0.25">
      <c r="A209" s="130"/>
      <c r="B209" s="130"/>
      <c r="C209" s="130"/>
      <c r="D209" s="130"/>
      <c r="E209" s="130"/>
      <c r="F209" s="130"/>
      <c r="G209" s="130"/>
      <c r="H209" s="130"/>
      <c r="I209" s="130"/>
      <c r="J209" s="130"/>
      <c r="K209" s="130"/>
      <c r="L209" s="130"/>
      <c r="M209" s="130"/>
      <c r="N209" s="130"/>
      <c r="O209" s="130"/>
      <c r="P209" s="130"/>
      <c r="Q209" s="130"/>
      <c r="R209" s="130"/>
      <c r="S209" s="130"/>
      <c r="T209" s="127"/>
      <c r="U209" s="127"/>
      <c r="V209" s="127"/>
      <c r="W209" s="127"/>
      <c r="X209" s="127"/>
      <c r="Y209" s="127"/>
      <c r="Z209" s="127"/>
      <c r="AA209" s="127"/>
      <c r="AB209" s="127"/>
      <c r="AC209" s="127"/>
      <c r="AD209" s="127"/>
      <c r="AE209" s="127"/>
      <c r="AF209" s="127"/>
      <c r="AG209" s="127"/>
      <c r="AH209" s="127"/>
      <c r="AI209" s="127"/>
      <c r="AJ209" s="127"/>
      <c r="AK209" s="127"/>
      <c r="AL209" s="127"/>
      <c r="AM209" s="127"/>
    </row>
    <row r="210" spans="1:39" s="75" customFormat="1" ht="15" customHeight="1" x14ac:dyDescent="0.25">
      <c r="A210" s="130"/>
      <c r="B210" s="130"/>
      <c r="C210" s="130"/>
      <c r="D210" s="130"/>
      <c r="E210" s="130"/>
      <c r="F210" s="130"/>
      <c r="G210" s="130"/>
      <c r="H210" s="130"/>
      <c r="I210" s="130"/>
      <c r="J210" s="130"/>
      <c r="K210" s="130"/>
      <c r="L210" s="130"/>
      <c r="M210" s="130"/>
      <c r="N210" s="130"/>
      <c r="O210" s="130"/>
      <c r="P210" s="130"/>
      <c r="Q210" s="130"/>
      <c r="R210" s="130"/>
      <c r="S210" s="130"/>
      <c r="T210" s="127"/>
      <c r="U210" s="127"/>
      <c r="V210" s="127"/>
      <c r="W210" s="127"/>
      <c r="X210" s="127"/>
      <c r="Y210" s="127"/>
      <c r="Z210" s="127"/>
      <c r="AA210" s="127"/>
      <c r="AB210" s="127"/>
      <c r="AC210" s="127"/>
      <c r="AD210" s="127"/>
      <c r="AE210" s="127"/>
      <c r="AF210" s="127"/>
      <c r="AG210" s="127"/>
      <c r="AH210" s="127"/>
      <c r="AI210" s="127"/>
      <c r="AJ210" s="127"/>
      <c r="AK210" s="127"/>
      <c r="AL210" s="127"/>
      <c r="AM210" s="127"/>
    </row>
    <row r="211" spans="1:39" s="75" customFormat="1" ht="15" customHeight="1" x14ac:dyDescent="0.25">
      <c r="A211" s="130"/>
      <c r="B211" s="130"/>
      <c r="C211" s="130"/>
      <c r="D211" s="130"/>
      <c r="E211" s="130"/>
      <c r="F211" s="130"/>
      <c r="G211" s="130"/>
      <c r="H211" s="130"/>
      <c r="I211" s="130"/>
      <c r="J211" s="130"/>
      <c r="K211" s="130"/>
      <c r="L211" s="130"/>
      <c r="M211" s="130"/>
      <c r="N211" s="130"/>
      <c r="O211" s="130"/>
      <c r="P211" s="130"/>
      <c r="Q211" s="130"/>
      <c r="R211" s="130"/>
      <c r="S211" s="130"/>
      <c r="T211" s="127"/>
      <c r="U211" s="127"/>
      <c r="V211" s="127"/>
      <c r="W211" s="127"/>
      <c r="X211" s="127"/>
      <c r="Y211" s="127"/>
      <c r="Z211" s="127"/>
      <c r="AA211" s="127"/>
      <c r="AB211" s="127"/>
      <c r="AC211" s="127"/>
      <c r="AD211" s="127"/>
      <c r="AE211" s="127"/>
      <c r="AF211" s="127"/>
      <c r="AG211" s="127"/>
      <c r="AH211" s="127"/>
      <c r="AI211" s="127"/>
      <c r="AJ211" s="127"/>
      <c r="AK211" s="127"/>
      <c r="AL211" s="127"/>
      <c r="AM211" s="127"/>
    </row>
    <row r="212" spans="1:39" s="75" customFormat="1" ht="15" customHeight="1" x14ac:dyDescent="0.25">
      <c r="A212" s="130"/>
      <c r="B212" s="130"/>
      <c r="C212" s="130"/>
      <c r="D212" s="130"/>
      <c r="E212" s="130"/>
      <c r="F212" s="130"/>
      <c r="G212" s="130"/>
      <c r="H212" s="130"/>
      <c r="I212" s="130"/>
      <c r="J212" s="130"/>
      <c r="K212" s="130"/>
      <c r="L212" s="130"/>
      <c r="M212" s="130"/>
      <c r="N212" s="130"/>
      <c r="O212" s="130"/>
      <c r="P212" s="130"/>
      <c r="Q212" s="130"/>
      <c r="R212" s="130"/>
      <c r="S212" s="130"/>
      <c r="T212" s="127"/>
      <c r="U212" s="127"/>
      <c r="V212" s="127"/>
      <c r="W212" s="127"/>
      <c r="X212" s="127"/>
      <c r="Y212" s="127"/>
      <c r="Z212" s="127"/>
      <c r="AA212" s="127"/>
      <c r="AB212" s="127"/>
      <c r="AC212" s="127"/>
      <c r="AD212" s="127"/>
      <c r="AE212" s="127"/>
      <c r="AF212" s="127"/>
      <c r="AG212" s="127"/>
      <c r="AH212" s="127"/>
      <c r="AI212" s="127"/>
      <c r="AJ212" s="127"/>
      <c r="AK212" s="127"/>
      <c r="AL212" s="127"/>
      <c r="AM212" s="127"/>
    </row>
    <row r="213" spans="1:39" s="75" customFormat="1" ht="15" customHeight="1" x14ac:dyDescent="0.25">
      <c r="A213" s="130"/>
      <c r="B213" s="130"/>
      <c r="C213" s="130"/>
      <c r="D213" s="130"/>
      <c r="E213" s="130"/>
      <c r="F213" s="130"/>
      <c r="G213" s="130"/>
      <c r="H213" s="130"/>
      <c r="I213" s="130"/>
      <c r="J213" s="130"/>
      <c r="K213" s="130"/>
      <c r="L213" s="130"/>
      <c r="M213" s="130"/>
      <c r="N213" s="130"/>
      <c r="O213" s="130"/>
      <c r="P213" s="130"/>
      <c r="Q213" s="130"/>
      <c r="R213" s="130"/>
      <c r="S213" s="130"/>
      <c r="T213" s="127"/>
      <c r="U213" s="127"/>
      <c r="V213" s="127"/>
      <c r="W213" s="127"/>
      <c r="X213" s="127"/>
      <c r="Y213" s="127"/>
      <c r="Z213" s="127"/>
      <c r="AA213" s="127"/>
      <c r="AB213" s="127"/>
      <c r="AC213" s="127"/>
      <c r="AD213" s="127"/>
      <c r="AE213" s="127"/>
      <c r="AF213" s="127"/>
      <c r="AG213" s="127"/>
      <c r="AH213" s="127"/>
      <c r="AI213" s="127"/>
      <c r="AJ213" s="127"/>
      <c r="AK213" s="127"/>
      <c r="AL213" s="127"/>
      <c r="AM213" s="127"/>
    </row>
    <row r="214" spans="1:39" s="75" customFormat="1" ht="15" customHeight="1" x14ac:dyDescent="0.25">
      <c r="A214" s="130"/>
      <c r="B214" s="130"/>
      <c r="C214" s="130"/>
      <c r="D214" s="130"/>
      <c r="E214" s="130"/>
      <c r="F214" s="130"/>
      <c r="G214" s="130"/>
      <c r="H214" s="130"/>
      <c r="I214" s="130"/>
      <c r="J214" s="130"/>
      <c r="K214" s="130"/>
      <c r="L214" s="130"/>
      <c r="M214" s="130"/>
      <c r="N214" s="130"/>
      <c r="O214" s="130"/>
      <c r="P214" s="130"/>
      <c r="Q214" s="130"/>
      <c r="R214" s="130"/>
      <c r="S214" s="130"/>
      <c r="T214" s="127"/>
      <c r="U214" s="127"/>
      <c r="V214" s="127"/>
      <c r="W214" s="127"/>
      <c r="X214" s="127"/>
      <c r="Y214" s="127"/>
      <c r="Z214" s="127"/>
      <c r="AA214" s="127"/>
      <c r="AB214" s="127"/>
      <c r="AC214" s="127"/>
      <c r="AD214" s="127"/>
      <c r="AE214" s="127"/>
      <c r="AF214" s="127"/>
      <c r="AG214" s="127"/>
      <c r="AH214" s="127"/>
      <c r="AI214" s="127"/>
      <c r="AJ214" s="127"/>
      <c r="AK214" s="127"/>
      <c r="AL214" s="127"/>
      <c r="AM214" s="127"/>
    </row>
    <row r="215" spans="1:39" s="75" customFormat="1" ht="15" customHeight="1" x14ac:dyDescent="0.25">
      <c r="A215" s="130"/>
      <c r="B215" s="130"/>
      <c r="C215" s="130"/>
      <c r="D215" s="130"/>
      <c r="E215" s="130"/>
      <c r="F215" s="130"/>
      <c r="G215" s="130"/>
      <c r="H215" s="130"/>
      <c r="I215" s="130"/>
      <c r="J215" s="130"/>
      <c r="K215" s="130"/>
      <c r="L215" s="130"/>
      <c r="M215" s="130"/>
      <c r="N215" s="130"/>
      <c r="O215" s="130"/>
      <c r="P215" s="130"/>
      <c r="Q215" s="130"/>
      <c r="R215" s="130"/>
      <c r="S215" s="130"/>
      <c r="T215" s="127"/>
      <c r="U215" s="127"/>
      <c r="V215" s="127"/>
      <c r="W215" s="127"/>
      <c r="X215" s="127"/>
      <c r="Y215" s="127"/>
      <c r="Z215" s="127"/>
      <c r="AA215" s="127"/>
      <c r="AB215" s="127"/>
      <c r="AC215" s="127"/>
      <c r="AD215" s="127"/>
      <c r="AE215" s="127"/>
      <c r="AF215" s="127"/>
      <c r="AG215" s="127"/>
      <c r="AH215" s="127"/>
      <c r="AI215" s="127"/>
      <c r="AJ215" s="127"/>
      <c r="AK215" s="127"/>
      <c r="AL215" s="127"/>
      <c r="AM215" s="127"/>
    </row>
    <row r="216" spans="1:39" s="75" customFormat="1" ht="15" customHeight="1" x14ac:dyDescent="0.25">
      <c r="A216" s="130"/>
      <c r="B216" s="130"/>
      <c r="C216" s="130"/>
      <c r="D216" s="130"/>
      <c r="E216" s="130"/>
      <c r="F216" s="130"/>
      <c r="G216" s="130"/>
      <c r="H216" s="130"/>
      <c r="I216" s="130"/>
      <c r="J216" s="130"/>
      <c r="K216" s="130"/>
      <c r="L216" s="130"/>
      <c r="M216" s="130"/>
      <c r="N216" s="130"/>
      <c r="O216" s="130"/>
      <c r="P216" s="130"/>
      <c r="Q216" s="130"/>
      <c r="R216" s="130"/>
      <c r="S216" s="130"/>
      <c r="T216" s="127"/>
      <c r="U216" s="127"/>
      <c r="V216" s="127"/>
      <c r="W216" s="127"/>
      <c r="X216" s="127"/>
      <c r="Y216" s="127"/>
      <c r="Z216" s="127"/>
      <c r="AA216" s="127"/>
      <c r="AB216" s="127"/>
      <c r="AC216" s="127"/>
      <c r="AD216" s="127"/>
      <c r="AE216" s="127"/>
      <c r="AF216" s="127"/>
      <c r="AG216" s="127"/>
      <c r="AH216" s="127"/>
      <c r="AI216" s="127"/>
      <c r="AJ216" s="127"/>
      <c r="AK216" s="127"/>
      <c r="AL216" s="127"/>
      <c r="AM216" s="127"/>
    </row>
    <row r="217" spans="1:39" s="75" customFormat="1" ht="15" customHeight="1" x14ac:dyDescent="0.25">
      <c r="A217" s="130"/>
      <c r="B217" s="130"/>
      <c r="C217" s="130"/>
      <c r="D217" s="130"/>
      <c r="E217" s="130"/>
      <c r="F217" s="130"/>
      <c r="G217" s="130"/>
      <c r="H217" s="130"/>
      <c r="I217" s="130"/>
      <c r="J217" s="130"/>
      <c r="K217" s="130"/>
      <c r="L217" s="130"/>
      <c r="M217" s="130"/>
      <c r="N217" s="130"/>
      <c r="O217" s="130"/>
      <c r="P217" s="130"/>
      <c r="Q217" s="130"/>
      <c r="R217" s="130"/>
      <c r="S217" s="130"/>
      <c r="T217" s="127"/>
      <c r="U217" s="127"/>
      <c r="V217" s="127"/>
      <c r="W217" s="127"/>
      <c r="X217" s="127"/>
      <c r="Y217" s="127"/>
      <c r="Z217" s="127"/>
      <c r="AA217" s="127"/>
      <c r="AB217" s="127"/>
      <c r="AC217" s="127"/>
      <c r="AD217" s="127"/>
      <c r="AE217" s="127"/>
      <c r="AF217" s="127"/>
      <c r="AG217" s="127"/>
      <c r="AH217" s="127"/>
      <c r="AI217" s="127"/>
      <c r="AJ217" s="127"/>
      <c r="AK217" s="127"/>
      <c r="AL217" s="127"/>
      <c r="AM217" s="127"/>
    </row>
    <row r="218" spans="1:39" s="75" customFormat="1" ht="15" customHeight="1" x14ac:dyDescent="0.25">
      <c r="A218" s="130"/>
      <c r="B218" s="130"/>
      <c r="C218" s="130"/>
      <c r="D218" s="130"/>
      <c r="E218" s="130"/>
      <c r="F218" s="130"/>
      <c r="G218" s="130"/>
      <c r="H218" s="130"/>
      <c r="I218" s="130"/>
      <c r="J218" s="130"/>
      <c r="K218" s="130"/>
      <c r="L218" s="130"/>
      <c r="M218" s="130"/>
      <c r="N218" s="130"/>
      <c r="O218" s="130"/>
      <c r="P218" s="130"/>
      <c r="Q218" s="130"/>
      <c r="R218" s="130"/>
      <c r="S218" s="130"/>
      <c r="T218" s="127"/>
      <c r="U218" s="127"/>
      <c r="V218" s="127"/>
      <c r="W218" s="127"/>
      <c r="X218" s="127"/>
      <c r="Y218" s="127"/>
      <c r="Z218" s="127"/>
      <c r="AA218" s="127"/>
      <c r="AB218" s="127"/>
      <c r="AC218" s="127"/>
      <c r="AD218" s="127"/>
      <c r="AE218" s="127"/>
      <c r="AF218" s="127"/>
      <c r="AG218" s="127"/>
      <c r="AH218" s="127"/>
      <c r="AI218" s="127"/>
      <c r="AJ218" s="127"/>
      <c r="AK218" s="127"/>
      <c r="AL218" s="127"/>
      <c r="AM218" s="127"/>
    </row>
    <row r="219" spans="1:39" s="75" customFormat="1" ht="15" customHeight="1" x14ac:dyDescent="0.25">
      <c r="A219" s="130"/>
      <c r="B219" s="130"/>
      <c r="C219" s="130"/>
      <c r="D219" s="130"/>
      <c r="E219" s="130"/>
      <c r="F219" s="130"/>
      <c r="G219" s="130"/>
      <c r="H219" s="130"/>
      <c r="I219" s="130"/>
      <c r="J219" s="130"/>
      <c r="K219" s="130"/>
      <c r="L219" s="130"/>
      <c r="M219" s="130"/>
      <c r="N219" s="130"/>
      <c r="O219" s="130"/>
      <c r="P219" s="130"/>
      <c r="Q219" s="130"/>
      <c r="R219" s="130"/>
      <c r="S219" s="130"/>
      <c r="T219" s="127"/>
      <c r="U219" s="127"/>
      <c r="V219" s="127"/>
      <c r="W219" s="127"/>
      <c r="X219" s="127"/>
      <c r="Y219" s="127"/>
      <c r="Z219" s="127"/>
      <c r="AA219" s="127"/>
      <c r="AB219" s="127"/>
      <c r="AC219" s="127"/>
      <c r="AD219" s="127"/>
      <c r="AE219" s="127"/>
      <c r="AF219" s="127"/>
      <c r="AG219" s="127"/>
      <c r="AH219" s="127"/>
      <c r="AI219" s="127"/>
      <c r="AJ219" s="127"/>
      <c r="AK219" s="127"/>
      <c r="AL219" s="127"/>
      <c r="AM219" s="127"/>
    </row>
    <row r="220" spans="1:39" s="75" customFormat="1" ht="15" customHeight="1" x14ac:dyDescent="0.25">
      <c r="A220" s="130"/>
      <c r="B220" s="130"/>
      <c r="C220" s="130"/>
      <c r="D220" s="130"/>
      <c r="E220" s="130"/>
      <c r="F220" s="130"/>
      <c r="G220" s="130"/>
      <c r="H220" s="130"/>
      <c r="I220" s="130"/>
      <c r="J220" s="130"/>
      <c r="K220" s="130"/>
      <c r="L220" s="130"/>
      <c r="M220" s="130"/>
      <c r="N220" s="130"/>
      <c r="O220" s="130"/>
      <c r="P220" s="130"/>
      <c r="Q220" s="130"/>
      <c r="R220" s="130"/>
      <c r="S220" s="130"/>
      <c r="T220" s="127"/>
      <c r="U220" s="127"/>
      <c r="V220" s="127"/>
      <c r="W220" s="127"/>
      <c r="X220" s="127"/>
      <c r="Y220" s="127"/>
      <c r="Z220" s="127"/>
      <c r="AA220" s="127"/>
      <c r="AB220" s="127"/>
      <c r="AC220" s="127"/>
      <c r="AD220" s="127"/>
      <c r="AE220" s="127"/>
      <c r="AF220" s="127"/>
      <c r="AG220" s="127"/>
      <c r="AH220" s="127"/>
      <c r="AI220" s="127"/>
      <c r="AJ220" s="127"/>
      <c r="AK220" s="127"/>
      <c r="AL220" s="127"/>
      <c r="AM220" s="127"/>
    </row>
    <row r="221" spans="1:39" s="75" customFormat="1" ht="15" customHeight="1" x14ac:dyDescent="0.25">
      <c r="A221" s="130"/>
      <c r="B221" s="130"/>
      <c r="C221" s="130"/>
      <c r="D221" s="130"/>
      <c r="E221" s="130"/>
      <c r="F221" s="130"/>
      <c r="G221" s="130"/>
      <c r="H221" s="130"/>
      <c r="I221" s="130"/>
      <c r="J221" s="130"/>
      <c r="K221" s="130"/>
      <c r="L221" s="130"/>
      <c r="M221" s="130"/>
      <c r="N221" s="130"/>
      <c r="O221" s="130"/>
      <c r="P221" s="130"/>
      <c r="Q221" s="130"/>
      <c r="R221" s="130"/>
      <c r="S221" s="130"/>
      <c r="T221" s="127"/>
      <c r="U221" s="127"/>
      <c r="V221" s="127"/>
      <c r="W221" s="127"/>
      <c r="X221" s="127"/>
      <c r="Y221" s="127"/>
      <c r="Z221" s="127"/>
      <c r="AA221" s="127"/>
      <c r="AB221" s="127"/>
      <c r="AC221" s="127"/>
      <c r="AD221" s="127"/>
      <c r="AE221" s="127"/>
      <c r="AF221" s="127"/>
      <c r="AG221" s="127"/>
      <c r="AH221" s="127"/>
      <c r="AI221" s="127"/>
      <c r="AJ221" s="127"/>
      <c r="AK221" s="127"/>
      <c r="AL221" s="127"/>
      <c r="AM221" s="127"/>
    </row>
    <row r="222" spans="1:39" s="75" customFormat="1" ht="15" customHeight="1" x14ac:dyDescent="0.25">
      <c r="A222" s="130"/>
      <c r="B222" s="130"/>
      <c r="C222" s="130"/>
      <c r="D222" s="130"/>
      <c r="E222" s="130"/>
      <c r="F222" s="130"/>
      <c r="G222" s="130"/>
      <c r="H222" s="130"/>
      <c r="I222" s="130"/>
      <c r="J222" s="130"/>
      <c r="K222" s="130"/>
      <c r="L222" s="130"/>
      <c r="M222" s="130"/>
      <c r="N222" s="130"/>
      <c r="O222" s="130"/>
      <c r="P222" s="130"/>
      <c r="Q222" s="130"/>
      <c r="R222" s="130"/>
      <c r="S222" s="130"/>
      <c r="T222" s="127"/>
      <c r="U222" s="127"/>
      <c r="V222" s="127"/>
      <c r="W222" s="127"/>
      <c r="X222" s="127"/>
      <c r="Y222" s="127"/>
      <c r="Z222" s="127"/>
      <c r="AA222" s="127"/>
      <c r="AB222" s="127"/>
      <c r="AC222" s="127"/>
      <c r="AD222" s="127"/>
      <c r="AE222" s="127"/>
      <c r="AF222" s="127"/>
      <c r="AG222" s="127"/>
      <c r="AH222" s="127"/>
      <c r="AI222" s="127"/>
      <c r="AJ222" s="127"/>
      <c r="AK222" s="127"/>
      <c r="AL222" s="127"/>
      <c r="AM222" s="127"/>
    </row>
    <row r="223" spans="1:39" s="75" customFormat="1" ht="15" customHeight="1" x14ac:dyDescent="0.25">
      <c r="A223" s="130"/>
      <c r="B223" s="130"/>
      <c r="C223" s="130"/>
      <c r="D223" s="130"/>
      <c r="E223" s="130"/>
      <c r="F223" s="130"/>
      <c r="G223" s="130"/>
      <c r="H223" s="130"/>
      <c r="I223" s="130"/>
      <c r="J223" s="130"/>
      <c r="K223" s="130"/>
      <c r="L223" s="130"/>
      <c r="M223" s="130"/>
      <c r="N223" s="130"/>
      <c r="O223" s="130"/>
      <c r="P223" s="130"/>
      <c r="Q223" s="130"/>
      <c r="R223" s="130"/>
      <c r="S223" s="130"/>
      <c r="T223" s="127"/>
      <c r="U223" s="127"/>
      <c r="V223" s="127"/>
      <c r="W223" s="127"/>
      <c r="X223" s="127"/>
      <c r="Y223" s="127"/>
      <c r="Z223" s="127"/>
      <c r="AA223" s="127"/>
      <c r="AB223" s="127"/>
      <c r="AC223" s="127"/>
      <c r="AD223" s="127"/>
      <c r="AE223" s="127"/>
      <c r="AF223" s="127"/>
      <c r="AG223" s="127"/>
      <c r="AH223" s="127"/>
      <c r="AI223" s="127"/>
      <c r="AJ223" s="127"/>
      <c r="AK223" s="127"/>
      <c r="AL223" s="127"/>
      <c r="AM223" s="127"/>
    </row>
    <row r="224" spans="1:39" s="75" customFormat="1" ht="15" customHeight="1" x14ac:dyDescent="0.25">
      <c r="A224" s="130"/>
      <c r="B224" s="130"/>
      <c r="C224" s="130"/>
      <c r="D224" s="130"/>
      <c r="E224" s="130"/>
      <c r="F224" s="130"/>
      <c r="G224" s="130"/>
      <c r="H224" s="130"/>
      <c r="I224" s="130"/>
      <c r="J224" s="130"/>
      <c r="K224" s="130"/>
      <c r="L224" s="130"/>
      <c r="M224" s="130"/>
      <c r="N224" s="130"/>
      <c r="O224" s="130"/>
      <c r="P224" s="130"/>
      <c r="Q224" s="130"/>
      <c r="R224" s="130"/>
      <c r="S224" s="130"/>
      <c r="T224" s="127"/>
      <c r="U224" s="127"/>
      <c r="V224" s="127"/>
      <c r="W224" s="127"/>
      <c r="X224" s="127"/>
      <c r="Y224" s="127"/>
      <c r="Z224" s="127"/>
      <c r="AA224" s="127"/>
      <c r="AB224" s="127"/>
      <c r="AC224" s="127"/>
      <c r="AD224" s="127"/>
      <c r="AE224" s="127"/>
      <c r="AF224" s="127"/>
      <c r="AG224" s="127"/>
      <c r="AH224" s="127"/>
      <c r="AI224" s="127"/>
      <c r="AJ224" s="127"/>
      <c r="AK224" s="127"/>
      <c r="AL224" s="127"/>
      <c r="AM224" s="127"/>
    </row>
    <row r="225" spans="1:39" s="75" customFormat="1" ht="15" customHeight="1" x14ac:dyDescent="0.25">
      <c r="A225" s="130"/>
      <c r="B225" s="130"/>
      <c r="C225" s="130"/>
      <c r="D225" s="130"/>
      <c r="E225" s="130"/>
      <c r="F225" s="130"/>
      <c r="G225" s="130"/>
      <c r="H225" s="130"/>
      <c r="I225" s="130"/>
      <c r="J225" s="130"/>
      <c r="K225" s="130"/>
      <c r="L225" s="130"/>
      <c r="M225" s="130"/>
      <c r="N225" s="130"/>
      <c r="O225" s="130"/>
      <c r="P225" s="130"/>
      <c r="Q225" s="130"/>
      <c r="R225" s="130"/>
      <c r="S225" s="130"/>
      <c r="T225" s="127"/>
      <c r="U225" s="127"/>
      <c r="V225" s="127"/>
      <c r="W225" s="127"/>
      <c r="X225" s="127"/>
      <c r="Y225" s="127"/>
      <c r="Z225" s="127"/>
      <c r="AA225" s="127"/>
      <c r="AB225" s="127"/>
      <c r="AC225" s="127"/>
      <c r="AD225" s="127"/>
      <c r="AE225" s="127"/>
      <c r="AF225" s="127"/>
      <c r="AG225" s="127"/>
      <c r="AH225" s="127"/>
      <c r="AI225" s="127"/>
      <c r="AJ225" s="127"/>
      <c r="AK225" s="127"/>
      <c r="AL225" s="127"/>
      <c r="AM225" s="127"/>
    </row>
    <row r="226" spans="1:39" s="75" customFormat="1" ht="15" customHeight="1" x14ac:dyDescent="0.25">
      <c r="A226" s="130"/>
      <c r="B226" s="130"/>
      <c r="C226" s="130"/>
      <c r="D226" s="130"/>
      <c r="E226" s="130"/>
      <c r="F226" s="130"/>
      <c r="G226" s="130"/>
      <c r="H226" s="130"/>
      <c r="I226" s="130"/>
      <c r="J226" s="130"/>
      <c r="K226" s="130"/>
      <c r="L226" s="130"/>
      <c r="M226" s="130"/>
      <c r="N226" s="130"/>
      <c r="O226" s="130"/>
      <c r="P226" s="130"/>
      <c r="Q226" s="130"/>
      <c r="R226" s="130"/>
      <c r="S226" s="130"/>
      <c r="T226" s="127"/>
      <c r="U226" s="127"/>
      <c r="V226" s="127"/>
      <c r="W226" s="127"/>
      <c r="X226" s="127"/>
      <c r="Y226" s="127"/>
      <c r="Z226" s="127"/>
      <c r="AA226" s="127"/>
      <c r="AB226" s="127"/>
      <c r="AC226" s="127"/>
      <c r="AD226" s="127"/>
      <c r="AE226" s="127"/>
      <c r="AF226" s="127"/>
      <c r="AG226" s="127"/>
      <c r="AH226" s="127"/>
      <c r="AI226" s="127"/>
      <c r="AJ226" s="127"/>
      <c r="AK226" s="127"/>
      <c r="AL226" s="127"/>
      <c r="AM226" s="127"/>
    </row>
    <row r="227" spans="1:39" s="75" customFormat="1" ht="15" customHeight="1" x14ac:dyDescent="0.25">
      <c r="A227" s="130"/>
      <c r="B227" s="130"/>
      <c r="C227" s="130"/>
      <c r="D227" s="130"/>
      <c r="E227" s="130"/>
      <c r="F227" s="130"/>
      <c r="G227" s="130"/>
      <c r="H227" s="130"/>
      <c r="I227" s="130"/>
      <c r="J227" s="130"/>
      <c r="K227" s="130"/>
      <c r="L227" s="130"/>
      <c r="M227" s="130"/>
      <c r="N227" s="130"/>
      <c r="O227" s="130"/>
      <c r="P227" s="130"/>
      <c r="Q227" s="130"/>
      <c r="R227" s="130"/>
      <c r="S227" s="130"/>
      <c r="T227" s="127"/>
      <c r="U227" s="127"/>
      <c r="V227" s="127"/>
      <c r="W227" s="127"/>
      <c r="X227" s="127"/>
      <c r="Y227" s="127"/>
      <c r="Z227" s="127"/>
      <c r="AA227" s="127"/>
      <c r="AB227" s="127"/>
      <c r="AC227" s="127"/>
      <c r="AD227" s="127"/>
      <c r="AE227" s="127"/>
      <c r="AF227" s="127"/>
      <c r="AG227" s="127"/>
      <c r="AH227" s="127"/>
      <c r="AI227" s="127"/>
      <c r="AJ227" s="127"/>
      <c r="AK227" s="127"/>
      <c r="AL227" s="127"/>
      <c r="AM227" s="127"/>
    </row>
    <row r="228" spans="1:39" s="75" customFormat="1" ht="15" customHeight="1" x14ac:dyDescent="0.25">
      <c r="A228" s="130"/>
      <c r="B228" s="130"/>
      <c r="C228" s="130"/>
      <c r="D228" s="130"/>
      <c r="E228" s="130"/>
      <c r="F228" s="130"/>
      <c r="G228" s="130"/>
      <c r="H228" s="130"/>
      <c r="I228" s="130"/>
      <c r="J228" s="130"/>
      <c r="K228" s="130"/>
      <c r="L228" s="130"/>
      <c r="M228" s="130"/>
      <c r="N228" s="130"/>
      <c r="O228" s="130"/>
      <c r="P228" s="130"/>
      <c r="Q228" s="130"/>
      <c r="R228" s="130"/>
      <c r="S228" s="130"/>
      <c r="T228" s="127"/>
      <c r="U228" s="127"/>
      <c r="V228" s="127"/>
      <c r="W228" s="127"/>
      <c r="X228" s="127"/>
      <c r="Y228" s="127"/>
      <c r="Z228" s="127"/>
      <c r="AA228" s="127"/>
      <c r="AB228" s="127"/>
      <c r="AC228" s="127"/>
      <c r="AD228" s="127"/>
      <c r="AE228" s="127"/>
      <c r="AF228" s="127"/>
      <c r="AG228" s="127"/>
      <c r="AH228" s="127"/>
      <c r="AI228" s="127"/>
      <c r="AJ228" s="127"/>
      <c r="AK228" s="127"/>
      <c r="AL228" s="127"/>
      <c r="AM228" s="127"/>
    </row>
    <row r="229" spans="1:39" s="75" customFormat="1" ht="15" customHeight="1" x14ac:dyDescent="0.25">
      <c r="A229" s="130"/>
      <c r="B229" s="130"/>
      <c r="C229" s="130"/>
      <c r="D229" s="130"/>
      <c r="E229" s="130"/>
      <c r="F229" s="130"/>
      <c r="G229" s="130"/>
      <c r="H229" s="130"/>
      <c r="I229" s="130"/>
      <c r="J229" s="130"/>
      <c r="K229" s="130"/>
      <c r="L229" s="130"/>
      <c r="M229" s="130"/>
      <c r="N229" s="130"/>
      <c r="O229" s="130"/>
      <c r="P229" s="130"/>
      <c r="Q229" s="130"/>
      <c r="R229" s="130"/>
      <c r="S229" s="130"/>
      <c r="T229" s="127"/>
      <c r="U229" s="127"/>
      <c r="V229" s="127"/>
      <c r="W229" s="127"/>
      <c r="X229" s="127"/>
      <c r="Y229" s="127"/>
      <c r="Z229" s="127"/>
      <c r="AA229" s="127"/>
      <c r="AB229" s="127"/>
      <c r="AC229" s="127"/>
      <c r="AD229" s="127"/>
      <c r="AE229" s="127"/>
      <c r="AF229" s="127"/>
      <c r="AG229" s="127"/>
      <c r="AH229" s="127"/>
      <c r="AI229" s="127"/>
      <c r="AJ229" s="127"/>
      <c r="AK229" s="127"/>
      <c r="AL229" s="127"/>
      <c r="AM229" s="127"/>
    </row>
    <row r="230" spans="1:39" s="75" customFormat="1" ht="15" customHeight="1" x14ac:dyDescent="0.25">
      <c r="A230" s="130"/>
      <c r="B230" s="130"/>
      <c r="C230" s="130"/>
      <c r="D230" s="130"/>
      <c r="E230" s="130"/>
      <c r="F230" s="130"/>
      <c r="G230" s="130"/>
      <c r="H230" s="130"/>
      <c r="I230" s="130"/>
      <c r="J230" s="130"/>
      <c r="K230" s="130"/>
      <c r="L230" s="130"/>
      <c r="M230" s="130"/>
      <c r="N230" s="130"/>
      <c r="O230" s="130"/>
      <c r="P230" s="130"/>
      <c r="Q230" s="130"/>
      <c r="R230" s="130"/>
      <c r="S230" s="130"/>
      <c r="T230" s="127"/>
      <c r="U230" s="127"/>
      <c r="V230" s="127"/>
      <c r="W230" s="127"/>
      <c r="X230" s="127"/>
      <c r="Y230" s="127"/>
      <c r="Z230" s="127"/>
      <c r="AA230" s="127"/>
      <c r="AB230" s="127"/>
      <c r="AC230" s="127"/>
      <c r="AD230" s="127"/>
      <c r="AE230" s="127"/>
      <c r="AF230" s="127"/>
      <c r="AG230" s="127"/>
      <c r="AH230" s="127"/>
      <c r="AI230" s="127"/>
      <c r="AJ230" s="127"/>
      <c r="AK230" s="127"/>
      <c r="AL230" s="127"/>
      <c r="AM230" s="127"/>
    </row>
    <row r="231" spans="1:39" s="75" customFormat="1" ht="15" customHeight="1" x14ac:dyDescent="0.25">
      <c r="A231" s="130"/>
      <c r="B231" s="130"/>
      <c r="C231" s="130"/>
      <c r="D231" s="130"/>
      <c r="E231" s="130"/>
      <c r="F231" s="130"/>
      <c r="G231" s="130"/>
      <c r="H231" s="130"/>
      <c r="I231" s="130"/>
      <c r="J231" s="130"/>
      <c r="K231" s="130"/>
      <c r="L231" s="130"/>
      <c r="M231" s="130"/>
      <c r="N231" s="130"/>
      <c r="O231" s="130"/>
      <c r="P231" s="130"/>
      <c r="Q231" s="130"/>
      <c r="R231" s="130"/>
      <c r="S231" s="130"/>
      <c r="T231" s="127"/>
      <c r="U231" s="127"/>
      <c r="V231" s="127"/>
      <c r="W231" s="127"/>
      <c r="X231" s="127"/>
      <c r="Y231" s="127"/>
      <c r="Z231" s="127"/>
      <c r="AA231" s="127"/>
      <c r="AB231" s="127"/>
      <c r="AC231" s="127"/>
      <c r="AD231" s="127"/>
      <c r="AE231" s="127"/>
      <c r="AF231" s="127"/>
      <c r="AG231" s="127"/>
      <c r="AH231" s="127"/>
      <c r="AI231" s="127"/>
      <c r="AJ231" s="127"/>
      <c r="AK231" s="127"/>
      <c r="AL231" s="127"/>
      <c r="AM231" s="127"/>
    </row>
    <row r="232" spans="1:39" s="75" customFormat="1" ht="15" customHeight="1" x14ac:dyDescent="0.25">
      <c r="A232" s="130"/>
      <c r="B232" s="130"/>
      <c r="C232" s="130"/>
      <c r="D232" s="130"/>
      <c r="E232" s="130"/>
      <c r="F232" s="130"/>
      <c r="G232" s="130"/>
      <c r="H232" s="130"/>
      <c r="I232" s="130"/>
      <c r="J232" s="130"/>
      <c r="K232" s="130"/>
      <c r="L232" s="130"/>
      <c r="M232" s="130"/>
      <c r="N232" s="130"/>
      <c r="O232" s="130"/>
      <c r="P232" s="130"/>
      <c r="Q232" s="130"/>
      <c r="R232" s="130"/>
      <c r="S232" s="130"/>
      <c r="T232" s="127"/>
      <c r="U232" s="127"/>
      <c r="V232" s="127"/>
      <c r="W232" s="127"/>
      <c r="X232" s="127"/>
      <c r="Y232" s="127"/>
      <c r="Z232" s="127"/>
      <c r="AA232" s="127"/>
      <c r="AB232" s="127"/>
      <c r="AC232" s="127"/>
      <c r="AD232" s="127"/>
      <c r="AE232" s="127"/>
      <c r="AF232" s="127"/>
      <c r="AG232" s="127"/>
      <c r="AH232" s="127"/>
      <c r="AI232" s="127"/>
      <c r="AJ232" s="127"/>
      <c r="AK232" s="127"/>
      <c r="AL232" s="127"/>
      <c r="AM232" s="127"/>
    </row>
    <row r="233" spans="1:39" s="75" customFormat="1" ht="15" customHeight="1" x14ac:dyDescent="0.25">
      <c r="A233" s="130"/>
      <c r="B233" s="130"/>
      <c r="C233" s="130"/>
      <c r="D233" s="130"/>
      <c r="E233" s="130"/>
      <c r="F233" s="130"/>
      <c r="G233" s="130"/>
      <c r="H233" s="130"/>
      <c r="I233" s="130"/>
      <c r="J233" s="130"/>
      <c r="K233" s="130"/>
      <c r="L233" s="130"/>
      <c r="M233" s="130"/>
      <c r="N233" s="130"/>
      <c r="O233" s="130"/>
      <c r="P233" s="130"/>
      <c r="Q233" s="130"/>
      <c r="R233" s="130"/>
      <c r="S233" s="130"/>
      <c r="T233" s="127"/>
      <c r="U233" s="127"/>
      <c r="V233" s="127"/>
      <c r="W233" s="127"/>
      <c r="X233" s="127"/>
      <c r="Y233" s="127"/>
      <c r="Z233" s="127"/>
      <c r="AA233" s="127"/>
      <c r="AB233" s="127"/>
      <c r="AC233" s="127"/>
      <c r="AD233" s="127"/>
      <c r="AE233" s="127"/>
      <c r="AF233" s="127"/>
      <c r="AG233" s="127"/>
      <c r="AH233" s="127"/>
      <c r="AI233" s="127"/>
      <c r="AJ233" s="127"/>
      <c r="AK233" s="127"/>
      <c r="AL233" s="127"/>
      <c r="AM233" s="127"/>
    </row>
    <row r="234" spans="1:39" s="75" customFormat="1" ht="15" customHeight="1" x14ac:dyDescent="0.25">
      <c r="A234" s="130"/>
      <c r="B234" s="130"/>
      <c r="C234" s="130"/>
      <c r="D234" s="130"/>
      <c r="E234" s="130"/>
      <c r="F234" s="130"/>
      <c r="G234" s="130"/>
      <c r="H234" s="130"/>
      <c r="I234" s="130"/>
      <c r="J234" s="130"/>
      <c r="K234" s="130"/>
      <c r="L234" s="130"/>
      <c r="M234" s="130"/>
      <c r="N234" s="130"/>
      <c r="O234" s="130"/>
      <c r="P234" s="130"/>
      <c r="Q234" s="130"/>
      <c r="R234" s="130"/>
      <c r="S234" s="130"/>
      <c r="T234" s="127"/>
      <c r="U234" s="127"/>
      <c r="V234" s="127"/>
      <c r="W234" s="127"/>
      <c r="X234" s="127"/>
      <c r="Y234" s="127"/>
      <c r="Z234" s="127"/>
      <c r="AA234" s="127"/>
      <c r="AB234" s="127"/>
      <c r="AC234" s="127"/>
      <c r="AD234" s="127"/>
      <c r="AE234" s="127"/>
      <c r="AF234" s="127"/>
      <c r="AG234" s="127"/>
      <c r="AH234" s="127"/>
      <c r="AI234" s="127"/>
      <c r="AJ234" s="127"/>
      <c r="AK234" s="127"/>
      <c r="AL234" s="127"/>
      <c r="AM234" s="127"/>
    </row>
    <row r="235" spans="1:39" s="75" customFormat="1" ht="15" customHeight="1" x14ac:dyDescent="0.25">
      <c r="A235" s="130"/>
      <c r="B235" s="130"/>
      <c r="C235" s="130"/>
      <c r="D235" s="130"/>
      <c r="E235" s="130"/>
      <c r="F235" s="130"/>
      <c r="G235" s="130"/>
      <c r="H235" s="130"/>
      <c r="I235" s="130"/>
      <c r="J235" s="130"/>
      <c r="K235" s="130"/>
      <c r="L235" s="130"/>
      <c r="M235" s="130"/>
      <c r="N235" s="130"/>
      <c r="O235" s="130"/>
      <c r="P235" s="130"/>
      <c r="Q235" s="130"/>
      <c r="R235" s="130"/>
      <c r="S235" s="130"/>
      <c r="T235" s="127"/>
      <c r="U235" s="127"/>
      <c r="V235" s="127"/>
      <c r="W235" s="127"/>
      <c r="X235" s="127"/>
      <c r="Y235" s="127"/>
      <c r="Z235" s="127"/>
      <c r="AA235" s="127"/>
      <c r="AB235" s="127"/>
      <c r="AC235" s="127"/>
      <c r="AD235" s="127"/>
      <c r="AE235" s="127"/>
      <c r="AF235" s="127"/>
      <c r="AG235" s="127"/>
      <c r="AH235" s="127"/>
      <c r="AI235" s="127"/>
      <c r="AJ235" s="127"/>
      <c r="AK235" s="127"/>
      <c r="AL235" s="127"/>
      <c r="AM235" s="127"/>
    </row>
    <row r="236" spans="1:39" s="75" customFormat="1" ht="15" customHeight="1" x14ac:dyDescent="0.25">
      <c r="A236" s="130"/>
      <c r="B236" s="130"/>
      <c r="C236" s="130"/>
      <c r="D236" s="130"/>
      <c r="E236" s="130"/>
      <c r="F236" s="130"/>
      <c r="G236" s="130"/>
      <c r="H236" s="130"/>
      <c r="I236" s="130"/>
      <c r="J236" s="130"/>
      <c r="K236" s="130"/>
      <c r="L236" s="130"/>
      <c r="M236" s="130"/>
      <c r="N236" s="130"/>
      <c r="O236" s="130"/>
      <c r="P236" s="130"/>
      <c r="Q236" s="130"/>
      <c r="R236" s="130"/>
      <c r="S236" s="130"/>
      <c r="T236" s="127"/>
      <c r="U236" s="127"/>
      <c r="V236" s="127"/>
      <c r="W236" s="127"/>
      <c r="X236" s="127"/>
      <c r="Y236" s="127"/>
      <c r="Z236" s="127"/>
      <c r="AA236" s="127"/>
      <c r="AB236" s="127"/>
      <c r="AC236" s="127"/>
      <c r="AD236" s="127"/>
      <c r="AE236" s="127"/>
      <c r="AF236" s="127"/>
      <c r="AG236" s="127"/>
      <c r="AH236" s="127"/>
      <c r="AI236" s="127"/>
      <c r="AJ236" s="127"/>
      <c r="AK236" s="127"/>
      <c r="AL236" s="127"/>
      <c r="AM236" s="127"/>
    </row>
    <row r="237" spans="1:39" s="75" customFormat="1" ht="15" customHeight="1" x14ac:dyDescent="0.25">
      <c r="A237" s="130"/>
      <c r="B237" s="130"/>
      <c r="C237" s="130"/>
      <c r="D237" s="130"/>
      <c r="E237" s="130"/>
      <c r="F237" s="130"/>
      <c r="G237" s="130"/>
      <c r="H237" s="130"/>
      <c r="I237" s="130"/>
      <c r="J237" s="130"/>
      <c r="K237" s="130"/>
      <c r="L237" s="130"/>
      <c r="M237" s="130"/>
      <c r="N237" s="130"/>
      <c r="O237" s="130"/>
      <c r="P237" s="130"/>
      <c r="Q237" s="130"/>
      <c r="R237" s="130"/>
      <c r="S237" s="130"/>
      <c r="T237" s="127"/>
      <c r="U237" s="127"/>
      <c r="V237" s="127"/>
      <c r="W237" s="127"/>
      <c r="X237" s="127"/>
      <c r="Y237" s="127"/>
      <c r="Z237" s="127"/>
      <c r="AA237" s="127"/>
      <c r="AB237" s="127"/>
      <c r="AC237" s="127"/>
      <c r="AD237" s="127"/>
      <c r="AE237" s="127"/>
      <c r="AF237" s="127"/>
      <c r="AG237" s="127"/>
      <c r="AH237" s="127"/>
      <c r="AI237" s="127"/>
      <c r="AJ237" s="127"/>
      <c r="AK237" s="127"/>
      <c r="AL237" s="127"/>
      <c r="AM237" s="127"/>
    </row>
    <row r="238" spans="1:39" s="75" customFormat="1" ht="15" customHeight="1" x14ac:dyDescent="0.25">
      <c r="A238" s="130"/>
      <c r="B238" s="130"/>
      <c r="C238" s="130"/>
      <c r="D238" s="130"/>
      <c r="E238" s="130"/>
      <c r="F238" s="130"/>
      <c r="G238" s="130"/>
      <c r="H238" s="130"/>
      <c r="I238" s="130"/>
      <c r="J238" s="130"/>
      <c r="K238" s="130"/>
      <c r="L238" s="130"/>
      <c r="M238" s="130"/>
      <c r="N238" s="130"/>
      <c r="O238" s="130"/>
      <c r="P238" s="130"/>
      <c r="Q238" s="130"/>
      <c r="R238" s="130"/>
      <c r="S238" s="130"/>
      <c r="T238" s="127"/>
      <c r="U238" s="127"/>
      <c r="V238" s="127"/>
      <c r="W238" s="127"/>
      <c r="X238" s="127"/>
      <c r="Y238" s="127"/>
      <c r="Z238" s="127"/>
      <c r="AA238" s="127"/>
      <c r="AB238" s="127"/>
      <c r="AC238" s="127"/>
      <c r="AD238" s="127"/>
      <c r="AE238" s="127"/>
      <c r="AF238" s="127"/>
      <c r="AG238" s="127"/>
      <c r="AH238" s="127"/>
      <c r="AI238" s="127"/>
      <c r="AJ238" s="127"/>
      <c r="AK238" s="127"/>
      <c r="AL238" s="127"/>
      <c r="AM238" s="127"/>
    </row>
    <row r="239" spans="1:39" s="75" customFormat="1" ht="15" customHeight="1" x14ac:dyDescent="0.25">
      <c r="A239" s="130"/>
      <c r="B239" s="130"/>
      <c r="C239" s="130"/>
      <c r="D239" s="130"/>
      <c r="E239" s="130"/>
      <c r="F239" s="130"/>
      <c r="G239" s="130"/>
      <c r="H239" s="130"/>
      <c r="I239" s="130"/>
      <c r="J239" s="130"/>
      <c r="K239" s="130"/>
      <c r="L239" s="130"/>
      <c r="M239" s="130"/>
      <c r="N239" s="130"/>
      <c r="O239" s="130"/>
      <c r="P239" s="130"/>
      <c r="Q239" s="130"/>
      <c r="R239" s="130"/>
      <c r="S239" s="130"/>
      <c r="T239" s="127"/>
      <c r="U239" s="127"/>
      <c r="V239" s="127"/>
      <c r="W239" s="127"/>
      <c r="X239" s="127"/>
      <c r="Y239" s="127"/>
      <c r="Z239" s="127"/>
      <c r="AA239" s="127"/>
      <c r="AB239" s="127"/>
      <c r="AC239" s="127"/>
      <c r="AD239" s="127"/>
      <c r="AE239" s="127"/>
      <c r="AF239" s="127"/>
      <c r="AG239" s="127"/>
      <c r="AH239" s="127"/>
      <c r="AI239" s="127"/>
      <c r="AJ239" s="127"/>
      <c r="AK239" s="127"/>
      <c r="AL239" s="127"/>
      <c r="AM239" s="127"/>
    </row>
    <row r="240" spans="1:39" s="75" customFormat="1" ht="15" customHeight="1" x14ac:dyDescent="0.25">
      <c r="A240" s="130"/>
      <c r="B240" s="130"/>
      <c r="C240" s="130"/>
      <c r="D240" s="130"/>
      <c r="E240" s="130"/>
      <c r="F240" s="130"/>
      <c r="G240" s="130"/>
      <c r="H240" s="130"/>
      <c r="I240" s="130"/>
      <c r="J240" s="130"/>
      <c r="K240" s="130"/>
      <c r="L240" s="130"/>
      <c r="M240" s="130"/>
      <c r="N240" s="130"/>
      <c r="O240" s="130"/>
      <c r="P240" s="130"/>
      <c r="Q240" s="130"/>
      <c r="R240" s="130"/>
      <c r="S240" s="130"/>
      <c r="T240" s="127"/>
      <c r="U240" s="127"/>
      <c r="V240" s="127"/>
      <c r="W240" s="127"/>
      <c r="X240" s="127"/>
      <c r="Y240" s="127"/>
      <c r="Z240" s="127"/>
      <c r="AA240" s="127"/>
      <c r="AB240" s="127"/>
      <c r="AC240" s="127"/>
      <c r="AD240" s="127"/>
      <c r="AE240" s="127"/>
      <c r="AF240" s="127"/>
      <c r="AG240" s="127"/>
      <c r="AH240" s="127"/>
      <c r="AI240" s="127"/>
      <c r="AJ240" s="127"/>
      <c r="AK240" s="127"/>
      <c r="AL240" s="127"/>
      <c r="AM240" s="127"/>
    </row>
    <row r="241" spans="1:39" s="75" customFormat="1" ht="15" customHeight="1" x14ac:dyDescent="0.25">
      <c r="A241" s="130"/>
      <c r="B241" s="130"/>
      <c r="C241" s="130"/>
      <c r="D241" s="130"/>
      <c r="E241" s="130"/>
      <c r="F241" s="130"/>
      <c r="G241" s="130"/>
      <c r="H241" s="130"/>
      <c r="I241" s="130"/>
      <c r="J241" s="130"/>
      <c r="K241" s="130"/>
      <c r="L241" s="130"/>
      <c r="M241" s="130"/>
      <c r="N241" s="130"/>
      <c r="O241" s="130"/>
      <c r="P241" s="130"/>
      <c r="Q241" s="130"/>
      <c r="R241" s="130"/>
      <c r="S241" s="130"/>
      <c r="T241" s="127"/>
      <c r="U241" s="127"/>
      <c r="V241" s="127"/>
      <c r="W241" s="127"/>
      <c r="X241" s="127"/>
      <c r="Y241" s="127"/>
      <c r="Z241" s="127"/>
      <c r="AA241" s="127"/>
      <c r="AB241" s="127"/>
      <c r="AC241" s="127"/>
      <c r="AD241" s="127"/>
      <c r="AE241" s="127"/>
      <c r="AF241" s="127"/>
      <c r="AG241" s="127"/>
      <c r="AH241" s="127"/>
      <c r="AI241" s="127"/>
      <c r="AJ241" s="127"/>
      <c r="AK241" s="127"/>
      <c r="AL241" s="127"/>
      <c r="AM241" s="127"/>
    </row>
    <row r="242" spans="1:39" s="75" customFormat="1" ht="15" customHeight="1" x14ac:dyDescent="0.25">
      <c r="A242" s="130"/>
      <c r="B242" s="130"/>
      <c r="C242" s="130"/>
      <c r="D242" s="130"/>
      <c r="E242" s="130"/>
      <c r="F242" s="130"/>
      <c r="G242" s="130"/>
      <c r="H242" s="130"/>
      <c r="I242" s="130"/>
      <c r="J242" s="130"/>
      <c r="K242" s="130"/>
      <c r="L242" s="130"/>
      <c r="M242" s="130"/>
      <c r="N242" s="130"/>
      <c r="O242" s="130"/>
      <c r="P242" s="130"/>
      <c r="Q242" s="130"/>
      <c r="R242" s="130"/>
      <c r="S242" s="130"/>
      <c r="T242" s="127"/>
      <c r="U242" s="127"/>
      <c r="V242" s="127"/>
      <c r="W242" s="127"/>
      <c r="X242" s="127"/>
      <c r="Y242" s="127"/>
      <c r="Z242" s="127"/>
      <c r="AA242" s="127"/>
      <c r="AB242" s="127"/>
      <c r="AC242" s="127"/>
      <c r="AD242" s="127"/>
      <c r="AE242" s="127"/>
      <c r="AF242" s="127"/>
      <c r="AG242" s="127"/>
      <c r="AH242" s="127"/>
      <c r="AI242" s="127"/>
      <c r="AJ242" s="127"/>
      <c r="AK242" s="127"/>
      <c r="AL242" s="127"/>
      <c r="AM242" s="127"/>
    </row>
    <row r="243" spans="1:39" s="75" customFormat="1" ht="15" customHeight="1" x14ac:dyDescent="0.25">
      <c r="A243" s="130"/>
      <c r="B243" s="130"/>
      <c r="C243" s="130"/>
      <c r="D243" s="130"/>
      <c r="E243" s="130"/>
      <c r="F243" s="130"/>
      <c r="G243" s="130"/>
      <c r="H243" s="130"/>
      <c r="I243" s="130"/>
      <c r="J243" s="130"/>
      <c r="K243" s="130"/>
      <c r="L243" s="130"/>
      <c r="M243" s="130"/>
      <c r="N243" s="130"/>
      <c r="O243" s="130"/>
      <c r="P243" s="130"/>
      <c r="Q243" s="130"/>
      <c r="R243" s="130"/>
      <c r="S243" s="130"/>
      <c r="T243" s="127"/>
      <c r="U243" s="127"/>
      <c r="V243" s="127"/>
      <c r="W243" s="127"/>
      <c r="X243" s="127"/>
      <c r="Y243" s="127"/>
      <c r="Z243" s="127"/>
      <c r="AA243" s="127"/>
      <c r="AB243" s="127"/>
      <c r="AC243" s="127"/>
      <c r="AD243" s="127"/>
      <c r="AE243" s="127"/>
      <c r="AF243" s="127"/>
      <c r="AG243" s="127"/>
      <c r="AH243" s="127"/>
      <c r="AI243" s="127"/>
      <c r="AJ243" s="127"/>
      <c r="AK243" s="127"/>
      <c r="AL243" s="127"/>
      <c r="AM243" s="127"/>
    </row>
    <row r="244" spans="1:39" s="75" customFormat="1" ht="15" customHeight="1" x14ac:dyDescent="0.25">
      <c r="A244" s="130"/>
      <c r="B244" s="130"/>
      <c r="C244" s="130"/>
      <c r="D244" s="130"/>
      <c r="E244" s="130"/>
      <c r="F244" s="130"/>
      <c r="G244" s="130"/>
      <c r="H244" s="130"/>
      <c r="I244" s="130"/>
      <c r="J244" s="130"/>
      <c r="K244" s="130"/>
      <c r="L244" s="130"/>
      <c r="M244" s="130"/>
      <c r="N244" s="130"/>
      <c r="O244" s="130"/>
      <c r="P244" s="130"/>
      <c r="Q244" s="130"/>
      <c r="R244" s="130"/>
      <c r="S244" s="130"/>
      <c r="T244" s="127"/>
      <c r="U244" s="127"/>
      <c r="V244" s="127"/>
      <c r="W244" s="127"/>
      <c r="X244" s="127"/>
      <c r="Y244" s="127"/>
      <c r="Z244" s="127"/>
      <c r="AA244" s="127"/>
      <c r="AB244" s="127"/>
      <c r="AC244" s="127"/>
      <c r="AD244" s="127"/>
      <c r="AE244" s="127"/>
      <c r="AF244" s="127"/>
      <c r="AG244" s="127"/>
      <c r="AH244" s="127"/>
      <c r="AI244" s="127"/>
      <c r="AJ244" s="127"/>
      <c r="AK244" s="127"/>
      <c r="AL244" s="127"/>
      <c r="AM244" s="127"/>
    </row>
    <row r="245" spans="1:39" s="75" customFormat="1" ht="15" customHeight="1" x14ac:dyDescent="0.25">
      <c r="A245" s="130"/>
      <c r="B245" s="130"/>
      <c r="C245" s="130"/>
      <c r="D245" s="130"/>
      <c r="E245" s="130"/>
      <c r="F245" s="130"/>
      <c r="G245" s="130"/>
      <c r="H245" s="130"/>
      <c r="I245" s="130"/>
      <c r="J245" s="130"/>
      <c r="K245" s="130"/>
      <c r="L245" s="130"/>
      <c r="M245" s="130"/>
      <c r="N245" s="130"/>
      <c r="O245" s="130"/>
      <c r="P245" s="130"/>
      <c r="Q245" s="130"/>
      <c r="R245" s="130"/>
      <c r="S245" s="130"/>
      <c r="T245" s="127"/>
      <c r="U245" s="127"/>
      <c r="V245" s="127"/>
      <c r="W245" s="127"/>
      <c r="X245" s="127"/>
      <c r="Y245" s="127"/>
      <c r="Z245" s="127"/>
      <c r="AA245" s="127"/>
      <c r="AB245" s="127"/>
      <c r="AC245" s="127"/>
      <c r="AD245" s="127"/>
      <c r="AE245" s="127"/>
      <c r="AF245" s="127"/>
      <c r="AG245" s="127"/>
      <c r="AH245" s="127"/>
      <c r="AI245" s="127"/>
      <c r="AJ245" s="127"/>
      <c r="AK245" s="127"/>
      <c r="AL245" s="127"/>
      <c r="AM245" s="127"/>
    </row>
    <row r="246" spans="1:39" s="75" customFormat="1" ht="15" customHeight="1" x14ac:dyDescent="0.25">
      <c r="A246" s="130"/>
      <c r="B246" s="130"/>
      <c r="C246" s="130"/>
      <c r="D246" s="130"/>
      <c r="E246" s="130"/>
      <c r="F246" s="130"/>
      <c r="G246" s="130"/>
      <c r="H246" s="130"/>
      <c r="I246" s="130"/>
      <c r="J246" s="130"/>
      <c r="K246" s="130"/>
      <c r="L246" s="130"/>
      <c r="M246" s="130"/>
      <c r="N246" s="130"/>
      <c r="O246" s="130"/>
      <c r="P246" s="130"/>
      <c r="Q246" s="130"/>
      <c r="R246" s="130"/>
      <c r="S246" s="130"/>
      <c r="T246" s="127"/>
      <c r="U246" s="127"/>
      <c r="V246" s="127"/>
      <c r="W246" s="127"/>
      <c r="X246" s="127"/>
      <c r="Y246" s="127"/>
      <c r="Z246" s="127"/>
      <c r="AA246" s="127"/>
      <c r="AB246" s="127"/>
      <c r="AC246" s="127"/>
      <c r="AD246" s="127"/>
      <c r="AE246" s="127"/>
      <c r="AF246" s="127"/>
      <c r="AG246" s="127"/>
      <c r="AH246" s="127"/>
      <c r="AI246" s="127"/>
      <c r="AJ246" s="127"/>
      <c r="AK246" s="127"/>
      <c r="AL246" s="127"/>
      <c r="AM246" s="127"/>
    </row>
    <row r="247" spans="1:39" s="75" customFormat="1" ht="15" customHeight="1" x14ac:dyDescent="0.25">
      <c r="A247" s="130"/>
      <c r="B247" s="130"/>
      <c r="C247" s="130"/>
      <c r="D247" s="130"/>
      <c r="E247" s="130"/>
      <c r="F247" s="130"/>
      <c r="G247" s="130"/>
      <c r="H247" s="130"/>
      <c r="I247" s="130"/>
      <c r="J247" s="130"/>
      <c r="K247" s="130"/>
      <c r="L247" s="130"/>
      <c r="M247" s="130"/>
      <c r="N247" s="130"/>
      <c r="O247" s="130"/>
      <c r="P247" s="130"/>
      <c r="Q247" s="130"/>
      <c r="R247" s="130"/>
      <c r="S247" s="130"/>
      <c r="T247" s="127"/>
      <c r="U247" s="127"/>
      <c r="V247" s="127"/>
      <c r="W247" s="127"/>
      <c r="X247" s="127"/>
      <c r="Y247" s="127"/>
      <c r="Z247" s="127"/>
      <c r="AA247" s="127"/>
      <c r="AB247" s="127"/>
      <c r="AC247" s="127"/>
      <c r="AD247" s="127"/>
      <c r="AE247" s="127"/>
      <c r="AF247" s="127"/>
      <c r="AG247" s="127"/>
      <c r="AH247" s="127"/>
      <c r="AI247" s="127"/>
      <c r="AJ247" s="127"/>
      <c r="AK247" s="127"/>
      <c r="AL247" s="127"/>
      <c r="AM247" s="127"/>
    </row>
    <row r="248" spans="1:39" s="75" customFormat="1" ht="15" customHeight="1" x14ac:dyDescent="0.25">
      <c r="A248" s="130"/>
      <c r="B248" s="130"/>
      <c r="C248" s="130"/>
      <c r="D248" s="130"/>
      <c r="E248" s="130"/>
      <c r="F248" s="130"/>
      <c r="G248" s="130"/>
      <c r="H248" s="130"/>
      <c r="I248" s="130"/>
      <c r="J248" s="130"/>
      <c r="K248" s="130"/>
      <c r="L248" s="130"/>
      <c r="M248" s="130"/>
      <c r="N248" s="130"/>
      <c r="O248" s="130"/>
      <c r="P248" s="130"/>
      <c r="Q248" s="130"/>
      <c r="R248" s="130"/>
      <c r="S248" s="130"/>
      <c r="T248" s="127"/>
      <c r="U248" s="127"/>
      <c r="V248" s="127"/>
      <c r="W248" s="127"/>
      <c r="X248" s="127"/>
      <c r="Y248" s="127"/>
      <c r="Z248" s="127"/>
      <c r="AA248" s="127"/>
      <c r="AB248" s="127"/>
      <c r="AC248" s="127"/>
      <c r="AD248" s="127"/>
      <c r="AE248" s="127"/>
      <c r="AF248" s="127"/>
      <c r="AG248" s="127"/>
      <c r="AH248" s="127"/>
      <c r="AI248" s="127"/>
      <c r="AJ248" s="127"/>
      <c r="AK248" s="127"/>
      <c r="AL248" s="127"/>
      <c r="AM248" s="127"/>
    </row>
    <row r="249" spans="1:39" s="75" customFormat="1" ht="15" customHeight="1" x14ac:dyDescent="0.25">
      <c r="A249" s="130"/>
      <c r="B249" s="130"/>
      <c r="C249" s="130"/>
      <c r="D249" s="130"/>
      <c r="E249" s="130"/>
      <c r="F249" s="130"/>
      <c r="G249" s="130"/>
      <c r="H249" s="130"/>
      <c r="I249" s="130"/>
      <c r="J249" s="130"/>
      <c r="K249" s="130"/>
      <c r="L249" s="130"/>
      <c r="M249" s="130"/>
      <c r="N249" s="130"/>
      <c r="O249" s="130"/>
      <c r="P249" s="130"/>
      <c r="Q249" s="130"/>
      <c r="R249" s="130"/>
      <c r="S249" s="130"/>
      <c r="T249" s="127"/>
      <c r="U249" s="127"/>
      <c r="V249" s="127"/>
      <c r="W249" s="127"/>
      <c r="X249" s="127"/>
      <c r="Y249" s="127"/>
      <c r="Z249" s="127"/>
      <c r="AA249" s="127"/>
      <c r="AB249" s="127"/>
      <c r="AC249" s="127"/>
      <c r="AD249" s="127"/>
      <c r="AE249" s="127"/>
      <c r="AF249" s="127"/>
      <c r="AG249" s="127"/>
      <c r="AH249" s="127"/>
      <c r="AI249" s="127"/>
      <c r="AJ249" s="127"/>
      <c r="AK249" s="127"/>
      <c r="AL249" s="127"/>
      <c r="AM249" s="127"/>
    </row>
    <row r="250" spans="1:39" s="75" customFormat="1" ht="15" customHeight="1" x14ac:dyDescent="0.25">
      <c r="A250" s="130"/>
      <c r="B250" s="130"/>
      <c r="C250" s="130"/>
      <c r="D250" s="130"/>
      <c r="E250" s="130"/>
      <c r="F250" s="130"/>
      <c r="G250" s="130"/>
      <c r="H250" s="130"/>
      <c r="I250" s="130"/>
      <c r="J250" s="130"/>
      <c r="K250" s="130"/>
      <c r="L250" s="130"/>
      <c r="M250" s="130"/>
      <c r="N250" s="130"/>
      <c r="O250" s="130"/>
      <c r="P250" s="130"/>
      <c r="Q250" s="130"/>
      <c r="R250" s="130"/>
      <c r="S250" s="130"/>
      <c r="T250" s="127"/>
      <c r="U250" s="127"/>
      <c r="V250" s="127"/>
      <c r="W250" s="127"/>
      <c r="X250" s="127"/>
      <c r="Y250" s="127"/>
      <c r="Z250" s="127"/>
      <c r="AA250" s="127"/>
      <c r="AB250" s="127"/>
      <c r="AC250" s="127"/>
      <c r="AD250" s="127"/>
      <c r="AE250" s="127"/>
      <c r="AF250" s="127"/>
      <c r="AG250" s="127"/>
      <c r="AH250" s="127"/>
      <c r="AI250" s="127"/>
      <c r="AJ250" s="127"/>
      <c r="AK250" s="127"/>
      <c r="AL250" s="127"/>
      <c r="AM250" s="127"/>
    </row>
    <row r="251" spans="1:39" s="75" customFormat="1" ht="15" customHeight="1" x14ac:dyDescent="0.25">
      <c r="A251" s="130"/>
      <c r="B251" s="130"/>
      <c r="C251" s="130"/>
      <c r="D251" s="130"/>
      <c r="E251" s="130"/>
      <c r="F251" s="130"/>
      <c r="G251" s="130"/>
      <c r="H251" s="130"/>
      <c r="I251" s="130"/>
      <c r="J251" s="130"/>
      <c r="K251" s="130"/>
      <c r="L251" s="130"/>
      <c r="M251" s="130"/>
      <c r="N251" s="130"/>
      <c r="O251" s="130"/>
      <c r="P251" s="130"/>
      <c r="Q251" s="130"/>
      <c r="R251" s="130"/>
      <c r="S251" s="130"/>
      <c r="T251" s="127"/>
      <c r="U251" s="127"/>
      <c r="V251" s="127"/>
      <c r="W251" s="127"/>
      <c r="X251" s="127"/>
      <c r="Y251" s="127"/>
      <c r="Z251" s="127"/>
      <c r="AA251" s="127"/>
      <c r="AB251" s="127"/>
      <c r="AC251" s="127"/>
      <c r="AD251" s="127"/>
      <c r="AE251" s="127"/>
      <c r="AF251" s="127"/>
      <c r="AG251" s="127"/>
      <c r="AH251" s="127"/>
      <c r="AI251" s="127"/>
      <c r="AJ251" s="127"/>
      <c r="AK251" s="127"/>
      <c r="AL251" s="127"/>
      <c r="AM251" s="127"/>
    </row>
    <row r="252" spans="1:39" s="75" customFormat="1" ht="15" customHeight="1" x14ac:dyDescent="0.25">
      <c r="A252" s="130"/>
      <c r="B252" s="130"/>
      <c r="C252" s="130"/>
      <c r="D252" s="130"/>
      <c r="E252" s="130"/>
      <c r="F252" s="130"/>
      <c r="G252" s="130"/>
      <c r="H252" s="130"/>
      <c r="I252" s="130"/>
      <c r="J252" s="130"/>
      <c r="K252" s="130"/>
      <c r="L252" s="130"/>
      <c r="M252" s="130"/>
      <c r="N252" s="130"/>
      <c r="O252" s="130"/>
      <c r="P252" s="130"/>
      <c r="Q252" s="130"/>
      <c r="R252" s="130"/>
      <c r="S252" s="130"/>
      <c r="T252" s="127"/>
      <c r="U252" s="127"/>
      <c r="V252" s="127"/>
      <c r="W252" s="127"/>
      <c r="X252" s="127"/>
      <c r="Y252" s="127"/>
      <c r="Z252" s="127"/>
      <c r="AA252" s="127"/>
      <c r="AB252" s="127"/>
      <c r="AC252" s="127"/>
      <c r="AD252" s="127"/>
      <c r="AE252" s="127"/>
      <c r="AF252" s="127"/>
      <c r="AG252" s="127"/>
      <c r="AH252" s="127"/>
      <c r="AI252" s="127"/>
      <c r="AJ252" s="127"/>
      <c r="AK252" s="127"/>
      <c r="AL252" s="127"/>
      <c r="AM252" s="127"/>
    </row>
    <row r="253" spans="1:39" s="75" customFormat="1" ht="15" customHeight="1" x14ac:dyDescent="0.25">
      <c r="A253" s="130"/>
      <c r="B253" s="130"/>
      <c r="C253" s="130"/>
      <c r="D253" s="130"/>
      <c r="E253" s="130"/>
      <c r="F253" s="130"/>
      <c r="G253" s="130"/>
      <c r="H253" s="130"/>
      <c r="I253" s="130"/>
      <c r="J253" s="130"/>
      <c r="K253" s="130"/>
      <c r="L253" s="130"/>
      <c r="M253" s="130"/>
      <c r="N253" s="130"/>
      <c r="O253" s="130"/>
      <c r="P253" s="130"/>
      <c r="Q253" s="130"/>
      <c r="R253" s="130"/>
      <c r="S253" s="130"/>
      <c r="T253" s="127"/>
      <c r="U253" s="127"/>
      <c r="V253" s="127"/>
      <c r="W253" s="127"/>
      <c r="X253" s="127"/>
      <c r="Y253" s="127"/>
      <c r="Z253" s="127"/>
      <c r="AA253" s="127"/>
      <c r="AB253" s="127"/>
      <c r="AC253" s="127"/>
      <c r="AD253" s="127"/>
      <c r="AE253" s="127"/>
      <c r="AF253" s="127"/>
      <c r="AG253" s="127"/>
      <c r="AH253" s="127"/>
      <c r="AI253" s="127"/>
      <c r="AJ253" s="127"/>
      <c r="AK253" s="127"/>
      <c r="AL253" s="127"/>
      <c r="AM253" s="127"/>
    </row>
    <row r="254" spans="1:39" s="75" customFormat="1" ht="15" customHeight="1" x14ac:dyDescent="0.25">
      <c r="A254" s="130"/>
      <c r="B254" s="130"/>
      <c r="C254" s="130"/>
      <c r="D254" s="130"/>
      <c r="E254" s="130"/>
      <c r="F254" s="130"/>
      <c r="G254" s="130"/>
      <c r="H254" s="130"/>
      <c r="I254" s="130"/>
      <c r="J254" s="130"/>
      <c r="K254" s="130"/>
      <c r="L254" s="130"/>
      <c r="M254" s="130"/>
      <c r="N254" s="130"/>
      <c r="O254" s="130"/>
      <c r="P254" s="130"/>
      <c r="Q254" s="130"/>
      <c r="R254" s="130"/>
      <c r="S254" s="130"/>
      <c r="T254" s="127"/>
      <c r="U254" s="127"/>
      <c r="V254" s="127"/>
      <c r="W254" s="127"/>
      <c r="X254" s="127"/>
      <c r="Y254" s="127"/>
      <c r="Z254" s="127"/>
      <c r="AA254" s="127"/>
      <c r="AB254" s="127"/>
      <c r="AC254" s="127"/>
      <c r="AD254" s="127"/>
      <c r="AE254" s="127"/>
      <c r="AF254" s="127"/>
      <c r="AG254" s="127"/>
      <c r="AH254" s="127"/>
      <c r="AI254" s="127"/>
      <c r="AJ254" s="127"/>
      <c r="AK254" s="127"/>
      <c r="AL254" s="127"/>
      <c r="AM254" s="127"/>
    </row>
    <row r="255" spans="1:39" s="75" customFormat="1" ht="15" customHeight="1" x14ac:dyDescent="0.25">
      <c r="A255" s="130"/>
      <c r="B255" s="130"/>
      <c r="C255" s="130"/>
      <c r="D255" s="130"/>
      <c r="E255" s="130"/>
      <c r="F255" s="130"/>
      <c r="G255" s="130"/>
      <c r="H255" s="130"/>
      <c r="I255" s="130"/>
      <c r="J255" s="130"/>
      <c r="K255" s="130"/>
      <c r="L255" s="130"/>
      <c r="M255" s="130"/>
      <c r="N255" s="130"/>
      <c r="O255" s="130"/>
      <c r="P255" s="130"/>
      <c r="Q255" s="130"/>
      <c r="R255" s="130"/>
      <c r="S255" s="130"/>
      <c r="T255" s="127"/>
      <c r="U255" s="127"/>
      <c r="V255" s="127"/>
      <c r="W255" s="127"/>
      <c r="X255" s="127"/>
      <c r="Y255" s="127"/>
      <c r="Z255" s="127"/>
      <c r="AA255" s="127"/>
      <c r="AB255" s="127"/>
      <c r="AC255" s="127"/>
      <c r="AD255" s="127"/>
      <c r="AE255" s="127"/>
      <c r="AF255" s="127"/>
      <c r="AG255" s="127"/>
      <c r="AH255" s="127"/>
      <c r="AI255" s="127"/>
      <c r="AJ255" s="127"/>
      <c r="AK255" s="127"/>
      <c r="AL255" s="127"/>
      <c r="AM255" s="127"/>
    </row>
    <row r="256" spans="1:39" s="75" customFormat="1" ht="15" customHeight="1" x14ac:dyDescent="0.25">
      <c r="A256" s="130"/>
      <c r="B256" s="130"/>
      <c r="C256" s="130"/>
      <c r="D256" s="130"/>
      <c r="E256" s="130"/>
      <c r="F256" s="130"/>
      <c r="G256" s="130"/>
      <c r="H256" s="130"/>
      <c r="I256" s="130"/>
      <c r="J256" s="130"/>
      <c r="K256" s="130"/>
      <c r="L256" s="130"/>
      <c r="M256" s="130"/>
      <c r="N256" s="130"/>
      <c r="O256" s="130"/>
      <c r="P256" s="130"/>
      <c r="Q256" s="130"/>
      <c r="R256" s="130"/>
      <c r="S256" s="130"/>
      <c r="T256" s="127"/>
      <c r="U256" s="127"/>
      <c r="V256" s="127"/>
      <c r="W256" s="127"/>
      <c r="X256" s="127"/>
      <c r="Y256" s="127"/>
      <c r="Z256" s="127"/>
      <c r="AA256" s="127"/>
      <c r="AB256" s="127"/>
      <c r="AC256" s="127"/>
      <c r="AD256" s="127"/>
      <c r="AE256" s="127"/>
      <c r="AF256" s="127"/>
      <c r="AG256" s="127"/>
      <c r="AH256" s="127"/>
      <c r="AI256" s="127"/>
      <c r="AJ256" s="127"/>
      <c r="AK256" s="127"/>
      <c r="AL256" s="127"/>
      <c r="AM256" s="127"/>
    </row>
    <row r="257" spans="1:39" s="75" customFormat="1" ht="15" customHeight="1" x14ac:dyDescent="0.25">
      <c r="A257" s="130"/>
      <c r="B257" s="130"/>
      <c r="C257" s="130"/>
      <c r="D257" s="130"/>
      <c r="E257" s="130"/>
      <c r="F257" s="130"/>
      <c r="G257" s="130"/>
      <c r="H257" s="130"/>
      <c r="I257" s="130"/>
      <c r="J257" s="130"/>
      <c r="K257" s="130"/>
      <c r="L257" s="130"/>
      <c r="M257" s="130"/>
      <c r="N257" s="130"/>
      <c r="O257" s="130"/>
      <c r="P257" s="130"/>
      <c r="Q257" s="130"/>
      <c r="R257" s="130"/>
      <c r="S257" s="130"/>
      <c r="T257" s="127"/>
      <c r="U257" s="127"/>
      <c r="V257" s="127"/>
      <c r="W257" s="127"/>
      <c r="X257" s="127"/>
      <c r="Y257" s="127"/>
      <c r="Z257" s="127"/>
      <c r="AA257" s="127"/>
      <c r="AB257" s="127"/>
      <c r="AC257" s="127"/>
      <c r="AD257" s="127"/>
      <c r="AE257" s="127"/>
      <c r="AF257" s="127"/>
      <c r="AG257" s="127"/>
      <c r="AH257" s="127"/>
      <c r="AI257" s="127"/>
      <c r="AJ257" s="127"/>
      <c r="AK257" s="127"/>
      <c r="AL257" s="127"/>
      <c r="AM257" s="127"/>
    </row>
    <row r="258" spans="1:39" s="75" customFormat="1" ht="15" customHeight="1" x14ac:dyDescent="0.25">
      <c r="A258" s="130"/>
      <c r="B258" s="130"/>
      <c r="C258" s="130"/>
      <c r="D258" s="130"/>
      <c r="E258" s="130"/>
      <c r="F258" s="130"/>
      <c r="G258" s="130"/>
      <c r="H258" s="130"/>
      <c r="I258" s="130"/>
      <c r="J258" s="130"/>
      <c r="K258" s="130"/>
      <c r="L258" s="130"/>
      <c r="M258" s="130"/>
      <c r="N258" s="130"/>
      <c r="O258" s="130"/>
      <c r="P258" s="130"/>
      <c r="Q258" s="130"/>
      <c r="R258" s="130"/>
      <c r="S258" s="130"/>
      <c r="T258" s="127"/>
      <c r="U258" s="127"/>
      <c r="V258" s="127"/>
      <c r="W258" s="127"/>
      <c r="X258" s="127"/>
      <c r="Y258" s="127"/>
      <c r="Z258" s="127"/>
      <c r="AA258" s="127"/>
      <c r="AB258" s="127"/>
      <c r="AC258" s="127"/>
      <c r="AD258" s="127"/>
      <c r="AE258" s="127"/>
      <c r="AF258" s="127"/>
      <c r="AG258" s="127"/>
      <c r="AH258" s="127"/>
      <c r="AI258" s="127"/>
      <c r="AJ258" s="127"/>
      <c r="AK258" s="127"/>
      <c r="AL258" s="127"/>
      <c r="AM258" s="127"/>
    </row>
    <row r="259" spans="1:39" s="75" customFormat="1" ht="15" customHeight="1" x14ac:dyDescent="0.25">
      <c r="A259" s="130"/>
      <c r="B259" s="130"/>
      <c r="C259" s="130"/>
      <c r="D259" s="130"/>
      <c r="E259" s="130"/>
      <c r="F259" s="130"/>
      <c r="G259" s="130"/>
      <c r="H259" s="130"/>
      <c r="I259" s="130"/>
      <c r="J259" s="130"/>
      <c r="K259" s="130"/>
      <c r="L259" s="130"/>
      <c r="M259" s="130"/>
      <c r="N259" s="130"/>
      <c r="O259" s="130"/>
      <c r="P259" s="130"/>
      <c r="Q259" s="130"/>
      <c r="R259" s="130"/>
      <c r="S259" s="130"/>
      <c r="T259" s="127"/>
      <c r="U259" s="127"/>
      <c r="V259" s="127"/>
      <c r="W259" s="127"/>
      <c r="X259" s="127"/>
      <c r="Y259" s="127"/>
      <c r="Z259" s="127"/>
      <c r="AA259" s="127"/>
      <c r="AB259" s="127"/>
      <c r="AC259" s="127"/>
      <c r="AD259" s="127"/>
      <c r="AE259" s="127"/>
      <c r="AF259" s="127"/>
      <c r="AG259" s="127"/>
      <c r="AH259" s="127"/>
      <c r="AI259" s="127"/>
      <c r="AJ259" s="127"/>
      <c r="AK259" s="127"/>
      <c r="AL259" s="127"/>
      <c r="AM259" s="127"/>
    </row>
    <row r="260" spans="1:39" s="75" customFormat="1" ht="15" customHeight="1" x14ac:dyDescent="0.25">
      <c r="A260" s="130"/>
      <c r="B260" s="130"/>
      <c r="C260" s="130"/>
      <c r="D260" s="130"/>
      <c r="E260" s="130"/>
      <c r="F260" s="130"/>
      <c r="G260" s="130"/>
      <c r="H260" s="130"/>
      <c r="I260" s="130"/>
      <c r="J260" s="130"/>
      <c r="K260" s="130"/>
      <c r="L260" s="130"/>
      <c r="M260" s="130"/>
      <c r="N260" s="130"/>
      <c r="O260" s="130"/>
      <c r="P260" s="130"/>
      <c r="Q260" s="130"/>
      <c r="R260" s="130"/>
      <c r="S260" s="130"/>
      <c r="T260" s="127"/>
      <c r="U260" s="127"/>
      <c r="V260" s="127"/>
      <c r="W260" s="127"/>
      <c r="X260" s="127"/>
      <c r="Y260" s="127"/>
      <c r="Z260" s="127"/>
      <c r="AA260" s="127"/>
      <c r="AB260" s="127"/>
      <c r="AC260" s="127"/>
      <c r="AD260" s="127"/>
      <c r="AE260" s="127"/>
      <c r="AF260" s="127"/>
      <c r="AG260" s="127"/>
      <c r="AH260" s="127"/>
      <c r="AI260" s="127"/>
      <c r="AJ260" s="127"/>
      <c r="AK260" s="127"/>
      <c r="AL260" s="127"/>
      <c r="AM260" s="127"/>
    </row>
    <row r="261" spans="1:39" s="75" customFormat="1" ht="15" customHeight="1" x14ac:dyDescent="0.25">
      <c r="A261" s="130"/>
      <c r="B261" s="130"/>
      <c r="C261" s="130"/>
      <c r="D261" s="130"/>
      <c r="E261" s="130"/>
      <c r="F261" s="130"/>
      <c r="G261" s="130"/>
      <c r="H261" s="130"/>
      <c r="I261" s="130"/>
      <c r="J261" s="130"/>
      <c r="K261" s="130"/>
      <c r="L261" s="130"/>
      <c r="M261" s="130"/>
      <c r="N261" s="130"/>
      <c r="O261" s="130"/>
      <c r="P261" s="130"/>
      <c r="Q261" s="130"/>
      <c r="R261" s="130"/>
      <c r="S261" s="130"/>
      <c r="T261" s="127"/>
      <c r="U261" s="127"/>
      <c r="V261" s="127"/>
      <c r="W261" s="127"/>
      <c r="X261" s="127"/>
      <c r="Y261" s="127"/>
      <c r="Z261" s="127"/>
      <c r="AA261" s="127"/>
      <c r="AB261" s="127"/>
      <c r="AC261" s="127"/>
      <c r="AD261" s="127"/>
      <c r="AE261" s="127"/>
      <c r="AF261" s="127"/>
      <c r="AG261" s="127"/>
      <c r="AH261" s="127"/>
      <c r="AI261" s="127"/>
      <c r="AJ261" s="127"/>
      <c r="AK261" s="127"/>
      <c r="AL261" s="127"/>
      <c r="AM261" s="127"/>
    </row>
    <row r="262" spans="1:39" s="75" customFormat="1" ht="15" customHeight="1" x14ac:dyDescent="0.25">
      <c r="A262" s="130"/>
      <c r="B262" s="130"/>
      <c r="C262" s="130"/>
      <c r="D262" s="130"/>
      <c r="E262" s="130"/>
      <c r="F262" s="130"/>
      <c r="G262" s="130"/>
      <c r="H262" s="130"/>
      <c r="I262" s="130"/>
      <c r="J262" s="130"/>
      <c r="K262" s="130"/>
      <c r="L262" s="130"/>
      <c r="M262" s="130"/>
      <c r="N262" s="130"/>
      <c r="O262" s="130"/>
      <c r="P262" s="130"/>
      <c r="Q262" s="130"/>
      <c r="R262" s="130"/>
      <c r="S262" s="130"/>
      <c r="T262" s="127"/>
      <c r="U262" s="127"/>
      <c r="V262" s="127"/>
      <c r="W262" s="127"/>
      <c r="X262" s="127"/>
      <c r="Y262" s="127"/>
      <c r="Z262" s="127"/>
      <c r="AA262" s="127"/>
      <c r="AB262" s="127"/>
      <c r="AC262" s="127"/>
      <c r="AD262" s="127"/>
      <c r="AE262" s="127"/>
      <c r="AF262" s="127"/>
      <c r="AG262" s="127"/>
      <c r="AH262" s="127"/>
      <c r="AI262" s="127"/>
      <c r="AJ262" s="127"/>
      <c r="AK262" s="127"/>
      <c r="AL262" s="127"/>
      <c r="AM262" s="127"/>
    </row>
    <row r="263" spans="1:39" s="75" customFormat="1" ht="15" customHeight="1" x14ac:dyDescent="0.25">
      <c r="A263" s="130"/>
      <c r="B263" s="130"/>
      <c r="C263" s="130"/>
      <c r="D263" s="130"/>
      <c r="E263" s="130"/>
      <c r="F263" s="130"/>
      <c r="G263" s="130"/>
      <c r="H263" s="130"/>
      <c r="I263" s="130"/>
      <c r="J263" s="130"/>
      <c r="K263" s="130"/>
      <c r="L263" s="130"/>
      <c r="M263" s="130"/>
      <c r="N263" s="130"/>
      <c r="O263" s="130"/>
      <c r="P263" s="130"/>
      <c r="Q263" s="130"/>
      <c r="R263" s="130"/>
      <c r="S263" s="130"/>
      <c r="T263" s="127"/>
      <c r="U263" s="127"/>
      <c r="V263" s="127"/>
      <c r="W263" s="127"/>
      <c r="X263" s="127"/>
      <c r="Y263" s="127"/>
      <c r="Z263" s="127"/>
      <c r="AA263" s="127"/>
      <c r="AB263" s="127"/>
      <c r="AC263" s="127"/>
      <c r="AD263" s="127"/>
      <c r="AE263" s="127"/>
      <c r="AF263" s="127"/>
      <c r="AG263" s="127"/>
      <c r="AH263" s="127"/>
      <c r="AI263" s="127"/>
      <c r="AJ263" s="127"/>
      <c r="AK263" s="127"/>
      <c r="AL263" s="127"/>
      <c r="AM263" s="127"/>
    </row>
    <row r="264" spans="1:39" s="75" customFormat="1" ht="15" customHeight="1" x14ac:dyDescent="0.25">
      <c r="A264" s="130"/>
      <c r="B264" s="130"/>
      <c r="C264" s="130"/>
      <c r="D264" s="130"/>
      <c r="E264" s="130"/>
      <c r="F264" s="130"/>
      <c r="G264" s="130"/>
      <c r="H264" s="130"/>
      <c r="I264" s="130"/>
      <c r="J264" s="130"/>
      <c r="K264" s="130"/>
      <c r="L264" s="130"/>
      <c r="M264" s="130"/>
      <c r="N264" s="130"/>
      <c r="O264" s="130"/>
      <c r="P264" s="130"/>
      <c r="Q264" s="130"/>
      <c r="R264" s="130"/>
      <c r="S264" s="130"/>
      <c r="T264" s="127"/>
      <c r="U264" s="127"/>
      <c r="V264" s="127"/>
      <c r="W264" s="127"/>
      <c r="X264" s="127"/>
      <c r="Y264" s="127"/>
      <c r="Z264" s="127"/>
      <c r="AA264" s="127"/>
      <c r="AB264" s="127"/>
      <c r="AC264" s="127"/>
      <c r="AD264" s="127"/>
      <c r="AE264" s="127"/>
      <c r="AF264" s="127"/>
      <c r="AG264" s="127"/>
      <c r="AH264" s="127"/>
      <c r="AI264" s="127"/>
      <c r="AJ264" s="127"/>
      <c r="AK264" s="127"/>
      <c r="AL264" s="127"/>
      <c r="AM264" s="127"/>
    </row>
    <row r="265" spans="1:39" s="75" customFormat="1" ht="15" customHeight="1" x14ac:dyDescent="0.25">
      <c r="A265" s="130"/>
      <c r="B265" s="130"/>
      <c r="C265" s="130"/>
      <c r="D265" s="130"/>
      <c r="E265" s="130"/>
      <c r="F265" s="130"/>
      <c r="G265" s="130"/>
      <c r="H265" s="130"/>
      <c r="I265" s="130"/>
      <c r="J265" s="130"/>
      <c r="K265" s="130"/>
      <c r="L265" s="130"/>
      <c r="M265" s="130"/>
      <c r="N265" s="130"/>
      <c r="O265" s="130"/>
      <c r="P265" s="130"/>
      <c r="Q265" s="130"/>
      <c r="R265" s="130"/>
      <c r="S265" s="130"/>
      <c r="T265" s="127"/>
      <c r="U265" s="127"/>
      <c r="V265" s="127"/>
      <c r="W265" s="127"/>
      <c r="X265" s="127"/>
      <c r="Y265" s="127"/>
      <c r="Z265" s="127"/>
      <c r="AA265" s="127"/>
      <c r="AB265" s="127"/>
      <c r="AC265" s="127"/>
      <c r="AD265" s="127"/>
      <c r="AE265" s="127"/>
      <c r="AF265" s="127"/>
      <c r="AG265" s="127"/>
      <c r="AH265" s="127"/>
      <c r="AI265" s="127"/>
      <c r="AJ265" s="127"/>
      <c r="AK265" s="127"/>
      <c r="AL265" s="127"/>
      <c r="AM265" s="127"/>
    </row>
    <row r="266" spans="1:39" s="75" customFormat="1" ht="15" customHeight="1" x14ac:dyDescent="0.25">
      <c r="A266" s="130"/>
      <c r="B266" s="130"/>
      <c r="C266" s="130"/>
      <c r="D266" s="130"/>
      <c r="E266" s="130"/>
      <c r="F266" s="130"/>
      <c r="G266" s="130"/>
      <c r="H266" s="130"/>
      <c r="I266" s="130"/>
      <c r="J266" s="130"/>
      <c r="K266" s="130"/>
      <c r="L266" s="130"/>
      <c r="M266" s="130"/>
      <c r="N266" s="130"/>
      <c r="O266" s="130"/>
      <c r="P266" s="130"/>
      <c r="Q266" s="130"/>
      <c r="R266" s="130"/>
      <c r="S266" s="130"/>
      <c r="T266" s="127"/>
      <c r="U266" s="127"/>
      <c r="V266" s="127"/>
      <c r="W266" s="127"/>
      <c r="X266" s="127"/>
      <c r="Y266" s="127"/>
      <c r="Z266" s="127"/>
      <c r="AA266" s="127"/>
      <c r="AB266" s="127"/>
      <c r="AC266" s="127"/>
      <c r="AD266" s="127"/>
      <c r="AE266" s="127"/>
      <c r="AF266" s="127"/>
      <c r="AG266" s="127"/>
      <c r="AH266" s="127"/>
      <c r="AI266" s="127"/>
      <c r="AJ266" s="127"/>
      <c r="AK266" s="127"/>
      <c r="AL266" s="127"/>
      <c r="AM266" s="127"/>
    </row>
    <row r="267" spans="1:39" s="75" customFormat="1" ht="15" customHeight="1" x14ac:dyDescent="0.25">
      <c r="A267" s="130"/>
      <c r="B267" s="130"/>
      <c r="C267" s="130"/>
      <c r="D267" s="130"/>
      <c r="E267" s="130"/>
      <c r="F267" s="130"/>
      <c r="G267" s="130"/>
      <c r="H267" s="130"/>
      <c r="I267" s="130"/>
      <c r="J267" s="130"/>
      <c r="K267" s="130"/>
      <c r="L267" s="130"/>
      <c r="M267" s="130"/>
      <c r="N267" s="130"/>
      <c r="O267" s="130"/>
      <c r="P267" s="130"/>
      <c r="Q267" s="130"/>
      <c r="R267" s="130"/>
      <c r="S267" s="130"/>
      <c r="T267" s="127"/>
      <c r="U267" s="127"/>
      <c r="V267" s="127"/>
      <c r="W267" s="127"/>
      <c r="X267" s="127"/>
      <c r="Y267" s="127"/>
      <c r="Z267" s="127"/>
      <c r="AA267" s="127"/>
      <c r="AB267" s="127"/>
      <c r="AC267" s="127"/>
      <c r="AD267" s="127"/>
      <c r="AE267" s="127"/>
      <c r="AF267" s="127"/>
      <c r="AG267" s="127"/>
      <c r="AH267" s="127"/>
      <c r="AI267" s="127"/>
      <c r="AJ267" s="127"/>
      <c r="AK267" s="127"/>
      <c r="AL267" s="127"/>
      <c r="AM267" s="127"/>
    </row>
    <row r="268" spans="1:39" s="75" customFormat="1" ht="15" customHeight="1" x14ac:dyDescent="0.25">
      <c r="A268" s="130"/>
      <c r="B268" s="130"/>
      <c r="C268" s="130"/>
      <c r="D268" s="130"/>
      <c r="E268" s="130"/>
      <c r="F268" s="130"/>
      <c r="G268" s="130"/>
      <c r="H268" s="130"/>
      <c r="I268" s="130"/>
      <c r="J268" s="130"/>
      <c r="K268" s="130"/>
      <c r="L268" s="130"/>
      <c r="M268" s="130"/>
      <c r="N268" s="130"/>
      <c r="O268" s="130"/>
      <c r="P268" s="130"/>
      <c r="Q268" s="130"/>
      <c r="R268" s="130"/>
      <c r="S268" s="130"/>
      <c r="T268" s="127"/>
      <c r="U268" s="127"/>
      <c r="V268" s="127"/>
      <c r="W268" s="127"/>
      <c r="X268" s="127"/>
      <c r="Y268" s="127"/>
      <c r="Z268" s="127"/>
      <c r="AA268" s="127"/>
      <c r="AB268" s="127"/>
      <c r="AC268" s="127"/>
      <c r="AD268" s="127"/>
      <c r="AE268" s="127"/>
      <c r="AF268" s="127"/>
      <c r="AG268" s="127"/>
      <c r="AH268" s="127"/>
      <c r="AI268" s="127"/>
      <c r="AJ268" s="127"/>
      <c r="AK268" s="127"/>
      <c r="AL268" s="127"/>
      <c r="AM268" s="127"/>
    </row>
    <row r="269" spans="1:39" s="75" customFormat="1" ht="15" customHeight="1" x14ac:dyDescent="0.25">
      <c r="A269" s="130"/>
      <c r="B269" s="130"/>
      <c r="C269" s="130"/>
      <c r="D269" s="130"/>
      <c r="E269" s="130"/>
      <c r="F269" s="130"/>
      <c r="G269" s="130"/>
      <c r="H269" s="130"/>
      <c r="I269" s="130"/>
      <c r="J269" s="130"/>
      <c r="K269" s="130"/>
      <c r="L269" s="130"/>
      <c r="M269" s="130"/>
      <c r="N269" s="130"/>
      <c r="O269" s="130"/>
      <c r="P269" s="130"/>
      <c r="Q269" s="130"/>
      <c r="R269" s="130"/>
      <c r="S269" s="130"/>
      <c r="T269" s="127"/>
      <c r="U269" s="127"/>
      <c r="V269" s="127"/>
      <c r="W269" s="127"/>
      <c r="X269" s="127"/>
      <c r="Y269" s="127"/>
      <c r="Z269" s="127"/>
      <c r="AA269" s="127"/>
      <c r="AB269" s="127"/>
      <c r="AC269" s="127"/>
      <c r="AD269" s="127"/>
      <c r="AE269" s="127"/>
      <c r="AF269" s="127"/>
      <c r="AG269" s="127"/>
      <c r="AH269" s="127"/>
      <c r="AI269" s="127"/>
      <c r="AJ269" s="127"/>
      <c r="AK269" s="127"/>
      <c r="AL269" s="127"/>
      <c r="AM269" s="127"/>
    </row>
    <row r="270" spans="1:39" s="75" customFormat="1" ht="15" customHeight="1" x14ac:dyDescent="0.25">
      <c r="A270" s="130"/>
      <c r="B270" s="130"/>
      <c r="C270" s="130"/>
      <c r="D270" s="130"/>
      <c r="E270" s="130"/>
      <c r="F270" s="130"/>
      <c r="G270" s="130"/>
      <c r="H270" s="130"/>
      <c r="I270" s="130"/>
      <c r="J270" s="130"/>
      <c r="K270" s="130"/>
      <c r="L270" s="130"/>
      <c r="M270" s="130"/>
      <c r="N270" s="130"/>
      <c r="O270" s="130"/>
      <c r="P270" s="130"/>
      <c r="Q270" s="130"/>
      <c r="R270" s="130"/>
      <c r="S270" s="130"/>
      <c r="T270" s="127"/>
      <c r="U270" s="127"/>
      <c r="V270" s="127"/>
      <c r="W270" s="127"/>
      <c r="X270" s="127"/>
      <c r="Y270" s="127"/>
      <c r="Z270" s="127"/>
      <c r="AA270" s="127"/>
      <c r="AB270" s="127"/>
      <c r="AC270" s="127"/>
      <c r="AD270" s="127"/>
      <c r="AE270" s="127"/>
      <c r="AF270" s="127"/>
      <c r="AG270" s="127"/>
      <c r="AH270" s="127"/>
      <c r="AI270" s="127"/>
      <c r="AJ270" s="127"/>
      <c r="AK270" s="127"/>
      <c r="AL270" s="127"/>
      <c r="AM270" s="127"/>
    </row>
    <row r="271" spans="1:39" s="75" customFormat="1" ht="15" customHeight="1" x14ac:dyDescent="0.25">
      <c r="A271" s="130"/>
      <c r="B271" s="130"/>
      <c r="C271" s="130"/>
      <c r="D271" s="130"/>
      <c r="E271" s="130"/>
      <c r="F271" s="130"/>
      <c r="G271" s="130"/>
      <c r="H271" s="130"/>
      <c r="I271" s="130"/>
      <c r="J271" s="130"/>
      <c r="K271" s="130"/>
      <c r="L271" s="130"/>
      <c r="M271" s="130"/>
      <c r="N271" s="130"/>
      <c r="O271" s="130"/>
      <c r="P271" s="130"/>
      <c r="Q271" s="130"/>
      <c r="R271" s="130"/>
      <c r="S271" s="130"/>
      <c r="T271" s="127"/>
      <c r="U271" s="127"/>
      <c r="V271" s="127"/>
      <c r="W271" s="127"/>
      <c r="X271" s="127"/>
      <c r="Y271" s="127"/>
      <c r="Z271" s="127"/>
      <c r="AA271" s="127"/>
      <c r="AB271" s="127"/>
      <c r="AC271" s="127"/>
      <c r="AD271" s="127"/>
      <c r="AE271" s="127"/>
      <c r="AF271" s="127"/>
      <c r="AG271" s="127"/>
      <c r="AH271" s="127"/>
      <c r="AI271" s="127"/>
      <c r="AJ271" s="127"/>
      <c r="AK271" s="127"/>
      <c r="AL271" s="127"/>
      <c r="AM271" s="127"/>
    </row>
    <row r="272" spans="1:39" s="75" customFormat="1" ht="15" customHeight="1" x14ac:dyDescent="0.25">
      <c r="A272" s="130"/>
      <c r="B272" s="130"/>
      <c r="C272" s="130"/>
      <c r="D272" s="130"/>
      <c r="E272" s="130"/>
      <c r="F272" s="130"/>
      <c r="G272" s="130"/>
      <c r="H272" s="130"/>
      <c r="I272" s="130"/>
      <c r="J272" s="130"/>
      <c r="K272" s="130"/>
      <c r="L272" s="130"/>
      <c r="M272" s="130"/>
      <c r="N272" s="130"/>
      <c r="O272" s="130"/>
      <c r="P272" s="130"/>
      <c r="Q272" s="130"/>
      <c r="R272" s="130"/>
      <c r="S272" s="130"/>
      <c r="T272" s="127"/>
      <c r="U272" s="127"/>
      <c r="V272" s="127"/>
      <c r="W272" s="127"/>
      <c r="X272" s="127"/>
      <c r="Y272" s="127"/>
      <c r="Z272" s="127"/>
      <c r="AA272" s="127"/>
      <c r="AB272" s="127"/>
      <c r="AC272" s="127"/>
      <c r="AD272" s="127"/>
      <c r="AE272" s="127"/>
      <c r="AF272" s="127"/>
      <c r="AG272" s="127"/>
      <c r="AH272" s="127"/>
      <c r="AI272" s="127"/>
      <c r="AJ272" s="127"/>
      <c r="AK272" s="127"/>
      <c r="AL272" s="127"/>
      <c r="AM272" s="127"/>
    </row>
    <row r="273" spans="1:39" s="75" customFormat="1" ht="15" customHeight="1" x14ac:dyDescent="0.25">
      <c r="A273" s="130"/>
      <c r="B273" s="130"/>
      <c r="C273" s="130"/>
      <c r="D273" s="130"/>
      <c r="E273" s="130"/>
      <c r="F273" s="130"/>
      <c r="G273" s="130"/>
      <c r="H273" s="130"/>
      <c r="I273" s="130"/>
      <c r="J273" s="130"/>
      <c r="K273" s="130"/>
      <c r="L273" s="130"/>
      <c r="M273" s="130"/>
      <c r="N273" s="130"/>
      <c r="O273" s="130"/>
      <c r="P273" s="130"/>
      <c r="Q273" s="130"/>
      <c r="R273" s="130"/>
      <c r="S273" s="130"/>
      <c r="T273" s="127"/>
      <c r="U273" s="127"/>
      <c r="V273" s="127"/>
      <c r="W273" s="127"/>
      <c r="X273" s="127"/>
      <c r="Y273" s="127"/>
      <c r="Z273" s="127"/>
      <c r="AA273" s="127"/>
      <c r="AB273" s="127"/>
      <c r="AC273" s="127"/>
      <c r="AD273" s="127"/>
      <c r="AE273" s="127"/>
      <c r="AF273" s="127"/>
      <c r="AG273" s="127"/>
      <c r="AH273" s="127"/>
      <c r="AI273" s="127"/>
      <c r="AJ273" s="127"/>
      <c r="AK273" s="127"/>
      <c r="AL273" s="127"/>
      <c r="AM273" s="127"/>
    </row>
    <row r="274" spans="1:39" s="75" customFormat="1" ht="15" customHeight="1" x14ac:dyDescent="0.25">
      <c r="A274" s="130"/>
      <c r="B274" s="130"/>
      <c r="C274" s="130"/>
      <c r="D274" s="130"/>
      <c r="E274" s="130"/>
      <c r="F274" s="130"/>
      <c r="G274" s="130"/>
      <c r="H274" s="130"/>
      <c r="I274" s="130"/>
      <c r="J274" s="130"/>
      <c r="K274" s="130"/>
      <c r="L274" s="130"/>
      <c r="M274" s="130"/>
      <c r="N274" s="130"/>
      <c r="O274" s="130"/>
      <c r="P274" s="130"/>
      <c r="Q274" s="130"/>
      <c r="R274" s="130"/>
      <c r="S274" s="130"/>
      <c r="T274" s="127"/>
      <c r="U274" s="127"/>
      <c r="V274" s="127"/>
      <c r="W274" s="127"/>
      <c r="X274" s="127"/>
      <c r="Y274" s="127"/>
      <c r="Z274" s="127"/>
      <c r="AA274" s="127"/>
      <c r="AB274" s="127"/>
      <c r="AC274" s="127"/>
      <c r="AD274" s="127"/>
      <c r="AE274" s="127"/>
      <c r="AF274" s="127"/>
      <c r="AG274" s="127"/>
      <c r="AH274" s="127"/>
      <c r="AI274" s="127"/>
      <c r="AJ274" s="127"/>
      <c r="AK274" s="127"/>
      <c r="AL274" s="127"/>
      <c r="AM274" s="127"/>
    </row>
    <row r="275" spans="1:39" s="75" customFormat="1" ht="15" customHeight="1" x14ac:dyDescent="0.25">
      <c r="A275" s="130"/>
      <c r="B275" s="130"/>
      <c r="C275" s="130"/>
      <c r="D275" s="130"/>
      <c r="E275" s="130"/>
      <c r="F275" s="130"/>
      <c r="G275" s="130"/>
      <c r="H275" s="130"/>
      <c r="I275" s="130"/>
      <c r="J275" s="130"/>
      <c r="K275" s="130"/>
      <c r="L275" s="130"/>
      <c r="M275" s="130"/>
      <c r="N275" s="130"/>
      <c r="O275" s="130"/>
      <c r="P275" s="130"/>
      <c r="Q275" s="130"/>
      <c r="R275" s="130"/>
      <c r="S275" s="130"/>
      <c r="T275" s="127"/>
      <c r="U275" s="127"/>
      <c r="V275" s="127"/>
      <c r="W275" s="127"/>
      <c r="X275" s="127"/>
      <c r="Y275" s="127"/>
      <c r="Z275" s="127"/>
      <c r="AA275" s="127"/>
      <c r="AB275" s="127"/>
      <c r="AC275" s="127"/>
      <c r="AD275" s="127"/>
      <c r="AE275" s="127"/>
      <c r="AF275" s="127"/>
      <c r="AG275" s="127"/>
      <c r="AH275" s="127"/>
      <c r="AI275" s="127"/>
      <c r="AJ275" s="127"/>
      <c r="AK275" s="127"/>
      <c r="AL275" s="127"/>
      <c r="AM275" s="127"/>
    </row>
    <row r="276" spans="1:39" s="75" customFormat="1" ht="15" customHeight="1" x14ac:dyDescent="0.25">
      <c r="A276" s="130"/>
      <c r="B276" s="130"/>
      <c r="C276" s="130"/>
      <c r="D276" s="130"/>
      <c r="E276" s="130"/>
      <c r="F276" s="130"/>
      <c r="G276" s="130"/>
      <c r="H276" s="130"/>
      <c r="I276" s="130"/>
      <c r="J276" s="130"/>
      <c r="K276" s="130"/>
      <c r="L276" s="130"/>
      <c r="M276" s="130"/>
      <c r="N276" s="130"/>
      <c r="O276" s="130"/>
      <c r="P276" s="130"/>
      <c r="Q276" s="130"/>
      <c r="R276" s="130"/>
      <c r="S276" s="130"/>
      <c r="T276" s="127"/>
      <c r="U276" s="127"/>
      <c r="V276" s="127"/>
      <c r="W276" s="127"/>
      <c r="X276" s="127"/>
      <c r="Y276" s="127"/>
      <c r="Z276" s="127"/>
      <c r="AA276" s="127"/>
      <c r="AB276" s="127"/>
      <c r="AC276" s="127"/>
      <c r="AD276" s="127"/>
      <c r="AE276" s="127"/>
      <c r="AF276" s="127"/>
      <c r="AG276" s="127"/>
      <c r="AH276" s="127"/>
      <c r="AI276" s="127"/>
      <c r="AJ276" s="127"/>
      <c r="AK276" s="127"/>
      <c r="AL276" s="127"/>
      <c r="AM276" s="127"/>
    </row>
    <row r="277" spans="1:39" s="75" customFormat="1" ht="15" customHeight="1" x14ac:dyDescent="0.25">
      <c r="A277" s="130"/>
      <c r="B277" s="130"/>
      <c r="C277" s="130"/>
      <c r="D277" s="130"/>
      <c r="E277" s="130"/>
      <c r="F277" s="130"/>
      <c r="G277" s="130"/>
      <c r="H277" s="130"/>
      <c r="I277" s="130"/>
      <c r="J277" s="130"/>
      <c r="K277" s="130"/>
      <c r="L277" s="130"/>
      <c r="M277" s="130"/>
      <c r="N277" s="130"/>
      <c r="O277" s="130"/>
      <c r="P277" s="130"/>
      <c r="Q277" s="130"/>
      <c r="R277" s="130"/>
      <c r="S277" s="130"/>
      <c r="T277" s="127"/>
      <c r="U277" s="127"/>
      <c r="V277" s="127"/>
      <c r="W277" s="127"/>
      <c r="X277" s="127"/>
      <c r="Y277" s="127"/>
      <c r="Z277" s="127"/>
      <c r="AA277" s="127"/>
      <c r="AB277" s="127"/>
      <c r="AC277" s="127"/>
      <c r="AD277" s="127"/>
      <c r="AE277" s="127"/>
      <c r="AF277" s="127"/>
      <c r="AG277" s="127"/>
      <c r="AH277" s="127"/>
      <c r="AI277" s="127"/>
      <c r="AJ277" s="127"/>
      <c r="AK277" s="127"/>
      <c r="AL277" s="127"/>
      <c r="AM277" s="127"/>
    </row>
    <row r="278" spans="1:39" s="75" customFormat="1" ht="15" customHeight="1" x14ac:dyDescent="0.25">
      <c r="A278" s="130"/>
      <c r="B278" s="130"/>
      <c r="C278" s="130"/>
      <c r="D278" s="130"/>
      <c r="E278" s="130"/>
      <c r="F278" s="130"/>
      <c r="G278" s="130"/>
      <c r="H278" s="130"/>
      <c r="I278" s="130"/>
      <c r="J278" s="130"/>
      <c r="K278" s="130"/>
      <c r="L278" s="130"/>
      <c r="M278" s="130"/>
      <c r="N278" s="130"/>
      <c r="O278" s="130"/>
      <c r="P278" s="130"/>
      <c r="Q278" s="130"/>
      <c r="R278" s="130"/>
      <c r="S278" s="130"/>
      <c r="T278" s="127"/>
      <c r="U278" s="127"/>
      <c r="V278" s="127"/>
      <c r="W278" s="127"/>
      <c r="X278" s="127"/>
      <c r="Y278" s="127"/>
      <c r="Z278" s="127"/>
      <c r="AA278" s="127"/>
      <c r="AB278" s="127"/>
      <c r="AC278" s="127"/>
      <c r="AD278" s="127"/>
      <c r="AE278" s="127"/>
      <c r="AF278" s="127"/>
      <c r="AG278" s="127"/>
      <c r="AH278" s="127"/>
      <c r="AI278" s="127"/>
      <c r="AJ278" s="127"/>
      <c r="AK278" s="127"/>
      <c r="AL278" s="127"/>
      <c r="AM278" s="127"/>
    </row>
    <row r="279" spans="1:39" s="75" customFormat="1" ht="15" customHeight="1" x14ac:dyDescent="0.25">
      <c r="A279" s="130"/>
      <c r="B279" s="130"/>
      <c r="C279" s="130"/>
      <c r="D279" s="130"/>
      <c r="E279" s="130"/>
      <c r="F279" s="130"/>
      <c r="G279" s="130"/>
      <c r="H279" s="130"/>
      <c r="I279" s="130"/>
      <c r="J279" s="130"/>
      <c r="K279" s="130"/>
      <c r="L279" s="130"/>
      <c r="M279" s="130"/>
      <c r="N279" s="130"/>
      <c r="O279" s="130"/>
      <c r="P279" s="130"/>
      <c r="Q279" s="130"/>
      <c r="R279" s="130"/>
      <c r="S279" s="130"/>
      <c r="T279" s="127"/>
      <c r="U279" s="127"/>
      <c r="V279" s="127"/>
      <c r="W279" s="127"/>
      <c r="X279" s="127"/>
      <c r="Y279" s="127"/>
      <c r="Z279" s="127"/>
      <c r="AA279" s="127"/>
      <c r="AB279" s="127"/>
      <c r="AC279" s="127"/>
      <c r="AD279" s="127"/>
      <c r="AE279" s="127"/>
      <c r="AF279" s="127"/>
      <c r="AG279" s="127"/>
      <c r="AH279" s="127"/>
      <c r="AI279" s="127"/>
      <c r="AJ279" s="127"/>
      <c r="AK279" s="127"/>
      <c r="AL279" s="127"/>
      <c r="AM279" s="127"/>
    </row>
    <row r="280" spans="1:39" s="75" customFormat="1" ht="15" customHeight="1" x14ac:dyDescent="0.25">
      <c r="A280" s="130"/>
      <c r="B280" s="130"/>
      <c r="C280" s="130"/>
      <c r="D280" s="130"/>
      <c r="E280" s="130"/>
      <c r="F280" s="130"/>
      <c r="G280" s="130"/>
      <c r="H280" s="130"/>
      <c r="I280" s="130"/>
      <c r="J280" s="130"/>
      <c r="K280" s="130"/>
      <c r="L280" s="130"/>
      <c r="M280" s="130"/>
      <c r="N280" s="130"/>
      <c r="O280" s="130"/>
      <c r="P280" s="130"/>
      <c r="Q280" s="130"/>
      <c r="R280" s="130"/>
      <c r="S280" s="130"/>
      <c r="T280" s="127"/>
      <c r="U280" s="127"/>
      <c r="V280" s="127"/>
      <c r="W280" s="127"/>
      <c r="X280" s="127"/>
      <c r="Y280" s="127"/>
      <c r="Z280" s="127"/>
      <c r="AA280" s="127"/>
      <c r="AB280" s="127"/>
      <c r="AC280" s="127"/>
      <c r="AD280" s="127"/>
      <c r="AE280" s="127"/>
      <c r="AF280" s="127"/>
      <c r="AG280" s="127"/>
      <c r="AH280" s="127"/>
      <c r="AI280" s="127"/>
      <c r="AJ280" s="127"/>
      <c r="AK280" s="127"/>
      <c r="AL280" s="127"/>
      <c r="AM280" s="127"/>
    </row>
    <row r="281" spans="1:39" s="75" customFormat="1" ht="15" customHeight="1" x14ac:dyDescent="0.25">
      <c r="A281" s="130"/>
      <c r="B281" s="130"/>
      <c r="C281" s="130"/>
      <c r="D281" s="130"/>
      <c r="E281" s="130"/>
      <c r="F281" s="130"/>
      <c r="G281" s="130"/>
      <c r="H281" s="130"/>
      <c r="I281" s="130"/>
      <c r="J281" s="130"/>
      <c r="K281" s="130"/>
      <c r="L281" s="130"/>
      <c r="M281" s="130"/>
      <c r="N281" s="130"/>
      <c r="O281" s="130"/>
      <c r="P281" s="130"/>
      <c r="Q281" s="130"/>
      <c r="R281" s="130"/>
      <c r="S281" s="130"/>
      <c r="T281" s="127"/>
      <c r="U281" s="127"/>
      <c r="V281" s="127"/>
      <c r="W281" s="127"/>
      <c r="X281" s="127"/>
      <c r="Y281" s="127"/>
      <c r="Z281" s="127"/>
      <c r="AA281" s="127"/>
      <c r="AB281" s="127"/>
      <c r="AC281" s="127"/>
      <c r="AD281" s="127"/>
      <c r="AE281" s="127"/>
      <c r="AF281" s="127"/>
      <c r="AG281" s="127"/>
      <c r="AH281" s="127"/>
      <c r="AI281" s="127"/>
      <c r="AJ281" s="127"/>
      <c r="AK281" s="127"/>
      <c r="AL281" s="127"/>
      <c r="AM281" s="127"/>
    </row>
    <row r="282" spans="1:39" s="75" customFormat="1" ht="15" customHeight="1" x14ac:dyDescent="0.25">
      <c r="A282" s="130"/>
      <c r="B282" s="130"/>
      <c r="C282" s="130"/>
      <c r="D282" s="130"/>
      <c r="E282" s="130"/>
      <c r="F282" s="130"/>
      <c r="G282" s="130"/>
      <c r="H282" s="130"/>
      <c r="I282" s="130"/>
      <c r="J282" s="130"/>
      <c r="K282" s="130"/>
      <c r="L282" s="130"/>
      <c r="M282" s="130"/>
      <c r="N282" s="130"/>
      <c r="O282" s="130"/>
      <c r="P282" s="130"/>
      <c r="Q282" s="130"/>
      <c r="R282" s="130"/>
      <c r="S282" s="130"/>
      <c r="T282" s="127"/>
      <c r="U282" s="127"/>
      <c r="V282" s="127"/>
      <c r="W282" s="127"/>
      <c r="X282" s="127"/>
      <c r="Y282" s="127"/>
      <c r="Z282" s="127"/>
      <c r="AA282" s="127"/>
      <c r="AB282" s="127"/>
      <c r="AC282" s="127"/>
      <c r="AD282" s="127"/>
      <c r="AE282" s="127"/>
      <c r="AF282" s="127"/>
      <c r="AG282" s="127"/>
      <c r="AH282" s="127"/>
      <c r="AI282" s="127"/>
      <c r="AJ282" s="127"/>
      <c r="AK282" s="127"/>
      <c r="AL282" s="127"/>
      <c r="AM282" s="127"/>
    </row>
    <row r="283" spans="1:39" s="75" customFormat="1" ht="15" customHeight="1" x14ac:dyDescent="0.25">
      <c r="A283" s="130"/>
      <c r="B283" s="130"/>
      <c r="C283" s="130"/>
      <c r="D283" s="130"/>
      <c r="E283" s="130"/>
      <c r="F283" s="130"/>
      <c r="G283" s="130"/>
      <c r="H283" s="130"/>
      <c r="I283" s="130"/>
      <c r="J283" s="130"/>
      <c r="K283" s="130"/>
      <c r="L283" s="130"/>
      <c r="M283" s="130"/>
      <c r="N283" s="130"/>
      <c r="O283" s="130"/>
      <c r="P283" s="130"/>
      <c r="Q283" s="130"/>
      <c r="R283" s="130"/>
      <c r="S283" s="130"/>
      <c r="T283" s="127"/>
      <c r="U283" s="127"/>
      <c r="V283" s="127"/>
      <c r="W283" s="127"/>
      <c r="X283" s="127"/>
      <c r="Y283" s="127"/>
      <c r="Z283" s="127"/>
      <c r="AA283" s="127"/>
      <c r="AB283" s="127"/>
      <c r="AC283" s="127"/>
      <c r="AD283" s="127"/>
      <c r="AE283" s="127"/>
      <c r="AF283" s="127"/>
      <c r="AG283" s="127"/>
      <c r="AH283" s="127"/>
      <c r="AI283" s="127"/>
      <c r="AJ283" s="127"/>
      <c r="AK283" s="127"/>
      <c r="AL283" s="127"/>
      <c r="AM283" s="127"/>
    </row>
    <row r="284" spans="1:39" s="75" customFormat="1" ht="15" customHeight="1" x14ac:dyDescent="0.25">
      <c r="A284" s="130"/>
      <c r="B284" s="130"/>
      <c r="C284" s="130"/>
      <c r="D284" s="130"/>
      <c r="E284" s="130"/>
      <c r="F284" s="130"/>
      <c r="G284" s="130"/>
      <c r="H284" s="130"/>
      <c r="I284" s="130"/>
      <c r="J284" s="130"/>
      <c r="K284" s="130"/>
      <c r="L284" s="130"/>
      <c r="M284" s="130"/>
      <c r="N284" s="130"/>
      <c r="O284" s="130"/>
      <c r="P284" s="130"/>
      <c r="Q284" s="130"/>
      <c r="R284" s="130"/>
      <c r="S284" s="130"/>
      <c r="T284" s="127"/>
      <c r="U284" s="127"/>
      <c r="V284" s="127"/>
      <c r="W284" s="127"/>
      <c r="X284" s="127"/>
      <c r="Y284" s="127"/>
      <c r="Z284" s="127"/>
      <c r="AA284" s="127"/>
      <c r="AB284" s="127"/>
      <c r="AC284" s="127"/>
      <c r="AD284" s="127"/>
      <c r="AE284" s="127"/>
      <c r="AF284" s="127"/>
      <c r="AG284" s="127"/>
      <c r="AH284" s="127"/>
      <c r="AI284" s="127"/>
      <c r="AJ284" s="127"/>
      <c r="AK284" s="127"/>
      <c r="AL284" s="127"/>
      <c r="AM284" s="127"/>
    </row>
    <row r="285" spans="1:39" s="75" customFormat="1" ht="15" customHeight="1" x14ac:dyDescent="0.25">
      <c r="A285" s="130"/>
      <c r="B285" s="130"/>
      <c r="C285" s="130"/>
      <c r="D285" s="130"/>
      <c r="E285" s="130"/>
      <c r="F285" s="130"/>
      <c r="G285" s="130"/>
      <c r="H285" s="130"/>
      <c r="I285" s="130"/>
      <c r="J285" s="130"/>
      <c r="K285" s="130"/>
      <c r="L285" s="130"/>
      <c r="M285" s="130"/>
      <c r="N285" s="130"/>
      <c r="O285" s="130"/>
      <c r="P285" s="130"/>
      <c r="Q285" s="130"/>
      <c r="R285" s="130"/>
      <c r="S285" s="130"/>
      <c r="T285" s="127"/>
      <c r="U285" s="127"/>
      <c r="V285" s="127"/>
      <c r="W285" s="127"/>
      <c r="X285" s="127"/>
      <c r="Y285" s="127"/>
      <c r="Z285" s="127"/>
      <c r="AA285" s="127"/>
      <c r="AB285" s="127"/>
      <c r="AC285" s="127"/>
      <c r="AD285" s="127"/>
      <c r="AE285" s="127"/>
      <c r="AF285" s="127"/>
      <c r="AG285" s="127"/>
      <c r="AH285" s="127"/>
      <c r="AI285" s="127"/>
      <c r="AJ285" s="127"/>
      <c r="AK285" s="127"/>
      <c r="AL285" s="127"/>
      <c r="AM285" s="127"/>
    </row>
    <row r="286" spans="1:39" s="75" customFormat="1" ht="15" customHeight="1" x14ac:dyDescent="0.25">
      <c r="A286" s="130"/>
      <c r="B286" s="130"/>
      <c r="C286" s="130"/>
      <c r="D286" s="130"/>
      <c r="E286" s="130"/>
      <c r="F286" s="130"/>
      <c r="G286" s="130"/>
      <c r="H286" s="130"/>
      <c r="I286" s="130"/>
      <c r="J286" s="130"/>
      <c r="K286" s="130"/>
      <c r="L286" s="130"/>
      <c r="M286" s="130"/>
      <c r="N286" s="130"/>
      <c r="O286" s="130"/>
      <c r="P286" s="130"/>
      <c r="Q286" s="130"/>
      <c r="R286" s="130"/>
      <c r="S286" s="130"/>
      <c r="T286" s="127"/>
      <c r="U286" s="127"/>
      <c r="V286" s="127"/>
      <c r="W286" s="127"/>
      <c r="X286" s="127"/>
      <c r="Y286" s="127"/>
      <c r="Z286" s="127"/>
      <c r="AA286" s="127"/>
      <c r="AB286" s="127"/>
      <c r="AC286" s="127"/>
      <c r="AD286" s="127"/>
      <c r="AE286" s="127"/>
      <c r="AF286" s="127"/>
      <c r="AG286" s="127"/>
      <c r="AH286" s="127"/>
      <c r="AI286" s="127"/>
      <c r="AJ286" s="127"/>
      <c r="AK286" s="127"/>
      <c r="AL286" s="127"/>
      <c r="AM286" s="127"/>
    </row>
    <row r="287" spans="1:39" ht="15" customHeight="1" x14ac:dyDescent="0.25">
      <c r="A287" s="130"/>
      <c r="B287" s="130"/>
      <c r="C287" s="130"/>
      <c r="D287" s="130"/>
      <c r="E287" s="130"/>
      <c r="F287" s="130"/>
      <c r="G287" s="130"/>
      <c r="H287" s="130"/>
      <c r="I287" s="130"/>
      <c r="J287" s="130"/>
      <c r="K287" s="130"/>
      <c r="L287" s="130"/>
      <c r="M287" s="130"/>
      <c r="N287" s="130"/>
      <c r="O287" s="130"/>
      <c r="P287" s="130"/>
      <c r="Q287" s="130"/>
      <c r="R287" s="130"/>
      <c r="S287" s="130"/>
      <c r="T287" s="127"/>
      <c r="U287" s="127"/>
      <c r="V287" s="127"/>
      <c r="W287" s="127"/>
      <c r="X287" s="127"/>
      <c r="Y287" s="127"/>
      <c r="Z287" s="127"/>
      <c r="AA287" s="127"/>
      <c r="AB287" s="127"/>
      <c r="AC287" s="127"/>
      <c r="AD287" s="127"/>
      <c r="AE287" s="127"/>
      <c r="AF287" s="127"/>
      <c r="AG287" s="127"/>
      <c r="AH287" s="127"/>
      <c r="AI287" s="127"/>
      <c r="AJ287" s="127"/>
      <c r="AK287" s="127"/>
      <c r="AL287" s="127"/>
      <c r="AM287" s="127"/>
    </row>
    <row r="288" spans="1:39" ht="15" customHeight="1" x14ac:dyDescent="0.25">
      <c r="A288" s="130"/>
      <c r="B288" s="130"/>
      <c r="C288" s="130"/>
      <c r="D288" s="130"/>
      <c r="E288" s="130"/>
      <c r="F288" s="130"/>
      <c r="G288" s="130"/>
      <c r="H288" s="130"/>
      <c r="I288" s="130"/>
      <c r="J288" s="130"/>
      <c r="K288" s="130"/>
      <c r="L288" s="130"/>
      <c r="M288" s="130"/>
      <c r="N288" s="130"/>
      <c r="O288" s="130"/>
      <c r="P288" s="130"/>
      <c r="Q288" s="130"/>
      <c r="R288" s="130"/>
      <c r="S288" s="130"/>
      <c r="T288" s="127"/>
      <c r="U288" s="127"/>
      <c r="V288" s="127"/>
      <c r="W288" s="127"/>
      <c r="X288" s="127"/>
      <c r="Y288" s="127"/>
      <c r="Z288" s="127"/>
      <c r="AA288" s="127"/>
      <c r="AB288" s="127"/>
      <c r="AC288" s="127"/>
      <c r="AD288" s="127"/>
      <c r="AE288" s="127"/>
      <c r="AF288" s="127"/>
      <c r="AG288" s="127"/>
      <c r="AH288" s="127"/>
      <c r="AI288" s="127"/>
      <c r="AJ288" s="127"/>
      <c r="AK288" s="127"/>
      <c r="AL288" s="127"/>
      <c r="AM288" s="127"/>
    </row>
    <row r="289" spans="1:39" ht="15" customHeight="1" x14ac:dyDescent="0.25">
      <c r="A289" s="130"/>
      <c r="B289" s="130"/>
      <c r="C289" s="130"/>
      <c r="D289" s="130"/>
      <c r="E289" s="130"/>
      <c r="F289" s="130"/>
      <c r="G289" s="130"/>
      <c r="H289" s="130"/>
      <c r="I289" s="130"/>
      <c r="J289" s="130"/>
      <c r="K289" s="130"/>
      <c r="L289" s="130"/>
      <c r="M289" s="130"/>
      <c r="N289" s="130"/>
      <c r="O289" s="130"/>
      <c r="P289" s="130"/>
      <c r="Q289" s="130"/>
      <c r="R289" s="130"/>
      <c r="S289" s="130"/>
      <c r="T289" s="127"/>
      <c r="U289" s="127"/>
      <c r="V289" s="127"/>
      <c r="W289" s="127"/>
      <c r="X289" s="127"/>
      <c r="Y289" s="127"/>
      <c r="Z289" s="127"/>
      <c r="AA289" s="127"/>
      <c r="AB289" s="127"/>
      <c r="AC289" s="127"/>
      <c r="AD289" s="127"/>
      <c r="AE289" s="127"/>
      <c r="AF289" s="127"/>
      <c r="AG289" s="127"/>
      <c r="AH289" s="127"/>
      <c r="AI289" s="127"/>
      <c r="AJ289" s="127"/>
      <c r="AK289" s="127"/>
      <c r="AL289" s="127"/>
      <c r="AM289" s="127"/>
    </row>
    <row r="290" spans="1:39" ht="15" customHeight="1" x14ac:dyDescent="0.25">
      <c r="A290" s="130"/>
      <c r="B290" s="130"/>
      <c r="C290" s="130"/>
      <c r="D290" s="130"/>
      <c r="E290" s="130"/>
      <c r="F290" s="130"/>
      <c r="G290" s="130"/>
      <c r="H290" s="130"/>
      <c r="I290" s="130"/>
      <c r="J290" s="130"/>
      <c r="K290" s="130"/>
      <c r="L290" s="130"/>
      <c r="M290" s="130"/>
      <c r="N290" s="130"/>
      <c r="O290" s="130"/>
      <c r="P290" s="130"/>
      <c r="Q290" s="130"/>
      <c r="R290" s="130"/>
      <c r="S290" s="130"/>
      <c r="T290" s="127"/>
      <c r="U290" s="127"/>
      <c r="V290" s="127"/>
      <c r="W290" s="127"/>
      <c r="X290" s="127"/>
      <c r="Y290" s="127"/>
      <c r="Z290" s="127"/>
      <c r="AA290" s="127"/>
      <c r="AB290" s="127"/>
      <c r="AC290" s="127"/>
      <c r="AD290" s="127"/>
      <c r="AE290" s="127"/>
      <c r="AF290" s="127"/>
      <c r="AG290" s="127"/>
      <c r="AH290" s="127"/>
      <c r="AI290" s="127"/>
      <c r="AJ290" s="127"/>
      <c r="AK290" s="127"/>
      <c r="AL290" s="127"/>
      <c r="AM290" s="127"/>
    </row>
    <row r="291" spans="1:39" ht="15" customHeight="1" x14ac:dyDescent="0.25">
      <c r="A291" s="130"/>
      <c r="B291" s="130"/>
      <c r="C291" s="130"/>
      <c r="D291" s="130"/>
      <c r="E291" s="130"/>
      <c r="F291" s="130"/>
      <c r="G291" s="130"/>
      <c r="H291" s="130"/>
      <c r="I291" s="130"/>
      <c r="J291" s="130"/>
      <c r="K291" s="130"/>
      <c r="L291" s="130"/>
      <c r="M291" s="130"/>
      <c r="N291" s="130"/>
      <c r="O291" s="130"/>
      <c r="P291" s="130"/>
      <c r="Q291" s="130"/>
      <c r="R291" s="130"/>
      <c r="S291" s="130"/>
      <c r="T291" s="127"/>
      <c r="U291" s="127"/>
      <c r="V291" s="127"/>
      <c r="W291" s="127"/>
      <c r="X291" s="127"/>
      <c r="Y291" s="127"/>
      <c r="Z291" s="127"/>
      <c r="AA291" s="127"/>
      <c r="AB291" s="127"/>
      <c r="AC291" s="127"/>
      <c r="AD291" s="127"/>
      <c r="AE291" s="127"/>
      <c r="AF291" s="127"/>
      <c r="AG291" s="127"/>
      <c r="AH291" s="127"/>
      <c r="AI291" s="127"/>
      <c r="AJ291" s="127"/>
      <c r="AK291" s="127"/>
      <c r="AL291" s="127"/>
      <c r="AM291" s="127"/>
    </row>
    <row r="292" spans="1:39" ht="15" customHeight="1" x14ac:dyDescent="0.25">
      <c r="A292" s="130"/>
      <c r="B292" s="130"/>
      <c r="C292" s="130"/>
      <c r="D292" s="130"/>
      <c r="E292" s="130"/>
      <c r="F292" s="130"/>
      <c r="G292" s="130"/>
      <c r="H292" s="130"/>
      <c r="I292" s="130"/>
      <c r="J292" s="130"/>
      <c r="K292" s="130"/>
      <c r="L292" s="130"/>
      <c r="M292" s="130"/>
      <c r="N292" s="130"/>
      <c r="O292" s="130"/>
      <c r="P292" s="130"/>
      <c r="Q292" s="130"/>
      <c r="R292" s="130"/>
      <c r="S292" s="130"/>
      <c r="T292" s="127"/>
      <c r="U292" s="127"/>
      <c r="V292" s="127"/>
      <c r="W292" s="127"/>
      <c r="X292" s="127"/>
      <c r="Y292" s="127"/>
      <c r="Z292" s="127"/>
      <c r="AA292" s="127"/>
      <c r="AB292" s="127"/>
      <c r="AC292" s="127"/>
      <c r="AD292" s="127"/>
      <c r="AE292" s="127"/>
      <c r="AF292" s="127"/>
      <c r="AG292" s="127"/>
      <c r="AH292" s="127"/>
      <c r="AI292" s="127"/>
      <c r="AJ292" s="127"/>
      <c r="AK292" s="127"/>
      <c r="AL292" s="127"/>
      <c r="AM292" s="127"/>
    </row>
    <row r="293" spans="1:39" ht="15" customHeight="1" x14ac:dyDescent="0.25">
      <c r="A293" s="130"/>
      <c r="B293" s="130"/>
      <c r="C293" s="130"/>
      <c r="D293" s="130"/>
      <c r="E293" s="130"/>
      <c r="F293" s="130"/>
      <c r="G293" s="130"/>
      <c r="H293" s="130"/>
      <c r="I293" s="130"/>
      <c r="J293" s="130"/>
      <c r="K293" s="130"/>
      <c r="L293" s="130"/>
      <c r="M293" s="130"/>
      <c r="N293" s="130"/>
      <c r="O293" s="130"/>
      <c r="P293" s="130"/>
      <c r="Q293" s="130"/>
      <c r="R293" s="130"/>
      <c r="S293" s="130"/>
      <c r="T293" s="127"/>
      <c r="U293" s="127"/>
      <c r="V293" s="127"/>
      <c r="W293" s="127"/>
      <c r="X293" s="127"/>
      <c r="Y293" s="127"/>
      <c r="Z293" s="127"/>
      <c r="AA293" s="127"/>
      <c r="AB293" s="127"/>
      <c r="AC293" s="127"/>
      <c r="AD293" s="127"/>
      <c r="AE293" s="127"/>
      <c r="AF293" s="127"/>
      <c r="AG293" s="127"/>
      <c r="AH293" s="127"/>
      <c r="AI293" s="127"/>
      <c r="AJ293" s="127"/>
      <c r="AK293" s="127"/>
      <c r="AL293" s="127"/>
      <c r="AM293" s="127"/>
    </row>
    <row r="294" spans="1:39" ht="15" customHeight="1" x14ac:dyDescent="0.25">
      <c r="A294" s="130"/>
      <c r="B294" s="130"/>
      <c r="C294" s="130"/>
      <c r="D294" s="130"/>
      <c r="E294" s="130"/>
      <c r="F294" s="130"/>
      <c r="G294" s="130"/>
      <c r="H294" s="130"/>
      <c r="I294" s="130"/>
      <c r="J294" s="130"/>
      <c r="K294" s="130"/>
      <c r="L294" s="130"/>
      <c r="M294" s="130"/>
      <c r="N294" s="130"/>
      <c r="O294" s="130"/>
      <c r="P294" s="130"/>
      <c r="Q294" s="130"/>
      <c r="R294" s="130"/>
      <c r="S294" s="130"/>
      <c r="T294" s="127"/>
      <c r="U294" s="127"/>
      <c r="V294" s="127"/>
      <c r="W294" s="127"/>
      <c r="X294" s="127"/>
      <c r="Y294" s="127"/>
      <c r="Z294" s="127"/>
      <c r="AA294" s="127"/>
      <c r="AB294" s="127"/>
      <c r="AC294" s="127"/>
      <c r="AD294" s="127"/>
      <c r="AE294" s="127"/>
      <c r="AF294" s="127"/>
      <c r="AG294" s="127"/>
      <c r="AH294" s="127"/>
      <c r="AI294" s="127"/>
      <c r="AJ294" s="127"/>
      <c r="AK294" s="127"/>
      <c r="AL294" s="127"/>
      <c r="AM294" s="127"/>
    </row>
    <row r="295" spans="1:39" ht="15" customHeight="1" x14ac:dyDescent="0.25">
      <c r="A295" s="130"/>
      <c r="B295" s="130"/>
      <c r="C295" s="130"/>
      <c r="D295" s="130"/>
      <c r="E295" s="130"/>
      <c r="F295" s="130"/>
      <c r="G295" s="130"/>
      <c r="H295" s="130"/>
      <c r="I295" s="130"/>
      <c r="J295" s="130"/>
      <c r="K295" s="130"/>
      <c r="L295" s="130"/>
      <c r="M295" s="130"/>
      <c r="N295" s="130"/>
      <c r="O295" s="130"/>
      <c r="P295" s="130"/>
      <c r="Q295" s="130"/>
      <c r="R295" s="130"/>
      <c r="S295" s="130"/>
      <c r="T295" s="127"/>
      <c r="U295" s="127"/>
      <c r="V295" s="127"/>
      <c r="W295" s="127"/>
      <c r="X295" s="127"/>
      <c r="Y295" s="127"/>
      <c r="Z295" s="127"/>
      <c r="AA295" s="127"/>
      <c r="AB295" s="127"/>
      <c r="AC295" s="127"/>
      <c r="AD295" s="127"/>
      <c r="AE295" s="127"/>
      <c r="AF295" s="127"/>
      <c r="AG295" s="127"/>
      <c r="AH295" s="127"/>
      <c r="AI295" s="127"/>
      <c r="AJ295" s="127"/>
      <c r="AK295" s="127"/>
      <c r="AL295" s="127"/>
      <c r="AM295" s="127"/>
    </row>
    <row r="296" spans="1:39" ht="15" customHeight="1" x14ac:dyDescent="0.25">
      <c r="A296" s="130"/>
      <c r="B296" s="130"/>
      <c r="C296" s="130"/>
      <c r="D296" s="130"/>
      <c r="E296" s="130"/>
      <c r="F296" s="130"/>
      <c r="G296" s="130"/>
      <c r="H296" s="130"/>
      <c r="I296" s="130"/>
      <c r="J296" s="130"/>
      <c r="K296" s="130"/>
      <c r="L296" s="130"/>
      <c r="M296" s="130"/>
      <c r="N296" s="130"/>
      <c r="O296" s="130"/>
      <c r="P296" s="130"/>
      <c r="Q296" s="130"/>
      <c r="R296" s="130"/>
      <c r="S296" s="130"/>
      <c r="T296" s="127"/>
      <c r="U296" s="127"/>
      <c r="V296" s="127"/>
      <c r="W296" s="127"/>
      <c r="X296" s="127"/>
      <c r="Y296" s="127"/>
      <c r="Z296" s="127"/>
      <c r="AA296" s="127"/>
      <c r="AB296" s="127"/>
      <c r="AC296" s="127"/>
      <c r="AD296" s="127"/>
      <c r="AE296" s="127"/>
      <c r="AF296" s="127"/>
      <c r="AG296" s="127"/>
      <c r="AH296" s="127"/>
      <c r="AI296" s="127"/>
      <c r="AJ296" s="127"/>
      <c r="AK296" s="127"/>
      <c r="AL296" s="127"/>
      <c r="AM296" s="127"/>
    </row>
    <row r="297" spans="1:39" ht="15" customHeight="1" x14ac:dyDescent="0.25">
      <c r="A297" s="130"/>
      <c r="B297" s="130"/>
      <c r="C297" s="130"/>
      <c r="D297" s="130"/>
      <c r="E297" s="130"/>
      <c r="F297" s="130"/>
      <c r="G297" s="130"/>
      <c r="H297" s="130"/>
      <c r="I297" s="130"/>
      <c r="J297" s="130"/>
      <c r="K297" s="130"/>
      <c r="L297" s="130"/>
      <c r="M297" s="130"/>
      <c r="N297" s="130"/>
      <c r="O297" s="130"/>
      <c r="P297" s="130"/>
      <c r="Q297" s="130"/>
      <c r="R297" s="130"/>
      <c r="S297" s="130"/>
      <c r="T297" s="127"/>
      <c r="U297" s="127"/>
      <c r="V297" s="127"/>
      <c r="W297" s="127"/>
      <c r="X297" s="127"/>
      <c r="Y297" s="127"/>
      <c r="Z297" s="127"/>
      <c r="AA297" s="127"/>
      <c r="AB297" s="127"/>
      <c r="AC297" s="127"/>
      <c r="AD297" s="127"/>
      <c r="AE297" s="127"/>
      <c r="AF297" s="127"/>
      <c r="AG297" s="127"/>
      <c r="AH297" s="127"/>
      <c r="AI297" s="127"/>
      <c r="AJ297" s="127"/>
      <c r="AK297" s="127"/>
      <c r="AL297" s="127"/>
      <c r="AM297" s="127"/>
    </row>
    <row r="298" spans="1:39" ht="15" customHeight="1" x14ac:dyDescent="0.25">
      <c r="A298" s="130"/>
      <c r="B298" s="130"/>
      <c r="C298" s="130"/>
      <c r="D298" s="130"/>
      <c r="E298" s="130"/>
      <c r="F298" s="130"/>
      <c r="G298" s="130"/>
      <c r="H298" s="130"/>
      <c r="I298" s="130"/>
      <c r="J298" s="130"/>
      <c r="K298" s="130"/>
      <c r="L298" s="130"/>
      <c r="M298" s="130"/>
      <c r="N298" s="130"/>
      <c r="O298" s="130"/>
      <c r="P298" s="130"/>
      <c r="Q298" s="130"/>
      <c r="R298" s="130"/>
      <c r="S298" s="130"/>
      <c r="T298" s="127"/>
      <c r="U298" s="127"/>
      <c r="V298" s="127"/>
      <c r="W298" s="127"/>
      <c r="X298" s="127"/>
      <c r="Y298" s="127"/>
      <c r="Z298" s="127"/>
      <c r="AA298" s="127"/>
      <c r="AB298" s="127"/>
      <c r="AC298" s="127"/>
      <c r="AD298" s="127"/>
      <c r="AE298" s="127"/>
      <c r="AF298" s="127"/>
      <c r="AG298" s="127"/>
      <c r="AH298" s="127"/>
      <c r="AI298" s="127"/>
      <c r="AJ298" s="127"/>
      <c r="AK298" s="127"/>
      <c r="AL298" s="127"/>
      <c r="AM298" s="127"/>
    </row>
    <row r="299" spans="1:39" ht="15" customHeight="1" x14ac:dyDescent="0.25">
      <c r="A299" s="130"/>
      <c r="B299" s="130"/>
      <c r="C299" s="130"/>
      <c r="D299" s="130"/>
      <c r="E299" s="130"/>
      <c r="F299" s="130"/>
      <c r="G299" s="130"/>
      <c r="H299" s="130"/>
      <c r="I299" s="130"/>
      <c r="J299" s="130"/>
      <c r="K299" s="130"/>
      <c r="L299" s="130"/>
      <c r="M299" s="130"/>
      <c r="N299" s="130"/>
      <c r="O299" s="130"/>
      <c r="P299" s="130"/>
      <c r="Q299" s="130"/>
      <c r="R299" s="130"/>
      <c r="S299" s="130"/>
      <c r="T299" s="127"/>
      <c r="U299" s="127"/>
      <c r="V299" s="127"/>
      <c r="W299" s="127"/>
      <c r="X299" s="127"/>
      <c r="Y299" s="127"/>
      <c r="Z299" s="127"/>
      <c r="AA299" s="127"/>
      <c r="AB299" s="127"/>
      <c r="AC299" s="127"/>
      <c r="AD299" s="127"/>
      <c r="AE299" s="127"/>
      <c r="AF299" s="127"/>
      <c r="AG299" s="127"/>
      <c r="AH299" s="127"/>
      <c r="AI299" s="127"/>
      <c r="AJ299" s="127"/>
      <c r="AK299" s="127"/>
      <c r="AL299" s="127"/>
      <c r="AM299" s="127"/>
    </row>
    <row r="300" spans="1:39" ht="15" customHeight="1" x14ac:dyDescent="0.25">
      <c r="A300" s="130"/>
      <c r="B300" s="130"/>
      <c r="C300" s="130"/>
      <c r="D300" s="130"/>
      <c r="E300" s="130"/>
      <c r="F300" s="130"/>
      <c r="G300" s="130"/>
      <c r="H300" s="130"/>
      <c r="I300" s="130"/>
      <c r="J300" s="130"/>
      <c r="K300" s="130"/>
      <c r="L300" s="130"/>
      <c r="M300" s="130"/>
      <c r="N300" s="130"/>
      <c r="O300" s="130"/>
      <c r="P300" s="130"/>
      <c r="Q300" s="130"/>
      <c r="R300" s="130"/>
      <c r="S300" s="130"/>
      <c r="T300" s="127"/>
      <c r="U300" s="127"/>
      <c r="V300" s="127"/>
      <c r="W300" s="127"/>
      <c r="X300" s="127"/>
      <c r="Y300" s="127"/>
      <c r="Z300" s="127"/>
      <c r="AA300" s="127"/>
      <c r="AB300" s="127"/>
      <c r="AC300" s="127"/>
      <c r="AD300" s="127"/>
      <c r="AE300" s="127"/>
      <c r="AF300" s="127"/>
      <c r="AG300" s="127"/>
      <c r="AH300" s="127"/>
      <c r="AI300" s="127"/>
      <c r="AJ300" s="127"/>
      <c r="AK300" s="127"/>
      <c r="AL300" s="127"/>
      <c r="AM300" s="127"/>
    </row>
    <row r="301" spans="1:39" ht="15" customHeight="1" x14ac:dyDescent="0.25">
      <c r="A301" s="130"/>
      <c r="B301" s="130"/>
      <c r="C301" s="130"/>
      <c r="D301" s="130"/>
      <c r="E301" s="130"/>
      <c r="F301" s="130"/>
      <c r="G301" s="130"/>
      <c r="H301" s="130"/>
      <c r="I301" s="130"/>
      <c r="J301" s="130"/>
      <c r="K301" s="130"/>
      <c r="L301" s="130"/>
      <c r="M301" s="130"/>
      <c r="N301" s="130"/>
      <c r="O301" s="130"/>
      <c r="P301" s="130"/>
      <c r="Q301" s="130"/>
      <c r="R301" s="130"/>
      <c r="S301" s="130"/>
      <c r="T301" s="127"/>
      <c r="U301" s="127"/>
      <c r="V301" s="127"/>
      <c r="W301" s="127"/>
      <c r="X301" s="127"/>
      <c r="Y301" s="127"/>
      <c r="Z301" s="127"/>
      <c r="AA301" s="127"/>
      <c r="AB301" s="127"/>
      <c r="AC301" s="127"/>
      <c r="AD301" s="127"/>
      <c r="AE301" s="127"/>
      <c r="AF301" s="127"/>
      <c r="AG301" s="127"/>
      <c r="AH301" s="127"/>
      <c r="AI301" s="127"/>
      <c r="AJ301" s="127"/>
      <c r="AK301" s="127"/>
      <c r="AL301" s="127"/>
      <c r="AM301" s="127"/>
    </row>
    <row r="302" spans="1:39" ht="15" customHeight="1" x14ac:dyDescent="0.25">
      <c r="A302" s="130"/>
      <c r="B302" s="130"/>
      <c r="C302" s="130"/>
      <c r="D302" s="130"/>
      <c r="E302" s="130"/>
      <c r="F302" s="130"/>
      <c r="G302" s="130"/>
      <c r="H302" s="130"/>
      <c r="I302" s="130"/>
      <c r="J302" s="130"/>
      <c r="K302" s="130"/>
      <c r="L302" s="130"/>
      <c r="M302" s="130"/>
      <c r="N302" s="130"/>
      <c r="O302" s="130"/>
      <c r="P302" s="130"/>
      <c r="Q302" s="130"/>
      <c r="R302" s="130"/>
      <c r="S302" s="130"/>
      <c r="T302" s="127"/>
      <c r="U302" s="127"/>
      <c r="V302" s="127"/>
      <c r="W302" s="127"/>
      <c r="X302" s="127"/>
      <c r="Y302" s="127"/>
      <c r="Z302" s="127"/>
      <c r="AA302" s="127"/>
      <c r="AB302" s="127"/>
      <c r="AC302" s="127"/>
      <c r="AD302" s="127"/>
      <c r="AE302" s="127"/>
      <c r="AF302" s="127"/>
      <c r="AG302" s="127"/>
      <c r="AH302" s="127"/>
      <c r="AI302" s="127"/>
      <c r="AJ302" s="127"/>
      <c r="AK302" s="127"/>
      <c r="AL302" s="127"/>
      <c r="AM302" s="127"/>
    </row>
    <row r="303" spans="1:39" ht="15" customHeight="1" x14ac:dyDescent="0.25">
      <c r="A303" s="130"/>
      <c r="B303" s="130"/>
      <c r="C303" s="130"/>
      <c r="D303" s="130"/>
      <c r="E303" s="130"/>
      <c r="F303" s="130"/>
      <c r="G303" s="130"/>
      <c r="H303" s="130"/>
      <c r="I303" s="130"/>
      <c r="J303" s="130"/>
      <c r="K303" s="130"/>
      <c r="L303" s="130"/>
      <c r="M303" s="130"/>
      <c r="N303" s="130"/>
      <c r="O303" s="130"/>
      <c r="P303" s="130"/>
      <c r="Q303" s="130"/>
      <c r="R303" s="130"/>
      <c r="S303" s="130"/>
      <c r="T303" s="127"/>
      <c r="U303" s="127"/>
      <c r="V303" s="127"/>
      <c r="W303" s="127"/>
      <c r="X303" s="127"/>
      <c r="Y303" s="127"/>
      <c r="Z303" s="127"/>
      <c r="AA303" s="127"/>
      <c r="AB303" s="127"/>
      <c r="AC303" s="127"/>
      <c r="AD303" s="127"/>
      <c r="AE303" s="127"/>
      <c r="AF303" s="127"/>
      <c r="AG303" s="127"/>
      <c r="AH303" s="127"/>
      <c r="AI303" s="127"/>
      <c r="AJ303" s="127"/>
      <c r="AK303" s="127"/>
      <c r="AL303" s="127"/>
      <c r="AM303" s="127"/>
    </row>
    <row r="304" spans="1:39" ht="15" customHeight="1" x14ac:dyDescent="0.25">
      <c r="A304" s="130"/>
      <c r="B304" s="130"/>
      <c r="C304" s="130"/>
      <c r="D304" s="130"/>
      <c r="E304" s="130"/>
      <c r="F304" s="130"/>
      <c r="G304" s="130"/>
      <c r="H304" s="130"/>
      <c r="I304" s="130"/>
      <c r="J304" s="130"/>
      <c r="K304" s="130"/>
      <c r="L304" s="130"/>
      <c r="M304" s="130"/>
      <c r="N304" s="130"/>
      <c r="O304" s="130"/>
      <c r="P304" s="130"/>
      <c r="Q304" s="130"/>
      <c r="R304" s="130"/>
      <c r="S304" s="130"/>
      <c r="T304" s="127"/>
      <c r="U304" s="127"/>
      <c r="V304" s="127"/>
      <c r="W304" s="127"/>
      <c r="X304" s="127"/>
      <c r="Y304" s="127"/>
      <c r="Z304" s="127"/>
      <c r="AA304" s="127"/>
      <c r="AB304" s="127"/>
      <c r="AC304" s="127"/>
      <c r="AD304" s="127"/>
      <c r="AE304" s="127"/>
      <c r="AF304" s="127"/>
      <c r="AG304" s="127"/>
      <c r="AH304" s="127"/>
      <c r="AI304" s="127"/>
      <c r="AJ304" s="127"/>
      <c r="AK304" s="127"/>
      <c r="AL304" s="127"/>
      <c r="AM304" s="127"/>
    </row>
    <row r="305" spans="1:39" ht="15" customHeight="1" x14ac:dyDescent="0.25">
      <c r="A305" s="130"/>
      <c r="B305" s="130"/>
      <c r="C305" s="130"/>
      <c r="D305" s="130"/>
      <c r="E305" s="130"/>
      <c r="F305" s="130"/>
      <c r="G305" s="130"/>
      <c r="H305" s="130"/>
      <c r="I305" s="130"/>
      <c r="J305" s="130"/>
      <c r="K305" s="130"/>
      <c r="L305" s="130"/>
      <c r="M305" s="130"/>
      <c r="N305" s="130"/>
      <c r="O305" s="130"/>
      <c r="P305" s="130"/>
      <c r="Q305" s="130"/>
      <c r="R305" s="130"/>
      <c r="S305" s="130"/>
      <c r="T305" s="127"/>
      <c r="U305" s="127"/>
      <c r="V305" s="127"/>
      <c r="W305" s="127"/>
      <c r="X305" s="127"/>
      <c r="Y305" s="127"/>
      <c r="Z305" s="127"/>
      <c r="AA305" s="127"/>
      <c r="AB305" s="127"/>
      <c r="AC305" s="127"/>
      <c r="AD305" s="127"/>
      <c r="AE305" s="127"/>
      <c r="AF305" s="127"/>
      <c r="AG305" s="127"/>
      <c r="AH305" s="127"/>
      <c r="AI305" s="127"/>
      <c r="AJ305" s="127"/>
      <c r="AK305" s="127"/>
      <c r="AL305" s="127"/>
      <c r="AM305" s="127"/>
    </row>
    <row r="306" spans="1:39" ht="15" customHeight="1" x14ac:dyDescent="0.25">
      <c r="A306" s="130"/>
      <c r="B306" s="130"/>
      <c r="C306" s="130"/>
      <c r="D306" s="130"/>
      <c r="E306" s="130"/>
      <c r="F306" s="130"/>
      <c r="G306" s="130"/>
      <c r="H306" s="130"/>
      <c r="I306" s="130"/>
      <c r="J306" s="130"/>
      <c r="K306" s="130"/>
      <c r="L306" s="130"/>
      <c r="M306" s="130"/>
      <c r="N306" s="130"/>
      <c r="O306" s="130"/>
      <c r="P306" s="130"/>
      <c r="Q306" s="130"/>
      <c r="R306" s="130"/>
      <c r="S306" s="130"/>
      <c r="T306" s="127"/>
      <c r="U306" s="127"/>
      <c r="V306" s="127"/>
      <c r="W306" s="127"/>
      <c r="X306" s="127"/>
      <c r="Y306" s="127"/>
      <c r="Z306" s="127"/>
      <c r="AA306" s="127"/>
      <c r="AB306" s="127"/>
      <c r="AC306" s="127"/>
      <c r="AD306" s="127"/>
      <c r="AE306" s="127"/>
      <c r="AF306" s="127"/>
      <c r="AG306" s="127"/>
      <c r="AH306" s="127"/>
      <c r="AI306" s="127"/>
      <c r="AJ306" s="127"/>
      <c r="AK306" s="127"/>
      <c r="AL306" s="127"/>
      <c r="AM306" s="127"/>
    </row>
    <row r="307" spans="1:39" ht="15" customHeight="1" x14ac:dyDescent="0.25">
      <c r="A307" s="130"/>
      <c r="B307" s="130"/>
      <c r="C307" s="130"/>
      <c r="D307" s="130"/>
      <c r="E307" s="130"/>
      <c r="F307" s="130"/>
      <c r="G307" s="130"/>
      <c r="H307" s="130"/>
      <c r="I307" s="130"/>
      <c r="J307" s="130"/>
      <c r="K307" s="130"/>
      <c r="L307" s="130"/>
      <c r="M307" s="130"/>
      <c r="N307" s="130"/>
      <c r="O307" s="130"/>
      <c r="P307" s="130"/>
      <c r="Q307" s="130"/>
      <c r="R307" s="130"/>
      <c r="S307" s="130"/>
      <c r="T307" s="127"/>
      <c r="U307" s="127"/>
      <c r="V307" s="127"/>
      <c r="W307" s="127"/>
      <c r="X307" s="127"/>
      <c r="Y307" s="127"/>
      <c r="Z307" s="127"/>
      <c r="AA307" s="127"/>
      <c r="AB307" s="127"/>
      <c r="AC307" s="127"/>
      <c r="AD307" s="127"/>
      <c r="AE307" s="127"/>
      <c r="AF307" s="127"/>
      <c r="AG307" s="127"/>
      <c r="AH307" s="127"/>
      <c r="AI307" s="127"/>
      <c r="AJ307" s="127"/>
      <c r="AK307" s="127"/>
      <c r="AL307" s="127"/>
      <c r="AM307" s="127"/>
    </row>
    <row r="308" spans="1:39" ht="15" customHeight="1" x14ac:dyDescent="0.25">
      <c r="A308" s="130"/>
      <c r="B308" s="130"/>
      <c r="C308" s="130"/>
      <c r="D308" s="130"/>
      <c r="E308" s="130"/>
      <c r="F308" s="130"/>
      <c r="G308" s="130"/>
      <c r="H308" s="130"/>
      <c r="I308" s="130"/>
      <c r="J308" s="130"/>
      <c r="K308" s="130"/>
      <c r="L308" s="130"/>
      <c r="M308" s="130"/>
      <c r="N308" s="130"/>
      <c r="O308" s="130"/>
      <c r="P308" s="130"/>
      <c r="Q308" s="130"/>
      <c r="R308" s="130"/>
      <c r="S308" s="130"/>
      <c r="T308" s="127"/>
      <c r="U308" s="127"/>
      <c r="V308" s="127"/>
      <c r="W308" s="127"/>
      <c r="X308" s="127"/>
      <c r="Y308" s="127"/>
      <c r="Z308" s="127"/>
      <c r="AA308" s="127"/>
      <c r="AB308" s="127"/>
      <c r="AC308" s="127"/>
      <c r="AD308" s="127"/>
      <c r="AE308" s="127"/>
      <c r="AF308" s="127"/>
      <c r="AG308" s="127"/>
      <c r="AH308" s="127"/>
      <c r="AI308" s="127"/>
      <c r="AJ308" s="127"/>
      <c r="AK308" s="127"/>
      <c r="AL308" s="127"/>
      <c r="AM308" s="127"/>
    </row>
    <row r="309" spans="1:39" ht="15" customHeight="1" x14ac:dyDescent="0.25">
      <c r="A309" s="130"/>
      <c r="B309" s="130"/>
      <c r="C309" s="130"/>
      <c r="D309" s="130"/>
      <c r="E309" s="130"/>
      <c r="F309" s="130"/>
      <c r="G309" s="130"/>
      <c r="H309" s="130"/>
      <c r="I309" s="130"/>
      <c r="J309" s="130"/>
      <c r="K309" s="130"/>
      <c r="L309" s="130"/>
      <c r="M309" s="130"/>
      <c r="N309" s="130"/>
      <c r="O309" s="130"/>
      <c r="P309" s="130"/>
      <c r="Q309" s="130"/>
      <c r="R309" s="130"/>
      <c r="S309" s="130"/>
      <c r="T309" s="127"/>
      <c r="U309" s="127"/>
      <c r="V309" s="127"/>
      <c r="W309" s="127"/>
      <c r="X309" s="127"/>
      <c r="Y309" s="127"/>
      <c r="Z309" s="127"/>
      <c r="AA309" s="127"/>
      <c r="AB309" s="127"/>
      <c r="AC309" s="127"/>
      <c r="AD309" s="127"/>
      <c r="AE309" s="127"/>
      <c r="AF309" s="127"/>
      <c r="AG309" s="127"/>
      <c r="AH309" s="127"/>
      <c r="AI309" s="127"/>
      <c r="AJ309" s="127"/>
      <c r="AK309" s="127"/>
      <c r="AL309" s="127"/>
      <c r="AM309" s="127"/>
    </row>
    <row r="310" spans="1:39" ht="15" customHeight="1" x14ac:dyDescent="0.25">
      <c r="A310" s="130"/>
      <c r="B310" s="130"/>
      <c r="C310" s="130"/>
      <c r="D310" s="130"/>
      <c r="E310" s="130"/>
      <c r="F310" s="130"/>
      <c r="G310" s="130"/>
      <c r="H310" s="130"/>
      <c r="I310" s="130"/>
      <c r="J310" s="130"/>
      <c r="K310" s="130"/>
      <c r="L310" s="130"/>
      <c r="M310" s="130"/>
      <c r="N310" s="130"/>
      <c r="O310" s="130"/>
      <c r="P310" s="130"/>
      <c r="Q310" s="130"/>
      <c r="R310" s="130"/>
      <c r="S310" s="130"/>
      <c r="T310" s="127"/>
      <c r="U310" s="127"/>
      <c r="V310" s="127"/>
      <c r="W310" s="127"/>
      <c r="X310" s="127"/>
      <c r="Y310" s="127"/>
      <c r="Z310" s="127"/>
      <c r="AA310" s="127"/>
      <c r="AB310" s="127"/>
      <c r="AC310" s="127"/>
      <c r="AD310" s="127"/>
      <c r="AE310" s="127"/>
      <c r="AF310" s="127"/>
      <c r="AG310" s="127"/>
      <c r="AH310" s="127"/>
      <c r="AI310" s="127"/>
      <c r="AJ310" s="127"/>
      <c r="AK310" s="127"/>
      <c r="AL310" s="127"/>
      <c r="AM310" s="127"/>
    </row>
    <row r="311" spans="1:39" ht="15" customHeight="1" x14ac:dyDescent="0.25">
      <c r="A311" s="130"/>
      <c r="B311" s="130"/>
      <c r="C311" s="130"/>
      <c r="D311" s="130"/>
      <c r="E311" s="130"/>
      <c r="F311" s="130"/>
      <c r="G311" s="130"/>
      <c r="H311" s="130"/>
      <c r="I311" s="130"/>
      <c r="J311" s="130"/>
      <c r="K311" s="130"/>
      <c r="L311" s="130"/>
      <c r="M311" s="130"/>
      <c r="N311" s="130"/>
      <c r="O311" s="130"/>
      <c r="P311" s="130"/>
      <c r="Q311" s="130"/>
      <c r="R311" s="130"/>
      <c r="S311" s="130"/>
      <c r="T311" s="127"/>
      <c r="U311" s="127"/>
      <c r="V311" s="127"/>
      <c r="W311" s="127"/>
      <c r="X311" s="127"/>
      <c r="Y311" s="127"/>
      <c r="Z311" s="127"/>
      <c r="AA311" s="127"/>
      <c r="AB311" s="127"/>
      <c r="AC311" s="127"/>
      <c r="AD311" s="127"/>
      <c r="AE311" s="127"/>
      <c r="AF311" s="127"/>
      <c r="AG311" s="127"/>
      <c r="AH311" s="127"/>
      <c r="AI311" s="127"/>
      <c r="AJ311" s="127"/>
      <c r="AK311" s="127"/>
      <c r="AL311" s="127"/>
      <c r="AM311" s="127"/>
    </row>
    <row r="312" spans="1:39" ht="15" customHeight="1" x14ac:dyDescent="0.25">
      <c r="A312" s="130"/>
      <c r="B312" s="130"/>
      <c r="C312" s="130"/>
      <c r="D312" s="130"/>
      <c r="E312" s="130"/>
      <c r="F312" s="130"/>
      <c r="G312" s="130"/>
      <c r="H312" s="130"/>
      <c r="I312" s="130"/>
      <c r="J312" s="130"/>
      <c r="K312" s="130"/>
      <c r="L312" s="130"/>
      <c r="M312" s="130"/>
      <c r="N312" s="130"/>
      <c r="O312" s="130"/>
      <c r="P312" s="130"/>
      <c r="Q312" s="130"/>
      <c r="R312" s="130"/>
      <c r="S312" s="130"/>
      <c r="T312" s="127"/>
      <c r="U312" s="127"/>
      <c r="V312" s="127"/>
      <c r="W312" s="127"/>
      <c r="X312" s="127"/>
      <c r="Y312" s="127"/>
      <c r="Z312" s="127"/>
      <c r="AA312" s="127"/>
      <c r="AB312" s="127"/>
      <c r="AC312" s="127"/>
      <c r="AD312" s="127"/>
      <c r="AE312" s="127"/>
      <c r="AF312" s="127"/>
      <c r="AG312" s="127"/>
      <c r="AH312" s="127"/>
      <c r="AI312" s="127"/>
      <c r="AJ312" s="127"/>
      <c r="AK312" s="127"/>
      <c r="AL312" s="127"/>
      <c r="AM312" s="127"/>
    </row>
    <row r="313" spans="1:39" ht="15" customHeight="1" x14ac:dyDescent="0.25">
      <c r="A313" s="130"/>
      <c r="B313" s="130"/>
      <c r="C313" s="130"/>
      <c r="D313" s="130"/>
      <c r="E313" s="130"/>
      <c r="F313" s="130"/>
      <c r="G313" s="130"/>
      <c r="H313" s="130"/>
      <c r="I313" s="130"/>
      <c r="J313" s="130"/>
      <c r="K313" s="130"/>
      <c r="L313" s="130"/>
      <c r="M313" s="130"/>
      <c r="N313" s="130"/>
      <c r="O313" s="130"/>
      <c r="P313" s="130"/>
      <c r="Q313" s="130"/>
      <c r="R313" s="130"/>
      <c r="S313" s="130"/>
      <c r="T313" s="127"/>
      <c r="U313" s="127"/>
      <c r="V313" s="127"/>
      <c r="W313" s="127"/>
      <c r="X313" s="127"/>
      <c r="Y313" s="127"/>
      <c r="Z313" s="127"/>
      <c r="AA313" s="127"/>
      <c r="AB313" s="127"/>
      <c r="AC313" s="127"/>
      <c r="AD313" s="127"/>
      <c r="AE313" s="127"/>
      <c r="AF313" s="127"/>
      <c r="AG313" s="127"/>
      <c r="AH313" s="127"/>
      <c r="AI313" s="127"/>
      <c r="AJ313" s="127"/>
      <c r="AK313" s="127"/>
      <c r="AL313" s="127"/>
      <c r="AM313" s="127"/>
    </row>
    <row r="314" spans="1:39" ht="15" customHeight="1" x14ac:dyDescent="0.25">
      <c r="A314" s="130"/>
      <c r="B314" s="130"/>
      <c r="C314" s="130"/>
      <c r="D314" s="130"/>
      <c r="E314" s="130"/>
      <c r="F314" s="130"/>
      <c r="G314" s="130"/>
      <c r="H314" s="130"/>
      <c r="I314" s="130"/>
      <c r="J314" s="130"/>
      <c r="K314" s="130"/>
      <c r="L314" s="130"/>
      <c r="M314" s="130"/>
      <c r="N314" s="130"/>
      <c r="O314" s="130"/>
      <c r="P314" s="130"/>
      <c r="Q314" s="130"/>
      <c r="R314" s="130"/>
      <c r="S314" s="130"/>
      <c r="T314" s="127"/>
      <c r="U314" s="127"/>
      <c r="V314" s="127"/>
      <c r="W314" s="127"/>
      <c r="X314" s="127"/>
      <c r="Y314" s="127"/>
      <c r="Z314" s="127"/>
      <c r="AA314" s="127"/>
      <c r="AB314" s="127"/>
      <c r="AC314" s="127"/>
      <c r="AD314" s="127"/>
      <c r="AE314" s="127"/>
      <c r="AF314" s="127"/>
      <c r="AG314" s="127"/>
      <c r="AH314" s="127"/>
      <c r="AI314" s="127"/>
      <c r="AJ314" s="127"/>
      <c r="AK314" s="127"/>
      <c r="AL314" s="127"/>
      <c r="AM314" s="127"/>
    </row>
    <row r="315" spans="1:39" ht="15" customHeight="1" x14ac:dyDescent="0.25">
      <c r="A315" s="130"/>
      <c r="B315" s="130"/>
      <c r="C315" s="130"/>
      <c r="D315" s="130"/>
      <c r="E315" s="130"/>
      <c r="F315" s="130"/>
      <c r="G315" s="130"/>
      <c r="H315" s="130"/>
      <c r="I315" s="130"/>
      <c r="J315" s="130"/>
      <c r="K315" s="130"/>
      <c r="L315" s="130"/>
      <c r="M315" s="130"/>
      <c r="N315" s="130"/>
      <c r="O315" s="130"/>
      <c r="P315" s="130"/>
      <c r="Q315" s="130"/>
      <c r="R315" s="130"/>
      <c r="S315" s="130"/>
      <c r="T315" s="127"/>
      <c r="U315" s="127"/>
      <c r="V315" s="127"/>
      <c r="W315" s="127"/>
      <c r="X315" s="127"/>
      <c r="Y315" s="127"/>
      <c r="Z315" s="127"/>
      <c r="AA315" s="127"/>
      <c r="AB315" s="127"/>
      <c r="AC315" s="127"/>
      <c r="AD315" s="127"/>
      <c r="AE315" s="127"/>
      <c r="AF315" s="127"/>
      <c r="AG315" s="127"/>
      <c r="AH315" s="127"/>
      <c r="AI315" s="127"/>
      <c r="AJ315" s="127"/>
      <c r="AK315" s="127"/>
      <c r="AL315" s="127"/>
      <c r="AM315" s="127"/>
    </row>
    <row r="316" spans="1:39" ht="15" customHeight="1" x14ac:dyDescent="0.25">
      <c r="A316" s="130"/>
      <c r="B316" s="130"/>
      <c r="C316" s="130"/>
      <c r="D316" s="130"/>
      <c r="E316" s="130"/>
      <c r="F316" s="130"/>
      <c r="G316" s="130"/>
      <c r="H316" s="130"/>
      <c r="I316" s="130"/>
      <c r="J316" s="130"/>
      <c r="K316" s="130"/>
      <c r="L316" s="130"/>
      <c r="M316" s="130"/>
      <c r="N316" s="130"/>
      <c r="O316" s="130"/>
      <c r="P316" s="130"/>
      <c r="Q316" s="130"/>
      <c r="R316" s="130"/>
      <c r="S316" s="130"/>
      <c r="T316" s="127"/>
      <c r="U316" s="127"/>
      <c r="V316" s="127"/>
      <c r="W316" s="127"/>
      <c r="X316" s="127"/>
      <c r="Y316" s="127"/>
      <c r="Z316" s="127"/>
      <c r="AA316" s="127"/>
      <c r="AB316" s="127"/>
      <c r="AC316" s="127"/>
      <c r="AD316" s="127"/>
      <c r="AE316" s="127"/>
      <c r="AF316" s="127"/>
      <c r="AG316" s="127"/>
      <c r="AH316" s="127"/>
      <c r="AI316" s="127"/>
      <c r="AJ316" s="127"/>
      <c r="AK316" s="127"/>
      <c r="AL316" s="127"/>
      <c r="AM316" s="127"/>
    </row>
    <row r="317" spans="1:39" ht="15" customHeight="1" x14ac:dyDescent="0.25">
      <c r="A317" s="130"/>
      <c r="B317" s="130"/>
      <c r="C317" s="130"/>
      <c r="D317" s="130"/>
      <c r="E317" s="130"/>
      <c r="F317" s="130"/>
      <c r="G317" s="130"/>
      <c r="H317" s="130"/>
      <c r="I317" s="130"/>
      <c r="J317" s="130"/>
      <c r="K317" s="130"/>
      <c r="L317" s="130"/>
      <c r="M317" s="130"/>
      <c r="N317" s="130"/>
      <c r="O317" s="130"/>
      <c r="P317" s="130"/>
      <c r="Q317" s="130"/>
      <c r="R317" s="130"/>
      <c r="S317" s="130"/>
      <c r="T317" s="127"/>
      <c r="U317" s="127"/>
      <c r="V317" s="127"/>
      <c r="W317" s="127"/>
      <c r="X317" s="127"/>
      <c r="Y317" s="127"/>
      <c r="Z317" s="127"/>
      <c r="AA317" s="127"/>
      <c r="AB317" s="127"/>
      <c r="AC317" s="127"/>
      <c r="AD317" s="127"/>
      <c r="AE317" s="127"/>
      <c r="AF317" s="127"/>
      <c r="AG317" s="127"/>
      <c r="AH317" s="127"/>
      <c r="AI317" s="127"/>
      <c r="AJ317" s="127"/>
      <c r="AK317" s="127"/>
      <c r="AL317" s="127"/>
      <c r="AM317" s="127"/>
    </row>
    <row r="318" spans="1:39" ht="15" customHeight="1" x14ac:dyDescent="0.25">
      <c r="A318" s="130"/>
      <c r="B318" s="130"/>
      <c r="C318" s="130"/>
      <c r="D318" s="130"/>
      <c r="E318" s="130"/>
      <c r="F318" s="130"/>
      <c r="G318" s="130"/>
      <c r="H318" s="130"/>
      <c r="I318" s="130"/>
      <c r="J318" s="130"/>
      <c r="K318" s="130"/>
      <c r="L318" s="130"/>
      <c r="M318" s="130"/>
      <c r="N318" s="130"/>
      <c r="O318" s="130"/>
      <c r="P318" s="130"/>
      <c r="Q318" s="130"/>
      <c r="R318" s="130"/>
      <c r="S318" s="130"/>
      <c r="T318" s="127"/>
      <c r="U318" s="127"/>
      <c r="V318" s="127"/>
      <c r="W318" s="127"/>
      <c r="X318" s="127"/>
      <c r="Y318" s="127"/>
      <c r="Z318" s="127"/>
      <c r="AA318" s="127"/>
      <c r="AB318" s="127"/>
      <c r="AC318" s="127"/>
      <c r="AD318" s="127"/>
      <c r="AE318" s="127"/>
      <c r="AF318" s="127"/>
      <c r="AG318" s="127"/>
      <c r="AH318" s="127"/>
      <c r="AI318" s="127"/>
      <c r="AJ318" s="127"/>
      <c r="AK318" s="127"/>
      <c r="AL318" s="127"/>
      <c r="AM318" s="127"/>
    </row>
    <row r="319" spans="1:39" ht="15" customHeight="1" x14ac:dyDescent="0.25">
      <c r="A319" s="130"/>
      <c r="B319" s="130"/>
      <c r="C319" s="130"/>
      <c r="D319" s="130"/>
      <c r="E319" s="130"/>
      <c r="F319" s="130"/>
      <c r="G319" s="130"/>
      <c r="H319" s="130"/>
      <c r="I319" s="130"/>
      <c r="J319" s="130"/>
      <c r="K319" s="130"/>
      <c r="L319" s="130"/>
      <c r="M319" s="130"/>
      <c r="N319" s="130"/>
      <c r="O319" s="130"/>
      <c r="P319" s="130"/>
      <c r="Q319" s="130"/>
      <c r="R319" s="130"/>
      <c r="S319" s="130"/>
      <c r="T319" s="127"/>
      <c r="U319" s="127"/>
      <c r="V319" s="127"/>
      <c r="W319" s="127"/>
      <c r="X319" s="127"/>
      <c r="Y319" s="127"/>
      <c r="Z319" s="127"/>
      <c r="AA319" s="127"/>
      <c r="AB319" s="127"/>
      <c r="AC319" s="127"/>
      <c r="AD319" s="127"/>
      <c r="AE319" s="127"/>
      <c r="AF319" s="127"/>
      <c r="AG319" s="127"/>
      <c r="AH319" s="127"/>
      <c r="AI319" s="127"/>
      <c r="AJ319" s="127"/>
      <c r="AK319" s="127"/>
      <c r="AL319" s="127"/>
      <c r="AM319" s="127"/>
    </row>
    <row r="320" spans="1:39" ht="15" customHeight="1" x14ac:dyDescent="0.25">
      <c r="A320" s="130"/>
      <c r="B320" s="130"/>
      <c r="C320" s="130"/>
      <c r="D320" s="130"/>
      <c r="E320" s="130"/>
      <c r="F320" s="130"/>
      <c r="G320" s="130"/>
      <c r="H320" s="130"/>
      <c r="I320" s="130"/>
      <c r="J320" s="130"/>
      <c r="K320" s="130"/>
      <c r="L320" s="130"/>
      <c r="M320" s="130"/>
      <c r="N320" s="130"/>
      <c r="O320" s="130"/>
      <c r="P320" s="130"/>
      <c r="Q320" s="130"/>
      <c r="R320" s="130"/>
      <c r="S320" s="130"/>
      <c r="T320" s="127"/>
      <c r="U320" s="127"/>
      <c r="V320" s="127"/>
      <c r="W320" s="127"/>
      <c r="X320" s="127"/>
      <c r="Y320" s="127"/>
      <c r="Z320" s="127"/>
      <c r="AA320" s="127"/>
      <c r="AB320" s="127"/>
      <c r="AC320" s="127"/>
      <c r="AD320" s="127"/>
      <c r="AE320" s="127"/>
      <c r="AF320" s="127"/>
      <c r="AG320" s="127"/>
      <c r="AH320" s="127"/>
      <c r="AI320" s="127"/>
      <c r="AJ320" s="127"/>
      <c r="AK320" s="127"/>
      <c r="AL320" s="127"/>
      <c r="AM320" s="127"/>
    </row>
    <row r="321" spans="1:39" ht="15" customHeight="1" x14ac:dyDescent="0.25">
      <c r="A321" s="130"/>
      <c r="B321" s="130"/>
      <c r="C321" s="130"/>
      <c r="D321" s="130"/>
      <c r="E321" s="130"/>
      <c r="F321" s="130"/>
      <c r="G321" s="130"/>
      <c r="H321" s="130"/>
      <c r="I321" s="130"/>
      <c r="J321" s="130"/>
      <c r="K321" s="130"/>
      <c r="L321" s="130"/>
      <c r="M321" s="130"/>
      <c r="N321" s="130"/>
      <c r="O321" s="130"/>
      <c r="P321" s="130"/>
      <c r="Q321" s="130"/>
      <c r="R321" s="130"/>
      <c r="S321" s="130"/>
      <c r="T321" s="127"/>
      <c r="U321" s="127"/>
      <c r="V321" s="127"/>
      <c r="W321" s="127"/>
      <c r="X321" s="127"/>
      <c r="Y321" s="127"/>
      <c r="Z321" s="127"/>
      <c r="AA321" s="127"/>
      <c r="AB321" s="127"/>
      <c r="AC321" s="127"/>
      <c r="AD321" s="127"/>
      <c r="AE321" s="127"/>
      <c r="AF321" s="127"/>
      <c r="AG321" s="127"/>
      <c r="AH321" s="127"/>
      <c r="AI321" s="127"/>
      <c r="AJ321" s="127"/>
      <c r="AK321" s="127"/>
      <c r="AL321" s="127"/>
      <c r="AM321" s="127"/>
    </row>
    <row r="322" spans="1:39" ht="15" customHeight="1" x14ac:dyDescent="0.25">
      <c r="A322" s="130"/>
      <c r="B322" s="130"/>
      <c r="C322" s="130"/>
      <c r="D322" s="130"/>
      <c r="E322" s="130"/>
      <c r="F322" s="130"/>
      <c r="G322" s="130"/>
      <c r="H322" s="130"/>
      <c r="I322" s="130"/>
      <c r="J322" s="130"/>
      <c r="K322" s="130"/>
      <c r="L322" s="130"/>
      <c r="M322" s="130"/>
      <c r="N322" s="130"/>
      <c r="O322" s="130"/>
      <c r="P322" s="130"/>
      <c r="Q322" s="130"/>
      <c r="R322" s="130"/>
      <c r="S322" s="130"/>
      <c r="T322" s="127"/>
      <c r="U322" s="127"/>
      <c r="V322" s="127"/>
      <c r="W322" s="127"/>
      <c r="X322" s="127"/>
      <c r="Y322" s="127"/>
      <c r="Z322" s="127"/>
      <c r="AA322" s="127"/>
      <c r="AB322" s="127"/>
      <c r="AC322" s="127"/>
      <c r="AD322" s="127"/>
      <c r="AE322" s="127"/>
      <c r="AF322" s="127"/>
      <c r="AG322" s="127"/>
      <c r="AH322" s="127"/>
      <c r="AI322" s="127"/>
      <c r="AJ322" s="127"/>
      <c r="AK322" s="127"/>
      <c r="AL322" s="127"/>
      <c r="AM322" s="127"/>
    </row>
    <row r="323" spans="1:39" ht="15" customHeight="1" x14ac:dyDescent="0.25">
      <c r="A323" s="130"/>
      <c r="B323" s="130"/>
      <c r="C323" s="130"/>
      <c r="D323" s="130"/>
      <c r="E323" s="130"/>
      <c r="F323" s="130"/>
      <c r="G323" s="130"/>
      <c r="H323" s="130"/>
      <c r="I323" s="130"/>
      <c r="J323" s="130"/>
      <c r="K323" s="130"/>
      <c r="L323" s="130"/>
      <c r="M323" s="130"/>
      <c r="N323" s="130"/>
      <c r="O323" s="130"/>
      <c r="P323" s="130"/>
      <c r="Q323" s="130"/>
      <c r="R323" s="130"/>
      <c r="S323" s="130"/>
      <c r="T323" s="127"/>
      <c r="U323" s="127"/>
      <c r="V323" s="127"/>
      <c r="W323" s="127"/>
      <c r="X323" s="127"/>
      <c r="Y323" s="127"/>
      <c r="Z323" s="127"/>
      <c r="AA323" s="127"/>
      <c r="AB323" s="127"/>
      <c r="AC323" s="127"/>
      <c r="AD323" s="127"/>
      <c r="AE323" s="127"/>
      <c r="AF323" s="127"/>
      <c r="AG323" s="127"/>
      <c r="AH323" s="127"/>
      <c r="AI323" s="127"/>
      <c r="AJ323" s="127"/>
      <c r="AK323" s="127"/>
      <c r="AL323" s="127"/>
      <c r="AM323" s="127"/>
    </row>
    <row r="324" spans="1:39" ht="15" customHeight="1" x14ac:dyDescent="0.25">
      <c r="A324" s="130"/>
      <c r="B324" s="130"/>
      <c r="C324" s="130"/>
      <c r="D324" s="130"/>
      <c r="E324" s="130"/>
      <c r="F324" s="130"/>
      <c r="G324" s="130"/>
      <c r="H324" s="130"/>
      <c r="I324" s="130"/>
      <c r="J324" s="130"/>
      <c r="K324" s="130"/>
      <c r="L324" s="130"/>
      <c r="M324" s="130"/>
      <c r="N324" s="130"/>
      <c r="O324" s="130"/>
      <c r="P324" s="130"/>
      <c r="Q324" s="130"/>
      <c r="R324" s="130"/>
      <c r="S324" s="130"/>
      <c r="T324" s="127"/>
      <c r="U324" s="127"/>
      <c r="V324" s="127"/>
      <c r="W324" s="127"/>
      <c r="X324" s="127"/>
      <c r="Y324" s="127"/>
      <c r="Z324" s="127"/>
      <c r="AA324" s="127"/>
      <c r="AB324" s="127"/>
      <c r="AC324" s="127"/>
      <c r="AD324" s="127"/>
      <c r="AE324" s="127"/>
      <c r="AF324" s="127"/>
      <c r="AG324" s="127"/>
      <c r="AH324" s="127"/>
      <c r="AI324" s="127"/>
      <c r="AJ324" s="127"/>
      <c r="AK324" s="127"/>
      <c r="AL324" s="127"/>
      <c r="AM324" s="127"/>
    </row>
    <row r="325" spans="1:39" ht="15" customHeight="1" x14ac:dyDescent="0.25">
      <c r="A325" s="130"/>
      <c r="B325" s="130"/>
      <c r="C325" s="130"/>
      <c r="D325" s="130"/>
      <c r="E325" s="130"/>
      <c r="F325" s="130"/>
      <c r="G325" s="130"/>
      <c r="H325" s="130"/>
      <c r="I325" s="130"/>
      <c r="J325" s="130"/>
      <c r="K325" s="130"/>
      <c r="L325" s="130"/>
      <c r="M325" s="130"/>
      <c r="N325" s="130"/>
      <c r="O325" s="130"/>
      <c r="P325" s="130"/>
      <c r="Q325" s="130"/>
      <c r="R325" s="130"/>
      <c r="S325" s="130"/>
      <c r="T325" s="127"/>
      <c r="U325" s="127"/>
      <c r="V325" s="127"/>
      <c r="W325" s="127"/>
      <c r="X325" s="127"/>
      <c r="Y325" s="127"/>
      <c r="Z325" s="127"/>
      <c r="AA325" s="127"/>
      <c r="AB325" s="127"/>
      <c r="AC325" s="127"/>
      <c r="AD325" s="127"/>
      <c r="AE325" s="127"/>
      <c r="AF325" s="127"/>
      <c r="AG325" s="127"/>
      <c r="AH325" s="127"/>
      <c r="AI325" s="127"/>
      <c r="AJ325" s="127"/>
      <c r="AK325" s="127"/>
      <c r="AL325" s="127"/>
      <c r="AM325" s="127"/>
    </row>
    <row r="326" spans="1:39" ht="15" customHeight="1" x14ac:dyDescent="0.25">
      <c r="A326" s="130"/>
      <c r="B326" s="130"/>
      <c r="C326" s="130"/>
      <c r="D326" s="130"/>
      <c r="E326" s="130"/>
      <c r="F326" s="130"/>
      <c r="G326" s="130"/>
      <c r="H326" s="130"/>
      <c r="I326" s="130"/>
      <c r="J326" s="130"/>
      <c r="K326" s="130"/>
      <c r="L326" s="130"/>
      <c r="M326" s="130"/>
      <c r="N326" s="130"/>
      <c r="O326" s="130"/>
      <c r="P326" s="130"/>
      <c r="Q326" s="130"/>
      <c r="R326" s="130"/>
      <c r="S326" s="130"/>
      <c r="T326" s="127"/>
      <c r="U326" s="127"/>
      <c r="V326" s="127"/>
      <c r="W326" s="127"/>
      <c r="X326" s="127"/>
      <c r="Y326" s="127"/>
      <c r="Z326" s="127"/>
      <c r="AA326" s="127"/>
      <c r="AB326" s="127"/>
      <c r="AC326" s="127"/>
      <c r="AD326" s="127"/>
      <c r="AE326" s="127"/>
      <c r="AF326" s="127"/>
      <c r="AG326" s="127"/>
      <c r="AH326" s="127"/>
      <c r="AI326" s="127"/>
      <c r="AJ326" s="127"/>
      <c r="AK326" s="127"/>
      <c r="AL326" s="127"/>
      <c r="AM326" s="127"/>
    </row>
    <row r="327" spans="1:39" ht="15" customHeight="1" x14ac:dyDescent="0.25">
      <c r="A327" s="130"/>
      <c r="B327" s="130"/>
      <c r="C327" s="130"/>
      <c r="D327" s="130"/>
      <c r="E327" s="130"/>
      <c r="F327" s="130"/>
      <c r="G327" s="130"/>
      <c r="H327" s="130"/>
      <c r="I327" s="130"/>
      <c r="J327" s="130"/>
      <c r="K327" s="130"/>
      <c r="L327" s="130"/>
      <c r="M327" s="130"/>
      <c r="N327" s="130"/>
      <c r="O327" s="130"/>
      <c r="P327" s="130"/>
      <c r="Q327" s="130"/>
      <c r="R327" s="130"/>
      <c r="S327" s="130"/>
      <c r="T327" s="127"/>
      <c r="U327" s="127"/>
      <c r="V327" s="127"/>
      <c r="W327" s="127"/>
      <c r="X327" s="127"/>
      <c r="Y327" s="127"/>
      <c r="Z327" s="127"/>
      <c r="AA327" s="127"/>
      <c r="AB327" s="127"/>
      <c r="AC327" s="127"/>
      <c r="AD327" s="127"/>
      <c r="AE327" s="127"/>
      <c r="AF327" s="127"/>
      <c r="AG327" s="127"/>
      <c r="AH327" s="127"/>
      <c r="AI327" s="127"/>
      <c r="AJ327" s="127"/>
      <c r="AK327" s="127"/>
      <c r="AL327" s="127"/>
      <c r="AM327" s="127"/>
    </row>
    <row r="328" spans="1:39" ht="15" customHeight="1" x14ac:dyDescent="0.25">
      <c r="A328" s="130"/>
      <c r="B328" s="130"/>
      <c r="C328" s="130"/>
      <c r="D328" s="130"/>
      <c r="E328" s="130"/>
      <c r="F328" s="130"/>
      <c r="G328" s="130"/>
      <c r="H328" s="130"/>
      <c r="I328" s="130"/>
      <c r="J328" s="130"/>
      <c r="K328" s="130"/>
      <c r="L328" s="130"/>
      <c r="M328" s="130"/>
      <c r="N328" s="130"/>
      <c r="O328" s="130"/>
      <c r="P328" s="130"/>
      <c r="Q328" s="130"/>
      <c r="R328" s="130"/>
      <c r="S328" s="130"/>
      <c r="T328" s="127"/>
      <c r="U328" s="127"/>
      <c r="V328" s="127"/>
      <c r="W328" s="127"/>
      <c r="X328" s="127"/>
      <c r="Y328" s="127"/>
      <c r="Z328" s="127"/>
      <c r="AA328" s="127"/>
      <c r="AB328" s="127"/>
      <c r="AC328" s="127"/>
      <c r="AD328" s="127"/>
      <c r="AE328" s="127"/>
      <c r="AF328" s="127"/>
      <c r="AG328" s="127"/>
      <c r="AH328" s="127"/>
      <c r="AI328" s="127"/>
      <c r="AJ328" s="127"/>
      <c r="AK328" s="127"/>
      <c r="AL328" s="127"/>
      <c r="AM328" s="127"/>
    </row>
    <row r="329" spans="1:39" ht="15" customHeight="1" x14ac:dyDescent="0.25">
      <c r="A329" s="130"/>
      <c r="B329" s="130"/>
      <c r="C329" s="130"/>
      <c r="D329" s="130"/>
      <c r="E329" s="130"/>
      <c r="F329" s="130"/>
      <c r="G329" s="130"/>
      <c r="H329" s="130"/>
      <c r="I329" s="130"/>
      <c r="J329" s="130"/>
      <c r="K329" s="130"/>
      <c r="L329" s="130"/>
      <c r="M329" s="130"/>
      <c r="N329" s="130"/>
      <c r="O329" s="130"/>
      <c r="P329" s="130"/>
      <c r="Q329" s="130"/>
      <c r="R329" s="130"/>
      <c r="S329" s="130"/>
      <c r="T329" s="127"/>
      <c r="U329" s="127"/>
      <c r="V329" s="127"/>
      <c r="W329" s="127"/>
      <c r="X329" s="127"/>
      <c r="Y329" s="127"/>
      <c r="Z329" s="127"/>
      <c r="AA329" s="127"/>
      <c r="AB329" s="127"/>
      <c r="AC329" s="127"/>
      <c r="AD329" s="127"/>
      <c r="AE329" s="127"/>
      <c r="AF329" s="127"/>
      <c r="AG329" s="127"/>
      <c r="AH329" s="127"/>
      <c r="AI329" s="127"/>
      <c r="AJ329" s="127"/>
      <c r="AK329" s="127"/>
      <c r="AL329" s="127"/>
      <c r="AM329" s="127"/>
    </row>
    <row r="330" spans="1:39" ht="15" customHeight="1" x14ac:dyDescent="0.25">
      <c r="A330" s="130"/>
      <c r="B330" s="130"/>
      <c r="C330" s="130"/>
      <c r="D330" s="130"/>
      <c r="E330" s="130"/>
      <c r="F330" s="130"/>
      <c r="G330" s="130"/>
      <c r="H330" s="130"/>
      <c r="I330" s="130"/>
      <c r="J330" s="130"/>
      <c r="K330" s="130"/>
      <c r="L330" s="130"/>
      <c r="M330" s="130"/>
      <c r="N330" s="130"/>
      <c r="O330" s="130"/>
      <c r="P330" s="130"/>
      <c r="Q330" s="130"/>
      <c r="R330" s="130"/>
      <c r="S330" s="130"/>
      <c r="T330" s="127"/>
      <c r="U330" s="127"/>
      <c r="V330" s="127"/>
      <c r="W330" s="127"/>
      <c r="X330" s="127"/>
      <c r="Y330" s="127"/>
      <c r="Z330" s="127"/>
      <c r="AA330" s="127"/>
      <c r="AB330" s="127"/>
      <c r="AC330" s="127"/>
      <c r="AD330" s="127"/>
      <c r="AE330" s="127"/>
      <c r="AF330" s="127"/>
      <c r="AG330" s="127"/>
      <c r="AH330" s="127"/>
      <c r="AI330" s="127"/>
      <c r="AJ330" s="127"/>
      <c r="AK330" s="127"/>
      <c r="AL330" s="127"/>
      <c r="AM330" s="127"/>
    </row>
    <row r="331" spans="1:39" ht="15" customHeight="1" x14ac:dyDescent="0.25">
      <c r="A331" s="130"/>
      <c r="B331" s="130"/>
      <c r="C331" s="130"/>
      <c r="D331" s="130"/>
      <c r="E331" s="130"/>
      <c r="F331" s="130"/>
      <c r="G331" s="130"/>
      <c r="H331" s="130"/>
      <c r="I331" s="130"/>
      <c r="J331" s="130"/>
      <c r="K331" s="130"/>
      <c r="L331" s="130"/>
      <c r="M331" s="130"/>
      <c r="N331" s="130"/>
      <c r="O331" s="130"/>
      <c r="P331" s="130"/>
      <c r="Q331" s="130"/>
      <c r="R331" s="130"/>
      <c r="S331" s="130"/>
      <c r="T331" s="127"/>
      <c r="U331" s="127"/>
      <c r="V331" s="127"/>
      <c r="W331" s="127"/>
      <c r="X331" s="127"/>
      <c r="Y331" s="127"/>
      <c r="Z331" s="127"/>
      <c r="AA331" s="127"/>
      <c r="AB331" s="127"/>
      <c r="AC331" s="127"/>
      <c r="AD331" s="127"/>
      <c r="AE331" s="127"/>
      <c r="AF331" s="127"/>
      <c r="AG331" s="127"/>
      <c r="AH331" s="127"/>
      <c r="AI331" s="127"/>
      <c r="AJ331" s="127"/>
      <c r="AK331" s="127"/>
      <c r="AL331" s="127"/>
      <c r="AM331" s="127"/>
    </row>
    <row r="332" spans="1:39" ht="15" customHeight="1" x14ac:dyDescent="0.25">
      <c r="A332" s="130"/>
      <c r="B332" s="130"/>
      <c r="C332" s="130"/>
      <c r="D332" s="130"/>
      <c r="E332" s="130"/>
      <c r="F332" s="130"/>
      <c r="G332" s="130"/>
      <c r="H332" s="130"/>
      <c r="I332" s="130"/>
      <c r="J332" s="130"/>
      <c r="K332" s="130"/>
      <c r="L332" s="130"/>
      <c r="M332" s="130"/>
      <c r="N332" s="130"/>
      <c r="O332" s="130"/>
      <c r="P332" s="130"/>
      <c r="Q332" s="130"/>
      <c r="R332" s="130"/>
      <c r="S332" s="130"/>
      <c r="T332" s="127"/>
      <c r="U332" s="127"/>
      <c r="V332" s="127"/>
      <c r="W332" s="127"/>
      <c r="X332" s="127"/>
      <c r="Y332" s="127"/>
      <c r="Z332" s="127"/>
      <c r="AA332" s="127"/>
      <c r="AB332" s="127"/>
      <c r="AC332" s="127"/>
      <c r="AD332" s="127"/>
      <c r="AE332" s="127"/>
      <c r="AF332" s="127"/>
      <c r="AG332" s="127"/>
      <c r="AH332" s="127"/>
      <c r="AI332" s="127"/>
      <c r="AJ332" s="127"/>
      <c r="AK332" s="127"/>
      <c r="AL332" s="127"/>
      <c r="AM332" s="127"/>
    </row>
    <row r="333" spans="1:39" ht="15" customHeight="1" x14ac:dyDescent="0.25">
      <c r="A333" s="130"/>
      <c r="B333" s="130"/>
      <c r="C333" s="130"/>
      <c r="D333" s="130"/>
      <c r="E333" s="130"/>
      <c r="F333" s="130"/>
      <c r="G333" s="130"/>
      <c r="H333" s="130"/>
      <c r="I333" s="130"/>
      <c r="J333" s="130"/>
      <c r="K333" s="130"/>
      <c r="L333" s="130"/>
      <c r="M333" s="130"/>
      <c r="N333" s="130"/>
      <c r="O333" s="130"/>
      <c r="P333" s="130"/>
      <c r="Q333" s="130"/>
      <c r="R333" s="130"/>
      <c r="S333" s="130"/>
      <c r="T333" s="127"/>
      <c r="U333" s="127"/>
      <c r="V333" s="127"/>
      <c r="W333" s="127"/>
      <c r="X333" s="127"/>
      <c r="Y333" s="127"/>
      <c r="Z333" s="127"/>
      <c r="AA333" s="127"/>
      <c r="AB333" s="127"/>
      <c r="AC333" s="127"/>
      <c r="AD333" s="127"/>
      <c r="AE333" s="127"/>
      <c r="AF333" s="127"/>
      <c r="AG333" s="127"/>
      <c r="AH333" s="127"/>
      <c r="AI333" s="127"/>
      <c r="AJ333" s="127"/>
      <c r="AK333" s="127"/>
      <c r="AL333" s="127"/>
      <c r="AM333" s="127"/>
    </row>
    <row r="334" spans="1:39" ht="15" customHeight="1" x14ac:dyDescent="0.25">
      <c r="A334" s="130"/>
      <c r="B334" s="130"/>
      <c r="C334" s="130"/>
      <c r="D334" s="130"/>
      <c r="E334" s="130"/>
      <c r="F334" s="130"/>
      <c r="G334" s="130"/>
      <c r="H334" s="130"/>
      <c r="I334" s="130"/>
      <c r="J334" s="130"/>
      <c r="K334" s="130"/>
      <c r="L334" s="130"/>
      <c r="M334" s="130"/>
      <c r="N334" s="130"/>
      <c r="O334" s="130"/>
      <c r="P334" s="130"/>
      <c r="Q334" s="130"/>
      <c r="R334" s="130"/>
      <c r="S334" s="130"/>
      <c r="T334" s="127"/>
      <c r="U334" s="127"/>
      <c r="V334" s="127"/>
      <c r="W334" s="127"/>
      <c r="X334" s="127"/>
      <c r="Y334" s="127"/>
      <c r="Z334" s="127"/>
      <c r="AA334" s="127"/>
      <c r="AB334" s="127"/>
      <c r="AC334" s="127"/>
      <c r="AD334" s="127"/>
      <c r="AE334" s="127"/>
      <c r="AF334" s="127"/>
      <c r="AG334" s="127"/>
      <c r="AH334" s="127"/>
      <c r="AI334" s="127"/>
      <c r="AJ334" s="127"/>
      <c r="AK334" s="127"/>
      <c r="AL334" s="127"/>
      <c r="AM334" s="127"/>
    </row>
    <row r="335" spans="1:39" ht="15" customHeight="1" x14ac:dyDescent="0.25">
      <c r="A335" s="130"/>
      <c r="B335" s="130"/>
      <c r="C335" s="130"/>
      <c r="D335" s="130"/>
      <c r="E335" s="130"/>
      <c r="F335" s="130"/>
      <c r="G335" s="130"/>
      <c r="H335" s="130"/>
      <c r="I335" s="130"/>
      <c r="J335" s="130"/>
      <c r="K335" s="130"/>
      <c r="L335" s="130"/>
      <c r="M335" s="130"/>
      <c r="N335" s="130"/>
      <c r="O335" s="130"/>
      <c r="P335" s="130"/>
      <c r="Q335" s="130"/>
      <c r="R335" s="130"/>
      <c r="S335" s="130"/>
      <c r="T335" s="127"/>
      <c r="U335" s="127"/>
      <c r="V335" s="127"/>
      <c r="W335" s="127"/>
      <c r="X335" s="127"/>
      <c r="Y335" s="127"/>
      <c r="Z335" s="127"/>
      <c r="AA335" s="127"/>
      <c r="AB335" s="127"/>
      <c r="AC335" s="127"/>
      <c r="AD335" s="127"/>
      <c r="AE335" s="127"/>
      <c r="AF335" s="127"/>
      <c r="AG335" s="127"/>
      <c r="AH335" s="127"/>
      <c r="AI335" s="127"/>
      <c r="AJ335" s="127"/>
      <c r="AK335" s="127"/>
      <c r="AL335" s="127"/>
      <c r="AM335" s="127"/>
    </row>
    <row r="336" spans="1:39" ht="15" customHeight="1" x14ac:dyDescent="0.25">
      <c r="A336" s="130"/>
      <c r="B336" s="130"/>
      <c r="C336" s="130"/>
      <c r="D336" s="130"/>
      <c r="E336" s="130"/>
      <c r="F336" s="130"/>
      <c r="G336" s="130"/>
      <c r="H336" s="130"/>
      <c r="I336" s="130"/>
      <c r="J336" s="130"/>
      <c r="K336" s="130"/>
      <c r="L336" s="130"/>
      <c r="M336" s="130"/>
      <c r="N336" s="130"/>
      <c r="O336" s="130"/>
      <c r="P336" s="130"/>
      <c r="Q336" s="130"/>
      <c r="R336" s="130"/>
      <c r="S336" s="130"/>
      <c r="T336" s="127"/>
      <c r="U336" s="127"/>
      <c r="V336" s="127"/>
      <c r="W336" s="127"/>
      <c r="X336" s="127"/>
      <c r="Y336" s="127"/>
      <c r="Z336" s="127"/>
      <c r="AA336" s="127"/>
      <c r="AB336" s="127"/>
      <c r="AC336" s="127"/>
      <c r="AD336" s="127"/>
      <c r="AE336" s="127"/>
      <c r="AF336" s="127"/>
      <c r="AG336" s="127"/>
      <c r="AH336" s="127"/>
      <c r="AI336" s="127"/>
      <c r="AJ336" s="127"/>
      <c r="AK336" s="127"/>
      <c r="AL336" s="127"/>
      <c r="AM336" s="127"/>
    </row>
    <row r="337" spans="1:39" ht="15" customHeight="1" x14ac:dyDescent="0.25">
      <c r="A337" s="130"/>
      <c r="B337" s="130"/>
      <c r="C337" s="130"/>
      <c r="D337" s="130"/>
      <c r="E337" s="130"/>
      <c r="F337" s="130"/>
      <c r="G337" s="130"/>
      <c r="H337" s="130"/>
      <c r="I337" s="130"/>
      <c r="J337" s="130"/>
      <c r="K337" s="130"/>
      <c r="L337" s="130"/>
      <c r="M337" s="130"/>
      <c r="N337" s="130"/>
      <c r="O337" s="130"/>
      <c r="P337" s="130"/>
      <c r="Q337" s="130"/>
      <c r="R337" s="130"/>
      <c r="S337" s="130"/>
      <c r="T337" s="127"/>
      <c r="U337" s="127"/>
      <c r="V337" s="127"/>
      <c r="W337" s="127"/>
      <c r="X337" s="127"/>
      <c r="Y337" s="127"/>
      <c r="Z337" s="127"/>
      <c r="AA337" s="127"/>
      <c r="AB337" s="127"/>
      <c r="AC337" s="127"/>
      <c r="AD337" s="127"/>
      <c r="AE337" s="127"/>
      <c r="AF337" s="127"/>
      <c r="AG337" s="127"/>
      <c r="AH337" s="127"/>
      <c r="AI337" s="127"/>
      <c r="AJ337" s="127"/>
      <c r="AK337" s="127"/>
      <c r="AL337" s="127"/>
      <c r="AM337" s="127"/>
    </row>
    <row r="338" spans="1:39" ht="15" customHeight="1" x14ac:dyDescent="0.25">
      <c r="A338" s="130"/>
      <c r="B338" s="130"/>
      <c r="C338" s="130"/>
      <c r="D338" s="130"/>
      <c r="E338" s="130"/>
      <c r="F338" s="130"/>
      <c r="G338" s="130"/>
      <c r="H338" s="130"/>
      <c r="I338" s="130"/>
      <c r="J338" s="130"/>
      <c r="K338" s="130"/>
      <c r="L338" s="130"/>
      <c r="M338" s="130"/>
      <c r="N338" s="130"/>
      <c r="O338" s="130"/>
      <c r="P338" s="130"/>
      <c r="Q338" s="130"/>
      <c r="R338" s="130"/>
      <c r="S338" s="130"/>
      <c r="T338" s="127"/>
      <c r="U338" s="127"/>
      <c r="V338" s="127"/>
      <c r="W338" s="127"/>
      <c r="X338" s="127"/>
      <c r="Y338" s="127"/>
      <c r="Z338" s="127"/>
      <c r="AA338" s="127"/>
      <c r="AB338" s="127"/>
      <c r="AC338" s="127"/>
      <c r="AD338" s="127"/>
      <c r="AE338" s="127"/>
      <c r="AF338" s="127"/>
      <c r="AG338" s="127"/>
      <c r="AH338" s="127"/>
      <c r="AI338" s="127"/>
      <c r="AJ338" s="127"/>
      <c r="AK338" s="127"/>
      <c r="AL338" s="127"/>
      <c r="AM338" s="127"/>
    </row>
    <row r="339" spans="1:39" ht="15" customHeight="1" x14ac:dyDescent="0.25">
      <c r="A339" s="130"/>
      <c r="B339" s="130"/>
      <c r="C339" s="130"/>
      <c r="D339" s="130"/>
      <c r="E339" s="130"/>
      <c r="F339" s="130"/>
      <c r="G339" s="130"/>
      <c r="H339" s="130"/>
      <c r="I339" s="130"/>
      <c r="J339" s="130"/>
      <c r="K339" s="130"/>
      <c r="L339" s="130"/>
      <c r="M339" s="130"/>
      <c r="N339" s="130"/>
      <c r="O339" s="130"/>
      <c r="P339" s="130"/>
      <c r="Q339" s="130"/>
      <c r="R339" s="130"/>
      <c r="S339" s="130"/>
      <c r="T339" s="127"/>
      <c r="U339" s="127"/>
      <c r="V339" s="127"/>
      <c r="W339" s="127"/>
      <c r="X339" s="127"/>
      <c r="Y339" s="127"/>
      <c r="Z339" s="127"/>
      <c r="AA339" s="127"/>
      <c r="AB339" s="127"/>
      <c r="AC339" s="127"/>
      <c r="AD339" s="127"/>
      <c r="AE339" s="127"/>
      <c r="AF339" s="127"/>
      <c r="AG339" s="127"/>
      <c r="AH339" s="127"/>
      <c r="AI339" s="127"/>
      <c r="AJ339" s="127"/>
      <c r="AK339" s="127"/>
      <c r="AL339" s="127"/>
      <c r="AM339" s="127"/>
    </row>
    <row r="340" spans="1:39" ht="15" customHeight="1" x14ac:dyDescent="0.25">
      <c r="A340" s="130"/>
      <c r="B340" s="130"/>
      <c r="C340" s="130"/>
      <c r="D340" s="130"/>
      <c r="E340" s="130"/>
      <c r="F340" s="130"/>
      <c r="G340" s="130"/>
      <c r="H340" s="130"/>
      <c r="I340" s="130"/>
      <c r="J340" s="130"/>
      <c r="K340" s="130"/>
      <c r="L340" s="130"/>
      <c r="M340" s="130"/>
      <c r="N340" s="130"/>
      <c r="O340" s="130"/>
      <c r="P340" s="130"/>
      <c r="Q340" s="130"/>
      <c r="R340" s="130"/>
      <c r="S340" s="130"/>
      <c r="T340" s="127"/>
      <c r="U340" s="127"/>
      <c r="V340" s="127"/>
      <c r="W340" s="127"/>
      <c r="X340" s="127"/>
      <c r="Y340" s="127"/>
      <c r="Z340" s="127"/>
      <c r="AA340" s="127"/>
      <c r="AB340" s="127"/>
      <c r="AC340" s="127"/>
      <c r="AD340" s="127"/>
      <c r="AE340" s="127"/>
      <c r="AF340" s="127"/>
      <c r="AG340" s="127"/>
      <c r="AH340" s="127"/>
      <c r="AI340" s="127"/>
      <c r="AJ340" s="127"/>
      <c r="AK340" s="127"/>
      <c r="AL340" s="127"/>
      <c r="AM340" s="127"/>
    </row>
    <row r="341" spans="1:39" ht="15" customHeight="1" x14ac:dyDescent="0.25">
      <c r="A341" s="130"/>
      <c r="B341" s="130"/>
      <c r="C341" s="130"/>
      <c r="D341" s="130"/>
      <c r="E341" s="130"/>
      <c r="F341" s="130"/>
      <c r="G341" s="130"/>
      <c r="H341" s="130"/>
      <c r="I341" s="130"/>
      <c r="J341" s="130"/>
      <c r="K341" s="130"/>
      <c r="L341" s="130"/>
      <c r="M341" s="130"/>
      <c r="N341" s="130"/>
      <c r="O341" s="130"/>
      <c r="P341" s="130"/>
      <c r="Q341" s="130"/>
      <c r="R341" s="130"/>
      <c r="S341" s="130"/>
      <c r="T341" s="127"/>
      <c r="U341" s="127"/>
      <c r="V341" s="127"/>
      <c r="W341" s="127"/>
      <c r="X341" s="127"/>
      <c r="Y341" s="127"/>
      <c r="Z341" s="127"/>
      <c r="AA341" s="127"/>
      <c r="AB341" s="127"/>
      <c r="AC341" s="127"/>
      <c r="AD341" s="127"/>
      <c r="AE341" s="127"/>
      <c r="AF341" s="127"/>
      <c r="AG341" s="127"/>
      <c r="AH341" s="127"/>
      <c r="AI341" s="127"/>
      <c r="AJ341" s="127"/>
      <c r="AK341" s="127"/>
      <c r="AL341" s="127"/>
      <c r="AM341" s="127"/>
    </row>
    <row r="342" spans="1:39" ht="15" customHeight="1" x14ac:dyDescent="0.25">
      <c r="A342" s="130"/>
      <c r="B342" s="130"/>
      <c r="C342" s="130"/>
      <c r="D342" s="130"/>
      <c r="E342" s="130"/>
      <c r="F342" s="130"/>
      <c r="G342" s="130"/>
      <c r="H342" s="130"/>
      <c r="I342" s="130"/>
      <c r="J342" s="130"/>
      <c r="K342" s="130"/>
      <c r="L342" s="130"/>
      <c r="M342" s="130"/>
      <c r="N342" s="130"/>
      <c r="O342" s="130"/>
      <c r="P342" s="130"/>
      <c r="Q342" s="130"/>
      <c r="R342" s="130"/>
      <c r="S342" s="130"/>
      <c r="T342" s="127"/>
      <c r="U342" s="127"/>
      <c r="V342" s="127"/>
      <c r="W342" s="127"/>
      <c r="X342" s="127"/>
      <c r="Y342" s="127"/>
      <c r="Z342" s="127"/>
      <c r="AA342" s="127"/>
      <c r="AB342" s="127"/>
      <c r="AC342" s="127"/>
      <c r="AD342" s="127"/>
      <c r="AE342" s="127"/>
      <c r="AF342" s="127"/>
      <c r="AG342" s="127"/>
      <c r="AH342" s="127"/>
      <c r="AI342" s="127"/>
      <c r="AJ342" s="127"/>
      <c r="AK342" s="127"/>
      <c r="AL342" s="127"/>
      <c r="AM342" s="127"/>
    </row>
    <row r="343" spans="1:39" ht="15" customHeight="1" x14ac:dyDescent="0.25">
      <c r="A343" s="130"/>
      <c r="B343" s="130"/>
      <c r="C343" s="130"/>
      <c r="D343" s="130"/>
      <c r="E343" s="130"/>
      <c r="F343" s="130"/>
      <c r="G343" s="130"/>
      <c r="H343" s="130"/>
      <c r="I343" s="130"/>
      <c r="J343" s="130"/>
      <c r="K343" s="130"/>
      <c r="L343" s="130"/>
      <c r="M343" s="130"/>
      <c r="N343" s="130"/>
      <c r="O343" s="130"/>
      <c r="P343" s="130"/>
      <c r="Q343" s="130"/>
      <c r="R343" s="130"/>
      <c r="S343" s="130"/>
      <c r="T343" s="127"/>
      <c r="U343" s="127"/>
      <c r="V343" s="127"/>
      <c r="W343" s="127"/>
      <c r="X343" s="127"/>
      <c r="Y343" s="127"/>
      <c r="Z343" s="127"/>
      <c r="AA343" s="127"/>
      <c r="AB343" s="127"/>
      <c r="AC343" s="127"/>
      <c r="AD343" s="127"/>
      <c r="AE343" s="127"/>
      <c r="AF343" s="127"/>
      <c r="AG343" s="127"/>
      <c r="AH343" s="127"/>
      <c r="AI343" s="127"/>
      <c r="AJ343" s="127"/>
      <c r="AK343" s="127"/>
      <c r="AL343" s="127"/>
      <c r="AM343" s="127"/>
    </row>
    <row r="344" spans="1:39" ht="15" customHeight="1" x14ac:dyDescent="0.25">
      <c r="A344" s="130"/>
      <c r="B344" s="130"/>
      <c r="C344" s="130"/>
      <c r="D344" s="130"/>
      <c r="E344" s="130"/>
      <c r="F344" s="130"/>
      <c r="G344" s="130"/>
      <c r="H344" s="130"/>
      <c r="I344" s="130"/>
      <c r="J344" s="130"/>
      <c r="K344" s="130"/>
      <c r="L344" s="130"/>
      <c r="M344" s="130"/>
      <c r="N344" s="130"/>
      <c r="O344" s="130"/>
      <c r="P344" s="130"/>
      <c r="Q344" s="130"/>
      <c r="R344" s="130"/>
      <c r="S344" s="130"/>
      <c r="T344" s="127"/>
      <c r="U344" s="127"/>
      <c r="V344" s="127"/>
      <c r="W344" s="127"/>
      <c r="X344" s="127"/>
      <c r="Y344" s="127"/>
      <c r="Z344" s="127"/>
      <c r="AA344" s="127"/>
      <c r="AB344" s="127"/>
      <c r="AC344" s="127"/>
      <c r="AD344" s="127"/>
      <c r="AE344" s="127"/>
      <c r="AF344" s="127"/>
      <c r="AG344" s="127"/>
      <c r="AH344" s="127"/>
      <c r="AI344" s="127"/>
      <c r="AJ344" s="127"/>
      <c r="AK344" s="127"/>
      <c r="AL344" s="127"/>
      <c r="AM344" s="127"/>
    </row>
    <row r="345" spans="1:39" ht="15" customHeight="1" x14ac:dyDescent="0.25">
      <c r="A345" s="130"/>
      <c r="B345" s="130"/>
      <c r="C345" s="130"/>
      <c r="D345" s="130"/>
      <c r="E345" s="130"/>
      <c r="F345" s="130"/>
      <c r="G345" s="130"/>
      <c r="H345" s="130"/>
      <c r="I345" s="130"/>
      <c r="J345" s="130"/>
      <c r="K345" s="130"/>
      <c r="L345" s="130"/>
      <c r="M345" s="130"/>
      <c r="N345" s="130"/>
      <c r="O345" s="130"/>
      <c r="P345" s="130"/>
      <c r="Q345" s="130"/>
      <c r="R345" s="130"/>
      <c r="S345" s="130"/>
      <c r="T345" s="127"/>
      <c r="U345" s="127"/>
      <c r="V345" s="127"/>
      <c r="W345" s="127"/>
      <c r="X345" s="127"/>
      <c r="Y345" s="127"/>
      <c r="Z345" s="127"/>
      <c r="AA345" s="127"/>
      <c r="AB345" s="127"/>
      <c r="AC345" s="127"/>
      <c r="AD345" s="127"/>
      <c r="AE345" s="127"/>
      <c r="AF345" s="127"/>
      <c r="AG345" s="127"/>
      <c r="AH345" s="127"/>
      <c r="AI345" s="127"/>
      <c r="AJ345" s="127"/>
      <c r="AK345" s="127"/>
      <c r="AL345" s="127"/>
      <c r="AM345" s="127"/>
    </row>
    <row r="346" spans="1:39" ht="15" customHeight="1" x14ac:dyDescent="0.25">
      <c r="A346" s="130"/>
      <c r="B346" s="130"/>
      <c r="C346" s="130"/>
      <c r="D346" s="130"/>
      <c r="E346" s="130"/>
      <c r="F346" s="130"/>
      <c r="G346" s="130"/>
      <c r="H346" s="130"/>
      <c r="I346" s="130"/>
      <c r="J346" s="130"/>
      <c r="K346" s="130"/>
      <c r="L346" s="130"/>
      <c r="M346" s="130"/>
      <c r="N346" s="130"/>
      <c r="O346" s="130"/>
      <c r="P346" s="130"/>
      <c r="Q346" s="130"/>
      <c r="R346" s="130"/>
      <c r="S346" s="130"/>
      <c r="T346" s="127"/>
      <c r="U346" s="127"/>
      <c r="V346" s="127"/>
      <c r="W346" s="127"/>
      <c r="X346" s="127"/>
      <c r="Y346" s="127"/>
      <c r="Z346" s="127"/>
      <c r="AA346" s="127"/>
      <c r="AB346" s="127"/>
      <c r="AC346" s="127"/>
      <c r="AD346" s="127"/>
      <c r="AE346" s="127"/>
      <c r="AF346" s="127"/>
      <c r="AG346" s="127"/>
      <c r="AH346" s="127"/>
      <c r="AI346" s="127"/>
      <c r="AJ346" s="127"/>
      <c r="AK346" s="127"/>
      <c r="AL346" s="127"/>
      <c r="AM346" s="127"/>
    </row>
    <row r="347" spans="1:39" ht="15" customHeight="1" x14ac:dyDescent="0.25">
      <c r="A347" s="130"/>
      <c r="B347" s="130"/>
      <c r="C347" s="130"/>
      <c r="D347" s="130"/>
      <c r="E347" s="130"/>
      <c r="F347" s="130"/>
      <c r="G347" s="130"/>
      <c r="H347" s="130"/>
      <c r="I347" s="130"/>
      <c r="J347" s="130"/>
      <c r="K347" s="130"/>
      <c r="L347" s="130"/>
      <c r="M347" s="130"/>
      <c r="N347" s="130"/>
      <c r="O347" s="130"/>
      <c r="P347" s="130"/>
      <c r="Q347" s="130"/>
      <c r="R347" s="130"/>
      <c r="S347" s="130"/>
      <c r="T347" s="127"/>
      <c r="U347" s="127"/>
      <c r="V347" s="127"/>
      <c r="W347" s="127"/>
      <c r="X347" s="127"/>
      <c r="Y347" s="127"/>
      <c r="Z347" s="127"/>
      <c r="AA347" s="127"/>
      <c r="AB347" s="127"/>
      <c r="AC347" s="127"/>
      <c r="AD347" s="127"/>
      <c r="AE347" s="127"/>
      <c r="AF347" s="127"/>
      <c r="AG347" s="127"/>
      <c r="AH347" s="127"/>
      <c r="AI347" s="127"/>
      <c r="AJ347" s="127"/>
      <c r="AK347" s="127"/>
      <c r="AL347" s="127"/>
      <c r="AM347" s="127"/>
    </row>
    <row r="348" spans="1:39" ht="15" customHeight="1" x14ac:dyDescent="0.25">
      <c r="A348" s="130"/>
      <c r="B348" s="130"/>
      <c r="C348" s="130"/>
      <c r="D348" s="130"/>
      <c r="E348" s="130"/>
      <c r="F348" s="130"/>
      <c r="G348" s="130"/>
      <c r="H348" s="130"/>
      <c r="I348" s="130"/>
      <c r="J348" s="130"/>
      <c r="K348" s="130"/>
      <c r="L348" s="130"/>
      <c r="M348" s="130"/>
      <c r="N348" s="130"/>
      <c r="O348" s="130"/>
      <c r="P348" s="130"/>
      <c r="Q348" s="130"/>
      <c r="R348" s="130"/>
      <c r="S348" s="130"/>
      <c r="T348" s="127"/>
      <c r="U348" s="127"/>
      <c r="V348" s="127"/>
      <c r="W348" s="127"/>
      <c r="X348" s="127"/>
      <c r="Y348" s="127"/>
      <c r="Z348" s="127"/>
      <c r="AA348" s="127"/>
      <c r="AB348" s="127"/>
      <c r="AC348" s="127"/>
      <c r="AD348" s="127"/>
      <c r="AE348" s="127"/>
      <c r="AF348" s="127"/>
      <c r="AG348" s="127"/>
      <c r="AH348" s="127"/>
      <c r="AI348" s="127"/>
      <c r="AJ348" s="127"/>
      <c r="AK348" s="127"/>
      <c r="AL348" s="127"/>
      <c r="AM348" s="127"/>
    </row>
    <row r="349" spans="1:39" ht="15" customHeight="1" x14ac:dyDescent="0.25">
      <c r="A349" s="130"/>
      <c r="B349" s="130"/>
      <c r="C349" s="130"/>
      <c r="D349" s="130"/>
      <c r="E349" s="130"/>
      <c r="F349" s="130"/>
      <c r="G349" s="130"/>
      <c r="H349" s="130"/>
      <c r="I349" s="130"/>
      <c r="J349" s="130"/>
      <c r="K349" s="130"/>
      <c r="L349" s="130"/>
      <c r="M349" s="130"/>
      <c r="N349" s="130"/>
      <c r="O349" s="130"/>
      <c r="P349" s="130"/>
      <c r="Q349" s="130"/>
      <c r="R349" s="130"/>
      <c r="S349" s="130"/>
      <c r="T349" s="127"/>
      <c r="U349" s="127"/>
      <c r="V349" s="127"/>
      <c r="W349" s="127"/>
      <c r="X349" s="127"/>
      <c r="Y349" s="127"/>
      <c r="Z349" s="127"/>
      <c r="AA349" s="127"/>
      <c r="AB349" s="127"/>
      <c r="AC349" s="127"/>
      <c r="AD349" s="127"/>
      <c r="AE349" s="127"/>
      <c r="AF349" s="127"/>
      <c r="AG349" s="127"/>
      <c r="AH349" s="127"/>
      <c r="AI349" s="127"/>
      <c r="AJ349" s="127"/>
      <c r="AK349" s="127"/>
      <c r="AL349" s="127"/>
      <c r="AM349" s="127"/>
    </row>
    <row r="350" spans="1:39" ht="15" customHeight="1" x14ac:dyDescent="0.25">
      <c r="A350" s="130"/>
      <c r="B350" s="130"/>
      <c r="C350" s="130"/>
      <c r="D350" s="130"/>
      <c r="E350" s="130"/>
      <c r="F350" s="130"/>
      <c r="G350" s="130"/>
      <c r="H350" s="130"/>
      <c r="I350" s="130"/>
      <c r="J350" s="130"/>
      <c r="K350" s="130"/>
      <c r="L350" s="130"/>
      <c r="M350" s="130"/>
      <c r="N350" s="130"/>
      <c r="O350" s="130"/>
      <c r="P350" s="130"/>
      <c r="Q350" s="130"/>
      <c r="R350" s="130"/>
      <c r="S350" s="130"/>
      <c r="T350" s="127"/>
      <c r="U350" s="127"/>
      <c r="V350" s="127"/>
      <c r="W350" s="127"/>
      <c r="X350" s="127"/>
      <c r="Y350" s="127"/>
      <c r="Z350" s="127"/>
      <c r="AA350" s="127"/>
      <c r="AB350" s="127"/>
      <c r="AC350" s="127"/>
      <c r="AD350" s="127"/>
      <c r="AE350" s="127"/>
      <c r="AF350" s="127"/>
      <c r="AG350" s="127"/>
      <c r="AH350" s="127"/>
      <c r="AI350" s="127"/>
      <c r="AJ350" s="127"/>
      <c r="AK350" s="127"/>
      <c r="AL350" s="127"/>
      <c r="AM350" s="127"/>
    </row>
    <row r="351" spans="1:39" ht="15" customHeight="1" x14ac:dyDescent="0.25">
      <c r="A351" s="130"/>
      <c r="B351" s="130"/>
      <c r="C351" s="130"/>
      <c r="D351" s="130"/>
      <c r="E351" s="130"/>
      <c r="F351" s="130"/>
      <c r="G351" s="130"/>
      <c r="H351" s="130"/>
      <c r="I351" s="130"/>
      <c r="J351" s="130"/>
      <c r="K351" s="130"/>
      <c r="L351" s="130"/>
      <c r="M351" s="130"/>
      <c r="N351" s="130"/>
      <c r="O351" s="130"/>
      <c r="P351" s="130"/>
      <c r="Q351" s="130"/>
      <c r="R351" s="130"/>
      <c r="S351" s="130"/>
      <c r="T351" s="127"/>
      <c r="U351" s="127"/>
      <c r="V351" s="127"/>
      <c r="W351" s="127"/>
      <c r="X351" s="127"/>
      <c r="Y351" s="127"/>
      <c r="Z351" s="127"/>
      <c r="AA351" s="127"/>
      <c r="AB351" s="127"/>
      <c r="AC351" s="127"/>
      <c r="AD351" s="127"/>
      <c r="AE351" s="127"/>
      <c r="AF351" s="127"/>
      <c r="AG351" s="127"/>
      <c r="AH351" s="127"/>
      <c r="AI351" s="127"/>
      <c r="AJ351" s="127"/>
      <c r="AK351" s="127"/>
      <c r="AL351" s="127"/>
      <c r="AM351" s="127"/>
    </row>
    <row r="352" spans="1:39" ht="15" customHeight="1" x14ac:dyDescent="0.25">
      <c r="A352" s="130"/>
      <c r="B352" s="130"/>
      <c r="C352" s="130"/>
      <c r="D352" s="130"/>
      <c r="E352" s="130"/>
      <c r="F352" s="130"/>
      <c r="G352" s="130"/>
      <c r="H352" s="130"/>
      <c r="I352" s="130"/>
      <c r="J352" s="130"/>
      <c r="K352" s="130"/>
      <c r="L352" s="130"/>
      <c r="M352" s="130"/>
      <c r="N352" s="130"/>
      <c r="O352" s="130"/>
      <c r="P352" s="130"/>
      <c r="Q352" s="130"/>
      <c r="R352" s="130"/>
      <c r="S352" s="130"/>
      <c r="T352" s="127"/>
      <c r="U352" s="127"/>
      <c r="V352" s="127"/>
      <c r="W352" s="127"/>
      <c r="X352" s="127"/>
      <c r="Y352" s="127"/>
      <c r="Z352" s="127"/>
      <c r="AA352" s="127"/>
      <c r="AB352" s="127"/>
      <c r="AC352" s="127"/>
      <c r="AD352" s="127"/>
      <c r="AE352" s="127"/>
      <c r="AF352" s="127"/>
      <c r="AG352" s="127"/>
      <c r="AH352" s="127"/>
      <c r="AI352" s="127"/>
      <c r="AJ352" s="127"/>
      <c r="AK352" s="127"/>
      <c r="AL352" s="127"/>
      <c r="AM352" s="127"/>
    </row>
    <row r="353" spans="1:39" ht="15" customHeight="1" x14ac:dyDescent="0.25">
      <c r="A353" s="130"/>
      <c r="B353" s="130"/>
      <c r="C353" s="130"/>
      <c r="D353" s="130"/>
      <c r="E353" s="130"/>
      <c r="F353" s="130"/>
      <c r="G353" s="130"/>
      <c r="H353" s="130"/>
      <c r="I353" s="130"/>
      <c r="J353" s="130"/>
      <c r="K353" s="130"/>
      <c r="L353" s="130"/>
      <c r="M353" s="130"/>
      <c r="N353" s="130"/>
      <c r="O353" s="130"/>
      <c r="P353" s="130"/>
      <c r="Q353" s="130"/>
      <c r="R353" s="130"/>
      <c r="S353" s="130"/>
      <c r="T353" s="127"/>
      <c r="U353" s="127"/>
      <c r="V353" s="127"/>
      <c r="W353" s="127"/>
      <c r="X353" s="127"/>
      <c r="Y353" s="127"/>
      <c r="Z353" s="127"/>
      <c r="AA353" s="127"/>
      <c r="AB353" s="127"/>
      <c r="AC353" s="127"/>
      <c r="AD353" s="127"/>
      <c r="AE353" s="127"/>
      <c r="AF353" s="127"/>
      <c r="AG353" s="127"/>
      <c r="AH353" s="127"/>
      <c r="AI353" s="127"/>
      <c r="AJ353" s="127"/>
      <c r="AK353" s="127"/>
      <c r="AL353" s="127"/>
      <c r="AM353" s="127"/>
    </row>
    <row r="354" spans="1:39" ht="15" customHeight="1" x14ac:dyDescent="0.25">
      <c r="A354" s="130"/>
      <c r="B354" s="130"/>
      <c r="C354" s="130"/>
      <c r="D354" s="130"/>
      <c r="E354" s="130"/>
      <c r="F354" s="130"/>
      <c r="G354" s="130"/>
      <c r="H354" s="130"/>
      <c r="I354" s="130"/>
      <c r="J354" s="130"/>
      <c r="K354" s="130"/>
      <c r="L354" s="130"/>
      <c r="M354" s="130"/>
      <c r="N354" s="130"/>
      <c r="O354" s="130"/>
      <c r="P354" s="130"/>
      <c r="Q354" s="130"/>
      <c r="R354" s="130"/>
      <c r="S354" s="130"/>
      <c r="T354" s="127"/>
      <c r="U354" s="127"/>
      <c r="V354" s="127"/>
      <c r="W354" s="127"/>
      <c r="X354" s="127"/>
      <c r="Y354" s="127"/>
      <c r="Z354" s="127"/>
      <c r="AA354" s="127"/>
      <c r="AB354" s="127"/>
      <c r="AC354" s="127"/>
      <c r="AD354" s="127"/>
      <c r="AE354" s="127"/>
      <c r="AF354" s="127"/>
      <c r="AG354" s="127"/>
      <c r="AH354" s="127"/>
      <c r="AI354" s="127"/>
      <c r="AJ354" s="127"/>
      <c r="AK354" s="127"/>
      <c r="AL354" s="127"/>
      <c r="AM354" s="127"/>
    </row>
    <row r="355" spans="1:39" ht="15" customHeight="1" x14ac:dyDescent="0.25">
      <c r="A355" s="130"/>
      <c r="B355" s="130"/>
      <c r="C355" s="130"/>
      <c r="D355" s="130"/>
      <c r="E355" s="130"/>
      <c r="F355" s="130"/>
      <c r="G355" s="130"/>
      <c r="H355" s="130"/>
      <c r="I355" s="130"/>
      <c r="J355" s="130"/>
      <c r="K355" s="130"/>
      <c r="L355" s="130"/>
      <c r="M355" s="130"/>
      <c r="N355" s="130"/>
      <c r="O355" s="130"/>
      <c r="P355" s="130"/>
      <c r="Q355" s="130"/>
      <c r="R355" s="130"/>
      <c r="S355" s="130"/>
      <c r="T355" s="127"/>
      <c r="U355" s="127"/>
      <c r="V355" s="127"/>
      <c r="W355" s="127"/>
      <c r="X355" s="127"/>
      <c r="Y355" s="127"/>
      <c r="Z355" s="127"/>
      <c r="AA355" s="127"/>
      <c r="AB355" s="127"/>
      <c r="AC355" s="127"/>
      <c r="AD355" s="127"/>
      <c r="AE355" s="127"/>
      <c r="AF355" s="127"/>
      <c r="AG355" s="127"/>
      <c r="AH355" s="127"/>
      <c r="AI355" s="127"/>
      <c r="AJ355" s="127"/>
      <c r="AK355" s="127"/>
      <c r="AL355" s="127"/>
      <c r="AM355" s="127"/>
    </row>
    <row r="356" spans="1:39" ht="15" customHeight="1" x14ac:dyDescent="0.25">
      <c r="A356" s="130"/>
      <c r="B356" s="130"/>
      <c r="C356" s="130"/>
      <c r="D356" s="130"/>
      <c r="E356" s="130"/>
      <c r="F356" s="130"/>
      <c r="G356" s="130"/>
      <c r="H356" s="130"/>
      <c r="I356" s="130"/>
      <c r="J356" s="130"/>
      <c r="K356" s="130"/>
      <c r="L356" s="130"/>
      <c r="M356" s="130"/>
      <c r="N356" s="130"/>
      <c r="O356" s="130"/>
      <c r="P356" s="130"/>
      <c r="Q356" s="130"/>
      <c r="R356" s="130"/>
      <c r="S356" s="130"/>
      <c r="T356" s="127"/>
      <c r="U356" s="127"/>
      <c r="V356" s="127"/>
      <c r="W356" s="127"/>
      <c r="X356" s="127"/>
      <c r="Y356" s="127"/>
      <c r="Z356" s="127"/>
      <c r="AA356" s="127"/>
      <c r="AB356" s="127"/>
      <c r="AC356" s="127"/>
      <c r="AD356" s="127"/>
      <c r="AE356" s="127"/>
      <c r="AF356" s="127"/>
      <c r="AG356" s="127"/>
      <c r="AH356" s="127"/>
      <c r="AI356" s="127"/>
      <c r="AJ356" s="127"/>
      <c r="AK356" s="127"/>
      <c r="AL356" s="127"/>
      <c r="AM356" s="127"/>
    </row>
    <row r="357" spans="1:39" ht="15" customHeight="1" x14ac:dyDescent="0.25">
      <c r="A357" s="130"/>
      <c r="B357" s="130"/>
      <c r="C357" s="130"/>
      <c r="D357" s="130"/>
      <c r="E357" s="130"/>
      <c r="F357" s="130"/>
      <c r="G357" s="130"/>
      <c r="H357" s="130"/>
      <c r="I357" s="130"/>
      <c r="J357" s="130"/>
      <c r="K357" s="130"/>
      <c r="L357" s="130"/>
      <c r="M357" s="130"/>
      <c r="N357" s="130"/>
      <c r="O357" s="130"/>
      <c r="P357" s="130"/>
      <c r="Q357" s="130"/>
      <c r="R357" s="130"/>
      <c r="S357" s="130"/>
      <c r="T357" s="127"/>
      <c r="U357" s="127"/>
      <c r="V357" s="127"/>
      <c r="W357" s="127"/>
      <c r="X357" s="127"/>
      <c r="Y357" s="127"/>
      <c r="Z357" s="127"/>
      <c r="AA357" s="127"/>
      <c r="AB357" s="127"/>
      <c r="AC357" s="127"/>
      <c r="AD357" s="127"/>
      <c r="AE357" s="127"/>
      <c r="AF357" s="127"/>
      <c r="AG357" s="127"/>
      <c r="AH357" s="127"/>
      <c r="AI357" s="127"/>
      <c r="AJ357" s="127"/>
      <c r="AK357" s="127"/>
      <c r="AL357" s="127"/>
      <c r="AM357" s="127"/>
    </row>
    <row r="358" spans="1:39" ht="15" customHeight="1" x14ac:dyDescent="0.25">
      <c r="A358" s="130"/>
      <c r="B358" s="130"/>
      <c r="C358" s="130"/>
      <c r="D358" s="130"/>
      <c r="E358" s="130"/>
      <c r="F358" s="130"/>
      <c r="G358" s="130"/>
      <c r="H358" s="130"/>
      <c r="I358" s="130"/>
      <c r="J358" s="130"/>
      <c r="K358" s="130"/>
      <c r="L358" s="130"/>
      <c r="M358" s="130"/>
      <c r="N358" s="130"/>
      <c r="O358" s="130"/>
      <c r="P358" s="130"/>
      <c r="Q358" s="130"/>
      <c r="R358" s="130"/>
      <c r="S358" s="130"/>
      <c r="T358" s="127"/>
      <c r="U358" s="127"/>
      <c r="V358" s="127"/>
      <c r="W358" s="127"/>
      <c r="X358" s="127"/>
      <c r="Y358" s="127"/>
      <c r="Z358" s="127"/>
      <c r="AA358" s="127"/>
      <c r="AB358" s="127"/>
      <c r="AC358" s="127"/>
      <c r="AD358" s="127"/>
      <c r="AE358" s="127"/>
      <c r="AF358" s="127"/>
      <c r="AG358" s="127"/>
      <c r="AH358" s="127"/>
      <c r="AI358" s="127"/>
      <c r="AJ358" s="127"/>
      <c r="AK358" s="127"/>
      <c r="AL358" s="127"/>
      <c r="AM358" s="127"/>
    </row>
    <row r="359" spans="1:39" ht="15" customHeight="1" x14ac:dyDescent="0.25">
      <c r="A359" s="130"/>
      <c r="B359" s="130"/>
      <c r="C359" s="130"/>
      <c r="D359" s="130"/>
      <c r="E359" s="130"/>
      <c r="F359" s="130"/>
      <c r="G359" s="130"/>
      <c r="H359" s="130"/>
      <c r="I359" s="130"/>
      <c r="J359" s="130"/>
      <c r="K359" s="130"/>
      <c r="L359" s="130"/>
      <c r="M359" s="130"/>
      <c r="N359" s="130"/>
      <c r="O359" s="130"/>
      <c r="P359" s="130"/>
      <c r="Q359" s="130"/>
      <c r="R359" s="130"/>
      <c r="S359" s="130"/>
      <c r="T359" s="127"/>
      <c r="U359" s="127"/>
      <c r="V359" s="127"/>
      <c r="W359" s="127"/>
      <c r="X359" s="127"/>
      <c r="Y359" s="127"/>
      <c r="Z359" s="127"/>
      <c r="AA359" s="127"/>
      <c r="AB359" s="127"/>
      <c r="AC359" s="127"/>
      <c r="AD359" s="127"/>
      <c r="AE359" s="127"/>
      <c r="AF359" s="127"/>
      <c r="AG359" s="127"/>
      <c r="AH359" s="127"/>
      <c r="AI359" s="127"/>
      <c r="AJ359" s="127"/>
      <c r="AK359" s="127"/>
      <c r="AL359" s="127"/>
      <c r="AM359" s="127"/>
    </row>
    <row r="360" spans="1:39" ht="15" customHeight="1" x14ac:dyDescent="0.25">
      <c r="A360" s="130"/>
      <c r="B360" s="130"/>
      <c r="C360" s="130"/>
      <c r="D360" s="130"/>
      <c r="E360" s="130"/>
      <c r="F360" s="130"/>
      <c r="G360" s="130"/>
      <c r="H360" s="130"/>
      <c r="I360" s="130"/>
      <c r="J360" s="130"/>
      <c r="K360" s="130"/>
      <c r="L360" s="130"/>
      <c r="M360" s="130"/>
      <c r="N360" s="130"/>
      <c r="O360" s="130"/>
      <c r="P360" s="130"/>
      <c r="Q360" s="130"/>
      <c r="R360" s="130"/>
      <c r="S360" s="130"/>
      <c r="T360" s="127"/>
      <c r="U360" s="127"/>
      <c r="V360" s="127"/>
      <c r="W360" s="127"/>
      <c r="X360" s="127"/>
      <c r="Y360" s="127"/>
      <c r="Z360" s="127"/>
      <c r="AA360" s="127"/>
      <c r="AB360" s="127"/>
      <c r="AC360" s="127"/>
      <c r="AD360" s="127"/>
      <c r="AE360" s="127"/>
      <c r="AF360" s="127"/>
      <c r="AG360" s="127"/>
      <c r="AH360" s="127"/>
      <c r="AI360" s="127"/>
      <c r="AJ360" s="127"/>
      <c r="AK360" s="127"/>
      <c r="AL360" s="127"/>
      <c r="AM360" s="127"/>
    </row>
    <row r="361" spans="1:39" ht="15" customHeight="1" x14ac:dyDescent="0.25">
      <c r="A361" s="130"/>
      <c r="B361" s="130"/>
      <c r="C361" s="130"/>
      <c r="D361" s="130"/>
      <c r="E361" s="130"/>
      <c r="F361" s="130"/>
      <c r="G361" s="130"/>
      <c r="H361" s="130"/>
      <c r="I361" s="130"/>
      <c r="J361" s="130"/>
      <c r="K361" s="130"/>
      <c r="L361" s="130"/>
      <c r="M361" s="130"/>
      <c r="N361" s="130"/>
      <c r="O361" s="130"/>
      <c r="P361" s="130"/>
      <c r="Q361" s="130"/>
      <c r="R361" s="130"/>
      <c r="S361" s="130"/>
      <c r="T361" s="127"/>
      <c r="U361" s="127"/>
      <c r="V361" s="127"/>
      <c r="W361" s="127"/>
      <c r="X361" s="127"/>
      <c r="Y361" s="127"/>
      <c r="Z361" s="127"/>
      <c r="AA361" s="127"/>
      <c r="AB361" s="127"/>
      <c r="AC361" s="127"/>
      <c r="AD361" s="127"/>
      <c r="AE361" s="127"/>
      <c r="AF361" s="127"/>
      <c r="AG361" s="127"/>
      <c r="AH361" s="127"/>
      <c r="AI361" s="127"/>
      <c r="AJ361" s="127"/>
      <c r="AK361" s="127"/>
      <c r="AL361" s="127"/>
      <c r="AM361" s="127"/>
    </row>
    <row r="362" spans="1:39" ht="15" customHeight="1" x14ac:dyDescent="0.25">
      <c r="A362" s="130"/>
      <c r="B362" s="130"/>
      <c r="C362" s="130"/>
      <c r="D362" s="130"/>
      <c r="E362" s="130"/>
      <c r="F362" s="130"/>
      <c r="G362" s="130"/>
      <c r="H362" s="130"/>
      <c r="I362" s="130"/>
      <c r="J362" s="130"/>
      <c r="K362" s="130"/>
      <c r="L362" s="130"/>
      <c r="M362" s="130"/>
      <c r="N362" s="130"/>
      <c r="O362" s="130"/>
      <c r="P362" s="130"/>
      <c r="Q362" s="130"/>
      <c r="R362" s="130"/>
      <c r="S362" s="130"/>
      <c r="T362" s="127"/>
      <c r="U362" s="127"/>
      <c r="V362" s="127"/>
      <c r="W362" s="127"/>
      <c r="X362" s="127"/>
      <c r="Y362" s="127"/>
      <c r="Z362" s="127"/>
      <c r="AA362" s="127"/>
      <c r="AB362" s="127"/>
      <c r="AC362" s="127"/>
      <c r="AD362" s="127"/>
      <c r="AE362" s="127"/>
      <c r="AF362" s="127"/>
      <c r="AG362" s="127"/>
      <c r="AH362" s="127"/>
      <c r="AI362" s="127"/>
      <c r="AJ362" s="127"/>
      <c r="AK362" s="127"/>
      <c r="AL362" s="127"/>
      <c r="AM362" s="127"/>
    </row>
    <row r="363" spans="1:39" ht="15" customHeight="1" x14ac:dyDescent="0.25">
      <c r="A363" s="130"/>
      <c r="B363" s="130"/>
      <c r="C363" s="130"/>
      <c r="D363" s="130"/>
      <c r="E363" s="130"/>
      <c r="F363" s="130"/>
      <c r="G363" s="130"/>
      <c r="H363" s="130"/>
      <c r="I363" s="130"/>
      <c r="J363" s="130"/>
      <c r="K363" s="130"/>
      <c r="L363" s="130"/>
      <c r="M363" s="130"/>
      <c r="N363" s="130"/>
      <c r="O363" s="130"/>
      <c r="P363" s="130"/>
      <c r="Q363" s="130"/>
      <c r="R363" s="130"/>
      <c r="S363" s="130"/>
      <c r="T363" s="127"/>
      <c r="U363" s="127"/>
      <c r="V363" s="127"/>
      <c r="W363" s="127"/>
      <c r="X363" s="127"/>
      <c r="Y363" s="127"/>
      <c r="Z363" s="127"/>
      <c r="AA363" s="127"/>
      <c r="AB363" s="127"/>
      <c r="AC363" s="127"/>
      <c r="AD363" s="127"/>
      <c r="AE363" s="127"/>
      <c r="AF363" s="127"/>
      <c r="AG363" s="127"/>
      <c r="AH363" s="127"/>
      <c r="AI363" s="127"/>
      <c r="AJ363" s="127"/>
      <c r="AK363" s="127"/>
      <c r="AL363" s="127"/>
      <c r="AM363" s="127"/>
    </row>
    <row r="364" spans="1:39" ht="15" customHeight="1" x14ac:dyDescent="0.25">
      <c r="A364" s="130"/>
      <c r="B364" s="130"/>
      <c r="C364" s="130"/>
      <c r="D364" s="130"/>
      <c r="E364" s="130"/>
      <c r="F364" s="130"/>
      <c r="G364" s="130"/>
      <c r="H364" s="130"/>
      <c r="I364" s="130"/>
      <c r="J364" s="130"/>
      <c r="K364" s="130"/>
      <c r="L364" s="130"/>
      <c r="M364" s="130"/>
      <c r="N364" s="130"/>
      <c r="O364" s="130"/>
      <c r="P364" s="130"/>
      <c r="Q364" s="130"/>
      <c r="R364" s="130"/>
      <c r="S364" s="130"/>
      <c r="T364" s="127"/>
      <c r="U364" s="127"/>
      <c r="V364" s="127"/>
      <c r="W364" s="127"/>
      <c r="X364" s="127"/>
      <c r="Y364" s="127"/>
      <c r="Z364" s="127"/>
      <c r="AA364" s="127"/>
      <c r="AB364" s="127"/>
      <c r="AC364" s="127"/>
      <c r="AD364" s="127"/>
      <c r="AE364" s="127"/>
      <c r="AF364" s="127"/>
      <c r="AG364" s="127"/>
      <c r="AH364" s="127"/>
      <c r="AI364" s="127"/>
      <c r="AJ364" s="127"/>
      <c r="AK364" s="127"/>
      <c r="AL364" s="127"/>
      <c r="AM364" s="127"/>
    </row>
    <row r="365" spans="1:39" ht="15" customHeight="1" x14ac:dyDescent="0.25">
      <c r="A365" s="130"/>
      <c r="B365" s="130"/>
      <c r="C365" s="130"/>
      <c r="D365" s="130"/>
      <c r="E365" s="130"/>
      <c r="F365" s="130"/>
      <c r="G365" s="130"/>
      <c r="H365" s="130"/>
      <c r="I365" s="130"/>
      <c r="J365" s="130"/>
      <c r="K365" s="130"/>
      <c r="L365" s="130"/>
      <c r="M365" s="130"/>
      <c r="N365" s="130"/>
      <c r="O365" s="130"/>
      <c r="P365" s="130"/>
      <c r="Q365" s="130"/>
      <c r="R365" s="130"/>
      <c r="S365" s="130"/>
      <c r="T365" s="127"/>
      <c r="U365" s="127"/>
      <c r="V365" s="127"/>
      <c r="W365" s="127"/>
      <c r="X365" s="127"/>
      <c r="Y365" s="127"/>
      <c r="Z365" s="127"/>
      <c r="AA365" s="127"/>
      <c r="AB365" s="127"/>
      <c r="AC365" s="127"/>
      <c r="AD365" s="127"/>
      <c r="AE365" s="127"/>
      <c r="AF365" s="127"/>
      <c r="AG365" s="127"/>
      <c r="AH365" s="127"/>
      <c r="AI365" s="127"/>
      <c r="AJ365" s="127"/>
      <c r="AK365" s="127"/>
      <c r="AL365" s="127"/>
      <c r="AM365" s="127"/>
    </row>
    <row r="366" spans="1:39" ht="15" customHeight="1" x14ac:dyDescent="0.25">
      <c r="A366" s="130"/>
      <c r="B366" s="130"/>
      <c r="C366" s="130"/>
      <c r="D366" s="130"/>
      <c r="E366" s="130"/>
      <c r="F366" s="130"/>
      <c r="G366" s="130"/>
      <c r="H366" s="130"/>
      <c r="I366" s="130"/>
      <c r="J366" s="130"/>
      <c r="K366" s="130"/>
      <c r="L366" s="130"/>
      <c r="M366" s="130"/>
      <c r="N366" s="130"/>
      <c r="O366" s="130"/>
      <c r="P366" s="130"/>
      <c r="Q366" s="130"/>
      <c r="R366" s="130"/>
      <c r="S366" s="130"/>
      <c r="T366" s="127"/>
      <c r="U366" s="127"/>
      <c r="V366" s="127"/>
      <c r="W366" s="127"/>
      <c r="X366" s="127"/>
      <c r="Y366" s="127"/>
      <c r="Z366" s="127"/>
      <c r="AA366" s="127"/>
      <c r="AB366" s="127"/>
      <c r="AC366" s="127"/>
      <c r="AD366" s="127"/>
      <c r="AE366" s="127"/>
      <c r="AF366" s="127"/>
      <c r="AG366" s="127"/>
      <c r="AH366" s="127"/>
      <c r="AI366" s="127"/>
      <c r="AJ366" s="127"/>
      <c r="AK366" s="127"/>
      <c r="AL366" s="127"/>
      <c r="AM366" s="127"/>
    </row>
    <row r="367" spans="1:39" ht="15" customHeight="1" x14ac:dyDescent="0.25">
      <c r="A367" s="130"/>
      <c r="B367" s="130"/>
      <c r="C367" s="130"/>
      <c r="D367" s="130"/>
      <c r="E367" s="130"/>
      <c r="F367" s="130"/>
      <c r="G367" s="130"/>
      <c r="H367" s="130"/>
      <c r="I367" s="130"/>
      <c r="J367" s="130"/>
      <c r="K367" s="130"/>
      <c r="L367" s="130"/>
      <c r="M367" s="130"/>
      <c r="N367" s="130"/>
      <c r="O367" s="130"/>
      <c r="P367" s="130"/>
      <c r="Q367" s="130"/>
      <c r="R367" s="130"/>
      <c r="S367" s="130"/>
      <c r="T367" s="127"/>
      <c r="U367" s="127"/>
      <c r="V367" s="127"/>
      <c r="W367" s="127"/>
      <c r="X367" s="127"/>
      <c r="Y367" s="127"/>
      <c r="Z367" s="127"/>
      <c r="AA367" s="127"/>
      <c r="AB367" s="127"/>
      <c r="AC367" s="127"/>
      <c r="AD367" s="127"/>
      <c r="AE367" s="127"/>
      <c r="AF367" s="127"/>
      <c r="AG367" s="127"/>
      <c r="AH367" s="127"/>
      <c r="AI367" s="127"/>
      <c r="AJ367" s="127"/>
      <c r="AK367" s="127"/>
      <c r="AL367" s="127"/>
      <c r="AM367" s="127"/>
    </row>
    <row r="368" spans="1:39" ht="15" customHeight="1" x14ac:dyDescent="0.25">
      <c r="A368" s="130"/>
      <c r="B368" s="130"/>
      <c r="C368" s="130"/>
      <c r="D368" s="130"/>
      <c r="E368" s="130"/>
      <c r="F368" s="130"/>
      <c r="G368" s="130"/>
      <c r="H368" s="130"/>
      <c r="I368" s="130"/>
      <c r="J368" s="130"/>
      <c r="K368" s="130"/>
      <c r="L368" s="130"/>
      <c r="M368" s="130"/>
      <c r="N368" s="130"/>
      <c r="O368" s="130"/>
      <c r="P368" s="130"/>
      <c r="Q368" s="130"/>
      <c r="R368" s="130"/>
      <c r="S368" s="130"/>
      <c r="T368" s="127"/>
      <c r="U368" s="127"/>
      <c r="V368" s="127"/>
      <c r="W368" s="127"/>
      <c r="X368" s="127"/>
      <c r="Y368" s="127"/>
      <c r="Z368" s="127"/>
      <c r="AA368" s="127"/>
      <c r="AB368" s="127"/>
      <c r="AC368" s="127"/>
      <c r="AD368" s="127"/>
      <c r="AE368" s="127"/>
      <c r="AF368" s="127"/>
      <c r="AG368" s="127"/>
      <c r="AH368" s="127"/>
      <c r="AI368" s="127"/>
      <c r="AJ368" s="127"/>
      <c r="AK368" s="127"/>
      <c r="AL368" s="127"/>
      <c r="AM368" s="127"/>
    </row>
    <row r="369" spans="1:39" ht="15" customHeight="1" x14ac:dyDescent="0.25">
      <c r="A369" s="130"/>
      <c r="B369" s="130"/>
      <c r="C369" s="130"/>
      <c r="D369" s="130"/>
      <c r="E369" s="130"/>
      <c r="F369" s="130"/>
      <c r="G369" s="130"/>
      <c r="H369" s="130"/>
      <c r="I369" s="130"/>
      <c r="J369" s="130"/>
      <c r="K369" s="130"/>
      <c r="L369" s="130"/>
      <c r="M369" s="130"/>
      <c r="N369" s="130"/>
      <c r="O369" s="130"/>
      <c r="P369" s="130"/>
      <c r="Q369" s="130"/>
      <c r="R369" s="130"/>
      <c r="S369" s="130"/>
      <c r="T369" s="127"/>
      <c r="U369" s="127"/>
      <c r="V369" s="127"/>
      <c r="W369" s="127"/>
      <c r="X369" s="127"/>
      <c r="Y369" s="127"/>
      <c r="Z369" s="127"/>
      <c r="AA369" s="127"/>
      <c r="AB369" s="127"/>
      <c r="AC369" s="127"/>
      <c r="AD369" s="127"/>
      <c r="AE369" s="127"/>
      <c r="AF369" s="127"/>
      <c r="AG369" s="127"/>
      <c r="AH369" s="127"/>
      <c r="AI369" s="127"/>
      <c r="AJ369" s="127"/>
      <c r="AK369" s="127"/>
      <c r="AL369" s="127"/>
      <c r="AM369" s="127"/>
    </row>
    <row r="370" spans="1:39" ht="15" customHeight="1" x14ac:dyDescent="0.25">
      <c r="A370" s="130"/>
      <c r="B370" s="130"/>
      <c r="C370" s="130"/>
      <c r="D370" s="130"/>
      <c r="E370" s="130"/>
      <c r="F370" s="130"/>
      <c r="G370" s="130"/>
      <c r="H370" s="130"/>
      <c r="I370" s="130"/>
      <c r="J370" s="130"/>
      <c r="K370" s="130"/>
      <c r="L370" s="130"/>
      <c r="M370" s="130"/>
      <c r="N370" s="130"/>
      <c r="O370" s="130"/>
      <c r="P370" s="130"/>
      <c r="Q370" s="130"/>
      <c r="R370" s="130"/>
      <c r="S370" s="130"/>
      <c r="T370" s="127"/>
      <c r="U370" s="127"/>
      <c r="V370" s="127"/>
      <c r="W370" s="127"/>
      <c r="X370" s="127"/>
      <c r="Y370" s="127"/>
      <c r="Z370" s="127"/>
      <c r="AA370" s="127"/>
      <c r="AB370" s="127"/>
      <c r="AC370" s="127"/>
      <c r="AD370" s="127"/>
      <c r="AE370" s="127"/>
      <c r="AF370" s="127"/>
      <c r="AG370" s="127"/>
      <c r="AH370" s="127"/>
      <c r="AI370" s="127"/>
      <c r="AJ370" s="127"/>
      <c r="AK370" s="127"/>
      <c r="AL370" s="127"/>
      <c r="AM370" s="127"/>
    </row>
    <row r="371" spans="1:39" ht="15" customHeight="1" x14ac:dyDescent="0.25">
      <c r="A371" s="130"/>
      <c r="B371" s="130"/>
      <c r="C371" s="130"/>
      <c r="D371" s="130"/>
      <c r="E371" s="130"/>
      <c r="F371" s="130"/>
      <c r="G371" s="130"/>
      <c r="H371" s="130"/>
      <c r="I371" s="130"/>
      <c r="J371" s="130"/>
      <c r="K371" s="130"/>
      <c r="L371" s="130"/>
      <c r="M371" s="130"/>
      <c r="N371" s="130"/>
      <c r="O371" s="130"/>
      <c r="P371" s="130"/>
      <c r="Q371" s="130"/>
      <c r="R371" s="130"/>
      <c r="S371" s="130"/>
      <c r="T371" s="127"/>
      <c r="U371" s="127"/>
      <c r="V371" s="127"/>
      <c r="W371" s="127"/>
      <c r="X371" s="127"/>
      <c r="Y371" s="127"/>
      <c r="Z371" s="127"/>
      <c r="AA371" s="127"/>
      <c r="AB371" s="127"/>
      <c r="AC371" s="127"/>
      <c r="AD371" s="127"/>
      <c r="AE371" s="127"/>
      <c r="AF371" s="127"/>
      <c r="AG371" s="127"/>
      <c r="AH371" s="127"/>
      <c r="AI371" s="127"/>
      <c r="AJ371" s="127"/>
      <c r="AK371" s="127"/>
      <c r="AL371" s="127"/>
      <c r="AM371" s="127"/>
    </row>
    <row r="372" spans="1:39" ht="15" customHeight="1" x14ac:dyDescent="0.25">
      <c r="A372" s="130"/>
      <c r="B372" s="130"/>
      <c r="C372" s="130"/>
      <c r="D372" s="130"/>
      <c r="E372" s="130"/>
      <c r="F372" s="130"/>
      <c r="G372" s="130"/>
      <c r="H372" s="130"/>
      <c r="I372" s="130"/>
      <c r="J372" s="130"/>
      <c r="K372" s="130"/>
      <c r="L372" s="130"/>
      <c r="M372" s="130"/>
      <c r="N372" s="130"/>
      <c r="O372" s="130"/>
      <c r="P372" s="130"/>
      <c r="Q372" s="130"/>
      <c r="R372" s="130"/>
      <c r="S372" s="130"/>
      <c r="T372" s="127"/>
      <c r="U372" s="127"/>
      <c r="V372" s="127"/>
      <c r="W372" s="127"/>
      <c r="X372" s="127"/>
      <c r="Y372" s="127"/>
      <c r="Z372" s="127"/>
      <c r="AA372" s="127"/>
      <c r="AB372" s="127"/>
      <c r="AC372" s="127"/>
      <c r="AD372" s="127"/>
      <c r="AE372" s="127"/>
      <c r="AF372" s="127"/>
      <c r="AG372" s="127"/>
      <c r="AH372" s="127"/>
      <c r="AI372" s="127"/>
      <c r="AJ372" s="127"/>
      <c r="AK372" s="127"/>
      <c r="AL372" s="127"/>
      <c r="AM372" s="127"/>
    </row>
    <row r="373" spans="1:39" ht="15" customHeight="1" x14ac:dyDescent="0.25">
      <c r="A373" s="130"/>
      <c r="B373" s="130"/>
      <c r="C373" s="130"/>
      <c r="D373" s="130"/>
      <c r="E373" s="130"/>
      <c r="F373" s="130"/>
      <c r="G373" s="130"/>
      <c r="H373" s="130"/>
      <c r="I373" s="130"/>
      <c r="J373" s="130"/>
      <c r="K373" s="130"/>
      <c r="L373" s="130"/>
      <c r="M373" s="130"/>
      <c r="N373" s="130"/>
      <c r="O373" s="130"/>
      <c r="P373" s="130"/>
      <c r="Q373" s="130"/>
      <c r="R373" s="130"/>
      <c r="S373" s="130"/>
      <c r="T373" s="127"/>
      <c r="U373" s="127"/>
      <c r="V373" s="127"/>
      <c r="W373" s="127"/>
      <c r="X373" s="127"/>
      <c r="Y373" s="127"/>
      <c r="Z373" s="127"/>
      <c r="AA373" s="127"/>
      <c r="AB373" s="127"/>
      <c r="AC373" s="127"/>
      <c r="AD373" s="127"/>
      <c r="AE373" s="127"/>
      <c r="AF373" s="127"/>
      <c r="AG373" s="127"/>
      <c r="AH373" s="127"/>
      <c r="AI373" s="127"/>
      <c r="AJ373" s="127"/>
      <c r="AK373" s="127"/>
      <c r="AL373" s="127"/>
      <c r="AM373" s="127"/>
    </row>
    <row r="374" spans="1:39" ht="15" customHeight="1" x14ac:dyDescent="0.25">
      <c r="A374" s="130"/>
      <c r="B374" s="130"/>
      <c r="C374" s="130"/>
      <c r="D374" s="130"/>
      <c r="E374" s="130"/>
      <c r="F374" s="130"/>
      <c r="G374" s="130"/>
      <c r="H374" s="130"/>
      <c r="I374" s="130"/>
      <c r="J374" s="130"/>
      <c r="K374" s="130"/>
      <c r="L374" s="130"/>
      <c r="M374" s="130"/>
      <c r="N374" s="130"/>
      <c r="O374" s="130"/>
      <c r="P374" s="130"/>
      <c r="Q374" s="130"/>
      <c r="R374" s="130"/>
      <c r="S374" s="130"/>
      <c r="T374" s="127"/>
      <c r="U374" s="127"/>
      <c r="V374" s="127"/>
      <c r="W374" s="127"/>
      <c r="X374" s="127"/>
      <c r="Y374" s="127"/>
      <c r="Z374" s="127"/>
      <c r="AA374" s="127"/>
      <c r="AB374" s="127"/>
      <c r="AC374" s="127"/>
      <c r="AD374" s="127"/>
      <c r="AE374" s="127"/>
      <c r="AF374" s="127"/>
      <c r="AG374" s="127"/>
      <c r="AH374" s="127"/>
      <c r="AI374" s="127"/>
      <c r="AJ374" s="127"/>
      <c r="AK374" s="127"/>
      <c r="AL374" s="127"/>
      <c r="AM374" s="127"/>
    </row>
    <row r="375" spans="1:39" ht="15" customHeight="1" x14ac:dyDescent="0.25">
      <c r="A375" s="130"/>
      <c r="B375" s="130"/>
      <c r="C375" s="130"/>
      <c r="D375" s="130"/>
      <c r="E375" s="130"/>
      <c r="F375" s="130"/>
      <c r="G375" s="130"/>
      <c r="H375" s="130"/>
      <c r="I375" s="130"/>
      <c r="J375" s="130"/>
      <c r="K375" s="130"/>
      <c r="L375" s="130"/>
      <c r="M375" s="130"/>
      <c r="N375" s="130"/>
      <c r="O375" s="130"/>
      <c r="P375" s="130"/>
      <c r="Q375" s="130"/>
      <c r="R375" s="130"/>
      <c r="S375" s="130"/>
      <c r="T375" s="127"/>
      <c r="U375" s="127"/>
      <c r="V375" s="127"/>
      <c r="W375" s="127"/>
      <c r="X375" s="127"/>
      <c r="Y375" s="127"/>
      <c r="Z375" s="127"/>
      <c r="AA375" s="127"/>
      <c r="AB375" s="127"/>
      <c r="AC375" s="127"/>
      <c r="AD375" s="127"/>
      <c r="AE375" s="127"/>
      <c r="AF375" s="127"/>
      <c r="AG375" s="127"/>
      <c r="AH375" s="127"/>
      <c r="AI375" s="127"/>
      <c r="AJ375" s="127"/>
      <c r="AK375" s="127"/>
      <c r="AL375" s="127"/>
      <c r="AM375" s="127"/>
    </row>
    <row r="376" spans="1:39" ht="15" customHeight="1" x14ac:dyDescent="0.25">
      <c r="A376" s="130"/>
      <c r="B376" s="130"/>
      <c r="C376" s="130"/>
      <c r="D376" s="130"/>
      <c r="E376" s="130"/>
      <c r="F376" s="130"/>
      <c r="G376" s="130"/>
      <c r="H376" s="130"/>
      <c r="I376" s="130"/>
      <c r="J376" s="130"/>
      <c r="K376" s="130"/>
      <c r="L376" s="130"/>
      <c r="M376" s="130"/>
      <c r="N376" s="130"/>
      <c r="O376" s="130"/>
      <c r="P376" s="130"/>
      <c r="Q376" s="130"/>
      <c r="R376" s="130"/>
      <c r="S376" s="130"/>
      <c r="T376" s="127"/>
      <c r="U376" s="127"/>
      <c r="V376" s="127"/>
      <c r="W376" s="127"/>
      <c r="X376" s="127"/>
      <c r="Y376" s="127"/>
      <c r="Z376" s="127"/>
      <c r="AA376" s="127"/>
      <c r="AB376" s="127"/>
      <c r="AC376" s="127"/>
      <c r="AD376" s="127"/>
      <c r="AE376" s="127"/>
      <c r="AF376" s="127"/>
      <c r="AG376" s="127"/>
      <c r="AH376" s="127"/>
      <c r="AI376" s="127"/>
      <c r="AJ376" s="127"/>
      <c r="AK376" s="127"/>
      <c r="AL376" s="127"/>
      <c r="AM376" s="127"/>
    </row>
    <row r="377" spans="1:39" ht="15" customHeight="1" x14ac:dyDescent="0.25">
      <c r="A377" s="130"/>
      <c r="B377" s="130"/>
      <c r="C377" s="130"/>
      <c r="D377" s="130"/>
      <c r="E377" s="130"/>
      <c r="F377" s="130"/>
      <c r="G377" s="130"/>
      <c r="H377" s="130"/>
      <c r="I377" s="130"/>
      <c r="J377" s="130"/>
      <c r="K377" s="130"/>
      <c r="L377" s="130"/>
      <c r="M377" s="130"/>
      <c r="N377" s="130"/>
      <c r="O377" s="130"/>
      <c r="P377" s="130"/>
      <c r="Q377" s="130"/>
      <c r="R377" s="130"/>
      <c r="S377" s="130"/>
      <c r="T377" s="127"/>
      <c r="U377" s="127"/>
      <c r="V377" s="127"/>
      <c r="W377" s="127"/>
      <c r="X377" s="127"/>
      <c r="Y377" s="127"/>
      <c r="Z377" s="127"/>
      <c r="AA377" s="127"/>
      <c r="AB377" s="127"/>
      <c r="AC377" s="127"/>
      <c r="AD377" s="127"/>
      <c r="AE377" s="127"/>
      <c r="AF377" s="127"/>
      <c r="AG377" s="127"/>
      <c r="AH377" s="127"/>
      <c r="AI377" s="127"/>
      <c r="AJ377" s="127"/>
      <c r="AK377" s="127"/>
      <c r="AL377" s="127"/>
      <c r="AM377" s="127"/>
    </row>
    <row r="378" spans="1:39" ht="15" customHeight="1" x14ac:dyDescent="0.25">
      <c r="A378" s="130"/>
      <c r="B378" s="130"/>
      <c r="C378" s="130"/>
      <c r="D378" s="130"/>
      <c r="E378" s="130"/>
      <c r="F378" s="130"/>
      <c r="G378" s="130"/>
      <c r="H378" s="130"/>
      <c r="I378" s="130"/>
      <c r="J378" s="130"/>
      <c r="K378" s="130"/>
      <c r="L378" s="130"/>
      <c r="M378" s="130"/>
      <c r="N378" s="130"/>
      <c r="O378" s="130"/>
      <c r="P378" s="130"/>
      <c r="Q378" s="130"/>
      <c r="R378" s="130"/>
      <c r="S378" s="130"/>
      <c r="T378" s="127"/>
      <c r="U378" s="127"/>
      <c r="V378" s="127"/>
      <c r="W378" s="127"/>
      <c r="X378" s="127"/>
      <c r="Y378" s="127"/>
      <c r="Z378" s="127"/>
      <c r="AA378" s="127"/>
      <c r="AB378" s="127"/>
      <c r="AC378" s="127"/>
      <c r="AD378" s="127"/>
      <c r="AE378" s="127"/>
      <c r="AF378" s="127"/>
      <c r="AG378" s="127"/>
      <c r="AH378" s="127"/>
      <c r="AI378" s="127"/>
      <c r="AJ378" s="127"/>
      <c r="AK378" s="127"/>
      <c r="AL378" s="127"/>
      <c r="AM378" s="127"/>
    </row>
    <row r="379" spans="1:39" ht="15" customHeight="1" x14ac:dyDescent="0.25">
      <c r="A379" s="130"/>
      <c r="B379" s="130"/>
      <c r="C379" s="130"/>
      <c r="D379" s="130"/>
      <c r="E379" s="130"/>
      <c r="F379" s="130"/>
      <c r="G379" s="130"/>
      <c r="H379" s="130"/>
      <c r="I379" s="130"/>
      <c r="J379" s="130"/>
      <c r="K379" s="130"/>
      <c r="L379" s="130"/>
      <c r="M379" s="130"/>
      <c r="N379" s="130"/>
      <c r="O379" s="130"/>
      <c r="P379" s="130"/>
      <c r="Q379" s="130"/>
      <c r="R379" s="130"/>
      <c r="S379" s="130"/>
      <c r="T379" s="127"/>
      <c r="U379" s="127"/>
      <c r="V379" s="127"/>
      <c r="W379" s="127"/>
      <c r="X379" s="127"/>
      <c r="Y379" s="127"/>
      <c r="Z379" s="127"/>
      <c r="AA379" s="127"/>
      <c r="AB379" s="127"/>
      <c r="AC379" s="127"/>
      <c r="AD379" s="127"/>
      <c r="AE379" s="127"/>
      <c r="AF379" s="127"/>
      <c r="AG379" s="127"/>
      <c r="AH379" s="127"/>
      <c r="AI379" s="127"/>
      <c r="AJ379" s="127"/>
      <c r="AK379" s="127"/>
      <c r="AL379" s="127"/>
      <c r="AM379" s="127"/>
    </row>
    <row r="380" spans="1:39" ht="15" customHeight="1" x14ac:dyDescent="0.25">
      <c r="A380" s="130"/>
      <c r="B380" s="130"/>
      <c r="C380" s="130"/>
      <c r="D380" s="130"/>
      <c r="E380" s="130"/>
      <c r="F380" s="130"/>
      <c r="G380" s="130"/>
      <c r="H380" s="130"/>
      <c r="I380" s="130"/>
      <c r="J380" s="130"/>
      <c r="K380" s="130"/>
      <c r="L380" s="130"/>
      <c r="M380" s="130"/>
      <c r="N380" s="130"/>
      <c r="O380" s="130"/>
      <c r="P380" s="130"/>
      <c r="Q380" s="130"/>
      <c r="R380" s="130"/>
      <c r="S380" s="130"/>
      <c r="T380" s="127"/>
      <c r="U380" s="127"/>
      <c r="V380" s="127"/>
      <c r="W380" s="127"/>
      <c r="X380" s="127"/>
      <c r="Y380" s="127"/>
      <c r="Z380" s="127"/>
      <c r="AA380" s="127"/>
      <c r="AB380" s="127"/>
      <c r="AC380" s="127"/>
      <c r="AD380" s="127"/>
      <c r="AE380" s="127"/>
      <c r="AF380" s="127"/>
      <c r="AG380" s="127"/>
      <c r="AH380" s="127"/>
      <c r="AI380" s="127"/>
      <c r="AJ380" s="127"/>
      <c r="AK380" s="127"/>
      <c r="AL380" s="127"/>
      <c r="AM380" s="127"/>
    </row>
    <row r="381" spans="1:39" ht="15" customHeight="1" x14ac:dyDescent="0.25">
      <c r="A381" s="130"/>
      <c r="B381" s="130"/>
      <c r="C381" s="130"/>
      <c r="D381" s="130"/>
      <c r="E381" s="130"/>
      <c r="F381" s="130"/>
      <c r="G381" s="130"/>
      <c r="H381" s="130"/>
      <c r="I381" s="130"/>
      <c r="J381" s="130"/>
      <c r="K381" s="130"/>
      <c r="L381" s="130"/>
      <c r="M381" s="130"/>
      <c r="N381" s="130"/>
      <c r="O381" s="130"/>
      <c r="P381" s="130"/>
      <c r="Q381" s="130"/>
      <c r="R381" s="130"/>
      <c r="S381" s="130"/>
      <c r="T381" s="127"/>
      <c r="U381" s="127"/>
      <c r="V381" s="127"/>
      <c r="W381" s="127"/>
      <c r="X381" s="127"/>
      <c r="Y381" s="127"/>
      <c r="Z381" s="127"/>
      <c r="AA381" s="127"/>
      <c r="AB381" s="127"/>
      <c r="AC381" s="127"/>
      <c r="AD381" s="127"/>
      <c r="AE381" s="127"/>
      <c r="AF381" s="127"/>
      <c r="AG381" s="127"/>
      <c r="AH381" s="127"/>
      <c r="AI381" s="127"/>
      <c r="AJ381" s="127"/>
      <c r="AK381" s="127"/>
      <c r="AL381" s="127"/>
      <c r="AM381" s="127"/>
    </row>
    <row r="382" spans="1:39" ht="15" customHeight="1" x14ac:dyDescent="0.25">
      <c r="A382" s="130"/>
      <c r="B382" s="130"/>
      <c r="C382" s="130"/>
      <c r="D382" s="130"/>
      <c r="E382" s="130"/>
      <c r="F382" s="130"/>
      <c r="G382" s="130"/>
      <c r="H382" s="130"/>
      <c r="I382" s="130"/>
      <c r="J382" s="130"/>
      <c r="K382" s="130"/>
      <c r="L382" s="130"/>
      <c r="M382" s="130"/>
      <c r="N382" s="130"/>
      <c r="O382" s="130"/>
      <c r="P382" s="130"/>
      <c r="Q382" s="130"/>
      <c r="R382" s="130"/>
      <c r="S382" s="130"/>
      <c r="T382" s="127"/>
      <c r="U382" s="127"/>
      <c r="V382" s="127"/>
      <c r="W382" s="127"/>
      <c r="X382" s="127"/>
      <c r="Y382" s="127"/>
      <c r="Z382" s="127"/>
      <c r="AA382" s="127"/>
      <c r="AB382" s="127"/>
      <c r="AC382" s="127"/>
      <c r="AD382" s="127"/>
      <c r="AE382" s="127"/>
      <c r="AF382" s="127"/>
      <c r="AG382" s="127"/>
      <c r="AH382" s="127"/>
      <c r="AI382" s="127"/>
      <c r="AJ382" s="127"/>
      <c r="AK382" s="127"/>
      <c r="AL382" s="127"/>
      <c r="AM382" s="127"/>
    </row>
    <row r="383" spans="1:39" ht="15" customHeight="1" x14ac:dyDescent="0.25">
      <c r="A383" s="130"/>
      <c r="B383" s="130"/>
      <c r="C383" s="130"/>
      <c r="D383" s="130"/>
      <c r="E383" s="130"/>
      <c r="F383" s="130"/>
      <c r="G383" s="130"/>
      <c r="H383" s="130"/>
      <c r="I383" s="130"/>
      <c r="J383" s="130"/>
      <c r="K383" s="130"/>
      <c r="L383" s="130"/>
      <c r="M383" s="130"/>
      <c r="N383" s="130"/>
      <c r="O383" s="130"/>
      <c r="P383" s="130"/>
      <c r="Q383" s="130"/>
      <c r="R383" s="130"/>
      <c r="S383" s="130"/>
      <c r="T383" s="127"/>
      <c r="U383" s="127"/>
      <c r="V383" s="127"/>
      <c r="W383" s="127"/>
      <c r="X383" s="127"/>
      <c r="Y383" s="127"/>
      <c r="Z383" s="127"/>
      <c r="AA383" s="127"/>
      <c r="AB383" s="127"/>
      <c r="AC383" s="127"/>
      <c r="AD383" s="127"/>
      <c r="AE383" s="127"/>
      <c r="AF383" s="127"/>
      <c r="AG383" s="127"/>
      <c r="AH383" s="127"/>
      <c r="AI383" s="127"/>
      <c r="AJ383" s="127"/>
      <c r="AK383" s="127"/>
      <c r="AL383" s="127"/>
      <c r="AM383" s="127"/>
    </row>
    <row r="384" spans="1:39" ht="15" customHeight="1" x14ac:dyDescent="0.25">
      <c r="A384" s="130"/>
      <c r="B384" s="130"/>
      <c r="C384" s="130"/>
      <c r="D384" s="130"/>
      <c r="E384" s="130"/>
      <c r="F384" s="130"/>
      <c r="G384" s="130"/>
      <c r="H384" s="130"/>
      <c r="I384" s="130"/>
      <c r="J384" s="130"/>
      <c r="K384" s="130"/>
      <c r="L384" s="130"/>
      <c r="M384" s="130"/>
      <c r="N384" s="130"/>
      <c r="O384" s="130"/>
      <c r="P384" s="130"/>
      <c r="Q384" s="130"/>
      <c r="R384" s="130"/>
      <c r="S384" s="130"/>
      <c r="T384" s="127"/>
      <c r="U384" s="127"/>
      <c r="V384" s="127"/>
      <c r="W384" s="127"/>
      <c r="X384" s="127"/>
      <c r="Y384" s="127"/>
      <c r="Z384" s="127"/>
      <c r="AA384" s="127"/>
      <c r="AB384" s="127"/>
      <c r="AC384" s="127"/>
      <c r="AD384" s="127"/>
      <c r="AE384" s="127"/>
      <c r="AF384" s="127"/>
      <c r="AG384" s="127"/>
      <c r="AH384" s="127"/>
      <c r="AI384" s="127"/>
      <c r="AJ384" s="127"/>
      <c r="AK384" s="127"/>
      <c r="AL384" s="127"/>
      <c r="AM384" s="127"/>
    </row>
    <row r="385" spans="1:39" ht="15" customHeight="1" x14ac:dyDescent="0.25">
      <c r="A385" s="130"/>
      <c r="B385" s="130"/>
      <c r="C385" s="130"/>
      <c r="D385" s="130"/>
      <c r="E385" s="130"/>
      <c r="F385" s="130"/>
      <c r="G385" s="130"/>
      <c r="H385" s="130"/>
      <c r="I385" s="130"/>
      <c r="J385" s="130"/>
      <c r="K385" s="130"/>
      <c r="L385" s="130"/>
      <c r="M385" s="130"/>
      <c r="N385" s="130"/>
      <c r="O385" s="130"/>
      <c r="P385" s="130"/>
      <c r="Q385" s="130"/>
      <c r="R385" s="130"/>
      <c r="S385" s="130"/>
      <c r="T385" s="127"/>
      <c r="U385" s="127"/>
      <c r="V385" s="127"/>
      <c r="W385" s="127"/>
      <c r="X385" s="127"/>
      <c r="Y385" s="127"/>
      <c r="Z385" s="127"/>
      <c r="AA385" s="127"/>
      <c r="AB385" s="127"/>
      <c r="AC385" s="127"/>
      <c r="AD385" s="127"/>
      <c r="AE385" s="127"/>
      <c r="AF385" s="127"/>
      <c r="AG385" s="127"/>
      <c r="AH385" s="127"/>
      <c r="AI385" s="127"/>
      <c r="AJ385" s="127"/>
      <c r="AK385" s="127"/>
      <c r="AL385" s="127"/>
      <c r="AM385" s="127"/>
    </row>
    <row r="386" spans="1:39" ht="15" customHeight="1" x14ac:dyDescent="0.25">
      <c r="A386" s="130"/>
      <c r="B386" s="130"/>
      <c r="C386" s="130"/>
      <c r="D386" s="130"/>
      <c r="E386" s="130"/>
      <c r="F386" s="130"/>
      <c r="G386" s="130"/>
      <c r="H386" s="130"/>
      <c r="I386" s="130"/>
      <c r="J386" s="130"/>
      <c r="K386" s="130"/>
      <c r="L386" s="130"/>
      <c r="M386" s="130"/>
      <c r="N386" s="130"/>
      <c r="O386" s="130"/>
      <c r="P386" s="130"/>
      <c r="Q386" s="130"/>
      <c r="R386" s="130"/>
      <c r="S386" s="130"/>
      <c r="T386" s="127"/>
      <c r="U386" s="127"/>
      <c r="V386" s="127"/>
      <c r="W386" s="127"/>
      <c r="X386" s="127"/>
      <c r="Y386" s="127"/>
      <c r="Z386" s="127"/>
      <c r="AA386" s="127"/>
      <c r="AB386" s="127"/>
      <c r="AC386" s="127"/>
      <c r="AD386" s="127"/>
      <c r="AE386" s="127"/>
      <c r="AF386" s="127"/>
      <c r="AG386" s="127"/>
      <c r="AH386" s="127"/>
      <c r="AI386" s="127"/>
      <c r="AJ386" s="127"/>
      <c r="AK386" s="127"/>
      <c r="AL386" s="127"/>
      <c r="AM386" s="127"/>
    </row>
    <row r="387" spans="1:39" ht="15" customHeight="1" x14ac:dyDescent="0.25">
      <c r="A387" s="130"/>
      <c r="B387" s="130"/>
      <c r="C387" s="130"/>
      <c r="D387" s="130"/>
      <c r="E387" s="130"/>
      <c r="F387" s="130"/>
      <c r="G387" s="130"/>
      <c r="H387" s="130"/>
      <c r="I387" s="130"/>
      <c r="J387" s="130"/>
      <c r="K387" s="130"/>
      <c r="L387" s="130"/>
      <c r="M387" s="130"/>
      <c r="N387" s="130"/>
      <c r="O387" s="130"/>
      <c r="P387" s="130"/>
      <c r="Q387" s="130"/>
      <c r="R387" s="130"/>
      <c r="S387" s="130"/>
      <c r="T387" s="127"/>
      <c r="U387" s="127"/>
      <c r="V387" s="127"/>
      <c r="W387" s="127"/>
      <c r="X387" s="127"/>
      <c r="Y387" s="127"/>
      <c r="Z387" s="127"/>
      <c r="AA387" s="127"/>
      <c r="AB387" s="127"/>
      <c r="AC387" s="127"/>
      <c r="AD387" s="127"/>
      <c r="AE387" s="127"/>
      <c r="AF387" s="127"/>
      <c r="AG387" s="127"/>
      <c r="AH387" s="127"/>
      <c r="AI387" s="127"/>
      <c r="AJ387" s="127"/>
      <c r="AK387" s="127"/>
      <c r="AL387" s="127"/>
      <c r="AM387" s="127"/>
    </row>
    <row r="388" spans="1:39" ht="15" customHeight="1" x14ac:dyDescent="0.25">
      <c r="A388" s="130"/>
      <c r="B388" s="130"/>
      <c r="C388" s="130"/>
      <c r="D388" s="130"/>
      <c r="E388" s="130"/>
      <c r="F388" s="130"/>
      <c r="G388" s="130"/>
      <c r="H388" s="130"/>
      <c r="I388" s="130"/>
      <c r="J388" s="130"/>
      <c r="K388" s="130"/>
      <c r="L388" s="130"/>
      <c r="M388" s="130"/>
      <c r="N388" s="130"/>
      <c r="O388" s="130"/>
      <c r="P388" s="130"/>
      <c r="Q388" s="130"/>
      <c r="R388" s="130"/>
      <c r="S388" s="130"/>
      <c r="T388" s="127"/>
      <c r="U388" s="127"/>
      <c r="V388" s="127"/>
      <c r="W388" s="127"/>
      <c r="X388" s="127"/>
      <c r="Y388" s="127"/>
      <c r="Z388" s="127"/>
      <c r="AA388" s="127"/>
      <c r="AB388" s="127"/>
      <c r="AC388" s="127"/>
      <c r="AD388" s="127"/>
      <c r="AE388" s="127"/>
      <c r="AF388" s="127"/>
      <c r="AG388" s="127"/>
      <c r="AH388" s="127"/>
      <c r="AI388" s="127"/>
      <c r="AJ388" s="127"/>
      <c r="AK388" s="127"/>
      <c r="AL388" s="127"/>
      <c r="AM388" s="127"/>
    </row>
    <row r="389" spans="1:39" ht="15" customHeight="1" x14ac:dyDescent="0.25">
      <c r="A389" s="130"/>
      <c r="B389" s="130"/>
      <c r="C389" s="130"/>
      <c r="D389" s="130"/>
      <c r="E389" s="130"/>
      <c r="F389" s="130"/>
      <c r="G389" s="130"/>
      <c r="H389" s="130"/>
      <c r="I389" s="130"/>
      <c r="J389" s="130"/>
      <c r="K389" s="130"/>
      <c r="L389" s="130"/>
      <c r="M389" s="130"/>
      <c r="N389" s="130"/>
      <c r="O389" s="130"/>
      <c r="P389" s="130"/>
      <c r="Q389" s="130"/>
      <c r="R389" s="130"/>
      <c r="S389" s="130"/>
      <c r="T389" s="127"/>
      <c r="U389" s="127"/>
      <c r="V389" s="127"/>
      <c r="W389" s="127"/>
      <c r="X389" s="127"/>
      <c r="Y389" s="127"/>
      <c r="Z389" s="127"/>
      <c r="AA389" s="127"/>
      <c r="AB389" s="127"/>
      <c r="AC389" s="127"/>
      <c r="AD389" s="127"/>
      <c r="AE389" s="127"/>
      <c r="AF389" s="127"/>
      <c r="AG389" s="127"/>
      <c r="AH389" s="127"/>
      <c r="AI389" s="127"/>
      <c r="AJ389" s="127"/>
      <c r="AK389" s="127"/>
      <c r="AL389" s="127"/>
      <c r="AM389" s="127"/>
    </row>
    <row r="390" spans="1:39" ht="15" customHeight="1" x14ac:dyDescent="0.25">
      <c r="A390" s="130"/>
      <c r="B390" s="130"/>
      <c r="C390" s="130"/>
      <c r="D390" s="130"/>
      <c r="E390" s="130"/>
      <c r="F390" s="130"/>
      <c r="G390" s="130"/>
      <c r="H390" s="130"/>
      <c r="I390" s="130"/>
      <c r="J390" s="130"/>
      <c r="K390" s="130"/>
      <c r="L390" s="130"/>
      <c r="M390" s="130"/>
      <c r="N390" s="130"/>
      <c r="O390" s="130"/>
      <c r="P390" s="130"/>
      <c r="Q390" s="130"/>
      <c r="R390" s="130"/>
      <c r="S390" s="130"/>
      <c r="T390" s="127"/>
      <c r="U390" s="127"/>
      <c r="V390" s="127"/>
      <c r="W390" s="127"/>
      <c r="X390" s="127"/>
      <c r="Y390" s="127"/>
      <c r="Z390" s="127"/>
      <c r="AA390" s="127"/>
      <c r="AB390" s="127"/>
      <c r="AC390" s="127"/>
      <c r="AD390" s="127"/>
      <c r="AE390" s="127"/>
      <c r="AF390" s="127"/>
      <c r="AG390" s="127"/>
      <c r="AH390" s="127"/>
      <c r="AI390" s="127"/>
      <c r="AJ390" s="127"/>
      <c r="AK390" s="127"/>
      <c r="AL390" s="127"/>
      <c r="AM390" s="127"/>
    </row>
    <row r="391" spans="1:39" ht="15" customHeight="1" x14ac:dyDescent="0.25">
      <c r="A391" s="130"/>
      <c r="B391" s="130"/>
      <c r="C391" s="130"/>
      <c r="D391" s="130"/>
      <c r="E391" s="130"/>
      <c r="F391" s="130"/>
      <c r="G391" s="130"/>
      <c r="H391" s="130"/>
      <c r="I391" s="130"/>
      <c r="J391" s="130"/>
      <c r="K391" s="130"/>
      <c r="L391" s="130"/>
      <c r="M391" s="130"/>
      <c r="N391" s="130"/>
      <c r="O391" s="130"/>
      <c r="P391" s="130"/>
      <c r="Q391" s="130"/>
      <c r="R391" s="130"/>
      <c r="S391" s="130"/>
      <c r="T391" s="127"/>
      <c r="U391" s="127"/>
      <c r="V391" s="127"/>
      <c r="W391" s="127"/>
      <c r="X391" s="127"/>
      <c r="Y391" s="127"/>
      <c r="Z391" s="127"/>
      <c r="AA391" s="127"/>
      <c r="AB391" s="127"/>
      <c r="AC391" s="127"/>
      <c r="AD391" s="127"/>
      <c r="AE391" s="127"/>
      <c r="AF391" s="127"/>
      <c r="AG391" s="127"/>
      <c r="AH391" s="127"/>
      <c r="AI391" s="127"/>
      <c r="AJ391" s="127"/>
      <c r="AK391" s="127"/>
      <c r="AL391" s="127"/>
      <c r="AM391" s="127"/>
    </row>
    <row r="392" spans="1:39" ht="15" customHeight="1" x14ac:dyDescent="0.25">
      <c r="A392" s="130"/>
      <c r="B392" s="130"/>
      <c r="C392" s="130"/>
      <c r="D392" s="130"/>
      <c r="E392" s="130"/>
      <c r="F392" s="130"/>
      <c r="G392" s="130"/>
      <c r="H392" s="130"/>
      <c r="I392" s="130"/>
      <c r="J392" s="130"/>
      <c r="K392" s="130"/>
      <c r="L392" s="130"/>
      <c r="M392" s="130"/>
      <c r="N392" s="130"/>
      <c r="O392" s="130"/>
      <c r="P392" s="130"/>
      <c r="Q392" s="130"/>
      <c r="R392" s="130"/>
      <c r="S392" s="130"/>
      <c r="T392" s="127"/>
      <c r="U392" s="127"/>
      <c r="V392" s="127"/>
      <c r="W392" s="127"/>
      <c r="X392" s="127"/>
      <c r="Y392" s="127"/>
      <c r="Z392" s="127"/>
      <c r="AA392" s="127"/>
      <c r="AB392" s="127"/>
      <c r="AC392" s="127"/>
      <c r="AD392" s="127"/>
      <c r="AE392" s="127"/>
      <c r="AF392" s="127"/>
      <c r="AG392" s="127"/>
      <c r="AH392" s="127"/>
      <c r="AI392" s="127"/>
      <c r="AJ392" s="127"/>
      <c r="AK392" s="127"/>
      <c r="AL392" s="127"/>
      <c r="AM392" s="127"/>
    </row>
    <row r="393" spans="1:39" ht="15" customHeight="1" x14ac:dyDescent="0.25">
      <c r="A393" s="130"/>
      <c r="B393" s="130"/>
      <c r="C393" s="130"/>
      <c r="D393" s="130"/>
      <c r="E393" s="130"/>
      <c r="F393" s="130"/>
      <c r="G393" s="130"/>
      <c r="H393" s="130"/>
      <c r="I393" s="130"/>
      <c r="J393" s="130"/>
      <c r="K393" s="130"/>
      <c r="L393" s="130"/>
      <c r="M393" s="130"/>
      <c r="N393" s="130"/>
      <c r="O393" s="130"/>
      <c r="P393" s="130"/>
      <c r="Q393" s="130"/>
      <c r="R393" s="130"/>
      <c r="S393" s="130"/>
      <c r="T393" s="127"/>
      <c r="U393" s="127"/>
      <c r="V393" s="127"/>
      <c r="W393" s="127"/>
      <c r="X393" s="127"/>
      <c r="Y393" s="127"/>
      <c r="Z393" s="127"/>
      <c r="AA393" s="127"/>
      <c r="AB393" s="127"/>
      <c r="AC393" s="127"/>
      <c r="AD393" s="127"/>
      <c r="AE393" s="127"/>
      <c r="AF393" s="127"/>
      <c r="AG393" s="127"/>
      <c r="AH393" s="127"/>
      <c r="AI393" s="127"/>
      <c r="AJ393" s="127"/>
      <c r="AK393" s="127"/>
      <c r="AL393" s="127"/>
      <c r="AM393" s="127"/>
    </row>
    <row r="394" spans="1:39" ht="15" customHeight="1" x14ac:dyDescent="0.25">
      <c r="A394" s="130"/>
      <c r="B394" s="130"/>
      <c r="C394" s="130"/>
      <c r="D394" s="130"/>
      <c r="E394" s="130"/>
      <c r="F394" s="130"/>
      <c r="G394" s="130"/>
      <c r="H394" s="130"/>
      <c r="I394" s="130"/>
      <c r="J394" s="130"/>
      <c r="K394" s="130"/>
      <c r="L394" s="130"/>
      <c r="M394" s="130"/>
      <c r="N394" s="130"/>
      <c r="O394" s="130"/>
      <c r="P394" s="130"/>
      <c r="Q394" s="130"/>
      <c r="R394" s="130"/>
      <c r="S394" s="130"/>
      <c r="T394" s="127"/>
      <c r="U394" s="127"/>
      <c r="V394" s="127"/>
      <c r="W394" s="127"/>
      <c r="X394" s="127"/>
      <c r="Y394" s="127"/>
      <c r="Z394" s="127"/>
      <c r="AA394" s="127"/>
      <c r="AB394" s="127"/>
      <c r="AC394" s="127"/>
      <c r="AD394" s="127"/>
      <c r="AE394" s="127"/>
      <c r="AF394" s="127"/>
      <c r="AG394" s="127"/>
      <c r="AH394" s="127"/>
      <c r="AI394" s="127"/>
      <c r="AJ394" s="127"/>
      <c r="AK394" s="127"/>
      <c r="AL394" s="127"/>
      <c r="AM394" s="127"/>
    </row>
    <row r="395" spans="1:39" ht="15" customHeight="1" x14ac:dyDescent="0.25">
      <c r="A395" s="130"/>
      <c r="B395" s="130"/>
      <c r="C395" s="130"/>
      <c r="D395" s="130"/>
      <c r="E395" s="130"/>
      <c r="F395" s="130"/>
      <c r="G395" s="130"/>
      <c r="H395" s="130"/>
      <c r="I395" s="130"/>
      <c r="J395" s="130"/>
      <c r="K395" s="130"/>
      <c r="L395" s="130"/>
      <c r="M395" s="130"/>
      <c r="N395" s="130"/>
      <c r="O395" s="130"/>
      <c r="P395" s="130"/>
      <c r="Q395" s="130"/>
      <c r="R395" s="130"/>
      <c r="S395" s="130"/>
      <c r="T395" s="127"/>
      <c r="U395" s="127"/>
      <c r="V395" s="127"/>
      <c r="W395" s="127"/>
      <c r="X395" s="127"/>
      <c r="Y395" s="127"/>
      <c r="Z395" s="127"/>
      <c r="AA395" s="127"/>
      <c r="AB395" s="127"/>
      <c r="AC395" s="127"/>
      <c r="AD395" s="127"/>
      <c r="AE395" s="127"/>
      <c r="AF395" s="127"/>
      <c r="AG395" s="127"/>
      <c r="AH395" s="127"/>
      <c r="AI395" s="127"/>
      <c r="AJ395" s="127"/>
      <c r="AK395" s="127"/>
      <c r="AL395" s="127"/>
      <c r="AM395" s="127"/>
    </row>
    <row r="396" spans="1:39" ht="15" customHeight="1" x14ac:dyDescent="0.25">
      <c r="A396" s="130"/>
      <c r="B396" s="130"/>
      <c r="C396" s="130"/>
      <c r="D396" s="130"/>
      <c r="E396" s="130"/>
      <c r="F396" s="130"/>
      <c r="G396" s="130"/>
      <c r="H396" s="130"/>
      <c r="I396" s="130"/>
      <c r="J396" s="130"/>
      <c r="K396" s="130"/>
      <c r="L396" s="130"/>
      <c r="M396" s="130"/>
      <c r="N396" s="130"/>
      <c r="O396" s="130"/>
      <c r="P396" s="130"/>
      <c r="Q396" s="130"/>
      <c r="R396" s="130"/>
      <c r="S396" s="130"/>
      <c r="T396" s="127"/>
      <c r="U396" s="127"/>
      <c r="V396" s="127"/>
      <c r="W396" s="127"/>
      <c r="X396" s="127"/>
      <c r="Y396" s="127"/>
      <c r="Z396" s="127"/>
      <c r="AA396" s="127"/>
      <c r="AB396" s="127"/>
      <c r="AC396" s="127"/>
      <c r="AD396" s="127"/>
      <c r="AE396" s="127"/>
      <c r="AF396" s="127"/>
      <c r="AG396" s="127"/>
      <c r="AH396" s="127"/>
      <c r="AI396" s="127"/>
      <c r="AJ396" s="127"/>
      <c r="AK396" s="127"/>
      <c r="AL396" s="127"/>
      <c r="AM396" s="127"/>
    </row>
    <row r="397" spans="1:39" ht="15" customHeight="1" x14ac:dyDescent="0.25">
      <c r="A397" s="130"/>
      <c r="B397" s="130"/>
      <c r="C397" s="130"/>
      <c r="D397" s="130"/>
      <c r="E397" s="130"/>
      <c r="F397" s="130"/>
      <c r="G397" s="130"/>
      <c r="H397" s="130"/>
      <c r="I397" s="130"/>
      <c r="J397" s="130"/>
      <c r="K397" s="130"/>
      <c r="L397" s="130"/>
      <c r="M397" s="130"/>
      <c r="N397" s="130"/>
      <c r="O397" s="130"/>
      <c r="P397" s="130"/>
      <c r="Q397" s="130"/>
      <c r="R397" s="130"/>
      <c r="S397" s="130"/>
      <c r="T397" s="127"/>
      <c r="U397" s="127"/>
      <c r="V397" s="127"/>
      <c r="W397" s="127"/>
      <c r="X397" s="127"/>
      <c r="Y397" s="127"/>
      <c r="Z397" s="127"/>
      <c r="AA397" s="127"/>
      <c r="AB397" s="127"/>
      <c r="AC397" s="127"/>
      <c r="AD397" s="127"/>
      <c r="AE397" s="127"/>
      <c r="AF397" s="127"/>
      <c r="AG397" s="127"/>
      <c r="AH397" s="127"/>
      <c r="AI397" s="127"/>
      <c r="AJ397" s="127"/>
      <c r="AK397" s="127"/>
      <c r="AL397" s="127"/>
      <c r="AM397" s="127"/>
    </row>
    <row r="398" spans="1:39" ht="15" customHeight="1" x14ac:dyDescent="0.25">
      <c r="A398" s="130"/>
      <c r="B398" s="130"/>
      <c r="C398" s="130"/>
      <c r="D398" s="130"/>
      <c r="E398" s="130"/>
      <c r="F398" s="130"/>
      <c r="G398" s="130"/>
      <c r="H398" s="130"/>
      <c r="I398" s="130"/>
      <c r="J398" s="130"/>
      <c r="K398" s="130"/>
      <c r="L398" s="130"/>
      <c r="M398" s="130"/>
      <c r="N398" s="130"/>
      <c r="O398" s="130"/>
      <c r="P398" s="130"/>
      <c r="Q398" s="130"/>
      <c r="R398" s="130"/>
      <c r="S398" s="130"/>
      <c r="T398" s="127"/>
      <c r="U398" s="127"/>
      <c r="V398" s="127"/>
      <c r="W398" s="127"/>
      <c r="X398" s="127"/>
      <c r="Y398" s="127"/>
      <c r="Z398" s="127"/>
      <c r="AA398" s="127"/>
      <c r="AB398" s="127"/>
      <c r="AC398" s="127"/>
      <c r="AD398" s="127"/>
      <c r="AE398" s="127"/>
      <c r="AF398" s="127"/>
      <c r="AG398" s="127"/>
      <c r="AH398" s="127"/>
      <c r="AI398" s="127"/>
      <c r="AJ398" s="127"/>
      <c r="AK398" s="127"/>
      <c r="AL398" s="127"/>
      <c r="AM398" s="127"/>
    </row>
    <row r="399" spans="1:39" ht="15" customHeight="1" x14ac:dyDescent="0.25">
      <c r="A399" s="130"/>
      <c r="B399" s="130"/>
      <c r="C399" s="130"/>
      <c r="D399" s="130"/>
      <c r="E399" s="130"/>
      <c r="F399" s="130"/>
      <c r="G399" s="130"/>
      <c r="H399" s="130"/>
      <c r="I399" s="130"/>
      <c r="J399" s="130"/>
      <c r="K399" s="130"/>
      <c r="L399" s="130"/>
      <c r="M399" s="130"/>
      <c r="N399" s="130"/>
      <c r="O399" s="130"/>
      <c r="P399" s="130"/>
      <c r="Q399" s="130"/>
      <c r="R399" s="130"/>
      <c r="S399" s="130"/>
      <c r="T399" s="127"/>
      <c r="U399" s="127"/>
      <c r="V399" s="127"/>
      <c r="W399" s="127"/>
      <c r="X399" s="127"/>
      <c r="Y399" s="127"/>
      <c r="Z399" s="127"/>
      <c r="AA399" s="127"/>
      <c r="AB399" s="127"/>
      <c r="AC399" s="127"/>
      <c r="AD399" s="127"/>
      <c r="AE399" s="127"/>
      <c r="AF399" s="127"/>
      <c r="AG399" s="127"/>
      <c r="AH399" s="127"/>
      <c r="AI399" s="127"/>
      <c r="AJ399" s="127"/>
      <c r="AK399" s="127"/>
      <c r="AL399" s="127"/>
      <c r="AM399" s="127"/>
    </row>
    <row r="400" spans="1:39" ht="15" customHeight="1" x14ac:dyDescent="0.25">
      <c r="A400" s="130"/>
      <c r="B400" s="130"/>
      <c r="C400" s="130"/>
      <c r="D400" s="130"/>
      <c r="E400" s="130"/>
      <c r="F400" s="130"/>
      <c r="G400" s="130"/>
      <c r="H400" s="130"/>
      <c r="I400" s="130"/>
      <c r="J400" s="130"/>
      <c r="K400" s="130"/>
      <c r="L400" s="130"/>
      <c r="M400" s="130"/>
      <c r="N400" s="130"/>
      <c r="O400" s="130"/>
      <c r="P400" s="130"/>
      <c r="Q400" s="130"/>
      <c r="R400" s="130"/>
      <c r="S400" s="130"/>
      <c r="T400" s="127"/>
      <c r="U400" s="127"/>
      <c r="V400" s="127"/>
      <c r="W400" s="127"/>
      <c r="X400" s="127"/>
      <c r="Y400" s="127"/>
      <c r="Z400" s="127"/>
      <c r="AA400" s="127"/>
      <c r="AB400" s="127"/>
      <c r="AC400" s="127"/>
      <c r="AD400" s="127"/>
      <c r="AE400" s="127"/>
      <c r="AF400" s="127"/>
      <c r="AG400" s="127"/>
      <c r="AH400" s="127"/>
      <c r="AI400" s="127"/>
      <c r="AJ400" s="127"/>
      <c r="AK400" s="127"/>
      <c r="AL400" s="127"/>
      <c r="AM400" s="127"/>
    </row>
    <row r="401" spans="1:39" ht="15" customHeight="1" x14ac:dyDescent="0.25">
      <c r="A401" s="130"/>
      <c r="B401" s="130"/>
      <c r="C401" s="130"/>
      <c r="D401" s="130"/>
      <c r="E401" s="130"/>
      <c r="F401" s="130"/>
      <c r="G401" s="130"/>
      <c r="H401" s="130"/>
      <c r="I401" s="130"/>
      <c r="J401" s="130"/>
      <c r="K401" s="130"/>
      <c r="L401" s="130"/>
      <c r="M401" s="130"/>
      <c r="N401" s="130"/>
      <c r="O401" s="130"/>
      <c r="P401" s="130"/>
      <c r="Q401" s="130"/>
      <c r="R401" s="130"/>
      <c r="S401" s="130"/>
      <c r="T401" s="127"/>
      <c r="U401" s="127"/>
      <c r="V401" s="127"/>
      <c r="W401" s="127"/>
      <c r="X401" s="127"/>
      <c r="Y401" s="127"/>
      <c r="Z401" s="127"/>
      <c r="AA401" s="127"/>
      <c r="AB401" s="127"/>
      <c r="AC401" s="127"/>
      <c r="AD401" s="127"/>
      <c r="AE401" s="127"/>
      <c r="AF401" s="127"/>
      <c r="AG401" s="127"/>
      <c r="AH401" s="127"/>
      <c r="AI401" s="127"/>
      <c r="AJ401" s="127"/>
      <c r="AK401" s="127"/>
      <c r="AL401" s="127"/>
      <c r="AM401" s="127"/>
    </row>
    <row r="402" spans="1:39" ht="15" customHeight="1" x14ac:dyDescent="0.25">
      <c r="A402" s="130"/>
      <c r="B402" s="130"/>
      <c r="C402" s="130"/>
      <c r="D402" s="130"/>
      <c r="E402" s="130"/>
      <c r="F402" s="130"/>
      <c r="G402" s="130"/>
      <c r="H402" s="130"/>
      <c r="I402" s="130"/>
      <c r="J402" s="130"/>
      <c r="K402" s="130"/>
      <c r="L402" s="130"/>
      <c r="M402" s="130"/>
      <c r="N402" s="130"/>
      <c r="O402" s="130"/>
      <c r="P402" s="130"/>
      <c r="Q402" s="130"/>
      <c r="R402" s="130"/>
      <c r="S402" s="130"/>
      <c r="T402" s="127"/>
      <c r="U402" s="127"/>
      <c r="V402" s="127"/>
      <c r="W402" s="127"/>
      <c r="X402" s="127"/>
      <c r="Y402" s="127"/>
      <c r="Z402" s="127"/>
      <c r="AA402" s="127"/>
      <c r="AB402" s="127"/>
      <c r="AC402" s="127"/>
      <c r="AD402" s="127"/>
      <c r="AE402" s="127"/>
      <c r="AF402" s="127"/>
      <c r="AG402" s="127"/>
      <c r="AH402" s="127"/>
      <c r="AI402" s="127"/>
      <c r="AJ402" s="127"/>
      <c r="AK402" s="127"/>
      <c r="AL402" s="127"/>
      <c r="AM402" s="127"/>
    </row>
    <row r="403" spans="1:39" ht="15" customHeight="1" x14ac:dyDescent="0.25">
      <c r="A403" s="130"/>
      <c r="B403" s="130"/>
      <c r="C403" s="130"/>
      <c r="D403" s="130"/>
      <c r="E403" s="130"/>
      <c r="F403" s="130"/>
      <c r="G403" s="130"/>
      <c r="H403" s="130"/>
      <c r="I403" s="130"/>
      <c r="J403" s="130"/>
      <c r="K403" s="130"/>
      <c r="L403" s="130"/>
      <c r="M403" s="130"/>
      <c r="N403" s="130"/>
      <c r="O403" s="130"/>
      <c r="P403" s="130"/>
      <c r="Q403" s="130"/>
      <c r="R403" s="130"/>
      <c r="S403" s="130"/>
      <c r="T403" s="127"/>
      <c r="U403" s="127"/>
      <c r="V403" s="127"/>
      <c r="W403" s="127"/>
      <c r="X403" s="127"/>
      <c r="Y403" s="127"/>
      <c r="Z403" s="127"/>
      <c r="AA403" s="127"/>
      <c r="AB403" s="127"/>
      <c r="AC403" s="127"/>
      <c r="AD403" s="127"/>
      <c r="AE403" s="127"/>
      <c r="AF403" s="127"/>
      <c r="AG403" s="127"/>
      <c r="AH403" s="127"/>
      <c r="AI403" s="127"/>
      <c r="AJ403" s="127"/>
      <c r="AK403" s="127"/>
      <c r="AL403" s="127"/>
      <c r="AM403" s="127"/>
    </row>
    <row r="404" spans="1:39" ht="15" customHeight="1" x14ac:dyDescent="0.25">
      <c r="A404" s="130"/>
      <c r="B404" s="130"/>
      <c r="C404" s="130"/>
      <c r="D404" s="130"/>
      <c r="E404" s="130"/>
      <c r="F404" s="130"/>
      <c r="G404" s="130"/>
      <c r="H404" s="130"/>
      <c r="I404" s="130"/>
      <c r="J404" s="130"/>
      <c r="K404" s="130"/>
      <c r="L404" s="130"/>
      <c r="M404" s="130"/>
      <c r="N404" s="130"/>
      <c r="O404" s="130"/>
      <c r="P404" s="130"/>
      <c r="Q404" s="130"/>
      <c r="R404" s="130"/>
      <c r="S404" s="130"/>
      <c r="T404" s="127"/>
      <c r="U404" s="127"/>
      <c r="V404" s="127"/>
      <c r="W404" s="127"/>
      <c r="X404" s="127"/>
      <c r="Y404" s="127"/>
      <c r="Z404" s="127"/>
      <c r="AA404" s="127"/>
      <c r="AB404" s="127"/>
      <c r="AC404" s="127"/>
      <c r="AD404" s="127"/>
      <c r="AE404" s="127"/>
      <c r="AF404" s="127"/>
      <c r="AG404" s="127"/>
      <c r="AH404" s="127"/>
      <c r="AI404" s="127"/>
      <c r="AJ404" s="127"/>
      <c r="AK404" s="127"/>
      <c r="AL404" s="127"/>
      <c r="AM404" s="127"/>
    </row>
    <row r="405" spans="1:39" ht="15" customHeight="1" x14ac:dyDescent="0.25">
      <c r="A405" s="130"/>
      <c r="B405" s="130"/>
      <c r="C405" s="130"/>
      <c r="D405" s="130"/>
      <c r="E405" s="130"/>
      <c r="F405" s="130"/>
      <c r="G405" s="130"/>
      <c r="H405" s="130"/>
      <c r="I405" s="130"/>
      <c r="J405" s="130"/>
      <c r="K405" s="130"/>
      <c r="L405" s="130"/>
      <c r="M405" s="130"/>
      <c r="N405" s="130"/>
      <c r="O405" s="130"/>
      <c r="P405" s="130"/>
      <c r="Q405" s="130"/>
      <c r="R405" s="130"/>
      <c r="S405" s="130"/>
      <c r="T405" s="127"/>
      <c r="U405" s="127"/>
      <c r="V405" s="127"/>
      <c r="W405" s="127"/>
      <c r="X405" s="127"/>
      <c r="Y405" s="127"/>
      <c r="Z405" s="127"/>
      <c r="AA405" s="127"/>
      <c r="AB405" s="127"/>
      <c r="AC405" s="127"/>
      <c r="AD405" s="127"/>
      <c r="AE405" s="127"/>
      <c r="AF405" s="127"/>
      <c r="AG405" s="127"/>
      <c r="AH405" s="127"/>
      <c r="AI405" s="127"/>
      <c r="AJ405" s="127"/>
      <c r="AK405" s="127"/>
      <c r="AL405" s="127"/>
      <c r="AM405" s="127"/>
    </row>
    <row r="406" spans="1:39" ht="15" customHeight="1" x14ac:dyDescent="0.25">
      <c r="A406" s="130"/>
      <c r="B406" s="130"/>
      <c r="C406" s="130"/>
      <c r="D406" s="130"/>
      <c r="E406" s="130"/>
      <c r="F406" s="130"/>
      <c r="G406" s="130"/>
      <c r="H406" s="130"/>
      <c r="I406" s="130"/>
      <c r="J406" s="130"/>
      <c r="K406" s="130"/>
      <c r="L406" s="130"/>
      <c r="M406" s="130"/>
      <c r="N406" s="130"/>
      <c r="O406" s="130"/>
      <c r="P406" s="130"/>
      <c r="Q406" s="130"/>
      <c r="R406" s="130"/>
      <c r="S406" s="130"/>
      <c r="T406" s="127"/>
      <c r="U406" s="127"/>
      <c r="V406" s="127"/>
      <c r="W406" s="127"/>
      <c r="X406" s="127"/>
      <c r="Y406" s="127"/>
      <c r="Z406" s="127"/>
      <c r="AA406" s="127"/>
      <c r="AB406" s="127"/>
      <c r="AC406" s="127"/>
      <c r="AD406" s="127"/>
      <c r="AE406" s="127"/>
      <c r="AF406" s="127"/>
      <c r="AG406" s="127"/>
      <c r="AH406" s="127"/>
      <c r="AI406" s="127"/>
      <c r="AJ406" s="127"/>
      <c r="AK406" s="127"/>
      <c r="AL406" s="127"/>
      <c r="AM406" s="127"/>
    </row>
    <row r="407" spans="1:39" ht="15" customHeight="1" x14ac:dyDescent="0.25">
      <c r="A407" s="130"/>
      <c r="B407" s="130"/>
      <c r="C407" s="130"/>
      <c r="D407" s="130"/>
      <c r="E407" s="130"/>
      <c r="F407" s="130"/>
      <c r="G407" s="130"/>
      <c r="H407" s="130"/>
      <c r="I407" s="130"/>
      <c r="J407" s="130"/>
      <c r="K407" s="130"/>
      <c r="L407" s="130"/>
      <c r="M407" s="130"/>
      <c r="N407" s="130"/>
      <c r="O407" s="130"/>
      <c r="P407" s="130"/>
      <c r="Q407" s="130"/>
      <c r="R407" s="130"/>
      <c r="S407" s="130"/>
      <c r="T407" s="127"/>
      <c r="U407" s="127"/>
      <c r="V407" s="127"/>
      <c r="W407" s="127"/>
      <c r="X407" s="127"/>
      <c r="Y407" s="127"/>
      <c r="Z407" s="127"/>
      <c r="AA407" s="127"/>
      <c r="AB407" s="127"/>
      <c r="AC407" s="127"/>
      <c r="AD407" s="127"/>
      <c r="AE407" s="127"/>
      <c r="AF407" s="127"/>
      <c r="AG407" s="127"/>
      <c r="AH407" s="127"/>
      <c r="AI407" s="127"/>
      <c r="AJ407" s="127"/>
      <c r="AK407" s="127"/>
      <c r="AL407" s="127"/>
      <c r="AM407" s="127"/>
    </row>
    <row r="408" spans="1:39" ht="15" customHeight="1" x14ac:dyDescent="0.25">
      <c r="A408" s="130"/>
      <c r="B408" s="130"/>
      <c r="C408" s="130"/>
      <c r="D408" s="130"/>
      <c r="E408" s="130"/>
      <c r="F408" s="130"/>
      <c r="G408" s="130"/>
      <c r="H408" s="130"/>
      <c r="I408" s="130"/>
      <c r="J408" s="130"/>
      <c r="K408" s="130"/>
      <c r="L408" s="130"/>
      <c r="M408" s="130"/>
      <c r="N408" s="130"/>
      <c r="O408" s="130"/>
      <c r="P408" s="130"/>
      <c r="Q408" s="130"/>
      <c r="R408" s="130"/>
      <c r="S408" s="130"/>
      <c r="T408" s="127"/>
      <c r="U408" s="127"/>
      <c r="V408" s="127"/>
      <c r="W408" s="127"/>
      <c r="X408" s="127"/>
      <c r="Y408" s="127"/>
      <c r="Z408" s="127"/>
      <c r="AA408" s="127"/>
      <c r="AB408" s="127"/>
      <c r="AC408" s="127"/>
      <c r="AD408" s="127"/>
      <c r="AE408" s="127"/>
      <c r="AF408" s="127"/>
      <c r="AG408" s="127"/>
      <c r="AH408" s="127"/>
      <c r="AI408" s="127"/>
      <c r="AJ408" s="127"/>
      <c r="AK408" s="127"/>
      <c r="AL408" s="127"/>
      <c r="AM408" s="127"/>
    </row>
    <row r="409" spans="1:39" ht="15" customHeight="1" x14ac:dyDescent="0.25">
      <c r="A409" s="130"/>
      <c r="B409" s="130"/>
      <c r="C409" s="130"/>
      <c r="D409" s="130"/>
      <c r="E409" s="130"/>
      <c r="F409" s="130"/>
      <c r="G409" s="130"/>
      <c r="H409" s="130"/>
      <c r="I409" s="130"/>
      <c r="J409" s="130"/>
      <c r="K409" s="130"/>
      <c r="L409" s="130"/>
      <c r="M409" s="130"/>
      <c r="N409" s="130"/>
      <c r="O409" s="130"/>
      <c r="P409" s="130"/>
      <c r="Q409" s="130"/>
      <c r="R409" s="130"/>
      <c r="S409" s="130"/>
      <c r="T409" s="127"/>
      <c r="U409" s="127"/>
      <c r="V409" s="127"/>
      <c r="W409" s="127"/>
      <c r="X409" s="127"/>
      <c r="Y409" s="127"/>
      <c r="Z409" s="127"/>
      <c r="AA409" s="127"/>
      <c r="AB409" s="127"/>
      <c r="AC409" s="127"/>
      <c r="AD409" s="127"/>
      <c r="AE409" s="127"/>
      <c r="AF409" s="127"/>
      <c r="AG409" s="127"/>
      <c r="AH409" s="127"/>
      <c r="AI409" s="127"/>
      <c r="AJ409" s="127"/>
      <c r="AK409" s="127"/>
      <c r="AL409" s="127"/>
      <c r="AM409" s="127"/>
    </row>
    <row r="410" spans="1:39" ht="15" customHeight="1" x14ac:dyDescent="0.25">
      <c r="A410" s="130"/>
      <c r="B410" s="130"/>
      <c r="C410" s="130"/>
      <c r="D410" s="130"/>
      <c r="E410" s="130"/>
      <c r="F410" s="130"/>
      <c r="G410" s="130"/>
      <c r="H410" s="130"/>
      <c r="I410" s="130"/>
      <c r="J410" s="130"/>
      <c r="K410" s="130"/>
      <c r="L410" s="130"/>
      <c r="M410" s="130"/>
      <c r="N410" s="130"/>
      <c r="O410" s="130"/>
      <c r="P410" s="130"/>
      <c r="Q410" s="130"/>
      <c r="R410" s="130"/>
      <c r="S410" s="130"/>
      <c r="T410" s="127"/>
      <c r="U410" s="127"/>
      <c r="V410" s="127"/>
      <c r="W410" s="127"/>
      <c r="X410" s="127"/>
      <c r="Y410" s="127"/>
      <c r="Z410" s="127"/>
      <c r="AA410" s="127"/>
      <c r="AB410" s="127"/>
      <c r="AC410" s="127"/>
      <c r="AD410" s="127"/>
      <c r="AE410" s="127"/>
      <c r="AF410" s="127"/>
      <c r="AG410" s="127"/>
      <c r="AH410" s="127"/>
      <c r="AI410" s="127"/>
      <c r="AJ410" s="127"/>
      <c r="AK410" s="127"/>
      <c r="AL410" s="127"/>
      <c r="AM410" s="127"/>
    </row>
    <row r="411" spans="1:39" ht="15" customHeight="1" x14ac:dyDescent="0.25">
      <c r="A411" s="130"/>
      <c r="B411" s="130"/>
      <c r="C411" s="130"/>
      <c r="D411" s="130"/>
      <c r="E411" s="130"/>
      <c r="F411" s="130"/>
      <c r="G411" s="130"/>
      <c r="H411" s="130"/>
      <c r="I411" s="130"/>
      <c r="J411" s="130"/>
      <c r="K411" s="130"/>
      <c r="L411" s="130"/>
      <c r="M411" s="130"/>
      <c r="N411" s="130"/>
      <c r="O411" s="130"/>
      <c r="P411" s="130"/>
      <c r="Q411" s="130"/>
      <c r="R411" s="130"/>
      <c r="S411" s="130"/>
      <c r="T411" s="127"/>
      <c r="U411" s="127"/>
      <c r="V411" s="127"/>
      <c r="W411" s="127"/>
      <c r="X411" s="127"/>
      <c r="Y411" s="127"/>
      <c r="Z411" s="127"/>
      <c r="AA411" s="127"/>
      <c r="AB411" s="127"/>
      <c r="AC411" s="127"/>
      <c r="AD411" s="127"/>
      <c r="AE411" s="127"/>
      <c r="AF411" s="127"/>
      <c r="AG411" s="127"/>
      <c r="AH411" s="127"/>
      <c r="AI411" s="127"/>
      <c r="AJ411" s="127"/>
      <c r="AK411" s="127"/>
      <c r="AL411" s="127"/>
      <c r="AM411" s="127"/>
    </row>
    <row r="412" spans="1:39" ht="15" customHeight="1" x14ac:dyDescent="0.25">
      <c r="A412" s="130"/>
      <c r="B412" s="130"/>
      <c r="C412" s="130"/>
      <c r="D412" s="130"/>
      <c r="E412" s="130"/>
      <c r="F412" s="130"/>
      <c r="G412" s="130"/>
      <c r="H412" s="130"/>
      <c r="I412" s="130"/>
      <c r="J412" s="130"/>
      <c r="K412" s="130"/>
      <c r="L412" s="130"/>
      <c r="M412" s="130"/>
      <c r="N412" s="130"/>
      <c r="O412" s="130"/>
      <c r="P412" s="130"/>
      <c r="Q412" s="130"/>
      <c r="R412" s="130"/>
      <c r="S412" s="130"/>
      <c r="T412" s="127"/>
      <c r="U412" s="127"/>
      <c r="V412" s="127"/>
      <c r="W412" s="127"/>
      <c r="X412" s="127"/>
      <c r="Y412" s="127"/>
      <c r="Z412" s="127"/>
      <c r="AA412" s="127"/>
      <c r="AB412" s="127"/>
      <c r="AC412" s="127"/>
      <c r="AD412" s="127"/>
      <c r="AE412" s="127"/>
      <c r="AF412" s="127"/>
      <c r="AG412" s="127"/>
      <c r="AH412" s="127"/>
      <c r="AI412" s="127"/>
      <c r="AJ412" s="127"/>
      <c r="AK412" s="127"/>
      <c r="AL412" s="127"/>
      <c r="AM412" s="127"/>
    </row>
    <row r="413" spans="1:39" ht="15" customHeight="1" x14ac:dyDescent="0.25">
      <c r="A413" s="130"/>
      <c r="B413" s="130"/>
      <c r="C413" s="130"/>
      <c r="D413" s="130"/>
      <c r="E413" s="130"/>
      <c r="F413" s="130"/>
      <c r="G413" s="130"/>
      <c r="H413" s="130"/>
      <c r="I413" s="130"/>
      <c r="J413" s="130"/>
      <c r="K413" s="130"/>
      <c r="L413" s="130"/>
      <c r="M413" s="130"/>
      <c r="N413" s="130"/>
      <c r="O413" s="130"/>
      <c r="P413" s="130"/>
      <c r="Q413" s="130"/>
      <c r="R413" s="130"/>
      <c r="S413" s="130"/>
      <c r="T413" s="127"/>
      <c r="U413" s="127"/>
      <c r="V413" s="127"/>
      <c r="W413" s="127"/>
      <c r="X413" s="127"/>
      <c r="Y413" s="127"/>
      <c r="Z413" s="127"/>
      <c r="AA413" s="127"/>
      <c r="AB413" s="127"/>
      <c r="AC413" s="127"/>
      <c r="AD413" s="127"/>
      <c r="AE413" s="127"/>
      <c r="AF413" s="127"/>
      <c r="AG413" s="127"/>
      <c r="AH413" s="127"/>
      <c r="AI413" s="127"/>
      <c r="AJ413" s="127"/>
      <c r="AK413" s="127"/>
      <c r="AL413" s="127"/>
      <c r="AM413" s="127"/>
    </row>
    <row r="414" spans="1:39" ht="15" customHeight="1" x14ac:dyDescent="0.25">
      <c r="A414" s="130"/>
      <c r="B414" s="130"/>
      <c r="C414" s="130"/>
      <c r="D414" s="130"/>
      <c r="E414" s="130"/>
      <c r="F414" s="130"/>
      <c r="G414" s="130"/>
      <c r="H414" s="130"/>
      <c r="I414" s="130"/>
      <c r="J414" s="130"/>
      <c r="K414" s="130"/>
      <c r="L414" s="130"/>
      <c r="M414" s="130"/>
      <c r="N414" s="130"/>
      <c r="O414" s="130"/>
      <c r="P414" s="130"/>
      <c r="Q414" s="130"/>
      <c r="R414" s="130"/>
      <c r="S414" s="130"/>
      <c r="T414" s="127"/>
      <c r="U414" s="127"/>
      <c r="V414" s="127"/>
      <c r="W414" s="127"/>
      <c r="X414" s="127"/>
      <c r="Y414" s="127"/>
      <c r="Z414" s="127"/>
      <c r="AA414" s="127"/>
      <c r="AB414" s="127"/>
      <c r="AC414" s="127"/>
      <c r="AD414" s="127"/>
      <c r="AE414" s="127"/>
      <c r="AF414" s="127"/>
      <c r="AG414" s="127"/>
      <c r="AH414" s="127"/>
      <c r="AI414" s="127"/>
      <c r="AJ414" s="127"/>
      <c r="AK414" s="127"/>
      <c r="AL414" s="127"/>
      <c r="AM414" s="127"/>
    </row>
    <row r="415" spans="1:39" ht="15" customHeight="1" x14ac:dyDescent="0.25">
      <c r="A415" s="130"/>
      <c r="B415" s="130"/>
      <c r="C415" s="130"/>
      <c r="D415" s="130"/>
      <c r="E415" s="130"/>
      <c r="F415" s="130"/>
      <c r="G415" s="130"/>
      <c r="H415" s="130"/>
      <c r="I415" s="130"/>
      <c r="J415" s="130"/>
      <c r="K415" s="130"/>
      <c r="L415" s="130"/>
      <c r="M415" s="130"/>
      <c r="N415" s="130"/>
      <c r="O415" s="130"/>
      <c r="P415" s="130"/>
      <c r="Q415" s="130"/>
      <c r="R415" s="130"/>
      <c r="S415" s="130"/>
      <c r="T415" s="127"/>
      <c r="U415" s="127"/>
      <c r="V415" s="127"/>
      <c r="W415" s="127"/>
      <c r="X415" s="127"/>
      <c r="Y415" s="127"/>
      <c r="Z415" s="127"/>
      <c r="AA415" s="127"/>
      <c r="AB415" s="127"/>
      <c r="AC415" s="127"/>
      <c r="AD415" s="127"/>
      <c r="AE415" s="127"/>
      <c r="AF415" s="127"/>
      <c r="AG415" s="127"/>
      <c r="AH415" s="127"/>
      <c r="AI415" s="127"/>
      <c r="AJ415" s="127"/>
      <c r="AK415" s="127"/>
      <c r="AL415" s="127"/>
      <c r="AM415" s="127"/>
    </row>
    <row r="416" spans="1:39" ht="15" customHeight="1" x14ac:dyDescent="0.25">
      <c r="A416" s="130"/>
      <c r="B416" s="130"/>
      <c r="C416" s="130"/>
      <c r="D416" s="130"/>
      <c r="E416" s="130"/>
      <c r="F416" s="130"/>
      <c r="G416" s="130"/>
      <c r="H416" s="130"/>
      <c r="I416" s="130"/>
      <c r="J416" s="130"/>
      <c r="K416" s="130"/>
      <c r="L416" s="130"/>
      <c r="M416" s="130"/>
      <c r="N416" s="130"/>
      <c r="O416" s="130"/>
      <c r="P416" s="130"/>
      <c r="Q416" s="130"/>
      <c r="R416" s="130"/>
      <c r="S416" s="130"/>
      <c r="T416" s="127"/>
      <c r="U416" s="127"/>
      <c r="V416" s="127"/>
      <c r="W416" s="127"/>
      <c r="X416" s="127"/>
      <c r="Y416" s="127"/>
      <c r="Z416" s="127"/>
      <c r="AA416" s="127"/>
      <c r="AB416" s="127"/>
      <c r="AC416" s="127"/>
      <c r="AD416" s="127"/>
      <c r="AE416" s="127"/>
      <c r="AF416" s="127"/>
      <c r="AG416" s="127"/>
      <c r="AH416" s="127"/>
      <c r="AI416" s="127"/>
      <c r="AJ416" s="127"/>
      <c r="AK416" s="127"/>
      <c r="AL416" s="127"/>
      <c r="AM416" s="127"/>
    </row>
    <row r="417" spans="1:39" ht="15" customHeight="1" x14ac:dyDescent="0.25">
      <c r="A417" s="130"/>
      <c r="B417" s="130"/>
      <c r="C417" s="130"/>
      <c r="D417" s="130"/>
      <c r="E417" s="130"/>
      <c r="F417" s="130"/>
      <c r="G417" s="130"/>
      <c r="H417" s="130"/>
      <c r="I417" s="130"/>
      <c r="J417" s="130"/>
      <c r="K417" s="130"/>
      <c r="L417" s="130"/>
      <c r="M417" s="130"/>
      <c r="N417" s="130"/>
      <c r="O417" s="130"/>
      <c r="P417" s="130"/>
      <c r="Q417" s="130"/>
      <c r="R417" s="130"/>
      <c r="S417" s="130"/>
      <c r="T417" s="127"/>
      <c r="U417" s="127"/>
      <c r="V417" s="127"/>
      <c r="W417" s="127"/>
      <c r="X417" s="127"/>
      <c r="Y417" s="127"/>
      <c r="Z417" s="127"/>
      <c r="AA417" s="127"/>
      <c r="AB417" s="127"/>
      <c r="AC417" s="127"/>
      <c r="AD417" s="127"/>
      <c r="AE417" s="127"/>
      <c r="AF417" s="127"/>
      <c r="AG417" s="127"/>
      <c r="AH417" s="127"/>
      <c r="AI417" s="127"/>
      <c r="AJ417" s="127"/>
      <c r="AK417" s="127"/>
      <c r="AL417" s="127"/>
      <c r="AM417" s="127"/>
    </row>
    <row r="418" spans="1:39" ht="15" customHeight="1" x14ac:dyDescent="0.25">
      <c r="A418" s="130"/>
      <c r="B418" s="130"/>
      <c r="C418" s="130"/>
      <c r="D418" s="130"/>
      <c r="E418" s="130"/>
      <c r="F418" s="130"/>
      <c r="G418" s="130"/>
      <c r="H418" s="130"/>
      <c r="I418" s="130"/>
      <c r="J418" s="130"/>
      <c r="K418" s="130"/>
      <c r="L418" s="130"/>
      <c r="M418" s="130"/>
      <c r="N418" s="130"/>
      <c r="O418" s="130"/>
      <c r="P418" s="130"/>
      <c r="Q418" s="130"/>
      <c r="R418" s="130"/>
      <c r="S418" s="130"/>
      <c r="T418" s="127"/>
      <c r="U418" s="127"/>
      <c r="V418" s="127"/>
      <c r="W418" s="127"/>
      <c r="X418" s="127"/>
      <c r="Y418" s="127"/>
      <c r="Z418" s="127"/>
      <c r="AA418" s="127"/>
      <c r="AB418" s="127"/>
      <c r="AC418" s="127"/>
      <c r="AD418" s="127"/>
      <c r="AE418" s="127"/>
      <c r="AF418" s="127"/>
      <c r="AG418" s="127"/>
      <c r="AH418" s="127"/>
      <c r="AI418" s="127"/>
      <c r="AJ418" s="127"/>
      <c r="AK418" s="127"/>
      <c r="AL418" s="127"/>
      <c r="AM418" s="127"/>
    </row>
    <row r="419" spans="1:39" ht="15" customHeight="1" x14ac:dyDescent="0.25">
      <c r="A419" s="130"/>
      <c r="B419" s="130"/>
      <c r="C419" s="130"/>
      <c r="D419" s="130"/>
      <c r="E419" s="130"/>
      <c r="F419" s="130"/>
      <c r="G419" s="130"/>
      <c r="H419" s="130"/>
      <c r="I419" s="130"/>
      <c r="J419" s="130"/>
      <c r="K419" s="130"/>
      <c r="L419" s="130"/>
      <c r="M419" s="130"/>
      <c r="N419" s="130"/>
      <c r="O419" s="130"/>
      <c r="P419" s="130"/>
      <c r="Q419" s="130"/>
      <c r="R419" s="130"/>
      <c r="S419" s="130"/>
      <c r="T419" s="127"/>
      <c r="U419" s="127"/>
      <c r="V419" s="127"/>
      <c r="W419" s="127"/>
      <c r="X419" s="127"/>
      <c r="Y419" s="127"/>
      <c r="Z419" s="127"/>
      <c r="AA419" s="127"/>
      <c r="AB419" s="127"/>
      <c r="AC419" s="127"/>
      <c r="AD419" s="127"/>
      <c r="AE419" s="127"/>
      <c r="AF419" s="127"/>
      <c r="AG419" s="127"/>
      <c r="AH419" s="127"/>
      <c r="AI419" s="127"/>
      <c r="AJ419" s="127"/>
      <c r="AK419" s="127"/>
      <c r="AL419" s="127"/>
      <c r="AM419" s="127"/>
    </row>
    <row r="420" spans="1:39" ht="15" customHeight="1" x14ac:dyDescent="0.25">
      <c r="A420" s="130"/>
      <c r="B420" s="130"/>
      <c r="C420" s="130"/>
      <c r="D420" s="130"/>
      <c r="E420" s="130"/>
      <c r="F420" s="130"/>
      <c r="G420" s="130"/>
      <c r="H420" s="130"/>
      <c r="I420" s="130"/>
      <c r="J420" s="130"/>
      <c r="K420" s="130"/>
      <c r="L420" s="130"/>
      <c r="M420" s="130"/>
      <c r="N420" s="130"/>
      <c r="O420" s="130"/>
      <c r="P420" s="130"/>
      <c r="Q420" s="130"/>
      <c r="R420" s="130"/>
      <c r="S420" s="130"/>
      <c r="T420" s="127"/>
      <c r="U420" s="127"/>
      <c r="V420" s="127"/>
      <c r="W420" s="127"/>
      <c r="X420" s="127"/>
      <c r="Y420" s="127"/>
      <c r="Z420" s="127"/>
      <c r="AA420" s="127"/>
      <c r="AB420" s="127"/>
      <c r="AC420" s="127"/>
      <c r="AD420" s="127"/>
      <c r="AE420" s="127"/>
      <c r="AF420" s="127"/>
      <c r="AG420" s="127"/>
      <c r="AH420" s="127"/>
      <c r="AI420" s="127"/>
      <c r="AJ420" s="127"/>
      <c r="AK420" s="127"/>
      <c r="AL420" s="127"/>
      <c r="AM420" s="127"/>
    </row>
    <row r="421" spans="1:39" ht="15" customHeight="1" x14ac:dyDescent="0.25">
      <c r="A421" s="130"/>
      <c r="B421" s="130"/>
      <c r="C421" s="130"/>
      <c r="D421" s="130"/>
      <c r="E421" s="130"/>
      <c r="F421" s="130"/>
      <c r="G421" s="130"/>
      <c r="H421" s="130"/>
      <c r="I421" s="130"/>
      <c r="J421" s="130"/>
      <c r="K421" s="130"/>
      <c r="L421" s="130"/>
      <c r="M421" s="130"/>
      <c r="N421" s="130"/>
      <c r="O421" s="130"/>
      <c r="P421" s="130"/>
      <c r="Q421" s="130"/>
      <c r="R421" s="130"/>
      <c r="S421" s="130"/>
      <c r="T421" s="127"/>
      <c r="U421" s="127"/>
      <c r="V421" s="127"/>
      <c r="W421" s="127"/>
      <c r="X421" s="127"/>
      <c r="Y421" s="127"/>
      <c r="Z421" s="127"/>
      <c r="AA421" s="127"/>
      <c r="AB421" s="127"/>
      <c r="AC421" s="127"/>
      <c r="AD421" s="127"/>
      <c r="AE421" s="127"/>
      <c r="AF421" s="127"/>
      <c r="AG421" s="127"/>
      <c r="AH421" s="127"/>
      <c r="AI421" s="127"/>
      <c r="AJ421" s="127"/>
      <c r="AK421" s="127"/>
      <c r="AL421" s="127"/>
      <c r="AM421" s="127"/>
    </row>
    <row r="422" spans="1:39" ht="15" customHeight="1" x14ac:dyDescent="0.25">
      <c r="A422" s="130"/>
      <c r="B422" s="130"/>
      <c r="C422" s="130"/>
      <c r="D422" s="130"/>
      <c r="E422" s="130"/>
      <c r="F422" s="130"/>
      <c r="G422" s="130"/>
      <c r="H422" s="130"/>
      <c r="I422" s="130"/>
      <c r="J422" s="130"/>
      <c r="K422" s="130"/>
      <c r="L422" s="130"/>
      <c r="M422" s="130"/>
      <c r="N422" s="130"/>
      <c r="O422" s="130"/>
      <c r="P422" s="130"/>
      <c r="Q422" s="130"/>
      <c r="R422" s="130"/>
      <c r="S422" s="130"/>
      <c r="T422" s="127"/>
      <c r="U422" s="127"/>
      <c r="V422" s="127"/>
      <c r="W422" s="127"/>
      <c r="X422" s="127"/>
      <c r="Y422" s="127"/>
      <c r="Z422" s="127"/>
      <c r="AA422" s="127"/>
      <c r="AB422" s="127"/>
      <c r="AC422" s="127"/>
      <c r="AD422" s="127"/>
      <c r="AE422" s="127"/>
      <c r="AF422" s="127"/>
      <c r="AG422" s="127"/>
      <c r="AH422" s="127"/>
      <c r="AI422" s="127"/>
      <c r="AJ422" s="127"/>
      <c r="AK422" s="127"/>
      <c r="AL422" s="127"/>
      <c r="AM422" s="127"/>
    </row>
    <row r="423" spans="1:39" ht="15" customHeight="1" x14ac:dyDescent="0.25">
      <c r="A423" s="130"/>
      <c r="B423" s="130"/>
      <c r="C423" s="130"/>
      <c r="D423" s="130"/>
      <c r="E423" s="130"/>
      <c r="F423" s="130"/>
      <c r="G423" s="130"/>
      <c r="H423" s="130"/>
      <c r="I423" s="130"/>
      <c r="J423" s="130"/>
      <c r="K423" s="130"/>
      <c r="L423" s="130"/>
      <c r="M423" s="130"/>
      <c r="N423" s="130"/>
      <c r="O423" s="130"/>
      <c r="P423" s="130"/>
      <c r="Q423" s="130"/>
      <c r="R423" s="130"/>
      <c r="S423" s="130"/>
      <c r="T423" s="127"/>
      <c r="U423" s="127"/>
      <c r="V423" s="127"/>
      <c r="W423" s="127"/>
      <c r="X423" s="127"/>
      <c r="Y423" s="127"/>
      <c r="Z423" s="127"/>
      <c r="AA423" s="127"/>
      <c r="AB423" s="127"/>
      <c r="AC423" s="127"/>
      <c r="AD423" s="127"/>
      <c r="AE423" s="127"/>
      <c r="AF423" s="127"/>
      <c r="AG423" s="127"/>
      <c r="AH423" s="127"/>
      <c r="AI423" s="127"/>
      <c r="AJ423" s="127"/>
      <c r="AK423" s="127"/>
      <c r="AL423" s="127"/>
      <c r="AM423" s="127"/>
    </row>
    <row r="424" spans="1:39" ht="15" customHeight="1" x14ac:dyDescent="0.25">
      <c r="A424" s="130"/>
      <c r="B424" s="130"/>
      <c r="C424" s="130"/>
      <c r="D424" s="130"/>
      <c r="E424" s="130"/>
      <c r="F424" s="130"/>
      <c r="G424" s="130"/>
      <c r="H424" s="130"/>
      <c r="I424" s="130"/>
      <c r="J424" s="130"/>
      <c r="K424" s="130"/>
      <c r="L424" s="130"/>
      <c r="M424" s="130"/>
      <c r="N424" s="130"/>
      <c r="O424" s="130"/>
      <c r="P424" s="130"/>
      <c r="Q424" s="130"/>
      <c r="R424" s="130"/>
      <c r="S424" s="130"/>
      <c r="T424" s="127"/>
      <c r="U424" s="127"/>
      <c r="V424" s="127"/>
      <c r="W424" s="127"/>
      <c r="X424" s="127"/>
      <c r="Y424" s="127"/>
      <c r="Z424" s="127"/>
      <c r="AA424" s="127"/>
      <c r="AB424" s="127"/>
      <c r="AC424" s="127"/>
      <c r="AD424" s="127"/>
      <c r="AE424" s="127"/>
      <c r="AF424" s="127"/>
      <c r="AG424" s="127"/>
      <c r="AH424" s="127"/>
      <c r="AI424" s="127"/>
      <c r="AJ424" s="127"/>
      <c r="AK424" s="127"/>
      <c r="AL424" s="127"/>
      <c r="AM424" s="127"/>
    </row>
    <row r="425" spans="1:39" ht="15" customHeight="1" x14ac:dyDescent="0.25">
      <c r="A425" s="130"/>
      <c r="B425" s="130"/>
      <c r="C425" s="130"/>
      <c r="D425" s="130"/>
      <c r="E425" s="130"/>
      <c r="F425" s="130"/>
      <c r="G425" s="130"/>
      <c r="H425" s="130"/>
      <c r="I425" s="130"/>
      <c r="J425" s="130"/>
      <c r="K425" s="130"/>
      <c r="L425" s="130"/>
      <c r="M425" s="130"/>
      <c r="N425" s="130"/>
      <c r="O425" s="130"/>
      <c r="P425" s="130"/>
      <c r="Q425" s="130"/>
      <c r="R425" s="130"/>
      <c r="S425" s="130"/>
      <c r="T425" s="127"/>
      <c r="U425" s="127"/>
      <c r="V425" s="127"/>
      <c r="W425" s="127"/>
      <c r="X425" s="127"/>
      <c r="Y425" s="127"/>
      <c r="Z425" s="127"/>
      <c r="AA425" s="127"/>
      <c r="AB425" s="127"/>
      <c r="AC425" s="127"/>
      <c r="AD425" s="127"/>
      <c r="AE425" s="127"/>
      <c r="AF425" s="127"/>
      <c r="AG425" s="127"/>
      <c r="AH425" s="127"/>
      <c r="AI425" s="127"/>
      <c r="AJ425" s="127"/>
      <c r="AK425" s="127"/>
      <c r="AL425" s="127"/>
      <c r="AM425" s="127"/>
    </row>
    <row r="426" spans="1:39" ht="15" customHeight="1" x14ac:dyDescent="0.25">
      <c r="A426" s="130"/>
      <c r="B426" s="130"/>
      <c r="C426" s="130"/>
      <c r="D426" s="130"/>
      <c r="E426" s="130"/>
      <c r="F426" s="130"/>
      <c r="G426" s="130"/>
      <c r="H426" s="130"/>
      <c r="I426" s="130"/>
      <c r="J426" s="130"/>
      <c r="K426" s="130"/>
      <c r="L426" s="130"/>
      <c r="M426" s="130"/>
      <c r="N426" s="130"/>
      <c r="O426" s="130"/>
      <c r="P426" s="130"/>
      <c r="Q426" s="130"/>
      <c r="R426" s="130"/>
      <c r="S426" s="130"/>
      <c r="T426" s="127"/>
      <c r="U426" s="127"/>
      <c r="V426" s="127"/>
      <c r="W426" s="127"/>
      <c r="X426" s="127"/>
      <c r="Y426" s="127"/>
      <c r="Z426" s="127"/>
      <c r="AA426" s="127"/>
      <c r="AB426" s="127"/>
      <c r="AC426" s="127"/>
      <c r="AD426" s="127"/>
      <c r="AE426" s="127"/>
      <c r="AF426" s="127"/>
      <c r="AG426" s="127"/>
      <c r="AH426" s="127"/>
      <c r="AI426" s="127"/>
      <c r="AJ426" s="127"/>
      <c r="AK426" s="127"/>
      <c r="AL426" s="127"/>
      <c r="AM426" s="127"/>
    </row>
    <row r="427" spans="1:39" ht="15" customHeight="1" x14ac:dyDescent="0.25">
      <c r="A427" s="130"/>
      <c r="B427" s="130"/>
      <c r="C427" s="130"/>
      <c r="D427" s="130"/>
      <c r="E427" s="130"/>
      <c r="F427" s="130"/>
      <c r="G427" s="130"/>
      <c r="H427" s="130"/>
      <c r="I427" s="130"/>
      <c r="J427" s="130"/>
      <c r="K427" s="130"/>
      <c r="L427" s="130"/>
      <c r="M427" s="130"/>
      <c r="N427" s="130"/>
      <c r="O427" s="130"/>
      <c r="P427" s="130"/>
      <c r="Q427" s="130"/>
      <c r="R427" s="130"/>
      <c r="S427" s="130"/>
      <c r="T427" s="127"/>
      <c r="U427" s="127"/>
      <c r="V427" s="127"/>
      <c r="W427" s="127"/>
      <c r="X427" s="127"/>
      <c r="Y427" s="127"/>
      <c r="Z427" s="127"/>
      <c r="AA427" s="127"/>
      <c r="AB427" s="127"/>
      <c r="AC427" s="127"/>
      <c r="AD427" s="127"/>
      <c r="AE427" s="127"/>
      <c r="AF427" s="127"/>
      <c r="AG427" s="127"/>
      <c r="AH427" s="127"/>
      <c r="AI427" s="127"/>
      <c r="AJ427" s="127"/>
      <c r="AK427" s="127"/>
      <c r="AL427" s="127"/>
      <c r="AM427" s="127"/>
    </row>
    <row r="428" spans="1:39" ht="15" customHeight="1" x14ac:dyDescent="0.25">
      <c r="A428" s="130"/>
      <c r="B428" s="130"/>
      <c r="C428" s="130"/>
      <c r="D428" s="130"/>
      <c r="E428" s="130"/>
      <c r="F428" s="130"/>
      <c r="G428" s="130"/>
      <c r="H428" s="130"/>
      <c r="I428" s="130"/>
      <c r="J428" s="130"/>
      <c r="K428" s="130"/>
      <c r="L428" s="130"/>
      <c r="M428" s="130"/>
      <c r="N428" s="130"/>
      <c r="O428" s="130"/>
      <c r="P428" s="130"/>
      <c r="Q428" s="130"/>
      <c r="R428" s="130"/>
      <c r="S428" s="130"/>
      <c r="T428" s="127"/>
      <c r="U428" s="127"/>
      <c r="V428" s="127"/>
      <c r="W428" s="127"/>
      <c r="X428" s="127"/>
      <c r="Y428" s="127"/>
      <c r="Z428" s="127"/>
      <c r="AA428" s="127"/>
      <c r="AB428" s="127"/>
      <c r="AC428" s="127"/>
      <c r="AD428" s="127"/>
      <c r="AE428" s="127"/>
      <c r="AF428" s="127"/>
      <c r="AG428" s="127"/>
      <c r="AH428" s="127"/>
      <c r="AI428" s="127"/>
      <c r="AJ428" s="127"/>
      <c r="AK428" s="127"/>
      <c r="AL428" s="127"/>
      <c r="AM428" s="127"/>
    </row>
    <row r="429" spans="1:39" ht="15" customHeight="1" x14ac:dyDescent="0.25">
      <c r="A429" s="130"/>
      <c r="B429" s="130"/>
      <c r="C429" s="130"/>
      <c r="D429" s="130"/>
      <c r="E429" s="130"/>
      <c r="F429" s="130"/>
      <c r="G429" s="130"/>
      <c r="H429" s="130"/>
      <c r="I429" s="130"/>
      <c r="J429" s="130"/>
      <c r="K429" s="130"/>
      <c r="L429" s="130"/>
      <c r="M429" s="130"/>
      <c r="N429" s="130"/>
      <c r="O429" s="130"/>
      <c r="P429" s="130"/>
      <c r="Q429" s="130"/>
      <c r="R429" s="130"/>
      <c r="S429" s="130"/>
      <c r="T429" s="127"/>
      <c r="U429" s="127"/>
      <c r="V429" s="127"/>
      <c r="W429" s="127"/>
      <c r="X429" s="127"/>
      <c r="Y429" s="127"/>
      <c r="Z429" s="127"/>
      <c r="AA429" s="127"/>
      <c r="AB429" s="127"/>
      <c r="AC429" s="127"/>
      <c r="AD429" s="127"/>
      <c r="AE429" s="127"/>
      <c r="AF429" s="127"/>
      <c r="AG429" s="127"/>
      <c r="AH429" s="127"/>
      <c r="AI429" s="127"/>
      <c r="AJ429" s="127"/>
      <c r="AK429" s="127"/>
      <c r="AL429" s="127"/>
      <c r="AM429" s="127"/>
    </row>
    <row r="430" spans="1:39" ht="15" customHeight="1" x14ac:dyDescent="0.25">
      <c r="A430" s="130"/>
      <c r="B430" s="130"/>
      <c r="C430" s="130"/>
      <c r="D430" s="130"/>
      <c r="E430" s="130"/>
      <c r="F430" s="130"/>
      <c r="G430" s="130"/>
      <c r="H430" s="130"/>
      <c r="I430" s="130"/>
      <c r="J430" s="130"/>
      <c r="K430" s="130"/>
      <c r="L430" s="130"/>
      <c r="M430" s="130"/>
      <c r="N430" s="130"/>
      <c r="O430" s="130"/>
      <c r="P430" s="130"/>
      <c r="Q430" s="130"/>
      <c r="R430" s="130"/>
      <c r="S430" s="130"/>
      <c r="T430" s="127"/>
      <c r="U430" s="127"/>
      <c r="V430" s="127"/>
      <c r="W430" s="127"/>
      <c r="X430" s="127"/>
      <c r="Y430" s="127"/>
      <c r="Z430" s="127"/>
      <c r="AA430" s="127"/>
      <c r="AB430" s="127"/>
      <c r="AC430" s="127"/>
      <c r="AD430" s="127"/>
      <c r="AE430" s="127"/>
      <c r="AF430" s="127"/>
      <c r="AG430" s="127"/>
      <c r="AH430" s="127"/>
      <c r="AI430" s="127"/>
      <c r="AJ430" s="127"/>
      <c r="AK430" s="127"/>
      <c r="AL430" s="127"/>
      <c r="AM430" s="127"/>
    </row>
    <row r="431" spans="1:39" ht="15" customHeight="1" x14ac:dyDescent="0.25">
      <c r="A431" s="130"/>
      <c r="B431" s="130"/>
      <c r="C431" s="130"/>
      <c r="D431" s="130"/>
      <c r="E431" s="130"/>
      <c r="F431" s="130"/>
      <c r="G431" s="130"/>
      <c r="H431" s="130"/>
      <c r="I431" s="130"/>
      <c r="J431" s="130"/>
      <c r="K431" s="130"/>
      <c r="L431" s="130"/>
      <c r="M431" s="130"/>
      <c r="N431" s="130"/>
      <c r="O431" s="130"/>
      <c r="P431" s="130"/>
      <c r="Q431" s="130"/>
      <c r="R431" s="130"/>
      <c r="S431" s="130"/>
      <c r="T431" s="127"/>
      <c r="U431" s="127"/>
      <c r="V431" s="127"/>
      <c r="W431" s="127"/>
      <c r="X431" s="127"/>
      <c r="Y431" s="127"/>
      <c r="Z431" s="127"/>
      <c r="AA431" s="127"/>
      <c r="AB431" s="127"/>
      <c r="AC431" s="127"/>
      <c r="AD431" s="127"/>
      <c r="AE431" s="127"/>
      <c r="AF431" s="127"/>
      <c r="AG431" s="127"/>
      <c r="AH431" s="127"/>
      <c r="AI431" s="127"/>
      <c r="AJ431" s="127"/>
      <c r="AK431" s="127"/>
      <c r="AL431" s="127"/>
      <c r="AM431" s="127"/>
    </row>
    <row r="432" spans="1:39" ht="15" customHeight="1" x14ac:dyDescent="0.25">
      <c r="A432" s="130"/>
      <c r="B432" s="130"/>
      <c r="C432" s="130"/>
      <c r="D432" s="130"/>
      <c r="E432" s="130"/>
      <c r="F432" s="130"/>
      <c r="G432" s="130"/>
      <c r="H432" s="130"/>
      <c r="I432" s="130"/>
      <c r="J432" s="130"/>
      <c r="K432" s="130"/>
      <c r="L432" s="130"/>
      <c r="M432" s="130"/>
      <c r="N432" s="130"/>
      <c r="O432" s="130"/>
      <c r="P432" s="130"/>
      <c r="Q432" s="130"/>
      <c r="R432" s="130"/>
      <c r="S432" s="130"/>
      <c r="T432" s="127"/>
      <c r="U432" s="127"/>
      <c r="V432" s="127"/>
      <c r="W432" s="127"/>
      <c r="X432" s="127"/>
      <c r="Y432" s="127"/>
      <c r="Z432" s="127"/>
      <c r="AA432" s="127"/>
      <c r="AB432" s="127"/>
      <c r="AC432" s="127"/>
      <c r="AD432" s="127"/>
      <c r="AE432" s="127"/>
      <c r="AF432" s="127"/>
      <c r="AG432" s="127"/>
      <c r="AH432" s="127"/>
      <c r="AI432" s="127"/>
      <c r="AJ432" s="127"/>
      <c r="AK432" s="127"/>
      <c r="AL432" s="127"/>
      <c r="AM432" s="127"/>
    </row>
    <row r="433" spans="1:39" ht="15" customHeight="1" x14ac:dyDescent="0.25">
      <c r="A433" s="130"/>
      <c r="B433" s="130"/>
      <c r="C433" s="130"/>
      <c r="D433" s="130"/>
      <c r="E433" s="130"/>
      <c r="F433" s="130"/>
      <c r="G433" s="130"/>
      <c r="H433" s="130"/>
      <c r="I433" s="130"/>
      <c r="J433" s="130"/>
      <c r="K433" s="130"/>
      <c r="L433" s="130"/>
      <c r="M433" s="130"/>
      <c r="N433" s="130"/>
      <c r="O433" s="130"/>
      <c r="P433" s="130"/>
      <c r="Q433" s="130"/>
      <c r="R433" s="130"/>
      <c r="S433" s="130"/>
      <c r="T433" s="127"/>
      <c r="U433" s="127"/>
      <c r="V433" s="127"/>
      <c r="W433" s="127"/>
      <c r="X433" s="127"/>
      <c r="Y433" s="127"/>
      <c r="Z433" s="127"/>
      <c r="AA433" s="127"/>
      <c r="AB433" s="127"/>
      <c r="AC433" s="127"/>
      <c r="AD433" s="127"/>
      <c r="AE433" s="127"/>
      <c r="AF433" s="127"/>
      <c r="AG433" s="127"/>
      <c r="AH433" s="127"/>
      <c r="AI433" s="127"/>
      <c r="AJ433" s="127"/>
      <c r="AK433" s="127"/>
      <c r="AL433" s="127"/>
      <c r="AM433" s="127"/>
    </row>
    <row r="434" spans="1:39" ht="15" customHeight="1" x14ac:dyDescent="0.25">
      <c r="A434" s="130"/>
      <c r="B434" s="130"/>
      <c r="C434" s="130"/>
      <c r="D434" s="130"/>
      <c r="E434" s="130"/>
      <c r="F434" s="130"/>
      <c r="G434" s="130"/>
      <c r="H434" s="130"/>
      <c r="I434" s="130"/>
      <c r="J434" s="130"/>
      <c r="K434" s="130"/>
      <c r="L434" s="130"/>
      <c r="M434" s="130"/>
      <c r="N434" s="130"/>
      <c r="O434" s="130"/>
      <c r="P434" s="130"/>
      <c r="Q434" s="130"/>
      <c r="R434" s="130"/>
      <c r="S434" s="130"/>
      <c r="T434" s="127"/>
      <c r="U434" s="127"/>
      <c r="V434" s="127"/>
      <c r="W434" s="127"/>
      <c r="X434" s="127"/>
      <c r="Y434" s="127"/>
      <c r="Z434" s="127"/>
      <c r="AA434" s="127"/>
      <c r="AB434" s="127"/>
      <c r="AC434" s="127"/>
      <c r="AD434" s="127"/>
      <c r="AE434" s="127"/>
      <c r="AF434" s="127"/>
      <c r="AG434" s="127"/>
      <c r="AH434" s="127"/>
      <c r="AI434" s="127"/>
      <c r="AJ434" s="127"/>
      <c r="AK434" s="127"/>
      <c r="AL434" s="127"/>
      <c r="AM434" s="127"/>
    </row>
    <row r="435" spans="1:39" ht="15" customHeight="1" x14ac:dyDescent="0.25">
      <c r="A435" s="130"/>
      <c r="B435" s="130"/>
      <c r="C435" s="130"/>
      <c r="D435" s="130"/>
      <c r="E435" s="130"/>
      <c r="F435" s="130"/>
      <c r="G435" s="130"/>
      <c r="H435" s="130"/>
      <c r="I435" s="130"/>
      <c r="J435" s="130"/>
      <c r="K435" s="130"/>
      <c r="L435" s="130"/>
      <c r="M435" s="130"/>
      <c r="N435" s="130"/>
      <c r="O435" s="130"/>
      <c r="P435" s="130"/>
      <c r="Q435" s="130"/>
      <c r="R435" s="130"/>
      <c r="S435" s="130"/>
      <c r="T435" s="127"/>
      <c r="U435" s="127"/>
      <c r="V435" s="127"/>
      <c r="W435" s="127"/>
      <c r="X435" s="127"/>
      <c r="Y435" s="127"/>
      <c r="Z435" s="127"/>
      <c r="AA435" s="127"/>
      <c r="AB435" s="127"/>
      <c r="AC435" s="127"/>
      <c r="AD435" s="127"/>
      <c r="AE435" s="127"/>
      <c r="AF435" s="127"/>
      <c r="AG435" s="127"/>
      <c r="AH435" s="127"/>
      <c r="AI435" s="127"/>
      <c r="AJ435" s="127"/>
      <c r="AK435" s="127"/>
      <c r="AL435" s="127"/>
      <c r="AM435" s="127"/>
    </row>
    <row r="436" spans="1:39" ht="15" customHeight="1" x14ac:dyDescent="0.25">
      <c r="A436" s="130"/>
      <c r="B436" s="130"/>
      <c r="C436" s="130"/>
      <c r="D436" s="130"/>
      <c r="E436" s="130"/>
      <c r="F436" s="130"/>
      <c r="G436" s="130"/>
      <c r="H436" s="130"/>
      <c r="I436" s="130"/>
      <c r="J436" s="130"/>
      <c r="K436" s="130"/>
      <c r="L436" s="130"/>
      <c r="M436" s="130"/>
      <c r="N436" s="130"/>
      <c r="O436" s="130"/>
      <c r="P436" s="130"/>
      <c r="Q436" s="130"/>
      <c r="R436" s="130"/>
      <c r="S436" s="130"/>
      <c r="T436" s="127"/>
      <c r="U436" s="127"/>
      <c r="V436" s="127"/>
      <c r="W436" s="127"/>
      <c r="X436" s="127"/>
      <c r="Y436" s="127"/>
      <c r="Z436" s="127"/>
      <c r="AA436" s="127"/>
      <c r="AB436" s="127"/>
      <c r="AC436" s="127"/>
      <c r="AD436" s="127"/>
      <c r="AE436" s="127"/>
      <c r="AF436" s="127"/>
      <c r="AG436" s="127"/>
      <c r="AH436" s="127"/>
      <c r="AI436" s="127"/>
      <c r="AJ436" s="127"/>
      <c r="AK436" s="127"/>
      <c r="AL436" s="127"/>
      <c r="AM436" s="127"/>
    </row>
    <row r="437" spans="1:39" ht="15" customHeight="1" x14ac:dyDescent="0.25">
      <c r="A437" s="130"/>
      <c r="B437" s="130"/>
      <c r="C437" s="130"/>
      <c r="D437" s="130"/>
      <c r="E437" s="130"/>
      <c r="F437" s="130"/>
      <c r="G437" s="130"/>
      <c r="H437" s="130"/>
      <c r="I437" s="130"/>
      <c r="J437" s="130"/>
      <c r="K437" s="130"/>
      <c r="L437" s="130"/>
      <c r="M437" s="130"/>
      <c r="N437" s="130"/>
      <c r="O437" s="130"/>
      <c r="P437" s="130"/>
      <c r="Q437" s="130"/>
      <c r="R437" s="130"/>
      <c r="S437" s="130"/>
      <c r="T437" s="127"/>
      <c r="U437" s="127"/>
      <c r="V437" s="127"/>
      <c r="W437" s="127"/>
      <c r="X437" s="127"/>
      <c r="Y437" s="127"/>
      <c r="Z437" s="127"/>
      <c r="AA437" s="127"/>
      <c r="AB437" s="127"/>
      <c r="AC437" s="127"/>
      <c r="AD437" s="127"/>
      <c r="AE437" s="127"/>
      <c r="AF437" s="127"/>
      <c r="AG437" s="127"/>
      <c r="AH437" s="127"/>
      <c r="AI437" s="127"/>
      <c r="AJ437" s="127"/>
      <c r="AK437" s="127"/>
      <c r="AL437" s="127"/>
      <c r="AM437" s="127"/>
    </row>
    <row r="438" spans="1:39" ht="15" customHeight="1" x14ac:dyDescent="0.25">
      <c r="A438" s="130"/>
      <c r="B438" s="130"/>
      <c r="C438" s="130"/>
      <c r="D438" s="130"/>
      <c r="E438" s="130"/>
      <c r="F438" s="130"/>
      <c r="G438" s="130"/>
      <c r="H438" s="130"/>
      <c r="I438" s="130"/>
      <c r="J438" s="130"/>
      <c r="K438" s="130"/>
      <c r="L438" s="130"/>
      <c r="M438" s="130"/>
      <c r="N438" s="130"/>
      <c r="O438" s="130"/>
      <c r="P438" s="130"/>
      <c r="Q438" s="130"/>
      <c r="R438" s="130"/>
      <c r="S438" s="130"/>
      <c r="T438" s="127"/>
      <c r="U438" s="127"/>
      <c r="V438" s="127"/>
      <c r="W438" s="127"/>
      <c r="X438" s="127"/>
      <c r="Y438" s="127"/>
      <c r="Z438" s="127"/>
      <c r="AA438" s="127"/>
      <c r="AB438" s="127"/>
      <c r="AC438" s="127"/>
      <c r="AD438" s="127"/>
      <c r="AE438" s="127"/>
      <c r="AF438" s="127"/>
      <c r="AG438" s="127"/>
      <c r="AH438" s="127"/>
      <c r="AI438" s="127"/>
      <c r="AJ438" s="127"/>
      <c r="AK438" s="127"/>
      <c r="AL438" s="127"/>
      <c r="AM438" s="127"/>
    </row>
    <row r="439" spans="1:39" ht="15" customHeight="1" x14ac:dyDescent="0.25">
      <c r="A439" s="130"/>
      <c r="B439" s="130"/>
      <c r="C439" s="130"/>
      <c r="D439" s="130"/>
      <c r="E439" s="130"/>
      <c r="F439" s="130"/>
      <c r="G439" s="130"/>
      <c r="H439" s="130"/>
      <c r="I439" s="130"/>
      <c r="J439" s="130"/>
      <c r="K439" s="130"/>
      <c r="L439" s="130"/>
      <c r="M439" s="130"/>
      <c r="N439" s="130"/>
      <c r="O439" s="130"/>
      <c r="P439" s="130"/>
      <c r="Q439" s="130"/>
      <c r="R439" s="130"/>
      <c r="S439" s="130"/>
      <c r="T439" s="127"/>
      <c r="U439" s="127"/>
      <c r="V439" s="127"/>
      <c r="W439" s="127"/>
      <c r="X439" s="127"/>
      <c r="Y439" s="127"/>
      <c r="Z439" s="127"/>
      <c r="AA439" s="127"/>
      <c r="AB439" s="127"/>
      <c r="AC439" s="127"/>
      <c r="AD439" s="127"/>
      <c r="AE439" s="127"/>
      <c r="AF439" s="127"/>
      <c r="AG439" s="127"/>
      <c r="AH439" s="127"/>
      <c r="AI439" s="127"/>
      <c r="AJ439" s="127"/>
      <c r="AK439" s="127"/>
      <c r="AL439" s="127"/>
      <c r="AM439" s="127"/>
    </row>
    <row r="440" spans="1:39" ht="15" customHeight="1" x14ac:dyDescent="0.25">
      <c r="A440" s="130"/>
      <c r="B440" s="130"/>
      <c r="C440" s="130"/>
      <c r="D440" s="130"/>
      <c r="E440" s="130"/>
      <c r="F440" s="130"/>
      <c r="G440" s="130"/>
      <c r="H440" s="130"/>
      <c r="I440" s="130"/>
      <c r="J440" s="130"/>
      <c r="K440" s="130"/>
      <c r="L440" s="130"/>
      <c r="M440" s="130"/>
      <c r="N440" s="130"/>
      <c r="O440" s="130"/>
      <c r="P440" s="130"/>
      <c r="Q440" s="130"/>
      <c r="R440" s="130"/>
      <c r="S440" s="130"/>
      <c r="T440" s="127"/>
      <c r="U440" s="127"/>
      <c r="V440" s="127"/>
      <c r="W440" s="127"/>
      <c r="X440" s="127"/>
      <c r="Y440" s="127"/>
      <c r="Z440" s="127"/>
      <c r="AA440" s="127"/>
      <c r="AB440" s="127"/>
      <c r="AC440" s="127"/>
      <c r="AD440" s="127"/>
      <c r="AE440" s="127"/>
      <c r="AF440" s="127"/>
      <c r="AG440" s="127"/>
      <c r="AH440" s="127"/>
      <c r="AI440" s="127"/>
      <c r="AJ440" s="127"/>
      <c r="AK440" s="127"/>
      <c r="AL440" s="127"/>
      <c r="AM440" s="127"/>
    </row>
    <row r="441" spans="1:39" ht="15" customHeight="1" x14ac:dyDescent="0.25">
      <c r="A441" s="130"/>
      <c r="B441" s="130"/>
      <c r="C441" s="130"/>
      <c r="D441" s="130"/>
      <c r="E441" s="130"/>
      <c r="F441" s="130"/>
      <c r="G441" s="130"/>
      <c r="H441" s="130"/>
      <c r="I441" s="130"/>
      <c r="J441" s="130"/>
      <c r="K441" s="130"/>
      <c r="L441" s="130"/>
      <c r="M441" s="130"/>
      <c r="N441" s="130"/>
      <c r="O441" s="130"/>
      <c r="P441" s="130"/>
      <c r="Q441" s="130"/>
      <c r="R441" s="130"/>
      <c r="S441" s="130"/>
      <c r="T441" s="127"/>
      <c r="U441" s="127"/>
      <c r="V441" s="127"/>
      <c r="W441" s="127"/>
      <c r="X441" s="127"/>
      <c r="Y441" s="127"/>
      <c r="Z441" s="127"/>
      <c r="AA441" s="127"/>
      <c r="AB441" s="127"/>
      <c r="AC441" s="127"/>
      <c r="AD441" s="127"/>
      <c r="AE441" s="127"/>
      <c r="AF441" s="127"/>
      <c r="AG441" s="127"/>
      <c r="AH441" s="127"/>
      <c r="AI441" s="127"/>
      <c r="AJ441" s="127"/>
      <c r="AK441" s="127"/>
      <c r="AL441" s="127"/>
      <c r="AM441" s="127"/>
    </row>
    <row r="442" spans="1:39" ht="15" customHeight="1" x14ac:dyDescent="0.25">
      <c r="A442" s="130"/>
      <c r="B442" s="130"/>
      <c r="C442" s="130"/>
      <c r="D442" s="130"/>
      <c r="E442" s="130"/>
      <c r="F442" s="130"/>
      <c r="G442" s="130"/>
      <c r="H442" s="130"/>
      <c r="I442" s="130"/>
      <c r="J442" s="130"/>
      <c r="K442" s="130"/>
      <c r="L442" s="130"/>
      <c r="M442" s="130"/>
      <c r="N442" s="130"/>
      <c r="O442" s="130"/>
      <c r="P442" s="130"/>
      <c r="Q442" s="130"/>
      <c r="R442" s="130"/>
      <c r="S442" s="130"/>
      <c r="T442" s="127"/>
      <c r="U442" s="127"/>
      <c r="V442" s="127"/>
      <c r="W442" s="127"/>
      <c r="X442" s="127"/>
      <c r="Y442" s="127"/>
      <c r="Z442" s="127"/>
      <c r="AA442" s="127"/>
      <c r="AB442" s="127"/>
      <c r="AC442" s="127"/>
      <c r="AD442" s="127"/>
      <c r="AE442" s="127"/>
      <c r="AF442" s="127"/>
      <c r="AG442" s="127"/>
      <c r="AH442" s="127"/>
      <c r="AI442" s="127"/>
      <c r="AJ442" s="127"/>
      <c r="AK442" s="127"/>
      <c r="AL442" s="127"/>
      <c r="AM442" s="127"/>
    </row>
    <row r="443" spans="1:39" ht="15" customHeight="1" x14ac:dyDescent="0.25">
      <c r="A443" s="130"/>
      <c r="B443" s="130"/>
      <c r="C443" s="130"/>
      <c r="D443" s="130"/>
      <c r="E443" s="130"/>
      <c r="F443" s="130"/>
      <c r="G443" s="130"/>
      <c r="H443" s="130"/>
      <c r="I443" s="130"/>
      <c r="J443" s="130"/>
      <c r="K443" s="130"/>
      <c r="L443" s="130"/>
      <c r="M443" s="130"/>
      <c r="N443" s="130"/>
      <c r="O443" s="130"/>
      <c r="P443" s="130"/>
      <c r="Q443" s="130"/>
      <c r="R443" s="130"/>
      <c r="S443" s="130"/>
      <c r="T443" s="127"/>
      <c r="U443" s="127"/>
      <c r="V443" s="127"/>
      <c r="W443" s="127"/>
      <c r="X443" s="127"/>
      <c r="Y443" s="127"/>
      <c r="Z443" s="127"/>
      <c r="AA443" s="127"/>
      <c r="AB443" s="127"/>
      <c r="AC443" s="127"/>
      <c r="AD443" s="127"/>
      <c r="AE443" s="127"/>
      <c r="AF443" s="127"/>
      <c r="AG443" s="127"/>
      <c r="AH443" s="127"/>
      <c r="AI443" s="127"/>
      <c r="AJ443" s="127"/>
      <c r="AK443" s="127"/>
      <c r="AL443" s="127"/>
      <c r="AM443" s="127"/>
    </row>
    <row r="444" spans="1:39" ht="15" customHeight="1" x14ac:dyDescent="0.25">
      <c r="A444" s="130"/>
      <c r="B444" s="130"/>
      <c r="C444" s="130"/>
      <c r="D444" s="130"/>
      <c r="E444" s="130"/>
      <c r="F444" s="130"/>
      <c r="G444" s="130"/>
      <c r="H444" s="130"/>
      <c r="I444" s="130"/>
      <c r="J444" s="130"/>
      <c r="K444" s="130"/>
      <c r="L444" s="130"/>
      <c r="M444" s="130"/>
      <c r="N444" s="130"/>
      <c r="O444" s="130"/>
      <c r="P444" s="130"/>
      <c r="Q444" s="130"/>
      <c r="R444" s="130"/>
      <c r="S444" s="130"/>
      <c r="T444" s="127"/>
      <c r="U444" s="127"/>
      <c r="V444" s="127"/>
      <c r="W444" s="127"/>
      <c r="X444" s="127"/>
      <c r="Y444" s="127"/>
      <c r="Z444" s="127"/>
      <c r="AA444" s="127"/>
      <c r="AB444" s="127"/>
      <c r="AC444" s="127"/>
      <c r="AD444" s="127"/>
      <c r="AE444" s="127"/>
      <c r="AF444" s="127"/>
      <c r="AG444" s="127"/>
      <c r="AH444" s="127"/>
      <c r="AI444" s="127"/>
      <c r="AJ444" s="127"/>
      <c r="AK444" s="127"/>
      <c r="AL444" s="127"/>
      <c r="AM444" s="127"/>
    </row>
    <row r="445" spans="1:39" ht="15" customHeight="1" x14ac:dyDescent="0.25">
      <c r="A445" s="130"/>
      <c r="B445" s="130"/>
      <c r="C445" s="130"/>
      <c r="D445" s="130"/>
      <c r="E445" s="130"/>
      <c r="F445" s="130"/>
      <c r="G445" s="130"/>
      <c r="H445" s="130"/>
      <c r="I445" s="130"/>
      <c r="J445" s="130"/>
      <c r="K445" s="130"/>
      <c r="L445" s="130"/>
      <c r="M445" s="130"/>
      <c r="N445" s="130"/>
      <c r="O445" s="130"/>
      <c r="P445" s="130"/>
      <c r="Q445" s="130"/>
      <c r="R445" s="130"/>
      <c r="S445" s="130"/>
      <c r="T445" s="127"/>
      <c r="U445" s="127"/>
      <c r="V445" s="127"/>
      <c r="W445" s="127"/>
      <c r="X445" s="127"/>
      <c r="Y445" s="127"/>
      <c r="Z445" s="127"/>
      <c r="AA445" s="127"/>
      <c r="AB445" s="127"/>
      <c r="AC445" s="127"/>
      <c r="AD445" s="127"/>
      <c r="AE445" s="127"/>
      <c r="AF445" s="127"/>
      <c r="AG445" s="127"/>
      <c r="AH445" s="127"/>
      <c r="AI445" s="127"/>
      <c r="AJ445" s="127"/>
      <c r="AK445" s="127"/>
      <c r="AL445" s="127"/>
      <c r="AM445" s="127"/>
    </row>
    <row r="446" spans="1:39" ht="15" customHeight="1" x14ac:dyDescent="0.25">
      <c r="A446" s="130"/>
      <c r="B446" s="130"/>
      <c r="C446" s="130"/>
      <c r="D446" s="130"/>
      <c r="E446" s="130"/>
      <c r="F446" s="130"/>
      <c r="G446" s="130"/>
      <c r="H446" s="130"/>
      <c r="I446" s="130"/>
      <c r="J446" s="130"/>
      <c r="K446" s="130"/>
      <c r="L446" s="130"/>
      <c r="M446" s="130"/>
      <c r="N446" s="130"/>
      <c r="O446" s="130"/>
      <c r="P446" s="130"/>
      <c r="Q446" s="130"/>
      <c r="R446" s="130"/>
      <c r="S446" s="130"/>
      <c r="T446" s="127"/>
      <c r="U446" s="127"/>
      <c r="V446" s="127"/>
      <c r="W446" s="127"/>
      <c r="X446" s="127"/>
      <c r="Y446" s="127"/>
      <c r="Z446" s="127"/>
      <c r="AA446" s="127"/>
      <c r="AB446" s="127"/>
      <c r="AC446" s="127"/>
      <c r="AD446" s="127"/>
      <c r="AE446" s="127"/>
      <c r="AF446" s="127"/>
      <c r="AG446" s="127"/>
      <c r="AH446" s="127"/>
      <c r="AI446" s="127"/>
      <c r="AJ446" s="127"/>
      <c r="AK446" s="127"/>
      <c r="AL446" s="127"/>
      <c r="AM446" s="127"/>
    </row>
    <row r="447" spans="1:39" ht="15" customHeight="1" x14ac:dyDescent="0.25">
      <c r="A447" s="130"/>
      <c r="B447" s="130"/>
      <c r="C447" s="130"/>
      <c r="D447" s="130"/>
      <c r="E447" s="130"/>
      <c r="F447" s="130"/>
      <c r="G447" s="130"/>
      <c r="H447" s="130"/>
      <c r="I447" s="130"/>
      <c r="J447" s="130"/>
      <c r="K447" s="130"/>
      <c r="L447" s="130"/>
      <c r="M447" s="130"/>
      <c r="N447" s="130"/>
      <c r="O447" s="130"/>
      <c r="P447" s="130"/>
      <c r="Q447" s="130"/>
      <c r="R447" s="130"/>
      <c r="S447" s="130"/>
      <c r="T447" s="127"/>
      <c r="U447" s="127"/>
      <c r="V447" s="127"/>
      <c r="W447" s="127"/>
      <c r="X447" s="127"/>
      <c r="Y447" s="127"/>
      <c r="Z447" s="127"/>
      <c r="AA447" s="127"/>
      <c r="AB447" s="127"/>
      <c r="AC447" s="127"/>
      <c r="AD447" s="127"/>
      <c r="AE447" s="127"/>
      <c r="AF447" s="127"/>
      <c r="AG447" s="127"/>
      <c r="AH447" s="127"/>
      <c r="AI447" s="127"/>
      <c r="AJ447" s="127"/>
      <c r="AK447" s="127"/>
      <c r="AL447" s="127"/>
      <c r="AM447" s="127"/>
    </row>
    <row r="448" spans="1:39" ht="15" customHeight="1" x14ac:dyDescent="0.25">
      <c r="A448" s="130"/>
      <c r="B448" s="130"/>
      <c r="C448" s="130"/>
      <c r="D448" s="130"/>
      <c r="E448" s="130"/>
      <c r="F448" s="130"/>
      <c r="G448" s="130"/>
      <c r="H448" s="130"/>
      <c r="I448" s="130"/>
      <c r="J448" s="130"/>
      <c r="K448" s="130"/>
      <c r="L448" s="130"/>
      <c r="M448" s="130"/>
      <c r="N448" s="130"/>
      <c r="O448" s="130"/>
      <c r="P448" s="130"/>
      <c r="Q448" s="130"/>
      <c r="R448" s="130"/>
      <c r="S448" s="130"/>
      <c r="T448" s="127"/>
      <c r="U448" s="127"/>
      <c r="V448" s="127"/>
      <c r="W448" s="127"/>
      <c r="X448" s="127"/>
      <c r="Y448" s="127"/>
      <c r="Z448" s="127"/>
      <c r="AA448" s="127"/>
      <c r="AB448" s="127"/>
      <c r="AC448" s="127"/>
      <c r="AD448" s="127"/>
      <c r="AE448" s="127"/>
      <c r="AF448" s="127"/>
      <c r="AG448" s="127"/>
      <c r="AH448" s="127"/>
      <c r="AI448" s="127"/>
      <c r="AJ448" s="127"/>
      <c r="AK448" s="127"/>
      <c r="AL448" s="127"/>
      <c r="AM448" s="127"/>
    </row>
    <row r="449" spans="1:39" ht="15" customHeight="1" x14ac:dyDescent="0.25">
      <c r="A449" s="130"/>
      <c r="B449" s="130"/>
      <c r="C449" s="130"/>
      <c r="D449" s="130"/>
      <c r="E449" s="130"/>
      <c r="F449" s="130"/>
      <c r="G449" s="130"/>
      <c r="H449" s="130"/>
      <c r="I449" s="130"/>
      <c r="J449" s="130"/>
      <c r="K449" s="130"/>
      <c r="L449" s="130"/>
      <c r="M449" s="130"/>
      <c r="N449" s="130"/>
      <c r="O449" s="130"/>
      <c r="P449" s="130"/>
      <c r="Q449" s="130"/>
      <c r="R449" s="130"/>
      <c r="S449" s="130"/>
      <c r="T449" s="127"/>
      <c r="U449" s="127"/>
      <c r="V449" s="127"/>
      <c r="W449" s="127"/>
      <c r="X449" s="127"/>
      <c r="Y449" s="127"/>
      <c r="Z449" s="127"/>
      <c r="AA449" s="127"/>
      <c r="AB449" s="127"/>
      <c r="AC449" s="127"/>
      <c r="AD449" s="127"/>
      <c r="AE449" s="127"/>
      <c r="AF449" s="127"/>
      <c r="AG449" s="127"/>
      <c r="AH449" s="127"/>
      <c r="AI449" s="127"/>
      <c r="AJ449" s="127"/>
      <c r="AK449" s="127"/>
      <c r="AL449" s="127"/>
      <c r="AM449" s="127"/>
    </row>
    <row r="450" spans="1:39" ht="15" customHeight="1" x14ac:dyDescent="0.25">
      <c r="A450" s="130"/>
      <c r="B450" s="130"/>
      <c r="C450" s="130"/>
      <c r="D450" s="130"/>
      <c r="E450" s="130"/>
      <c r="F450" s="130"/>
      <c r="G450" s="130"/>
      <c r="H450" s="130"/>
      <c r="I450" s="130"/>
      <c r="J450" s="130"/>
      <c r="K450" s="130"/>
      <c r="L450" s="130"/>
      <c r="M450" s="130"/>
      <c r="N450" s="130"/>
      <c r="O450" s="130"/>
      <c r="P450" s="130"/>
      <c r="Q450" s="130"/>
      <c r="R450" s="130"/>
      <c r="S450" s="130"/>
      <c r="T450" s="127"/>
      <c r="U450" s="127"/>
      <c r="V450" s="127"/>
      <c r="W450" s="127"/>
      <c r="X450" s="127"/>
      <c r="Y450" s="127"/>
      <c r="Z450" s="127"/>
      <c r="AA450" s="127"/>
      <c r="AB450" s="127"/>
      <c r="AC450" s="127"/>
      <c r="AD450" s="127"/>
      <c r="AE450" s="127"/>
      <c r="AF450" s="127"/>
      <c r="AG450" s="127"/>
      <c r="AH450" s="127"/>
      <c r="AI450" s="127"/>
      <c r="AJ450" s="127"/>
      <c r="AK450" s="127"/>
      <c r="AL450" s="127"/>
      <c r="AM450" s="127"/>
    </row>
    <row r="451" spans="1:39" ht="15" customHeight="1" x14ac:dyDescent="0.25">
      <c r="A451" s="130"/>
      <c r="B451" s="130"/>
      <c r="C451" s="130"/>
      <c r="D451" s="130"/>
      <c r="E451" s="130"/>
      <c r="F451" s="130"/>
      <c r="G451" s="130"/>
      <c r="H451" s="130"/>
      <c r="I451" s="130"/>
      <c r="J451" s="130"/>
      <c r="K451" s="130"/>
      <c r="L451" s="130"/>
      <c r="M451" s="130"/>
      <c r="N451" s="130"/>
      <c r="O451" s="130"/>
      <c r="P451" s="130"/>
      <c r="Q451" s="130"/>
      <c r="R451" s="130"/>
      <c r="S451" s="130"/>
      <c r="T451" s="127"/>
      <c r="U451" s="127"/>
      <c r="V451" s="127"/>
      <c r="W451" s="127"/>
      <c r="X451" s="127"/>
      <c r="Y451" s="127"/>
      <c r="Z451" s="127"/>
      <c r="AA451" s="127"/>
      <c r="AB451" s="127"/>
      <c r="AC451" s="127"/>
      <c r="AD451" s="127"/>
      <c r="AE451" s="127"/>
      <c r="AF451" s="127"/>
      <c r="AG451" s="127"/>
      <c r="AH451" s="127"/>
      <c r="AI451" s="127"/>
      <c r="AJ451" s="127"/>
      <c r="AK451" s="127"/>
      <c r="AL451" s="127"/>
      <c r="AM451" s="127"/>
    </row>
    <row r="452" spans="1:39" ht="15" customHeight="1" x14ac:dyDescent="0.25">
      <c r="A452" s="130"/>
      <c r="B452" s="130"/>
      <c r="C452" s="130"/>
      <c r="D452" s="130"/>
      <c r="E452" s="130"/>
      <c r="F452" s="130"/>
      <c r="G452" s="130"/>
      <c r="H452" s="130"/>
      <c r="I452" s="130"/>
      <c r="J452" s="130"/>
      <c r="K452" s="130"/>
      <c r="L452" s="130"/>
      <c r="M452" s="130"/>
      <c r="N452" s="130"/>
      <c r="O452" s="130"/>
      <c r="P452" s="130"/>
      <c r="Q452" s="130"/>
      <c r="R452" s="130"/>
      <c r="S452" s="130"/>
      <c r="T452" s="127"/>
      <c r="U452" s="127"/>
      <c r="V452" s="127"/>
      <c r="W452" s="127"/>
      <c r="X452" s="127"/>
      <c r="Y452" s="127"/>
      <c r="Z452" s="127"/>
      <c r="AA452" s="127"/>
      <c r="AB452" s="127"/>
      <c r="AC452" s="127"/>
      <c r="AD452" s="127"/>
      <c r="AE452" s="127"/>
      <c r="AF452" s="127"/>
      <c r="AG452" s="127"/>
      <c r="AH452" s="127"/>
      <c r="AI452" s="127"/>
      <c r="AJ452" s="127"/>
      <c r="AK452" s="127"/>
      <c r="AL452" s="127"/>
      <c r="AM452" s="127"/>
    </row>
    <row r="453" spans="1:39" ht="15" customHeight="1" x14ac:dyDescent="0.25">
      <c r="A453" s="130"/>
      <c r="B453" s="130"/>
      <c r="C453" s="130"/>
      <c r="D453" s="130"/>
      <c r="E453" s="130"/>
      <c r="F453" s="130"/>
      <c r="G453" s="130"/>
      <c r="H453" s="130"/>
      <c r="I453" s="130"/>
      <c r="J453" s="130"/>
      <c r="K453" s="130"/>
      <c r="L453" s="130"/>
      <c r="M453" s="130"/>
      <c r="N453" s="130"/>
      <c r="O453" s="130"/>
      <c r="P453" s="130"/>
      <c r="Q453" s="130"/>
      <c r="R453" s="130"/>
      <c r="S453" s="130"/>
      <c r="T453" s="127"/>
      <c r="U453" s="127"/>
      <c r="V453" s="127"/>
      <c r="W453" s="127"/>
      <c r="X453" s="127"/>
      <c r="Y453" s="127"/>
      <c r="Z453" s="127"/>
      <c r="AA453" s="127"/>
      <c r="AB453" s="127"/>
      <c r="AC453" s="127"/>
      <c r="AD453" s="127"/>
      <c r="AE453" s="127"/>
      <c r="AF453" s="127"/>
      <c r="AG453" s="127"/>
      <c r="AH453" s="127"/>
      <c r="AI453" s="127"/>
      <c r="AJ453" s="127"/>
      <c r="AK453" s="127"/>
      <c r="AL453" s="127"/>
      <c r="AM453" s="127"/>
    </row>
    <row r="454" spans="1:39" ht="15" customHeight="1" x14ac:dyDescent="0.25">
      <c r="A454" s="130"/>
      <c r="B454" s="130"/>
      <c r="C454" s="130"/>
      <c r="D454" s="130"/>
      <c r="E454" s="130"/>
      <c r="F454" s="130"/>
      <c r="G454" s="130"/>
      <c r="H454" s="130"/>
      <c r="I454" s="130"/>
      <c r="J454" s="130"/>
      <c r="K454" s="130"/>
      <c r="L454" s="130"/>
      <c r="M454" s="130"/>
      <c r="N454" s="130"/>
      <c r="O454" s="130"/>
      <c r="P454" s="130"/>
      <c r="Q454" s="130"/>
      <c r="R454" s="130"/>
      <c r="S454" s="130"/>
      <c r="T454" s="127"/>
      <c r="U454" s="127"/>
      <c r="V454" s="127"/>
      <c r="W454" s="127"/>
      <c r="X454" s="127"/>
      <c r="Y454" s="127"/>
      <c r="Z454" s="127"/>
      <c r="AA454" s="127"/>
      <c r="AB454" s="127"/>
      <c r="AC454" s="127"/>
      <c r="AD454" s="127"/>
      <c r="AE454" s="127"/>
      <c r="AF454" s="127"/>
      <c r="AG454" s="127"/>
      <c r="AH454" s="127"/>
      <c r="AI454" s="127"/>
      <c r="AJ454" s="127"/>
      <c r="AK454" s="127"/>
      <c r="AL454" s="127"/>
      <c r="AM454" s="127"/>
    </row>
    <row r="455" spans="1:39" ht="15" customHeight="1" x14ac:dyDescent="0.25">
      <c r="A455" s="130"/>
      <c r="B455" s="130"/>
      <c r="C455" s="130"/>
      <c r="D455" s="130"/>
      <c r="E455" s="130"/>
      <c r="F455" s="130"/>
      <c r="G455" s="130"/>
      <c r="H455" s="130"/>
      <c r="I455" s="130"/>
      <c r="J455" s="130"/>
      <c r="K455" s="130"/>
      <c r="L455" s="130"/>
      <c r="M455" s="130"/>
      <c r="N455" s="130"/>
      <c r="O455" s="130"/>
      <c r="P455" s="130"/>
      <c r="Q455" s="130"/>
      <c r="R455" s="130"/>
      <c r="S455" s="130"/>
      <c r="T455" s="127"/>
      <c r="U455" s="127"/>
      <c r="V455" s="127"/>
      <c r="W455" s="127"/>
      <c r="X455" s="127"/>
      <c r="Y455" s="127"/>
      <c r="Z455" s="127"/>
      <c r="AA455" s="127"/>
      <c r="AB455" s="127"/>
      <c r="AC455" s="127"/>
      <c r="AD455" s="127"/>
      <c r="AE455" s="127"/>
      <c r="AF455" s="127"/>
      <c r="AG455" s="127"/>
      <c r="AH455" s="127"/>
      <c r="AI455" s="127"/>
      <c r="AJ455" s="127"/>
      <c r="AK455" s="127"/>
      <c r="AL455" s="127"/>
      <c r="AM455" s="127"/>
    </row>
    <row r="456" spans="1:39" ht="15" customHeight="1" x14ac:dyDescent="0.25">
      <c r="A456" s="130"/>
      <c r="B456" s="130"/>
      <c r="C456" s="130"/>
      <c r="D456" s="130"/>
      <c r="E456" s="130"/>
      <c r="F456" s="130"/>
      <c r="G456" s="130"/>
      <c r="H456" s="130"/>
      <c r="I456" s="130"/>
      <c r="J456" s="130"/>
      <c r="K456" s="130"/>
      <c r="L456" s="130"/>
      <c r="M456" s="130"/>
      <c r="N456" s="130"/>
      <c r="O456" s="130"/>
      <c r="P456" s="130"/>
      <c r="Q456" s="130"/>
      <c r="R456" s="130"/>
      <c r="S456" s="130"/>
      <c r="T456" s="127"/>
      <c r="U456" s="127"/>
      <c r="V456" s="127"/>
      <c r="W456" s="127"/>
      <c r="X456" s="127"/>
      <c r="Y456" s="127"/>
      <c r="Z456" s="127"/>
      <c r="AA456" s="127"/>
      <c r="AB456" s="127"/>
      <c r="AC456" s="127"/>
      <c r="AD456" s="127"/>
      <c r="AE456" s="127"/>
      <c r="AF456" s="127"/>
      <c r="AG456" s="127"/>
      <c r="AH456" s="127"/>
      <c r="AI456" s="127"/>
      <c r="AJ456" s="127"/>
      <c r="AK456" s="127"/>
      <c r="AL456" s="127"/>
      <c r="AM456" s="127"/>
    </row>
    <row r="457" spans="1:39" ht="15" customHeight="1" x14ac:dyDescent="0.25">
      <c r="A457" s="130"/>
      <c r="B457" s="130"/>
      <c r="C457" s="130"/>
      <c r="D457" s="130"/>
      <c r="E457" s="130"/>
      <c r="F457" s="130"/>
      <c r="G457" s="130"/>
      <c r="H457" s="130"/>
      <c r="I457" s="130"/>
      <c r="J457" s="130"/>
      <c r="K457" s="130"/>
      <c r="L457" s="130"/>
      <c r="M457" s="130"/>
      <c r="N457" s="130"/>
      <c r="O457" s="130"/>
      <c r="P457" s="130"/>
      <c r="Q457" s="130"/>
      <c r="R457" s="130"/>
      <c r="S457" s="130"/>
      <c r="T457" s="127"/>
      <c r="U457" s="127"/>
      <c r="V457" s="127"/>
      <c r="W457" s="127"/>
      <c r="X457" s="127"/>
      <c r="Y457" s="127"/>
      <c r="Z457" s="127"/>
      <c r="AA457" s="127"/>
      <c r="AB457" s="127"/>
      <c r="AC457" s="127"/>
      <c r="AD457" s="127"/>
      <c r="AE457" s="127"/>
      <c r="AF457" s="127"/>
      <c r="AG457" s="127"/>
      <c r="AH457" s="127"/>
      <c r="AI457" s="127"/>
      <c r="AJ457" s="127"/>
      <c r="AK457" s="127"/>
      <c r="AL457" s="127"/>
      <c r="AM457" s="127"/>
    </row>
    <row r="458" spans="1:39" ht="15" customHeight="1" x14ac:dyDescent="0.25">
      <c r="A458" s="130"/>
      <c r="B458" s="130"/>
      <c r="C458" s="130"/>
      <c r="D458" s="130"/>
      <c r="E458" s="130"/>
      <c r="F458" s="130"/>
      <c r="G458" s="130"/>
      <c r="H458" s="130"/>
      <c r="I458" s="130"/>
      <c r="J458" s="130"/>
      <c r="K458" s="130"/>
      <c r="L458" s="130"/>
      <c r="M458" s="130"/>
      <c r="N458" s="130"/>
      <c r="O458" s="130"/>
      <c r="P458" s="130"/>
      <c r="Q458" s="130"/>
      <c r="R458" s="130"/>
      <c r="S458" s="130"/>
      <c r="T458" s="127"/>
      <c r="U458" s="127"/>
      <c r="V458" s="127"/>
      <c r="W458" s="127"/>
      <c r="X458" s="127"/>
      <c r="Y458" s="127"/>
      <c r="Z458" s="127"/>
      <c r="AA458" s="127"/>
      <c r="AB458" s="127"/>
      <c r="AC458" s="127"/>
      <c r="AD458" s="127"/>
      <c r="AE458" s="127"/>
      <c r="AF458" s="127"/>
      <c r="AG458" s="127"/>
      <c r="AH458" s="127"/>
      <c r="AI458" s="127"/>
      <c r="AJ458" s="127"/>
      <c r="AK458" s="127"/>
      <c r="AL458" s="127"/>
      <c r="AM458" s="127"/>
    </row>
    <row r="459" spans="1:39" ht="15" customHeight="1" x14ac:dyDescent="0.25">
      <c r="A459" s="130"/>
      <c r="B459" s="130"/>
      <c r="C459" s="130"/>
      <c r="D459" s="130"/>
      <c r="E459" s="130"/>
      <c r="F459" s="130"/>
      <c r="G459" s="130"/>
      <c r="H459" s="130"/>
      <c r="I459" s="130"/>
      <c r="J459" s="130"/>
      <c r="K459" s="130"/>
      <c r="L459" s="130"/>
      <c r="M459" s="130"/>
      <c r="N459" s="130"/>
      <c r="O459" s="130"/>
      <c r="P459" s="130"/>
      <c r="Q459" s="130"/>
      <c r="R459" s="130"/>
      <c r="S459" s="130"/>
      <c r="T459" s="127"/>
      <c r="U459" s="127"/>
      <c r="V459" s="127"/>
      <c r="W459" s="127"/>
      <c r="X459" s="127"/>
      <c r="Y459" s="127"/>
      <c r="Z459" s="127"/>
      <c r="AA459" s="127"/>
      <c r="AB459" s="127"/>
      <c r="AC459" s="127"/>
      <c r="AD459" s="127"/>
      <c r="AE459" s="127"/>
      <c r="AF459" s="127"/>
      <c r="AG459" s="127"/>
      <c r="AH459" s="127"/>
      <c r="AI459" s="127"/>
      <c r="AJ459" s="127"/>
      <c r="AK459" s="127"/>
      <c r="AL459" s="127"/>
      <c r="AM459" s="127"/>
    </row>
    <row r="460" spans="1:39" ht="15" customHeight="1" x14ac:dyDescent="0.25">
      <c r="A460" s="130"/>
      <c r="B460" s="130"/>
      <c r="C460" s="130"/>
      <c r="D460" s="130"/>
      <c r="E460" s="130"/>
      <c r="F460" s="130"/>
      <c r="G460" s="130"/>
      <c r="H460" s="130"/>
      <c r="I460" s="130"/>
      <c r="J460" s="130"/>
      <c r="K460" s="130"/>
      <c r="L460" s="130"/>
      <c r="M460" s="130"/>
      <c r="N460" s="130"/>
      <c r="O460" s="130"/>
      <c r="P460" s="130"/>
      <c r="Q460" s="130"/>
      <c r="R460" s="130"/>
      <c r="S460" s="130"/>
      <c r="T460" s="127"/>
      <c r="U460" s="127"/>
      <c r="V460" s="127"/>
      <c r="W460" s="127"/>
      <c r="X460" s="127"/>
      <c r="Y460" s="127"/>
      <c r="Z460" s="127"/>
      <c r="AA460" s="127"/>
      <c r="AB460" s="127"/>
      <c r="AC460" s="127"/>
      <c r="AD460" s="127"/>
      <c r="AE460" s="127"/>
      <c r="AF460" s="127"/>
      <c r="AG460" s="127"/>
      <c r="AH460" s="127"/>
      <c r="AI460" s="127"/>
      <c r="AJ460" s="127"/>
      <c r="AK460" s="127"/>
      <c r="AL460" s="127"/>
      <c r="AM460" s="127"/>
    </row>
    <row r="461" spans="1:39" ht="15" customHeight="1" x14ac:dyDescent="0.25">
      <c r="A461" s="130"/>
      <c r="B461" s="130"/>
      <c r="C461" s="130"/>
      <c r="D461" s="130"/>
      <c r="E461" s="130"/>
      <c r="F461" s="130"/>
      <c r="G461" s="130"/>
      <c r="H461" s="130"/>
      <c r="I461" s="130"/>
      <c r="J461" s="130"/>
      <c r="K461" s="130"/>
      <c r="L461" s="130"/>
      <c r="M461" s="130"/>
      <c r="N461" s="130"/>
      <c r="O461" s="130"/>
      <c r="P461" s="130"/>
      <c r="Q461" s="130"/>
      <c r="R461" s="130"/>
      <c r="S461" s="130"/>
      <c r="T461" s="127"/>
      <c r="U461" s="127"/>
      <c r="V461" s="127"/>
      <c r="W461" s="127"/>
      <c r="X461" s="127"/>
      <c r="Y461" s="127"/>
      <c r="Z461" s="127"/>
      <c r="AA461" s="127"/>
      <c r="AB461" s="127"/>
      <c r="AC461" s="127"/>
      <c r="AD461" s="127"/>
      <c r="AE461" s="127"/>
      <c r="AF461" s="127"/>
      <c r="AG461" s="127"/>
      <c r="AH461" s="127"/>
      <c r="AI461" s="127"/>
      <c r="AJ461" s="127"/>
      <c r="AK461" s="127"/>
      <c r="AL461" s="127"/>
      <c r="AM461" s="127"/>
    </row>
    <row r="462" spans="1:39" ht="15" customHeight="1" x14ac:dyDescent="0.25">
      <c r="A462" s="130"/>
      <c r="B462" s="130"/>
      <c r="C462" s="130"/>
      <c r="D462" s="130"/>
      <c r="E462" s="130"/>
      <c r="F462" s="130"/>
      <c r="G462" s="130"/>
      <c r="H462" s="130"/>
      <c r="I462" s="130"/>
      <c r="J462" s="130"/>
      <c r="K462" s="130"/>
      <c r="L462" s="130"/>
      <c r="M462" s="130"/>
      <c r="N462" s="130"/>
      <c r="O462" s="130"/>
      <c r="P462" s="130"/>
      <c r="Q462" s="130"/>
      <c r="R462" s="130"/>
      <c r="S462" s="130"/>
      <c r="T462" s="127"/>
      <c r="U462" s="127"/>
      <c r="V462" s="127"/>
      <c r="W462" s="127"/>
      <c r="X462" s="127"/>
      <c r="Y462" s="127"/>
      <c r="Z462" s="127"/>
      <c r="AA462" s="127"/>
      <c r="AB462" s="127"/>
      <c r="AC462" s="127"/>
      <c r="AD462" s="127"/>
      <c r="AE462" s="127"/>
      <c r="AF462" s="127"/>
      <c r="AG462" s="127"/>
      <c r="AH462" s="127"/>
      <c r="AI462" s="127"/>
      <c r="AJ462" s="127"/>
      <c r="AK462" s="127"/>
      <c r="AL462" s="127"/>
      <c r="AM462" s="127"/>
    </row>
    <row r="463" spans="1:39" ht="15" customHeight="1" x14ac:dyDescent="0.25">
      <c r="A463" s="130"/>
      <c r="B463" s="130"/>
      <c r="C463" s="130"/>
      <c r="D463" s="130"/>
      <c r="E463" s="130"/>
      <c r="F463" s="130"/>
      <c r="G463" s="130"/>
      <c r="H463" s="130"/>
      <c r="I463" s="130"/>
      <c r="J463" s="130"/>
      <c r="K463" s="130"/>
      <c r="L463" s="130"/>
      <c r="M463" s="130"/>
      <c r="N463" s="130"/>
      <c r="O463" s="130"/>
      <c r="P463" s="130"/>
      <c r="Q463" s="130"/>
      <c r="R463" s="130"/>
      <c r="S463" s="130"/>
      <c r="T463" s="127"/>
      <c r="U463" s="127"/>
      <c r="V463" s="127"/>
      <c r="W463" s="127"/>
      <c r="X463" s="127"/>
      <c r="Y463" s="127"/>
      <c r="Z463" s="127"/>
      <c r="AA463" s="127"/>
      <c r="AB463" s="127"/>
      <c r="AC463" s="127"/>
      <c r="AD463" s="127"/>
      <c r="AE463" s="127"/>
      <c r="AF463" s="127"/>
      <c r="AG463" s="127"/>
      <c r="AH463" s="127"/>
      <c r="AI463" s="127"/>
      <c r="AJ463" s="127"/>
      <c r="AK463" s="127"/>
      <c r="AL463" s="127"/>
      <c r="AM463" s="127"/>
    </row>
    <row r="464" spans="1:39" ht="15" customHeight="1" x14ac:dyDescent="0.25">
      <c r="A464" s="130"/>
      <c r="B464" s="130"/>
      <c r="C464" s="130"/>
      <c r="D464" s="130"/>
      <c r="E464" s="130"/>
      <c r="F464" s="130"/>
      <c r="G464" s="130"/>
      <c r="H464" s="130"/>
      <c r="I464" s="130"/>
      <c r="J464" s="130"/>
      <c r="K464" s="130"/>
      <c r="L464" s="130"/>
      <c r="M464" s="130"/>
      <c r="N464" s="130"/>
      <c r="O464" s="130"/>
      <c r="P464" s="130"/>
      <c r="Q464" s="130"/>
      <c r="R464" s="130"/>
      <c r="S464" s="130"/>
      <c r="T464" s="127"/>
      <c r="U464" s="127"/>
      <c r="V464" s="127"/>
      <c r="W464" s="127"/>
      <c r="X464" s="127"/>
      <c r="Y464" s="127"/>
      <c r="Z464" s="127"/>
      <c r="AA464" s="127"/>
      <c r="AB464" s="127"/>
      <c r="AC464" s="127"/>
      <c r="AD464" s="127"/>
      <c r="AE464" s="127"/>
      <c r="AF464" s="127"/>
      <c r="AG464" s="127"/>
      <c r="AH464" s="127"/>
      <c r="AI464" s="127"/>
      <c r="AJ464" s="127"/>
      <c r="AK464" s="127"/>
      <c r="AL464" s="127"/>
      <c r="AM464" s="127"/>
    </row>
    <row r="465" spans="1:39" ht="15" customHeight="1" x14ac:dyDescent="0.25">
      <c r="A465" s="130"/>
      <c r="B465" s="130"/>
      <c r="C465" s="130"/>
      <c r="D465" s="130"/>
      <c r="E465" s="130"/>
      <c r="F465" s="130"/>
      <c r="G465" s="130"/>
      <c r="H465" s="130"/>
      <c r="I465" s="130"/>
      <c r="J465" s="130"/>
      <c r="K465" s="130"/>
      <c r="L465" s="130"/>
      <c r="M465" s="130"/>
      <c r="N465" s="130"/>
      <c r="O465" s="130"/>
      <c r="P465" s="130"/>
      <c r="Q465" s="130"/>
      <c r="R465" s="130"/>
      <c r="S465" s="130"/>
      <c r="T465" s="127"/>
      <c r="U465" s="127"/>
      <c r="V465" s="127"/>
      <c r="W465" s="127"/>
      <c r="X465" s="127"/>
      <c r="Y465" s="127"/>
      <c r="Z465" s="127"/>
      <c r="AA465" s="127"/>
      <c r="AB465" s="127"/>
      <c r="AC465" s="127"/>
      <c r="AD465" s="127"/>
      <c r="AE465" s="127"/>
      <c r="AF465" s="127"/>
      <c r="AG465" s="127"/>
      <c r="AH465" s="127"/>
      <c r="AI465" s="127"/>
      <c r="AJ465" s="127"/>
      <c r="AK465" s="127"/>
      <c r="AL465" s="127"/>
      <c r="AM465" s="127"/>
    </row>
    <row r="466" spans="1:39" ht="15" customHeight="1" x14ac:dyDescent="0.25">
      <c r="A466" s="130"/>
      <c r="B466" s="130"/>
      <c r="C466" s="130"/>
      <c r="D466" s="130"/>
      <c r="E466" s="130"/>
      <c r="F466" s="130"/>
      <c r="G466" s="130"/>
      <c r="H466" s="130"/>
      <c r="I466" s="130"/>
      <c r="J466" s="130"/>
      <c r="K466" s="130"/>
      <c r="L466" s="130"/>
      <c r="M466" s="130"/>
      <c r="N466" s="130"/>
      <c r="O466" s="130"/>
      <c r="P466" s="130"/>
      <c r="Q466" s="130"/>
      <c r="R466" s="130"/>
      <c r="S466" s="130"/>
      <c r="T466" s="127"/>
      <c r="U466" s="127"/>
      <c r="V466" s="127"/>
      <c r="W466" s="127"/>
      <c r="X466" s="127"/>
      <c r="Y466" s="127"/>
      <c r="Z466" s="127"/>
      <c r="AA466" s="127"/>
      <c r="AB466" s="127"/>
      <c r="AC466" s="127"/>
      <c r="AD466" s="127"/>
      <c r="AE466" s="127"/>
      <c r="AF466" s="127"/>
      <c r="AG466" s="127"/>
      <c r="AH466" s="127"/>
      <c r="AI466" s="127"/>
      <c r="AJ466" s="127"/>
      <c r="AK466" s="127"/>
      <c r="AL466" s="127"/>
      <c r="AM466" s="127"/>
    </row>
    <row r="467" spans="1:39" ht="15" customHeight="1" x14ac:dyDescent="0.25">
      <c r="A467" s="130"/>
      <c r="B467" s="130"/>
      <c r="C467" s="130"/>
      <c r="D467" s="130"/>
      <c r="E467" s="130"/>
      <c r="F467" s="130"/>
      <c r="G467" s="130"/>
      <c r="H467" s="130"/>
      <c r="I467" s="130"/>
      <c r="J467" s="130"/>
      <c r="K467" s="130"/>
      <c r="L467" s="130"/>
      <c r="M467" s="130"/>
      <c r="N467" s="130"/>
      <c r="O467" s="130"/>
      <c r="P467" s="130"/>
      <c r="Q467" s="130"/>
      <c r="R467" s="130"/>
      <c r="S467" s="130"/>
      <c r="T467" s="127"/>
      <c r="U467" s="127"/>
      <c r="V467" s="127"/>
      <c r="W467" s="127"/>
      <c r="X467" s="127"/>
      <c r="Y467" s="127"/>
      <c r="Z467" s="127"/>
      <c r="AA467" s="127"/>
      <c r="AB467" s="127"/>
      <c r="AC467" s="127"/>
      <c r="AD467" s="127"/>
      <c r="AE467" s="127"/>
      <c r="AF467" s="127"/>
      <c r="AG467" s="127"/>
      <c r="AH467" s="127"/>
      <c r="AI467" s="127"/>
      <c r="AJ467" s="127"/>
      <c r="AK467" s="127"/>
      <c r="AL467" s="127"/>
      <c r="AM467" s="127"/>
    </row>
    <row r="468" spans="1:39" ht="15" customHeight="1" x14ac:dyDescent="0.25">
      <c r="A468" s="130"/>
      <c r="B468" s="130"/>
      <c r="C468" s="130"/>
      <c r="D468" s="130"/>
      <c r="E468" s="130"/>
      <c r="F468" s="130"/>
      <c r="G468" s="130"/>
      <c r="H468" s="130"/>
      <c r="I468" s="130"/>
      <c r="J468" s="130"/>
      <c r="K468" s="130"/>
      <c r="L468" s="130"/>
      <c r="M468" s="130"/>
      <c r="N468" s="130"/>
      <c r="O468" s="130"/>
      <c r="P468" s="130"/>
      <c r="Q468" s="130"/>
      <c r="R468" s="130"/>
      <c r="S468" s="130"/>
      <c r="T468" s="127"/>
      <c r="U468" s="127"/>
      <c r="V468" s="127"/>
      <c r="W468" s="127"/>
      <c r="X468" s="127"/>
      <c r="Y468" s="127"/>
      <c r="Z468" s="127"/>
      <c r="AA468" s="127"/>
      <c r="AB468" s="127"/>
      <c r="AC468" s="127"/>
      <c r="AD468" s="127"/>
      <c r="AE468" s="127"/>
      <c r="AF468" s="127"/>
      <c r="AG468" s="127"/>
      <c r="AH468" s="127"/>
      <c r="AI468" s="127"/>
      <c r="AJ468" s="127"/>
      <c r="AK468" s="127"/>
      <c r="AL468" s="127"/>
      <c r="AM468" s="127"/>
    </row>
    <row r="469" spans="1:39" ht="15" customHeight="1" x14ac:dyDescent="0.25">
      <c r="A469" s="130"/>
      <c r="B469" s="130"/>
      <c r="C469" s="130"/>
      <c r="D469" s="130"/>
      <c r="E469" s="130"/>
      <c r="F469" s="130"/>
      <c r="G469" s="130"/>
      <c r="H469" s="130"/>
      <c r="I469" s="130"/>
      <c r="J469" s="130"/>
      <c r="K469" s="130"/>
      <c r="L469" s="130"/>
      <c r="M469" s="130"/>
      <c r="N469" s="130"/>
      <c r="O469" s="130"/>
      <c r="P469" s="130"/>
      <c r="Q469" s="130"/>
      <c r="R469" s="130"/>
      <c r="S469" s="130"/>
      <c r="T469" s="127"/>
      <c r="U469" s="127"/>
      <c r="V469" s="127"/>
      <c r="W469" s="127"/>
      <c r="X469" s="127"/>
      <c r="Y469" s="127"/>
      <c r="Z469" s="127"/>
      <c r="AA469" s="127"/>
      <c r="AB469" s="127"/>
      <c r="AC469" s="127"/>
      <c r="AD469" s="127"/>
      <c r="AE469" s="127"/>
      <c r="AF469" s="127"/>
      <c r="AG469" s="127"/>
      <c r="AH469" s="127"/>
      <c r="AI469" s="127"/>
      <c r="AJ469" s="127"/>
      <c r="AK469" s="127"/>
      <c r="AL469" s="127"/>
      <c r="AM469" s="127"/>
    </row>
    <row r="470" spans="1:39" ht="15" customHeight="1" x14ac:dyDescent="0.25">
      <c r="A470" s="130"/>
      <c r="B470" s="130"/>
      <c r="C470" s="130"/>
      <c r="D470" s="130"/>
      <c r="E470" s="130"/>
      <c r="F470" s="130"/>
      <c r="G470" s="130"/>
      <c r="H470" s="130"/>
      <c r="I470" s="130"/>
      <c r="J470" s="130"/>
      <c r="K470" s="130"/>
      <c r="L470" s="130"/>
      <c r="M470" s="130"/>
      <c r="N470" s="130"/>
      <c r="O470" s="130"/>
      <c r="P470" s="130"/>
      <c r="Q470" s="130"/>
      <c r="R470" s="130"/>
      <c r="S470" s="130"/>
      <c r="T470" s="127"/>
      <c r="U470" s="127"/>
      <c r="V470" s="127"/>
      <c r="W470" s="127"/>
      <c r="X470" s="127"/>
      <c r="Y470" s="127"/>
      <c r="Z470" s="127"/>
      <c r="AA470" s="127"/>
      <c r="AB470" s="127"/>
      <c r="AC470" s="127"/>
      <c r="AD470" s="127"/>
      <c r="AE470" s="127"/>
      <c r="AF470" s="127"/>
      <c r="AG470" s="127"/>
      <c r="AH470" s="127"/>
      <c r="AI470" s="127"/>
      <c r="AJ470" s="127"/>
      <c r="AK470" s="127"/>
      <c r="AL470" s="127"/>
      <c r="AM470" s="127"/>
    </row>
    <row r="471" spans="1:39" ht="15" customHeight="1" x14ac:dyDescent="0.25">
      <c r="A471" s="130"/>
      <c r="B471" s="130"/>
      <c r="C471" s="130"/>
      <c r="D471" s="130"/>
      <c r="E471" s="130"/>
      <c r="F471" s="130"/>
      <c r="G471" s="130"/>
      <c r="H471" s="130"/>
      <c r="I471" s="130"/>
      <c r="J471" s="130"/>
      <c r="K471" s="130"/>
      <c r="L471" s="130"/>
      <c r="M471" s="130"/>
      <c r="N471" s="130"/>
      <c r="O471" s="130"/>
      <c r="P471" s="130"/>
      <c r="Q471" s="130"/>
      <c r="R471" s="130"/>
      <c r="S471" s="130"/>
      <c r="T471" s="127"/>
      <c r="U471" s="127"/>
      <c r="V471" s="127"/>
      <c r="W471" s="127"/>
      <c r="X471" s="127"/>
      <c r="Y471" s="127"/>
      <c r="Z471" s="127"/>
      <c r="AA471" s="127"/>
      <c r="AB471" s="127"/>
      <c r="AC471" s="127"/>
      <c r="AD471" s="127"/>
      <c r="AE471" s="127"/>
      <c r="AF471" s="127"/>
      <c r="AG471" s="127"/>
      <c r="AH471" s="127"/>
      <c r="AI471" s="127"/>
      <c r="AJ471" s="127"/>
      <c r="AK471" s="127"/>
      <c r="AL471" s="127"/>
      <c r="AM471" s="127"/>
    </row>
    <row r="472" spans="1:39" ht="15" customHeight="1" x14ac:dyDescent="0.25">
      <c r="A472" s="130"/>
      <c r="B472" s="130"/>
      <c r="C472" s="130"/>
      <c r="D472" s="130"/>
      <c r="E472" s="130"/>
      <c r="F472" s="130"/>
      <c r="G472" s="130"/>
      <c r="H472" s="130"/>
      <c r="I472" s="130"/>
      <c r="J472" s="130"/>
      <c r="K472" s="130"/>
      <c r="L472" s="130"/>
      <c r="M472" s="130"/>
      <c r="N472" s="130"/>
      <c r="O472" s="130"/>
      <c r="P472" s="130"/>
      <c r="Q472" s="130"/>
      <c r="R472" s="130"/>
      <c r="S472" s="130"/>
      <c r="T472" s="127"/>
      <c r="U472" s="127"/>
      <c r="V472" s="127"/>
      <c r="W472" s="127"/>
      <c r="X472" s="127"/>
      <c r="Y472" s="127"/>
      <c r="Z472" s="127"/>
      <c r="AA472" s="127"/>
      <c r="AB472" s="127"/>
      <c r="AC472" s="127"/>
      <c r="AD472" s="127"/>
      <c r="AE472" s="127"/>
      <c r="AF472" s="127"/>
      <c r="AG472" s="127"/>
      <c r="AH472" s="127"/>
      <c r="AI472" s="127"/>
      <c r="AJ472" s="127"/>
      <c r="AK472" s="127"/>
      <c r="AL472" s="127"/>
      <c r="AM472" s="127"/>
    </row>
    <row r="473" spans="1:39" ht="15" customHeight="1" x14ac:dyDescent="0.25">
      <c r="A473" s="130"/>
      <c r="B473" s="130"/>
      <c r="C473" s="130"/>
      <c r="D473" s="130"/>
      <c r="E473" s="130"/>
      <c r="F473" s="130"/>
      <c r="G473" s="130"/>
      <c r="H473" s="130"/>
      <c r="I473" s="130"/>
      <c r="J473" s="130"/>
      <c r="K473" s="130"/>
      <c r="L473" s="130"/>
      <c r="M473" s="130"/>
      <c r="N473" s="130"/>
      <c r="O473" s="130"/>
      <c r="P473" s="130"/>
      <c r="Q473" s="130"/>
      <c r="R473" s="130"/>
      <c r="S473" s="130"/>
      <c r="T473" s="127"/>
      <c r="U473" s="127"/>
      <c r="V473" s="127"/>
      <c r="W473" s="127"/>
      <c r="X473" s="127"/>
      <c r="Y473" s="127"/>
      <c r="Z473" s="127"/>
      <c r="AA473" s="127"/>
      <c r="AB473" s="127"/>
      <c r="AC473" s="127"/>
      <c r="AD473" s="127"/>
      <c r="AE473" s="127"/>
      <c r="AF473" s="127"/>
      <c r="AG473" s="127"/>
      <c r="AH473" s="127"/>
      <c r="AI473" s="127"/>
      <c r="AJ473" s="127"/>
      <c r="AK473" s="127"/>
      <c r="AL473" s="127"/>
      <c r="AM473" s="127"/>
    </row>
    <row r="474" spans="1:39" ht="15" customHeight="1" x14ac:dyDescent="0.25">
      <c r="A474" s="130"/>
      <c r="B474" s="130"/>
      <c r="C474" s="130"/>
      <c r="D474" s="130"/>
      <c r="E474" s="130"/>
      <c r="F474" s="130"/>
      <c r="G474" s="130"/>
      <c r="H474" s="130"/>
      <c r="I474" s="130"/>
      <c r="J474" s="130"/>
      <c r="K474" s="130"/>
      <c r="L474" s="130"/>
      <c r="M474" s="130"/>
      <c r="N474" s="130"/>
      <c r="O474" s="130"/>
      <c r="P474" s="130"/>
      <c r="Q474" s="130"/>
      <c r="R474" s="130"/>
      <c r="S474" s="130"/>
      <c r="T474" s="127"/>
      <c r="U474" s="127"/>
      <c r="V474" s="127"/>
      <c r="W474" s="127"/>
      <c r="X474" s="127"/>
      <c r="Y474" s="127"/>
      <c r="Z474" s="127"/>
      <c r="AA474" s="127"/>
      <c r="AB474" s="127"/>
      <c r="AC474" s="127"/>
      <c r="AD474" s="127"/>
      <c r="AE474" s="127"/>
      <c r="AF474" s="127"/>
      <c r="AG474" s="127"/>
      <c r="AH474" s="127"/>
      <c r="AI474" s="127"/>
      <c r="AJ474" s="127"/>
      <c r="AK474" s="127"/>
      <c r="AL474" s="127"/>
      <c r="AM474" s="127"/>
    </row>
    <row r="475" spans="1:39" ht="15" customHeight="1" x14ac:dyDescent="0.25">
      <c r="A475" s="130"/>
      <c r="B475" s="130"/>
      <c r="C475" s="130"/>
      <c r="D475" s="130"/>
      <c r="E475" s="130"/>
      <c r="F475" s="130"/>
      <c r="G475" s="130"/>
      <c r="H475" s="130"/>
      <c r="I475" s="130"/>
      <c r="J475" s="130"/>
      <c r="K475" s="130"/>
      <c r="L475" s="130"/>
      <c r="M475" s="130"/>
      <c r="N475" s="130"/>
      <c r="O475" s="130"/>
      <c r="P475" s="130"/>
      <c r="Q475" s="130"/>
      <c r="R475" s="130"/>
      <c r="S475" s="130"/>
      <c r="T475" s="127"/>
      <c r="U475" s="127"/>
      <c r="V475" s="127"/>
      <c r="W475" s="127"/>
      <c r="X475" s="127"/>
      <c r="Y475" s="127"/>
      <c r="Z475" s="127"/>
      <c r="AA475" s="127"/>
      <c r="AB475" s="127"/>
      <c r="AC475" s="127"/>
      <c r="AD475" s="127"/>
      <c r="AE475" s="127"/>
      <c r="AF475" s="127"/>
      <c r="AG475" s="127"/>
      <c r="AH475" s="127"/>
      <c r="AI475" s="127"/>
      <c r="AJ475" s="127"/>
      <c r="AK475" s="127"/>
      <c r="AL475" s="127"/>
      <c r="AM475" s="127"/>
    </row>
    <row r="476" spans="1:39" ht="15" customHeight="1" x14ac:dyDescent="0.25">
      <c r="A476" s="130"/>
      <c r="B476" s="130"/>
      <c r="C476" s="130"/>
      <c r="D476" s="130"/>
      <c r="E476" s="130"/>
      <c r="F476" s="130"/>
      <c r="G476" s="130"/>
      <c r="H476" s="130"/>
      <c r="I476" s="130"/>
      <c r="J476" s="130"/>
      <c r="K476" s="130"/>
      <c r="L476" s="130"/>
      <c r="M476" s="130"/>
      <c r="N476" s="130"/>
      <c r="O476" s="130"/>
      <c r="P476" s="130"/>
      <c r="Q476" s="130"/>
      <c r="R476" s="130"/>
      <c r="S476" s="130"/>
      <c r="T476" s="127"/>
      <c r="U476" s="127"/>
      <c r="V476" s="127"/>
      <c r="W476" s="127"/>
      <c r="X476" s="127"/>
      <c r="Y476" s="127"/>
      <c r="Z476" s="127"/>
      <c r="AA476" s="127"/>
      <c r="AB476" s="127"/>
      <c r="AC476" s="127"/>
      <c r="AD476" s="127"/>
      <c r="AE476" s="127"/>
      <c r="AF476" s="127"/>
      <c r="AG476" s="127"/>
      <c r="AH476" s="127"/>
      <c r="AI476" s="127"/>
      <c r="AJ476" s="127"/>
      <c r="AK476" s="127"/>
      <c r="AL476" s="127"/>
      <c r="AM476" s="127"/>
    </row>
    <row r="477" spans="1:39" ht="15" customHeight="1" x14ac:dyDescent="0.25">
      <c r="A477" s="130"/>
      <c r="B477" s="130"/>
      <c r="C477" s="130"/>
      <c r="D477" s="130"/>
      <c r="E477" s="130"/>
      <c r="F477" s="130"/>
      <c r="G477" s="130"/>
      <c r="H477" s="130"/>
      <c r="I477" s="130"/>
      <c r="J477" s="130"/>
      <c r="K477" s="130"/>
      <c r="L477" s="130"/>
      <c r="M477" s="130"/>
      <c r="N477" s="130"/>
      <c r="O477" s="130"/>
      <c r="P477" s="130"/>
      <c r="Q477" s="130"/>
      <c r="R477" s="130"/>
      <c r="S477" s="130"/>
      <c r="T477" s="127"/>
      <c r="U477" s="127"/>
      <c r="V477" s="127"/>
      <c r="W477" s="127"/>
      <c r="X477" s="127"/>
      <c r="Y477" s="127"/>
      <c r="Z477" s="127"/>
      <c r="AA477" s="127"/>
      <c r="AB477" s="127"/>
      <c r="AC477" s="127"/>
      <c r="AD477" s="127"/>
      <c r="AE477" s="127"/>
      <c r="AF477" s="127"/>
      <c r="AG477" s="127"/>
      <c r="AH477" s="127"/>
      <c r="AI477" s="127"/>
      <c r="AJ477" s="127"/>
      <c r="AK477" s="127"/>
      <c r="AL477" s="127"/>
      <c r="AM477" s="127"/>
    </row>
    <row r="478" spans="1:39" ht="15" customHeight="1" x14ac:dyDescent="0.25">
      <c r="A478" s="130"/>
      <c r="B478" s="130"/>
      <c r="C478" s="130"/>
      <c r="D478" s="130"/>
      <c r="E478" s="130"/>
      <c r="F478" s="130"/>
      <c r="G478" s="130"/>
      <c r="H478" s="130"/>
      <c r="I478" s="130"/>
      <c r="J478" s="130"/>
      <c r="K478" s="130"/>
      <c r="L478" s="130"/>
      <c r="M478" s="130"/>
      <c r="N478" s="130"/>
      <c r="O478" s="130"/>
      <c r="P478" s="130"/>
      <c r="Q478" s="130"/>
      <c r="R478" s="130"/>
      <c r="S478" s="130"/>
      <c r="T478" s="127"/>
      <c r="U478" s="127"/>
      <c r="V478" s="127"/>
      <c r="W478" s="127"/>
      <c r="X478" s="127"/>
      <c r="Y478" s="127"/>
      <c r="Z478" s="127"/>
      <c r="AA478" s="127"/>
      <c r="AB478" s="127"/>
      <c r="AC478" s="127"/>
      <c r="AD478" s="127"/>
      <c r="AE478" s="127"/>
      <c r="AF478" s="127"/>
      <c r="AG478" s="127"/>
      <c r="AH478" s="127"/>
      <c r="AI478" s="127"/>
      <c r="AJ478" s="127"/>
      <c r="AK478" s="127"/>
      <c r="AL478" s="127"/>
      <c r="AM478" s="127"/>
    </row>
    <row r="479" spans="1:39" ht="15" customHeight="1" x14ac:dyDescent="0.25">
      <c r="A479" s="130"/>
      <c r="B479" s="130"/>
      <c r="C479" s="130"/>
      <c r="D479" s="130"/>
      <c r="E479" s="130"/>
      <c r="F479" s="130"/>
      <c r="G479" s="130"/>
      <c r="H479" s="130"/>
      <c r="I479" s="130"/>
      <c r="J479" s="130"/>
      <c r="K479" s="130"/>
      <c r="L479" s="130"/>
      <c r="M479" s="130"/>
      <c r="N479" s="130"/>
      <c r="O479" s="130"/>
      <c r="P479" s="130"/>
      <c r="Q479" s="130"/>
      <c r="R479" s="130"/>
      <c r="S479" s="130"/>
      <c r="T479" s="127"/>
      <c r="U479" s="127"/>
      <c r="V479" s="127"/>
      <c r="W479" s="127"/>
      <c r="X479" s="127"/>
      <c r="Y479" s="127"/>
      <c r="Z479" s="127"/>
      <c r="AA479" s="127"/>
      <c r="AB479" s="127"/>
      <c r="AC479" s="127"/>
      <c r="AD479" s="127"/>
      <c r="AE479" s="127"/>
      <c r="AF479" s="127"/>
      <c r="AG479" s="127"/>
      <c r="AH479" s="127"/>
      <c r="AI479" s="127"/>
      <c r="AJ479" s="127"/>
      <c r="AK479" s="127"/>
      <c r="AL479" s="127"/>
      <c r="AM479" s="127"/>
    </row>
    <row r="480" spans="1:39" ht="15" customHeight="1" x14ac:dyDescent="0.25">
      <c r="A480" s="130"/>
      <c r="B480" s="130"/>
      <c r="C480" s="130"/>
      <c r="D480" s="130"/>
      <c r="E480" s="130"/>
      <c r="F480" s="130"/>
      <c r="G480" s="130"/>
      <c r="H480" s="130"/>
      <c r="I480" s="130"/>
      <c r="J480" s="130"/>
      <c r="K480" s="130"/>
      <c r="L480" s="130"/>
      <c r="M480" s="130"/>
      <c r="N480" s="130"/>
      <c r="O480" s="130"/>
      <c r="P480" s="130"/>
      <c r="Q480" s="130"/>
      <c r="R480" s="130"/>
      <c r="S480" s="130"/>
      <c r="T480" s="127"/>
      <c r="U480" s="127"/>
      <c r="V480" s="127"/>
      <c r="W480" s="127"/>
      <c r="X480" s="127"/>
      <c r="Y480" s="127"/>
      <c r="Z480" s="127"/>
      <c r="AA480" s="127"/>
      <c r="AB480" s="127"/>
      <c r="AC480" s="127"/>
      <c r="AD480" s="127"/>
      <c r="AE480" s="127"/>
      <c r="AF480" s="127"/>
      <c r="AG480" s="127"/>
      <c r="AH480" s="127"/>
      <c r="AI480" s="127"/>
      <c r="AJ480" s="127"/>
      <c r="AK480" s="127"/>
      <c r="AL480" s="127"/>
      <c r="AM480" s="127"/>
    </row>
    <row r="481" spans="1:39" ht="15" customHeight="1" x14ac:dyDescent="0.25">
      <c r="A481" s="130"/>
      <c r="B481" s="130"/>
      <c r="C481" s="130"/>
      <c r="D481" s="130"/>
      <c r="E481" s="130"/>
      <c r="F481" s="130"/>
      <c r="G481" s="130"/>
      <c r="H481" s="130"/>
      <c r="I481" s="130"/>
      <c r="J481" s="130"/>
      <c r="K481" s="130"/>
      <c r="L481" s="130"/>
      <c r="M481" s="130"/>
      <c r="N481" s="130"/>
      <c r="O481" s="130"/>
      <c r="P481" s="130"/>
      <c r="Q481" s="130"/>
      <c r="R481" s="130"/>
      <c r="S481" s="130"/>
      <c r="T481" s="127"/>
      <c r="U481" s="127"/>
      <c r="V481" s="127"/>
      <c r="W481" s="127"/>
      <c r="X481" s="127"/>
      <c r="Y481" s="127"/>
      <c r="Z481" s="127"/>
      <c r="AA481" s="127"/>
      <c r="AB481" s="127"/>
      <c r="AC481" s="127"/>
      <c r="AD481" s="127"/>
      <c r="AE481" s="127"/>
      <c r="AF481" s="127"/>
      <c r="AG481" s="127"/>
      <c r="AH481" s="127"/>
      <c r="AI481" s="127"/>
      <c r="AJ481" s="127"/>
      <c r="AK481" s="127"/>
      <c r="AL481" s="127"/>
      <c r="AM481" s="127"/>
    </row>
    <row r="482" spans="1:39" ht="15" customHeight="1" x14ac:dyDescent="0.25">
      <c r="A482" s="130"/>
      <c r="B482" s="130"/>
      <c r="C482" s="130"/>
      <c r="D482" s="130"/>
      <c r="E482" s="130"/>
      <c r="F482" s="130"/>
      <c r="G482" s="130"/>
      <c r="H482" s="130"/>
      <c r="I482" s="130"/>
      <c r="J482" s="130"/>
      <c r="K482" s="130"/>
      <c r="L482" s="130"/>
      <c r="M482" s="130"/>
      <c r="N482" s="130"/>
      <c r="O482" s="130"/>
      <c r="P482" s="130"/>
      <c r="Q482" s="130"/>
      <c r="R482" s="130"/>
      <c r="S482" s="130"/>
      <c r="T482" s="127"/>
      <c r="U482" s="127"/>
      <c r="V482" s="127"/>
      <c r="W482" s="127"/>
      <c r="X482" s="127"/>
      <c r="Y482" s="127"/>
      <c r="Z482" s="127"/>
      <c r="AA482" s="127"/>
      <c r="AB482" s="127"/>
      <c r="AC482" s="127"/>
      <c r="AD482" s="127"/>
      <c r="AE482" s="127"/>
      <c r="AF482" s="127"/>
      <c r="AG482" s="127"/>
      <c r="AH482" s="127"/>
      <c r="AI482" s="127"/>
      <c r="AJ482" s="127"/>
      <c r="AK482" s="127"/>
      <c r="AL482" s="127"/>
      <c r="AM482" s="127"/>
    </row>
    <row r="483" spans="1:39" ht="15" customHeight="1" x14ac:dyDescent="0.25">
      <c r="A483" s="130"/>
      <c r="B483" s="130"/>
      <c r="C483" s="130"/>
      <c r="D483" s="130"/>
      <c r="E483" s="130"/>
      <c r="F483" s="130"/>
      <c r="G483" s="130"/>
      <c r="H483" s="130"/>
      <c r="I483" s="130"/>
      <c r="J483" s="130"/>
      <c r="K483" s="130"/>
      <c r="L483" s="130"/>
      <c r="M483" s="130"/>
      <c r="N483" s="130"/>
      <c r="O483" s="130"/>
      <c r="P483" s="130"/>
      <c r="Q483" s="130"/>
      <c r="R483" s="130"/>
      <c r="S483" s="130"/>
      <c r="T483" s="127"/>
      <c r="U483" s="127"/>
      <c r="V483" s="127"/>
      <c r="W483" s="127"/>
      <c r="X483" s="127"/>
      <c r="Y483" s="127"/>
      <c r="Z483" s="127"/>
      <c r="AA483" s="127"/>
      <c r="AB483" s="127"/>
      <c r="AC483" s="127"/>
      <c r="AD483" s="127"/>
      <c r="AE483" s="127"/>
      <c r="AF483" s="127"/>
      <c r="AG483" s="127"/>
      <c r="AH483" s="127"/>
      <c r="AI483" s="127"/>
      <c r="AJ483" s="127"/>
      <c r="AK483" s="127"/>
      <c r="AL483" s="127"/>
      <c r="AM483" s="127"/>
    </row>
    <row r="484" spans="1:39" ht="15" customHeight="1" x14ac:dyDescent="0.25">
      <c r="A484" s="130"/>
      <c r="B484" s="130"/>
      <c r="C484" s="130"/>
      <c r="D484" s="130"/>
      <c r="E484" s="130"/>
      <c r="F484" s="130"/>
      <c r="G484" s="130"/>
      <c r="H484" s="130"/>
      <c r="I484" s="130"/>
      <c r="J484" s="130"/>
      <c r="K484" s="130"/>
      <c r="L484" s="130"/>
      <c r="M484" s="130"/>
      <c r="N484" s="130"/>
      <c r="O484" s="130"/>
      <c r="P484" s="130"/>
      <c r="Q484" s="130"/>
      <c r="R484" s="130"/>
      <c r="S484" s="130"/>
      <c r="T484" s="127"/>
      <c r="U484" s="127"/>
      <c r="V484" s="127"/>
      <c r="W484" s="127"/>
      <c r="X484" s="127"/>
      <c r="Y484" s="127"/>
      <c r="Z484" s="127"/>
      <c r="AA484" s="127"/>
      <c r="AB484" s="127"/>
      <c r="AC484" s="127"/>
      <c r="AD484" s="127"/>
      <c r="AE484" s="127"/>
      <c r="AF484" s="127"/>
      <c r="AG484" s="127"/>
      <c r="AH484" s="127"/>
      <c r="AI484" s="127"/>
      <c r="AJ484" s="127"/>
      <c r="AK484" s="127"/>
      <c r="AL484" s="127"/>
      <c r="AM484" s="127"/>
    </row>
    <row r="485" spans="1:39" ht="15" customHeight="1" x14ac:dyDescent="0.25">
      <c r="A485" s="130"/>
      <c r="B485" s="130"/>
      <c r="C485" s="130"/>
      <c r="D485" s="130"/>
      <c r="E485" s="130"/>
      <c r="F485" s="130"/>
      <c r="G485" s="130"/>
      <c r="H485" s="130"/>
      <c r="I485" s="130"/>
      <c r="J485" s="130"/>
      <c r="K485" s="130"/>
      <c r="L485" s="130"/>
      <c r="M485" s="130"/>
      <c r="N485" s="130"/>
      <c r="O485" s="130"/>
      <c r="P485" s="130"/>
      <c r="Q485" s="130"/>
      <c r="R485" s="130"/>
      <c r="S485" s="130"/>
      <c r="T485" s="127"/>
      <c r="U485" s="127"/>
      <c r="V485" s="127"/>
      <c r="W485" s="127"/>
      <c r="X485" s="127"/>
      <c r="Y485" s="127"/>
      <c r="Z485" s="127"/>
      <c r="AA485" s="127"/>
      <c r="AB485" s="127"/>
      <c r="AC485" s="127"/>
      <c r="AD485" s="127"/>
      <c r="AE485" s="127"/>
      <c r="AF485" s="127"/>
      <c r="AG485" s="127"/>
      <c r="AH485" s="127"/>
      <c r="AI485" s="127"/>
      <c r="AJ485" s="127"/>
      <c r="AK485" s="127"/>
      <c r="AL485" s="127"/>
      <c r="AM485" s="127"/>
    </row>
    <row r="486" spans="1:39" ht="15" customHeight="1" x14ac:dyDescent="0.25">
      <c r="A486" s="130"/>
      <c r="B486" s="130"/>
      <c r="C486" s="130"/>
      <c r="D486" s="130"/>
      <c r="E486" s="130"/>
      <c r="F486" s="130"/>
      <c r="G486" s="130"/>
      <c r="H486" s="130"/>
      <c r="I486" s="130"/>
      <c r="J486" s="130"/>
      <c r="K486" s="130"/>
      <c r="L486" s="130"/>
      <c r="M486" s="130"/>
      <c r="N486" s="130"/>
      <c r="O486" s="130"/>
      <c r="P486" s="130"/>
      <c r="Q486" s="130"/>
      <c r="R486" s="130"/>
      <c r="S486" s="130"/>
      <c r="T486" s="127"/>
      <c r="U486" s="127"/>
      <c r="V486" s="127"/>
      <c r="W486" s="127"/>
      <c r="X486" s="127"/>
      <c r="Y486" s="127"/>
      <c r="Z486" s="127"/>
      <c r="AA486" s="127"/>
      <c r="AB486" s="127"/>
      <c r="AC486" s="127"/>
      <c r="AD486" s="127"/>
      <c r="AE486" s="127"/>
      <c r="AF486" s="127"/>
      <c r="AG486" s="127"/>
      <c r="AH486" s="127"/>
      <c r="AI486" s="127"/>
      <c r="AJ486" s="127"/>
      <c r="AK486" s="127"/>
      <c r="AL486" s="127"/>
      <c r="AM486" s="127"/>
    </row>
    <row r="487" spans="1:39" ht="15" customHeight="1" x14ac:dyDescent="0.25">
      <c r="A487" s="130"/>
      <c r="B487" s="130"/>
      <c r="C487" s="130"/>
      <c r="D487" s="130"/>
      <c r="E487" s="130"/>
      <c r="F487" s="130"/>
      <c r="G487" s="130"/>
      <c r="H487" s="130"/>
      <c r="I487" s="130"/>
      <c r="J487" s="130"/>
      <c r="K487" s="130"/>
      <c r="L487" s="130"/>
      <c r="M487" s="130"/>
      <c r="N487" s="130"/>
      <c r="O487" s="130"/>
      <c r="P487" s="130"/>
      <c r="Q487" s="130"/>
      <c r="R487" s="130"/>
      <c r="S487" s="130"/>
      <c r="T487" s="127"/>
      <c r="U487" s="127"/>
      <c r="V487" s="127"/>
      <c r="W487" s="127"/>
      <c r="X487" s="127"/>
      <c r="Y487" s="127"/>
      <c r="Z487" s="127"/>
      <c r="AA487" s="127"/>
      <c r="AB487" s="127"/>
      <c r="AC487" s="127"/>
      <c r="AD487" s="127"/>
      <c r="AE487" s="127"/>
      <c r="AF487" s="127"/>
      <c r="AG487" s="127"/>
      <c r="AH487" s="127"/>
      <c r="AI487" s="127"/>
      <c r="AJ487" s="127"/>
      <c r="AK487" s="127"/>
      <c r="AL487" s="127"/>
      <c r="AM487" s="127"/>
    </row>
    <row r="488" spans="1:39" ht="15" customHeight="1" x14ac:dyDescent="0.25">
      <c r="A488" s="130"/>
      <c r="B488" s="130"/>
      <c r="C488" s="130"/>
      <c r="D488" s="130"/>
      <c r="E488" s="130"/>
      <c r="F488" s="130"/>
      <c r="G488" s="130"/>
      <c r="H488" s="130"/>
      <c r="I488" s="130"/>
      <c r="J488" s="130"/>
      <c r="K488" s="130"/>
      <c r="L488" s="130"/>
      <c r="M488" s="130"/>
      <c r="N488" s="130"/>
      <c r="O488" s="130"/>
      <c r="P488" s="130"/>
      <c r="Q488" s="130"/>
      <c r="R488" s="130"/>
      <c r="S488" s="130"/>
      <c r="T488" s="127"/>
      <c r="U488" s="127"/>
      <c r="V488" s="127"/>
      <c r="W488" s="127"/>
      <c r="X488" s="127"/>
      <c r="Y488" s="127"/>
      <c r="Z488" s="127"/>
      <c r="AA488" s="127"/>
      <c r="AB488" s="127"/>
      <c r="AC488" s="127"/>
      <c r="AD488" s="127"/>
      <c r="AE488" s="127"/>
      <c r="AF488" s="127"/>
      <c r="AG488" s="127"/>
      <c r="AH488" s="127"/>
      <c r="AI488" s="127"/>
      <c r="AJ488" s="127"/>
      <c r="AK488" s="127"/>
      <c r="AL488" s="127"/>
      <c r="AM488" s="127"/>
    </row>
    <row r="489" spans="1:39" ht="15" customHeight="1" x14ac:dyDescent="0.25">
      <c r="A489" s="130"/>
      <c r="B489" s="130"/>
      <c r="C489" s="130"/>
      <c r="D489" s="130"/>
      <c r="E489" s="130"/>
      <c r="F489" s="130"/>
      <c r="G489" s="130"/>
      <c r="H489" s="130"/>
      <c r="I489" s="130"/>
      <c r="J489" s="130"/>
      <c r="K489" s="130"/>
      <c r="L489" s="130"/>
      <c r="M489" s="130"/>
      <c r="N489" s="130"/>
      <c r="O489" s="130"/>
      <c r="P489" s="130"/>
      <c r="Q489" s="130"/>
      <c r="R489" s="130"/>
      <c r="S489" s="130"/>
      <c r="T489" s="127"/>
      <c r="U489" s="127"/>
      <c r="V489" s="127"/>
      <c r="W489" s="127"/>
      <c r="X489" s="127"/>
      <c r="Y489" s="127"/>
      <c r="Z489" s="127"/>
      <c r="AA489" s="127"/>
      <c r="AB489" s="127"/>
      <c r="AC489" s="127"/>
      <c r="AD489" s="127"/>
      <c r="AE489" s="127"/>
      <c r="AF489" s="127"/>
      <c r="AG489" s="127"/>
      <c r="AH489" s="127"/>
      <c r="AI489" s="127"/>
      <c r="AJ489" s="127"/>
      <c r="AK489" s="127"/>
      <c r="AL489" s="127"/>
      <c r="AM489" s="127"/>
    </row>
    <row r="490" spans="1:39" ht="15" customHeight="1" x14ac:dyDescent="0.25">
      <c r="A490" s="130"/>
      <c r="B490" s="130"/>
      <c r="C490" s="130"/>
      <c r="D490" s="130"/>
      <c r="E490" s="130"/>
      <c r="F490" s="130"/>
      <c r="G490" s="130"/>
      <c r="H490" s="130"/>
      <c r="I490" s="130"/>
      <c r="J490" s="130"/>
      <c r="K490" s="130"/>
      <c r="L490" s="130"/>
      <c r="M490" s="130"/>
      <c r="N490" s="130"/>
      <c r="O490" s="130"/>
      <c r="P490" s="130"/>
      <c r="Q490" s="130"/>
      <c r="R490" s="130"/>
      <c r="S490" s="130"/>
      <c r="T490" s="127"/>
      <c r="U490" s="127"/>
      <c r="V490" s="127"/>
      <c r="W490" s="127"/>
      <c r="X490" s="127"/>
      <c r="Y490" s="127"/>
      <c r="Z490" s="127"/>
      <c r="AA490" s="127"/>
      <c r="AB490" s="127"/>
      <c r="AC490" s="127"/>
      <c r="AD490" s="127"/>
      <c r="AE490" s="127"/>
      <c r="AF490" s="127"/>
      <c r="AG490" s="127"/>
      <c r="AH490" s="127"/>
      <c r="AI490" s="127"/>
      <c r="AJ490" s="127"/>
      <c r="AK490" s="127"/>
      <c r="AL490" s="127"/>
      <c r="AM490" s="127"/>
    </row>
    <row r="491" spans="1:39" ht="15" customHeight="1" x14ac:dyDescent="0.25">
      <c r="A491" s="130"/>
      <c r="B491" s="130"/>
      <c r="C491" s="130"/>
      <c r="D491" s="130"/>
      <c r="E491" s="130"/>
      <c r="F491" s="130"/>
      <c r="G491" s="130"/>
      <c r="H491" s="130"/>
      <c r="I491" s="130"/>
      <c r="J491" s="130"/>
      <c r="K491" s="130"/>
      <c r="L491" s="130"/>
      <c r="M491" s="130"/>
      <c r="N491" s="130"/>
      <c r="O491" s="130"/>
      <c r="P491" s="130"/>
      <c r="Q491" s="130"/>
      <c r="R491" s="130"/>
      <c r="S491" s="130"/>
      <c r="T491" s="127"/>
      <c r="U491" s="127"/>
      <c r="V491" s="127"/>
      <c r="W491" s="127"/>
      <c r="X491" s="127"/>
      <c r="Y491" s="127"/>
      <c r="Z491" s="127"/>
      <c r="AA491" s="127"/>
      <c r="AB491" s="127"/>
      <c r="AC491" s="127"/>
      <c r="AD491" s="127"/>
      <c r="AE491" s="127"/>
      <c r="AF491" s="127"/>
      <c r="AG491" s="127"/>
      <c r="AH491" s="127"/>
      <c r="AI491" s="127"/>
      <c r="AJ491" s="127"/>
      <c r="AK491" s="127"/>
      <c r="AL491" s="127"/>
      <c r="AM491" s="127"/>
    </row>
    <row r="492" spans="1:39" ht="15" customHeight="1" x14ac:dyDescent="0.25">
      <c r="A492" s="130"/>
      <c r="B492" s="130"/>
      <c r="C492" s="130"/>
      <c r="D492" s="130"/>
      <c r="E492" s="130"/>
      <c r="F492" s="130"/>
      <c r="G492" s="130"/>
      <c r="H492" s="130"/>
      <c r="I492" s="130"/>
      <c r="J492" s="130"/>
      <c r="K492" s="130"/>
      <c r="L492" s="130"/>
      <c r="M492" s="130"/>
      <c r="N492" s="130"/>
      <c r="O492" s="130"/>
      <c r="P492" s="130"/>
      <c r="Q492" s="130"/>
      <c r="R492" s="130"/>
      <c r="S492" s="130"/>
      <c r="T492" s="127"/>
      <c r="U492" s="127"/>
      <c r="V492" s="127"/>
      <c r="W492" s="127"/>
      <c r="X492" s="127"/>
      <c r="Y492" s="127"/>
      <c r="Z492" s="127"/>
      <c r="AA492" s="127"/>
      <c r="AB492" s="127"/>
      <c r="AC492" s="127"/>
      <c r="AD492" s="127"/>
      <c r="AE492" s="127"/>
      <c r="AF492" s="127"/>
      <c r="AG492" s="127"/>
      <c r="AH492" s="127"/>
      <c r="AI492" s="127"/>
      <c r="AJ492" s="127"/>
      <c r="AK492" s="127"/>
      <c r="AL492" s="127"/>
      <c r="AM492" s="127"/>
    </row>
    <row r="493" spans="1:39" ht="15" customHeight="1" x14ac:dyDescent="0.25">
      <c r="A493" s="130"/>
      <c r="B493" s="130"/>
      <c r="C493" s="130"/>
      <c r="D493" s="130"/>
      <c r="E493" s="130"/>
      <c r="F493" s="130"/>
      <c r="G493" s="130"/>
      <c r="H493" s="130"/>
      <c r="I493" s="130"/>
      <c r="J493" s="130"/>
      <c r="K493" s="130"/>
      <c r="L493" s="130"/>
      <c r="M493" s="130"/>
      <c r="N493" s="130"/>
      <c r="O493" s="130"/>
      <c r="P493" s="130"/>
      <c r="Q493" s="130"/>
      <c r="R493" s="130"/>
      <c r="S493" s="130"/>
      <c r="T493" s="127"/>
      <c r="U493" s="127"/>
      <c r="V493" s="127"/>
      <c r="W493" s="127"/>
      <c r="X493" s="127"/>
      <c r="Y493" s="127"/>
      <c r="Z493" s="127"/>
      <c r="AA493" s="127"/>
      <c r="AB493" s="127"/>
      <c r="AC493" s="127"/>
      <c r="AD493" s="127"/>
      <c r="AE493" s="127"/>
      <c r="AF493" s="127"/>
      <c r="AG493" s="127"/>
      <c r="AH493" s="127"/>
      <c r="AI493" s="127"/>
      <c r="AJ493" s="127"/>
      <c r="AK493" s="127"/>
      <c r="AL493" s="127"/>
      <c r="AM493" s="127"/>
    </row>
    <row r="494" spans="1:39" ht="15" customHeight="1" x14ac:dyDescent="0.25">
      <c r="A494" s="130"/>
      <c r="B494" s="130"/>
      <c r="C494" s="130"/>
      <c r="D494" s="130"/>
      <c r="E494" s="130"/>
      <c r="F494" s="130"/>
      <c r="G494" s="130"/>
      <c r="H494" s="130"/>
      <c r="I494" s="130"/>
      <c r="J494" s="130"/>
      <c r="K494" s="130"/>
      <c r="L494" s="130"/>
      <c r="M494" s="130"/>
      <c r="N494" s="130"/>
      <c r="O494" s="130"/>
      <c r="P494" s="130"/>
      <c r="Q494" s="130"/>
      <c r="R494" s="130"/>
      <c r="S494" s="130"/>
      <c r="T494" s="127"/>
      <c r="U494" s="127"/>
      <c r="V494" s="127"/>
      <c r="W494" s="127"/>
      <c r="X494" s="127"/>
      <c r="Y494" s="127"/>
      <c r="Z494" s="127"/>
      <c r="AA494" s="127"/>
      <c r="AB494" s="127"/>
      <c r="AC494" s="127"/>
      <c r="AD494" s="127"/>
      <c r="AE494" s="127"/>
      <c r="AF494" s="127"/>
      <c r="AG494" s="127"/>
      <c r="AH494" s="127"/>
      <c r="AI494" s="127"/>
      <c r="AJ494" s="127"/>
      <c r="AK494" s="127"/>
      <c r="AL494" s="127"/>
      <c r="AM494" s="127"/>
    </row>
    <row r="495" spans="1:39" ht="15" customHeight="1" x14ac:dyDescent="0.25">
      <c r="A495" s="130"/>
      <c r="B495" s="130"/>
      <c r="C495" s="130"/>
      <c r="D495" s="130"/>
      <c r="E495" s="130"/>
      <c r="F495" s="130"/>
      <c r="G495" s="130"/>
      <c r="H495" s="130"/>
      <c r="I495" s="130"/>
      <c r="J495" s="130"/>
      <c r="K495" s="130"/>
      <c r="L495" s="130"/>
      <c r="M495" s="130"/>
      <c r="N495" s="130"/>
      <c r="O495" s="130"/>
      <c r="P495" s="130"/>
      <c r="Q495" s="130"/>
      <c r="R495" s="130"/>
      <c r="S495" s="130"/>
      <c r="T495" s="127"/>
      <c r="U495" s="127"/>
      <c r="V495" s="127"/>
      <c r="W495" s="127"/>
      <c r="X495" s="127"/>
      <c r="Y495" s="127"/>
      <c r="Z495" s="127"/>
      <c r="AA495" s="127"/>
      <c r="AB495" s="127"/>
      <c r="AC495" s="127"/>
      <c r="AD495" s="127"/>
      <c r="AE495" s="127"/>
      <c r="AF495" s="127"/>
      <c r="AG495" s="127"/>
      <c r="AH495" s="127"/>
      <c r="AI495" s="127"/>
      <c r="AJ495" s="127"/>
      <c r="AK495" s="127"/>
      <c r="AL495" s="127"/>
      <c r="AM495" s="127"/>
    </row>
    <row r="496" spans="1:39" ht="15" customHeight="1" x14ac:dyDescent="0.25">
      <c r="A496" s="130"/>
      <c r="B496" s="130"/>
      <c r="C496" s="130"/>
      <c r="D496" s="130"/>
      <c r="E496" s="130"/>
      <c r="F496" s="130"/>
      <c r="G496" s="130"/>
      <c r="H496" s="130"/>
      <c r="I496" s="130"/>
      <c r="J496" s="130"/>
      <c r="K496" s="130"/>
      <c r="L496" s="130"/>
      <c r="M496" s="130"/>
      <c r="N496" s="130"/>
      <c r="O496" s="130"/>
      <c r="P496" s="130"/>
      <c r="Q496" s="130"/>
      <c r="R496" s="130"/>
      <c r="S496" s="130"/>
      <c r="T496" s="127"/>
      <c r="U496" s="127"/>
      <c r="V496" s="127"/>
      <c r="W496" s="127"/>
      <c r="X496" s="127"/>
      <c r="Y496" s="127"/>
      <c r="Z496" s="127"/>
      <c r="AA496" s="127"/>
      <c r="AB496" s="127"/>
      <c r="AC496" s="127"/>
      <c r="AD496" s="127"/>
      <c r="AE496" s="127"/>
      <c r="AF496" s="127"/>
      <c r="AG496" s="127"/>
      <c r="AH496" s="127"/>
      <c r="AI496" s="127"/>
      <c r="AJ496" s="127"/>
      <c r="AK496" s="127"/>
      <c r="AL496" s="127"/>
      <c r="AM496" s="127"/>
    </row>
    <row r="497" spans="1:39" ht="15" customHeight="1" x14ac:dyDescent="0.25">
      <c r="A497" s="130"/>
      <c r="B497" s="130"/>
      <c r="C497" s="130"/>
      <c r="D497" s="130"/>
      <c r="E497" s="130"/>
      <c r="F497" s="130"/>
      <c r="G497" s="130"/>
      <c r="H497" s="130"/>
      <c r="I497" s="130"/>
      <c r="J497" s="130"/>
      <c r="K497" s="130"/>
      <c r="L497" s="130"/>
      <c r="M497" s="130"/>
      <c r="N497" s="130"/>
      <c r="O497" s="130"/>
      <c r="P497" s="130"/>
      <c r="Q497" s="130"/>
      <c r="R497" s="130"/>
      <c r="S497" s="130"/>
      <c r="T497" s="127"/>
      <c r="U497" s="127"/>
      <c r="V497" s="127"/>
      <c r="W497" s="127"/>
      <c r="X497" s="127"/>
      <c r="Y497" s="127"/>
      <c r="Z497" s="127"/>
      <c r="AA497" s="127"/>
      <c r="AB497" s="127"/>
      <c r="AC497" s="127"/>
      <c r="AD497" s="127"/>
      <c r="AE497" s="127"/>
      <c r="AF497" s="127"/>
      <c r="AG497" s="127"/>
      <c r="AH497" s="127"/>
      <c r="AI497" s="127"/>
      <c r="AJ497" s="127"/>
      <c r="AK497" s="127"/>
      <c r="AL497" s="127"/>
      <c r="AM497" s="127"/>
    </row>
    <row r="498" spans="1:39" ht="15" customHeight="1" x14ac:dyDescent="0.25">
      <c r="A498" s="130"/>
      <c r="B498" s="130"/>
      <c r="C498" s="130"/>
      <c r="D498" s="130"/>
      <c r="E498" s="130"/>
      <c r="F498" s="130"/>
      <c r="G498" s="130"/>
      <c r="H498" s="130"/>
      <c r="I498" s="130"/>
      <c r="J498" s="130"/>
      <c r="K498" s="130"/>
      <c r="L498" s="130"/>
      <c r="M498" s="130"/>
      <c r="N498" s="130"/>
      <c r="O498" s="130"/>
      <c r="P498" s="130"/>
      <c r="Q498" s="130"/>
      <c r="R498" s="130"/>
      <c r="S498" s="130"/>
      <c r="T498" s="127"/>
      <c r="U498" s="127"/>
      <c r="V498" s="127"/>
      <c r="W498" s="127"/>
      <c r="X498" s="127"/>
      <c r="Y498" s="127"/>
      <c r="Z498" s="127"/>
      <c r="AA498" s="127"/>
      <c r="AB498" s="127"/>
      <c r="AC498" s="127"/>
      <c r="AD498" s="127"/>
      <c r="AE498" s="127"/>
      <c r="AF498" s="127"/>
      <c r="AG498" s="127"/>
      <c r="AH498" s="127"/>
      <c r="AI498" s="127"/>
      <c r="AJ498" s="127"/>
      <c r="AK498" s="127"/>
      <c r="AL498" s="127"/>
      <c r="AM498" s="127"/>
    </row>
    <row r="499" spans="1:39" ht="15" customHeight="1" x14ac:dyDescent="0.25">
      <c r="A499" s="130"/>
      <c r="B499" s="130"/>
      <c r="C499" s="130"/>
      <c r="D499" s="130"/>
      <c r="E499" s="130"/>
      <c r="F499" s="130"/>
      <c r="G499" s="130"/>
      <c r="H499" s="130"/>
      <c r="I499" s="130"/>
      <c r="J499" s="130"/>
      <c r="K499" s="130"/>
      <c r="L499" s="130"/>
      <c r="M499" s="130"/>
      <c r="N499" s="130"/>
      <c r="O499" s="130"/>
      <c r="P499" s="130"/>
      <c r="Q499" s="130"/>
      <c r="R499" s="130"/>
      <c r="S499" s="130"/>
      <c r="T499" s="127"/>
      <c r="U499" s="127"/>
      <c r="V499" s="127"/>
      <c r="W499" s="127"/>
      <c r="X499" s="127"/>
      <c r="Y499" s="127"/>
      <c r="Z499" s="127"/>
      <c r="AA499" s="127"/>
      <c r="AB499" s="127"/>
      <c r="AC499" s="127"/>
      <c r="AD499" s="127"/>
      <c r="AE499" s="127"/>
      <c r="AF499" s="127"/>
      <c r="AG499" s="127"/>
      <c r="AH499" s="127"/>
      <c r="AI499" s="127"/>
      <c r="AJ499" s="127"/>
      <c r="AK499" s="127"/>
      <c r="AL499" s="127"/>
      <c r="AM499" s="127"/>
    </row>
    <row r="500" spans="1:39" ht="15" customHeight="1" x14ac:dyDescent="0.25">
      <c r="A500" s="130"/>
      <c r="B500" s="130"/>
      <c r="C500" s="130"/>
      <c r="D500" s="130"/>
      <c r="E500" s="130"/>
      <c r="F500" s="130"/>
      <c r="G500" s="130"/>
      <c r="H500" s="130"/>
      <c r="I500" s="130"/>
      <c r="J500" s="130"/>
      <c r="K500" s="130"/>
      <c r="L500" s="130"/>
      <c r="M500" s="130"/>
      <c r="N500" s="130"/>
      <c r="O500" s="130"/>
      <c r="P500" s="130"/>
      <c r="Q500" s="130"/>
      <c r="R500" s="130"/>
      <c r="S500" s="130"/>
      <c r="T500" s="127"/>
      <c r="U500" s="127"/>
      <c r="V500" s="127"/>
      <c r="W500" s="127"/>
      <c r="X500" s="127"/>
      <c r="Y500" s="127"/>
      <c r="Z500" s="127"/>
      <c r="AA500" s="127"/>
      <c r="AB500" s="127"/>
      <c r="AC500" s="127"/>
      <c r="AD500" s="127"/>
      <c r="AE500" s="127"/>
      <c r="AF500" s="127"/>
      <c r="AG500" s="127"/>
      <c r="AH500" s="127"/>
      <c r="AI500" s="127"/>
      <c r="AJ500" s="127"/>
      <c r="AK500" s="127"/>
      <c r="AL500" s="127"/>
      <c r="AM500" s="127"/>
    </row>
    <row r="501" spans="1:39" ht="15" customHeight="1" x14ac:dyDescent="0.25">
      <c r="A501" s="127"/>
      <c r="B501" s="127"/>
      <c r="C501" s="127"/>
      <c r="D501" s="127"/>
      <c r="E501" s="127"/>
      <c r="F501" s="127"/>
      <c r="G501" s="127"/>
      <c r="H501" s="127"/>
      <c r="I501" s="127"/>
      <c r="J501" s="127"/>
      <c r="K501" s="127"/>
      <c r="L501" s="127"/>
      <c r="M501" s="127"/>
      <c r="N501" s="127"/>
      <c r="O501" s="127"/>
      <c r="P501" s="127"/>
      <c r="Q501" s="127"/>
      <c r="R501" s="127"/>
      <c r="S501" s="127"/>
      <c r="T501" s="127"/>
      <c r="U501" s="127"/>
      <c r="V501" s="127"/>
      <c r="W501" s="127"/>
      <c r="X501" s="127"/>
      <c r="Y501" s="127"/>
      <c r="Z501" s="127"/>
      <c r="AA501" s="127"/>
      <c r="AB501" s="127"/>
      <c r="AC501" s="127"/>
      <c r="AD501" s="127"/>
      <c r="AE501" s="127"/>
      <c r="AF501" s="127"/>
      <c r="AG501" s="127"/>
      <c r="AH501" s="127"/>
      <c r="AI501" s="127"/>
      <c r="AJ501" s="127"/>
      <c r="AK501" s="127"/>
      <c r="AL501" s="127"/>
      <c r="AM501" s="127"/>
    </row>
    <row r="502" spans="1:39" ht="15" customHeight="1" x14ac:dyDescent="0.25">
      <c r="A502" s="127"/>
      <c r="B502" s="127"/>
      <c r="C502" s="127"/>
      <c r="D502" s="127"/>
      <c r="E502" s="127"/>
      <c r="F502" s="127"/>
      <c r="G502" s="127"/>
      <c r="H502" s="127"/>
      <c r="I502" s="127"/>
      <c r="J502" s="127"/>
      <c r="K502" s="127"/>
      <c r="L502" s="127"/>
      <c r="M502" s="127"/>
      <c r="N502" s="127"/>
      <c r="O502" s="127"/>
      <c r="P502" s="127"/>
      <c r="Q502" s="127"/>
      <c r="R502" s="127"/>
      <c r="S502" s="127"/>
      <c r="T502" s="127"/>
      <c r="U502" s="127"/>
      <c r="V502" s="127"/>
      <c r="W502" s="127"/>
      <c r="X502" s="127"/>
      <c r="Y502" s="127"/>
      <c r="Z502" s="127"/>
      <c r="AA502" s="127"/>
      <c r="AB502" s="127"/>
      <c r="AC502" s="127"/>
      <c r="AD502" s="127"/>
      <c r="AE502" s="127"/>
      <c r="AF502" s="127"/>
      <c r="AG502" s="127"/>
      <c r="AH502" s="127"/>
      <c r="AI502" s="127"/>
      <c r="AJ502" s="127"/>
      <c r="AK502" s="127"/>
      <c r="AL502" s="127"/>
      <c r="AM502" s="127"/>
    </row>
    <row r="503" spans="1:39" ht="15" customHeight="1" x14ac:dyDescent="0.25">
      <c r="A503" s="127"/>
      <c r="B503" s="127"/>
      <c r="C503" s="127"/>
      <c r="D503" s="127"/>
      <c r="E503" s="127"/>
      <c r="F503" s="127"/>
      <c r="G503" s="127"/>
      <c r="H503" s="127"/>
      <c r="I503" s="127"/>
      <c r="J503" s="127"/>
      <c r="K503" s="127"/>
      <c r="L503" s="127"/>
      <c r="M503" s="127"/>
      <c r="N503" s="127"/>
      <c r="O503" s="127"/>
      <c r="P503" s="127"/>
      <c r="Q503" s="127"/>
      <c r="R503" s="127"/>
      <c r="S503" s="127"/>
      <c r="T503" s="127"/>
      <c r="U503" s="127"/>
      <c r="V503" s="127"/>
      <c r="W503" s="127"/>
      <c r="X503" s="127"/>
      <c r="Y503" s="127"/>
      <c r="Z503" s="127"/>
      <c r="AA503" s="127"/>
      <c r="AB503" s="127"/>
      <c r="AC503" s="127"/>
      <c r="AD503" s="127"/>
      <c r="AE503" s="127"/>
      <c r="AF503" s="127"/>
      <c r="AG503" s="127"/>
      <c r="AH503" s="127"/>
      <c r="AI503" s="127"/>
      <c r="AJ503" s="127"/>
      <c r="AK503" s="127"/>
      <c r="AL503" s="127"/>
      <c r="AM503" s="127"/>
    </row>
  </sheetData>
  <mergeCells count="3">
    <mergeCell ref="B8:E8"/>
    <mergeCell ref="I8:L8"/>
    <mergeCell ref="B80:E80"/>
  </mergeCells>
  <pageMargins left="0.7" right="0.7" top="0.75" bottom="0.75" header="0.3" footer="0.3"/>
  <pageSetup orientation="portrait" horizontalDpi="0" verticalDpi="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30EAD-EE8B-4814-A76D-39D683979430}">
  <dimension ref="A1:BE503"/>
  <sheetViews>
    <sheetView showGridLines="0" zoomScale="80" zoomScaleNormal="80" workbookViewId="0">
      <selection sqref="A1:XFD1048576"/>
    </sheetView>
  </sheetViews>
  <sheetFormatPr defaultColWidth="9.1796875" defaultRowHeight="15" customHeight="1" x14ac:dyDescent="0.25"/>
  <cols>
    <col min="1" max="1" width="19.1796875" style="73" customWidth="1"/>
    <col min="2" max="2" width="14.7265625" style="73" customWidth="1"/>
    <col min="3" max="3" width="12.54296875" style="73" customWidth="1"/>
    <col min="4" max="4" width="21.54296875" style="73" customWidth="1"/>
    <col min="5" max="5" width="18.81640625" style="73" bestFit="1" customWidth="1"/>
    <col min="6" max="7" width="3.7265625" style="73" customWidth="1"/>
    <col min="8" max="8" width="16.54296875" style="73" bestFit="1" customWidth="1"/>
    <col min="9" max="9" width="11.7265625" style="73" customWidth="1"/>
    <col min="10" max="10" width="11.81640625" style="73" customWidth="1"/>
    <col min="11" max="11" width="15.1796875" style="73" bestFit="1" customWidth="1"/>
    <col min="12" max="12" width="16.26953125" style="73" bestFit="1" customWidth="1"/>
    <col min="13" max="13" width="17.7265625" style="73" bestFit="1" customWidth="1"/>
    <col min="14" max="14" width="3" style="73" customWidth="1"/>
    <col min="15" max="15" width="13.26953125" style="73" customWidth="1"/>
    <col min="16" max="16" width="10" style="73" customWidth="1"/>
    <col min="17" max="17" width="7" style="73" bestFit="1" customWidth="1"/>
    <col min="18" max="18" width="17.36328125" style="73" bestFit="1" customWidth="1"/>
    <col min="19" max="19" width="16.54296875" style="73" bestFit="1" customWidth="1"/>
    <col min="20" max="20" width="18.1796875" style="73" bestFit="1" customWidth="1"/>
    <col min="21" max="21" width="15.1796875" style="73" bestFit="1" customWidth="1"/>
    <col min="22" max="22" width="16.54296875" style="73" bestFit="1" customWidth="1"/>
    <col min="23" max="16384" width="9.1796875" style="73"/>
  </cols>
  <sheetData>
    <row r="1" spans="1:57" ht="49.5" customHeight="1" thickBot="1" x14ac:dyDescent="0.3">
      <c r="A1" s="72"/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  <c r="AA1" s="72"/>
      <c r="AB1" s="72"/>
      <c r="AC1" s="72"/>
      <c r="AD1" s="72"/>
      <c r="AE1" s="72"/>
      <c r="AF1" s="72"/>
      <c r="AG1" s="72"/>
      <c r="AH1" s="72"/>
      <c r="AI1" s="72"/>
      <c r="AJ1" s="72"/>
      <c r="AK1" s="72"/>
      <c r="AL1" s="72"/>
      <c r="AM1" s="72"/>
      <c r="AN1" s="72"/>
      <c r="AO1" s="72"/>
      <c r="AP1" s="72"/>
      <c r="AQ1" s="72"/>
      <c r="AR1" s="72"/>
      <c r="AS1" s="72"/>
      <c r="AT1" s="72"/>
      <c r="AU1" s="72"/>
      <c r="AV1" s="72"/>
      <c r="AW1" s="72"/>
      <c r="AX1" s="72"/>
      <c r="AY1" s="72"/>
      <c r="AZ1" s="72"/>
      <c r="BA1" s="72"/>
      <c r="BB1" s="72"/>
      <c r="BC1" s="72"/>
      <c r="BD1" s="72"/>
      <c r="BE1" s="72"/>
    </row>
    <row r="2" spans="1:57" s="75" customFormat="1" ht="24.5" thickTop="1" thickBot="1" x14ac:dyDescent="0.6">
      <c r="A2" s="109" t="s">
        <v>401</v>
      </c>
      <c r="B2" s="110"/>
      <c r="C2" s="110"/>
      <c r="D2" s="109" t="s">
        <v>454</v>
      </c>
      <c r="E2" s="110"/>
      <c r="F2" s="110"/>
      <c r="G2" s="110"/>
      <c r="H2" s="111"/>
      <c r="I2" s="111"/>
      <c r="J2" s="110"/>
      <c r="K2" s="111"/>
      <c r="L2" s="111"/>
      <c r="M2" s="110"/>
      <c r="N2" s="110"/>
      <c r="O2" s="110"/>
      <c r="P2" s="110"/>
      <c r="Q2" s="110"/>
      <c r="R2" s="110"/>
      <c r="S2" s="112" t="s">
        <v>805</v>
      </c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 s="74"/>
      <c r="AO2" s="74"/>
      <c r="AP2" s="74"/>
      <c r="AQ2" s="74"/>
      <c r="AR2" s="74"/>
      <c r="AS2" s="74"/>
      <c r="AT2" s="74"/>
      <c r="AU2" s="74"/>
      <c r="AV2" s="74"/>
      <c r="AW2" s="74"/>
      <c r="AX2" s="74"/>
      <c r="AY2" s="74"/>
      <c r="AZ2" s="74"/>
      <c r="BA2" s="74"/>
      <c r="BB2" s="74"/>
      <c r="BC2" s="74"/>
      <c r="BD2" s="74"/>
      <c r="BE2" s="74"/>
    </row>
    <row r="3" spans="1:57" s="75" customFormat="1" ht="15" customHeight="1" thickTop="1" x14ac:dyDescent="0.35">
      <c r="A3" s="113" t="s">
        <v>403</v>
      </c>
      <c r="B3" s="114">
        <v>45382</v>
      </c>
      <c r="C3" s="115"/>
      <c r="D3" s="116"/>
      <c r="E3" s="115"/>
      <c r="F3" s="115"/>
      <c r="G3" s="115"/>
      <c r="H3" s="76">
        <v>114700405.6039193</v>
      </c>
      <c r="I3" s="117" t="s">
        <v>404</v>
      </c>
      <c r="J3" s="115"/>
      <c r="K3" s="118" t="s">
        <v>405</v>
      </c>
      <c r="L3" s="119">
        <v>360</v>
      </c>
      <c r="M3" s="115"/>
      <c r="N3" s="115"/>
      <c r="O3" s="115"/>
      <c r="P3" s="115"/>
      <c r="Q3" s="115"/>
      <c r="R3" s="115"/>
      <c r="S3" s="115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 s="74"/>
      <c r="AO3" s="74"/>
      <c r="AP3" s="74"/>
      <c r="AQ3" s="74"/>
      <c r="AR3" s="74"/>
      <c r="AS3" s="74"/>
      <c r="AT3" s="74"/>
      <c r="AU3" s="74"/>
      <c r="AV3" s="74"/>
      <c r="AW3" s="74"/>
      <c r="AX3" s="74"/>
      <c r="AY3" s="74"/>
      <c r="AZ3" s="74"/>
      <c r="BA3" s="74"/>
      <c r="BB3" s="74"/>
      <c r="BC3" s="74"/>
      <c r="BD3" s="74"/>
      <c r="BE3" s="74"/>
    </row>
    <row r="4" spans="1:57" s="75" customFormat="1" ht="15" customHeight="1" thickBot="1" x14ac:dyDescent="0.4">
      <c r="A4" s="113" t="s">
        <v>406</v>
      </c>
      <c r="B4" s="114">
        <v>45365</v>
      </c>
      <c r="C4" s="115"/>
      <c r="D4" s="115"/>
      <c r="E4" s="115"/>
      <c r="F4" s="115"/>
      <c r="G4" s="115"/>
      <c r="H4" s="120">
        <f>+E121</f>
        <v>115016182.31831338</v>
      </c>
      <c r="I4" s="121" t="s">
        <v>407</v>
      </c>
      <c r="J4" s="115"/>
      <c r="K4" s="122" t="s">
        <v>408</v>
      </c>
      <c r="L4" s="123">
        <v>1</v>
      </c>
      <c r="M4" s="115"/>
      <c r="N4" s="124"/>
      <c r="O4" s="115"/>
      <c r="P4" s="115"/>
      <c r="Q4" s="115"/>
      <c r="R4" s="115"/>
      <c r="S4" s="115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 s="74"/>
      <c r="AO4" s="74"/>
      <c r="AP4" s="74"/>
      <c r="AQ4" s="74"/>
      <c r="AR4" s="74"/>
      <c r="AS4" s="74"/>
      <c r="AT4" s="74"/>
      <c r="AU4" s="74"/>
      <c r="AV4" s="74"/>
      <c r="AW4" s="74"/>
      <c r="AX4" s="74"/>
      <c r="AY4" s="74"/>
      <c r="AZ4" s="74"/>
      <c r="BA4" s="74"/>
      <c r="BB4" s="74"/>
      <c r="BC4" s="74"/>
      <c r="BD4" s="74"/>
      <c r="BE4" s="74"/>
    </row>
    <row r="5" spans="1:57" s="75" customFormat="1" ht="15" customHeight="1" thickBot="1" x14ac:dyDescent="0.4">
      <c r="A5" s="113" t="s">
        <v>409</v>
      </c>
      <c r="B5" s="114">
        <v>45365</v>
      </c>
      <c r="C5" s="115"/>
      <c r="D5" s="115"/>
      <c r="E5" s="115"/>
      <c r="F5" s="115"/>
      <c r="G5" s="115"/>
      <c r="H5" s="77">
        <f>(H4*L4/H3-1)*L3/(B3-B4)</f>
        <v>5.8300023174350561E-2</v>
      </c>
      <c r="I5" s="126" t="s">
        <v>410</v>
      </c>
      <c r="J5" s="115"/>
      <c r="K5" s="115"/>
      <c r="L5" s="115"/>
      <c r="M5" s="115"/>
      <c r="N5" s="124"/>
      <c r="O5" s="115"/>
      <c r="P5" s="115"/>
      <c r="Q5" s="127"/>
      <c r="R5" s="127"/>
      <c r="S5" s="127"/>
      <c r="T5" s="127"/>
      <c r="U5" s="127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 s="74"/>
      <c r="AO5" s="74"/>
      <c r="AP5" s="74"/>
      <c r="AQ5" s="74"/>
      <c r="AR5" s="74"/>
      <c r="AS5" s="74"/>
      <c r="AT5" s="74"/>
      <c r="AU5" s="74"/>
      <c r="AV5" s="74"/>
      <c r="AW5" s="74"/>
      <c r="AX5" s="74"/>
      <c r="AY5" s="74"/>
      <c r="AZ5" s="74"/>
      <c r="BA5" s="74"/>
      <c r="BB5" s="74"/>
      <c r="BC5" s="74"/>
      <c r="BD5" s="74"/>
      <c r="BE5" s="74"/>
    </row>
    <row r="6" spans="1:57" s="75" customFormat="1" ht="15" customHeight="1" x14ac:dyDescent="0.35">
      <c r="A6" s="113" t="s">
        <v>411</v>
      </c>
      <c r="B6" s="114">
        <v>45400</v>
      </c>
      <c r="C6" s="115"/>
      <c r="D6" s="115"/>
      <c r="E6" s="115"/>
      <c r="F6" s="115"/>
      <c r="G6" s="128"/>
      <c r="H6" s="115"/>
      <c r="I6" s="115"/>
      <c r="J6" s="115"/>
      <c r="K6" s="115"/>
      <c r="L6" s="115"/>
      <c r="M6" s="115"/>
      <c r="N6" s="124"/>
      <c r="O6" s="115"/>
      <c r="P6" s="115"/>
      <c r="Q6" s="127"/>
      <c r="R6" s="127"/>
      <c r="S6" s="127"/>
      <c r="T6" s="127"/>
      <c r="U6" s="127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 s="74"/>
      <c r="AO6" s="74"/>
      <c r="AP6" s="74"/>
      <c r="AQ6" s="74"/>
      <c r="AR6" s="74"/>
      <c r="AS6" s="74"/>
      <c r="AT6" s="74"/>
      <c r="AU6" s="74"/>
      <c r="AV6" s="74"/>
      <c r="AW6" s="74"/>
      <c r="AX6" s="74"/>
      <c r="AY6" s="74"/>
      <c r="AZ6" s="74"/>
      <c r="BA6" s="74"/>
      <c r="BB6" s="74"/>
      <c r="BC6" s="74"/>
      <c r="BD6" s="74"/>
      <c r="BE6" s="74"/>
    </row>
    <row r="7" spans="1:57" s="75" customFormat="1" ht="15" customHeight="1" x14ac:dyDescent="0.3">
      <c r="A7" s="129" t="s">
        <v>412</v>
      </c>
      <c r="B7" s="130"/>
      <c r="C7" s="130"/>
      <c r="D7" s="130"/>
      <c r="E7" s="130"/>
      <c r="F7" s="131"/>
      <c r="G7" s="132"/>
      <c r="H7" s="129"/>
      <c r="I7" s="130"/>
      <c r="J7" s="130"/>
      <c r="K7" s="130"/>
      <c r="L7" s="130"/>
      <c r="M7" s="113"/>
      <c r="N7" s="113"/>
      <c r="O7" s="113"/>
      <c r="P7" s="113"/>
      <c r="Q7" s="127"/>
      <c r="R7" s="127"/>
      <c r="S7" s="127"/>
      <c r="T7" s="127"/>
      <c r="U7" s="127"/>
      <c r="V7" s="127"/>
      <c r="W7" s="127"/>
      <c r="X7" s="127"/>
      <c r="Y7" s="127"/>
      <c r="Z7" s="127"/>
      <c r="AA7" s="127"/>
      <c r="AB7" s="127"/>
      <c r="AC7" s="127"/>
      <c r="AD7" s="127"/>
      <c r="AE7" s="127"/>
      <c r="AF7" s="127"/>
      <c r="AG7" s="127"/>
      <c r="AH7" s="127"/>
      <c r="AI7" s="127"/>
      <c r="AJ7" s="127"/>
      <c r="AK7" s="127"/>
      <c r="AL7" s="127"/>
      <c r="AM7" s="127"/>
    </row>
    <row r="8" spans="1:57" s="75" customFormat="1" ht="15" customHeight="1" x14ac:dyDescent="0.3">
      <c r="A8" s="130"/>
      <c r="B8" s="178" t="s">
        <v>413</v>
      </c>
      <c r="C8" s="179"/>
      <c r="D8" s="179"/>
      <c r="E8" s="180"/>
      <c r="F8" s="113"/>
      <c r="G8" s="133"/>
      <c r="H8" s="130"/>
      <c r="I8" s="178"/>
      <c r="J8" s="179"/>
      <c r="K8" s="179"/>
      <c r="L8" s="180"/>
      <c r="M8" s="113"/>
      <c r="N8" s="113"/>
      <c r="O8" s="113"/>
      <c r="P8" s="113"/>
      <c r="Q8" s="127"/>
      <c r="R8" s="127"/>
      <c r="S8" s="127"/>
      <c r="T8" s="127"/>
      <c r="U8" s="127"/>
      <c r="V8" s="127"/>
      <c r="W8" s="127"/>
      <c r="X8" s="127"/>
      <c r="Y8" s="127"/>
      <c r="Z8" s="127"/>
      <c r="AA8" s="127"/>
      <c r="AB8" s="127"/>
      <c r="AC8" s="127"/>
      <c r="AD8" s="127"/>
      <c r="AE8" s="127"/>
      <c r="AF8" s="127"/>
      <c r="AG8" s="127"/>
      <c r="AH8" s="127"/>
      <c r="AI8" s="127"/>
      <c r="AJ8" s="127"/>
      <c r="AK8" s="127"/>
      <c r="AL8" s="127"/>
      <c r="AM8" s="127"/>
    </row>
    <row r="9" spans="1:57" s="75" customFormat="1" ht="15" customHeight="1" x14ac:dyDescent="0.25">
      <c r="A9" s="134" t="s">
        <v>414</v>
      </c>
      <c r="B9" s="134" t="s">
        <v>2</v>
      </c>
      <c r="C9" s="134" t="s">
        <v>3</v>
      </c>
      <c r="D9" s="134" t="s">
        <v>415</v>
      </c>
      <c r="E9" s="135" t="s">
        <v>416</v>
      </c>
      <c r="F9" s="136"/>
      <c r="G9" s="133"/>
      <c r="H9" s="134"/>
      <c r="I9" s="134"/>
      <c r="J9" s="134"/>
      <c r="K9" s="134"/>
      <c r="L9" s="134"/>
      <c r="M9" s="130"/>
      <c r="N9" s="113"/>
      <c r="O9" s="113"/>
      <c r="P9" s="113"/>
      <c r="Q9" s="127"/>
      <c r="R9" s="127"/>
      <c r="S9" s="127"/>
      <c r="T9" s="127"/>
      <c r="U9" s="127"/>
      <c r="V9" s="127"/>
      <c r="W9" s="127"/>
      <c r="X9" s="127"/>
      <c r="Y9" s="127"/>
      <c r="Z9" s="127"/>
      <c r="AA9" s="127"/>
      <c r="AB9" s="127"/>
      <c r="AC9" s="127"/>
      <c r="AD9" s="127"/>
      <c r="AE9" s="127"/>
      <c r="AF9" s="127"/>
      <c r="AG9" s="127"/>
      <c r="AH9" s="127"/>
      <c r="AI9" s="127"/>
      <c r="AJ9" s="127"/>
      <c r="AK9" s="127"/>
      <c r="AL9" s="127"/>
      <c r="AM9" s="127"/>
    </row>
    <row r="10" spans="1:57" s="75" customFormat="1" ht="15" customHeight="1" x14ac:dyDescent="0.25">
      <c r="A10" s="113" t="s">
        <v>806</v>
      </c>
      <c r="B10" s="137">
        <v>45365</v>
      </c>
      <c r="C10" s="137">
        <v>45400</v>
      </c>
      <c r="D10" s="78">
        <v>1726248</v>
      </c>
      <c r="E10" s="79">
        <v>1731135.32</v>
      </c>
      <c r="F10" s="80"/>
      <c r="G10" s="81"/>
      <c r="H10" s="113"/>
      <c r="I10" s="137"/>
      <c r="J10" s="137"/>
      <c r="K10" s="80"/>
      <c r="L10" s="80"/>
      <c r="M10" s="130"/>
      <c r="N10" s="113"/>
      <c r="O10" s="113"/>
      <c r="P10" s="113"/>
      <c r="Q10" s="127"/>
      <c r="R10" s="127"/>
      <c r="S10" s="127"/>
      <c r="T10" s="127"/>
      <c r="U10" s="127"/>
      <c r="V10" s="127"/>
      <c r="W10" s="127"/>
      <c r="X10" s="127"/>
      <c r="Y10" s="127"/>
      <c r="Z10" s="127"/>
      <c r="AA10" s="127"/>
      <c r="AB10" s="127"/>
      <c r="AC10" s="127"/>
      <c r="AD10" s="127"/>
      <c r="AE10" s="127"/>
      <c r="AF10" s="127"/>
      <c r="AG10" s="127"/>
      <c r="AH10" s="127"/>
      <c r="AI10" s="127"/>
      <c r="AJ10" s="127"/>
      <c r="AK10" s="127"/>
      <c r="AL10" s="127"/>
      <c r="AM10" s="127"/>
    </row>
    <row r="11" spans="1:57" s="75" customFormat="1" ht="15" customHeight="1" x14ac:dyDescent="0.25">
      <c r="A11" s="113" t="s">
        <v>807</v>
      </c>
      <c r="B11" s="137">
        <v>45365</v>
      </c>
      <c r="C11" s="137">
        <v>45400</v>
      </c>
      <c r="D11" s="78">
        <v>148410</v>
      </c>
      <c r="E11" s="79">
        <v>148830.18</v>
      </c>
      <c r="F11" s="80"/>
      <c r="G11" s="81"/>
      <c r="H11" s="113"/>
      <c r="I11" s="137"/>
      <c r="J11" s="137"/>
      <c r="K11" s="80"/>
      <c r="L11" s="80"/>
      <c r="M11" s="130"/>
      <c r="N11" s="113"/>
      <c r="O11" s="113"/>
      <c r="P11" s="113"/>
      <c r="Q11" s="127"/>
      <c r="R11" s="127"/>
      <c r="S11" s="127"/>
      <c r="T11" s="138"/>
      <c r="U11" s="138"/>
      <c r="V11" s="127"/>
      <c r="W11" s="127"/>
      <c r="X11" s="127"/>
      <c r="Y11" s="127"/>
      <c r="Z11" s="127"/>
      <c r="AA11" s="127"/>
      <c r="AB11" s="127"/>
      <c r="AC11" s="127"/>
      <c r="AD11" s="127"/>
      <c r="AE11" s="127"/>
      <c r="AF11" s="127"/>
      <c r="AG11" s="127"/>
      <c r="AH11" s="127"/>
      <c r="AI11" s="127"/>
      <c r="AJ11" s="127"/>
      <c r="AK11" s="127"/>
      <c r="AL11" s="127"/>
      <c r="AM11" s="127"/>
    </row>
    <row r="12" spans="1:57" s="75" customFormat="1" ht="15" customHeight="1" x14ac:dyDescent="0.25">
      <c r="A12" s="113" t="s">
        <v>808</v>
      </c>
      <c r="B12" s="137">
        <v>45365</v>
      </c>
      <c r="C12" s="137">
        <v>45400</v>
      </c>
      <c r="D12" s="78">
        <v>1581634.8</v>
      </c>
      <c r="E12" s="79">
        <v>1586098.99</v>
      </c>
      <c r="F12" s="80"/>
      <c r="G12" s="81"/>
      <c r="H12" s="113"/>
      <c r="I12" s="137"/>
      <c r="J12" s="137"/>
      <c r="K12" s="80"/>
      <c r="L12" s="80"/>
      <c r="M12" s="130"/>
      <c r="N12" s="113"/>
      <c r="O12" s="113"/>
      <c r="P12" s="113"/>
      <c r="Q12" s="127"/>
      <c r="R12" s="127"/>
      <c r="S12" s="127"/>
      <c r="T12" s="138"/>
      <c r="U12" s="138"/>
      <c r="V12" s="127"/>
      <c r="W12" s="127"/>
      <c r="X12" s="127"/>
      <c r="Y12" s="127"/>
      <c r="Z12" s="127"/>
      <c r="AA12" s="127"/>
      <c r="AB12" s="127"/>
      <c r="AC12" s="127"/>
      <c r="AD12" s="127"/>
      <c r="AE12" s="127"/>
      <c r="AF12" s="127"/>
      <c r="AG12" s="127"/>
      <c r="AH12" s="127"/>
      <c r="AI12" s="127"/>
      <c r="AJ12" s="127"/>
      <c r="AK12" s="127"/>
      <c r="AL12" s="127"/>
      <c r="AM12" s="127"/>
    </row>
    <row r="13" spans="1:57" s="75" customFormat="1" ht="15" customHeight="1" x14ac:dyDescent="0.25">
      <c r="A13" s="113" t="s">
        <v>809</v>
      </c>
      <c r="B13" s="137">
        <v>45365</v>
      </c>
      <c r="C13" s="137">
        <v>45400</v>
      </c>
      <c r="D13" s="78">
        <v>73644</v>
      </c>
      <c r="E13" s="79">
        <v>73852.5</v>
      </c>
      <c r="F13" s="80"/>
      <c r="G13" s="81"/>
      <c r="H13" s="113"/>
      <c r="I13" s="137"/>
      <c r="J13" s="137"/>
      <c r="K13" s="80"/>
      <c r="L13" s="80"/>
      <c r="M13" s="130"/>
      <c r="N13" s="113"/>
      <c r="O13" s="113"/>
      <c r="P13" s="113"/>
      <c r="Q13" s="127"/>
      <c r="R13" s="127"/>
      <c r="S13" s="127"/>
      <c r="T13" s="138"/>
      <c r="U13" s="138"/>
      <c r="V13" s="127"/>
      <c r="W13" s="127"/>
      <c r="X13" s="127"/>
      <c r="Y13" s="127"/>
      <c r="Z13" s="127"/>
      <c r="AA13" s="127"/>
      <c r="AB13" s="127"/>
      <c r="AC13" s="127"/>
      <c r="AD13" s="127"/>
      <c r="AE13" s="127"/>
      <c r="AF13" s="127"/>
      <c r="AG13" s="127"/>
      <c r="AH13" s="127"/>
      <c r="AI13" s="127"/>
      <c r="AJ13" s="127"/>
      <c r="AK13" s="127"/>
      <c r="AL13" s="127"/>
      <c r="AM13" s="127"/>
    </row>
    <row r="14" spans="1:57" s="75" customFormat="1" ht="15" customHeight="1" x14ac:dyDescent="0.25">
      <c r="A14" s="113" t="s">
        <v>810</v>
      </c>
      <c r="B14" s="137">
        <v>45365</v>
      </c>
      <c r="C14" s="137">
        <v>45400</v>
      </c>
      <c r="D14" s="78">
        <v>6451974</v>
      </c>
      <c r="E14" s="79">
        <v>6467140.21</v>
      </c>
      <c r="F14" s="80"/>
      <c r="G14" s="81"/>
      <c r="H14" s="113"/>
      <c r="I14" s="137"/>
      <c r="J14" s="137"/>
      <c r="K14" s="80"/>
      <c r="L14" s="80"/>
      <c r="M14" s="130"/>
      <c r="N14" s="113"/>
      <c r="O14" s="113"/>
      <c r="P14" s="113"/>
      <c r="Q14" s="127"/>
      <c r="R14" s="127"/>
      <c r="S14" s="127"/>
      <c r="T14" s="138"/>
      <c r="U14" s="138"/>
      <c r="V14" s="127"/>
      <c r="W14" s="127"/>
      <c r="X14" s="127"/>
      <c r="Y14" s="127"/>
      <c r="Z14" s="127"/>
      <c r="AA14" s="127"/>
      <c r="AB14" s="127"/>
      <c r="AC14" s="127"/>
      <c r="AD14" s="127"/>
      <c r="AE14" s="127"/>
      <c r="AF14" s="127"/>
      <c r="AG14" s="127"/>
      <c r="AH14" s="127"/>
      <c r="AI14" s="127"/>
      <c r="AJ14" s="127"/>
      <c r="AK14" s="127"/>
      <c r="AL14" s="127"/>
      <c r="AM14" s="127"/>
    </row>
    <row r="15" spans="1:57" s="75" customFormat="1" ht="15" customHeight="1" x14ac:dyDescent="0.25">
      <c r="A15" s="113" t="s">
        <v>811</v>
      </c>
      <c r="B15" s="137">
        <v>45365</v>
      </c>
      <c r="C15" s="137">
        <v>45400</v>
      </c>
      <c r="D15" s="78">
        <v>1358412</v>
      </c>
      <c r="E15" s="79">
        <v>1362758.26</v>
      </c>
      <c r="F15" s="80"/>
      <c r="G15" s="81"/>
      <c r="H15" s="113"/>
      <c r="I15" s="137"/>
      <c r="J15" s="137"/>
      <c r="K15" s="80"/>
      <c r="L15" s="80"/>
      <c r="M15" s="130"/>
      <c r="N15" s="113"/>
      <c r="O15" s="113"/>
      <c r="P15" s="113"/>
      <c r="Q15" s="127"/>
      <c r="R15" s="127"/>
      <c r="S15" s="127"/>
      <c r="T15" s="138"/>
      <c r="U15" s="138"/>
      <c r="V15" s="127"/>
      <c r="W15" s="127"/>
      <c r="X15" s="127"/>
      <c r="Y15" s="127"/>
      <c r="Z15" s="127"/>
      <c r="AA15" s="127"/>
      <c r="AB15" s="127"/>
      <c r="AC15" s="127"/>
      <c r="AD15" s="127"/>
      <c r="AE15" s="127"/>
      <c r="AF15" s="127"/>
      <c r="AG15" s="127"/>
      <c r="AH15" s="127"/>
      <c r="AI15" s="127"/>
      <c r="AJ15" s="127"/>
      <c r="AK15" s="127"/>
      <c r="AL15" s="127"/>
      <c r="AM15" s="127"/>
    </row>
    <row r="16" spans="1:57" s="75" customFormat="1" ht="15" customHeight="1" x14ac:dyDescent="0.25">
      <c r="A16" s="113" t="s">
        <v>812</v>
      </c>
      <c r="B16" s="137">
        <v>45365</v>
      </c>
      <c r="C16" s="137">
        <v>45400</v>
      </c>
      <c r="D16" s="78">
        <v>318024</v>
      </c>
      <c r="E16" s="79">
        <v>318981.45</v>
      </c>
      <c r="F16" s="80"/>
      <c r="G16" s="81"/>
      <c r="H16" s="113"/>
      <c r="I16" s="137"/>
      <c r="J16" s="137"/>
      <c r="K16" s="80"/>
      <c r="L16" s="80"/>
      <c r="M16" s="130"/>
      <c r="N16" s="113"/>
      <c r="O16" s="113"/>
      <c r="P16" s="113"/>
      <c r="Q16" s="127"/>
      <c r="R16" s="127"/>
      <c r="S16" s="127"/>
      <c r="T16" s="138"/>
      <c r="U16" s="138"/>
      <c r="V16" s="127"/>
      <c r="W16" s="127"/>
      <c r="X16" s="127"/>
      <c r="Y16" s="127"/>
      <c r="Z16" s="127"/>
      <c r="AA16" s="127"/>
      <c r="AB16" s="127"/>
      <c r="AC16" s="127"/>
      <c r="AD16" s="127"/>
      <c r="AE16" s="127"/>
      <c r="AF16" s="127"/>
      <c r="AG16" s="127"/>
      <c r="AH16" s="127"/>
      <c r="AI16" s="127"/>
      <c r="AJ16" s="127"/>
      <c r="AK16" s="127"/>
      <c r="AL16" s="127"/>
      <c r="AM16" s="127"/>
    </row>
    <row r="17" spans="1:39" s="75" customFormat="1" ht="15" customHeight="1" x14ac:dyDescent="0.25">
      <c r="A17" s="113" t="s">
        <v>813</v>
      </c>
      <c r="B17" s="137">
        <v>45359</v>
      </c>
      <c r="C17" s="137">
        <v>45400</v>
      </c>
      <c r="D17" s="78">
        <v>16941870</v>
      </c>
      <c r="E17" s="79">
        <v>17007300.399999999</v>
      </c>
      <c r="F17" s="80"/>
      <c r="G17" s="81"/>
      <c r="H17" s="113"/>
      <c r="I17" s="137"/>
      <c r="J17" s="137"/>
      <c r="K17" s="80"/>
      <c r="L17" s="80"/>
      <c r="M17" s="130"/>
      <c r="N17" s="113"/>
      <c r="O17" s="113"/>
      <c r="P17" s="113"/>
      <c r="Q17" s="127"/>
      <c r="R17" s="127"/>
      <c r="S17" s="127"/>
      <c r="T17" s="138"/>
      <c r="U17" s="138"/>
      <c r="V17" s="127"/>
      <c r="W17" s="127"/>
      <c r="X17" s="127"/>
      <c r="Y17" s="127"/>
      <c r="Z17" s="127"/>
      <c r="AA17" s="127"/>
      <c r="AB17" s="127"/>
      <c r="AC17" s="127"/>
      <c r="AD17" s="127"/>
      <c r="AE17" s="127"/>
      <c r="AF17" s="127"/>
      <c r="AG17" s="127"/>
      <c r="AH17" s="127"/>
      <c r="AI17" s="127"/>
      <c r="AJ17" s="127"/>
      <c r="AK17" s="127"/>
      <c r="AL17" s="127"/>
      <c r="AM17" s="127"/>
    </row>
    <row r="18" spans="1:39" s="75" customFormat="1" ht="15" customHeight="1" x14ac:dyDescent="0.25">
      <c r="A18" s="113" t="s">
        <v>814</v>
      </c>
      <c r="B18" s="137">
        <v>45365</v>
      </c>
      <c r="C18" s="137">
        <v>45400</v>
      </c>
      <c r="D18" s="78">
        <v>10216216.800000001</v>
      </c>
      <c r="E18" s="79">
        <v>10246294.869999999</v>
      </c>
      <c r="F18" s="80"/>
      <c r="G18" s="81"/>
      <c r="H18" s="113"/>
      <c r="I18" s="137"/>
      <c r="J18" s="137"/>
      <c r="K18" s="80"/>
      <c r="L18" s="80"/>
      <c r="M18" s="130"/>
      <c r="N18" s="113"/>
      <c r="O18" s="113"/>
      <c r="P18" s="113"/>
      <c r="Q18" s="127"/>
      <c r="R18" s="127"/>
      <c r="S18" s="127"/>
      <c r="T18" s="138"/>
      <c r="U18" s="138"/>
      <c r="V18" s="127"/>
      <c r="W18" s="127"/>
      <c r="X18" s="127"/>
      <c r="Y18" s="127"/>
      <c r="Z18" s="127"/>
      <c r="AA18" s="127"/>
      <c r="AB18" s="127"/>
      <c r="AC18" s="127"/>
      <c r="AD18" s="127"/>
      <c r="AE18" s="127"/>
      <c r="AF18" s="127"/>
      <c r="AG18" s="127"/>
      <c r="AH18" s="127"/>
      <c r="AI18" s="127"/>
      <c r="AJ18" s="127"/>
      <c r="AK18" s="127"/>
      <c r="AL18" s="127"/>
      <c r="AM18" s="127"/>
    </row>
    <row r="19" spans="1:39" s="75" customFormat="1" ht="15" customHeight="1" x14ac:dyDescent="0.25">
      <c r="A19" s="113" t="s">
        <v>815</v>
      </c>
      <c r="B19" s="137">
        <v>45365</v>
      </c>
      <c r="C19" s="137">
        <v>45400</v>
      </c>
      <c r="D19" s="78">
        <v>1343220</v>
      </c>
      <c r="E19" s="79">
        <v>1347359.08</v>
      </c>
      <c r="F19" s="80"/>
      <c r="G19" s="81"/>
      <c r="H19" s="113"/>
      <c r="I19" s="137"/>
      <c r="J19" s="137"/>
      <c r="K19" s="80"/>
      <c r="L19" s="80"/>
      <c r="M19" s="130"/>
      <c r="N19" s="113"/>
      <c r="O19" s="113"/>
      <c r="P19" s="113"/>
      <c r="Q19" s="127"/>
      <c r="R19" s="127"/>
      <c r="S19" s="127"/>
      <c r="T19" s="138"/>
      <c r="U19" s="138"/>
      <c r="V19" s="127"/>
      <c r="W19" s="127"/>
      <c r="X19" s="127"/>
      <c r="Y19" s="127"/>
      <c r="Z19" s="127"/>
      <c r="AA19" s="127"/>
      <c r="AB19" s="127"/>
      <c r="AC19" s="127"/>
      <c r="AD19" s="127"/>
      <c r="AE19" s="127"/>
      <c r="AF19" s="127"/>
      <c r="AG19" s="127"/>
      <c r="AH19" s="127"/>
      <c r="AI19" s="127"/>
      <c r="AJ19" s="127"/>
      <c r="AK19" s="127"/>
      <c r="AL19" s="127"/>
      <c r="AM19" s="127"/>
    </row>
    <row r="20" spans="1:39" s="75" customFormat="1" ht="15" customHeight="1" x14ac:dyDescent="0.25">
      <c r="A20" s="113" t="s">
        <v>816</v>
      </c>
      <c r="B20" s="137">
        <v>45351</v>
      </c>
      <c r="C20" s="160" t="s">
        <v>450</v>
      </c>
      <c r="D20" s="78">
        <v>1383288.58</v>
      </c>
      <c r="E20" s="79">
        <v>1387648.27</v>
      </c>
      <c r="F20" s="80"/>
      <c r="G20" s="81"/>
      <c r="H20" s="113"/>
      <c r="I20" s="137"/>
      <c r="J20" s="137"/>
      <c r="K20" s="80"/>
      <c r="L20" s="80"/>
      <c r="M20" s="130"/>
      <c r="N20" s="113"/>
      <c r="O20" s="113"/>
      <c r="P20" s="113"/>
      <c r="Q20" s="127"/>
      <c r="R20" s="127"/>
      <c r="S20" s="127"/>
      <c r="T20" s="138"/>
      <c r="U20" s="138"/>
      <c r="V20" s="127"/>
      <c r="W20" s="127"/>
      <c r="X20" s="127"/>
      <c r="Y20" s="127"/>
      <c r="Z20" s="127"/>
      <c r="AA20" s="127"/>
      <c r="AB20" s="127"/>
      <c r="AC20" s="127"/>
      <c r="AD20" s="127"/>
      <c r="AE20" s="127"/>
      <c r="AF20" s="127"/>
      <c r="AG20" s="127"/>
      <c r="AH20" s="127"/>
      <c r="AI20" s="127"/>
      <c r="AJ20" s="127"/>
      <c r="AK20" s="127"/>
      <c r="AL20" s="127"/>
      <c r="AM20" s="127"/>
    </row>
    <row r="21" spans="1:39" s="75" customFormat="1" ht="15" customHeight="1" x14ac:dyDescent="0.25">
      <c r="A21" s="113" t="s">
        <v>817</v>
      </c>
      <c r="B21" s="137">
        <v>45365</v>
      </c>
      <c r="C21" s="137">
        <v>45400</v>
      </c>
      <c r="D21" s="78">
        <v>447300</v>
      </c>
      <c r="E21" s="79">
        <v>448688.9</v>
      </c>
      <c r="F21" s="80"/>
      <c r="G21" s="81"/>
      <c r="H21" s="113"/>
      <c r="I21" s="137"/>
      <c r="J21" s="137"/>
      <c r="K21" s="80"/>
      <c r="L21" s="80"/>
      <c r="M21" s="130"/>
      <c r="N21" s="113"/>
      <c r="O21" s="113"/>
      <c r="P21" s="113"/>
      <c r="Q21" s="127"/>
      <c r="R21" s="127"/>
      <c r="S21" s="127"/>
      <c r="T21" s="138"/>
      <c r="U21" s="138"/>
      <c r="V21" s="127"/>
      <c r="W21" s="127"/>
      <c r="X21" s="127"/>
      <c r="Y21" s="127"/>
      <c r="Z21" s="127"/>
      <c r="AA21" s="127"/>
      <c r="AB21" s="127"/>
      <c r="AC21" s="127"/>
      <c r="AD21" s="127"/>
      <c r="AE21" s="127"/>
      <c r="AF21" s="127"/>
      <c r="AG21" s="127"/>
      <c r="AH21" s="127"/>
      <c r="AI21" s="127"/>
      <c r="AJ21" s="127"/>
      <c r="AK21" s="127"/>
      <c r="AL21" s="127"/>
      <c r="AM21" s="127"/>
    </row>
    <row r="22" spans="1:39" s="75" customFormat="1" ht="15" customHeight="1" x14ac:dyDescent="0.25">
      <c r="A22" s="113" t="s">
        <v>818</v>
      </c>
      <c r="B22" s="137">
        <v>45365</v>
      </c>
      <c r="C22" s="137">
        <v>45400</v>
      </c>
      <c r="D22" s="78">
        <v>2077588.8</v>
      </c>
      <c r="E22" s="79">
        <v>2083549.31</v>
      </c>
      <c r="F22" s="80"/>
      <c r="G22" s="81"/>
      <c r="H22" s="113"/>
      <c r="I22" s="137"/>
      <c r="J22" s="137"/>
      <c r="K22" s="80"/>
      <c r="L22" s="80"/>
      <c r="M22" s="130"/>
      <c r="N22" s="113"/>
      <c r="O22" s="113"/>
      <c r="P22" s="113"/>
      <c r="Q22" s="127"/>
      <c r="R22" s="127"/>
      <c r="S22" s="127"/>
      <c r="T22" s="138"/>
      <c r="U22" s="138"/>
      <c r="V22" s="127"/>
      <c r="W22" s="127"/>
      <c r="X22" s="127"/>
      <c r="Y22" s="127"/>
      <c r="Z22" s="127"/>
      <c r="AA22" s="127"/>
      <c r="AB22" s="127"/>
      <c r="AC22" s="127"/>
      <c r="AD22" s="127"/>
      <c r="AE22" s="127"/>
      <c r="AF22" s="127"/>
      <c r="AG22" s="127"/>
      <c r="AH22" s="127"/>
      <c r="AI22" s="127"/>
      <c r="AJ22" s="127"/>
      <c r="AK22" s="127"/>
      <c r="AL22" s="127"/>
      <c r="AM22" s="127"/>
    </row>
    <row r="23" spans="1:39" s="75" customFormat="1" ht="15" customHeight="1" x14ac:dyDescent="0.25">
      <c r="A23" s="113" t="s">
        <v>819</v>
      </c>
      <c r="B23" s="137">
        <v>45365</v>
      </c>
      <c r="C23" s="137">
        <v>45400</v>
      </c>
      <c r="D23" s="78">
        <v>390900</v>
      </c>
      <c r="E23" s="79">
        <v>392049.16</v>
      </c>
      <c r="F23" s="80"/>
      <c r="G23" s="81"/>
      <c r="H23" s="113"/>
      <c r="I23" s="137"/>
      <c r="J23" s="137"/>
      <c r="K23" s="80"/>
      <c r="L23" s="80"/>
      <c r="M23" s="130"/>
      <c r="N23" s="113"/>
      <c r="O23" s="113"/>
      <c r="P23" s="113"/>
      <c r="Q23" s="127"/>
      <c r="R23" s="127"/>
      <c r="S23" s="127"/>
      <c r="T23" s="138"/>
      <c r="U23" s="138"/>
      <c r="V23" s="127"/>
      <c r="W23" s="127"/>
      <c r="X23" s="127"/>
      <c r="Y23" s="127"/>
      <c r="Z23" s="127"/>
      <c r="AA23" s="127"/>
      <c r="AB23" s="127"/>
      <c r="AC23" s="127"/>
      <c r="AD23" s="127"/>
      <c r="AE23" s="127"/>
      <c r="AF23" s="127"/>
      <c r="AG23" s="127"/>
      <c r="AH23" s="127"/>
      <c r="AI23" s="127"/>
      <c r="AJ23" s="127"/>
      <c r="AK23" s="127"/>
      <c r="AL23" s="127"/>
      <c r="AM23" s="127"/>
    </row>
    <row r="24" spans="1:39" s="75" customFormat="1" ht="15" customHeight="1" x14ac:dyDescent="0.25">
      <c r="A24" s="113" t="s">
        <v>820</v>
      </c>
      <c r="B24" s="137">
        <v>45365</v>
      </c>
      <c r="C24" s="137">
        <v>45400</v>
      </c>
      <c r="D24" s="78">
        <v>1279440</v>
      </c>
      <c r="E24" s="79">
        <v>1283160.04</v>
      </c>
      <c r="F24" s="80"/>
      <c r="G24" s="81"/>
      <c r="H24" s="113"/>
      <c r="I24" s="137"/>
      <c r="J24" s="137"/>
      <c r="K24" s="80"/>
      <c r="L24" s="80"/>
      <c r="M24" s="130"/>
      <c r="N24" s="113"/>
      <c r="O24" s="113"/>
      <c r="P24" s="113"/>
      <c r="Q24" s="127"/>
      <c r="R24" s="127"/>
      <c r="S24" s="127"/>
      <c r="T24" s="138"/>
      <c r="U24" s="138"/>
      <c r="V24" s="127"/>
      <c r="W24" s="127"/>
      <c r="X24" s="127"/>
      <c r="Y24" s="127"/>
      <c r="Z24" s="127"/>
      <c r="AA24" s="127"/>
      <c r="AB24" s="127"/>
      <c r="AC24" s="127"/>
      <c r="AD24" s="127"/>
      <c r="AE24" s="127"/>
      <c r="AF24" s="127"/>
      <c r="AG24" s="127"/>
      <c r="AH24" s="127"/>
      <c r="AI24" s="127"/>
      <c r="AJ24" s="127"/>
      <c r="AK24" s="127"/>
      <c r="AL24" s="127"/>
      <c r="AM24" s="127"/>
    </row>
    <row r="25" spans="1:39" s="75" customFormat="1" ht="15" customHeight="1" x14ac:dyDescent="0.25">
      <c r="A25" s="113" t="s">
        <v>821</v>
      </c>
      <c r="B25" s="137">
        <v>45373</v>
      </c>
      <c r="C25" s="137">
        <v>45400</v>
      </c>
      <c r="D25" s="78">
        <v>444132</v>
      </c>
      <c r="E25" s="79">
        <v>444795.98</v>
      </c>
      <c r="F25" s="80"/>
      <c r="G25" s="81"/>
      <c r="H25" s="113"/>
      <c r="I25" s="137"/>
      <c r="J25" s="137"/>
      <c r="K25" s="80"/>
      <c r="L25" s="80"/>
      <c r="M25" s="130"/>
      <c r="N25" s="113"/>
      <c r="O25" s="113"/>
      <c r="P25" s="113"/>
      <c r="Q25" s="127"/>
      <c r="R25" s="127"/>
      <c r="S25" s="127"/>
      <c r="T25" s="138"/>
      <c r="U25" s="138"/>
      <c r="V25" s="127"/>
      <c r="W25" s="127"/>
      <c r="X25" s="127"/>
      <c r="Y25" s="127"/>
      <c r="Z25" s="127"/>
      <c r="AA25" s="127"/>
      <c r="AB25" s="127"/>
      <c r="AC25" s="127"/>
      <c r="AD25" s="127"/>
      <c r="AE25" s="127"/>
      <c r="AF25" s="127"/>
      <c r="AG25" s="127"/>
      <c r="AH25" s="127"/>
      <c r="AI25" s="127"/>
      <c r="AJ25" s="127"/>
      <c r="AK25" s="127"/>
      <c r="AL25" s="127"/>
      <c r="AM25" s="127"/>
    </row>
    <row r="26" spans="1:39" s="75" customFormat="1" ht="15" customHeight="1" x14ac:dyDescent="0.25">
      <c r="A26" s="113" t="s">
        <v>822</v>
      </c>
      <c r="B26" s="137">
        <v>45363</v>
      </c>
      <c r="C26" s="137">
        <v>45400</v>
      </c>
      <c r="D26" s="78">
        <v>175353.66</v>
      </c>
      <c r="E26" s="79">
        <v>175879.16</v>
      </c>
      <c r="F26" s="80"/>
      <c r="G26" s="81"/>
      <c r="H26" s="113"/>
      <c r="I26" s="137"/>
      <c r="J26" s="137"/>
      <c r="K26" s="80"/>
      <c r="L26" s="80"/>
      <c r="M26" s="130"/>
      <c r="N26" s="113"/>
      <c r="O26" s="113"/>
      <c r="P26" s="113"/>
      <c r="Q26" s="127"/>
      <c r="R26" s="127"/>
      <c r="S26" s="127"/>
      <c r="T26" s="138"/>
      <c r="U26" s="138"/>
      <c r="V26" s="127"/>
      <c r="W26" s="127"/>
      <c r="X26" s="127"/>
      <c r="Y26" s="127"/>
      <c r="Z26" s="127"/>
      <c r="AA26" s="127"/>
      <c r="AB26" s="127"/>
      <c r="AC26" s="127"/>
      <c r="AD26" s="127"/>
      <c r="AE26" s="127"/>
      <c r="AF26" s="127"/>
      <c r="AG26" s="127"/>
      <c r="AH26" s="127"/>
      <c r="AI26" s="127"/>
      <c r="AJ26" s="127"/>
      <c r="AK26" s="127"/>
      <c r="AL26" s="127"/>
      <c r="AM26" s="127"/>
    </row>
    <row r="27" spans="1:39" s="75" customFormat="1" ht="15" customHeight="1" x14ac:dyDescent="0.25">
      <c r="A27" s="113" t="s">
        <v>823</v>
      </c>
      <c r="B27" s="137">
        <v>45379</v>
      </c>
      <c r="C27" s="137">
        <v>45393</v>
      </c>
      <c r="D27" s="78">
        <v>3632740.82</v>
      </c>
      <c r="E27" s="79">
        <v>3634411.88</v>
      </c>
      <c r="F27" s="80"/>
      <c r="G27" s="81"/>
      <c r="H27" s="113"/>
      <c r="I27" s="137"/>
      <c r="J27" s="137"/>
      <c r="K27" s="80"/>
      <c r="L27" s="80"/>
      <c r="M27" s="130"/>
      <c r="N27" s="113"/>
      <c r="O27" s="113"/>
      <c r="P27" s="113"/>
      <c r="Q27" s="127"/>
      <c r="R27" s="127"/>
      <c r="S27" s="127"/>
      <c r="T27" s="138"/>
      <c r="U27" s="138"/>
      <c r="V27" s="127"/>
      <c r="W27" s="127"/>
      <c r="X27" s="127"/>
      <c r="Y27" s="127"/>
      <c r="Z27" s="127"/>
      <c r="AA27" s="127"/>
      <c r="AB27" s="127"/>
      <c r="AC27" s="127"/>
      <c r="AD27" s="127"/>
      <c r="AE27" s="127"/>
      <c r="AF27" s="127"/>
      <c r="AG27" s="127"/>
      <c r="AH27" s="127"/>
      <c r="AI27" s="127"/>
      <c r="AJ27" s="127"/>
      <c r="AK27" s="127"/>
      <c r="AL27" s="127"/>
      <c r="AM27" s="127"/>
    </row>
    <row r="28" spans="1:39" s="75" customFormat="1" ht="15" customHeight="1" x14ac:dyDescent="0.25">
      <c r="A28" s="113" t="s">
        <v>824</v>
      </c>
      <c r="B28" s="137">
        <v>45365</v>
      </c>
      <c r="C28" s="137">
        <v>45400</v>
      </c>
      <c r="D28" s="78">
        <v>151822.07999999999</v>
      </c>
      <c r="E28" s="79">
        <v>152286.66</v>
      </c>
      <c r="F28" s="80"/>
      <c r="G28" s="81"/>
      <c r="H28" s="113"/>
      <c r="I28" s="137"/>
      <c r="J28" s="137"/>
      <c r="K28" s="80"/>
      <c r="L28" s="80"/>
      <c r="M28" s="130"/>
      <c r="N28" s="113"/>
      <c r="O28" s="113"/>
      <c r="P28" s="113"/>
      <c r="Q28" s="127"/>
      <c r="R28" s="127"/>
      <c r="S28" s="127"/>
      <c r="T28" s="138"/>
      <c r="U28" s="138"/>
      <c r="V28" s="127"/>
      <c r="W28" s="127"/>
      <c r="X28" s="127"/>
      <c r="Y28" s="127"/>
      <c r="Z28" s="127"/>
      <c r="AA28" s="127"/>
      <c r="AB28" s="127"/>
      <c r="AC28" s="127"/>
      <c r="AD28" s="127"/>
      <c r="AE28" s="127"/>
      <c r="AF28" s="127"/>
      <c r="AG28" s="127"/>
      <c r="AH28" s="127"/>
      <c r="AI28" s="127"/>
      <c r="AJ28" s="127"/>
      <c r="AK28" s="127"/>
      <c r="AL28" s="127"/>
      <c r="AM28" s="127"/>
    </row>
    <row r="29" spans="1:39" s="75" customFormat="1" ht="15" customHeight="1" x14ac:dyDescent="0.25">
      <c r="A29" s="113" t="s">
        <v>825</v>
      </c>
      <c r="B29" s="137">
        <v>45365</v>
      </c>
      <c r="C29" s="137">
        <v>45400</v>
      </c>
      <c r="D29" s="78">
        <v>47382</v>
      </c>
      <c r="E29" s="79">
        <v>47522.13</v>
      </c>
      <c r="F29" s="80"/>
      <c r="G29" s="81"/>
      <c r="H29" s="113"/>
      <c r="I29" s="137"/>
      <c r="J29" s="137"/>
      <c r="K29" s="80"/>
      <c r="L29" s="80"/>
      <c r="M29" s="130"/>
      <c r="N29" s="113"/>
      <c r="O29" s="113"/>
      <c r="P29" s="113"/>
      <c r="Q29" s="127"/>
      <c r="R29" s="127"/>
      <c r="S29" s="127"/>
      <c r="T29" s="138"/>
      <c r="U29" s="138"/>
      <c r="V29" s="127"/>
      <c r="W29" s="127"/>
      <c r="X29" s="127"/>
      <c r="Y29" s="127"/>
      <c r="Z29" s="127"/>
      <c r="AA29" s="127"/>
      <c r="AB29" s="127"/>
      <c r="AC29" s="127"/>
      <c r="AD29" s="127"/>
      <c r="AE29" s="127"/>
      <c r="AF29" s="127"/>
      <c r="AG29" s="127"/>
      <c r="AH29" s="127"/>
      <c r="AI29" s="127"/>
      <c r="AJ29" s="127"/>
      <c r="AK29" s="127"/>
      <c r="AL29" s="127"/>
      <c r="AM29" s="127"/>
    </row>
    <row r="30" spans="1:39" s="75" customFormat="1" ht="15" customHeight="1" x14ac:dyDescent="0.25">
      <c r="A30" s="113" t="s">
        <v>826</v>
      </c>
      <c r="B30" s="137">
        <v>45365</v>
      </c>
      <c r="C30" s="137">
        <v>45400</v>
      </c>
      <c r="D30" s="78">
        <v>32832</v>
      </c>
      <c r="E30" s="79">
        <v>32931.31</v>
      </c>
      <c r="F30" s="80"/>
      <c r="G30" s="81"/>
      <c r="H30" s="113"/>
      <c r="I30" s="137"/>
      <c r="J30" s="137"/>
      <c r="K30" s="80"/>
      <c r="L30" s="80"/>
      <c r="M30" s="130"/>
      <c r="N30" s="113"/>
      <c r="O30" s="113"/>
      <c r="P30" s="113"/>
      <c r="Q30" s="127"/>
      <c r="R30" s="127"/>
      <c r="S30" s="127"/>
      <c r="T30" s="138"/>
      <c r="U30" s="138"/>
      <c r="V30" s="127"/>
      <c r="W30" s="127"/>
      <c r="X30" s="127"/>
      <c r="Y30" s="127"/>
      <c r="Z30" s="127"/>
      <c r="AA30" s="127"/>
      <c r="AB30" s="127"/>
      <c r="AC30" s="127"/>
      <c r="AD30" s="127"/>
      <c r="AE30" s="127"/>
      <c r="AF30" s="127"/>
      <c r="AG30" s="127"/>
      <c r="AH30" s="127"/>
      <c r="AI30" s="127"/>
      <c r="AJ30" s="127"/>
      <c r="AK30" s="127"/>
      <c r="AL30" s="127"/>
      <c r="AM30" s="127"/>
    </row>
    <row r="31" spans="1:39" s="75" customFormat="1" ht="15" customHeight="1" x14ac:dyDescent="0.25">
      <c r="A31" s="113" t="s">
        <v>827</v>
      </c>
      <c r="B31" s="137">
        <v>45365</v>
      </c>
      <c r="C31" s="137">
        <v>45400</v>
      </c>
      <c r="D31" s="78">
        <v>46752</v>
      </c>
      <c r="E31" s="79">
        <v>46892.31</v>
      </c>
      <c r="F31" s="80"/>
      <c r="G31" s="81"/>
      <c r="H31" s="113"/>
      <c r="I31" s="137"/>
      <c r="J31" s="137"/>
      <c r="K31" s="80"/>
      <c r="L31" s="80"/>
      <c r="M31" s="130"/>
      <c r="N31" s="113"/>
      <c r="O31" s="113"/>
      <c r="P31" s="113"/>
      <c r="Q31" s="127"/>
      <c r="R31" s="127"/>
      <c r="S31" s="127"/>
      <c r="T31" s="138"/>
      <c r="U31" s="138"/>
      <c r="V31" s="127"/>
      <c r="W31" s="127"/>
      <c r="X31" s="127"/>
      <c r="Y31" s="127"/>
      <c r="Z31" s="127"/>
      <c r="AA31" s="127"/>
      <c r="AB31" s="127"/>
      <c r="AC31" s="127"/>
      <c r="AD31" s="127"/>
      <c r="AE31" s="127"/>
      <c r="AF31" s="127"/>
      <c r="AG31" s="127"/>
      <c r="AH31" s="127"/>
      <c r="AI31" s="127"/>
      <c r="AJ31" s="127"/>
      <c r="AK31" s="127"/>
      <c r="AL31" s="127"/>
      <c r="AM31" s="127"/>
    </row>
    <row r="32" spans="1:39" s="75" customFormat="1" ht="15" customHeight="1" x14ac:dyDescent="0.25">
      <c r="A32" s="113" t="s">
        <v>828</v>
      </c>
      <c r="B32" s="137">
        <v>45365</v>
      </c>
      <c r="C32" s="137">
        <v>45400</v>
      </c>
      <c r="D32" s="78">
        <v>413160</v>
      </c>
      <c r="E32" s="79">
        <v>414370.16</v>
      </c>
      <c r="F32" s="80"/>
      <c r="G32" s="81"/>
      <c r="H32" s="113"/>
      <c r="I32" s="137"/>
      <c r="J32" s="137"/>
      <c r="K32" s="80"/>
      <c r="L32" s="80"/>
      <c r="M32" s="130"/>
      <c r="N32" s="113"/>
      <c r="O32" s="113"/>
      <c r="P32" s="113"/>
      <c r="Q32" s="127"/>
      <c r="R32" s="127"/>
      <c r="S32" s="127"/>
      <c r="T32" s="138"/>
      <c r="U32" s="138"/>
      <c r="V32" s="127"/>
      <c r="W32" s="127"/>
      <c r="X32" s="127"/>
      <c r="Y32" s="127"/>
      <c r="Z32" s="127"/>
      <c r="AA32" s="127"/>
      <c r="AB32" s="127"/>
      <c r="AC32" s="127"/>
      <c r="AD32" s="127"/>
      <c r="AE32" s="127"/>
      <c r="AF32" s="127"/>
      <c r="AG32" s="127"/>
      <c r="AH32" s="127"/>
      <c r="AI32" s="127"/>
      <c r="AJ32" s="127"/>
      <c r="AK32" s="127"/>
      <c r="AL32" s="127"/>
      <c r="AM32" s="127"/>
    </row>
    <row r="33" spans="1:39" s="75" customFormat="1" ht="15" customHeight="1" x14ac:dyDescent="0.25">
      <c r="A33" s="113" t="s">
        <v>829</v>
      </c>
      <c r="B33" s="137">
        <v>45365</v>
      </c>
      <c r="C33" s="137">
        <v>45400</v>
      </c>
      <c r="D33" s="78">
        <v>77088</v>
      </c>
      <c r="E33" s="79">
        <v>77321.179999999993</v>
      </c>
      <c r="F33" s="80"/>
      <c r="G33" s="81"/>
      <c r="H33" s="113"/>
      <c r="I33" s="137"/>
      <c r="J33" s="137"/>
      <c r="K33" s="80"/>
      <c r="L33" s="80"/>
      <c r="M33" s="130"/>
      <c r="N33" s="113"/>
      <c r="O33" s="113"/>
      <c r="P33" s="113"/>
      <c r="Q33" s="127"/>
      <c r="R33" s="127"/>
      <c r="S33" s="127"/>
      <c r="T33" s="138"/>
      <c r="U33" s="138"/>
      <c r="V33" s="127"/>
      <c r="W33" s="127"/>
      <c r="X33" s="127"/>
      <c r="Y33" s="127"/>
      <c r="Z33" s="127"/>
      <c r="AA33" s="127"/>
      <c r="AB33" s="127"/>
      <c r="AC33" s="127"/>
      <c r="AD33" s="127"/>
      <c r="AE33" s="127"/>
      <c r="AF33" s="127"/>
      <c r="AG33" s="127"/>
      <c r="AH33" s="127"/>
      <c r="AI33" s="127"/>
      <c r="AJ33" s="127"/>
      <c r="AK33" s="127"/>
      <c r="AL33" s="127"/>
      <c r="AM33" s="127"/>
    </row>
    <row r="34" spans="1:39" s="75" customFormat="1" ht="15" customHeight="1" x14ac:dyDescent="0.25">
      <c r="A34" s="113" t="s">
        <v>830</v>
      </c>
      <c r="B34" s="137">
        <v>45365</v>
      </c>
      <c r="C34" s="137">
        <v>45400</v>
      </c>
      <c r="D34" s="78">
        <v>16957507.539999999</v>
      </c>
      <c r="E34" s="79">
        <v>17004081.66</v>
      </c>
      <c r="F34" s="80"/>
      <c r="G34" s="81"/>
      <c r="H34" s="113"/>
      <c r="I34" s="137"/>
      <c r="J34" s="137"/>
      <c r="K34" s="80"/>
      <c r="L34" s="80"/>
      <c r="M34" s="130"/>
      <c r="N34" s="113"/>
      <c r="O34" s="113"/>
      <c r="P34" s="113"/>
      <c r="Q34" s="127"/>
      <c r="R34" s="127"/>
      <c r="S34" s="127"/>
      <c r="T34" s="138"/>
      <c r="U34" s="138"/>
      <c r="V34" s="127"/>
      <c r="W34" s="127"/>
      <c r="X34" s="127"/>
      <c r="Y34" s="127"/>
      <c r="Z34" s="127"/>
      <c r="AA34" s="127"/>
      <c r="AB34" s="127"/>
      <c r="AC34" s="127"/>
      <c r="AD34" s="127"/>
      <c r="AE34" s="127"/>
      <c r="AF34" s="127"/>
      <c r="AG34" s="127"/>
      <c r="AH34" s="127"/>
      <c r="AI34" s="127"/>
      <c r="AJ34" s="127"/>
      <c r="AK34" s="127"/>
      <c r="AL34" s="127"/>
      <c r="AM34" s="127"/>
    </row>
    <row r="35" spans="1:39" s="75" customFormat="1" ht="15" customHeight="1" x14ac:dyDescent="0.25">
      <c r="A35" s="113" t="s">
        <v>831</v>
      </c>
      <c r="B35" s="137">
        <v>45365</v>
      </c>
      <c r="C35" s="137">
        <v>45400</v>
      </c>
      <c r="D35" s="78">
        <v>1286700</v>
      </c>
      <c r="E35" s="79">
        <v>1290330.73</v>
      </c>
      <c r="F35" s="80"/>
      <c r="G35" s="81"/>
      <c r="H35" s="113"/>
      <c r="I35" s="137"/>
      <c r="J35" s="137"/>
      <c r="K35" s="80"/>
      <c r="L35" s="80"/>
      <c r="M35" s="130"/>
      <c r="N35" s="113"/>
      <c r="O35" s="113"/>
      <c r="P35" s="113"/>
      <c r="Q35" s="127"/>
      <c r="R35" s="127"/>
      <c r="S35" s="127"/>
      <c r="T35" s="138"/>
      <c r="U35" s="138"/>
      <c r="V35" s="127"/>
      <c r="W35" s="127"/>
      <c r="X35" s="127"/>
      <c r="Y35" s="127"/>
      <c r="Z35" s="127"/>
      <c r="AA35" s="127"/>
      <c r="AB35" s="127"/>
      <c r="AC35" s="127"/>
      <c r="AD35" s="127"/>
      <c r="AE35" s="127"/>
      <c r="AF35" s="127"/>
      <c r="AG35" s="127"/>
      <c r="AH35" s="127"/>
      <c r="AI35" s="127"/>
      <c r="AJ35" s="127"/>
      <c r="AK35" s="127"/>
      <c r="AL35" s="127"/>
      <c r="AM35" s="127"/>
    </row>
    <row r="36" spans="1:39" s="75" customFormat="1" ht="15" customHeight="1" x14ac:dyDescent="0.25">
      <c r="A36" s="113" t="s">
        <v>832</v>
      </c>
      <c r="B36" s="137">
        <v>45365</v>
      </c>
      <c r="C36" s="137">
        <v>45400</v>
      </c>
      <c r="D36" s="78">
        <v>266856</v>
      </c>
      <c r="E36" s="79">
        <v>267697.62</v>
      </c>
      <c r="F36" s="80"/>
      <c r="G36" s="81"/>
      <c r="H36" s="113"/>
      <c r="I36" s="137"/>
      <c r="J36" s="137"/>
      <c r="K36" s="80"/>
      <c r="L36" s="80"/>
      <c r="M36" s="130"/>
      <c r="N36" s="113"/>
      <c r="O36" s="113"/>
      <c r="P36" s="113"/>
      <c r="Q36" s="127"/>
      <c r="R36" s="127"/>
      <c r="S36" s="127"/>
      <c r="T36" s="138"/>
      <c r="U36" s="138"/>
      <c r="V36" s="127"/>
      <c r="W36" s="127"/>
      <c r="X36" s="127"/>
      <c r="Y36" s="127"/>
      <c r="Z36" s="127"/>
      <c r="AA36" s="127"/>
      <c r="AB36" s="127"/>
      <c r="AC36" s="127"/>
      <c r="AD36" s="127"/>
      <c r="AE36" s="127"/>
      <c r="AF36" s="127"/>
      <c r="AG36" s="127"/>
      <c r="AH36" s="127"/>
      <c r="AI36" s="127"/>
      <c r="AJ36" s="127"/>
      <c r="AK36" s="127"/>
      <c r="AL36" s="127"/>
      <c r="AM36" s="127"/>
    </row>
    <row r="37" spans="1:39" s="75" customFormat="1" ht="15" customHeight="1" x14ac:dyDescent="0.25">
      <c r="A37" s="113" t="s">
        <v>833</v>
      </c>
      <c r="B37" s="137">
        <v>45365</v>
      </c>
      <c r="C37" s="137">
        <v>45400</v>
      </c>
      <c r="D37" s="78">
        <v>567936</v>
      </c>
      <c r="E37" s="79">
        <v>569672.87</v>
      </c>
      <c r="F37" s="80"/>
      <c r="G37" s="81"/>
      <c r="H37" s="113"/>
      <c r="I37" s="137"/>
      <c r="J37" s="137"/>
      <c r="K37" s="80"/>
      <c r="L37" s="80"/>
      <c r="M37" s="130"/>
      <c r="N37" s="113"/>
      <c r="O37" s="113"/>
      <c r="P37" s="113"/>
      <c r="Q37" s="127"/>
      <c r="R37" s="127"/>
      <c r="S37" s="127"/>
      <c r="T37" s="138"/>
      <c r="U37" s="138"/>
      <c r="V37" s="127"/>
      <c r="W37" s="127"/>
      <c r="X37" s="127"/>
      <c r="Y37" s="127"/>
      <c r="Z37" s="127"/>
      <c r="AA37" s="127"/>
      <c r="AB37" s="127"/>
      <c r="AC37" s="127"/>
      <c r="AD37" s="127"/>
      <c r="AE37" s="127"/>
      <c r="AF37" s="127"/>
      <c r="AG37" s="127"/>
      <c r="AH37" s="127"/>
      <c r="AI37" s="127"/>
      <c r="AJ37" s="127"/>
      <c r="AK37" s="127"/>
      <c r="AL37" s="127"/>
      <c r="AM37" s="127"/>
    </row>
    <row r="38" spans="1:39" s="75" customFormat="1" ht="15" customHeight="1" x14ac:dyDescent="0.25">
      <c r="A38" s="113" t="s">
        <v>834</v>
      </c>
      <c r="B38" s="137">
        <v>45365</v>
      </c>
      <c r="C38" s="137">
        <v>45400</v>
      </c>
      <c r="D38" s="78">
        <v>3330150.22</v>
      </c>
      <c r="E38" s="79">
        <v>3339299.84</v>
      </c>
      <c r="F38" s="80"/>
      <c r="G38" s="81"/>
      <c r="H38" s="113"/>
      <c r="I38" s="137"/>
      <c r="J38" s="137"/>
      <c r="K38" s="80"/>
      <c r="L38" s="80"/>
      <c r="M38" s="130"/>
      <c r="N38" s="113"/>
      <c r="O38" s="113"/>
      <c r="P38" s="113"/>
      <c r="Q38" s="127"/>
      <c r="R38" s="127"/>
      <c r="S38" s="127"/>
      <c r="T38" s="138"/>
      <c r="U38" s="138"/>
      <c r="V38" s="127"/>
      <c r="W38" s="127"/>
      <c r="X38" s="127"/>
      <c r="Y38" s="127"/>
      <c r="Z38" s="127"/>
      <c r="AA38" s="127"/>
      <c r="AB38" s="127"/>
      <c r="AC38" s="127"/>
      <c r="AD38" s="127"/>
      <c r="AE38" s="127"/>
      <c r="AF38" s="127"/>
      <c r="AG38" s="127"/>
      <c r="AH38" s="127"/>
      <c r="AI38" s="127"/>
      <c r="AJ38" s="127"/>
      <c r="AK38" s="127"/>
      <c r="AL38" s="127"/>
      <c r="AM38" s="127"/>
    </row>
    <row r="39" spans="1:39" s="75" customFormat="1" ht="15" customHeight="1" x14ac:dyDescent="0.25">
      <c r="A39" s="113" t="s">
        <v>835</v>
      </c>
      <c r="B39" s="137">
        <v>45365</v>
      </c>
      <c r="C39" s="137">
        <v>45400</v>
      </c>
      <c r="D39" s="78">
        <v>4932006</v>
      </c>
      <c r="E39" s="79">
        <v>4945634.6900000004</v>
      </c>
      <c r="F39" s="80"/>
      <c r="G39" s="81"/>
      <c r="H39" s="113"/>
      <c r="I39" s="137"/>
      <c r="J39" s="137"/>
      <c r="K39" s="80"/>
      <c r="L39" s="80"/>
      <c r="M39" s="130"/>
      <c r="N39" s="113"/>
      <c r="O39" s="113"/>
      <c r="P39" s="113"/>
      <c r="Q39" s="127"/>
      <c r="R39" s="127"/>
      <c r="S39" s="127"/>
      <c r="T39" s="138"/>
      <c r="U39" s="138"/>
      <c r="V39" s="127"/>
      <c r="W39" s="127"/>
      <c r="X39" s="127"/>
      <c r="Y39" s="127"/>
      <c r="Z39" s="127"/>
      <c r="AA39" s="127"/>
      <c r="AB39" s="127"/>
      <c r="AC39" s="127"/>
      <c r="AD39" s="127"/>
      <c r="AE39" s="127"/>
      <c r="AF39" s="127"/>
      <c r="AG39" s="127"/>
      <c r="AH39" s="127"/>
      <c r="AI39" s="127"/>
      <c r="AJ39" s="127"/>
      <c r="AK39" s="127"/>
      <c r="AL39" s="127"/>
      <c r="AM39" s="127"/>
    </row>
    <row r="40" spans="1:39" s="75" customFormat="1" ht="15" customHeight="1" x14ac:dyDescent="0.25">
      <c r="A40" s="113" t="s">
        <v>836</v>
      </c>
      <c r="B40" s="137">
        <v>45365</v>
      </c>
      <c r="C40" s="137">
        <v>45400</v>
      </c>
      <c r="D40" s="78">
        <v>9585126</v>
      </c>
      <c r="E40" s="79">
        <v>9614560.5099999998</v>
      </c>
      <c r="F40" s="80"/>
      <c r="G40" s="81"/>
      <c r="H40" s="113"/>
      <c r="I40" s="137"/>
      <c r="J40" s="137"/>
      <c r="K40" s="80"/>
      <c r="L40" s="80"/>
      <c r="M40" s="130"/>
      <c r="N40" s="113"/>
      <c r="O40" s="113"/>
      <c r="P40" s="113"/>
      <c r="Q40" s="127"/>
      <c r="R40" s="127"/>
      <c r="S40" s="127"/>
      <c r="T40" s="138"/>
      <c r="U40" s="138"/>
      <c r="V40" s="127"/>
      <c r="W40" s="127"/>
      <c r="X40" s="127"/>
      <c r="Y40" s="127"/>
      <c r="Z40" s="127"/>
      <c r="AA40" s="127"/>
      <c r="AB40" s="127"/>
      <c r="AC40" s="127"/>
      <c r="AD40" s="127"/>
      <c r="AE40" s="127"/>
      <c r="AF40" s="127"/>
      <c r="AG40" s="127"/>
      <c r="AH40" s="127"/>
      <c r="AI40" s="127"/>
      <c r="AJ40" s="127"/>
      <c r="AK40" s="127"/>
      <c r="AL40" s="127"/>
      <c r="AM40" s="127"/>
    </row>
    <row r="41" spans="1:39" s="75" customFormat="1" ht="15" customHeight="1" x14ac:dyDescent="0.25">
      <c r="A41" s="113" t="s">
        <v>837</v>
      </c>
      <c r="B41" s="137">
        <v>45365</v>
      </c>
      <c r="C41" s="137">
        <v>45400</v>
      </c>
      <c r="D41" s="78">
        <v>165024</v>
      </c>
      <c r="E41" s="79">
        <v>165497.45000000001</v>
      </c>
      <c r="F41" s="80"/>
      <c r="G41" s="81"/>
      <c r="H41" s="113"/>
      <c r="I41" s="137"/>
      <c r="J41" s="137"/>
      <c r="K41" s="80"/>
      <c r="L41" s="80"/>
      <c r="M41" s="130"/>
      <c r="N41" s="113"/>
      <c r="O41" s="113"/>
      <c r="P41" s="113"/>
      <c r="Q41" s="127"/>
      <c r="R41" s="127"/>
      <c r="S41" s="127"/>
      <c r="T41" s="138"/>
      <c r="U41" s="138"/>
      <c r="V41" s="127"/>
      <c r="W41" s="127"/>
      <c r="X41" s="127"/>
      <c r="Y41" s="127"/>
      <c r="Z41" s="127"/>
      <c r="AA41" s="127"/>
      <c r="AB41" s="127"/>
      <c r="AC41" s="127"/>
      <c r="AD41" s="127"/>
      <c r="AE41" s="127"/>
      <c r="AF41" s="127"/>
      <c r="AG41" s="127"/>
      <c r="AH41" s="127"/>
      <c r="AI41" s="127"/>
      <c r="AJ41" s="127"/>
      <c r="AK41" s="127"/>
      <c r="AL41" s="127"/>
      <c r="AM41" s="127"/>
    </row>
    <row r="42" spans="1:39" s="75" customFormat="1" ht="15" customHeight="1" x14ac:dyDescent="0.25">
      <c r="A42" s="113" t="s">
        <v>838</v>
      </c>
      <c r="B42" s="137">
        <v>45365</v>
      </c>
      <c r="C42" s="137">
        <v>45400</v>
      </c>
      <c r="D42" s="78">
        <v>298104</v>
      </c>
      <c r="E42" s="79">
        <v>299048.36</v>
      </c>
      <c r="F42" s="80"/>
      <c r="G42" s="81"/>
      <c r="H42" s="113"/>
      <c r="I42" s="137"/>
      <c r="J42" s="137"/>
      <c r="K42" s="80"/>
      <c r="L42" s="80"/>
      <c r="M42" s="130"/>
      <c r="N42" s="113"/>
      <c r="O42" s="113"/>
      <c r="P42" s="113"/>
      <c r="Q42" s="127"/>
      <c r="R42" s="127"/>
      <c r="S42" s="127"/>
      <c r="T42" s="138"/>
      <c r="U42" s="138"/>
      <c r="V42" s="127"/>
      <c r="W42" s="127"/>
      <c r="X42" s="127"/>
      <c r="Y42" s="127"/>
      <c r="Z42" s="127"/>
      <c r="AA42" s="127"/>
      <c r="AB42" s="127"/>
      <c r="AC42" s="127"/>
      <c r="AD42" s="127"/>
      <c r="AE42" s="127"/>
      <c r="AF42" s="127"/>
      <c r="AG42" s="127"/>
      <c r="AH42" s="127"/>
      <c r="AI42" s="127"/>
      <c r="AJ42" s="127"/>
      <c r="AK42" s="127"/>
      <c r="AL42" s="127"/>
      <c r="AM42" s="127"/>
    </row>
    <row r="43" spans="1:39" s="75" customFormat="1" ht="15" customHeight="1" x14ac:dyDescent="0.25">
      <c r="A43" s="113" t="s">
        <v>839</v>
      </c>
      <c r="B43" s="137">
        <v>45365</v>
      </c>
      <c r="C43" s="137">
        <v>45400</v>
      </c>
      <c r="D43" s="78">
        <v>38001.599999999999</v>
      </c>
      <c r="E43" s="79">
        <v>38116.370000000003</v>
      </c>
      <c r="F43" s="80"/>
      <c r="G43" s="81"/>
      <c r="H43" s="113"/>
      <c r="I43" s="137"/>
      <c r="J43" s="137"/>
      <c r="K43" s="80"/>
      <c r="L43" s="80"/>
      <c r="M43" s="130"/>
      <c r="N43" s="113"/>
      <c r="O43" s="113"/>
      <c r="P43" s="113"/>
      <c r="Q43" s="127"/>
      <c r="R43" s="127"/>
      <c r="S43" s="127"/>
      <c r="T43" s="138"/>
      <c r="U43" s="138"/>
      <c r="V43" s="127"/>
      <c r="W43" s="127"/>
      <c r="X43" s="127"/>
      <c r="Y43" s="127"/>
      <c r="Z43" s="127"/>
      <c r="AA43" s="127"/>
      <c r="AB43" s="127"/>
      <c r="AC43" s="127"/>
      <c r="AD43" s="127"/>
      <c r="AE43" s="127"/>
      <c r="AF43" s="127"/>
      <c r="AG43" s="127"/>
      <c r="AH43" s="127"/>
      <c r="AI43" s="127"/>
      <c r="AJ43" s="127"/>
      <c r="AK43" s="127"/>
      <c r="AL43" s="127"/>
      <c r="AM43" s="127"/>
    </row>
    <row r="44" spans="1:39" s="75" customFormat="1" ht="15" customHeight="1" x14ac:dyDescent="0.25">
      <c r="A44" s="113" t="s">
        <v>840</v>
      </c>
      <c r="B44" s="137">
        <v>45365</v>
      </c>
      <c r="C44" s="137">
        <v>45400</v>
      </c>
      <c r="D44" s="78">
        <v>195024</v>
      </c>
      <c r="E44" s="79">
        <v>195559.99</v>
      </c>
      <c r="F44" s="80"/>
      <c r="G44" s="81"/>
      <c r="H44" s="113"/>
      <c r="I44" s="137"/>
      <c r="J44" s="137"/>
      <c r="K44" s="80"/>
      <c r="L44" s="80"/>
      <c r="M44" s="130"/>
      <c r="N44" s="113"/>
      <c r="O44" s="113"/>
      <c r="P44" s="113"/>
      <c r="Q44" s="127"/>
      <c r="R44" s="127"/>
      <c r="S44" s="127"/>
      <c r="T44" s="138"/>
      <c r="U44" s="138"/>
      <c r="V44" s="127"/>
      <c r="W44" s="127"/>
      <c r="X44" s="127"/>
      <c r="Y44" s="127"/>
      <c r="Z44" s="127"/>
      <c r="AA44" s="127"/>
      <c r="AB44" s="127"/>
      <c r="AC44" s="127"/>
      <c r="AD44" s="127"/>
      <c r="AE44" s="127"/>
      <c r="AF44" s="127"/>
      <c r="AG44" s="127"/>
      <c r="AH44" s="127"/>
      <c r="AI44" s="127"/>
      <c r="AJ44" s="127"/>
      <c r="AK44" s="127"/>
      <c r="AL44" s="127"/>
      <c r="AM44" s="127"/>
    </row>
    <row r="45" spans="1:39" s="75" customFormat="1" ht="15" customHeight="1" x14ac:dyDescent="0.25">
      <c r="A45" s="113" t="s">
        <v>841</v>
      </c>
      <c r="B45" s="137">
        <v>45365</v>
      </c>
      <c r="C45" s="137">
        <v>45400</v>
      </c>
      <c r="D45" s="78">
        <v>201366</v>
      </c>
      <c r="E45" s="79">
        <v>201929.45</v>
      </c>
      <c r="F45" s="80"/>
      <c r="G45" s="81"/>
      <c r="H45" s="113"/>
      <c r="I45" s="137"/>
      <c r="J45" s="137"/>
      <c r="K45" s="80"/>
      <c r="L45" s="80"/>
      <c r="M45" s="130"/>
      <c r="N45" s="113"/>
      <c r="O45" s="113"/>
      <c r="P45" s="113"/>
      <c r="Q45" s="127"/>
      <c r="R45" s="127"/>
      <c r="S45" s="127"/>
      <c r="T45" s="138"/>
      <c r="U45" s="138"/>
      <c r="V45" s="127"/>
      <c r="W45" s="127"/>
      <c r="X45" s="127"/>
      <c r="Y45" s="127"/>
      <c r="Z45" s="127"/>
      <c r="AA45" s="127"/>
      <c r="AB45" s="127"/>
      <c r="AC45" s="127"/>
      <c r="AD45" s="127"/>
      <c r="AE45" s="127"/>
      <c r="AF45" s="127"/>
      <c r="AG45" s="127"/>
      <c r="AH45" s="127"/>
      <c r="AI45" s="127"/>
      <c r="AJ45" s="127"/>
      <c r="AK45" s="127"/>
      <c r="AL45" s="127"/>
      <c r="AM45" s="127"/>
    </row>
    <row r="46" spans="1:39" s="75" customFormat="1" ht="15" customHeight="1" x14ac:dyDescent="0.25">
      <c r="A46" s="113" t="s">
        <v>842</v>
      </c>
      <c r="B46" s="137">
        <v>45365</v>
      </c>
      <c r="C46" s="137">
        <v>45400</v>
      </c>
      <c r="D46" s="78">
        <v>120600</v>
      </c>
      <c r="E46" s="79">
        <v>120982.31</v>
      </c>
      <c r="F46" s="80"/>
      <c r="G46" s="81"/>
      <c r="H46" s="113"/>
      <c r="I46" s="137"/>
      <c r="J46" s="137"/>
      <c r="K46" s="80"/>
      <c r="L46" s="80"/>
      <c r="M46" s="130"/>
      <c r="N46" s="113"/>
      <c r="O46" s="113"/>
      <c r="P46" s="113"/>
      <c r="Q46" s="127"/>
      <c r="R46" s="127"/>
      <c r="S46" s="127"/>
      <c r="T46" s="138"/>
      <c r="U46" s="138"/>
      <c r="V46" s="127"/>
      <c r="W46" s="127"/>
      <c r="X46" s="127"/>
      <c r="Y46" s="127"/>
      <c r="Z46" s="127"/>
      <c r="AA46" s="127"/>
      <c r="AB46" s="127"/>
      <c r="AC46" s="127"/>
      <c r="AD46" s="127"/>
      <c r="AE46" s="127"/>
      <c r="AF46" s="127"/>
      <c r="AG46" s="127"/>
      <c r="AH46" s="127"/>
      <c r="AI46" s="127"/>
      <c r="AJ46" s="127"/>
      <c r="AK46" s="127"/>
      <c r="AL46" s="127"/>
      <c r="AM46" s="127"/>
    </row>
    <row r="47" spans="1:39" s="75" customFormat="1" ht="15" customHeight="1" x14ac:dyDescent="0.25">
      <c r="A47" s="113" t="s">
        <v>843</v>
      </c>
      <c r="B47" s="137">
        <v>45365</v>
      </c>
      <c r="C47" s="137">
        <v>45400</v>
      </c>
      <c r="D47" s="78">
        <v>205530</v>
      </c>
      <c r="E47" s="79">
        <v>206105.1</v>
      </c>
      <c r="F47" s="80"/>
      <c r="G47" s="81"/>
      <c r="H47" s="113"/>
      <c r="I47" s="137"/>
      <c r="J47" s="137"/>
      <c r="K47" s="80"/>
      <c r="L47" s="80"/>
      <c r="M47" s="130"/>
      <c r="N47" s="113"/>
      <c r="O47" s="113"/>
      <c r="P47" s="113"/>
      <c r="Q47" s="127"/>
      <c r="R47" s="127"/>
      <c r="S47" s="127"/>
      <c r="T47" s="138"/>
      <c r="U47" s="138"/>
      <c r="V47" s="127"/>
      <c r="W47" s="127"/>
      <c r="X47" s="127"/>
      <c r="Y47" s="127"/>
      <c r="Z47" s="127"/>
      <c r="AA47" s="127"/>
      <c r="AB47" s="127"/>
      <c r="AC47" s="127"/>
      <c r="AD47" s="127"/>
      <c r="AE47" s="127"/>
      <c r="AF47" s="127"/>
      <c r="AG47" s="127"/>
      <c r="AH47" s="127"/>
      <c r="AI47" s="127"/>
      <c r="AJ47" s="127"/>
      <c r="AK47" s="127"/>
      <c r="AL47" s="127"/>
      <c r="AM47" s="127"/>
    </row>
    <row r="48" spans="1:39" s="75" customFormat="1" ht="15" customHeight="1" x14ac:dyDescent="0.25">
      <c r="A48" s="113" t="s">
        <v>844</v>
      </c>
      <c r="B48" s="137">
        <v>45365</v>
      </c>
      <c r="C48" s="137">
        <v>45400</v>
      </c>
      <c r="D48" s="78">
        <v>4986168</v>
      </c>
      <c r="E48" s="79">
        <v>5000230.33</v>
      </c>
      <c r="F48" s="80"/>
      <c r="G48" s="81"/>
      <c r="H48" s="113"/>
      <c r="I48" s="137"/>
      <c r="J48" s="137"/>
      <c r="K48" s="80"/>
      <c r="L48" s="80"/>
      <c r="M48" s="130"/>
      <c r="N48" s="113"/>
      <c r="O48" s="113"/>
      <c r="P48" s="113"/>
      <c r="Q48" s="127"/>
      <c r="R48" s="127"/>
      <c r="S48" s="127"/>
      <c r="T48" s="138"/>
      <c r="U48" s="138"/>
      <c r="V48" s="127"/>
      <c r="W48" s="127"/>
      <c r="X48" s="127"/>
      <c r="Y48" s="127"/>
      <c r="Z48" s="127"/>
      <c r="AA48" s="127"/>
      <c r="AB48" s="127"/>
      <c r="AC48" s="127"/>
      <c r="AD48" s="127"/>
      <c r="AE48" s="127"/>
      <c r="AF48" s="127"/>
      <c r="AG48" s="127"/>
      <c r="AH48" s="127"/>
      <c r="AI48" s="127"/>
      <c r="AJ48" s="127"/>
      <c r="AK48" s="127"/>
      <c r="AL48" s="127"/>
      <c r="AM48" s="127"/>
    </row>
    <row r="49" spans="1:39" s="75" customFormat="1" ht="15" customHeight="1" x14ac:dyDescent="0.25">
      <c r="A49" s="113" t="s">
        <v>845</v>
      </c>
      <c r="B49" s="137">
        <v>45365</v>
      </c>
      <c r="C49" s="137">
        <v>45400</v>
      </c>
      <c r="D49" s="78">
        <v>603468</v>
      </c>
      <c r="E49" s="79">
        <v>605216.56999999995</v>
      </c>
      <c r="F49" s="80"/>
      <c r="G49" s="81"/>
      <c r="H49" s="113"/>
      <c r="I49" s="137"/>
      <c r="J49" s="137"/>
      <c r="K49" s="80"/>
      <c r="L49" s="80"/>
      <c r="M49" s="130"/>
      <c r="N49" s="113"/>
      <c r="O49" s="113"/>
      <c r="P49" s="113"/>
      <c r="Q49" s="127"/>
      <c r="R49" s="127"/>
      <c r="S49" s="127"/>
      <c r="T49" s="138"/>
      <c r="U49" s="138"/>
      <c r="V49" s="127"/>
      <c r="W49" s="127"/>
      <c r="X49" s="127"/>
      <c r="Y49" s="127"/>
      <c r="Z49" s="127"/>
      <c r="AA49" s="127"/>
      <c r="AB49" s="127"/>
      <c r="AC49" s="127"/>
      <c r="AD49" s="127"/>
      <c r="AE49" s="127"/>
      <c r="AF49" s="127"/>
      <c r="AG49" s="127"/>
      <c r="AH49" s="127"/>
      <c r="AI49" s="127"/>
      <c r="AJ49" s="127"/>
      <c r="AK49" s="127"/>
      <c r="AL49" s="127"/>
      <c r="AM49" s="127"/>
    </row>
    <row r="50" spans="1:39" s="75" customFormat="1" ht="15" customHeight="1" x14ac:dyDescent="0.25">
      <c r="A50" s="113" t="s">
        <v>846</v>
      </c>
      <c r="B50" s="137">
        <v>45365</v>
      </c>
      <c r="C50" s="137">
        <v>45400</v>
      </c>
      <c r="D50" s="78">
        <v>2234460</v>
      </c>
      <c r="E50" s="79">
        <v>2239158.2000000002</v>
      </c>
      <c r="F50" s="80"/>
      <c r="G50" s="81"/>
      <c r="H50" s="113"/>
      <c r="I50" s="137"/>
      <c r="J50" s="137"/>
      <c r="K50" s="80"/>
      <c r="L50" s="80"/>
      <c r="M50" s="130"/>
      <c r="N50" s="113"/>
      <c r="O50" s="113"/>
      <c r="P50" s="113"/>
      <c r="Q50" s="127"/>
      <c r="R50" s="127"/>
      <c r="S50" s="127"/>
      <c r="T50" s="138"/>
      <c r="U50" s="138"/>
      <c r="V50" s="127"/>
      <c r="W50" s="127"/>
      <c r="X50" s="127"/>
      <c r="Y50" s="127"/>
      <c r="Z50" s="127"/>
      <c r="AA50" s="127"/>
      <c r="AB50" s="127"/>
      <c r="AC50" s="127"/>
      <c r="AD50" s="127"/>
      <c r="AE50" s="127"/>
      <c r="AF50" s="127"/>
      <c r="AG50" s="127"/>
      <c r="AH50" s="127"/>
      <c r="AI50" s="127"/>
      <c r="AJ50" s="127"/>
      <c r="AK50" s="127"/>
      <c r="AL50" s="127"/>
      <c r="AM50" s="127"/>
    </row>
    <row r="51" spans="1:39" s="75" customFormat="1" ht="15" customHeight="1" x14ac:dyDescent="0.25">
      <c r="A51" s="113" t="s">
        <v>847</v>
      </c>
      <c r="B51" s="137">
        <v>45365</v>
      </c>
      <c r="C51" s="137">
        <v>45400</v>
      </c>
      <c r="D51" s="78">
        <v>4810830</v>
      </c>
      <c r="E51" s="79">
        <v>4824415.6399999997</v>
      </c>
      <c r="F51" s="80"/>
      <c r="G51" s="81"/>
      <c r="H51" s="113"/>
      <c r="I51" s="137"/>
      <c r="J51" s="137"/>
      <c r="K51" s="80"/>
      <c r="L51" s="80"/>
      <c r="M51" s="130"/>
      <c r="N51" s="113"/>
      <c r="O51" s="113"/>
      <c r="P51" s="113"/>
      <c r="Q51" s="127"/>
      <c r="R51" s="127"/>
      <c r="S51" s="127"/>
      <c r="T51" s="138"/>
      <c r="U51" s="138"/>
      <c r="V51" s="127"/>
      <c r="W51" s="127"/>
      <c r="X51" s="127"/>
      <c r="Y51" s="127"/>
      <c r="Z51" s="127"/>
      <c r="AA51" s="127"/>
      <c r="AB51" s="127"/>
      <c r="AC51" s="127"/>
      <c r="AD51" s="127"/>
      <c r="AE51" s="127"/>
      <c r="AF51" s="127"/>
      <c r="AG51" s="127"/>
      <c r="AH51" s="127"/>
      <c r="AI51" s="127"/>
      <c r="AJ51" s="127"/>
      <c r="AK51" s="127"/>
      <c r="AL51" s="127"/>
      <c r="AM51" s="127"/>
    </row>
    <row r="52" spans="1:39" s="75" customFormat="1" ht="15" customHeight="1" x14ac:dyDescent="0.25">
      <c r="A52" s="113" t="s">
        <v>848</v>
      </c>
      <c r="B52" s="137">
        <v>45365</v>
      </c>
      <c r="C52" s="137">
        <v>45400</v>
      </c>
      <c r="D52" s="78">
        <v>3128748.58</v>
      </c>
      <c r="E52" s="79">
        <v>3137323.67</v>
      </c>
      <c r="F52" s="80"/>
      <c r="G52" s="81"/>
      <c r="H52" s="113"/>
      <c r="I52" s="137"/>
      <c r="J52" s="137"/>
      <c r="K52" s="80"/>
      <c r="L52" s="80"/>
      <c r="M52" s="130"/>
      <c r="N52" s="113"/>
      <c r="O52" s="113"/>
      <c r="P52" s="113"/>
      <c r="Q52" s="127"/>
      <c r="R52" s="127"/>
      <c r="S52" s="127"/>
      <c r="T52" s="138"/>
      <c r="U52" s="138"/>
      <c r="V52" s="127"/>
      <c r="W52" s="127"/>
      <c r="X52" s="127"/>
      <c r="Y52" s="127"/>
      <c r="Z52" s="127"/>
      <c r="AA52" s="127"/>
      <c r="AB52" s="127"/>
      <c r="AC52" s="127"/>
      <c r="AD52" s="127"/>
      <c r="AE52" s="127"/>
      <c r="AF52" s="127"/>
      <c r="AG52" s="127"/>
      <c r="AH52" s="127"/>
      <c r="AI52" s="127"/>
      <c r="AJ52" s="127"/>
      <c r="AK52" s="127"/>
      <c r="AL52" s="127"/>
      <c r="AM52" s="127"/>
    </row>
    <row r="53" spans="1:39" s="75" customFormat="1" ht="15" customHeight="1" x14ac:dyDescent="0.25">
      <c r="A53" s="113" t="s">
        <v>849</v>
      </c>
      <c r="B53" s="137">
        <v>45372</v>
      </c>
      <c r="C53" s="160" t="s">
        <v>450</v>
      </c>
      <c r="D53" s="78">
        <v>1803717.07</v>
      </c>
      <c r="E53" s="79">
        <v>1805723.66</v>
      </c>
      <c r="F53" s="80"/>
      <c r="G53" s="81"/>
      <c r="H53" s="113"/>
      <c r="I53" s="137"/>
      <c r="J53" s="137"/>
      <c r="K53" s="80"/>
      <c r="L53" s="80"/>
      <c r="M53" s="130"/>
      <c r="N53" s="113"/>
      <c r="O53" s="113"/>
      <c r="P53" s="113"/>
      <c r="Q53" s="127"/>
      <c r="R53" s="127"/>
      <c r="S53" s="127"/>
      <c r="T53" s="138"/>
      <c r="U53" s="138"/>
      <c r="V53" s="127"/>
      <c r="W53" s="127"/>
      <c r="X53" s="127"/>
      <c r="Y53" s="127"/>
      <c r="Z53" s="127"/>
      <c r="AA53" s="127"/>
      <c r="AB53" s="127"/>
      <c r="AC53" s="127"/>
      <c r="AD53" s="127"/>
      <c r="AE53" s="127"/>
      <c r="AF53" s="127"/>
      <c r="AG53" s="127"/>
      <c r="AH53" s="127"/>
      <c r="AI53" s="127"/>
      <c r="AJ53" s="127"/>
      <c r="AK53" s="127"/>
      <c r="AL53" s="127"/>
      <c r="AM53" s="127"/>
    </row>
    <row r="54" spans="1:39" s="75" customFormat="1" ht="15" customHeight="1" x14ac:dyDescent="0.25">
      <c r="A54" s="113" t="s">
        <v>850</v>
      </c>
      <c r="B54" s="137">
        <v>45365</v>
      </c>
      <c r="C54" s="137">
        <v>45400</v>
      </c>
      <c r="D54" s="78">
        <v>470860.79999999999</v>
      </c>
      <c r="E54" s="79">
        <v>472214.2</v>
      </c>
      <c r="F54" s="80"/>
      <c r="G54" s="81"/>
      <c r="H54" s="113"/>
      <c r="I54" s="137"/>
      <c r="J54" s="137"/>
      <c r="K54" s="80"/>
      <c r="L54" s="80"/>
      <c r="M54" s="130"/>
      <c r="N54" s="113"/>
      <c r="O54" s="113"/>
      <c r="P54" s="113"/>
      <c r="Q54" s="127"/>
      <c r="R54" s="127"/>
      <c r="S54" s="127"/>
      <c r="T54" s="138"/>
      <c r="U54" s="138"/>
      <c r="V54" s="127"/>
      <c r="W54" s="127"/>
      <c r="X54" s="127"/>
      <c r="Y54" s="127"/>
      <c r="Z54" s="127"/>
      <c r="AA54" s="127"/>
      <c r="AB54" s="127"/>
      <c r="AC54" s="127"/>
      <c r="AD54" s="127"/>
      <c r="AE54" s="127"/>
      <c r="AF54" s="127"/>
      <c r="AG54" s="127"/>
      <c r="AH54" s="127"/>
      <c r="AI54" s="127"/>
      <c r="AJ54" s="127"/>
      <c r="AK54" s="127"/>
      <c r="AL54" s="127"/>
      <c r="AM54" s="127"/>
    </row>
    <row r="55" spans="1:39" s="75" customFormat="1" ht="15" customHeight="1" x14ac:dyDescent="0.25">
      <c r="A55" s="113" t="s">
        <v>851</v>
      </c>
      <c r="B55" s="137">
        <v>45365</v>
      </c>
      <c r="C55" s="137">
        <v>45400</v>
      </c>
      <c r="D55" s="78">
        <v>222870</v>
      </c>
      <c r="E55" s="79">
        <v>223505.19</v>
      </c>
      <c r="F55" s="80"/>
      <c r="G55" s="81"/>
      <c r="H55" s="113"/>
      <c r="I55" s="137"/>
      <c r="J55" s="137"/>
      <c r="K55" s="80"/>
      <c r="L55" s="80"/>
      <c r="M55" s="130"/>
      <c r="N55" s="113"/>
      <c r="O55" s="113"/>
      <c r="P55" s="113"/>
      <c r="Q55" s="127"/>
      <c r="R55" s="127"/>
      <c r="S55" s="127"/>
      <c r="T55" s="138"/>
      <c r="U55" s="138"/>
      <c r="V55" s="127"/>
      <c r="W55" s="127"/>
      <c r="X55" s="127"/>
      <c r="Y55" s="127"/>
      <c r="Z55" s="127"/>
      <c r="AA55" s="127"/>
      <c r="AB55" s="127"/>
      <c r="AC55" s="127"/>
      <c r="AD55" s="127"/>
      <c r="AE55" s="127"/>
      <c r="AF55" s="127"/>
      <c r="AG55" s="127"/>
      <c r="AH55" s="127"/>
      <c r="AI55" s="127"/>
      <c r="AJ55" s="127"/>
      <c r="AK55" s="127"/>
      <c r="AL55" s="127"/>
      <c r="AM55" s="127"/>
    </row>
    <row r="56" spans="1:39" s="75" customFormat="1" ht="15" customHeight="1" x14ac:dyDescent="0.25">
      <c r="A56" s="113" t="s">
        <v>852</v>
      </c>
      <c r="B56" s="137">
        <v>45365</v>
      </c>
      <c r="C56" s="137">
        <v>45400</v>
      </c>
      <c r="D56" s="78">
        <v>358998</v>
      </c>
      <c r="E56" s="79">
        <v>360021.17</v>
      </c>
      <c r="F56" s="80"/>
      <c r="G56" s="81"/>
      <c r="H56" s="113"/>
      <c r="I56" s="137"/>
      <c r="J56" s="137"/>
      <c r="K56" s="80"/>
      <c r="L56" s="80"/>
      <c r="M56" s="130"/>
      <c r="N56" s="113"/>
      <c r="O56" s="113"/>
      <c r="P56" s="113"/>
      <c r="Q56" s="127"/>
      <c r="R56" s="127"/>
      <c r="S56" s="127"/>
      <c r="T56" s="138"/>
      <c r="U56" s="138"/>
      <c r="V56" s="127"/>
      <c r="W56" s="127"/>
      <c r="X56" s="127"/>
      <c r="Y56" s="127"/>
      <c r="Z56" s="127"/>
      <c r="AA56" s="127"/>
      <c r="AB56" s="127"/>
      <c r="AC56" s="127"/>
      <c r="AD56" s="127"/>
      <c r="AE56" s="127"/>
      <c r="AF56" s="127"/>
      <c r="AG56" s="127"/>
      <c r="AH56" s="127"/>
      <c r="AI56" s="127"/>
      <c r="AJ56" s="127"/>
      <c r="AK56" s="127"/>
      <c r="AL56" s="127"/>
      <c r="AM56" s="127"/>
    </row>
    <row r="57" spans="1:39" s="75" customFormat="1" ht="15" customHeight="1" x14ac:dyDescent="0.25">
      <c r="A57" s="113" t="s">
        <v>853</v>
      </c>
      <c r="B57" s="137">
        <v>45365</v>
      </c>
      <c r="C57" s="137">
        <v>45400</v>
      </c>
      <c r="D57" s="78">
        <v>165528</v>
      </c>
      <c r="E57" s="79">
        <v>166064.4</v>
      </c>
      <c r="F57" s="80"/>
      <c r="G57" s="81"/>
      <c r="H57" s="113"/>
      <c r="I57" s="137"/>
      <c r="J57" s="137"/>
      <c r="K57" s="80"/>
      <c r="L57" s="80"/>
      <c r="M57" s="130"/>
      <c r="N57" s="113"/>
      <c r="O57" s="113"/>
      <c r="P57" s="113"/>
      <c r="Q57" s="127"/>
      <c r="R57" s="127"/>
      <c r="S57" s="127"/>
      <c r="T57" s="127"/>
      <c r="U57" s="127"/>
      <c r="V57" s="127"/>
      <c r="W57" s="127"/>
      <c r="X57" s="127"/>
      <c r="Y57" s="127"/>
      <c r="Z57" s="127"/>
      <c r="AA57" s="127"/>
      <c r="AB57" s="127"/>
      <c r="AC57" s="127"/>
      <c r="AD57" s="127"/>
      <c r="AE57" s="127"/>
      <c r="AF57" s="127"/>
      <c r="AG57" s="127"/>
      <c r="AH57" s="127"/>
      <c r="AI57" s="127"/>
      <c r="AJ57" s="127"/>
      <c r="AK57" s="127"/>
      <c r="AL57" s="127"/>
      <c r="AM57" s="127"/>
    </row>
    <row r="58" spans="1:39" s="75" customFormat="1" ht="15" customHeight="1" x14ac:dyDescent="0.25">
      <c r="A58" s="113" t="s">
        <v>854</v>
      </c>
      <c r="B58" s="137">
        <v>45365</v>
      </c>
      <c r="C58" s="137">
        <v>45400</v>
      </c>
      <c r="D58" s="78">
        <v>151596</v>
      </c>
      <c r="E58" s="79">
        <v>152089.21</v>
      </c>
      <c r="F58" s="80"/>
      <c r="G58" s="81"/>
      <c r="H58" s="113"/>
      <c r="I58" s="137"/>
      <c r="J58" s="137"/>
      <c r="K58" s="80"/>
      <c r="L58" s="80"/>
      <c r="M58" s="130"/>
      <c r="N58" s="113"/>
      <c r="O58" s="113"/>
      <c r="P58" s="113"/>
      <c r="Q58" s="127"/>
      <c r="R58" s="127"/>
      <c r="S58" s="127"/>
      <c r="T58" s="127"/>
      <c r="U58" s="127"/>
      <c r="V58" s="127"/>
      <c r="W58" s="127"/>
      <c r="X58" s="127"/>
      <c r="Y58" s="127"/>
      <c r="Z58" s="127"/>
      <c r="AA58" s="127"/>
      <c r="AB58" s="127"/>
      <c r="AC58" s="127"/>
      <c r="AD58" s="127"/>
      <c r="AE58" s="127"/>
      <c r="AF58" s="127"/>
      <c r="AG58" s="127"/>
      <c r="AH58" s="127"/>
      <c r="AI58" s="127"/>
      <c r="AJ58" s="127"/>
      <c r="AK58" s="127"/>
      <c r="AL58" s="127"/>
      <c r="AM58" s="127"/>
    </row>
    <row r="59" spans="1:39" s="75" customFormat="1" ht="15" customHeight="1" x14ac:dyDescent="0.25">
      <c r="A59" s="113" t="s">
        <v>855</v>
      </c>
      <c r="B59" s="137">
        <v>45365</v>
      </c>
      <c r="C59" s="137">
        <v>45400</v>
      </c>
      <c r="D59" s="78">
        <v>1742630.4</v>
      </c>
      <c r="E59" s="79">
        <v>1747646.69</v>
      </c>
      <c r="F59" s="80"/>
      <c r="G59" s="81"/>
      <c r="H59" s="113"/>
      <c r="I59" s="137"/>
      <c r="J59" s="137"/>
      <c r="K59" s="80"/>
      <c r="L59" s="80"/>
      <c r="M59" s="130"/>
      <c r="N59" s="113"/>
      <c r="O59" s="113"/>
      <c r="P59" s="113"/>
      <c r="Q59" s="127"/>
      <c r="R59" s="127"/>
      <c r="S59" s="127"/>
      <c r="T59" s="127"/>
      <c r="U59" s="127"/>
      <c r="V59" s="127"/>
      <c r="W59" s="127"/>
      <c r="X59" s="127"/>
      <c r="Y59" s="127"/>
      <c r="Z59" s="127"/>
      <c r="AA59" s="127"/>
      <c r="AB59" s="127"/>
      <c r="AC59" s="127"/>
      <c r="AD59" s="127"/>
      <c r="AE59" s="127"/>
      <c r="AF59" s="127"/>
      <c r="AG59" s="127"/>
      <c r="AH59" s="127"/>
      <c r="AI59" s="127"/>
      <c r="AJ59" s="127"/>
      <c r="AK59" s="127"/>
      <c r="AL59" s="127"/>
      <c r="AM59" s="127"/>
    </row>
    <row r="60" spans="1:39" s="75" customFormat="1" ht="15" customHeight="1" x14ac:dyDescent="0.25">
      <c r="A60" s="113" t="s">
        <v>856</v>
      </c>
      <c r="B60" s="137">
        <v>45377</v>
      </c>
      <c r="C60" s="160" t="s">
        <v>450</v>
      </c>
      <c r="D60" s="78">
        <v>671955.79</v>
      </c>
      <c r="E60" s="79">
        <v>672427.81</v>
      </c>
      <c r="F60" s="80"/>
      <c r="G60" s="81"/>
      <c r="H60" s="113"/>
      <c r="I60" s="137"/>
      <c r="J60" s="137"/>
      <c r="K60" s="80"/>
      <c r="L60" s="80"/>
      <c r="M60" s="130"/>
      <c r="N60" s="113"/>
      <c r="O60" s="113"/>
      <c r="P60" s="113"/>
      <c r="Q60" s="127"/>
      <c r="R60" s="127"/>
      <c r="S60" s="127"/>
      <c r="T60" s="127"/>
      <c r="U60" s="127"/>
      <c r="V60" s="127"/>
      <c r="W60" s="127"/>
      <c r="X60" s="127"/>
      <c r="Y60" s="127"/>
      <c r="Z60" s="127"/>
      <c r="AA60" s="127"/>
      <c r="AB60" s="127"/>
      <c r="AC60" s="127"/>
      <c r="AD60" s="127"/>
      <c r="AE60" s="127"/>
      <c r="AF60" s="127"/>
      <c r="AG60" s="127"/>
      <c r="AH60" s="127"/>
      <c r="AI60" s="127"/>
      <c r="AJ60" s="127"/>
      <c r="AK60" s="127"/>
      <c r="AL60" s="127"/>
      <c r="AM60" s="127"/>
    </row>
    <row r="61" spans="1:39" s="75" customFormat="1" ht="15" customHeight="1" x14ac:dyDescent="0.25">
      <c r="A61" s="113" t="s">
        <v>857</v>
      </c>
      <c r="B61" s="137">
        <v>45344</v>
      </c>
      <c r="C61" s="160" t="s">
        <v>450</v>
      </c>
      <c r="D61" s="78">
        <v>827757.56</v>
      </c>
      <c r="E61" s="79">
        <v>830877.71</v>
      </c>
      <c r="F61" s="80"/>
      <c r="G61" s="81"/>
      <c r="H61" s="113"/>
      <c r="I61" s="137"/>
      <c r="J61" s="137"/>
      <c r="K61" s="80"/>
      <c r="L61" s="80"/>
      <c r="M61" s="130"/>
      <c r="N61" s="113"/>
      <c r="O61" s="113"/>
      <c r="P61" s="113"/>
      <c r="Q61" s="127"/>
      <c r="R61" s="127"/>
      <c r="S61" s="127"/>
      <c r="T61" s="127"/>
      <c r="U61" s="127"/>
      <c r="V61" s="127"/>
      <c r="W61" s="127"/>
      <c r="X61" s="127"/>
      <c r="Y61" s="127"/>
      <c r="Z61" s="127"/>
      <c r="AA61" s="127"/>
      <c r="AB61" s="127"/>
      <c r="AC61" s="127"/>
      <c r="AD61" s="127"/>
      <c r="AE61" s="127"/>
      <c r="AF61" s="127"/>
      <c r="AG61" s="127"/>
      <c r="AH61" s="127"/>
      <c r="AI61" s="127"/>
      <c r="AJ61" s="127"/>
      <c r="AK61" s="127"/>
      <c r="AL61" s="127"/>
      <c r="AM61" s="127"/>
    </row>
    <row r="62" spans="1:39" s="75" customFormat="1" ht="15" customHeight="1" x14ac:dyDescent="0.25">
      <c r="A62" s="113" t="s">
        <v>858</v>
      </c>
      <c r="B62" s="137">
        <v>45365</v>
      </c>
      <c r="C62" s="137">
        <v>45400</v>
      </c>
      <c r="D62" s="78">
        <v>846694.91</v>
      </c>
      <c r="E62" s="79">
        <v>849417.37</v>
      </c>
      <c r="F62" s="80"/>
      <c r="G62" s="81"/>
      <c r="H62" s="113"/>
      <c r="I62" s="137"/>
      <c r="J62" s="137"/>
      <c r="K62" s="80"/>
      <c r="L62" s="80"/>
      <c r="M62" s="130"/>
      <c r="N62" s="113"/>
      <c r="O62" s="113"/>
      <c r="P62" s="113"/>
      <c r="Q62" s="127"/>
      <c r="R62" s="127"/>
      <c r="S62" s="127"/>
      <c r="T62" s="127"/>
      <c r="U62" s="127"/>
      <c r="V62" s="127"/>
      <c r="W62" s="127"/>
      <c r="X62" s="127"/>
      <c r="Y62" s="127"/>
      <c r="Z62" s="127"/>
      <c r="AA62" s="127"/>
      <c r="AB62" s="127"/>
      <c r="AC62" s="127"/>
      <c r="AD62" s="127"/>
      <c r="AE62" s="127"/>
      <c r="AF62" s="127"/>
      <c r="AG62" s="127"/>
      <c r="AH62" s="127"/>
      <c r="AI62" s="127"/>
      <c r="AJ62" s="127"/>
      <c r="AK62" s="127"/>
      <c r="AL62" s="127"/>
      <c r="AM62" s="127"/>
    </row>
    <row r="63" spans="1:39" s="75" customFormat="1" ht="15" customHeight="1" x14ac:dyDescent="0.25">
      <c r="A63" s="113" t="s">
        <v>859</v>
      </c>
      <c r="B63" s="137">
        <v>45365</v>
      </c>
      <c r="C63" s="137">
        <v>45400</v>
      </c>
      <c r="D63" s="78">
        <v>42660</v>
      </c>
      <c r="E63" s="79">
        <v>42792.46</v>
      </c>
      <c r="F63" s="80"/>
      <c r="G63" s="81"/>
      <c r="H63" s="113"/>
      <c r="I63" s="137"/>
      <c r="J63" s="137"/>
      <c r="K63" s="80"/>
      <c r="L63" s="80"/>
      <c r="M63" s="130"/>
      <c r="N63" s="113"/>
      <c r="O63" s="113"/>
      <c r="P63" s="113"/>
      <c r="Q63" s="127"/>
      <c r="R63" s="127"/>
      <c r="S63" s="127"/>
      <c r="T63" s="127"/>
      <c r="U63" s="127"/>
      <c r="V63" s="127"/>
      <c r="W63" s="127"/>
      <c r="X63" s="127"/>
      <c r="Y63" s="127"/>
      <c r="Z63" s="127"/>
      <c r="AA63" s="127"/>
      <c r="AB63" s="127"/>
      <c r="AC63" s="127"/>
      <c r="AD63" s="127"/>
      <c r="AE63" s="127"/>
      <c r="AF63" s="127"/>
      <c r="AG63" s="127"/>
      <c r="AH63" s="127"/>
      <c r="AI63" s="127"/>
      <c r="AJ63" s="127"/>
      <c r="AK63" s="127"/>
      <c r="AL63" s="127"/>
      <c r="AM63" s="127"/>
    </row>
    <row r="64" spans="1:39" s="75" customFormat="1" ht="15" customHeight="1" x14ac:dyDescent="0.25">
      <c r="A64" s="113" t="s">
        <v>860</v>
      </c>
      <c r="B64" s="137">
        <v>45363</v>
      </c>
      <c r="C64" s="137">
        <v>45400</v>
      </c>
      <c r="D64" s="78">
        <v>110120</v>
      </c>
      <c r="E64" s="79">
        <v>110388.94</v>
      </c>
      <c r="F64" s="80"/>
      <c r="G64" s="81"/>
      <c r="H64" s="113"/>
      <c r="I64" s="137"/>
      <c r="J64" s="137"/>
      <c r="K64" s="80"/>
      <c r="L64" s="80"/>
      <c r="M64" s="130"/>
      <c r="N64" s="113"/>
      <c r="O64" s="113"/>
      <c r="P64" s="113"/>
      <c r="Q64" s="127"/>
      <c r="R64" s="127"/>
      <c r="S64" s="127"/>
      <c r="T64" s="127"/>
      <c r="U64" s="127"/>
      <c r="V64" s="127"/>
      <c r="W64" s="127"/>
      <c r="X64" s="127"/>
      <c r="Y64" s="127"/>
      <c r="Z64" s="127"/>
      <c r="AA64" s="127"/>
      <c r="AB64" s="127"/>
      <c r="AC64" s="127"/>
      <c r="AD64" s="127"/>
      <c r="AE64" s="127"/>
      <c r="AF64" s="127"/>
      <c r="AG64" s="127"/>
      <c r="AH64" s="127"/>
      <c r="AI64" s="127"/>
      <c r="AJ64" s="127"/>
      <c r="AK64" s="127"/>
      <c r="AL64" s="127"/>
      <c r="AM64" s="127"/>
    </row>
    <row r="65" spans="1:39" s="75" customFormat="1" ht="15" customHeight="1" x14ac:dyDescent="0.25">
      <c r="A65" s="113" t="s">
        <v>861</v>
      </c>
      <c r="B65" s="137">
        <v>45365</v>
      </c>
      <c r="C65" s="137">
        <v>45400</v>
      </c>
      <c r="D65" s="78">
        <v>18324</v>
      </c>
      <c r="E65" s="79">
        <v>18379.599999999999</v>
      </c>
      <c r="F65" s="80"/>
      <c r="G65" s="81"/>
      <c r="H65" s="113"/>
      <c r="I65" s="137"/>
      <c r="J65" s="137"/>
      <c r="K65" s="80"/>
      <c r="L65" s="80"/>
      <c r="M65" s="130"/>
      <c r="N65" s="113"/>
      <c r="O65" s="113"/>
      <c r="P65" s="113"/>
      <c r="Q65" s="127"/>
      <c r="R65" s="127"/>
      <c r="S65" s="127"/>
      <c r="T65" s="127"/>
      <c r="U65" s="127"/>
      <c r="V65" s="127"/>
      <c r="W65" s="127"/>
      <c r="X65" s="127"/>
      <c r="Y65" s="127"/>
      <c r="Z65" s="127"/>
      <c r="AA65" s="127"/>
      <c r="AB65" s="127"/>
      <c r="AC65" s="127"/>
      <c r="AD65" s="127"/>
      <c r="AE65" s="127"/>
      <c r="AF65" s="127"/>
      <c r="AG65" s="127"/>
      <c r="AH65" s="127"/>
      <c r="AI65" s="127"/>
      <c r="AJ65" s="127"/>
      <c r="AK65" s="127"/>
      <c r="AL65" s="127"/>
      <c r="AM65" s="127"/>
    </row>
    <row r="66" spans="1:39" s="75" customFormat="1" ht="15" customHeight="1" x14ac:dyDescent="0.25">
      <c r="A66" s="113" t="s">
        <v>862</v>
      </c>
      <c r="B66" s="137">
        <v>45365</v>
      </c>
      <c r="C66" s="137">
        <v>45400</v>
      </c>
      <c r="D66" s="78">
        <v>28692</v>
      </c>
      <c r="E66" s="79">
        <v>28746.81</v>
      </c>
      <c r="F66" s="80"/>
      <c r="G66" s="81"/>
      <c r="H66" s="113"/>
      <c r="I66" s="137"/>
      <c r="J66" s="137"/>
      <c r="K66" s="80"/>
      <c r="L66" s="80"/>
      <c r="M66" s="130"/>
      <c r="N66" s="113"/>
      <c r="O66" s="113"/>
      <c r="P66" s="113"/>
      <c r="Q66" s="127"/>
      <c r="R66" s="127"/>
      <c r="S66" s="127"/>
      <c r="T66" s="127"/>
      <c r="U66" s="127"/>
      <c r="V66" s="127"/>
      <c r="W66" s="127"/>
      <c r="X66" s="127"/>
      <c r="Y66" s="127"/>
      <c r="Z66" s="127"/>
      <c r="AA66" s="127"/>
      <c r="AB66" s="127"/>
      <c r="AC66" s="127"/>
      <c r="AD66" s="127"/>
      <c r="AE66" s="127"/>
      <c r="AF66" s="127"/>
      <c r="AG66" s="127"/>
      <c r="AH66" s="127"/>
      <c r="AI66" s="127"/>
      <c r="AJ66" s="127"/>
      <c r="AK66" s="127"/>
      <c r="AL66" s="127"/>
      <c r="AM66" s="127"/>
    </row>
    <row r="67" spans="1:39" s="75" customFormat="1" ht="15" customHeight="1" x14ac:dyDescent="0.25">
      <c r="A67" s="113" t="s">
        <v>863</v>
      </c>
      <c r="B67" s="137">
        <v>45363</v>
      </c>
      <c r="C67" s="137">
        <v>45400</v>
      </c>
      <c r="D67" s="78">
        <v>27620</v>
      </c>
      <c r="E67" s="79">
        <v>27707.13</v>
      </c>
      <c r="F67" s="80"/>
      <c r="G67" s="81"/>
      <c r="H67" s="113"/>
      <c r="I67" s="137"/>
      <c r="J67" s="137"/>
      <c r="K67" s="80"/>
      <c r="L67" s="80"/>
      <c r="M67" s="130"/>
      <c r="N67" s="113"/>
      <c r="O67" s="113"/>
      <c r="P67" s="113"/>
      <c r="Q67" s="127"/>
      <c r="R67" s="127"/>
      <c r="S67" s="127"/>
      <c r="T67" s="127"/>
      <c r="U67" s="127"/>
      <c r="V67" s="127"/>
      <c r="W67" s="127"/>
      <c r="X67" s="127"/>
      <c r="Y67" s="127"/>
      <c r="Z67" s="127"/>
      <c r="AA67" s="127"/>
      <c r="AB67" s="127"/>
      <c r="AC67" s="127"/>
      <c r="AD67" s="127"/>
      <c r="AE67" s="127"/>
      <c r="AF67" s="127"/>
      <c r="AG67" s="127"/>
      <c r="AH67" s="127"/>
      <c r="AI67" s="127"/>
      <c r="AJ67" s="127"/>
      <c r="AK67" s="127"/>
      <c r="AL67" s="127"/>
      <c r="AM67" s="127"/>
    </row>
    <row r="68" spans="1:39" s="75" customFormat="1" ht="15" customHeight="1" x14ac:dyDescent="0.25">
      <c r="A68" s="113" t="s">
        <v>864</v>
      </c>
      <c r="B68" s="137">
        <v>45365</v>
      </c>
      <c r="C68" s="137">
        <v>45400</v>
      </c>
      <c r="D68" s="78">
        <v>25848</v>
      </c>
      <c r="E68" s="79">
        <v>25919.84</v>
      </c>
      <c r="F68" s="80"/>
      <c r="G68" s="81"/>
      <c r="H68" s="113"/>
      <c r="I68" s="137"/>
      <c r="J68" s="137"/>
      <c r="K68" s="80"/>
      <c r="L68" s="80"/>
      <c r="M68" s="130"/>
      <c r="N68" s="113"/>
      <c r="O68" s="113"/>
      <c r="P68" s="113"/>
      <c r="Q68" s="127"/>
      <c r="R68" s="127"/>
      <c r="S68" s="127"/>
      <c r="T68" s="127"/>
      <c r="U68" s="127"/>
      <c r="V68" s="127"/>
      <c r="W68" s="127"/>
      <c r="X68" s="127"/>
      <c r="Y68" s="127"/>
      <c r="Z68" s="127"/>
      <c r="AA68" s="127"/>
      <c r="AB68" s="127"/>
      <c r="AC68" s="127"/>
      <c r="AD68" s="127"/>
      <c r="AE68" s="127"/>
      <c r="AF68" s="127"/>
      <c r="AG68" s="127"/>
      <c r="AH68" s="127"/>
      <c r="AI68" s="127"/>
      <c r="AJ68" s="127"/>
      <c r="AK68" s="127"/>
      <c r="AL68" s="127"/>
      <c r="AM68" s="127"/>
    </row>
    <row r="69" spans="1:39" s="75" customFormat="1" ht="15" customHeight="1" x14ac:dyDescent="0.25">
      <c r="A69" s="113" t="s">
        <v>865</v>
      </c>
      <c r="B69" s="137">
        <v>45363</v>
      </c>
      <c r="C69" s="137">
        <v>45400</v>
      </c>
      <c r="D69" s="78">
        <v>181072</v>
      </c>
      <c r="E69" s="79">
        <v>181409.02</v>
      </c>
      <c r="F69" s="80"/>
      <c r="G69" s="81"/>
      <c r="H69" s="113"/>
      <c r="I69" s="137"/>
      <c r="J69" s="137"/>
      <c r="K69" s="80"/>
      <c r="L69" s="80"/>
      <c r="M69" s="130"/>
      <c r="N69" s="113"/>
      <c r="O69" s="113"/>
      <c r="P69" s="113"/>
      <c r="Q69" s="127"/>
      <c r="R69" s="127"/>
      <c r="S69" s="127"/>
      <c r="T69" s="127"/>
      <c r="U69" s="127"/>
      <c r="V69" s="127"/>
      <c r="W69" s="127"/>
      <c r="X69" s="127"/>
      <c r="Y69" s="127"/>
      <c r="Z69" s="127"/>
      <c r="AA69" s="127"/>
      <c r="AB69" s="127"/>
      <c r="AC69" s="127"/>
      <c r="AD69" s="127"/>
      <c r="AE69" s="127"/>
      <c r="AF69" s="127"/>
      <c r="AG69" s="127"/>
      <c r="AH69" s="127"/>
      <c r="AI69" s="127"/>
      <c r="AJ69" s="127"/>
      <c r="AK69" s="127"/>
      <c r="AL69" s="127"/>
      <c r="AM69" s="127"/>
    </row>
    <row r="70" spans="1:39" s="75" customFormat="1" ht="15" customHeight="1" x14ac:dyDescent="0.25">
      <c r="A70" s="113" t="s">
        <v>394</v>
      </c>
      <c r="B70" s="137">
        <v>45382</v>
      </c>
      <c r="C70" s="137">
        <v>45382</v>
      </c>
      <c r="D70" s="78">
        <v>0</v>
      </c>
      <c r="E70" s="79">
        <v>0</v>
      </c>
      <c r="F70" s="80"/>
      <c r="G70" s="81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27"/>
      <c r="U70" s="127"/>
      <c r="V70" s="127"/>
      <c r="W70" s="127"/>
      <c r="X70" s="127"/>
      <c r="Y70" s="127"/>
      <c r="Z70" s="127"/>
      <c r="AA70" s="127"/>
      <c r="AB70" s="127"/>
      <c r="AC70" s="127"/>
      <c r="AD70" s="127"/>
      <c r="AE70" s="127"/>
      <c r="AF70" s="127"/>
      <c r="AG70" s="127"/>
      <c r="AH70" s="127"/>
      <c r="AI70" s="127"/>
      <c r="AJ70" s="127"/>
      <c r="AK70" s="127"/>
      <c r="AL70" s="127"/>
      <c r="AM70" s="127"/>
    </row>
    <row r="71" spans="1:39" s="75" customFormat="1" ht="15" customHeight="1" x14ac:dyDescent="0.25">
      <c r="A71" s="113" t="s">
        <v>392</v>
      </c>
      <c r="B71" s="139">
        <v>45382</v>
      </c>
      <c r="C71" s="137">
        <v>45382</v>
      </c>
      <c r="D71" s="78">
        <v>2325830.9900000002</v>
      </c>
      <c r="E71" s="78">
        <v>2325830.9900000002</v>
      </c>
      <c r="F71" s="80"/>
      <c r="G71" s="13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27"/>
      <c r="U71" s="127"/>
      <c r="V71" s="127"/>
      <c r="W71" s="127"/>
      <c r="X71" s="127"/>
      <c r="Y71" s="127"/>
      <c r="Z71" s="127"/>
      <c r="AA71" s="127"/>
      <c r="AB71" s="127"/>
      <c r="AC71" s="127"/>
      <c r="AD71" s="127"/>
      <c r="AE71" s="127"/>
      <c r="AF71" s="127"/>
      <c r="AG71" s="127"/>
      <c r="AH71" s="127"/>
      <c r="AI71" s="127"/>
      <c r="AJ71" s="127"/>
      <c r="AK71" s="127"/>
      <c r="AL71" s="127"/>
      <c r="AM71" s="127"/>
    </row>
    <row r="72" spans="1:39" s="75" customFormat="1" ht="15" customHeight="1" x14ac:dyDescent="0.25">
      <c r="A72" s="113"/>
      <c r="B72" s="113"/>
      <c r="C72" s="113"/>
      <c r="D72" s="113"/>
      <c r="E72" s="80"/>
      <c r="F72" s="80"/>
      <c r="G72" s="13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27"/>
      <c r="U72" s="127"/>
      <c r="V72" s="127"/>
      <c r="W72" s="127"/>
      <c r="X72" s="127"/>
      <c r="Y72" s="127"/>
      <c r="Z72" s="127"/>
      <c r="AA72" s="127"/>
      <c r="AB72" s="127"/>
      <c r="AC72" s="127"/>
      <c r="AD72" s="127"/>
      <c r="AE72" s="127"/>
      <c r="AF72" s="127"/>
      <c r="AG72" s="127"/>
      <c r="AH72" s="127"/>
      <c r="AI72" s="127"/>
      <c r="AJ72" s="127"/>
      <c r="AK72" s="127"/>
      <c r="AL72" s="127"/>
      <c r="AM72" s="127"/>
    </row>
    <row r="73" spans="1:39" s="75" customFormat="1" ht="15" customHeight="1" x14ac:dyDescent="0.25">
      <c r="A73" s="113" t="str">
        <f>"MMF Unpaid Int Due to "&amp;MONTH($B$3)&amp;"/"&amp;DAY($B$3)</f>
        <v>MMF Unpaid Int Due to 3/31</v>
      </c>
      <c r="B73" s="113"/>
      <c r="C73" s="113" t="s">
        <v>419</v>
      </c>
      <c r="D73" s="140">
        <v>12758.82</v>
      </c>
      <c r="E73" s="82">
        <v>12758.82</v>
      </c>
      <c r="F73" s="80"/>
      <c r="G73" s="13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27"/>
      <c r="U73" s="127"/>
      <c r="V73" s="127"/>
      <c r="W73" s="127"/>
      <c r="X73" s="127"/>
      <c r="Y73" s="127"/>
      <c r="Z73" s="127"/>
      <c r="AA73" s="127"/>
      <c r="AB73" s="127"/>
      <c r="AC73" s="127"/>
      <c r="AD73" s="127"/>
      <c r="AE73" s="127"/>
      <c r="AF73" s="127"/>
      <c r="AG73" s="127"/>
      <c r="AH73" s="127"/>
      <c r="AI73" s="127"/>
      <c r="AJ73" s="127"/>
      <c r="AK73" s="127"/>
      <c r="AL73" s="127"/>
      <c r="AM73" s="127"/>
    </row>
    <row r="74" spans="1:39" s="75" customFormat="1" ht="15" customHeight="1" x14ac:dyDescent="0.25">
      <c r="A74" s="113" t="str">
        <f>"MMF Unpaid Int Due to "&amp;MONTH($B$3)&amp;"/"&amp;DAY($B$3)</f>
        <v>MMF Unpaid Int Due to 3/31</v>
      </c>
      <c r="B74" s="113"/>
      <c r="C74" s="113" t="s">
        <v>420</v>
      </c>
      <c r="D74" s="140">
        <v>47.03</v>
      </c>
      <c r="E74" s="82">
        <v>47.03</v>
      </c>
      <c r="F74" s="80"/>
      <c r="G74" s="13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27"/>
      <c r="U74" s="127"/>
      <c r="V74" s="127"/>
      <c r="W74" s="127"/>
      <c r="X74" s="127"/>
      <c r="Y74" s="127"/>
      <c r="Z74" s="127"/>
      <c r="AA74" s="127"/>
      <c r="AB74" s="127"/>
      <c r="AC74" s="127"/>
      <c r="AD74" s="127"/>
      <c r="AE74" s="127"/>
      <c r="AF74" s="127"/>
      <c r="AG74" s="127"/>
      <c r="AH74" s="127"/>
      <c r="AI74" s="127"/>
      <c r="AJ74" s="127"/>
      <c r="AK74" s="127"/>
      <c r="AL74" s="127"/>
      <c r="AM74" s="127"/>
    </row>
    <row r="75" spans="1:39" s="75" customFormat="1" ht="15" customHeight="1" x14ac:dyDescent="0.25">
      <c r="A75" s="113" t="s">
        <v>421</v>
      </c>
      <c r="B75" s="113"/>
      <c r="C75" s="113" t="s">
        <v>421</v>
      </c>
      <c r="D75" s="140">
        <v>0</v>
      </c>
      <c r="E75" s="82">
        <v>0</v>
      </c>
      <c r="F75" s="80"/>
      <c r="G75" s="13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27"/>
      <c r="U75" s="127"/>
      <c r="V75" s="127"/>
      <c r="W75" s="127"/>
      <c r="X75" s="127"/>
      <c r="Y75" s="127"/>
      <c r="Z75" s="127"/>
      <c r="AA75" s="127"/>
      <c r="AB75" s="127"/>
      <c r="AC75" s="127"/>
      <c r="AD75" s="127"/>
      <c r="AE75" s="127"/>
      <c r="AF75" s="127"/>
      <c r="AG75" s="127"/>
      <c r="AH75" s="127"/>
      <c r="AI75" s="127"/>
      <c r="AJ75" s="127"/>
      <c r="AK75" s="127"/>
      <c r="AL75" s="127"/>
      <c r="AM75" s="127"/>
    </row>
    <row r="76" spans="1:39" s="75" customFormat="1" ht="15" customHeight="1" x14ac:dyDescent="0.25">
      <c r="A76" s="113" t="str">
        <f>"MMF Unpaid Int Due to "&amp;MONTH($B$3)&amp;"/"&amp;DAY($B$3)</f>
        <v>MMF Unpaid Int Due to 3/31</v>
      </c>
      <c r="B76" s="113"/>
      <c r="C76" s="113" t="s">
        <v>422</v>
      </c>
      <c r="D76" s="140">
        <v>2336.6</v>
      </c>
      <c r="E76" s="82">
        <v>2336.6</v>
      </c>
      <c r="F76" s="80"/>
      <c r="G76" s="13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27"/>
      <c r="U76" s="127"/>
      <c r="V76" s="127"/>
      <c r="W76" s="127"/>
      <c r="X76" s="127"/>
      <c r="Y76" s="127"/>
      <c r="Z76" s="127"/>
      <c r="AA76" s="127"/>
      <c r="AB76" s="127"/>
      <c r="AC76" s="127"/>
      <c r="AD76" s="127"/>
      <c r="AE76" s="127"/>
      <c r="AF76" s="127"/>
      <c r="AG76" s="127"/>
      <c r="AH76" s="127"/>
      <c r="AI76" s="127"/>
      <c r="AJ76" s="127"/>
      <c r="AK76" s="127"/>
      <c r="AL76" s="127"/>
      <c r="AM76" s="127"/>
    </row>
    <row r="77" spans="1:39" s="75" customFormat="1" ht="15" customHeight="1" x14ac:dyDescent="0.25">
      <c r="A77" s="141" t="str">
        <f>"MMF Unpaid Int Due to "&amp;MONTH($B$3)&amp;"/"&amp;DAY($B$3)</f>
        <v>MMF Unpaid Int Due to 3/31</v>
      </c>
      <c r="B77" s="141"/>
      <c r="C77" s="141" t="s">
        <v>423</v>
      </c>
      <c r="D77" s="142">
        <v>2.34</v>
      </c>
      <c r="E77" s="83">
        <v>2.34</v>
      </c>
      <c r="F77" s="80"/>
      <c r="G77" s="133"/>
      <c r="H77" s="141"/>
      <c r="I77" s="113"/>
      <c r="J77" s="113"/>
      <c r="K77" s="113"/>
      <c r="L77" s="84"/>
      <c r="M77" s="113"/>
      <c r="N77" s="113"/>
      <c r="O77" s="113"/>
      <c r="P77" s="113"/>
      <c r="Q77" s="113"/>
      <c r="R77" s="113"/>
      <c r="S77" s="143"/>
      <c r="T77" s="127"/>
      <c r="U77" s="127"/>
      <c r="V77" s="127"/>
      <c r="W77" s="127"/>
      <c r="X77" s="127"/>
      <c r="Y77" s="127"/>
      <c r="Z77" s="127"/>
      <c r="AA77" s="127"/>
      <c r="AB77" s="127"/>
      <c r="AC77" s="127"/>
      <c r="AD77" s="127"/>
      <c r="AE77" s="127"/>
      <c r="AF77" s="127"/>
      <c r="AG77" s="127"/>
      <c r="AH77" s="127"/>
      <c r="AI77" s="127"/>
      <c r="AJ77" s="127"/>
      <c r="AK77" s="127"/>
      <c r="AL77" s="127"/>
      <c r="AM77" s="127"/>
    </row>
    <row r="78" spans="1:39" s="75" customFormat="1" ht="15" customHeight="1" x14ac:dyDescent="0.3">
      <c r="A78" s="144" t="s">
        <v>424</v>
      </c>
      <c r="B78" s="144"/>
      <c r="C78" s="144"/>
      <c r="D78" s="144"/>
      <c r="E78" s="85">
        <f>SUM(E10:E77)</f>
        <v>115032426.05999997</v>
      </c>
      <c r="F78" s="85"/>
      <c r="G78" s="145"/>
      <c r="H78" s="144"/>
      <c r="I78" s="144"/>
      <c r="J78" s="144"/>
      <c r="K78" s="144"/>
      <c r="L78" s="85"/>
      <c r="M78" s="144"/>
      <c r="N78" s="144"/>
      <c r="O78" s="113"/>
      <c r="P78" s="113"/>
      <c r="Q78" s="113"/>
      <c r="R78" s="113"/>
      <c r="S78" s="143"/>
      <c r="T78" s="127"/>
      <c r="U78" s="127"/>
      <c r="V78" s="127"/>
      <c r="W78" s="127"/>
      <c r="X78" s="127"/>
      <c r="Y78" s="127"/>
      <c r="Z78" s="127"/>
      <c r="AA78" s="127"/>
      <c r="AB78" s="127"/>
      <c r="AC78" s="127"/>
      <c r="AD78" s="127"/>
      <c r="AE78" s="127"/>
      <c r="AF78" s="127"/>
      <c r="AG78" s="127"/>
      <c r="AH78" s="127"/>
      <c r="AI78" s="127"/>
      <c r="AJ78" s="127"/>
      <c r="AK78" s="127"/>
      <c r="AL78" s="127"/>
      <c r="AM78" s="127"/>
    </row>
    <row r="79" spans="1:39" s="75" customFormat="1" ht="15" customHeight="1" x14ac:dyDescent="0.3">
      <c r="A79" s="144"/>
      <c r="B79" s="144"/>
      <c r="C79" s="144"/>
      <c r="D79" s="144"/>
      <c r="E79" s="85"/>
      <c r="F79" s="85"/>
      <c r="G79" s="145"/>
      <c r="H79" s="144"/>
      <c r="I79" s="144"/>
      <c r="J79" s="144"/>
      <c r="K79" s="144"/>
      <c r="L79" s="85"/>
      <c r="M79" s="144"/>
      <c r="N79" s="144"/>
      <c r="O79" s="113"/>
      <c r="P79" s="113"/>
      <c r="Q79" s="113"/>
      <c r="R79" s="113"/>
      <c r="S79" s="143"/>
      <c r="T79" s="127"/>
      <c r="U79" s="127"/>
      <c r="V79" s="127"/>
      <c r="W79" s="127"/>
      <c r="X79" s="127"/>
      <c r="Y79" s="127"/>
      <c r="Z79" s="127"/>
      <c r="AA79" s="127"/>
      <c r="AB79" s="127"/>
      <c r="AC79" s="127"/>
      <c r="AD79" s="127"/>
      <c r="AE79" s="127"/>
      <c r="AF79" s="127"/>
      <c r="AG79" s="127"/>
      <c r="AH79" s="127"/>
      <c r="AI79" s="127"/>
      <c r="AJ79" s="127"/>
      <c r="AK79" s="127"/>
      <c r="AL79" s="127"/>
      <c r="AM79" s="127"/>
    </row>
    <row r="80" spans="1:39" s="75" customFormat="1" ht="15" customHeight="1" x14ac:dyDescent="0.3">
      <c r="A80" s="144"/>
      <c r="B80" s="178" t="s">
        <v>425</v>
      </c>
      <c r="C80" s="179"/>
      <c r="D80" s="179"/>
      <c r="E80" s="180"/>
      <c r="F80" s="85"/>
      <c r="G80" s="145"/>
      <c r="H80" s="144"/>
      <c r="I80" s="144"/>
      <c r="J80" s="144"/>
      <c r="K80" s="144"/>
      <c r="L80" s="85"/>
      <c r="M80" s="144"/>
      <c r="N80" s="144"/>
      <c r="O80" s="113"/>
      <c r="P80" s="113"/>
      <c r="Q80" s="113"/>
      <c r="R80" s="113"/>
      <c r="S80" s="143"/>
      <c r="T80" s="127"/>
      <c r="U80" s="127"/>
      <c r="V80" s="127"/>
      <c r="W80" s="127"/>
      <c r="X80" s="127"/>
      <c r="Y80" s="127"/>
      <c r="Z80" s="127"/>
      <c r="AA80" s="127"/>
      <c r="AB80" s="127"/>
      <c r="AC80" s="127"/>
      <c r="AD80" s="127"/>
      <c r="AE80" s="127"/>
      <c r="AF80" s="127"/>
      <c r="AG80" s="127"/>
      <c r="AH80" s="127"/>
      <c r="AI80" s="127"/>
      <c r="AJ80" s="127"/>
      <c r="AK80" s="127"/>
      <c r="AL80" s="127"/>
      <c r="AM80" s="127"/>
    </row>
    <row r="81" spans="1:39" s="75" customFormat="1" ht="15" customHeight="1" x14ac:dyDescent="0.25">
      <c r="A81" s="134" t="s">
        <v>414</v>
      </c>
      <c r="B81" s="134" t="s">
        <v>2</v>
      </c>
      <c r="C81" s="134" t="s">
        <v>3</v>
      </c>
      <c r="D81" s="134" t="s">
        <v>426</v>
      </c>
      <c r="E81" s="134" t="s">
        <v>427</v>
      </c>
      <c r="F81" s="130"/>
      <c r="G81" s="133"/>
      <c r="H81" s="130"/>
      <c r="I81" s="130"/>
      <c r="J81" s="130"/>
      <c r="K81" s="130"/>
      <c r="L81" s="130"/>
      <c r="M81" s="113"/>
      <c r="N81" s="113"/>
      <c r="O81" s="113"/>
      <c r="P81" s="113"/>
      <c r="Q81" s="113"/>
      <c r="R81" s="113"/>
      <c r="S81" s="143"/>
      <c r="T81" s="127"/>
      <c r="U81" s="127"/>
      <c r="V81" s="127"/>
      <c r="W81" s="127"/>
      <c r="X81" s="127"/>
      <c r="Y81" s="127"/>
      <c r="Z81" s="127"/>
      <c r="AA81" s="127"/>
      <c r="AB81" s="127"/>
      <c r="AC81" s="127"/>
      <c r="AD81" s="127"/>
      <c r="AE81" s="127"/>
      <c r="AF81" s="127"/>
      <c r="AG81" s="127"/>
      <c r="AH81" s="127"/>
      <c r="AI81" s="127"/>
      <c r="AJ81" s="127"/>
      <c r="AK81" s="127"/>
      <c r="AL81" s="127"/>
      <c r="AM81" s="127"/>
    </row>
    <row r="82" spans="1:39" s="75" customFormat="1" ht="15" customHeight="1" x14ac:dyDescent="0.25">
      <c r="A82" s="113" t="s">
        <v>391</v>
      </c>
      <c r="B82" s="130"/>
      <c r="C82" s="137">
        <f>$B$3</f>
        <v>45382</v>
      </c>
      <c r="D82" s="78">
        <v>0</v>
      </c>
      <c r="E82" s="78">
        <v>0</v>
      </c>
      <c r="F82" s="130"/>
      <c r="G82" s="133"/>
      <c r="H82" s="146"/>
      <c r="I82" s="130"/>
      <c r="J82" s="130"/>
      <c r="K82" s="130"/>
      <c r="L82" s="130"/>
      <c r="M82" s="113"/>
      <c r="N82" s="113"/>
      <c r="O82" s="113"/>
      <c r="P82" s="113"/>
      <c r="Q82" s="113"/>
      <c r="R82" s="113"/>
      <c r="S82" s="143"/>
      <c r="T82" s="127"/>
      <c r="U82" s="127"/>
      <c r="V82" s="127"/>
      <c r="W82" s="127"/>
      <c r="X82" s="127"/>
      <c r="Y82" s="127"/>
      <c r="Z82" s="127"/>
      <c r="AA82" s="127"/>
      <c r="AB82" s="127"/>
      <c r="AC82" s="127"/>
      <c r="AD82" s="127"/>
      <c r="AE82" s="127"/>
      <c r="AF82" s="127"/>
      <c r="AG82" s="127"/>
      <c r="AH82" s="127"/>
      <c r="AI82" s="127"/>
      <c r="AJ82" s="127"/>
      <c r="AK82" s="127"/>
      <c r="AL82" s="127"/>
      <c r="AM82" s="127"/>
    </row>
    <row r="83" spans="1:39" s="75" customFormat="1" ht="15" customHeight="1" x14ac:dyDescent="0.25">
      <c r="A83" s="113" t="s">
        <v>390</v>
      </c>
      <c r="B83" s="130"/>
      <c r="C83" s="137">
        <f>$B$3</f>
        <v>45382</v>
      </c>
      <c r="D83" s="78">
        <v>0</v>
      </c>
      <c r="E83" s="78">
        <v>0</v>
      </c>
      <c r="F83" s="130"/>
      <c r="G83" s="133"/>
      <c r="H83" s="146"/>
      <c r="I83" s="130"/>
      <c r="J83" s="130"/>
      <c r="K83" s="130"/>
      <c r="L83" s="130"/>
      <c r="M83" s="113"/>
      <c r="N83" s="113"/>
      <c r="O83" s="113"/>
      <c r="P83" s="113"/>
      <c r="Q83" s="113"/>
      <c r="R83" s="113"/>
      <c r="S83" s="143"/>
      <c r="T83" s="127"/>
      <c r="U83" s="127"/>
      <c r="V83" s="127"/>
      <c r="W83" s="127"/>
      <c r="X83" s="127"/>
      <c r="Y83" s="127"/>
      <c r="Z83" s="127"/>
      <c r="AA83" s="127"/>
      <c r="AB83" s="127"/>
      <c r="AC83" s="127"/>
      <c r="AD83" s="127"/>
      <c r="AE83" s="127"/>
      <c r="AF83" s="127"/>
      <c r="AG83" s="127"/>
      <c r="AH83" s="127"/>
      <c r="AI83" s="127"/>
      <c r="AJ83" s="127"/>
      <c r="AK83" s="127"/>
      <c r="AL83" s="127"/>
      <c r="AM83" s="127"/>
    </row>
    <row r="84" spans="1:39" s="75" customFormat="1" ht="15" customHeight="1" x14ac:dyDescent="0.25">
      <c r="A84" s="113" t="s">
        <v>428</v>
      </c>
      <c r="B84" s="130"/>
      <c r="C84" s="137">
        <f>$B$3</f>
        <v>45382</v>
      </c>
      <c r="D84" s="78">
        <v>0</v>
      </c>
      <c r="E84" s="78">
        <v>0</v>
      </c>
      <c r="F84" s="130"/>
      <c r="G84" s="133"/>
      <c r="H84" s="146"/>
      <c r="I84" s="130"/>
      <c r="J84" s="130"/>
      <c r="K84" s="130"/>
      <c r="L84" s="130"/>
      <c r="M84" s="113"/>
      <c r="N84" s="113"/>
      <c r="O84" s="113"/>
      <c r="P84" s="113"/>
      <c r="Q84" s="113"/>
      <c r="R84" s="113"/>
      <c r="S84" s="143"/>
      <c r="T84" s="127"/>
      <c r="U84" s="127"/>
      <c r="V84" s="127"/>
      <c r="W84" s="127"/>
      <c r="X84" s="127"/>
      <c r="Y84" s="127"/>
      <c r="Z84" s="127"/>
      <c r="AA84" s="127"/>
      <c r="AB84" s="127"/>
      <c r="AC84" s="127"/>
      <c r="AD84" s="127"/>
      <c r="AE84" s="127"/>
      <c r="AF84" s="127"/>
      <c r="AG84" s="127"/>
      <c r="AH84" s="127"/>
      <c r="AI84" s="127"/>
      <c r="AJ84" s="127"/>
      <c r="AK84" s="127"/>
      <c r="AL84" s="127"/>
      <c r="AM84" s="127"/>
    </row>
    <row r="85" spans="1:39" s="75" customFormat="1" ht="15" customHeight="1" x14ac:dyDescent="0.25">
      <c r="A85" s="113" t="s">
        <v>429</v>
      </c>
      <c r="B85" s="130"/>
      <c r="C85" s="137">
        <f>$B$3</f>
        <v>45382</v>
      </c>
      <c r="D85" s="78">
        <v>-6.6542327203933382E-11</v>
      </c>
      <c r="E85" s="78">
        <v>-6.6542327203933382E-11</v>
      </c>
      <c r="F85" s="130"/>
      <c r="G85" s="133"/>
      <c r="H85" s="146"/>
      <c r="I85" s="130"/>
      <c r="J85" s="130"/>
      <c r="K85" s="130"/>
      <c r="L85" s="130"/>
      <c r="M85" s="113"/>
      <c r="N85" s="113"/>
      <c r="O85" s="113"/>
      <c r="P85" s="113"/>
      <c r="Q85" s="113"/>
      <c r="R85" s="113"/>
      <c r="S85" s="143"/>
      <c r="T85" s="127"/>
      <c r="U85" s="127"/>
      <c r="V85" s="127"/>
      <c r="W85" s="127"/>
      <c r="X85" s="127"/>
      <c r="Y85" s="127"/>
      <c r="Z85" s="127"/>
      <c r="AA85" s="127"/>
      <c r="AB85" s="127"/>
      <c r="AC85" s="127"/>
      <c r="AD85" s="127"/>
      <c r="AE85" s="127"/>
      <c r="AF85" s="127"/>
      <c r="AG85" s="127"/>
      <c r="AH85" s="127"/>
      <c r="AI85" s="127"/>
      <c r="AJ85" s="127"/>
      <c r="AK85" s="127"/>
      <c r="AL85" s="127"/>
      <c r="AM85" s="127"/>
    </row>
    <row r="86" spans="1:39" s="75" customFormat="1" ht="15" customHeight="1" x14ac:dyDescent="0.25">
      <c r="A86" s="113" t="s">
        <v>430</v>
      </c>
      <c r="B86" s="130"/>
      <c r="C86" s="137">
        <f>$B$3</f>
        <v>45382</v>
      </c>
      <c r="D86" s="78">
        <v>735542.60171340348</v>
      </c>
      <c r="E86" s="78">
        <v>735542.60171340348</v>
      </c>
      <c r="F86" s="130"/>
      <c r="G86" s="133"/>
      <c r="H86" s="146"/>
      <c r="I86" s="130"/>
      <c r="J86" s="130"/>
      <c r="K86" s="130"/>
      <c r="L86" s="130"/>
      <c r="M86" s="113"/>
      <c r="N86" s="113"/>
      <c r="O86" s="113"/>
      <c r="P86" s="113"/>
      <c r="Q86" s="113"/>
      <c r="R86" s="113"/>
      <c r="S86" s="143"/>
      <c r="T86" s="127"/>
      <c r="U86" s="127"/>
      <c r="V86" s="127"/>
      <c r="W86" s="127"/>
      <c r="X86" s="127"/>
      <c r="Y86" s="127"/>
      <c r="Z86" s="127"/>
      <c r="AA86" s="127"/>
      <c r="AB86" s="127"/>
      <c r="AC86" s="127"/>
      <c r="AD86" s="127"/>
      <c r="AE86" s="127"/>
      <c r="AF86" s="127"/>
      <c r="AG86" s="127"/>
      <c r="AH86" s="127"/>
      <c r="AI86" s="127"/>
      <c r="AJ86" s="127"/>
      <c r="AK86" s="127"/>
      <c r="AL86" s="127"/>
      <c r="AM86" s="127"/>
    </row>
    <row r="87" spans="1:39" s="75" customFormat="1" ht="15" customHeight="1" x14ac:dyDescent="0.3">
      <c r="A87" s="144" t="s">
        <v>431</v>
      </c>
      <c r="B87" s="144"/>
      <c r="C87" s="144"/>
      <c r="D87" s="144"/>
      <c r="E87" s="85">
        <f>SUM(E82:E86)</f>
        <v>735542.60171340336</v>
      </c>
      <c r="F87" s="80"/>
      <c r="G87" s="133"/>
      <c r="H87" s="113"/>
      <c r="I87" s="113"/>
      <c r="J87" s="113"/>
      <c r="K87" s="113"/>
      <c r="L87" s="147"/>
      <c r="M87" s="113"/>
      <c r="N87" s="113"/>
      <c r="O87" s="113"/>
      <c r="P87" s="113"/>
      <c r="Q87" s="113"/>
      <c r="R87" s="113"/>
      <c r="S87" s="113"/>
      <c r="T87" s="127"/>
      <c r="U87" s="127"/>
      <c r="V87" s="127"/>
      <c r="W87" s="127"/>
      <c r="X87" s="127"/>
      <c r="Y87" s="127"/>
      <c r="Z87" s="127"/>
      <c r="AA87" s="127"/>
      <c r="AB87" s="127"/>
      <c r="AC87" s="127"/>
      <c r="AD87" s="127"/>
      <c r="AE87" s="127"/>
      <c r="AF87" s="127"/>
      <c r="AG87" s="127"/>
      <c r="AH87" s="127"/>
      <c r="AI87" s="127"/>
      <c r="AJ87" s="127"/>
      <c r="AK87" s="127"/>
      <c r="AL87" s="127"/>
      <c r="AM87" s="127"/>
    </row>
    <row r="88" spans="1:39" s="75" customFormat="1" ht="15" customHeight="1" thickBot="1" x14ac:dyDescent="0.35">
      <c r="A88" s="144"/>
      <c r="B88" s="144"/>
      <c r="C88" s="144"/>
      <c r="D88" s="144"/>
      <c r="E88" s="85"/>
      <c r="F88" s="80"/>
      <c r="G88" s="133"/>
      <c r="H88" s="113"/>
      <c r="I88" s="113"/>
      <c r="J88" s="113"/>
      <c r="K88" s="113"/>
      <c r="L88" s="147"/>
      <c r="M88" s="113"/>
      <c r="N88" s="113"/>
      <c r="O88" s="113"/>
      <c r="P88" s="113"/>
      <c r="Q88" s="113"/>
      <c r="R88" s="113"/>
      <c r="S88" s="113"/>
      <c r="T88" s="127"/>
      <c r="U88" s="127"/>
      <c r="V88" s="127"/>
      <c r="W88" s="127"/>
      <c r="X88" s="127"/>
      <c r="Y88" s="127"/>
      <c r="Z88" s="127"/>
      <c r="AA88" s="127"/>
      <c r="AB88" s="127"/>
      <c r="AC88" s="127"/>
      <c r="AD88" s="127"/>
      <c r="AE88" s="127"/>
      <c r="AF88" s="127"/>
      <c r="AG88" s="127"/>
      <c r="AH88" s="127"/>
      <c r="AI88" s="127"/>
      <c r="AJ88" s="127"/>
      <c r="AK88" s="127"/>
      <c r="AL88" s="127"/>
      <c r="AM88" s="127"/>
    </row>
    <row r="89" spans="1:39" s="75" customFormat="1" ht="15" customHeight="1" thickBot="1" x14ac:dyDescent="0.35">
      <c r="A89" s="144" t="s">
        <v>432</v>
      </c>
      <c r="B89" s="144"/>
      <c r="C89" s="144"/>
      <c r="D89" s="144"/>
      <c r="E89" s="86">
        <f>E78+E87</f>
        <v>115767968.66171338</v>
      </c>
      <c r="F89" s="80"/>
      <c r="G89" s="133"/>
      <c r="H89" s="144"/>
      <c r="I89" s="144"/>
      <c r="J89" s="144"/>
      <c r="K89" s="144"/>
      <c r="L89" s="86"/>
      <c r="M89" s="113"/>
      <c r="N89" s="113"/>
      <c r="O89" s="113"/>
      <c r="P89" s="113"/>
      <c r="Q89" s="113"/>
      <c r="R89" s="113"/>
      <c r="S89" s="113"/>
      <c r="T89" s="127"/>
      <c r="U89" s="127"/>
      <c r="V89" s="127"/>
      <c r="W89" s="127"/>
      <c r="X89" s="127"/>
      <c r="Y89" s="127"/>
      <c r="Z89" s="127"/>
      <c r="AA89" s="127"/>
      <c r="AB89" s="127"/>
      <c r="AC89" s="127"/>
      <c r="AD89" s="127"/>
      <c r="AE89" s="127"/>
      <c r="AF89" s="127"/>
      <c r="AG89" s="127"/>
      <c r="AH89" s="127"/>
      <c r="AI89" s="127"/>
      <c r="AJ89" s="127"/>
      <c r="AK89" s="127"/>
      <c r="AL89" s="127"/>
      <c r="AM89" s="127"/>
    </row>
    <row r="90" spans="1:39" s="75" customFormat="1" ht="15" customHeight="1" thickBot="1" x14ac:dyDescent="0.35">
      <c r="A90" s="148"/>
      <c r="B90" s="148"/>
      <c r="C90" s="148"/>
      <c r="D90" s="148"/>
      <c r="E90" s="87"/>
      <c r="F90" s="88"/>
      <c r="G90" s="149"/>
      <c r="H90" s="150"/>
      <c r="I90" s="150"/>
      <c r="J90" s="150"/>
      <c r="K90" s="150"/>
      <c r="L90" s="151"/>
      <c r="M90" s="150"/>
      <c r="N90" s="150"/>
      <c r="O90" s="150"/>
      <c r="P90" s="150"/>
      <c r="Q90" s="150"/>
      <c r="R90" s="150"/>
      <c r="S90" s="150"/>
      <c r="T90" s="127"/>
      <c r="U90" s="127"/>
      <c r="V90" s="127"/>
      <c r="W90" s="127"/>
      <c r="X90" s="127"/>
      <c r="Y90" s="127"/>
      <c r="Z90" s="127"/>
      <c r="AA90" s="127"/>
      <c r="AB90" s="127"/>
      <c r="AC90" s="127"/>
      <c r="AD90" s="127"/>
      <c r="AE90" s="127"/>
      <c r="AF90" s="127"/>
      <c r="AG90" s="127"/>
      <c r="AH90" s="127"/>
      <c r="AI90" s="127"/>
      <c r="AJ90" s="127"/>
      <c r="AK90" s="127"/>
      <c r="AL90" s="127"/>
      <c r="AM90" s="127"/>
    </row>
    <row r="91" spans="1:39" s="75" customFormat="1" ht="15" customHeight="1" thickTop="1" x14ac:dyDescent="0.3">
      <c r="A91" s="144"/>
      <c r="B91" s="144"/>
      <c r="C91" s="144"/>
      <c r="D91" s="144"/>
      <c r="E91" s="89"/>
      <c r="F91" s="80"/>
      <c r="G91" s="133"/>
      <c r="H91" s="113"/>
      <c r="I91" s="113"/>
      <c r="J91" s="113"/>
      <c r="K91" s="113"/>
      <c r="L91" s="147"/>
      <c r="M91" s="113"/>
      <c r="N91" s="113"/>
      <c r="O91" s="113"/>
      <c r="P91" s="113"/>
      <c r="Q91" s="113"/>
      <c r="R91" s="113"/>
      <c r="S91" s="113"/>
      <c r="T91" s="127"/>
      <c r="U91" s="127"/>
      <c r="V91" s="127"/>
      <c r="W91" s="127"/>
      <c r="X91" s="127"/>
      <c r="Y91" s="127"/>
      <c r="Z91" s="127"/>
      <c r="AA91" s="127"/>
      <c r="AB91" s="127"/>
      <c r="AC91" s="127"/>
      <c r="AD91" s="127"/>
      <c r="AE91" s="127"/>
      <c r="AF91" s="127"/>
      <c r="AG91" s="127"/>
      <c r="AH91" s="127"/>
      <c r="AI91" s="127"/>
      <c r="AJ91" s="127"/>
      <c r="AK91" s="127"/>
      <c r="AL91" s="127"/>
      <c r="AM91" s="127"/>
    </row>
    <row r="92" spans="1:39" s="75" customFormat="1" ht="15" customHeight="1" x14ac:dyDescent="0.3">
      <c r="A92" s="129" t="s">
        <v>433</v>
      </c>
      <c r="B92" s="144"/>
      <c r="C92" s="144"/>
      <c r="D92" s="144"/>
      <c r="E92" s="89"/>
      <c r="F92" s="80"/>
      <c r="G92" s="133"/>
      <c r="H92" s="129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27"/>
      <c r="U92" s="127"/>
      <c r="V92" s="127"/>
      <c r="W92" s="127"/>
      <c r="X92" s="127"/>
      <c r="Y92" s="127"/>
      <c r="Z92" s="127"/>
      <c r="AA92" s="127"/>
      <c r="AB92" s="127"/>
      <c r="AC92" s="127"/>
      <c r="AD92" s="127"/>
      <c r="AE92" s="127"/>
      <c r="AF92" s="127"/>
      <c r="AG92" s="127"/>
      <c r="AH92" s="127"/>
      <c r="AI92" s="127"/>
      <c r="AJ92" s="127"/>
      <c r="AK92" s="127"/>
      <c r="AL92" s="127"/>
      <c r="AM92" s="127"/>
    </row>
    <row r="93" spans="1:39" s="75" customFormat="1" ht="15" customHeight="1" x14ac:dyDescent="0.3">
      <c r="A93" s="144"/>
      <c r="B93" s="144"/>
      <c r="C93" s="144"/>
      <c r="D93" s="144"/>
      <c r="E93" s="89"/>
      <c r="F93" s="80"/>
      <c r="G93" s="133"/>
      <c r="H93" s="144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27"/>
      <c r="U93" s="127"/>
      <c r="V93" s="127"/>
      <c r="W93" s="127"/>
      <c r="X93" s="127"/>
      <c r="Y93" s="127"/>
      <c r="Z93" s="127"/>
      <c r="AA93" s="127"/>
      <c r="AB93" s="127"/>
      <c r="AC93" s="127"/>
      <c r="AD93" s="127"/>
      <c r="AE93" s="127"/>
      <c r="AF93" s="127"/>
      <c r="AG93" s="127"/>
      <c r="AH93" s="127"/>
      <c r="AI93" s="127"/>
      <c r="AJ93" s="127"/>
      <c r="AK93" s="127"/>
      <c r="AL93" s="127"/>
      <c r="AM93" s="127"/>
    </row>
    <row r="94" spans="1:39" s="75" customFormat="1" ht="15" customHeight="1" x14ac:dyDescent="0.25">
      <c r="A94" s="134" t="str">
        <f>"Accruals since "&amp;MONTH(B5)&amp;"/"&amp;DAY(B5)</f>
        <v>Accruals since 3/14</v>
      </c>
      <c r="B94" s="141" t="s">
        <v>434</v>
      </c>
      <c r="C94" s="134"/>
      <c r="D94" s="134"/>
      <c r="E94" s="134" t="s">
        <v>426</v>
      </c>
      <c r="F94" s="80"/>
      <c r="G94" s="13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27"/>
      <c r="U94" s="127"/>
      <c r="V94" s="127"/>
      <c r="W94" s="127"/>
      <c r="X94" s="127"/>
      <c r="Y94" s="127"/>
      <c r="Z94" s="127"/>
      <c r="AA94" s="127"/>
      <c r="AB94" s="127"/>
      <c r="AC94" s="127"/>
      <c r="AD94" s="127"/>
      <c r="AE94" s="127"/>
      <c r="AF94" s="127"/>
      <c r="AG94" s="127"/>
      <c r="AH94" s="127"/>
      <c r="AI94" s="127"/>
      <c r="AJ94" s="127"/>
      <c r="AK94" s="127"/>
      <c r="AL94" s="127"/>
      <c r="AM94" s="127"/>
    </row>
    <row r="95" spans="1:39" s="75" customFormat="1" ht="15" customHeight="1" x14ac:dyDescent="0.35">
      <c r="A95" s="113" t="s">
        <v>435</v>
      </c>
      <c r="B95" s="90">
        <v>876.18</v>
      </c>
      <c r="C95" s="144"/>
      <c r="D95" s="144"/>
      <c r="E95" s="80">
        <f>+B95*($B$3-$B$5)</f>
        <v>14895.06</v>
      </c>
      <c r="F95" s="80"/>
      <c r="G95" s="133"/>
      <c r="H95" s="113"/>
      <c r="I95" s="113"/>
      <c r="J95" s="130"/>
      <c r="K95" s="113"/>
      <c r="L95" s="91"/>
      <c r="M95" s="113"/>
      <c r="N95" s="113"/>
      <c r="O95" s="113"/>
      <c r="P95" s="113"/>
      <c r="Q95" s="113"/>
      <c r="R95" s="113"/>
      <c r="S95" s="113"/>
      <c r="T95" s="127"/>
      <c r="U95" s="127"/>
      <c r="V95" s="127"/>
      <c r="W95" s="127"/>
      <c r="X95" s="127"/>
      <c r="Y95" s="127"/>
      <c r="Z95" s="127"/>
      <c r="AA95" s="127"/>
      <c r="AB95" s="127"/>
      <c r="AC95" s="127"/>
      <c r="AD95" s="127"/>
      <c r="AE95" s="127"/>
      <c r="AF95" s="127"/>
      <c r="AG95" s="127"/>
      <c r="AH95" s="127"/>
      <c r="AI95" s="127"/>
      <c r="AJ95" s="127"/>
      <c r="AK95" s="127"/>
      <c r="AL95" s="127"/>
      <c r="AM95" s="127"/>
    </row>
    <row r="96" spans="1:39" s="75" customFormat="1" ht="15" customHeight="1" x14ac:dyDescent="0.35">
      <c r="A96" s="113" t="s">
        <v>436</v>
      </c>
      <c r="B96" s="90">
        <v>-142.11000000000001</v>
      </c>
      <c r="C96" s="144"/>
      <c r="D96" s="144"/>
      <c r="E96" s="80">
        <f t="shared" ref="E96:E102" si="0">+B96*($B$3-$B$5)</f>
        <v>-2415.8700000000003</v>
      </c>
      <c r="F96" s="80"/>
      <c r="G96" s="133"/>
      <c r="H96" s="113"/>
      <c r="I96" s="113"/>
      <c r="J96" s="130"/>
      <c r="K96" s="113"/>
      <c r="L96" s="91"/>
      <c r="M96" s="113"/>
      <c r="N96" s="113"/>
      <c r="O96" s="113"/>
      <c r="P96" s="113"/>
      <c r="Q96" s="113"/>
      <c r="R96" s="113"/>
      <c r="S96" s="113"/>
      <c r="T96" s="127"/>
      <c r="U96" s="127"/>
      <c r="V96" s="127"/>
      <c r="W96" s="127"/>
      <c r="X96" s="127"/>
      <c r="Y96" s="127"/>
      <c r="Z96" s="127"/>
      <c r="AA96" s="127"/>
      <c r="AB96" s="127"/>
      <c r="AC96" s="127"/>
      <c r="AD96" s="127"/>
      <c r="AE96" s="127"/>
      <c r="AF96" s="127"/>
      <c r="AG96" s="127"/>
      <c r="AH96" s="127"/>
      <c r="AI96" s="127"/>
      <c r="AJ96" s="127"/>
      <c r="AK96" s="127"/>
      <c r="AL96" s="127"/>
      <c r="AM96" s="127"/>
    </row>
    <row r="97" spans="1:39" s="75" customFormat="1" ht="15" customHeight="1" x14ac:dyDescent="0.35">
      <c r="A97" s="113" t="s">
        <v>437</v>
      </c>
      <c r="B97" s="90">
        <v>0</v>
      </c>
      <c r="C97" s="144"/>
      <c r="D97" s="144"/>
      <c r="E97" s="92">
        <f>+B97</f>
        <v>0</v>
      </c>
      <c r="F97" s="80"/>
      <c r="G97" s="133"/>
      <c r="H97" s="113"/>
      <c r="I97" s="113"/>
      <c r="J97" s="130"/>
      <c r="K97" s="113"/>
      <c r="L97" s="91"/>
      <c r="M97" s="113"/>
      <c r="N97" s="113"/>
      <c r="O97" s="113"/>
      <c r="P97" s="113"/>
      <c r="Q97" s="113"/>
      <c r="R97" s="113"/>
      <c r="S97" s="113"/>
      <c r="T97" s="127"/>
      <c r="U97" s="127"/>
      <c r="V97" s="127"/>
      <c r="W97" s="127"/>
      <c r="X97" s="127"/>
      <c r="Y97" s="127"/>
      <c r="Z97" s="127"/>
      <c r="AA97" s="127"/>
      <c r="AB97" s="127"/>
      <c r="AC97" s="127"/>
      <c r="AD97" s="127"/>
      <c r="AE97" s="127"/>
      <c r="AF97" s="127"/>
      <c r="AG97" s="127"/>
      <c r="AH97" s="127"/>
      <c r="AI97" s="127"/>
      <c r="AJ97" s="127"/>
      <c r="AK97" s="127"/>
      <c r="AL97" s="127"/>
      <c r="AM97" s="127"/>
    </row>
    <row r="98" spans="1:39" s="75" customFormat="1" ht="15" customHeight="1" x14ac:dyDescent="0.35">
      <c r="A98" s="113" t="s">
        <v>438</v>
      </c>
      <c r="B98" s="153">
        <v>71.86</v>
      </c>
      <c r="C98" s="144"/>
      <c r="D98" s="144"/>
      <c r="E98" s="80">
        <f t="shared" si="0"/>
        <v>1221.6199999999999</v>
      </c>
      <c r="F98" s="80"/>
      <c r="G98" s="133"/>
      <c r="H98" s="113"/>
      <c r="I98" s="147"/>
      <c r="J98" s="146"/>
      <c r="K98" s="91"/>
      <c r="L98" s="93"/>
      <c r="M98" s="152"/>
      <c r="N98" s="113"/>
      <c r="O98" s="113"/>
      <c r="P98" s="113"/>
      <c r="Q98" s="113"/>
      <c r="R98" s="113"/>
      <c r="S98" s="113"/>
      <c r="T98" s="127"/>
      <c r="U98" s="127"/>
      <c r="V98" s="127"/>
      <c r="W98" s="127"/>
      <c r="X98" s="127"/>
      <c r="Y98" s="127"/>
      <c r="Z98" s="127"/>
      <c r="AA98" s="127"/>
      <c r="AB98" s="127"/>
      <c r="AC98" s="127"/>
      <c r="AD98" s="127"/>
      <c r="AE98" s="127"/>
      <c r="AF98" s="127"/>
      <c r="AG98" s="127"/>
      <c r="AH98" s="127"/>
      <c r="AI98" s="127"/>
      <c r="AJ98" s="127"/>
      <c r="AK98" s="127"/>
      <c r="AL98" s="127"/>
      <c r="AM98" s="127"/>
    </row>
    <row r="99" spans="1:39" s="75" customFormat="1" ht="15" customHeight="1" x14ac:dyDescent="0.35">
      <c r="A99" s="113" t="s">
        <v>439</v>
      </c>
      <c r="B99" s="153">
        <v>63.44</v>
      </c>
      <c r="C99" s="144"/>
      <c r="D99" s="144"/>
      <c r="E99" s="80">
        <f t="shared" si="0"/>
        <v>1078.48</v>
      </c>
      <c r="F99" s="80"/>
      <c r="G99" s="133"/>
      <c r="H99" s="113"/>
      <c r="I99" s="147"/>
      <c r="J99" s="146"/>
      <c r="K99" s="91"/>
      <c r="L99" s="91"/>
      <c r="M99" s="94"/>
      <c r="N99" s="113"/>
      <c r="O99" s="113"/>
      <c r="P99" s="113"/>
      <c r="Q99" s="113"/>
      <c r="R99" s="113"/>
      <c r="S99" s="113"/>
      <c r="T99" s="127"/>
      <c r="U99" s="127"/>
      <c r="V99" s="127"/>
      <c r="W99" s="127"/>
      <c r="X99" s="127"/>
      <c r="Y99" s="127"/>
      <c r="Z99" s="127"/>
      <c r="AA99" s="127"/>
      <c r="AB99" s="127"/>
      <c r="AC99" s="127"/>
      <c r="AD99" s="127"/>
      <c r="AE99" s="127"/>
      <c r="AF99" s="127"/>
      <c r="AG99" s="127"/>
      <c r="AH99" s="127"/>
      <c r="AI99" s="127"/>
      <c r="AJ99" s="127"/>
      <c r="AK99" s="127"/>
      <c r="AL99" s="127"/>
      <c r="AM99" s="127"/>
    </row>
    <row r="100" spans="1:39" s="75" customFormat="1" ht="15" customHeight="1" x14ac:dyDescent="0.35">
      <c r="A100" s="113" t="s">
        <v>440</v>
      </c>
      <c r="B100" s="153">
        <v>15.11</v>
      </c>
      <c r="C100" s="144"/>
      <c r="D100" s="144"/>
      <c r="E100" s="80">
        <f t="shared" si="0"/>
        <v>256.87</v>
      </c>
      <c r="F100" s="80"/>
      <c r="G100" s="133"/>
      <c r="H100" s="113"/>
      <c r="I100" s="147"/>
      <c r="J100" s="146"/>
      <c r="K100" s="91"/>
      <c r="L100" s="91"/>
      <c r="M100" s="94"/>
      <c r="N100" s="113"/>
      <c r="O100" s="113"/>
      <c r="P100" s="113"/>
      <c r="Q100" s="113"/>
      <c r="R100" s="113"/>
      <c r="S100" s="113"/>
      <c r="T100" s="127"/>
      <c r="U100" s="127"/>
      <c r="V100" s="127"/>
      <c r="W100" s="127"/>
      <c r="X100" s="127"/>
      <c r="Y100" s="127"/>
      <c r="Z100" s="127"/>
      <c r="AA100" s="127"/>
      <c r="AB100" s="127"/>
      <c r="AC100" s="127"/>
      <c r="AD100" s="127"/>
      <c r="AE100" s="127"/>
      <c r="AF100" s="127"/>
      <c r="AG100" s="127"/>
      <c r="AH100" s="127"/>
      <c r="AI100" s="127"/>
      <c r="AJ100" s="127"/>
      <c r="AK100" s="127"/>
      <c r="AL100" s="127"/>
      <c r="AM100" s="127"/>
    </row>
    <row r="101" spans="1:39" s="75" customFormat="1" ht="15" customHeight="1" x14ac:dyDescent="0.35">
      <c r="A101" s="113" t="s">
        <v>441</v>
      </c>
      <c r="B101" s="153">
        <v>0</v>
      </c>
      <c r="C101" s="144"/>
      <c r="D101" s="144"/>
      <c r="E101" s="80">
        <f t="shared" si="0"/>
        <v>0</v>
      </c>
      <c r="F101" s="80"/>
      <c r="G101" s="133"/>
      <c r="H101" s="113"/>
      <c r="I101" s="147"/>
      <c r="J101" s="146"/>
      <c r="K101" s="91"/>
      <c r="L101" s="91"/>
      <c r="M101" s="95"/>
      <c r="N101" s="113"/>
      <c r="O101" s="113"/>
      <c r="P101" s="113"/>
      <c r="Q101" s="113"/>
      <c r="R101" s="113"/>
      <c r="S101" s="113"/>
      <c r="T101" s="127"/>
      <c r="U101" s="127"/>
      <c r="V101" s="127"/>
      <c r="W101" s="127"/>
      <c r="X101" s="127"/>
      <c r="Y101" s="127"/>
      <c r="Z101" s="127"/>
      <c r="AA101" s="127"/>
      <c r="AB101" s="127"/>
      <c r="AC101" s="127"/>
      <c r="AD101" s="127"/>
      <c r="AE101" s="127"/>
      <c r="AF101" s="127"/>
      <c r="AG101" s="127"/>
      <c r="AH101" s="127"/>
      <c r="AI101" s="127"/>
      <c r="AJ101" s="127"/>
      <c r="AK101" s="127"/>
      <c r="AL101" s="127"/>
      <c r="AM101" s="127"/>
    </row>
    <row r="102" spans="1:39" s="75" customFormat="1" ht="15" customHeight="1" x14ac:dyDescent="0.35">
      <c r="A102" s="113" t="s">
        <v>442</v>
      </c>
      <c r="B102" s="153">
        <v>0.72</v>
      </c>
      <c r="C102" s="144"/>
      <c r="D102" s="144"/>
      <c r="E102" s="80">
        <f t="shared" si="0"/>
        <v>12.24</v>
      </c>
      <c r="F102" s="80"/>
      <c r="G102" s="133"/>
      <c r="H102" s="113"/>
      <c r="I102" s="147"/>
      <c r="J102" s="146"/>
      <c r="K102" s="91"/>
      <c r="L102" s="91"/>
      <c r="M102" s="95"/>
      <c r="N102" s="113"/>
      <c r="O102" s="113"/>
      <c r="P102" s="113"/>
      <c r="Q102" s="113"/>
      <c r="R102" s="113"/>
      <c r="S102" s="113"/>
      <c r="T102" s="127"/>
      <c r="U102" s="127"/>
      <c r="V102" s="127"/>
      <c r="W102" s="127"/>
      <c r="X102" s="127"/>
      <c r="Y102" s="127"/>
      <c r="Z102" s="127"/>
      <c r="AA102" s="127"/>
      <c r="AB102" s="127"/>
      <c r="AC102" s="127"/>
      <c r="AD102" s="127"/>
      <c r="AE102" s="127"/>
      <c r="AF102" s="127"/>
      <c r="AG102" s="127"/>
      <c r="AH102" s="127"/>
      <c r="AI102" s="127"/>
      <c r="AJ102" s="127"/>
      <c r="AK102" s="127"/>
      <c r="AL102" s="127"/>
      <c r="AM102" s="127"/>
    </row>
    <row r="103" spans="1:39" s="75" customFormat="1" ht="15" customHeight="1" x14ac:dyDescent="0.35">
      <c r="A103" s="155" t="str">
        <f>"TOTAL Liabilities Accrued since "&amp;MONTH(B5)&amp;"/"&amp;DAY(B5)</f>
        <v>TOTAL Liabilities Accrued since 3/14</v>
      </c>
      <c r="B103" s="156"/>
      <c r="C103" s="156"/>
      <c r="D103" s="156"/>
      <c r="E103" s="96">
        <f>SUM(E95:E102)</f>
        <v>15048.399999999998</v>
      </c>
      <c r="F103" s="80"/>
      <c r="G103" s="133"/>
      <c r="H103" s="113"/>
      <c r="I103" s="113"/>
      <c r="J103" s="146"/>
      <c r="K103" s="113"/>
      <c r="L103" s="91"/>
      <c r="M103" s="152"/>
      <c r="N103" s="113"/>
      <c r="O103" s="113"/>
      <c r="P103" s="113"/>
      <c r="Q103" s="113"/>
      <c r="R103" s="130"/>
      <c r="S103" s="113"/>
      <c r="T103" s="127"/>
      <c r="U103" s="127"/>
      <c r="V103" s="127"/>
      <c r="W103" s="127"/>
      <c r="X103" s="127"/>
      <c r="Y103" s="127"/>
      <c r="Z103" s="127"/>
      <c r="AA103" s="127"/>
      <c r="AB103" s="127"/>
      <c r="AC103" s="127"/>
      <c r="AD103" s="127"/>
      <c r="AE103" s="127"/>
      <c r="AF103" s="127"/>
      <c r="AG103" s="127"/>
      <c r="AH103" s="127"/>
      <c r="AI103" s="127"/>
      <c r="AJ103" s="127"/>
      <c r="AK103" s="127"/>
      <c r="AL103" s="127"/>
      <c r="AM103" s="127"/>
    </row>
    <row r="104" spans="1:39" s="75" customFormat="1" ht="15" customHeight="1" x14ac:dyDescent="0.25">
      <c r="A104" s="113"/>
      <c r="B104" s="113"/>
      <c r="C104" s="113"/>
      <c r="D104" s="113"/>
      <c r="E104" s="80"/>
      <c r="F104" s="80"/>
      <c r="G104" s="133"/>
      <c r="H104" s="113"/>
      <c r="I104" s="113"/>
      <c r="J104" s="113"/>
      <c r="K104" s="113"/>
      <c r="L104" s="152"/>
      <c r="M104" s="113"/>
      <c r="N104" s="113"/>
      <c r="O104" s="113"/>
      <c r="P104" s="113"/>
      <c r="Q104" s="113"/>
      <c r="R104" s="130"/>
      <c r="S104" s="113"/>
      <c r="T104" s="127"/>
      <c r="U104" s="127"/>
      <c r="V104" s="127"/>
      <c r="W104" s="127"/>
      <c r="X104" s="127"/>
      <c r="Y104" s="127"/>
      <c r="Z104" s="127"/>
      <c r="AA104" s="127"/>
      <c r="AB104" s="127"/>
      <c r="AC104" s="127"/>
      <c r="AD104" s="127"/>
      <c r="AE104" s="127"/>
      <c r="AF104" s="127"/>
      <c r="AG104" s="127"/>
      <c r="AH104" s="127"/>
      <c r="AI104" s="127"/>
      <c r="AJ104" s="127"/>
      <c r="AK104" s="127"/>
      <c r="AL104" s="127"/>
      <c r="AM104" s="127"/>
    </row>
    <row r="105" spans="1:39" s="75" customFormat="1" ht="15" customHeight="1" x14ac:dyDescent="0.25">
      <c r="A105" s="157" t="s">
        <v>443</v>
      </c>
      <c r="B105" s="141"/>
      <c r="C105" s="141"/>
      <c r="D105" s="141"/>
      <c r="E105" s="97" t="s">
        <v>444</v>
      </c>
      <c r="F105" s="80"/>
      <c r="G105" s="133"/>
      <c r="H105" s="113"/>
      <c r="I105" s="147"/>
      <c r="J105" s="113"/>
      <c r="K105" s="113"/>
      <c r="L105" s="113"/>
      <c r="M105" s="113"/>
      <c r="N105" s="113"/>
      <c r="O105" s="113"/>
      <c r="P105" s="113"/>
      <c r="Q105" s="113"/>
      <c r="R105" s="130"/>
      <c r="S105" s="113"/>
      <c r="T105" s="127"/>
      <c r="U105" s="127"/>
      <c r="V105" s="127"/>
      <c r="W105" s="127"/>
      <c r="X105" s="127"/>
      <c r="Y105" s="127"/>
      <c r="Z105" s="127"/>
      <c r="AA105" s="127"/>
      <c r="AB105" s="127"/>
      <c r="AC105" s="127"/>
      <c r="AD105" s="127"/>
      <c r="AE105" s="127"/>
      <c r="AF105" s="127"/>
      <c r="AG105" s="127"/>
      <c r="AH105" s="127"/>
      <c r="AI105" s="127"/>
      <c r="AJ105" s="127"/>
      <c r="AK105" s="127"/>
      <c r="AL105" s="127"/>
      <c r="AM105" s="127"/>
    </row>
    <row r="106" spans="1:39" s="75" customFormat="1" ht="15" customHeight="1" x14ac:dyDescent="0.25">
      <c r="A106" s="113" t="s">
        <v>435</v>
      </c>
      <c r="B106" s="98">
        <v>0</v>
      </c>
      <c r="C106" s="113"/>
      <c r="D106" s="113"/>
      <c r="E106" s="99">
        <v>0</v>
      </c>
      <c r="F106" s="80"/>
      <c r="G106" s="133"/>
      <c r="H106" s="130"/>
      <c r="I106" s="113"/>
      <c r="J106" s="113"/>
      <c r="K106" s="154"/>
      <c r="L106" s="130"/>
      <c r="M106" s="113"/>
      <c r="N106" s="113"/>
      <c r="O106" s="113"/>
      <c r="P106" s="113"/>
      <c r="Q106" s="113"/>
      <c r="R106" s="130"/>
      <c r="S106" s="113"/>
      <c r="T106" s="127"/>
      <c r="U106" s="127"/>
      <c r="V106" s="127"/>
      <c r="W106" s="127"/>
      <c r="X106" s="127"/>
      <c r="Y106" s="127"/>
      <c r="Z106" s="127"/>
      <c r="AA106" s="127"/>
      <c r="AB106" s="127"/>
      <c r="AC106" s="127"/>
      <c r="AD106" s="127"/>
      <c r="AE106" s="127"/>
      <c r="AF106" s="127"/>
      <c r="AG106" s="127"/>
      <c r="AH106" s="127"/>
      <c r="AI106" s="127"/>
      <c r="AJ106" s="127"/>
      <c r="AK106" s="127"/>
      <c r="AL106" s="127"/>
      <c r="AM106" s="127"/>
    </row>
    <row r="107" spans="1:39" s="75" customFormat="1" ht="15" customHeight="1" x14ac:dyDescent="0.25">
      <c r="A107" s="113" t="s">
        <v>436</v>
      </c>
      <c r="B107" s="98">
        <v>0</v>
      </c>
      <c r="C107" s="113"/>
      <c r="D107" s="113"/>
      <c r="E107" s="99">
        <v>0</v>
      </c>
      <c r="F107" s="80"/>
      <c r="G107" s="133"/>
      <c r="H107" s="130"/>
      <c r="I107" s="113"/>
      <c r="J107" s="113"/>
      <c r="K107" s="154"/>
      <c r="L107" s="130"/>
      <c r="M107" s="113"/>
      <c r="N107" s="113"/>
      <c r="O107" s="113"/>
      <c r="P107" s="113"/>
      <c r="Q107" s="113"/>
      <c r="R107" s="130"/>
      <c r="S107" s="113"/>
      <c r="T107" s="127"/>
      <c r="U107" s="127"/>
      <c r="V107" s="127"/>
      <c r="W107" s="127"/>
      <c r="X107" s="127"/>
      <c r="Y107" s="127"/>
      <c r="Z107" s="127"/>
      <c r="AA107" s="127"/>
      <c r="AB107" s="127"/>
      <c r="AC107" s="127"/>
      <c r="AD107" s="127"/>
      <c r="AE107" s="127"/>
      <c r="AF107" s="127"/>
      <c r="AG107" s="127"/>
      <c r="AH107" s="127"/>
      <c r="AI107" s="127"/>
      <c r="AJ107" s="127"/>
      <c r="AK107" s="127"/>
      <c r="AL107" s="127"/>
      <c r="AM107" s="127"/>
    </row>
    <row r="108" spans="1:39" s="75" customFormat="1" ht="15" customHeight="1" x14ac:dyDescent="0.25">
      <c r="A108" s="113" t="s">
        <v>437</v>
      </c>
      <c r="B108" s="98">
        <v>0</v>
      </c>
      <c r="C108" s="113"/>
      <c r="D108" s="113"/>
      <c r="E108" s="99">
        <v>0</v>
      </c>
      <c r="F108" s="80"/>
      <c r="G108" s="133"/>
      <c r="H108" s="130"/>
      <c r="I108" s="113"/>
      <c r="J108" s="113"/>
      <c r="K108" s="154"/>
      <c r="L108" s="130"/>
      <c r="M108" s="113"/>
      <c r="N108" s="113"/>
      <c r="O108" s="113"/>
      <c r="P108" s="113"/>
      <c r="Q108" s="113"/>
      <c r="R108" s="130"/>
      <c r="S108" s="113"/>
      <c r="T108" s="127"/>
      <c r="U108" s="127"/>
      <c r="V108" s="127"/>
      <c r="W108" s="127"/>
      <c r="X108" s="127"/>
      <c r="Y108" s="127"/>
      <c r="Z108" s="127"/>
      <c r="AA108" s="127"/>
      <c r="AB108" s="127"/>
      <c r="AC108" s="127"/>
      <c r="AD108" s="127"/>
      <c r="AE108" s="127"/>
      <c r="AF108" s="127"/>
      <c r="AG108" s="127"/>
      <c r="AH108" s="127"/>
      <c r="AI108" s="127"/>
      <c r="AJ108" s="127"/>
      <c r="AK108" s="127"/>
      <c r="AL108" s="127"/>
      <c r="AM108" s="127"/>
    </row>
    <row r="109" spans="1:39" s="75" customFormat="1" ht="15" customHeight="1" x14ac:dyDescent="0.35">
      <c r="A109" s="113" t="s">
        <v>438</v>
      </c>
      <c r="B109" s="158">
        <v>0</v>
      </c>
      <c r="C109" s="113"/>
      <c r="D109" s="113"/>
      <c r="E109" s="99">
        <v>0</v>
      </c>
      <c r="F109" s="80"/>
      <c r="G109" s="133"/>
      <c r="H109" s="125"/>
      <c r="I109" s="147"/>
      <c r="J109" s="113"/>
      <c r="K109" s="154"/>
      <c r="L109" s="130"/>
      <c r="M109" s="113"/>
      <c r="N109" s="113"/>
      <c r="O109" s="113"/>
      <c r="P109" s="113"/>
      <c r="Q109" s="113"/>
      <c r="R109" s="130"/>
      <c r="S109" s="113"/>
      <c r="T109" s="127"/>
      <c r="U109" s="127"/>
      <c r="V109" s="127"/>
      <c r="W109" s="127"/>
      <c r="X109" s="127"/>
      <c r="Y109" s="127"/>
      <c r="Z109" s="127"/>
      <c r="AA109" s="127"/>
      <c r="AB109" s="127"/>
      <c r="AC109" s="127"/>
      <c r="AD109" s="127"/>
      <c r="AE109" s="127"/>
      <c r="AF109" s="127"/>
      <c r="AG109" s="127"/>
      <c r="AH109" s="127"/>
      <c r="AI109" s="127"/>
      <c r="AJ109" s="127"/>
      <c r="AK109" s="127"/>
      <c r="AL109" s="127"/>
      <c r="AM109" s="127"/>
    </row>
    <row r="110" spans="1:39" s="75" customFormat="1" ht="15" customHeight="1" x14ac:dyDescent="0.35">
      <c r="A110" s="113" t="s">
        <v>439</v>
      </c>
      <c r="B110" s="158">
        <v>0</v>
      </c>
      <c r="C110" s="113"/>
      <c r="D110" s="113"/>
      <c r="E110" s="99">
        <v>0</v>
      </c>
      <c r="F110" s="80"/>
      <c r="G110" s="133"/>
      <c r="H110" s="130"/>
      <c r="I110" s="147"/>
      <c r="J110" s="113"/>
      <c r="K110" s="154"/>
      <c r="L110" s="130"/>
      <c r="M110" s="113"/>
      <c r="N110" s="113"/>
      <c r="O110" s="113"/>
      <c r="P110" s="113"/>
      <c r="Q110" s="113"/>
      <c r="R110" s="130"/>
      <c r="S110" s="113"/>
      <c r="T110" s="127"/>
      <c r="U110" s="127"/>
      <c r="V110" s="127"/>
      <c r="W110" s="127"/>
      <c r="X110" s="127"/>
      <c r="Y110" s="127"/>
      <c r="Z110" s="127"/>
      <c r="AA110" s="127"/>
      <c r="AB110" s="127"/>
      <c r="AC110" s="127"/>
      <c r="AD110" s="127"/>
      <c r="AE110" s="127"/>
      <c r="AF110" s="127"/>
      <c r="AG110" s="127"/>
      <c r="AH110" s="127"/>
      <c r="AI110" s="127"/>
      <c r="AJ110" s="127"/>
      <c r="AK110" s="127"/>
      <c r="AL110" s="127"/>
      <c r="AM110" s="127"/>
    </row>
    <row r="111" spans="1:39" s="75" customFormat="1" ht="15" customHeight="1" x14ac:dyDescent="0.35">
      <c r="A111" s="113" t="s">
        <v>440</v>
      </c>
      <c r="B111" s="158">
        <v>0</v>
      </c>
      <c r="C111" s="113"/>
      <c r="D111" s="113"/>
      <c r="E111" s="99">
        <v>0</v>
      </c>
      <c r="F111" s="80"/>
      <c r="G111" s="133"/>
      <c r="H111" s="113"/>
      <c r="I111" s="147"/>
      <c r="J111" s="113"/>
      <c r="K111" s="154"/>
      <c r="L111" s="130"/>
      <c r="M111" s="113"/>
      <c r="N111" s="113"/>
      <c r="O111" s="113"/>
      <c r="P111" s="113"/>
      <c r="Q111" s="113"/>
      <c r="R111" s="130"/>
      <c r="S111" s="113"/>
      <c r="T111" s="127"/>
      <c r="U111" s="127"/>
      <c r="V111" s="127"/>
      <c r="W111" s="127"/>
      <c r="X111" s="127"/>
      <c r="Y111" s="127"/>
      <c r="Z111" s="127"/>
      <c r="AA111" s="127"/>
      <c r="AB111" s="127"/>
      <c r="AC111" s="127"/>
      <c r="AD111" s="127"/>
      <c r="AE111" s="127"/>
      <c r="AF111" s="127"/>
      <c r="AG111" s="127"/>
      <c r="AH111" s="127"/>
      <c r="AI111" s="127"/>
      <c r="AJ111" s="127"/>
      <c r="AK111" s="127"/>
      <c r="AL111" s="127"/>
      <c r="AM111" s="127"/>
    </row>
    <row r="112" spans="1:39" s="75" customFormat="1" ht="15" customHeight="1" x14ac:dyDescent="0.35">
      <c r="A112" s="113" t="s">
        <v>441</v>
      </c>
      <c r="B112" s="158">
        <v>0</v>
      </c>
      <c r="C112" s="113"/>
      <c r="D112" s="113"/>
      <c r="E112" s="99">
        <v>0</v>
      </c>
      <c r="F112" s="80"/>
      <c r="G112" s="133"/>
      <c r="H112" s="130"/>
      <c r="I112" s="147"/>
      <c r="J112" s="113"/>
      <c r="K112" s="154"/>
      <c r="L112" s="113"/>
      <c r="M112" s="113"/>
      <c r="N112" s="113"/>
      <c r="O112" s="113"/>
      <c r="P112" s="113"/>
      <c r="Q112" s="113"/>
      <c r="R112" s="130"/>
      <c r="S112" s="113"/>
      <c r="T112" s="127"/>
      <c r="U112" s="127"/>
      <c r="V112" s="127"/>
      <c r="W112" s="127"/>
      <c r="X112" s="127"/>
      <c r="Y112" s="127"/>
      <c r="Z112" s="127"/>
      <c r="AA112" s="127"/>
      <c r="AB112" s="127"/>
      <c r="AC112" s="127"/>
      <c r="AD112" s="127"/>
      <c r="AE112" s="127"/>
      <c r="AF112" s="127"/>
      <c r="AG112" s="127"/>
      <c r="AH112" s="127"/>
      <c r="AI112" s="127"/>
      <c r="AJ112" s="127"/>
      <c r="AK112" s="127"/>
      <c r="AL112" s="127"/>
      <c r="AM112" s="127"/>
    </row>
    <row r="113" spans="1:39" s="75" customFormat="1" ht="15" customHeight="1" x14ac:dyDescent="0.35">
      <c r="A113" s="113" t="s">
        <v>442</v>
      </c>
      <c r="B113" s="158">
        <v>0</v>
      </c>
      <c r="C113" s="113"/>
      <c r="D113" s="113"/>
      <c r="E113" s="99">
        <v>0</v>
      </c>
      <c r="F113" s="80"/>
      <c r="G113" s="133"/>
      <c r="H113" s="130"/>
      <c r="I113" s="147"/>
      <c r="J113" s="113"/>
      <c r="K113" s="154"/>
      <c r="L113" s="113"/>
      <c r="M113" s="113"/>
      <c r="N113" s="113"/>
      <c r="O113" s="113"/>
      <c r="P113" s="113"/>
      <c r="Q113" s="113"/>
      <c r="R113" s="130"/>
      <c r="S113" s="113"/>
      <c r="T113" s="127"/>
      <c r="U113" s="127"/>
      <c r="V113" s="127"/>
      <c r="W113" s="127"/>
      <c r="X113" s="127"/>
      <c r="Y113" s="127"/>
      <c r="Z113" s="127"/>
      <c r="AA113" s="127"/>
      <c r="AB113" s="127"/>
      <c r="AC113" s="127"/>
      <c r="AD113" s="127"/>
      <c r="AE113" s="127"/>
      <c r="AF113" s="127"/>
      <c r="AG113" s="127"/>
      <c r="AH113" s="127"/>
      <c r="AI113" s="127"/>
      <c r="AJ113" s="127"/>
      <c r="AK113" s="127"/>
      <c r="AL113" s="127"/>
      <c r="AM113" s="127"/>
    </row>
    <row r="114" spans="1:39" s="75" customFormat="1" ht="15" customHeight="1" x14ac:dyDescent="0.3">
      <c r="A114" s="155" t="str">
        <f>"TOTAL Liabilities Accrued as of "&amp;MONTH(B5)&amp;"/"&amp;DAY(B5)</f>
        <v>TOTAL Liabilities Accrued as of 3/14</v>
      </c>
      <c r="B114" s="156"/>
      <c r="C114" s="156"/>
      <c r="D114" s="156"/>
      <c r="E114" s="96">
        <f>SUM(E106:E113)</f>
        <v>0</v>
      </c>
      <c r="F114" s="85"/>
      <c r="G114" s="133"/>
      <c r="H114" s="130"/>
      <c r="I114" s="130"/>
      <c r="J114" s="146"/>
      <c r="K114" s="113"/>
      <c r="L114" s="113"/>
      <c r="M114" s="113"/>
      <c r="N114" s="113"/>
      <c r="O114" s="113"/>
      <c r="P114" s="113"/>
      <c r="Q114" s="113"/>
      <c r="R114" s="113"/>
      <c r="S114" s="113"/>
      <c r="T114" s="127"/>
      <c r="U114" s="127"/>
      <c r="V114" s="127"/>
      <c r="W114" s="127"/>
      <c r="X114" s="127"/>
      <c r="Y114" s="127"/>
      <c r="Z114" s="127"/>
      <c r="AA114" s="127"/>
      <c r="AB114" s="127"/>
      <c r="AC114" s="127"/>
      <c r="AD114" s="127"/>
      <c r="AE114" s="127"/>
      <c r="AF114" s="127"/>
      <c r="AG114" s="127"/>
      <c r="AH114" s="127"/>
      <c r="AI114" s="127"/>
      <c r="AJ114" s="127"/>
      <c r="AK114" s="127"/>
      <c r="AL114" s="127"/>
      <c r="AM114" s="127"/>
    </row>
    <row r="115" spans="1:39" s="75" customFormat="1" ht="15" customHeight="1" x14ac:dyDescent="0.3">
      <c r="A115" s="144"/>
      <c r="B115" s="113"/>
      <c r="C115" s="113"/>
      <c r="D115" s="113"/>
      <c r="E115" s="85"/>
      <c r="F115" s="85"/>
      <c r="G115" s="133"/>
      <c r="H115" s="130"/>
      <c r="I115" s="130"/>
      <c r="J115" s="146"/>
      <c r="K115" s="113"/>
      <c r="L115" s="113"/>
      <c r="M115" s="113"/>
      <c r="N115" s="113"/>
      <c r="O115" s="113"/>
      <c r="P115" s="113"/>
      <c r="Q115" s="113"/>
      <c r="R115" s="113"/>
      <c r="S115" s="113"/>
      <c r="T115" s="127"/>
      <c r="U115" s="127"/>
      <c r="V115" s="127"/>
      <c r="W115" s="127"/>
      <c r="X115" s="127"/>
      <c r="Y115" s="127"/>
      <c r="Z115" s="127"/>
      <c r="AA115" s="127"/>
      <c r="AB115" s="127"/>
      <c r="AC115" s="127"/>
      <c r="AD115" s="127"/>
      <c r="AE115" s="127"/>
      <c r="AF115" s="127"/>
      <c r="AG115" s="127"/>
      <c r="AH115" s="127"/>
      <c r="AI115" s="127"/>
      <c r="AJ115" s="127"/>
      <c r="AK115" s="127"/>
      <c r="AL115" s="127"/>
      <c r="AM115" s="127"/>
    </row>
    <row r="116" spans="1:39" s="75" customFormat="1" ht="15" customHeight="1" x14ac:dyDescent="0.3">
      <c r="A116" s="113" t="s">
        <v>382</v>
      </c>
      <c r="B116" s="113"/>
      <c r="C116" s="113"/>
      <c r="D116" s="113"/>
      <c r="E116" s="100">
        <v>735542.57339999999</v>
      </c>
      <c r="F116" s="80"/>
      <c r="G116" s="133"/>
      <c r="H116" s="130"/>
      <c r="I116" s="130"/>
      <c r="J116" s="130"/>
      <c r="K116" s="113"/>
      <c r="L116" s="113"/>
      <c r="M116" s="113"/>
      <c r="N116" s="113"/>
      <c r="O116" s="113"/>
      <c r="P116" s="113"/>
      <c r="Q116" s="113"/>
      <c r="R116" s="113"/>
      <c r="S116" s="113"/>
      <c r="T116" s="127"/>
      <c r="U116" s="127"/>
      <c r="V116" s="127"/>
      <c r="W116" s="127"/>
      <c r="X116" s="127"/>
      <c r="Y116" s="127"/>
      <c r="Z116" s="127"/>
      <c r="AA116" s="127"/>
      <c r="AB116" s="127"/>
      <c r="AC116" s="127"/>
      <c r="AD116" s="127"/>
      <c r="AE116" s="127"/>
      <c r="AF116" s="127"/>
      <c r="AG116" s="127"/>
      <c r="AH116" s="127"/>
      <c r="AI116" s="127"/>
      <c r="AJ116" s="127"/>
      <c r="AK116" s="127"/>
      <c r="AL116" s="127"/>
      <c r="AM116" s="127"/>
    </row>
    <row r="117" spans="1:39" s="75" customFormat="1" ht="15" customHeight="1" x14ac:dyDescent="0.25">
      <c r="A117" s="113" t="s">
        <v>445</v>
      </c>
      <c r="B117" s="113"/>
      <c r="C117" s="113"/>
      <c r="D117" s="113"/>
      <c r="E117" s="101">
        <v>1195.3699999999999</v>
      </c>
      <c r="F117" s="80"/>
      <c r="G117" s="133"/>
      <c r="H117" s="130"/>
      <c r="I117" s="130"/>
      <c r="J117" s="130"/>
      <c r="K117" s="113"/>
      <c r="L117" s="113"/>
      <c r="M117" s="113"/>
      <c r="N117" s="113"/>
      <c r="O117" s="113"/>
      <c r="P117" s="113"/>
      <c r="Q117" s="113"/>
      <c r="R117" s="113"/>
      <c r="S117" s="113"/>
      <c r="T117" s="127"/>
      <c r="U117" s="127"/>
      <c r="V117" s="127"/>
      <c r="W117" s="127"/>
      <c r="X117" s="127"/>
      <c r="Y117" s="127"/>
      <c r="Z117" s="127"/>
      <c r="AA117" s="127"/>
      <c r="AB117" s="127"/>
      <c r="AC117" s="127"/>
      <c r="AD117" s="127"/>
      <c r="AE117" s="127"/>
      <c r="AF117" s="127"/>
      <c r="AG117" s="127"/>
      <c r="AH117" s="127"/>
      <c r="AI117" s="127"/>
      <c r="AJ117" s="127"/>
      <c r="AK117" s="127"/>
      <c r="AL117" s="127"/>
      <c r="AM117" s="127"/>
    </row>
    <row r="118" spans="1:39" s="75" customFormat="1" ht="15" customHeight="1" x14ac:dyDescent="0.25">
      <c r="A118" s="130"/>
      <c r="B118" s="113"/>
      <c r="C118" s="113"/>
      <c r="D118" s="113"/>
      <c r="E118" s="80"/>
      <c r="F118" s="80"/>
      <c r="G118" s="133"/>
      <c r="H118" s="130"/>
      <c r="I118" s="130"/>
      <c r="J118" s="130"/>
      <c r="K118" s="113"/>
      <c r="L118" s="113"/>
      <c r="M118" s="113"/>
      <c r="N118" s="113"/>
      <c r="O118" s="113"/>
      <c r="P118" s="113"/>
      <c r="Q118" s="113"/>
      <c r="R118" s="113"/>
      <c r="S118" s="113"/>
      <c r="T118" s="127"/>
      <c r="U118" s="127"/>
      <c r="V118" s="127"/>
      <c r="W118" s="127"/>
      <c r="X118" s="127"/>
      <c r="Y118" s="127"/>
      <c r="Z118" s="127"/>
      <c r="AA118" s="127"/>
      <c r="AB118" s="127"/>
      <c r="AC118" s="127"/>
      <c r="AD118" s="127"/>
      <c r="AE118" s="127"/>
      <c r="AF118" s="127"/>
      <c r="AG118" s="127"/>
      <c r="AH118" s="127"/>
      <c r="AI118" s="127"/>
      <c r="AJ118" s="127"/>
      <c r="AK118" s="127"/>
      <c r="AL118" s="127"/>
      <c r="AM118" s="127"/>
    </row>
    <row r="119" spans="1:39" s="75" customFormat="1" ht="15" customHeight="1" x14ac:dyDescent="0.3">
      <c r="A119" s="144" t="s">
        <v>446</v>
      </c>
      <c r="B119" s="113"/>
      <c r="C119" s="113"/>
      <c r="D119" s="113"/>
      <c r="E119" s="102">
        <f>E103+E114+E116+E117</f>
        <v>751786.34340000001</v>
      </c>
      <c r="F119" s="80"/>
      <c r="G119" s="133"/>
      <c r="H119" s="144"/>
      <c r="I119" s="113"/>
      <c r="J119" s="113"/>
      <c r="K119" s="113"/>
      <c r="L119" s="85"/>
      <c r="M119" s="113"/>
      <c r="N119" s="113"/>
      <c r="O119" s="113"/>
      <c r="P119" s="113"/>
      <c r="Q119" s="113"/>
      <c r="R119" s="113"/>
      <c r="S119" s="113"/>
      <c r="T119" s="127"/>
      <c r="U119" s="127"/>
      <c r="V119" s="127"/>
      <c r="W119" s="127"/>
      <c r="X119" s="127"/>
      <c r="Y119" s="127"/>
      <c r="Z119" s="127"/>
      <c r="AA119" s="127"/>
      <c r="AB119" s="127"/>
      <c r="AC119" s="127"/>
      <c r="AD119" s="127"/>
      <c r="AE119" s="127"/>
      <c r="AF119" s="127"/>
      <c r="AG119" s="127"/>
      <c r="AH119" s="127"/>
      <c r="AI119" s="127"/>
      <c r="AJ119" s="127"/>
      <c r="AK119" s="127"/>
      <c r="AL119" s="127"/>
      <c r="AM119" s="127"/>
    </row>
    <row r="120" spans="1:39" s="75" customFormat="1" ht="15" customHeight="1" thickBot="1" x14ac:dyDescent="0.35">
      <c r="A120" s="144"/>
      <c r="B120" s="113"/>
      <c r="C120" s="113"/>
      <c r="D120" s="113"/>
      <c r="E120" s="80"/>
      <c r="F120" s="80"/>
      <c r="G120" s="133"/>
      <c r="H120" s="113"/>
      <c r="I120" s="113"/>
      <c r="J120" s="113"/>
      <c r="K120" s="113"/>
      <c r="L120" s="113"/>
      <c r="M120" s="113"/>
      <c r="N120" s="113"/>
      <c r="O120" s="113"/>
      <c r="P120" s="113"/>
      <c r="Q120" s="113"/>
      <c r="R120" s="113"/>
      <c r="S120" s="113"/>
      <c r="T120" s="127"/>
      <c r="U120" s="127"/>
      <c r="V120" s="127"/>
      <c r="W120" s="127"/>
      <c r="X120" s="127"/>
      <c r="Y120" s="127"/>
      <c r="Z120" s="127"/>
      <c r="AA120" s="127"/>
      <c r="AB120" s="127"/>
      <c r="AC120" s="127"/>
      <c r="AD120" s="127"/>
      <c r="AE120" s="127"/>
      <c r="AF120" s="127"/>
      <c r="AG120" s="127"/>
      <c r="AH120" s="127"/>
      <c r="AI120" s="127"/>
      <c r="AJ120" s="127"/>
      <c r="AK120" s="127"/>
      <c r="AL120" s="127"/>
      <c r="AM120" s="127"/>
    </row>
    <row r="121" spans="1:39" s="75" customFormat="1" ht="15" customHeight="1" thickBot="1" x14ac:dyDescent="0.35">
      <c r="A121" s="144" t="s">
        <v>447</v>
      </c>
      <c r="B121" s="113"/>
      <c r="C121" s="113"/>
      <c r="D121" s="113"/>
      <c r="E121" s="86">
        <f>E89-E119</f>
        <v>115016182.31831338</v>
      </c>
      <c r="F121" s="89"/>
      <c r="G121" s="133"/>
      <c r="H121" s="144"/>
      <c r="I121" s="113"/>
      <c r="J121" s="113"/>
      <c r="K121" s="113"/>
      <c r="L121" s="86"/>
      <c r="M121" s="113"/>
      <c r="N121" s="113"/>
      <c r="O121" s="113"/>
      <c r="P121" s="113"/>
      <c r="Q121" s="113"/>
      <c r="R121" s="113"/>
      <c r="S121" s="113"/>
      <c r="T121" s="127"/>
      <c r="U121" s="127"/>
      <c r="V121" s="127"/>
      <c r="W121" s="127"/>
      <c r="X121" s="127"/>
      <c r="Y121" s="127"/>
      <c r="Z121" s="127"/>
      <c r="AA121" s="127"/>
      <c r="AB121" s="127"/>
      <c r="AC121" s="127"/>
      <c r="AD121" s="127"/>
      <c r="AE121" s="127"/>
      <c r="AF121" s="127"/>
      <c r="AG121" s="127"/>
      <c r="AH121" s="127"/>
      <c r="AI121" s="127"/>
      <c r="AJ121" s="127"/>
      <c r="AK121" s="127"/>
      <c r="AL121" s="127"/>
      <c r="AM121" s="127"/>
    </row>
    <row r="122" spans="1:39" s="75" customFormat="1" ht="15" customHeight="1" x14ac:dyDescent="0.3">
      <c r="A122" s="144"/>
      <c r="B122" s="113"/>
      <c r="C122" s="113"/>
      <c r="D122" s="113"/>
      <c r="E122" s="80"/>
      <c r="F122" s="80"/>
      <c r="G122" s="133"/>
      <c r="H122" s="113"/>
      <c r="I122" s="113"/>
      <c r="J122" s="113"/>
      <c r="K122" s="113"/>
      <c r="L122" s="113"/>
      <c r="M122" s="113"/>
      <c r="N122" s="113"/>
      <c r="O122" s="113"/>
      <c r="P122" s="113"/>
      <c r="Q122" s="113"/>
      <c r="R122" s="113"/>
      <c r="S122" s="113"/>
      <c r="T122" s="127"/>
      <c r="U122" s="127"/>
      <c r="V122" s="127"/>
      <c r="W122" s="127"/>
      <c r="X122" s="127"/>
      <c r="Y122" s="127"/>
      <c r="Z122" s="127"/>
      <c r="AA122" s="127"/>
      <c r="AB122" s="127"/>
      <c r="AC122" s="127"/>
      <c r="AD122" s="127"/>
      <c r="AE122" s="127"/>
      <c r="AF122" s="127"/>
      <c r="AG122" s="127"/>
      <c r="AH122" s="127"/>
      <c r="AI122" s="127"/>
      <c r="AJ122" s="127"/>
      <c r="AK122" s="127"/>
      <c r="AL122" s="127"/>
      <c r="AM122" s="127"/>
    </row>
    <row r="123" spans="1:39" s="75" customFormat="1" ht="15" customHeight="1" x14ac:dyDescent="0.25">
      <c r="A123" s="113"/>
      <c r="B123" s="113"/>
      <c r="C123" s="113"/>
      <c r="D123" s="143"/>
      <c r="E123" s="80"/>
      <c r="F123" s="80"/>
      <c r="G123" s="133"/>
      <c r="H123" s="113"/>
      <c r="I123" s="113"/>
      <c r="J123" s="113"/>
      <c r="K123" s="113"/>
      <c r="L123" s="113"/>
      <c r="M123" s="113"/>
      <c r="N123" s="113"/>
      <c r="O123" s="113"/>
      <c r="P123" s="113"/>
      <c r="Q123" s="113"/>
      <c r="R123" s="113"/>
      <c r="S123" s="113"/>
      <c r="T123" s="127"/>
      <c r="U123" s="127"/>
      <c r="V123" s="127"/>
      <c r="W123" s="127"/>
      <c r="X123" s="127"/>
      <c r="Y123" s="127"/>
      <c r="Z123" s="127"/>
      <c r="AA123" s="127"/>
      <c r="AB123" s="127"/>
      <c r="AC123" s="127"/>
      <c r="AD123" s="127"/>
      <c r="AE123" s="127"/>
      <c r="AF123" s="127"/>
      <c r="AG123" s="127"/>
      <c r="AH123" s="127"/>
      <c r="AI123" s="127"/>
      <c r="AJ123" s="127"/>
      <c r="AK123" s="127"/>
      <c r="AL123" s="127"/>
      <c r="AM123" s="127"/>
    </row>
    <row r="124" spans="1:39" s="75" customFormat="1" ht="15" customHeight="1" x14ac:dyDescent="0.25">
      <c r="A124" s="113"/>
      <c r="B124" s="113"/>
      <c r="C124" s="113"/>
      <c r="D124" s="113"/>
      <c r="E124" s="80"/>
      <c r="F124" s="80"/>
      <c r="G124" s="133"/>
      <c r="H124" s="113"/>
      <c r="I124" s="113"/>
      <c r="J124" s="113"/>
      <c r="K124" s="113"/>
      <c r="L124" s="113"/>
      <c r="M124" s="113"/>
      <c r="N124" s="113"/>
      <c r="O124" s="113"/>
      <c r="P124" s="113"/>
      <c r="Q124" s="113"/>
      <c r="R124" s="113"/>
      <c r="S124" s="113"/>
      <c r="T124" s="127"/>
      <c r="U124" s="127"/>
      <c r="V124" s="127"/>
      <c r="W124" s="127"/>
      <c r="X124" s="127"/>
      <c r="Y124" s="127"/>
      <c r="Z124" s="127"/>
      <c r="AA124" s="127"/>
      <c r="AB124" s="127"/>
      <c r="AC124" s="127"/>
      <c r="AD124" s="127"/>
      <c r="AE124" s="127"/>
      <c r="AF124" s="127"/>
      <c r="AG124" s="127"/>
      <c r="AH124" s="127"/>
      <c r="AI124" s="127"/>
      <c r="AJ124" s="127"/>
      <c r="AK124" s="127"/>
      <c r="AL124" s="127"/>
      <c r="AM124" s="127"/>
    </row>
    <row r="125" spans="1:39" s="75" customFormat="1" ht="15" customHeight="1" x14ac:dyDescent="0.25">
      <c r="A125" s="113"/>
      <c r="B125" s="113"/>
      <c r="C125" s="113"/>
      <c r="D125" s="113"/>
      <c r="E125" s="103"/>
      <c r="F125" s="80"/>
      <c r="G125" s="113"/>
      <c r="H125" s="113"/>
      <c r="I125" s="113"/>
      <c r="J125" s="113"/>
      <c r="K125" s="113"/>
      <c r="L125" s="113"/>
      <c r="M125" s="113"/>
      <c r="N125" s="113"/>
      <c r="O125" s="113"/>
      <c r="P125" s="113"/>
      <c r="Q125" s="113"/>
      <c r="R125" s="113"/>
      <c r="S125" s="113"/>
      <c r="T125" s="127"/>
      <c r="U125" s="127"/>
      <c r="V125" s="127"/>
      <c r="W125" s="127"/>
      <c r="X125" s="127"/>
      <c r="Y125" s="127"/>
      <c r="Z125" s="127"/>
      <c r="AA125" s="127"/>
      <c r="AB125" s="127"/>
      <c r="AC125" s="127"/>
      <c r="AD125" s="127"/>
      <c r="AE125" s="127"/>
      <c r="AF125" s="127"/>
      <c r="AG125" s="127"/>
      <c r="AH125" s="127"/>
      <c r="AI125" s="127"/>
      <c r="AJ125" s="127"/>
      <c r="AK125" s="127"/>
      <c r="AL125" s="127"/>
      <c r="AM125" s="127"/>
    </row>
    <row r="126" spans="1:39" s="75" customFormat="1" ht="15" customHeight="1" x14ac:dyDescent="0.25">
      <c r="A126" s="113"/>
      <c r="B126" s="113"/>
      <c r="C126" s="113"/>
      <c r="D126" s="113"/>
      <c r="E126" s="80"/>
      <c r="F126" s="80"/>
      <c r="G126" s="113"/>
      <c r="H126" s="113"/>
      <c r="I126" s="113"/>
      <c r="J126" s="113"/>
      <c r="K126" s="113"/>
      <c r="L126" s="113"/>
      <c r="M126" s="113"/>
      <c r="N126" s="113"/>
      <c r="O126" s="113"/>
      <c r="P126" s="113"/>
      <c r="Q126" s="113"/>
      <c r="R126" s="113"/>
      <c r="S126" s="113"/>
      <c r="T126" s="127"/>
      <c r="U126" s="127"/>
      <c r="V126" s="127"/>
      <c r="W126" s="127"/>
      <c r="X126" s="127"/>
      <c r="Y126" s="127"/>
      <c r="Z126" s="127"/>
      <c r="AA126" s="127"/>
      <c r="AB126" s="127"/>
      <c r="AC126" s="127"/>
      <c r="AD126" s="127"/>
      <c r="AE126" s="127"/>
      <c r="AF126" s="127"/>
      <c r="AG126" s="127"/>
      <c r="AH126" s="127"/>
      <c r="AI126" s="127"/>
      <c r="AJ126" s="127"/>
      <c r="AK126" s="127"/>
      <c r="AL126" s="127"/>
      <c r="AM126" s="127"/>
    </row>
    <row r="127" spans="1:39" s="75" customFormat="1" ht="15" customHeight="1" x14ac:dyDescent="0.25">
      <c r="A127" s="113"/>
      <c r="B127" s="113"/>
      <c r="C127" s="113"/>
      <c r="D127" s="113"/>
      <c r="E127" s="80"/>
      <c r="F127" s="80"/>
      <c r="G127" s="113"/>
      <c r="H127" s="113"/>
      <c r="I127" s="113"/>
      <c r="J127" s="113"/>
      <c r="K127" s="113"/>
      <c r="L127" s="113"/>
      <c r="M127" s="113"/>
      <c r="N127" s="113"/>
      <c r="O127" s="113"/>
      <c r="P127" s="113"/>
      <c r="Q127" s="113"/>
      <c r="R127" s="113"/>
      <c r="S127" s="113"/>
      <c r="T127" s="127"/>
      <c r="U127" s="127"/>
      <c r="V127" s="127"/>
      <c r="W127" s="127"/>
      <c r="X127" s="127"/>
      <c r="Y127" s="127"/>
      <c r="Z127" s="127"/>
      <c r="AA127" s="127"/>
      <c r="AB127" s="127"/>
      <c r="AC127" s="127"/>
      <c r="AD127" s="127"/>
      <c r="AE127" s="127"/>
      <c r="AF127" s="127"/>
      <c r="AG127" s="127"/>
      <c r="AH127" s="127"/>
      <c r="AI127" s="127"/>
      <c r="AJ127" s="127"/>
      <c r="AK127" s="127"/>
      <c r="AL127" s="127"/>
      <c r="AM127" s="127"/>
    </row>
    <row r="128" spans="1:39" s="75" customFormat="1" ht="15" customHeight="1" x14ac:dyDescent="0.3">
      <c r="A128" s="113"/>
      <c r="B128" s="113"/>
      <c r="C128" s="113"/>
      <c r="D128" s="130"/>
      <c r="E128" s="146"/>
      <c r="F128" s="80"/>
      <c r="G128" s="113"/>
      <c r="H128" s="85"/>
      <c r="I128" s="113"/>
      <c r="J128" s="113"/>
      <c r="K128" s="113"/>
      <c r="L128" s="147"/>
      <c r="M128" s="104"/>
      <c r="N128" s="113"/>
      <c r="O128" s="113"/>
      <c r="P128" s="113"/>
      <c r="Q128" s="113"/>
      <c r="R128" s="113"/>
      <c r="S128" s="113"/>
      <c r="T128" s="127"/>
      <c r="U128" s="127"/>
      <c r="V128" s="127"/>
      <c r="W128" s="127"/>
      <c r="X128" s="127"/>
      <c r="Y128" s="127"/>
      <c r="Z128" s="127"/>
      <c r="AA128" s="127"/>
      <c r="AB128" s="127"/>
      <c r="AC128" s="127"/>
      <c r="AD128" s="127"/>
      <c r="AE128" s="127"/>
      <c r="AF128" s="127"/>
      <c r="AG128" s="127"/>
      <c r="AH128" s="127"/>
      <c r="AI128" s="127"/>
      <c r="AJ128" s="127"/>
      <c r="AK128" s="127"/>
      <c r="AL128" s="127"/>
      <c r="AM128" s="127"/>
    </row>
    <row r="129" spans="1:39" s="75" customFormat="1" ht="15" customHeight="1" x14ac:dyDescent="0.3">
      <c r="A129" s="113"/>
      <c r="B129" s="143"/>
      <c r="C129" s="113"/>
      <c r="D129" s="113"/>
      <c r="E129" s="80"/>
      <c r="F129" s="80"/>
      <c r="G129" s="113"/>
      <c r="H129" s="85"/>
      <c r="I129" s="113"/>
      <c r="J129" s="113"/>
      <c r="K129" s="113"/>
      <c r="L129" s="147"/>
      <c r="M129" s="113"/>
      <c r="N129" s="113"/>
      <c r="O129" s="113"/>
      <c r="P129" s="113"/>
      <c r="Q129" s="113"/>
      <c r="R129" s="113"/>
      <c r="S129" s="113"/>
      <c r="T129" s="127"/>
      <c r="U129" s="127"/>
      <c r="V129" s="127"/>
      <c r="W129" s="127"/>
      <c r="X129" s="127"/>
      <c r="Y129" s="127"/>
      <c r="Z129" s="127"/>
      <c r="AA129" s="127"/>
      <c r="AB129" s="127"/>
      <c r="AC129" s="127"/>
      <c r="AD129" s="127"/>
      <c r="AE129" s="127"/>
      <c r="AF129" s="127"/>
      <c r="AG129" s="127"/>
      <c r="AH129" s="127"/>
      <c r="AI129" s="127"/>
      <c r="AJ129" s="127"/>
      <c r="AK129" s="127"/>
      <c r="AL129" s="127"/>
      <c r="AM129" s="127"/>
    </row>
    <row r="130" spans="1:39" s="75" customFormat="1" ht="15" customHeight="1" x14ac:dyDescent="0.25">
      <c r="A130" s="113"/>
      <c r="B130" s="143"/>
      <c r="C130" s="113"/>
      <c r="D130" s="113"/>
      <c r="E130" s="80"/>
      <c r="F130" s="80"/>
      <c r="G130" s="113"/>
      <c r="H130" s="113"/>
      <c r="I130" s="113"/>
      <c r="J130" s="113"/>
      <c r="K130" s="113"/>
      <c r="L130" s="113"/>
      <c r="M130" s="113"/>
      <c r="N130" s="113"/>
      <c r="O130" s="113"/>
      <c r="P130" s="113"/>
      <c r="Q130" s="113"/>
      <c r="R130" s="113"/>
      <c r="S130" s="113"/>
      <c r="T130" s="127"/>
      <c r="U130" s="127"/>
      <c r="V130" s="127"/>
      <c r="W130" s="127"/>
      <c r="X130" s="127"/>
      <c r="Y130" s="127"/>
      <c r="Z130" s="127"/>
      <c r="AA130" s="127"/>
      <c r="AB130" s="127"/>
      <c r="AC130" s="127"/>
      <c r="AD130" s="127"/>
      <c r="AE130" s="127"/>
      <c r="AF130" s="127"/>
      <c r="AG130" s="127"/>
      <c r="AH130" s="127"/>
      <c r="AI130" s="127"/>
      <c r="AJ130" s="127"/>
      <c r="AK130" s="127"/>
      <c r="AL130" s="127"/>
      <c r="AM130" s="127"/>
    </row>
    <row r="131" spans="1:39" s="75" customFormat="1" ht="15" customHeight="1" x14ac:dyDescent="0.25">
      <c r="A131" s="113"/>
      <c r="B131" s="143"/>
      <c r="C131" s="113"/>
      <c r="D131" s="113"/>
      <c r="E131" s="80"/>
      <c r="F131" s="80"/>
      <c r="G131" s="113"/>
      <c r="H131" s="113"/>
      <c r="I131" s="113"/>
      <c r="J131" s="113"/>
      <c r="K131" s="113"/>
      <c r="L131" s="113"/>
      <c r="M131" s="113"/>
      <c r="N131" s="113"/>
      <c r="O131" s="113"/>
      <c r="P131" s="113"/>
      <c r="Q131" s="113"/>
      <c r="R131" s="113"/>
      <c r="S131" s="113"/>
      <c r="T131" s="127"/>
      <c r="U131" s="127"/>
      <c r="V131" s="127"/>
      <c r="W131" s="127"/>
      <c r="X131" s="127"/>
      <c r="Y131" s="127"/>
      <c r="Z131" s="127"/>
      <c r="AA131" s="127"/>
      <c r="AB131" s="127"/>
      <c r="AC131" s="127"/>
      <c r="AD131" s="127"/>
      <c r="AE131" s="127"/>
      <c r="AF131" s="127"/>
      <c r="AG131" s="127"/>
      <c r="AH131" s="127"/>
      <c r="AI131" s="127"/>
      <c r="AJ131" s="127"/>
      <c r="AK131" s="127"/>
      <c r="AL131" s="127"/>
      <c r="AM131" s="127"/>
    </row>
    <row r="132" spans="1:39" s="75" customFormat="1" ht="15" customHeight="1" x14ac:dyDescent="0.25">
      <c r="A132" s="113"/>
      <c r="B132" s="143"/>
      <c r="C132" s="113"/>
      <c r="D132" s="113"/>
      <c r="E132" s="80"/>
      <c r="F132" s="80"/>
      <c r="G132" s="113"/>
      <c r="H132" s="113"/>
      <c r="I132" s="113"/>
      <c r="J132" s="113"/>
      <c r="K132" s="113"/>
      <c r="L132" s="113"/>
      <c r="M132" s="113"/>
      <c r="N132" s="113"/>
      <c r="O132" s="113"/>
      <c r="P132" s="113"/>
      <c r="Q132" s="113"/>
      <c r="R132" s="113"/>
      <c r="S132" s="113"/>
      <c r="T132" s="127"/>
      <c r="U132" s="127"/>
      <c r="V132" s="127"/>
      <c r="W132" s="127"/>
      <c r="X132" s="127"/>
      <c r="Y132" s="127"/>
      <c r="Z132" s="127"/>
      <c r="AA132" s="127"/>
      <c r="AB132" s="127"/>
      <c r="AC132" s="127"/>
      <c r="AD132" s="127"/>
      <c r="AE132" s="127"/>
      <c r="AF132" s="127"/>
      <c r="AG132" s="127"/>
      <c r="AH132" s="127"/>
      <c r="AI132" s="127"/>
      <c r="AJ132" s="127"/>
      <c r="AK132" s="127"/>
      <c r="AL132" s="127"/>
      <c r="AM132" s="127"/>
    </row>
    <row r="133" spans="1:39" s="75" customFormat="1" ht="15" customHeight="1" x14ac:dyDescent="0.3">
      <c r="A133" s="159"/>
      <c r="B133" s="143"/>
      <c r="C133" s="113"/>
      <c r="D133" s="113"/>
      <c r="E133" s="80"/>
      <c r="F133" s="80"/>
      <c r="G133" s="113"/>
      <c r="H133" s="113"/>
      <c r="I133" s="113"/>
      <c r="J133" s="113"/>
      <c r="K133" s="113"/>
      <c r="L133" s="113"/>
      <c r="M133" s="113"/>
      <c r="N133" s="113"/>
      <c r="O133" s="113"/>
      <c r="P133" s="113"/>
      <c r="Q133" s="113"/>
      <c r="R133" s="113"/>
      <c r="S133" s="113"/>
      <c r="T133" s="127"/>
      <c r="U133" s="127"/>
      <c r="V133" s="127"/>
      <c r="W133" s="127"/>
      <c r="X133" s="127"/>
      <c r="Y133" s="127"/>
      <c r="Z133" s="127"/>
      <c r="AA133" s="127"/>
      <c r="AB133" s="127"/>
      <c r="AC133" s="127"/>
      <c r="AD133" s="127"/>
      <c r="AE133" s="127"/>
      <c r="AF133" s="127"/>
      <c r="AG133" s="127"/>
      <c r="AH133" s="127"/>
      <c r="AI133" s="127"/>
      <c r="AJ133" s="127"/>
      <c r="AK133" s="127"/>
      <c r="AL133" s="127"/>
      <c r="AM133" s="127"/>
    </row>
    <row r="134" spans="1:39" s="75" customFormat="1" ht="15" customHeight="1" x14ac:dyDescent="0.25">
      <c r="A134" s="113"/>
      <c r="B134" s="143"/>
      <c r="C134" s="113"/>
      <c r="D134" s="113"/>
      <c r="E134" s="80"/>
      <c r="F134" s="80"/>
      <c r="G134" s="113"/>
      <c r="H134" s="113"/>
      <c r="I134" s="113"/>
      <c r="J134" s="113"/>
      <c r="K134" s="113"/>
      <c r="L134" s="113"/>
      <c r="M134" s="113"/>
      <c r="N134" s="113"/>
      <c r="O134" s="113"/>
      <c r="P134" s="113"/>
      <c r="Q134" s="113"/>
      <c r="R134" s="113"/>
      <c r="S134" s="113"/>
      <c r="T134" s="127"/>
      <c r="U134" s="127"/>
      <c r="V134" s="127"/>
      <c r="W134" s="127"/>
      <c r="X134" s="127"/>
      <c r="Y134" s="127"/>
      <c r="Z134" s="127"/>
      <c r="AA134" s="127"/>
      <c r="AB134" s="127"/>
      <c r="AC134" s="127"/>
      <c r="AD134" s="127"/>
      <c r="AE134" s="127"/>
      <c r="AF134" s="127"/>
      <c r="AG134" s="127"/>
      <c r="AH134" s="127"/>
      <c r="AI134" s="127"/>
      <c r="AJ134" s="127"/>
      <c r="AK134" s="127"/>
      <c r="AL134" s="127"/>
      <c r="AM134" s="127"/>
    </row>
    <row r="135" spans="1:39" s="75" customFormat="1" ht="15" customHeight="1" x14ac:dyDescent="0.25">
      <c r="A135" s="113"/>
      <c r="B135" s="143"/>
      <c r="C135" s="113"/>
      <c r="D135" s="113"/>
      <c r="E135" s="80"/>
      <c r="F135" s="80"/>
      <c r="G135" s="113"/>
      <c r="H135" s="113"/>
      <c r="I135" s="113"/>
      <c r="J135" s="113"/>
      <c r="K135" s="113"/>
      <c r="L135" s="113"/>
      <c r="M135" s="113"/>
      <c r="N135" s="113"/>
      <c r="O135" s="113"/>
      <c r="P135" s="113"/>
      <c r="Q135" s="113"/>
      <c r="R135" s="113"/>
      <c r="S135" s="113"/>
      <c r="T135" s="127"/>
      <c r="U135" s="127"/>
      <c r="V135" s="127"/>
      <c r="W135" s="127"/>
      <c r="X135" s="127"/>
      <c r="Y135" s="127"/>
      <c r="Z135" s="127"/>
      <c r="AA135" s="127"/>
      <c r="AB135" s="127"/>
      <c r="AC135" s="127"/>
      <c r="AD135" s="127"/>
      <c r="AE135" s="127"/>
      <c r="AF135" s="127"/>
      <c r="AG135" s="127"/>
      <c r="AH135" s="127"/>
      <c r="AI135" s="127"/>
      <c r="AJ135" s="127"/>
      <c r="AK135" s="127"/>
      <c r="AL135" s="127"/>
      <c r="AM135" s="127"/>
    </row>
    <row r="136" spans="1:39" s="75" customFormat="1" ht="15" customHeight="1" x14ac:dyDescent="0.25">
      <c r="A136" s="113"/>
      <c r="B136" s="143"/>
      <c r="C136" s="113"/>
      <c r="D136" s="113"/>
      <c r="E136" s="80"/>
      <c r="F136" s="80"/>
      <c r="G136" s="113"/>
      <c r="H136" s="113"/>
      <c r="I136" s="113"/>
      <c r="J136" s="113"/>
      <c r="K136" s="113"/>
      <c r="L136" s="113"/>
      <c r="M136" s="113"/>
      <c r="N136" s="113"/>
      <c r="O136" s="113"/>
      <c r="P136" s="113"/>
      <c r="Q136" s="113"/>
      <c r="R136" s="113"/>
      <c r="S136" s="113"/>
      <c r="T136" s="127"/>
      <c r="U136" s="127"/>
      <c r="V136" s="127"/>
      <c r="W136" s="127"/>
      <c r="X136" s="127"/>
      <c r="Y136" s="127"/>
      <c r="Z136" s="127"/>
      <c r="AA136" s="127"/>
      <c r="AB136" s="127"/>
      <c r="AC136" s="127"/>
      <c r="AD136" s="127"/>
      <c r="AE136" s="127"/>
      <c r="AF136" s="127"/>
      <c r="AG136" s="127"/>
      <c r="AH136" s="127"/>
      <c r="AI136" s="127"/>
      <c r="AJ136" s="127"/>
      <c r="AK136" s="127"/>
      <c r="AL136" s="127"/>
      <c r="AM136" s="127"/>
    </row>
    <row r="137" spans="1:39" s="75" customFormat="1" ht="15" customHeight="1" x14ac:dyDescent="0.25">
      <c r="A137" s="113"/>
      <c r="B137" s="143"/>
      <c r="C137" s="113"/>
      <c r="D137" s="113"/>
      <c r="E137" s="80"/>
      <c r="F137" s="80"/>
      <c r="G137" s="113"/>
      <c r="H137" s="113"/>
      <c r="I137" s="113"/>
      <c r="J137" s="113"/>
      <c r="K137" s="113"/>
      <c r="L137" s="113"/>
      <c r="M137" s="113"/>
      <c r="N137" s="113"/>
      <c r="O137" s="113"/>
      <c r="P137" s="113"/>
      <c r="Q137" s="113"/>
      <c r="R137" s="113"/>
      <c r="S137" s="113"/>
      <c r="T137" s="127"/>
      <c r="U137" s="127"/>
      <c r="V137" s="127"/>
      <c r="W137" s="127"/>
      <c r="X137" s="127"/>
      <c r="Y137" s="127"/>
      <c r="Z137" s="127"/>
      <c r="AA137" s="127"/>
      <c r="AB137" s="127"/>
      <c r="AC137" s="127"/>
      <c r="AD137" s="127"/>
      <c r="AE137" s="127"/>
      <c r="AF137" s="127"/>
      <c r="AG137" s="127"/>
      <c r="AH137" s="127"/>
      <c r="AI137" s="127"/>
      <c r="AJ137" s="127"/>
      <c r="AK137" s="127"/>
      <c r="AL137" s="127"/>
      <c r="AM137" s="127"/>
    </row>
    <row r="138" spans="1:39" s="75" customFormat="1" ht="15" customHeight="1" x14ac:dyDescent="0.25">
      <c r="A138" s="113"/>
      <c r="B138" s="143"/>
      <c r="C138" s="113"/>
      <c r="D138" s="113"/>
      <c r="E138" s="80"/>
      <c r="F138" s="80"/>
      <c r="G138" s="113"/>
      <c r="H138" s="113"/>
      <c r="I138" s="113"/>
      <c r="J138" s="113"/>
      <c r="K138" s="113"/>
      <c r="L138" s="113"/>
      <c r="M138" s="113"/>
      <c r="N138" s="113"/>
      <c r="O138" s="113"/>
      <c r="P138" s="113"/>
      <c r="Q138" s="113"/>
      <c r="R138" s="113"/>
      <c r="S138" s="113"/>
      <c r="T138" s="127"/>
      <c r="U138" s="127"/>
      <c r="V138" s="127"/>
      <c r="W138" s="127"/>
      <c r="X138" s="127"/>
      <c r="Y138" s="127"/>
      <c r="Z138" s="127"/>
      <c r="AA138" s="127"/>
      <c r="AB138" s="127"/>
      <c r="AC138" s="127"/>
      <c r="AD138" s="127"/>
      <c r="AE138" s="127"/>
      <c r="AF138" s="127"/>
      <c r="AG138" s="127"/>
      <c r="AH138" s="127"/>
      <c r="AI138" s="127"/>
      <c r="AJ138" s="127"/>
      <c r="AK138" s="127"/>
      <c r="AL138" s="127"/>
      <c r="AM138" s="127"/>
    </row>
    <row r="139" spans="1:39" s="75" customFormat="1" ht="15" customHeight="1" x14ac:dyDescent="0.25">
      <c r="A139" s="113"/>
      <c r="B139" s="143"/>
      <c r="C139" s="113"/>
      <c r="D139" s="113"/>
      <c r="E139" s="80"/>
      <c r="F139" s="80"/>
      <c r="G139" s="113"/>
      <c r="H139" s="113"/>
      <c r="I139" s="113"/>
      <c r="J139" s="113"/>
      <c r="K139" s="113"/>
      <c r="L139" s="113"/>
      <c r="M139" s="113"/>
      <c r="N139" s="113"/>
      <c r="O139" s="113"/>
      <c r="P139" s="113"/>
      <c r="Q139" s="113"/>
      <c r="R139" s="113"/>
      <c r="S139" s="113"/>
      <c r="T139" s="127"/>
      <c r="U139" s="127"/>
      <c r="V139" s="127"/>
      <c r="W139" s="127"/>
      <c r="X139" s="127"/>
      <c r="Y139" s="127"/>
      <c r="Z139" s="127"/>
      <c r="AA139" s="127"/>
      <c r="AB139" s="127"/>
      <c r="AC139" s="127"/>
      <c r="AD139" s="127"/>
      <c r="AE139" s="127"/>
      <c r="AF139" s="127"/>
      <c r="AG139" s="127"/>
      <c r="AH139" s="127"/>
      <c r="AI139" s="127"/>
      <c r="AJ139" s="127"/>
      <c r="AK139" s="127"/>
      <c r="AL139" s="127"/>
      <c r="AM139" s="127"/>
    </row>
    <row r="140" spans="1:39" s="75" customFormat="1" ht="15" customHeight="1" x14ac:dyDescent="0.25">
      <c r="A140" s="113"/>
      <c r="B140" s="143"/>
      <c r="C140" s="113"/>
      <c r="D140" s="113"/>
      <c r="E140" s="80"/>
      <c r="F140" s="80"/>
      <c r="G140" s="113"/>
      <c r="H140" s="113"/>
      <c r="I140" s="113"/>
      <c r="J140" s="113"/>
      <c r="K140" s="113"/>
      <c r="L140" s="113"/>
      <c r="M140" s="113"/>
      <c r="N140" s="113"/>
      <c r="O140" s="113"/>
      <c r="P140" s="113"/>
      <c r="Q140" s="113"/>
      <c r="R140" s="113"/>
      <c r="S140" s="113"/>
      <c r="T140" s="127"/>
      <c r="U140" s="127"/>
      <c r="V140" s="127"/>
      <c r="W140" s="127"/>
      <c r="X140" s="127"/>
      <c r="Y140" s="127"/>
      <c r="Z140" s="127"/>
      <c r="AA140" s="127"/>
      <c r="AB140" s="127"/>
      <c r="AC140" s="127"/>
      <c r="AD140" s="127"/>
      <c r="AE140" s="127"/>
      <c r="AF140" s="127"/>
      <c r="AG140" s="127"/>
      <c r="AH140" s="127"/>
      <c r="AI140" s="127"/>
      <c r="AJ140" s="127"/>
      <c r="AK140" s="127"/>
      <c r="AL140" s="127"/>
      <c r="AM140" s="127"/>
    </row>
    <row r="141" spans="1:39" s="75" customFormat="1" ht="15" customHeight="1" x14ac:dyDescent="0.25">
      <c r="A141" s="113"/>
      <c r="B141" s="143"/>
      <c r="C141" s="113"/>
      <c r="D141" s="113"/>
      <c r="E141" s="113"/>
      <c r="F141" s="113"/>
      <c r="G141" s="113"/>
      <c r="H141" s="113"/>
      <c r="I141" s="113"/>
      <c r="J141" s="113"/>
      <c r="K141" s="113"/>
      <c r="L141" s="113"/>
      <c r="M141" s="113"/>
      <c r="N141" s="113"/>
      <c r="O141" s="113"/>
      <c r="P141" s="113"/>
      <c r="Q141" s="113"/>
      <c r="R141" s="113"/>
      <c r="S141" s="113"/>
      <c r="T141" s="127"/>
      <c r="U141" s="127"/>
      <c r="V141" s="127"/>
      <c r="W141" s="127"/>
      <c r="X141" s="127"/>
      <c r="Y141" s="127"/>
      <c r="Z141" s="127"/>
      <c r="AA141" s="127"/>
      <c r="AB141" s="127"/>
      <c r="AC141" s="127"/>
      <c r="AD141" s="127"/>
      <c r="AE141" s="127"/>
      <c r="AF141" s="127"/>
      <c r="AG141" s="127"/>
      <c r="AH141" s="127"/>
      <c r="AI141" s="127"/>
      <c r="AJ141" s="127"/>
      <c r="AK141" s="127"/>
      <c r="AL141" s="127"/>
      <c r="AM141" s="127"/>
    </row>
    <row r="142" spans="1:39" s="75" customFormat="1" ht="15" customHeight="1" x14ac:dyDescent="0.25">
      <c r="A142" s="113"/>
      <c r="B142" s="143"/>
      <c r="C142" s="113"/>
      <c r="D142" s="113"/>
      <c r="E142" s="113"/>
      <c r="F142" s="113"/>
      <c r="G142" s="113"/>
      <c r="H142" s="113"/>
      <c r="I142" s="113"/>
      <c r="J142" s="113"/>
      <c r="K142" s="113"/>
      <c r="L142" s="113"/>
      <c r="M142" s="113"/>
      <c r="N142" s="113"/>
      <c r="O142" s="113"/>
      <c r="P142" s="113"/>
      <c r="Q142" s="113"/>
      <c r="R142" s="113"/>
      <c r="S142" s="113"/>
      <c r="T142" s="127"/>
      <c r="U142" s="127"/>
      <c r="V142" s="127"/>
      <c r="W142" s="127"/>
      <c r="X142" s="127"/>
      <c r="Y142" s="127"/>
      <c r="Z142" s="127"/>
      <c r="AA142" s="127"/>
      <c r="AB142" s="127"/>
      <c r="AC142" s="127"/>
      <c r="AD142" s="127"/>
      <c r="AE142" s="127"/>
      <c r="AF142" s="127"/>
      <c r="AG142" s="127"/>
      <c r="AH142" s="127"/>
      <c r="AI142" s="127"/>
      <c r="AJ142" s="127"/>
      <c r="AK142" s="127"/>
      <c r="AL142" s="127"/>
      <c r="AM142" s="127"/>
    </row>
    <row r="143" spans="1:39" s="75" customFormat="1" ht="15" customHeight="1" x14ac:dyDescent="0.25">
      <c r="A143" s="113"/>
      <c r="B143" s="143"/>
      <c r="C143" s="113"/>
      <c r="D143" s="113"/>
      <c r="E143" s="113"/>
      <c r="F143" s="113"/>
      <c r="G143" s="113"/>
      <c r="H143" s="113"/>
      <c r="I143" s="113"/>
      <c r="J143" s="113"/>
      <c r="K143" s="113"/>
      <c r="L143" s="113"/>
      <c r="M143" s="113"/>
      <c r="N143" s="113"/>
      <c r="O143" s="113"/>
      <c r="P143" s="113"/>
      <c r="Q143" s="113"/>
      <c r="R143" s="113"/>
      <c r="S143" s="113"/>
      <c r="T143" s="127"/>
      <c r="U143" s="127"/>
      <c r="V143" s="127"/>
      <c r="W143" s="127"/>
      <c r="X143" s="127"/>
      <c r="Y143" s="127"/>
      <c r="Z143" s="127"/>
      <c r="AA143" s="127"/>
      <c r="AB143" s="127"/>
      <c r="AC143" s="127"/>
      <c r="AD143" s="127"/>
      <c r="AE143" s="127"/>
      <c r="AF143" s="127"/>
      <c r="AG143" s="127"/>
      <c r="AH143" s="127"/>
      <c r="AI143" s="127"/>
      <c r="AJ143" s="127"/>
      <c r="AK143" s="127"/>
      <c r="AL143" s="127"/>
      <c r="AM143" s="127"/>
    </row>
    <row r="144" spans="1:39" s="75" customFormat="1" ht="15" customHeight="1" x14ac:dyDescent="0.25">
      <c r="A144" s="113"/>
      <c r="B144" s="143"/>
      <c r="C144" s="113"/>
      <c r="D144" s="113"/>
      <c r="E144" s="113"/>
      <c r="F144" s="113"/>
      <c r="G144" s="113"/>
      <c r="H144" s="113"/>
      <c r="I144" s="113"/>
      <c r="J144" s="113"/>
      <c r="K144" s="113"/>
      <c r="L144" s="113"/>
      <c r="M144" s="113"/>
      <c r="N144" s="113"/>
      <c r="O144" s="113"/>
      <c r="P144" s="113"/>
      <c r="Q144" s="113"/>
      <c r="R144" s="113"/>
      <c r="S144" s="113"/>
      <c r="T144" s="127"/>
      <c r="U144" s="127"/>
      <c r="V144" s="127"/>
      <c r="W144" s="127"/>
      <c r="X144" s="127"/>
      <c r="Y144" s="127"/>
      <c r="Z144" s="127"/>
      <c r="AA144" s="127"/>
      <c r="AB144" s="127"/>
      <c r="AC144" s="127"/>
      <c r="AD144" s="127"/>
      <c r="AE144" s="127"/>
      <c r="AF144" s="127"/>
      <c r="AG144" s="127"/>
      <c r="AH144" s="127"/>
      <c r="AI144" s="127"/>
      <c r="AJ144" s="127"/>
      <c r="AK144" s="127"/>
      <c r="AL144" s="127"/>
      <c r="AM144" s="127"/>
    </row>
    <row r="145" spans="1:39" s="75" customFormat="1" ht="15" customHeight="1" x14ac:dyDescent="0.25">
      <c r="A145" s="113"/>
      <c r="B145" s="143"/>
      <c r="C145" s="113"/>
      <c r="D145" s="113"/>
      <c r="E145" s="113"/>
      <c r="F145" s="113"/>
      <c r="G145" s="113"/>
      <c r="H145" s="113"/>
      <c r="I145" s="113"/>
      <c r="J145" s="113"/>
      <c r="K145" s="113"/>
      <c r="L145" s="113"/>
      <c r="M145" s="113"/>
      <c r="N145" s="113"/>
      <c r="O145" s="113"/>
      <c r="P145" s="113"/>
      <c r="Q145" s="113"/>
      <c r="R145" s="113"/>
      <c r="S145" s="113"/>
      <c r="T145" s="127"/>
      <c r="U145" s="127"/>
      <c r="V145" s="127"/>
      <c r="W145" s="127"/>
      <c r="X145" s="127"/>
      <c r="Y145" s="127"/>
      <c r="Z145" s="127"/>
      <c r="AA145" s="127"/>
      <c r="AB145" s="127"/>
      <c r="AC145" s="127"/>
      <c r="AD145" s="127"/>
      <c r="AE145" s="127"/>
      <c r="AF145" s="127"/>
      <c r="AG145" s="127"/>
      <c r="AH145" s="127"/>
      <c r="AI145" s="127"/>
      <c r="AJ145" s="127"/>
      <c r="AK145" s="127"/>
      <c r="AL145" s="127"/>
      <c r="AM145" s="127"/>
    </row>
    <row r="146" spans="1:39" s="75" customFormat="1" ht="15" customHeight="1" x14ac:dyDescent="0.25">
      <c r="A146" s="113"/>
      <c r="B146" s="143"/>
      <c r="C146" s="113"/>
      <c r="D146" s="113"/>
      <c r="E146" s="113"/>
      <c r="F146" s="113"/>
      <c r="G146" s="113"/>
      <c r="H146" s="113"/>
      <c r="I146" s="113"/>
      <c r="J146" s="113"/>
      <c r="K146" s="113"/>
      <c r="L146" s="113"/>
      <c r="M146" s="113"/>
      <c r="N146" s="113"/>
      <c r="O146" s="113"/>
      <c r="P146" s="113"/>
      <c r="Q146" s="113"/>
      <c r="R146" s="113"/>
      <c r="S146" s="113"/>
      <c r="T146" s="127"/>
      <c r="U146" s="127"/>
      <c r="V146" s="127"/>
      <c r="W146" s="127"/>
      <c r="X146" s="127"/>
      <c r="Y146" s="127"/>
      <c r="Z146" s="127"/>
      <c r="AA146" s="127"/>
      <c r="AB146" s="127"/>
      <c r="AC146" s="127"/>
      <c r="AD146" s="127"/>
      <c r="AE146" s="127"/>
      <c r="AF146" s="127"/>
      <c r="AG146" s="127"/>
      <c r="AH146" s="127"/>
      <c r="AI146" s="127"/>
      <c r="AJ146" s="127"/>
      <c r="AK146" s="127"/>
      <c r="AL146" s="127"/>
      <c r="AM146" s="127"/>
    </row>
    <row r="147" spans="1:39" s="75" customFormat="1" ht="15" customHeight="1" x14ac:dyDescent="0.25">
      <c r="A147" s="113"/>
      <c r="B147" s="143"/>
      <c r="C147" s="113"/>
      <c r="D147" s="113"/>
      <c r="E147" s="113"/>
      <c r="F147" s="113"/>
      <c r="G147" s="113"/>
      <c r="H147" s="113"/>
      <c r="I147" s="113"/>
      <c r="J147" s="113"/>
      <c r="K147" s="113"/>
      <c r="L147" s="113"/>
      <c r="M147" s="113"/>
      <c r="N147" s="113"/>
      <c r="O147" s="113"/>
      <c r="P147" s="113"/>
      <c r="Q147" s="113"/>
      <c r="R147" s="113"/>
      <c r="S147" s="113"/>
      <c r="T147" s="127"/>
      <c r="U147" s="127"/>
      <c r="V147" s="127"/>
      <c r="W147" s="127"/>
      <c r="X147" s="127"/>
      <c r="Y147" s="127"/>
      <c r="Z147" s="127"/>
      <c r="AA147" s="127"/>
      <c r="AB147" s="127"/>
      <c r="AC147" s="127"/>
      <c r="AD147" s="127"/>
      <c r="AE147" s="127"/>
      <c r="AF147" s="127"/>
      <c r="AG147" s="127"/>
      <c r="AH147" s="127"/>
      <c r="AI147" s="127"/>
      <c r="AJ147" s="127"/>
      <c r="AK147" s="127"/>
      <c r="AL147" s="127"/>
      <c r="AM147" s="127"/>
    </row>
    <row r="148" spans="1:39" s="75" customFormat="1" ht="15" customHeight="1" x14ac:dyDescent="0.25">
      <c r="A148" s="113"/>
      <c r="B148" s="143"/>
      <c r="C148" s="113"/>
      <c r="D148" s="113"/>
      <c r="E148" s="113"/>
      <c r="F148" s="113"/>
      <c r="G148" s="113"/>
      <c r="H148" s="113"/>
      <c r="I148" s="113"/>
      <c r="J148" s="113"/>
      <c r="K148" s="113"/>
      <c r="L148" s="113"/>
      <c r="M148" s="113"/>
      <c r="N148" s="113"/>
      <c r="O148" s="113"/>
      <c r="P148" s="113"/>
      <c r="Q148" s="113"/>
      <c r="R148" s="113"/>
      <c r="S148" s="113"/>
      <c r="T148" s="127"/>
      <c r="U148" s="127"/>
      <c r="V148" s="127"/>
      <c r="W148" s="127"/>
      <c r="X148" s="127"/>
      <c r="Y148" s="127"/>
      <c r="Z148" s="127"/>
      <c r="AA148" s="127"/>
      <c r="AB148" s="127"/>
      <c r="AC148" s="127"/>
      <c r="AD148" s="127"/>
      <c r="AE148" s="127"/>
      <c r="AF148" s="127"/>
      <c r="AG148" s="127"/>
      <c r="AH148" s="127"/>
      <c r="AI148" s="127"/>
      <c r="AJ148" s="127"/>
      <c r="AK148" s="127"/>
      <c r="AL148" s="127"/>
      <c r="AM148" s="127"/>
    </row>
    <row r="149" spans="1:39" s="75" customFormat="1" ht="15" customHeight="1" x14ac:dyDescent="0.25">
      <c r="A149" s="113"/>
      <c r="B149" s="143"/>
      <c r="C149" s="113"/>
      <c r="D149" s="113"/>
      <c r="E149" s="113"/>
      <c r="F149" s="113"/>
      <c r="G149" s="113"/>
      <c r="H149" s="113"/>
      <c r="I149" s="113"/>
      <c r="J149" s="113"/>
      <c r="K149" s="113"/>
      <c r="L149" s="113"/>
      <c r="M149" s="113"/>
      <c r="N149" s="113"/>
      <c r="O149" s="113"/>
      <c r="P149" s="113"/>
      <c r="Q149" s="113"/>
      <c r="R149" s="113"/>
      <c r="S149" s="113"/>
      <c r="T149" s="127"/>
      <c r="U149" s="127"/>
      <c r="V149" s="127"/>
      <c r="W149" s="127"/>
      <c r="X149" s="127"/>
      <c r="Y149" s="127"/>
      <c r="Z149" s="127"/>
      <c r="AA149" s="127"/>
      <c r="AB149" s="127"/>
      <c r="AC149" s="127"/>
      <c r="AD149" s="127"/>
      <c r="AE149" s="127"/>
      <c r="AF149" s="127"/>
      <c r="AG149" s="127"/>
      <c r="AH149" s="127"/>
      <c r="AI149" s="127"/>
      <c r="AJ149" s="127"/>
      <c r="AK149" s="127"/>
      <c r="AL149" s="127"/>
      <c r="AM149" s="127"/>
    </row>
    <row r="150" spans="1:39" s="75" customFormat="1" ht="15" customHeight="1" x14ac:dyDescent="0.25">
      <c r="A150" s="113"/>
      <c r="B150" s="143"/>
      <c r="C150" s="113"/>
      <c r="D150" s="113"/>
      <c r="E150" s="113"/>
      <c r="F150" s="113"/>
      <c r="G150" s="113"/>
      <c r="H150" s="113"/>
      <c r="I150" s="113"/>
      <c r="J150" s="113"/>
      <c r="K150" s="113"/>
      <c r="L150" s="113"/>
      <c r="M150" s="113"/>
      <c r="N150" s="113"/>
      <c r="O150" s="113"/>
      <c r="P150" s="113"/>
      <c r="Q150" s="113"/>
      <c r="R150" s="113"/>
      <c r="S150" s="113"/>
      <c r="T150" s="127"/>
      <c r="U150" s="127"/>
      <c r="V150" s="127"/>
      <c r="W150" s="127"/>
      <c r="X150" s="127"/>
      <c r="Y150" s="127"/>
      <c r="Z150" s="127"/>
      <c r="AA150" s="127"/>
      <c r="AB150" s="127"/>
      <c r="AC150" s="127"/>
      <c r="AD150" s="127"/>
      <c r="AE150" s="127"/>
      <c r="AF150" s="127"/>
      <c r="AG150" s="127"/>
      <c r="AH150" s="127"/>
      <c r="AI150" s="127"/>
      <c r="AJ150" s="127"/>
      <c r="AK150" s="127"/>
      <c r="AL150" s="127"/>
      <c r="AM150" s="127"/>
    </row>
    <row r="151" spans="1:39" s="75" customFormat="1" ht="15" customHeight="1" x14ac:dyDescent="0.25">
      <c r="A151" s="113"/>
      <c r="B151" s="143"/>
      <c r="C151" s="113"/>
      <c r="D151" s="113"/>
      <c r="E151" s="113"/>
      <c r="F151" s="113"/>
      <c r="G151" s="113"/>
      <c r="H151" s="113"/>
      <c r="I151" s="113"/>
      <c r="J151" s="113"/>
      <c r="K151" s="113"/>
      <c r="L151" s="113"/>
      <c r="M151" s="113"/>
      <c r="N151" s="113"/>
      <c r="O151" s="113"/>
      <c r="P151" s="113"/>
      <c r="Q151" s="113"/>
      <c r="R151" s="113"/>
      <c r="S151" s="113"/>
      <c r="T151" s="127"/>
      <c r="U151" s="127"/>
      <c r="V151" s="127"/>
      <c r="W151" s="127"/>
      <c r="X151" s="127"/>
      <c r="Y151" s="127"/>
      <c r="Z151" s="127"/>
      <c r="AA151" s="127"/>
      <c r="AB151" s="127"/>
      <c r="AC151" s="127"/>
      <c r="AD151" s="127"/>
      <c r="AE151" s="127"/>
      <c r="AF151" s="127"/>
      <c r="AG151" s="127"/>
      <c r="AH151" s="127"/>
      <c r="AI151" s="127"/>
      <c r="AJ151" s="127"/>
      <c r="AK151" s="127"/>
      <c r="AL151" s="127"/>
      <c r="AM151" s="127"/>
    </row>
    <row r="152" spans="1:39" s="75" customFormat="1" ht="15" customHeight="1" x14ac:dyDescent="0.25">
      <c r="A152" s="113"/>
      <c r="B152" s="143"/>
      <c r="C152" s="113"/>
      <c r="D152" s="113"/>
      <c r="E152" s="113"/>
      <c r="F152" s="113"/>
      <c r="G152" s="113"/>
      <c r="H152" s="113"/>
      <c r="I152" s="113"/>
      <c r="J152" s="113"/>
      <c r="K152" s="113"/>
      <c r="L152" s="113"/>
      <c r="M152" s="113"/>
      <c r="N152" s="113"/>
      <c r="O152" s="113"/>
      <c r="P152" s="113"/>
      <c r="Q152" s="113"/>
      <c r="R152" s="113"/>
      <c r="S152" s="113"/>
      <c r="T152" s="127"/>
      <c r="U152" s="127"/>
      <c r="V152" s="127"/>
      <c r="W152" s="127"/>
      <c r="X152" s="127"/>
      <c r="Y152" s="127"/>
      <c r="Z152" s="127"/>
      <c r="AA152" s="127"/>
      <c r="AB152" s="127"/>
      <c r="AC152" s="127"/>
      <c r="AD152" s="127"/>
      <c r="AE152" s="127"/>
      <c r="AF152" s="127"/>
      <c r="AG152" s="127"/>
      <c r="AH152" s="127"/>
      <c r="AI152" s="127"/>
      <c r="AJ152" s="127"/>
      <c r="AK152" s="127"/>
      <c r="AL152" s="127"/>
      <c r="AM152" s="127"/>
    </row>
    <row r="153" spans="1:39" s="75" customFormat="1" ht="15" customHeight="1" x14ac:dyDescent="0.25">
      <c r="A153" s="113"/>
      <c r="B153" s="143"/>
      <c r="C153" s="113"/>
      <c r="D153" s="113"/>
      <c r="E153" s="113"/>
      <c r="F153" s="113"/>
      <c r="G153" s="113"/>
      <c r="H153" s="113"/>
      <c r="I153" s="113"/>
      <c r="J153" s="113"/>
      <c r="K153" s="113"/>
      <c r="L153" s="113"/>
      <c r="M153" s="113"/>
      <c r="N153" s="113"/>
      <c r="O153" s="113"/>
      <c r="P153" s="113"/>
      <c r="Q153" s="113"/>
      <c r="R153" s="113"/>
      <c r="S153" s="113"/>
      <c r="T153" s="127"/>
      <c r="U153" s="127"/>
      <c r="V153" s="127"/>
      <c r="W153" s="127"/>
      <c r="X153" s="127"/>
      <c r="Y153" s="127"/>
      <c r="Z153" s="127"/>
      <c r="AA153" s="127"/>
      <c r="AB153" s="127"/>
      <c r="AC153" s="127"/>
      <c r="AD153" s="127"/>
      <c r="AE153" s="127"/>
      <c r="AF153" s="127"/>
      <c r="AG153" s="127"/>
      <c r="AH153" s="127"/>
      <c r="AI153" s="127"/>
      <c r="AJ153" s="127"/>
      <c r="AK153" s="127"/>
      <c r="AL153" s="127"/>
      <c r="AM153" s="127"/>
    </row>
    <row r="154" spans="1:39" s="75" customFormat="1" ht="15" customHeight="1" x14ac:dyDescent="0.25">
      <c r="A154" s="113"/>
      <c r="B154" s="143"/>
      <c r="C154" s="113"/>
      <c r="D154" s="113"/>
      <c r="E154" s="113"/>
      <c r="F154" s="113"/>
      <c r="G154" s="113"/>
      <c r="H154" s="113"/>
      <c r="I154" s="113"/>
      <c r="J154" s="113"/>
      <c r="K154" s="113"/>
      <c r="L154" s="113"/>
      <c r="M154" s="113"/>
      <c r="N154" s="113"/>
      <c r="O154" s="113"/>
      <c r="P154" s="113"/>
      <c r="Q154" s="113"/>
      <c r="R154" s="113"/>
      <c r="S154" s="113"/>
      <c r="T154" s="127"/>
      <c r="U154" s="127"/>
      <c r="V154" s="127"/>
      <c r="W154" s="127"/>
      <c r="X154" s="127"/>
      <c r="Y154" s="127"/>
      <c r="Z154" s="127"/>
      <c r="AA154" s="127"/>
      <c r="AB154" s="127"/>
      <c r="AC154" s="127"/>
      <c r="AD154" s="127"/>
      <c r="AE154" s="127"/>
      <c r="AF154" s="127"/>
      <c r="AG154" s="127"/>
      <c r="AH154" s="127"/>
      <c r="AI154" s="127"/>
      <c r="AJ154" s="127"/>
      <c r="AK154" s="127"/>
      <c r="AL154" s="127"/>
      <c r="AM154" s="127"/>
    </row>
    <row r="155" spans="1:39" s="75" customFormat="1" ht="15" customHeight="1" x14ac:dyDescent="0.25">
      <c r="A155" s="113"/>
      <c r="B155" s="143"/>
      <c r="C155" s="113"/>
      <c r="D155" s="113"/>
      <c r="E155" s="113"/>
      <c r="F155" s="113"/>
      <c r="G155" s="113"/>
      <c r="H155" s="113"/>
      <c r="I155" s="113"/>
      <c r="J155" s="113"/>
      <c r="K155" s="113"/>
      <c r="L155" s="113"/>
      <c r="M155" s="113"/>
      <c r="N155" s="113"/>
      <c r="O155" s="113"/>
      <c r="P155" s="113"/>
      <c r="Q155" s="113"/>
      <c r="R155" s="113"/>
      <c r="S155" s="113"/>
      <c r="T155" s="127"/>
      <c r="U155" s="127"/>
      <c r="V155" s="127"/>
      <c r="W155" s="127"/>
      <c r="X155" s="127"/>
      <c r="Y155" s="127"/>
      <c r="Z155" s="127"/>
      <c r="AA155" s="127"/>
      <c r="AB155" s="127"/>
      <c r="AC155" s="127"/>
      <c r="AD155" s="127"/>
      <c r="AE155" s="127"/>
      <c r="AF155" s="127"/>
      <c r="AG155" s="127"/>
      <c r="AH155" s="127"/>
      <c r="AI155" s="127"/>
      <c r="AJ155" s="127"/>
      <c r="AK155" s="127"/>
      <c r="AL155" s="127"/>
      <c r="AM155" s="127"/>
    </row>
    <row r="156" spans="1:39" s="75" customFormat="1" ht="15" customHeight="1" x14ac:dyDescent="0.25">
      <c r="A156" s="113"/>
      <c r="B156" s="143"/>
      <c r="C156" s="113"/>
      <c r="D156" s="113"/>
      <c r="E156" s="113"/>
      <c r="F156" s="113"/>
      <c r="G156" s="113"/>
      <c r="H156" s="113"/>
      <c r="I156" s="113"/>
      <c r="J156" s="113"/>
      <c r="K156" s="113"/>
      <c r="L156" s="113"/>
      <c r="M156" s="113"/>
      <c r="N156" s="113"/>
      <c r="O156" s="113"/>
      <c r="P156" s="113"/>
      <c r="Q156" s="113"/>
      <c r="R156" s="113"/>
      <c r="S156" s="113"/>
      <c r="T156" s="127"/>
      <c r="U156" s="127"/>
      <c r="V156" s="127"/>
      <c r="W156" s="127"/>
      <c r="X156" s="127"/>
      <c r="Y156" s="127"/>
      <c r="Z156" s="127"/>
      <c r="AA156" s="127"/>
      <c r="AB156" s="127"/>
      <c r="AC156" s="127"/>
      <c r="AD156" s="127"/>
      <c r="AE156" s="127"/>
      <c r="AF156" s="127"/>
      <c r="AG156" s="127"/>
      <c r="AH156" s="127"/>
      <c r="AI156" s="127"/>
      <c r="AJ156" s="127"/>
      <c r="AK156" s="127"/>
      <c r="AL156" s="127"/>
      <c r="AM156" s="127"/>
    </row>
    <row r="157" spans="1:39" s="75" customFormat="1" ht="15" customHeight="1" x14ac:dyDescent="0.25">
      <c r="A157" s="113"/>
      <c r="B157" s="143"/>
      <c r="C157" s="113"/>
      <c r="D157" s="113"/>
      <c r="E157" s="113"/>
      <c r="F157" s="113"/>
      <c r="G157" s="113"/>
      <c r="H157" s="113"/>
      <c r="I157" s="113"/>
      <c r="J157" s="113"/>
      <c r="K157" s="113"/>
      <c r="L157" s="113"/>
      <c r="M157" s="113"/>
      <c r="N157" s="113"/>
      <c r="O157" s="113"/>
      <c r="P157" s="113"/>
      <c r="Q157" s="113"/>
      <c r="R157" s="113"/>
      <c r="S157" s="113"/>
      <c r="T157" s="127"/>
      <c r="U157" s="127"/>
      <c r="V157" s="127"/>
      <c r="W157" s="127"/>
      <c r="X157" s="127"/>
      <c r="Y157" s="127"/>
      <c r="Z157" s="127"/>
      <c r="AA157" s="127"/>
      <c r="AB157" s="127"/>
      <c r="AC157" s="127"/>
      <c r="AD157" s="127"/>
      <c r="AE157" s="127"/>
      <c r="AF157" s="127"/>
      <c r="AG157" s="127"/>
      <c r="AH157" s="127"/>
      <c r="AI157" s="127"/>
      <c r="AJ157" s="127"/>
      <c r="AK157" s="127"/>
      <c r="AL157" s="127"/>
      <c r="AM157" s="127"/>
    </row>
    <row r="158" spans="1:39" s="75" customFormat="1" ht="15" customHeight="1" x14ac:dyDescent="0.25">
      <c r="A158" s="113"/>
      <c r="B158" s="143"/>
      <c r="C158" s="113"/>
      <c r="D158" s="113"/>
      <c r="E158" s="113"/>
      <c r="F158" s="113"/>
      <c r="G158" s="113"/>
      <c r="H158" s="113"/>
      <c r="I158" s="113"/>
      <c r="J158" s="113"/>
      <c r="K158" s="113"/>
      <c r="L158" s="113"/>
      <c r="M158" s="113"/>
      <c r="N158" s="113"/>
      <c r="O158" s="113"/>
      <c r="P158" s="113"/>
      <c r="Q158" s="113"/>
      <c r="R158" s="113"/>
      <c r="S158" s="113"/>
      <c r="T158" s="127"/>
      <c r="U158" s="127"/>
      <c r="V158" s="127"/>
      <c r="W158" s="127"/>
      <c r="X158" s="127"/>
      <c r="Y158" s="127"/>
      <c r="Z158" s="127"/>
      <c r="AA158" s="127"/>
      <c r="AB158" s="127"/>
      <c r="AC158" s="127"/>
      <c r="AD158" s="127"/>
      <c r="AE158" s="127"/>
      <c r="AF158" s="127"/>
      <c r="AG158" s="127"/>
      <c r="AH158" s="127"/>
      <c r="AI158" s="127"/>
      <c r="AJ158" s="127"/>
      <c r="AK158" s="127"/>
      <c r="AL158" s="127"/>
      <c r="AM158" s="127"/>
    </row>
    <row r="159" spans="1:39" s="75" customFormat="1" ht="15" customHeight="1" x14ac:dyDescent="0.25">
      <c r="A159" s="113"/>
      <c r="B159" s="143"/>
      <c r="C159" s="113"/>
      <c r="D159" s="113"/>
      <c r="E159" s="113"/>
      <c r="F159" s="113"/>
      <c r="G159" s="113"/>
      <c r="H159" s="113"/>
      <c r="I159" s="113"/>
      <c r="J159" s="113"/>
      <c r="K159" s="113"/>
      <c r="L159" s="113"/>
      <c r="M159" s="113"/>
      <c r="N159" s="113"/>
      <c r="O159" s="113"/>
      <c r="P159" s="113"/>
      <c r="Q159" s="113"/>
      <c r="R159" s="113"/>
      <c r="S159" s="113"/>
      <c r="T159" s="127"/>
      <c r="U159" s="127"/>
      <c r="V159" s="127"/>
      <c r="W159" s="127"/>
      <c r="X159" s="127"/>
      <c r="Y159" s="127"/>
      <c r="Z159" s="127"/>
      <c r="AA159" s="127"/>
      <c r="AB159" s="127"/>
      <c r="AC159" s="127"/>
      <c r="AD159" s="127"/>
      <c r="AE159" s="127"/>
      <c r="AF159" s="127"/>
      <c r="AG159" s="127"/>
      <c r="AH159" s="127"/>
      <c r="AI159" s="127"/>
      <c r="AJ159" s="127"/>
      <c r="AK159" s="127"/>
      <c r="AL159" s="127"/>
      <c r="AM159" s="127"/>
    </row>
    <row r="160" spans="1:39" s="75" customFormat="1" ht="15" customHeight="1" x14ac:dyDescent="0.25">
      <c r="A160" s="113"/>
      <c r="B160" s="143"/>
      <c r="C160" s="113"/>
      <c r="D160" s="113"/>
      <c r="E160" s="113"/>
      <c r="F160" s="113"/>
      <c r="G160" s="113"/>
      <c r="H160" s="113"/>
      <c r="I160" s="113"/>
      <c r="J160" s="113"/>
      <c r="K160" s="113"/>
      <c r="L160" s="113"/>
      <c r="M160" s="113"/>
      <c r="N160" s="113"/>
      <c r="O160" s="113"/>
      <c r="P160" s="113"/>
      <c r="Q160" s="113"/>
      <c r="R160" s="113"/>
      <c r="S160" s="113"/>
      <c r="T160" s="127"/>
      <c r="U160" s="127"/>
      <c r="V160" s="127"/>
      <c r="W160" s="127"/>
      <c r="X160" s="127"/>
      <c r="Y160" s="127"/>
      <c r="Z160" s="127"/>
      <c r="AA160" s="127"/>
      <c r="AB160" s="127"/>
      <c r="AC160" s="127"/>
      <c r="AD160" s="127"/>
      <c r="AE160" s="127"/>
      <c r="AF160" s="127"/>
      <c r="AG160" s="127"/>
      <c r="AH160" s="127"/>
      <c r="AI160" s="127"/>
      <c r="AJ160" s="127"/>
      <c r="AK160" s="127"/>
      <c r="AL160" s="127"/>
      <c r="AM160" s="127"/>
    </row>
    <row r="161" spans="1:39" s="75" customFormat="1" ht="15" customHeight="1" x14ac:dyDescent="0.25">
      <c r="A161" s="113"/>
      <c r="B161" s="143"/>
      <c r="C161" s="113"/>
      <c r="D161" s="113"/>
      <c r="E161" s="113"/>
      <c r="F161" s="113"/>
      <c r="G161" s="113"/>
      <c r="H161" s="113"/>
      <c r="I161" s="113"/>
      <c r="J161" s="113"/>
      <c r="K161" s="113"/>
      <c r="L161" s="113"/>
      <c r="M161" s="113"/>
      <c r="N161" s="113"/>
      <c r="O161" s="113"/>
      <c r="P161" s="113"/>
      <c r="Q161" s="113"/>
      <c r="R161" s="113"/>
      <c r="S161" s="113"/>
      <c r="T161" s="127"/>
      <c r="U161" s="127"/>
      <c r="V161" s="127"/>
      <c r="W161" s="127"/>
      <c r="X161" s="127"/>
      <c r="Y161" s="127"/>
      <c r="Z161" s="127"/>
      <c r="AA161" s="127"/>
      <c r="AB161" s="127"/>
      <c r="AC161" s="127"/>
      <c r="AD161" s="127"/>
      <c r="AE161" s="127"/>
      <c r="AF161" s="127"/>
      <c r="AG161" s="127"/>
      <c r="AH161" s="127"/>
      <c r="AI161" s="127"/>
      <c r="AJ161" s="127"/>
      <c r="AK161" s="127"/>
      <c r="AL161" s="127"/>
      <c r="AM161" s="127"/>
    </row>
    <row r="162" spans="1:39" s="75" customFormat="1" ht="15" customHeight="1" x14ac:dyDescent="0.25">
      <c r="A162" s="113"/>
      <c r="B162" s="143"/>
      <c r="C162" s="113"/>
      <c r="D162" s="113"/>
      <c r="E162" s="113"/>
      <c r="F162" s="113"/>
      <c r="G162" s="113"/>
      <c r="H162" s="113"/>
      <c r="I162" s="113"/>
      <c r="J162" s="113"/>
      <c r="K162" s="113"/>
      <c r="L162" s="113"/>
      <c r="M162" s="113"/>
      <c r="N162" s="113"/>
      <c r="O162" s="113"/>
      <c r="P162" s="113"/>
      <c r="Q162" s="113"/>
      <c r="R162" s="113"/>
      <c r="S162" s="113"/>
      <c r="T162" s="127"/>
      <c r="U162" s="127"/>
      <c r="V162" s="127"/>
      <c r="W162" s="127"/>
      <c r="X162" s="127"/>
      <c r="Y162" s="127"/>
      <c r="Z162" s="127"/>
      <c r="AA162" s="127"/>
      <c r="AB162" s="127"/>
      <c r="AC162" s="127"/>
      <c r="AD162" s="127"/>
      <c r="AE162" s="127"/>
      <c r="AF162" s="127"/>
      <c r="AG162" s="127"/>
      <c r="AH162" s="127"/>
      <c r="AI162" s="127"/>
      <c r="AJ162" s="127"/>
      <c r="AK162" s="127"/>
      <c r="AL162" s="127"/>
      <c r="AM162" s="127"/>
    </row>
    <row r="163" spans="1:39" s="75" customFormat="1" ht="15" customHeight="1" x14ac:dyDescent="0.25">
      <c r="A163" s="113"/>
      <c r="B163" s="143"/>
      <c r="C163" s="113"/>
      <c r="D163" s="113"/>
      <c r="E163" s="113"/>
      <c r="F163" s="113"/>
      <c r="G163" s="113"/>
      <c r="H163" s="113"/>
      <c r="I163" s="113"/>
      <c r="J163" s="113"/>
      <c r="K163" s="113"/>
      <c r="L163" s="113"/>
      <c r="M163" s="113"/>
      <c r="N163" s="113"/>
      <c r="O163" s="113"/>
      <c r="P163" s="113"/>
      <c r="Q163" s="113"/>
      <c r="R163" s="113"/>
      <c r="S163" s="113"/>
      <c r="T163" s="127"/>
      <c r="U163" s="127"/>
      <c r="V163" s="127"/>
      <c r="W163" s="127"/>
      <c r="X163" s="127"/>
      <c r="Y163" s="127"/>
      <c r="Z163" s="127"/>
      <c r="AA163" s="127"/>
      <c r="AB163" s="127"/>
      <c r="AC163" s="127"/>
      <c r="AD163" s="127"/>
      <c r="AE163" s="127"/>
      <c r="AF163" s="127"/>
      <c r="AG163" s="127"/>
      <c r="AH163" s="127"/>
      <c r="AI163" s="127"/>
      <c r="AJ163" s="127"/>
      <c r="AK163" s="127"/>
      <c r="AL163" s="127"/>
      <c r="AM163" s="127"/>
    </row>
    <row r="164" spans="1:39" s="75" customFormat="1" ht="15" customHeight="1" x14ac:dyDescent="0.25">
      <c r="A164" s="113"/>
      <c r="B164" s="143"/>
      <c r="C164" s="113"/>
      <c r="D164" s="113"/>
      <c r="E164" s="113"/>
      <c r="F164" s="113"/>
      <c r="G164" s="113"/>
      <c r="H164" s="113"/>
      <c r="I164" s="113"/>
      <c r="J164" s="113"/>
      <c r="K164" s="113"/>
      <c r="L164" s="113"/>
      <c r="M164" s="113"/>
      <c r="N164" s="113"/>
      <c r="O164" s="113"/>
      <c r="P164" s="113"/>
      <c r="Q164" s="113"/>
      <c r="R164" s="113"/>
      <c r="S164" s="113"/>
      <c r="T164" s="127"/>
      <c r="U164" s="127"/>
      <c r="V164" s="127"/>
      <c r="W164" s="127"/>
      <c r="X164" s="127"/>
      <c r="Y164" s="127"/>
      <c r="Z164" s="127"/>
      <c r="AA164" s="127"/>
      <c r="AB164" s="127"/>
      <c r="AC164" s="127"/>
      <c r="AD164" s="127"/>
      <c r="AE164" s="127"/>
      <c r="AF164" s="127"/>
      <c r="AG164" s="127"/>
      <c r="AH164" s="127"/>
      <c r="AI164" s="127"/>
      <c r="AJ164" s="127"/>
      <c r="AK164" s="127"/>
      <c r="AL164" s="127"/>
      <c r="AM164" s="127"/>
    </row>
    <row r="165" spans="1:39" s="75" customFormat="1" ht="15" customHeight="1" x14ac:dyDescent="0.25">
      <c r="A165" s="113"/>
      <c r="B165" s="143"/>
      <c r="C165" s="113"/>
      <c r="D165" s="113"/>
      <c r="E165" s="113"/>
      <c r="F165" s="113"/>
      <c r="G165" s="113"/>
      <c r="H165" s="113"/>
      <c r="I165" s="113"/>
      <c r="J165" s="113"/>
      <c r="K165" s="113"/>
      <c r="L165" s="113"/>
      <c r="M165" s="113"/>
      <c r="N165" s="113"/>
      <c r="O165" s="113"/>
      <c r="P165" s="113"/>
      <c r="Q165" s="113"/>
      <c r="R165" s="113"/>
      <c r="S165" s="113"/>
      <c r="T165" s="127"/>
      <c r="U165" s="127"/>
      <c r="V165" s="127"/>
      <c r="W165" s="127"/>
      <c r="X165" s="127"/>
      <c r="Y165" s="127"/>
      <c r="Z165" s="127"/>
      <c r="AA165" s="127"/>
      <c r="AB165" s="127"/>
      <c r="AC165" s="127"/>
      <c r="AD165" s="127"/>
      <c r="AE165" s="127"/>
      <c r="AF165" s="127"/>
      <c r="AG165" s="127"/>
      <c r="AH165" s="127"/>
      <c r="AI165" s="127"/>
      <c r="AJ165" s="127"/>
      <c r="AK165" s="127"/>
      <c r="AL165" s="127"/>
      <c r="AM165" s="127"/>
    </row>
    <row r="166" spans="1:39" s="75" customFormat="1" ht="15" customHeight="1" x14ac:dyDescent="0.25">
      <c r="A166" s="113"/>
      <c r="B166" s="143"/>
      <c r="C166" s="113"/>
      <c r="D166" s="113"/>
      <c r="E166" s="113"/>
      <c r="F166" s="113"/>
      <c r="G166" s="113"/>
      <c r="H166" s="113"/>
      <c r="I166" s="113"/>
      <c r="J166" s="113"/>
      <c r="K166" s="113"/>
      <c r="L166" s="113"/>
      <c r="M166" s="113"/>
      <c r="N166" s="113"/>
      <c r="O166" s="113"/>
      <c r="P166" s="113"/>
      <c r="Q166" s="113"/>
      <c r="R166" s="113"/>
      <c r="S166" s="113"/>
      <c r="T166" s="127"/>
      <c r="U166" s="127"/>
      <c r="V166" s="127"/>
      <c r="W166" s="127"/>
      <c r="X166" s="127"/>
      <c r="Y166" s="127"/>
      <c r="Z166" s="127"/>
      <c r="AA166" s="127"/>
      <c r="AB166" s="127"/>
      <c r="AC166" s="127"/>
      <c r="AD166" s="127"/>
      <c r="AE166" s="127"/>
      <c r="AF166" s="127"/>
      <c r="AG166" s="127"/>
      <c r="AH166" s="127"/>
      <c r="AI166" s="127"/>
      <c r="AJ166" s="127"/>
      <c r="AK166" s="127"/>
      <c r="AL166" s="127"/>
      <c r="AM166" s="127"/>
    </row>
    <row r="167" spans="1:39" s="75" customFormat="1" ht="15" customHeight="1" x14ac:dyDescent="0.25">
      <c r="A167" s="113"/>
      <c r="B167" s="143"/>
      <c r="C167" s="113"/>
      <c r="D167" s="113"/>
      <c r="E167" s="113"/>
      <c r="F167" s="113"/>
      <c r="G167" s="113"/>
      <c r="H167" s="113"/>
      <c r="I167" s="113"/>
      <c r="J167" s="113"/>
      <c r="K167" s="113"/>
      <c r="L167" s="113"/>
      <c r="M167" s="113"/>
      <c r="N167" s="113"/>
      <c r="O167" s="113"/>
      <c r="P167" s="113"/>
      <c r="Q167" s="113"/>
      <c r="R167" s="113"/>
      <c r="S167" s="113"/>
      <c r="T167" s="127"/>
      <c r="U167" s="127"/>
      <c r="V167" s="127"/>
      <c r="W167" s="127"/>
      <c r="X167" s="127"/>
      <c r="Y167" s="127"/>
      <c r="Z167" s="127"/>
      <c r="AA167" s="127"/>
      <c r="AB167" s="127"/>
      <c r="AC167" s="127"/>
      <c r="AD167" s="127"/>
      <c r="AE167" s="127"/>
      <c r="AF167" s="127"/>
      <c r="AG167" s="127"/>
      <c r="AH167" s="127"/>
      <c r="AI167" s="127"/>
      <c r="AJ167" s="127"/>
      <c r="AK167" s="127"/>
      <c r="AL167" s="127"/>
      <c r="AM167" s="127"/>
    </row>
    <row r="168" spans="1:39" s="75" customFormat="1" ht="15" customHeight="1" x14ac:dyDescent="0.25">
      <c r="A168" s="113"/>
      <c r="B168" s="113"/>
      <c r="C168" s="113"/>
      <c r="D168" s="113"/>
      <c r="E168" s="113"/>
      <c r="F168" s="113"/>
      <c r="G168" s="113"/>
      <c r="H168" s="113"/>
      <c r="I168" s="113"/>
      <c r="J168" s="113"/>
      <c r="K168" s="113"/>
      <c r="L168" s="113"/>
      <c r="M168" s="113"/>
      <c r="N168" s="113"/>
      <c r="O168" s="113"/>
      <c r="P168" s="113"/>
      <c r="Q168" s="113"/>
      <c r="R168" s="113"/>
      <c r="S168" s="113"/>
      <c r="T168" s="127"/>
      <c r="U168" s="127"/>
      <c r="V168" s="127"/>
      <c r="W168" s="127"/>
      <c r="X168" s="127"/>
      <c r="Y168" s="127"/>
      <c r="Z168" s="127"/>
      <c r="AA168" s="127"/>
      <c r="AB168" s="127"/>
      <c r="AC168" s="127"/>
      <c r="AD168" s="127"/>
      <c r="AE168" s="127"/>
      <c r="AF168" s="127"/>
      <c r="AG168" s="127"/>
      <c r="AH168" s="127"/>
      <c r="AI168" s="127"/>
      <c r="AJ168" s="127"/>
      <c r="AK168" s="127"/>
      <c r="AL168" s="127"/>
      <c r="AM168" s="127"/>
    </row>
    <row r="169" spans="1:39" s="75" customFormat="1" ht="15" customHeight="1" x14ac:dyDescent="0.25">
      <c r="A169" s="113"/>
      <c r="B169" s="113"/>
      <c r="C169" s="113"/>
      <c r="D169" s="113"/>
      <c r="E169" s="113"/>
      <c r="F169" s="113"/>
      <c r="G169" s="113"/>
      <c r="H169" s="113"/>
      <c r="I169" s="113"/>
      <c r="J169" s="113"/>
      <c r="K169" s="113"/>
      <c r="L169" s="113"/>
      <c r="M169" s="113"/>
      <c r="N169" s="113"/>
      <c r="O169" s="113"/>
      <c r="P169" s="113"/>
      <c r="Q169" s="113"/>
      <c r="R169" s="113"/>
      <c r="S169" s="113"/>
      <c r="T169" s="127"/>
      <c r="U169" s="127"/>
      <c r="V169" s="127"/>
      <c r="W169" s="127"/>
      <c r="X169" s="127"/>
      <c r="Y169" s="127"/>
      <c r="Z169" s="127"/>
      <c r="AA169" s="127"/>
      <c r="AB169" s="127"/>
      <c r="AC169" s="127"/>
      <c r="AD169" s="127"/>
      <c r="AE169" s="127"/>
      <c r="AF169" s="127"/>
      <c r="AG169" s="127"/>
      <c r="AH169" s="127"/>
      <c r="AI169" s="127"/>
      <c r="AJ169" s="127"/>
      <c r="AK169" s="127"/>
      <c r="AL169" s="127"/>
      <c r="AM169" s="127"/>
    </row>
    <row r="170" spans="1:39" s="75" customFormat="1" ht="15" customHeight="1" x14ac:dyDescent="0.25">
      <c r="A170" s="113"/>
      <c r="B170" s="113"/>
      <c r="C170" s="113"/>
      <c r="D170" s="113"/>
      <c r="E170" s="113"/>
      <c r="F170" s="113"/>
      <c r="G170" s="113"/>
      <c r="H170" s="113"/>
      <c r="I170" s="113"/>
      <c r="J170" s="113"/>
      <c r="K170" s="113"/>
      <c r="L170" s="113"/>
      <c r="M170" s="113"/>
      <c r="N170" s="113"/>
      <c r="O170" s="113"/>
      <c r="P170" s="113"/>
      <c r="Q170" s="113"/>
      <c r="R170" s="113"/>
      <c r="S170" s="113"/>
      <c r="T170" s="127"/>
      <c r="U170" s="127"/>
      <c r="V170" s="127"/>
      <c r="W170" s="127"/>
      <c r="X170" s="127"/>
      <c r="Y170" s="127"/>
      <c r="Z170" s="127"/>
      <c r="AA170" s="127"/>
      <c r="AB170" s="127"/>
      <c r="AC170" s="127"/>
      <c r="AD170" s="127"/>
      <c r="AE170" s="127"/>
      <c r="AF170" s="127"/>
      <c r="AG170" s="127"/>
      <c r="AH170" s="127"/>
      <c r="AI170" s="127"/>
      <c r="AJ170" s="127"/>
      <c r="AK170" s="127"/>
      <c r="AL170" s="127"/>
      <c r="AM170" s="127"/>
    </row>
    <row r="171" spans="1:39" s="75" customFormat="1" ht="15" customHeight="1" x14ac:dyDescent="0.25">
      <c r="A171" s="113"/>
      <c r="B171" s="113"/>
      <c r="C171" s="113"/>
      <c r="D171" s="113"/>
      <c r="E171" s="113"/>
      <c r="F171" s="113"/>
      <c r="G171" s="113"/>
      <c r="H171" s="113"/>
      <c r="I171" s="113"/>
      <c r="J171" s="113"/>
      <c r="K171" s="113"/>
      <c r="L171" s="113"/>
      <c r="M171" s="113"/>
      <c r="N171" s="113"/>
      <c r="O171" s="113"/>
      <c r="P171" s="113"/>
      <c r="Q171" s="113"/>
      <c r="R171" s="113"/>
      <c r="S171" s="113"/>
      <c r="T171" s="127"/>
      <c r="U171" s="127"/>
      <c r="V171" s="127"/>
      <c r="W171" s="127"/>
      <c r="X171" s="127"/>
      <c r="Y171" s="127"/>
      <c r="Z171" s="127"/>
      <c r="AA171" s="127"/>
      <c r="AB171" s="127"/>
      <c r="AC171" s="127"/>
      <c r="AD171" s="127"/>
      <c r="AE171" s="127"/>
      <c r="AF171" s="127"/>
      <c r="AG171" s="127"/>
      <c r="AH171" s="127"/>
      <c r="AI171" s="127"/>
      <c r="AJ171" s="127"/>
      <c r="AK171" s="127"/>
      <c r="AL171" s="127"/>
      <c r="AM171" s="127"/>
    </row>
    <row r="172" spans="1:39" s="75" customFormat="1" ht="15" customHeight="1" x14ac:dyDescent="0.25">
      <c r="A172" s="113"/>
      <c r="B172" s="113"/>
      <c r="C172" s="113"/>
      <c r="D172" s="113"/>
      <c r="E172" s="113"/>
      <c r="F172" s="113"/>
      <c r="G172" s="113"/>
      <c r="H172" s="113"/>
      <c r="I172" s="113"/>
      <c r="J172" s="113"/>
      <c r="K172" s="113"/>
      <c r="L172" s="113"/>
      <c r="M172" s="113"/>
      <c r="N172" s="113"/>
      <c r="O172" s="113"/>
      <c r="P172" s="113"/>
      <c r="Q172" s="113"/>
      <c r="R172" s="113"/>
      <c r="S172" s="113"/>
      <c r="T172" s="127"/>
      <c r="U172" s="127"/>
      <c r="V172" s="127"/>
      <c r="W172" s="127"/>
      <c r="X172" s="127"/>
      <c r="Y172" s="127"/>
      <c r="Z172" s="127"/>
      <c r="AA172" s="127"/>
      <c r="AB172" s="127"/>
      <c r="AC172" s="127"/>
      <c r="AD172" s="127"/>
      <c r="AE172" s="127"/>
      <c r="AF172" s="127"/>
      <c r="AG172" s="127"/>
      <c r="AH172" s="127"/>
      <c r="AI172" s="127"/>
      <c r="AJ172" s="127"/>
      <c r="AK172" s="127"/>
      <c r="AL172" s="127"/>
      <c r="AM172" s="127"/>
    </row>
    <row r="173" spans="1:39" s="75" customFormat="1" ht="15" customHeight="1" x14ac:dyDescent="0.25">
      <c r="A173" s="113"/>
      <c r="B173" s="113"/>
      <c r="C173" s="113"/>
      <c r="D173" s="113"/>
      <c r="E173" s="113"/>
      <c r="F173" s="113"/>
      <c r="G173" s="113"/>
      <c r="H173" s="113"/>
      <c r="I173" s="113"/>
      <c r="J173" s="113"/>
      <c r="K173" s="113"/>
      <c r="L173" s="113"/>
      <c r="M173" s="130"/>
      <c r="N173" s="113"/>
      <c r="O173" s="113"/>
      <c r="P173" s="113"/>
      <c r="Q173" s="113"/>
      <c r="R173" s="113"/>
      <c r="S173" s="113"/>
      <c r="T173" s="127"/>
      <c r="U173" s="127"/>
      <c r="V173" s="127"/>
      <c r="W173" s="127"/>
      <c r="X173" s="127"/>
      <c r="Y173" s="127"/>
      <c r="Z173" s="127"/>
      <c r="AA173" s="127"/>
      <c r="AB173" s="127"/>
      <c r="AC173" s="127"/>
      <c r="AD173" s="127"/>
      <c r="AE173" s="127"/>
      <c r="AF173" s="127"/>
      <c r="AG173" s="127"/>
      <c r="AH173" s="127"/>
      <c r="AI173" s="127"/>
      <c r="AJ173" s="127"/>
      <c r="AK173" s="127"/>
      <c r="AL173" s="127"/>
      <c r="AM173" s="127"/>
    </row>
    <row r="174" spans="1:39" s="75" customFormat="1" ht="15" customHeight="1" x14ac:dyDescent="0.25">
      <c r="A174" s="130"/>
      <c r="B174" s="130"/>
      <c r="C174" s="130"/>
      <c r="D174" s="130"/>
      <c r="E174" s="130"/>
      <c r="F174" s="130"/>
      <c r="G174" s="130"/>
      <c r="H174" s="130"/>
      <c r="I174" s="130"/>
      <c r="J174" s="130"/>
      <c r="K174" s="130"/>
      <c r="L174" s="130"/>
      <c r="M174" s="130"/>
      <c r="N174" s="130"/>
      <c r="O174" s="130"/>
      <c r="P174" s="130"/>
      <c r="Q174" s="130"/>
      <c r="R174" s="130"/>
      <c r="S174" s="130"/>
      <c r="T174" s="127"/>
      <c r="U174" s="127"/>
      <c r="V174" s="127"/>
      <c r="W174" s="127"/>
      <c r="X174" s="127"/>
      <c r="Y174" s="127"/>
      <c r="Z174" s="127"/>
      <c r="AA174" s="127"/>
      <c r="AB174" s="127"/>
      <c r="AC174" s="127"/>
      <c r="AD174" s="127"/>
      <c r="AE174" s="127"/>
      <c r="AF174" s="127"/>
      <c r="AG174" s="127"/>
      <c r="AH174" s="127"/>
      <c r="AI174" s="127"/>
      <c r="AJ174" s="127"/>
      <c r="AK174" s="127"/>
      <c r="AL174" s="127"/>
      <c r="AM174" s="127"/>
    </row>
    <row r="175" spans="1:39" s="75" customFormat="1" ht="15" customHeight="1" x14ac:dyDescent="0.25">
      <c r="A175" s="130"/>
      <c r="B175" s="130"/>
      <c r="C175" s="130"/>
      <c r="D175" s="130"/>
      <c r="E175" s="130"/>
      <c r="F175" s="130"/>
      <c r="G175" s="130"/>
      <c r="H175" s="130"/>
      <c r="I175" s="130"/>
      <c r="J175" s="130"/>
      <c r="K175" s="130"/>
      <c r="L175" s="130"/>
      <c r="M175" s="130"/>
      <c r="N175" s="130"/>
      <c r="O175" s="130"/>
      <c r="P175" s="130"/>
      <c r="Q175" s="130"/>
      <c r="R175" s="130"/>
      <c r="S175" s="130"/>
      <c r="T175" s="127"/>
      <c r="U175" s="127"/>
      <c r="V175" s="127"/>
      <c r="W175" s="127"/>
      <c r="X175" s="127"/>
      <c r="Y175" s="127"/>
      <c r="Z175" s="127"/>
      <c r="AA175" s="127"/>
      <c r="AB175" s="127"/>
      <c r="AC175" s="127"/>
      <c r="AD175" s="127"/>
      <c r="AE175" s="127"/>
      <c r="AF175" s="127"/>
      <c r="AG175" s="127"/>
      <c r="AH175" s="127"/>
      <c r="AI175" s="127"/>
      <c r="AJ175" s="127"/>
      <c r="AK175" s="127"/>
      <c r="AL175" s="127"/>
      <c r="AM175" s="127"/>
    </row>
    <row r="176" spans="1:39" s="75" customFormat="1" ht="15" customHeight="1" x14ac:dyDescent="0.25">
      <c r="A176" s="130"/>
      <c r="B176" s="130"/>
      <c r="C176" s="130"/>
      <c r="D176" s="130"/>
      <c r="E176" s="130"/>
      <c r="F176" s="130"/>
      <c r="G176" s="130"/>
      <c r="H176" s="130"/>
      <c r="I176" s="130"/>
      <c r="J176" s="130"/>
      <c r="K176" s="130"/>
      <c r="L176" s="130"/>
      <c r="M176" s="130"/>
      <c r="N176" s="130"/>
      <c r="O176" s="130"/>
      <c r="P176" s="130"/>
      <c r="Q176" s="130"/>
      <c r="R176" s="130"/>
      <c r="S176" s="130"/>
      <c r="T176" s="127"/>
      <c r="U176" s="127"/>
      <c r="V176" s="127"/>
      <c r="W176" s="127"/>
      <c r="X176" s="127"/>
      <c r="Y176" s="127"/>
      <c r="Z176" s="127"/>
      <c r="AA176" s="127"/>
      <c r="AB176" s="127"/>
      <c r="AC176" s="127"/>
      <c r="AD176" s="127"/>
      <c r="AE176" s="127"/>
      <c r="AF176" s="127"/>
      <c r="AG176" s="127"/>
      <c r="AH176" s="127"/>
      <c r="AI176" s="127"/>
      <c r="AJ176" s="127"/>
      <c r="AK176" s="127"/>
      <c r="AL176" s="127"/>
      <c r="AM176" s="127"/>
    </row>
    <row r="177" spans="1:39" s="75" customFormat="1" ht="15" customHeight="1" x14ac:dyDescent="0.25">
      <c r="A177" s="130"/>
      <c r="B177" s="130"/>
      <c r="C177" s="130"/>
      <c r="D177" s="130"/>
      <c r="E177" s="130"/>
      <c r="F177" s="130"/>
      <c r="G177" s="130"/>
      <c r="H177" s="130"/>
      <c r="I177" s="130"/>
      <c r="J177" s="130"/>
      <c r="K177" s="130"/>
      <c r="L177" s="130"/>
      <c r="M177" s="130"/>
      <c r="N177" s="130"/>
      <c r="O177" s="130"/>
      <c r="P177" s="130"/>
      <c r="Q177" s="130"/>
      <c r="R177" s="130"/>
      <c r="S177" s="130"/>
      <c r="T177" s="127"/>
      <c r="U177" s="127"/>
      <c r="V177" s="127"/>
      <c r="W177" s="127"/>
      <c r="X177" s="127"/>
      <c r="Y177" s="127"/>
      <c r="Z177" s="127"/>
      <c r="AA177" s="127"/>
      <c r="AB177" s="127"/>
      <c r="AC177" s="127"/>
      <c r="AD177" s="127"/>
      <c r="AE177" s="127"/>
      <c r="AF177" s="127"/>
      <c r="AG177" s="127"/>
      <c r="AH177" s="127"/>
      <c r="AI177" s="127"/>
      <c r="AJ177" s="127"/>
      <c r="AK177" s="127"/>
      <c r="AL177" s="127"/>
      <c r="AM177" s="127"/>
    </row>
    <row r="178" spans="1:39" s="75" customFormat="1" ht="15" customHeight="1" x14ac:dyDescent="0.25">
      <c r="A178" s="130"/>
      <c r="B178" s="130"/>
      <c r="C178" s="130"/>
      <c r="D178" s="130"/>
      <c r="E178" s="130"/>
      <c r="F178" s="130"/>
      <c r="G178" s="130"/>
      <c r="H178" s="130"/>
      <c r="I178" s="130"/>
      <c r="J178" s="130"/>
      <c r="K178" s="130"/>
      <c r="L178" s="130"/>
      <c r="M178" s="130"/>
      <c r="N178" s="130"/>
      <c r="O178" s="130"/>
      <c r="P178" s="130"/>
      <c r="Q178" s="130"/>
      <c r="R178" s="130"/>
      <c r="S178" s="130"/>
      <c r="T178" s="127"/>
      <c r="U178" s="127"/>
      <c r="V178" s="127"/>
      <c r="W178" s="127"/>
      <c r="X178" s="127"/>
      <c r="Y178" s="127"/>
      <c r="Z178" s="127"/>
      <c r="AA178" s="127"/>
      <c r="AB178" s="127"/>
      <c r="AC178" s="127"/>
      <c r="AD178" s="127"/>
      <c r="AE178" s="127"/>
      <c r="AF178" s="127"/>
      <c r="AG178" s="127"/>
      <c r="AH178" s="127"/>
      <c r="AI178" s="127"/>
      <c r="AJ178" s="127"/>
      <c r="AK178" s="127"/>
      <c r="AL178" s="127"/>
      <c r="AM178" s="127"/>
    </row>
    <row r="179" spans="1:39" s="75" customFormat="1" ht="15" customHeight="1" x14ac:dyDescent="0.25">
      <c r="A179" s="130"/>
      <c r="B179" s="130"/>
      <c r="C179" s="130"/>
      <c r="D179" s="130"/>
      <c r="E179" s="130"/>
      <c r="F179" s="130"/>
      <c r="G179" s="130"/>
      <c r="H179" s="130"/>
      <c r="I179" s="130"/>
      <c r="J179" s="130"/>
      <c r="K179" s="130"/>
      <c r="L179" s="130"/>
      <c r="M179" s="130"/>
      <c r="N179" s="130"/>
      <c r="O179" s="130"/>
      <c r="P179" s="130"/>
      <c r="Q179" s="130"/>
      <c r="R179" s="130"/>
      <c r="S179" s="130"/>
      <c r="T179" s="127"/>
      <c r="U179" s="127"/>
      <c r="V179" s="127"/>
      <c r="W179" s="127"/>
      <c r="X179" s="127"/>
      <c r="Y179" s="127"/>
      <c r="Z179" s="127"/>
      <c r="AA179" s="127"/>
      <c r="AB179" s="127"/>
      <c r="AC179" s="127"/>
      <c r="AD179" s="127"/>
      <c r="AE179" s="127"/>
      <c r="AF179" s="127"/>
      <c r="AG179" s="127"/>
      <c r="AH179" s="127"/>
      <c r="AI179" s="127"/>
      <c r="AJ179" s="127"/>
      <c r="AK179" s="127"/>
      <c r="AL179" s="127"/>
      <c r="AM179" s="127"/>
    </row>
    <row r="180" spans="1:39" s="75" customFormat="1" ht="15" customHeight="1" x14ac:dyDescent="0.25">
      <c r="A180" s="130"/>
      <c r="B180" s="130"/>
      <c r="C180" s="130"/>
      <c r="D180" s="130"/>
      <c r="E180" s="130"/>
      <c r="F180" s="130"/>
      <c r="G180" s="130"/>
      <c r="H180" s="130"/>
      <c r="I180" s="130"/>
      <c r="J180" s="130"/>
      <c r="K180" s="130"/>
      <c r="L180" s="130"/>
      <c r="M180" s="130"/>
      <c r="N180" s="130"/>
      <c r="O180" s="130"/>
      <c r="P180" s="130"/>
      <c r="Q180" s="130"/>
      <c r="R180" s="130"/>
      <c r="S180" s="130"/>
      <c r="T180" s="127"/>
      <c r="U180" s="127"/>
      <c r="V180" s="127"/>
      <c r="W180" s="127"/>
      <c r="X180" s="127"/>
      <c r="Y180" s="127"/>
      <c r="Z180" s="127"/>
      <c r="AA180" s="127"/>
      <c r="AB180" s="127"/>
      <c r="AC180" s="127"/>
      <c r="AD180" s="127"/>
      <c r="AE180" s="127"/>
      <c r="AF180" s="127"/>
      <c r="AG180" s="127"/>
      <c r="AH180" s="127"/>
      <c r="AI180" s="127"/>
      <c r="AJ180" s="127"/>
      <c r="AK180" s="127"/>
      <c r="AL180" s="127"/>
      <c r="AM180" s="127"/>
    </row>
    <row r="181" spans="1:39" s="75" customFormat="1" ht="15" customHeight="1" x14ac:dyDescent="0.25">
      <c r="A181" s="130"/>
      <c r="B181" s="130"/>
      <c r="C181" s="130"/>
      <c r="D181" s="130"/>
      <c r="E181" s="130"/>
      <c r="F181" s="130"/>
      <c r="G181" s="130"/>
      <c r="H181" s="130"/>
      <c r="I181" s="130"/>
      <c r="J181" s="130"/>
      <c r="K181" s="130"/>
      <c r="L181" s="130"/>
      <c r="M181" s="130"/>
      <c r="N181" s="130"/>
      <c r="O181" s="130"/>
      <c r="P181" s="130"/>
      <c r="Q181" s="130"/>
      <c r="R181" s="130"/>
      <c r="S181" s="130"/>
      <c r="T181" s="127"/>
      <c r="U181" s="127"/>
      <c r="V181" s="127"/>
      <c r="W181" s="127"/>
      <c r="X181" s="127"/>
      <c r="Y181" s="127"/>
      <c r="Z181" s="127"/>
      <c r="AA181" s="127"/>
      <c r="AB181" s="127"/>
      <c r="AC181" s="127"/>
      <c r="AD181" s="127"/>
      <c r="AE181" s="127"/>
      <c r="AF181" s="127"/>
      <c r="AG181" s="127"/>
      <c r="AH181" s="127"/>
      <c r="AI181" s="127"/>
      <c r="AJ181" s="127"/>
      <c r="AK181" s="127"/>
      <c r="AL181" s="127"/>
      <c r="AM181" s="127"/>
    </row>
    <row r="182" spans="1:39" s="75" customFormat="1" ht="15" customHeight="1" x14ac:dyDescent="0.25">
      <c r="A182" s="130"/>
      <c r="B182" s="130"/>
      <c r="C182" s="130"/>
      <c r="D182" s="130"/>
      <c r="E182" s="130"/>
      <c r="F182" s="130"/>
      <c r="G182" s="130"/>
      <c r="H182" s="130"/>
      <c r="I182" s="130"/>
      <c r="J182" s="130"/>
      <c r="K182" s="130"/>
      <c r="L182" s="130"/>
      <c r="M182" s="130"/>
      <c r="N182" s="130"/>
      <c r="O182" s="130"/>
      <c r="P182" s="130"/>
      <c r="Q182" s="130"/>
      <c r="R182" s="130"/>
      <c r="S182" s="130"/>
      <c r="T182" s="127"/>
      <c r="U182" s="127"/>
      <c r="V182" s="127"/>
      <c r="W182" s="127"/>
      <c r="X182" s="127"/>
      <c r="Y182" s="127"/>
      <c r="Z182" s="127"/>
      <c r="AA182" s="127"/>
      <c r="AB182" s="127"/>
      <c r="AC182" s="127"/>
      <c r="AD182" s="127"/>
      <c r="AE182" s="127"/>
      <c r="AF182" s="127"/>
      <c r="AG182" s="127"/>
      <c r="AH182" s="127"/>
      <c r="AI182" s="127"/>
      <c r="AJ182" s="127"/>
      <c r="AK182" s="127"/>
      <c r="AL182" s="127"/>
      <c r="AM182" s="127"/>
    </row>
    <row r="183" spans="1:39" s="75" customFormat="1" ht="15" customHeight="1" x14ac:dyDescent="0.25">
      <c r="A183" s="130"/>
      <c r="B183" s="130"/>
      <c r="C183" s="130"/>
      <c r="D183" s="130"/>
      <c r="E183" s="130"/>
      <c r="F183" s="130"/>
      <c r="G183" s="130"/>
      <c r="H183" s="130"/>
      <c r="I183" s="130"/>
      <c r="J183" s="130"/>
      <c r="K183" s="130"/>
      <c r="L183" s="130"/>
      <c r="M183" s="130"/>
      <c r="N183" s="130"/>
      <c r="O183" s="130"/>
      <c r="P183" s="130"/>
      <c r="Q183" s="130"/>
      <c r="R183" s="130"/>
      <c r="S183" s="130"/>
      <c r="T183" s="127"/>
      <c r="U183" s="127"/>
      <c r="V183" s="127"/>
      <c r="W183" s="127"/>
      <c r="X183" s="127"/>
      <c r="Y183" s="127"/>
      <c r="Z183" s="127"/>
      <c r="AA183" s="127"/>
      <c r="AB183" s="127"/>
      <c r="AC183" s="127"/>
      <c r="AD183" s="127"/>
      <c r="AE183" s="127"/>
      <c r="AF183" s="127"/>
      <c r="AG183" s="127"/>
      <c r="AH183" s="127"/>
      <c r="AI183" s="127"/>
      <c r="AJ183" s="127"/>
      <c r="AK183" s="127"/>
      <c r="AL183" s="127"/>
      <c r="AM183" s="127"/>
    </row>
    <row r="184" spans="1:39" s="75" customFormat="1" ht="15" customHeight="1" x14ac:dyDescent="0.25">
      <c r="A184" s="130"/>
      <c r="B184" s="130"/>
      <c r="C184" s="130"/>
      <c r="D184" s="130"/>
      <c r="E184" s="130"/>
      <c r="F184" s="130"/>
      <c r="G184" s="130"/>
      <c r="H184" s="130"/>
      <c r="I184" s="130"/>
      <c r="J184" s="130"/>
      <c r="K184" s="130"/>
      <c r="L184" s="130"/>
      <c r="M184" s="130"/>
      <c r="N184" s="130"/>
      <c r="O184" s="130"/>
      <c r="P184" s="130"/>
      <c r="Q184" s="130"/>
      <c r="R184" s="130"/>
      <c r="S184" s="130"/>
      <c r="T184" s="127"/>
      <c r="U184" s="127"/>
      <c r="V184" s="127"/>
      <c r="W184" s="127"/>
      <c r="X184" s="127"/>
      <c r="Y184" s="127"/>
      <c r="Z184" s="127"/>
      <c r="AA184" s="127"/>
      <c r="AB184" s="127"/>
      <c r="AC184" s="127"/>
      <c r="AD184" s="127"/>
      <c r="AE184" s="127"/>
      <c r="AF184" s="127"/>
      <c r="AG184" s="127"/>
      <c r="AH184" s="127"/>
      <c r="AI184" s="127"/>
      <c r="AJ184" s="127"/>
      <c r="AK184" s="127"/>
      <c r="AL184" s="127"/>
      <c r="AM184" s="127"/>
    </row>
    <row r="185" spans="1:39" s="75" customFormat="1" ht="15" customHeight="1" x14ac:dyDescent="0.25">
      <c r="A185" s="130"/>
      <c r="B185" s="130"/>
      <c r="C185" s="130"/>
      <c r="D185" s="130"/>
      <c r="E185" s="130"/>
      <c r="F185" s="130"/>
      <c r="G185" s="130"/>
      <c r="H185" s="130"/>
      <c r="I185" s="130"/>
      <c r="J185" s="130"/>
      <c r="K185" s="130"/>
      <c r="L185" s="130"/>
      <c r="M185" s="130"/>
      <c r="N185" s="130"/>
      <c r="O185" s="130"/>
      <c r="P185" s="130"/>
      <c r="Q185" s="130"/>
      <c r="R185" s="130"/>
      <c r="S185" s="130"/>
      <c r="T185" s="127"/>
      <c r="U185" s="127"/>
      <c r="V185" s="127"/>
      <c r="W185" s="127"/>
      <c r="X185" s="127"/>
      <c r="Y185" s="127"/>
      <c r="Z185" s="127"/>
      <c r="AA185" s="127"/>
      <c r="AB185" s="127"/>
      <c r="AC185" s="127"/>
      <c r="AD185" s="127"/>
      <c r="AE185" s="127"/>
      <c r="AF185" s="127"/>
      <c r="AG185" s="127"/>
      <c r="AH185" s="127"/>
      <c r="AI185" s="127"/>
      <c r="AJ185" s="127"/>
      <c r="AK185" s="127"/>
      <c r="AL185" s="127"/>
      <c r="AM185" s="127"/>
    </row>
    <row r="186" spans="1:39" s="75" customFormat="1" ht="15" customHeight="1" x14ac:dyDescent="0.25">
      <c r="A186" s="130"/>
      <c r="B186" s="130"/>
      <c r="C186" s="130"/>
      <c r="D186" s="130"/>
      <c r="E186" s="130"/>
      <c r="F186" s="130"/>
      <c r="G186" s="130"/>
      <c r="H186" s="130"/>
      <c r="I186" s="130"/>
      <c r="J186" s="130"/>
      <c r="K186" s="130"/>
      <c r="L186" s="130"/>
      <c r="M186" s="130"/>
      <c r="N186" s="130"/>
      <c r="O186" s="130"/>
      <c r="P186" s="130"/>
      <c r="Q186" s="130"/>
      <c r="R186" s="130"/>
      <c r="S186" s="130"/>
      <c r="T186" s="127"/>
      <c r="U186" s="127"/>
      <c r="V186" s="127"/>
      <c r="W186" s="127"/>
      <c r="X186" s="127"/>
      <c r="Y186" s="127"/>
      <c r="Z186" s="127"/>
      <c r="AA186" s="127"/>
      <c r="AB186" s="127"/>
      <c r="AC186" s="127"/>
      <c r="AD186" s="127"/>
      <c r="AE186" s="127"/>
      <c r="AF186" s="127"/>
      <c r="AG186" s="127"/>
      <c r="AH186" s="127"/>
      <c r="AI186" s="127"/>
      <c r="AJ186" s="127"/>
      <c r="AK186" s="127"/>
      <c r="AL186" s="127"/>
      <c r="AM186" s="127"/>
    </row>
    <row r="187" spans="1:39" s="75" customFormat="1" ht="15" customHeight="1" x14ac:dyDescent="0.25">
      <c r="A187" s="130"/>
      <c r="B187" s="130"/>
      <c r="C187" s="130"/>
      <c r="D187" s="130"/>
      <c r="E187" s="130"/>
      <c r="F187" s="130"/>
      <c r="G187" s="130"/>
      <c r="H187" s="130"/>
      <c r="I187" s="130"/>
      <c r="J187" s="130"/>
      <c r="K187" s="130"/>
      <c r="L187" s="130"/>
      <c r="M187" s="130"/>
      <c r="N187" s="130"/>
      <c r="O187" s="130"/>
      <c r="P187" s="130"/>
      <c r="Q187" s="130"/>
      <c r="R187" s="130"/>
      <c r="S187" s="130"/>
      <c r="T187" s="127"/>
      <c r="U187" s="127"/>
      <c r="V187" s="127"/>
      <c r="W187" s="127"/>
      <c r="X187" s="127"/>
      <c r="Y187" s="127"/>
      <c r="Z187" s="127"/>
      <c r="AA187" s="127"/>
      <c r="AB187" s="127"/>
      <c r="AC187" s="127"/>
      <c r="AD187" s="127"/>
      <c r="AE187" s="127"/>
      <c r="AF187" s="127"/>
      <c r="AG187" s="127"/>
      <c r="AH187" s="127"/>
      <c r="AI187" s="127"/>
      <c r="AJ187" s="127"/>
      <c r="AK187" s="127"/>
      <c r="AL187" s="127"/>
      <c r="AM187" s="127"/>
    </row>
    <row r="188" spans="1:39" s="75" customFormat="1" ht="15" customHeight="1" x14ac:dyDescent="0.25">
      <c r="A188" s="130"/>
      <c r="B188" s="130"/>
      <c r="C188" s="130"/>
      <c r="D188" s="130"/>
      <c r="E188" s="130"/>
      <c r="F188" s="130"/>
      <c r="G188" s="130"/>
      <c r="H188" s="130"/>
      <c r="I188" s="130"/>
      <c r="J188" s="130"/>
      <c r="K188" s="130"/>
      <c r="L188" s="130"/>
      <c r="M188" s="130"/>
      <c r="N188" s="130"/>
      <c r="O188" s="130"/>
      <c r="P188" s="130"/>
      <c r="Q188" s="130"/>
      <c r="R188" s="130"/>
      <c r="S188" s="130"/>
      <c r="T188" s="127"/>
      <c r="U188" s="127"/>
      <c r="V188" s="127"/>
      <c r="W188" s="127"/>
      <c r="X188" s="127"/>
      <c r="Y188" s="127"/>
      <c r="Z188" s="127"/>
      <c r="AA188" s="127"/>
      <c r="AB188" s="127"/>
      <c r="AC188" s="127"/>
      <c r="AD188" s="127"/>
      <c r="AE188" s="127"/>
      <c r="AF188" s="127"/>
      <c r="AG188" s="127"/>
      <c r="AH188" s="127"/>
      <c r="AI188" s="127"/>
      <c r="AJ188" s="127"/>
      <c r="AK188" s="127"/>
      <c r="AL188" s="127"/>
      <c r="AM188" s="127"/>
    </row>
    <row r="189" spans="1:39" s="75" customFormat="1" ht="15" customHeight="1" x14ac:dyDescent="0.25">
      <c r="A189" s="130"/>
      <c r="B189" s="130"/>
      <c r="C189" s="130"/>
      <c r="D189" s="130"/>
      <c r="E189" s="130"/>
      <c r="F189" s="130"/>
      <c r="G189" s="130"/>
      <c r="H189" s="130"/>
      <c r="I189" s="130"/>
      <c r="J189" s="130"/>
      <c r="K189" s="130"/>
      <c r="L189" s="130"/>
      <c r="M189" s="130"/>
      <c r="N189" s="130"/>
      <c r="O189" s="130"/>
      <c r="P189" s="130"/>
      <c r="Q189" s="130"/>
      <c r="R189" s="130"/>
      <c r="S189" s="130"/>
      <c r="T189" s="127"/>
      <c r="U189" s="127"/>
      <c r="V189" s="127"/>
      <c r="W189" s="127"/>
      <c r="X189" s="127"/>
      <c r="Y189" s="127"/>
      <c r="Z189" s="127"/>
      <c r="AA189" s="127"/>
      <c r="AB189" s="127"/>
      <c r="AC189" s="127"/>
      <c r="AD189" s="127"/>
      <c r="AE189" s="127"/>
      <c r="AF189" s="127"/>
      <c r="AG189" s="127"/>
      <c r="AH189" s="127"/>
      <c r="AI189" s="127"/>
      <c r="AJ189" s="127"/>
      <c r="AK189" s="127"/>
      <c r="AL189" s="127"/>
      <c r="AM189" s="127"/>
    </row>
    <row r="190" spans="1:39" s="75" customFormat="1" ht="15" customHeight="1" x14ac:dyDescent="0.25">
      <c r="A190" s="130"/>
      <c r="B190" s="130"/>
      <c r="C190" s="130"/>
      <c r="D190" s="130"/>
      <c r="E190" s="130"/>
      <c r="F190" s="130"/>
      <c r="G190" s="130"/>
      <c r="H190" s="130"/>
      <c r="I190" s="130"/>
      <c r="J190" s="130"/>
      <c r="K190" s="130"/>
      <c r="L190" s="130"/>
      <c r="M190" s="130"/>
      <c r="N190" s="130"/>
      <c r="O190" s="130"/>
      <c r="P190" s="130"/>
      <c r="Q190" s="130"/>
      <c r="R190" s="130"/>
      <c r="S190" s="130"/>
      <c r="T190" s="127"/>
      <c r="U190" s="127"/>
      <c r="V190" s="127"/>
      <c r="W190" s="127"/>
      <c r="X190" s="127"/>
      <c r="Y190" s="127"/>
      <c r="Z190" s="127"/>
      <c r="AA190" s="127"/>
      <c r="AB190" s="127"/>
      <c r="AC190" s="127"/>
      <c r="AD190" s="127"/>
      <c r="AE190" s="127"/>
      <c r="AF190" s="127"/>
      <c r="AG190" s="127"/>
      <c r="AH190" s="127"/>
      <c r="AI190" s="127"/>
      <c r="AJ190" s="127"/>
      <c r="AK190" s="127"/>
      <c r="AL190" s="127"/>
      <c r="AM190" s="127"/>
    </row>
    <row r="191" spans="1:39" s="75" customFormat="1" ht="15" customHeight="1" x14ac:dyDescent="0.25">
      <c r="A191" s="130"/>
      <c r="B191" s="130"/>
      <c r="C191" s="130"/>
      <c r="D191" s="130"/>
      <c r="E191" s="130"/>
      <c r="F191" s="130"/>
      <c r="G191" s="130"/>
      <c r="H191" s="130"/>
      <c r="I191" s="130"/>
      <c r="J191" s="130"/>
      <c r="K191" s="130"/>
      <c r="L191" s="130"/>
      <c r="M191" s="130"/>
      <c r="N191" s="130"/>
      <c r="O191" s="130"/>
      <c r="P191" s="130"/>
      <c r="Q191" s="130"/>
      <c r="R191" s="130"/>
      <c r="S191" s="130"/>
      <c r="T191" s="127"/>
      <c r="U191" s="127"/>
      <c r="V191" s="127"/>
      <c r="W191" s="127"/>
      <c r="X191" s="127"/>
      <c r="Y191" s="127"/>
      <c r="Z191" s="127"/>
      <c r="AA191" s="127"/>
      <c r="AB191" s="127"/>
      <c r="AC191" s="127"/>
      <c r="AD191" s="127"/>
      <c r="AE191" s="127"/>
      <c r="AF191" s="127"/>
      <c r="AG191" s="127"/>
      <c r="AH191" s="127"/>
      <c r="AI191" s="127"/>
      <c r="AJ191" s="127"/>
      <c r="AK191" s="127"/>
      <c r="AL191" s="127"/>
      <c r="AM191" s="127"/>
    </row>
    <row r="192" spans="1:39" s="75" customFormat="1" ht="15" customHeight="1" x14ac:dyDescent="0.25">
      <c r="A192" s="130"/>
      <c r="B192" s="130"/>
      <c r="C192" s="130"/>
      <c r="D192" s="130"/>
      <c r="E192" s="130"/>
      <c r="F192" s="130"/>
      <c r="G192" s="130"/>
      <c r="H192" s="130"/>
      <c r="I192" s="130"/>
      <c r="J192" s="130"/>
      <c r="K192" s="130"/>
      <c r="L192" s="130"/>
      <c r="M192" s="130"/>
      <c r="N192" s="130"/>
      <c r="O192" s="130"/>
      <c r="P192" s="130"/>
      <c r="Q192" s="130"/>
      <c r="R192" s="130"/>
      <c r="S192" s="130"/>
      <c r="T192" s="127"/>
      <c r="U192" s="127"/>
      <c r="V192" s="127"/>
      <c r="W192" s="127"/>
      <c r="X192" s="127"/>
      <c r="Y192" s="127"/>
      <c r="Z192" s="127"/>
      <c r="AA192" s="127"/>
      <c r="AB192" s="127"/>
      <c r="AC192" s="127"/>
      <c r="AD192" s="127"/>
      <c r="AE192" s="127"/>
      <c r="AF192" s="127"/>
      <c r="AG192" s="127"/>
      <c r="AH192" s="127"/>
      <c r="AI192" s="127"/>
      <c r="AJ192" s="127"/>
      <c r="AK192" s="127"/>
      <c r="AL192" s="127"/>
      <c r="AM192" s="127"/>
    </row>
    <row r="193" spans="1:39" s="75" customFormat="1" ht="15" customHeight="1" x14ac:dyDescent="0.25">
      <c r="A193" s="130"/>
      <c r="B193" s="130"/>
      <c r="C193" s="130"/>
      <c r="D193" s="130"/>
      <c r="E193" s="130"/>
      <c r="F193" s="130"/>
      <c r="G193" s="130"/>
      <c r="H193" s="130"/>
      <c r="I193" s="130"/>
      <c r="J193" s="130"/>
      <c r="K193" s="130"/>
      <c r="L193" s="130"/>
      <c r="M193" s="130"/>
      <c r="N193" s="130"/>
      <c r="O193" s="130"/>
      <c r="P193" s="130"/>
      <c r="Q193" s="130"/>
      <c r="R193" s="130"/>
      <c r="S193" s="130"/>
      <c r="T193" s="127"/>
      <c r="U193" s="127"/>
      <c r="V193" s="127"/>
      <c r="W193" s="127"/>
      <c r="X193" s="127"/>
      <c r="Y193" s="127"/>
      <c r="Z193" s="127"/>
      <c r="AA193" s="127"/>
      <c r="AB193" s="127"/>
      <c r="AC193" s="127"/>
      <c r="AD193" s="127"/>
      <c r="AE193" s="127"/>
      <c r="AF193" s="127"/>
      <c r="AG193" s="127"/>
      <c r="AH193" s="127"/>
      <c r="AI193" s="127"/>
      <c r="AJ193" s="127"/>
      <c r="AK193" s="127"/>
      <c r="AL193" s="127"/>
      <c r="AM193" s="127"/>
    </row>
    <row r="194" spans="1:39" s="75" customFormat="1" ht="15" customHeight="1" x14ac:dyDescent="0.25">
      <c r="A194" s="130"/>
      <c r="B194" s="130"/>
      <c r="C194" s="130"/>
      <c r="D194" s="130"/>
      <c r="E194" s="130"/>
      <c r="F194" s="130"/>
      <c r="G194" s="130"/>
      <c r="H194" s="130"/>
      <c r="I194" s="130"/>
      <c r="J194" s="130"/>
      <c r="K194" s="130"/>
      <c r="L194" s="130"/>
      <c r="M194" s="130"/>
      <c r="N194" s="130"/>
      <c r="O194" s="130"/>
      <c r="P194" s="130"/>
      <c r="Q194" s="130"/>
      <c r="R194" s="130"/>
      <c r="S194" s="130"/>
      <c r="T194" s="127"/>
      <c r="U194" s="127"/>
      <c r="V194" s="127"/>
      <c r="W194" s="127"/>
      <c r="X194" s="127"/>
      <c r="Y194" s="127"/>
      <c r="Z194" s="127"/>
      <c r="AA194" s="127"/>
      <c r="AB194" s="127"/>
      <c r="AC194" s="127"/>
      <c r="AD194" s="127"/>
      <c r="AE194" s="127"/>
      <c r="AF194" s="127"/>
      <c r="AG194" s="127"/>
      <c r="AH194" s="127"/>
      <c r="AI194" s="127"/>
      <c r="AJ194" s="127"/>
      <c r="AK194" s="127"/>
      <c r="AL194" s="127"/>
      <c r="AM194" s="127"/>
    </row>
    <row r="195" spans="1:39" s="75" customFormat="1" ht="15" customHeight="1" x14ac:dyDescent="0.25">
      <c r="A195" s="130"/>
      <c r="B195" s="130"/>
      <c r="C195" s="130"/>
      <c r="D195" s="130"/>
      <c r="E195" s="130"/>
      <c r="F195" s="130"/>
      <c r="G195" s="130"/>
      <c r="H195" s="130"/>
      <c r="I195" s="130"/>
      <c r="J195" s="130"/>
      <c r="K195" s="130"/>
      <c r="L195" s="130"/>
      <c r="M195" s="130"/>
      <c r="N195" s="130"/>
      <c r="O195" s="130"/>
      <c r="P195" s="130"/>
      <c r="Q195" s="130"/>
      <c r="R195" s="130"/>
      <c r="S195" s="130"/>
      <c r="T195" s="127"/>
      <c r="U195" s="127"/>
      <c r="V195" s="127"/>
      <c r="W195" s="127"/>
      <c r="X195" s="127"/>
      <c r="Y195" s="127"/>
      <c r="Z195" s="127"/>
      <c r="AA195" s="127"/>
      <c r="AB195" s="127"/>
      <c r="AC195" s="127"/>
      <c r="AD195" s="127"/>
      <c r="AE195" s="127"/>
      <c r="AF195" s="127"/>
      <c r="AG195" s="127"/>
      <c r="AH195" s="127"/>
      <c r="AI195" s="127"/>
      <c r="AJ195" s="127"/>
      <c r="AK195" s="127"/>
      <c r="AL195" s="127"/>
      <c r="AM195" s="127"/>
    </row>
    <row r="196" spans="1:39" s="75" customFormat="1" ht="15" customHeight="1" x14ac:dyDescent="0.25">
      <c r="A196" s="130"/>
      <c r="B196" s="130"/>
      <c r="C196" s="130"/>
      <c r="D196" s="130"/>
      <c r="E196" s="130"/>
      <c r="F196" s="130"/>
      <c r="G196" s="130"/>
      <c r="H196" s="130"/>
      <c r="I196" s="130"/>
      <c r="J196" s="130"/>
      <c r="K196" s="130"/>
      <c r="L196" s="130"/>
      <c r="M196" s="130"/>
      <c r="N196" s="130"/>
      <c r="O196" s="130"/>
      <c r="P196" s="130"/>
      <c r="Q196" s="130"/>
      <c r="R196" s="130"/>
      <c r="S196" s="130"/>
      <c r="T196" s="127"/>
      <c r="U196" s="127"/>
      <c r="V196" s="127"/>
      <c r="W196" s="127"/>
      <c r="X196" s="127"/>
      <c r="Y196" s="127"/>
      <c r="Z196" s="127"/>
      <c r="AA196" s="127"/>
      <c r="AB196" s="127"/>
      <c r="AC196" s="127"/>
      <c r="AD196" s="127"/>
      <c r="AE196" s="127"/>
      <c r="AF196" s="127"/>
      <c r="AG196" s="127"/>
      <c r="AH196" s="127"/>
      <c r="AI196" s="127"/>
      <c r="AJ196" s="127"/>
      <c r="AK196" s="127"/>
      <c r="AL196" s="127"/>
      <c r="AM196" s="127"/>
    </row>
    <row r="197" spans="1:39" s="75" customFormat="1" ht="15" customHeight="1" x14ac:dyDescent="0.25">
      <c r="A197" s="130"/>
      <c r="B197" s="130"/>
      <c r="C197" s="130"/>
      <c r="D197" s="130"/>
      <c r="E197" s="130"/>
      <c r="F197" s="130"/>
      <c r="G197" s="130"/>
      <c r="H197" s="130"/>
      <c r="I197" s="130"/>
      <c r="J197" s="130"/>
      <c r="K197" s="130"/>
      <c r="L197" s="130"/>
      <c r="M197" s="130"/>
      <c r="N197" s="130"/>
      <c r="O197" s="130"/>
      <c r="P197" s="130"/>
      <c r="Q197" s="130"/>
      <c r="R197" s="130"/>
      <c r="S197" s="130"/>
      <c r="T197" s="127"/>
      <c r="U197" s="127"/>
      <c r="V197" s="127"/>
      <c r="W197" s="127"/>
      <c r="X197" s="127"/>
      <c r="Y197" s="127"/>
      <c r="Z197" s="127"/>
      <c r="AA197" s="127"/>
      <c r="AB197" s="127"/>
      <c r="AC197" s="127"/>
      <c r="AD197" s="127"/>
      <c r="AE197" s="127"/>
      <c r="AF197" s="127"/>
      <c r="AG197" s="127"/>
      <c r="AH197" s="127"/>
      <c r="AI197" s="127"/>
      <c r="AJ197" s="127"/>
      <c r="AK197" s="127"/>
      <c r="AL197" s="127"/>
      <c r="AM197" s="127"/>
    </row>
    <row r="198" spans="1:39" s="75" customFormat="1" ht="15" customHeight="1" x14ac:dyDescent="0.25">
      <c r="A198" s="130"/>
      <c r="B198" s="130"/>
      <c r="C198" s="130"/>
      <c r="D198" s="130"/>
      <c r="E198" s="130"/>
      <c r="F198" s="130"/>
      <c r="G198" s="130"/>
      <c r="H198" s="130"/>
      <c r="I198" s="130"/>
      <c r="J198" s="130"/>
      <c r="K198" s="130"/>
      <c r="L198" s="130"/>
      <c r="M198" s="130"/>
      <c r="N198" s="130"/>
      <c r="O198" s="130"/>
      <c r="P198" s="130"/>
      <c r="Q198" s="130"/>
      <c r="R198" s="130"/>
      <c r="S198" s="130"/>
      <c r="T198" s="127"/>
      <c r="U198" s="127"/>
      <c r="V198" s="127"/>
      <c r="W198" s="127"/>
      <c r="X198" s="127"/>
      <c r="Y198" s="127"/>
      <c r="Z198" s="127"/>
      <c r="AA198" s="127"/>
      <c r="AB198" s="127"/>
      <c r="AC198" s="127"/>
      <c r="AD198" s="127"/>
      <c r="AE198" s="127"/>
      <c r="AF198" s="127"/>
      <c r="AG198" s="127"/>
      <c r="AH198" s="127"/>
      <c r="AI198" s="127"/>
      <c r="AJ198" s="127"/>
      <c r="AK198" s="127"/>
      <c r="AL198" s="127"/>
      <c r="AM198" s="127"/>
    </row>
    <row r="199" spans="1:39" s="75" customFormat="1" ht="15" customHeight="1" x14ac:dyDescent="0.25">
      <c r="A199" s="130"/>
      <c r="B199" s="130"/>
      <c r="C199" s="130"/>
      <c r="D199" s="130"/>
      <c r="E199" s="130"/>
      <c r="F199" s="130"/>
      <c r="G199" s="130"/>
      <c r="H199" s="130"/>
      <c r="I199" s="130"/>
      <c r="J199" s="130"/>
      <c r="K199" s="130"/>
      <c r="L199" s="130"/>
      <c r="M199" s="130"/>
      <c r="N199" s="130"/>
      <c r="O199" s="130"/>
      <c r="P199" s="130"/>
      <c r="Q199" s="130"/>
      <c r="R199" s="130"/>
      <c r="S199" s="130"/>
      <c r="T199" s="127"/>
      <c r="U199" s="127"/>
      <c r="V199" s="127"/>
      <c r="W199" s="127"/>
      <c r="X199" s="127"/>
      <c r="Y199" s="127"/>
      <c r="Z199" s="127"/>
      <c r="AA199" s="127"/>
      <c r="AB199" s="127"/>
      <c r="AC199" s="127"/>
      <c r="AD199" s="127"/>
      <c r="AE199" s="127"/>
      <c r="AF199" s="127"/>
      <c r="AG199" s="127"/>
      <c r="AH199" s="127"/>
      <c r="AI199" s="127"/>
      <c r="AJ199" s="127"/>
      <c r="AK199" s="127"/>
      <c r="AL199" s="127"/>
      <c r="AM199" s="127"/>
    </row>
    <row r="200" spans="1:39" s="75" customFormat="1" ht="15" customHeight="1" x14ac:dyDescent="0.25">
      <c r="A200" s="130"/>
      <c r="B200" s="130"/>
      <c r="C200" s="130"/>
      <c r="D200" s="130"/>
      <c r="E200" s="130"/>
      <c r="F200" s="130"/>
      <c r="G200" s="130"/>
      <c r="H200" s="130"/>
      <c r="I200" s="130"/>
      <c r="J200" s="130"/>
      <c r="K200" s="130"/>
      <c r="L200" s="130"/>
      <c r="M200" s="130"/>
      <c r="N200" s="130"/>
      <c r="O200" s="130"/>
      <c r="P200" s="130"/>
      <c r="Q200" s="130"/>
      <c r="R200" s="130"/>
      <c r="S200" s="130"/>
      <c r="T200" s="127"/>
      <c r="U200" s="127"/>
      <c r="V200" s="127"/>
      <c r="W200" s="127"/>
      <c r="X200" s="127"/>
      <c r="Y200" s="127"/>
      <c r="Z200" s="127"/>
      <c r="AA200" s="127"/>
      <c r="AB200" s="127"/>
      <c r="AC200" s="127"/>
      <c r="AD200" s="127"/>
      <c r="AE200" s="127"/>
      <c r="AF200" s="127"/>
      <c r="AG200" s="127"/>
      <c r="AH200" s="127"/>
      <c r="AI200" s="127"/>
      <c r="AJ200" s="127"/>
      <c r="AK200" s="127"/>
      <c r="AL200" s="127"/>
      <c r="AM200" s="127"/>
    </row>
    <row r="201" spans="1:39" s="75" customFormat="1" ht="15" customHeight="1" x14ac:dyDescent="0.25">
      <c r="A201" s="130"/>
      <c r="B201" s="130"/>
      <c r="C201" s="130"/>
      <c r="D201" s="130"/>
      <c r="E201" s="130"/>
      <c r="F201" s="130"/>
      <c r="G201" s="130"/>
      <c r="H201" s="130"/>
      <c r="I201" s="130"/>
      <c r="J201" s="130"/>
      <c r="K201" s="130"/>
      <c r="L201" s="130"/>
      <c r="M201" s="130"/>
      <c r="N201" s="130"/>
      <c r="O201" s="130"/>
      <c r="P201" s="130"/>
      <c r="Q201" s="130"/>
      <c r="R201" s="130"/>
      <c r="S201" s="130"/>
      <c r="T201" s="127"/>
      <c r="U201" s="127"/>
      <c r="V201" s="127"/>
      <c r="W201" s="127"/>
      <c r="X201" s="127"/>
      <c r="Y201" s="127"/>
      <c r="Z201" s="127"/>
      <c r="AA201" s="127"/>
      <c r="AB201" s="127"/>
      <c r="AC201" s="127"/>
      <c r="AD201" s="127"/>
      <c r="AE201" s="127"/>
      <c r="AF201" s="127"/>
      <c r="AG201" s="127"/>
      <c r="AH201" s="127"/>
      <c r="AI201" s="127"/>
      <c r="AJ201" s="127"/>
      <c r="AK201" s="127"/>
      <c r="AL201" s="127"/>
      <c r="AM201" s="127"/>
    </row>
    <row r="202" spans="1:39" s="75" customFormat="1" ht="15" customHeight="1" x14ac:dyDescent="0.25">
      <c r="A202" s="130"/>
      <c r="B202" s="130"/>
      <c r="C202" s="130"/>
      <c r="D202" s="130"/>
      <c r="E202" s="130"/>
      <c r="F202" s="130"/>
      <c r="G202" s="130"/>
      <c r="H202" s="130"/>
      <c r="I202" s="130"/>
      <c r="J202" s="130"/>
      <c r="K202" s="130"/>
      <c r="L202" s="130"/>
      <c r="M202" s="130"/>
      <c r="N202" s="130"/>
      <c r="O202" s="130"/>
      <c r="P202" s="130"/>
      <c r="Q202" s="130"/>
      <c r="R202" s="130"/>
      <c r="S202" s="130"/>
      <c r="T202" s="127"/>
      <c r="U202" s="127"/>
      <c r="V202" s="127"/>
      <c r="W202" s="127"/>
      <c r="X202" s="127"/>
      <c r="Y202" s="127"/>
      <c r="Z202" s="127"/>
      <c r="AA202" s="127"/>
      <c r="AB202" s="127"/>
      <c r="AC202" s="127"/>
      <c r="AD202" s="127"/>
      <c r="AE202" s="127"/>
      <c r="AF202" s="127"/>
      <c r="AG202" s="127"/>
      <c r="AH202" s="127"/>
      <c r="AI202" s="127"/>
      <c r="AJ202" s="127"/>
      <c r="AK202" s="127"/>
      <c r="AL202" s="127"/>
      <c r="AM202" s="127"/>
    </row>
    <row r="203" spans="1:39" s="75" customFormat="1" ht="15" customHeight="1" x14ac:dyDescent="0.25">
      <c r="A203" s="130"/>
      <c r="B203" s="130"/>
      <c r="C203" s="130"/>
      <c r="D203" s="130"/>
      <c r="E203" s="130"/>
      <c r="F203" s="130"/>
      <c r="G203" s="130"/>
      <c r="H203" s="130"/>
      <c r="I203" s="130"/>
      <c r="J203" s="130"/>
      <c r="K203" s="130"/>
      <c r="L203" s="130"/>
      <c r="M203" s="130"/>
      <c r="N203" s="130"/>
      <c r="O203" s="130"/>
      <c r="P203" s="130"/>
      <c r="Q203" s="130"/>
      <c r="R203" s="130"/>
      <c r="S203" s="130"/>
      <c r="T203" s="127"/>
      <c r="U203" s="127"/>
      <c r="V203" s="127"/>
      <c r="W203" s="127"/>
      <c r="X203" s="127"/>
      <c r="Y203" s="127"/>
      <c r="Z203" s="127"/>
      <c r="AA203" s="127"/>
      <c r="AB203" s="127"/>
      <c r="AC203" s="127"/>
      <c r="AD203" s="127"/>
      <c r="AE203" s="127"/>
      <c r="AF203" s="127"/>
      <c r="AG203" s="127"/>
      <c r="AH203" s="127"/>
      <c r="AI203" s="127"/>
      <c r="AJ203" s="127"/>
      <c r="AK203" s="127"/>
      <c r="AL203" s="127"/>
      <c r="AM203" s="127"/>
    </row>
    <row r="204" spans="1:39" s="75" customFormat="1" ht="15" customHeight="1" x14ac:dyDescent="0.25">
      <c r="A204" s="130"/>
      <c r="B204" s="130"/>
      <c r="C204" s="130"/>
      <c r="D204" s="130"/>
      <c r="E204" s="130"/>
      <c r="F204" s="130"/>
      <c r="G204" s="130"/>
      <c r="H204" s="130"/>
      <c r="I204" s="130"/>
      <c r="J204" s="130"/>
      <c r="K204" s="130"/>
      <c r="L204" s="130"/>
      <c r="M204" s="130"/>
      <c r="N204" s="130"/>
      <c r="O204" s="130"/>
      <c r="P204" s="130"/>
      <c r="Q204" s="130"/>
      <c r="R204" s="130"/>
      <c r="S204" s="130"/>
      <c r="T204" s="127"/>
      <c r="U204" s="127"/>
      <c r="V204" s="127"/>
      <c r="W204" s="127"/>
      <c r="X204" s="127"/>
      <c r="Y204" s="127"/>
      <c r="Z204" s="127"/>
      <c r="AA204" s="127"/>
      <c r="AB204" s="127"/>
      <c r="AC204" s="127"/>
      <c r="AD204" s="127"/>
      <c r="AE204" s="127"/>
      <c r="AF204" s="127"/>
      <c r="AG204" s="127"/>
      <c r="AH204" s="127"/>
      <c r="AI204" s="127"/>
      <c r="AJ204" s="127"/>
      <c r="AK204" s="127"/>
      <c r="AL204" s="127"/>
      <c r="AM204" s="127"/>
    </row>
    <row r="205" spans="1:39" s="75" customFormat="1" ht="15" customHeight="1" x14ac:dyDescent="0.25">
      <c r="A205" s="130"/>
      <c r="B205" s="130"/>
      <c r="C205" s="130"/>
      <c r="D205" s="130"/>
      <c r="E205" s="130"/>
      <c r="F205" s="130"/>
      <c r="G205" s="130"/>
      <c r="H205" s="130"/>
      <c r="I205" s="130"/>
      <c r="J205" s="130"/>
      <c r="K205" s="130"/>
      <c r="L205" s="130"/>
      <c r="M205" s="130"/>
      <c r="N205" s="130"/>
      <c r="O205" s="130"/>
      <c r="P205" s="130"/>
      <c r="Q205" s="130"/>
      <c r="R205" s="130"/>
      <c r="S205" s="130"/>
      <c r="T205" s="127"/>
      <c r="U205" s="127"/>
      <c r="V205" s="127"/>
      <c r="W205" s="127"/>
      <c r="X205" s="127"/>
      <c r="Y205" s="127"/>
      <c r="Z205" s="127"/>
      <c r="AA205" s="127"/>
      <c r="AB205" s="127"/>
      <c r="AC205" s="127"/>
      <c r="AD205" s="127"/>
      <c r="AE205" s="127"/>
      <c r="AF205" s="127"/>
      <c r="AG205" s="127"/>
      <c r="AH205" s="127"/>
      <c r="AI205" s="127"/>
      <c r="AJ205" s="127"/>
      <c r="AK205" s="127"/>
      <c r="AL205" s="127"/>
      <c r="AM205" s="127"/>
    </row>
    <row r="206" spans="1:39" s="75" customFormat="1" ht="15" customHeight="1" x14ac:dyDescent="0.25">
      <c r="A206" s="130"/>
      <c r="B206" s="130"/>
      <c r="C206" s="130"/>
      <c r="D206" s="130"/>
      <c r="E206" s="130"/>
      <c r="F206" s="130"/>
      <c r="G206" s="130"/>
      <c r="H206" s="130"/>
      <c r="I206" s="130"/>
      <c r="J206" s="130"/>
      <c r="K206" s="130"/>
      <c r="L206" s="130"/>
      <c r="M206" s="130"/>
      <c r="N206" s="130"/>
      <c r="O206" s="130"/>
      <c r="P206" s="130"/>
      <c r="Q206" s="130"/>
      <c r="R206" s="130"/>
      <c r="S206" s="130"/>
      <c r="T206" s="127"/>
      <c r="U206" s="127"/>
      <c r="V206" s="127"/>
      <c r="W206" s="127"/>
      <c r="X206" s="127"/>
      <c r="Y206" s="127"/>
      <c r="Z206" s="127"/>
      <c r="AA206" s="127"/>
      <c r="AB206" s="127"/>
      <c r="AC206" s="127"/>
      <c r="AD206" s="127"/>
      <c r="AE206" s="127"/>
      <c r="AF206" s="127"/>
      <c r="AG206" s="127"/>
      <c r="AH206" s="127"/>
      <c r="AI206" s="127"/>
      <c r="AJ206" s="127"/>
      <c r="AK206" s="127"/>
      <c r="AL206" s="127"/>
      <c r="AM206" s="127"/>
    </row>
    <row r="207" spans="1:39" s="75" customFormat="1" ht="15" customHeight="1" x14ac:dyDescent="0.25">
      <c r="A207" s="130"/>
      <c r="B207" s="130"/>
      <c r="C207" s="130"/>
      <c r="D207" s="130"/>
      <c r="E207" s="130"/>
      <c r="F207" s="130"/>
      <c r="G207" s="130"/>
      <c r="H207" s="130"/>
      <c r="I207" s="130"/>
      <c r="J207" s="130"/>
      <c r="K207" s="130"/>
      <c r="L207" s="130"/>
      <c r="M207" s="130"/>
      <c r="N207" s="130"/>
      <c r="O207" s="130"/>
      <c r="P207" s="130"/>
      <c r="Q207" s="130"/>
      <c r="R207" s="130"/>
      <c r="S207" s="130"/>
      <c r="T207" s="127"/>
      <c r="U207" s="127"/>
      <c r="V207" s="127"/>
      <c r="W207" s="127"/>
      <c r="X207" s="127"/>
      <c r="Y207" s="127"/>
      <c r="Z207" s="127"/>
      <c r="AA207" s="127"/>
      <c r="AB207" s="127"/>
      <c r="AC207" s="127"/>
      <c r="AD207" s="127"/>
      <c r="AE207" s="127"/>
      <c r="AF207" s="127"/>
      <c r="AG207" s="127"/>
      <c r="AH207" s="127"/>
      <c r="AI207" s="127"/>
      <c r="AJ207" s="127"/>
      <c r="AK207" s="127"/>
      <c r="AL207" s="127"/>
      <c r="AM207" s="127"/>
    </row>
    <row r="208" spans="1:39" s="75" customFormat="1" ht="15" customHeight="1" x14ac:dyDescent="0.25">
      <c r="A208" s="130"/>
      <c r="B208" s="130"/>
      <c r="C208" s="130"/>
      <c r="D208" s="130"/>
      <c r="E208" s="130"/>
      <c r="F208" s="130"/>
      <c r="G208" s="130"/>
      <c r="H208" s="130"/>
      <c r="I208" s="130"/>
      <c r="J208" s="130"/>
      <c r="K208" s="130"/>
      <c r="L208" s="130"/>
      <c r="M208" s="130"/>
      <c r="N208" s="130"/>
      <c r="O208" s="130"/>
      <c r="P208" s="130"/>
      <c r="Q208" s="130"/>
      <c r="R208" s="130"/>
      <c r="S208" s="130"/>
      <c r="T208" s="127"/>
      <c r="U208" s="127"/>
      <c r="V208" s="127"/>
      <c r="W208" s="127"/>
      <c r="X208" s="127"/>
      <c r="Y208" s="127"/>
      <c r="Z208" s="127"/>
      <c r="AA208" s="127"/>
      <c r="AB208" s="127"/>
      <c r="AC208" s="127"/>
      <c r="AD208" s="127"/>
      <c r="AE208" s="127"/>
      <c r="AF208" s="127"/>
      <c r="AG208" s="127"/>
      <c r="AH208" s="127"/>
      <c r="AI208" s="127"/>
      <c r="AJ208" s="127"/>
      <c r="AK208" s="127"/>
      <c r="AL208" s="127"/>
      <c r="AM208" s="127"/>
    </row>
    <row r="209" spans="1:39" s="75" customFormat="1" ht="15" customHeight="1" x14ac:dyDescent="0.25">
      <c r="A209" s="130"/>
      <c r="B209" s="130"/>
      <c r="C209" s="130"/>
      <c r="D209" s="130"/>
      <c r="E209" s="130"/>
      <c r="F209" s="130"/>
      <c r="G209" s="130"/>
      <c r="H209" s="130"/>
      <c r="I209" s="130"/>
      <c r="J209" s="130"/>
      <c r="K209" s="130"/>
      <c r="L209" s="130"/>
      <c r="M209" s="130"/>
      <c r="N209" s="130"/>
      <c r="O209" s="130"/>
      <c r="P209" s="130"/>
      <c r="Q209" s="130"/>
      <c r="R209" s="130"/>
      <c r="S209" s="130"/>
      <c r="T209" s="127"/>
      <c r="U209" s="127"/>
      <c r="V209" s="127"/>
      <c r="W209" s="127"/>
      <c r="X209" s="127"/>
      <c r="Y209" s="127"/>
      <c r="Z209" s="127"/>
      <c r="AA209" s="127"/>
      <c r="AB209" s="127"/>
      <c r="AC209" s="127"/>
      <c r="AD209" s="127"/>
      <c r="AE209" s="127"/>
      <c r="AF209" s="127"/>
      <c r="AG209" s="127"/>
      <c r="AH209" s="127"/>
      <c r="AI209" s="127"/>
      <c r="AJ209" s="127"/>
      <c r="AK209" s="127"/>
      <c r="AL209" s="127"/>
      <c r="AM209" s="127"/>
    </row>
    <row r="210" spans="1:39" s="75" customFormat="1" ht="15" customHeight="1" x14ac:dyDescent="0.25">
      <c r="A210" s="130"/>
      <c r="B210" s="130"/>
      <c r="C210" s="130"/>
      <c r="D210" s="130"/>
      <c r="E210" s="130"/>
      <c r="F210" s="130"/>
      <c r="G210" s="130"/>
      <c r="H210" s="130"/>
      <c r="I210" s="130"/>
      <c r="J210" s="130"/>
      <c r="K210" s="130"/>
      <c r="L210" s="130"/>
      <c r="M210" s="130"/>
      <c r="N210" s="130"/>
      <c r="O210" s="130"/>
      <c r="P210" s="130"/>
      <c r="Q210" s="130"/>
      <c r="R210" s="130"/>
      <c r="S210" s="130"/>
      <c r="T210" s="127"/>
      <c r="U210" s="127"/>
      <c r="V210" s="127"/>
      <c r="W210" s="127"/>
      <c r="X210" s="127"/>
      <c r="Y210" s="127"/>
      <c r="Z210" s="127"/>
      <c r="AA210" s="127"/>
      <c r="AB210" s="127"/>
      <c r="AC210" s="127"/>
      <c r="AD210" s="127"/>
      <c r="AE210" s="127"/>
      <c r="AF210" s="127"/>
      <c r="AG210" s="127"/>
      <c r="AH210" s="127"/>
      <c r="AI210" s="127"/>
      <c r="AJ210" s="127"/>
      <c r="AK210" s="127"/>
      <c r="AL210" s="127"/>
      <c r="AM210" s="127"/>
    </row>
    <row r="211" spans="1:39" s="75" customFormat="1" ht="15" customHeight="1" x14ac:dyDescent="0.25">
      <c r="A211" s="130"/>
      <c r="B211" s="130"/>
      <c r="C211" s="130"/>
      <c r="D211" s="130"/>
      <c r="E211" s="130"/>
      <c r="F211" s="130"/>
      <c r="G211" s="130"/>
      <c r="H211" s="130"/>
      <c r="I211" s="130"/>
      <c r="J211" s="130"/>
      <c r="K211" s="130"/>
      <c r="L211" s="130"/>
      <c r="M211" s="130"/>
      <c r="N211" s="130"/>
      <c r="O211" s="130"/>
      <c r="P211" s="130"/>
      <c r="Q211" s="130"/>
      <c r="R211" s="130"/>
      <c r="S211" s="130"/>
      <c r="T211" s="127"/>
      <c r="U211" s="127"/>
      <c r="V211" s="127"/>
      <c r="W211" s="127"/>
      <c r="X211" s="127"/>
      <c r="Y211" s="127"/>
      <c r="Z211" s="127"/>
      <c r="AA211" s="127"/>
      <c r="AB211" s="127"/>
      <c r="AC211" s="127"/>
      <c r="AD211" s="127"/>
      <c r="AE211" s="127"/>
      <c r="AF211" s="127"/>
      <c r="AG211" s="127"/>
      <c r="AH211" s="127"/>
      <c r="AI211" s="127"/>
      <c r="AJ211" s="127"/>
      <c r="AK211" s="127"/>
      <c r="AL211" s="127"/>
      <c r="AM211" s="127"/>
    </row>
    <row r="212" spans="1:39" s="75" customFormat="1" ht="15" customHeight="1" x14ac:dyDescent="0.25">
      <c r="A212" s="130"/>
      <c r="B212" s="130"/>
      <c r="C212" s="130"/>
      <c r="D212" s="130"/>
      <c r="E212" s="130"/>
      <c r="F212" s="130"/>
      <c r="G212" s="130"/>
      <c r="H212" s="130"/>
      <c r="I212" s="130"/>
      <c r="J212" s="130"/>
      <c r="K212" s="130"/>
      <c r="L212" s="130"/>
      <c r="M212" s="130"/>
      <c r="N212" s="130"/>
      <c r="O212" s="130"/>
      <c r="P212" s="130"/>
      <c r="Q212" s="130"/>
      <c r="R212" s="130"/>
      <c r="S212" s="130"/>
      <c r="T212" s="127"/>
      <c r="U212" s="127"/>
      <c r="V212" s="127"/>
      <c r="W212" s="127"/>
      <c r="X212" s="127"/>
      <c r="Y212" s="127"/>
      <c r="Z212" s="127"/>
      <c r="AA212" s="127"/>
      <c r="AB212" s="127"/>
      <c r="AC212" s="127"/>
      <c r="AD212" s="127"/>
      <c r="AE212" s="127"/>
      <c r="AF212" s="127"/>
      <c r="AG212" s="127"/>
      <c r="AH212" s="127"/>
      <c r="AI212" s="127"/>
      <c r="AJ212" s="127"/>
      <c r="AK212" s="127"/>
      <c r="AL212" s="127"/>
      <c r="AM212" s="127"/>
    </row>
    <row r="213" spans="1:39" s="75" customFormat="1" ht="15" customHeight="1" x14ac:dyDescent="0.25">
      <c r="A213" s="130"/>
      <c r="B213" s="130"/>
      <c r="C213" s="130"/>
      <c r="D213" s="130"/>
      <c r="E213" s="130"/>
      <c r="F213" s="130"/>
      <c r="G213" s="130"/>
      <c r="H213" s="130"/>
      <c r="I213" s="130"/>
      <c r="J213" s="130"/>
      <c r="K213" s="130"/>
      <c r="L213" s="130"/>
      <c r="M213" s="130"/>
      <c r="N213" s="130"/>
      <c r="O213" s="130"/>
      <c r="P213" s="130"/>
      <c r="Q213" s="130"/>
      <c r="R213" s="130"/>
      <c r="S213" s="130"/>
      <c r="T213" s="127"/>
      <c r="U213" s="127"/>
      <c r="V213" s="127"/>
      <c r="W213" s="127"/>
      <c r="X213" s="127"/>
      <c r="Y213" s="127"/>
      <c r="Z213" s="127"/>
      <c r="AA213" s="127"/>
      <c r="AB213" s="127"/>
      <c r="AC213" s="127"/>
      <c r="AD213" s="127"/>
      <c r="AE213" s="127"/>
      <c r="AF213" s="127"/>
      <c r="AG213" s="127"/>
      <c r="AH213" s="127"/>
      <c r="AI213" s="127"/>
      <c r="AJ213" s="127"/>
      <c r="AK213" s="127"/>
      <c r="AL213" s="127"/>
      <c r="AM213" s="127"/>
    </row>
    <row r="214" spans="1:39" s="75" customFormat="1" ht="15" customHeight="1" x14ac:dyDescent="0.25">
      <c r="A214" s="130"/>
      <c r="B214" s="130"/>
      <c r="C214" s="130"/>
      <c r="D214" s="130"/>
      <c r="E214" s="130"/>
      <c r="F214" s="130"/>
      <c r="G214" s="130"/>
      <c r="H214" s="130"/>
      <c r="I214" s="130"/>
      <c r="J214" s="130"/>
      <c r="K214" s="130"/>
      <c r="L214" s="130"/>
      <c r="M214" s="130"/>
      <c r="N214" s="130"/>
      <c r="O214" s="130"/>
      <c r="P214" s="130"/>
      <c r="Q214" s="130"/>
      <c r="R214" s="130"/>
      <c r="S214" s="130"/>
      <c r="T214" s="127"/>
      <c r="U214" s="127"/>
      <c r="V214" s="127"/>
      <c r="W214" s="127"/>
      <c r="X214" s="127"/>
      <c r="Y214" s="127"/>
      <c r="Z214" s="127"/>
      <c r="AA214" s="127"/>
      <c r="AB214" s="127"/>
      <c r="AC214" s="127"/>
      <c r="AD214" s="127"/>
      <c r="AE214" s="127"/>
      <c r="AF214" s="127"/>
      <c r="AG214" s="127"/>
      <c r="AH214" s="127"/>
      <c r="AI214" s="127"/>
      <c r="AJ214" s="127"/>
      <c r="AK214" s="127"/>
      <c r="AL214" s="127"/>
      <c r="AM214" s="127"/>
    </row>
    <row r="215" spans="1:39" s="75" customFormat="1" ht="15" customHeight="1" x14ac:dyDescent="0.25">
      <c r="A215" s="130"/>
      <c r="B215" s="130"/>
      <c r="C215" s="130"/>
      <c r="D215" s="130"/>
      <c r="E215" s="130"/>
      <c r="F215" s="130"/>
      <c r="G215" s="130"/>
      <c r="H215" s="130"/>
      <c r="I215" s="130"/>
      <c r="J215" s="130"/>
      <c r="K215" s="130"/>
      <c r="L215" s="130"/>
      <c r="M215" s="130"/>
      <c r="N215" s="130"/>
      <c r="O215" s="130"/>
      <c r="P215" s="130"/>
      <c r="Q215" s="130"/>
      <c r="R215" s="130"/>
      <c r="S215" s="130"/>
      <c r="T215" s="127"/>
      <c r="U215" s="127"/>
      <c r="V215" s="127"/>
      <c r="W215" s="127"/>
      <c r="X215" s="127"/>
      <c r="Y215" s="127"/>
      <c r="Z215" s="127"/>
      <c r="AA215" s="127"/>
      <c r="AB215" s="127"/>
      <c r="AC215" s="127"/>
      <c r="AD215" s="127"/>
      <c r="AE215" s="127"/>
      <c r="AF215" s="127"/>
      <c r="AG215" s="127"/>
      <c r="AH215" s="127"/>
      <c r="AI215" s="127"/>
      <c r="AJ215" s="127"/>
      <c r="AK215" s="127"/>
      <c r="AL215" s="127"/>
      <c r="AM215" s="127"/>
    </row>
    <row r="216" spans="1:39" s="75" customFormat="1" ht="15" customHeight="1" x14ac:dyDescent="0.25">
      <c r="A216" s="130"/>
      <c r="B216" s="130"/>
      <c r="C216" s="130"/>
      <c r="D216" s="130"/>
      <c r="E216" s="130"/>
      <c r="F216" s="130"/>
      <c r="G216" s="130"/>
      <c r="H216" s="130"/>
      <c r="I216" s="130"/>
      <c r="J216" s="130"/>
      <c r="K216" s="130"/>
      <c r="L216" s="130"/>
      <c r="M216" s="130"/>
      <c r="N216" s="130"/>
      <c r="O216" s="130"/>
      <c r="P216" s="130"/>
      <c r="Q216" s="130"/>
      <c r="R216" s="130"/>
      <c r="S216" s="130"/>
      <c r="T216" s="127"/>
      <c r="U216" s="127"/>
      <c r="V216" s="127"/>
      <c r="W216" s="127"/>
      <c r="X216" s="127"/>
      <c r="Y216" s="127"/>
      <c r="Z216" s="127"/>
      <c r="AA216" s="127"/>
      <c r="AB216" s="127"/>
      <c r="AC216" s="127"/>
      <c r="AD216" s="127"/>
      <c r="AE216" s="127"/>
      <c r="AF216" s="127"/>
      <c r="AG216" s="127"/>
      <c r="AH216" s="127"/>
      <c r="AI216" s="127"/>
      <c r="AJ216" s="127"/>
      <c r="AK216" s="127"/>
      <c r="AL216" s="127"/>
      <c r="AM216" s="127"/>
    </row>
    <row r="217" spans="1:39" s="75" customFormat="1" ht="15" customHeight="1" x14ac:dyDescent="0.25">
      <c r="A217" s="130"/>
      <c r="B217" s="130"/>
      <c r="C217" s="130"/>
      <c r="D217" s="130"/>
      <c r="E217" s="130"/>
      <c r="F217" s="130"/>
      <c r="G217" s="130"/>
      <c r="H217" s="130"/>
      <c r="I217" s="130"/>
      <c r="J217" s="130"/>
      <c r="K217" s="130"/>
      <c r="L217" s="130"/>
      <c r="M217" s="130"/>
      <c r="N217" s="130"/>
      <c r="O217" s="130"/>
      <c r="P217" s="130"/>
      <c r="Q217" s="130"/>
      <c r="R217" s="130"/>
      <c r="S217" s="130"/>
      <c r="T217" s="127"/>
      <c r="U217" s="127"/>
      <c r="V217" s="127"/>
      <c r="W217" s="127"/>
      <c r="X217" s="127"/>
      <c r="Y217" s="127"/>
      <c r="Z217" s="127"/>
      <c r="AA217" s="127"/>
      <c r="AB217" s="127"/>
      <c r="AC217" s="127"/>
      <c r="AD217" s="127"/>
      <c r="AE217" s="127"/>
      <c r="AF217" s="127"/>
      <c r="AG217" s="127"/>
      <c r="AH217" s="127"/>
      <c r="AI217" s="127"/>
      <c r="AJ217" s="127"/>
      <c r="AK217" s="127"/>
      <c r="AL217" s="127"/>
      <c r="AM217" s="127"/>
    </row>
    <row r="218" spans="1:39" s="75" customFormat="1" ht="15" customHeight="1" x14ac:dyDescent="0.25">
      <c r="A218" s="130"/>
      <c r="B218" s="130"/>
      <c r="C218" s="130"/>
      <c r="D218" s="130"/>
      <c r="E218" s="130"/>
      <c r="F218" s="130"/>
      <c r="G218" s="130"/>
      <c r="H218" s="130"/>
      <c r="I218" s="130"/>
      <c r="J218" s="130"/>
      <c r="K218" s="130"/>
      <c r="L218" s="130"/>
      <c r="M218" s="130"/>
      <c r="N218" s="130"/>
      <c r="O218" s="130"/>
      <c r="P218" s="130"/>
      <c r="Q218" s="130"/>
      <c r="R218" s="130"/>
      <c r="S218" s="130"/>
      <c r="T218" s="127"/>
      <c r="U218" s="127"/>
      <c r="V218" s="127"/>
      <c r="W218" s="127"/>
      <c r="X218" s="127"/>
      <c r="Y218" s="127"/>
      <c r="Z218" s="127"/>
      <c r="AA218" s="127"/>
      <c r="AB218" s="127"/>
      <c r="AC218" s="127"/>
      <c r="AD218" s="127"/>
      <c r="AE218" s="127"/>
      <c r="AF218" s="127"/>
      <c r="AG218" s="127"/>
      <c r="AH218" s="127"/>
      <c r="AI218" s="127"/>
      <c r="AJ218" s="127"/>
      <c r="AK218" s="127"/>
      <c r="AL218" s="127"/>
      <c r="AM218" s="127"/>
    </row>
    <row r="219" spans="1:39" s="75" customFormat="1" ht="15" customHeight="1" x14ac:dyDescent="0.25">
      <c r="A219" s="130"/>
      <c r="B219" s="130"/>
      <c r="C219" s="130"/>
      <c r="D219" s="130"/>
      <c r="E219" s="130"/>
      <c r="F219" s="130"/>
      <c r="G219" s="130"/>
      <c r="H219" s="130"/>
      <c r="I219" s="130"/>
      <c r="J219" s="130"/>
      <c r="K219" s="130"/>
      <c r="L219" s="130"/>
      <c r="M219" s="130"/>
      <c r="N219" s="130"/>
      <c r="O219" s="130"/>
      <c r="P219" s="130"/>
      <c r="Q219" s="130"/>
      <c r="R219" s="130"/>
      <c r="S219" s="130"/>
      <c r="T219" s="127"/>
      <c r="U219" s="127"/>
      <c r="V219" s="127"/>
      <c r="W219" s="127"/>
      <c r="X219" s="127"/>
      <c r="Y219" s="127"/>
      <c r="Z219" s="127"/>
      <c r="AA219" s="127"/>
      <c r="AB219" s="127"/>
      <c r="AC219" s="127"/>
      <c r="AD219" s="127"/>
      <c r="AE219" s="127"/>
      <c r="AF219" s="127"/>
      <c r="AG219" s="127"/>
      <c r="AH219" s="127"/>
      <c r="AI219" s="127"/>
      <c r="AJ219" s="127"/>
      <c r="AK219" s="127"/>
      <c r="AL219" s="127"/>
      <c r="AM219" s="127"/>
    </row>
    <row r="220" spans="1:39" s="75" customFormat="1" ht="15" customHeight="1" x14ac:dyDescent="0.25">
      <c r="A220" s="130"/>
      <c r="B220" s="130"/>
      <c r="C220" s="130"/>
      <c r="D220" s="130"/>
      <c r="E220" s="130"/>
      <c r="F220" s="130"/>
      <c r="G220" s="130"/>
      <c r="H220" s="130"/>
      <c r="I220" s="130"/>
      <c r="J220" s="130"/>
      <c r="K220" s="130"/>
      <c r="L220" s="130"/>
      <c r="M220" s="130"/>
      <c r="N220" s="130"/>
      <c r="O220" s="130"/>
      <c r="P220" s="130"/>
      <c r="Q220" s="130"/>
      <c r="R220" s="130"/>
      <c r="S220" s="130"/>
      <c r="T220" s="127"/>
      <c r="U220" s="127"/>
      <c r="V220" s="127"/>
      <c r="W220" s="127"/>
      <c r="X220" s="127"/>
      <c r="Y220" s="127"/>
      <c r="Z220" s="127"/>
      <c r="AA220" s="127"/>
      <c r="AB220" s="127"/>
      <c r="AC220" s="127"/>
      <c r="AD220" s="127"/>
      <c r="AE220" s="127"/>
      <c r="AF220" s="127"/>
      <c r="AG220" s="127"/>
      <c r="AH220" s="127"/>
      <c r="AI220" s="127"/>
      <c r="AJ220" s="127"/>
      <c r="AK220" s="127"/>
      <c r="AL220" s="127"/>
      <c r="AM220" s="127"/>
    </row>
    <row r="221" spans="1:39" s="75" customFormat="1" ht="15" customHeight="1" x14ac:dyDescent="0.25">
      <c r="A221" s="130"/>
      <c r="B221" s="130"/>
      <c r="C221" s="130"/>
      <c r="D221" s="130"/>
      <c r="E221" s="130"/>
      <c r="F221" s="130"/>
      <c r="G221" s="130"/>
      <c r="H221" s="130"/>
      <c r="I221" s="130"/>
      <c r="J221" s="130"/>
      <c r="K221" s="130"/>
      <c r="L221" s="130"/>
      <c r="M221" s="130"/>
      <c r="N221" s="130"/>
      <c r="O221" s="130"/>
      <c r="P221" s="130"/>
      <c r="Q221" s="130"/>
      <c r="R221" s="130"/>
      <c r="S221" s="130"/>
      <c r="T221" s="127"/>
      <c r="U221" s="127"/>
      <c r="V221" s="127"/>
      <c r="W221" s="127"/>
      <c r="X221" s="127"/>
      <c r="Y221" s="127"/>
      <c r="Z221" s="127"/>
      <c r="AA221" s="127"/>
      <c r="AB221" s="127"/>
      <c r="AC221" s="127"/>
      <c r="AD221" s="127"/>
      <c r="AE221" s="127"/>
      <c r="AF221" s="127"/>
      <c r="AG221" s="127"/>
      <c r="AH221" s="127"/>
      <c r="AI221" s="127"/>
      <c r="AJ221" s="127"/>
      <c r="AK221" s="127"/>
      <c r="AL221" s="127"/>
      <c r="AM221" s="127"/>
    </row>
    <row r="222" spans="1:39" s="75" customFormat="1" ht="15" customHeight="1" x14ac:dyDescent="0.25">
      <c r="A222" s="130"/>
      <c r="B222" s="130"/>
      <c r="C222" s="130"/>
      <c r="D222" s="130"/>
      <c r="E222" s="130"/>
      <c r="F222" s="130"/>
      <c r="G222" s="130"/>
      <c r="H222" s="130"/>
      <c r="I222" s="130"/>
      <c r="J222" s="130"/>
      <c r="K222" s="130"/>
      <c r="L222" s="130"/>
      <c r="M222" s="130"/>
      <c r="N222" s="130"/>
      <c r="O222" s="130"/>
      <c r="P222" s="130"/>
      <c r="Q222" s="130"/>
      <c r="R222" s="130"/>
      <c r="S222" s="130"/>
      <c r="T222" s="127"/>
      <c r="U222" s="127"/>
      <c r="V222" s="127"/>
      <c r="W222" s="127"/>
      <c r="X222" s="127"/>
      <c r="Y222" s="127"/>
      <c r="Z222" s="127"/>
      <c r="AA222" s="127"/>
      <c r="AB222" s="127"/>
      <c r="AC222" s="127"/>
      <c r="AD222" s="127"/>
      <c r="AE222" s="127"/>
      <c r="AF222" s="127"/>
      <c r="AG222" s="127"/>
      <c r="AH222" s="127"/>
      <c r="AI222" s="127"/>
      <c r="AJ222" s="127"/>
      <c r="AK222" s="127"/>
      <c r="AL222" s="127"/>
      <c r="AM222" s="127"/>
    </row>
    <row r="223" spans="1:39" s="75" customFormat="1" ht="15" customHeight="1" x14ac:dyDescent="0.25">
      <c r="A223" s="130"/>
      <c r="B223" s="130"/>
      <c r="C223" s="130"/>
      <c r="D223" s="130"/>
      <c r="E223" s="130"/>
      <c r="F223" s="130"/>
      <c r="G223" s="130"/>
      <c r="H223" s="130"/>
      <c r="I223" s="130"/>
      <c r="J223" s="130"/>
      <c r="K223" s="130"/>
      <c r="L223" s="130"/>
      <c r="M223" s="130"/>
      <c r="N223" s="130"/>
      <c r="O223" s="130"/>
      <c r="P223" s="130"/>
      <c r="Q223" s="130"/>
      <c r="R223" s="130"/>
      <c r="S223" s="130"/>
      <c r="T223" s="127"/>
      <c r="U223" s="127"/>
      <c r="V223" s="127"/>
      <c r="W223" s="127"/>
      <c r="X223" s="127"/>
      <c r="Y223" s="127"/>
      <c r="Z223" s="127"/>
      <c r="AA223" s="127"/>
      <c r="AB223" s="127"/>
      <c r="AC223" s="127"/>
      <c r="AD223" s="127"/>
      <c r="AE223" s="127"/>
      <c r="AF223" s="127"/>
      <c r="AG223" s="127"/>
      <c r="AH223" s="127"/>
      <c r="AI223" s="127"/>
      <c r="AJ223" s="127"/>
      <c r="AK223" s="127"/>
      <c r="AL223" s="127"/>
      <c r="AM223" s="127"/>
    </row>
    <row r="224" spans="1:39" s="75" customFormat="1" ht="15" customHeight="1" x14ac:dyDescent="0.25">
      <c r="A224" s="130"/>
      <c r="B224" s="130"/>
      <c r="C224" s="130"/>
      <c r="D224" s="130"/>
      <c r="E224" s="130"/>
      <c r="F224" s="130"/>
      <c r="G224" s="130"/>
      <c r="H224" s="130"/>
      <c r="I224" s="130"/>
      <c r="J224" s="130"/>
      <c r="K224" s="130"/>
      <c r="L224" s="130"/>
      <c r="M224" s="130"/>
      <c r="N224" s="130"/>
      <c r="O224" s="130"/>
      <c r="P224" s="130"/>
      <c r="Q224" s="130"/>
      <c r="R224" s="130"/>
      <c r="S224" s="130"/>
      <c r="T224" s="127"/>
      <c r="U224" s="127"/>
      <c r="V224" s="127"/>
      <c r="W224" s="127"/>
      <c r="X224" s="127"/>
      <c r="Y224" s="127"/>
      <c r="Z224" s="127"/>
      <c r="AA224" s="127"/>
      <c r="AB224" s="127"/>
      <c r="AC224" s="127"/>
      <c r="AD224" s="127"/>
      <c r="AE224" s="127"/>
      <c r="AF224" s="127"/>
      <c r="AG224" s="127"/>
      <c r="AH224" s="127"/>
      <c r="AI224" s="127"/>
      <c r="AJ224" s="127"/>
      <c r="AK224" s="127"/>
      <c r="AL224" s="127"/>
      <c r="AM224" s="127"/>
    </row>
    <row r="225" spans="1:39" s="75" customFormat="1" ht="15" customHeight="1" x14ac:dyDescent="0.25">
      <c r="A225" s="130"/>
      <c r="B225" s="130"/>
      <c r="C225" s="130"/>
      <c r="D225" s="130"/>
      <c r="E225" s="130"/>
      <c r="F225" s="130"/>
      <c r="G225" s="130"/>
      <c r="H225" s="130"/>
      <c r="I225" s="130"/>
      <c r="J225" s="130"/>
      <c r="K225" s="130"/>
      <c r="L225" s="130"/>
      <c r="M225" s="130"/>
      <c r="N225" s="130"/>
      <c r="O225" s="130"/>
      <c r="P225" s="130"/>
      <c r="Q225" s="130"/>
      <c r="R225" s="130"/>
      <c r="S225" s="130"/>
      <c r="T225" s="127"/>
      <c r="U225" s="127"/>
      <c r="V225" s="127"/>
      <c r="W225" s="127"/>
      <c r="X225" s="127"/>
      <c r="Y225" s="127"/>
      <c r="Z225" s="127"/>
      <c r="AA225" s="127"/>
      <c r="AB225" s="127"/>
      <c r="AC225" s="127"/>
      <c r="AD225" s="127"/>
      <c r="AE225" s="127"/>
      <c r="AF225" s="127"/>
      <c r="AG225" s="127"/>
      <c r="AH225" s="127"/>
      <c r="AI225" s="127"/>
      <c r="AJ225" s="127"/>
      <c r="AK225" s="127"/>
      <c r="AL225" s="127"/>
      <c r="AM225" s="127"/>
    </row>
    <row r="226" spans="1:39" s="75" customFormat="1" ht="15" customHeight="1" x14ac:dyDescent="0.25">
      <c r="A226" s="130"/>
      <c r="B226" s="130"/>
      <c r="C226" s="130"/>
      <c r="D226" s="130"/>
      <c r="E226" s="130"/>
      <c r="F226" s="130"/>
      <c r="G226" s="130"/>
      <c r="H226" s="130"/>
      <c r="I226" s="130"/>
      <c r="J226" s="130"/>
      <c r="K226" s="130"/>
      <c r="L226" s="130"/>
      <c r="M226" s="130"/>
      <c r="N226" s="130"/>
      <c r="O226" s="130"/>
      <c r="P226" s="130"/>
      <c r="Q226" s="130"/>
      <c r="R226" s="130"/>
      <c r="S226" s="130"/>
      <c r="T226" s="127"/>
      <c r="U226" s="127"/>
      <c r="V226" s="127"/>
      <c r="W226" s="127"/>
      <c r="X226" s="127"/>
      <c r="Y226" s="127"/>
      <c r="Z226" s="127"/>
      <c r="AA226" s="127"/>
      <c r="AB226" s="127"/>
      <c r="AC226" s="127"/>
      <c r="AD226" s="127"/>
      <c r="AE226" s="127"/>
      <c r="AF226" s="127"/>
      <c r="AG226" s="127"/>
      <c r="AH226" s="127"/>
      <c r="AI226" s="127"/>
      <c r="AJ226" s="127"/>
      <c r="AK226" s="127"/>
      <c r="AL226" s="127"/>
      <c r="AM226" s="127"/>
    </row>
    <row r="227" spans="1:39" s="75" customFormat="1" ht="15" customHeight="1" x14ac:dyDescent="0.25">
      <c r="A227" s="130"/>
      <c r="B227" s="130"/>
      <c r="C227" s="130"/>
      <c r="D227" s="130"/>
      <c r="E227" s="130"/>
      <c r="F227" s="130"/>
      <c r="G227" s="130"/>
      <c r="H227" s="130"/>
      <c r="I227" s="130"/>
      <c r="J227" s="130"/>
      <c r="K227" s="130"/>
      <c r="L227" s="130"/>
      <c r="M227" s="130"/>
      <c r="N227" s="130"/>
      <c r="O227" s="130"/>
      <c r="P227" s="130"/>
      <c r="Q227" s="130"/>
      <c r="R227" s="130"/>
      <c r="S227" s="130"/>
      <c r="T227" s="127"/>
      <c r="U227" s="127"/>
      <c r="V227" s="127"/>
      <c r="W227" s="127"/>
      <c r="X227" s="127"/>
      <c r="Y227" s="127"/>
      <c r="Z227" s="127"/>
      <c r="AA227" s="127"/>
      <c r="AB227" s="127"/>
      <c r="AC227" s="127"/>
      <c r="AD227" s="127"/>
      <c r="AE227" s="127"/>
      <c r="AF227" s="127"/>
      <c r="AG227" s="127"/>
      <c r="AH227" s="127"/>
      <c r="AI227" s="127"/>
      <c r="AJ227" s="127"/>
      <c r="AK227" s="127"/>
      <c r="AL227" s="127"/>
      <c r="AM227" s="127"/>
    </row>
    <row r="228" spans="1:39" s="75" customFormat="1" ht="15" customHeight="1" x14ac:dyDescent="0.25">
      <c r="A228" s="130"/>
      <c r="B228" s="130"/>
      <c r="C228" s="130"/>
      <c r="D228" s="130"/>
      <c r="E228" s="130"/>
      <c r="F228" s="130"/>
      <c r="G228" s="130"/>
      <c r="H228" s="130"/>
      <c r="I228" s="130"/>
      <c r="J228" s="130"/>
      <c r="K228" s="130"/>
      <c r="L228" s="130"/>
      <c r="M228" s="130"/>
      <c r="N228" s="130"/>
      <c r="O228" s="130"/>
      <c r="P228" s="130"/>
      <c r="Q228" s="130"/>
      <c r="R228" s="130"/>
      <c r="S228" s="130"/>
      <c r="T228" s="127"/>
      <c r="U228" s="127"/>
      <c r="V228" s="127"/>
      <c r="W228" s="127"/>
      <c r="X228" s="127"/>
      <c r="Y228" s="127"/>
      <c r="Z228" s="127"/>
      <c r="AA228" s="127"/>
      <c r="AB228" s="127"/>
      <c r="AC228" s="127"/>
      <c r="AD228" s="127"/>
      <c r="AE228" s="127"/>
      <c r="AF228" s="127"/>
      <c r="AG228" s="127"/>
      <c r="AH228" s="127"/>
      <c r="AI228" s="127"/>
      <c r="AJ228" s="127"/>
      <c r="AK228" s="127"/>
      <c r="AL228" s="127"/>
      <c r="AM228" s="127"/>
    </row>
    <row r="229" spans="1:39" s="75" customFormat="1" ht="15" customHeight="1" x14ac:dyDescent="0.25">
      <c r="A229" s="130"/>
      <c r="B229" s="130"/>
      <c r="C229" s="130"/>
      <c r="D229" s="130"/>
      <c r="E229" s="130"/>
      <c r="F229" s="130"/>
      <c r="G229" s="130"/>
      <c r="H229" s="130"/>
      <c r="I229" s="130"/>
      <c r="J229" s="130"/>
      <c r="K229" s="130"/>
      <c r="L229" s="130"/>
      <c r="M229" s="130"/>
      <c r="N229" s="130"/>
      <c r="O229" s="130"/>
      <c r="P229" s="130"/>
      <c r="Q229" s="130"/>
      <c r="R229" s="130"/>
      <c r="S229" s="130"/>
      <c r="T229" s="127"/>
      <c r="U229" s="127"/>
      <c r="V229" s="127"/>
      <c r="W229" s="127"/>
      <c r="X229" s="127"/>
      <c r="Y229" s="127"/>
      <c r="Z229" s="127"/>
      <c r="AA229" s="127"/>
      <c r="AB229" s="127"/>
      <c r="AC229" s="127"/>
      <c r="AD229" s="127"/>
      <c r="AE229" s="127"/>
      <c r="AF229" s="127"/>
      <c r="AG229" s="127"/>
      <c r="AH229" s="127"/>
      <c r="AI229" s="127"/>
      <c r="AJ229" s="127"/>
      <c r="AK229" s="127"/>
      <c r="AL229" s="127"/>
      <c r="AM229" s="127"/>
    </row>
    <row r="230" spans="1:39" s="75" customFormat="1" ht="15" customHeight="1" x14ac:dyDescent="0.25">
      <c r="A230" s="130"/>
      <c r="B230" s="130"/>
      <c r="C230" s="130"/>
      <c r="D230" s="130"/>
      <c r="E230" s="130"/>
      <c r="F230" s="130"/>
      <c r="G230" s="130"/>
      <c r="H230" s="130"/>
      <c r="I230" s="130"/>
      <c r="J230" s="130"/>
      <c r="K230" s="130"/>
      <c r="L230" s="130"/>
      <c r="M230" s="130"/>
      <c r="N230" s="130"/>
      <c r="O230" s="130"/>
      <c r="P230" s="130"/>
      <c r="Q230" s="130"/>
      <c r="R230" s="130"/>
      <c r="S230" s="130"/>
      <c r="T230" s="127"/>
      <c r="U230" s="127"/>
      <c r="V230" s="127"/>
      <c r="W230" s="127"/>
      <c r="X230" s="127"/>
      <c r="Y230" s="127"/>
      <c r="Z230" s="127"/>
      <c r="AA230" s="127"/>
      <c r="AB230" s="127"/>
      <c r="AC230" s="127"/>
      <c r="AD230" s="127"/>
      <c r="AE230" s="127"/>
      <c r="AF230" s="127"/>
      <c r="AG230" s="127"/>
      <c r="AH230" s="127"/>
      <c r="AI230" s="127"/>
      <c r="AJ230" s="127"/>
      <c r="AK230" s="127"/>
      <c r="AL230" s="127"/>
      <c r="AM230" s="127"/>
    </row>
    <row r="231" spans="1:39" s="75" customFormat="1" ht="15" customHeight="1" x14ac:dyDescent="0.25">
      <c r="A231" s="130"/>
      <c r="B231" s="130"/>
      <c r="C231" s="130"/>
      <c r="D231" s="130"/>
      <c r="E231" s="130"/>
      <c r="F231" s="130"/>
      <c r="G231" s="130"/>
      <c r="H231" s="130"/>
      <c r="I231" s="130"/>
      <c r="J231" s="130"/>
      <c r="K231" s="130"/>
      <c r="L231" s="130"/>
      <c r="M231" s="130"/>
      <c r="N231" s="130"/>
      <c r="O231" s="130"/>
      <c r="P231" s="130"/>
      <c r="Q231" s="130"/>
      <c r="R231" s="130"/>
      <c r="S231" s="130"/>
      <c r="T231" s="127"/>
      <c r="U231" s="127"/>
      <c r="V231" s="127"/>
      <c r="W231" s="127"/>
      <c r="X231" s="127"/>
      <c r="Y231" s="127"/>
      <c r="Z231" s="127"/>
      <c r="AA231" s="127"/>
      <c r="AB231" s="127"/>
      <c r="AC231" s="127"/>
      <c r="AD231" s="127"/>
      <c r="AE231" s="127"/>
      <c r="AF231" s="127"/>
      <c r="AG231" s="127"/>
      <c r="AH231" s="127"/>
      <c r="AI231" s="127"/>
      <c r="AJ231" s="127"/>
      <c r="AK231" s="127"/>
      <c r="AL231" s="127"/>
      <c r="AM231" s="127"/>
    </row>
    <row r="232" spans="1:39" s="75" customFormat="1" ht="15" customHeight="1" x14ac:dyDescent="0.25">
      <c r="A232" s="130"/>
      <c r="B232" s="130"/>
      <c r="C232" s="130"/>
      <c r="D232" s="130"/>
      <c r="E232" s="130"/>
      <c r="F232" s="130"/>
      <c r="G232" s="130"/>
      <c r="H232" s="130"/>
      <c r="I232" s="130"/>
      <c r="J232" s="130"/>
      <c r="K232" s="130"/>
      <c r="L232" s="130"/>
      <c r="M232" s="130"/>
      <c r="N232" s="130"/>
      <c r="O232" s="130"/>
      <c r="P232" s="130"/>
      <c r="Q232" s="130"/>
      <c r="R232" s="130"/>
      <c r="S232" s="130"/>
      <c r="T232" s="127"/>
      <c r="U232" s="127"/>
      <c r="V232" s="127"/>
      <c r="W232" s="127"/>
      <c r="X232" s="127"/>
      <c r="Y232" s="127"/>
      <c r="Z232" s="127"/>
      <c r="AA232" s="127"/>
      <c r="AB232" s="127"/>
      <c r="AC232" s="127"/>
      <c r="AD232" s="127"/>
      <c r="AE232" s="127"/>
      <c r="AF232" s="127"/>
      <c r="AG232" s="127"/>
      <c r="AH232" s="127"/>
      <c r="AI232" s="127"/>
      <c r="AJ232" s="127"/>
      <c r="AK232" s="127"/>
      <c r="AL232" s="127"/>
      <c r="AM232" s="127"/>
    </row>
    <row r="233" spans="1:39" s="75" customFormat="1" ht="15" customHeight="1" x14ac:dyDescent="0.25">
      <c r="A233" s="130"/>
      <c r="B233" s="130"/>
      <c r="C233" s="130"/>
      <c r="D233" s="130"/>
      <c r="E233" s="130"/>
      <c r="F233" s="130"/>
      <c r="G233" s="130"/>
      <c r="H233" s="130"/>
      <c r="I233" s="130"/>
      <c r="J233" s="130"/>
      <c r="K233" s="130"/>
      <c r="L233" s="130"/>
      <c r="M233" s="130"/>
      <c r="N233" s="130"/>
      <c r="O233" s="130"/>
      <c r="P233" s="130"/>
      <c r="Q233" s="130"/>
      <c r="R233" s="130"/>
      <c r="S233" s="130"/>
      <c r="T233" s="127"/>
      <c r="U233" s="127"/>
      <c r="V233" s="127"/>
      <c r="W233" s="127"/>
      <c r="X233" s="127"/>
      <c r="Y233" s="127"/>
      <c r="Z233" s="127"/>
      <c r="AA233" s="127"/>
      <c r="AB233" s="127"/>
      <c r="AC233" s="127"/>
      <c r="AD233" s="127"/>
      <c r="AE233" s="127"/>
      <c r="AF233" s="127"/>
      <c r="AG233" s="127"/>
      <c r="AH233" s="127"/>
      <c r="AI233" s="127"/>
      <c r="AJ233" s="127"/>
      <c r="AK233" s="127"/>
      <c r="AL233" s="127"/>
      <c r="AM233" s="127"/>
    </row>
    <row r="234" spans="1:39" s="75" customFormat="1" ht="15" customHeight="1" x14ac:dyDescent="0.25">
      <c r="A234" s="130"/>
      <c r="B234" s="130"/>
      <c r="C234" s="130"/>
      <c r="D234" s="130"/>
      <c r="E234" s="130"/>
      <c r="F234" s="130"/>
      <c r="G234" s="130"/>
      <c r="H234" s="130"/>
      <c r="I234" s="130"/>
      <c r="J234" s="130"/>
      <c r="K234" s="130"/>
      <c r="L234" s="130"/>
      <c r="M234" s="130"/>
      <c r="N234" s="130"/>
      <c r="O234" s="130"/>
      <c r="P234" s="130"/>
      <c r="Q234" s="130"/>
      <c r="R234" s="130"/>
      <c r="S234" s="130"/>
      <c r="T234" s="127"/>
      <c r="U234" s="127"/>
      <c r="V234" s="127"/>
      <c r="W234" s="127"/>
      <c r="X234" s="127"/>
      <c r="Y234" s="127"/>
      <c r="Z234" s="127"/>
      <c r="AA234" s="127"/>
      <c r="AB234" s="127"/>
      <c r="AC234" s="127"/>
      <c r="AD234" s="127"/>
      <c r="AE234" s="127"/>
      <c r="AF234" s="127"/>
      <c r="AG234" s="127"/>
      <c r="AH234" s="127"/>
      <c r="AI234" s="127"/>
      <c r="AJ234" s="127"/>
      <c r="AK234" s="127"/>
      <c r="AL234" s="127"/>
      <c r="AM234" s="127"/>
    </row>
    <row r="235" spans="1:39" s="75" customFormat="1" ht="15" customHeight="1" x14ac:dyDescent="0.25">
      <c r="A235" s="130"/>
      <c r="B235" s="130"/>
      <c r="C235" s="130"/>
      <c r="D235" s="130"/>
      <c r="E235" s="130"/>
      <c r="F235" s="130"/>
      <c r="G235" s="130"/>
      <c r="H235" s="130"/>
      <c r="I235" s="130"/>
      <c r="J235" s="130"/>
      <c r="K235" s="130"/>
      <c r="L235" s="130"/>
      <c r="M235" s="130"/>
      <c r="N235" s="130"/>
      <c r="O235" s="130"/>
      <c r="P235" s="130"/>
      <c r="Q235" s="130"/>
      <c r="R235" s="130"/>
      <c r="S235" s="130"/>
      <c r="T235" s="127"/>
      <c r="U235" s="127"/>
      <c r="V235" s="127"/>
      <c r="W235" s="127"/>
      <c r="X235" s="127"/>
      <c r="Y235" s="127"/>
      <c r="Z235" s="127"/>
      <c r="AA235" s="127"/>
      <c r="AB235" s="127"/>
      <c r="AC235" s="127"/>
      <c r="AD235" s="127"/>
      <c r="AE235" s="127"/>
      <c r="AF235" s="127"/>
      <c r="AG235" s="127"/>
      <c r="AH235" s="127"/>
      <c r="AI235" s="127"/>
      <c r="AJ235" s="127"/>
      <c r="AK235" s="127"/>
      <c r="AL235" s="127"/>
      <c r="AM235" s="127"/>
    </row>
    <row r="236" spans="1:39" s="75" customFormat="1" ht="15" customHeight="1" x14ac:dyDescent="0.25">
      <c r="A236" s="130"/>
      <c r="B236" s="130"/>
      <c r="C236" s="130"/>
      <c r="D236" s="130"/>
      <c r="E236" s="130"/>
      <c r="F236" s="130"/>
      <c r="G236" s="130"/>
      <c r="H236" s="130"/>
      <c r="I236" s="130"/>
      <c r="J236" s="130"/>
      <c r="K236" s="130"/>
      <c r="L236" s="130"/>
      <c r="M236" s="130"/>
      <c r="N236" s="130"/>
      <c r="O236" s="130"/>
      <c r="P236" s="130"/>
      <c r="Q236" s="130"/>
      <c r="R236" s="130"/>
      <c r="S236" s="130"/>
      <c r="T236" s="127"/>
      <c r="U236" s="127"/>
      <c r="V236" s="127"/>
      <c r="W236" s="127"/>
      <c r="X236" s="127"/>
      <c r="Y236" s="127"/>
      <c r="Z236" s="127"/>
      <c r="AA236" s="127"/>
      <c r="AB236" s="127"/>
      <c r="AC236" s="127"/>
      <c r="AD236" s="127"/>
      <c r="AE236" s="127"/>
      <c r="AF236" s="127"/>
      <c r="AG236" s="127"/>
      <c r="AH236" s="127"/>
      <c r="AI236" s="127"/>
      <c r="AJ236" s="127"/>
      <c r="AK236" s="127"/>
      <c r="AL236" s="127"/>
      <c r="AM236" s="127"/>
    </row>
    <row r="237" spans="1:39" s="75" customFormat="1" ht="15" customHeight="1" x14ac:dyDescent="0.25">
      <c r="A237" s="130"/>
      <c r="B237" s="130"/>
      <c r="C237" s="130"/>
      <c r="D237" s="130"/>
      <c r="E237" s="130"/>
      <c r="F237" s="130"/>
      <c r="G237" s="130"/>
      <c r="H237" s="130"/>
      <c r="I237" s="130"/>
      <c r="J237" s="130"/>
      <c r="K237" s="130"/>
      <c r="L237" s="130"/>
      <c r="M237" s="130"/>
      <c r="N237" s="130"/>
      <c r="O237" s="130"/>
      <c r="P237" s="130"/>
      <c r="Q237" s="130"/>
      <c r="R237" s="130"/>
      <c r="S237" s="130"/>
      <c r="T237" s="127"/>
      <c r="U237" s="127"/>
      <c r="V237" s="127"/>
      <c r="W237" s="127"/>
      <c r="X237" s="127"/>
      <c r="Y237" s="127"/>
      <c r="Z237" s="127"/>
      <c r="AA237" s="127"/>
      <c r="AB237" s="127"/>
      <c r="AC237" s="127"/>
      <c r="AD237" s="127"/>
      <c r="AE237" s="127"/>
      <c r="AF237" s="127"/>
      <c r="AG237" s="127"/>
      <c r="AH237" s="127"/>
      <c r="AI237" s="127"/>
      <c r="AJ237" s="127"/>
      <c r="AK237" s="127"/>
      <c r="AL237" s="127"/>
      <c r="AM237" s="127"/>
    </row>
    <row r="238" spans="1:39" s="75" customFormat="1" ht="15" customHeight="1" x14ac:dyDescent="0.25">
      <c r="A238" s="130"/>
      <c r="B238" s="130"/>
      <c r="C238" s="130"/>
      <c r="D238" s="130"/>
      <c r="E238" s="130"/>
      <c r="F238" s="130"/>
      <c r="G238" s="130"/>
      <c r="H238" s="130"/>
      <c r="I238" s="130"/>
      <c r="J238" s="130"/>
      <c r="K238" s="130"/>
      <c r="L238" s="130"/>
      <c r="M238" s="130"/>
      <c r="N238" s="130"/>
      <c r="O238" s="130"/>
      <c r="P238" s="130"/>
      <c r="Q238" s="130"/>
      <c r="R238" s="130"/>
      <c r="S238" s="130"/>
      <c r="T238" s="127"/>
      <c r="U238" s="127"/>
      <c r="V238" s="127"/>
      <c r="W238" s="127"/>
      <c r="X238" s="127"/>
      <c r="Y238" s="127"/>
      <c r="Z238" s="127"/>
      <c r="AA238" s="127"/>
      <c r="AB238" s="127"/>
      <c r="AC238" s="127"/>
      <c r="AD238" s="127"/>
      <c r="AE238" s="127"/>
      <c r="AF238" s="127"/>
      <c r="AG238" s="127"/>
      <c r="AH238" s="127"/>
      <c r="AI238" s="127"/>
      <c r="AJ238" s="127"/>
      <c r="AK238" s="127"/>
      <c r="AL238" s="127"/>
      <c r="AM238" s="127"/>
    </row>
    <row r="239" spans="1:39" s="75" customFormat="1" ht="15" customHeight="1" x14ac:dyDescent="0.25">
      <c r="A239" s="130"/>
      <c r="B239" s="130"/>
      <c r="C239" s="130"/>
      <c r="D239" s="130"/>
      <c r="E239" s="130"/>
      <c r="F239" s="130"/>
      <c r="G239" s="130"/>
      <c r="H239" s="130"/>
      <c r="I239" s="130"/>
      <c r="J239" s="130"/>
      <c r="K239" s="130"/>
      <c r="L239" s="130"/>
      <c r="M239" s="130"/>
      <c r="N239" s="130"/>
      <c r="O239" s="130"/>
      <c r="P239" s="130"/>
      <c r="Q239" s="130"/>
      <c r="R239" s="130"/>
      <c r="S239" s="130"/>
      <c r="T239" s="127"/>
      <c r="U239" s="127"/>
      <c r="V239" s="127"/>
      <c r="W239" s="127"/>
      <c r="X239" s="127"/>
      <c r="Y239" s="127"/>
      <c r="Z239" s="127"/>
      <c r="AA239" s="127"/>
      <c r="AB239" s="127"/>
      <c r="AC239" s="127"/>
      <c r="AD239" s="127"/>
      <c r="AE239" s="127"/>
      <c r="AF239" s="127"/>
      <c r="AG239" s="127"/>
      <c r="AH239" s="127"/>
      <c r="AI239" s="127"/>
      <c r="AJ239" s="127"/>
      <c r="AK239" s="127"/>
      <c r="AL239" s="127"/>
      <c r="AM239" s="127"/>
    </row>
    <row r="240" spans="1:39" s="75" customFormat="1" ht="15" customHeight="1" x14ac:dyDescent="0.25">
      <c r="A240" s="130"/>
      <c r="B240" s="130"/>
      <c r="C240" s="130"/>
      <c r="D240" s="130"/>
      <c r="E240" s="130"/>
      <c r="F240" s="130"/>
      <c r="G240" s="130"/>
      <c r="H240" s="130"/>
      <c r="I240" s="130"/>
      <c r="J240" s="130"/>
      <c r="K240" s="130"/>
      <c r="L240" s="130"/>
      <c r="M240" s="130"/>
      <c r="N240" s="130"/>
      <c r="O240" s="130"/>
      <c r="P240" s="130"/>
      <c r="Q240" s="130"/>
      <c r="R240" s="130"/>
      <c r="S240" s="130"/>
      <c r="T240" s="127"/>
      <c r="U240" s="127"/>
      <c r="V240" s="127"/>
      <c r="W240" s="127"/>
      <c r="X240" s="127"/>
      <c r="Y240" s="127"/>
      <c r="Z240" s="127"/>
      <c r="AA240" s="127"/>
      <c r="AB240" s="127"/>
      <c r="AC240" s="127"/>
      <c r="AD240" s="127"/>
      <c r="AE240" s="127"/>
      <c r="AF240" s="127"/>
      <c r="AG240" s="127"/>
      <c r="AH240" s="127"/>
      <c r="AI240" s="127"/>
      <c r="AJ240" s="127"/>
      <c r="AK240" s="127"/>
      <c r="AL240" s="127"/>
      <c r="AM240" s="127"/>
    </row>
    <row r="241" spans="1:39" s="75" customFormat="1" ht="15" customHeight="1" x14ac:dyDescent="0.25">
      <c r="A241" s="130"/>
      <c r="B241" s="130"/>
      <c r="C241" s="130"/>
      <c r="D241" s="130"/>
      <c r="E241" s="130"/>
      <c r="F241" s="130"/>
      <c r="G241" s="130"/>
      <c r="H241" s="130"/>
      <c r="I241" s="130"/>
      <c r="J241" s="130"/>
      <c r="K241" s="130"/>
      <c r="L241" s="130"/>
      <c r="M241" s="130"/>
      <c r="N241" s="130"/>
      <c r="O241" s="130"/>
      <c r="P241" s="130"/>
      <c r="Q241" s="130"/>
      <c r="R241" s="130"/>
      <c r="S241" s="130"/>
      <c r="T241" s="127"/>
      <c r="U241" s="127"/>
      <c r="V241" s="127"/>
      <c r="W241" s="127"/>
      <c r="X241" s="127"/>
      <c r="Y241" s="127"/>
      <c r="Z241" s="127"/>
      <c r="AA241" s="127"/>
      <c r="AB241" s="127"/>
      <c r="AC241" s="127"/>
      <c r="AD241" s="127"/>
      <c r="AE241" s="127"/>
      <c r="AF241" s="127"/>
      <c r="AG241" s="127"/>
      <c r="AH241" s="127"/>
      <c r="AI241" s="127"/>
      <c r="AJ241" s="127"/>
      <c r="AK241" s="127"/>
      <c r="AL241" s="127"/>
      <c r="AM241" s="127"/>
    </row>
    <row r="242" spans="1:39" s="75" customFormat="1" ht="15" customHeight="1" x14ac:dyDescent="0.25">
      <c r="A242" s="130"/>
      <c r="B242" s="130"/>
      <c r="C242" s="130"/>
      <c r="D242" s="130"/>
      <c r="E242" s="130"/>
      <c r="F242" s="130"/>
      <c r="G242" s="130"/>
      <c r="H242" s="130"/>
      <c r="I242" s="130"/>
      <c r="J242" s="130"/>
      <c r="K242" s="130"/>
      <c r="L242" s="130"/>
      <c r="M242" s="130"/>
      <c r="N242" s="130"/>
      <c r="O242" s="130"/>
      <c r="P242" s="130"/>
      <c r="Q242" s="130"/>
      <c r="R242" s="130"/>
      <c r="S242" s="130"/>
      <c r="T242" s="127"/>
      <c r="U242" s="127"/>
      <c r="V242" s="127"/>
      <c r="W242" s="127"/>
      <c r="X242" s="127"/>
      <c r="Y242" s="127"/>
      <c r="Z242" s="127"/>
      <c r="AA242" s="127"/>
      <c r="AB242" s="127"/>
      <c r="AC242" s="127"/>
      <c r="AD242" s="127"/>
      <c r="AE242" s="127"/>
      <c r="AF242" s="127"/>
      <c r="AG242" s="127"/>
      <c r="AH242" s="127"/>
      <c r="AI242" s="127"/>
      <c r="AJ242" s="127"/>
      <c r="AK242" s="127"/>
      <c r="AL242" s="127"/>
      <c r="AM242" s="127"/>
    </row>
    <row r="243" spans="1:39" s="75" customFormat="1" ht="15" customHeight="1" x14ac:dyDescent="0.25">
      <c r="A243" s="130"/>
      <c r="B243" s="130"/>
      <c r="C243" s="130"/>
      <c r="D243" s="130"/>
      <c r="E243" s="130"/>
      <c r="F243" s="130"/>
      <c r="G243" s="130"/>
      <c r="H243" s="130"/>
      <c r="I243" s="130"/>
      <c r="J243" s="130"/>
      <c r="K243" s="130"/>
      <c r="L243" s="130"/>
      <c r="M243" s="130"/>
      <c r="N243" s="130"/>
      <c r="O243" s="130"/>
      <c r="P243" s="130"/>
      <c r="Q243" s="130"/>
      <c r="R243" s="130"/>
      <c r="S243" s="130"/>
      <c r="T243" s="127"/>
      <c r="U243" s="127"/>
      <c r="V243" s="127"/>
      <c r="W243" s="127"/>
      <c r="X243" s="127"/>
      <c r="Y243" s="127"/>
      <c r="Z243" s="127"/>
      <c r="AA243" s="127"/>
      <c r="AB243" s="127"/>
      <c r="AC243" s="127"/>
      <c r="AD243" s="127"/>
      <c r="AE243" s="127"/>
      <c r="AF243" s="127"/>
      <c r="AG243" s="127"/>
      <c r="AH243" s="127"/>
      <c r="AI243" s="127"/>
      <c r="AJ243" s="127"/>
      <c r="AK243" s="127"/>
      <c r="AL243" s="127"/>
      <c r="AM243" s="127"/>
    </row>
    <row r="244" spans="1:39" s="75" customFormat="1" ht="15" customHeight="1" x14ac:dyDescent="0.25">
      <c r="A244" s="130"/>
      <c r="B244" s="130"/>
      <c r="C244" s="130"/>
      <c r="D244" s="130"/>
      <c r="E244" s="130"/>
      <c r="F244" s="130"/>
      <c r="G244" s="130"/>
      <c r="H244" s="130"/>
      <c r="I244" s="130"/>
      <c r="J244" s="130"/>
      <c r="K244" s="130"/>
      <c r="L244" s="130"/>
      <c r="M244" s="130"/>
      <c r="N244" s="130"/>
      <c r="O244" s="130"/>
      <c r="P244" s="130"/>
      <c r="Q244" s="130"/>
      <c r="R244" s="130"/>
      <c r="S244" s="130"/>
      <c r="T244" s="127"/>
      <c r="U244" s="127"/>
      <c r="V244" s="127"/>
      <c r="W244" s="127"/>
      <c r="X244" s="127"/>
      <c r="Y244" s="127"/>
      <c r="Z244" s="127"/>
      <c r="AA244" s="127"/>
      <c r="AB244" s="127"/>
      <c r="AC244" s="127"/>
      <c r="AD244" s="127"/>
      <c r="AE244" s="127"/>
      <c r="AF244" s="127"/>
      <c r="AG244" s="127"/>
      <c r="AH244" s="127"/>
      <c r="AI244" s="127"/>
      <c r="AJ244" s="127"/>
      <c r="AK244" s="127"/>
      <c r="AL244" s="127"/>
      <c r="AM244" s="127"/>
    </row>
    <row r="245" spans="1:39" s="75" customFormat="1" ht="15" customHeight="1" x14ac:dyDescent="0.25">
      <c r="A245" s="130"/>
      <c r="B245" s="130"/>
      <c r="C245" s="130"/>
      <c r="D245" s="130"/>
      <c r="E245" s="130"/>
      <c r="F245" s="130"/>
      <c r="G245" s="130"/>
      <c r="H245" s="130"/>
      <c r="I245" s="130"/>
      <c r="J245" s="130"/>
      <c r="K245" s="130"/>
      <c r="L245" s="130"/>
      <c r="M245" s="130"/>
      <c r="N245" s="130"/>
      <c r="O245" s="130"/>
      <c r="P245" s="130"/>
      <c r="Q245" s="130"/>
      <c r="R245" s="130"/>
      <c r="S245" s="130"/>
      <c r="T245" s="127"/>
      <c r="U245" s="127"/>
      <c r="V245" s="127"/>
      <c r="W245" s="127"/>
      <c r="X245" s="127"/>
      <c r="Y245" s="127"/>
      <c r="Z245" s="127"/>
      <c r="AA245" s="127"/>
      <c r="AB245" s="127"/>
      <c r="AC245" s="127"/>
      <c r="AD245" s="127"/>
      <c r="AE245" s="127"/>
      <c r="AF245" s="127"/>
      <c r="AG245" s="127"/>
      <c r="AH245" s="127"/>
      <c r="AI245" s="127"/>
      <c r="AJ245" s="127"/>
      <c r="AK245" s="127"/>
      <c r="AL245" s="127"/>
      <c r="AM245" s="127"/>
    </row>
    <row r="246" spans="1:39" s="75" customFormat="1" ht="15" customHeight="1" x14ac:dyDescent="0.25">
      <c r="A246" s="130"/>
      <c r="B246" s="130"/>
      <c r="C246" s="130"/>
      <c r="D246" s="130"/>
      <c r="E246" s="130"/>
      <c r="F246" s="130"/>
      <c r="G246" s="130"/>
      <c r="H246" s="130"/>
      <c r="I246" s="130"/>
      <c r="J246" s="130"/>
      <c r="K246" s="130"/>
      <c r="L246" s="130"/>
      <c r="M246" s="130"/>
      <c r="N246" s="130"/>
      <c r="O246" s="130"/>
      <c r="P246" s="130"/>
      <c r="Q246" s="130"/>
      <c r="R246" s="130"/>
      <c r="S246" s="130"/>
      <c r="T246" s="127"/>
      <c r="U246" s="127"/>
      <c r="V246" s="127"/>
      <c r="W246" s="127"/>
      <c r="X246" s="127"/>
      <c r="Y246" s="127"/>
      <c r="Z246" s="127"/>
      <c r="AA246" s="127"/>
      <c r="AB246" s="127"/>
      <c r="AC246" s="127"/>
      <c r="AD246" s="127"/>
      <c r="AE246" s="127"/>
      <c r="AF246" s="127"/>
      <c r="AG246" s="127"/>
      <c r="AH246" s="127"/>
      <c r="AI246" s="127"/>
      <c r="AJ246" s="127"/>
      <c r="AK246" s="127"/>
      <c r="AL246" s="127"/>
      <c r="AM246" s="127"/>
    </row>
    <row r="247" spans="1:39" s="75" customFormat="1" ht="15" customHeight="1" x14ac:dyDescent="0.25">
      <c r="A247" s="130"/>
      <c r="B247" s="130"/>
      <c r="C247" s="130"/>
      <c r="D247" s="130"/>
      <c r="E247" s="130"/>
      <c r="F247" s="130"/>
      <c r="G247" s="130"/>
      <c r="H247" s="130"/>
      <c r="I247" s="130"/>
      <c r="J247" s="130"/>
      <c r="K247" s="130"/>
      <c r="L247" s="130"/>
      <c r="M247" s="130"/>
      <c r="N247" s="130"/>
      <c r="O247" s="130"/>
      <c r="P247" s="130"/>
      <c r="Q247" s="130"/>
      <c r="R247" s="130"/>
      <c r="S247" s="130"/>
      <c r="T247" s="127"/>
      <c r="U247" s="127"/>
      <c r="V247" s="127"/>
      <c r="W247" s="127"/>
      <c r="X247" s="127"/>
      <c r="Y247" s="127"/>
      <c r="Z247" s="127"/>
      <c r="AA247" s="127"/>
      <c r="AB247" s="127"/>
      <c r="AC247" s="127"/>
      <c r="AD247" s="127"/>
      <c r="AE247" s="127"/>
      <c r="AF247" s="127"/>
      <c r="AG247" s="127"/>
      <c r="AH247" s="127"/>
      <c r="AI247" s="127"/>
      <c r="AJ247" s="127"/>
      <c r="AK247" s="127"/>
      <c r="AL247" s="127"/>
      <c r="AM247" s="127"/>
    </row>
    <row r="248" spans="1:39" s="75" customFormat="1" ht="15" customHeight="1" x14ac:dyDescent="0.25">
      <c r="A248" s="130"/>
      <c r="B248" s="130"/>
      <c r="C248" s="130"/>
      <c r="D248" s="130"/>
      <c r="E248" s="130"/>
      <c r="F248" s="130"/>
      <c r="G248" s="130"/>
      <c r="H248" s="130"/>
      <c r="I248" s="130"/>
      <c r="J248" s="130"/>
      <c r="K248" s="130"/>
      <c r="L248" s="130"/>
      <c r="M248" s="130"/>
      <c r="N248" s="130"/>
      <c r="O248" s="130"/>
      <c r="P248" s="130"/>
      <c r="Q248" s="130"/>
      <c r="R248" s="130"/>
      <c r="S248" s="130"/>
      <c r="T248" s="127"/>
      <c r="U248" s="127"/>
      <c r="V248" s="127"/>
      <c r="W248" s="127"/>
      <c r="X248" s="127"/>
      <c r="Y248" s="127"/>
      <c r="Z248" s="127"/>
      <c r="AA248" s="127"/>
      <c r="AB248" s="127"/>
      <c r="AC248" s="127"/>
      <c r="AD248" s="127"/>
      <c r="AE248" s="127"/>
      <c r="AF248" s="127"/>
      <c r="AG248" s="127"/>
      <c r="AH248" s="127"/>
      <c r="AI248" s="127"/>
      <c r="AJ248" s="127"/>
      <c r="AK248" s="127"/>
      <c r="AL248" s="127"/>
      <c r="AM248" s="127"/>
    </row>
    <row r="249" spans="1:39" s="75" customFormat="1" ht="15" customHeight="1" x14ac:dyDescent="0.25">
      <c r="A249" s="130"/>
      <c r="B249" s="130"/>
      <c r="C249" s="130"/>
      <c r="D249" s="130"/>
      <c r="E249" s="130"/>
      <c r="F249" s="130"/>
      <c r="G249" s="130"/>
      <c r="H249" s="130"/>
      <c r="I249" s="130"/>
      <c r="J249" s="130"/>
      <c r="K249" s="130"/>
      <c r="L249" s="130"/>
      <c r="M249" s="130"/>
      <c r="N249" s="130"/>
      <c r="O249" s="130"/>
      <c r="P249" s="130"/>
      <c r="Q249" s="130"/>
      <c r="R249" s="130"/>
      <c r="S249" s="130"/>
      <c r="T249" s="127"/>
      <c r="U249" s="127"/>
      <c r="V249" s="127"/>
      <c r="W249" s="127"/>
      <c r="X249" s="127"/>
      <c r="Y249" s="127"/>
      <c r="Z249" s="127"/>
      <c r="AA249" s="127"/>
      <c r="AB249" s="127"/>
      <c r="AC249" s="127"/>
      <c r="AD249" s="127"/>
      <c r="AE249" s="127"/>
      <c r="AF249" s="127"/>
      <c r="AG249" s="127"/>
      <c r="AH249" s="127"/>
      <c r="AI249" s="127"/>
      <c r="AJ249" s="127"/>
      <c r="AK249" s="127"/>
      <c r="AL249" s="127"/>
      <c r="AM249" s="127"/>
    </row>
    <row r="250" spans="1:39" s="75" customFormat="1" ht="15" customHeight="1" x14ac:dyDescent="0.25">
      <c r="A250" s="130"/>
      <c r="B250" s="130"/>
      <c r="C250" s="130"/>
      <c r="D250" s="130"/>
      <c r="E250" s="130"/>
      <c r="F250" s="130"/>
      <c r="G250" s="130"/>
      <c r="H250" s="130"/>
      <c r="I250" s="130"/>
      <c r="J250" s="130"/>
      <c r="K250" s="130"/>
      <c r="L250" s="130"/>
      <c r="M250" s="130"/>
      <c r="N250" s="130"/>
      <c r="O250" s="130"/>
      <c r="P250" s="130"/>
      <c r="Q250" s="130"/>
      <c r="R250" s="130"/>
      <c r="S250" s="130"/>
      <c r="T250" s="127"/>
      <c r="U250" s="127"/>
      <c r="V250" s="127"/>
      <c r="W250" s="127"/>
      <c r="X250" s="127"/>
      <c r="Y250" s="127"/>
      <c r="Z250" s="127"/>
      <c r="AA250" s="127"/>
      <c r="AB250" s="127"/>
      <c r="AC250" s="127"/>
      <c r="AD250" s="127"/>
      <c r="AE250" s="127"/>
      <c r="AF250" s="127"/>
      <c r="AG250" s="127"/>
      <c r="AH250" s="127"/>
      <c r="AI250" s="127"/>
      <c r="AJ250" s="127"/>
      <c r="AK250" s="127"/>
      <c r="AL250" s="127"/>
      <c r="AM250" s="127"/>
    </row>
    <row r="251" spans="1:39" s="75" customFormat="1" ht="15" customHeight="1" x14ac:dyDescent="0.25">
      <c r="A251" s="130"/>
      <c r="B251" s="130"/>
      <c r="C251" s="130"/>
      <c r="D251" s="130"/>
      <c r="E251" s="130"/>
      <c r="F251" s="130"/>
      <c r="G251" s="130"/>
      <c r="H251" s="130"/>
      <c r="I251" s="130"/>
      <c r="J251" s="130"/>
      <c r="K251" s="130"/>
      <c r="L251" s="130"/>
      <c r="M251" s="130"/>
      <c r="N251" s="130"/>
      <c r="O251" s="130"/>
      <c r="P251" s="130"/>
      <c r="Q251" s="130"/>
      <c r="R251" s="130"/>
      <c r="S251" s="130"/>
      <c r="T251" s="127"/>
      <c r="U251" s="127"/>
      <c r="V251" s="127"/>
      <c r="W251" s="127"/>
      <c r="X251" s="127"/>
      <c r="Y251" s="127"/>
      <c r="Z251" s="127"/>
      <c r="AA251" s="127"/>
      <c r="AB251" s="127"/>
      <c r="AC251" s="127"/>
      <c r="AD251" s="127"/>
      <c r="AE251" s="127"/>
      <c r="AF251" s="127"/>
      <c r="AG251" s="127"/>
      <c r="AH251" s="127"/>
      <c r="AI251" s="127"/>
      <c r="AJ251" s="127"/>
      <c r="AK251" s="127"/>
      <c r="AL251" s="127"/>
      <c r="AM251" s="127"/>
    </row>
    <row r="252" spans="1:39" s="75" customFormat="1" ht="15" customHeight="1" x14ac:dyDescent="0.25">
      <c r="A252" s="130"/>
      <c r="B252" s="130"/>
      <c r="C252" s="130"/>
      <c r="D252" s="130"/>
      <c r="E252" s="130"/>
      <c r="F252" s="130"/>
      <c r="G252" s="130"/>
      <c r="H252" s="130"/>
      <c r="I252" s="130"/>
      <c r="J252" s="130"/>
      <c r="K252" s="130"/>
      <c r="L252" s="130"/>
      <c r="M252" s="130"/>
      <c r="N252" s="130"/>
      <c r="O252" s="130"/>
      <c r="P252" s="130"/>
      <c r="Q252" s="130"/>
      <c r="R252" s="130"/>
      <c r="S252" s="130"/>
      <c r="T252" s="127"/>
      <c r="U252" s="127"/>
      <c r="V252" s="127"/>
      <c r="W252" s="127"/>
      <c r="X252" s="127"/>
      <c r="Y252" s="127"/>
      <c r="Z252" s="127"/>
      <c r="AA252" s="127"/>
      <c r="AB252" s="127"/>
      <c r="AC252" s="127"/>
      <c r="AD252" s="127"/>
      <c r="AE252" s="127"/>
      <c r="AF252" s="127"/>
      <c r="AG252" s="127"/>
      <c r="AH252" s="127"/>
      <c r="AI252" s="127"/>
      <c r="AJ252" s="127"/>
      <c r="AK252" s="127"/>
      <c r="AL252" s="127"/>
      <c r="AM252" s="127"/>
    </row>
    <row r="253" spans="1:39" s="75" customFormat="1" ht="15" customHeight="1" x14ac:dyDescent="0.25">
      <c r="A253" s="130"/>
      <c r="B253" s="130"/>
      <c r="C253" s="130"/>
      <c r="D253" s="130"/>
      <c r="E253" s="130"/>
      <c r="F253" s="130"/>
      <c r="G253" s="130"/>
      <c r="H253" s="130"/>
      <c r="I253" s="130"/>
      <c r="J253" s="130"/>
      <c r="K253" s="130"/>
      <c r="L253" s="130"/>
      <c r="M253" s="130"/>
      <c r="N253" s="130"/>
      <c r="O253" s="130"/>
      <c r="P253" s="130"/>
      <c r="Q253" s="130"/>
      <c r="R253" s="130"/>
      <c r="S253" s="130"/>
      <c r="T253" s="127"/>
      <c r="U253" s="127"/>
      <c r="V253" s="127"/>
      <c r="W253" s="127"/>
      <c r="X253" s="127"/>
      <c r="Y253" s="127"/>
      <c r="Z253" s="127"/>
      <c r="AA253" s="127"/>
      <c r="AB253" s="127"/>
      <c r="AC253" s="127"/>
      <c r="AD253" s="127"/>
      <c r="AE253" s="127"/>
      <c r="AF253" s="127"/>
      <c r="AG253" s="127"/>
      <c r="AH253" s="127"/>
      <c r="AI253" s="127"/>
      <c r="AJ253" s="127"/>
      <c r="AK253" s="127"/>
      <c r="AL253" s="127"/>
      <c r="AM253" s="127"/>
    </row>
    <row r="254" spans="1:39" s="75" customFormat="1" ht="15" customHeight="1" x14ac:dyDescent="0.25">
      <c r="A254" s="130"/>
      <c r="B254" s="130"/>
      <c r="C254" s="130"/>
      <c r="D254" s="130"/>
      <c r="E254" s="130"/>
      <c r="F254" s="130"/>
      <c r="G254" s="130"/>
      <c r="H254" s="130"/>
      <c r="I254" s="130"/>
      <c r="J254" s="130"/>
      <c r="K254" s="130"/>
      <c r="L254" s="130"/>
      <c r="M254" s="130"/>
      <c r="N254" s="130"/>
      <c r="O254" s="130"/>
      <c r="P254" s="130"/>
      <c r="Q254" s="130"/>
      <c r="R254" s="130"/>
      <c r="S254" s="130"/>
      <c r="T254" s="127"/>
      <c r="U254" s="127"/>
      <c r="V254" s="127"/>
      <c r="W254" s="127"/>
      <c r="X254" s="127"/>
      <c r="Y254" s="127"/>
      <c r="Z254" s="127"/>
      <c r="AA254" s="127"/>
      <c r="AB254" s="127"/>
      <c r="AC254" s="127"/>
      <c r="AD254" s="127"/>
      <c r="AE254" s="127"/>
      <c r="AF254" s="127"/>
      <c r="AG254" s="127"/>
      <c r="AH254" s="127"/>
      <c r="AI254" s="127"/>
      <c r="AJ254" s="127"/>
      <c r="AK254" s="127"/>
      <c r="AL254" s="127"/>
      <c r="AM254" s="127"/>
    </row>
    <row r="255" spans="1:39" s="75" customFormat="1" ht="15" customHeight="1" x14ac:dyDescent="0.25">
      <c r="A255" s="130"/>
      <c r="B255" s="130"/>
      <c r="C255" s="130"/>
      <c r="D255" s="130"/>
      <c r="E255" s="130"/>
      <c r="F255" s="130"/>
      <c r="G255" s="130"/>
      <c r="H255" s="130"/>
      <c r="I255" s="130"/>
      <c r="J255" s="130"/>
      <c r="K255" s="130"/>
      <c r="L255" s="130"/>
      <c r="M255" s="130"/>
      <c r="N255" s="130"/>
      <c r="O255" s="130"/>
      <c r="P255" s="130"/>
      <c r="Q255" s="130"/>
      <c r="R255" s="130"/>
      <c r="S255" s="130"/>
      <c r="T255" s="127"/>
      <c r="U255" s="127"/>
      <c r="V255" s="127"/>
      <c r="W255" s="127"/>
      <c r="X255" s="127"/>
      <c r="Y255" s="127"/>
      <c r="Z255" s="127"/>
      <c r="AA255" s="127"/>
      <c r="AB255" s="127"/>
      <c r="AC255" s="127"/>
      <c r="AD255" s="127"/>
      <c r="AE255" s="127"/>
      <c r="AF255" s="127"/>
      <c r="AG255" s="127"/>
      <c r="AH255" s="127"/>
      <c r="AI255" s="127"/>
      <c r="AJ255" s="127"/>
      <c r="AK255" s="127"/>
      <c r="AL255" s="127"/>
      <c r="AM255" s="127"/>
    </row>
    <row r="256" spans="1:39" s="75" customFormat="1" ht="15" customHeight="1" x14ac:dyDescent="0.25">
      <c r="A256" s="130"/>
      <c r="B256" s="130"/>
      <c r="C256" s="130"/>
      <c r="D256" s="130"/>
      <c r="E256" s="130"/>
      <c r="F256" s="130"/>
      <c r="G256" s="130"/>
      <c r="H256" s="130"/>
      <c r="I256" s="130"/>
      <c r="J256" s="130"/>
      <c r="K256" s="130"/>
      <c r="L256" s="130"/>
      <c r="M256" s="130"/>
      <c r="N256" s="130"/>
      <c r="O256" s="130"/>
      <c r="P256" s="130"/>
      <c r="Q256" s="130"/>
      <c r="R256" s="130"/>
      <c r="S256" s="130"/>
      <c r="T256" s="127"/>
      <c r="U256" s="127"/>
      <c r="V256" s="127"/>
      <c r="W256" s="127"/>
      <c r="X256" s="127"/>
      <c r="Y256" s="127"/>
      <c r="Z256" s="127"/>
      <c r="AA256" s="127"/>
      <c r="AB256" s="127"/>
      <c r="AC256" s="127"/>
      <c r="AD256" s="127"/>
      <c r="AE256" s="127"/>
      <c r="AF256" s="127"/>
      <c r="AG256" s="127"/>
      <c r="AH256" s="127"/>
      <c r="AI256" s="127"/>
      <c r="AJ256" s="127"/>
      <c r="AK256" s="127"/>
      <c r="AL256" s="127"/>
      <c r="AM256" s="127"/>
    </row>
    <row r="257" spans="1:39" s="75" customFormat="1" ht="15" customHeight="1" x14ac:dyDescent="0.25">
      <c r="A257" s="130"/>
      <c r="B257" s="130"/>
      <c r="C257" s="130"/>
      <c r="D257" s="130"/>
      <c r="E257" s="130"/>
      <c r="F257" s="130"/>
      <c r="G257" s="130"/>
      <c r="H257" s="130"/>
      <c r="I257" s="130"/>
      <c r="J257" s="130"/>
      <c r="K257" s="130"/>
      <c r="L257" s="130"/>
      <c r="M257" s="130"/>
      <c r="N257" s="130"/>
      <c r="O257" s="130"/>
      <c r="P257" s="130"/>
      <c r="Q257" s="130"/>
      <c r="R257" s="130"/>
      <c r="S257" s="130"/>
      <c r="T257" s="127"/>
      <c r="U257" s="127"/>
      <c r="V257" s="127"/>
      <c r="W257" s="127"/>
      <c r="X257" s="127"/>
      <c r="Y257" s="127"/>
      <c r="Z257" s="127"/>
      <c r="AA257" s="127"/>
      <c r="AB257" s="127"/>
      <c r="AC257" s="127"/>
      <c r="AD257" s="127"/>
      <c r="AE257" s="127"/>
      <c r="AF257" s="127"/>
      <c r="AG257" s="127"/>
      <c r="AH257" s="127"/>
      <c r="AI257" s="127"/>
      <c r="AJ257" s="127"/>
      <c r="AK257" s="127"/>
      <c r="AL257" s="127"/>
      <c r="AM257" s="127"/>
    </row>
    <row r="258" spans="1:39" s="75" customFormat="1" ht="15" customHeight="1" x14ac:dyDescent="0.25">
      <c r="A258" s="130"/>
      <c r="B258" s="130"/>
      <c r="C258" s="130"/>
      <c r="D258" s="130"/>
      <c r="E258" s="130"/>
      <c r="F258" s="130"/>
      <c r="G258" s="130"/>
      <c r="H258" s="130"/>
      <c r="I258" s="130"/>
      <c r="J258" s="130"/>
      <c r="K258" s="130"/>
      <c r="L258" s="130"/>
      <c r="M258" s="130"/>
      <c r="N258" s="130"/>
      <c r="O258" s="130"/>
      <c r="P258" s="130"/>
      <c r="Q258" s="130"/>
      <c r="R258" s="130"/>
      <c r="S258" s="130"/>
      <c r="T258" s="127"/>
      <c r="U258" s="127"/>
      <c r="V258" s="127"/>
      <c r="W258" s="127"/>
      <c r="X258" s="127"/>
      <c r="Y258" s="127"/>
      <c r="Z258" s="127"/>
      <c r="AA258" s="127"/>
      <c r="AB258" s="127"/>
      <c r="AC258" s="127"/>
      <c r="AD258" s="127"/>
      <c r="AE258" s="127"/>
      <c r="AF258" s="127"/>
      <c r="AG258" s="127"/>
      <c r="AH258" s="127"/>
      <c r="AI258" s="127"/>
      <c r="AJ258" s="127"/>
      <c r="AK258" s="127"/>
      <c r="AL258" s="127"/>
      <c r="AM258" s="127"/>
    </row>
    <row r="259" spans="1:39" s="75" customFormat="1" ht="15" customHeight="1" x14ac:dyDescent="0.25">
      <c r="A259" s="130"/>
      <c r="B259" s="130"/>
      <c r="C259" s="130"/>
      <c r="D259" s="130"/>
      <c r="E259" s="130"/>
      <c r="F259" s="130"/>
      <c r="G259" s="130"/>
      <c r="H259" s="130"/>
      <c r="I259" s="130"/>
      <c r="J259" s="130"/>
      <c r="K259" s="130"/>
      <c r="L259" s="130"/>
      <c r="M259" s="130"/>
      <c r="N259" s="130"/>
      <c r="O259" s="130"/>
      <c r="P259" s="130"/>
      <c r="Q259" s="130"/>
      <c r="R259" s="130"/>
      <c r="S259" s="130"/>
      <c r="T259" s="127"/>
      <c r="U259" s="127"/>
      <c r="V259" s="127"/>
      <c r="W259" s="127"/>
      <c r="X259" s="127"/>
      <c r="Y259" s="127"/>
      <c r="Z259" s="127"/>
      <c r="AA259" s="127"/>
      <c r="AB259" s="127"/>
      <c r="AC259" s="127"/>
      <c r="AD259" s="127"/>
      <c r="AE259" s="127"/>
      <c r="AF259" s="127"/>
      <c r="AG259" s="127"/>
      <c r="AH259" s="127"/>
      <c r="AI259" s="127"/>
      <c r="AJ259" s="127"/>
      <c r="AK259" s="127"/>
      <c r="AL259" s="127"/>
      <c r="AM259" s="127"/>
    </row>
    <row r="260" spans="1:39" s="75" customFormat="1" ht="15" customHeight="1" x14ac:dyDescent="0.25">
      <c r="A260" s="130"/>
      <c r="B260" s="130"/>
      <c r="C260" s="130"/>
      <c r="D260" s="130"/>
      <c r="E260" s="130"/>
      <c r="F260" s="130"/>
      <c r="G260" s="130"/>
      <c r="H260" s="130"/>
      <c r="I260" s="130"/>
      <c r="J260" s="130"/>
      <c r="K260" s="130"/>
      <c r="L260" s="130"/>
      <c r="M260" s="130"/>
      <c r="N260" s="130"/>
      <c r="O260" s="130"/>
      <c r="P260" s="130"/>
      <c r="Q260" s="130"/>
      <c r="R260" s="130"/>
      <c r="S260" s="130"/>
      <c r="T260" s="127"/>
      <c r="U260" s="127"/>
      <c r="V260" s="127"/>
      <c r="W260" s="127"/>
      <c r="X260" s="127"/>
      <c r="Y260" s="127"/>
      <c r="Z260" s="127"/>
      <c r="AA260" s="127"/>
      <c r="AB260" s="127"/>
      <c r="AC260" s="127"/>
      <c r="AD260" s="127"/>
      <c r="AE260" s="127"/>
      <c r="AF260" s="127"/>
      <c r="AG260" s="127"/>
      <c r="AH260" s="127"/>
      <c r="AI260" s="127"/>
      <c r="AJ260" s="127"/>
      <c r="AK260" s="127"/>
      <c r="AL260" s="127"/>
      <c r="AM260" s="127"/>
    </row>
    <row r="261" spans="1:39" s="75" customFormat="1" ht="15" customHeight="1" x14ac:dyDescent="0.25">
      <c r="A261" s="130"/>
      <c r="B261" s="130"/>
      <c r="C261" s="130"/>
      <c r="D261" s="130"/>
      <c r="E261" s="130"/>
      <c r="F261" s="130"/>
      <c r="G261" s="130"/>
      <c r="H261" s="130"/>
      <c r="I261" s="130"/>
      <c r="J261" s="130"/>
      <c r="K261" s="130"/>
      <c r="L261" s="130"/>
      <c r="M261" s="130"/>
      <c r="N261" s="130"/>
      <c r="O261" s="130"/>
      <c r="P261" s="130"/>
      <c r="Q261" s="130"/>
      <c r="R261" s="130"/>
      <c r="S261" s="130"/>
      <c r="T261" s="127"/>
      <c r="U261" s="127"/>
      <c r="V261" s="127"/>
      <c r="W261" s="127"/>
      <c r="X261" s="127"/>
      <c r="Y261" s="127"/>
      <c r="Z261" s="127"/>
      <c r="AA261" s="127"/>
      <c r="AB261" s="127"/>
      <c r="AC261" s="127"/>
      <c r="AD261" s="127"/>
      <c r="AE261" s="127"/>
      <c r="AF261" s="127"/>
      <c r="AG261" s="127"/>
      <c r="AH261" s="127"/>
      <c r="AI261" s="127"/>
      <c r="AJ261" s="127"/>
      <c r="AK261" s="127"/>
      <c r="AL261" s="127"/>
      <c r="AM261" s="127"/>
    </row>
    <row r="262" spans="1:39" s="75" customFormat="1" ht="15" customHeight="1" x14ac:dyDescent="0.25">
      <c r="A262" s="130"/>
      <c r="B262" s="130"/>
      <c r="C262" s="130"/>
      <c r="D262" s="130"/>
      <c r="E262" s="130"/>
      <c r="F262" s="130"/>
      <c r="G262" s="130"/>
      <c r="H262" s="130"/>
      <c r="I262" s="130"/>
      <c r="J262" s="130"/>
      <c r="K262" s="130"/>
      <c r="L262" s="130"/>
      <c r="M262" s="130"/>
      <c r="N262" s="130"/>
      <c r="O262" s="130"/>
      <c r="P262" s="130"/>
      <c r="Q262" s="130"/>
      <c r="R262" s="130"/>
      <c r="S262" s="130"/>
      <c r="T262" s="127"/>
      <c r="U262" s="127"/>
      <c r="V262" s="127"/>
      <c r="W262" s="127"/>
      <c r="X262" s="127"/>
      <c r="Y262" s="127"/>
      <c r="Z262" s="127"/>
      <c r="AA262" s="127"/>
      <c r="AB262" s="127"/>
      <c r="AC262" s="127"/>
      <c r="AD262" s="127"/>
      <c r="AE262" s="127"/>
      <c r="AF262" s="127"/>
      <c r="AG262" s="127"/>
      <c r="AH262" s="127"/>
      <c r="AI262" s="127"/>
      <c r="AJ262" s="127"/>
      <c r="AK262" s="127"/>
      <c r="AL262" s="127"/>
      <c r="AM262" s="127"/>
    </row>
    <row r="263" spans="1:39" s="75" customFormat="1" ht="15" customHeight="1" x14ac:dyDescent="0.25">
      <c r="A263" s="130"/>
      <c r="B263" s="130"/>
      <c r="C263" s="130"/>
      <c r="D263" s="130"/>
      <c r="E263" s="130"/>
      <c r="F263" s="130"/>
      <c r="G263" s="130"/>
      <c r="H263" s="130"/>
      <c r="I263" s="130"/>
      <c r="J263" s="130"/>
      <c r="K263" s="130"/>
      <c r="L263" s="130"/>
      <c r="M263" s="130"/>
      <c r="N263" s="130"/>
      <c r="O263" s="130"/>
      <c r="P263" s="130"/>
      <c r="Q263" s="130"/>
      <c r="R263" s="130"/>
      <c r="S263" s="130"/>
      <c r="T263" s="127"/>
      <c r="U263" s="127"/>
      <c r="V263" s="127"/>
      <c r="W263" s="127"/>
      <c r="X263" s="127"/>
      <c r="Y263" s="127"/>
      <c r="Z263" s="127"/>
      <c r="AA263" s="127"/>
      <c r="AB263" s="127"/>
      <c r="AC263" s="127"/>
      <c r="AD263" s="127"/>
      <c r="AE263" s="127"/>
      <c r="AF263" s="127"/>
      <c r="AG263" s="127"/>
      <c r="AH263" s="127"/>
      <c r="AI263" s="127"/>
      <c r="AJ263" s="127"/>
      <c r="AK263" s="127"/>
      <c r="AL263" s="127"/>
      <c r="AM263" s="127"/>
    </row>
    <row r="264" spans="1:39" s="75" customFormat="1" ht="15" customHeight="1" x14ac:dyDescent="0.25">
      <c r="A264" s="130"/>
      <c r="B264" s="130"/>
      <c r="C264" s="130"/>
      <c r="D264" s="130"/>
      <c r="E264" s="130"/>
      <c r="F264" s="130"/>
      <c r="G264" s="130"/>
      <c r="H264" s="130"/>
      <c r="I264" s="130"/>
      <c r="J264" s="130"/>
      <c r="K264" s="130"/>
      <c r="L264" s="130"/>
      <c r="M264" s="130"/>
      <c r="N264" s="130"/>
      <c r="O264" s="130"/>
      <c r="P264" s="130"/>
      <c r="Q264" s="130"/>
      <c r="R264" s="130"/>
      <c r="S264" s="130"/>
      <c r="T264" s="127"/>
      <c r="U264" s="127"/>
      <c r="V264" s="127"/>
      <c r="W264" s="127"/>
      <c r="X264" s="127"/>
      <c r="Y264" s="127"/>
      <c r="Z264" s="127"/>
      <c r="AA264" s="127"/>
      <c r="AB264" s="127"/>
      <c r="AC264" s="127"/>
      <c r="AD264" s="127"/>
      <c r="AE264" s="127"/>
      <c r="AF264" s="127"/>
      <c r="AG264" s="127"/>
      <c r="AH264" s="127"/>
      <c r="AI264" s="127"/>
      <c r="AJ264" s="127"/>
      <c r="AK264" s="127"/>
      <c r="AL264" s="127"/>
      <c r="AM264" s="127"/>
    </row>
    <row r="265" spans="1:39" s="75" customFormat="1" ht="15" customHeight="1" x14ac:dyDescent="0.25">
      <c r="A265" s="130"/>
      <c r="B265" s="130"/>
      <c r="C265" s="130"/>
      <c r="D265" s="130"/>
      <c r="E265" s="130"/>
      <c r="F265" s="130"/>
      <c r="G265" s="130"/>
      <c r="H265" s="130"/>
      <c r="I265" s="130"/>
      <c r="J265" s="130"/>
      <c r="K265" s="130"/>
      <c r="L265" s="130"/>
      <c r="M265" s="130"/>
      <c r="N265" s="130"/>
      <c r="O265" s="130"/>
      <c r="P265" s="130"/>
      <c r="Q265" s="130"/>
      <c r="R265" s="130"/>
      <c r="S265" s="130"/>
      <c r="T265" s="127"/>
      <c r="U265" s="127"/>
      <c r="V265" s="127"/>
      <c r="W265" s="127"/>
      <c r="X265" s="127"/>
      <c r="Y265" s="127"/>
      <c r="Z265" s="127"/>
      <c r="AA265" s="127"/>
      <c r="AB265" s="127"/>
      <c r="AC265" s="127"/>
      <c r="AD265" s="127"/>
      <c r="AE265" s="127"/>
      <c r="AF265" s="127"/>
      <c r="AG265" s="127"/>
      <c r="AH265" s="127"/>
      <c r="AI265" s="127"/>
      <c r="AJ265" s="127"/>
      <c r="AK265" s="127"/>
      <c r="AL265" s="127"/>
      <c r="AM265" s="127"/>
    </row>
    <row r="266" spans="1:39" s="75" customFormat="1" ht="15" customHeight="1" x14ac:dyDescent="0.25">
      <c r="A266" s="130"/>
      <c r="B266" s="130"/>
      <c r="C266" s="130"/>
      <c r="D266" s="130"/>
      <c r="E266" s="130"/>
      <c r="F266" s="130"/>
      <c r="G266" s="130"/>
      <c r="H266" s="130"/>
      <c r="I266" s="130"/>
      <c r="J266" s="130"/>
      <c r="K266" s="130"/>
      <c r="L266" s="130"/>
      <c r="M266" s="130"/>
      <c r="N266" s="130"/>
      <c r="O266" s="130"/>
      <c r="P266" s="130"/>
      <c r="Q266" s="130"/>
      <c r="R266" s="130"/>
      <c r="S266" s="130"/>
      <c r="T266" s="127"/>
      <c r="U266" s="127"/>
      <c r="V266" s="127"/>
      <c r="W266" s="127"/>
      <c r="X266" s="127"/>
      <c r="Y266" s="127"/>
      <c r="Z266" s="127"/>
      <c r="AA266" s="127"/>
      <c r="AB266" s="127"/>
      <c r="AC266" s="127"/>
      <c r="AD266" s="127"/>
      <c r="AE266" s="127"/>
      <c r="AF266" s="127"/>
      <c r="AG266" s="127"/>
      <c r="AH266" s="127"/>
      <c r="AI266" s="127"/>
      <c r="AJ266" s="127"/>
      <c r="AK266" s="127"/>
      <c r="AL266" s="127"/>
      <c r="AM266" s="127"/>
    </row>
    <row r="267" spans="1:39" s="75" customFormat="1" ht="15" customHeight="1" x14ac:dyDescent="0.25">
      <c r="A267" s="130"/>
      <c r="B267" s="130"/>
      <c r="C267" s="130"/>
      <c r="D267" s="130"/>
      <c r="E267" s="130"/>
      <c r="F267" s="130"/>
      <c r="G267" s="130"/>
      <c r="H267" s="130"/>
      <c r="I267" s="130"/>
      <c r="J267" s="130"/>
      <c r="K267" s="130"/>
      <c r="L267" s="130"/>
      <c r="M267" s="130"/>
      <c r="N267" s="130"/>
      <c r="O267" s="130"/>
      <c r="P267" s="130"/>
      <c r="Q267" s="130"/>
      <c r="R267" s="130"/>
      <c r="S267" s="130"/>
      <c r="T267" s="127"/>
      <c r="U267" s="127"/>
      <c r="V267" s="127"/>
      <c r="W267" s="127"/>
      <c r="X267" s="127"/>
      <c r="Y267" s="127"/>
      <c r="Z267" s="127"/>
      <c r="AA267" s="127"/>
      <c r="AB267" s="127"/>
      <c r="AC267" s="127"/>
      <c r="AD267" s="127"/>
      <c r="AE267" s="127"/>
      <c r="AF267" s="127"/>
      <c r="AG267" s="127"/>
      <c r="AH267" s="127"/>
      <c r="AI267" s="127"/>
      <c r="AJ267" s="127"/>
      <c r="AK267" s="127"/>
      <c r="AL267" s="127"/>
      <c r="AM267" s="127"/>
    </row>
    <row r="268" spans="1:39" s="75" customFormat="1" ht="15" customHeight="1" x14ac:dyDescent="0.25">
      <c r="A268" s="130"/>
      <c r="B268" s="130"/>
      <c r="C268" s="130"/>
      <c r="D268" s="130"/>
      <c r="E268" s="130"/>
      <c r="F268" s="130"/>
      <c r="G268" s="130"/>
      <c r="H268" s="130"/>
      <c r="I268" s="130"/>
      <c r="J268" s="130"/>
      <c r="K268" s="130"/>
      <c r="L268" s="130"/>
      <c r="M268" s="130"/>
      <c r="N268" s="130"/>
      <c r="O268" s="130"/>
      <c r="P268" s="130"/>
      <c r="Q268" s="130"/>
      <c r="R268" s="130"/>
      <c r="S268" s="130"/>
      <c r="T268" s="127"/>
      <c r="U268" s="127"/>
      <c r="V268" s="127"/>
      <c r="W268" s="127"/>
      <c r="X268" s="127"/>
      <c r="Y268" s="127"/>
      <c r="Z268" s="127"/>
      <c r="AA268" s="127"/>
      <c r="AB268" s="127"/>
      <c r="AC268" s="127"/>
      <c r="AD268" s="127"/>
      <c r="AE268" s="127"/>
      <c r="AF268" s="127"/>
      <c r="AG268" s="127"/>
      <c r="AH268" s="127"/>
      <c r="AI268" s="127"/>
      <c r="AJ268" s="127"/>
      <c r="AK268" s="127"/>
      <c r="AL268" s="127"/>
      <c r="AM268" s="127"/>
    </row>
    <row r="269" spans="1:39" s="75" customFormat="1" ht="15" customHeight="1" x14ac:dyDescent="0.25">
      <c r="A269" s="130"/>
      <c r="B269" s="130"/>
      <c r="C269" s="130"/>
      <c r="D269" s="130"/>
      <c r="E269" s="130"/>
      <c r="F269" s="130"/>
      <c r="G269" s="130"/>
      <c r="H269" s="130"/>
      <c r="I269" s="130"/>
      <c r="J269" s="130"/>
      <c r="K269" s="130"/>
      <c r="L269" s="130"/>
      <c r="M269" s="130"/>
      <c r="N269" s="130"/>
      <c r="O269" s="130"/>
      <c r="P269" s="130"/>
      <c r="Q269" s="130"/>
      <c r="R269" s="130"/>
      <c r="S269" s="130"/>
      <c r="T269" s="127"/>
      <c r="U269" s="127"/>
      <c r="V269" s="127"/>
      <c r="W269" s="127"/>
      <c r="X269" s="127"/>
      <c r="Y269" s="127"/>
      <c r="Z269" s="127"/>
      <c r="AA269" s="127"/>
      <c r="AB269" s="127"/>
      <c r="AC269" s="127"/>
      <c r="AD269" s="127"/>
      <c r="AE269" s="127"/>
      <c r="AF269" s="127"/>
      <c r="AG269" s="127"/>
      <c r="AH269" s="127"/>
      <c r="AI269" s="127"/>
      <c r="AJ269" s="127"/>
      <c r="AK269" s="127"/>
      <c r="AL269" s="127"/>
      <c r="AM269" s="127"/>
    </row>
    <row r="270" spans="1:39" s="75" customFormat="1" ht="15" customHeight="1" x14ac:dyDescent="0.25">
      <c r="A270" s="130"/>
      <c r="B270" s="130"/>
      <c r="C270" s="130"/>
      <c r="D270" s="130"/>
      <c r="E270" s="130"/>
      <c r="F270" s="130"/>
      <c r="G270" s="130"/>
      <c r="H270" s="130"/>
      <c r="I270" s="130"/>
      <c r="J270" s="130"/>
      <c r="K270" s="130"/>
      <c r="L270" s="130"/>
      <c r="M270" s="130"/>
      <c r="N270" s="130"/>
      <c r="O270" s="130"/>
      <c r="P270" s="130"/>
      <c r="Q270" s="130"/>
      <c r="R270" s="130"/>
      <c r="S270" s="130"/>
      <c r="T270" s="127"/>
      <c r="U270" s="127"/>
      <c r="V270" s="127"/>
      <c r="W270" s="127"/>
      <c r="X270" s="127"/>
      <c r="Y270" s="127"/>
      <c r="Z270" s="127"/>
      <c r="AA270" s="127"/>
      <c r="AB270" s="127"/>
      <c r="AC270" s="127"/>
      <c r="AD270" s="127"/>
      <c r="AE270" s="127"/>
      <c r="AF270" s="127"/>
      <c r="AG270" s="127"/>
      <c r="AH270" s="127"/>
      <c r="AI270" s="127"/>
      <c r="AJ270" s="127"/>
      <c r="AK270" s="127"/>
      <c r="AL270" s="127"/>
      <c r="AM270" s="127"/>
    </row>
    <row r="271" spans="1:39" s="75" customFormat="1" ht="15" customHeight="1" x14ac:dyDescent="0.25">
      <c r="A271" s="130"/>
      <c r="B271" s="130"/>
      <c r="C271" s="130"/>
      <c r="D271" s="130"/>
      <c r="E271" s="130"/>
      <c r="F271" s="130"/>
      <c r="G271" s="130"/>
      <c r="H271" s="130"/>
      <c r="I271" s="130"/>
      <c r="J271" s="130"/>
      <c r="K271" s="130"/>
      <c r="L271" s="130"/>
      <c r="M271" s="130"/>
      <c r="N271" s="130"/>
      <c r="O271" s="130"/>
      <c r="P271" s="130"/>
      <c r="Q271" s="130"/>
      <c r="R271" s="130"/>
      <c r="S271" s="130"/>
      <c r="T271" s="127"/>
      <c r="U271" s="127"/>
      <c r="V271" s="127"/>
      <c r="W271" s="127"/>
      <c r="X271" s="127"/>
      <c r="Y271" s="127"/>
      <c r="Z271" s="127"/>
      <c r="AA271" s="127"/>
      <c r="AB271" s="127"/>
      <c r="AC271" s="127"/>
      <c r="AD271" s="127"/>
      <c r="AE271" s="127"/>
      <c r="AF271" s="127"/>
      <c r="AG271" s="127"/>
      <c r="AH271" s="127"/>
      <c r="AI271" s="127"/>
      <c r="AJ271" s="127"/>
      <c r="AK271" s="127"/>
      <c r="AL271" s="127"/>
      <c r="AM271" s="127"/>
    </row>
    <row r="272" spans="1:39" s="75" customFormat="1" ht="15" customHeight="1" x14ac:dyDescent="0.25">
      <c r="A272" s="130"/>
      <c r="B272" s="130"/>
      <c r="C272" s="130"/>
      <c r="D272" s="130"/>
      <c r="E272" s="130"/>
      <c r="F272" s="130"/>
      <c r="G272" s="130"/>
      <c r="H272" s="130"/>
      <c r="I272" s="130"/>
      <c r="J272" s="130"/>
      <c r="K272" s="130"/>
      <c r="L272" s="130"/>
      <c r="M272" s="130"/>
      <c r="N272" s="130"/>
      <c r="O272" s="130"/>
      <c r="P272" s="130"/>
      <c r="Q272" s="130"/>
      <c r="R272" s="130"/>
      <c r="S272" s="130"/>
      <c r="T272" s="127"/>
      <c r="U272" s="127"/>
      <c r="V272" s="127"/>
      <c r="W272" s="127"/>
      <c r="X272" s="127"/>
      <c r="Y272" s="127"/>
      <c r="Z272" s="127"/>
      <c r="AA272" s="127"/>
      <c r="AB272" s="127"/>
      <c r="AC272" s="127"/>
      <c r="AD272" s="127"/>
      <c r="AE272" s="127"/>
      <c r="AF272" s="127"/>
      <c r="AG272" s="127"/>
      <c r="AH272" s="127"/>
      <c r="AI272" s="127"/>
      <c r="AJ272" s="127"/>
      <c r="AK272" s="127"/>
      <c r="AL272" s="127"/>
      <c r="AM272" s="127"/>
    </row>
    <row r="273" spans="1:39" s="75" customFormat="1" ht="15" customHeight="1" x14ac:dyDescent="0.25">
      <c r="A273" s="130"/>
      <c r="B273" s="130"/>
      <c r="C273" s="130"/>
      <c r="D273" s="130"/>
      <c r="E273" s="130"/>
      <c r="F273" s="130"/>
      <c r="G273" s="130"/>
      <c r="H273" s="130"/>
      <c r="I273" s="130"/>
      <c r="J273" s="130"/>
      <c r="K273" s="130"/>
      <c r="L273" s="130"/>
      <c r="M273" s="130"/>
      <c r="N273" s="130"/>
      <c r="O273" s="130"/>
      <c r="P273" s="130"/>
      <c r="Q273" s="130"/>
      <c r="R273" s="130"/>
      <c r="S273" s="130"/>
      <c r="T273" s="127"/>
      <c r="U273" s="127"/>
      <c r="V273" s="127"/>
      <c r="W273" s="127"/>
      <c r="X273" s="127"/>
      <c r="Y273" s="127"/>
      <c r="Z273" s="127"/>
      <c r="AA273" s="127"/>
      <c r="AB273" s="127"/>
      <c r="AC273" s="127"/>
      <c r="AD273" s="127"/>
      <c r="AE273" s="127"/>
      <c r="AF273" s="127"/>
      <c r="AG273" s="127"/>
      <c r="AH273" s="127"/>
      <c r="AI273" s="127"/>
      <c r="AJ273" s="127"/>
      <c r="AK273" s="127"/>
      <c r="AL273" s="127"/>
      <c r="AM273" s="127"/>
    </row>
    <row r="274" spans="1:39" s="75" customFormat="1" ht="15" customHeight="1" x14ac:dyDescent="0.25">
      <c r="A274" s="130"/>
      <c r="B274" s="130"/>
      <c r="C274" s="130"/>
      <c r="D274" s="130"/>
      <c r="E274" s="130"/>
      <c r="F274" s="130"/>
      <c r="G274" s="130"/>
      <c r="H274" s="130"/>
      <c r="I274" s="130"/>
      <c r="J274" s="130"/>
      <c r="K274" s="130"/>
      <c r="L274" s="130"/>
      <c r="M274" s="130"/>
      <c r="N274" s="130"/>
      <c r="O274" s="130"/>
      <c r="P274" s="130"/>
      <c r="Q274" s="130"/>
      <c r="R274" s="130"/>
      <c r="S274" s="130"/>
      <c r="T274" s="127"/>
      <c r="U274" s="127"/>
      <c r="V274" s="127"/>
      <c r="W274" s="127"/>
      <c r="X274" s="127"/>
      <c r="Y274" s="127"/>
      <c r="Z274" s="127"/>
      <c r="AA274" s="127"/>
      <c r="AB274" s="127"/>
      <c r="AC274" s="127"/>
      <c r="AD274" s="127"/>
      <c r="AE274" s="127"/>
      <c r="AF274" s="127"/>
      <c r="AG274" s="127"/>
      <c r="AH274" s="127"/>
      <c r="AI274" s="127"/>
      <c r="AJ274" s="127"/>
      <c r="AK274" s="127"/>
      <c r="AL274" s="127"/>
      <c r="AM274" s="127"/>
    </row>
    <row r="275" spans="1:39" s="75" customFormat="1" ht="15" customHeight="1" x14ac:dyDescent="0.25">
      <c r="A275" s="130"/>
      <c r="B275" s="130"/>
      <c r="C275" s="130"/>
      <c r="D275" s="130"/>
      <c r="E275" s="130"/>
      <c r="F275" s="130"/>
      <c r="G275" s="130"/>
      <c r="H275" s="130"/>
      <c r="I275" s="130"/>
      <c r="J275" s="130"/>
      <c r="K275" s="130"/>
      <c r="L275" s="130"/>
      <c r="M275" s="130"/>
      <c r="N275" s="130"/>
      <c r="O275" s="130"/>
      <c r="P275" s="130"/>
      <c r="Q275" s="130"/>
      <c r="R275" s="130"/>
      <c r="S275" s="130"/>
      <c r="T275" s="127"/>
      <c r="U275" s="127"/>
      <c r="V275" s="127"/>
      <c r="W275" s="127"/>
      <c r="X275" s="127"/>
      <c r="Y275" s="127"/>
      <c r="Z275" s="127"/>
      <c r="AA275" s="127"/>
      <c r="AB275" s="127"/>
      <c r="AC275" s="127"/>
      <c r="AD275" s="127"/>
      <c r="AE275" s="127"/>
      <c r="AF275" s="127"/>
      <c r="AG275" s="127"/>
      <c r="AH275" s="127"/>
      <c r="AI275" s="127"/>
      <c r="AJ275" s="127"/>
      <c r="AK275" s="127"/>
      <c r="AL275" s="127"/>
      <c r="AM275" s="127"/>
    </row>
    <row r="276" spans="1:39" s="75" customFormat="1" ht="15" customHeight="1" x14ac:dyDescent="0.25">
      <c r="A276" s="130"/>
      <c r="B276" s="130"/>
      <c r="C276" s="130"/>
      <c r="D276" s="130"/>
      <c r="E276" s="130"/>
      <c r="F276" s="130"/>
      <c r="G276" s="130"/>
      <c r="H276" s="130"/>
      <c r="I276" s="130"/>
      <c r="J276" s="130"/>
      <c r="K276" s="130"/>
      <c r="L276" s="130"/>
      <c r="M276" s="130"/>
      <c r="N276" s="130"/>
      <c r="O276" s="130"/>
      <c r="P276" s="130"/>
      <c r="Q276" s="130"/>
      <c r="R276" s="130"/>
      <c r="S276" s="130"/>
      <c r="T276" s="127"/>
      <c r="U276" s="127"/>
      <c r="V276" s="127"/>
      <c r="W276" s="127"/>
      <c r="X276" s="127"/>
      <c r="Y276" s="127"/>
      <c r="Z276" s="127"/>
      <c r="AA276" s="127"/>
      <c r="AB276" s="127"/>
      <c r="AC276" s="127"/>
      <c r="AD276" s="127"/>
      <c r="AE276" s="127"/>
      <c r="AF276" s="127"/>
      <c r="AG276" s="127"/>
      <c r="AH276" s="127"/>
      <c r="AI276" s="127"/>
      <c r="AJ276" s="127"/>
      <c r="AK276" s="127"/>
      <c r="AL276" s="127"/>
      <c r="AM276" s="127"/>
    </row>
    <row r="277" spans="1:39" s="75" customFormat="1" ht="15" customHeight="1" x14ac:dyDescent="0.25">
      <c r="A277" s="130"/>
      <c r="B277" s="130"/>
      <c r="C277" s="130"/>
      <c r="D277" s="130"/>
      <c r="E277" s="130"/>
      <c r="F277" s="130"/>
      <c r="G277" s="130"/>
      <c r="H277" s="130"/>
      <c r="I277" s="130"/>
      <c r="J277" s="130"/>
      <c r="K277" s="130"/>
      <c r="L277" s="130"/>
      <c r="M277" s="130"/>
      <c r="N277" s="130"/>
      <c r="O277" s="130"/>
      <c r="P277" s="130"/>
      <c r="Q277" s="130"/>
      <c r="R277" s="130"/>
      <c r="S277" s="130"/>
      <c r="T277" s="127"/>
      <c r="U277" s="127"/>
      <c r="V277" s="127"/>
      <c r="W277" s="127"/>
      <c r="X277" s="127"/>
      <c r="Y277" s="127"/>
      <c r="Z277" s="127"/>
      <c r="AA277" s="127"/>
      <c r="AB277" s="127"/>
      <c r="AC277" s="127"/>
      <c r="AD277" s="127"/>
      <c r="AE277" s="127"/>
      <c r="AF277" s="127"/>
      <c r="AG277" s="127"/>
      <c r="AH277" s="127"/>
      <c r="AI277" s="127"/>
      <c r="AJ277" s="127"/>
      <c r="AK277" s="127"/>
      <c r="AL277" s="127"/>
      <c r="AM277" s="127"/>
    </row>
    <row r="278" spans="1:39" s="75" customFormat="1" ht="15" customHeight="1" x14ac:dyDescent="0.25">
      <c r="A278" s="130"/>
      <c r="B278" s="130"/>
      <c r="C278" s="130"/>
      <c r="D278" s="130"/>
      <c r="E278" s="130"/>
      <c r="F278" s="130"/>
      <c r="G278" s="130"/>
      <c r="H278" s="130"/>
      <c r="I278" s="130"/>
      <c r="J278" s="130"/>
      <c r="K278" s="130"/>
      <c r="L278" s="130"/>
      <c r="M278" s="130"/>
      <c r="N278" s="130"/>
      <c r="O278" s="130"/>
      <c r="P278" s="130"/>
      <c r="Q278" s="130"/>
      <c r="R278" s="130"/>
      <c r="S278" s="130"/>
      <c r="T278" s="127"/>
      <c r="U278" s="127"/>
      <c r="V278" s="127"/>
      <c r="W278" s="127"/>
      <c r="X278" s="127"/>
      <c r="Y278" s="127"/>
      <c r="Z278" s="127"/>
      <c r="AA278" s="127"/>
      <c r="AB278" s="127"/>
      <c r="AC278" s="127"/>
      <c r="AD278" s="127"/>
      <c r="AE278" s="127"/>
      <c r="AF278" s="127"/>
      <c r="AG278" s="127"/>
      <c r="AH278" s="127"/>
      <c r="AI278" s="127"/>
      <c r="AJ278" s="127"/>
      <c r="AK278" s="127"/>
      <c r="AL278" s="127"/>
      <c r="AM278" s="127"/>
    </row>
    <row r="279" spans="1:39" s="75" customFormat="1" ht="15" customHeight="1" x14ac:dyDescent="0.25">
      <c r="A279" s="130"/>
      <c r="B279" s="130"/>
      <c r="C279" s="130"/>
      <c r="D279" s="130"/>
      <c r="E279" s="130"/>
      <c r="F279" s="130"/>
      <c r="G279" s="130"/>
      <c r="H279" s="130"/>
      <c r="I279" s="130"/>
      <c r="J279" s="130"/>
      <c r="K279" s="130"/>
      <c r="L279" s="130"/>
      <c r="M279" s="130"/>
      <c r="N279" s="130"/>
      <c r="O279" s="130"/>
      <c r="P279" s="130"/>
      <c r="Q279" s="130"/>
      <c r="R279" s="130"/>
      <c r="S279" s="130"/>
      <c r="T279" s="127"/>
      <c r="U279" s="127"/>
      <c r="V279" s="127"/>
      <c r="W279" s="127"/>
      <c r="X279" s="127"/>
      <c r="Y279" s="127"/>
      <c r="Z279" s="127"/>
      <c r="AA279" s="127"/>
      <c r="AB279" s="127"/>
      <c r="AC279" s="127"/>
      <c r="AD279" s="127"/>
      <c r="AE279" s="127"/>
      <c r="AF279" s="127"/>
      <c r="AG279" s="127"/>
      <c r="AH279" s="127"/>
      <c r="AI279" s="127"/>
      <c r="AJ279" s="127"/>
      <c r="AK279" s="127"/>
      <c r="AL279" s="127"/>
      <c r="AM279" s="127"/>
    </row>
    <row r="280" spans="1:39" s="75" customFormat="1" ht="15" customHeight="1" x14ac:dyDescent="0.25">
      <c r="A280" s="130"/>
      <c r="B280" s="130"/>
      <c r="C280" s="130"/>
      <c r="D280" s="130"/>
      <c r="E280" s="130"/>
      <c r="F280" s="130"/>
      <c r="G280" s="130"/>
      <c r="H280" s="130"/>
      <c r="I280" s="130"/>
      <c r="J280" s="130"/>
      <c r="K280" s="130"/>
      <c r="L280" s="130"/>
      <c r="M280" s="130"/>
      <c r="N280" s="130"/>
      <c r="O280" s="130"/>
      <c r="P280" s="130"/>
      <c r="Q280" s="130"/>
      <c r="R280" s="130"/>
      <c r="S280" s="130"/>
      <c r="T280" s="127"/>
      <c r="U280" s="127"/>
      <c r="V280" s="127"/>
      <c r="W280" s="127"/>
      <c r="X280" s="127"/>
      <c r="Y280" s="127"/>
      <c r="Z280" s="127"/>
      <c r="AA280" s="127"/>
      <c r="AB280" s="127"/>
      <c r="AC280" s="127"/>
      <c r="AD280" s="127"/>
      <c r="AE280" s="127"/>
      <c r="AF280" s="127"/>
      <c r="AG280" s="127"/>
      <c r="AH280" s="127"/>
      <c r="AI280" s="127"/>
      <c r="AJ280" s="127"/>
      <c r="AK280" s="127"/>
      <c r="AL280" s="127"/>
      <c r="AM280" s="127"/>
    </row>
    <row r="281" spans="1:39" s="75" customFormat="1" ht="15" customHeight="1" x14ac:dyDescent="0.25">
      <c r="A281" s="130"/>
      <c r="B281" s="130"/>
      <c r="C281" s="130"/>
      <c r="D281" s="130"/>
      <c r="E281" s="130"/>
      <c r="F281" s="130"/>
      <c r="G281" s="130"/>
      <c r="H281" s="130"/>
      <c r="I281" s="130"/>
      <c r="J281" s="130"/>
      <c r="K281" s="130"/>
      <c r="L281" s="130"/>
      <c r="M281" s="130"/>
      <c r="N281" s="130"/>
      <c r="O281" s="130"/>
      <c r="P281" s="130"/>
      <c r="Q281" s="130"/>
      <c r="R281" s="130"/>
      <c r="S281" s="130"/>
      <c r="T281" s="127"/>
      <c r="U281" s="127"/>
      <c r="V281" s="127"/>
      <c r="W281" s="127"/>
      <c r="X281" s="127"/>
      <c r="Y281" s="127"/>
      <c r="Z281" s="127"/>
      <c r="AA281" s="127"/>
      <c r="AB281" s="127"/>
      <c r="AC281" s="127"/>
      <c r="AD281" s="127"/>
      <c r="AE281" s="127"/>
      <c r="AF281" s="127"/>
      <c r="AG281" s="127"/>
      <c r="AH281" s="127"/>
      <c r="AI281" s="127"/>
      <c r="AJ281" s="127"/>
      <c r="AK281" s="127"/>
      <c r="AL281" s="127"/>
      <c r="AM281" s="127"/>
    </row>
    <row r="282" spans="1:39" s="75" customFormat="1" ht="15" customHeight="1" x14ac:dyDescent="0.25">
      <c r="A282" s="130"/>
      <c r="B282" s="130"/>
      <c r="C282" s="130"/>
      <c r="D282" s="130"/>
      <c r="E282" s="130"/>
      <c r="F282" s="130"/>
      <c r="G282" s="130"/>
      <c r="H282" s="130"/>
      <c r="I282" s="130"/>
      <c r="J282" s="130"/>
      <c r="K282" s="130"/>
      <c r="L282" s="130"/>
      <c r="M282" s="130"/>
      <c r="N282" s="130"/>
      <c r="O282" s="130"/>
      <c r="P282" s="130"/>
      <c r="Q282" s="130"/>
      <c r="R282" s="130"/>
      <c r="S282" s="130"/>
      <c r="T282" s="127"/>
      <c r="U282" s="127"/>
      <c r="V282" s="127"/>
      <c r="W282" s="127"/>
      <c r="X282" s="127"/>
      <c r="Y282" s="127"/>
      <c r="Z282" s="127"/>
      <c r="AA282" s="127"/>
      <c r="AB282" s="127"/>
      <c r="AC282" s="127"/>
      <c r="AD282" s="127"/>
      <c r="AE282" s="127"/>
      <c r="AF282" s="127"/>
      <c r="AG282" s="127"/>
      <c r="AH282" s="127"/>
      <c r="AI282" s="127"/>
      <c r="AJ282" s="127"/>
      <c r="AK282" s="127"/>
      <c r="AL282" s="127"/>
      <c r="AM282" s="127"/>
    </row>
    <row r="283" spans="1:39" s="75" customFormat="1" ht="15" customHeight="1" x14ac:dyDescent="0.25">
      <c r="A283" s="130"/>
      <c r="B283" s="130"/>
      <c r="C283" s="130"/>
      <c r="D283" s="130"/>
      <c r="E283" s="130"/>
      <c r="F283" s="130"/>
      <c r="G283" s="130"/>
      <c r="H283" s="130"/>
      <c r="I283" s="130"/>
      <c r="J283" s="130"/>
      <c r="K283" s="130"/>
      <c r="L283" s="130"/>
      <c r="M283" s="130"/>
      <c r="N283" s="130"/>
      <c r="O283" s="130"/>
      <c r="P283" s="130"/>
      <c r="Q283" s="130"/>
      <c r="R283" s="130"/>
      <c r="S283" s="130"/>
      <c r="T283" s="127"/>
      <c r="U283" s="127"/>
      <c r="V283" s="127"/>
      <c r="W283" s="127"/>
      <c r="X283" s="127"/>
      <c r="Y283" s="127"/>
      <c r="Z283" s="127"/>
      <c r="AA283" s="127"/>
      <c r="AB283" s="127"/>
      <c r="AC283" s="127"/>
      <c r="AD283" s="127"/>
      <c r="AE283" s="127"/>
      <c r="AF283" s="127"/>
      <c r="AG283" s="127"/>
      <c r="AH283" s="127"/>
      <c r="AI283" s="127"/>
      <c r="AJ283" s="127"/>
      <c r="AK283" s="127"/>
      <c r="AL283" s="127"/>
      <c r="AM283" s="127"/>
    </row>
    <row r="284" spans="1:39" s="75" customFormat="1" ht="15" customHeight="1" x14ac:dyDescent="0.25">
      <c r="A284" s="130"/>
      <c r="B284" s="130"/>
      <c r="C284" s="130"/>
      <c r="D284" s="130"/>
      <c r="E284" s="130"/>
      <c r="F284" s="130"/>
      <c r="G284" s="130"/>
      <c r="H284" s="130"/>
      <c r="I284" s="130"/>
      <c r="J284" s="130"/>
      <c r="K284" s="130"/>
      <c r="L284" s="130"/>
      <c r="M284" s="130"/>
      <c r="N284" s="130"/>
      <c r="O284" s="130"/>
      <c r="P284" s="130"/>
      <c r="Q284" s="130"/>
      <c r="R284" s="130"/>
      <c r="S284" s="130"/>
      <c r="T284" s="127"/>
      <c r="U284" s="127"/>
      <c r="V284" s="127"/>
      <c r="W284" s="127"/>
      <c r="X284" s="127"/>
      <c r="Y284" s="127"/>
      <c r="Z284" s="127"/>
      <c r="AA284" s="127"/>
      <c r="AB284" s="127"/>
      <c r="AC284" s="127"/>
      <c r="AD284" s="127"/>
      <c r="AE284" s="127"/>
      <c r="AF284" s="127"/>
      <c r="AG284" s="127"/>
      <c r="AH284" s="127"/>
      <c r="AI284" s="127"/>
      <c r="AJ284" s="127"/>
      <c r="AK284" s="127"/>
      <c r="AL284" s="127"/>
      <c r="AM284" s="127"/>
    </row>
    <row r="285" spans="1:39" s="75" customFormat="1" ht="15" customHeight="1" x14ac:dyDescent="0.25">
      <c r="A285" s="130"/>
      <c r="B285" s="130"/>
      <c r="C285" s="130"/>
      <c r="D285" s="130"/>
      <c r="E285" s="130"/>
      <c r="F285" s="130"/>
      <c r="G285" s="130"/>
      <c r="H285" s="130"/>
      <c r="I285" s="130"/>
      <c r="J285" s="130"/>
      <c r="K285" s="130"/>
      <c r="L285" s="130"/>
      <c r="M285" s="130"/>
      <c r="N285" s="130"/>
      <c r="O285" s="130"/>
      <c r="P285" s="130"/>
      <c r="Q285" s="130"/>
      <c r="R285" s="130"/>
      <c r="S285" s="130"/>
      <c r="T285" s="127"/>
      <c r="U285" s="127"/>
      <c r="V285" s="127"/>
      <c r="W285" s="127"/>
      <c r="X285" s="127"/>
      <c r="Y285" s="127"/>
      <c r="Z285" s="127"/>
      <c r="AA285" s="127"/>
      <c r="AB285" s="127"/>
      <c r="AC285" s="127"/>
      <c r="AD285" s="127"/>
      <c r="AE285" s="127"/>
      <c r="AF285" s="127"/>
      <c r="AG285" s="127"/>
      <c r="AH285" s="127"/>
      <c r="AI285" s="127"/>
      <c r="AJ285" s="127"/>
      <c r="AK285" s="127"/>
      <c r="AL285" s="127"/>
      <c r="AM285" s="127"/>
    </row>
    <row r="286" spans="1:39" s="75" customFormat="1" ht="15" customHeight="1" x14ac:dyDescent="0.25">
      <c r="A286" s="130"/>
      <c r="B286" s="130"/>
      <c r="C286" s="130"/>
      <c r="D286" s="130"/>
      <c r="E286" s="130"/>
      <c r="F286" s="130"/>
      <c r="G286" s="130"/>
      <c r="H286" s="130"/>
      <c r="I286" s="130"/>
      <c r="J286" s="130"/>
      <c r="K286" s="130"/>
      <c r="L286" s="130"/>
      <c r="M286" s="130"/>
      <c r="N286" s="130"/>
      <c r="O286" s="130"/>
      <c r="P286" s="130"/>
      <c r="Q286" s="130"/>
      <c r="R286" s="130"/>
      <c r="S286" s="130"/>
      <c r="T286" s="127"/>
      <c r="U286" s="127"/>
      <c r="V286" s="127"/>
      <c r="W286" s="127"/>
      <c r="X286" s="127"/>
      <c r="Y286" s="127"/>
      <c r="Z286" s="127"/>
      <c r="AA286" s="127"/>
      <c r="AB286" s="127"/>
      <c r="AC286" s="127"/>
      <c r="AD286" s="127"/>
      <c r="AE286" s="127"/>
      <c r="AF286" s="127"/>
      <c r="AG286" s="127"/>
      <c r="AH286" s="127"/>
      <c r="AI286" s="127"/>
      <c r="AJ286" s="127"/>
      <c r="AK286" s="127"/>
      <c r="AL286" s="127"/>
      <c r="AM286" s="127"/>
    </row>
    <row r="287" spans="1:39" ht="15" customHeight="1" x14ac:dyDescent="0.25">
      <c r="A287" s="130"/>
      <c r="B287" s="130"/>
      <c r="C287" s="130"/>
      <c r="D287" s="130"/>
      <c r="E287" s="130"/>
      <c r="F287" s="130"/>
      <c r="G287" s="130"/>
      <c r="H287" s="130"/>
      <c r="I287" s="130"/>
      <c r="J287" s="130"/>
      <c r="K287" s="130"/>
      <c r="L287" s="130"/>
      <c r="M287" s="130"/>
      <c r="N287" s="130"/>
      <c r="O287" s="130"/>
      <c r="P287" s="130"/>
      <c r="Q287" s="130"/>
      <c r="R287" s="130"/>
      <c r="S287" s="130"/>
      <c r="T287" s="127"/>
      <c r="U287" s="127"/>
      <c r="V287" s="127"/>
      <c r="W287" s="127"/>
      <c r="X287" s="127"/>
      <c r="Y287" s="127"/>
      <c r="Z287" s="127"/>
      <c r="AA287" s="127"/>
      <c r="AB287" s="127"/>
      <c r="AC287" s="127"/>
      <c r="AD287" s="127"/>
      <c r="AE287" s="127"/>
      <c r="AF287" s="127"/>
      <c r="AG287" s="127"/>
      <c r="AH287" s="127"/>
      <c r="AI287" s="127"/>
      <c r="AJ287" s="127"/>
      <c r="AK287" s="127"/>
      <c r="AL287" s="127"/>
      <c r="AM287" s="127"/>
    </row>
    <row r="288" spans="1:39" ht="15" customHeight="1" x14ac:dyDescent="0.25">
      <c r="A288" s="130"/>
      <c r="B288" s="130"/>
      <c r="C288" s="130"/>
      <c r="D288" s="130"/>
      <c r="E288" s="130"/>
      <c r="F288" s="130"/>
      <c r="G288" s="130"/>
      <c r="H288" s="130"/>
      <c r="I288" s="130"/>
      <c r="J288" s="130"/>
      <c r="K288" s="130"/>
      <c r="L288" s="130"/>
      <c r="M288" s="130"/>
      <c r="N288" s="130"/>
      <c r="O288" s="130"/>
      <c r="P288" s="130"/>
      <c r="Q288" s="130"/>
      <c r="R288" s="130"/>
      <c r="S288" s="130"/>
      <c r="T288" s="127"/>
      <c r="U288" s="127"/>
      <c r="V288" s="127"/>
      <c r="W288" s="127"/>
      <c r="X288" s="127"/>
      <c r="Y288" s="127"/>
      <c r="Z288" s="127"/>
      <c r="AA288" s="127"/>
      <c r="AB288" s="127"/>
      <c r="AC288" s="127"/>
      <c r="AD288" s="127"/>
      <c r="AE288" s="127"/>
      <c r="AF288" s="127"/>
      <c r="AG288" s="127"/>
      <c r="AH288" s="127"/>
      <c r="AI288" s="127"/>
      <c r="AJ288" s="127"/>
      <c r="AK288" s="127"/>
      <c r="AL288" s="127"/>
      <c r="AM288" s="127"/>
    </row>
    <row r="289" spans="1:39" ht="15" customHeight="1" x14ac:dyDescent="0.25">
      <c r="A289" s="130"/>
      <c r="B289" s="130"/>
      <c r="C289" s="130"/>
      <c r="D289" s="130"/>
      <c r="E289" s="130"/>
      <c r="F289" s="130"/>
      <c r="G289" s="130"/>
      <c r="H289" s="130"/>
      <c r="I289" s="130"/>
      <c r="J289" s="130"/>
      <c r="K289" s="130"/>
      <c r="L289" s="130"/>
      <c r="M289" s="130"/>
      <c r="N289" s="130"/>
      <c r="O289" s="130"/>
      <c r="P289" s="130"/>
      <c r="Q289" s="130"/>
      <c r="R289" s="130"/>
      <c r="S289" s="130"/>
      <c r="T289" s="127"/>
      <c r="U289" s="127"/>
      <c r="V289" s="127"/>
      <c r="W289" s="127"/>
      <c r="X289" s="127"/>
      <c r="Y289" s="127"/>
      <c r="Z289" s="127"/>
      <c r="AA289" s="127"/>
      <c r="AB289" s="127"/>
      <c r="AC289" s="127"/>
      <c r="AD289" s="127"/>
      <c r="AE289" s="127"/>
      <c r="AF289" s="127"/>
      <c r="AG289" s="127"/>
      <c r="AH289" s="127"/>
      <c r="AI289" s="127"/>
      <c r="AJ289" s="127"/>
      <c r="AK289" s="127"/>
      <c r="AL289" s="127"/>
      <c r="AM289" s="127"/>
    </row>
    <row r="290" spans="1:39" ht="15" customHeight="1" x14ac:dyDescent="0.25">
      <c r="A290" s="130"/>
      <c r="B290" s="130"/>
      <c r="C290" s="130"/>
      <c r="D290" s="130"/>
      <c r="E290" s="130"/>
      <c r="F290" s="130"/>
      <c r="G290" s="130"/>
      <c r="H290" s="130"/>
      <c r="I290" s="130"/>
      <c r="J290" s="130"/>
      <c r="K290" s="130"/>
      <c r="L290" s="130"/>
      <c r="M290" s="130"/>
      <c r="N290" s="130"/>
      <c r="O290" s="130"/>
      <c r="P290" s="130"/>
      <c r="Q290" s="130"/>
      <c r="R290" s="130"/>
      <c r="S290" s="130"/>
      <c r="T290" s="127"/>
      <c r="U290" s="127"/>
      <c r="V290" s="127"/>
      <c r="W290" s="127"/>
      <c r="X290" s="127"/>
      <c r="Y290" s="127"/>
      <c r="Z290" s="127"/>
      <c r="AA290" s="127"/>
      <c r="AB290" s="127"/>
      <c r="AC290" s="127"/>
      <c r="AD290" s="127"/>
      <c r="AE290" s="127"/>
      <c r="AF290" s="127"/>
      <c r="AG290" s="127"/>
      <c r="AH290" s="127"/>
      <c r="AI290" s="127"/>
      <c r="AJ290" s="127"/>
      <c r="AK290" s="127"/>
      <c r="AL290" s="127"/>
      <c r="AM290" s="127"/>
    </row>
    <row r="291" spans="1:39" ht="15" customHeight="1" x14ac:dyDescent="0.25">
      <c r="A291" s="130"/>
      <c r="B291" s="130"/>
      <c r="C291" s="130"/>
      <c r="D291" s="130"/>
      <c r="E291" s="130"/>
      <c r="F291" s="130"/>
      <c r="G291" s="130"/>
      <c r="H291" s="130"/>
      <c r="I291" s="130"/>
      <c r="J291" s="130"/>
      <c r="K291" s="130"/>
      <c r="L291" s="130"/>
      <c r="M291" s="130"/>
      <c r="N291" s="130"/>
      <c r="O291" s="130"/>
      <c r="P291" s="130"/>
      <c r="Q291" s="130"/>
      <c r="R291" s="130"/>
      <c r="S291" s="130"/>
      <c r="T291" s="127"/>
      <c r="U291" s="127"/>
      <c r="V291" s="127"/>
      <c r="W291" s="127"/>
      <c r="X291" s="127"/>
      <c r="Y291" s="127"/>
      <c r="Z291" s="127"/>
      <c r="AA291" s="127"/>
      <c r="AB291" s="127"/>
      <c r="AC291" s="127"/>
      <c r="AD291" s="127"/>
      <c r="AE291" s="127"/>
      <c r="AF291" s="127"/>
      <c r="AG291" s="127"/>
      <c r="AH291" s="127"/>
      <c r="AI291" s="127"/>
      <c r="AJ291" s="127"/>
      <c r="AK291" s="127"/>
      <c r="AL291" s="127"/>
      <c r="AM291" s="127"/>
    </row>
    <row r="292" spans="1:39" ht="15" customHeight="1" x14ac:dyDescent="0.25">
      <c r="A292" s="130"/>
      <c r="B292" s="130"/>
      <c r="C292" s="130"/>
      <c r="D292" s="130"/>
      <c r="E292" s="130"/>
      <c r="F292" s="130"/>
      <c r="G292" s="130"/>
      <c r="H292" s="130"/>
      <c r="I292" s="130"/>
      <c r="J292" s="130"/>
      <c r="K292" s="130"/>
      <c r="L292" s="130"/>
      <c r="M292" s="130"/>
      <c r="N292" s="130"/>
      <c r="O292" s="130"/>
      <c r="P292" s="130"/>
      <c r="Q292" s="130"/>
      <c r="R292" s="130"/>
      <c r="S292" s="130"/>
      <c r="T292" s="127"/>
      <c r="U292" s="127"/>
      <c r="V292" s="127"/>
      <c r="W292" s="127"/>
      <c r="X292" s="127"/>
      <c r="Y292" s="127"/>
      <c r="Z292" s="127"/>
      <c r="AA292" s="127"/>
      <c r="AB292" s="127"/>
      <c r="AC292" s="127"/>
      <c r="AD292" s="127"/>
      <c r="AE292" s="127"/>
      <c r="AF292" s="127"/>
      <c r="AG292" s="127"/>
      <c r="AH292" s="127"/>
      <c r="AI292" s="127"/>
      <c r="AJ292" s="127"/>
      <c r="AK292" s="127"/>
      <c r="AL292" s="127"/>
      <c r="AM292" s="127"/>
    </row>
    <row r="293" spans="1:39" ht="15" customHeight="1" x14ac:dyDescent="0.25">
      <c r="A293" s="130"/>
      <c r="B293" s="130"/>
      <c r="C293" s="130"/>
      <c r="D293" s="130"/>
      <c r="E293" s="130"/>
      <c r="F293" s="130"/>
      <c r="G293" s="130"/>
      <c r="H293" s="130"/>
      <c r="I293" s="130"/>
      <c r="J293" s="130"/>
      <c r="K293" s="130"/>
      <c r="L293" s="130"/>
      <c r="M293" s="130"/>
      <c r="N293" s="130"/>
      <c r="O293" s="130"/>
      <c r="P293" s="130"/>
      <c r="Q293" s="130"/>
      <c r="R293" s="130"/>
      <c r="S293" s="130"/>
      <c r="T293" s="127"/>
      <c r="U293" s="127"/>
      <c r="V293" s="127"/>
      <c r="W293" s="127"/>
      <c r="X293" s="127"/>
      <c r="Y293" s="127"/>
      <c r="Z293" s="127"/>
      <c r="AA293" s="127"/>
      <c r="AB293" s="127"/>
      <c r="AC293" s="127"/>
      <c r="AD293" s="127"/>
      <c r="AE293" s="127"/>
      <c r="AF293" s="127"/>
      <c r="AG293" s="127"/>
      <c r="AH293" s="127"/>
      <c r="AI293" s="127"/>
      <c r="AJ293" s="127"/>
      <c r="AK293" s="127"/>
      <c r="AL293" s="127"/>
      <c r="AM293" s="127"/>
    </row>
    <row r="294" spans="1:39" ht="15" customHeight="1" x14ac:dyDescent="0.25">
      <c r="A294" s="130"/>
      <c r="B294" s="130"/>
      <c r="C294" s="130"/>
      <c r="D294" s="130"/>
      <c r="E294" s="130"/>
      <c r="F294" s="130"/>
      <c r="G294" s="130"/>
      <c r="H294" s="130"/>
      <c r="I294" s="130"/>
      <c r="J294" s="130"/>
      <c r="K294" s="130"/>
      <c r="L294" s="130"/>
      <c r="M294" s="130"/>
      <c r="N294" s="130"/>
      <c r="O294" s="130"/>
      <c r="P294" s="130"/>
      <c r="Q294" s="130"/>
      <c r="R294" s="130"/>
      <c r="S294" s="130"/>
      <c r="T294" s="127"/>
      <c r="U294" s="127"/>
      <c r="V294" s="127"/>
      <c r="W294" s="127"/>
      <c r="X294" s="127"/>
      <c r="Y294" s="127"/>
      <c r="Z294" s="127"/>
      <c r="AA294" s="127"/>
      <c r="AB294" s="127"/>
      <c r="AC294" s="127"/>
      <c r="AD294" s="127"/>
      <c r="AE294" s="127"/>
      <c r="AF294" s="127"/>
      <c r="AG294" s="127"/>
      <c r="AH294" s="127"/>
      <c r="AI294" s="127"/>
      <c r="AJ294" s="127"/>
      <c r="AK294" s="127"/>
      <c r="AL294" s="127"/>
      <c r="AM294" s="127"/>
    </row>
    <row r="295" spans="1:39" ht="15" customHeight="1" x14ac:dyDescent="0.25">
      <c r="A295" s="130"/>
      <c r="B295" s="130"/>
      <c r="C295" s="130"/>
      <c r="D295" s="130"/>
      <c r="E295" s="130"/>
      <c r="F295" s="130"/>
      <c r="G295" s="130"/>
      <c r="H295" s="130"/>
      <c r="I295" s="130"/>
      <c r="J295" s="130"/>
      <c r="K295" s="130"/>
      <c r="L295" s="130"/>
      <c r="M295" s="130"/>
      <c r="N295" s="130"/>
      <c r="O295" s="130"/>
      <c r="P295" s="130"/>
      <c r="Q295" s="130"/>
      <c r="R295" s="130"/>
      <c r="S295" s="130"/>
      <c r="T295" s="127"/>
      <c r="U295" s="127"/>
      <c r="V295" s="127"/>
      <c r="W295" s="127"/>
      <c r="X295" s="127"/>
      <c r="Y295" s="127"/>
      <c r="Z295" s="127"/>
      <c r="AA295" s="127"/>
      <c r="AB295" s="127"/>
      <c r="AC295" s="127"/>
      <c r="AD295" s="127"/>
      <c r="AE295" s="127"/>
      <c r="AF295" s="127"/>
      <c r="AG295" s="127"/>
      <c r="AH295" s="127"/>
      <c r="AI295" s="127"/>
      <c r="AJ295" s="127"/>
      <c r="AK295" s="127"/>
      <c r="AL295" s="127"/>
      <c r="AM295" s="127"/>
    </row>
    <row r="296" spans="1:39" ht="15" customHeight="1" x14ac:dyDescent="0.25">
      <c r="A296" s="130"/>
      <c r="B296" s="130"/>
      <c r="C296" s="130"/>
      <c r="D296" s="130"/>
      <c r="E296" s="130"/>
      <c r="F296" s="130"/>
      <c r="G296" s="130"/>
      <c r="H296" s="130"/>
      <c r="I296" s="130"/>
      <c r="J296" s="130"/>
      <c r="K296" s="130"/>
      <c r="L296" s="130"/>
      <c r="M296" s="130"/>
      <c r="N296" s="130"/>
      <c r="O296" s="130"/>
      <c r="P296" s="130"/>
      <c r="Q296" s="130"/>
      <c r="R296" s="130"/>
      <c r="S296" s="130"/>
      <c r="T296" s="127"/>
      <c r="U296" s="127"/>
      <c r="V296" s="127"/>
      <c r="W296" s="127"/>
      <c r="X296" s="127"/>
      <c r="Y296" s="127"/>
      <c r="Z296" s="127"/>
      <c r="AA296" s="127"/>
      <c r="AB296" s="127"/>
      <c r="AC296" s="127"/>
      <c r="AD296" s="127"/>
      <c r="AE296" s="127"/>
      <c r="AF296" s="127"/>
      <c r="AG296" s="127"/>
      <c r="AH296" s="127"/>
      <c r="AI296" s="127"/>
      <c r="AJ296" s="127"/>
      <c r="AK296" s="127"/>
      <c r="AL296" s="127"/>
      <c r="AM296" s="127"/>
    </row>
    <row r="297" spans="1:39" ht="15" customHeight="1" x14ac:dyDescent="0.25">
      <c r="A297" s="130"/>
      <c r="B297" s="130"/>
      <c r="C297" s="130"/>
      <c r="D297" s="130"/>
      <c r="E297" s="130"/>
      <c r="F297" s="130"/>
      <c r="G297" s="130"/>
      <c r="H297" s="130"/>
      <c r="I297" s="130"/>
      <c r="J297" s="130"/>
      <c r="K297" s="130"/>
      <c r="L297" s="130"/>
      <c r="M297" s="130"/>
      <c r="N297" s="130"/>
      <c r="O297" s="130"/>
      <c r="P297" s="130"/>
      <c r="Q297" s="130"/>
      <c r="R297" s="130"/>
      <c r="S297" s="130"/>
      <c r="T297" s="127"/>
      <c r="U297" s="127"/>
      <c r="V297" s="127"/>
      <c r="W297" s="127"/>
      <c r="X297" s="127"/>
      <c r="Y297" s="127"/>
      <c r="Z297" s="127"/>
      <c r="AA297" s="127"/>
      <c r="AB297" s="127"/>
      <c r="AC297" s="127"/>
      <c r="AD297" s="127"/>
      <c r="AE297" s="127"/>
      <c r="AF297" s="127"/>
      <c r="AG297" s="127"/>
      <c r="AH297" s="127"/>
      <c r="AI297" s="127"/>
      <c r="AJ297" s="127"/>
      <c r="AK297" s="127"/>
      <c r="AL297" s="127"/>
      <c r="AM297" s="127"/>
    </row>
    <row r="298" spans="1:39" ht="15" customHeight="1" x14ac:dyDescent="0.25">
      <c r="A298" s="130"/>
      <c r="B298" s="130"/>
      <c r="C298" s="130"/>
      <c r="D298" s="130"/>
      <c r="E298" s="130"/>
      <c r="F298" s="130"/>
      <c r="G298" s="130"/>
      <c r="H298" s="130"/>
      <c r="I298" s="130"/>
      <c r="J298" s="130"/>
      <c r="K298" s="130"/>
      <c r="L298" s="130"/>
      <c r="M298" s="130"/>
      <c r="N298" s="130"/>
      <c r="O298" s="130"/>
      <c r="P298" s="130"/>
      <c r="Q298" s="130"/>
      <c r="R298" s="130"/>
      <c r="S298" s="130"/>
      <c r="T298" s="127"/>
      <c r="U298" s="127"/>
      <c r="V298" s="127"/>
      <c r="W298" s="127"/>
      <c r="X298" s="127"/>
      <c r="Y298" s="127"/>
      <c r="Z298" s="127"/>
      <c r="AA298" s="127"/>
      <c r="AB298" s="127"/>
      <c r="AC298" s="127"/>
      <c r="AD298" s="127"/>
      <c r="AE298" s="127"/>
      <c r="AF298" s="127"/>
      <c r="AG298" s="127"/>
      <c r="AH298" s="127"/>
      <c r="AI298" s="127"/>
      <c r="AJ298" s="127"/>
      <c r="AK298" s="127"/>
      <c r="AL298" s="127"/>
      <c r="AM298" s="127"/>
    </row>
    <row r="299" spans="1:39" ht="15" customHeight="1" x14ac:dyDescent="0.25">
      <c r="A299" s="130"/>
      <c r="B299" s="130"/>
      <c r="C299" s="130"/>
      <c r="D299" s="130"/>
      <c r="E299" s="130"/>
      <c r="F299" s="130"/>
      <c r="G299" s="130"/>
      <c r="H299" s="130"/>
      <c r="I299" s="130"/>
      <c r="J299" s="130"/>
      <c r="K299" s="130"/>
      <c r="L299" s="130"/>
      <c r="M299" s="130"/>
      <c r="N299" s="130"/>
      <c r="O299" s="130"/>
      <c r="P299" s="130"/>
      <c r="Q299" s="130"/>
      <c r="R299" s="130"/>
      <c r="S299" s="130"/>
      <c r="T299" s="127"/>
      <c r="U299" s="127"/>
      <c r="V299" s="127"/>
      <c r="W299" s="127"/>
      <c r="X299" s="127"/>
      <c r="Y299" s="127"/>
      <c r="Z299" s="127"/>
      <c r="AA299" s="127"/>
      <c r="AB299" s="127"/>
      <c r="AC299" s="127"/>
      <c r="AD299" s="127"/>
      <c r="AE299" s="127"/>
      <c r="AF299" s="127"/>
      <c r="AG299" s="127"/>
      <c r="AH299" s="127"/>
      <c r="AI299" s="127"/>
      <c r="AJ299" s="127"/>
      <c r="AK299" s="127"/>
      <c r="AL299" s="127"/>
      <c r="AM299" s="127"/>
    </row>
    <row r="300" spans="1:39" ht="15" customHeight="1" x14ac:dyDescent="0.25">
      <c r="A300" s="130"/>
      <c r="B300" s="130"/>
      <c r="C300" s="130"/>
      <c r="D300" s="130"/>
      <c r="E300" s="130"/>
      <c r="F300" s="130"/>
      <c r="G300" s="130"/>
      <c r="H300" s="130"/>
      <c r="I300" s="130"/>
      <c r="J300" s="130"/>
      <c r="K300" s="130"/>
      <c r="L300" s="130"/>
      <c r="M300" s="130"/>
      <c r="N300" s="130"/>
      <c r="O300" s="130"/>
      <c r="P300" s="130"/>
      <c r="Q300" s="130"/>
      <c r="R300" s="130"/>
      <c r="S300" s="130"/>
      <c r="T300" s="127"/>
      <c r="U300" s="127"/>
      <c r="V300" s="127"/>
      <c r="W300" s="127"/>
      <c r="X300" s="127"/>
      <c r="Y300" s="127"/>
      <c r="Z300" s="127"/>
      <c r="AA300" s="127"/>
      <c r="AB300" s="127"/>
      <c r="AC300" s="127"/>
      <c r="AD300" s="127"/>
      <c r="AE300" s="127"/>
      <c r="AF300" s="127"/>
      <c r="AG300" s="127"/>
      <c r="AH300" s="127"/>
      <c r="AI300" s="127"/>
      <c r="AJ300" s="127"/>
      <c r="AK300" s="127"/>
      <c r="AL300" s="127"/>
      <c r="AM300" s="127"/>
    </row>
    <row r="301" spans="1:39" ht="15" customHeight="1" x14ac:dyDescent="0.25">
      <c r="A301" s="130"/>
      <c r="B301" s="130"/>
      <c r="C301" s="130"/>
      <c r="D301" s="130"/>
      <c r="E301" s="130"/>
      <c r="F301" s="130"/>
      <c r="G301" s="130"/>
      <c r="H301" s="130"/>
      <c r="I301" s="130"/>
      <c r="J301" s="130"/>
      <c r="K301" s="130"/>
      <c r="L301" s="130"/>
      <c r="M301" s="130"/>
      <c r="N301" s="130"/>
      <c r="O301" s="130"/>
      <c r="P301" s="130"/>
      <c r="Q301" s="130"/>
      <c r="R301" s="130"/>
      <c r="S301" s="130"/>
      <c r="T301" s="127"/>
      <c r="U301" s="127"/>
      <c r="V301" s="127"/>
      <c r="W301" s="127"/>
      <c r="X301" s="127"/>
      <c r="Y301" s="127"/>
      <c r="Z301" s="127"/>
      <c r="AA301" s="127"/>
      <c r="AB301" s="127"/>
      <c r="AC301" s="127"/>
      <c r="AD301" s="127"/>
      <c r="AE301" s="127"/>
      <c r="AF301" s="127"/>
      <c r="AG301" s="127"/>
      <c r="AH301" s="127"/>
      <c r="AI301" s="127"/>
      <c r="AJ301" s="127"/>
      <c r="AK301" s="127"/>
      <c r="AL301" s="127"/>
      <c r="AM301" s="127"/>
    </row>
    <row r="302" spans="1:39" ht="15" customHeight="1" x14ac:dyDescent="0.25">
      <c r="A302" s="130"/>
      <c r="B302" s="130"/>
      <c r="C302" s="130"/>
      <c r="D302" s="130"/>
      <c r="E302" s="130"/>
      <c r="F302" s="130"/>
      <c r="G302" s="130"/>
      <c r="H302" s="130"/>
      <c r="I302" s="130"/>
      <c r="J302" s="130"/>
      <c r="K302" s="130"/>
      <c r="L302" s="130"/>
      <c r="M302" s="130"/>
      <c r="N302" s="130"/>
      <c r="O302" s="130"/>
      <c r="P302" s="130"/>
      <c r="Q302" s="130"/>
      <c r="R302" s="130"/>
      <c r="S302" s="130"/>
      <c r="T302" s="127"/>
      <c r="U302" s="127"/>
      <c r="V302" s="127"/>
      <c r="W302" s="127"/>
      <c r="X302" s="127"/>
      <c r="Y302" s="127"/>
      <c r="Z302" s="127"/>
      <c r="AA302" s="127"/>
      <c r="AB302" s="127"/>
      <c r="AC302" s="127"/>
      <c r="AD302" s="127"/>
      <c r="AE302" s="127"/>
      <c r="AF302" s="127"/>
      <c r="AG302" s="127"/>
      <c r="AH302" s="127"/>
      <c r="AI302" s="127"/>
      <c r="AJ302" s="127"/>
      <c r="AK302" s="127"/>
      <c r="AL302" s="127"/>
      <c r="AM302" s="127"/>
    </row>
    <row r="303" spans="1:39" ht="15" customHeight="1" x14ac:dyDescent="0.25">
      <c r="A303" s="130"/>
      <c r="B303" s="130"/>
      <c r="C303" s="130"/>
      <c r="D303" s="130"/>
      <c r="E303" s="130"/>
      <c r="F303" s="130"/>
      <c r="G303" s="130"/>
      <c r="H303" s="130"/>
      <c r="I303" s="130"/>
      <c r="J303" s="130"/>
      <c r="K303" s="130"/>
      <c r="L303" s="130"/>
      <c r="M303" s="130"/>
      <c r="N303" s="130"/>
      <c r="O303" s="130"/>
      <c r="P303" s="130"/>
      <c r="Q303" s="130"/>
      <c r="R303" s="130"/>
      <c r="S303" s="130"/>
      <c r="T303" s="127"/>
      <c r="U303" s="127"/>
      <c r="V303" s="127"/>
      <c r="W303" s="127"/>
      <c r="X303" s="127"/>
      <c r="Y303" s="127"/>
      <c r="Z303" s="127"/>
      <c r="AA303" s="127"/>
      <c r="AB303" s="127"/>
      <c r="AC303" s="127"/>
      <c r="AD303" s="127"/>
      <c r="AE303" s="127"/>
      <c r="AF303" s="127"/>
      <c r="AG303" s="127"/>
      <c r="AH303" s="127"/>
      <c r="AI303" s="127"/>
      <c r="AJ303" s="127"/>
      <c r="AK303" s="127"/>
      <c r="AL303" s="127"/>
      <c r="AM303" s="127"/>
    </row>
    <row r="304" spans="1:39" ht="15" customHeight="1" x14ac:dyDescent="0.25">
      <c r="A304" s="130"/>
      <c r="B304" s="130"/>
      <c r="C304" s="130"/>
      <c r="D304" s="130"/>
      <c r="E304" s="130"/>
      <c r="F304" s="130"/>
      <c r="G304" s="130"/>
      <c r="H304" s="130"/>
      <c r="I304" s="130"/>
      <c r="J304" s="130"/>
      <c r="K304" s="130"/>
      <c r="L304" s="130"/>
      <c r="M304" s="130"/>
      <c r="N304" s="130"/>
      <c r="O304" s="130"/>
      <c r="P304" s="130"/>
      <c r="Q304" s="130"/>
      <c r="R304" s="130"/>
      <c r="S304" s="130"/>
      <c r="T304" s="127"/>
      <c r="U304" s="127"/>
      <c r="V304" s="127"/>
      <c r="W304" s="127"/>
      <c r="X304" s="127"/>
      <c r="Y304" s="127"/>
      <c r="Z304" s="127"/>
      <c r="AA304" s="127"/>
      <c r="AB304" s="127"/>
      <c r="AC304" s="127"/>
      <c r="AD304" s="127"/>
      <c r="AE304" s="127"/>
      <c r="AF304" s="127"/>
      <c r="AG304" s="127"/>
      <c r="AH304" s="127"/>
      <c r="AI304" s="127"/>
      <c r="AJ304" s="127"/>
      <c r="AK304" s="127"/>
      <c r="AL304" s="127"/>
      <c r="AM304" s="127"/>
    </row>
    <row r="305" spans="1:39" ht="15" customHeight="1" x14ac:dyDescent="0.25">
      <c r="A305" s="130"/>
      <c r="B305" s="130"/>
      <c r="C305" s="130"/>
      <c r="D305" s="130"/>
      <c r="E305" s="130"/>
      <c r="F305" s="130"/>
      <c r="G305" s="130"/>
      <c r="H305" s="130"/>
      <c r="I305" s="130"/>
      <c r="J305" s="130"/>
      <c r="K305" s="130"/>
      <c r="L305" s="130"/>
      <c r="M305" s="130"/>
      <c r="N305" s="130"/>
      <c r="O305" s="130"/>
      <c r="P305" s="130"/>
      <c r="Q305" s="130"/>
      <c r="R305" s="130"/>
      <c r="S305" s="130"/>
      <c r="T305" s="127"/>
      <c r="U305" s="127"/>
      <c r="V305" s="127"/>
      <c r="W305" s="127"/>
      <c r="X305" s="127"/>
      <c r="Y305" s="127"/>
      <c r="Z305" s="127"/>
      <c r="AA305" s="127"/>
      <c r="AB305" s="127"/>
      <c r="AC305" s="127"/>
      <c r="AD305" s="127"/>
      <c r="AE305" s="127"/>
      <c r="AF305" s="127"/>
      <c r="AG305" s="127"/>
      <c r="AH305" s="127"/>
      <c r="AI305" s="127"/>
      <c r="AJ305" s="127"/>
      <c r="AK305" s="127"/>
      <c r="AL305" s="127"/>
      <c r="AM305" s="127"/>
    </row>
    <row r="306" spans="1:39" ht="15" customHeight="1" x14ac:dyDescent="0.25">
      <c r="A306" s="130"/>
      <c r="B306" s="130"/>
      <c r="C306" s="130"/>
      <c r="D306" s="130"/>
      <c r="E306" s="130"/>
      <c r="F306" s="130"/>
      <c r="G306" s="130"/>
      <c r="H306" s="130"/>
      <c r="I306" s="130"/>
      <c r="J306" s="130"/>
      <c r="K306" s="130"/>
      <c r="L306" s="130"/>
      <c r="M306" s="130"/>
      <c r="N306" s="130"/>
      <c r="O306" s="130"/>
      <c r="P306" s="130"/>
      <c r="Q306" s="130"/>
      <c r="R306" s="130"/>
      <c r="S306" s="130"/>
      <c r="T306" s="127"/>
      <c r="U306" s="127"/>
      <c r="V306" s="127"/>
      <c r="W306" s="127"/>
      <c r="X306" s="127"/>
      <c r="Y306" s="127"/>
      <c r="Z306" s="127"/>
      <c r="AA306" s="127"/>
      <c r="AB306" s="127"/>
      <c r="AC306" s="127"/>
      <c r="AD306" s="127"/>
      <c r="AE306" s="127"/>
      <c r="AF306" s="127"/>
      <c r="AG306" s="127"/>
      <c r="AH306" s="127"/>
      <c r="AI306" s="127"/>
      <c r="AJ306" s="127"/>
      <c r="AK306" s="127"/>
      <c r="AL306" s="127"/>
      <c r="AM306" s="127"/>
    </row>
    <row r="307" spans="1:39" ht="15" customHeight="1" x14ac:dyDescent="0.25">
      <c r="A307" s="130"/>
      <c r="B307" s="130"/>
      <c r="C307" s="130"/>
      <c r="D307" s="130"/>
      <c r="E307" s="130"/>
      <c r="F307" s="130"/>
      <c r="G307" s="130"/>
      <c r="H307" s="130"/>
      <c r="I307" s="130"/>
      <c r="J307" s="130"/>
      <c r="K307" s="130"/>
      <c r="L307" s="130"/>
      <c r="M307" s="130"/>
      <c r="N307" s="130"/>
      <c r="O307" s="130"/>
      <c r="P307" s="130"/>
      <c r="Q307" s="130"/>
      <c r="R307" s="130"/>
      <c r="S307" s="130"/>
      <c r="T307" s="127"/>
      <c r="U307" s="127"/>
      <c r="V307" s="127"/>
      <c r="W307" s="127"/>
      <c r="X307" s="127"/>
      <c r="Y307" s="127"/>
      <c r="Z307" s="127"/>
      <c r="AA307" s="127"/>
      <c r="AB307" s="127"/>
      <c r="AC307" s="127"/>
      <c r="AD307" s="127"/>
      <c r="AE307" s="127"/>
      <c r="AF307" s="127"/>
      <c r="AG307" s="127"/>
      <c r="AH307" s="127"/>
      <c r="AI307" s="127"/>
      <c r="AJ307" s="127"/>
      <c r="AK307" s="127"/>
      <c r="AL307" s="127"/>
      <c r="AM307" s="127"/>
    </row>
    <row r="308" spans="1:39" ht="15" customHeight="1" x14ac:dyDescent="0.25">
      <c r="A308" s="130"/>
      <c r="B308" s="130"/>
      <c r="C308" s="130"/>
      <c r="D308" s="130"/>
      <c r="E308" s="130"/>
      <c r="F308" s="130"/>
      <c r="G308" s="130"/>
      <c r="H308" s="130"/>
      <c r="I308" s="130"/>
      <c r="J308" s="130"/>
      <c r="K308" s="130"/>
      <c r="L308" s="130"/>
      <c r="M308" s="130"/>
      <c r="N308" s="130"/>
      <c r="O308" s="130"/>
      <c r="P308" s="130"/>
      <c r="Q308" s="130"/>
      <c r="R308" s="130"/>
      <c r="S308" s="130"/>
      <c r="T308" s="127"/>
      <c r="U308" s="127"/>
      <c r="V308" s="127"/>
      <c r="W308" s="127"/>
      <c r="X308" s="127"/>
      <c r="Y308" s="127"/>
      <c r="Z308" s="127"/>
      <c r="AA308" s="127"/>
      <c r="AB308" s="127"/>
      <c r="AC308" s="127"/>
      <c r="AD308" s="127"/>
      <c r="AE308" s="127"/>
      <c r="AF308" s="127"/>
      <c r="AG308" s="127"/>
      <c r="AH308" s="127"/>
      <c r="AI308" s="127"/>
      <c r="AJ308" s="127"/>
      <c r="AK308" s="127"/>
      <c r="AL308" s="127"/>
      <c r="AM308" s="127"/>
    </row>
    <row r="309" spans="1:39" ht="15" customHeight="1" x14ac:dyDescent="0.25">
      <c r="A309" s="130"/>
      <c r="B309" s="130"/>
      <c r="C309" s="130"/>
      <c r="D309" s="130"/>
      <c r="E309" s="130"/>
      <c r="F309" s="130"/>
      <c r="G309" s="130"/>
      <c r="H309" s="130"/>
      <c r="I309" s="130"/>
      <c r="J309" s="130"/>
      <c r="K309" s="130"/>
      <c r="L309" s="130"/>
      <c r="M309" s="130"/>
      <c r="N309" s="130"/>
      <c r="O309" s="130"/>
      <c r="P309" s="130"/>
      <c r="Q309" s="130"/>
      <c r="R309" s="130"/>
      <c r="S309" s="130"/>
      <c r="T309" s="127"/>
      <c r="U309" s="127"/>
      <c r="V309" s="127"/>
      <c r="W309" s="127"/>
      <c r="X309" s="127"/>
      <c r="Y309" s="127"/>
      <c r="Z309" s="127"/>
      <c r="AA309" s="127"/>
      <c r="AB309" s="127"/>
      <c r="AC309" s="127"/>
      <c r="AD309" s="127"/>
      <c r="AE309" s="127"/>
      <c r="AF309" s="127"/>
      <c r="AG309" s="127"/>
      <c r="AH309" s="127"/>
      <c r="AI309" s="127"/>
      <c r="AJ309" s="127"/>
      <c r="AK309" s="127"/>
      <c r="AL309" s="127"/>
      <c r="AM309" s="127"/>
    </row>
    <row r="310" spans="1:39" ht="15" customHeight="1" x14ac:dyDescent="0.25">
      <c r="A310" s="130"/>
      <c r="B310" s="130"/>
      <c r="C310" s="130"/>
      <c r="D310" s="130"/>
      <c r="E310" s="130"/>
      <c r="F310" s="130"/>
      <c r="G310" s="130"/>
      <c r="H310" s="130"/>
      <c r="I310" s="130"/>
      <c r="J310" s="130"/>
      <c r="K310" s="130"/>
      <c r="L310" s="130"/>
      <c r="M310" s="130"/>
      <c r="N310" s="130"/>
      <c r="O310" s="130"/>
      <c r="P310" s="130"/>
      <c r="Q310" s="130"/>
      <c r="R310" s="130"/>
      <c r="S310" s="130"/>
      <c r="T310" s="127"/>
      <c r="U310" s="127"/>
      <c r="V310" s="127"/>
      <c r="W310" s="127"/>
      <c r="X310" s="127"/>
      <c r="Y310" s="127"/>
      <c r="Z310" s="127"/>
      <c r="AA310" s="127"/>
      <c r="AB310" s="127"/>
      <c r="AC310" s="127"/>
      <c r="AD310" s="127"/>
      <c r="AE310" s="127"/>
      <c r="AF310" s="127"/>
      <c r="AG310" s="127"/>
      <c r="AH310" s="127"/>
      <c r="AI310" s="127"/>
      <c r="AJ310" s="127"/>
      <c r="AK310" s="127"/>
      <c r="AL310" s="127"/>
      <c r="AM310" s="127"/>
    </row>
    <row r="311" spans="1:39" ht="15" customHeight="1" x14ac:dyDescent="0.25">
      <c r="A311" s="130"/>
      <c r="B311" s="130"/>
      <c r="C311" s="130"/>
      <c r="D311" s="130"/>
      <c r="E311" s="130"/>
      <c r="F311" s="130"/>
      <c r="G311" s="130"/>
      <c r="H311" s="130"/>
      <c r="I311" s="130"/>
      <c r="J311" s="130"/>
      <c r="K311" s="130"/>
      <c r="L311" s="130"/>
      <c r="M311" s="130"/>
      <c r="N311" s="130"/>
      <c r="O311" s="130"/>
      <c r="P311" s="130"/>
      <c r="Q311" s="130"/>
      <c r="R311" s="130"/>
      <c r="S311" s="130"/>
      <c r="T311" s="127"/>
      <c r="U311" s="127"/>
      <c r="V311" s="127"/>
      <c r="W311" s="127"/>
      <c r="X311" s="127"/>
      <c r="Y311" s="127"/>
      <c r="Z311" s="127"/>
      <c r="AA311" s="127"/>
      <c r="AB311" s="127"/>
      <c r="AC311" s="127"/>
      <c r="AD311" s="127"/>
      <c r="AE311" s="127"/>
      <c r="AF311" s="127"/>
      <c r="AG311" s="127"/>
      <c r="AH311" s="127"/>
      <c r="AI311" s="127"/>
      <c r="AJ311" s="127"/>
      <c r="AK311" s="127"/>
      <c r="AL311" s="127"/>
      <c r="AM311" s="127"/>
    </row>
    <row r="312" spans="1:39" ht="15" customHeight="1" x14ac:dyDescent="0.25">
      <c r="A312" s="130"/>
      <c r="B312" s="130"/>
      <c r="C312" s="130"/>
      <c r="D312" s="130"/>
      <c r="E312" s="130"/>
      <c r="F312" s="130"/>
      <c r="G312" s="130"/>
      <c r="H312" s="130"/>
      <c r="I312" s="130"/>
      <c r="J312" s="130"/>
      <c r="K312" s="130"/>
      <c r="L312" s="130"/>
      <c r="M312" s="130"/>
      <c r="N312" s="130"/>
      <c r="O312" s="130"/>
      <c r="P312" s="130"/>
      <c r="Q312" s="130"/>
      <c r="R312" s="130"/>
      <c r="S312" s="130"/>
      <c r="T312" s="127"/>
      <c r="U312" s="127"/>
      <c r="V312" s="127"/>
      <c r="W312" s="127"/>
      <c r="X312" s="127"/>
      <c r="Y312" s="127"/>
      <c r="Z312" s="127"/>
      <c r="AA312" s="127"/>
      <c r="AB312" s="127"/>
      <c r="AC312" s="127"/>
      <c r="AD312" s="127"/>
      <c r="AE312" s="127"/>
      <c r="AF312" s="127"/>
      <c r="AG312" s="127"/>
      <c r="AH312" s="127"/>
      <c r="AI312" s="127"/>
      <c r="AJ312" s="127"/>
      <c r="AK312" s="127"/>
      <c r="AL312" s="127"/>
      <c r="AM312" s="127"/>
    </row>
    <row r="313" spans="1:39" ht="15" customHeight="1" x14ac:dyDescent="0.25">
      <c r="A313" s="130"/>
      <c r="B313" s="130"/>
      <c r="C313" s="130"/>
      <c r="D313" s="130"/>
      <c r="E313" s="130"/>
      <c r="F313" s="130"/>
      <c r="G313" s="130"/>
      <c r="H313" s="130"/>
      <c r="I313" s="130"/>
      <c r="J313" s="130"/>
      <c r="K313" s="130"/>
      <c r="L313" s="130"/>
      <c r="M313" s="130"/>
      <c r="N313" s="130"/>
      <c r="O313" s="130"/>
      <c r="P313" s="130"/>
      <c r="Q313" s="130"/>
      <c r="R313" s="130"/>
      <c r="S313" s="130"/>
      <c r="T313" s="127"/>
      <c r="U313" s="127"/>
      <c r="V313" s="127"/>
      <c r="W313" s="127"/>
      <c r="X313" s="127"/>
      <c r="Y313" s="127"/>
      <c r="Z313" s="127"/>
      <c r="AA313" s="127"/>
      <c r="AB313" s="127"/>
      <c r="AC313" s="127"/>
      <c r="AD313" s="127"/>
      <c r="AE313" s="127"/>
      <c r="AF313" s="127"/>
      <c r="AG313" s="127"/>
      <c r="AH313" s="127"/>
      <c r="AI313" s="127"/>
      <c r="AJ313" s="127"/>
      <c r="AK313" s="127"/>
      <c r="AL313" s="127"/>
      <c r="AM313" s="127"/>
    </row>
    <row r="314" spans="1:39" ht="15" customHeight="1" x14ac:dyDescent="0.25">
      <c r="A314" s="130"/>
      <c r="B314" s="130"/>
      <c r="C314" s="130"/>
      <c r="D314" s="130"/>
      <c r="E314" s="130"/>
      <c r="F314" s="130"/>
      <c r="G314" s="130"/>
      <c r="H314" s="130"/>
      <c r="I314" s="130"/>
      <c r="J314" s="130"/>
      <c r="K314" s="130"/>
      <c r="L314" s="130"/>
      <c r="M314" s="130"/>
      <c r="N314" s="130"/>
      <c r="O314" s="130"/>
      <c r="P314" s="130"/>
      <c r="Q314" s="130"/>
      <c r="R314" s="130"/>
      <c r="S314" s="130"/>
      <c r="T314" s="127"/>
      <c r="U314" s="127"/>
      <c r="V314" s="127"/>
      <c r="W314" s="127"/>
      <c r="X314" s="127"/>
      <c r="Y314" s="127"/>
      <c r="Z314" s="127"/>
      <c r="AA314" s="127"/>
      <c r="AB314" s="127"/>
      <c r="AC314" s="127"/>
      <c r="AD314" s="127"/>
      <c r="AE314" s="127"/>
      <c r="AF314" s="127"/>
      <c r="AG314" s="127"/>
      <c r="AH314" s="127"/>
      <c r="AI314" s="127"/>
      <c r="AJ314" s="127"/>
      <c r="AK314" s="127"/>
      <c r="AL314" s="127"/>
      <c r="AM314" s="127"/>
    </row>
    <row r="315" spans="1:39" ht="15" customHeight="1" x14ac:dyDescent="0.25">
      <c r="A315" s="130"/>
      <c r="B315" s="130"/>
      <c r="C315" s="130"/>
      <c r="D315" s="130"/>
      <c r="E315" s="130"/>
      <c r="F315" s="130"/>
      <c r="G315" s="130"/>
      <c r="H315" s="130"/>
      <c r="I315" s="130"/>
      <c r="J315" s="130"/>
      <c r="K315" s="130"/>
      <c r="L315" s="130"/>
      <c r="M315" s="130"/>
      <c r="N315" s="130"/>
      <c r="O315" s="130"/>
      <c r="P315" s="130"/>
      <c r="Q315" s="130"/>
      <c r="R315" s="130"/>
      <c r="S315" s="130"/>
      <c r="T315" s="127"/>
      <c r="U315" s="127"/>
      <c r="V315" s="127"/>
      <c r="W315" s="127"/>
      <c r="X315" s="127"/>
      <c r="Y315" s="127"/>
      <c r="Z315" s="127"/>
      <c r="AA315" s="127"/>
      <c r="AB315" s="127"/>
      <c r="AC315" s="127"/>
      <c r="AD315" s="127"/>
      <c r="AE315" s="127"/>
      <c r="AF315" s="127"/>
      <c r="AG315" s="127"/>
      <c r="AH315" s="127"/>
      <c r="AI315" s="127"/>
      <c r="AJ315" s="127"/>
      <c r="AK315" s="127"/>
      <c r="AL315" s="127"/>
      <c r="AM315" s="127"/>
    </row>
    <row r="316" spans="1:39" ht="15" customHeight="1" x14ac:dyDescent="0.25">
      <c r="A316" s="130"/>
      <c r="B316" s="130"/>
      <c r="C316" s="130"/>
      <c r="D316" s="130"/>
      <c r="E316" s="130"/>
      <c r="F316" s="130"/>
      <c r="G316" s="130"/>
      <c r="H316" s="130"/>
      <c r="I316" s="130"/>
      <c r="J316" s="130"/>
      <c r="K316" s="130"/>
      <c r="L316" s="130"/>
      <c r="M316" s="130"/>
      <c r="N316" s="130"/>
      <c r="O316" s="130"/>
      <c r="P316" s="130"/>
      <c r="Q316" s="130"/>
      <c r="R316" s="130"/>
      <c r="S316" s="130"/>
      <c r="T316" s="127"/>
      <c r="U316" s="127"/>
      <c r="V316" s="127"/>
      <c r="W316" s="127"/>
      <c r="X316" s="127"/>
      <c r="Y316" s="127"/>
      <c r="Z316" s="127"/>
      <c r="AA316" s="127"/>
      <c r="AB316" s="127"/>
      <c r="AC316" s="127"/>
      <c r="AD316" s="127"/>
      <c r="AE316" s="127"/>
      <c r="AF316" s="127"/>
      <c r="AG316" s="127"/>
      <c r="AH316" s="127"/>
      <c r="AI316" s="127"/>
      <c r="AJ316" s="127"/>
      <c r="AK316" s="127"/>
      <c r="AL316" s="127"/>
      <c r="AM316" s="127"/>
    </row>
    <row r="317" spans="1:39" ht="15" customHeight="1" x14ac:dyDescent="0.25">
      <c r="A317" s="130"/>
      <c r="B317" s="130"/>
      <c r="C317" s="130"/>
      <c r="D317" s="130"/>
      <c r="E317" s="130"/>
      <c r="F317" s="130"/>
      <c r="G317" s="130"/>
      <c r="H317" s="130"/>
      <c r="I317" s="130"/>
      <c r="J317" s="130"/>
      <c r="K317" s="130"/>
      <c r="L317" s="130"/>
      <c r="M317" s="130"/>
      <c r="N317" s="130"/>
      <c r="O317" s="130"/>
      <c r="P317" s="130"/>
      <c r="Q317" s="130"/>
      <c r="R317" s="130"/>
      <c r="S317" s="130"/>
      <c r="T317" s="127"/>
      <c r="U317" s="127"/>
      <c r="V317" s="127"/>
      <c r="W317" s="127"/>
      <c r="X317" s="127"/>
      <c r="Y317" s="127"/>
      <c r="Z317" s="127"/>
      <c r="AA317" s="127"/>
      <c r="AB317" s="127"/>
      <c r="AC317" s="127"/>
      <c r="AD317" s="127"/>
      <c r="AE317" s="127"/>
      <c r="AF317" s="127"/>
      <c r="AG317" s="127"/>
      <c r="AH317" s="127"/>
      <c r="AI317" s="127"/>
      <c r="AJ317" s="127"/>
      <c r="AK317" s="127"/>
      <c r="AL317" s="127"/>
      <c r="AM317" s="127"/>
    </row>
    <row r="318" spans="1:39" ht="15" customHeight="1" x14ac:dyDescent="0.25">
      <c r="A318" s="130"/>
      <c r="B318" s="130"/>
      <c r="C318" s="130"/>
      <c r="D318" s="130"/>
      <c r="E318" s="130"/>
      <c r="F318" s="130"/>
      <c r="G318" s="130"/>
      <c r="H318" s="130"/>
      <c r="I318" s="130"/>
      <c r="J318" s="130"/>
      <c r="K318" s="130"/>
      <c r="L318" s="130"/>
      <c r="M318" s="130"/>
      <c r="N318" s="130"/>
      <c r="O318" s="130"/>
      <c r="P318" s="130"/>
      <c r="Q318" s="130"/>
      <c r="R318" s="130"/>
      <c r="S318" s="130"/>
      <c r="T318" s="127"/>
      <c r="U318" s="127"/>
      <c r="V318" s="127"/>
      <c r="W318" s="127"/>
      <c r="X318" s="127"/>
      <c r="Y318" s="127"/>
      <c r="Z318" s="127"/>
      <c r="AA318" s="127"/>
      <c r="AB318" s="127"/>
      <c r="AC318" s="127"/>
      <c r="AD318" s="127"/>
      <c r="AE318" s="127"/>
      <c r="AF318" s="127"/>
      <c r="AG318" s="127"/>
      <c r="AH318" s="127"/>
      <c r="AI318" s="127"/>
      <c r="AJ318" s="127"/>
      <c r="AK318" s="127"/>
      <c r="AL318" s="127"/>
      <c r="AM318" s="127"/>
    </row>
    <row r="319" spans="1:39" ht="15" customHeight="1" x14ac:dyDescent="0.25">
      <c r="A319" s="130"/>
      <c r="B319" s="130"/>
      <c r="C319" s="130"/>
      <c r="D319" s="130"/>
      <c r="E319" s="130"/>
      <c r="F319" s="130"/>
      <c r="G319" s="130"/>
      <c r="H319" s="130"/>
      <c r="I319" s="130"/>
      <c r="J319" s="130"/>
      <c r="K319" s="130"/>
      <c r="L319" s="130"/>
      <c r="M319" s="130"/>
      <c r="N319" s="130"/>
      <c r="O319" s="130"/>
      <c r="P319" s="130"/>
      <c r="Q319" s="130"/>
      <c r="R319" s="130"/>
      <c r="S319" s="130"/>
      <c r="T319" s="127"/>
      <c r="U319" s="127"/>
      <c r="V319" s="127"/>
      <c r="W319" s="127"/>
      <c r="X319" s="127"/>
      <c r="Y319" s="127"/>
      <c r="Z319" s="127"/>
      <c r="AA319" s="127"/>
      <c r="AB319" s="127"/>
      <c r="AC319" s="127"/>
      <c r="AD319" s="127"/>
      <c r="AE319" s="127"/>
      <c r="AF319" s="127"/>
      <c r="AG319" s="127"/>
      <c r="AH319" s="127"/>
      <c r="AI319" s="127"/>
      <c r="AJ319" s="127"/>
      <c r="AK319" s="127"/>
      <c r="AL319" s="127"/>
      <c r="AM319" s="127"/>
    </row>
    <row r="320" spans="1:39" ht="15" customHeight="1" x14ac:dyDescent="0.25">
      <c r="A320" s="130"/>
      <c r="B320" s="130"/>
      <c r="C320" s="130"/>
      <c r="D320" s="130"/>
      <c r="E320" s="130"/>
      <c r="F320" s="130"/>
      <c r="G320" s="130"/>
      <c r="H320" s="130"/>
      <c r="I320" s="130"/>
      <c r="J320" s="130"/>
      <c r="K320" s="130"/>
      <c r="L320" s="130"/>
      <c r="M320" s="130"/>
      <c r="N320" s="130"/>
      <c r="O320" s="130"/>
      <c r="P320" s="130"/>
      <c r="Q320" s="130"/>
      <c r="R320" s="130"/>
      <c r="S320" s="130"/>
      <c r="T320" s="127"/>
      <c r="U320" s="127"/>
      <c r="V320" s="127"/>
      <c r="W320" s="127"/>
      <c r="X320" s="127"/>
      <c r="Y320" s="127"/>
      <c r="Z320" s="127"/>
      <c r="AA320" s="127"/>
      <c r="AB320" s="127"/>
      <c r="AC320" s="127"/>
      <c r="AD320" s="127"/>
      <c r="AE320" s="127"/>
      <c r="AF320" s="127"/>
      <c r="AG320" s="127"/>
      <c r="AH320" s="127"/>
      <c r="AI320" s="127"/>
      <c r="AJ320" s="127"/>
      <c r="AK320" s="127"/>
      <c r="AL320" s="127"/>
      <c r="AM320" s="127"/>
    </row>
    <row r="321" spans="1:39" ht="15" customHeight="1" x14ac:dyDescent="0.25">
      <c r="A321" s="130"/>
      <c r="B321" s="130"/>
      <c r="C321" s="130"/>
      <c r="D321" s="130"/>
      <c r="E321" s="130"/>
      <c r="F321" s="130"/>
      <c r="G321" s="130"/>
      <c r="H321" s="130"/>
      <c r="I321" s="130"/>
      <c r="J321" s="130"/>
      <c r="K321" s="130"/>
      <c r="L321" s="130"/>
      <c r="M321" s="130"/>
      <c r="N321" s="130"/>
      <c r="O321" s="130"/>
      <c r="P321" s="130"/>
      <c r="Q321" s="130"/>
      <c r="R321" s="130"/>
      <c r="S321" s="130"/>
      <c r="T321" s="127"/>
      <c r="U321" s="127"/>
      <c r="V321" s="127"/>
      <c r="W321" s="127"/>
      <c r="X321" s="127"/>
      <c r="Y321" s="127"/>
      <c r="Z321" s="127"/>
      <c r="AA321" s="127"/>
      <c r="AB321" s="127"/>
      <c r="AC321" s="127"/>
      <c r="AD321" s="127"/>
      <c r="AE321" s="127"/>
      <c r="AF321" s="127"/>
      <c r="AG321" s="127"/>
      <c r="AH321" s="127"/>
      <c r="AI321" s="127"/>
      <c r="AJ321" s="127"/>
      <c r="AK321" s="127"/>
      <c r="AL321" s="127"/>
      <c r="AM321" s="127"/>
    </row>
    <row r="322" spans="1:39" ht="15" customHeight="1" x14ac:dyDescent="0.25">
      <c r="A322" s="130"/>
      <c r="B322" s="130"/>
      <c r="C322" s="130"/>
      <c r="D322" s="130"/>
      <c r="E322" s="130"/>
      <c r="F322" s="130"/>
      <c r="G322" s="130"/>
      <c r="H322" s="130"/>
      <c r="I322" s="130"/>
      <c r="J322" s="130"/>
      <c r="K322" s="130"/>
      <c r="L322" s="130"/>
      <c r="M322" s="130"/>
      <c r="N322" s="130"/>
      <c r="O322" s="130"/>
      <c r="P322" s="130"/>
      <c r="Q322" s="130"/>
      <c r="R322" s="130"/>
      <c r="S322" s="130"/>
      <c r="T322" s="127"/>
      <c r="U322" s="127"/>
      <c r="V322" s="127"/>
      <c r="W322" s="127"/>
      <c r="X322" s="127"/>
      <c r="Y322" s="127"/>
      <c r="Z322" s="127"/>
      <c r="AA322" s="127"/>
      <c r="AB322" s="127"/>
      <c r="AC322" s="127"/>
      <c r="AD322" s="127"/>
      <c r="AE322" s="127"/>
      <c r="AF322" s="127"/>
      <c r="AG322" s="127"/>
      <c r="AH322" s="127"/>
      <c r="AI322" s="127"/>
      <c r="AJ322" s="127"/>
      <c r="AK322" s="127"/>
      <c r="AL322" s="127"/>
      <c r="AM322" s="127"/>
    </row>
    <row r="323" spans="1:39" ht="15" customHeight="1" x14ac:dyDescent="0.25">
      <c r="A323" s="130"/>
      <c r="B323" s="130"/>
      <c r="C323" s="130"/>
      <c r="D323" s="130"/>
      <c r="E323" s="130"/>
      <c r="F323" s="130"/>
      <c r="G323" s="130"/>
      <c r="H323" s="130"/>
      <c r="I323" s="130"/>
      <c r="J323" s="130"/>
      <c r="K323" s="130"/>
      <c r="L323" s="130"/>
      <c r="M323" s="130"/>
      <c r="N323" s="130"/>
      <c r="O323" s="130"/>
      <c r="P323" s="130"/>
      <c r="Q323" s="130"/>
      <c r="R323" s="130"/>
      <c r="S323" s="130"/>
      <c r="T323" s="127"/>
      <c r="U323" s="127"/>
      <c r="V323" s="127"/>
      <c r="W323" s="127"/>
      <c r="X323" s="127"/>
      <c r="Y323" s="127"/>
      <c r="Z323" s="127"/>
      <c r="AA323" s="127"/>
      <c r="AB323" s="127"/>
      <c r="AC323" s="127"/>
      <c r="AD323" s="127"/>
      <c r="AE323" s="127"/>
      <c r="AF323" s="127"/>
      <c r="AG323" s="127"/>
      <c r="AH323" s="127"/>
      <c r="AI323" s="127"/>
      <c r="AJ323" s="127"/>
      <c r="AK323" s="127"/>
      <c r="AL323" s="127"/>
      <c r="AM323" s="127"/>
    </row>
    <row r="324" spans="1:39" ht="15" customHeight="1" x14ac:dyDescent="0.25">
      <c r="A324" s="130"/>
      <c r="B324" s="130"/>
      <c r="C324" s="130"/>
      <c r="D324" s="130"/>
      <c r="E324" s="130"/>
      <c r="F324" s="130"/>
      <c r="G324" s="130"/>
      <c r="H324" s="130"/>
      <c r="I324" s="130"/>
      <c r="J324" s="130"/>
      <c r="K324" s="130"/>
      <c r="L324" s="130"/>
      <c r="M324" s="130"/>
      <c r="N324" s="130"/>
      <c r="O324" s="130"/>
      <c r="P324" s="130"/>
      <c r="Q324" s="130"/>
      <c r="R324" s="130"/>
      <c r="S324" s="130"/>
      <c r="T324" s="127"/>
      <c r="U324" s="127"/>
      <c r="V324" s="127"/>
      <c r="W324" s="127"/>
      <c r="X324" s="127"/>
      <c r="Y324" s="127"/>
      <c r="Z324" s="127"/>
      <c r="AA324" s="127"/>
      <c r="AB324" s="127"/>
      <c r="AC324" s="127"/>
      <c r="AD324" s="127"/>
      <c r="AE324" s="127"/>
      <c r="AF324" s="127"/>
      <c r="AG324" s="127"/>
      <c r="AH324" s="127"/>
      <c r="AI324" s="127"/>
      <c r="AJ324" s="127"/>
      <c r="AK324" s="127"/>
      <c r="AL324" s="127"/>
      <c r="AM324" s="127"/>
    </row>
    <row r="325" spans="1:39" ht="15" customHeight="1" x14ac:dyDescent="0.25">
      <c r="A325" s="130"/>
      <c r="B325" s="130"/>
      <c r="C325" s="130"/>
      <c r="D325" s="130"/>
      <c r="E325" s="130"/>
      <c r="F325" s="130"/>
      <c r="G325" s="130"/>
      <c r="H325" s="130"/>
      <c r="I325" s="130"/>
      <c r="J325" s="130"/>
      <c r="K325" s="130"/>
      <c r="L325" s="130"/>
      <c r="M325" s="130"/>
      <c r="N325" s="130"/>
      <c r="O325" s="130"/>
      <c r="P325" s="130"/>
      <c r="Q325" s="130"/>
      <c r="R325" s="130"/>
      <c r="S325" s="130"/>
      <c r="T325" s="127"/>
      <c r="U325" s="127"/>
      <c r="V325" s="127"/>
      <c r="W325" s="127"/>
      <c r="X325" s="127"/>
      <c r="Y325" s="127"/>
      <c r="Z325" s="127"/>
      <c r="AA325" s="127"/>
      <c r="AB325" s="127"/>
      <c r="AC325" s="127"/>
      <c r="AD325" s="127"/>
      <c r="AE325" s="127"/>
      <c r="AF325" s="127"/>
      <c r="AG325" s="127"/>
      <c r="AH325" s="127"/>
      <c r="AI325" s="127"/>
      <c r="AJ325" s="127"/>
      <c r="AK325" s="127"/>
      <c r="AL325" s="127"/>
      <c r="AM325" s="127"/>
    </row>
    <row r="326" spans="1:39" ht="15" customHeight="1" x14ac:dyDescent="0.25">
      <c r="A326" s="130"/>
      <c r="B326" s="130"/>
      <c r="C326" s="130"/>
      <c r="D326" s="130"/>
      <c r="E326" s="130"/>
      <c r="F326" s="130"/>
      <c r="G326" s="130"/>
      <c r="H326" s="130"/>
      <c r="I326" s="130"/>
      <c r="J326" s="130"/>
      <c r="K326" s="130"/>
      <c r="L326" s="130"/>
      <c r="M326" s="130"/>
      <c r="N326" s="130"/>
      <c r="O326" s="130"/>
      <c r="P326" s="130"/>
      <c r="Q326" s="130"/>
      <c r="R326" s="130"/>
      <c r="S326" s="130"/>
      <c r="T326" s="127"/>
      <c r="U326" s="127"/>
      <c r="V326" s="127"/>
      <c r="W326" s="127"/>
      <c r="X326" s="127"/>
      <c r="Y326" s="127"/>
      <c r="Z326" s="127"/>
      <c r="AA326" s="127"/>
      <c r="AB326" s="127"/>
      <c r="AC326" s="127"/>
      <c r="AD326" s="127"/>
      <c r="AE326" s="127"/>
      <c r="AF326" s="127"/>
      <c r="AG326" s="127"/>
      <c r="AH326" s="127"/>
      <c r="AI326" s="127"/>
      <c r="AJ326" s="127"/>
      <c r="AK326" s="127"/>
      <c r="AL326" s="127"/>
      <c r="AM326" s="127"/>
    </row>
    <row r="327" spans="1:39" ht="15" customHeight="1" x14ac:dyDescent="0.25">
      <c r="A327" s="130"/>
      <c r="B327" s="130"/>
      <c r="C327" s="130"/>
      <c r="D327" s="130"/>
      <c r="E327" s="130"/>
      <c r="F327" s="130"/>
      <c r="G327" s="130"/>
      <c r="H327" s="130"/>
      <c r="I327" s="130"/>
      <c r="J327" s="130"/>
      <c r="K327" s="130"/>
      <c r="L327" s="130"/>
      <c r="M327" s="130"/>
      <c r="N327" s="130"/>
      <c r="O327" s="130"/>
      <c r="P327" s="130"/>
      <c r="Q327" s="130"/>
      <c r="R327" s="130"/>
      <c r="S327" s="130"/>
      <c r="T327" s="127"/>
      <c r="U327" s="127"/>
      <c r="V327" s="127"/>
      <c r="W327" s="127"/>
      <c r="X327" s="127"/>
      <c r="Y327" s="127"/>
      <c r="Z327" s="127"/>
      <c r="AA327" s="127"/>
      <c r="AB327" s="127"/>
      <c r="AC327" s="127"/>
      <c r="AD327" s="127"/>
      <c r="AE327" s="127"/>
      <c r="AF327" s="127"/>
      <c r="AG327" s="127"/>
      <c r="AH327" s="127"/>
      <c r="AI327" s="127"/>
      <c r="AJ327" s="127"/>
      <c r="AK327" s="127"/>
      <c r="AL327" s="127"/>
      <c r="AM327" s="127"/>
    </row>
    <row r="328" spans="1:39" ht="15" customHeight="1" x14ac:dyDescent="0.25">
      <c r="A328" s="130"/>
      <c r="B328" s="130"/>
      <c r="C328" s="130"/>
      <c r="D328" s="130"/>
      <c r="E328" s="130"/>
      <c r="F328" s="130"/>
      <c r="G328" s="130"/>
      <c r="H328" s="130"/>
      <c r="I328" s="130"/>
      <c r="J328" s="130"/>
      <c r="K328" s="130"/>
      <c r="L328" s="130"/>
      <c r="M328" s="130"/>
      <c r="N328" s="130"/>
      <c r="O328" s="130"/>
      <c r="P328" s="130"/>
      <c r="Q328" s="130"/>
      <c r="R328" s="130"/>
      <c r="S328" s="130"/>
      <c r="T328" s="127"/>
      <c r="U328" s="127"/>
      <c r="V328" s="127"/>
      <c r="W328" s="127"/>
      <c r="X328" s="127"/>
      <c r="Y328" s="127"/>
      <c r="Z328" s="127"/>
      <c r="AA328" s="127"/>
      <c r="AB328" s="127"/>
      <c r="AC328" s="127"/>
      <c r="AD328" s="127"/>
      <c r="AE328" s="127"/>
      <c r="AF328" s="127"/>
      <c r="AG328" s="127"/>
      <c r="AH328" s="127"/>
      <c r="AI328" s="127"/>
      <c r="AJ328" s="127"/>
      <c r="AK328" s="127"/>
      <c r="AL328" s="127"/>
      <c r="AM328" s="127"/>
    </row>
    <row r="329" spans="1:39" ht="15" customHeight="1" x14ac:dyDescent="0.25">
      <c r="A329" s="130"/>
      <c r="B329" s="130"/>
      <c r="C329" s="130"/>
      <c r="D329" s="130"/>
      <c r="E329" s="130"/>
      <c r="F329" s="130"/>
      <c r="G329" s="130"/>
      <c r="H329" s="130"/>
      <c r="I329" s="130"/>
      <c r="J329" s="130"/>
      <c r="K329" s="130"/>
      <c r="L329" s="130"/>
      <c r="M329" s="130"/>
      <c r="N329" s="130"/>
      <c r="O329" s="130"/>
      <c r="P329" s="130"/>
      <c r="Q329" s="130"/>
      <c r="R329" s="130"/>
      <c r="S329" s="130"/>
      <c r="T329" s="127"/>
      <c r="U329" s="127"/>
      <c r="V329" s="127"/>
      <c r="W329" s="127"/>
      <c r="X329" s="127"/>
      <c r="Y329" s="127"/>
      <c r="Z329" s="127"/>
      <c r="AA329" s="127"/>
      <c r="AB329" s="127"/>
      <c r="AC329" s="127"/>
      <c r="AD329" s="127"/>
      <c r="AE329" s="127"/>
      <c r="AF329" s="127"/>
      <c r="AG329" s="127"/>
      <c r="AH329" s="127"/>
      <c r="AI329" s="127"/>
      <c r="AJ329" s="127"/>
      <c r="AK329" s="127"/>
      <c r="AL329" s="127"/>
      <c r="AM329" s="127"/>
    </row>
    <row r="330" spans="1:39" ht="15" customHeight="1" x14ac:dyDescent="0.25">
      <c r="A330" s="130"/>
      <c r="B330" s="130"/>
      <c r="C330" s="130"/>
      <c r="D330" s="130"/>
      <c r="E330" s="130"/>
      <c r="F330" s="130"/>
      <c r="G330" s="130"/>
      <c r="H330" s="130"/>
      <c r="I330" s="130"/>
      <c r="J330" s="130"/>
      <c r="K330" s="130"/>
      <c r="L330" s="130"/>
      <c r="M330" s="130"/>
      <c r="N330" s="130"/>
      <c r="O330" s="130"/>
      <c r="P330" s="130"/>
      <c r="Q330" s="130"/>
      <c r="R330" s="130"/>
      <c r="S330" s="130"/>
      <c r="T330" s="127"/>
      <c r="U330" s="127"/>
      <c r="V330" s="127"/>
      <c r="W330" s="127"/>
      <c r="X330" s="127"/>
      <c r="Y330" s="127"/>
      <c r="Z330" s="127"/>
      <c r="AA330" s="127"/>
      <c r="AB330" s="127"/>
      <c r="AC330" s="127"/>
      <c r="AD330" s="127"/>
      <c r="AE330" s="127"/>
      <c r="AF330" s="127"/>
      <c r="AG330" s="127"/>
      <c r="AH330" s="127"/>
      <c r="AI330" s="127"/>
      <c r="AJ330" s="127"/>
      <c r="AK330" s="127"/>
      <c r="AL330" s="127"/>
      <c r="AM330" s="127"/>
    </row>
    <row r="331" spans="1:39" ht="15" customHeight="1" x14ac:dyDescent="0.25">
      <c r="A331" s="130"/>
      <c r="B331" s="130"/>
      <c r="C331" s="130"/>
      <c r="D331" s="130"/>
      <c r="E331" s="130"/>
      <c r="F331" s="130"/>
      <c r="G331" s="130"/>
      <c r="H331" s="130"/>
      <c r="I331" s="130"/>
      <c r="J331" s="130"/>
      <c r="K331" s="130"/>
      <c r="L331" s="130"/>
      <c r="M331" s="130"/>
      <c r="N331" s="130"/>
      <c r="O331" s="130"/>
      <c r="P331" s="130"/>
      <c r="Q331" s="130"/>
      <c r="R331" s="130"/>
      <c r="S331" s="130"/>
      <c r="T331" s="127"/>
      <c r="U331" s="127"/>
      <c r="V331" s="127"/>
      <c r="W331" s="127"/>
      <c r="X331" s="127"/>
      <c r="Y331" s="127"/>
      <c r="Z331" s="127"/>
      <c r="AA331" s="127"/>
      <c r="AB331" s="127"/>
      <c r="AC331" s="127"/>
      <c r="AD331" s="127"/>
      <c r="AE331" s="127"/>
      <c r="AF331" s="127"/>
      <c r="AG331" s="127"/>
      <c r="AH331" s="127"/>
      <c r="AI331" s="127"/>
      <c r="AJ331" s="127"/>
      <c r="AK331" s="127"/>
      <c r="AL331" s="127"/>
      <c r="AM331" s="127"/>
    </row>
    <row r="332" spans="1:39" ht="15" customHeight="1" x14ac:dyDescent="0.25">
      <c r="A332" s="130"/>
      <c r="B332" s="130"/>
      <c r="C332" s="130"/>
      <c r="D332" s="130"/>
      <c r="E332" s="130"/>
      <c r="F332" s="130"/>
      <c r="G332" s="130"/>
      <c r="H332" s="130"/>
      <c r="I332" s="130"/>
      <c r="J332" s="130"/>
      <c r="K332" s="130"/>
      <c r="L332" s="130"/>
      <c r="M332" s="130"/>
      <c r="N332" s="130"/>
      <c r="O332" s="130"/>
      <c r="P332" s="130"/>
      <c r="Q332" s="130"/>
      <c r="R332" s="130"/>
      <c r="S332" s="130"/>
      <c r="T332" s="127"/>
      <c r="U332" s="127"/>
      <c r="V332" s="127"/>
      <c r="W332" s="127"/>
      <c r="X332" s="127"/>
      <c r="Y332" s="127"/>
      <c r="Z332" s="127"/>
      <c r="AA332" s="127"/>
      <c r="AB332" s="127"/>
      <c r="AC332" s="127"/>
      <c r="AD332" s="127"/>
      <c r="AE332" s="127"/>
      <c r="AF332" s="127"/>
      <c r="AG332" s="127"/>
      <c r="AH332" s="127"/>
      <c r="AI332" s="127"/>
      <c r="AJ332" s="127"/>
      <c r="AK332" s="127"/>
      <c r="AL332" s="127"/>
      <c r="AM332" s="127"/>
    </row>
    <row r="333" spans="1:39" ht="15" customHeight="1" x14ac:dyDescent="0.25">
      <c r="A333" s="130"/>
      <c r="B333" s="130"/>
      <c r="C333" s="130"/>
      <c r="D333" s="130"/>
      <c r="E333" s="130"/>
      <c r="F333" s="130"/>
      <c r="G333" s="130"/>
      <c r="H333" s="130"/>
      <c r="I333" s="130"/>
      <c r="J333" s="130"/>
      <c r="K333" s="130"/>
      <c r="L333" s="130"/>
      <c r="M333" s="130"/>
      <c r="N333" s="130"/>
      <c r="O333" s="130"/>
      <c r="P333" s="130"/>
      <c r="Q333" s="130"/>
      <c r="R333" s="130"/>
      <c r="S333" s="130"/>
      <c r="T333" s="127"/>
      <c r="U333" s="127"/>
      <c r="V333" s="127"/>
      <c r="W333" s="127"/>
      <c r="X333" s="127"/>
      <c r="Y333" s="127"/>
      <c r="Z333" s="127"/>
      <c r="AA333" s="127"/>
      <c r="AB333" s="127"/>
      <c r="AC333" s="127"/>
      <c r="AD333" s="127"/>
      <c r="AE333" s="127"/>
      <c r="AF333" s="127"/>
      <c r="AG333" s="127"/>
      <c r="AH333" s="127"/>
      <c r="AI333" s="127"/>
      <c r="AJ333" s="127"/>
      <c r="AK333" s="127"/>
      <c r="AL333" s="127"/>
      <c r="AM333" s="127"/>
    </row>
    <row r="334" spans="1:39" ht="15" customHeight="1" x14ac:dyDescent="0.25">
      <c r="A334" s="130"/>
      <c r="B334" s="130"/>
      <c r="C334" s="130"/>
      <c r="D334" s="130"/>
      <c r="E334" s="130"/>
      <c r="F334" s="130"/>
      <c r="G334" s="130"/>
      <c r="H334" s="130"/>
      <c r="I334" s="130"/>
      <c r="J334" s="130"/>
      <c r="K334" s="130"/>
      <c r="L334" s="130"/>
      <c r="M334" s="130"/>
      <c r="N334" s="130"/>
      <c r="O334" s="130"/>
      <c r="P334" s="130"/>
      <c r="Q334" s="130"/>
      <c r="R334" s="130"/>
      <c r="S334" s="130"/>
      <c r="T334" s="127"/>
      <c r="U334" s="127"/>
      <c r="V334" s="127"/>
      <c r="W334" s="127"/>
      <c r="X334" s="127"/>
      <c r="Y334" s="127"/>
      <c r="Z334" s="127"/>
      <c r="AA334" s="127"/>
      <c r="AB334" s="127"/>
      <c r="AC334" s="127"/>
      <c r="AD334" s="127"/>
      <c r="AE334" s="127"/>
      <c r="AF334" s="127"/>
      <c r="AG334" s="127"/>
      <c r="AH334" s="127"/>
      <c r="AI334" s="127"/>
      <c r="AJ334" s="127"/>
      <c r="AK334" s="127"/>
      <c r="AL334" s="127"/>
      <c r="AM334" s="127"/>
    </row>
    <row r="335" spans="1:39" ht="15" customHeight="1" x14ac:dyDescent="0.25">
      <c r="A335" s="130"/>
      <c r="B335" s="130"/>
      <c r="C335" s="130"/>
      <c r="D335" s="130"/>
      <c r="E335" s="130"/>
      <c r="F335" s="130"/>
      <c r="G335" s="130"/>
      <c r="H335" s="130"/>
      <c r="I335" s="130"/>
      <c r="J335" s="130"/>
      <c r="K335" s="130"/>
      <c r="L335" s="130"/>
      <c r="M335" s="130"/>
      <c r="N335" s="130"/>
      <c r="O335" s="130"/>
      <c r="P335" s="130"/>
      <c r="Q335" s="130"/>
      <c r="R335" s="130"/>
      <c r="S335" s="130"/>
      <c r="T335" s="127"/>
      <c r="U335" s="127"/>
      <c r="V335" s="127"/>
      <c r="W335" s="127"/>
      <c r="X335" s="127"/>
      <c r="Y335" s="127"/>
      <c r="Z335" s="127"/>
      <c r="AA335" s="127"/>
      <c r="AB335" s="127"/>
      <c r="AC335" s="127"/>
      <c r="AD335" s="127"/>
      <c r="AE335" s="127"/>
      <c r="AF335" s="127"/>
      <c r="AG335" s="127"/>
      <c r="AH335" s="127"/>
      <c r="AI335" s="127"/>
      <c r="AJ335" s="127"/>
      <c r="AK335" s="127"/>
      <c r="AL335" s="127"/>
      <c r="AM335" s="127"/>
    </row>
    <row r="336" spans="1:39" ht="15" customHeight="1" x14ac:dyDescent="0.25">
      <c r="A336" s="130"/>
      <c r="B336" s="130"/>
      <c r="C336" s="130"/>
      <c r="D336" s="130"/>
      <c r="E336" s="130"/>
      <c r="F336" s="130"/>
      <c r="G336" s="130"/>
      <c r="H336" s="130"/>
      <c r="I336" s="130"/>
      <c r="J336" s="130"/>
      <c r="K336" s="130"/>
      <c r="L336" s="130"/>
      <c r="M336" s="130"/>
      <c r="N336" s="130"/>
      <c r="O336" s="130"/>
      <c r="P336" s="130"/>
      <c r="Q336" s="130"/>
      <c r="R336" s="130"/>
      <c r="S336" s="130"/>
      <c r="T336" s="127"/>
      <c r="U336" s="127"/>
      <c r="V336" s="127"/>
      <c r="W336" s="127"/>
      <c r="X336" s="127"/>
      <c r="Y336" s="127"/>
      <c r="Z336" s="127"/>
      <c r="AA336" s="127"/>
      <c r="AB336" s="127"/>
      <c r="AC336" s="127"/>
      <c r="AD336" s="127"/>
      <c r="AE336" s="127"/>
      <c r="AF336" s="127"/>
      <c r="AG336" s="127"/>
      <c r="AH336" s="127"/>
      <c r="AI336" s="127"/>
      <c r="AJ336" s="127"/>
      <c r="AK336" s="127"/>
      <c r="AL336" s="127"/>
      <c r="AM336" s="127"/>
    </row>
    <row r="337" spans="1:39" ht="15" customHeight="1" x14ac:dyDescent="0.25">
      <c r="A337" s="130"/>
      <c r="B337" s="130"/>
      <c r="C337" s="130"/>
      <c r="D337" s="130"/>
      <c r="E337" s="130"/>
      <c r="F337" s="130"/>
      <c r="G337" s="130"/>
      <c r="H337" s="130"/>
      <c r="I337" s="130"/>
      <c r="J337" s="130"/>
      <c r="K337" s="130"/>
      <c r="L337" s="130"/>
      <c r="M337" s="130"/>
      <c r="N337" s="130"/>
      <c r="O337" s="130"/>
      <c r="P337" s="130"/>
      <c r="Q337" s="130"/>
      <c r="R337" s="130"/>
      <c r="S337" s="130"/>
      <c r="T337" s="127"/>
      <c r="U337" s="127"/>
      <c r="V337" s="127"/>
      <c r="W337" s="127"/>
      <c r="X337" s="127"/>
      <c r="Y337" s="127"/>
      <c r="Z337" s="127"/>
      <c r="AA337" s="127"/>
      <c r="AB337" s="127"/>
      <c r="AC337" s="127"/>
      <c r="AD337" s="127"/>
      <c r="AE337" s="127"/>
      <c r="AF337" s="127"/>
      <c r="AG337" s="127"/>
      <c r="AH337" s="127"/>
      <c r="AI337" s="127"/>
      <c r="AJ337" s="127"/>
      <c r="AK337" s="127"/>
      <c r="AL337" s="127"/>
      <c r="AM337" s="127"/>
    </row>
    <row r="338" spans="1:39" ht="15" customHeight="1" x14ac:dyDescent="0.25">
      <c r="A338" s="130"/>
      <c r="B338" s="130"/>
      <c r="C338" s="130"/>
      <c r="D338" s="130"/>
      <c r="E338" s="130"/>
      <c r="F338" s="130"/>
      <c r="G338" s="130"/>
      <c r="H338" s="130"/>
      <c r="I338" s="130"/>
      <c r="J338" s="130"/>
      <c r="K338" s="130"/>
      <c r="L338" s="130"/>
      <c r="M338" s="130"/>
      <c r="N338" s="130"/>
      <c r="O338" s="130"/>
      <c r="P338" s="130"/>
      <c r="Q338" s="130"/>
      <c r="R338" s="130"/>
      <c r="S338" s="130"/>
      <c r="T338" s="127"/>
      <c r="U338" s="127"/>
      <c r="V338" s="127"/>
      <c r="W338" s="127"/>
      <c r="X338" s="127"/>
      <c r="Y338" s="127"/>
      <c r="Z338" s="127"/>
      <c r="AA338" s="127"/>
      <c r="AB338" s="127"/>
      <c r="AC338" s="127"/>
      <c r="AD338" s="127"/>
      <c r="AE338" s="127"/>
      <c r="AF338" s="127"/>
      <c r="AG338" s="127"/>
      <c r="AH338" s="127"/>
      <c r="AI338" s="127"/>
      <c r="AJ338" s="127"/>
      <c r="AK338" s="127"/>
      <c r="AL338" s="127"/>
      <c r="AM338" s="127"/>
    </row>
    <row r="339" spans="1:39" ht="15" customHeight="1" x14ac:dyDescent="0.25">
      <c r="A339" s="130"/>
      <c r="B339" s="130"/>
      <c r="C339" s="130"/>
      <c r="D339" s="130"/>
      <c r="E339" s="130"/>
      <c r="F339" s="130"/>
      <c r="G339" s="130"/>
      <c r="H339" s="130"/>
      <c r="I339" s="130"/>
      <c r="J339" s="130"/>
      <c r="K339" s="130"/>
      <c r="L339" s="130"/>
      <c r="M339" s="130"/>
      <c r="N339" s="130"/>
      <c r="O339" s="130"/>
      <c r="P339" s="130"/>
      <c r="Q339" s="130"/>
      <c r="R339" s="130"/>
      <c r="S339" s="130"/>
      <c r="T339" s="127"/>
      <c r="U339" s="127"/>
      <c r="V339" s="127"/>
      <c r="W339" s="127"/>
      <c r="X339" s="127"/>
      <c r="Y339" s="127"/>
      <c r="Z339" s="127"/>
      <c r="AA339" s="127"/>
      <c r="AB339" s="127"/>
      <c r="AC339" s="127"/>
      <c r="AD339" s="127"/>
      <c r="AE339" s="127"/>
      <c r="AF339" s="127"/>
      <c r="AG339" s="127"/>
      <c r="AH339" s="127"/>
      <c r="AI339" s="127"/>
      <c r="AJ339" s="127"/>
      <c r="AK339" s="127"/>
      <c r="AL339" s="127"/>
      <c r="AM339" s="127"/>
    </row>
    <row r="340" spans="1:39" ht="15" customHeight="1" x14ac:dyDescent="0.25">
      <c r="A340" s="130"/>
      <c r="B340" s="130"/>
      <c r="C340" s="130"/>
      <c r="D340" s="130"/>
      <c r="E340" s="130"/>
      <c r="F340" s="130"/>
      <c r="G340" s="130"/>
      <c r="H340" s="130"/>
      <c r="I340" s="130"/>
      <c r="J340" s="130"/>
      <c r="K340" s="130"/>
      <c r="L340" s="130"/>
      <c r="M340" s="130"/>
      <c r="N340" s="130"/>
      <c r="O340" s="130"/>
      <c r="P340" s="130"/>
      <c r="Q340" s="130"/>
      <c r="R340" s="130"/>
      <c r="S340" s="130"/>
      <c r="T340" s="127"/>
      <c r="U340" s="127"/>
      <c r="V340" s="127"/>
      <c r="W340" s="127"/>
      <c r="X340" s="127"/>
      <c r="Y340" s="127"/>
      <c r="Z340" s="127"/>
      <c r="AA340" s="127"/>
      <c r="AB340" s="127"/>
      <c r="AC340" s="127"/>
      <c r="AD340" s="127"/>
      <c r="AE340" s="127"/>
      <c r="AF340" s="127"/>
      <c r="AG340" s="127"/>
      <c r="AH340" s="127"/>
      <c r="AI340" s="127"/>
      <c r="AJ340" s="127"/>
      <c r="AK340" s="127"/>
      <c r="AL340" s="127"/>
      <c r="AM340" s="127"/>
    </row>
    <row r="341" spans="1:39" ht="15" customHeight="1" x14ac:dyDescent="0.25">
      <c r="A341" s="130"/>
      <c r="B341" s="130"/>
      <c r="C341" s="130"/>
      <c r="D341" s="130"/>
      <c r="E341" s="130"/>
      <c r="F341" s="130"/>
      <c r="G341" s="130"/>
      <c r="H341" s="130"/>
      <c r="I341" s="130"/>
      <c r="J341" s="130"/>
      <c r="K341" s="130"/>
      <c r="L341" s="130"/>
      <c r="M341" s="130"/>
      <c r="N341" s="130"/>
      <c r="O341" s="130"/>
      <c r="P341" s="130"/>
      <c r="Q341" s="130"/>
      <c r="R341" s="130"/>
      <c r="S341" s="130"/>
      <c r="T341" s="127"/>
      <c r="U341" s="127"/>
      <c r="V341" s="127"/>
      <c r="W341" s="127"/>
      <c r="X341" s="127"/>
      <c r="Y341" s="127"/>
      <c r="Z341" s="127"/>
      <c r="AA341" s="127"/>
      <c r="AB341" s="127"/>
      <c r="AC341" s="127"/>
      <c r="AD341" s="127"/>
      <c r="AE341" s="127"/>
      <c r="AF341" s="127"/>
      <c r="AG341" s="127"/>
      <c r="AH341" s="127"/>
      <c r="AI341" s="127"/>
      <c r="AJ341" s="127"/>
      <c r="AK341" s="127"/>
      <c r="AL341" s="127"/>
      <c r="AM341" s="127"/>
    </row>
    <row r="342" spans="1:39" ht="15" customHeight="1" x14ac:dyDescent="0.25">
      <c r="A342" s="130"/>
      <c r="B342" s="130"/>
      <c r="C342" s="130"/>
      <c r="D342" s="130"/>
      <c r="E342" s="130"/>
      <c r="F342" s="130"/>
      <c r="G342" s="130"/>
      <c r="H342" s="130"/>
      <c r="I342" s="130"/>
      <c r="J342" s="130"/>
      <c r="K342" s="130"/>
      <c r="L342" s="130"/>
      <c r="M342" s="130"/>
      <c r="N342" s="130"/>
      <c r="O342" s="130"/>
      <c r="P342" s="130"/>
      <c r="Q342" s="130"/>
      <c r="R342" s="130"/>
      <c r="S342" s="130"/>
      <c r="T342" s="127"/>
      <c r="U342" s="127"/>
      <c r="V342" s="127"/>
      <c r="W342" s="127"/>
      <c r="X342" s="127"/>
      <c r="Y342" s="127"/>
      <c r="Z342" s="127"/>
      <c r="AA342" s="127"/>
      <c r="AB342" s="127"/>
      <c r="AC342" s="127"/>
      <c r="AD342" s="127"/>
      <c r="AE342" s="127"/>
      <c r="AF342" s="127"/>
      <c r="AG342" s="127"/>
      <c r="AH342" s="127"/>
      <c r="AI342" s="127"/>
      <c r="AJ342" s="127"/>
      <c r="AK342" s="127"/>
      <c r="AL342" s="127"/>
      <c r="AM342" s="127"/>
    </row>
    <row r="343" spans="1:39" ht="15" customHeight="1" x14ac:dyDescent="0.25">
      <c r="A343" s="130"/>
      <c r="B343" s="130"/>
      <c r="C343" s="130"/>
      <c r="D343" s="130"/>
      <c r="E343" s="130"/>
      <c r="F343" s="130"/>
      <c r="G343" s="130"/>
      <c r="H343" s="130"/>
      <c r="I343" s="130"/>
      <c r="J343" s="130"/>
      <c r="K343" s="130"/>
      <c r="L343" s="130"/>
      <c r="M343" s="130"/>
      <c r="N343" s="130"/>
      <c r="O343" s="130"/>
      <c r="P343" s="130"/>
      <c r="Q343" s="130"/>
      <c r="R343" s="130"/>
      <c r="S343" s="130"/>
      <c r="T343" s="127"/>
      <c r="U343" s="127"/>
      <c r="V343" s="127"/>
      <c r="W343" s="127"/>
      <c r="X343" s="127"/>
      <c r="Y343" s="127"/>
      <c r="Z343" s="127"/>
      <c r="AA343" s="127"/>
      <c r="AB343" s="127"/>
      <c r="AC343" s="127"/>
      <c r="AD343" s="127"/>
      <c r="AE343" s="127"/>
      <c r="AF343" s="127"/>
      <c r="AG343" s="127"/>
      <c r="AH343" s="127"/>
      <c r="AI343" s="127"/>
      <c r="AJ343" s="127"/>
      <c r="AK343" s="127"/>
      <c r="AL343" s="127"/>
      <c r="AM343" s="127"/>
    </row>
    <row r="344" spans="1:39" ht="15" customHeight="1" x14ac:dyDescent="0.25">
      <c r="A344" s="130"/>
      <c r="B344" s="130"/>
      <c r="C344" s="130"/>
      <c r="D344" s="130"/>
      <c r="E344" s="130"/>
      <c r="F344" s="130"/>
      <c r="G344" s="130"/>
      <c r="H344" s="130"/>
      <c r="I344" s="130"/>
      <c r="J344" s="130"/>
      <c r="K344" s="130"/>
      <c r="L344" s="130"/>
      <c r="M344" s="130"/>
      <c r="N344" s="130"/>
      <c r="O344" s="130"/>
      <c r="P344" s="130"/>
      <c r="Q344" s="130"/>
      <c r="R344" s="130"/>
      <c r="S344" s="130"/>
      <c r="T344" s="127"/>
      <c r="U344" s="127"/>
      <c r="V344" s="127"/>
      <c r="W344" s="127"/>
      <c r="X344" s="127"/>
      <c r="Y344" s="127"/>
      <c r="Z344" s="127"/>
      <c r="AA344" s="127"/>
      <c r="AB344" s="127"/>
      <c r="AC344" s="127"/>
      <c r="AD344" s="127"/>
      <c r="AE344" s="127"/>
      <c r="AF344" s="127"/>
      <c r="AG344" s="127"/>
      <c r="AH344" s="127"/>
      <c r="AI344" s="127"/>
      <c r="AJ344" s="127"/>
      <c r="AK344" s="127"/>
      <c r="AL344" s="127"/>
      <c r="AM344" s="127"/>
    </row>
    <row r="345" spans="1:39" ht="15" customHeight="1" x14ac:dyDescent="0.25">
      <c r="A345" s="130"/>
      <c r="B345" s="130"/>
      <c r="C345" s="130"/>
      <c r="D345" s="130"/>
      <c r="E345" s="130"/>
      <c r="F345" s="130"/>
      <c r="G345" s="130"/>
      <c r="H345" s="130"/>
      <c r="I345" s="130"/>
      <c r="J345" s="130"/>
      <c r="K345" s="130"/>
      <c r="L345" s="130"/>
      <c r="M345" s="130"/>
      <c r="N345" s="130"/>
      <c r="O345" s="130"/>
      <c r="P345" s="130"/>
      <c r="Q345" s="130"/>
      <c r="R345" s="130"/>
      <c r="S345" s="130"/>
      <c r="T345" s="127"/>
      <c r="U345" s="127"/>
      <c r="V345" s="127"/>
      <c r="W345" s="127"/>
      <c r="X345" s="127"/>
      <c r="Y345" s="127"/>
      <c r="Z345" s="127"/>
      <c r="AA345" s="127"/>
      <c r="AB345" s="127"/>
      <c r="AC345" s="127"/>
      <c r="AD345" s="127"/>
      <c r="AE345" s="127"/>
      <c r="AF345" s="127"/>
      <c r="AG345" s="127"/>
      <c r="AH345" s="127"/>
      <c r="AI345" s="127"/>
      <c r="AJ345" s="127"/>
      <c r="AK345" s="127"/>
      <c r="AL345" s="127"/>
      <c r="AM345" s="127"/>
    </row>
    <row r="346" spans="1:39" ht="15" customHeight="1" x14ac:dyDescent="0.25">
      <c r="A346" s="130"/>
      <c r="B346" s="130"/>
      <c r="C346" s="130"/>
      <c r="D346" s="130"/>
      <c r="E346" s="130"/>
      <c r="F346" s="130"/>
      <c r="G346" s="130"/>
      <c r="H346" s="130"/>
      <c r="I346" s="130"/>
      <c r="J346" s="130"/>
      <c r="K346" s="130"/>
      <c r="L346" s="130"/>
      <c r="M346" s="130"/>
      <c r="N346" s="130"/>
      <c r="O346" s="130"/>
      <c r="P346" s="130"/>
      <c r="Q346" s="130"/>
      <c r="R346" s="130"/>
      <c r="S346" s="130"/>
      <c r="T346" s="127"/>
      <c r="U346" s="127"/>
      <c r="V346" s="127"/>
      <c r="W346" s="127"/>
      <c r="X346" s="127"/>
      <c r="Y346" s="127"/>
      <c r="Z346" s="127"/>
      <c r="AA346" s="127"/>
      <c r="AB346" s="127"/>
      <c r="AC346" s="127"/>
      <c r="AD346" s="127"/>
      <c r="AE346" s="127"/>
      <c r="AF346" s="127"/>
      <c r="AG346" s="127"/>
      <c r="AH346" s="127"/>
      <c r="AI346" s="127"/>
      <c r="AJ346" s="127"/>
      <c r="AK346" s="127"/>
      <c r="AL346" s="127"/>
      <c r="AM346" s="127"/>
    </row>
    <row r="347" spans="1:39" ht="15" customHeight="1" x14ac:dyDescent="0.25">
      <c r="A347" s="130"/>
      <c r="B347" s="130"/>
      <c r="C347" s="130"/>
      <c r="D347" s="130"/>
      <c r="E347" s="130"/>
      <c r="F347" s="130"/>
      <c r="G347" s="130"/>
      <c r="H347" s="130"/>
      <c r="I347" s="130"/>
      <c r="J347" s="130"/>
      <c r="K347" s="130"/>
      <c r="L347" s="130"/>
      <c r="M347" s="130"/>
      <c r="N347" s="130"/>
      <c r="O347" s="130"/>
      <c r="P347" s="130"/>
      <c r="Q347" s="130"/>
      <c r="R347" s="130"/>
      <c r="S347" s="130"/>
      <c r="T347" s="127"/>
      <c r="U347" s="127"/>
      <c r="V347" s="127"/>
      <c r="W347" s="127"/>
      <c r="X347" s="127"/>
      <c r="Y347" s="127"/>
      <c r="Z347" s="127"/>
      <c r="AA347" s="127"/>
      <c r="AB347" s="127"/>
      <c r="AC347" s="127"/>
      <c r="AD347" s="127"/>
      <c r="AE347" s="127"/>
      <c r="AF347" s="127"/>
      <c r="AG347" s="127"/>
      <c r="AH347" s="127"/>
      <c r="AI347" s="127"/>
      <c r="AJ347" s="127"/>
      <c r="AK347" s="127"/>
      <c r="AL347" s="127"/>
      <c r="AM347" s="127"/>
    </row>
    <row r="348" spans="1:39" ht="15" customHeight="1" x14ac:dyDescent="0.25">
      <c r="A348" s="130"/>
      <c r="B348" s="130"/>
      <c r="C348" s="130"/>
      <c r="D348" s="130"/>
      <c r="E348" s="130"/>
      <c r="F348" s="130"/>
      <c r="G348" s="130"/>
      <c r="H348" s="130"/>
      <c r="I348" s="130"/>
      <c r="J348" s="130"/>
      <c r="K348" s="130"/>
      <c r="L348" s="130"/>
      <c r="M348" s="130"/>
      <c r="N348" s="130"/>
      <c r="O348" s="130"/>
      <c r="P348" s="130"/>
      <c r="Q348" s="130"/>
      <c r="R348" s="130"/>
      <c r="S348" s="130"/>
      <c r="T348" s="127"/>
      <c r="U348" s="127"/>
      <c r="V348" s="127"/>
      <c r="W348" s="127"/>
      <c r="X348" s="127"/>
      <c r="Y348" s="127"/>
      <c r="Z348" s="127"/>
      <c r="AA348" s="127"/>
      <c r="AB348" s="127"/>
      <c r="AC348" s="127"/>
      <c r="AD348" s="127"/>
      <c r="AE348" s="127"/>
      <c r="AF348" s="127"/>
      <c r="AG348" s="127"/>
      <c r="AH348" s="127"/>
      <c r="AI348" s="127"/>
      <c r="AJ348" s="127"/>
      <c r="AK348" s="127"/>
      <c r="AL348" s="127"/>
      <c r="AM348" s="127"/>
    </row>
    <row r="349" spans="1:39" ht="15" customHeight="1" x14ac:dyDescent="0.25">
      <c r="A349" s="130"/>
      <c r="B349" s="130"/>
      <c r="C349" s="130"/>
      <c r="D349" s="130"/>
      <c r="E349" s="130"/>
      <c r="F349" s="130"/>
      <c r="G349" s="130"/>
      <c r="H349" s="130"/>
      <c r="I349" s="130"/>
      <c r="J349" s="130"/>
      <c r="K349" s="130"/>
      <c r="L349" s="130"/>
      <c r="M349" s="130"/>
      <c r="N349" s="130"/>
      <c r="O349" s="130"/>
      <c r="P349" s="130"/>
      <c r="Q349" s="130"/>
      <c r="R349" s="130"/>
      <c r="S349" s="130"/>
      <c r="T349" s="127"/>
      <c r="U349" s="127"/>
      <c r="V349" s="127"/>
      <c r="W349" s="127"/>
      <c r="X349" s="127"/>
      <c r="Y349" s="127"/>
      <c r="Z349" s="127"/>
      <c r="AA349" s="127"/>
      <c r="AB349" s="127"/>
      <c r="AC349" s="127"/>
      <c r="AD349" s="127"/>
      <c r="AE349" s="127"/>
      <c r="AF349" s="127"/>
      <c r="AG349" s="127"/>
      <c r="AH349" s="127"/>
      <c r="AI349" s="127"/>
      <c r="AJ349" s="127"/>
      <c r="AK349" s="127"/>
      <c r="AL349" s="127"/>
      <c r="AM349" s="127"/>
    </row>
    <row r="350" spans="1:39" ht="15" customHeight="1" x14ac:dyDescent="0.25">
      <c r="A350" s="130"/>
      <c r="B350" s="130"/>
      <c r="C350" s="130"/>
      <c r="D350" s="130"/>
      <c r="E350" s="130"/>
      <c r="F350" s="130"/>
      <c r="G350" s="130"/>
      <c r="H350" s="130"/>
      <c r="I350" s="130"/>
      <c r="J350" s="130"/>
      <c r="K350" s="130"/>
      <c r="L350" s="130"/>
      <c r="M350" s="130"/>
      <c r="N350" s="130"/>
      <c r="O350" s="130"/>
      <c r="P350" s="130"/>
      <c r="Q350" s="130"/>
      <c r="R350" s="130"/>
      <c r="S350" s="130"/>
      <c r="T350" s="127"/>
      <c r="U350" s="127"/>
      <c r="V350" s="127"/>
      <c r="W350" s="127"/>
      <c r="X350" s="127"/>
      <c r="Y350" s="127"/>
      <c r="Z350" s="127"/>
      <c r="AA350" s="127"/>
      <c r="AB350" s="127"/>
      <c r="AC350" s="127"/>
      <c r="AD350" s="127"/>
      <c r="AE350" s="127"/>
      <c r="AF350" s="127"/>
      <c r="AG350" s="127"/>
      <c r="AH350" s="127"/>
      <c r="AI350" s="127"/>
      <c r="AJ350" s="127"/>
      <c r="AK350" s="127"/>
      <c r="AL350" s="127"/>
      <c r="AM350" s="127"/>
    </row>
    <row r="351" spans="1:39" ht="15" customHeight="1" x14ac:dyDescent="0.25">
      <c r="A351" s="130"/>
      <c r="B351" s="130"/>
      <c r="C351" s="130"/>
      <c r="D351" s="130"/>
      <c r="E351" s="130"/>
      <c r="F351" s="130"/>
      <c r="G351" s="130"/>
      <c r="H351" s="130"/>
      <c r="I351" s="130"/>
      <c r="J351" s="130"/>
      <c r="K351" s="130"/>
      <c r="L351" s="130"/>
      <c r="M351" s="130"/>
      <c r="N351" s="130"/>
      <c r="O351" s="130"/>
      <c r="P351" s="130"/>
      <c r="Q351" s="130"/>
      <c r="R351" s="130"/>
      <c r="S351" s="130"/>
      <c r="T351" s="127"/>
      <c r="U351" s="127"/>
      <c r="V351" s="127"/>
      <c r="W351" s="127"/>
      <c r="X351" s="127"/>
      <c r="Y351" s="127"/>
      <c r="Z351" s="127"/>
      <c r="AA351" s="127"/>
      <c r="AB351" s="127"/>
      <c r="AC351" s="127"/>
      <c r="AD351" s="127"/>
      <c r="AE351" s="127"/>
      <c r="AF351" s="127"/>
      <c r="AG351" s="127"/>
      <c r="AH351" s="127"/>
      <c r="AI351" s="127"/>
      <c r="AJ351" s="127"/>
      <c r="AK351" s="127"/>
      <c r="AL351" s="127"/>
      <c r="AM351" s="127"/>
    </row>
    <row r="352" spans="1:39" ht="15" customHeight="1" x14ac:dyDescent="0.25">
      <c r="A352" s="130"/>
      <c r="B352" s="130"/>
      <c r="C352" s="130"/>
      <c r="D352" s="130"/>
      <c r="E352" s="130"/>
      <c r="F352" s="130"/>
      <c r="G352" s="130"/>
      <c r="H352" s="130"/>
      <c r="I352" s="130"/>
      <c r="J352" s="130"/>
      <c r="K352" s="130"/>
      <c r="L352" s="130"/>
      <c r="M352" s="130"/>
      <c r="N352" s="130"/>
      <c r="O352" s="130"/>
      <c r="P352" s="130"/>
      <c r="Q352" s="130"/>
      <c r="R352" s="130"/>
      <c r="S352" s="130"/>
      <c r="T352" s="127"/>
      <c r="U352" s="127"/>
      <c r="V352" s="127"/>
      <c r="W352" s="127"/>
      <c r="X352" s="127"/>
      <c r="Y352" s="127"/>
      <c r="Z352" s="127"/>
      <c r="AA352" s="127"/>
      <c r="AB352" s="127"/>
      <c r="AC352" s="127"/>
      <c r="AD352" s="127"/>
      <c r="AE352" s="127"/>
      <c r="AF352" s="127"/>
      <c r="AG352" s="127"/>
      <c r="AH352" s="127"/>
      <c r="AI352" s="127"/>
      <c r="AJ352" s="127"/>
      <c r="AK352" s="127"/>
      <c r="AL352" s="127"/>
      <c r="AM352" s="127"/>
    </row>
    <row r="353" spans="1:39" ht="15" customHeight="1" x14ac:dyDescent="0.25">
      <c r="A353" s="130"/>
      <c r="B353" s="130"/>
      <c r="C353" s="130"/>
      <c r="D353" s="130"/>
      <c r="E353" s="130"/>
      <c r="F353" s="130"/>
      <c r="G353" s="130"/>
      <c r="H353" s="130"/>
      <c r="I353" s="130"/>
      <c r="J353" s="130"/>
      <c r="K353" s="130"/>
      <c r="L353" s="130"/>
      <c r="M353" s="130"/>
      <c r="N353" s="130"/>
      <c r="O353" s="130"/>
      <c r="P353" s="130"/>
      <c r="Q353" s="130"/>
      <c r="R353" s="130"/>
      <c r="S353" s="130"/>
      <c r="T353" s="127"/>
      <c r="U353" s="127"/>
      <c r="V353" s="127"/>
      <c r="W353" s="127"/>
      <c r="X353" s="127"/>
      <c r="Y353" s="127"/>
      <c r="Z353" s="127"/>
      <c r="AA353" s="127"/>
      <c r="AB353" s="127"/>
      <c r="AC353" s="127"/>
      <c r="AD353" s="127"/>
      <c r="AE353" s="127"/>
      <c r="AF353" s="127"/>
      <c r="AG353" s="127"/>
      <c r="AH353" s="127"/>
      <c r="AI353" s="127"/>
      <c r="AJ353" s="127"/>
      <c r="AK353" s="127"/>
      <c r="AL353" s="127"/>
      <c r="AM353" s="127"/>
    </row>
    <row r="354" spans="1:39" ht="15" customHeight="1" x14ac:dyDescent="0.25">
      <c r="A354" s="130"/>
      <c r="B354" s="130"/>
      <c r="C354" s="130"/>
      <c r="D354" s="130"/>
      <c r="E354" s="130"/>
      <c r="F354" s="130"/>
      <c r="G354" s="130"/>
      <c r="H354" s="130"/>
      <c r="I354" s="130"/>
      <c r="J354" s="130"/>
      <c r="K354" s="130"/>
      <c r="L354" s="130"/>
      <c r="M354" s="130"/>
      <c r="N354" s="130"/>
      <c r="O354" s="130"/>
      <c r="P354" s="130"/>
      <c r="Q354" s="130"/>
      <c r="R354" s="130"/>
      <c r="S354" s="130"/>
      <c r="T354" s="127"/>
      <c r="U354" s="127"/>
      <c r="V354" s="127"/>
      <c r="W354" s="127"/>
      <c r="X354" s="127"/>
      <c r="Y354" s="127"/>
      <c r="Z354" s="127"/>
      <c r="AA354" s="127"/>
      <c r="AB354" s="127"/>
      <c r="AC354" s="127"/>
      <c r="AD354" s="127"/>
      <c r="AE354" s="127"/>
      <c r="AF354" s="127"/>
      <c r="AG354" s="127"/>
      <c r="AH354" s="127"/>
      <c r="AI354" s="127"/>
      <c r="AJ354" s="127"/>
      <c r="AK354" s="127"/>
      <c r="AL354" s="127"/>
      <c r="AM354" s="127"/>
    </row>
    <row r="355" spans="1:39" ht="15" customHeight="1" x14ac:dyDescent="0.25">
      <c r="A355" s="130"/>
      <c r="B355" s="130"/>
      <c r="C355" s="130"/>
      <c r="D355" s="130"/>
      <c r="E355" s="130"/>
      <c r="F355" s="130"/>
      <c r="G355" s="130"/>
      <c r="H355" s="130"/>
      <c r="I355" s="130"/>
      <c r="J355" s="130"/>
      <c r="K355" s="130"/>
      <c r="L355" s="130"/>
      <c r="M355" s="130"/>
      <c r="N355" s="130"/>
      <c r="O355" s="130"/>
      <c r="P355" s="130"/>
      <c r="Q355" s="130"/>
      <c r="R355" s="130"/>
      <c r="S355" s="130"/>
      <c r="T355" s="127"/>
      <c r="U355" s="127"/>
      <c r="V355" s="127"/>
      <c r="W355" s="127"/>
      <c r="X355" s="127"/>
      <c r="Y355" s="127"/>
      <c r="Z355" s="127"/>
      <c r="AA355" s="127"/>
      <c r="AB355" s="127"/>
      <c r="AC355" s="127"/>
      <c r="AD355" s="127"/>
      <c r="AE355" s="127"/>
      <c r="AF355" s="127"/>
      <c r="AG355" s="127"/>
      <c r="AH355" s="127"/>
      <c r="AI355" s="127"/>
      <c r="AJ355" s="127"/>
      <c r="AK355" s="127"/>
      <c r="AL355" s="127"/>
      <c r="AM355" s="127"/>
    </row>
    <row r="356" spans="1:39" ht="15" customHeight="1" x14ac:dyDescent="0.25">
      <c r="A356" s="130"/>
      <c r="B356" s="130"/>
      <c r="C356" s="130"/>
      <c r="D356" s="130"/>
      <c r="E356" s="130"/>
      <c r="F356" s="130"/>
      <c r="G356" s="130"/>
      <c r="H356" s="130"/>
      <c r="I356" s="130"/>
      <c r="J356" s="130"/>
      <c r="K356" s="130"/>
      <c r="L356" s="130"/>
      <c r="M356" s="130"/>
      <c r="N356" s="130"/>
      <c r="O356" s="130"/>
      <c r="P356" s="130"/>
      <c r="Q356" s="130"/>
      <c r="R356" s="130"/>
      <c r="S356" s="130"/>
      <c r="T356" s="127"/>
      <c r="U356" s="127"/>
      <c r="V356" s="127"/>
      <c r="W356" s="127"/>
      <c r="X356" s="127"/>
      <c r="Y356" s="127"/>
      <c r="Z356" s="127"/>
      <c r="AA356" s="127"/>
      <c r="AB356" s="127"/>
      <c r="AC356" s="127"/>
      <c r="AD356" s="127"/>
      <c r="AE356" s="127"/>
      <c r="AF356" s="127"/>
      <c r="AG356" s="127"/>
      <c r="AH356" s="127"/>
      <c r="AI356" s="127"/>
      <c r="AJ356" s="127"/>
      <c r="AK356" s="127"/>
      <c r="AL356" s="127"/>
      <c r="AM356" s="127"/>
    </row>
    <row r="357" spans="1:39" ht="15" customHeight="1" x14ac:dyDescent="0.25">
      <c r="A357" s="130"/>
      <c r="B357" s="130"/>
      <c r="C357" s="130"/>
      <c r="D357" s="130"/>
      <c r="E357" s="130"/>
      <c r="F357" s="130"/>
      <c r="G357" s="130"/>
      <c r="H357" s="130"/>
      <c r="I357" s="130"/>
      <c r="J357" s="130"/>
      <c r="K357" s="130"/>
      <c r="L357" s="130"/>
      <c r="M357" s="130"/>
      <c r="N357" s="130"/>
      <c r="O357" s="130"/>
      <c r="P357" s="130"/>
      <c r="Q357" s="130"/>
      <c r="R357" s="130"/>
      <c r="S357" s="130"/>
      <c r="T357" s="127"/>
      <c r="U357" s="127"/>
      <c r="V357" s="127"/>
      <c r="W357" s="127"/>
      <c r="X357" s="127"/>
      <c r="Y357" s="127"/>
      <c r="Z357" s="127"/>
      <c r="AA357" s="127"/>
      <c r="AB357" s="127"/>
      <c r="AC357" s="127"/>
      <c r="AD357" s="127"/>
      <c r="AE357" s="127"/>
      <c r="AF357" s="127"/>
      <c r="AG357" s="127"/>
      <c r="AH357" s="127"/>
      <c r="AI357" s="127"/>
      <c r="AJ357" s="127"/>
      <c r="AK357" s="127"/>
      <c r="AL357" s="127"/>
      <c r="AM357" s="127"/>
    </row>
    <row r="358" spans="1:39" ht="15" customHeight="1" x14ac:dyDescent="0.25">
      <c r="A358" s="130"/>
      <c r="B358" s="130"/>
      <c r="C358" s="130"/>
      <c r="D358" s="130"/>
      <c r="E358" s="130"/>
      <c r="F358" s="130"/>
      <c r="G358" s="130"/>
      <c r="H358" s="130"/>
      <c r="I358" s="130"/>
      <c r="J358" s="130"/>
      <c r="K358" s="130"/>
      <c r="L358" s="130"/>
      <c r="M358" s="130"/>
      <c r="N358" s="130"/>
      <c r="O358" s="130"/>
      <c r="P358" s="130"/>
      <c r="Q358" s="130"/>
      <c r="R358" s="130"/>
      <c r="S358" s="130"/>
      <c r="T358" s="127"/>
      <c r="U358" s="127"/>
      <c r="V358" s="127"/>
      <c r="W358" s="127"/>
      <c r="X358" s="127"/>
      <c r="Y358" s="127"/>
      <c r="Z358" s="127"/>
      <c r="AA358" s="127"/>
      <c r="AB358" s="127"/>
      <c r="AC358" s="127"/>
      <c r="AD358" s="127"/>
      <c r="AE358" s="127"/>
      <c r="AF358" s="127"/>
      <c r="AG358" s="127"/>
      <c r="AH358" s="127"/>
      <c r="AI358" s="127"/>
      <c r="AJ358" s="127"/>
      <c r="AK358" s="127"/>
      <c r="AL358" s="127"/>
      <c r="AM358" s="127"/>
    </row>
    <row r="359" spans="1:39" ht="15" customHeight="1" x14ac:dyDescent="0.25">
      <c r="A359" s="130"/>
      <c r="B359" s="130"/>
      <c r="C359" s="130"/>
      <c r="D359" s="130"/>
      <c r="E359" s="130"/>
      <c r="F359" s="130"/>
      <c r="G359" s="130"/>
      <c r="H359" s="130"/>
      <c r="I359" s="130"/>
      <c r="J359" s="130"/>
      <c r="K359" s="130"/>
      <c r="L359" s="130"/>
      <c r="M359" s="130"/>
      <c r="N359" s="130"/>
      <c r="O359" s="130"/>
      <c r="P359" s="130"/>
      <c r="Q359" s="130"/>
      <c r="R359" s="130"/>
      <c r="S359" s="130"/>
      <c r="T359" s="127"/>
      <c r="U359" s="127"/>
      <c r="V359" s="127"/>
      <c r="W359" s="127"/>
      <c r="X359" s="127"/>
      <c r="Y359" s="127"/>
      <c r="Z359" s="127"/>
      <c r="AA359" s="127"/>
      <c r="AB359" s="127"/>
      <c r="AC359" s="127"/>
      <c r="AD359" s="127"/>
      <c r="AE359" s="127"/>
      <c r="AF359" s="127"/>
      <c r="AG359" s="127"/>
      <c r="AH359" s="127"/>
      <c r="AI359" s="127"/>
      <c r="AJ359" s="127"/>
      <c r="AK359" s="127"/>
      <c r="AL359" s="127"/>
      <c r="AM359" s="127"/>
    </row>
    <row r="360" spans="1:39" ht="15" customHeight="1" x14ac:dyDescent="0.25">
      <c r="A360" s="130"/>
      <c r="B360" s="130"/>
      <c r="C360" s="130"/>
      <c r="D360" s="130"/>
      <c r="E360" s="130"/>
      <c r="F360" s="130"/>
      <c r="G360" s="130"/>
      <c r="H360" s="130"/>
      <c r="I360" s="130"/>
      <c r="J360" s="130"/>
      <c r="K360" s="130"/>
      <c r="L360" s="130"/>
      <c r="M360" s="130"/>
      <c r="N360" s="130"/>
      <c r="O360" s="130"/>
      <c r="P360" s="130"/>
      <c r="Q360" s="130"/>
      <c r="R360" s="130"/>
      <c r="S360" s="130"/>
      <c r="T360" s="127"/>
      <c r="U360" s="127"/>
      <c r="V360" s="127"/>
      <c r="W360" s="127"/>
      <c r="X360" s="127"/>
      <c r="Y360" s="127"/>
      <c r="Z360" s="127"/>
      <c r="AA360" s="127"/>
      <c r="AB360" s="127"/>
      <c r="AC360" s="127"/>
      <c r="AD360" s="127"/>
      <c r="AE360" s="127"/>
      <c r="AF360" s="127"/>
      <c r="AG360" s="127"/>
      <c r="AH360" s="127"/>
      <c r="AI360" s="127"/>
      <c r="AJ360" s="127"/>
      <c r="AK360" s="127"/>
      <c r="AL360" s="127"/>
      <c r="AM360" s="127"/>
    </row>
    <row r="361" spans="1:39" ht="15" customHeight="1" x14ac:dyDescent="0.25">
      <c r="A361" s="130"/>
      <c r="B361" s="130"/>
      <c r="C361" s="130"/>
      <c r="D361" s="130"/>
      <c r="E361" s="130"/>
      <c r="F361" s="130"/>
      <c r="G361" s="130"/>
      <c r="H361" s="130"/>
      <c r="I361" s="130"/>
      <c r="J361" s="130"/>
      <c r="K361" s="130"/>
      <c r="L361" s="130"/>
      <c r="M361" s="130"/>
      <c r="N361" s="130"/>
      <c r="O361" s="130"/>
      <c r="P361" s="130"/>
      <c r="Q361" s="130"/>
      <c r="R361" s="130"/>
      <c r="S361" s="130"/>
      <c r="T361" s="127"/>
      <c r="U361" s="127"/>
      <c r="V361" s="127"/>
      <c r="W361" s="127"/>
      <c r="X361" s="127"/>
      <c r="Y361" s="127"/>
      <c r="Z361" s="127"/>
      <c r="AA361" s="127"/>
      <c r="AB361" s="127"/>
      <c r="AC361" s="127"/>
      <c r="AD361" s="127"/>
      <c r="AE361" s="127"/>
      <c r="AF361" s="127"/>
      <c r="AG361" s="127"/>
      <c r="AH361" s="127"/>
      <c r="AI361" s="127"/>
      <c r="AJ361" s="127"/>
      <c r="AK361" s="127"/>
      <c r="AL361" s="127"/>
      <c r="AM361" s="127"/>
    </row>
    <row r="362" spans="1:39" ht="15" customHeight="1" x14ac:dyDescent="0.25">
      <c r="A362" s="130"/>
      <c r="B362" s="130"/>
      <c r="C362" s="130"/>
      <c r="D362" s="130"/>
      <c r="E362" s="130"/>
      <c r="F362" s="130"/>
      <c r="G362" s="130"/>
      <c r="H362" s="130"/>
      <c r="I362" s="130"/>
      <c r="J362" s="130"/>
      <c r="K362" s="130"/>
      <c r="L362" s="130"/>
      <c r="M362" s="130"/>
      <c r="N362" s="130"/>
      <c r="O362" s="130"/>
      <c r="P362" s="130"/>
      <c r="Q362" s="130"/>
      <c r="R362" s="130"/>
      <c r="S362" s="130"/>
      <c r="T362" s="127"/>
      <c r="U362" s="127"/>
      <c r="V362" s="127"/>
      <c r="W362" s="127"/>
      <c r="X362" s="127"/>
      <c r="Y362" s="127"/>
      <c r="Z362" s="127"/>
      <c r="AA362" s="127"/>
      <c r="AB362" s="127"/>
      <c r="AC362" s="127"/>
      <c r="AD362" s="127"/>
      <c r="AE362" s="127"/>
      <c r="AF362" s="127"/>
      <c r="AG362" s="127"/>
      <c r="AH362" s="127"/>
      <c r="AI362" s="127"/>
      <c r="AJ362" s="127"/>
      <c r="AK362" s="127"/>
      <c r="AL362" s="127"/>
      <c r="AM362" s="127"/>
    </row>
    <row r="363" spans="1:39" ht="15" customHeight="1" x14ac:dyDescent="0.25">
      <c r="A363" s="130"/>
      <c r="B363" s="130"/>
      <c r="C363" s="130"/>
      <c r="D363" s="130"/>
      <c r="E363" s="130"/>
      <c r="F363" s="130"/>
      <c r="G363" s="130"/>
      <c r="H363" s="130"/>
      <c r="I363" s="130"/>
      <c r="J363" s="130"/>
      <c r="K363" s="130"/>
      <c r="L363" s="130"/>
      <c r="M363" s="130"/>
      <c r="N363" s="130"/>
      <c r="O363" s="130"/>
      <c r="P363" s="130"/>
      <c r="Q363" s="130"/>
      <c r="R363" s="130"/>
      <c r="S363" s="130"/>
      <c r="T363" s="127"/>
      <c r="U363" s="127"/>
      <c r="V363" s="127"/>
      <c r="W363" s="127"/>
      <c r="X363" s="127"/>
      <c r="Y363" s="127"/>
      <c r="Z363" s="127"/>
      <c r="AA363" s="127"/>
      <c r="AB363" s="127"/>
      <c r="AC363" s="127"/>
      <c r="AD363" s="127"/>
      <c r="AE363" s="127"/>
      <c r="AF363" s="127"/>
      <c r="AG363" s="127"/>
      <c r="AH363" s="127"/>
      <c r="AI363" s="127"/>
      <c r="AJ363" s="127"/>
      <c r="AK363" s="127"/>
      <c r="AL363" s="127"/>
      <c r="AM363" s="127"/>
    </row>
    <row r="364" spans="1:39" ht="15" customHeight="1" x14ac:dyDescent="0.25">
      <c r="A364" s="130"/>
      <c r="B364" s="130"/>
      <c r="C364" s="130"/>
      <c r="D364" s="130"/>
      <c r="E364" s="130"/>
      <c r="F364" s="130"/>
      <c r="G364" s="130"/>
      <c r="H364" s="130"/>
      <c r="I364" s="130"/>
      <c r="J364" s="130"/>
      <c r="K364" s="130"/>
      <c r="L364" s="130"/>
      <c r="M364" s="130"/>
      <c r="N364" s="130"/>
      <c r="O364" s="130"/>
      <c r="P364" s="130"/>
      <c r="Q364" s="130"/>
      <c r="R364" s="130"/>
      <c r="S364" s="130"/>
      <c r="T364" s="127"/>
      <c r="U364" s="127"/>
      <c r="V364" s="127"/>
      <c r="W364" s="127"/>
      <c r="X364" s="127"/>
      <c r="Y364" s="127"/>
      <c r="Z364" s="127"/>
      <c r="AA364" s="127"/>
      <c r="AB364" s="127"/>
      <c r="AC364" s="127"/>
      <c r="AD364" s="127"/>
      <c r="AE364" s="127"/>
      <c r="AF364" s="127"/>
      <c r="AG364" s="127"/>
      <c r="AH364" s="127"/>
      <c r="AI364" s="127"/>
      <c r="AJ364" s="127"/>
      <c r="AK364" s="127"/>
      <c r="AL364" s="127"/>
      <c r="AM364" s="127"/>
    </row>
    <row r="365" spans="1:39" ht="15" customHeight="1" x14ac:dyDescent="0.25">
      <c r="A365" s="130"/>
      <c r="B365" s="130"/>
      <c r="C365" s="130"/>
      <c r="D365" s="130"/>
      <c r="E365" s="130"/>
      <c r="F365" s="130"/>
      <c r="G365" s="130"/>
      <c r="H365" s="130"/>
      <c r="I365" s="130"/>
      <c r="J365" s="130"/>
      <c r="K365" s="130"/>
      <c r="L365" s="130"/>
      <c r="M365" s="130"/>
      <c r="N365" s="130"/>
      <c r="O365" s="130"/>
      <c r="P365" s="130"/>
      <c r="Q365" s="130"/>
      <c r="R365" s="130"/>
      <c r="S365" s="130"/>
      <c r="T365" s="127"/>
      <c r="U365" s="127"/>
      <c r="V365" s="127"/>
      <c r="W365" s="127"/>
      <c r="X365" s="127"/>
      <c r="Y365" s="127"/>
      <c r="Z365" s="127"/>
      <c r="AA365" s="127"/>
      <c r="AB365" s="127"/>
      <c r="AC365" s="127"/>
      <c r="AD365" s="127"/>
      <c r="AE365" s="127"/>
      <c r="AF365" s="127"/>
      <c r="AG365" s="127"/>
      <c r="AH365" s="127"/>
      <c r="AI365" s="127"/>
      <c r="AJ365" s="127"/>
      <c r="AK365" s="127"/>
      <c r="AL365" s="127"/>
      <c r="AM365" s="127"/>
    </row>
    <row r="366" spans="1:39" ht="15" customHeight="1" x14ac:dyDescent="0.25">
      <c r="A366" s="130"/>
      <c r="B366" s="130"/>
      <c r="C366" s="130"/>
      <c r="D366" s="130"/>
      <c r="E366" s="130"/>
      <c r="F366" s="130"/>
      <c r="G366" s="130"/>
      <c r="H366" s="130"/>
      <c r="I366" s="130"/>
      <c r="J366" s="130"/>
      <c r="K366" s="130"/>
      <c r="L366" s="130"/>
      <c r="M366" s="130"/>
      <c r="N366" s="130"/>
      <c r="O366" s="130"/>
      <c r="P366" s="130"/>
      <c r="Q366" s="130"/>
      <c r="R366" s="130"/>
      <c r="S366" s="130"/>
      <c r="T366" s="127"/>
      <c r="U366" s="127"/>
      <c r="V366" s="127"/>
      <c r="W366" s="127"/>
      <c r="X366" s="127"/>
      <c r="Y366" s="127"/>
      <c r="Z366" s="127"/>
      <c r="AA366" s="127"/>
      <c r="AB366" s="127"/>
      <c r="AC366" s="127"/>
      <c r="AD366" s="127"/>
      <c r="AE366" s="127"/>
      <c r="AF366" s="127"/>
      <c r="AG366" s="127"/>
      <c r="AH366" s="127"/>
      <c r="AI366" s="127"/>
      <c r="AJ366" s="127"/>
      <c r="AK366" s="127"/>
      <c r="AL366" s="127"/>
      <c r="AM366" s="127"/>
    </row>
    <row r="367" spans="1:39" ht="15" customHeight="1" x14ac:dyDescent="0.25">
      <c r="A367" s="130"/>
      <c r="B367" s="130"/>
      <c r="C367" s="130"/>
      <c r="D367" s="130"/>
      <c r="E367" s="130"/>
      <c r="F367" s="130"/>
      <c r="G367" s="130"/>
      <c r="H367" s="130"/>
      <c r="I367" s="130"/>
      <c r="J367" s="130"/>
      <c r="K367" s="130"/>
      <c r="L367" s="130"/>
      <c r="M367" s="130"/>
      <c r="N367" s="130"/>
      <c r="O367" s="130"/>
      <c r="P367" s="130"/>
      <c r="Q367" s="130"/>
      <c r="R367" s="130"/>
      <c r="S367" s="130"/>
      <c r="T367" s="127"/>
      <c r="U367" s="127"/>
      <c r="V367" s="127"/>
      <c r="W367" s="127"/>
      <c r="X367" s="127"/>
      <c r="Y367" s="127"/>
      <c r="Z367" s="127"/>
      <c r="AA367" s="127"/>
      <c r="AB367" s="127"/>
      <c r="AC367" s="127"/>
      <c r="AD367" s="127"/>
      <c r="AE367" s="127"/>
      <c r="AF367" s="127"/>
      <c r="AG367" s="127"/>
      <c r="AH367" s="127"/>
      <c r="AI367" s="127"/>
      <c r="AJ367" s="127"/>
      <c r="AK367" s="127"/>
      <c r="AL367" s="127"/>
      <c r="AM367" s="127"/>
    </row>
    <row r="368" spans="1:39" ht="15" customHeight="1" x14ac:dyDescent="0.25">
      <c r="A368" s="130"/>
      <c r="B368" s="130"/>
      <c r="C368" s="130"/>
      <c r="D368" s="130"/>
      <c r="E368" s="130"/>
      <c r="F368" s="130"/>
      <c r="G368" s="130"/>
      <c r="H368" s="130"/>
      <c r="I368" s="130"/>
      <c r="J368" s="130"/>
      <c r="K368" s="130"/>
      <c r="L368" s="130"/>
      <c r="M368" s="130"/>
      <c r="N368" s="130"/>
      <c r="O368" s="130"/>
      <c r="P368" s="130"/>
      <c r="Q368" s="130"/>
      <c r="R368" s="130"/>
      <c r="S368" s="130"/>
      <c r="T368" s="127"/>
      <c r="U368" s="127"/>
      <c r="V368" s="127"/>
      <c r="W368" s="127"/>
      <c r="X368" s="127"/>
      <c r="Y368" s="127"/>
      <c r="Z368" s="127"/>
      <c r="AA368" s="127"/>
      <c r="AB368" s="127"/>
      <c r="AC368" s="127"/>
      <c r="AD368" s="127"/>
      <c r="AE368" s="127"/>
      <c r="AF368" s="127"/>
      <c r="AG368" s="127"/>
      <c r="AH368" s="127"/>
      <c r="AI368" s="127"/>
      <c r="AJ368" s="127"/>
      <c r="AK368" s="127"/>
      <c r="AL368" s="127"/>
      <c r="AM368" s="127"/>
    </row>
    <row r="369" spans="1:39" ht="15" customHeight="1" x14ac:dyDescent="0.25">
      <c r="A369" s="130"/>
      <c r="B369" s="130"/>
      <c r="C369" s="130"/>
      <c r="D369" s="130"/>
      <c r="E369" s="130"/>
      <c r="F369" s="130"/>
      <c r="G369" s="130"/>
      <c r="H369" s="130"/>
      <c r="I369" s="130"/>
      <c r="J369" s="130"/>
      <c r="K369" s="130"/>
      <c r="L369" s="130"/>
      <c r="M369" s="130"/>
      <c r="N369" s="130"/>
      <c r="O369" s="130"/>
      <c r="P369" s="130"/>
      <c r="Q369" s="130"/>
      <c r="R369" s="130"/>
      <c r="S369" s="130"/>
      <c r="T369" s="127"/>
      <c r="U369" s="127"/>
      <c r="V369" s="127"/>
      <c r="W369" s="127"/>
      <c r="X369" s="127"/>
      <c r="Y369" s="127"/>
      <c r="Z369" s="127"/>
      <c r="AA369" s="127"/>
      <c r="AB369" s="127"/>
      <c r="AC369" s="127"/>
      <c r="AD369" s="127"/>
      <c r="AE369" s="127"/>
      <c r="AF369" s="127"/>
      <c r="AG369" s="127"/>
      <c r="AH369" s="127"/>
      <c r="AI369" s="127"/>
      <c r="AJ369" s="127"/>
      <c r="AK369" s="127"/>
      <c r="AL369" s="127"/>
      <c r="AM369" s="127"/>
    </row>
    <row r="370" spans="1:39" ht="15" customHeight="1" x14ac:dyDescent="0.25">
      <c r="A370" s="130"/>
      <c r="B370" s="130"/>
      <c r="C370" s="130"/>
      <c r="D370" s="130"/>
      <c r="E370" s="130"/>
      <c r="F370" s="130"/>
      <c r="G370" s="130"/>
      <c r="H370" s="130"/>
      <c r="I370" s="130"/>
      <c r="J370" s="130"/>
      <c r="K370" s="130"/>
      <c r="L370" s="130"/>
      <c r="M370" s="130"/>
      <c r="N370" s="130"/>
      <c r="O370" s="130"/>
      <c r="P370" s="130"/>
      <c r="Q370" s="130"/>
      <c r="R370" s="130"/>
      <c r="S370" s="130"/>
      <c r="T370" s="127"/>
      <c r="U370" s="127"/>
      <c r="V370" s="127"/>
      <c r="W370" s="127"/>
      <c r="X370" s="127"/>
      <c r="Y370" s="127"/>
      <c r="Z370" s="127"/>
      <c r="AA370" s="127"/>
      <c r="AB370" s="127"/>
      <c r="AC370" s="127"/>
      <c r="AD370" s="127"/>
      <c r="AE370" s="127"/>
      <c r="AF370" s="127"/>
      <c r="AG370" s="127"/>
      <c r="AH370" s="127"/>
      <c r="AI370" s="127"/>
      <c r="AJ370" s="127"/>
      <c r="AK370" s="127"/>
      <c r="AL370" s="127"/>
      <c r="AM370" s="127"/>
    </row>
    <row r="371" spans="1:39" ht="15" customHeight="1" x14ac:dyDescent="0.25">
      <c r="A371" s="130"/>
      <c r="B371" s="130"/>
      <c r="C371" s="130"/>
      <c r="D371" s="130"/>
      <c r="E371" s="130"/>
      <c r="F371" s="130"/>
      <c r="G371" s="130"/>
      <c r="H371" s="130"/>
      <c r="I371" s="130"/>
      <c r="J371" s="130"/>
      <c r="K371" s="130"/>
      <c r="L371" s="130"/>
      <c r="M371" s="130"/>
      <c r="N371" s="130"/>
      <c r="O371" s="130"/>
      <c r="P371" s="130"/>
      <c r="Q371" s="130"/>
      <c r="R371" s="130"/>
      <c r="S371" s="130"/>
      <c r="T371" s="127"/>
      <c r="U371" s="127"/>
      <c r="V371" s="127"/>
      <c r="W371" s="127"/>
      <c r="X371" s="127"/>
      <c r="Y371" s="127"/>
      <c r="Z371" s="127"/>
      <c r="AA371" s="127"/>
      <c r="AB371" s="127"/>
      <c r="AC371" s="127"/>
      <c r="AD371" s="127"/>
      <c r="AE371" s="127"/>
      <c r="AF371" s="127"/>
      <c r="AG371" s="127"/>
      <c r="AH371" s="127"/>
      <c r="AI371" s="127"/>
      <c r="AJ371" s="127"/>
      <c r="AK371" s="127"/>
      <c r="AL371" s="127"/>
      <c r="AM371" s="127"/>
    </row>
    <row r="372" spans="1:39" ht="15" customHeight="1" x14ac:dyDescent="0.25">
      <c r="A372" s="130"/>
      <c r="B372" s="130"/>
      <c r="C372" s="130"/>
      <c r="D372" s="130"/>
      <c r="E372" s="130"/>
      <c r="F372" s="130"/>
      <c r="G372" s="130"/>
      <c r="H372" s="130"/>
      <c r="I372" s="130"/>
      <c r="J372" s="130"/>
      <c r="K372" s="130"/>
      <c r="L372" s="130"/>
      <c r="M372" s="130"/>
      <c r="N372" s="130"/>
      <c r="O372" s="130"/>
      <c r="P372" s="130"/>
      <c r="Q372" s="130"/>
      <c r="R372" s="130"/>
      <c r="S372" s="130"/>
      <c r="T372" s="127"/>
      <c r="U372" s="127"/>
      <c r="V372" s="127"/>
      <c r="W372" s="127"/>
      <c r="X372" s="127"/>
      <c r="Y372" s="127"/>
      <c r="Z372" s="127"/>
      <c r="AA372" s="127"/>
      <c r="AB372" s="127"/>
      <c r="AC372" s="127"/>
      <c r="AD372" s="127"/>
      <c r="AE372" s="127"/>
      <c r="AF372" s="127"/>
      <c r="AG372" s="127"/>
      <c r="AH372" s="127"/>
      <c r="AI372" s="127"/>
      <c r="AJ372" s="127"/>
      <c r="AK372" s="127"/>
      <c r="AL372" s="127"/>
      <c r="AM372" s="127"/>
    </row>
    <row r="373" spans="1:39" ht="15" customHeight="1" x14ac:dyDescent="0.25">
      <c r="A373" s="130"/>
      <c r="B373" s="130"/>
      <c r="C373" s="130"/>
      <c r="D373" s="130"/>
      <c r="E373" s="130"/>
      <c r="F373" s="130"/>
      <c r="G373" s="130"/>
      <c r="H373" s="130"/>
      <c r="I373" s="130"/>
      <c r="J373" s="130"/>
      <c r="K373" s="130"/>
      <c r="L373" s="130"/>
      <c r="M373" s="130"/>
      <c r="N373" s="130"/>
      <c r="O373" s="130"/>
      <c r="P373" s="130"/>
      <c r="Q373" s="130"/>
      <c r="R373" s="130"/>
      <c r="S373" s="130"/>
      <c r="T373" s="127"/>
      <c r="U373" s="127"/>
      <c r="V373" s="127"/>
      <c r="W373" s="127"/>
      <c r="X373" s="127"/>
      <c r="Y373" s="127"/>
      <c r="Z373" s="127"/>
      <c r="AA373" s="127"/>
      <c r="AB373" s="127"/>
      <c r="AC373" s="127"/>
      <c r="AD373" s="127"/>
      <c r="AE373" s="127"/>
      <c r="AF373" s="127"/>
      <c r="AG373" s="127"/>
      <c r="AH373" s="127"/>
      <c r="AI373" s="127"/>
      <c r="AJ373" s="127"/>
      <c r="AK373" s="127"/>
      <c r="AL373" s="127"/>
      <c r="AM373" s="127"/>
    </row>
    <row r="374" spans="1:39" ht="15" customHeight="1" x14ac:dyDescent="0.25">
      <c r="A374" s="130"/>
      <c r="B374" s="130"/>
      <c r="C374" s="130"/>
      <c r="D374" s="130"/>
      <c r="E374" s="130"/>
      <c r="F374" s="130"/>
      <c r="G374" s="130"/>
      <c r="H374" s="130"/>
      <c r="I374" s="130"/>
      <c r="J374" s="130"/>
      <c r="K374" s="130"/>
      <c r="L374" s="130"/>
      <c r="M374" s="130"/>
      <c r="N374" s="130"/>
      <c r="O374" s="130"/>
      <c r="P374" s="130"/>
      <c r="Q374" s="130"/>
      <c r="R374" s="130"/>
      <c r="S374" s="130"/>
      <c r="T374" s="127"/>
      <c r="U374" s="127"/>
      <c r="V374" s="127"/>
      <c r="W374" s="127"/>
      <c r="X374" s="127"/>
      <c r="Y374" s="127"/>
      <c r="Z374" s="127"/>
      <c r="AA374" s="127"/>
      <c r="AB374" s="127"/>
      <c r="AC374" s="127"/>
      <c r="AD374" s="127"/>
      <c r="AE374" s="127"/>
      <c r="AF374" s="127"/>
      <c r="AG374" s="127"/>
      <c r="AH374" s="127"/>
      <c r="AI374" s="127"/>
      <c r="AJ374" s="127"/>
      <c r="AK374" s="127"/>
      <c r="AL374" s="127"/>
      <c r="AM374" s="127"/>
    </row>
    <row r="375" spans="1:39" ht="15" customHeight="1" x14ac:dyDescent="0.25">
      <c r="A375" s="130"/>
      <c r="B375" s="130"/>
      <c r="C375" s="130"/>
      <c r="D375" s="130"/>
      <c r="E375" s="130"/>
      <c r="F375" s="130"/>
      <c r="G375" s="130"/>
      <c r="H375" s="130"/>
      <c r="I375" s="130"/>
      <c r="J375" s="130"/>
      <c r="K375" s="130"/>
      <c r="L375" s="130"/>
      <c r="M375" s="130"/>
      <c r="N375" s="130"/>
      <c r="O375" s="130"/>
      <c r="P375" s="130"/>
      <c r="Q375" s="130"/>
      <c r="R375" s="130"/>
      <c r="S375" s="130"/>
      <c r="T375" s="127"/>
      <c r="U375" s="127"/>
      <c r="V375" s="127"/>
      <c r="W375" s="127"/>
      <c r="X375" s="127"/>
      <c r="Y375" s="127"/>
      <c r="Z375" s="127"/>
      <c r="AA375" s="127"/>
      <c r="AB375" s="127"/>
      <c r="AC375" s="127"/>
      <c r="AD375" s="127"/>
      <c r="AE375" s="127"/>
      <c r="AF375" s="127"/>
      <c r="AG375" s="127"/>
      <c r="AH375" s="127"/>
      <c r="AI375" s="127"/>
      <c r="AJ375" s="127"/>
      <c r="AK375" s="127"/>
      <c r="AL375" s="127"/>
      <c r="AM375" s="127"/>
    </row>
    <row r="376" spans="1:39" ht="15" customHeight="1" x14ac:dyDescent="0.25">
      <c r="A376" s="130"/>
      <c r="B376" s="130"/>
      <c r="C376" s="130"/>
      <c r="D376" s="130"/>
      <c r="E376" s="130"/>
      <c r="F376" s="130"/>
      <c r="G376" s="130"/>
      <c r="H376" s="130"/>
      <c r="I376" s="130"/>
      <c r="J376" s="130"/>
      <c r="K376" s="130"/>
      <c r="L376" s="130"/>
      <c r="M376" s="130"/>
      <c r="N376" s="130"/>
      <c r="O376" s="130"/>
      <c r="P376" s="130"/>
      <c r="Q376" s="130"/>
      <c r="R376" s="130"/>
      <c r="S376" s="130"/>
      <c r="T376" s="127"/>
      <c r="U376" s="127"/>
      <c r="V376" s="127"/>
      <c r="W376" s="127"/>
      <c r="X376" s="127"/>
      <c r="Y376" s="127"/>
      <c r="Z376" s="127"/>
      <c r="AA376" s="127"/>
      <c r="AB376" s="127"/>
      <c r="AC376" s="127"/>
      <c r="AD376" s="127"/>
      <c r="AE376" s="127"/>
      <c r="AF376" s="127"/>
      <c r="AG376" s="127"/>
      <c r="AH376" s="127"/>
      <c r="AI376" s="127"/>
      <c r="AJ376" s="127"/>
      <c r="AK376" s="127"/>
      <c r="AL376" s="127"/>
      <c r="AM376" s="127"/>
    </row>
    <row r="377" spans="1:39" ht="15" customHeight="1" x14ac:dyDescent="0.25">
      <c r="A377" s="130"/>
      <c r="B377" s="130"/>
      <c r="C377" s="130"/>
      <c r="D377" s="130"/>
      <c r="E377" s="130"/>
      <c r="F377" s="130"/>
      <c r="G377" s="130"/>
      <c r="H377" s="130"/>
      <c r="I377" s="130"/>
      <c r="J377" s="130"/>
      <c r="K377" s="130"/>
      <c r="L377" s="130"/>
      <c r="M377" s="130"/>
      <c r="N377" s="130"/>
      <c r="O377" s="130"/>
      <c r="P377" s="130"/>
      <c r="Q377" s="130"/>
      <c r="R377" s="130"/>
      <c r="S377" s="130"/>
      <c r="T377" s="127"/>
      <c r="U377" s="127"/>
      <c r="V377" s="127"/>
      <c r="W377" s="127"/>
      <c r="X377" s="127"/>
      <c r="Y377" s="127"/>
      <c r="Z377" s="127"/>
      <c r="AA377" s="127"/>
      <c r="AB377" s="127"/>
      <c r="AC377" s="127"/>
      <c r="AD377" s="127"/>
      <c r="AE377" s="127"/>
      <c r="AF377" s="127"/>
      <c r="AG377" s="127"/>
      <c r="AH377" s="127"/>
      <c r="AI377" s="127"/>
      <c r="AJ377" s="127"/>
      <c r="AK377" s="127"/>
      <c r="AL377" s="127"/>
      <c r="AM377" s="127"/>
    </row>
    <row r="378" spans="1:39" ht="15" customHeight="1" x14ac:dyDescent="0.25">
      <c r="A378" s="130"/>
      <c r="B378" s="130"/>
      <c r="C378" s="130"/>
      <c r="D378" s="130"/>
      <c r="E378" s="130"/>
      <c r="F378" s="130"/>
      <c r="G378" s="130"/>
      <c r="H378" s="130"/>
      <c r="I378" s="130"/>
      <c r="J378" s="130"/>
      <c r="K378" s="130"/>
      <c r="L378" s="130"/>
      <c r="M378" s="130"/>
      <c r="N378" s="130"/>
      <c r="O378" s="130"/>
      <c r="P378" s="130"/>
      <c r="Q378" s="130"/>
      <c r="R378" s="130"/>
      <c r="S378" s="130"/>
      <c r="T378" s="127"/>
      <c r="U378" s="127"/>
      <c r="V378" s="127"/>
      <c r="W378" s="127"/>
      <c r="X378" s="127"/>
      <c r="Y378" s="127"/>
      <c r="Z378" s="127"/>
      <c r="AA378" s="127"/>
      <c r="AB378" s="127"/>
      <c r="AC378" s="127"/>
      <c r="AD378" s="127"/>
      <c r="AE378" s="127"/>
      <c r="AF378" s="127"/>
      <c r="AG378" s="127"/>
      <c r="AH378" s="127"/>
      <c r="AI378" s="127"/>
      <c r="AJ378" s="127"/>
      <c r="AK378" s="127"/>
      <c r="AL378" s="127"/>
      <c r="AM378" s="127"/>
    </row>
    <row r="379" spans="1:39" ht="15" customHeight="1" x14ac:dyDescent="0.25">
      <c r="A379" s="130"/>
      <c r="B379" s="130"/>
      <c r="C379" s="130"/>
      <c r="D379" s="130"/>
      <c r="E379" s="130"/>
      <c r="F379" s="130"/>
      <c r="G379" s="130"/>
      <c r="H379" s="130"/>
      <c r="I379" s="130"/>
      <c r="J379" s="130"/>
      <c r="K379" s="130"/>
      <c r="L379" s="130"/>
      <c r="M379" s="130"/>
      <c r="N379" s="130"/>
      <c r="O379" s="130"/>
      <c r="P379" s="130"/>
      <c r="Q379" s="130"/>
      <c r="R379" s="130"/>
      <c r="S379" s="130"/>
      <c r="T379" s="127"/>
      <c r="U379" s="127"/>
      <c r="V379" s="127"/>
      <c r="W379" s="127"/>
      <c r="X379" s="127"/>
      <c r="Y379" s="127"/>
      <c r="Z379" s="127"/>
      <c r="AA379" s="127"/>
      <c r="AB379" s="127"/>
      <c r="AC379" s="127"/>
      <c r="AD379" s="127"/>
      <c r="AE379" s="127"/>
      <c r="AF379" s="127"/>
      <c r="AG379" s="127"/>
      <c r="AH379" s="127"/>
      <c r="AI379" s="127"/>
      <c r="AJ379" s="127"/>
      <c r="AK379" s="127"/>
      <c r="AL379" s="127"/>
      <c r="AM379" s="127"/>
    </row>
    <row r="380" spans="1:39" ht="15" customHeight="1" x14ac:dyDescent="0.25">
      <c r="A380" s="130"/>
      <c r="B380" s="130"/>
      <c r="C380" s="130"/>
      <c r="D380" s="130"/>
      <c r="E380" s="130"/>
      <c r="F380" s="130"/>
      <c r="G380" s="130"/>
      <c r="H380" s="130"/>
      <c r="I380" s="130"/>
      <c r="J380" s="130"/>
      <c r="K380" s="130"/>
      <c r="L380" s="130"/>
      <c r="M380" s="130"/>
      <c r="N380" s="130"/>
      <c r="O380" s="130"/>
      <c r="P380" s="130"/>
      <c r="Q380" s="130"/>
      <c r="R380" s="130"/>
      <c r="S380" s="130"/>
      <c r="T380" s="127"/>
      <c r="U380" s="127"/>
      <c r="V380" s="127"/>
      <c r="W380" s="127"/>
      <c r="X380" s="127"/>
      <c r="Y380" s="127"/>
      <c r="Z380" s="127"/>
      <c r="AA380" s="127"/>
      <c r="AB380" s="127"/>
      <c r="AC380" s="127"/>
      <c r="AD380" s="127"/>
      <c r="AE380" s="127"/>
      <c r="AF380" s="127"/>
      <c r="AG380" s="127"/>
      <c r="AH380" s="127"/>
      <c r="AI380" s="127"/>
      <c r="AJ380" s="127"/>
      <c r="AK380" s="127"/>
      <c r="AL380" s="127"/>
      <c r="AM380" s="127"/>
    </row>
    <row r="381" spans="1:39" ht="15" customHeight="1" x14ac:dyDescent="0.25">
      <c r="A381" s="130"/>
      <c r="B381" s="130"/>
      <c r="C381" s="130"/>
      <c r="D381" s="130"/>
      <c r="E381" s="130"/>
      <c r="F381" s="130"/>
      <c r="G381" s="130"/>
      <c r="H381" s="130"/>
      <c r="I381" s="130"/>
      <c r="J381" s="130"/>
      <c r="K381" s="130"/>
      <c r="L381" s="130"/>
      <c r="M381" s="130"/>
      <c r="N381" s="130"/>
      <c r="O381" s="130"/>
      <c r="P381" s="130"/>
      <c r="Q381" s="130"/>
      <c r="R381" s="130"/>
      <c r="S381" s="130"/>
      <c r="T381" s="127"/>
      <c r="U381" s="127"/>
      <c r="V381" s="127"/>
      <c r="W381" s="127"/>
      <c r="X381" s="127"/>
      <c r="Y381" s="127"/>
      <c r="Z381" s="127"/>
      <c r="AA381" s="127"/>
      <c r="AB381" s="127"/>
      <c r="AC381" s="127"/>
      <c r="AD381" s="127"/>
      <c r="AE381" s="127"/>
      <c r="AF381" s="127"/>
      <c r="AG381" s="127"/>
      <c r="AH381" s="127"/>
      <c r="AI381" s="127"/>
      <c r="AJ381" s="127"/>
      <c r="AK381" s="127"/>
      <c r="AL381" s="127"/>
      <c r="AM381" s="127"/>
    </row>
    <row r="382" spans="1:39" ht="15" customHeight="1" x14ac:dyDescent="0.25">
      <c r="A382" s="130"/>
      <c r="B382" s="130"/>
      <c r="C382" s="130"/>
      <c r="D382" s="130"/>
      <c r="E382" s="130"/>
      <c r="F382" s="130"/>
      <c r="G382" s="130"/>
      <c r="H382" s="130"/>
      <c r="I382" s="130"/>
      <c r="J382" s="130"/>
      <c r="K382" s="130"/>
      <c r="L382" s="130"/>
      <c r="M382" s="130"/>
      <c r="N382" s="130"/>
      <c r="O382" s="130"/>
      <c r="P382" s="130"/>
      <c r="Q382" s="130"/>
      <c r="R382" s="130"/>
      <c r="S382" s="130"/>
      <c r="T382" s="127"/>
      <c r="U382" s="127"/>
      <c r="V382" s="127"/>
      <c r="W382" s="127"/>
      <c r="X382" s="127"/>
      <c r="Y382" s="127"/>
      <c r="Z382" s="127"/>
      <c r="AA382" s="127"/>
      <c r="AB382" s="127"/>
      <c r="AC382" s="127"/>
      <c r="AD382" s="127"/>
      <c r="AE382" s="127"/>
      <c r="AF382" s="127"/>
      <c r="AG382" s="127"/>
      <c r="AH382" s="127"/>
      <c r="AI382" s="127"/>
      <c r="AJ382" s="127"/>
      <c r="AK382" s="127"/>
      <c r="AL382" s="127"/>
      <c r="AM382" s="127"/>
    </row>
    <row r="383" spans="1:39" ht="15" customHeight="1" x14ac:dyDescent="0.25">
      <c r="A383" s="130"/>
      <c r="B383" s="130"/>
      <c r="C383" s="130"/>
      <c r="D383" s="130"/>
      <c r="E383" s="130"/>
      <c r="F383" s="130"/>
      <c r="G383" s="130"/>
      <c r="H383" s="130"/>
      <c r="I383" s="130"/>
      <c r="J383" s="130"/>
      <c r="K383" s="130"/>
      <c r="L383" s="130"/>
      <c r="M383" s="130"/>
      <c r="N383" s="130"/>
      <c r="O383" s="130"/>
      <c r="P383" s="130"/>
      <c r="Q383" s="130"/>
      <c r="R383" s="130"/>
      <c r="S383" s="130"/>
      <c r="T383" s="127"/>
      <c r="U383" s="127"/>
      <c r="V383" s="127"/>
      <c r="W383" s="127"/>
      <c r="X383" s="127"/>
      <c r="Y383" s="127"/>
      <c r="Z383" s="127"/>
      <c r="AA383" s="127"/>
      <c r="AB383" s="127"/>
      <c r="AC383" s="127"/>
      <c r="AD383" s="127"/>
      <c r="AE383" s="127"/>
      <c r="AF383" s="127"/>
      <c r="AG383" s="127"/>
      <c r="AH383" s="127"/>
      <c r="AI383" s="127"/>
      <c r="AJ383" s="127"/>
      <c r="AK383" s="127"/>
      <c r="AL383" s="127"/>
      <c r="AM383" s="127"/>
    </row>
    <row r="384" spans="1:39" ht="15" customHeight="1" x14ac:dyDescent="0.25">
      <c r="A384" s="130"/>
      <c r="B384" s="130"/>
      <c r="C384" s="130"/>
      <c r="D384" s="130"/>
      <c r="E384" s="130"/>
      <c r="F384" s="130"/>
      <c r="G384" s="130"/>
      <c r="H384" s="130"/>
      <c r="I384" s="130"/>
      <c r="J384" s="130"/>
      <c r="K384" s="130"/>
      <c r="L384" s="130"/>
      <c r="M384" s="130"/>
      <c r="N384" s="130"/>
      <c r="O384" s="130"/>
      <c r="P384" s="130"/>
      <c r="Q384" s="130"/>
      <c r="R384" s="130"/>
      <c r="S384" s="130"/>
      <c r="T384" s="127"/>
      <c r="U384" s="127"/>
      <c r="V384" s="127"/>
      <c r="W384" s="127"/>
      <c r="X384" s="127"/>
      <c r="Y384" s="127"/>
      <c r="Z384" s="127"/>
      <c r="AA384" s="127"/>
      <c r="AB384" s="127"/>
      <c r="AC384" s="127"/>
      <c r="AD384" s="127"/>
      <c r="AE384" s="127"/>
      <c r="AF384" s="127"/>
      <c r="AG384" s="127"/>
      <c r="AH384" s="127"/>
      <c r="AI384" s="127"/>
      <c r="AJ384" s="127"/>
      <c r="AK384" s="127"/>
      <c r="AL384" s="127"/>
      <c r="AM384" s="127"/>
    </row>
    <row r="385" spans="1:39" ht="15" customHeight="1" x14ac:dyDescent="0.25">
      <c r="A385" s="130"/>
      <c r="B385" s="130"/>
      <c r="C385" s="130"/>
      <c r="D385" s="130"/>
      <c r="E385" s="130"/>
      <c r="F385" s="130"/>
      <c r="G385" s="130"/>
      <c r="H385" s="130"/>
      <c r="I385" s="130"/>
      <c r="J385" s="130"/>
      <c r="K385" s="130"/>
      <c r="L385" s="130"/>
      <c r="M385" s="130"/>
      <c r="N385" s="130"/>
      <c r="O385" s="130"/>
      <c r="P385" s="130"/>
      <c r="Q385" s="130"/>
      <c r="R385" s="130"/>
      <c r="S385" s="130"/>
      <c r="T385" s="127"/>
      <c r="U385" s="127"/>
      <c r="V385" s="127"/>
      <c r="W385" s="127"/>
      <c r="X385" s="127"/>
      <c r="Y385" s="127"/>
      <c r="Z385" s="127"/>
      <c r="AA385" s="127"/>
      <c r="AB385" s="127"/>
      <c r="AC385" s="127"/>
      <c r="AD385" s="127"/>
      <c r="AE385" s="127"/>
      <c r="AF385" s="127"/>
      <c r="AG385" s="127"/>
      <c r="AH385" s="127"/>
      <c r="AI385" s="127"/>
      <c r="AJ385" s="127"/>
      <c r="AK385" s="127"/>
      <c r="AL385" s="127"/>
      <c r="AM385" s="127"/>
    </row>
    <row r="386" spans="1:39" ht="15" customHeight="1" x14ac:dyDescent="0.25">
      <c r="A386" s="130"/>
      <c r="B386" s="130"/>
      <c r="C386" s="130"/>
      <c r="D386" s="130"/>
      <c r="E386" s="130"/>
      <c r="F386" s="130"/>
      <c r="G386" s="130"/>
      <c r="H386" s="130"/>
      <c r="I386" s="130"/>
      <c r="J386" s="130"/>
      <c r="K386" s="130"/>
      <c r="L386" s="130"/>
      <c r="M386" s="130"/>
      <c r="N386" s="130"/>
      <c r="O386" s="130"/>
      <c r="P386" s="130"/>
      <c r="Q386" s="130"/>
      <c r="R386" s="130"/>
      <c r="S386" s="130"/>
      <c r="T386" s="127"/>
      <c r="U386" s="127"/>
      <c r="V386" s="127"/>
      <c r="W386" s="127"/>
      <c r="X386" s="127"/>
      <c r="Y386" s="127"/>
      <c r="Z386" s="127"/>
      <c r="AA386" s="127"/>
      <c r="AB386" s="127"/>
      <c r="AC386" s="127"/>
      <c r="AD386" s="127"/>
      <c r="AE386" s="127"/>
      <c r="AF386" s="127"/>
      <c r="AG386" s="127"/>
      <c r="AH386" s="127"/>
      <c r="AI386" s="127"/>
      <c r="AJ386" s="127"/>
      <c r="AK386" s="127"/>
      <c r="AL386" s="127"/>
      <c r="AM386" s="127"/>
    </row>
    <row r="387" spans="1:39" ht="15" customHeight="1" x14ac:dyDescent="0.25">
      <c r="A387" s="130"/>
      <c r="B387" s="130"/>
      <c r="C387" s="130"/>
      <c r="D387" s="130"/>
      <c r="E387" s="130"/>
      <c r="F387" s="130"/>
      <c r="G387" s="130"/>
      <c r="H387" s="130"/>
      <c r="I387" s="130"/>
      <c r="J387" s="130"/>
      <c r="K387" s="130"/>
      <c r="L387" s="130"/>
      <c r="M387" s="130"/>
      <c r="N387" s="130"/>
      <c r="O387" s="130"/>
      <c r="P387" s="130"/>
      <c r="Q387" s="130"/>
      <c r="R387" s="130"/>
      <c r="S387" s="130"/>
      <c r="T387" s="127"/>
      <c r="U387" s="127"/>
      <c r="V387" s="127"/>
      <c r="W387" s="127"/>
      <c r="X387" s="127"/>
      <c r="Y387" s="127"/>
      <c r="Z387" s="127"/>
      <c r="AA387" s="127"/>
      <c r="AB387" s="127"/>
      <c r="AC387" s="127"/>
      <c r="AD387" s="127"/>
      <c r="AE387" s="127"/>
      <c r="AF387" s="127"/>
      <c r="AG387" s="127"/>
      <c r="AH387" s="127"/>
      <c r="AI387" s="127"/>
      <c r="AJ387" s="127"/>
      <c r="AK387" s="127"/>
      <c r="AL387" s="127"/>
      <c r="AM387" s="127"/>
    </row>
    <row r="388" spans="1:39" ht="15" customHeight="1" x14ac:dyDescent="0.25">
      <c r="A388" s="130"/>
      <c r="B388" s="130"/>
      <c r="C388" s="130"/>
      <c r="D388" s="130"/>
      <c r="E388" s="130"/>
      <c r="F388" s="130"/>
      <c r="G388" s="130"/>
      <c r="H388" s="130"/>
      <c r="I388" s="130"/>
      <c r="J388" s="130"/>
      <c r="K388" s="130"/>
      <c r="L388" s="130"/>
      <c r="M388" s="130"/>
      <c r="N388" s="130"/>
      <c r="O388" s="130"/>
      <c r="P388" s="130"/>
      <c r="Q388" s="130"/>
      <c r="R388" s="130"/>
      <c r="S388" s="130"/>
      <c r="T388" s="127"/>
      <c r="U388" s="127"/>
      <c r="V388" s="127"/>
      <c r="W388" s="127"/>
      <c r="X388" s="127"/>
      <c r="Y388" s="127"/>
      <c r="Z388" s="127"/>
      <c r="AA388" s="127"/>
      <c r="AB388" s="127"/>
      <c r="AC388" s="127"/>
      <c r="AD388" s="127"/>
      <c r="AE388" s="127"/>
      <c r="AF388" s="127"/>
      <c r="AG388" s="127"/>
      <c r="AH388" s="127"/>
      <c r="AI388" s="127"/>
      <c r="AJ388" s="127"/>
      <c r="AK388" s="127"/>
      <c r="AL388" s="127"/>
      <c r="AM388" s="127"/>
    </row>
    <row r="389" spans="1:39" ht="15" customHeight="1" x14ac:dyDescent="0.25">
      <c r="A389" s="130"/>
      <c r="B389" s="130"/>
      <c r="C389" s="130"/>
      <c r="D389" s="130"/>
      <c r="E389" s="130"/>
      <c r="F389" s="130"/>
      <c r="G389" s="130"/>
      <c r="H389" s="130"/>
      <c r="I389" s="130"/>
      <c r="J389" s="130"/>
      <c r="K389" s="130"/>
      <c r="L389" s="130"/>
      <c r="M389" s="130"/>
      <c r="N389" s="130"/>
      <c r="O389" s="130"/>
      <c r="P389" s="130"/>
      <c r="Q389" s="130"/>
      <c r="R389" s="130"/>
      <c r="S389" s="130"/>
      <c r="T389" s="127"/>
      <c r="U389" s="127"/>
      <c r="V389" s="127"/>
      <c r="W389" s="127"/>
      <c r="X389" s="127"/>
      <c r="Y389" s="127"/>
      <c r="Z389" s="127"/>
      <c r="AA389" s="127"/>
      <c r="AB389" s="127"/>
      <c r="AC389" s="127"/>
      <c r="AD389" s="127"/>
      <c r="AE389" s="127"/>
      <c r="AF389" s="127"/>
      <c r="AG389" s="127"/>
      <c r="AH389" s="127"/>
      <c r="AI389" s="127"/>
      <c r="AJ389" s="127"/>
      <c r="AK389" s="127"/>
      <c r="AL389" s="127"/>
      <c r="AM389" s="127"/>
    </row>
    <row r="390" spans="1:39" ht="15" customHeight="1" x14ac:dyDescent="0.25">
      <c r="A390" s="130"/>
      <c r="B390" s="130"/>
      <c r="C390" s="130"/>
      <c r="D390" s="130"/>
      <c r="E390" s="130"/>
      <c r="F390" s="130"/>
      <c r="G390" s="130"/>
      <c r="H390" s="130"/>
      <c r="I390" s="130"/>
      <c r="J390" s="130"/>
      <c r="K390" s="130"/>
      <c r="L390" s="130"/>
      <c r="M390" s="130"/>
      <c r="N390" s="130"/>
      <c r="O390" s="130"/>
      <c r="P390" s="130"/>
      <c r="Q390" s="130"/>
      <c r="R390" s="130"/>
      <c r="S390" s="130"/>
      <c r="T390" s="127"/>
      <c r="U390" s="127"/>
      <c r="V390" s="127"/>
      <c r="W390" s="127"/>
      <c r="X390" s="127"/>
      <c r="Y390" s="127"/>
      <c r="Z390" s="127"/>
      <c r="AA390" s="127"/>
      <c r="AB390" s="127"/>
      <c r="AC390" s="127"/>
      <c r="AD390" s="127"/>
      <c r="AE390" s="127"/>
      <c r="AF390" s="127"/>
      <c r="AG390" s="127"/>
      <c r="AH390" s="127"/>
      <c r="AI390" s="127"/>
      <c r="AJ390" s="127"/>
      <c r="AK390" s="127"/>
      <c r="AL390" s="127"/>
      <c r="AM390" s="127"/>
    </row>
    <row r="391" spans="1:39" ht="15" customHeight="1" x14ac:dyDescent="0.25">
      <c r="A391" s="130"/>
      <c r="B391" s="130"/>
      <c r="C391" s="130"/>
      <c r="D391" s="130"/>
      <c r="E391" s="130"/>
      <c r="F391" s="130"/>
      <c r="G391" s="130"/>
      <c r="H391" s="130"/>
      <c r="I391" s="130"/>
      <c r="J391" s="130"/>
      <c r="K391" s="130"/>
      <c r="L391" s="130"/>
      <c r="M391" s="130"/>
      <c r="N391" s="130"/>
      <c r="O391" s="130"/>
      <c r="P391" s="130"/>
      <c r="Q391" s="130"/>
      <c r="R391" s="130"/>
      <c r="S391" s="130"/>
      <c r="T391" s="127"/>
      <c r="U391" s="127"/>
      <c r="V391" s="127"/>
      <c r="W391" s="127"/>
      <c r="X391" s="127"/>
      <c r="Y391" s="127"/>
      <c r="Z391" s="127"/>
      <c r="AA391" s="127"/>
      <c r="AB391" s="127"/>
      <c r="AC391" s="127"/>
      <c r="AD391" s="127"/>
      <c r="AE391" s="127"/>
      <c r="AF391" s="127"/>
      <c r="AG391" s="127"/>
      <c r="AH391" s="127"/>
      <c r="AI391" s="127"/>
      <c r="AJ391" s="127"/>
      <c r="AK391" s="127"/>
      <c r="AL391" s="127"/>
      <c r="AM391" s="127"/>
    </row>
    <row r="392" spans="1:39" ht="15" customHeight="1" x14ac:dyDescent="0.25">
      <c r="A392" s="130"/>
      <c r="B392" s="130"/>
      <c r="C392" s="130"/>
      <c r="D392" s="130"/>
      <c r="E392" s="130"/>
      <c r="F392" s="130"/>
      <c r="G392" s="130"/>
      <c r="H392" s="130"/>
      <c r="I392" s="130"/>
      <c r="J392" s="130"/>
      <c r="K392" s="130"/>
      <c r="L392" s="130"/>
      <c r="M392" s="130"/>
      <c r="N392" s="130"/>
      <c r="O392" s="130"/>
      <c r="P392" s="130"/>
      <c r="Q392" s="130"/>
      <c r="R392" s="130"/>
      <c r="S392" s="130"/>
      <c r="T392" s="127"/>
      <c r="U392" s="127"/>
      <c r="V392" s="127"/>
      <c r="W392" s="127"/>
      <c r="X392" s="127"/>
      <c r="Y392" s="127"/>
      <c r="Z392" s="127"/>
      <c r="AA392" s="127"/>
      <c r="AB392" s="127"/>
      <c r="AC392" s="127"/>
      <c r="AD392" s="127"/>
      <c r="AE392" s="127"/>
      <c r="AF392" s="127"/>
      <c r="AG392" s="127"/>
      <c r="AH392" s="127"/>
      <c r="AI392" s="127"/>
      <c r="AJ392" s="127"/>
      <c r="AK392" s="127"/>
      <c r="AL392" s="127"/>
      <c r="AM392" s="127"/>
    </row>
    <row r="393" spans="1:39" ht="15" customHeight="1" x14ac:dyDescent="0.25">
      <c r="A393" s="130"/>
      <c r="B393" s="130"/>
      <c r="C393" s="130"/>
      <c r="D393" s="130"/>
      <c r="E393" s="130"/>
      <c r="F393" s="130"/>
      <c r="G393" s="130"/>
      <c r="H393" s="130"/>
      <c r="I393" s="130"/>
      <c r="J393" s="130"/>
      <c r="K393" s="130"/>
      <c r="L393" s="130"/>
      <c r="M393" s="130"/>
      <c r="N393" s="130"/>
      <c r="O393" s="130"/>
      <c r="P393" s="130"/>
      <c r="Q393" s="130"/>
      <c r="R393" s="130"/>
      <c r="S393" s="130"/>
      <c r="T393" s="127"/>
      <c r="U393" s="127"/>
      <c r="V393" s="127"/>
      <c r="W393" s="127"/>
      <c r="X393" s="127"/>
      <c r="Y393" s="127"/>
      <c r="Z393" s="127"/>
      <c r="AA393" s="127"/>
      <c r="AB393" s="127"/>
      <c r="AC393" s="127"/>
      <c r="AD393" s="127"/>
      <c r="AE393" s="127"/>
      <c r="AF393" s="127"/>
      <c r="AG393" s="127"/>
      <c r="AH393" s="127"/>
      <c r="AI393" s="127"/>
      <c r="AJ393" s="127"/>
      <c r="AK393" s="127"/>
      <c r="AL393" s="127"/>
      <c r="AM393" s="127"/>
    </row>
    <row r="394" spans="1:39" ht="15" customHeight="1" x14ac:dyDescent="0.25">
      <c r="A394" s="130"/>
      <c r="B394" s="130"/>
      <c r="C394" s="130"/>
      <c r="D394" s="130"/>
      <c r="E394" s="130"/>
      <c r="F394" s="130"/>
      <c r="G394" s="130"/>
      <c r="H394" s="130"/>
      <c r="I394" s="130"/>
      <c r="J394" s="130"/>
      <c r="K394" s="130"/>
      <c r="L394" s="130"/>
      <c r="M394" s="130"/>
      <c r="N394" s="130"/>
      <c r="O394" s="130"/>
      <c r="P394" s="130"/>
      <c r="Q394" s="130"/>
      <c r="R394" s="130"/>
      <c r="S394" s="130"/>
      <c r="T394" s="127"/>
      <c r="U394" s="127"/>
      <c r="V394" s="127"/>
      <c r="W394" s="127"/>
      <c r="X394" s="127"/>
      <c r="Y394" s="127"/>
      <c r="Z394" s="127"/>
      <c r="AA394" s="127"/>
      <c r="AB394" s="127"/>
      <c r="AC394" s="127"/>
      <c r="AD394" s="127"/>
      <c r="AE394" s="127"/>
      <c r="AF394" s="127"/>
      <c r="AG394" s="127"/>
      <c r="AH394" s="127"/>
      <c r="AI394" s="127"/>
      <c r="AJ394" s="127"/>
      <c r="AK394" s="127"/>
      <c r="AL394" s="127"/>
      <c r="AM394" s="127"/>
    </row>
    <row r="395" spans="1:39" ht="15" customHeight="1" x14ac:dyDescent="0.25">
      <c r="A395" s="130"/>
      <c r="B395" s="130"/>
      <c r="C395" s="130"/>
      <c r="D395" s="130"/>
      <c r="E395" s="130"/>
      <c r="F395" s="130"/>
      <c r="G395" s="130"/>
      <c r="H395" s="130"/>
      <c r="I395" s="130"/>
      <c r="J395" s="130"/>
      <c r="K395" s="130"/>
      <c r="L395" s="130"/>
      <c r="M395" s="130"/>
      <c r="N395" s="130"/>
      <c r="O395" s="130"/>
      <c r="P395" s="130"/>
      <c r="Q395" s="130"/>
      <c r="R395" s="130"/>
      <c r="S395" s="130"/>
      <c r="T395" s="127"/>
      <c r="U395" s="127"/>
      <c r="V395" s="127"/>
      <c r="W395" s="127"/>
      <c r="X395" s="127"/>
      <c r="Y395" s="127"/>
      <c r="Z395" s="127"/>
      <c r="AA395" s="127"/>
      <c r="AB395" s="127"/>
      <c r="AC395" s="127"/>
      <c r="AD395" s="127"/>
      <c r="AE395" s="127"/>
      <c r="AF395" s="127"/>
      <c r="AG395" s="127"/>
      <c r="AH395" s="127"/>
      <c r="AI395" s="127"/>
      <c r="AJ395" s="127"/>
      <c r="AK395" s="127"/>
      <c r="AL395" s="127"/>
      <c r="AM395" s="127"/>
    </row>
    <row r="396" spans="1:39" ht="15" customHeight="1" x14ac:dyDescent="0.25">
      <c r="A396" s="130"/>
      <c r="B396" s="130"/>
      <c r="C396" s="130"/>
      <c r="D396" s="130"/>
      <c r="E396" s="130"/>
      <c r="F396" s="130"/>
      <c r="G396" s="130"/>
      <c r="H396" s="130"/>
      <c r="I396" s="130"/>
      <c r="J396" s="130"/>
      <c r="K396" s="130"/>
      <c r="L396" s="130"/>
      <c r="M396" s="130"/>
      <c r="N396" s="130"/>
      <c r="O396" s="130"/>
      <c r="P396" s="130"/>
      <c r="Q396" s="130"/>
      <c r="R396" s="130"/>
      <c r="S396" s="130"/>
      <c r="T396" s="127"/>
      <c r="U396" s="127"/>
      <c r="V396" s="127"/>
      <c r="W396" s="127"/>
      <c r="X396" s="127"/>
      <c r="Y396" s="127"/>
      <c r="Z396" s="127"/>
      <c r="AA396" s="127"/>
      <c r="AB396" s="127"/>
      <c r="AC396" s="127"/>
      <c r="AD396" s="127"/>
      <c r="AE396" s="127"/>
      <c r="AF396" s="127"/>
      <c r="AG396" s="127"/>
      <c r="AH396" s="127"/>
      <c r="AI396" s="127"/>
      <c r="AJ396" s="127"/>
      <c r="AK396" s="127"/>
      <c r="AL396" s="127"/>
      <c r="AM396" s="127"/>
    </row>
    <row r="397" spans="1:39" ht="15" customHeight="1" x14ac:dyDescent="0.25">
      <c r="A397" s="130"/>
      <c r="B397" s="130"/>
      <c r="C397" s="130"/>
      <c r="D397" s="130"/>
      <c r="E397" s="130"/>
      <c r="F397" s="130"/>
      <c r="G397" s="130"/>
      <c r="H397" s="130"/>
      <c r="I397" s="130"/>
      <c r="J397" s="130"/>
      <c r="K397" s="130"/>
      <c r="L397" s="130"/>
      <c r="M397" s="130"/>
      <c r="N397" s="130"/>
      <c r="O397" s="130"/>
      <c r="P397" s="130"/>
      <c r="Q397" s="130"/>
      <c r="R397" s="130"/>
      <c r="S397" s="130"/>
      <c r="T397" s="127"/>
      <c r="U397" s="127"/>
      <c r="V397" s="127"/>
      <c r="W397" s="127"/>
      <c r="X397" s="127"/>
      <c r="Y397" s="127"/>
      <c r="Z397" s="127"/>
      <c r="AA397" s="127"/>
      <c r="AB397" s="127"/>
      <c r="AC397" s="127"/>
      <c r="AD397" s="127"/>
      <c r="AE397" s="127"/>
      <c r="AF397" s="127"/>
      <c r="AG397" s="127"/>
      <c r="AH397" s="127"/>
      <c r="AI397" s="127"/>
      <c r="AJ397" s="127"/>
      <c r="AK397" s="127"/>
      <c r="AL397" s="127"/>
      <c r="AM397" s="127"/>
    </row>
    <row r="398" spans="1:39" ht="15" customHeight="1" x14ac:dyDescent="0.25">
      <c r="A398" s="130"/>
      <c r="B398" s="130"/>
      <c r="C398" s="130"/>
      <c r="D398" s="130"/>
      <c r="E398" s="130"/>
      <c r="F398" s="130"/>
      <c r="G398" s="130"/>
      <c r="H398" s="130"/>
      <c r="I398" s="130"/>
      <c r="J398" s="130"/>
      <c r="K398" s="130"/>
      <c r="L398" s="130"/>
      <c r="M398" s="130"/>
      <c r="N398" s="130"/>
      <c r="O398" s="130"/>
      <c r="P398" s="130"/>
      <c r="Q398" s="130"/>
      <c r="R398" s="130"/>
      <c r="S398" s="130"/>
      <c r="T398" s="127"/>
      <c r="U398" s="127"/>
      <c r="V398" s="127"/>
      <c r="W398" s="127"/>
      <c r="X398" s="127"/>
      <c r="Y398" s="127"/>
      <c r="Z398" s="127"/>
      <c r="AA398" s="127"/>
      <c r="AB398" s="127"/>
      <c r="AC398" s="127"/>
      <c r="AD398" s="127"/>
      <c r="AE398" s="127"/>
      <c r="AF398" s="127"/>
      <c r="AG398" s="127"/>
      <c r="AH398" s="127"/>
      <c r="AI398" s="127"/>
      <c r="AJ398" s="127"/>
      <c r="AK398" s="127"/>
      <c r="AL398" s="127"/>
      <c r="AM398" s="127"/>
    </row>
    <row r="399" spans="1:39" ht="15" customHeight="1" x14ac:dyDescent="0.25">
      <c r="A399" s="130"/>
      <c r="B399" s="130"/>
      <c r="C399" s="130"/>
      <c r="D399" s="130"/>
      <c r="E399" s="130"/>
      <c r="F399" s="130"/>
      <c r="G399" s="130"/>
      <c r="H399" s="130"/>
      <c r="I399" s="130"/>
      <c r="J399" s="130"/>
      <c r="K399" s="130"/>
      <c r="L399" s="130"/>
      <c r="M399" s="130"/>
      <c r="N399" s="130"/>
      <c r="O399" s="130"/>
      <c r="P399" s="130"/>
      <c r="Q399" s="130"/>
      <c r="R399" s="130"/>
      <c r="S399" s="130"/>
      <c r="T399" s="127"/>
      <c r="U399" s="127"/>
      <c r="V399" s="127"/>
      <c r="W399" s="127"/>
      <c r="X399" s="127"/>
      <c r="Y399" s="127"/>
      <c r="Z399" s="127"/>
      <c r="AA399" s="127"/>
      <c r="AB399" s="127"/>
      <c r="AC399" s="127"/>
      <c r="AD399" s="127"/>
      <c r="AE399" s="127"/>
      <c r="AF399" s="127"/>
      <c r="AG399" s="127"/>
      <c r="AH399" s="127"/>
      <c r="AI399" s="127"/>
      <c r="AJ399" s="127"/>
      <c r="AK399" s="127"/>
      <c r="AL399" s="127"/>
      <c r="AM399" s="127"/>
    </row>
    <row r="400" spans="1:39" ht="15" customHeight="1" x14ac:dyDescent="0.25">
      <c r="A400" s="130"/>
      <c r="B400" s="130"/>
      <c r="C400" s="130"/>
      <c r="D400" s="130"/>
      <c r="E400" s="130"/>
      <c r="F400" s="130"/>
      <c r="G400" s="130"/>
      <c r="H400" s="130"/>
      <c r="I400" s="130"/>
      <c r="J400" s="130"/>
      <c r="K400" s="130"/>
      <c r="L400" s="130"/>
      <c r="M400" s="130"/>
      <c r="N400" s="130"/>
      <c r="O400" s="130"/>
      <c r="P400" s="130"/>
      <c r="Q400" s="130"/>
      <c r="R400" s="130"/>
      <c r="S400" s="130"/>
      <c r="T400" s="127"/>
      <c r="U400" s="127"/>
      <c r="V400" s="127"/>
      <c r="W400" s="127"/>
      <c r="X400" s="127"/>
      <c r="Y400" s="127"/>
      <c r="Z400" s="127"/>
      <c r="AA400" s="127"/>
      <c r="AB400" s="127"/>
      <c r="AC400" s="127"/>
      <c r="AD400" s="127"/>
      <c r="AE400" s="127"/>
      <c r="AF400" s="127"/>
      <c r="AG400" s="127"/>
      <c r="AH400" s="127"/>
      <c r="AI400" s="127"/>
      <c r="AJ400" s="127"/>
      <c r="AK400" s="127"/>
      <c r="AL400" s="127"/>
      <c r="AM400" s="127"/>
    </row>
    <row r="401" spans="1:39" ht="15" customHeight="1" x14ac:dyDescent="0.25">
      <c r="A401" s="130"/>
      <c r="B401" s="130"/>
      <c r="C401" s="130"/>
      <c r="D401" s="130"/>
      <c r="E401" s="130"/>
      <c r="F401" s="130"/>
      <c r="G401" s="130"/>
      <c r="H401" s="130"/>
      <c r="I401" s="130"/>
      <c r="J401" s="130"/>
      <c r="K401" s="130"/>
      <c r="L401" s="130"/>
      <c r="M401" s="130"/>
      <c r="N401" s="130"/>
      <c r="O401" s="130"/>
      <c r="P401" s="130"/>
      <c r="Q401" s="130"/>
      <c r="R401" s="130"/>
      <c r="S401" s="130"/>
      <c r="T401" s="127"/>
      <c r="U401" s="127"/>
      <c r="V401" s="127"/>
      <c r="W401" s="127"/>
      <c r="X401" s="127"/>
      <c r="Y401" s="127"/>
      <c r="Z401" s="127"/>
      <c r="AA401" s="127"/>
      <c r="AB401" s="127"/>
      <c r="AC401" s="127"/>
      <c r="AD401" s="127"/>
      <c r="AE401" s="127"/>
      <c r="AF401" s="127"/>
      <c r="AG401" s="127"/>
      <c r="AH401" s="127"/>
      <c r="AI401" s="127"/>
      <c r="AJ401" s="127"/>
      <c r="AK401" s="127"/>
      <c r="AL401" s="127"/>
      <c r="AM401" s="127"/>
    </row>
    <row r="402" spans="1:39" ht="15" customHeight="1" x14ac:dyDescent="0.25">
      <c r="A402" s="130"/>
      <c r="B402" s="130"/>
      <c r="C402" s="130"/>
      <c r="D402" s="130"/>
      <c r="E402" s="130"/>
      <c r="F402" s="130"/>
      <c r="G402" s="130"/>
      <c r="H402" s="130"/>
      <c r="I402" s="130"/>
      <c r="J402" s="130"/>
      <c r="K402" s="130"/>
      <c r="L402" s="130"/>
      <c r="M402" s="130"/>
      <c r="N402" s="130"/>
      <c r="O402" s="130"/>
      <c r="P402" s="130"/>
      <c r="Q402" s="130"/>
      <c r="R402" s="130"/>
      <c r="S402" s="130"/>
      <c r="T402" s="127"/>
      <c r="U402" s="127"/>
      <c r="V402" s="127"/>
      <c r="W402" s="127"/>
      <c r="X402" s="127"/>
      <c r="Y402" s="127"/>
      <c r="Z402" s="127"/>
      <c r="AA402" s="127"/>
      <c r="AB402" s="127"/>
      <c r="AC402" s="127"/>
      <c r="AD402" s="127"/>
      <c r="AE402" s="127"/>
      <c r="AF402" s="127"/>
      <c r="AG402" s="127"/>
      <c r="AH402" s="127"/>
      <c r="AI402" s="127"/>
      <c r="AJ402" s="127"/>
      <c r="AK402" s="127"/>
      <c r="AL402" s="127"/>
      <c r="AM402" s="127"/>
    </row>
    <row r="403" spans="1:39" ht="15" customHeight="1" x14ac:dyDescent="0.25">
      <c r="A403" s="130"/>
      <c r="B403" s="130"/>
      <c r="C403" s="130"/>
      <c r="D403" s="130"/>
      <c r="E403" s="130"/>
      <c r="F403" s="130"/>
      <c r="G403" s="130"/>
      <c r="H403" s="130"/>
      <c r="I403" s="130"/>
      <c r="J403" s="130"/>
      <c r="K403" s="130"/>
      <c r="L403" s="130"/>
      <c r="M403" s="130"/>
      <c r="N403" s="130"/>
      <c r="O403" s="130"/>
      <c r="P403" s="130"/>
      <c r="Q403" s="130"/>
      <c r="R403" s="130"/>
      <c r="S403" s="130"/>
      <c r="T403" s="127"/>
      <c r="U403" s="127"/>
      <c r="V403" s="127"/>
      <c r="W403" s="127"/>
      <c r="X403" s="127"/>
      <c r="Y403" s="127"/>
      <c r="Z403" s="127"/>
      <c r="AA403" s="127"/>
      <c r="AB403" s="127"/>
      <c r="AC403" s="127"/>
      <c r="AD403" s="127"/>
      <c r="AE403" s="127"/>
      <c r="AF403" s="127"/>
      <c r="AG403" s="127"/>
      <c r="AH403" s="127"/>
      <c r="AI403" s="127"/>
      <c r="AJ403" s="127"/>
      <c r="AK403" s="127"/>
      <c r="AL403" s="127"/>
      <c r="AM403" s="127"/>
    </row>
    <row r="404" spans="1:39" ht="15" customHeight="1" x14ac:dyDescent="0.25">
      <c r="A404" s="130"/>
      <c r="B404" s="130"/>
      <c r="C404" s="130"/>
      <c r="D404" s="130"/>
      <c r="E404" s="130"/>
      <c r="F404" s="130"/>
      <c r="G404" s="130"/>
      <c r="H404" s="130"/>
      <c r="I404" s="130"/>
      <c r="J404" s="130"/>
      <c r="K404" s="130"/>
      <c r="L404" s="130"/>
      <c r="M404" s="130"/>
      <c r="N404" s="130"/>
      <c r="O404" s="130"/>
      <c r="P404" s="130"/>
      <c r="Q404" s="130"/>
      <c r="R404" s="130"/>
      <c r="S404" s="130"/>
      <c r="T404" s="127"/>
      <c r="U404" s="127"/>
      <c r="V404" s="127"/>
      <c r="W404" s="127"/>
      <c r="X404" s="127"/>
      <c r="Y404" s="127"/>
      <c r="Z404" s="127"/>
      <c r="AA404" s="127"/>
      <c r="AB404" s="127"/>
      <c r="AC404" s="127"/>
      <c r="AD404" s="127"/>
      <c r="AE404" s="127"/>
      <c r="AF404" s="127"/>
      <c r="AG404" s="127"/>
      <c r="AH404" s="127"/>
      <c r="AI404" s="127"/>
      <c r="AJ404" s="127"/>
      <c r="AK404" s="127"/>
      <c r="AL404" s="127"/>
      <c r="AM404" s="127"/>
    </row>
    <row r="405" spans="1:39" ht="15" customHeight="1" x14ac:dyDescent="0.25">
      <c r="A405" s="130"/>
      <c r="B405" s="130"/>
      <c r="C405" s="130"/>
      <c r="D405" s="130"/>
      <c r="E405" s="130"/>
      <c r="F405" s="130"/>
      <c r="G405" s="130"/>
      <c r="H405" s="130"/>
      <c r="I405" s="130"/>
      <c r="J405" s="130"/>
      <c r="K405" s="130"/>
      <c r="L405" s="130"/>
      <c r="M405" s="130"/>
      <c r="N405" s="130"/>
      <c r="O405" s="130"/>
      <c r="P405" s="130"/>
      <c r="Q405" s="130"/>
      <c r="R405" s="130"/>
      <c r="S405" s="130"/>
      <c r="T405" s="127"/>
      <c r="U405" s="127"/>
      <c r="V405" s="127"/>
      <c r="W405" s="127"/>
      <c r="X405" s="127"/>
      <c r="Y405" s="127"/>
      <c r="Z405" s="127"/>
      <c r="AA405" s="127"/>
      <c r="AB405" s="127"/>
      <c r="AC405" s="127"/>
      <c r="AD405" s="127"/>
      <c r="AE405" s="127"/>
      <c r="AF405" s="127"/>
      <c r="AG405" s="127"/>
      <c r="AH405" s="127"/>
      <c r="AI405" s="127"/>
      <c r="AJ405" s="127"/>
      <c r="AK405" s="127"/>
      <c r="AL405" s="127"/>
      <c r="AM405" s="127"/>
    </row>
    <row r="406" spans="1:39" ht="15" customHeight="1" x14ac:dyDescent="0.25">
      <c r="A406" s="130"/>
      <c r="B406" s="130"/>
      <c r="C406" s="130"/>
      <c r="D406" s="130"/>
      <c r="E406" s="130"/>
      <c r="F406" s="130"/>
      <c r="G406" s="130"/>
      <c r="H406" s="130"/>
      <c r="I406" s="130"/>
      <c r="J406" s="130"/>
      <c r="K406" s="130"/>
      <c r="L406" s="130"/>
      <c r="M406" s="130"/>
      <c r="N406" s="130"/>
      <c r="O406" s="130"/>
      <c r="P406" s="130"/>
      <c r="Q406" s="130"/>
      <c r="R406" s="130"/>
      <c r="S406" s="130"/>
      <c r="T406" s="127"/>
      <c r="U406" s="127"/>
      <c r="V406" s="127"/>
      <c r="W406" s="127"/>
      <c r="X406" s="127"/>
      <c r="Y406" s="127"/>
      <c r="Z406" s="127"/>
      <c r="AA406" s="127"/>
      <c r="AB406" s="127"/>
      <c r="AC406" s="127"/>
      <c r="AD406" s="127"/>
      <c r="AE406" s="127"/>
      <c r="AF406" s="127"/>
      <c r="AG406" s="127"/>
      <c r="AH406" s="127"/>
      <c r="AI406" s="127"/>
      <c r="AJ406" s="127"/>
      <c r="AK406" s="127"/>
      <c r="AL406" s="127"/>
      <c r="AM406" s="127"/>
    </row>
    <row r="407" spans="1:39" ht="15" customHeight="1" x14ac:dyDescent="0.25">
      <c r="A407" s="130"/>
      <c r="B407" s="130"/>
      <c r="C407" s="130"/>
      <c r="D407" s="130"/>
      <c r="E407" s="130"/>
      <c r="F407" s="130"/>
      <c r="G407" s="130"/>
      <c r="H407" s="130"/>
      <c r="I407" s="130"/>
      <c r="J407" s="130"/>
      <c r="K407" s="130"/>
      <c r="L407" s="130"/>
      <c r="M407" s="130"/>
      <c r="N407" s="130"/>
      <c r="O407" s="130"/>
      <c r="P407" s="130"/>
      <c r="Q407" s="130"/>
      <c r="R407" s="130"/>
      <c r="S407" s="130"/>
      <c r="T407" s="127"/>
      <c r="U407" s="127"/>
      <c r="V407" s="127"/>
      <c r="W407" s="127"/>
      <c r="X407" s="127"/>
      <c r="Y407" s="127"/>
      <c r="Z407" s="127"/>
      <c r="AA407" s="127"/>
      <c r="AB407" s="127"/>
      <c r="AC407" s="127"/>
      <c r="AD407" s="127"/>
      <c r="AE407" s="127"/>
      <c r="AF407" s="127"/>
      <c r="AG407" s="127"/>
      <c r="AH407" s="127"/>
      <c r="AI407" s="127"/>
      <c r="AJ407" s="127"/>
      <c r="AK407" s="127"/>
      <c r="AL407" s="127"/>
      <c r="AM407" s="127"/>
    </row>
    <row r="408" spans="1:39" ht="15" customHeight="1" x14ac:dyDescent="0.25">
      <c r="A408" s="130"/>
      <c r="B408" s="130"/>
      <c r="C408" s="130"/>
      <c r="D408" s="130"/>
      <c r="E408" s="130"/>
      <c r="F408" s="130"/>
      <c r="G408" s="130"/>
      <c r="H408" s="130"/>
      <c r="I408" s="130"/>
      <c r="J408" s="130"/>
      <c r="K408" s="130"/>
      <c r="L408" s="130"/>
      <c r="M408" s="130"/>
      <c r="N408" s="130"/>
      <c r="O408" s="130"/>
      <c r="P408" s="130"/>
      <c r="Q408" s="130"/>
      <c r="R408" s="130"/>
      <c r="S408" s="130"/>
      <c r="T408" s="127"/>
      <c r="U408" s="127"/>
      <c r="V408" s="127"/>
      <c r="W408" s="127"/>
      <c r="X408" s="127"/>
      <c r="Y408" s="127"/>
      <c r="Z408" s="127"/>
      <c r="AA408" s="127"/>
      <c r="AB408" s="127"/>
      <c r="AC408" s="127"/>
      <c r="AD408" s="127"/>
      <c r="AE408" s="127"/>
      <c r="AF408" s="127"/>
      <c r="AG408" s="127"/>
      <c r="AH408" s="127"/>
      <c r="AI408" s="127"/>
      <c r="AJ408" s="127"/>
      <c r="AK408" s="127"/>
      <c r="AL408" s="127"/>
      <c r="AM408" s="127"/>
    </row>
    <row r="409" spans="1:39" ht="15" customHeight="1" x14ac:dyDescent="0.25">
      <c r="A409" s="130"/>
      <c r="B409" s="130"/>
      <c r="C409" s="130"/>
      <c r="D409" s="130"/>
      <c r="E409" s="130"/>
      <c r="F409" s="130"/>
      <c r="G409" s="130"/>
      <c r="H409" s="130"/>
      <c r="I409" s="130"/>
      <c r="J409" s="130"/>
      <c r="K409" s="130"/>
      <c r="L409" s="130"/>
      <c r="M409" s="130"/>
      <c r="N409" s="130"/>
      <c r="O409" s="130"/>
      <c r="P409" s="130"/>
      <c r="Q409" s="130"/>
      <c r="R409" s="130"/>
      <c r="S409" s="130"/>
      <c r="T409" s="127"/>
      <c r="U409" s="127"/>
      <c r="V409" s="127"/>
      <c r="W409" s="127"/>
      <c r="X409" s="127"/>
      <c r="Y409" s="127"/>
      <c r="Z409" s="127"/>
      <c r="AA409" s="127"/>
      <c r="AB409" s="127"/>
      <c r="AC409" s="127"/>
      <c r="AD409" s="127"/>
      <c r="AE409" s="127"/>
      <c r="AF409" s="127"/>
      <c r="AG409" s="127"/>
      <c r="AH409" s="127"/>
      <c r="AI409" s="127"/>
      <c r="AJ409" s="127"/>
      <c r="AK409" s="127"/>
      <c r="AL409" s="127"/>
      <c r="AM409" s="127"/>
    </row>
    <row r="410" spans="1:39" ht="15" customHeight="1" x14ac:dyDescent="0.25">
      <c r="A410" s="130"/>
      <c r="B410" s="130"/>
      <c r="C410" s="130"/>
      <c r="D410" s="130"/>
      <c r="E410" s="130"/>
      <c r="F410" s="130"/>
      <c r="G410" s="130"/>
      <c r="H410" s="130"/>
      <c r="I410" s="130"/>
      <c r="J410" s="130"/>
      <c r="K410" s="130"/>
      <c r="L410" s="130"/>
      <c r="M410" s="130"/>
      <c r="N410" s="130"/>
      <c r="O410" s="130"/>
      <c r="P410" s="130"/>
      <c r="Q410" s="130"/>
      <c r="R410" s="130"/>
      <c r="S410" s="130"/>
      <c r="T410" s="127"/>
      <c r="U410" s="127"/>
      <c r="V410" s="127"/>
      <c r="W410" s="127"/>
      <c r="X410" s="127"/>
      <c r="Y410" s="127"/>
      <c r="Z410" s="127"/>
      <c r="AA410" s="127"/>
      <c r="AB410" s="127"/>
      <c r="AC410" s="127"/>
      <c r="AD410" s="127"/>
      <c r="AE410" s="127"/>
      <c r="AF410" s="127"/>
      <c r="AG410" s="127"/>
      <c r="AH410" s="127"/>
      <c r="AI410" s="127"/>
      <c r="AJ410" s="127"/>
      <c r="AK410" s="127"/>
      <c r="AL410" s="127"/>
      <c r="AM410" s="127"/>
    </row>
    <row r="411" spans="1:39" ht="15" customHeight="1" x14ac:dyDescent="0.25">
      <c r="A411" s="130"/>
      <c r="B411" s="130"/>
      <c r="C411" s="130"/>
      <c r="D411" s="130"/>
      <c r="E411" s="130"/>
      <c r="F411" s="130"/>
      <c r="G411" s="130"/>
      <c r="H411" s="130"/>
      <c r="I411" s="130"/>
      <c r="J411" s="130"/>
      <c r="K411" s="130"/>
      <c r="L411" s="130"/>
      <c r="M411" s="130"/>
      <c r="N411" s="130"/>
      <c r="O411" s="130"/>
      <c r="P411" s="130"/>
      <c r="Q411" s="130"/>
      <c r="R411" s="130"/>
      <c r="S411" s="130"/>
      <c r="T411" s="127"/>
      <c r="U411" s="127"/>
      <c r="V411" s="127"/>
      <c r="W411" s="127"/>
      <c r="X411" s="127"/>
      <c r="Y411" s="127"/>
      <c r="Z411" s="127"/>
      <c r="AA411" s="127"/>
      <c r="AB411" s="127"/>
      <c r="AC411" s="127"/>
      <c r="AD411" s="127"/>
      <c r="AE411" s="127"/>
      <c r="AF411" s="127"/>
      <c r="AG411" s="127"/>
      <c r="AH411" s="127"/>
      <c r="AI411" s="127"/>
      <c r="AJ411" s="127"/>
      <c r="AK411" s="127"/>
      <c r="AL411" s="127"/>
      <c r="AM411" s="127"/>
    </row>
    <row r="412" spans="1:39" ht="15" customHeight="1" x14ac:dyDescent="0.25">
      <c r="A412" s="130"/>
      <c r="B412" s="130"/>
      <c r="C412" s="130"/>
      <c r="D412" s="130"/>
      <c r="E412" s="130"/>
      <c r="F412" s="130"/>
      <c r="G412" s="130"/>
      <c r="H412" s="130"/>
      <c r="I412" s="130"/>
      <c r="J412" s="130"/>
      <c r="K412" s="130"/>
      <c r="L412" s="130"/>
      <c r="M412" s="130"/>
      <c r="N412" s="130"/>
      <c r="O412" s="130"/>
      <c r="P412" s="130"/>
      <c r="Q412" s="130"/>
      <c r="R412" s="130"/>
      <c r="S412" s="130"/>
      <c r="T412" s="127"/>
      <c r="U412" s="127"/>
      <c r="V412" s="127"/>
      <c r="W412" s="127"/>
      <c r="X412" s="127"/>
      <c r="Y412" s="127"/>
      <c r="Z412" s="127"/>
      <c r="AA412" s="127"/>
      <c r="AB412" s="127"/>
      <c r="AC412" s="127"/>
      <c r="AD412" s="127"/>
      <c r="AE412" s="127"/>
      <c r="AF412" s="127"/>
      <c r="AG412" s="127"/>
      <c r="AH412" s="127"/>
      <c r="AI412" s="127"/>
      <c r="AJ412" s="127"/>
      <c r="AK412" s="127"/>
      <c r="AL412" s="127"/>
      <c r="AM412" s="127"/>
    </row>
    <row r="413" spans="1:39" ht="15" customHeight="1" x14ac:dyDescent="0.25">
      <c r="A413" s="130"/>
      <c r="B413" s="130"/>
      <c r="C413" s="130"/>
      <c r="D413" s="130"/>
      <c r="E413" s="130"/>
      <c r="F413" s="130"/>
      <c r="G413" s="130"/>
      <c r="H413" s="130"/>
      <c r="I413" s="130"/>
      <c r="J413" s="130"/>
      <c r="K413" s="130"/>
      <c r="L413" s="130"/>
      <c r="M413" s="130"/>
      <c r="N413" s="130"/>
      <c r="O413" s="130"/>
      <c r="P413" s="130"/>
      <c r="Q413" s="130"/>
      <c r="R413" s="130"/>
      <c r="S413" s="130"/>
      <c r="T413" s="127"/>
      <c r="U413" s="127"/>
      <c r="V413" s="127"/>
      <c r="W413" s="127"/>
      <c r="X413" s="127"/>
      <c r="Y413" s="127"/>
      <c r="Z413" s="127"/>
      <c r="AA413" s="127"/>
      <c r="AB413" s="127"/>
      <c r="AC413" s="127"/>
      <c r="AD413" s="127"/>
      <c r="AE413" s="127"/>
      <c r="AF413" s="127"/>
      <c r="AG413" s="127"/>
      <c r="AH413" s="127"/>
      <c r="AI413" s="127"/>
      <c r="AJ413" s="127"/>
      <c r="AK413" s="127"/>
      <c r="AL413" s="127"/>
      <c r="AM413" s="127"/>
    </row>
    <row r="414" spans="1:39" ht="15" customHeight="1" x14ac:dyDescent="0.25">
      <c r="A414" s="130"/>
      <c r="B414" s="130"/>
      <c r="C414" s="130"/>
      <c r="D414" s="130"/>
      <c r="E414" s="130"/>
      <c r="F414" s="130"/>
      <c r="G414" s="130"/>
      <c r="H414" s="130"/>
      <c r="I414" s="130"/>
      <c r="J414" s="130"/>
      <c r="K414" s="130"/>
      <c r="L414" s="130"/>
      <c r="M414" s="130"/>
      <c r="N414" s="130"/>
      <c r="O414" s="130"/>
      <c r="P414" s="130"/>
      <c r="Q414" s="130"/>
      <c r="R414" s="130"/>
      <c r="S414" s="130"/>
      <c r="T414" s="127"/>
      <c r="U414" s="127"/>
      <c r="V414" s="127"/>
      <c r="W414" s="127"/>
      <c r="X414" s="127"/>
      <c r="Y414" s="127"/>
      <c r="Z414" s="127"/>
      <c r="AA414" s="127"/>
      <c r="AB414" s="127"/>
      <c r="AC414" s="127"/>
      <c r="AD414" s="127"/>
      <c r="AE414" s="127"/>
      <c r="AF414" s="127"/>
      <c r="AG414" s="127"/>
      <c r="AH414" s="127"/>
      <c r="AI414" s="127"/>
      <c r="AJ414" s="127"/>
      <c r="AK414" s="127"/>
      <c r="AL414" s="127"/>
      <c r="AM414" s="127"/>
    </row>
    <row r="415" spans="1:39" ht="15" customHeight="1" x14ac:dyDescent="0.25">
      <c r="A415" s="130"/>
      <c r="B415" s="130"/>
      <c r="C415" s="130"/>
      <c r="D415" s="130"/>
      <c r="E415" s="130"/>
      <c r="F415" s="130"/>
      <c r="G415" s="130"/>
      <c r="H415" s="130"/>
      <c r="I415" s="130"/>
      <c r="J415" s="130"/>
      <c r="K415" s="130"/>
      <c r="L415" s="130"/>
      <c r="M415" s="130"/>
      <c r="N415" s="130"/>
      <c r="O415" s="130"/>
      <c r="P415" s="130"/>
      <c r="Q415" s="130"/>
      <c r="R415" s="130"/>
      <c r="S415" s="130"/>
      <c r="T415" s="127"/>
      <c r="U415" s="127"/>
      <c r="V415" s="127"/>
      <c r="W415" s="127"/>
      <c r="X415" s="127"/>
      <c r="Y415" s="127"/>
      <c r="Z415" s="127"/>
      <c r="AA415" s="127"/>
      <c r="AB415" s="127"/>
      <c r="AC415" s="127"/>
      <c r="AD415" s="127"/>
      <c r="AE415" s="127"/>
      <c r="AF415" s="127"/>
      <c r="AG415" s="127"/>
      <c r="AH415" s="127"/>
      <c r="AI415" s="127"/>
      <c r="AJ415" s="127"/>
      <c r="AK415" s="127"/>
      <c r="AL415" s="127"/>
      <c r="AM415" s="127"/>
    </row>
    <row r="416" spans="1:39" ht="15" customHeight="1" x14ac:dyDescent="0.25">
      <c r="A416" s="130"/>
      <c r="B416" s="130"/>
      <c r="C416" s="130"/>
      <c r="D416" s="130"/>
      <c r="E416" s="130"/>
      <c r="F416" s="130"/>
      <c r="G416" s="130"/>
      <c r="H416" s="130"/>
      <c r="I416" s="130"/>
      <c r="J416" s="130"/>
      <c r="K416" s="130"/>
      <c r="L416" s="130"/>
      <c r="M416" s="130"/>
      <c r="N416" s="130"/>
      <c r="O416" s="130"/>
      <c r="P416" s="130"/>
      <c r="Q416" s="130"/>
      <c r="R416" s="130"/>
      <c r="S416" s="130"/>
      <c r="T416" s="127"/>
      <c r="U416" s="127"/>
      <c r="V416" s="127"/>
      <c r="W416" s="127"/>
      <c r="X416" s="127"/>
      <c r="Y416" s="127"/>
      <c r="Z416" s="127"/>
      <c r="AA416" s="127"/>
      <c r="AB416" s="127"/>
      <c r="AC416" s="127"/>
      <c r="AD416" s="127"/>
      <c r="AE416" s="127"/>
      <c r="AF416" s="127"/>
      <c r="AG416" s="127"/>
      <c r="AH416" s="127"/>
      <c r="AI416" s="127"/>
      <c r="AJ416" s="127"/>
      <c r="AK416" s="127"/>
      <c r="AL416" s="127"/>
      <c r="AM416" s="127"/>
    </row>
    <row r="417" spans="1:39" ht="15" customHeight="1" x14ac:dyDescent="0.25">
      <c r="A417" s="130"/>
      <c r="B417" s="130"/>
      <c r="C417" s="130"/>
      <c r="D417" s="130"/>
      <c r="E417" s="130"/>
      <c r="F417" s="130"/>
      <c r="G417" s="130"/>
      <c r="H417" s="130"/>
      <c r="I417" s="130"/>
      <c r="J417" s="130"/>
      <c r="K417" s="130"/>
      <c r="L417" s="130"/>
      <c r="M417" s="130"/>
      <c r="N417" s="130"/>
      <c r="O417" s="130"/>
      <c r="P417" s="130"/>
      <c r="Q417" s="130"/>
      <c r="R417" s="130"/>
      <c r="S417" s="130"/>
      <c r="T417" s="127"/>
      <c r="U417" s="127"/>
      <c r="V417" s="127"/>
      <c r="W417" s="127"/>
      <c r="X417" s="127"/>
      <c r="Y417" s="127"/>
      <c r="Z417" s="127"/>
      <c r="AA417" s="127"/>
      <c r="AB417" s="127"/>
      <c r="AC417" s="127"/>
      <c r="AD417" s="127"/>
      <c r="AE417" s="127"/>
      <c r="AF417" s="127"/>
      <c r="AG417" s="127"/>
      <c r="AH417" s="127"/>
      <c r="AI417" s="127"/>
      <c r="AJ417" s="127"/>
      <c r="AK417" s="127"/>
      <c r="AL417" s="127"/>
      <c r="AM417" s="127"/>
    </row>
    <row r="418" spans="1:39" ht="15" customHeight="1" x14ac:dyDescent="0.25">
      <c r="A418" s="130"/>
      <c r="B418" s="130"/>
      <c r="C418" s="130"/>
      <c r="D418" s="130"/>
      <c r="E418" s="130"/>
      <c r="F418" s="130"/>
      <c r="G418" s="130"/>
      <c r="H418" s="130"/>
      <c r="I418" s="130"/>
      <c r="J418" s="130"/>
      <c r="K418" s="130"/>
      <c r="L418" s="130"/>
      <c r="M418" s="130"/>
      <c r="N418" s="130"/>
      <c r="O418" s="130"/>
      <c r="P418" s="130"/>
      <c r="Q418" s="130"/>
      <c r="R418" s="130"/>
      <c r="S418" s="130"/>
      <c r="T418" s="127"/>
      <c r="U418" s="127"/>
      <c r="V418" s="127"/>
      <c r="W418" s="127"/>
      <c r="X418" s="127"/>
      <c r="Y418" s="127"/>
      <c r="Z418" s="127"/>
      <c r="AA418" s="127"/>
      <c r="AB418" s="127"/>
      <c r="AC418" s="127"/>
      <c r="AD418" s="127"/>
      <c r="AE418" s="127"/>
      <c r="AF418" s="127"/>
      <c r="AG418" s="127"/>
      <c r="AH418" s="127"/>
      <c r="AI418" s="127"/>
      <c r="AJ418" s="127"/>
      <c r="AK418" s="127"/>
      <c r="AL418" s="127"/>
      <c r="AM418" s="127"/>
    </row>
    <row r="419" spans="1:39" ht="15" customHeight="1" x14ac:dyDescent="0.25">
      <c r="A419" s="130"/>
      <c r="B419" s="130"/>
      <c r="C419" s="130"/>
      <c r="D419" s="130"/>
      <c r="E419" s="130"/>
      <c r="F419" s="130"/>
      <c r="G419" s="130"/>
      <c r="H419" s="130"/>
      <c r="I419" s="130"/>
      <c r="J419" s="130"/>
      <c r="K419" s="130"/>
      <c r="L419" s="130"/>
      <c r="M419" s="130"/>
      <c r="N419" s="130"/>
      <c r="O419" s="130"/>
      <c r="P419" s="130"/>
      <c r="Q419" s="130"/>
      <c r="R419" s="130"/>
      <c r="S419" s="130"/>
      <c r="T419" s="127"/>
      <c r="U419" s="127"/>
      <c r="V419" s="127"/>
      <c r="W419" s="127"/>
      <c r="X419" s="127"/>
      <c r="Y419" s="127"/>
      <c r="Z419" s="127"/>
      <c r="AA419" s="127"/>
      <c r="AB419" s="127"/>
      <c r="AC419" s="127"/>
      <c r="AD419" s="127"/>
      <c r="AE419" s="127"/>
      <c r="AF419" s="127"/>
      <c r="AG419" s="127"/>
      <c r="AH419" s="127"/>
      <c r="AI419" s="127"/>
      <c r="AJ419" s="127"/>
      <c r="AK419" s="127"/>
      <c r="AL419" s="127"/>
      <c r="AM419" s="127"/>
    </row>
    <row r="420" spans="1:39" ht="15" customHeight="1" x14ac:dyDescent="0.25">
      <c r="A420" s="130"/>
      <c r="B420" s="130"/>
      <c r="C420" s="130"/>
      <c r="D420" s="130"/>
      <c r="E420" s="130"/>
      <c r="F420" s="130"/>
      <c r="G420" s="130"/>
      <c r="H420" s="130"/>
      <c r="I420" s="130"/>
      <c r="J420" s="130"/>
      <c r="K420" s="130"/>
      <c r="L420" s="130"/>
      <c r="M420" s="130"/>
      <c r="N420" s="130"/>
      <c r="O420" s="130"/>
      <c r="P420" s="130"/>
      <c r="Q420" s="130"/>
      <c r="R420" s="130"/>
      <c r="S420" s="130"/>
      <c r="T420" s="127"/>
      <c r="U420" s="127"/>
      <c r="V420" s="127"/>
      <c r="W420" s="127"/>
      <c r="X420" s="127"/>
      <c r="Y420" s="127"/>
      <c r="Z420" s="127"/>
      <c r="AA420" s="127"/>
      <c r="AB420" s="127"/>
      <c r="AC420" s="127"/>
      <c r="AD420" s="127"/>
      <c r="AE420" s="127"/>
      <c r="AF420" s="127"/>
      <c r="AG420" s="127"/>
      <c r="AH420" s="127"/>
      <c r="AI420" s="127"/>
      <c r="AJ420" s="127"/>
      <c r="AK420" s="127"/>
      <c r="AL420" s="127"/>
      <c r="AM420" s="127"/>
    </row>
    <row r="421" spans="1:39" ht="15" customHeight="1" x14ac:dyDescent="0.25">
      <c r="A421" s="130"/>
      <c r="B421" s="130"/>
      <c r="C421" s="130"/>
      <c r="D421" s="130"/>
      <c r="E421" s="130"/>
      <c r="F421" s="130"/>
      <c r="G421" s="130"/>
      <c r="H421" s="130"/>
      <c r="I421" s="130"/>
      <c r="J421" s="130"/>
      <c r="K421" s="130"/>
      <c r="L421" s="130"/>
      <c r="M421" s="130"/>
      <c r="N421" s="130"/>
      <c r="O421" s="130"/>
      <c r="P421" s="130"/>
      <c r="Q421" s="130"/>
      <c r="R421" s="130"/>
      <c r="S421" s="130"/>
      <c r="T421" s="127"/>
      <c r="U421" s="127"/>
      <c r="V421" s="127"/>
      <c r="W421" s="127"/>
      <c r="X421" s="127"/>
      <c r="Y421" s="127"/>
      <c r="Z421" s="127"/>
      <c r="AA421" s="127"/>
      <c r="AB421" s="127"/>
      <c r="AC421" s="127"/>
      <c r="AD421" s="127"/>
      <c r="AE421" s="127"/>
      <c r="AF421" s="127"/>
      <c r="AG421" s="127"/>
      <c r="AH421" s="127"/>
      <c r="AI421" s="127"/>
      <c r="AJ421" s="127"/>
      <c r="AK421" s="127"/>
      <c r="AL421" s="127"/>
      <c r="AM421" s="127"/>
    </row>
    <row r="422" spans="1:39" ht="15" customHeight="1" x14ac:dyDescent="0.25">
      <c r="A422" s="130"/>
      <c r="B422" s="130"/>
      <c r="C422" s="130"/>
      <c r="D422" s="130"/>
      <c r="E422" s="130"/>
      <c r="F422" s="130"/>
      <c r="G422" s="130"/>
      <c r="H422" s="130"/>
      <c r="I422" s="130"/>
      <c r="J422" s="130"/>
      <c r="K422" s="130"/>
      <c r="L422" s="130"/>
      <c r="M422" s="130"/>
      <c r="N422" s="130"/>
      <c r="O422" s="130"/>
      <c r="P422" s="130"/>
      <c r="Q422" s="130"/>
      <c r="R422" s="130"/>
      <c r="S422" s="130"/>
      <c r="T422" s="127"/>
      <c r="U422" s="127"/>
      <c r="V422" s="127"/>
      <c r="W422" s="127"/>
      <c r="X422" s="127"/>
      <c r="Y422" s="127"/>
      <c r="Z422" s="127"/>
      <c r="AA422" s="127"/>
      <c r="AB422" s="127"/>
      <c r="AC422" s="127"/>
      <c r="AD422" s="127"/>
      <c r="AE422" s="127"/>
      <c r="AF422" s="127"/>
      <c r="AG422" s="127"/>
      <c r="AH422" s="127"/>
      <c r="AI422" s="127"/>
      <c r="AJ422" s="127"/>
      <c r="AK422" s="127"/>
      <c r="AL422" s="127"/>
      <c r="AM422" s="127"/>
    </row>
    <row r="423" spans="1:39" ht="15" customHeight="1" x14ac:dyDescent="0.25">
      <c r="A423" s="130"/>
      <c r="B423" s="130"/>
      <c r="C423" s="130"/>
      <c r="D423" s="130"/>
      <c r="E423" s="130"/>
      <c r="F423" s="130"/>
      <c r="G423" s="130"/>
      <c r="H423" s="130"/>
      <c r="I423" s="130"/>
      <c r="J423" s="130"/>
      <c r="K423" s="130"/>
      <c r="L423" s="130"/>
      <c r="M423" s="130"/>
      <c r="N423" s="130"/>
      <c r="O423" s="130"/>
      <c r="P423" s="130"/>
      <c r="Q423" s="130"/>
      <c r="R423" s="130"/>
      <c r="S423" s="130"/>
      <c r="T423" s="127"/>
      <c r="U423" s="127"/>
      <c r="V423" s="127"/>
      <c r="W423" s="127"/>
      <c r="X423" s="127"/>
      <c r="Y423" s="127"/>
      <c r="Z423" s="127"/>
      <c r="AA423" s="127"/>
      <c r="AB423" s="127"/>
      <c r="AC423" s="127"/>
      <c r="AD423" s="127"/>
      <c r="AE423" s="127"/>
      <c r="AF423" s="127"/>
      <c r="AG423" s="127"/>
      <c r="AH423" s="127"/>
      <c r="AI423" s="127"/>
      <c r="AJ423" s="127"/>
      <c r="AK423" s="127"/>
      <c r="AL423" s="127"/>
      <c r="AM423" s="127"/>
    </row>
    <row r="424" spans="1:39" ht="15" customHeight="1" x14ac:dyDescent="0.25">
      <c r="A424" s="130"/>
      <c r="B424" s="130"/>
      <c r="C424" s="130"/>
      <c r="D424" s="130"/>
      <c r="E424" s="130"/>
      <c r="F424" s="130"/>
      <c r="G424" s="130"/>
      <c r="H424" s="130"/>
      <c r="I424" s="130"/>
      <c r="J424" s="130"/>
      <c r="K424" s="130"/>
      <c r="L424" s="130"/>
      <c r="M424" s="130"/>
      <c r="N424" s="130"/>
      <c r="O424" s="130"/>
      <c r="P424" s="130"/>
      <c r="Q424" s="130"/>
      <c r="R424" s="130"/>
      <c r="S424" s="130"/>
      <c r="T424" s="127"/>
      <c r="U424" s="127"/>
      <c r="V424" s="127"/>
      <c r="W424" s="127"/>
      <c r="X424" s="127"/>
      <c r="Y424" s="127"/>
      <c r="Z424" s="127"/>
      <c r="AA424" s="127"/>
      <c r="AB424" s="127"/>
      <c r="AC424" s="127"/>
      <c r="AD424" s="127"/>
      <c r="AE424" s="127"/>
      <c r="AF424" s="127"/>
      <c r="AG424" s="127"/>
      <c r="AH424" s="127"/>
      <c r="AI424" s="127"/>
      <c r="AJ424" s="127"/>
      <c r="AK424" s="127"/>
      <c r="AL424" s="127"/>
      <c r="AM424" s="127"/>
    </row>
    <row r="425" spans="1:39" ht="15" customHeight="1" x14ac:dyDescent="0.25">
      <c r="A425" s="130"/>
      <c r="B425" s="130"/>
      <c r="C425" s="130"/>
      <c r="D425" s="130"/>
      <c r="E425" s="130"/>
      <c r="F425" s="130"/>
      <c r="G425" s="130"/>
      <c r="H425" s="130"/>
      <c r="I425" s="130"/>
      <c r="J425" s="130"/>
      <c r="K425" s="130"/>
      <c r="L425" s="130"/>
      <c r="M425" s="130"/>
      <c r="N425" s="130"/>
      <c r="O425" s="130"/>
      <c r="P425" s="130"/>
      <c r="Q425" s="130"/>
      <c r="R425" s="130"/>
      <c r="S425" s="130"/>
      <c r="T425" s="127"/>
      <c r="U425" s="127"/>
      <c r="V425" s="127"/>
      <c r="W425" s="127"/>
      <c r="X425" s="127"/>
      <c r="Y425" s="127"/>
      <c r="Z425" s="127"/>
      <c r="AA425" s="127"/>
      <c r="AB425" s="127"/>
      <c r="AC425" s="127"/>
      <c r="AD425" s="127"/>
      <c r="AE425" s="127"/>
      <c r="AF425" s="127"/>
      <c r="AG425" s="127"/>
      <c r="AH425" s="127"/>
      <c r="AI425" s="127"/>
      <c r="AJ425" s="127"/>
      <c r="AK425" s="127"/>
      <c r="AL425" s="127"/>
      <c r="AM425" s="127"/>
    </row>
    <row r="426" spans="1:39" ht="15" customHeight="1" x14ac:dyDescent="0.25">
      <c r="A426" s="130"/>
      <c r="B426" s="130"/>
      <c r="C426" s="130"/>
      <c r="D426" s="130"/>
      <c r="E426" s="130"/>
      <c r="F426" s="130"/>
      <c r="G426" s="130"/>
      <c r="H426" s="130"/>
      <c r="I426" s="130"/>
      <c r="J426" s="130"/>
      <c r="K426" s="130"/>
      <c r="L426" s="130"/>
      <c r="M426" s="130"/>
      <c r="N426" s="130"/>
      <c r="O426" s="130"/>
      <c r="P426" s="130"/>
      <c r="Q426" s="130"/>
      <c r="R426" s="130"/>
      <c r="S426" s="130"/>
      <c r="T426" s="127"/>
      <c r="U426" s="127"/>
      <c r="V426" s="127"/>
      <c r="W426" s="127"/>
      <c r="X426" s="127"/>
      <c r="Y426" s="127"/>
      <c r="Z426" s="127"/>
      <c r="AA426" s="127"/>
      <c r="AB426" s="127"/>
      <c r="AC426" s="127"/>
      <c r="AD426" s="127"/>
      <c r="AE426" s="127"/>
      <c r="AF426" s="127"/>
      <c r="AG426" s="127"/>
      <c r="AH426" s="127"/>
      <c r="AI426" s="127"/>
      <c r="AJ426" s="127"/>
      <c r="AK426" s="127"/>
      <c r="AL426" s="127"/>
      <c r="AM426" s="127"/>
    </row>
    <row r="427" spans="1:39" ht="15" customHeight="1" x14ac:dyDescent="0.25">
      <c r="A427" s="130"/>
      <c r="B427" s="130"/>
      <c r="C427" s="130"/>
      <c r="D427" s="130"/>
      <c r="E427" s="130"/>
      <c r="F427" s="130"/>
      <c r="G427" s="130"/>
      <c r="H427" s="130"/>
      <c r="I427" s="130"/>
      <c r="J427" s="130"/>
      <c r="K427" s="130"/>
      <c r="L427" s="130"/>
      <c r="M427" s="130"/>
      <c r="N427" s="130"/>
      <c r="O427" s="130"/>
      <c r="P427" s="130"/>
      <c r="Q427" s="130"/>
      <c r="R427" s="130"/>
      <c r="S427" s="130"/>
      <c r="T427" s="127"/>
      <c r="U427" s="127"/>
      <c r="V427" s="127"/>
      <c r="W427" s="127"/>
      <c r="X427" s="127"/>
      <c r="Y427" s="127"/>
      <c r="Z427" s="127"/>
      <c r="AA427" s="127"/>
      <c r="AB427" s="127"/>
      <c r="AC427" s="127"/>
      <c r="AD427" s="127"/>
      <c r="AE427" s="127"/>
      <c r="AF427" s="127"/>
      <c r="AG427" s="127"/>
      <c r="AH427" s="127"/>
      <c r="AI427" s="127"/>
      <c r="AJ427" s="127"/>
      <c r="AK427" s="127"/>
      <c r="AL427" s="127"/>
      <c r="AM427" s="127"/>
    </row>
    <row r="428" spans="1:39" ht="15" customHeight="1" x14ac:dyDescent="0.25">
      <c r="A428" s="130"/>
      <c r="B428" s="130"/>
      <c r="C428" s="130"/>
      <c r="D428" s="130"/>
      <c r="E428" s="130"/>
      <c r="F428" s="130"/>
      <c r="G428" s="130"/>
      <c r="H428" s="130"/>
      <c r="I428" s="130"/>
      <c r="J428" s="130"/>
      <c r="K428" s="130"/>
      <c r="L428" s="130"/>
      <c r="M428" s="130"/>
      <c r="N428" s="130"/>
      <c r="O428" s="130"/>
      <c r="P428" s="130"/>
      <c r="Q428" s="130"/>
      <c r="R428" s="130"/>
      <c r="S428" s="130"/>
      <c r="T428" s="127"/>
      <c r="U428" s="127"/>
      <c r="V428" s="127"/>
      <c r="W428" s="127"/>
      <c r="X428" s="127"/>
      <c r="Y428" s="127"/>
      <c r="Z428" s="127"/>
      <c r="AA428" s="127"/>
      <c r="AB428" s="127"/>
      <c r="AC428" s="127"/>
      <c r="AD428" s="127"/>
      <c r="AE428" s="127"/>
      <c r="AF428" s="127"/>
      <c r="AG428" s="127"/>
      <c r="AH428" s="127"/>
      <c r="AI428" s="127"/>
      <c r="AJ428" s="127"/>
      <c r="AK428" s="127"/>
      <c r="AL428" s="127"/>
      <c r="AM428" s="127"/>
    </row>
    <row r="429" spans="1:39" ht="15" customHeight="1" x14ac:dyDescent="0.25">
      <c r="A429" s="130"/>
      <c r="B429" s="130"/>
      <c r="C429" s="130"/>
      <c r="D429" s="130"/>
      <c r="E429" s="130"/>
      <c r="F429" s="130"/>
      <c r="G429" s="130"/>
      <c r="H429" s="130"/>
      <c r="I429" s="130"/>
      <c r="J429" s="130"/>
      <c r="K429" s="130"/>
      <c r="L429" s="130"/>
      <c r="M429" s="130"/>
      <c r="N429" s="130"/>
      <c r="O429" s="130"/>
      <c r="P429" s="130"/>
      <c r="Q429" s="130"/>
      <c r="R429" s="130"/>
      <c r="S429" s="130"/>
      <c r="T429" s="127"/>
      <c r="U429" s="127"/>
      <c r="V429" s="127"/>
      <c r="W429" s="127"/>
      <c r="X429" s="127"/>
      <c r="Y429" s="127"/>
      <c r="Z429" s="127"/>
      <c r="AA429" s="127"/>
      <c r="AB429" s="127"/>
      <c r="AC429" s="127"/>
      <c r="AD429" s="127"/>
      <c r="AE429" s="127"/>
      <c r="AF429" s="127"/>
      <c r="AG429" s="127"/>
      <c r="AH429" s="127"/>
      <c r="AI429" s="127"/>
      <c r="AJ429" s="127"/>
      <c r="AK429" s="127"/>
      <c r="AL429" s="127"/>
      <c r="AM429" s="127"/>
    </row>
    <row r="430" spans="1:39" ht="15" customHeight="1" x14ac:dyDescent="0.25">
      <c r="A430" s="130"/>
      <c r="B430" s="130"/>
      <c r="C430" s="130"/>
      <c r="D430" s="130"/>
      <c r="E430" s="130"/>
      <c r="F430" s="130"/>
      <c r="G430" s="130"/>
      <c r="H430" s="130"/>
      <c r="I430" s="130"/>
      <c r="J430" s="130"/>
      <c r="K430" s="130"/>
      <c r="L430" s="130"/>
      <c r="M430" s="130"/>
      <c r="N430" s="130"/>
      <c r="O430" s="130"/>
      <c r="P430" s="130"/>
      <c r="Q430" s="130"/>
      <c r="R430" s="130"/>
      <c r="S430" s="130"/>
      <c r="T430" s="127"/>
      <c r="U430" s="127"/>
      <c r="V430" s="127"/>
      <c r="W430" s="127"/>
      <c r="X430" s="127"/>
      <c r="Y430" s="127"/>
      <c r="Z430" s="127"/>
      <c r="AA430" s="127"/>
      <c r="AB430" s="127"/>
      <c r="AC430" s="127"/>
      <c r="AD430" s="127"/>
      <c r="AE430" s="127"/>
      <c r="AF430" s="127"/>
      <c r="AG430" s="127"/>
      <c r="AH430" s="127"/>
      <c r="AI430" s="127"/>
      <c r="AJ430" s="127"/>
      <c r="AK430" s="127"/>
      <c r="AL430" s="127"/>
      <c r="AM430" s="127"/>
    </row>
    <row r="431" spans="1:39" ht="15" customHeight="1" x14ac:dyDescent="0.25">
      <c r="A431" s="130"/>
      <c r="B431" s="130"/>
      <c r="C431" s="130"/>
      <c r="D431" s="130"/>
      <c r="E431" s="130"/>
      <c r="F431" s="130"/>
      <c r="G431" s="130"/>
      <c r="H431" s="130"/>
      <c r="I431" s="130"/>
      <c r="J431" s="130"/>
      <c r="K431" s="130"/>
      <c r="L431" s="130"/>
      <c r="M431" s="130"/>
      <c r="N431" s="130"/>
      <c r="O431" s="130"/>
      <c r="P431" s="130"/>
      <c r="Q431" s="130"/>
      <c r="R431" s="130"/>
      <c r="S431" s="130"/>
      <c r="T431" s="127"/>
      <c r="U431" s="127"/>
      <c r="V431" s="127"/>
      <c r="W431" s="127"/>
      <c r="X431" s="127"/>
      <c r="Y431" s="127"/>
      <c r="Z431" s="127"/>
      <c r="AA431" s="127"/>
      <c r="AB431" s="127"/>
      <c r="AC431" s="127"/>
      <c r="AD431" s="127"/>
      <c r="AE431" s="127"/>
      <c r="AF431" s="127"/>
      <c r="AG431" s="127"/>
      <c r="AH431" s="127"/>
      <c r="AI431" s="127"/>
      <c r="AJ431" s="127"/>
      <c r="AK431" s="127"/>
      <c r="AL431" s="127"/>
      <c r="AM431" s="127"/>
    </row>
    <row r="432" spans="1:39" ht="15" customHeight="1" x14ac:dyDescent="0.25">
      <c r="A432" s="130"/>
      <c r="B432" s="130"/>
      <c r="C432" s="130"/>
      <c r="D432" s="130"/>
      <c r="E432" s="130"/>
      <c r="F432" s="130"/>
      <c r="G432" s="130"/>
      <c r="H432" s="130"/>
      <c r="I432" s="130"/>
      <c r="J432" s="130"/>
      <c r="K432" s="130"/>
      <c r="L432" s="130"/>
      <c r="M432" s="130"/>
      <c r="N432" s="130"/>
      <c r="O432" s="130"/>
      <c r="P432" s="130"/>
      <c r="Q432" s="130"/>
      <c r="R432" s="130"/>
      <c r="S432" s="130"/>
      <c r="T432" s="127"/>
      <c r="U432" s="127"/>
      <c r="V432" s="127"/>
      <c r="W432" s="127"/>
      <c r="X432" s="127"/>
      <c r="Y432" s="127"/>
      <c r="Z432" s="127"/>
      <c r="AA432" s="127"/>
      <c r="AB432" s="127"/>
      <c r="AC432" s="127"/>
      <c r="AD432" s="127"/>
      <c r="AE432" s="127"/>
      <c r="AF432" s="127"/>
      <c r="AG432" s="127"/>
      <c r="AH432" s="127"/>
      <c r="AI432" s="127"/>
      <c r="AJ432" s="127"/>
      <c r="AK432" s="127"/>
      <c r="AL432" s="127"/>
      <c r="AM432" s="127"/>
    </row>
    <row r="433" spans="1:39" ht="15" customHeight="1" x14ac:dyDescent="0.25">
      <c r="A433" s="130"/>
      <c r="B433" s="130"/>
      <c r="C433" s="130"/>
      <c r="D433" s="130"/>
      <c r="E433" s="130"/>
      <c r="F433" s="130"/>
      <c r="G433" s="130"/>
      <c r="H433" s="130"/>
      <c r="I433" s="130"/>
      <c r="J433" s="130"/>
      <c r="K433" s="130"/>
      <c r="L433" s="130"/>
      <c r="M433" s="130"/>
      <c r="N433" s="130"/>
      <c r="O433" s="130"/>
      <c r="P433" s="130"/>
      <c r="Q433" s="130"/>
      <c r="R433" s="130"/>
      <c r="S433" s="130"/>
      <c r="T433" s="127"/>
      <c r="U433" s="127"/>
      <c r="V433" s="127"/>
      <c r="W433" s="127"/>
      <c r="X433" s="127"/>
      <c r="Y433" s="127"/>
      <c r="Z433" s="127"/>
      <c r="AA433" s="127"/>
      <c r="AB433" s="127"/>
      <c r="AC433" s="127"/>
      <c r="AD433" s="127"/>
      <c r="AE433" s="127"/>
      <c r="AF433" s="127"/>
      <c r="AG433" s="127"/>
      <c r="AH433" s="127"/>
      <c r="AI433" s="127"/>
      <c r="AJ433" s="127"/>
      <c r="AK433" s="127"/>
      <c r="AL433" s="127"/>
      <c r="AM433" s="127"/>
    </row>
    <row r="434" spans="1:39" ht="15" customHeight="1" x14ac:dyDescent="0.25">
      <c r="A434" s="130"/>
      <c r="B434" s="130"/>
      <c r="C434" s="130"/>
      <c r="D434" s="130"/>
      <c r="E434" s="130"/>
      <c r="F434" s="130"/>
      <c r="G434" s="130"/>
      <c r="H434" s="130"/>
      <c r="I434" s="130"/>
      <c r="J434" s="130"/>
      <c r="K434" s="130"/>
      <c r="L434" s="130"/>
      <c r="M434" s="130"/>
      <c r="N434" s="130"/>
      <c r="O434" s="130"/>
      <c r="P434" s="130"/>
      <c r="Q434" s="130"/>
      <c r="R434" s="130"/>
      <c r="S434" s="130"/>
      <c r="T434" s="127"/>
      <c r="U434" s="127"/>
      <c r="V434" s="127"/>
      <c r="W434" s="127"/>
      <c r="X434" s="127"/>
      <c r="Y434" s="127"/>
      <c r="Z434" s="127"/>
      <c r="AA434" s="127"/>
      <c r="AB434" s="127"/>
      <c r="AC434" s="127"/>
      <c r="AD434" s="127"/>
      <c r="AE434" s="127"/>
      <c r="AF434" s="127"/>
      <c r="AG434" s="127"/>
      <c r="AH434" s="127"/>
      <c r="AI434" s="127"/>
      <c r="AJ434" s="127"/>
      <c r="AK434" s="127"/>
      <c r="AL434" s="127"/>
      <c r="AM434" s="127"/>
    </row>
    <row r="435" spans="1:39" ht="15" customHeight="1" x14ac:dyDescent="0.25">
      <c r="A435" s="130"/>
      <c r="B435" s="130"/>
      <c r="C435" s="130"/>
      <c r="D435" s="130"/>
      <c r="E435" s="130"/>
      <c r="F435" s="130"/>
      <c r="G435" s="130"/>
      <c r="H435" s="130"/>
      <c r="I435" s="130"/>
      <c r="J435" s="130"/>
      <c r="K435" s="130"/>
      <c r="L435" s="130"/>
      <c r="M435" s="130"/>
      <c r="N435" s="130"/>
      <c r="O435" s="130"/>
      <c r="P435" s="130"/>
      <c r="Q435" s="130"/>
      <c r="R435" s="130"/>
      <c r="S435" s="130"/>
      <c r="T435" s="127"/>
      <c r="U435" s="127"/>
      <c r="V435" s="127"/>
      <c r="W435" s="127"/>
      <c r="X435" s="127"/>
      <c r="Y435" s="127"/>
      <c r="Z435" s="127"/>
      <c r="AA435" s="127"/>
      <c r="AB435" s="127"/>
      <c r="AC435" s="127"/>
      <c r="AD435" s="127"/>
      <c r="AE435" s="127"/>
      <c r="AF435" s="127"/>
      <c r="AG435" s="127"/>
      <c r="AH435" s="127"/>
      <c r="AI435" s="127"/>
      <c r="AJ435" s="127"/>
      <c r="AK435" s="127"/>
      <c r="AL435" s="127"/>
      <c r="AM435" s="127"/>
    </row>
    <row r="436" spans="1:39" ht="15" customHeight="1" x14ac:dyDescent="0.25">
      <c r="A436" s="130"/>
      <c r="B436" s="130"/>
      <c r="C436" s="130"/>
      <c r="D436" s="130"/>
      <c r="E436" s="130"/>
      <c r="F436" s="130"/>
      <c r="G436" s="130"/>
      <c r="H436" s="130"/>
      <c r="I436" s="130"/>
      <c r="J436" s="130"/>
      <c r="K436" s="130"/>
      <c r="L436" s="130"/>
      <c r="M436" s="130"/>
      <c r="N436" s="130"/>
      <c r="O436" s="130"/>
      <c r="P436" s="130"/>
      <c r="Q436" s="130"/>
      <c r="R436" s="130"/>
      <c r="S436" s="130"/>
      <c r="T436" s="127"/>
      <c r="U436" s="127"/>
      <c r="V436" s="127"/>
      <c r="W436" s="127"/>
      <c r="X436" s="127"/>
      <c r="Y436" s="127"/>
      <c r="Z436" s="127"/>
      <c r="AA436" s="127"/>
      <c r="AB436" s="127"/>
      <c r="AC436" s="127"/>
      <c r="AD436" s="127"/>
      <c r="AE436" s="127"/>
      <c r="AF436" s="127"/>
      <c r="AG436" s="127"/>
      <c r="AH436" s="127"/>
      <c r="AI436" s="127"/>
      <c r="AJ436" s="127"/>
      <c r="AK436" s="127"/>
      <c r="AL436" s="127"/>
      <c r="AM436" s="127"/>
    </row>
    <row r="437" spans="1:39" ht="15" customHeight="1" x14ac:dyDescent="0.25">
      <c r="A437" s="130"/>
      <c r="B437" s="130"/>
      <c r="C437" s="130"/>
      <c r="D437" s="130"/>
      <c r="E437" s="130"/>
      <c r="F437" s="130"/>
      <c r="G437" s="130"/>
      <c r="H437" s="130"/>
      <c r="I437" s="130"/>
      <c r="J437" s="130"/>
      <c r="K437" s="130"/>
      <c r="L437" s="130"/>
      <c r="M437" s="130"/>
      <c r="N437" s="130"/>
      <c r="O437" s="130"/>
      <c r="P437" s="130"/>
      <c r="Q437" s="130"/>
      <c r="R437" s="130"/>
      <c r="S437" s="130"/>
      <c r="T437" s="127"/>
      <c r="U437" s="127"/>
      <c r="V437" s="127"/>
      <c r="W437" s="127"/>
      <c r="X437" s="127"/>
      <c r="Y437" s="127"/>
      <c r="Z437" s="127"/>
      <c r="AA437" s="127"/>
      <c r="AB437" s="127"/>
      <c r="AC437" s="127"/>
      <c r="AD437" s="127"/>
      <c r="AE437" s="127"/>
      <c r="AF437" s="127"/>
      <c r="AG437" s="127"/>
      <c r="AH437" s="127"/>
      <c r="AI437" s="127"/>
      <c r="AJ437" s="127"/>
      <c r="AK437" s="127"/>
      <c r="AL437" s="127"/>
      <c r="AM437" s="127"/>
    </row>
    <row r="438" spans="1:39" ht="15" customHeight="1" x14ac:dyDescent="0.25">
      <c r="A438" s="130"/>
      <c r="B438" s="130"/>
      <c r="C438" s="130"/>
      <c r="D438" s="130"/>
      <c r="E438" s="130"/>
      <c r="F438" s="130"/>
      <c r="G438" s="130"/>
      <c r="H438" s="130"/>
      <c r="I438" s="130"/>
      <c r="J438" s="130"/>
      <c r="K438" s="130"/>
      <c r="L438" s="130"/>
      <c r="M438" s="130"/>
      <c r="N438" s="130"/>
      <c r="O438" s="130"/>
      <c r="P438" s="130"/>
      <c r="Q438" s="130"/>
      <c r="R438" s="130"/>
      <c r="S438" s="130"/>
      <c r="T438" s="127"/>
      <c r="U438" s="127"/>
      <c r="V438" s="127"/>
      <c r="W438" s="127"/>
      <c r="X438" s="127"/>
      <c r="Y438" s="127"/>
      <c r="Z438" s="127"/>
      <c r="AA438" s="127"/>
      <c r="AB438" s="127"/>
      <c r="AC438" s="127"/>
      <c r="AD438" s="127"/>
      <c r="AE438" s="127"/>
      <c r="AF438" s="127"/>
      <c r="AG438" s="127"/>
      <c r="AH438" s="127"/>
      <c r="AI438" s="127"/>
      <c r="AJ438" s="127"/>
      <c r="AK438" s="127"/>
      <c r="AL438" s="127"/>
      <c r="AM438" s="127"/>
    </row>
    <row r="439" spans="1:39" ht="15" customHeight="1" x14ac:dyDescent="0.25">
      <c r="A439" s="130"/>
      <c r="B439" s="130"/>
      <c r="C439" s="130"/>
      <c r="D439" s="130"/>
      <c r="E439" s="130"/>
      <c r="F439" s="130"/>
      <c r="G439" s="130"/>
      <c r="H439" s="130"/>
      <c r="I439" s="130"/>
      <c r="J439" s="130"/>
      <c r="K439" s="130"/>
      <c r="L439" s="130"/>
      <c r="M439" s="130"/>
      <c r="N439" s="130"/>
      <c r="O439" s="130"/>
      <c r="P439" s="130"/>
      <c r="Q439" s="130"/>
      <c r="R439" s="130"/>
      <c r="S439" s="130"/>
      <c r="T439" s="127"/>
      <c r="U439" s="127"/>
      <c r="V439" s="127"/>
      <c r="W439" s="127"/>
      <c r="X439" s="127"/>
      <c r="Y439" s="127"/>
      <c r="Z439" s="127"/>
      <c r="AA439" s="127"/>
      <c r="AB439" s="127"/>
      <c r="AC439" s="127"/>
      <c r="AD439" s="127"/>
      <c r="AE439" s="127"/>
      <c r="AF439" s="127"/>
      <c r="AG439" s="127"/>
      <c r="AH439" s="127"/>
      <c r="AI439" s="127"/>
      <c r="AJ439" s="127"/>
      <c r="AK439" s="127"/>
      <c r="AL439" s="127"/>
      <c r="AM439" s="127"/>
    </row>
    <row r="440" spans="1:39" ht="15" customHeight="1" x14ac:dyDescent="0.25">
      <c r="A440" s="130"/>
      <c r="B440" s="130"/>
      <c r="C440" s="130"/>
      <c r="D440" s="130"/>
      <c r="E440" s="130"/>
      <c r="F440" s="130"/>
      <c r="G440" s="130"/>
      <c r="H440" s="130"/>
      <c r="I440" s="130"/>
      <c r="J440" s="130"/>
      <c r="K440" s="130"/>
      <c r="L440" s="130"/>
      <c r="M440" s="130"/>
      <c r="N440" s="130"/>
      <c r="O440" s="130"/>
      <c r="P440" s="130"/>
      <c r="Q440" s="130"/>
      <c r="R440" s="130"/>
      <c r="S440" s="130"/>
      <c r="T440" s="127"/>
      <c r="U440" s="127"/>
      <c r="V440" s="127"/>
      <c r="W440" s="127"/>
      <c r="X440" s="127"/>
      <c r="Y440" s="127"/>
      <c r="Z440" s="127"/>
      <c r="AA440" s="127"/>
      <c r="AB440" s="127"/>
      <c r="AC440" s="127"/>
      <c r="AD440" s="127"/>
      <c r="AE440" s="127"/>
      <c r="AF440" s="127"/>
      <c r="AG440" s="127"/>
      <c r="AH440" s="127"/>
      <c r="AI440" s="127"/>
      <c r="AJ440" s="127"/>
      <c r="AK440" s="127"/>
      <c r="AL440" s="127"/>
      <c r="AM440" s="127"/>
    </row>
    <row r="441" spans="1:39" ht="15" customHeight="1" x14ac:dyDescent="0.25">
      <c r="A441" s="130"/>
      <c r="B441" s="130"/>
      <c r="C441" s="130"/>
      <c r="D441" s="130"/>
      <c r="E441" s="130"/>
      <c r="F441" s="130"/>
      <c r="G441" s="130"/>
      <c r="H441" s="130"/>
      <c r="I441" s="130"/>
      <c r="J441" s="130"/>
      <c r="K441" s="130"/>
      <c r="L441" s="130"/>
      <c r="M441" s="130"/>
      <c r="N441" s="130"/>
      <c r="O441" s="130"/>
      <c r="P441" s="130"/>
      <c r="Q441" s="130"/>
      <c r="R441" s="130"/>
      <c r="S441" s="130"/>
      <c r="T441" s="127"/>
      <c r="U441" s="127"/>
      <c r="V441" s="127"/>
      <c r="W441" s="127"/>
      <c r="X441" s="127"/>
      <c r="Y441" s="127"/>
      <c r="Z441" s="127"/>
      <c r="AA441" s="127"/>
      <c r="AB441" s="127"/>
      <c r="AC441" s="127"/>
      <c r="AD441" s="127"/>
      <c r="AE441" s="127"/>
      <c r="AF441" s="127"/>
      <c r="AG441" s="127"/>
      <c r="AH441" s="127"/>
      <c r="AI441" s="127"/>
      <c r="AJ441" s="127"/>
      <c r="AK441" s="127"/>
      <c r="AL441" s="127"/>
      <c r="AM441" s="127"/>
    </row>
    <row r="442" spans="1:39" ht="15" customHeight="1" x14ac:dyDescent="0.25">
      <c r="A442" s="130"/>
      <c r="B442" s="130"/>
      <c r="C442" s="130"/>
      <c r="D442" s="130"/>
      <c r="E442" s="130"/>
      <c r="F442" s="130"/>
      <c r="G442" s="130"/>
      <c r="H442" s="130"/>
      <c r="I442" s="130"/>
      <c r="J442" s="130"/>
      <c r="K442" s="130"/>
      <c r="L442" s="130"/>
      <c r="M442" s="130"/>
      <c r="N442" s="130"/>
      <c r="O442" s="130"/>
      <c r="P442" s="130"/>
      <c r="Q442" s="130"/>
      <c r="R442" s="130"/>
      <c r="S442" s="130"/>
      <c r="T442" s="127"/>
      <c r="U442" s="127"/>
      <c r="V442" s="127"/>
      <c r="W442" s="127"/>
      <c r="X442" s="127"/>
      <c r="Y442" s="127"/>
      <c r="Z442" s="127"/>
      <c r="AA442" s="127"/>
      <c r="AB442" s="127"/>
      <c r="AC442" s="127"/>
      <c r="AD442" s="127"/>
      <c r="AE442" s="127"/>
      <c r="AF442" s="127"/>
      <c r="AG442" s="127"/>
      <c r="AH442" s="127"/>
      <c r="AI442" s="127"/>
      <c r="AJ442" s="127"/>
      <c r="AK442" s="127"/>
      <c r="AL442" s="127"/>
      <c r="AM442" s="127"/>
    </row>
    <row r="443" spans="1:39" ht="15" customHeight="1" x14ac:dyDescent="0.25">
      <c r="A443" s="130"/>
      <c r="B443" s="130"/>
      <c r="C443" s="130"/>
      <c r="D443" s="130"/>
      <c r="E443" s="130"/>
      <c r="F443" s="130"/>
      <c r="G443" s="130"/>
      <c r="H443" s="130"/>
      <c r="I443" s="130"/>
      <c r="J443" s="130"/>
      <c r="K443" s="130"/>
      <c r="L443" s="130"/>
      <c r="M443" s="130"/>
      <c r="N443" s="130"/>
      <c r="O443" s="130"/>
      <c r="P443" s="130"/>
      <c r="Q443" s="130"/>
      <c r="R443" s="130"/>
      <c r="S443" s="130"/>
      <c r="T443" s="127"/>
      <c r="U443" s="127"/>
      <c r="V443" s="127"/>
      <c r="W443" s="127"/>
      <c r="X443" s="127"/>
      <c r="Y443" s="127"/>
      <c r="Z443" s="127"/>
      <c r="AA443" s="127"/>
      <c r="AB443" s="127"/>
      <c r="AC443" s="127"/>
      <c r="AD443" s="127"/>
      <c r="AE443" s="127"/>
      <c r="AF443" s="127"/>
      <c r="AG443" s="127"/>
      <c r="AH443" s="127"/>
      <c r="AI443" s="127"/>
      <c r="AJ443" s="127"/>
      <c r="AK443" s="127"/>
      <c r="AL443" s="127"/>
      <c r="AM443" s="127"/>
    </row>
    <row r="444" spans="1:39" ht="15" customHeight="1" x14ac:dyDescent="0.25">
      <c r="A444" s="130"/>
      <c r="B444" s="130"/>
      <c r="C444" s="130"/>
      <c r="D444" s="130"/>
      <c r="E444" s="130"/>
      <c r="F444" s="130"/>
      <c r="G444" s="130"/>
      <c r="H444" s="130"/>
      <c r="I444" s="130"/>
      <c r="J444" s="130"/>
      <c r="K444" s="130"/>
      <c r="L444" s="130"/>
      <c r="M444" s="130"/>
      <c r="N444" s="130"/>
      <c r="O444" s="130"/>
      <c r="P444" s="130"/>
      <c r="Q444" s="130"/>
      <c r="R444" s="130"/>
      <c r="S444" s="130"/>
      <c r="T444" s="127"/>
      <c r="U444" s="127"/>
      <c r="V444" s="127"/>
      <c r="W444" s="127"/>
      <c r="X444" s="127"/>
      <c r="Y444" s="127"/>
      <c r="Z444" s="127"/>
      <c r="AA444" s="127"/>
      <c r="AB444" s="127"/>
      <c r="AC444" s="127"/>
      <c r="AD444" s="127"/>
      <c r="AE444" s="127"/>
      <c r="AF444" s="127"/>
      <c r="AG444" s="127"/>
      <c r="AH444" s="127"/>
      <c r="AI444" s="127"/>
      <c r="AJ444" s="127"/>
      <c r="AK444" s="127"/>
      <c r="AL444" s="127"/>
      <c r="AM444" s="127"/>
    </row>
    <row r="445" spans="1:39" ht="15" customHeight="1" x14ac:dyDescent="0.25">
      <c r="A445" s="130"/>
      <c r="B445" s="130"/>
      <c r="C445" s="130"/>
      <c r="D445" s="130"/>
      <c r="E445" s="130"/>
      <c r="F445" s="130"/>
      <c r="G445" s="130"/>
      <c r="H445" s="130"/>
      <c r="I445" s="130"/>
      <c r="J445" s="130"/>
      <c r="K445" s="130"/>
      <c r="L445" s="130"/>
      <c r="M445" s="130"/>
      <c r="N445" s="130"/>
      <c r="O445" s="130"/>
      <c r="P445" s="130"/>
      <c r="Q445" s="130"/>
      <c r="R445" s="130"/>
      <c r="S445" s="130"/>
      <c r="T445" s="127"/>
      <c r="U445" s="127"/>
      <c r="V445" s="127"/>
      <c r="W445" s="127"/>
      <c r="X445" s="127"/>
      <c r="Y445" s="127"/>
      <c r="Z445" s="127"/>
      <c r="AA445" s="127"/>
      <c r="AB445" s="127"/>
      <c r="AC445" s="127"/>
      <c r="AD445" s="127"/>
      <c r="AE445" s="127"/>
      <c r="AF445" s="127"/>
      <c r="AG445" s="127"/>
      <c r="AH445" s="127"/>
      <c r="AI445" s="127"/>
      <c r="AJ445" s="127"/>
      <c r="AK445" s="127"/>
      <c r="AL445" s="127"/>
      <c r="AM445" s="127"/>
    </row>
    <row r="446" spans="1:39" ht="15" customHeight="1" x14ac:dyDescent="0.25">
      <c r="A446" s="130"/>
      <c r="B446" s="130"/>
      <c r="C446" s="130"/>
      <c r="D446" s="130"/>
      <c r="E446" s="130"/>
      <c r="F446" s="130"/>
      <c r="G446" s="130"/>
      <c r="H446" s="130"/>
      <c r="I446" s="130"/>
      <c r="J446" s="130"/>
      <c r="K446" s="130"/>
      <c r="L446" s="130"/>
      <c r="M446" s="130"/>
      <c r="N446" s="130"/>
      <c r="O446" s="130"/>
      <c r="P446" s="130"/>
      <c r="Q446" s="130"/>
      <c r="R446" s="130"/>
      <c r="S446" s="130"/>
      <c r="T446" s="127"/>
      <c r="U446" s="127"/>
      <c r="V446" s="127"/>
      <c r="W446" s="127"/>
      <c r="X446" s="127"/>
      <c r="Y446" s="127"/>
      <c r="Z446" s="127"/>
      <c r="AA446" s="127"/>
      <c r="AB446" s="127"/>
      <c r="AC446" s="127"/>
      <c r="AD446" s="127"/>
      <c r="AE446" s="127"/>
      <c r="AF446" s="127"/>
      <c r="AG446" s="127"/>
      <c r="AH446" s="127"/>
      <c r="AI446" s="127"/>
      <c r="AJ446" s="127"/>
      <c r="AK446" s="127"/>
      <c r="AL446" s="127"/>
      <c r="AM446" s="127"/>
    </row>
    <row r="447" spans="1:39" ht="15" customHeight="1" x14ac:dyDescent="0.25">
      <c r="A447" s="130"/>
      <c r="B447" s="130"/>
      <c r="C447" s="130"/>
      <c r="D447" s="130"/>
      <c r="E447" s="130"/>
      <c r="F447" s="130"/>
      <c r="G447" s="130"/>
      <c r="H447" s="130"/>
      <c r="I447" s="130"/>
      <c r="J447" s="130"/>
      <c r="K447" s="130"/>
      <c r="L447" s="130"/>
      <c r="M447" s="130"/>
      <c r="N447" s="130"/>
      <c r="O447" s="130"/>
      <c r="P447" s="130"/>
      <c r="Q447" s="130"/>
      <c r="R447" s="130"/>
      <c r="S447" s="130"/>
      <c r="T447" s="127"/>
      <c r="U447" s="127"/>
      <c r="V447" s="127"/>
      <c r="W447" s="127"/>
      <c r="X447" s="127"/>
      <c r="Y447" s="127"/>
      <c r="Z447" s="127"/>
      <c r="AA447" s="127"/>
      <c r="AB447" s="127"/>
      <c r="AC447" s="127"/>
      <c r="AD447" s="127"/>
      <c r="AE447" s="127"/>
      <c r="AF447" s="127"/>
      <c r="AG447" s="127"/>
      <c r="AH447" s="127"/>
      <c r="AI447" s="127"/>
      <c r="AJ447" s="127"/>
      <c r="AK447" s="127"/>
      <c r="AL447" s="127"/>
      <c r="AM447" s="127"/>
    </row>
    <row r="448" spans="1:39" ht="15" customHeight="1" x14ac:dyDescent="0.25">
      <c r="A448" s="130"/>
      <c r="B448" s="130"/>
      <c r="C448" s="130"/>
      <c r="D448" s="130"/>
      <c r="E448" s="130"/>
      <c r="F448" s="130"/>
      <c r="G448" s="130"/>
      <c r="H448" s="130"/>
      <c r="I448" s="130"/>
      <c r="J448" s="130"/>
      <c r="K448" s="130"/>
      <c r="L448" s="130"/>
      <c r="M448" s="130"/>
      <c r="N448" s="130"/>
      <c r="O448" s="130"/>
      <c r="P448" s="130"/>
      <c r="Q448" s="130"/>
      <c r="R448" s="130"/>
      <c r="S448" s="130"/>
      <c r="T448" s="127"/>
      <c r="U448" s="127"/>
      <c r="V448" s="127"/>
      <c r="W448" s="127"/>
      <c r="X448" s="127"/>
      <c r="Y448" s="127"/>
      <c r="Z448" s="127"/>
      <c r="AA448" s="127"/>
      <c r="AB448" s="127"/>
      <c r="AC448" s="127"/>
      <c r="AD448" s="127"/>
      <c r="AE448" s="127"/>
      <c r="AF448" s="127"/>
      <c r="AG448" s="127"/>
      <c r="AH448" s="127"/>
      <c r="AI448" s="127"/>
      <c r="AJ448" s="127"/>
      <c r="AK448" s="127"/>
      <c r="AL448" s="127"/>
      <c r="AM448" s="127"/>
    </row>
    <row r="449" spans="1:39" ht="15" customHeight="1" x14ac:dyDescent="0.25">
      <c r="A449" s="130"/>
      <c r="B449" s="130"/>
      <c r="C449" s="130"/>
      <c r="D449" s="130"/>
      <c r="E449" s="130"/>
      <c r="F449" s="130"/>
      <c r="G449" s="130"/>
      <c r="H449" s="130"/>
      <c r="I449" s="130"/>
      <c r="J449" s="130"/>
      <c r="K449" s="130"/>
      <c r="L449" s="130"/>
      <c r="M449" s="130"/>
      <c r="N449" s="130"/>
      <c r="O449" s="130"/>
      <c r="P449" s="130"/>
      <c r="Q449" s="130"/>
      <c r="R449" s="130"/>
      <c r="S449" s="130"/>
      <c r="T449" s="127"/>
      <c r="U449" s="127"/>
      <c r="V449" s="127"/>
      <c r="W449" s="127"/>
      <c r="X449" s="127"/>
      <c r="Y449" s="127"/>
      <c r="Z449" s="127"/>
      <c r="AA449" s="127"/>
      <c r="AB449" s="127"/>
      <c r="AC449" s="127"/>
      <c r="AD449" s="127"/>
      <c r="AE449" s="127"/>
      <c r="AF449" s="127"/>
      <c r="AG449" s="127"/>
      <c r="AH449" s="127"/>
      <c r="AI449" s="127"/>
      <c r="AJ449" s="127"/>
      <c r="AK449" s="127"/>
      <c r="AL449" s="127"/>
      <c r="AM449" s="127"/>
    </row>
    <row r="450" spans="1:39" ht="15" customHeight="1" x14ac:dyDescent="0.25">
      <c r="A450" s="130"/>
      <c r="B450" s="130"/>
      <c r="C450" s="130"/>
      <c r="D450" s="130"/>
      <c r="E450" s="130"/>
      <c r="F450" s="130"/>
      <c r="G450" s="130"/>
      <c r="H450" s="130"/>
      <c r="I450" s="130"/>
      <c r="J450" s="130"/>
      <c r="K450" s="130"/>
      <c r="L450" s="130"/>
      <c r="M450" s="130"/>
      <c r="N450" s="130"/>
      <c r="O450" s="130"/>
      <c r="P450" s="130"/>
      <c r="Q450" s="130"/>
      <c r="R450" s="130"/>
      <c r="S450" s="130"/>
      <c r="T450" s="127"/>
      <c r="U450" s="127"/>
      <c r="V450" s="127"/>
      <c r="W450" s="127"/>
      <c r="X450" s="127"/>
      <c r="Y450" s="127"/>
      <c r="Z450" s="127"/>
      <c r="AA450" s="127"/>
      <c r="AB450" s="127"/>
      <c r="AC450" s="127"/>
      <c r="AD450" s="127"/>
      <c r="AE450" s="127"/>
      <c r="AF450" s="127"/>
      <c r="AG450" s="127"/>
      <c r="AH450" s="127"/>
      <c r="AI450" s="127"/>
      <c r="AJ450" s="127"/>
      <c r="AK450" s="127"/>
      <c r="AL450" s="127"/>
      <c r="AM450" s="127"/>
    </row>
    <row r="451" spans="1:39" ht="15" customHeight="1" x14ac:dyDescent="0.25">
      <c r="A451" s="130"/>
      <c r="B451" s="130"/>
      <c r="C451" s="130"/>
      <c r="D451" s="130"/>
      <c r="E451" s="130"/>
      <c r="F451" s="130"/>
      <c r="G451" s="130"/>
      <c r="H451" s="130"/>
      <c r="I451" s="130"/>
      <c r="J451" s="130"/>
      <c r="K451" s="130"/>
      <c r="L451" s="130"/>
      <c r="M451" s="130"/>
      <c r="N451" s="130"/>
      <c r="O451" s="130"/>
      <c r="P451" s="130"/>
      <c r="Q451" s="130"/>
      <c r="R451" s="130"/>
      <c r="S451" s="130"/>
      <c r="T451" s="127"/>
      <c r="U451" s="127"/>
      <c r="V451" s="127"/>
      <c r="W451" s="127"/>
      <c r="X451" s="127"/>
      <c r="Y451" s="127"/>
      <c r="Z451" s="127"/>
      <c r="AA451" s="127"/>
      <c r="AB451" s="127"/>
      <c r="AC451" s="127"/>
      <c r="AD451" s="127"/>
      <c r="AE451" s="127"/>
      <c r="AF451" s="127"/>
      <c r="AG451" s="127"/>
      <c r="AH451" s="127"/>
      <c r="AI451" s="127"/>
      <c r="AJ451" s="127"/>
      <c r="AK451" s="127"/>
      <c r="AL451" s="127"/>
      <c r="AM451" s="127"/>
    </row>
    <row r="452" spans="1:39" ht="15" customHeight="1" x14ac:dyDescent="0.25">
      <c r="A452" s="130"/>
      <c r="B452" s="130"/>
      <c r="C452" s="130"/>
      <c r="D452" s="130"/>
      <c r="E452" s="130"/>
      <c r="F452" s="130"/>
      <c r="G452" s="130"/>
      <c r="H452" s="130"/>
      <c r="I452" s="130"/>
      <c r="J452" s="130"/>
      <c r="K452" s="130"/>
      <c r="L452" s="130"/>
      <c r="M452" s="130"/>
      <c r="N452" s="130"/>
      <c r="O452" s="130"/>
      <c r="P452" s="130"/>
      <c r="Q452" s="130"/>
      <c r="R452" s="130"/>
      <c r="S452" s="130"/>
      <c r="T452" s="127"/>
      <c r="U452" s="127"/>
      <c r="V452" s="127"/>
      <c r="W452" s="127"/>
      <c r="X452" s="127"/>
      <c r="Y452" s="127"/>
      <c r="Z452" s="127"/>
      <c r="AA452" s="127"/>
      <c r="AB452" s="127"/>
      <c r="AC452" s="127"/>
      <c r="AD452" s="127"/>
      <c r="AE452" s="127"/>
      <c r="AF452" s="127"/>
      <c r="AG452" s="127"/>
      <c r="AH452" s="127"/>
      <c r="AI452" s="127"/>
      <c r="AJ452" s="127"/>
      <c r="AK452" s="127"/>
      <c r="AL452" s="127"/>
      <c r="AM452" s="127"/>
    </row>
    <row r="453" spans="1:39" ht="15" customHeight="1" x14ac:dyDescent="0.25">
      <c r="A453" s="130"/>
      <c r="B453" s="130"/>
      <c r="C453" s="130"/>
      <c r="D453" s="130"/>
      <c r="E453" s="130"/>
      <c r="F453" s="130"/>
      <c r="G453" s="130"/>
      <c r="H453" s="130"/>
      <c r="I453" s="130"/>
      <c r="J453" s="130"/>
      <c r="K453" s="130"/>
      <c r="L453" s="130"/>
      <c r="M453" s="130"/>
      <c r="N453" s="130"/>
      <c r="O453" s="130"/>
      <c r="P453" s="130"/>
      <c r="Q453" s="130"/>
      <c r="R453" s="130"/>
      <c r="S453" s="130"/>
      <c r="T453" s="127"/>
      <c r="U453" s="127"/>
      <c r="V453" s="127"/>
      <c r="W453" s="127"/>
      <c r="X453" s="127"/>
      <c r="Y453" s="127"/>
      <c r="Z453" s="127"/>
      <c r="AA453" s="127"/>
      <c r="AB453" s="127"/>
      <c r="AC453" s="127"/>
      <c r="AD453" s="127"/>
      <c r="AE453" s="127"/>
      <c r="AF453" s="127"/>
      <c r="AG453" s="127"/>
      <c r="AH453" s="127"/>
      <c r="AI453" s="127"/>
      <c r="AJ453" s="127"/>
      <c r="AK453" s="127"/>
      <c r="AL453" s="127"/>
      <c r="AM453" s="127"/>
    </row>
    <row r="454" spans="1:39" ht="15" customHeight="1" x14ac:dyDescent="0.25">
      <c r="A454" s="130"/>
      <c r="B454" s="130"/>
      <c r="C454" s="130"/>
      <c r="D454" s="130"/>
      <c r="E454" s="130"/>
      <c r="F454" s="130"/>
      <c r="G454" s="130"/>
      <c r="H454" s="130"/>
      <c r="I454" s="130"/>
      <c r="J454" s="130"/>
      <c r="K454" s="130"/>
      <c r="L454" s="130"/>
      <c r="M454" s="130"/>
      <c r="N454" s="130"/>
      <c r="O454" s="130"/>
      <c r="P454" s="130"/>
      <c r="Q454" s="130"/>
      <c r="R454" s="130"/>
      <c r="S454" s="130"/>
      <c r="T454" s="127"/>
      <c r="U454" s="127"/>
      <c r="V454" s="127"/>
      <c r="W454" s="127"/>
      <c r="X454" s="127"/>
      <c r="Y454" s="127"/>
      <c r="Z454" s="127"/>
      <c r="AA454" s="127"/>
      <c r="AB454" s="127"/>
      <c r="AC454" s="127"/>
      <c r="AD454" s="127"/>
      <c r="AE454" s="127"/>
      <c r="AF454" s="127"/>
      <c r="AG454" s="127"/>
      <c r="AH454" s="127"/>
      <c r="AI454" s="127"/>
      <c r="AJ454" s="127"/>
      <c r="AK454" s="127"/>
      <c r="AL454" s="127"/>
      <c r="AM454" s="127"/>
    </row>
    <row r="455" spans="1:39" ht="15" customHeight="1" x14ac:dyDescent="0.25">
      <c r="A455" s="130"/>
      <c r="B455" s="130"/>
      <c r="C455" s="130"/>
      <c r="D455" s="130"/>
      <c r="E455" s="130"/>
      <c r="F455" s="130"/>
      <c r="G455" s="130"/>
      <c r="H455" s="130"/>
      <c r="I455" s="130"/>
      <c r="J455" s="130"/>
      <c r="K455" s="130"/>
      <c r="L455" s="130"/>
      <c r="M455" s="130"/>
      <c r="N455" s="130"/>
      <c r="O455" s="130"/>
      <c r="P455" s="130"/>
      <c r="Q455" s="130"/>
      <c r="R455" s="130"/>
      <c r="S455" s="130"/>
      <c r="T455" s="127"/>
      <c r="U455" s="127"/>
      <c r="V455" s="127"/>
      <c r="W455" s="127"/>
      <c r="X455" s="127"/>
      <c r="Y455" s="127"/>
      <c r="Z455" s="127"/>
      <c r="AA455" s="127"/>
      <c r="AB455" s="127"/>
      <c r="AC455" s="127"/>
      <c r="AD455" s="127"/>
      <c r="AE455" s="127"/>
      <c r="AF455" s="127"/>
      <c r="AG455" s="127"/>
      <c r="AH455" s="127"/>
      <c r="AI455" s="127"/>
      <c r="AJ455" s="127"/>
      <c r="AK455" s="127"/>
      <c r="AL455" s="127"/>
      <c r="AM455" s="127"/>
    </row>
    <row r="456" spans="1:39" ht="15" customHeight="1" x14ac:dyDescent="0.25">
      <c r="A456" s="130"/>
      <c r="B456" s="130"/>
      <c r="C456" s="130"/>
      <c r="D456" s="130"/>
      <c r="E456" s="130"/>
      <c r="F456" s="130"/>
      <c r="G456" s="130"/>
      <c r="H456" s="130"/>
      <c r="I456" s="130"/>
      <c r="J456" s="130"/>
      <c r="K456" s="130"/>
      <c r="L456" s="130"/>
      <c r="M456" s="130"/>
      <c r="N456" s="130"/>
      <c r="O456" s="130"/>
      <c r="P456" s="130"/>
      <c r="Q456" s="130"/>
      <c r="R456" s="130"/>
      <c r="S456" s="130"/>
      <c r="T456" s="127"/>
      <c r="U456" s="127"/>
      <c r="V456" s="127"/>
      <c r="W456" s="127"/>
      <c r="X456" s="127"/>
      <c r="Y456" s="127"/>
      <c r="Z456" s="127"/>
      <c r="AA456" s="127"/>
      <c r="AB456" s="127"/>
      <c r="AC456" s="127"/>
      <c r="AD456" s="127"/>
      <c r="AE456" s="127"/>
      <c r="AF456" s="127"/>
      <c r="AG456" s="127"/>
      <c r="AH456" s="127"/>
      <c r="AI456" s="127"/>
      <c r="AJ456" s="127"/>
      <c r="AK456" s="127"/>
      <c r="AL456" s="127"/>
      <c r="AM456" s="127"/>
    </row>
    <row r="457" spans="1:39" ht="15" customHeight="1" x14ac:dyDescent="0.25">
      <c r="A457" s="130"/>
      <c r="B457" s="130"/>
      <c r="C457" s="130"/>
      <c r="D457" s="130"/>
      <c r="E457" s="130"/>
      <c r="F457" s="130"/>
      <c r="G457" s="130"/>
      <c r="H457" s="130"/>
      <c r="I457" s="130"/>
      <c r="J457" s="130"/>
      <c r="K457" s="130"/>
      <c r="L457" s="130"/>
      <c r="M457" s="130"/>
      <c r="N457" s="130"/>
      <c r="O457" s="130"/>
      <c r="P457" s="130"/>
      <c r="Q457" s="130"/>
      <c r="R457" s="130"/>
      <c r="S457" s="130"/>
      <c r="T457" s="127"/>
      <c r="U457" s="127"/>
      <c r="V457" s="127"/>
      <c r="W457" s="127"/>
      <c r="X457" s="127"/>
      <c r="Y457" s="127"/>
      <c r="Z457" s="127"/>
      <c r="AA457" s="127"/>
      <c r="AB457" s="127"/>
      <c r="AC457" s="127"/>
      <c r="AD457" s="127"/>
      <c r="AE457" s="127"/>
      <c r="AF457" s="127"/>
      <c r="AG457" s="127"/>
      <c r="AH457" s="127"/>
      <c r="AI457" s="127"/>
      <c r="AJ457" s="127"/>
      <c r="AK457" s="127"/>
      <c r="AL457" s="127"/>
      <c r="AM457" s="127"/>
    </row>
    <row r="458" spans="1:39" ht="15" customHeight="1" x14ac:dyDescent="0.25">
      <c r="A458" s="130"/>
      <c r="B458" s="130"/>
      <c r="C458" s="130"/>
      <c r="D458" s="130"/>
      <c r="E458" s="130"/>
      <c r="F458" s="130"/>
      <c r="G458" s="130"/>
      <c r="H458" s="130"/>
      <c r="I458" s="130"/>
      <c r="J458" s="130"/>
      <c r="K458" s="130"/>
      <c r="L458" s="130"/>
      <c r="M458" s="130"/>
      <c r="N458" s="130"/>
      <c r="O458" s="130"/>
      <c r="P458" s="130"/>
      <c r="Q458" s="130"/>
      <c r="R458" s="130"/>
      <c r="S458" s="130"/>
      <c r="T458" s="127"/>
      <c r="U458" s="127"/>
      <c r="V458" s="127"/>
      <c r="W458" s="127"/>
      <c r="X458" s="127"/>
      <c r="Y458" s="127"/>
      <c r="Z458" s="127"/>
      <c r="AA458" s="127"/>
      <c r="AB458" s="127"/>
      <c r="AC458" s="127"/>
      <c r="AD458" s="127"/>
      <c r="AE458" s="127"/>
      <c r="AF458" s="127"/>
      <c r="AG458" s="127"/>
      <c r="AH458" s="127"/>
      <c r="AI458" s="127"/>
      <c r="AJ458" s="127"/>
      <c r="AK458" s="127"/>
      <c r="AL458" s="127"/>
      <c r="AM458" s="127"/>
    </row>
    <row r="459" spans="1:39" ht="15" customHeight="1" x14ac:dyDescent="0.25">
      <c r="A459" s="130"/>
      <c r="B459" s="130"/>
      <c r="C459" s="130"/>
      <c r="D459" s="130"/>
      <c r="E459" s="130"/>
      <c r="F459" s="130"/>
      <c r="G459" s="130"/>
      <c r="H459" s="130"/>
      <c r="I459" s="130"/>
      <c r="J459" s="130"/>
      <c r="K459" s="130"/>
      <c r="L459" s="130"/>
      <c r="M459" s="130"/>
      <c r="N459" s="130"/>
      <c r="O459" s="130"/>
      <c r="P459" s="130"/>
      <c r="Q459" s="130"/>
      <c r="R459" s="130"/>
      <c r="S459" s="130"/>
      <c r="T459" s="127"/>
      <c r="U459" s="127"/>
      <c r="V459" s="127"/>
      <c r="W459" s="127"/>
      <c r="X459" s="127"/>
      <c r="Y459" s="127"/>
      <c r="Z459" s="127"/>
      <c r="AA459" s="127"/>
      <c r="AB459" s="127"/>
      <c r="AC459" s="127"/>
      <c r="AD459" s="127"/>
      <c r="AE459" s="127"/>
      <c r="AF459" s="127"/>
      <c r="AG459" s="127"/>
      <c r="AH459" s="127"/>
      <c r="AI459" s="127"/>
      <c r="AJ459" s="127"/>
      <c r="AK459" s="127"/>
      <c r="AL459" s="127"/>
      <c r="AM459" s="127"/>
    </row>
    <row r="460" spans="1:39" ht="15" customHeight="1" x14ac:dyDescent="0.25">
      <c r="A460" s="130"/>
      <c r="B460" s="130"/>
      <c r="C460" s="130"/>
      <c r="D460" s="130"/>
      <c r="E460" s="130"/>
      <c r="F460" s="130"/>
      <c r="G460" s="130"/>
      <c r="H460" s="130"/>
      <c r="I460" s="130"/>
      <c r="J460" s="130"/>
      <c r="K460" s="130"/>
      <c r="L460" s="130"/>
      <c r="M460" s="130"/>
      <c r="N460" s="130"/>
      <c r="O460" s="130"/>
      <c r="P460" s="130"/>
      <c r="Q460" s="130"/>
      <c r="R460" s="130"/>
      <c r="S460" s="130"/>
      <c r="T460" s="127"/>
      <c r="U460" s="127"/>
      <c r="V460" s="127"/>
      <c r="W460" s="127"/>
      <c r="X460" s="127"/>
      <c r="Y460" s="127"/>
      <c r="Z460" s="127"/>
      <c r="AA460" s="127"/>
      <c r="AB460" s="127"/>
      <c r="AC460" s="127"/>
      <c r="AD460" s="127"/>
      <c r="AE460" s="127"/>
      <c r="AF460" s="127"/>
      <c r="AG460" s="127"/>
      <c r="AH460" s="127"/>
      <c r="AI460" s="127"/>
      <c r="AJ460" s="127"/>
      <c r="AK460" s="127"/>
      <c r="AL460" s="127"/>
      <c r="AM460" s="127"/>
    </row>
    <row r="461" spans="1:39" ht="15" customHeight="1" x14ac:dyDescent="0.25">
      <c r="A461" s="130"/>
      <c r="B461" s="130"/>
      <c r="C461" s="130"/>
      <c r="D461" s="130"/>
      <c r="E461" s="130"/>
      <c r="F461" s="130"/>
      <c r="G461" s="130"/>
      <c r="H461" s="130"/>
      <c r="I461" s="130"/>
      <c r="J461" s="130"/>
      <c r="K461" s="130"/>
      <c r="L461" s="130"/>
      <c r="M461" s="130"/>
      <c r="N461" s="130"/>
      <c r="O461" s="130"/>
      <c r="P461" s="130"/>
      <c r="Q461" s="130"/>
      <c r="R461" s="130"/>
      <c r="S461" s="130"/>
      <c r="T461" s="127"/>
      <c r="U461" s="127"/>
      <c r="V461" s="127"/>
      <c r="W461" s="127"/>
      <c r="X461" s="127"/>
      <c r="Y461" s="127"/>
      <c r="Z461" s="127"/>
      <c r="AA461" s="127"/>
      <c r="AB461" s="127"/>
      <c r="AC461" s="127"/>
      <c r="AD461" s="127"/>
      <c r="AE461" s="127"/>
      <c r="AF461" s="127"/>
      <c r="AG461" s="127"/>
      <c r="AH461" s="127"/>
      <c r="AI461" s="127"/>
      <c r="AJ461" s="127"/>
      <c r="AK461" s="127"/>
      <c r="AL461" s="127"/>
      <c r="AM461" s="127"/>
    </row>
    <row r="462" spans="1:39" ht="15" customHeight="1" x14ac:dyDescent="0.25">
      <c r="A462" s="130"/>
      <c r="B462" s="130"/>
      <c r="C462" s="130"/>
      <c r="D462" s="130"/>
      <c r="E462" s="130"/>
      <c r="F462" s="130"/>
      <c r="G462" s="130"/>
      <c r="H462" s="130"/>
      <c r="I462" s="130"/>
      <c r="J462" s="130"/>
      <c r="K462" s="130"/>
      <c r="L462" s="130"/>
      <c r="M462" s="130"/>
      <c r="N462" s="130"/>
      <c r="O462" s="130"/>
      <c r="P462" s="130"/>
      <c r="Q462" s="130"/>
      <c r="R462" s="130"/>
      <c r="S462" s="130"/>
      <c r="T462" s="127"/>
      <c r="U462" s="127"/>
      <c r="V462" s="127"/>
      <c r="W462" s="127"/>
      <c r="X462" s="127"/>
      <c r="Y462" s="127"/>
      <c r="Z462" s="127"/>
      <c r="AA462" s="127"/>
      <c r="AB462" s="127"/>
      <c r="AC462" s="127"/>
      <c r="AD462" s="127"/>
      <c r="AE462" s="127"/>
      <c r="AF462" s="127"/>
      <c r="AG462" s="127"/>
      <c r="AH462" s="127"/>
      <c r="AI462" s="127"/>
      <c r="AJ462" s="127"/>
      <c r="AK462" s="127"/>
      <c r="AL462" s="127"/>
      <c r="AM462" s="127"/>
    </row>
    <row r="463" spans="1:39" ht="15" customHeight="1" x14ac:dyDescent="0.25">
      <c r="A463" s="130"/>
      <c r="B463" s="130"/>
      <c r="C463" s="130"/>
      <c r="D463" s="130"/>
      <c r="E463" s="130"/>
      <c r="F463" s="130"/>
      <c r="G463" s="130"/>
      <c r="H463" s="130"/>
      <c r="I463" s="130"/>
      <c r="J463" s="130"/>
      <c r="K463" s="130"/>
      <c r="L463" s="130"/>
      <c r="M463" s="130"/>
      <c r="N463" s="130"/>
      <c r="O463" s="130"/>
      <c r="P463" s="130"/>
      <c r="Q463" s="130"/>
      <c r="R463" s="130"/>
      <c r="S463" s="130"/>
      <c r="T463" s="127"/>
      <c r="U463" s="127"/>
      <c r="V463" s="127"/>
      <c r="W463" s="127"/>
      <c r="X463" s="127"/>
      <c r="Y463" s="127"/>
      <c r="Z463" s="127"/>
      <c r="AA463" s="127"/>
      <c r="AB463" s="127"/>
      <c r="AC463" s="127"/>
      <c r="AD463" s="127"/>
      <c r="AE463" s="127"/>
      <c r="AF463" s="127"/>
      <c r="AG463" s="127"/>
      <c r="AH463" s="127"/>
      <c r="AI463" s="127"/>
      <c r="AJ463" s="127"/>
      <c r="AK463" s="127"/>
      <c r="AL463" s="127"/>
      <c r="AM463" s="127"/>
    </row>
    <row r="464" spans="1:39" ht="15" customHeight="1" x14ac:dyDescent="0.25">
      <c r="A464" s="130"/>
      <c r="B464" s="130"/>
      <c r="C464" s="130"/>
      <c r="D464" s="130"/>
      <c r="E464" s="130"/>
      <c r="F464" s="130"/>
      <c r="G464" s="130"/>
      <c r="H464" s="130"/>
      <c r="I464" s="130"/>
      <c r="J464" s="130"/>
      <c r="K464" s="130"/>
      <c r="L464" s="130"/>
      <c r="M464" s="130"/>
      <c r="N464" s="130"/>
      <c r="O464" s="130"/>
      <c r="P464" s="130"/>
      <c r="Q464" s="130"/>
      <c r="R464" s="130"/>
      <c r="S464" s="130"/>
      <c r="T464" s="127"/>
      <c r="U464" s="127"/>
      <c r="V464" s="127"/>
      <c r="W464" s="127"/>
      <c r="X464" s="127"/>
      <c r="Y464" s="127"/>
      <c r="Z464" s="127"/>
      <c r="AA464" s="127"/>
      <c r="AB464" s="127"/>
      <c r="AC464" s="127"/>
      <c r="AD464" s="127"/>
      <c r="AE464" s="127"/>
      <c r="AF464" s="127"/>
      <c r="AG464" s="127"/>
      <c r="AH464" s="127"/>
      <c r="AI464" s="127"/>
      <c r="AJ464" s="127"/>
      <c r="AK464" s="127"/>
      <c r="AL464" s="127"/>
      <c r="AM464" s="127"/>
    </row>
    <row r="465" spans="1:39" ht="15" customHeight="1" x14ac:dyDescent="0.25">
      <c r="A465" s="130"/>
      <c r="B465" s="130"/>
      <c r="C465" s="130"/>
      <c r="D465" s="130"/>
      <c r="E465" s="130"/>
      <c r="F465" s="130"/>
      <c r="G465" s="130"/>
      <c r="H465" s="130"/>
      <c r="I465" s="130"/>
      <c r="J465" s="130"/>
      <c r="K465" s="130"/>
      <c r="L465" s="130"/>
      <c r="M465" s="130"/>
      <c r="N465" s="130"/>
      <c r="O465" s="130"/>
      <c r="P465" s="130"/>
      <c r="Q465" s="130"/>
      <c r="R465" s="130"/>
      <c r="S465" s="130"/>
      <c r="T465" s="127"/>
      <c r="U465" s="127"/>
      <c r="V465" s="127"/>
      <c r="W465" s="127"/>
      <c r="X465" s="127"/>
      <c r="Y465" s="127"/>
      <c r="Z465" s="127"/>
      <c r="AA465" s="127"/>
      <c r="AB465" s="127"/>
      <c r="AC465" s="127"/>
      <c r="AD465" s="127"/>
      <c r="AE465" s="127"/>
      <c r="AF465" s="127"/>
      <c r="AG465" s="127"/>
      <c r="AH465" s="127"/>
      <c r="AI465" s="127"/>
      <c r="AJ465" s="127"/>
      <c r="AK465" s="127"/>
      <c r="AL465" s="127"/>
      <c r="AM465" s="127"/>
    </row>
    <row r="466" spans="1:39" ht="15" customHeight="1" x14ac:dyDescent="0.25">
      <c r="A466" s="130"/>
      <c r="B466" s="130"/>
      <c r="C466" s="130"/>
      <c r="D466" s="130"/>
      <c r="E466" s="130"/>
      <c r="F466" s="130"/>
      <c r="G466" s="130"/>
      <c r="H466" s="130"/>
      <c r="I466" s="130"/>
      <c r="J466" s="130"/>
      <c r="K466" s="130"/>
      <c r="L466" s="130"/>
      <c r="M466" s="130"/>
      <c r="N466" s="130"/>
      <c r="O466" s="130"/>
      <c r="P466" s="130"/>
      <c r="Q466" s="130"/>
      <c r="R466" s="130"/>
      <c r="S466" s="130"/>
      <c r="T466" s="127"/>
      <c r="U466" s="127"/>
      <c r="V466" s="127"/>
      <c r="W466" s="127"/>
      <c r="X466" s="127"/>
      <c r="Y466" s="127"/>
      <c r="Z466" s="127"/>
      <c r="AA466" s="127"/>
      <c r="AB466" s="127"/>
      <c r="AC466" s="127"/>
      <c r="AD466" s="127"/>
      <c r="AE466" s="127"/>
      <c r="AF466" s="127"/>
      <c r="AG466" s="127"/>
      <c r="AH466" s="127"/>
      <c r="AI466" s="127"/>
      <c r="AJ466" s="127"/>
      <c r="AK466" s="127"/>
      <c r="AL466" s="127"/>
      <c r="AM466" s="127"/>
    </row>
    <row r="467" spans="1:39" ht="15" customHeight="1" x14ac:dyDescent="0.25">
      <c r="A467" s="130"/>
      <c r="B467" s="130"/>
      <c r="C467" s="130"/>
      <c r="D467" s="130"/>
      <c r="E467" s="130"/>
      <c r="F467" s="130"/>
      <c r="G467" s="130"/>
      <c r="H467" s="130"/>
      <c r="I467" s="130"/>
      <c r="J467" s="130"/>
      <c r="K467" s="130"/>
      <c r="L467" s="130"/>
      <c r="M467" s="130"/>
      <c r="N467" s="130"/>
      <c r="O467" s="130"/>
      <c r="P467" s="130"/>
      <c r="Q467" s="130"/>
      <c r="R467" s="130"/>
      <c r="S467" s="130"/>
      <c r="T467" s="127"/>
      <c r="U467" s="127"/>
      <c r="V467" s="127"/>
      <c r="W467" s="127"/>
      <c r="X467" s="127"/>
      <c r="Y467" s="127"/>
      <c r="Z467" s="127"/>
      <c r="AA467" s="127"/>
      <c r="AB467" s="127"/>
      <c r="AC467" s="127"/>
      <c r="AD467" s="127"/>
      <c r="AE467" s="127"/>
      <c r="AF467" s="127"/>
      <c r="AG467" s="127"/>
      <c r="AH467" s="127"/>
      <c r="AI467" s="127"/>
      <c r="AJ467" s="127"/>
      <c r="AK467" s="127"/>
      <c r="AL467" s="127"/>
      <c r="AM467" s="127"/>
    </row>
    <row r="468" spans="1:39" ht="15" customHeight="1" x14ac:dyDescent="0.25">
      <c r="A468" s="130"/>
      <c r="B468" s="130"/>
      <c r="C468" s="130"/>
      <c r="D468" s="130"/>
      <c r="E468" s="130"/>
      <c r="F468" s="130"/>
      <c r="G468" s="130"/>
      <c r="H468" s="130"/>
      <c r="I468" s="130"/>
      <c r="J468" s="130"/>
      <c r="K468" s="130"/>
      <c r="L468" s="130"/>
      <c r="M468" s="130"/>
      <c r="N468" s="130"/>
      <c r="O468" s="130"/>
      <c r="P468" s="130"/>
      <c r="Q468" s="130"/>
      <c r="R468" s="130"/>
      <c r="S468" s="130"/>
      <c r="T468" s="127"/>
      <c r="U468" s="127"/>
      <c r="V468" s="127"/>
      <c r="W468" s="127"/>
      <c r="X468" s="127"/>
      <c r="Y468" s="127"/>
      <c r="Z468" s="127"/>
      <c r="AA468" s="127"/>
      <c r="AB468" s="127"/>
      <c r="AC468" s="127"/>
      <c r="AD468" s="127"/>
      <c r="AE468" s="127"/>
      <c r="AF468" s="127"/>
      <c r="AG468" s="127"/>
      <c r="AH468" s="127"/>
      <c r="AI468" s="127"/>
      <c r="AJ468" s="127"/>
      <c r="AK468" s="127"/>
      <c r="AL468" s="127"/>
      <c r="AM468" s="127"/>
    </row>
    <row r="469" spans="1:39" ht="15" customHeight="1" x14ac:dyDescent="0.25">
      <c r="A469" s="130"/>
      <c r="B469" s="130"/>
      <c r="C469" s="130"/>
      <c r="D469" s="130"/>
      <c r="E469" s="130"/>
      <c r="F469" s="130"/>
      <c r="G469" s="130"/>
      <c r="H469" s="130"/>
      <c r="I469" s="130"/>
      <c r="J469" s="130"/>
      <c r="K469" s="130"/>
      <c r="L469" s="130"/>
      <c r="M469" s="130"/>
      <c r="N469" s="130"/>
      <c r="O469" s="130"/>
      <c r="P469" s="130"/>
      <c r="Q469" s="130"/>
      <c r="R469" s="130"/>
      <c r="S469" s="130"/>
      <c r="T469" s="127"/>
      <c r="U469" s="127"/>
      <c r="V469" s="127"/>
      <c r="W469" s="127"/>
      <c r="X469" s="127"/>
      <c r="Y469" s="127"/>
      <c r="Z469" s="127"/>
      <c r="AA469" s="127"/>
      <c r="AB469" s="127"/>
      <c r="AC469" s="127"/>
      <c r="AD469" s="127"/>
      <c r="AE469" s="127"/>
      <c r="AF469" s="127"/>
      <c r="AG469" s="127"/>
      <c r="AH469" s="127"/>
      <c r="AI469" s="127"/>
      <c r="AJ469" s="127"/>
      <c r="AK469" s="127"/>
      <c r="AL469" s="127"/>
      <c r="AM469" s="127"/>
    </row>
    <row r="470" spans="1:39" ht="15" customHeight="1" x14ac:dyDescent="0.25">
      <c r="A470" s="130"/>
      <c r="B470" s="130"/>
      <c r="C470" s="130"/>
      <c r="D470" s="130"/>
      <c r="E470" s="130"/>
      <c r="F470" s="130"/>
      <c r="G470" s="130"/>
      <c r="H470" s="130"/>
      <c r="I470" s="130"/>
      <c r="J470" s="130"/>
      <c r="K470" s="130"/>
      <c r="L470" s="130"/>
      <c r="M470" s="130"/>
      <c r="N470" s="130"/>
      <c r="O470" s="130"/>
      <c r="P470" s="130"/>
      <c r="Q470" s="130"/>
      <c r="R470" s="130"/>
      <c r="S470" s="130"/>
      <c r="T470" s="127"/>
      <c r="U470" s="127"/>
      <c r="V470" s="127"/>
      <c r="W470" s="127"/>
      <c r="X470" s="127"/>
      <c r="Y470" s="127"/>
      <c r="Z470" s="127"/>
      <c r="AA470" s="127"/>
      <c r="AB470" s="127"/>
      <c r="AC470" s="127"/>
      <c r="AD470" s="127"/>
      <c r="AE470" s="127"/>
      <c r="AF470" s="127"/>
      <c r="AG470" s="127"/>
      <c r="AH470" s="127"/>
      <c r="AI470" s="127"/>
      <c r="AJ470" s="127"/>
      <c r="AK470" s="127"/>
      <c r="AL470" s="127"/>
      <c r="AM470" s="127"/>
    </row>
    <row r="471" spans="1:39" ht="15" customHeight="1" x14ac:dyDescent="0.25">
      <c r="A471" s="130"/>
      <c r="B471" s="130"/>
      <c r="C471" s="130"/>
      <c r="D471" s="130"/>
      <c r="E471" s="130"/>
      <c r="F471" s="130"/>
      <c r="G471" s="130"/>
      <c r="H471" s="130"/>
      <c r="I471" s="130"/>
      <c r="J471" s="130"/>
      <c r="K471" s="130"/>
      <c r="L471" s="130"/>
      <c r="M471" s="130"/>
      <c r="N471" s="130"/>
      <c r="O471" s="130"/>
      <c r="P471" s="130"/>
      <c r="Q471" s="130"/>
      <c r="R471" s="130"/>
      <c r="S471" s="130"/>
      <c r="T471" s="127"/>
      <c r="U471" s="127"/>
      <c r="V471" s="127"/>
      <c r="W471" s="127"/>
      <c r="X471" s="127"/>
      <c r="Y471" s="127"/>
      <c r="Z471" s="127"/>
      <c r="AA471" s="127"/>
      <c r="AB471" s="127"/>
      <c r="AC471" s="127"/>
      <c r="AD471" s="127"/>
      <c r="AE471" s="127"/>
      <c r="AF471" s="127"/>
      <c r="AG471" s="127"/>
      <c r="AH471" s="127"/>
      <c r="AI471" s="127"/>
      <c r="AJ471" s="127"/>
      <c r="AK471" s="127"/>
      <c r="AL471" s="127"/>
      <c r="AM471" s="127"/>
    </row>
    <row r="472" spans="1:39" ht="15" customHeight="1" x14ac:dyDescent="0.25">
      <c r="A472" s="130"/>
      <c r="B472" s="130"/>
      <c r="C472" s="130"/>
      <c r="D472" s="130"/>
      <c r="E472" s="130"/>
      <c r="F472" s="130"/>
      <c r="G472" s="130"/>
      <c r="H472" s="130"/>
      <c r="I472" s="130"/>
      <c r="J472" s="130"/>
      <c r="K472" s="130"/>
      <c r="L472" s="130"/>
      <c r="M472" s="130"/>
      <c r="N472" s="130"/>
      <c r="O472" s="130"/>
      <c r="P472" s="130"/>
      <c r="Q472" s="130"/>
      <c r="R472" s="130"/>
      <c r="S472" s="130"/>
      <c r="T472" s="127"/>
      <c r="U472" s="127"/>
      <c r="V472" s="127"/>
      <c r="W472" s="127"/>
      <c r="X472" s="127"/>
      <c r="Y472" s="127"/>
      <c r="Z472" s="127"/>
      <c r="AA472" s="127"/>
      <c r="AB472" s="127"/>
      <c r="AC472" s="127"/>
      <c r="AD472" s="127"/>
      <c r="AE472" s="127"/>
      <c r="AF472" s="127"/>
      <c r="AG472" s="127"/>
      <c r="AH472" s="127"/>
      <c r="AI472" s="127"/>
      <c r="AJ472" s="127"/>
      <c r="AK472" s="127"/>
      <c r="AL472" s="127"/>
      <c r="AM472" s="127"/>
    </row>
    <row r="473" spans="1:39" ht="15" customHeight="1" x14ac:dyDescent="0.25">
      <c r="A473" s="130"/>
      <c r="B473" s="130"/>
      <c r="C473" s="130"/>
      <c r="D473" s="130"/>
      <c r="E473" s="130"/>
      <c r="F473" s="130"/>
      <c r="G473" s="130"/>
      <c r="H473" s="130"/>
      <c r="I473" s="130"/>
      <c r="J473" s="130"/>
      <c r="K473" s="130"/>
      <c r="L473" s="130"/>
      <c r="M473" s="130"/>
      <c r="N473" s="130"/>
      <c r="O473" s="130"/>
      <c r="P473" s="130"/>
      <c r="Q473" s="130"/>
      <c r="R473" s="130"/>
      <c r="S473" s="130"/>
      <c r="T473" s="127"/>
      <c r="U473" s="127"/>
      <c r="V473" s="127"/>
      <c r="W473" s="127"/>
      <c r="X473" s="127"/>
      <c r="Y473" s="127"/>
      <c r="Z473" s="127"/>
      <c r="AA473" s="127"/>
      <c r="AB473" s="127"/>
      <c r="AC473" s="127"/>
      <c r="AD473" s="127"/>
      <c r="AE473" s="127"/>
      <c r="AF473" s="127"/>
      <c r="AG473" s="127"/>
      <c r="AH473" s="127"/>
      <c r="AI473" s="127"/>
      <c r="AJ473" s="127"/>
      <c r="AK473" s="127"/>
      <c r="AL473" s="127"/>
      <c r="AM473" s="127"/>
    </row>
    <row r="474" spans="1:39" ht="15" customHeight="1" x14ac:dyDescent="0.25">
      <c r="A474" s="130"/>
      <c r="B474" s="130"/>
      <c r="C474" s="130"/>
      <c r="D474" s="130"/>
      <c r="E474" s="130"/>
      <c r="F474" s="130"/>
      <c r="G474" s="130"/>
      <c r="H474" s="130"/>
      <c r="I474" s="130"/>
      <c r="J474" s="130"/>
      <c r="K474" s="130"/>
      <c r="L474" s="130"/>
      <c r="M474" s="130"/>
      <c r="N474" s="130"/>
      <c r="O474" s="130"/>
      <c r="P474" s="130"/>
      <c r="Q474" s="130"/>
      <c r="R474" s="130"/>
      <c r="S474" s="130"/>
      <c r="T474" s="127"/>
      <c r="U474" s="127"/>
      <c r="V474" s="127"/>
      <c r="W474" s="127"/>
      <c r="X474" s="127"/>
      <c r="Y474" s="127"/>
      <c r="Z474" s="127"/>
      <c r="AA474" s="127"/>
      <c r="AB474" s="127"/>
      <c r="AC474" s="127"/>
      <c r="AD474" s="127"/>
      <c r="AE474" s="127"/>
      <c r="AF474" s="127"/>
      <c r="AG474" s="127"/>
      <c r="AH474" s="127"/>
      <c r="AI474" s="127"/>
      <c r="AJ474" s="127"/>
      <c r="AK474" s="127"/>
      <c r="AL474" s="127"/>
      <c r="AM474" s="127"/>
    </row>
    <row r="475" spans="1:39" ht="15" customHeight="1" x14ac:dyDescent="0.25">
      <c r="A475" s="130"/>
      <c r="B475" s="130"/>
      <c r="C475" s="130"/>
      <c r="D475" s="130"/>
      <c r="E475" s="130"/>
      <c r="F475" s="130"/>
      <c r="G475" s="130"/>
      <c r="H475" s="130"/>
      <c r="I475" s="130"/>
      <c r="J475" s="130"/>
      <c r="K475" s="130"/>
      <c r="L475" s="130"/>
      <c r="M475" s="130"/>
      <c r="N475" s="130"/>
      <c r="O475" s="130"/>
      <c r="P475" s="130"/>
      <c r="Q475" s="130"/>
      <c r="R475" s="130"/>
      <c r="S475" s="130"/>
      <c r="T475" s="127"/>
      <c r="U475" s="127"/>
      <c r="V475" s="127"/>
      <c r="W475" s="127"/>
      <c r="X475" s="127"/>
      <c r="Y475" s="127"/>
      <c r="Z475" s="127"/>
      <c r="AA475" s="127"/>
      <c r="AB475" s="127"/>
      <c r="AC475" s="127"/>
      <c r="AD475" s="127"/>
      <c r="AE475" s="127"/>
      <c r="AF475" s="127"/>
      <c r="AG475" s="127"/>
      <c r="AH475" s="127"/>
      <c r="AI475" s="127"/>
      <c r="AJ475" s="127"/>
      <c r="AK475" s="127"/>
      <c r="AL475" s="127"/>
      <c r="AM475" s="127"/>
    </row>
    <row r="476" spans="1:39" ht="15" customHeight="1" x14ac:dyDescent="0.25">
      <c r="A476" s="130"/>
      <c r="B476" s="130"/>
      <c r="C476" s="130"/>
      <c r="D476" s="130"/>
      <c r="E476" s="130"/>
      <c r="F476" s="130"/>
      <c r="G476" s="130"/>
      <c r="H476" s="130"/>
      <c r="I476" s="130"/>
      <c r="J476" s="130"/>
      <c r="K476" s="130"/>
      <c r="L476" s="130"/>
      <c r="M476" s="130"/>
      <c r="N476" s="130"/>
      <c r="O476" s="130"/>
      <c r="P476" s="130"/>
      <c r="Q476" s="130"/>
      <c r="R476" s="130"/>
      <c r="S476" s="130"/>
      <c r="T476" s="127"/>
      <c r="U476" s="127"/>
      <c r="V476" s="127"/>
      <c r="W476" s="127"/>
      <c r="X476" s="127"/>
      <c r="Y476" s="127"/>
      <c r="Z476" s="127"/>
      <c r="AA476" s="127"/>
      <c r="AB476" s="127"/>
      <c r="AC476" s="127"/>
      <c r="AD476" s="127"/>
      <c r="AE476" s="127"/>
      <c r="AF476" s="127"/>
      <c r="AG476" s="127"/>
      <c r="AH476" s="127"/>
      <c r="AI476" s="127"/>
      <c r="AJ476" s="127"/>
      <c r="AK476" s="127"/>
      <c r="AL476" s="127"/>
      <c r="AM476" s="127"/>
    </row>
    <row r="477" spans="1:39" ht="15" customHeight="1" x14ac:dyDescent="0.25">
      <c r="A477" s="130"/>
      <c r="B477" s="130"/>
      <c r="C477" s="130"/>
      <c r="D477" s="130"/>
      <c r="E477" s="130"/>
      <c r="F477" s="130"/>
      <c r="G477" s="130"/>
      <c r="H477" s="130"/>
      <c r="I477" s="130"/>
      <c r="J477" s="130"/>
      <c r="K477" s="130"/>
      <c r="L477" s="130"/>
      <c r="M477" s="130"/>
      <c r="N477" s="130"/>
      <c r="O477" s="130"/>
      <c r="P477" s="130"/>
      <c r="Q477" s="130"/>
      <c r="R477" s="130"/>
      <c r="S477" s="130"/>
      <c r="T477" s="127"/>
      <c r="U477" s="127"/>
      <c r="V477" s="127"/>
      <c r="W477" s="127"/>
      <c r="X477" s="127"/>
      <c r="Y477" s="127"/>
      <c r="Z477" s="127"/>
      <c r="AA477" s="127"/>
      <c r="AB477" s="127"/>
      <c r="AC477" s="127"/>
      <c r="AD477" s="127"/>
      <c r="AE477" s="127"/>
      <c r="AF477" s="127"/>
      <c r="AG477" s="127"/>
      <c r="AH477" s="127"/>
      <c r="AI477" s="127"/>
      <c r="AJ477" s="127"/>
      <c r="AK477" s="127"/>
      <c r="AL477" s="127"/>
      <c r="AM477" s="127"/>
    </row>
    <row r="478" spans="1:39" ht="15" customHeight="1" x14ac:dyDescent="0.25">
      <c r="A478" s="130"/>
      <c r="B478" s="130"/>
      <c r="C478" s="130"/>
      <c r="D478" s="130"/>
      <c r="E478" s="130"/>
      <c r="F478" s="130"/>
      <c r="G478" s="130"/>
      <c r="H478" s="130"/>
      <c r="I478" s="130"/>
      <c r="J478" s="130"/>
      <c r="K478" s="130"/>
      <c r="L478" s="130"/>
      <c r="M478" s="130"/>
      <c r="N478" s="130"/>
      <c r="O478" s="130"/>
      <c r="P478" s="130"/>
      <c r="Q478" s="130"/>
      <c r="R478" s="130"/>
      <c r="S478" s="130"/>
      <c r="T478" s="127"/>
      <c r="U478" s="127"/>
      <c r="V478" s="127"/>
      <c r="W478" s="127"/>
      <c r="X478" s="127"/>
      <c r="Y478" s="127"/>
      <c r="Z478" s="127"/>
      <c r="AA478" s="127"/>
      <c r="AB478" s="127"/>
      <c r="AC478" s="127"/>
      <c r="AD478" s="127"/>
      <c r="AE478" s="127"/>
      <c r="AF478" s="127"/>
      <c r="AG478" s="127"/>
      <c r="AH478" s="127"/>
      <c r="AI478" s="127"/>
      <c r="AJ478" s="127"/>
      <c r="AK478" s="127"/>
      <c r="AL478" s="127"/>
      <c r="AM478" s="127"/>
    </row>
    <row r="479" spans="1:39" ht="15" customHeight="1" x14ac:dyDescent="0.25">
      <c r="A479" s="130"/>
      <c r="B479" s="130"/>
      <c r="C479" s="130"/>
      <c r="D479" s="130"/>
      <c r="E479" s="130"/>
      <c r="F479" s="130"/>
      <c r="G479" s="130"/>
      <c r="H479" s="130"/>
      <c r="I479" s="130"/>
      <c r="J479" s="130"/>
      <c r="K479" s="130"/>
      <c r="L479" s="130"/>
      <c r="M479" s="130"/>
      <c r="N479" s="130"/>
      <c r="O479" s="130"/>
      <c r="P479" s="130"/>
      <c r="Q479" s="130"/>
      <c r="R479" s="130"/>
      <c r="S479" s="130"/>
      <c r="T479" s="127"/>
      <c r="U479" s="127"/>
      <c r="V479" s="127"/>
      <c r="W479" s="127"/>
      <c r="X479" s="127"/>
      <c r="Y479" s="127"/>
      <c r="Z479" s="127"/>
      <c r="AA479" s="127"/>
      <c r="AB479" s="127"/>
      <c r="AC479" s="127"/>
      <c r="AD479" s="127"/>
      <c r="AE479" s="127"/>
      <c r="AF479" s="127"/>
      <c r="AG479" s="127"/>
      <c r="AH479" s="127"/>
      <c r="AI479" s="127"/>
      <c r="AJ479" s="127"/>
      <c r="AK479" s="127"/>
      <c r="AL479" s="127"/>
      <c r="AM479" s="127"/>
    </row>
    <row r="480" spans="1:39" ht="15" customHeight="1" x14ac:dyDescent="0.25">
      <c r="A480" s="130"/>
      <c r="B480" s="130"/>
      <c r="C480" s="130"/>
      <c r="D480" s="130"/>
      <c r="E480" s="130"/>
      <c r="F480" s="130"/>
      <c r="G480" s="130"/>
      <c r="H480" s="130"/>
      <c r="I480" s="130"/>
      <c r="J480" s="130"/>
      <c r="K480" s="130"/>
      <c r="L480" s="130"/>
      <c r="M480" s="130"/>
      <c r="N480" s="130"/>
      <c r="O480" s="130"/>
      <c r="P480" s="130"/>
      <c r="Q480" s="130"/>
      <c r="R480" s="130"/>
      <c r="S480" s="130"/>
      <c r="T480" s="127"/>
      <c r="U480" s="127"/>
      <c r="V480" s="127"/>
      <c r="W480" s="127"/>
      <c r="X480" s="127"/>
      <c r="Y480" s="127"/>
      <c r="Z480" s="127"/>
      <c r="AA480" s="127"/>
      <c r="AB480" s="127"/>
      <c r="AC480" s="127"/>
      <c r="AD480" s="127"/>
      <c r="AE480" s="127"/>
      <c r="AF480" s="127"/>
      <c r="AG480" s="127"/>
      <c r="AH480" s="127"/>
      <c r="AI480" s="127"/>
      <c r="AJ480" s="127"/>
      <c r="AK480" s="127"/>
      <c r="AL480" s="127"/>
      <c r="AM480" s="127"/>
    </row>
    <row r="481" spans="1:39" ht="15" customHeight="1" x14ac:dyDescent="0.25">
      <c r="A481" s="130"/>
      <c r="B481" s="130"/>
      <c r="C481" s="130"/>
      <c r="D481" s="130"/>
      <c r="E481" s="130"/>
      <c r="F481" s="130"/>
      <c r="G481" s="130"/>
      <c r="H481" s="130"/>
      <c r="I481" s="130"/>
      <c r="J481" s="130"/>
      <c r="K481" s="130"/>
      <c r="L481" s="130"/>
      <c r="M481" s="130"/>
      <c r="N481" s="130"/>
      <c r="O481" s="130"/>
      <c r="P481" s="130"/>
      <c r="Q481" s="130"/>
      <c r="R481" s="130"/>
      <c r="S481" s="130"/>
      <c r="T481" s="127"/>
      <c r="U481" s="127"/>
      <c r="V481" s="127"/>
      <c r="W481" s="127"/>
      <c r="X481" s="127"/>
      <c r="Y481" s="127"/>
      <c r="Z481" s="127"/>
      <c r="AA481" s="127"/>
      <c r="AB481" s="127"/>
      <c r="AC481" s="127"/>
      <c r="AD481" s="127"/>
      <c r="AE481" s="127"/>
      <c r="AF481" s="127"/>
      <c r="AG481" s="127"/>
      <c r="AH481" s="127"/>
      <c r="AI481" s="127"/>
      <c r="AJ481" s="127"/>
      <c r="AK481" s="127"/>
      <c r="AL481" s="127"/>
      <c r="AM481" s="127"/>
    </row>
    <row r="482" spans="1:39" ht="15" customHeight="1" x14ac:dyDescent="0.25">
      <c r="A482" s="130"/>
      <c r="B482" s="130"/>
      <c r="C482" s="130"/>
      <c r="D482" s="130"/>
      <c r="E482" s="130"/>
      <c r="F482" s="130"/>
      <c r="G482" s="130"/>
      <c r="H482" s="130"/>
      <c r="I482" s="130"/>
      <c r="J482" s="130"/>
      <c r="K482" s="130"/>
      <c r="L482" s="130"/>
      <c r="M482" s="130"/>
      <c r="N482" s="130"/>
      <c r="O482" s="130"/>
      <c r="P482" s="130"/>
      <c r="Q482" s="130"/>
      <c r="R482" s="130"/>
      <c r="S482" s="130"/>
      <c r="T482" s="127"/>
      <c r="U482" s="127"/>
      <c r="V482" s="127"/>
      <c r="W482" s="127"/>
      <c r="X482" s="127"/>
      <c r="Y482" s="127"/>
      <c r="Z482" s="127"/>
      <c r="AA482" s="127"/>
      <c r="AB482" s="127"/>
      <c r="AC482" s="127"/>
      <c r="AD482" s="127"/>
      <c r="AE482" s="127"/>
      <c r="AF482" s="127"/>
      <c r="AG482" s="127"/>
      <c r="AH482" s="127"/>
      <c r="AI482" s="127"/>
      <c r="AJ482" s="127"/>
      <c r="AK482" s="127"/>
      <c r="AL482" s="127"/>
      <c r="AM482" s="127"/>
    </row>
    <row r="483" spans="1:39" ht="15" customHeight="1" x14ac:dyDescent="0.25">
      <c r="A483" s="130"/>
      <c r="B483" s="130"/>
      <c r="C483" s="130"/>
      <c r="D483" s="130"/>
      <c r="E483" s="130"/>
      <c r="F483" s="130"/>
      <c r="G483" s="130"/>
      <c r="H483" s="130"/>
      <c r="I483" s="130"/>
      <c r="J483" s="130"/>
      <c r="K483" s="130"/>
      <c r="L483" s="130"/>
      <c r="M483" s="130"/>
      <c r="N483" s="130"/>
      <c r="O483" s="130"/>
      <c r="P483" s="130"/>
      <c r="Q483" s="130"/>
      <c r="R483" s="130"/>
      <c r="S483" s="130"/>
      <c r="T483" s="127"/>
      <c r="U483" s="127"/>
      <c r="V483" s="127"/>
      <c r="W483" s="127"/>
      <c r="X483" s="127"/>
      <c r="Y483" s="127"/>
      <c r="Z483" s="127"/>
      <c r="AA483" s="127"/>
      <c r="AB483" s="127"/>
      <c r="AC483" s="127"/>
      <c r="AD483" s="127"/>
      <c r="AE483" s="127"/>
      <c r="AF483" s="127"/>
      <c r="AG483" s="127"/>
      <c r="AH483" s="127"/>
      <c r="AI483" s="127"/>
      <c r="AJ483" s="127"/>
      <c r="AK483" s="127"/>
      <c r="AL483" s="127"/>
      <c r="AM483" s="127"/>
    </row>
    <row r="484" spans="1:39" ht="15" customHeight="1" x14ac:dyDescent="0.25">
      <c r="A484" s="130"/>
      <c r="B484" s="130"/>
      <c r="C484" s="130"/>
      <c r="D484" s="130"/>
      <c r="E484" s="130"/>
      <c r="F484" s="130"/>
      <c r="G484" s="130"/>
      <c r="H484" s="130"/>
      <c r="I484" s="130"/>
      <c r="J484" s="130"/>
      <c r="K484" s="130"/>
      <c r="L484" s="130"/>
      <c r="M484" s="130"/>
      <c r="N484" s="130"/>
      <c r="O484" s="130"/>
      <c r="P484" s="130"/>
      <c r="Q484" s="130"/>
      <c r="R484" s="130"/>
      <c r="S484" s="130"/>
      <c r="T484" s="127"/>
      <c r="U484" s="127"/>
      <c r="V484" s="127"/>
      <c r="W484" s="127"/>
      <c r="X484" s="127"/>
      <c r="Y484" s="127"/>
      <c r="Z484" s="127"/>
      <c r="AA484" s="127"/>
      <c r="AB484" s="127"/>
      <c r="AC484" s="127"/>
      <c r="AD484" s="127"/>
      <c r="AE484" s="127"/>
      <c r="AF484" s="127"/>
      <c r="AG484" s="127"/>
      <c r="AH484" s="127"/>
      <c r="AI484" s="127"/>
      <c r="AJ484" s="127"/>
      <c r="AK484" s="127"/>
      <c r="AL484" s="127"/>
      <c r="AM484" s="127"/>
    </row>
    <row r="485" spans="1:39" ht="15" customHeight="1" x14ac:dyDescent="0.25">
      <c r="A485" s="130"/>
      <c r="B485" s="130"/>
      <c r="C485" s="130"/>
      <c r="D485" s="130"/>
      <c r="E485" s="130"/>
      <c r="F485" s="130"/>
      <c r="G485" s="130"/>
      <c r="H485" s="130"/>
      <c r="I485" s="130"/>
      <c r="J485" s="130"/>
      <c r="K485" s="130"/>
      <c r="L485" s="130"/>
      <c r="M485" s="130"/>
      <c r="N485" s="130"/>
      <c r="O485" s="130"/>
      <c r="P485" s="130"/>
      <c r="Q485" s="130"/>
      <c r="R485" s="130"/>
      <c r="S485" s="130"/>
      <c r="T485" s="127"/>
      <c r="U485" s="127"/>
      <c r="V485" s="127"/>
      <c r="W485" s="127"/>
      <c r="X485" s="127"/>
      <c r="Y485" s="127"/>
      <c r="Z485" s="127"/>
      <c r="AA485" s="127"/>
      <c r="AB485" s="127"/>
      <c r="AC485" s="127"/>
      <c r="AD485" s="127"/>
      <c r="AE485" s="127"/>
      <c r="AF485" s="127"/>
      <c r="AG485" s="127"/>
      <c r="AH485" s="127"/>
      <c r="AI485" s="127"/>
      <c r="AJ485" s="127"/>
      <c r="AK485" s="127"/>
      <c r="AL485" s="127"/>
      <c r="AM485" s="127"/>
    </row>
    <row r="486" spans="1:39" ht="15" customHeight="1" x14ac:dyDescent="0.25">
      <c r="A486" s="130"/>
      <c r="B486" s="130"/>
      <c r="C486" s="130"/>
      <c r="D486" s="130"/>
      <c r="E486" s="130"/>
      <c r="F486" s="130"/>
      <c r="G486" s="130"/>
      <c r="H486" s="130"/>
      <c r="I486" s="130"/>
      <c r="J486" s="130"/>
      <c r="K486" s="130"/>
      <c r="L486" s="130"/>
      <c r="M486" s="130"/>
      <c r="N486" s="130"/>
      <c r="O486" s="130"/>
      <c r="P486" s="130"/>
      <c r="Q486" s="130"/>
      <c r="R486" s="130"/>
      <c r="S486" s="130"/>
      <c r="T486" s="127"/>
      <c r="U486" s="127"/>
      <c r="V486" s="127"/>
      <c r="W486" s="127"/>
      <c r="X486" s="127"/>
      <c r="Y486" s="127"/>
      <c r="Z486" s="127"/>
      <c r="AA486" s="127"/>
      <c r="AB486" s="127"/>
      <c r="AC486" s="127"/>
      <c r="AD486" s="127"/>
      <c r="AE486" s="127"/>
      <c r="AF486" s="127"/>
      <c r="AG486" s="127"/>
      <c r="AH486" s="127"/>
      <c r="AI486" s="127"/>
      <c r="AJ486" s="127"/>
      <c r="AK486" s="127"/>
      <c r="AL486" s="127"/>
      <c r="AM486" s="127"/>
    </row>
    <row r="487" spans="1:39" ht="15" customHeight="1" x14ac:dyDescent="0.25">
      <c r="A487" s="130"/>
      <c r="B487" s="130"/>
      <c r="C487" s="130"/>
      <c r="D487" s="130"/>
      <c r="E487" s="130"/>
      <c r="F487" s="130"/>
      <c r="G487" s="130"/>
      <c r="H487" s="130"/>
      <c r="I487" s="130"/>
      <c r="J487" s="130"/>
      <c r="K487" s="130"/>
      <c r="L487" s="130"/>
      <c r="M487" s="130"/>
      <c r="N487" s="130"/>
      <c r="O487" s="130"/>
      <c r="P487" s="130"/>
      <c r="Q487" s="130"/>
      <c r="R487" s="130"/>
      <c r="S487" s="130"/>
      <c r="T487" s="127"/>
      <c r="U487" s="127"/>
      <c r="V487" s="127"/>
      <c r="W487" s="127"/>
      <c r="X487" s="127"/>
      <c r="Y487" s="127"/>
      <c r="Z487" s="127"/>
      <c r="AA487" s="127"/>
      <c r="AB487" s="127"/>
      <c r="AC487" s="127"/>
      <c r="AD487" s="127"/>
      <c r="AE487" s="127"/>
      <c r="AF487" s="127"/>
      <c r="AG487" s="127"/>
      <c r="AH487" s="127"/>
      <c r="AI487" s="127"/>
      <c r="AJ487" s="127"/>
      <c r="AK487" s="127"/>
      <c r="AL487" s="127"/>
      <c r="AM487" s="127"/>
    </row>
    <row r="488" spans="1:39" ht="15" customHeight="1" x14ac:dyDescent="0.25">
      <c r="A488" s="130"/>
      <c r="B488" s="130"/>
      <c r="C488" s="130"/>
      <c r="D488" s="130"/>
      <c r="E488" s="130"/>
      <c r="F488" s="130"/>
      <c r="G488" s="130"/>
      <c r="H488" s="130"/>
      <c r="I488" s="130"/>
      <c r="J488" s="130"/>
      <c r="K488" s="130"/>
      <c r="L488" s="130"/>
      <c r="M488" s="130"/>
      <c r="N488" s="130"/>
      <c r="O488" s="130"/>
      <c r="P488" s="130"/>
      <c r="Q488" s="130"/>
      <c r="R488" s="130"/>
      <c r="S488" s="130"/>
      <c r="T488" s="127"/>
      <c r="U488" s="127"/>
      <c r="V488" s="127"/>
      <c r="W488" s="127"/>
      <c r="X488" s="127"/>
      <c r="Y488" s="127"/>
      <c r="Z488" s="127"/>
      <c r="AA488" s="127"/>
      <c r="AB488" s="127"/>
      <c r="AC488" s="127"/>
      <c r="AD488" s="127"/>
      <c r="AE488" s="127"/>
      <c r="AF488" s="127"/>
      <c r="AG488" s="127"/>
      <c r="AH488" s="127"/>
      <c r="AI488" s="127"/>
      <c r="AJ488" s="127"/>
      <c r="AK488" s="127"/>
      <c r="AL488" s="127"/>
      <c r="AM488" s="127"/>
    </row>
    <row r="489" spans="1:39" ht="15" customHeight="1" x14ac:dyDescent="0.25">
      <c r="A489" s="130"/>
      <c r="B489" s="130"/>
      <c r="C489" s="130"/>
      <c r="D489" s="130"/>
      <c r="E489" s="130"/>
      <c r="F489" s="130"/>
      <c r="G489" s="130"/>
      <c r="H489" s="130"/>
      <c r="I489" s="130"/>
      <c r="J489" s="130"/>
      <c r="K489" s="130"/>
      <c r="L489" s="130"/>
      <c r="M489" s="130"/>
      <c r="N489" s="130"/>
      <c r="O489" s="130"/>
      <c r="P489" s="130"/>
      <c r="Q489" s="130"/>
      <c r="R489" s="130"/>
      <c r="S489" s="130"/>
      <c r="T489" s="127"/>
      <c r="U489" s="127"/>
      <c r="V489" s="127"/>
      <c r="W489" s="127"/>
      <c r="X489" s="127"/>
      <c r="Y489" s="127"/>
      <c r="Z489" s="127"/>
      <c r="AA489" s="127"/>
      <c r="AB489" s="127"/>
      <c r="AC489" s="127"/>
      <c r="AD489" s="127"/>
      <c r="AE489" s="127"/>
      <c r="AF489" s="127"/>
      <c r="AG489" s="127"/>
      <c r="AH489" s="127"/>
      <c r="AI489" s="127"/>
      <c r="AJ489" s="127"/>
      <c r="AK489" s="127"/>
      <c r="AL489" s="127"/>
      <c r="AM489" s="127"/>
    </row>
    <row r="490" spans="1:39" ht="15" customHeight="1" x14ac:dyDescent="0.25">
      <c r="A490" s="130"/>
      <c r="B490" s="130"/>
      <c r="C490" s="130"/>
      <c r="D490" s="130"/>
      <c r="E490" s="130"/>
      <c r="F490" s="130"/>
      <c r="G490" s="130"/>
      <c r="H490" s="130"/>
      <c r="I490" s="130"/>
      <c r="J490" s="130"/>
      <c r="K490" s="130"/>
      <c r="L490" s="130"/>
      <c r="M490" s="130"/>
      <c r="N490" s="130"/>
      <c r="O490" s="130"/>
      <c r="P490" s="130"/>
      <c r="Q490" s="130"/>
      <c r="R490" s="130"/>
      <c r="S490" s="130"/>
      <c r="T490" s="127"/>
      <c r="U490" s="127"/>
      <c r="V490" s="127"/>
      <c r="W490" s="127"/>
      <c r="X490" s="127"/>
      <c r="Y490" s="127"/>
      <c r="Z490" s="127"/>
      <c r="AA490" s="127"/>
      <c r="AB490" s="127"/>
      <c r="AC490" s="127"/>
      <c r="AD490" s="127"/>
      <c r="AE490" s="127"/>
      <c r="AF490" s="127"/>
      <c r="AG490" s="127"/>
      <c r="AH490" s="127"/>
      <c r="AI490" s="127"/>
      <c r="AJ490" s="127"/>
      <c r="AK490" s="127"/>
      <c r="AL490" s="127"/>
      <c r="AM490" s="127"/>
    </row>
    <row r="491" spans="1:39" ht="15" customHeight="1" x14ac:dyDescent="0.25">
      <c r="A491" s="130"/>
      <c r="B491" s="130"/>
      <c r="C491" s="130"/>
      <c r="D491" s="130"/>
      <c r="E491" s="130"/>
      <c r="F491" s="130"/>
      <c r="G491" s="130"/>
      <c r="H491" s="130"/>
      <c r="I491" s="130"/>
      <c r="J491" s="130"/>
      <c r="K491" s="130"/>
      <c r="L491" s="130"/>
      <c r="M491" s="130"/>
      <c r="N491" s="130"/>
      <c r="O491" s="130"/>
      <c r="P491" s="130"/>
      <c r="Q491" s="130"/>
      <c r="R491" s="130"/>
      <c r="S491" s="130"/>
      <c r="T491" s="127"/>
      <c r="U491" s="127"/>
      <c r="V491" s="127"/>
      <c r="W491" s="127"/>
      <c r="X491" s="127"/>
      <c r="Y491" s="127"/>
      <c r="Z491" s="127"/>
      <c r="AA491" s="127"/>
      <c r="AB491" s="127"/>
      <c r="AC491" s="127"/>
      <c r="AD491" s="127"/>
      <c r="AE491" s="127"/>
      <c r="AF491" s="127"/>
      <c r="AG491" s="127"/>
      <c r="AH491" s="127"/>
      <c r="AI491" s="127"/>
      <c r="AJ491" s="127"/>
      <c r="AK491" s="127"/>
      <c r="AL491" s="127"/>
      <c r="AM491" s="127"/>
    </row>
    <row r="492" spans="1:39" ht="15" customHeight="1" x14ac:dyDescent="0.25">
      <c r="A492" s="130"/>
      <c r="B492" s="130"/>
      <c r="C492" s="130"/>
      <c r="D492" s="130"/>
      <c r="E492" s="130"/>
      <c r="F492" s="130"/>
      <c r="G492" s="130"/>
      <c r="H492" s="130"/>
      <c r="I492" s="130"/>
      <c r="J492" s="130"/>
      <c r="K492" s="130"/>
      <c r="L492" s="130"/>
      <c r="M492" s="130"/>
      <c r="N492" s="130"/>
      <c r="O492" s="130"/>
      <c r="P492" s="130"/>
      <c r="Q492" s="130"/>
      <c r="R492" s="130"/>
      <c r="S492" s="130"/>
      <c r="T492" s="127"/>
      <c r="U492" s="127"/>
      <c r="V492" s="127"/>
      <c r="W492" s="127"/>
      <c r="X492" s="127"/>
      <c r="Y492" s="127"/>
      <c r="Z492" s="127"/>
      <c r="AA492" s="127"/>
      <c r="AB492" s="127"/>
      <c r="AC492" s="127"/>
      <c r="AD492" s="127"/>
      <c r="AE492" s="127"/>
      <c r="AF492" s="127"/>
      <c r="AG492" s="127"/>
      <c r="AH492" s="127"/>
      <c r="AI492" s="127"/>
      <c r="AJ492" s="127"/>
      <c r="AK492" s="127"/>
      <c r="AL492" s="127"/>
      <c r="AM492" s="127"/>
    </row>
    <row r="493" spans="1:39" ht="15" customHeight="1" x14ac:dyDescent="0.25">
      <c r="A493" s="130"/>
      <c r="B493" s="130"/>
      <c r="C493" s="130"/>
      <c r="D493" s="130"/>
      <c r="E493" s="130"/>
      <c r="F493" s="130"/>
      <c r="G493" s="130"/>
      <c r="H493" s="130"/>
      <c r="I493" s="130"/>
      <c r="J493" s="130"/>
      <c r="K493" s="130"/>
      <c r="L493" s="130"/>
      <c r="M493" s="130"/>
      <c r="N493" s="130"/>
      <c r="O493" s="130"/>
      <c r="P493" s="130"/>
      <c r="Q493" s="130"/>
      <c r="R493" s="130"/>
      <c r="S493" s="130"/>
      <c r="T493" s="127"/>
      <c r="U493" s="127"/>
      <c r="V493" s="127"/>
      <c r="W493" s="127"/>
      <c r="X493" s="127"/>
      <c r="Y493" s="127"/>
      <c r="Z493" s="127"/>
      <c r="AA493" s="127"/>
      <c r="AB493" s="127"/>
      <c r="AC493" s="127"/>
      <c r="AD493" s="127"/>
      <c r="AE493" s="127"/>
      <c r="AF493" s="127"/>
      <c r="AG493" s="127"/>
      <c r="AH493" s="127"/>
      <c r="AI493" s="127"/>
      <c r="AJ493" s="127"/>
      <c r="AK493" s="127"/>
      <c r="AL493" s="127"/>
      <c r="AM493" s="127"/>
    </row>
    <row r="494" spans="1:39" ht="15" customHeight="1" x14ac:dyDescent="0.25">
      <c r="A494" s="130"/>
      <c r="B494" s="130"/>
      <c r="C494" s="130"/>
      <c r="D494" s="130"/>
      <c r="E494" s="130"/>
      <c r="F494" s="130"/>
      <c r="G494" s="130"/>
      <c r="H494" s="130"/>
      <c r="I494" s="130"/>
      <c r="J494" s="130"/>
      <c r="K494" s="130"/>
      <c r="L494" s="130"/>
      <c r="M494" s="130"/>
      <c r="N494" s="130"/>
      <c r="O494" s="130"/>
      <c r="P494" s="130"/>
      <c r="Q494" s="130"/>
      <c r="R494" s="130"/>
      <c r="S494" s="130"/>
      <c r="T494" s="127"/>
      <c r="U494" s="127"/>
      <c r="V494" s="127"/>
      <c r="W494" s="127"/>
      <c r="X494" s="127"/>
      <c r="Y494" s="127"/>
      <c r="Z494" s="127"/>
      <c r="AA494" s="127"/>
      <c r="AB494" s="127"/>
      <c r="AC494" s="127"/>
      <c r="AD494" s="127"/>
      <c r="AE494" s="127"/>
      <c r="AF494" s="127"/>
      <c r="AG494" s="127"/>
      <c r="AH494" s="127"/>
      <c r="AI494" s="127"/>
      <c r="AJ494" s="127"/>
      <c r="AK494" s="127"/>
      <c r="AL494" s="127"/>
      <c r="AM494" s="127"/>
    </row>
    <row r="495" spans="1:39" ht="15" customHeight="1" x14ac:dyDescent="0.25">
      <c r="A495" s="130"/>
      <c r="B495" s="130"/>
      <c r="C495" s="130"/>
      <c r="D495" s="130"/>
      <c r="E495" s="130"/>
      <c r="F495" s="130"/>
      <c r="G495" s="130"/>
      <c r="H495" s="130"/>
      <c r="I495" s="130"/>
      <c r="J495" s="130"/>
      <c r="K495" s="130"/>
      <c r="L495" s="130"/>
      <c r="M495" s="130"/>
      <c r="N495" s="130"/>
      <c r="O495" s="130"/>
      <c r="P495" s="130"/>
      <c r="Q495" s="130"/>
      <c r="R495" s="130"/>
      <c r="S495" s="130"/>
      <c r="T495" s="127"/>
      <c r="U495" s="127"/>
      <c r="V495" s="127"/>
      <c r="W495" s="127"/>
      <c r="X495" s="127"/>
      <c r="Y495" s="127"/>
      <c r="Z495" s="127"/>
      <c r="AA495" s="127"/>
      <c r="AB495" s="127"/>
      <c r="AC495" s="127"/>
      <c r="AD495" s="127"/>
      <c r="AE495" s="127"/>
      <c r="AF495" s="127"/>
      <c r="AG495" s="127"/>
      <c r="AH495" s="127"/>
      <c r="AI495" s="127"/>
      <c r="AJ495" s="127"/>
      <c r="AK495" s="127"/>
      <c r="AL495" s="127"/>
      <c r="AM495" s="127"/>
    </row>
    <row r="496" spans="1:39" ht="15" customHeight="1" x14ac:dyDescent="0.25">
      <c r="A496" s="130"/>
      <c r="B496" s="130"/>
      <c r="C496" s="130"/>
      <c r="D496" s="130"/>
      <c r="E496" s="130"/>
      <c r="F496" s="130"/>
      <c r="G496" s="130"/>
      <c r="H496" s="130"/>
      <c r="I496" s="130"/>
      <c r="J496" s="130"/>
      <c r="K496" s="130"/>
      <c r="L496" s="130"/>
      <c r="M496" s="130"/>
      <c r="N496" s="130"/>
      <c r="O496" s="130"/>
      <c r="P496" s="130"/>
      <c r="Q496" s="130"/>
      <c r="R496" s="130"/>
      <c r="S496" s="130"/>
      <c r="T496" s="127"/>
      <c r="U496" s="127"/>
      <c r="V496" s="127"/>
      <c r="W496" s="127"/>
      <c r="X496" s="127"/>
      <c r="Y496" s="127"/>
      <c r="Z496" s="127"/>
      <c r="AA496" s="127"/>
      <c r="AB496" s="127"/>
      <c r="AC496" s="127"/>
      <c r="AD496" s="127"/>
      <c r="AE496" s="127"/>
      <c r="AF496" s="127"/>
      <c r="AG496" s="127"/>
      <c r="AH496" s="127"/>
      <c r="AI496" s="127"/>
      <c r="AJ496" s="127"/>
      <c r="AK496" s="127"/>
      <c r="AL496" s="127"/>
      <c r="AM496" s="127"/>
    </row>
    <row r="497" spans="1:39" ht="15" customHeight="1" x14ac:dyDescent="0.25">
      <c r="A497" s="130"/>
      <c r="B497" s="130"/>
      <c r="C497" s="130"/>
      <c r="D497" s="130"/>
      <c r="E497" s="130"/>
      <c r="F497" s="130"/>
      <c r="G497" s="130"/>
      <c r="H497" s="130"/>
      <c r="I497" s="130"/>
      <c r="J497" s="130"/>
      <c r="K497" s="130"/>
      <c r="L497" s="130"/>
      <c r="M497" s="130"/>
      <c r="N497" s="130"/>
      <c r="O497" s="130"/>
      <c r="P497" s="130"/>
      <c r="Q497" s="130"/>
      <c r="R497" s="130"/>
      <c r="S497" s="130"/>
      <c r="T497" s="127"/>
      <c r="U497" s="127"/>
      <c r="V497" s="127"/>
      <c r="W497" s="127"/>
      <c r="X497" s="127"/>
      <c r="Y497" s="127"/>
      <c r="Z497" s="127"/>
      <c r="AA497" s="127"/>
      <c r="AB497" s="127"/>
      <c r="AC497" s="127"/>
      <c r="AD497" s="127"/>
      <c r="AE497" s="127"/>
      <c r="AF497" s="127"/>
      <c r="AG497" s="127"/>
      <c r="AH497" s="127"/>
      <c r="AI497" s="127"/>
      <c r="AJ497" s="127"/>
      <c r="AK497" s="127"/>
      <c r="AL497" s="127"/>
      <c r="AM497" s="127"/>
    </row>
    <row r="498" spans="1:39" ht="15" customHeight="1" x14ac:dyDescent="0.25">
      <c r="A498" s="130"/>
      <c r="B498" s="130"/>
      <c r="C498" s="130"/>
      <c r="D498" s="130"/>
      <c r="E498" s="130"/>
      <c r="F498" s="130"/>
      <c r="G498" s="130"/>
      <c r="H498" s="130"/>
      <c r="I498" s="130"/>
      <c r="J498" s="130"/>
      <c r="K498" s="130"/>
      <c r="L498" s="130"/>
      <c r="M498" s="130"/>
      <c r="N498" s="130"/>
      <c r="O498" s="130"/>
      <c r="P498" s="130"/>
      <c r="Q498" s="130"/>
      <c r="R498" s="130"/>
      <c r="S498" s="130"/>
      <c r="T498" s="127"/>
      <c r="U498" s="127"/>
      <c r="V498" s="127"/>
      <c r="W498" s="127"/>
      <c r="X498" s="127"/>
      <c r="Y498" s="127"/>
      <c r="Z498" s="127"/>
      <c r="AA498" s="127"/>
      <c r="AB498" s="127"/>
      <c r="AC498" s="127"/>
      <c r="AD498" s="127"/>
      <c r="AE498" s="127"/>
      <c r="AF498" s="127"/>
      <c r="AG498" s="127"/>
      <c r="AH498" s="127"/>
      <c r="AI498" s="127"/>
      <c r="AJ498" s="127"/>
      <c r="AK498" s="127"/>
      <c r="AL498" s="127"/>
      <c r="AM498" s="127"/>
    </row>
    <row r="499" spans="1:39" ht="15" customHeight="1" x14ac:dyDescent="0.25">
      <c r="A499" s="130"/>
      <c r="B499" s="130"/>
      <c r="C499" s="130"/>
      <c r="D499" s="130"/>
      <c r="E499" s="130"/>
      <c r="F499" s="130"/>
      <c r="G499" s="130"/>
      <c r="H499" s="130"/>
      <c r="I499" s="130"/>
      <c r="J499" s="130"/>
      <c r="K499" s="130"/>
      <c r="L499" s="130"/>
      <c r="M499" s="130"/>
      <c r="N499" s="130"/>
      <c r="O499" s="130"/>
      <c r="P499" s="130"/>
      <c r="Q499" s="130"/>
      <c r="R499" s="130"/>
      <c r="S499" s="130"/>
      <c r="T499" s="127"/>
      <c r="U499" s="127"/>
      <c r="V499" s="127"/>
      <c r="W499" s="127"/>
      <c r="X499" s="127"/>
      <c r="Y499" s="127"/>
      <c r="Z499" s="127"/>
      <c r="AA499" s="127"/>
      <c r="AB499" s="127"/>
      <c r="AC499" s="127"/>
      <c r="AD499" s="127"/>
      <c r="AE499" s="127"/>
      <c r="AF499" s="127"/>
      <c r="AG499" s="127"/>
      <c r="AH499" s="127"/>
      <c r="AI499" s="127"/>
      <c r="AJ499" s="127"/>
      <c r="AK499" s="127"/>
      <c r="AL499" s="127"/>
      <c r="AM499" s="127"/>
    </row>
    <row r="500" spans="1:39" ht="15" customHeight="1" x14ac:dyDescent="0.25">
      <c r="A500" s="130"/>
      <c r="B500" s="130"/>
      <c r="C500" s="130"/>
      <c r="D500" s="130"/>
      <c r="E500" s="130"/>
      <c r="F500" s="130"/>
      <c r="G500" s="130"/>
      <c r="H500" s="130"/>
      <c r="I500" s="130"/>
      <c r="J500" s="130"/>
      <c r="K500" s="130"/>
      <c r="L500" s="130"/>
      <c r="M500" s="130"/>
      <c r="N500" s="130"/>
      <c r="O500" s="130"/>
      <c r="P500" s="130"/>
      <c r="Q500" s="130"/>
      <c r="R500" s="130"/>
      <c r="S500" s="130"/>
      <c r="T500" s="127"/>
      <c r="U500" s="127"/>
      <c r="V500" s="127"/>
      <c r="W500" s="127"/>
      <c r="X500" s="127"/>
      <c r="Y500" s="127"/>
      <c r="Z500" s="127"/>
      <c r="AA500" s="127"/>
      <c r="AB500" s="127"/>
      <c r="AC500" s="127"/>
      <c r="AD500" s="127"/>
      <c r="AE500" s="127"/>
      <c r="AF500" s="127"/>
      <c r="AG500" s="127"/>
      <c r="AH500" s="127"/>
      <c r="AI500" s="127"/>
      <c r="AJ500" s="127"/>
      <c r="AK500" s="127"/>
      <c r="AL500" s="127"/>
      <c r="AM500" s="127"/>
    </row>
    <row r="501" spans="1:39" ht="15" customHeight="1" x14ac:dyDescent="0.25">
      <c r="A501" s="127"/>
      <c r="B501" s="127"/>
      <c r="C501" s="127"/>
      <c r="D501" s="127"/>
      <c r="E501" s="127"/>
      <c r="F501" s="127"/>
      <c r="G501" s="127"/>
      <c r="H501" s="127"/>
      <c r="I501" s="127"/>
      <c r="J501" s="127"/>
      <c r="K501" s="127"/>
      <c r="L501" s="127"/>
      <c r="M501" s="127"/>
      <c r="N501" s="127"/>
      <c r="O501" s="127"/>
      <c r="P501" s="127"/>
      <c r="Q501" s="127"/>
      <c r="R501" s="127"/>
      <c r="S501" s="127"/>
      <c r="T501" s="127"/>
      <c r="U501" s="127"/>
      <c r="V501" s="127"/>
      <c r="W501" s="127"/>
      <c r="X501" s="127"/>
      <c r="Y501" s="127"/>
      <c r="Z501" s="127"/>
      <c r="AA501" s="127"/>
      <c r="AB501" s="127"/>
      <c r="AC501" s="127"/>
      <c r="AD501" s="127"/>
      <c r="AE501" s="127"/>
      <c r="AF501" s="127"/>
      <c r="AG501" s="127"/>
      <c r="AH501" s="127"/>
      <c r="AI501" s="127"/>
      <c r="AJ501" s="127"/>
      <c r="AK501" s="127"/>
      <c r="AL501" s="127"/>
      <c r="AM501" s="127"/>
    </row>
    <row r="502" spans="1:39" ht="15" customHeight="1" x14ac:dyDescent="0.25">
      <c r="A502" s="127"/>
      <c r="B502" s="127"/>
      <c r="C502" s="127"/>
      <c r="D502" s="127"/>
      <c r="E502" s="127"/>
      <c r="F502" s="127"/>
      <c r="G502" s="127"/>
      <c r="H502" s="127"/>
      <c r="I502" s="127"/>
      <c r="J502" s="127"/>
      <c r="K502" s="127"/>
      <c r="L502" s="127"/>
      <c r="M502" s="127"/>
      <c r="N502" s="127"/>
      <c r="O502" s="127"/>
      <c r="P502" s="127"/>
      <c r="Q502" s="127"/>
      <c r="R502" s="127"/>
      <c r="S502" s="127"/>
      <c r="T502" s="127"/>
      <c r="U502" s="127"/>
      <c r="V502" s="127"/>
      <c r="W502" s="127"/>
      <c r="X502" s="127"/>
      <c r="Y502" s="127"/>
      <c r="Z502" s="127"/>
      <c r="AA502" s="127"/>
      <c r="AB502" s="127"/>
      <c r="AC502" s="127"/>
      <c r="AD502" s="127"/>
      <c r="AE502" s="127"/>
      <c r="AF502" s="127"/>
      <c r="AG502" s="127"/>
      <c r="AH502" s="127"/>
      <c r="AI502" s="127"/>
      <c r="AJ502" s="127"/>
      <c r="AK502" s="127"/>
      <c r="AL502" s="127"/>
      <c r="AM502" s="127"/>
    </row>
    <row r="503" spans="1:39" ht="15" customHeight="1" x14ac:dyDescent="0.25">
      <c r="A503" s="127"/>
      <c r="B503" s="127"/>
      <c r="C503" s="127"/>
      <c r="D503" s="127"/>
      <c r="E503" s="127"/>
      <c r="F503" s="127"/>
      <c r="G503" s="127"/>
      <c r="H503" s="127"/>
      <c r="I503" s="127"/>
      <c r="J503" s="127"/>
      <c r="K503" s="127"/>
      <c r="L503" s="127"/>
      <c r="M503" s="127"/>
      <c r="N503" s="127"/>
      <c r="O503" s="127"/>
      <c r="P503" s="127"/>
      <c r="Q503" s="127"/>
      <c r="R503" s="127"/>
      <c r="S503" s="127"/>
      <c r="T503" s="127"/>
      <c r="U503" s="127"/>
      <c r="V503" s="127"/>
      <c r="W503" s="127"/>
      <c r="X503" s="127"/>
      <c r="Y503" s="127"/>
      <c r="Z503" s="127"/>
      <c r="AA503" s="127"/>
      <c r="AB503" s="127"/>
      <c r="AC503" s="127"/>
      <c r="AD503" s="127"/>
      <c r="AE503" s="127"/>
      <c r="AF503" s="127"/>
      <c r="AG503" s="127"/>
      <c r="AH503" s="127"/>
      <c r="AI503" s="127"/>
      <c r="AJ503" s="127"/>
      <c r="AK503" s="127"/>
      <c r="AL503" s="127"/>
      <c r="AM503" s="127"/>
    </row>
  </sheetData>
  <mergeCells count="3">
    <mergeCell ref="B8:E8"/>
    <mergeCell ref="I8:L8"/>
    <mergeCell ref="B80:E80"/>
  </mergeCells>
  <pageMargins left="0.7" right="0.7" top="0.75" bottom="0.75" header="0.3" footer="0.3"/>
  <pageSetup orientation="portrait" horizontalDpi="0" verticalDpi="0" r:id="rId1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C3AE7-1702-4C5F-A19E-31553FE9E0C0}">
  <dimension ref="A1:BE503"/>
  <sheetViews>
    <sheetView showGridLines="0" topLeftCell="A13" zoomScale="80" zoomScaleNormal="80" workbookViewId="0">
      <selection activeCell="A13" sqref="A1:XFD1048576"/>
    </sheetView>
  </sheetViews>
  <sheetFormatPr defaultColWidth="9.1796875" defaultRowHeight="15" customHeight="1" x14ac:dyDescent="0.25"/>
  <cols>
    <col min="1" max="1" width="19.1796875" style="73" customWidth="1"/>
    <col min="2" max="2" width="14.7265625" style="73" customWidth="1"/>
    <col min="3" max="3" width="12.54296875" style="73" customWidth="1"/>
    <col min="4" max="4" width="21.54296875" style="73" customWidth="1"/>
    <col min="5" max="5" width="18.81640625" style="73" bestFit="1" customWidth="1"/>
    <col min="6" max="7" width="3.7265625" style="73" customWidth="1"/>
    <col min="8" max="8" width="16.54296875" style="73" bestFit="1" customWidth="1"/>
    <col min="9" max="9" width="11.7265625" style="73" customWidth="1"/>
    <col min="10" max="10" width="11.81640625" style="73" customWidth="1"/>
    <col min="11" max="11" width="15.1796875" style="73" bestFit="1" customWidth="1"/>
    <col min="12" max="12" width="16.26953125" style="73" bestFit="1" customWidth="1"/>
    <col min="13" max="13" width="17.7265625" style="73" bestFit="1" customWidth="1"/>
    <col min="14" max="14" width="3" style="73" customWidth="1"/>
    <col min="15" max="15" width="13.26953125" style="73" customWidth="1"/>
    <col min="16" max="16" width="10" style="73" customWidth="1"/>
    <col min="17" max="17" width="7" style="73" bestFit="1" customWidth="1"/>
    <col min="18" max="18" width="17.36328125" style="73" bestFit="1" customWidth="1"/>
    <col min="19" max="19" width="16.54296875" style="73" bestFit="1" customWidth="1"/>
    <col min="20" max="20" width="18.1796875" style="73" bestFit="1" customWidth="1"/>
    <col min="21" max="21" width="15.1796875" style="73" bestFit="1" customWidth="1"/>
    <col min="22" max="22" width="16.54296875" style="73" bestFit="1" customWidth="1"/>
    <col min="23" max="16384" width="9.1796875" style="73"/>
  </cols>
  <sheetData>
    <row r="1" spans="1:57" ht="49.5" customHeight="1" thickBot="1" x14ac:dyDescent="0.3">
      <c r="A1" s="72"/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  <c r="AA1" s="72"/>
      <c r="AB1" s="72"/>
      <c r="AC1" s="72"/>
      <c r="AD1" s="72"/>
      <c r="AE1" s="72"/>
      <c r="AF1" s="72"/>
      <c r="AG1" s="72"/>
      <c r="AH1" s="72"/>
      <c r="AI1" s="72"/>
      <c r="AJ1" s="72"/>
      <c r="AK1" s="72"/>
      <c r="AL1" s="72"/>
      <c r="AM1" s="72"/>
      <c r="AN1" s="72"/>
      <c r="AO1" s="72"/>
      <c r="AP1" s="72"/>
      <c r="AQ1" s="72"/>
      <c r="AR1" s="72"/>
      <c r="AS1" s="72"/>
      <c r="AT1" s="72"/>
      <c r="AU1" s="72"/>
      <c r="AV1" s="72"/>
      <c r="AW1" s="72"/>
      <c r="AX1" s="72"/>
      <c r="AY1" s="72"/>
      <c r="AZ1" s="72"/>
      <c r="BA1" s="72"/>
      <c r="BB1" s="72"/>
      <c r="BC1" s="72"/>
      <c r="BD1" s="72"/>
      <c r="BE1" s="72"/>
    </row>
    <row r="2" spans="1:57" s="75" customFormat="1" ht="24.5" thickTop="1" thickBot="1" x14ac:dyDescent="0.6">
      <c r="A2" s="109" t="s">
        <v>401</v>
      </c>
      <c r="B2" s="110"/>
      <c r="C2" s="110"/>
      <c r="D2" s="109" t="s">
        <v>455</v>
      </c>
      <c r="E2" s="110"/>
      <c r="F2" s="110"/>
      <c r="G2" s="110"/>
      <c r="H2" s="111"/>
      <c r="I2" s="111"/>
      <c r="J2" s="110"/>
      <c r="K2" s="111"/>
      <c r="L2" s="111"/>
      <c r="M2" s="110"/>
      <c r="N2" s="110"/>
      <c r="O2" s="110"/>
      <c r="P2" s="110"/>
      <c r="Q2" s="110"/>
      <c r="R2" s="110"/>
      <c r="S2" s="112" t="s">
        <v>868</v>
      </c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 s="74"/>
      <c r="AO2" s="74"/>
      <c r="AP2" s="74"/>
      <c r="AQ2" s="74"/>
      <c r="AR2" s="74"/>
      <c r="AS2" s="74"/>
      <c r="AT2" s="74"/>
      <c r="AU2" s="74"/>
      <c r="AV2" s="74"/>
      <c r="AW2" s="74"/>
      <c r="AX2" s="74"/>
      <c r="AY2" s="74"/>
      <c r="AZ2" s="74"/>
      <c r="BA2" s="74"/>
      <c r="BB2" s="74"/>
      <c r="BC2" s="74"/>
      <c r="BD2" s="74"/>
      <c r="BE2" s="74"/>
    </row>
    <row r="3" spans="1:57" s="75" customFormat="1" ht="15" customHeight="1" thickTop="1" x14ac:dyDescent="0.35">
      <c r="A3" s="113" t="s">
        <v>403</v>
      </c>
      <c r="B3" s="114">
        <v>45382</v>
      </c>
      <c r="C3" s="115"/>
      <c r="D3" s="116"/>
      <c r="E3" s="115"/>
      <c r="F3" s="115"/>
      <c r="G3" s="115"/>
      <c r="H3" s="76">
        <v>870701295.01312375</v>
      </c>
      <c r="I3" s="117" t="s">
        <v>404</v>
      </c>
      <c r="J3" s="115"/>
      <c r="K3" s="118" t="s">
        <v>405</v>
      </c>
      <c r="L3" s="119">
        <v>360</v>
      </c>
      <c r="M3" s="115"/>
      <c r="N3" s="115"/>
      <c r="O3" s="115"/>
      <c r="P3" s="115"/>
      <c r="Q3" s="115"/>
      <c r="R3" s="115"/>
      <c r="S3" s="115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 s="74"/>
      <c r="AO3" s="74"/>
      <c r="AP3" s="74"/>
      <c r="AQ3" s="74"/>
      <c r="AR3" s="74"/>
      <c r="AS3" s="74"/>
      <c r="AT3" s="74"/>
      <c r="AU3" s="74"/>
      <c r="AV3" s="74"/>
      <c r="AW3" s="74"/>
      <c r="AX3" s="74"/>
      <c r="AY3" s="74"/>
      <c r="AZ3" s="74"/>
      <c r="BA3" s="74"/>
      <c r="BB3" s="74"/>
      <c r="BC3" s="74"/>
      <c r="BD3" s="74"/>
      <c r="BE3" s="74"/>
    </row>
    <row r="4" spans="1:57" s="75" customFormat="1" ht="15" customHeight="1" thickBot="1" x14ac:dyDescent="0.4">
      <c r="A4" s="113" t="s">
        <v>406</v>
      </c>
      <c r="B4" s="114">
        <v>45365</v>
      </c>
      <c r="C4" s="115"/>
      <c r="D4" s="115"/>
      <c r="E4" s="115"/>
      <c r="F4" s="115"/>
      <c r="G4" s="115"/>
      <c r="H4" s="120">
        <f>+E121</f>
        <v>858074119.96729887</v>
      </c>
      <c r="I4" s="121" t="s">
        <v>407</v>
      </c>
      <c r="J4" s="115"/>
      <c r="K4" s="122" t="s">
        <v>408</v>
      </c>
      <c r="L4" s="123">
        <v>1.0175092848175702</v>
      </c>
      <c r="M4" s="115"/>
      <c r="N4" s="124"/>
      <c r="O4" s="115"/>
      <c r="P4" s="115"/>
      <c r="Q4" s="115"/>
      <c r="R4" s="115"/>
      <c r="S4" s="115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 s="74"/>
      <c r="AO4" s="74"/>
      <c r="AP4" s="74"/>
      <c r="AQ4" s="74"/>
      <c r="AR4" s="74"/>
      <c r="AS4" s="74"/>
      <c r="AT4" s="74"/>
      <c r="AU4" s="74"/>
      <c r="AV4" s="74"/>
      <c r="AW4" s="74"/>
      <c r="AX4" s="74"/>
      <c r="AY4" s="74"/>
      <c r="AZ4" s="74"/>
      <c r="BA4" s="74"/>
      <c r="BB4" s="74"/>
      <c r="BC4" s="74"/>
      <c r="BD4" s="74"/>
      <c r="BE4" s="74"/>
    </row>
    <row r="5" spans="1:57" s="75" customFormat="1" ht="15" customHeight="1" thickBot="1" x14ac:dyDescent="0.4">
      <c r="A5" s="113" t="s">
        <v>409</v>
      </c>
      <c r="B5" s="114">
        <v>45365</v>
      </c>
      <c r="C5" s="115"/>
      <c r="D5" s="115"/>
      <c r="E5" s="115"/>
      <c r="F5" s="115"/>
      <c r="G5" s="115"/>
      <c r="H5" s="77">
        <f>(H4*L4/H3-1)*L3/(B3-B4)</f>
        <v>5.8300001892263878E-2</v>
      </c>
      <c r="I5" s="126" t="s">
        <v>410</v>
      </c>
      <c r="J5" s="115"/>
      <c r="K5" s="115"/>
      <c r="L5" s="115"/>
      <c r="M5" s="115"/>
      <c r="N5" s="124"/>
      <c r="O5" s="115"/>
      <c r="P5" s="115"/>
      <c r="Q5" s="127"/>
      <c r="R5" s="127"/>
      <c r="S5" s="127"/>
      <c r="T5" s="127"/>
      <c r="U5" s="127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 s="74"/>
      <c r="AO5" s="74"/>
      <c r="AP5" s="74"/>
      <c r="AQ5" s="74"/>
      <c r="AR5" s="74"/>
      <c r="AS5" s="74"/>
      <c r="AT5" s="74"/>
      <c r="AU5" s="74"/>
      <c r="AV5" s="74"/>
      <c r="AW5" s="74"/>
      <c r="AX5" s="74"/>
      <c r="AY5" s="74"/>
      <c r="AZ5" s="74"/>
      <c r="BA5" s="74"/>
      <c r="BB5" s="74"/>
      <c r="BC5" s="74"/>
      <c r="BD5" s="74"/>
      <c r="BE5" s="74"/>
    </row>
    <row r="6" spans="1:57" s="75" customFormat="1" ht="15" customHeight="1" x14ac:dyDescent="0.35">
      <c r="A6" s="113" t="s">
        <v>411</v>
      </c>
      <c r="B6" s="114">
        <v>45400</v>
      </c>
      <c r="C6" s="115"/>
      <c r="D6" s="115"/>
      <c r="E6" s="115"/>
      <c r="F6" s="115"/>
      <c r="G6" s="128"/>
      <c r="H6" s="115"/>
      <c r="I6" s="115"/>
      <c r="J6" s="115"/>
      <c r="K6" s="115"/>
      <c r="L6" s="115"/>
      <c r="M6" s="115"/>
      <c r="N6" s="124"/>
      <c r="O6" s="115"/>
      <c r="P6" s="115"/>
      <c r="Q6" s="127"/>
      <c r="R6" s="127"/>
      <c r="S6" s="127"/>
      <c r="T6" s="127"/>
      <c r="U6" s="127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 s="74"/>
      <c r="AO6" s="74"/>
      <c r="AP6" s="74"/>
      <c r="AQ6" s="74"/>
      <c r="AR6" s="74"/>
      <c r="AS6" s="74"/>
      <c r="AT6" s="74"/>
      <c r="AU6" s="74"/>
      <c r="AV6" s="74"/>
      <c r="AW6" s="74"/>
      <c r="AX6" s="74"/>
      <c r="AY6" s="74"/>
      <c r="AZ6" s="74"/>
      <c r="BA6" s="74"/>
      <c r="BB6" s="74"/>
      <c r="BC6" s="74"/>
      <c r="BD6" s="74"/>
      <c r="BE6" s="74"/>
    </row>
    <row r="7" spans="1:57" s="75" customFormat="1" ht="15" customHeight="1" x14ac:dyDescent="0.3">
      <c r="A7" s="129" t="s">
        <v>412</v>
      </c>
      <c r="B7" s="130"/>
      <c r="C7" s="130"/>
      <c r="D7" s="130"/>
      <c r="E7" s="130"/>
      <c r="F7" s="131"/>
      <c r="G7" s="132"/>
      <c r="H7" s="129"/>
      <c r="I7" s="130"/>
      <c r="J7" s="130"/>
      <c r="K7" s="130"/>
      <c r="L7" s="130"/>
      <c r="M7" s="113"/>
      <c r="N7" s="113"/>
      <c r="O7" s="113"/>
      <c r="P7" s="113"/>
      <c r="Q7" s="127"/>
      <c r="R7" s="127"/>
      <c r="S7" s="127"/>
      <c r="T7" s="127"/>
      <c r="U7" s="127"/>
      <c r="V7" s="127"/>
      <c r="W7" s="127"/>
      <c r="X7" s="127"/>
      <c r="Y7" s="127"/>
      <c r="Z7" s="127"/>
      <c r="AA7" s="127"/>
      <c r="AB7" s="127"/>
      <c r="AC7" s="127"/>
      <c r="AD7" s="127"/>
      <c r="AE7" s="127"/>
      <c r="AF7" s="127"/>
      <c r="AG7" s="127"/>
      <c r="AH7" s="127"/>
      <c r="AI7" s="127"/>
      <c r="AJ7" s="127"/>
      <c r="AK7" s="127"/>
      <c r="AL7" s="127"/>
      <c r="AM7" s="127"/>
    </row>
    <row r="8" spans="1:57" s="75" customFormat="1" ht="15" customHeight="1" x14ac:dyDescent="0.3">
      <c r="A8" s="130"/>
      <c r="B8" s="178" t="s">
        <v>413</v>
      </c>
      <c r="C8" s="179"/>
      <c r="D8" s="179"/>
      <c r="E8" s="180"/>
      <c r="F8" s="113"/>
      <c r="G8" s="133"/>
      <c r="H8" s="130"/>
      <c r="I8" s="178"/>
      <c r="J8" s="179"/>
      <c r="K8" s="179"/>
      <c r="L8" s="180"/>
      <c r="M8" s="113"/>
      <c r="N8" s="113"/>
      <c r="O8" s="113"/>
      <c r="P8" s="113"/>
      <c r="Q8" s="127"/>
      <c r="R8" s="127"/>
      <c r="S8" s="127"/>
      <c r="T8" s="127"/>
      <c r="U8" s="127"/>
      <c r="V8" s="127"/>
      <c r="W8" s="127"/>
      <c r="X8" s="127"/>
      <c r="Y8" s="127"/>
      <c r="Z8" s="127"/>
      <c r="AA8" s="127"/>
      <c r="AB8" s="127"/>
      <c r="AC8" s="127"/>
      <c r="AD8" s="127"/>
      <c r="AE8" s="127"/>
      <c r="AF8" s="127"/>
      <c r="AG8" s="127"/>
      <c r="AH8" s="127"/>
      <c r="AI8" s="127"/>
      <c r="AJ8" s="127"/>
      <c r="AK8" s="127"/>
      <c r="AL8" s="127"/>
      <c r="AM8" s="127"/>
    </row>
    <row r="9" spans="1:57" s="75" customFormat="1" ht="15" customHeight="1" x14ac:dyDescent="0.25">
      <c r="A9" s="134" t="s">
        <v>414</v>
      </c>
      <c r="B9" s="134" t="s">
        <v>2</v>
      </c>
      <c r="C9" s="134" t="s">
        <v>3</v>
      </c>
      <c r="D9" s="134" t="s">
        <v>415</v>
      </c>
      <c r="E9" s="135" t="s">
        <v>416</v>
      </c>
      <c r="F9" s="136"/>
      <c r="G9" s="133"/>
      <c r="H9" s="134"/>
      <c r="I9" s="134"/>
      <c r="J9" s="134"/>
      <c r="K9" s="134"/>
      <c r="L9" s="134"/>
      <c r="M9" s="130"/>
      <c r="N9" s="113"/>
      <c r="O9" s="113"/>
      <c r="P9" s="113"/>
      <c r="Q9" s="127"/>
      <c r="R9" s="127"/>
      <c r="S9" s="127"/>
      <c r="T9" s="127"/>
      <c r="U9" s="127"/>
      <c r="V9" s="127"/>
      <c r="W9" s="127"/>
      <c r="X9" s="127"/>
      <c r="Y9" s="127"/>
      <c r="Z9" s="127"/>
      <c r="AA9" s="127"/>
      <c r="AB9" s="127"/>
      <c r="AC9" s="127"/>
      <c r="AD9" s="127"/>
      <c r="AE9" s="127"/>
      <c r="AF9" s="127"/>
      <c r="AG9" s="127"/>
      <c r="AH9" s="127"/>
      <c r="AI9" s="127"/>
      <c r="AJ9" s="127"/>
      <c r="AK9" s="127"/>
      <c r="AL9" s="127"/>
      <c r="AM9" s="127"/>
    </row>
    <row r="10" spans="1:57" s="75" customFormat="1" ht="15" customHeight="1" x14ac:dyDescent="0.25">
      <c r="A10" s="113" t="s">
        <v>869</v>
      </c>
      <c r="B10" s="137">
        <v>45365</v>
      </c>
      <c r="C10" s="137">
        <v>45400</v>
      </c>
      <c r="D10" s="78">
        <v>12659152</v>
      </c>
      <c r="E10" s="79">
        <v>12694992.34</v>
      </c>
      <c r="F10" s="80"/>
      <c r="G10" s="81"/>
      <c r="H10" s="113"/>
      <c r="I10" s="137"/>
      <c r="J10" s="137"/>
      <c r="K10" s="80"/>
      <c r="L10" s="80"/>
      <c r="M10" s="130"/>
      <c r="N10" s="113"/>
      <c r="O10" s="113"/>
      <c r="P10" s="113"/>
      <c r="Q10" s="127"/>
      <c r="R10" s="127"/>
      <c r="S10" s="127"/>
      <c r="T10" s="127"/>
      <c r="U10" s="127"/>
      <c r="V10" s="127"/>
      <c r="W10" s="127"/>
      <c r="X10" s="127"/>
      <c r="Y10" s="127"/>
      <c r="Z10" s="127"/>
      <c r="AA10" s="127"/>
      <c r="AB10" s="127"/>
      <c r="AC10" s="127"/>
      <c r="AD10" s="127"/>
      <c r="AE10" s="127"/>
      <c r="AF10" s="127"/>
      <c r="AG10" s="127"/>
      <c r="AH10" s="127"/>
      <c r="AI10" s="127"/>
      <c r="AJ10" s="127"/>
      <c r="AK10" s="127"/>
      <c r="AL10" s="127"/>
      <c r="AM10" s="127"/>
    </row>
    <row r="11" spans="1:57" s="75" customFormat="1" ht="15" customHeight="1" x14ac:dyDescent="0.25">
      <c r="A11" s="113" t="s">
        <v>870</v>
      </c>
      <c r="B11" s="137">
        <v>45365</v>
      </c>
      <c r="C11" s="137">
        <v>45400</v>
      </c>
      <c r="D11" s="78">
        <v>1088340</v>
      </c>
      <c r="E11" s="79">
        <v>1091421.29</v>
      </c>
      <c r="F11" s="80"/>
      <c r="G11" s="81"/>
      <c r="H11" s="113"/>
      <c r="I11" s="137"/>
      <c r="J11" s="137"/>
      <c r="K11" s="80"/>
      <c r="L11" s="80"/>
      <c r="M11" s="130"/>
      <c r="N11" s="113"/>
      <c r="O11" s="113"/>
      <c r="P11" s="113"/>
      <c r="Q11" s="127"/>
      <c r="R11" s="127"/>
      <c r="S11" s="127"/>
      <c r="T11" s="138"/>
      <c r="U11" s="138"/>
      <c r="V11" s="127"/>
      <c r="W11" s="127"/>
      <c r="X11" s="127"/>
      <c r="Y11" s="127"/>
      <c r="Z11" s="127"/>
      <c r="AA11" s="127"/>
      <c r="AB11" s="127"/>
      <c r="AC11" s="127"/>
      <c r="AD11" s="127"/>
      <c r="AE11" s="127"/>
      <c r="AF11" s="127"/>
      <c r="AG11" s="127"/>
      <c r="AH11" s="127"/>
      <c r="AI11" s="127"/>
      <c r="AJ11" s="127"/>
      <c r="AK11" s="127"/>
      <c r="AL11" s="127"/>
      <c r="AM11" s="127"/>
    </row>
    <row r="12" spans="1:57" s="75" customFormat="1" ht="15" customHeight="1" x14ac:dyDescent="0.25">
      <c r="A12" s="113" t="s">
        <v>871</v>
      </c>
      <c r="B12" s="137">
        <v>45365</v>
      </c>
      <c r="C12" s="137">
        <v>45400</v>
      </c>
      <c r="D12" s="78">
        <v>11598655.199999999</v>
      </c>
      <c r="E12" s="79">
        <v>11631392.609999999</v>
      </c>
      <c r="F12" s="80"/>
      <c r="G12" s="81"/>
      <c r="H12" s="113"/>
      <c r="I12" s="137"/>
      <c r="J12" s="137"/>
      <c r="K12" s="80"/>
      <c r="L12" s="80"/>
      <c r="M12" s="130"/>
      <c r="N12" s="113"/>
      <c r="O12" s="113"/>
      <c r="P12" s="113"/>
      <c r="Q12" s="127"/>
      <c r="R12" s="127"/>
      <c r="S12" s="127"/>
      <c r="T12" s="138"/>
      <c r="U12" s="138"/>
      <c r="V12" s="127"/>
      <c r="W12" s="127"/>
      <c r="X12" s="127"/>
      <c r="Y12" s="127"/>
      <c r="Z12" s="127"/>
      <c r="AA12" s="127"/>
      <c r="AB12" s="127"/>
      <c r="AC12" s="127"/>
      <c r="AD12" s="127"/>
      <c r="AE12" s="127"/>
      <c r="AF12" s="127"/>
      <c r="AG12" s="127"/>
      <c r="AH12" s="127"/>
      <c r="AI12" s="127"/>
      <c r="AJ12" s="127"/>
      <c r="AK12" s="127"/>
      <c r="AL12" s="127"/>
      <c r="AM12" s="127"/>
    </row>
    <row r="13" spans="1:57" s="75" customFormat="1" ht="15" customHeight="1" x14ac:dyDescent="0.25">
      <c r="A13" s="113" t="s">
        <v>872</v>
      </c>
      <c r="B13" s="137">
        <v>45365</v>
      </c>
      <c r="C13" s="137">
        <v>45400</v>
      </c>
      <c r="D13" s="78">
        <v>540056</v>
      </c>
      <c r="E13" s="79">
        <v>541585</v>
      </c>
      <c r="F13" s="80"/>
      <c r="G13" s="81"/>
      <c r="H13" s="113"/>
      <c r="I13" s="137"/>
      <c r="J13" s="137"/>
      <c r="K13" s="80"/>
      <c r="L13" s="80"/>
      <c r="M13" s="130"/>
      <c r="N13" s="113"/>
      <c r="O13" s="113"/>
      <c r="P13" s="113"/>
      <c r="Q13" s="127"/>
      <c r="R13" s="127"/>
      <c r="S13" s="127"/>
      <c r="T13" s="138"/>
      <c r="U13" s="138"/>
      <c r="V13" s="127"/>
      <c r="W13" s="127"/>
      <c r="X13" s="127"/>
      <c r="Y13" s="127"/>
      <c r="Z13" s="127"/>
      <c r="AA13" s="127"/>
      <c r="AB13" s="127"/>
      <c r="AC13" s="127"/>
      <c r="AD13" s="127"/>
      <c r="AE13" s="127"/>
      <c r="AF13" s="127"/>
      <c r="AG13" s="127"/>
      <c r="AH13" s="127"/>
      <c r="AI13" s="127"/>
      <c r="AJ13" s="127"/>
      <c r="AK13" s="127"/>
      <c r="AL13" s="127"/>
      <c r="AM13" s="127"/>
    </row>
    <row r="14" spans="1:57" s="75" customFormat="1" ht="15" customHeight="1" x14ac:dyDescent="0.25">
      <c r="A14" s="113" t="s">
        <v>873</v>
      </c>
      <c r="B14" s="137">
        <v>45365</v>
      </c>
      <c r="C14" s="137">
        <v>45400</v>
      </c>
      <c r="D14" s="78">
        <v>47314476</v>
      </c>
      <c r="E14" s="79">
        <v>47425694.859999999</v>
      </c>
      <c r="F14" s="80"/>
      <c r="G14" s="81"/>
      <c r="H14" s="113"/>
      <c r="I14" s="137"/>
      <c r="J14" s="137"/>
      <c r="K14" s="80"/>
      <c r="L14" s="80"/>
      <c r="M14" s="130"/>
      <c r="N14" s="113"/>
      <c r="O14" s="113"/>
      <c r="P14" s="113"/>
      <c r="Q14" s="127"/>
      <c r="R14" s="127"/>
      <c r="S14" s="127"/>
      <c r="T14" s="138"/>
      <c r="U14" s="138"/>
      <c r="V14" s="127"/>
      <c r="W14" s="127"/>
      <c r="X14" s="127"/>
      <c r="Y14" s="127"/>
      <c r="Z14" s="127"/>
      <c r="AA14" s="127"/>
      <c r="AB14" s="127"/>
      <c r="AC14" s="127"/>
      <c r="AD14" s="127"/>
      <c r="AE14" s="127"/>
      <c r="AF14" s="127"/>
      <c r="AG14" s="127"/>
      <c r="AH14" s="127"/>
      <c r="AI14" s="127"/>
      <c r="AJ14" s="127"/>
      <c r="AK14" s="127"/>
      <c r="AL14" s="127"/>
      <c r="AM14" s="127"/>
    </row>
    <row r="15" spans="1:57" s="75" customFormat="1" ht="15" customHeight="1" x14ac:dyDescent="0.25">
      <c r="A15" s="113" t="s">
        <v>874</v>
      </c>
      <c r="B15" s="137">
        <v>45365</v>
      </c>
      <c r="C15" s="137">
        <v>45400</v>
      </c>
      <c r="D15" s="78">
        <v>9961688</v>
      </c>
      <c r="E15" s="79">
        <v>9993560.5500000007</v>
      </c>
      <c r="F15" s="80"/>
      <c r="G15" s="81"/>
      <c r="H15" s="113"/>
      <c r="I15" s="137"/>
      <c r="J15" s="137"/>
      <c r="K15" s="80"/>
      <c r="L15" s="80"/>
      <c r="M15" s="130"/>
      <c r="N15" s="113"/>
      <c r="O15" s="113"/>
      <c r="P15" s="113"/>
      <c r="Q15" s="127"/>
      <c r="R15" s="127"/>
      <c r="S15" s="127"/>
      <c r="T15" s="138"/>
      <c r="U15" s="138"/>
      <c r="V15" s="127"/>
      <c r="W15" s="127"/>
      <c r="X15" s="127"/>
      <c r="Y15" s="127"/>
      <c r="Z15" s="127"/>
      <c r="AA15" s="127"/>
      <c r="AB15" s="127"/>
      <c r="AC15" s="127"/>
      <c r="AD15" s="127"/>
      <c r="AE15" s="127"/>
      <c r="AF15" s="127"/>
      <c r="AG15" s="127"/>
      <c r="AH15" s="127"/>
      <c r="AI15" s="127"/>
      <c r="AJ15" s="127"/>
      <c r="AK15" s="127"/>
      <c r="AL15" s="127"/>
      <c r="AM15" s="127"/>
    </row>
    <row r="16" spans="1:57" s="75" customFormat="1" ht="15" customHeight="1" x14ac:dyDescent="0.25">
      <c r="A16" s="113" t="s">
        <v>875</v>
      </c>
      <c r="B16" s="137">
        <v>45365</v>
      </c>
      <c r="C16" s="137">
        <v>45400</v>
      </c>
      <c r="D16" s="78">
        <v>2332176</v>
      </c>
      <c r="E16" s="79">
        <v>2339197.31</v>
      </c>
      <c r="F16" s="80"/>
      <c r="G16" s="81"/>
      <c r="H16" s="113"/>
      <c r="I16" s="137"/>
      <c r="J16" s="137"/>
      <c r="K16" s="80"/>
      <c r="L16" s="80"/>
      <c r="M16" s="130"/>
      <c r="N16" s="113"/>
      <c r="O16" s="113"/>
      <c r="P16" s="113"/>
      <c r="Q16" s="127"/>
      <c r="R16" s="127"/>
      <c r="S16" s="127"/>
      <c r="T16" s="138"/>
      <c r="U16" s="138"/>
      <c r="V16" s="127"/>
      <c r="W16" s="127"/>
      <c r="X16" s="127"/>
      <c r="Y16" s="127"/>
      <c r="Z16" s="127"/>
      <c r="AA16" s="127"/>
      <c r="AB16" s="127"/>
      <c r="AC16" s="127"/>
      <c r="AD16" s="127"/>
      <c r="AE16" s="127"/>
      <c r="AF16" s="127"/>
      <c r="AG16" s="127"/>
      <c r="AH16" s="127"/>
      <c r="AI16" s="127"/>
      <c r="AJ16" s="127"/>
      <c r="AK16" s="127"/>
      <c r="AL16" s="127"/>
      <c r="AM16" s="127"/>
    </row>
    <row r="17" spans="1:39" s="75" customFormat="1" ht="15" customHeight="1" x14ac:dyDescent="0.25">
      <c r="A17" s="113" t="s">
        <v>876</v>
      </c>
      <c r="B17" s="137">
        <v>45359</v>
      </c>
      <c r="C17" s="137">
        <v>45400</v>
      </c>
      <c r="D17" s="78">
        <v>137075130</v>
      </c>
      <c r="E17" s="79">
        <v>137604521.44999999</v>
      </c>
      <c r="F17" s="80"/>
      <c r="G17" s="81"/>
      <c r="H17" s="113"/>
      <c r="I17" s="137"/>
      <c r="J17" s="137"/>
      <c r="K17" s="80"/>
      <c r="L17" s="80"/>
      <c r="M17" s="130"/>
      <c r="N17" s="113"/>
      <c r="O17" s="113"/>
      <c r="P17" s="113"/>
      <c r="Q17" s="127"/>
      <c r="R17" s="127"/>
      <c r="S17" s="127"/>
      <c r="T17" s="138"/>
      <c r="U17" s="138"/>
      <c r="V17" s="127"/>
      <c r="W17" s="127"/>
      <c r="X17" s="127"/>
      <c r="Y17" s="127"/>
      <c r="Z17" s="127"/>
      <c r="AA17" s="127"/>
      <c r="AB17" s="127"/>
      <c r="AC17" s="127"/>
      <c r="AD17" s="127"/>
      <c r="AE17" s="127"/>
      <c r="AF17" s="127"/>
      <c r="AG17" s="127"/>
      <c r="AH17" s="127"/>
      <c r="AI17" s="127"/>
      <c r="AJ17" s="127"/>
      <c r="AK17" s="127"/>
      <c r="AL17" s="127"/>
      <c r="AM17" s="127"/>
    </row>
    <row r="18" spans="1:39" s="75" customFormat="1" ht="15" customHeight="1" x14ac:dyDescent="0.25">
      <c r="A18" s="113" t="s">
        <v>877</v>
      </c>
      <c r="B18" s="137">
        <v>45365</v>
      </c>
      <c r="C18" s="137">
        <v>45400</v>
      </c>
      <c r="D18" s="78">
        <v>74918923.200000003</v>
      </c>
      <c r="E18" s="79">
        <v>75139495.700000003</v>
      </c>
      <c r="F18" s="80"/>
      <c r="G18" s="81"/>
      <c r="H18" s="113"/>
      <c r="I18" s="137"/>
      <c r="J18" s="137"/>
      <c r="K18" s="80"/>
      <c r="L18" s="80"/>
      <c r="M18" s="130"/>
      <c r="N18" s="113"/>
      <c r="O18" s="113"/>
      <c r="P18" s="113"/>
      <c r="Q18" s="127"/>
      <c r="R18" s="127"/>
      <c r="S18" s="127"/>
      <c r="T18" s="138"/>
      <c r="U18" s="138"/>
      <c r="V18" s="127"/>
      <c r="W18" s="127"/>
      <c r="X18" s="127"/>
      <c r="Y18" s="127"/>
      <c r="Z18" s="127"/>
      <c r="AA18" s="127"/>
      <c r="AB18" s="127"/>
      <c r="AC18" s="127"/>
      <c r="AD18" s="127"/>
      <c r="AE18" s="127"/>
      <c r="AF18" s="127"/>
      <c r="AG18" s="127"/>
      <c r="AH18" s="127"/>
      <c r="AI18" s="127"/>
      <c r="AJ18" s="127"/>
      <c r="AK18" s="127"/>
      <c r="AL18" s="127"/>
      <c r="AM18" s="127"/>
    </row>
    <row r="19" spans="1:39" s="75" customFormat="1" ht="15" customHeight="1" x14ac:dyDescent="0.25">
      <c r="A19" s="113" t="s">
        <v>878</v>
      </c>
      <c r="B19" s="137">
        <v>45365</v>
      </c>
      <c r="C19" s="137">
        <v>45400</v>
      </c>
      <c r="D19" s="78">
        <v>9850280</v>
      </c>
      <c r="E19" s="79">
        <v>9880633.2200000007</v>
      </c>
      <c r="F19" s="80"/>
      <c r="G19" s="81"/>
      <c r="H19" s="113"/>
      <c r="I19" s="137"/>
      <c r="J19" s="137"/>
      <c r="K19" s="80"/>
      <c r="L19" s="80"/>
      <c r="M19" s="130"/>
      <c r="N19" s="113"/>
      <c r="O19" s="113"/>
      <c r="P19" s="113"/>
      <c r="Q19" s="127"/>
      <c r="R19" s="127"/>
      <c r="S19" s="127"/>
      <c r="T19" s="138"/>
      <c r="U19" s="138"/>
      <c r="V19" s="127"/>
      <c r="W19" s="127"/>
      <c r="X19" s="127"/>
      <c r="Y19" s="127"/>
      <c r="Z19" s="127"/>
      <c r="AA19" s="127"/>
      <c r="AB19" s="127"/>
      <c r="AC19" s="127"/>
      <c r="AD19" s="127"/>
      <c r="AE19" s="127"/>
      <c r="AF19" s="127"/>
      <c r="AG19" s="127"/>
      <c r="AH19" s="127"/>
      <c r="AI19" s="127"/>
      <c r="AJ19" s="127"/>
      <c r="AK19" s="127"/>
      <c r="AL19" s="127"/>
      <c r="AM19" s="127"/>
    </row>
    <row r="20" spans="1:39" s="75" customFormat="1" ht="15" customHeight="1" x14ac:dyDescent="0.25">
      <c r="A20" s="113" t="s">
        <v>879</v>
      </c>
      <c r="B20" s="137">
        <v>45351</v>
      </c>
      <c r="C20" s="160" t="s">
        <v>450</v>
      </c>
      <c r="D20" s="78">
        <v>7239566.6200000001</v>
      </c>
      <c r="E20" s="79">
        <v>7275100.8300000001</v>
      </c>
      <c r="F20" s="80"/>
      <c r="G20" s="81"/>
      <c r="H20" s="113"/>
      <c r="I20" s="137"/>
      <c r="J20" s="137"/>
      <c r="K20" s="80"/>
      <c r="L20" s="80"/>
      <c r="M20" s="130"/>
      <c r="N20" s="113"/>
      <c r="O20" s="113"/>
      <c r="P20" s="113"/>
      <c r="Q20" s="127"/>
      <c r="R20" s="127"/>
      <c r="S20" s="127"/>
      <c r="T20" s="138"/>
      <c r="U20" s="138"/>
      <c r="V20" s="127"/>
      <c r="W20" s="127"/>
      <c r="X20" s="127"/>
      <c r="Y20" s="127"/>
      <c r="Z20" s="127"/>
      <c r="AA20" s="127"/>
      <c r="AB20" s="127"/>
      <c r="AC20" s="127"/>
      <c r="AD20" s="127"/>
      <c r="AE20" s="127"/>
      <c r="AF20" s="127"/>
      <c r="AG20" s="127"/>
      <c r="AH20" s="127"/>
      <c r="AI20" s="127"/>
      <c r="AJ20" s="127"/>
      <c r="AK20" s="127"/>
      <c r="AL20" s="127"/>
      <c r="AM20" s="127"/>
    </row>
    <row r="21" spans="1:39" s="75" customFormat="1" ht="15" customHeight="1" x14ac:dyDescent="0.25">
      <c r="A21" s="113" t="s">
        <v>880</v>
      </c>
      <c r="B21" s="137">
        <v>45365</v>
      </c>
      <c r="C21" s="137">
        <v>45400</v>
      </c>
      <c r="D21" s="78">
        <v>3280200</v>
      </c>
      <c r="E21" s="79">
        <v>3290385.25</v>
      </c>
      <c r="F21" s="80"/>
      <c r="G21" s="81"/>
      <c r="H21" s="113"/>
      <c r="I21" s="137"/>
      <c r="J21" s="137"/>
      <c r="K21" s="80"/>
      <c r="L21" s="80"/>
      <c r="M21" s="130"/>
      <c r="N21" s="113"/>
      <c r="O21" s="113"/>
      <c r="P21" s="113"/>
      <c r="Q21" s="127"/>
      <c r="R21" s="127"/>
      <c r="S21" s="127"/>
      <c r="T21" s="138"/>
      <c r="U21" s="138"/>
      <c r="V21" s="127"/>
      <c r="W21" s="127"/>
      <c r="X21" s="127"/>
      <c r="Y21" s="127"/>
      <c r="Z21" s="127"/>
      <c r="AA21" s="127"/>
      <c r="AB21" s="127"/>
      <c r="AC21" s="127"/>
      <c r="AD21" s="127"/>
      <c r="AE21" s="127"/>
      <c r="AF21" s="127"/>
      <c r="AG21" s="127"/>
      <c r="AH21" s="127"/>
      <c r="AI21" s="127"/>
      <c r="AJ21" s="127"/>
      <c r="AK21" s="127"/>
      <c r="AL21" s="127"/>
      <c r="AM21" s="127"/>
    </row>
    <row r="22" spans="1:39" s="75" customFormat="1" ht="15" customHeight="1" x14ac:dyDescent="0.25">
      <c r="A22" s="113" t="s">
        <v>881</v>
      </c>
      <c r="B22" s="137">
        <v>45365</v>
      </c>
      <c r="C22" s="137">
        <v>45400</v>
      </c>
      <c r="D22" s="78">
        <v>15235651.199999999</v>
      </c>
      <c r="E22" s="79">
        <v>15279361.640000001</v>
      </c>
      <c r="F22" s="80"/>
      <c r="G22" s="81"/>
      <c r="H22" s="113"/>
      <c r="I22" s="137"/>
      <c r="J22" s="137"/>
      <c r="K22" s="80"/>
      <c r="L22" s="80"/>
      <c r="M22" s="130"/>
      <c r="N22" s="113"/>
      <c r="O22" s="113"/>
      <c r="P22" s="113"/>
      <c r="Q22" s="127"/>
      <c r="R22" s="127"/>
      <c r="S22" s="127"/>
      <c r="T22" s="138"/>
      <c r="U22" s="138"/>
      <c r="V22" s="127"/>
      <c r="W22" s="127"/>
      <c r="X22" s="127"/>
      <c r="Y22" s="127"/>
      <c r="Z22" s="127"/>
      <c r="AA22" s="127"/>
      <c r="AB22" s="127"/>
      <c r="AC22" s="127"/>
      <c r="AD22" s="127"/>
      <c r="AE22" s="127"/>
      <c r="AF22" s="127"/>
      <c r="AG22" s="127"/>
      <c r="AH22" s="127"/>
      <c r="AI22" s="127"/>
      <c r="AJ22" s="127"/>
      <c r="AK22" s="127"/>
      <c r="AL22" s="127"/>
      <c r="AM22" s="127"/>
    </row>
    <row r="23" spans="1:39" s="75" customFormat="1" ht="15" customHeight="1" x14ac:dyDescent="0.25">
      <c r="A23" s="113" t="s">
        <v>882</v>
      </c>
      <c r="B23" s="137">
        <v>45365</v>
      </c>
      <c r="C23" s="137">
        <v>45400</v>
      </c>
      <c r="D23" s="78">
        <v>2866600</v>
      </c>
      <c r="E23" s="79">
        <v>2875027.21</v>
      </c>
      <c r="F23" s="80"/>
      <c r="G23" s="81"/>
      <c r="H23" s="113"/>
      <c r="I23" s="137"/>
      <c r="J23" s="137"/>
      <c r="K23" s="80"/>
      <c r="L23" s="80"/>
      <c r="M23" s="130"/>
      <c r="N23" s="113"/>
      <c r="O23" s="113"/>
      <c r="P23" s="113"/>
      <c r="Q23" s="127"/>
      <c r="R23" s="127"/>
      <c r="S23" s="127"/>
      <c r="T23" s="138"/>
      <c r="U23" s="138"/>
      <c r="V23" s="127"/>
      <c r="W23" s="127"/>
      <c r="X23" s="127"/>
      <c r="Y23" s="127"/>
      <c r="Z23" s="127"/>
      <c r="AA23" s="127"/>
      <c r="AB23" s="127"/>
      <c r="AC23" s="127"/>
      <c r="AD23" s="127"/>
      <c r="AE23" s="127"/>
      <c r="AF23" s="127"/>
      <c r="AG23" s="127"/>
      <c r="AH23" s="127"/>
      <c r="AI23" s="127"/>
      <c r="AJ23" s="127"/>
      <c r="AK23" s="127"/>
      <c r="AL23" s="127"/>
      <c r="AM23" s="127"/>
    </row>
    <row r="24" spans="1:39" s="75" customFormat="1" ht="15" customHeight="1" x14ac:dyDescent="0.25">
      <c r="A24" s="113" t="s">
        <v>883</v>
      </c>
      <c r="B24" s="137">
        <v>45365</v>
      </c>
      <c r="C24" s="137">
        <v>45400</v>
      </c>
      <c r="D24" s="78">
        <v>9382560</v>
      </c>
      <c r="E24" s="79">
        <v>9409840.3100000005</v>
      </c>
      <c r="F24" s="80"/>
      <c r="G24" s="81"/>
      <c r="H24" s="113"/>
      <c r="I24" s="137"/>
      <c r="J24" s="137"/>
      <c r="K24" s="80"/>
      <c r="L24" s="80"/>
      <c r="M24" s="130"/>
      <c r="N24" s="113"/>
      <c r="O24" s="113"/>
      <c r="P24" s="113"/>
      <c r="Q24" s="127"/>
      <c r="R24" s="127"/>
      <c r="S24" s="127"/>
      <c r="T24" s="138"/>
      <c r="U24" s="138"/>
      <c r="V24" s="127"/>
      <c r="W24" s="127"/>
      <c r="X24" s="127"/>
      <c r="Y24" s="127"/>
      <c r="Z24" s="127"/>
      <c r="AA24" s="127"/>
      <c r="AB24" s="127"/>
      <c r="AC24" s="127"/>
      <c r="AD24" s="127"/>
      <c r="AE24" s="127"/>
      <c r="AF24" s="127"/>
      <c r="AG24" s="127"/>
      <c r="AH24" s="127"/>
      <c r="AI24" s="127"/>
      <c r="AJ24" s="127"/>
      <c r="AK24" s="127"/>
      <c r="AL24" s="127"/>
      <c r="AM24" s="127"/>
    </row>
    <row r="25" spans="1:39" s="75" customFormat="1" ht="15" customHeight="1" x14ac:dyDescent="0.25">
      <c r="A25" s="113" t="s">
        <v>884</v>
      </c>
      <c r="B25" s="137">
        <v>45373</v>
      </c>
      <c r="C25" s="137">
        <v>45400</v>
      </c>
      <c r="D25" s="78">
        <v>3256968</v>
      </c>
      <c r="E25" s="79">
        <v>3261837.17</v>
      </c>
      <c r="F25" s="80"/>
      <c r="G25" s="81"/>
      <c r="H25" s="113"/>
      <c r="I25" s="137"/>
      <c r="J25" s="137"/>
      <c r="K25" s="80"/>
      <c r="L25" s="80"/>
      <c r="M25" s="130"/>
      <c r="N25" s="113"/>
      <c r="O25" s="113"/>
      <c r="P25" s="113"/>
      <c r="Q25" s="127"/>
      <c r="R25" s="127"/>
      <c r="S25" s="127"/>
      <c r="T25" s="138"/>
      <c r="U25" s="138"/>
      <c r="V25" s="127"/>
      <c r="W25" s="127"/>
      <c r="X25" s="127"/>
      <c r="Y25" s="127"/>
      <c r="Z25" s="127"/>
      <c r="AA25" s="127"/>
      <c r="AB25" s="127"/>
      <c r="AC25" s="127"/>
      <c r="AD25" s="127"/>
      <c r="AE25" s="127"/>
      <c r="AF25" s="127"/>
      <c r="AG25" s="127"/>
      <c r="AH25" s="127"/>
      <c r="AI25" s="127"/>
      <c r="AJ25" s="127"/>
      <c r="AK25" s="127"/>
      <c r="AL25" s="127"/>
      <c r="AM25" s="127"/>
    </row>
    <row r="26" spans="1:39" s="75" customFormat="1" ht="15" customHeight="1" x14ac:dyDescent="0.25">
      <c r="A26" s="113" t="s">
        <v>885</v>
      </c>
      <c r="B26" s="137">
        <v>45363</v>
      </c>
      <c r="C26" s="137">
        <v>45400</v>
      </c>
      <c r="D26" s="78">
        <v>1356926.84</v>
      </c>
      <c r="E26" s="79">
        <v>1361019.13</v>
      </c>
      <c r="F26" s="80"/>
      <c r="G26" s="81"/>
      <c r="H26" s="113"/>
      <c r="I26" s="137"/>
      <c r="J26" s="137"/>
      <c r="K26" s="80"/>
      <c r="L26" s="80"/>
      <c r="M26" s="130"/>
      <c r="N26" s="113"/>
      <c r="O26" s="113"/>
      <c r="P26" s="113"/>
      <c r="Q26" s="127"/>
      <c r="R26" s="127"/>
      <c r="S26" s="127"/>
      <c r="T26" s="138"/>
      <c r="U26" s="138"/>
      <c r="V26" s="127"/>
      <c r="W26" s="127"/>
      <c r="X26" s="127"/>
      <c r="Y26" s="127"/>
      <c r="Z26" s="127"/>
      <c r="AA26" s="127"/>
      <c r="AB26" s="127"/>
      <c r="AC26" s="127"/>
      <c r="AD26" s="127"/>
      <c r="AE26" s="127"/>
      <c r="AF26" s="127"/>
      <c r="AG26" s="127"/>
      <c r="AH26" s="127"/>
      <c r="AI26" s="127"/>
      <c r="AJ26" s="127"/>
      <c r="AK26" s="127"/>
      <c r="AL26" s="127"/>
      <c r="AM26" s="127"/>
    </row>
    <row r="27" spans="1:39" s="75" customFormat="1" ht="15" customHeight="1" x14ac:dyDescent="0.25">
      <c r="A27" s="113" t="s">
        <v>886</v>
      </c>
      <c r="B27" s="137">
        <v>45379</v>
      </c>
      <c r="C27" s="137">
        <v>45393</v>
      </c>
      <c r="D27" s="78">
        <v>26640099.34</v>
      </c>
      <c r="E27" s="79">
        <v>26652353.780000001</v>
      </c>
      <c r="F27" s="80"/>
      <c r="G27" s="81"/>
      <c r="H27" s="113"/>
      <c r="I27" s="137"/>
      <c r="J27" s="137"/>
      <c r="K27" s="80"/>
      <c r="L27" s="80"/>
      <c r="M27" s="130"/>
      <c r="N27" s="113"/>
      <c r="O27" s="113"/>
      <c r="P27" s="113"/>
      <c r="Q27" s="127"/>
      <c r="R27" s="127"/>
      <c r="S27" s="127"/>
      <c r="T27" s="138"/>
      <c r="U27" s="138"/>
      <c r="V27" s="127"/>
      <c r="W27" s="127"/>
      <c r="X27" s="127"/>
      <c r="Y27" s="127"/>
      <c r="Z27" s="127"/>
      <c r="AA27" s="127"/>
      <c r="AB27" s="127"/>
      <c r="AC27" s="127"/>
      <c r="AD27" s="127"/>
      <c r="AE27" s="127"/>
      <c r="AF27" s="127"/>
      <c r="AG27" s="127"/>
      <c r="AH27" s="127"/>
      <c r="AI27" s="127"/>
      <c r="AJ27" s="127"/>
      <c r="AK27" s="127"/>
      <c r="AL27" s="127"/>
      <c r="AM27" s="127"/>
    </row>
    <row r="28" spans="1:39" s="75" customFormat="1" ht="15" customHeight="1" x14ac:dyDescent="0.25">
      <c r="A28" s="113" t="s">
        <v>887</v>
      </c>
      <c r="B28" s="137">
        <v>45365</v>
      </c>
      <c r="C28" s="137">
        <v>45400</v>
      </c>
      <c r="D28" s="78">
        <v>1113361.9199999999</v>
      </c>
      <c r="E28" s="79">
        <v>1116768.81</v>
      </c>
      <c r="F28" s="80"/>
      <c r="G28" s="81"/>
      <c r="H28" s="113"/>
      <c r="I28" s="137"/>
      <c r="J28" s="137"/>
      <c r="K28" s="80"/>
      <c r="L28" s="80"/>
      <c r="M28" s="130"/>
      <c r="N28" s="113"/>
      <c r="O28" s="113"/>
      <c r="P28" s="113"/>
      <c r="Q28" s="127"/>
      <c r="R28" s="127"/>
      <c r="S28" s="127"/>
      <c r="T28" s="138"/>
      <c r="U28" s="138"/>
      <c r="V28" s="127"/>
      <c r="W28" s="127"/>
      <c r="X28" s="127"/>
      <c r="Y28" s="127"/>
      <c r="Z28" s="127"/>
      <c r="AA28" s="127"/>
      <c r="AB28" s="127"/>
      <c r="AC28" s="127"/>
      <c r="AD28" s="127"/>
      <c r="AE28" s="127"/>
      <c r="AF28" s="127"/>
      <c r="AG28" s="127"/>
      <c r="AH28" s="127"/>
      <c r="AI28" s="127"/>
      <c r="AJ28" s="127"/>
      <c r="AK28" s="127"/>
      <c r="AL28" s="127"/>
      <c r="AM28" s="127"/>
    </row>
    <row r="29" spans="1:39" s="75" customFormat="1" ht="15" customHeight="1" x14ac:dyDescent="0.25">
      <c r="A29" s="113" t="s">
        <v>888</v>
      </c>
      <c r="B29" s="137">
        <v>45365</v>
      </c>
      <c r="C29" s="137">
        <v>45400</v>
      </c>
      <c r="D29" s="78">
        <v>347468</v>
      </c>
      <c r="E29" s="79">
        <v>348495.59</v>
      </c>
      <c r="F29" s="80"/>
      <c r="G29" s="81"/>
      <c r="H29" s="113"/>
      <c r="I29" s="137"/>
      <c r="J29" s="137"/>
      <c r="K29" s="80"/>
      <c r="L29" s="80"/>
      <c r="M29" s="130"/>
      <c r="N29" s="113"/>
      <c r="O29" s="113"/>
      <c r="P29" s="113"/>
      <c r="Q29" s="127"/>
      <c r="R29" s="127"/>
      <c r="S29" s="127"/>
      <c r="T29" s="138"/>
      <c r="U29" s="138"/>
      <c r="V29" s="127"/>
      <c r="W29" s="127"/>
      <c r="X29" s="127"/>
      <c r="Y29" s="127"/>
      <c r="Z29" s="127"/>
      <c r="AA29" s="127"/>
      <c r="AB29" s="127"/>
      <c r="AC29" s="127"/>
      <c r="AD29" s="127"/>
      <c r="AE29" s="127"/>
      <c r="AF29" s="127"/>
      <c r="AG29" s="127"/>
      <c r="AH29" s="127"/>
      <c r="AI29" s="127"/>
      <c r="AJ29" s="127"/>
      <c r="AK29" s="127"/>
      <c r="AL29" s="127"/>
      <c r="AM29" s="127"/>
    </row>
    <row r="30" spans="1:39" s="75" customFormat="1" ht="15" customHeight="1" x14ac:dyDescent="0.25">
      <c r="A30" s="113" t="s">
        <v>889</v>
      </c>
      <c r="B30" s="137">
        <v>45365</v>
      </c>
      <c r="C30" s="137">
        <v>45400</v>
      </c>
      <c r="D30" s="78">
        <v>240768</v>
      </c>
      <c r="E30" s="79">
        <v>241496.27</v>
      </c>
      <c r="F30" s="80"/>
      <c r="G30" s="81"/>
      <c r="H30" s="113"/>
      <c r="I30" s="137"/>
      <c r="J30" s="137"/>
      <c r="K30" s="80"/>
      <c r="L30" s="80"/>
      <c r="M30" s="130"/>
      <c r="N30" s="113"/>
      <c r="O30" s="113"/>
      <c r="P30" s="113"/>
      <c r="Q30" s="127"/>
      <c r="R30" s="127"/>
      <c r="S30" s="127"/>
      <c r="T30" s="138"/>
      <c r="U30" s="138"/>
      <c r="V30" s="127"/>
      <c r="W30" s="127"/>
      <c r="X30" s="127"/>
      <c r="Y30" s="127"/>
      <c r="Z30" s="127"/>
      <c r="AA30" s="127"/>
      <c r="AB30" s="127"/>
      <c r="AC30" s="127"/>
      <c r="AD30" s="127"/>
      <c r="AE30" s="127"/>
      <c r="AF30" s="127"/>
      <c r="AG30" s="127"/>
      <c r="AH30" s="127"/>
      <c r="AI30" s="127"/>
      <c r="AJ30" s="127"/>
      <c r="AK30" s="127"/>
      <c r="AL30" s="127"/>
      <c r="AM30" s="127"/>
    </row>
    <row r="31" spans="1:39" s="75" customFormat="1" ht="15" customHeight="1" x14ac:dyDescent="0.25">
      <c r="A31" s="113" t="s">
        <v>890</v>
      </c>
      <c r="B31" s="137">
        <v>45365</v>
      </c>
      <c r="C31" s="137">
        <v>45400</v>
      </c>
      <c r="D31" s="78">
        <v>342848</v>
      </c>
      <c r="E31" s="79">
        <v>343876.95</v>
      </c>
      <c r="F31" s="80"/>
      <c r="G31" s="81"/>
      <c r="H31" s="113"/>
      <c r="I31" s="137"/>
      <c r="J31" s="137"/>
      <c r="K31" s="80"/>
      <c r="L31" s="80"/>
      <c r="M31" s="130"/>
      <c r="N31" s="113"/>
      <c r="O31" s="113"/>
      <c r="P31" s="113"/>
      <c r="Q31" s="127"/>
      <c r="R31" s="127"/>
      <c r="S31" s="127"/>
      <c r="T31" s="138"/>
      <c r="U31" s="138"/>
      <c r="V31" s="127"/>
      <c r="W31" s="127"/>
      <c r="X31" s="127"/>
      <c r="Y31" s="127"/>
      <c r="Z31" s="127"/>
      <c r="AA31" s="127"/>
      <c r="AB31" s="127"/>
      <c r="AC31" s="127"/>
      <c r="AD31" s="127"/>
      <c r="AE31" s="127"/>
      <c r="AF31" s="127"/>
      <c r="AG31" s="127"/>
      <c r="AH31" s="127"/>
      <c r="AI31" s="127"/>
      <c r="AJ31" s="127"/>
      <c r="AK31" s="127"/>
      <c r="AL31" s="127"/>
      <c r="AM31" s="127"/>
    </row>
    <row r="32" spans="1:39" s="75" customFormat="1" ht="15" customHeight="1" x14ac:dyDescent="0.25">
      <c r="A32" s="113" t="s">
        <v>891</v>
      </c>
      <c r="B32" s="137">
        <v>45365</v>
      </c>
      <c r="C32" s="137">
        <v>45400</v>
      </c>
      <c r="D32" s="78">
        <v>3029840</v>
      </c>
      <c r="E32" s="79">
        <v>3038714.47</v>
      </c>
      <c r="F32" s="80"/>
      <c r="G32" s="81"/>
      <c r="H32" s="113"/>
      <c r="I32" s="137"/>
      <c r="J32" s="137"/>
      <c r="K32" s="80"/>
      <c r="L32" s="80"/>
      <c r="M32" s="130"/>
      <c r="N32" s="113"/>
      <c r="O32" s="113"/>
      <c r="P32" s="113"/>
      <c r="Q32" s="127"/>
      <c r="R32" s="127"/>
      <c r="S32" s="127"/>
      <c r="T32" s="138"/>
      <c r="U32" s="138"/>
      <c r="V32" s="127"/>
      <c r="W32" s="127"/>
      <c r="X32" s="127"/>
      <c r="Y32" s="127"/>
      <c r="Z32" s="127"/>
      <c r="AA32" s="127"/>
      <c r="AB32" s="127"/>
      <c r="AC32" s="127"/>
      <c r="AD32" s="127"/>
      <c r="AE32" s="127"/>
      <c r="AF32" s="127"/>
      <c r="AG32" s="127"/>
      <c r="AH32" s="127"/>
      <c r="AI32" s="127"/>
      <c r="AJ32" s="127"/>
      <c r="AK32" s="127"/>
      <c r="AL32" s="127"/>
      <c r="AM32" s="127"/>
    </row>
    <row r="33" spans="1:39" s="75" customFormat="1" ht="15" customHeight="1" x14ac:dyDescent="0.25">
      <c r="A33" s="113" t="s">
        <v>892</v>
      </c>
      <c r="B33" s="137">
        <v>45365</v>
      </c>
      <c r="C33" s="137">
        <v>45400</v>
      </c>
      <c r="D33" s="78">
        <v>565312</v>
      </c>
      <c r="E33" s="79">
        <v>567021.94999999995</v>
      </c>
      <c r="F33" s="80"/>
      <c r="G33" s="81"/>
      <c r="H33" s="113"/>
      <c r="I33" s="137"/>
      <c r="J33" s="137"/>
      <c r="K33" s="80"/>
      <c r="L33" s="80"/>
      <c r="M33" s="130"/>
      <c r="N33" s="113"/>
      <c r="O33" s="113"/>
      <c r="P33" s="113"/>
      <c r="Q33" s="127"/>
      <c r="R33" s="127"/>
      <c r="S33" s="127"/>
      <c r="T33" s="138"/>
      <c r="U33" s="138"/>
      <c r="V33" s="127"/>
      <c r="W33" s="127"/>
      <c r="X33" s="127"/>
      <c r="Y33" s="127"/>
      <c r="Z33" s="127"/>
      <c r="AA33" s="127"/>
      <c r="AB33" s="127"/>
      <c r="AC33" s="127"/>
      <c r="AD33" s="127"/>
      <c r="AE33" s="127"/>
      <c r="AF33" s="127"/>
      <c r="AG33" s="127"/>
      <c r="AH33" s="127"/>
      <c r="AI33" s="127"/>
      <c r="AJ33" s="127"/>
      <c r="AK33" s="127"/>
      <c r="AL33" s="127"/>
      <c r="AM33" s="127"/>
    </row>
    <row r="34" spans="1:39" s="75" customFormat="1" ht="15" customHeight="1" x14ac:dyDescent="0.25">
      <c r="A34" s="113" t="s">
        <v>893</v>
      </c>
      <c r="B34" s="137">
        <v>45365</v>
      </c>
      <c r="C34" s="137">
        <v>45400</v>
      </c>
      <c r="D34" s="78">
        <v>124355055.27</v>
      </c>
      <c r="E34" s="79">
        <v>124696598.81</v>
      </c>
      <c r="F34" s="80"/>
      <c r="G34" s="81"/>
      <c r="H34" s="113"/>
      <c r="I34" s="137"/>
      <c r="J34" s="137"/>
      <c r="K34" s="80"/>
      <c r="L34" s="80"/>
      <c r="M34" s="130"/>
      <c r="N34" s="113"/>
      <c r="O34" s="113"/>
      <c r="P34" s="113"/>
      <c r="Q34" s="127"/>
      <c r="R34" s="127"/>
      <c r="S34" s="127"/>
      <c r="T34" s="138"/>
      <c r="U34" s="138"/>
      <c r="V34" s="127"/>
      <c r="W34" s="127"/>
      <c r="X34" s="127"/>
      <c r="Y34" s="127"/>
      <c r="Z34" s="127"/>
      <c r="AA34" s="127"/>
      <c r="AB34" s="127"/>
      <c r="AC34" s="127"/>
      <c r="AD34" s="127"/>
      <c r="AE34" s="127"/>
      <c r="AF34" s="127"/>
      <c r="AG34" s="127"/>
      <c r="AH34" s="127"/>
      <c r="AI34" s="127"/>
      <c r="AJ34" s="127"/>
      <c r="AK34" s="127"/>
      <c r="AL34" s="127"/>
      <c r="AM34" s="127"/>
    </row>
    <row r="35" spans="1:39" s="75" customFormat="1" ht="15" customHeight="1" x14ac:dyDescent="0.25">
      <c r="A35" s="113" t="s">
        <v>894</v>
      </c>
      <c r="B35" s="137">
        <v>45365</v>
      </c>
      <c r="C35" s="137">
        <v>45400</v>
      </c>
      <c r="D35" s="78">
        <v>9435800</v>
      </c>
      <c r="E35" s="79">
        <v>9462425.3300000001</v>
      </c>
      <c r="F35" s="80"/>
      <c r="G35" s="81"/>
      <c r="H35" s="113"/>
      <c r="I35" s="137"/>
      <c r="J35" s="137"/>
      <c r="K35" s="80"/>
      <c r="L35" s="80"/>
      <c r="M35" s="130"/>
      <c r="N35" s="113"/>
      <c r="O35" s="113"/>
      <c r="P35" s="113"/>
      <c r="Q35" s="127"/>
      <c r="R35" s="127"/>
      <c r="S35" s="127"/>
      <c r="T35" s="138"/>
      <c r="U35" s="138"/>
      <c r="V35" s="127"/>
      <c r="W35" s="127"/>
      <c r="X35" s="127"/>
      <c r="Y35" s="127"/>
      <c r="Z35" s="127"/>
      <c r="AA35" s="127"/>
      <c r="AB35" s="127"/>
      <c r="AC35" s="127"/>
      <c r="AD35" s="127"/>
      <c r="AE35" s="127"/>
      <c r="AF35" s="127"/>
      <c r="AG35" s="127"/>
      <c r="AH35" s="127"/>
      <c r="AI35" s="127"/>
      <c r="AJ35" s="127"/>
      <c r="AK35" s="127"/>
      <c r="AL35" s="127"/>
      <c r="AM35" s="127"/>
    </row>
    <row r="36" spans="1:39" s="75" customFormat="1" ht="15" customHeight="1" x14ac:dyDescent="0.25">
      <c r="A36" s="113" t="s">
        <v>895</v>
      </c>
      <c r="B36" s="137">
        <v>45365</v>
      </c>
      <c r="C36" s="137">
        <v>45400</v>
      </c>
      <c r="D36" s="78">
        <v>1956944</v>
      </c>
      <c r="E36" s="79">
        <v>1963115.89</v>
      </c>
      <c r="F36" s="80"/>
      <c r="G36" s="81"/>
      <c r="H36" s="113"/>
      <c r="I36" s="137"/>
      <c r="J36" s="137"/>
      <c r="K36" s="80"/>
      <c r="L36" s="80"/>
      <c r="M36" s="130"/>
      <c r="N36" s="113"/>
      <c r="O36" s="113"/>
      <c r="P36" s="113"/>
      <c r="Q36" s="127"/>
      <c r="R36" s="127"/>
      <c r="S36" s="127"/>
      <c r="T36" s="138"/>
      <c r="U36" s="138"/>
      <c r="V36" s="127"/>
      <c r="W36" s="127"/>
      <c r="X36" s="127"/>
      <c r="Y36" s="127"/>
      <c r="Z36" s="127"/>
      <c r="AA36" s="127"/>
      <c r="AB36" s="127"/>
      <c r="AC36" s="127"/>
      <c r="AD36" s="127"/>
      <c r="AE36" s="127"/>
      <c r="AF36" s="127"/>
      <c r="AG36" s="127"/>
      <c r="AH36" s="127"/>
      <c r="AI36" s="127"/>
      <c r="AJ36" s="127"/>
      <c r="AK36" s="127"/>
      <c r="AL36" s="127"/>
      <c r="AM36" s="127"/>
    </row>
    <row r="37" spans="1:39" s="75" customFormat="1" ht="15" customHeight="1" x14ac:dyDescent="0.25">
      <c r="A37" s="113" t="s">
        <v>896</v>
      </c>
      <c r="B37" s="137">
        <v>45365</v>
      </c>
      <c r="C37" s="137">
        <v>45400</v>
      </c>
      <c r="D37" s="78">
        <v>4164864</v>
      </c>
      <c r="E37" s="79">
        <v>4177601.05</v>
      </c>
      <c r="F37" s="80"/>
      <c r="G37" s="81"/>
      <c r="H37" s="113"/>
      <c r="I37" s="137"/>
      <c r="J37" s="137"/>
      <c r="K37" s="80"/>
      <c r="L37" s="80"/>
      <c r="M37" s="130"/>
      <c r="N37" s="113"/>
      <c r="O37" s="113"/>
      <c r="P37" s="113"/>
      <c r="Q37" s="127"/>
      <c r="R37" s="127"/>
      <c r="S37" s="127"/>
      <c r="T37" s="138"/>
      <c r="U37" s="138"/>
      <c r="V37" s="127"/>
      <c r="W37" s="127"/>
      <c r="X37" s="127"/>
      <c r="Y37" s="127"/>
      <c r="Z37" s="127"/>
      <c r="AA37" s="127"/>
      <c r="AB37" s="127"/>
      <c r="AC37" s="127"/>
      <c r="AD37" s="127"/>
      <c r="AE37" s="127"/>
      <c r="AF37" s="127"/>
      <c r="AG37" s="127"/>
      <c r="AH37" s="127"/>
      <c r="AI37" s="127"/>
      <c r="AJ37" s="127"/>
      <c r="AK37" s="127"/>
      <c r="AL37" s="127"/>
      <c r="AM37" s="127"/>
    </row>
    <row r="38" spans="1:39" s="75" customFormat="1" ht="15" customHeight="1" x14ac:dyDescent="0.25">
      <c r="A38" s="113" t="s">
        <v>897</v>
      </c>
      <c r="B38" s="137">
        <v>45365</v>
      </c>
      <c r="C38" s="137">
        <v>45400</v>
      </c>
      <c r="D38" s="78">
        <v>24421101.629999999</v>
      </c>
      <c r="E38" s="79">
        <v>24488198.809999999</v>
      </c>
      <c r="F38" s="80"/>
      <c r="G38" s="81"/>
      <c r="H38" s="113"/>
      <c r="I38" s="137"/>
      <c r="J38" s="137"/>
      <c r="K38" s="80"/>
      <c r="L38" s="80"/>
      <c r="M38" s="130"/>
      <c r="N38" s="113"/>
      <c r="O38" s="113"/>
      <c r="P38" s="113"/>
      <c r="Q38" s="127"/>
      <c r="R38" s="127"/>
      <c r="S38" s="127"/>
      <c r="T38" s="138"/>
      <c r="U38" s="138"/>
      <c r="V38" s="127"/>
      <c r="W38" s="127"/>
      <c r="X38" s="127"/>
      <c r="Y38" s="127"/>
      <c r="Z38" s="127"/>
      <c r="AA38" s="127"/>
      <c r="AB38" s="127"/>
      <c r="AC38" s="127"/>
      <c r="AD38" s="127"/>
      <c r="AE38" s="127"/>
      <c r="AF38" s="127"/>
      <c r="AG38" s="127"/>
      <c r="AH38" s="127"/>
      <c r="AI38" s="127"/>
      <c r="AJ38" s="127"/>
      <c r="AK38" s="127"/>
      <c r="AL38" s="127"/>
      <c r="AM38" s="127"/>
    </row>
    <row r="39" spans="1:39" s="75" customFormat="1" ht="15" customHeight="1" x14ac:dyDescent="0.25">
      <c r="A39" s="113" t="s">
        <v>898</v>
      </c>
      <c r="B39" s="137">
        <v>45365</v>
      </c>
      <c r="C39" s="137">
        <v>45400</v>
      </c>
      <c r="D39" s="78">
        <v>36168044</v>
      </c>
      <c r="E39" s="79">
        <v>36267987.759999998</v>
      </c>
      <c r="F39" s="80"/>
      <c r="G39" s="81"/>
      <c r="H39" s="113"/>
      <c r="I39" s="137"/>
      <c r="J39" s="137"/>
      <c r="K39" s="80"/>
      <c r="L39" s="80"/>
      <c r="M39" s="130"/>
      <c r="N39" s="113"/>
      <c r="O39" s="113"/>
      <c r="P39" s="113"/>
      <c r="Q39" s="127"/>
      <c r="R39" s="127"/>
      <c r="S39" s="127"/>
      <c r="T39" s="138"/>
      <c r="U39" s="138"/>
      <c r="V39" s="127"/>
      <c r="W39" s="127"/>
      <c r="X39" s="127"/>
      <c r="Y39" s="127"/>
      <c r="Z39" s="127"/>
      <c r="AA39" s="127"/>
      <c r="AB39" s="127"/>
      <c r="AC39" s="127"/>
      <c r="AD39" s="127"/>
      <c r="AE39" s="127"/>
      <c r="AF39" s="127"/>
      <c r="AG39" s="127"/>
      <c r="AH39" s="127"/>
      <c r="AI39" s="127"/>
      <c r="AJ39" s="127"/>
      <c r="AK39" s="127"/>
      <c r="AL39" s="127"/>
      <c r="AM39" s="127"/>
    </row>
    <row r="40" spans="1:39" s="75" customFormat="1" ht="15" customHeight="1" x14ac:dyDescent="0.25">
      <c r="A40" s="113" t="s">
        <v>899</v>
      </c>
      <c r="B40" s="137">
        <v>45365</v>
      </c>
      <c r="C40" s="137">
        <v>45400</v>
      </c>
      <c r="D40" s="78">
        <v>70290924</v>
      </c>
      <c r="E40" s="79">
        <v>70506777.099999994</v>
      </c>
      <c r="F40" s="80"/>
      <c r="G40" s="81"/>
      <c r="H40" s="113"/>
      <c r="I40" s="137"/>
      <c r="J40" s="137"/>
      <c r="K40" s="80"/>
      <c r="L40" s="80"/>
      <c r="M40" s="130"/>
      <c r="N40" s="113"/>
      <c r="O40" s="113"/>
      <c r="P40" s="113"/>
      <c r="Q40" s="127"/>
      <c r="R40" s="127"/>
      <c r="S40" s="127"/>
      <c r="T40" s="138"/>
      <c r="U40" s="138"/>
      <c r="V40" s="127"/>
      <c r="W40" s="127"/>
      <c r="X40" s="127"/>
      <c r="Y40" s="127"/>
      <c r="Z40" s="127"/>
      <c r="AA40" s="127"/>
      <c r="AB40" s="127"/>
      <c r="AC40" s="127"/>
      <c r="AD40" s="127"/>
      <c r="AE40" s="127"/>
      <c r="AF40" s="127"/>
      <c r="AG40" s="127"/>
      <c r="AH40" s="127"/>
      <c r="AI40" s="127"/>
      <c r="AJ40" s="127"/>
      <c r="AK40" s="127"/>
      <c r="AL40" s="127"/>
      <c r="AM40" s="127"/>
    </row>
    <row r="41" spans="1:39" s="75" customFormat="1" ht="15" customHeight="1" x14ac:dyDescent="0.25">
      <c r="A41" s="113" t="s">
        <v>900</v>
      </c>
      <c r="B41" s="137">
        <v>45365</v>
      </c>
      <c r="C41" s="137">
        <v>45400</v>
      </c>
      <c r="D41" s="78">
        <v>1210176</v>
      </c>
      <c r="E41" s="79">
        <v>1213647.94</v>
      </c>
      <c r="F41" s="80"/>
      <c r="G41" s="81"/>
      <c r="H41" s="113"/>
      <c r="I41" s="137"/>
      <c r="J41" s="137"/>
      <c r="K41" s="80"/>
      <c r="L41" s="80"/>
      <c r="M41" s="130"/>
      <c r="N41" s="113"/>
      <c r="O41" s="113"/>
      <c r="P41" s="113"/>
      <c r="Q41" s="127"/>
      <c r="R41" s="127"/>
      <c r="S41" s="127"/>
      <c r="T41" s="138"/>
      <c r="U41" s="138"/>
      <c r="V41" s="127"/>
      <c r="W41" s="127"/>
      <c r="X41" s="127"/>
      <c r="Y41" s="127"/>
      <c r="Z41" s="127"/>
      <c r="AA41" s="127"/>
      <c r="AB41" s="127"/>
      <c r="AC41" s="127"/>
      <c r="AD41" s="127"/>
      <c r="AE41" s="127"/>
      <c r="AF41" s="127"/>
      <c r="AG41" s="127"/>
      <c r="AH41" s="127"/>
      <c r="AI41" s="127"/>
      <c r="AJ41" s="127"/>
      <c r="AK41" s="127"/>
      <c r="AL41" s="127"/>
      <c r="AM41" s="127"/>
    </row>
    <row r="42" spans="1:39" s="75" customFormat="1" ht="15" customHeight="1" x14ac:dyDescent="0.25">
      <c r="A42" s="113" t="s">
        <v>901</v>
      </c>
      <c r="B42" s="137">
        <v>45365</v>
      </c>
      <c r="C42" s="137">
        <v>45400</v>
      </c>
      <c r="D42" s="78">
        <v>2186096</v>
      </c>
      <c r="E42" s="79">
        <v>2193021.31</v>
      </c>
      <c r="F42" s="80"/>
      <c r="G42" s="81"/>
      <c r="H42" s="113"/>
      <c r="I42" s="137"/>
      <c r="J42" s="137"/>
      <c r="K42" s="80"/>
      <c r="L42" s="80"/>
      <c r="M42" s="130"/>
      <c r="N42" s="113"/>
      <c r="O42" s="113"/>
      <c r="P42" s="113"/>
      <c r="Q42" s="127"/>
      <c r="R42" s="127"/>
      <c r="S42" s="127"/>
      <c r="T42" s="138"/>
      <c r="U42" s="138"/>
      <c r="V42" s="127"/>
      <c r="W42" s="127"/>
      <c r="X42" s="127"/>
      <c r="Y42" s="127"/>
      <c r="Z42" s="127"/>
      <c r="AA42" s="127"/>
      <c r="AB42" s="127"/>
      <c r="AC42" s="127"/>
      <c r="AD42" s="127"/>
      <c r="AE42" s="127"/>
      <c r="AF42" s="127"/>
      <c r="AG42" s="127"/>
      <c r="AH42" s="127"/>
      <c r="AI42" s="127"/>
      <c r="AJ42" s="127"/>
      <c r="AK42" s="127"/>
      <c r="AL42" s="127"/>
      <c r="AM42" s="127"/>
    </row>
    <row r="43" spans="1:39" s="75" customFormat="1" ht="15" customHeight="1" x14ac:dyDescent="0.25">
      <c r="A43" s="113" t="s">
        <v>902</v>
      </c>
      <c r="B43" s="137">
        <v>45365</v>
      </c>
      <c r="C43" s="137">
        <v>45400</v>
      </c>
      <c r="D43" s="78">
        <v>278678.40000000002</v>
      </c>
      <c r="E43" s="79">
        <v>279520.03000000003</v>
      </c>
      <c r="F43" s="80"/>
      <c r="G43" s="81"/>
      <c r="H43" s="113"/>
      <c r="I43" s="137"/>
      <c r="J43" s="137"/>
      <c r="K43" s="80"/>
      <c r="L43" s="80"/>
      <c r="M43" s="130"/>
      <c r="N43" s="113"/>
      <c r="O43" s="113"/>
      <c r="P43" s="113"/>
      <c r="Q43" s="127"/>
      <c r="R43" s="127"/>
      <c r="S43" s="127"/>
      <c r="T43" s="138"/>
      <c r="U43" s="138"/>
      <c r="V43" s="127"/>
      <c r="W43" s="127"/>
      <c r="X43" s="127"/>
      <c r="Y43" s="127"/>
      <c r="Z43" s="127"/>
      <c r="AA43" s="127"/>
      <c r="AB43" s="127"/>
      <c r="AC43" s="127"/>
      <c r="AD43" s="127"/>
      <c r="AE43" s="127"/>
      <c r="AF43" s="127"/>
      <c r="AG43" s="127"/>
      <c r="AH43" s="127"/>
      <c r="AI43" s="127"/>
      <c r="AJ43" s="127"/>
      <c r="AK43" s="127"/>
      <c r="AL43" s="127"/>
      <c r="AM43" s="127"/>
    </row>
    <row r="44" spans="1:39" s="75" customFormat="1" ht="15" customHeight="1" x14ac:dyDescent="0.25">
      <c r="A44" s="113" t="s">
        <v>903</v>
      </c>
      <c r="B44" s="137">
        <v>45365</v>
      </c>
      <c r="C44" s="137">
        <v>45400</v>
      </c>
      <c r="D44" s="78">
        <v>1430176</v>
      </c>
      <c r="E44" s="79">
        <v>1434106.6</v>
      </c>
      <c r="F44" s="80"/>
      <c r="G44" s="81"/>
      <c r="H44" s="113"/>
      <c r="I44" s="137"/>
      <c r="J44" s="137"/>
      <c r="K44" s="80"/>
      <c r="L44" s="80"/>
      <c r="M44" s="130"/>
      <c r="N44" s="113"/>
      <c r="O44" s="113"/>
      <c r="P44" s="113"/>
      <c r="Q44" s="127"/>
      <c r="R44" s="127"/>
      <c r="S44" s="127"/>
      <c r="T44" s="138"/>
      <c r="U44" s="138"/>
      <c r="V44" s="127"/>
      <c r="W44" s="127"/>
      <c r="X44" s="127"/>
      <c r="Y44" s="127"/>
      <c r="Z44" s="127"/>
      <c r="AA44" s="127"/>
      <c r="AB44" s="127"/>
      <c r="AC44" s="127"/>
      <c r="AD44" s="127"/>
      <c r="AE44" s="127"/>
      <c r="AF44" s="127"/>
      <c r="AG44" s="127"/>
      <c r="AH44" s="127"/>
      <c r="AI44" s="127"/>
      <c r="AJ44" s="127"/>
      <c r="AK44" s="127"/>
      <c r="AL44" s="127"/>
      <c r="AM44" s="127"/>
    </row>
    <row r="45" spans="1:39" s="75" customFormat="1" ht="15" customHeight="1" x14ac:dyDescent="0.25">
      <c r="A45" s="113" t="s">
        <v>904</v>
      </c>
      <c r="B45" s="137">
        <v>45365</v>
      </c>
      <c r="C45" s="137">
        <v>45400</v>
      </c>
      <c r="D45" s="78">
        <v>1476684</v>
      </c>
      <c r="E45" s="79">
        <v>1480815.95</v>
      </c>
      <c r="F45" s="80"/>
      <c r="G45" s="81"/>
      <c r="H45" s="113"/>
      <c r="I45" s="137"/>
      <c r="J45" s="137"/>
      <c r="K45" s="80"/>
      <c r="L45" s="80"/>
      <c r="M45" s="130"/>
      <c r="N45" s="113"/>
      <c r="O45" s="113"/>
      <c r="P45" s="113"/>
      <c r="Q45" s="127"/>
      <c r="R45" s="127"/>
      <c r="S45" s="127"/>
      <c r="T45" s="138"/>
      <c r="U45" s="138"/>
      <c r="V45" s="127"/>
      <c r="W45" s="127"/>
      <c r="X45" s="127"/>
      <c r="Y45" s="127"/>
      <c r="Z45" s="127"/>
      <c r="AA45" s="127"/>
      <c r="AB45" s="127"/>
      <c r="AC45" s="127"/>
      <c r="AD45" s="127"/>
      <c r="AE45" s="127"/>
      <c r="AF45" s="127"/>
      <c r="AG45" s="127"/>
      <c r="AH45" s="127"/>
      <c r="AI45" s="127"/>
      <c r="AJ45" s="127"/>
      <c r="AK45" s="127"/>
      <c r="AL45" s="127"/>
      <c r="AM45" s="127"/>
    </row>
    <row r="46" spans="1:39" s="75" customFormat="1" ht="15" customHeight="1" x14ac:dyDescent="0.25">
      <c r="A46" s="113" t="s">
        <v>905</v>
      </c>
      <c r="B46" s="137">
        <v>45365</v>
      </c>
      <c r="C46" s="137">
        <v>45400</v>
      </c>
      <c r="D46" s="78">
        <v>884400</v>
      </c>
      <c r="E46" s="79">
        <v>887203.6</v>
      </c>
      <c r="F46" s="80"/>
      <c r="G46" s="81"/>
      <c r="H46" s="113"/>
      <c r="I46" s="137"/>
      <c r="J46" s="137"/>
      <c r="K46" s="80"/>
      <c r="L46" s="80"/>
      <c r="M46" s="130"/>
      <c r="N46" s="113"/>
      <c r="O46" s="113"/>
      <c r="P46" s="113"/>
      <c r="Q46" s="127"/>
      <c r="R46" s="127"/>
      <c r="S46" s="127"/>
      <c r="T46" s="138"/>
      <c r="U46" s="138"/>
      <c r="V46" s="127"/>
      <c r="W46" s="127"/>
      <c r="X46" s="127"/>
      <c r="Y46" s="127"/>
      <c r="Z46" s="127"/>
      <c r="AA46" s="127"/>
      <c r="AB46" s="127"/>
      <c r="AC46" s="127"/>
      <c r="AD46" s="127"/>
      <c r="AE46" s="127"/>
      <c r="AF46" s="127"/>
      <c r="AG46" s="127"/>
      <c r="AH46" s="127"/>
      <c r="AI46" s="127"/>
      <c r="AJ46" s="127"/>
      <c r="AK46" s="127"/>
      <c r="AL46" s="127"/>
      <c r="AM46" s="127"/>
    </row>
    <row r="47" spans="1:39" s="75" customFormat="1" ht="15" customHeight="1" x14ac:dyDescent="0.25">
      <c r="A47" s="113" t="s">
        <v>906</v>
      </c>
      <c r="B47" s="137">
        <v>45365</v>
      </c>
      <c r="C47" s="137">
        <v>45400</v>
      </c>
      <c r="D47" s="78">
        <v>1507220</v>
      </c>
      <c r="E47" s="79">
        <v>1511437.39</v>
      </c>
      <c r="F47" s="80"/>
      <c r="G47" s="81"/>
      <c r="H47" s="113"/>
      <c r="I47" s="137"/>
      <c r="J47" s="137"/>
      <c r="K47" s="80"/>
      <c r="L47" s="80"/>
      <c r="M47" s="130"/>
      <c r="N47" s="113"/>
      <c r="O47" s="113"/>
      <c r="P47" s="113"/>
      <c r="Q47" s="127"/>
      <c r="R47" s="127"/>
      <c r="S47" s="127"/>
      <c r="T47" s="138"/>
      <c r="U47" s="138"/>
      <c r="V47" s="127"/>
      <c r="W47" s="127"/>
      <c r="X47" s="127"/>
      <c r="Y47" s="127"/>
      <c r="Z47" s="127"/>
      <c r="AA47" s="127"/>
      <c r="AB47" s="127"/>
      <c r="AC47" s="127"/>
      <c r="AD47" s="127"/>
      <c r="AE47" s="127"/>
      <c r="AF47" s="127"/>
      <c r="AG47" s="127"/>
      <c r="AH47" s="127"/>
      <c r="AI47" s="127"/>
      <c r="AJ47" s="127"/>
      <c r="AK47" s="127"/>
      <c r="AL47" s="127"/>
      <c r="AM47" s="127"/>
    </row>
    <row r="48" spans="1:39" s="75" customFormat="1" ht="15" customHeight="1" x14ac:dyDescent="0.25">
      <c r="A48" s="113" t="s">
        <v>907</v>
      </c>
      <c r="B48" s="137">
        <v>45365</v>
      </c>
      <c r="C48" s="137">
        <v>45400</v>
      </c>
      <c r="D48" s="78">
        <v>36565232</v>
      </c>
      <c r="E48" s="79">
        <v>36668355.780000001</v>
      </c>
      <c r="F48" s="80"/>
      <c r="G48" s="81"/>
      <c r="H48" s="113"/>
      <c r="I48" s="137"/>
      <c r="J48" s="137"/>
      <c r="K48" s="80"/>
      <c r="L48" s="80"/>
      <c r="M48" s="130"/>
      <c r="N48" s="113"/>
      <c r="O48" s="113"/>
      <c r="P48" s="113"/>
      <c r="Q48" s="127"/>
      <c r="R48" s="127"/>
      <c r="S48" s="127"/>
      <c r="T48" s="138"/>
      <c r="U48" s="138"/>
      <c r="V48" s="127"/>
      <c r="W48" s="127"/>
      <c r="X48" s="127"/>
      <c r="Y48" s="127"/>
      <c r="Z48" s="127"/>
      <c r="AA48" s="127"/>
      <c r="AB48" s="127"/>
      <c r="AC48" s="127"/>
      <c r="AD48" s="127"/>
      <c r="AE48" s="127"/>
      <c r="AF48" s="127"/>
      <c r="AG48" s="127"/>
      <c r="AH48" s="127"/>
      <c r="AI48" s="127"/>
      <c r="AJ48" s="127"/>
      <c r="AK48" s="127"/>
      <c r="AL48" s="127"/>
      <c r="AM48" s="127"/>
    </row>
    <row r="49" spans="1:39" s="75" customFormat="1" ht="15" customHeight="1" x14ac:dyDescent="0.25">
      <c r="A49" s="113" t="s">
        <v>908</v>
      </c>
      <c r="B49" s="137">
        <v>45365</v>
      </c>
      <c r="C49" s="137">
        <v>45400</v>
      </c>
      <c r="D49" s="78">
        <v>4425432</v>
      </c>
      <c r="E49" s="79">
        <v>4438254.88</v>
      </c>
      <c r="F49" s="80"/>
      <c r="G49" s="81"/>
      <c r="H49" s="113"/>
      <c r="I49" s="137"/>
      <c r="J49" s="137"/>
      <c r="K49" s="80"/>
      <c r="L49" s="80"/>
      <c r="M49" s="130"/>
      <c r="N49" s="113"/>
      <c r="O49" s="113"/>
      <c r="P49" s="113"/>
      <c r="Q49" s="127"/>
      <c r="R49" s="127"/>
      <c r="S49" s="127"/>
      <c r="T49" s="138"/>
      <c r="U49" s="138"/>
      <c r="V49" s="127"/>
      <c r="W49" s="127"/>
      <c r="X49" s="127"/>
      <c r="Y49" s="127"/>
      <c r="Z49" s="127"/>
      <c r="AA49" s="127"/>
      <c r="AB49" s="127"/>
      <c r="AC49" s="127"/>
      <c r="AD49" s="127"/>
      <c r="AE49" s="127"/>
      <c r="AF49" s="127"/>
      <c r="AG49" s="127"/>
      <c r="AH49" s="127"/>
      <c r="AI49" s="127"/>
      <c r="AJ49" s="127"/>
      <c r="AK49" s="127"/>
      <c r="AL49" s="127"/>
      <c r="AM49" s="127"/>
    </row>
    <row r="50" spans="1:39" s="75" customFormat="1" ht="15" customHeight="1" x14ac:dyDescent="0.25">
      <c r="A50" s="113" t="s">
        <v>909</v>
      </c>
      <c r="B50" s="137">
        <v>45365</v>
      </c>
      <c r="C50" s="137">
        <v>45400</v>
      </c>
      <c r="D50" s="78">
        <v>16386040</v>
      </c>
      <c r="E50" s="79">
        <v>16420493.439999999</v>
      </c>
      <c r="F50" s="80"/>
      <c r="G50" s="81"/>
      <c r="H50" s="113"/>
      <c r="I50" s="137"/>
      <c r="J50" s="137"/>
      <c r="K50" s="80"/>
      <c r="L50" s="80"/>
      <c r="M50" s="130"/>
      <c r="N50" s="113"/>
      <c r="O50" s="113"/>
      <c r="P50" s="113"/>
      <c r="Q50" s="127"/>
      <c r="R50" s="127"/>
      <c r="S50" s="127"/>
      <c r="T50" s="138"/>
      <c r="U50" s="138"/>
      <c r="V50" s="127"/>
      <c r="W50" s="127"/>
      <c r="X50" s="127"/>
      <c r="Y50" s="127"/>
      <c r="Z50" s="127"/>
      <c r="AA50" s="127"/>
      <c r="AB50" s="127"/>
      <c r="AC50" s="127"/>
      <c r="AD50" s="127"/>
      <c r="AE50" s="127"/>
      <c r="AF50" s="127"/>
      <c r="AG50" s="127"/>
      <c r="AH50" s="127"/>
      <c r="AI50" s="127"/>
      <c r="AJ50" s="127"/>
      <c r="AK50" s="127"/>
      <c r="AL50" s="127"/>
      <c r="AM50" s="127"/>
    </row>
    <row r="51" spans="1:39" s="75" customFormat="1" ht="15" customHeight="1" x14ac:dyDescent="0.25">
      <c r="A51" s="113" t="s">
        <v>910</v>
      </c>
      <c r="B51" s="137">
        <v>45365</v>
      </c>
      <c r="C51" s="137">
        <v>45400</v>
      </c>
      <c r="D51" s="78">
        <v>35279420</v>
      </c>
      <c r="E51" s="79">
        <v>35379048.030000001</v>
      </c>
      <c r="F51" s="80"/>
      <c r="G51" s="81"/>
      <c r="H51" s="113"/>
      <c r="I51" s="137"/>
      <c r="J51" s="137"/>
      <c r="K51" s="80"/>
      <c r="L51" s="80"/>
      <c r="M51" s="130"/>
      <c r="N51" s="113"/>
      <c r="O51" s="113"/>
      <c r="P51" s="113"/>
      <c r="Q51" s="127"/>
      <c r="R51" s="127"/>
      <c r="S51" s="127"/>
      <c r="T51" s="138"/>
      <c r="U51" s="138"/>
      <c r="V51" s="127"/>
      <c r="W51" s="127"/>
      <c r="X51" s="127"/>
      <c r="Y51" s="127"/>
      <c r="Z51" s="127"/>
      <c r="AA51" s="127"/>
      <c r="AB51" s="127"/>
      <c r="AC51" s="127"/>
      <c r="AD51" s="127"/>
      <c r="AE51" s="127"/>
      <c r="AF51" s="127"/>
      <c r="AG51" s="127"/>
      <c r="AH51" s="127"/>
      <c r="AI51" s="127"/>
      <c r="AJ51" s="127"/>
      <c r="AK51" s="127"/>
      <c r="AL51" s="127"/>
      <c r="AM51" s="127"/>
    </row>
    <row r="52" spans="1:39" s="75" customFormat="1" ht="15" customHeight="1" x14ac:dyDescent="0.25">
      <c r="A52" s="113" t="s">
        <v>911</v>
      </c>
      <c r="B52" s="137">
        <v>45365</v>
      </c>
      <c r="C52" s="137">
        <v>45400</v>
      </c>
      <c r="D52" s="78">
        <v>22944156.239999998</v>
      </c>
      <c r="E52" s="79">
        <v>23007040.239999998</v>
      </c>
      <c r="F52" s="80"/>
      <c r="G52" s="81"/>
      <c r="H52" s="113"/>
      <c r="I52" s="137"/>
      <c r="J52" s="137"/>
      <c r="K52" s="80"/>
      <c r="L52" s="80"/>
      <c r="M52" s="130"/>
      <c r="N52" s="113"/>
      <c r="O52" s="113"/>
      <c r="P52" s="113"/>
      <c r="Q52" s="127"/>
      <c r="R52" s="127"/>
      <c r="S52" s="127"/>
      <c r="T52" s="138"/>
      <c r="U52" s="138"/>
      <c r="V52" s="127"/>
      <c r="W52" s="127"/>
      <c r="X52" s="127"/>
      <c r="Y52" s="127"/>
      <c r="Z52" s="127"/>
      <c r="AA52" s="127"/>
      <c r="AB52" s="127"/>
      <c r="AC52" s="127"/>
      <c r="AD52" s="127"/>
      <c r="AE52" s="127"/>
      <c r="AF52" s="127"/>
      <c r="AG52" s="127"/>
      <c r="AH52" s="127"/>
      <c r="AI52" s="127"/>
      <c r="AJ52" s="127"/>
      <c r="AK52" s="127"/>
      <c r="AL52" s="127"/>
      <c r="AM52" s="127"/>
    </row>
    <row r="53" spans="1:39" s="75" customFormat="1" ht="15" customHeight="1" x14ac:dyDescent="0.25">
      <c r="A53" s="113" t="s">
        <v>912</v>
      </c>
      <c r="B53" s="137">
        <v>45372</v>
      </c>
      <c r="C53" s="160" t="s">
        <v>450</v>
      </c>
      <c r="D53" s="78">
        <v>13118988.619999999</v>
      </c>
      <c r="E53" s="79">
        <v>13133426</v>
      </c>
      <c r="F53" s="80"/>
      <c r="G53" s="81"/>
      <c r="H53" s="113"/>
      <c r="I53" s="137"/>
      <c r="J53" s="137"/>
      <c r="K53" s="80"/>
      <c r="L53" s="80"/>
      <c r="M53" s="130"/>
      <c r="N53" s="113"/>
      <c r="O53" s="113"/>
      <c r="P53" s="113"/>
      <c r="Q53" s="127"/>
      <c r="R53" s="127"/>
      <c r="S53" s="127"/>
      <c r="T53" s="138"/>
      <c r="U53" s="138"/>
      <c r="V53" s="127"/>
      <c r="W53" s="127"/>
      <c r="X53" s="127"/>
      <c r="Y53" s="127"/>
      <c r="Z53" s="127"/>
      <c r="AA53" s="127"/>
      <c r="AB53" s="127"/>
      <c r="AC53" s="127"/>
      <c r="AD53" s="127"/>
      <c r="AE53" s="127"/>
      <c r="AF53" s="127"/>
      <c r="AG53" s="127"/>
      <c r="AH53" s="127"/>
      <c r="AI53" s="127"/>
      <c r="AJ53" s="127"/>
      <c r="AK53" s="127"/>
      <c r="AL53" s="127"/>
      <c r="AM53" s="127"/>
    </row>
    <row r="54" spans="1:39" s="75" customFormat="1" ht="15" customHeight="1" x14ac:dyDescent="0.25">
      <c r="A54" s="113" t="s">
        <v>913</v>
      </c>
      <c r="B54" s="137">
        <v>45365</v>
      </c>
      <c r="C54" s="137">
        <v>45400</v>
      </c>
      <c r="D54" s="78">
        <v>3452979.2000000002</v>
      </c>
      <c r="E54" s="79">
        <v>3462904.16</v>
      </c>
      <c r="F54" s="80"/>
      <c r="G54" s="81"/>
      <c r="H54" s="113"/>
      <c r="I54" s="137"/>
      <c r="J54" s="137"/>
      <c r="K54" s="80"/>
      <c r="L54" s="80"/>
      <c r="M54" s="130"/>
      <c r="N54" s="113"/>
      <c r="O54" s="113"/>
      <c r="P54" s="113"/>
      <c r="Q54" s="127"/>
      <c r="R54" s="127"/>
      <c r="S54" s="127"/>
      <c r="T54" s="138"/>
      <c r="U54" s="138"/>
      <c r="V54" s="127"/>
      <c r="W54" s="127"/>
      <c r="X54" s="127"/>
      <c r="Y54" s="127"/>
      <c r="Z54" s="127"/>
      <c r="AA54" s="127"/>
      <c r="AB54" s="127"/>
      <c r="AC54" s="127"/>
      <c r="AD54" s="127"/>
      <c r="AE54" s="127"/>
      <c r="AF54" s="127"/>
      <c r="AG54" s="127"/>
      <c r="AH54" s="127"/>
      <c r="AI54" s="127"/>
      <c r="AJ54" s="127"/>
      <c r="AK54" s="127"/>
      <c r="AL54" s="127"/>
      <c r="AM54" s="127"/>
    </row>
    <row r="55" spans="1:39" s="75" customFormat="1" ht="15" customHeight="1" x14ac:dyDescent="0.25">
      <c r="A55" s="113" t="s">
        <v>914</v>
      </c>
      <c r="B55" s="137">
        <v>45365</v>
      </c>
      <c r="C55" s="137">
        <v>45400</v>
      </c>
      <c r="D55" s="78">
        <v>1634380</v>
      </c>
      <c r="E55" s="79">
        <v>1639038.1</v>
      </c>
      <c r="F55" s="80"/>
      <c r="G55" s="81"/>
      <c r="H55" s="113"/>
      <c r="I55" s="137"/>
      <c r="J55" s="137"/>
      <c r="K55" s="80"/>
      <c r="L55" s="80"/>
      <c r="M55" s="130"/>
      <c r="N55" s="113"/>
      <c r="O55" s="113"/>
      <c r="P55" s="113"/>
      <c r="Q55" s="127"/>
      <c r="R55" s="127"/>
      <c r="S55" s="127"/>
      <c r="T55" s="138"/>
      <c r="U55" s="138"/>
      <c r="V55" s="127"/>
      <c r="W55" s="127"/>
      <c r="X55" s="127"/>
      <c r="Y55" s="127"/>
      <c r="Z55" s="127"/>
      <c r="AA55" s="127"/>
      <c r="AB55" s="127"/>
      <c r="AC55" s="127"/>
      <c r="AD55" s="127"/>
      <c r="AE55" s="127"/>
      <c r="AF55" s="127"/>
      <c r="AG55" s="127"/>
      <c r="AH55" s="127"/>
      <c r="AI55" s="127"/>
      <c r="AJ55" s="127"/>
      <c r="AK55" s="127"/>
      <c r="AL55" s="127"/>
      <c r="AM55" s="127"/>
    </row>
    <row r="56" spans="1:39" s="75" customFormat="1" ht="15" customHeight="1" x14ac:dyDescent="0.25">
      <c r="A56" s="113" t="s">
        <v>915</v>
      </c>
      <c r="B56" s="137">
        <v>45365</v>
      </c>
      <c r="C56" s="137">
        <v>45400</v>
      </c>
      <c r="D56" s="78">
        <v>2632652</v>
      </c>
      <c r="E56" s="79">
        <v>2640155.2400000002</v>
      </c>
      <c r="F56" s="80"/>
      <c r="G56" s="81"/>
      <c r="H56" s="113"/>
      <c r="I56" s="137"/>
      <c r="J56" s="137"/>
      <c r="K56" s="80"/>
      <c r="L56" s="80"/>
      <c r="M56" s="130"/>
      <c r="N56" s="113"/>
      <c r="O56" s="113"/>
      <c r="P56" s="113"/>
      <c r="Q56" s="127"/>
      <c r="R56" s="127"/>
      <c r="S56" s="127"/>
      <c r="T56" s="138"/>
      <c r="U56" s="138"/>
      <c r="V56" s="127"/>
      <c r="W56" s="127"/>
      <c r="X56" s="127"/>
      <c r="Y56" s="127"/>
      <c r="Z56" s="127"/>
      <c r="AA56" s="127"/>
      <c r="AB56" s="127"/>
      <c r="AC56" s="127"/>
      <c r="AD56" s="127"/>
      <c r="AE56" s="127"/>
      <c r="AF56" s="127"/>
      <c r="AG56" s="127"/>
      <c r="AH56" s="127"/>
      <c r="AI56" s="127"/>
      <c r="AJ56" s="127"/>
      <c r="AK56" s="127"/>
      <c r="AL56" s="127"/>
      <c r="AM56" s="127"/>
    </row>
    <row r="57" spans="1:39" s="75" customFormat="1" ht="15" customHeight="1" x14ac:dyDescent="0.25">
      <c r="A57" s="113" t="s">
        <v>916</v>
      </c>
      <c r="B57" s="137">
        <v>45365</v>
      </c>
      <c r="C57" s="137">
        <v>45400</v>
      </c>
      <c r="D57" s="78">
        <v>1213872</v>
      </c>
      <c r="E57" s="79">
        <v>1217805.58</v>
      </c>
      <c r="F57" s="80"/>
      <c r="G57" s="81"/>
      <c r="H57" s="113"/>
      <c r="I57" s="137"/>
      <c r="J57" s="137"/>
      <c r="K57" s="80"/>
      <c r="L57" s="80"/>
      <c r="M57" s="130"/>
      <c r="N57" s="113"/>
      <c r="O57" s="113"/>
      <c r="P57" s="113"/>
      <c r="Q57" s="127"/>
      <c r="R57" s="127"/>
      <c r="S57" s="127"/>
      <c r="T57" s="127"/>
      <c r="U57" s="127"/>
      <c r="V57" s="127"/>
      <c r="W57" s="127"/>
      <c r="X57" s="127"/>
      <c r="Y57" s="127"/>
      <c r="Z57" s="127"/>
      <c r="AA57" s="127"/>
      <c r="AB57" s="127"/>
      <c r="AC57" s="127"/>
      <c r="AD57" s="127"/>
      <c r="AE57" s="127"/>
      <c r="AF57" s="127"/>
      <c r="AG57" s="127"/>
      <c r="AH57" s="127"/>
      <c r="AI57" s="127"/>
      <c r="AJ57" s="127"/>
      <c r="AK57" s="127"/>
      <c r="AL57" s="127"/>
      <c r="AM57" s="127"/>
    </row>
    <row r="58" spans="1:39" s="75" customFormat="1" ht="15" customHeight="1" x14ac:dyDescent="0.25">
      <c r="A58" s="113" t="s">
        <v>917</v>
      </c>
      <c r="B58" s="137">
        <v>45365</v>
      </c>
      <c r="C58" s="137">
        <v>45400</v>
      </c>
      <c r="D58" s="78">
        <v>1111704</v>
      </c>
      <c r="E58" s="79">
        <v>1115320.8799999999</v>
      </c>
      <c r="F58" s="80"/>
      <c r="G58" s="81"/>
      <c r="H58" s="113"/>
      <c r="I58" s="137"/>
      <c r="J58" s="137"/>
      <c r="K58" s="80"/>
      <c r="L58" s="80"/>
      <c r="M58" s="130"/>
      <c r="N58" s="113"/>
      <c r="O58" s="113"/>
      <c r="P58" s="113"/>
      <c r="Q58" s="127"/>
      <c r="R58" s="127"/>
      <c r="S58" s="127"/>
      <c r="T58" s="127"/>
      <c r="U58" s="127"/>
      <c r="V58" s="127"/>
      <c r="W58" s="127"/>
      <c r="X58" s="127"/>
      <c r="Y58" s="127"/>
      <c r="Z58" s="127"/>
      <c r="AA58" s="127"/>
      <c r="AB58" s="127"/>
      <c r="AC58" s="127"/>
      <c r="AD58" s="127"/>
      <c r="AE58" s="127"/>
      <c r="AF58" s="127"/>
      <c r="AG58" s="127"/>
      <c r="AH58" s="127"/>
      <c r="AI58" s="127"/>
      <c r="AJ58" s="127"/>
      <c r="AK58" s="127"/>
      <c r="AL58" s="127"/>
      <c r="AM58" s="127"/>
    </row>
    <row r="59" spans="1:39" s="75" customFormat="1" ht="15" customHeight="1" x14ac:dyDescent="0.25">
      <c r="A59" s="113" t="s">
        <v>918</v>
      </c>
      <c r="B59" s="137">
        <v>45365</v>
      </c>
      <c r="C59" s="137">
        <v>45400</v>
      </c>
      <c r="D59" s="78">
        <v>12779289.6</v>
      </c>
      <c r="E59" s="79">
        <v>12816075.73</v>
      </c>
      <c r="F59" s="80"/>
      <c r="G59" s="81"/>
      <c r="H59" s="113"/>
      <c r="I59" s="137"/>
      <c r="J59" s="137"/>
      <c r="K59" s="80"/>
      <c r="L59" s="80"/>
      <c r="M59" s="130"/>
      <c r="N59" s="113"/>
      <c r="O59" s="113"/>
      <c r="P59" s="113"/>
      <c r="Q59" s="127"/>
      <c r="R59" s="127"/>
      <c r="S59" s="127"/>
      <c r="T59" s="127"/>
      <c r="U59" s="127"/>
      <c r="V59" s="127"/>
      <c r="W59" s="127"/>
      <c r="X59" s="127"/>
      <c r="Y59" s="127"/>
      <c r="Z59" s="127"/>
      <c r="AA59" s="127"/>
      <c r="AB59" s="127"/>
      <c r="AC59" s="127"/>
      <c r="AD59" s="127"/>
      <c r="AE59" s="127"/>
      <c r="AF59" s="127"/>
      <c r="AG59" s="127"/>
      <c r="AH59" s="127"/>
      <c r="AI59" s="127"/>
      <c r="AJ59" s="127"/>
      <c r="AK59" s="127"/>
      <c r="AL59" s="127"/>
      <c r="AM59" s="127"/>
    </row>
    <row r="60" spans="1:39" s="75" customFormat="1" ht="15" customHeight="1" x14ac:dyDescent="0.25">
      <c r="A60" s="113" t="s">
        <v>919</v>
      </c>
      <c r="B60" s="137">
        <v>45377</v>
      </c>
      <c r="C60" s="160" t="s">
        <v>450</v>
      </c>
      <c r="D60" s="78">
        <v>4990558.4400000004</v>
      </c>
      <c r="E60" s="79">
        <v>4994064.54</v>
      </c>
      <c r="F60" s="80"/>
      <c r="G60" s="81"/>
      <c r="H60" s="113"/>
      <c r="I60" s="137"/>
      <c r="J60" s="137"/>
      <c r="K60" s="80"/>
      <c r="L60" s="80"/>
      <c r="M60" s="130"/>
      <c r="N60" s="113"/>
      <c r="O60" s="113"/>
      <c r="P60" s="113"/>
      <c r="Q60" s="127"/>
      <c r="R60" s="127"/>
      <c r="S60" s="127"/>
      <c r="T60" s="127"/>
      <c r="U60" s="127"/>
      <c r="V60" s="127"/>
      <c r="W60" s="127"/>
      <c r="X60" s="127"/>
      <c r="Y60" s="127"/>
      <c r="Z60" s="127"/>
      <c r="AA60" s="127"/>
      <c r="AB60" s="127"/>
      <c r="AC60" s="127"/>
      <c r="AD60" s="127"/>
      <c r="AE60" s="127"/>
      <c r="AF60" s="127"/>
      <c r="AG60" s="127"/>
      <c r="AH60" s="127"/>
      <c r="AI60" s="127"/>
      <c r="AJ60" s="127"/>
      <c r="AK60" s="127"/>
      <c r="AL60" s="127"/>
      <c r="AM60" s="127"/>
    </row>
    <row r="61" spans="1:39" s="75" customFormat="1" ht="15" customHeight="1" x14ac:dyDescent="0.25">
      <c r="A61" s="113" t="s">
        <v>920</v>
      </c>
      <c r="B61" s="137">
        <v>45337</v>
      </c>
      <c r="C61" s="160" t="s">
        <v>450</v>
      </c>
      <c r="D61" s="78">
        <v>10351972.1</v>
      </c>
      <c r="E61" s="79">
        <v>10397694.17</v>
      </c>
      <c r="F61" s="80"/>
      <c r="G61" s="81"/>
      <c r="H61" s="113"/>
      <c r="I61" s="137"/>
      <c r="J61" s="137"/>
      <c r="K61" s="80"/>
      <c r="L61" s="80"/>
      <c r="M61" s="130"/>
      <c r="N61" s="113"/>
      <c r="O61" s="113"/>
      <c r="P61" s="113"/>
      <c r="Q61" s="127"/>
      <c r="R61" s="127"/>
      <c r="S61" s="127"/>
      <c r="T61" s="127"/>
      <c r="U61" s="127"/>
      <c r="V61" s="127"/>
      <c r="W61" s="127"/>
      <c r="X61" s="127"/>
      <c r="Y61" s="127"/>
      <c r="Z61" s="127"/>
      <c r="AA61" s="127"/>
      <c r="AB61" s="127"/>
      <c r="AC61" s="127"/>
      <c r="AD61" s="127"/>
      <c r="AE61" s="127"/>
      <c r="AF61" s="127"/>
      <c r="AG61" s="127"/>
      <c r="AH61" s="127"/>
      <c r="AI61" s="127"/>
      <c r="AJ61" s="127"/>
      <c r="AK61" s="127"/>
      <c r="AL61" s="127"/>
      <c r="AM61" s="127"/>
    </row>
    <row r="62" spans="1:39" s="75" customFormat="1" ht="15" customHeight="1" x14ac:dyDescent="0.25">
      <c r="A62" s="113" t="s">
        <v>921</v>
      </c>
      <c r="B62" s="137">
        <v>45365</v>
      </c>
      <c r="C62" s="137">
        <v>45400</v>
      </c>
      <c r="D62" s="78">
        <v>6209095.9900000002</v>
      </c>
      <c r="E62" s="79">
        <v>6229060.7199999997</v>
      </c>
      <c r="F62" s="80"/>
      <c r="G62" s="81"/>
      <c r="H62" s="113"/>
      <c r="I62" s="137"/>
      <c r="J62" s="137"/>
      <c r="K62" s="80"/>
      <c r="L62" s="80"/>
      <c r="M62" s="130"/>
      <c r="N62" s="113"/>
      <c r="O62" s="113"/>
      <c r="P62" s="113"/>
      <c r="Q62" s="127"/>
      <c r="R62" s="127"/>
      <c r="S62" s="127"/>
      <c r="T62" s="127"/>
      <c r="U62" s="127"/>
      <c r="V62" s="127"/>
      <c r="W62" s="127"/>
      <c r="X62" s="127"/>
      <c r="Y62" s="127"/>
      <c r="Z62" s="127"/>
      <c r="AA62" s="127"/>
      <c r="AB62" s="127"/>
      <c r="AC62" s="127"/>
      <c r="AD62" s="127"/>
      <c r="AE62" s="127"/>
      <c r="AF62" s="127"/>
      <c r="AG62" s="127"/>
      <c r="AH62" s="127"/>
      <c r="AI62" s="127"/>
      <c r="AJ62" s="127"/>
      <c r="AK62" s="127"/>
      <c r="AL62" s="127"/>
      <c r="AM62" s="127"/>
    </row>
    <row r="63" spans="1:39" s="75" customFormat="1" ht="15" customHeight="1" x14ac:dyDescent="0.25">
      <c r="A63" s="113" t="s">
        <v>922</v>
      </c>
      <c r="B63" s="137">
        <v>45365</v>
      </c>
      <c r="C63" s="137">
        <v>45400</v>
      </c>
      <c r="D63" s="78">
        <v>312840</v>
      </c>
      <c r="E63" s="79">
        <v>313811.39</v>
      </c>
      <c r="F63" s="80"/>
      <c r="G63" s="81"/>
      <c r="H63" s="113"/>
      <c r="I63" s="137"/>
      <c r="J63" s="137"/>
      <c r="K63" s="80"/>
      <c r="L63" s="80"/>
      <c r="M63" s="130"/>
      <c r="N63" s="113"/>
      <c r="O63" s="113"/>
      <c r="P63" s="113"/>
      <c r="Q63" s="127"/>
      <c r="R63" s="127"/>
      <c r="S63" s="127"/>
      <c r="T63" s="127"/>
      <c r="U63" s="127"/>
      <c r="V63" s="127"/>
      <c r="W63" s="127"/>
      <c r="X63" s="127"/>
      <c r="Y63" s="127"/>
      <c r="Z63" s="127"/>
      <c r="AA63" s="127"/>
      <c r="AB63" s="127"/>
      <c r="AC63" s="127"/>
      <c r="AD63" s="127"/>
      <c r="AE63" s="127"/>
      <c r="AF63" s="127"/>
      <c r="AG63" s="127"/>
      <c r="AH63" s="127"/>
      <c r="AI63" s="127"/>
      <c r="AJ63" s="127"/>
      <c r="AK63" s="127"/>
      <c r="AL63" s="127"/>
      <c r="AM63" s="127"/>
    </row>
    <row r="64" spans="1:39" s="75" customFormat="1" ht="15" customHeight="1" x14ac:dyDescent="0.25">
      <c r="A64" s="113" t="s">
        <v>923</v>
      </c>
      <c r="B64" s="137">
        <v>45363</v>
      </c>
      <c r="C64" s="137">
        <v>45400</v>
      </c>
      <c r="D64" s="78">
        <v>812480</v>
      </c>
      <c r="E64" s="79">
        <v>814469.04</v>
      </c>
      <c r="F64" s="80"/>
      <c r="G64" s="81"/>
      <c r="H64" s="113"/>
      <c r="I64" s="137"/>
      <c r="J64" s="137"/>
      <c r="K64" s="80"/>
      <c r="L64" s="80"/>
      <c r="M64" s="130"/>
      <c r="N64" s="113"/>
      <c r="O64" s="113"/>
      <c r="P64" s="113"/>
      <c r="Q64" s="127"/>
      <c r="R64" s="127"/>
      <c r="S64" s="127"/>
      <c r="T64" s="127"/>
      <c r="U64" s="127"/>
      <c r="V64" s="127"/>
      <c r="W64" s="127"/>
      <c r="X64" s="127"/>
      <c r="Y64" s="127"/>
      <c r="Z64" s="127"/>
      <c r="AA64" s="127"/>
      <c r="AB64" s="127"/>
      <c r="AC64" s="127"/>
      <c r="AD64" s="127"/>
      <c r="AE64" s="127"/>
      <c r="AF64" s="127"/>
      <c r="AG64" s="127"/>
      <c r="AH64" s="127"/>
      <c r="AI64" s="127"/>
      <c r="AJ64" s="127"/>
      <c r="AK64" s="127"/>
      <c r="AL64" s="127"/>
      <c r="AM64" s="127"/>
    </row>
    <row r="65" spans="1:39" s="75" customFormat="1" ht="15" customHeight="1" x14ac:dyDescent="0.25">
      <c r="A65" s="113" t="s">
        <v>924</v>
      </c>
      <c r="B65" s="137">
        <v>45365</v>
      </c>
      <c r="C65" s="137">
        <v>45400</v>
      </c>
      <c r="D65" s="78">
        <v>134376</v>
      </c>
      <c r="E65" s="79">
        <v>134783.73000000001</v>
      </c>
      <c r="F65" s="80"/>
      <c r="G65" s="81"/>
      <c r="H65" s="113"/>
      <c r="I65" s="137"/>
      <c r="J65" s="137"/>
      <c r="K65" s="80"/>
      <c r="L65" s="80"/>
      <c r="M65" s="130"/>
      <c r="N65" s="113"/>
      <c r="O65" s="113"/>
      <c r="P65" s="113"/>
      <c r="Q65" s="127"/>
      <c r="R65" s="127"/>
      <c r="S65" s="127"/>
      <c r="T65" s="127"/>
      <c r="U65" s="127"/>
      <c r="V65" s="127"/>
      <c r="W65" s="127"/>
      <c r="X65" s="127"/>
      <c r="Y65" s="127"/>
      <c r="Z65" s="127"/>
      <c r="AA65" s="127"/>
      <c r="AB65" s="127"/>
      <c r="AC65" s="127"/>
      <c r="AD65" s="127"/>
      <c r="AE65" s="127"/>
      <c r="AF65" s="127"/>
      <c r="AG65" s="127"/>
      <c r="AH65" s="127"/>
      <c r="AI65" s="127"/>
      <c r="AJ65" s="127"/>
      <c r="AK65" s="127"/>
      <c r="AL65" s="127"/>
      <c r="AM65" s="127"/>
    </row>
    <row r="66" spans="1:39" s="75" customFormat="1" ht="15" customHeight="1" x14ac:dyDescent="0.25">
      <c r="A66" s="113" t="s">
        <v>925</v>
      </c>
      <c r="B66" s="137">
        <v>45365</v>
      </c>
      <c r="C66" s="137">
        <v>45400</v>
      </c>
      <c r="D66" s="78">
        <v>210408</v>
      </c>
      <c r="E66" s="79">
        <v>210809.93</v>
      </c>
      <c r="F66" s="80"/>
      <c r="G66" s="81"/>
      <c r="H66" s="113"/>
      <c r="I66" s="137"/>
      <c r="J66" s="137"/>
      <c r="K66" s="80"/>
      <c r="L66" s="80"/>
      <c r="M66" s="130"/>
      <c r="N66" s="113"/>
      <c r="O66" s="113"/>
      <c r="P66" s="113"/>
      <c r="Q66" s="127"/>
      <c r="R66" s="127"/>
      <c r="S66" s="127"/>
      <c r="T66" s="127"/>
      <c r="U66" s="127"/>
      <c r="V66" s="127"/>
      <c r="W66" s="127"/>
      <c r="X66" s="127"/>
      <c r="Y66" s="127"/>
      <c r="Z66" s="127"/>
      <c r="AA66" s="127"/>
      <c r="AB66" s="127"/>
      <c r="AC66" s="127"/>
      <c r="AD66" s="127"/>
      <c r="AE66" s="127"/>
      <c r="AF66" s="127"/>
      <c r="AG66" s="127"/>
      <c r="AH66" s="127"/>
      <c r="AI66" s="127"/>
      <c r="AJ66" s="127"/>
      <c r="AK66" s="127"/>
      <c r="AL66" s="127"/>
      <c r="AM66" s="127"/>
    </row>
    <row r="67" spans="1:39" s="75" customFormat="1" ht="15" customHeight="1" x14ac:dyDescent="0.25">
      <c r="A67" s="113" t="s">
        <v>926</v>
      </c>
      <c r="B67" s="137">
        <v>45363</v>
      </c>
      <c r="C67" s="137">
        <v>45400</v>
      </c>
      <c r="D67" s="78">
        <v>209180</v>
      </c>
      <c r="E67" s="79">
        <v>209841.61</v>
      </c>
      <c r="F67" s="80"/>
      <c r="G67" s="81"/>
      <c r="H67" s="113"/>
      <c r="I67" s="137"/>
      <c r="J67" s="137"/>
      <c r="K67" s="80"/>
      <c r="L67" s="80"/>
      <c r="M67" s="130"/>
      <c r="N67" s="113"/>
      <c r="O67" s="113"/>
      <c r="P67" s="113"/>
      <c r="Q67" s="127"/>
      <c r="R67" s="127"/>
      <c r="S67" s="127"/>
      <c r="T67" s="127"/>
      <c r="U67" s="127"/>
      <c r="V67" s="127"/>
      <c r="W67" s="127"/>
      <c r="X67" s="127"/>
      <c r="Y67" s="127"/>
      <c r="Z67" s="127"/>
      <c r="AA67" s="127"/>
      <c r="AB67" s="127"/>
      <c r="AC67" s="127"/>
      <c r="AD67" s="127"/>
      <c r="AE67" s="127"/>
      <c r="AF67" s="127"/>
      <c r="AG67" s="127"/>
      <c r="AH67" s="127"/>
      <c r="AI67" s="127"/>
      <c r="AJ67" s="127"/>
      <c r="AK67" s="127"/>
      <c r="AL67" s="127"/>
      <c r="AM67" s="127"/>
    </row>
    <row r="68" spans="1:39" s="75" customFormat="1" ht="15" customHeight="1" x14ac:dyDescent="0.25">
      <c r="A68" s="113" t="s">
        <v>927</v>
      </c>
      <c r="B68" s="137">
        <v>45365</v>
      </c>
      <c r="C68" s="137">
        <v>45400</v>
      </c>
      <c r="D68" s="78">
        <v>189552</v>
      </c>
      <c r="E68" s="79">
        <v>190078.79</v>
      </c>
      <c r="F68" s="80"/>
      <c r="G68" s="81"/>
      <c r="H68" s="113"/>
      <c r="I68" s="137"/>
      <c r="J68" s="137"/>
      <c r="K68" s="80"/>
      <c r="L68" s="80"/>
      <c r="M68" s="130"/>
      <c r="N68" s="113"/>
      <c r="O68" s="113"/>
      <c r="P68" s="113"/>
      <c r="Q68" s="127"/>
      <c r="R68" s="127"/>
      <c r="S68" s="127"/>
      <c r="T68" s="127"/>
      <c r="U68" s="127"/>
      <c r="V68" s="127"/>
      <c r="W68" s="127"/>
      <c r="X68" s="127"/>
      <c r="Y68" s="127"/>
      <c r="Z68" s="127"/>
      <c r="AA68" s="127"/>
      <c r="AB68" s="127"/>
      <c r="AC68" s="127"/>
      <c r="AD68" s="127"/>
      <c r="AE68" s="127"/>
      <c r="AF68" s="127"/>
      <c r="AG68" s="127"/>
      <c r="AH68" s="127"/>
      <c r="AI68" s="127"/>
      <c r="AJ68" s="127"/>
      <c r="AK68" s="127"/>
      <c r="AL68" s="127"/>
      <c r="AM68" s="127"/>
    </row>
    <row r="69" spans="1:39" s="75" customFormat="1" ht="15" customHeight="1" x14ac:dyDescent="0.25">
      <c r="A69" s="113" t="s">
        <v>928</v>
      </c>
      <c r="B69" s="137">
        <v>45363</v>
      </c>
      <c r="C69" s="137">
        <v>45400</v>
      </c>
      <c r="D69" s="78">
        <v>1333528</v>
      </c>
      <c r="E69" s="79">
        <v>1336018.8600000001</v>
      </c>
      <c r="F69" s="80"/>
      <c r="G69" s="81"/>
      <c r="H69" s="113"/>
      <c r="I69" s="137"/>
      <c r="J69" s="137"/>
      <c r="K69" s="80"/>
      <c r="L69" s="80"/>
      <c r="M69" s="130"/>
      <c r="N69" s="113"/>
      <c r="O69" s="113"/>
      <c r="P69" s="113"/>
      <c r="Q69" s="127"/>
      <c r="R69" s="127"/>
      <c r="S69" s="127"/>
      <c r="T69" s="127"/>
      <c r="U69" s="127"/>
      <c r="V69" s="127"/>
      <c r="W69" s="127"/>
      <c r="X69" s="127"/>
      <c r="Y69" s="127"/>
      <c r="Z69" s="127"/>
      <c r="AA69" s="127"/>
      <c r="AB69" s="127"/>
      <c r="AC69" s="127"/>
      <c r="AD69" s="127"/>
      <c r="AE69" s="127"/>
      <c r="AF69" s="127"/>
      <c r="AG69" s="127"/>
      <c r="AH69" s="127"/>
      <c r="AI69" s="127"/>
      <c r="AJ69" s="127"/>
      <c r="AK69" s="127"/>
      <c r="AL69" s="127"/>
      <c r="AM69" s="127"/>
    </row>
    <row r="70" spans="1:39" s="75" customFormat="1" ht="15" customHeight="1" x14ac:dyDescent="0.25">
      <c r="A70" s="113" t="s">
        <v>394</v>
      </c>
      <c r="B70" s="137">
        <v>45382</v>
      </c>
      <c r="C70" s="137">
        <v>45382</v>
      </c>
      <c r="D70" s="78">
        <v>0</v>
      </c>
      <c r="E70" s="79">
        <v>0</v>
      </c>
      <c r="F70" s="80"/>
      <c r="G70" s="81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27"/>
      <c r="U70" s="127"/>
      <c r="V70" s="127"/>
      <c r="W70" s="127"/>
      <c r="X70" s="127"/>
      <c r="Y70" s="127"/>
      <c r="Z70" s="127"/>
      <c r="AA70" s="127"/>
      <c r="AB70" s="127"/>
      <c r="AC70" s="127"/>
      <c r="AD70" s="127"/>
      <c r="AE70" s="127"/>
      <c r="AF70" s="127"/>
      <c r="AG70" s="127"/>
      <c r="AH70" s="127"/>
      <c r="AI70" s="127"/>
      <c r="AJ70" s="127"/>
      <c r="AK70" s="127"/>
      <c r="AL70" s="127"/>
      <c r="AM70" s="127"/>
    </row>
    <row r="71" spans="1:39" s="75" customFormat="1" ht="15" customHeight="1" x14ac:dyDescent="0.25">
      <c r="A71" s="113" t="s">
        <v>392</v>
      </c>
      <c r="B71" s="139">
        <v>45382</v>
      </c>
      <c r="C71" s="137">
        <v>45382</v>
      </c>
      <c r="D71" s="78">
        <v>17307992.09</v>
      </c>
      <c r="E71" s="78">
        <v>17307992.09</v>
      </c>
      <c r="F71" s="80"/>
      <c r="G71" s="13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27"/>
      <c r="U71" s="127"/>
      <c r="V71" s="127"/>
      <c r="W71" s="127"/>
      <c r="X71" s="127"/>
      <c r="Y71" s="127"/>
      <c r="Z71" s="127"/>
      <c r="AA71" s="127"/>
      <c r="AB71" s="127"/>
      <c r="AC71" s="127"/>
      <c r="AD71" s="127"/>
      <c r="AE71" s="127"/>
      <c r="AF71" s="127"/>
      <c r="AG71" s="127"/>
      <c r="AH71" s="127"/>
      <c r="AI71" s="127"/>
      <c r="AJ71" s="127"/>
      <c r="AK71" s="127"/>
      <c r="AL71" s="127"/>
      <c r="AM71" s="127"/>
    </row>
    <row r="72" spans="1:39" s="75" customFormat="1" ht="15" customHeight="1" x14ac:dyDescent="0.25">
      <c r="A72" s="113"/>
      <c r="B72" s="113"/>
      <c r="C72" s="113"/>
      <c r="D72" s="113"/>
      <c r="E72" s="80"/>
      <c r="F72" s="80"/>
      <c r="G72" s="13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27"/>
      <c r="U72" s="127"/>
      <c r="V72" s="127"/>
      <c r="W72" s="127"/>
      <c r="X72" s="127"/>
      <c r="Y72" s="127"/>
      <c r="Z72" s="127"/>
      <c r="AA72" s="127"/>
      <c r="AB72" s="127"/>
      <c r="AC72" s="127"/>
      <c r="AD72" s="127"/>
      <c r="AE72" s="127"/>
      <c r="AF72" s="127"/>
      <c r="AG72" s="127"/>
      <c r="AH72" s="127"/>
      <c r="AI72" s="127"/>
      <c r="AJ72" s="127"/>
      <c r="AK72" s="127"/>
      <c r="AL72" s="127"/>
      <c r="AM72" s="127"/>
    </row>
    <row r="73" spans="1:39" s="75" customFormat="1" ht="15" customHeight="1" x14ac:dyDescent="0.25">
      <c r="A73" s="113" t="str">
        <f>"MMF Unpaid Int Due to "&amp;MONTH($B$3)&amp;"/"&amp;DAY($B$3)</f>
        <v>MMF Unpaid Int Due to 3/31</v>
      </c>
      <c r="B73" s="113"/>
      <c r="C73" s="113" t="s">
        <v>419</v>
      </c>
      <c r="D73" s="140">
        <v>128830.15</v>
      </c>
      <c r="E73" s="82">
        <v>128830.15</v>
      </c>
      <c r="F73" s="80"/>
      <c r="G73" s="13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27"/>
      <c r="U73" s="127"/>
      <c r="V73" s="127"/>
      <c r="W73" s="127"/>
      <c r="X73" s="127"/>
      <c r="Y73" s="127"/>
      <c r="Z73" s="127"/>
      <c r="AA73" s="127"/>
      <c r="AB73" s="127"/>
      <c r="AC73" s="127"/>
      <c r="AD73" s="127"/>
      <c r="AE73" s="127"/>
      <c r="AF73" s="127"/>
      <c r="AG73" s="127"/>
      <c r="AH73" s="127"/>
      <c r="AI73" s="127"/>
      <c r="AJ73" s="127"/>
      <c r="AK73" s="127"/>
      <c r="AL73" s="127"/>
      <c r="AM73" s="127"/>
    </row>
    <row r="74" spans="1:39" s="75" customFormat="1" ht="15" customHeight="1" x14ac:dyDescent="0.25">
      <c r="A74" s="113" t="str">
        <f>"MMF Unpaid Int Due to "&amp;MONTH($B$3)&amp;"/"&amp;DAY($B$3)</f>
        <v>MMF Unpaid Int Due to 3/31</v>
      </c>
      <c r="B74" s="113"/>
      <c r="C74" s="113" t="s">
        <v>420</v>
      </c>
      <c r="D74" s="140">
        <v>379.97</v>
      </c>
      <c r="E74" s="82">
        <v>379.97</v>
      </c>
      <c r="F74" s="80"/>
      <c r="G74" s="13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27"/>
      <c r="U74" s="127"/>
      <c r="V74" s="127"/>
      <c r="W74" s="127"/>
      <c r="X74" s="127"/>
      <c r="Y74" s="127"/>
      <c r="Z74" s="127"/>
      <c r="AA74" s="127"/>
      <c r="AB74" s="127"/>
      <c r="AC74" s="127"/>
      <c r="AD74" s="127"/>
      <c r="AE74" s="127"/>
      <c r="AF74" s="127"/>
      <c r="AG74" s="127"/>
      <c r="AH74" s="127"/>
      <c r="AI74" s="127"/>
      <c r="AJ74" s="127"/>
      <c r="AK74" s="127"/>
      <c r="AL74" s="127"/>
      <c r="AM74" s="127"/>
    </row>
    <row r="75" spans="1:39" s="75" customFormat="1" ht="15" customHeight="1" x14ac:dyDescent="0.25">
      <c r="A75" s="113" t="s">
        <v>421</v>
      </c>
      <c r="B75" s="113"/>
      <c r="C75" s="113" t="s">
        <v>421</v>
      </c>
      <c r="D75" s="140">
        <v>0</v>
      </c>
      <c r="E75" s="82">
        <v>0</v>
      </c>
      <c r="F75" s="80"/>
      <c r="G75" s="13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27"/>
      <c r="U75" s="127"/>
      <c r="V75" s="127"/>
      <c r="W75" s="127"/>
      <c r="X75" s="127"/>
      <c r="Y75" s="127"/>
      <c r="Z75" s="127"/>
      <c r="AA75" s="127"/>
      <c r="AB75" s="127"/>
      <c r="AC75" s="127"/>
      <c r="AD75" s="127"/>
      <c r="AE75" s="127"/>
      <c r="AF75" s="127"/>
      <c r="AG75" s="127"/>
      <c r="AH75" s="127"/>
      <c r="AI75" s="127"/>
      <c r="AJ75" s="127"/>
      <c r="AK75" s="127"/>
      <c r="AL75" s="127"/>
      <c r="AM75" s="127"/>
    </row>
    <row r="76" spans="1:39" s="75" customFormat="1" ht="15" customHeight="1" x14ac:dyDescent="0.25">
      <c r="A76" s="113" t="str">
        <f>"MMF Unpaid Int Due to "&amp;MONTH($B$3)&amp;"/"&amp;DAY($B$3)</f>
        <v>MMF Unpaid Int Due to 3/31</v>
      </c>
      <c r="B76" s="113"/>
      <c r="C76" s="113" t="s">
        <v>422</v>
      </c>
      <c r="D76" s="140">
        <v>23541.279999999999</v>
      </c>
      <c r="E76" s="82">
        <v>23541.279999999999</v>
      </c>
      <c r="F76" s="80"/>
      <c r="G76" s="13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27"/>
      <c r="U76" s="127"/>
      <c r="V76" s="127"/>
      <c r="W76" s="127"/>
      <c r="X76" s="127"/>
      <c r="Y76" s="127"/>
      <c r="Z76" s="127"/>
      <c r="AA76" s="127"/>
      <c r="AB76" s="127"/>
      <c r="AC76" s="127"/>
      <c r="AD76" s="127"/>
      <c r="AE76" s="127"/>
      <c r="AF76" s="127"/>
      <c r="AG76" s="127"/>
      <c r="AH76" s="127"/>
      <c r="AI76" s="127"/>
      <c r="AJ76" s="127"/>
      <c r="AK76" s="127"/>
      <c r="AL76" s="127"/>
      <c r="AM76" s="127"/>
    </row>
    <row r="77" spans="1:39" s="75" customFormat="1" ht="15" customHeight="1" x14ac:dyDescent="0.25">
      <c r="A77" s="141" t="str">
        <f>"MMF Unpaid Int Due to "&amp;MONTH($B$3)&amp;"/"&amp;DAY($B$3)</f>
        <v>MMF Unpaid Int Due to 3/31</v>
      </c>
      <c r="B77" s="141"/>
      <c r="C77" s="141" t="s">
        <v>423</v>
      </c>
      <c r="D77" s="142">
        <v>42.61</v>
      </c>
      <c r="E77" s="83">
        <v>42.61</v>
      </c>
      <c r="F77" s="80"/>
      <c r="G77" s="133"/>
      <c r="H77" s="141"/>
      <c r="I77" s="113"/>
      <c r="J77" s="113"/>
      <c r="K77" s="113"/>
      <c r="L77" s="84"/>
      <c r="M77" s="113"/>
      <c r="N77" s="113"/>
      <c r="O77" s="113"/>
      <c r="P77" s="113"/>
      <c r="Q77" s="113"/>
      <c r="R77" s="113"/>
      <c r="S77" s="143"/>
      <c r="T77" s="127"/>
      <c r="U77" s="127"/>
      <c r="V77" s="127"/>
      <c r="W77" s="127"/>
      <c r="X77" s="127"/>
      <c r="Y77" s="127"/>
      <c r="Z77" s="127"/>
      <c r="AA77" s="127"/>
      <c r="AB77" s="127"/>
      <c r="AC77" s="127"/>
      <c r="AD77" s="127"/>
      <c r="AE77" s="127"/>
      <c r="AF77" s="127"/>
      <c r="AG77" s="127"/>
      <c r="AH77" s="127"/>
      <c r="AI77" s="127"/>
      <c r="AJ77" s="127"/>
      <c r="AK77" s="127"/>
      <c r="AL77" s="127"/>
      <c r="AM77" s="127"/>
    </row>
    <row r="78" spans="1:39" s="75" customFormat="1" ht="15" customHeight="1" x14ac:dyDescent="0.3">
      <c r="A78" s="144" t="s">
        <v>424</v>
      </c>
      <c r="B78" s="144"/>
      <c r="C78" s="144"/>
      <c r="D78" s="144"/>
      <c r="E78" s="85">
        <f>SUM(E10:E77)</f>
        <v>858195588.19999993</v>
      </c>
      <c r="F78" s="85"/>
      <c r="G78" s="145"/>
      <c r="H78" s="144"/>
      <c r="I78" s="144"/>
      <c r="J78" s="144"/>
      <c r="K78" s="144"/>
      <c r="L78" s="85"/>
      <c r="M78" s="144"/>
      <c r="N78" s="144"/>
      <c r="O78" s="113"/>
      <c r="P78" s="113"/>
      <c r="Q78" s="113"/>
      <c r="R78" s="113"/>
      <c r="S78" s="143"/>
      <c r="T78" s="127"/>
      <c r="U78" s="127"/>
      <c r="V78" s="127"/>
      <c r="W78" s="127"/>
      <c r="X78" s="127"/>
      <c r="Y78" s="127"/>
      <c r="Z78" s="127"/>
      <c r="AA78" s="127"/>
      <c r="AB78" s="127"/>
      <c r="AC78" s="127"/>
      <c r="AD78" s="127"/>
      <c r="AE78" s="127"/>
      <c r="AF78" s="127"/>
      <c r="AG78" s="127"/>
      <c r="AH78" s="127"/>
      <c r="AI78" s="127"/>
      <c r="AJ78" s="127"/>
      <c r="AK78" s="127"/>
      <c r="AL78" s="127"/>
      <c r="AM78" s="127"/>
    </row>
    <row r="79" spans="1:39" s="75" customFormat="1" ht="15" customHeight="1" x14ac:dyDescent="0.3">
      <c r="A79" s="144"/>
      <c r="B79" s="144"/>
      <c r="C79" s="144"/>
      <c r="D79" s="144"/>
      <c r="E79" s="85"/>
      <c r="F79" s="85"/>
      <c r="G79" s="145"/>
      <c r="H79" s="144"/>
      <c r="I79" s="144"/>
      <c r="J79" s="144"/>
      <c r="K79" s="144"/>
      <c r="L79" s="85"/>
      <c r="M79" s="144"/>
      <c r="N79" s="144"/>
      <c r="O79" s="113"/>
      <c r="P79" s="113"/>
      <c r="Q79" s="113"/>
      <c r="R79" s="113"/>
      <c r="S79" s="143"/>
      <c r="T79" s="127"/>
      <c r="U79" s="127"/>
      <c r="V79" s="127"/>
      <c r="W79" s="127"/>
      <c r="X79" s="127"/>
      <c r="Y79" s="127"/>
      <c r="Z79" s="127"/>
      <c r="AA79" s="127"/>
      <c r="AB79" s="127"/>
      <c r="AC79" s="127"/>
      <c r="AD79" s="127"/>
      <c r="AE79" s="127"/>
      <c r="AF79" s="127"/>
      <c r="AG79" s="127"/>
      <c r="AH79" s="127"/>
      <c r="AI79" s="127"/>
      <c r="AJ79" s="127"/>
      <c r="AK79" s="127"/>
      <c r="AL79" s="127"/>
      <c r="AM79" s="127"/>
    </row>
    <row r="80" spans="1:39" s="75" customFormat="1" ht="15" customHeight="1" x14ac:dyDescent="0.3">
      <c r="A80" s="144"/>
      <c r="B80" s="178" t="s">
        <v>425</v>
      </c>
      <c r="C80" s="179"/>
      <c r="D80" s="179"/>
      <c r="E80" s="180"/>
      <c r="F80" s="85"/>
      <c r="G80" s="145"/>
      <c r="H80" s="144"/>
      <c r="I80" s="144"/>
      <c r="J80" s="144"/>
      <c r="K80" s="144"/>
      <c r="L80" s="85"/>
      <c r="M80" s="144"/>
      <c r="N80" s="144"/>
      <c r="O80" s="113"/>
      <c r="P80" s="113"/>
      <c r="Q80" s="113"/>
      <c r="R80" s="113"/>
      <c r="S80" s="143"/>
      <c r="T80" s="127"/>
      <c r="U80" s="127"/>
      <c r="V80" s="127"/>
      <c r="W80" s="127"/>
      <c r="X80" s="127"/>
      <c r="Y80" s="127"/>
      <c r="Z80" s="127"/>
      <c r="AA80" s="127"/>
      <c r="AB80" s="127"/>
      <c r="AC80" s="127"/>
      <c r="AD80" s="127"/>
      <c r="AE80" s="127"/>
      <c r="AF80" s="127"/>
      <c r="AG80" s="127"/>
      <c r="AH80" s="127"/>
      <c r="AI80" s="127"/>
      <c r="AJ80" s="127"/>
      <c r="AK80" s="127"/>
      <c r="AL80" s="127"/>
      <c r="AM80" s="127"/>
    </row>
    <row r="81" spans="1:39" s="75" customFormat="1" ht="15" customHeight="1" x14ac:dyDescent="0.25">
      <c r="A81" s="134" t="s">
        <v>414</v>
      </c>
      <c r="B81" s="134" t="s">
        <v>2</v>
      </c>
      <c r="C81" s="134" t="s">
        <v>3</v>
      </c>
      <c r="D81" s="134" t="s">
        <v>426</v>
      </c>
      <c r="E81" s="134" t="s">
        <v>427</v>
      </c>
      <c r="F81" s="130"/>
      <c r="G81" s="133"/>
      <c r="H81" s="130"/>
      <c r="I81" s="130"/>
      <c r="J81" s="130"/>
      <c r="K81" s="130"/>
      <c r="L81" s="130"/>
      <c r="M81" s="113"/>
      <c r="N81" s="113"/>
      <c r="O81" s="113"/>
      <c r="P81" s="113"/>
      <c r="Q81" s="113"/>
      <c r="R81" s="113"/>
      <c r="S81" s="143"/>
      <c r="T81" s="127"/>
      <c r="U81" s="127"/>
      <c r="V81" s="127"/>
      <c r="W81" s="127"/>
      <c r="X81" s="127"/>
      <c r="Y81" s="127"/>
      <c r="Z81" s="127"/>
      <c r="AA81" s="127"/>
      <c r="AB81" s="127"/>
      <c r="AC81" s="127"/>
      <c r="AD81" s="127"/>
      <c r="AE81" s="127"/>
      <c r="AF81" s="127"/>
      <c r="AG81" s="127"/>
      <c r="AH81" s="127"/>
      <c r="AI81" s="127"/>
      <c r="AJ81" s="127"/>
      <c r="AK81" s="127"/>
      <c r="AL81" s="127"/>
      <c r="AM81" s="127"/>
    </row>
    <row r="82" spans="1:39" s="75" customFormat="1" ht="15" customHeight="1" x14ac:dyDescent="0.25">
      <c r="A82" s="113" t="s">
        <v>391</v>
      </c>
      <c r="B82" s="130"/>
      <c r="C82" s="137">
        <f>$B$3</f>
        <v>45382</v>
      </c>
      <c r="D82" s="78">
        <v>0</v>
      </c>
      <c r="E82" s="78">
        <v>0</v>
      </c>
      <c r="F82" s="130"/>
      <c r="G82" s="133"/>
      <c r="H82" s="146"/>
      <c r="I82" s="130"/>
      <c r="J82" s="130"/>
      <c r="K82" s="130"/>
      <c r="L82" s="130"/>
      <c r="M82" s="113"/>
      <c r="N82" s="113"/>
      <c r="O82" s="113"/>
      <c r="P82" s="113"/>
      <c r="Q82" s="113"/>
      <c r="R82" s="113"/>
      <c r="S82" s="143"/>
      <c r="T82" s="127"/>
      <c r="U82" s="127"/>
      <c r="V82" s="127"/>
      <c r="W82" s="127"/>
      <c r="X82" s="127"/>
      <c r="Y82" s="127"/>
      <c r="Z82" s="127"/>
      <c r="AA82" s="127"/>
      <c r="AB82" s="127"/>
      <c r="AC82" s="127"/>
      <c r="AD82" s="127"/>
      <c r="AE82" s="127"/>
      <c r="AF82" s="127"/>
      <c r="AG82" s="127"/>
      <c r="AH82" s="127"/>
      <c r="AI82" s="127"/>
      <c r="AJ82" s="127"/>
      <c r="AK82" s="127"/>
      <c r="AL82" s="127"/>
      <c r="AM82" s="127"/>
    </row>
    <row r="83" spans="1:39" s="75" customFormat="1" ht="15" customHeight="1" x14ac:dyDescent="0.25">
      <c r="A83" s="113" t="s">
        <v>390</v>
      </c>
      <c r="B83" s="130"/>
      <c r="C83" s="137">
        <f>$B$3</f>
        <v>45382</v>
      </c>
      <c r="D83" s="78">
        <v>0</v>
      </c>
      <c r="E83" s="78">
        <v>0</v>
      </c>
      <c r="F83" s="130"/>
      <c r="G83" s="133"/>
      <c r="H83" s="146"/>
      <c r="I83" s="130"/>
      <c r="J83" s="130"/>
      <c r="K83" s="130"/>
      <c r="L83" s="130"/>
      <c r="M83" s="113"/>
      <c r="N83" s="113"/>
      <c r="O83" s="113"/>
      <c r="P83" s="113"/>
      <c r="Q83" s="113"/>
      <c r="R83" s="113"/>
      <c r="S83" s="143"/>
      <c r="T83" s="127"/>
      <c r="U83" s="127"/>
      <c r="V83" s="127"/>
      <c r="W83" s="127"/>
      <c r="X83" s="127"/>
      <c r="Y83" s="127"/>
      <c r="Z83" s="127"/>
      <c r="AA83" s="127"/>
      <c r="AB83" s="127"/>
      <c r="AC83" s="127"/>
      <c r="AD83" s="127"/>
      <c r="AE83" s="127"/>
      <c r="AF83" s="127"/>
      <c r="AG83" s="127"/>
      <c r="AH83" s="127"/>
      <c r="AI83" s="127"/>
      <c r="AJ83" s="127"/>
      <c r="AK83" s="127"/>
      <c r="AL83" s="127"/>
      <c r="AM83" s="127"/>
    </row>
    <row r="84" spans="1:39" s="75" customFormat="1" ht="15" customHeight="1" x14ac:dyDescent="0.25">
      <c r="A84" s="113" t="s">
        <v>428</v>
      </c>
      <c r="B84" s="130"/>
      <c r="C84" s="137">
        <f>$B$3</f>
        <v>45382</v>
      </c>
      <c r="D84" s="78">
        <v>0</v>
      </c>
      <c r="E84" s="78">
        <v>0</v>
      </c>
      <c r="F84" s="130"/>
      <c r="G84" s="133"/>
      <c r="H84" s="146"/>
      <c r="I84" s="130"/>
      <c r="J84" s="130"/>
      <c r="K84" s="130"/>
      <c r="L84" s="130"/>
      <c r="M84" s="113"/>
      <c r="N84" s="113"/>
      <c r="O84" s="113"/>
      <c r="P84" s="113"/>
      <c r="Q84" s="113"/>
      <c r="R84" s="113"/>
      <c r="S84" s="143"/>
      <c r="T84" s="127"/>
      <c r="U84" s="127"/>
      <c r="V84" s="127"/>
      <c r="W84" s="127"/>
      <c r="X84" s="127"/>
      <c r="Y84" s="127"/>
      <c r="Z84" s="127"/>
      <c r="AA84" s="127"/>
      <c r="AB84" s="127"/>
      <c r="AC84" s="127"/>
      <c r="AD84" s="127"/>
      <c r="AE84" s="127"/>
      <c r="AF84" s="127"/>
      <c r="AG84" s="127"/>
      <c r="AH84" s="127"/>
      <c r="AI84" s="127"/>
      <c r="AJ84" s="127"/>
      <c r="AK84" s="127"/>
      <c r="AL84" s="127"/>
      <c r="AM84" s="127"/>
    </row>
    <row r="85" spans="1:39" s="75" customFormat="1" ht="15" customHeight="1" x14ac:dyDescent="0.25">
      <c r="A85" s="113" t="s">
        <v>429</v>
      </c>
      <c r="B85" s="130"/>
      <c r="C85" s="137">
        <f>$B$3</f>
        <v>45382</v>
      </c>
      <c r="D85" s="78">
        <v>2.3956658878887538E-10</v>
      </c>
      <c r="E85" s="78">
        <v>2.3956658878887538E-10</v>
      </c>
      <c r="F85" s="130"/>
      <c r="G85" s="133"/>
      <c r="H85" s="146"/>
      <c r="I85" s="130"/>
      <c r="J85" s="130"/>
      <c r="K85" s="130"/>
      <c r="L85" s="130"/>
      <c r="M85" s="113"/>
      <c r="N85" s="113"/>
      <c r="O85" s="113"/>
      <c r="P85" s="113"/>
      <c r="Q85" s="113"/>
      <c r="R85" s="113"/>
      <c r="S85" s="143"/>
      <c r="T85" s="127"/>
      <c r="U85" s="127"/>
      <c r="V85" s="127"/>
      <c r="W85" s="127"/>
      <c r="X85" s="127"/>
      <c r="Y85" s="127"/>
      <c r="Z85" s="127"/>
      <c r="AA85" s="127"/>
      <c r="AB85" s="127"/>
      <c r="AC85" s="127"/>
      <c r="AD85" s="127"/>
      <c r="AE85" s="127"/>
      <c r="AF85" s="127"/>
      <c r="AG85" s="127"/>
      <c r="AH85" s="127"/>
      <c r="AI85" s="127"/>
      <c r="AJ85" s="127"/>
      <c r="AK85" s="127"/>
      <c r="AL85" s="127"/>
      <c r="AM85" s="127"/>
    </row>
    <row r="86" spans="1:39" s="75" customFormat="1" ht="15" customHeight="1" x14ac:dyDescent="0.25">
      <c r="A86" s="113" t="s">
        <v>430</v>
      </c>
      <c r="B86" s="130"/>
      <c r="C86" s="137">
        <f>$B$3</f>
        <v>45382</v>
      </c>
      <c r="D86" s="78">
        <v>7484602.8476988794</v>
      </c>
      <c r="E86" s="78">
        <v>7484602.8476988794</v>
      </c>
      <c r="F86" s="130"/>
      <c r="G86" s="133"/>
      <c r="H86" s="146"/>
      <c r="I86" s="130"/>
      <c r="J86" s="130"/>
      <c r="K86" s="130"/>
      <c r="L86" s="130"/>
      <c r="M86" s="113"/>
      <c r="N86" s="113"/>
      <c r="O86" s="113"/>
      <c r="P86" s="113"/>
      <c r="Q86" s="113"/>
      <c r="R86" s="113"/>
      <c r="S86" s="143"/>
      <c r="T86" s="127"/>
      <c r="U86" s="127"/>
      <c r="V86" s="127"/>
      <c r="W86" s="127"/>
      <c r="X86" s="127"/>
      <c r="Y86" s="127"/>
      <c r="Z86" s="127"/>
      <c r="AA86" s="127"/>
      <c r="AB86" s="127"/>
      <c r="AC86" s="127"/>
      <c r="AD86" s="127"/>
      <c r="AE86" s="127"/>
      <c r="AF86" s="127"/>
      <c r="AG86" s="127"/>
      <c r="AH86" s="127"/>
      <c r="AI86" s="127"/>
      <c r="AJ86" s="127"/>
      <c r="AK86" s="127"/>
      <c r="AL86" s="127"/>
      <c r="AM86" s="127"/>
    </row>
    <row r="87" spans="1:39" s="75" customFormat="1" ht="15" customHeight="1" x14ac:dyDescent="0.3">
      <c r="A87" s="144" t="s">
        <v>431</v>
      </c>
      <c r="B87" s="144"/>
      <c r="C87" s="144"/>
      <c r="D87" s="144"/>
      <c r="E87" s="85">
        <f>SUM(E82:E86)</f>
        <v>7484602.8476988794</v>
      </c>
      <c r="F87" s="80"/>
      <c r="G87" s="133"/>
      <c r="H87" s="113"/>
      <c r="I87" s="113"/>
      <c r="J87" s="113"/>
      <c r="K87" s="113"/>
      <c r="L87" s="147"/>
      <c r="M87" s="113"/>
      <c r="N87" s="113"/>
      <c r="O87" s="113"/>
      <c r="P87" s="113"/>
      <c r="Q87" s="113"/>
      <c r="R87" s="113"/>
      <c r="S87" s="113"/>
      <c r="T87" s="127"/>
      <c r="U87" s="127"/>
      <c r="V87" s="127"/>
      <c r="W87" s="127"/>
      <c r="X87" s="127"/>
      <c r="Y87" s="127"/>
      <c r="Z87" s="127"/>
      <c r="AA87" s="127"/>
      <c r="AB87" s="127"/>
      <c r="AC87" s="127"/>
      <c r="AD87" s="127"/>
      <c r="AE87" s="127"/>
      <c r="AF87" s="127"/>
      <c r="AG87" s="127"/>
      <c r="AH87" s="127"/>
      <c r="AI87" s="127"/>
      <c r="AJ87" s="127"/>
      <c r="AK87" s="127"/>
      <c r="AL87" s="127"/>
      <c r="AM87" s="127"/>
    </row>
    <row r="88" spans="1:39" s="75" customFormat="1" ht="15" customHeight="1" thickBot="1" x14ac:dyDescent="0.35">
      <c r="A88" s="144"/>
      <c r="B88" s="144"/>
      <c r="C88" s="144"/>
      <c r="D88" s="144"/>
      <c r="E88" s="85"/>
      <c r="F88" s="80"/>
      <c r="G88" s="133"/>
      <c r="H88" s="113"/>
      <c r="I88" s="113"/>
      <c r="J88" s="113"/>
      <c r="K88" s="113"/>
      <c r="L88" s="147"/>
      <c r="M88" s="113"/>
      <c r="N88" s="113"/>
      <c r="O88" s="113"/>
      <c r="P88" s="113"/>
      <c r="Q88" s="113"/>
      <c r="R88" s="113"/>
      <c r="S88" s="113"/>
      <c r="T88" s="127"/>
      <c r="U88" s="127"/>
      <c r="V88" s="127"/>
      <c r="W88" s="127"/>
      <c r="X88" s="127"/>
      <c r="Y88" s="127"/>
      <c r="Z88" s="127"/>
      <c r="AA88" s="127"/>
      <c r="AB88" s="127"/>
      <c r="AC88" s="127"/>
      <c r="AD88" s="127"/>
      <c r="AE88" s="127"/>
      <c r="AF88" s="127"/>
      <c r="AG88" s="127"/>
      <c r="AH88" s="127"/>
      <c r="AI88" s="127"/>
      <c r="AJ88" s="127"/>
      <c r="AK88" s="127"/>
      <c r="AL88" s="127"/>
      <c r="AM88" s="127"/>
    </row>
    <row r="89" spans="1:39" s="75" customFormat="1" ht="15" customHeight="1" thickBot="1" x14ac:dyDescent="0.35">
      <c r="A89" s="144" t="s">
        <v>432</v>
      </c>
      <c r="B89" s="144"/>
      <c r="C89" s="144"/>
      <c r="D89" s="144"/>
      <c r="E89" s="86">
        <f>E78+E87</f>
        <v>865680191.04769886</v>
      </c>
      <c r="F89" s="80"/>
      <c r="G89" s="133"/>
      <c r="H89" s="144"/>
      <c r="I89" s="144"/>
      <c r="J89" s="144"/>
      <c r="K89" s="144"/>
      <c r="L89" s="86"/>
      <c r="M89" s="113"/>
      <c r="N89" s="113"/>
      <c r="O89" s="113"/>
      <c r="P89" s="113"/>
      <c r="Q89" s="113"/>
      <c r="R89" s="113"/>
      <c r="S89" s="113"/>
      <c r="T89" s="127"/>
      <c r="U89" s="127"/>
      <c r="V89" s="127"/>
      <c r="W89" s="127"/>
      <c r="X89" s="127"/>
      <c r="Y89" s="127"/>
      <c r="Z89" s="127"/>
      <c r="AA89" s="127"/>
      <c r="AB89" s="127"/>
      <c r="AC89" s="127"/>
      <c r="AD89" s="127"/>
      <c r="AE89" s="127"/>
      <c r="AF89" s="127"/>
      <c r="AG89" s="127"/>
      <c r="AH89" s="127"/>
      <c r="AI89" s="127"/>
      <c r="AJ89" s="127"/>
      <c r="AK89" s="127"/>
      <c r="AL89" s="127"/>
      <c r="AM89" s="127"/>
    </row>
    <row r="90" spans="1:39" s="75" customFormat="1" ht="15" customHeight="1" thickBot="1" x14ac:dyDescent="0.35">
      <c r="A90" s="148"/>
      <c r="B90" s="148"/>
      <c r="C90" s="148"/>
      <c r="D90" s="148"/>
      <c r="E90" s="87"/>
      <c r="F90" s="88"/>
      <c r="G90" s="149"/>
      <c r="H90" s="150"/>
      <c r="I90" s="150"/>
      <c r="J90" s="150"/>
      <c r="K90" s="150"/>
      <c r="L90" s="151"/>
      <c r="M90" s="150"/>
      <c r="N90" s="150"/>
      <c r="O90" s="150"/>
      <c r="P90" s="150"/>
      <c r="Q90" s="150"/>
      <c r="R90" s="150"/>
      <c r="S90" s="150"/>
      <c r="T90" s="127"/>
      <c r="U90" s="127"/>
      <c r="V90" s="127"/>
      <c r="W90" s="127"/>
      <c r="X90" s="127"/>
      <c r="Y90" s="127"/>
      <c r="Z90" s="127"/>
      <c r="AA90" s="127"/>
      <c r="AB90" s="127"/>
      <c r="AC90" s="127"/>
      <c r="AD90" s="127"/>
      <c r="AE90" s="127"/>
      <c r="AF90" s="127"/>
      <c r="AG90" s="127"/>
      <c r="AH90" s="127"/>
      <c r="AI90" s="127"/>
      <c r="AJ90" s="127"/>
      <c r="AK90" s="127"/>
      <c r="AL90" s="127"/>
      <c r="AM90" s="127"/>
    </row>
    <row r="91" spans="1:39" s="75" customFormat="1" ht="15" customHeight="1" thickTop="1" x14ac:dyDescent="0.3">
      <c r="A91" s="144"/>
      <c r="B91" s="144"/>
      <c r="C91" s="144"/>
      <c r="D91" s="144"/>
      <c r="E91" s="89"/>
      <c r="F91" s="80"/>
      <c r="G91" s="133"/>
      <c r="H91" s="113"/>
      <c r="I91" s="113"/>
      <c r="J91" s="113"/>
      <c r="K91" s="113"/>
      <c r="L91" s="147"/>
      <c r="M91" s="113"/>
      <c r="N91" s="113"/>
      <c r="O91" s="113"/>
      <c r="P91" s="113"/>
      <c r="Q91" s="113"/>
      <c r="R91" s="113"/>
      <c r="S91" s="113"/>
      <c r="T91" s="127"/>
      <c r="U91" s="127"/>
      <c r="V91" s="127"/>
      <c r="W91" s="127"/>
      <c r="X91" s="127"/>
      <c r="Y91" s="127"/>
      <c r="Z91" s="127"/>
      <c r="AA91" s="127"/>
      <c r="AB91" s="127"/>
      <c r="AC91" s="127"/>
      <c r="AD91" s="127"/>
      <c r="AE91" s="127"/>
      <c r="AF91" s="127"/>
      <c r="AG91" s="127"/>
      <c r="AH91" s="127"/>
      <c r="AI91" s="127"/>
      <c r="AJ91" s="127"/>
      <c r="AK91" s="127"/>
      <c r="AL91" s="127"/>
      <c r="AM91" s="127"/>
    </row>
    <row r="92" spans="1:39" s="75" customFormat="1" ht="15" customHeight="1" x14ac:dyDescent="0.3">
      <c r="A92" s="129" t="s">
        <v>433</v>
      </c>
      <c r="B92" s="144"/>
      <c r="C92" s="144"/>
      <c r="D92" s="144"/>
      <c r="E92" s="89"/>
      <c r="F92" s="80"/>
      <c r="G92" s="133"/>
      <c r="H92" s="129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27"/>
      <c r="U92" s="127"/>
      <c r="V92" s="127"/>
      <c r="W92" s="127"/>
      <c r="X92" s="127"/>
      <c r="Y92" s="127"/>
      <c r="Z92" s="127"/>
      <c r="AA92" s="127"/>
      <c r="AB92" s="127"/>
      <c r="AC92" s="127"/>
      <c r="AD92" s="127"/>
      <c r="AE92" s="127"/>
      <c r="AF92" s="127"/>
      <c r="AG92" s="127"/>
      <c r="AH92" s="127"/>
      <c r="AI92" s="127"/>
      <c r="AJ92" s="127"/>
      <c r="AK92" s="127"/>
      <c r="AL92" s="127"/>
      <c r="AM92" s="127"/>
    </row>
    <row r="93" spans="1:39" s="75" customFormat="1" ht="15" customHeight="1" x14ac:dyDescent="0.3">
      <c r="A93" s="144"/>
      <c r="B93" s="144"/>
      <c r="C93" s="144"/>
      <c r="D93" s="144"/>
      <c r="E93" s="89"/>
      <c r="F93" s="80"/>
      <c r="G93" s="133"/>
      <c r="H93" s="144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27"/>
      <c r="U93" s="127"/>
      <c r="V93" s="127"/>
      <c r="W93" s="127"/>
      <c r="X93" s="127"/>
      <c r="Y93" s="127"/>
      <c r="Z93" s="127"/>
      <c r="AA93" s="127"/>
      <c r="AB93" s="127"/>
      <c r="AC93" s="127"/>
      <c r="AD93" s="127"/>
      <c r="AE93" s="127"/>
      <c r="AF93" s="127"/>
      <c r="AG93" s="127"/>
      <c r="AH93" s="127"/>
      <c r="AI93" s="127"/>
      <c r="AJ93" s="127"/>
      <c r="AK93" s="127"/>
      <c r="AL93" s="127"/>
      <c r="AM93" s="127"/>
    </row>
    <row r="94" spans="1:39" s="75" customFormat="1" ht="15" customHeight="1" x14ac:dyDescent="0.25">
      <c r="A94" s="134" t="str">
        <f>"Accruals since "&amp;MONTH(B5)&amp;"/"&amp;DAY(B5)</f>
        <v>Accruals since 3/14</v>
      </c>
      <c r="B94" s="141" t="s">
        <v>434</v>
      </c>
      <c r="C94" s="134"/>
      <c r="D94" s="134"/>
      <c r="E94" s="134" t="s">
        <v>426</v>
      </c>
      <c r="F94" s="80"/>
      <c r="G94" s="13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27"/>
      <c r="U94" s="127"/>
      <c r="V94" s="127"/>
      <c r="W94" s="127"/>
      <c r="X94" s="127"/>
      <c r="Y94" s="127"/>
      <c r="Z94" s="127"/>
      <c r="AA94" s="127"/>
      <c r="AB94" s="127"/>
      <c r="AC94" s="127"/>
      <c r="AD94" s="127"/>
      <c r="AE94" s="127"/>
      <c r="AF94" s="127"/>
      <c r="AG94" s="127"/>
      <c r="AH94" s="127"/>
      <c r="AI94" s="127"/>
      <c r="AJ94" s="127"/>
      <c r="AK94" s="127"/>
      <c r="AL94" s="127"/>
      <c r="AM94" s="127"/>
    </row>
    <row r="95" spans="1:39" s="75" customFormat="1" ht="15" customHeight="1" x14ac:dyDescent="0.35">
      <c r="A95" s="113" t="s">
        <v>435</v>
      </c>
      <c r="B95" s="90">
        <v>6536.73</v>
      </c>
      <c r="C95" s="144"/>
      <c r="D95" s="144"/>
      <c r="E95" s="80">
        <f>+B95*($B$3-$B$5)</f>
        <v>111124.40999999999</v>
      </c>
      <c r="F95" s="80"/>
      <c r="G95" s="133"/>
      <c r="H95" s="113"/>
      <c r="I95" s="113"/>
      <c r="J95" s="130"/>
      <c r="K95" s="113"/>
      <c r="L95" s="91"/>
      <c r="M95" s="113"/>
      <c r="N95" s="113"/>
      <c r="O95" s="113"/>
      <c r="P95" s="113"/>
      <c r="Q95" s="113"/>
      <c r="R95" s="113"/>
      <c r="S95" s="113"/>
      <c r="T95" s="127"/>
      <c r="U95" s="127"/>
      <c r="V95" s="127"/>
      <c r="W95" s="127"/>
      <c r="X95" s="127"/>
      <c r="Y95" s="127"/>
      <c r="Z95" s="127"/>
      <c r="AA95" s="127"/>
      <c r="AB95" s="127"/>
      <c r="AC95" s="127"/>
      <c r="AD95" s="127"/>
      <c r="AE95" s="127"/>
      <c r="AF95" s="127"/>
      <c r="AG95" s="127"/>
      <c r="AH95" s="127"/>
      <c r="AI95" s="127"/>
      <c r="AJ95" s="127"/>
      <c r="AK95" s="127"/>
      <c r="AL95" s="127"/>
      <c r="AM95" s="127"/>
    </row>
    <row r="96" spans="1:39" s="75" customFormat="1" ht="15" customHeight="1" x14ac:dyDescent="0.35">
      <c r="A96" s="113" t="s">
        <v>436</v>
      </c>
      <c r="B96" s="90">
        <v>-1213.3900000000001</v>
      </c>
      <c r="C96" s="144"/>
      <c r="D96" s="144"/>
      <c r="E96" s="80">
        <f t="shared" ref="E96:E102" si="0">+B96*($B$3-$B$5)</f>
        <v>-20627.63</v>
      </c>
      <c r="F96" s="80"/>
      <c r="G96" s="133"/>
      <c r="H96" s="113"/>
      <c r="I96" s="113"/>
      <c r="J96" s="130"/>
      <c r="K96" s="113"/>
      <c r="L96" s="91"/>
      <c r="M96" s="113"/>
      <c r="N96" s="113"/>
      <c r="O96" s="113"/>
      <c r="P96" s="113"/>
      <c r="Q96" s="113"/>
      <c r="R96" s="113"/>
      <c r="S96" s="113"/>
      <c r="T96" s="127"/>
      <c r="U96" s="127"/>
      <c r="V96" s="127"/>
      <c r="W96" s="127"/>
      <c r="X96" s="127"/>
      <c r="Y96" s="127"/>
      <c r="Z96" s="127"/>
      <c r="AA96" s="127"/>
      <c r="AB96" s="127"/>
      <c r="AC96" s="127"/>
      <c r="AD96" s="127"/>
      <c r="AE96" s="127"/>
      <c r="AF96" s="127"/>
      <c r="AG96" s="127"/>
      <c r="AH96" s="127"/>
      <c r="AI96" s="127"/>
      <c r="AJ96" s="127"/>
      <c r="AK96" s="127"/>
      <c r="AL96" s="127"/>
      <c r="AM96" s="127"/>
    </row>
    <row r="97" spans="1:39" s="75" customFormat="1" ht="15" customHeight="1" x14ac:dyDescent="0.35">
      <c r="A97" s="113" t="s">
        <v>437</v>
      </c>
      <c r="B97" s="90">
        <v>0</v>
      </c>
      <c r="C97" s="144"/>
      <c r="D97" s="144"/>
      <c r="E97" s="92">
        <f>+B97</f>
        <v>0</v>
      </c>
      <c r="F97" s="80"/>
      <c r="G97" s="133"/>
      <c r="H97" s="113"/>
      <c r="I97" s="113"/>
      <c r="J97" s="130"/>
      <c r="K97" s="113"/>
      <c r="L97" s="91"/>
      <c r="M97" s="113"/>
      <c r="N97" s="113"/>
      <c r="O97" s="113"/>
      <c r="P97" s="113"/>
      <c r="Q97" s="113"/>
      <c r="R97" s="113"/>
      <c r="S97" s="113"/>
      <c r="T97" s="127"/>
      <c r="U97" s="127"/>
      <c r="V97" s="127"/>
      <c r="W97" s="127"/>
      <c r="X97" s="127"/>
      <c r="Y97" s="127"/>
      <c r="Z97" s="127"/>
      <c r="AA97" s="127"/>
      <c r="AB97" s="127"/>
      <c r="AC97" s="127"/>
      <c r="AD97" s="127"/>
      <c r="AE97" s="127"/>
      <c r="AF97" s="127"/>
      <c r="AG97" s="127"/>
      <c r="AH97" s="127"/>
      <c r="AI97" s="127"/>
      <c r="AJ97" s="127"/>
      <c r="AK97" s="127"/>
      <c r="AL97" s="127"/>
      <c r="AM97" s="127"/>
    </row>
    <row r="98" spans="1:39" s="75" customFormat="1" ht="15" customHeight="1" x14ac:dyDescent="0.35">
      <c r="A98" s="113" t="s">
        <v>438</v>
      </c>
      <c r="B98" s="153">
        <v>647.54</v>
      </c>
      <c r="C98" s="144"/>
      <c r="D98" s="144"/>
      <c r="E98" s="80">
        <f t="shared" si="0"/>
        <v>11008.18</v>
      </c>
      <c r="F98" s="80"/>
      <c r="G98" s="133"/>
      <c r="H98" s="113"/>
      <c r="I98" s="147"/>
      <c r="J98" s="146"/>
      <c r="K98" s="91"/>
      <c r="L98" s="93"/>
      <c r="M98" s="152"/>
      <c r="N98" s="113"/>
      <c r="O98" s="113"/>
      <c r="P98" s="113"/>
      <c r="Q98" s="113"/>
      <c r="R98" s="113"/>
      <c r="S98" s="113"/>
      <c r="T98" s="127"/>
      <c r="U98" s="127"/>
      <c r="V98" s="127"/>
      <c r="W98" s="127"/>
      <c r="X98" s="127"/>
      <c r="Y98" s="127"/>
      <c r="Z98" s="127"/>
      <c r="AA98" s="127"/>
      <c r="AB98" s="127"/>
      <c r="AC98" s="127"/>
      <c r="AD98" s="127"/>
      <c r="AE98" s="127"/>
      <c r="AF98" s="127"/>
      <c r="AG98" s="127"/>
      <c r="AH98" s="127"/>
      <c r="AI98" s="127"/>
      <c r="AJ98" s="127"/>
      <c r="AK98" s="127"/>
      <c r="AL98" s="127"/>
      <c r="AM98" s="127"/>
    </row>
    <row r="99" spans="1:39" s="75" customFormat="1" ht="15" customHeight="1" x14ac:dyDescent="0.35">
      <c r="A99" s="113" t="s">
        <v>439</v>
      </c>
      <c r="B99" s="153">
        <v>571.59</v>
      </c>
      <c r="C99" s="144"/>
      <c r="D99" s="144"/>
      <c r="E99" s="80">
        <f t="shared" si="0"/>
        <v>9717.0300000000007</v>
      </c>
      <c r="F99" s="80"/>
      <c r="G99" s="133"/>
      <c r="H99" s="113"/>
      <c r="I99" s="147"/>
      <c r="J99" s="146"/>
      <c r="K99" s="91"/>
      <c r="L99" s="91"/>
      <c r="M99" s="94"/>
      <c r="N99" s="113"/>
      <c r="O99" s="113"/>
      <c r="P99" s="113"/>
      <c r="Q99" s="113"/>
      <c r="R99" s="113"/>
      <c r="S99" s="113"/>
      <c r="T99" s="127"/>
      <c r="U99" s="127"/>
      <c r="V99" s="127"/>
      <c r="W99" s="127"/>
      <c r="X99" s="127"/>
      <c r="Y99" s="127"/>
      <c r="Z99" s="127"/>
      <c r="AA99" s="127"/>
      <c r="AB99" s="127"/>
      <c r="AC99" s="127"/>
      <c r="AD99" s="127"/>
      <c r="AE99" s="127"/>
      <c r="AF99" s="127"/>
      <c r="AG99" s="127"/>
      <c r="AH99" s="127"/>
      <c r="AI99" s="127"/>
      <c r="AJ99" s="127"/>
      <c r="AK99" s="127"/>
      <c r="AL99" s="127"/>
      <c r="AM99" s="127"/>
    </row>
    <row r="100" spans="1:39" s="75" customFormat="1" ht="15" customHeight="1" x14ac:dyDescent="0.35">
      <c r="A100" s="113" t="s">
        <v>440</v>
      </c>
      <c r="B100" s="153">
        <v>136.11000000000001</v>
      </c>
      <c r="C100" s="144"/>
      <c r="D100" s="144"/>
      <c r="E100" s="80">
        <f t="shared" si="0"/>
        <v>2313.8700000000003</v>
      </c>
      <c r="F100" s="80"/>
      <c r="G100" s="133"/>
      <c r="H100" s="113"/>
      <c r="I100" s="147"/>
      <c r="J100" s="146"/>
      <c r="K100" s="91"/>
      <c r="L100" s="91"/>
      <c r="M100" s="94"/>
      <c r="N100" s="113"/>
      <c r="O100" s="113"/>
      <c r="P100" s="113"/>
      <c r="Q100" s="113"/>
      <c r="R100" s="113"/>
      <c r="S100" s="113"/>
      <c r="T100" s="127"/>
      <c r="U100" s="127"/>
      <c r="V100" s="127"/>
      <c r="W100" s="127"/>
      <c r="X100" s="127"/>
      <c r="Y100" s="127"/>
      <c r="Z100" s="127"/>
      <c r="AA100" s="127"/>
      <c r="AB100" s="127"/>
      <c r="AC100" s="127"/>
      <c r="AD100" s="127"/>
      <c r="AE100" s="127"/>
      <c r="AF100" s="127"/>
      <c r="AG100" s="127"/>
      <c r="AH100" s="127"/>
      <c r="AI100" s="127"/>
      <c r="AJ100" s="127"/>
      <c r="AK100" s="127"/>
      <c r="AL100" s="127"/>
      <c r="AM100" s="127"/>
    </row>
    <row r="101" spans="1:39" s="75" customFormat="1" ht="15" customHeight="1" x14ac:dyDescent="0.35">
      <c r="A101" s="113" t="s">
        <v>441</v>
      </c>
      <c r="B101" s="153">
        <v>0</v>
      </c>
      <c r="C101" s="144"/>
      <c r="D101" s="144"/>
      <c r="E101" s="80">
        <f t="shared" si="0"/>
        <v>0</v>
      </c>
      <c r="F101" s="80"/>
      <c r="G101" s="133"/>
      <c r="H101" s="113"/>
      <c r="I101" s="147"/>
      <c r="J101" s="146"/>
      <c r="K101" s="91"/>
      <c r="L101" s="91"/>
      <c r="M101" s="95"/>
      <c r="N101" s="113"/>
      <c r="O101" s="113"/>
      <c r="P101" s="113"/>
      <c r="Q101" s="113"/>
      <c r="R101" s="113"/>
      <c r="S101" s="113"/>
      <c r="T101" s="127"/>
      <c r="U101" s="127"/>
      <c r="V101" s="127"/>
      <c r="W101" s="127"/>
      <c r="X101" s="127"/>
      <c r="Y101" s="127"/>
      <c r="Z101" s="127"/>
      <c r="AA101" s="127"/>
      <c r="AB101" s="127"/>
      <c r="AC101" s="127"/>
      <c r="AD101" s="127"/>
      <c r="AE101" s="127"/>
      <c r="AF101" s="127"/>
      <c r="AG101" s="127"/>
      <c r="AH101" s="127"/>
      <c r="AI101" s="127"/>
      <c r="AJ101" s="127"/>
      <c r="AK101" s="127"/>
      <c r="AL101" s="127"/>
      <c r="AM101" s="127"/>
    </row>
    <row r="102" spans="1:39" s="75" customFormat="1" ht="15" customHeight="1" x14ac:dyDescent="0.35">
      <c r="A102" s="113" t="s">
        <v>442</v>
      </c>
      <c r="B102" s="153">
        <v>6.48</v>
      </c>
      <c r="C102" s="144"/>
      <c r="D102" s="144"/>
      <c r="E102" s="80">
        <f t="shared" si="0"/>
        <v>110.16000000000001</v>
      </c>
      <c r="F102" s="80"/>
      <c r="G102" s="133"/>
      <c r="H102" s="113"/>
      <c r="I102" s="147"/>
      <c r="J102" s="146"/>
      <c r="K102" s="91"/>
      <c r="L102" s="91"/>
      <c r="M102" s="95"/>
      <c r="N102" s="113"/>
      <c r="O102" s="113"/>
      <c r="P102" s="113"/>
      <c r="Q102" s="113"/>
      <c r="R102" s="113"/>
      <c r="S102" s="113"/>
      <c r="T102" s="127"/>
      <c r="U102" s="127"/>
      <c r="V102" s="127"/>
      <c r="W102" s="127"/>
      <c r="X102" s="127"/>
      <c r="Y102" s="127"/>
      <c r="Z102" s="127"/>
      <c r="AA102" s="127"/>
      <c r="AB102" s="127"/>
      <c r="AC102" s="127"/>
      <c r="AD102" s="127"/>
      <c r="AE102" s="127"/>
      <c r="AF102" s="127"/>
      <c r="AG102" s="127"/>
      <c r="AH102" s="127"/>
      <c r="AI102" s="127"/>
      <c r="AJ102" s="127"/>
      <c r="AK102" s="127"/>
      <c r="AL102" s="127"/>
      <c r="AM102" s="127"/>
    </row>
    <row r="103" spans="1:39" s="75" customFormat="1" ht="15" customHeight="1" x14ac:dyDescent="0.35">
      <c r="A103" s="155" t="str">
        <f>"TOTAL Liabilities Accrued since "&amp;MONTH(B5)&amp;"/"&amp;DAY(B5)</f>
        <v>TOTAL Liabilities Accrued since 3/14</v>
      </c>
      <c r="B103" s="156"/>
      <c r="C103" s="156"/>
      <c r="D103" s="156"/>
      <c r="E103" s="96">
        <f>SUM(E95:E102)</f>
        <v>113646.01999999999</v>
      </c>
      <c r="F103" s="80"/>
      <c r="G103" s="133"/>
      <c r="H103" s="113"/>
      <c r="I103" s="113"/>
      <c r="J103" s="146"/>
      <c r="K103" s="113"/>
      <c r="L103" s="91"/>
      <c r="M103" s="152"/>
      <c r="N103" s="113"/>
      <c r="O103" s="113"/>
      <c r="P103" s="113"/>
      <c r="Q103" s="113"/>
      <c r="R103" s="130"/>
      <c r="S103" s="113"/>
      <c r="T103" s="127"/>
      <c r="U103" s="127"/>
      <c r="V103" s="127"/>
      <c r="W103" s="127"/>
      <c r="X103" s="127"/>
      <c r="Y103" s="127"/>
      <c r="Z103" s="127"/>
      <c r="AA103" s="127"/>
      <c r="AB103" s="127"/>
      <c r="AC103" s="127"/>
      <c r="AD103" s="127"/>
      <c r="AE103" s="127"/>
      <c r="AF103" s="127"/>
      <c r="AG103" s="127"/>
      <c r="AH103" s="127"/>
      <c r="AI103" s="127"/>
      <c r="AJ103" s="127"/>
      <c r="AK103" s="127"/>
      <c r="AL103" s="127"/>
      <c r="AM103" s="127"/>
    </row>
    <row r="104" spans="1:39" s="75" customFormat="1" ht="15" customHeight="1" x14ac:dyDescent="0.25">
      <c r="A104" s="113"/>
      <c r="B104" s="113"/>
      <c r="C104" s="113"/>
      <c r="D104" s="113"/>
      <c r="E104" s="80"/>
      <c r="F104" s="80"/>
      <c r="G104" s="133"/>
      <c r="H104" s="113"/>
      <c r="I104" s="113"/>
      <c r="J104" s="113"/>
      <c r="K104" s="113"/>
      <c r="L104" s="152"/>
      <c r="M104" s="113"/>
      <c r="N104" s="113"/>
      <c r="O104" s="113"/>
      <c r="P104" s="113"/>
      <c r="Q104" s="113"/>
      <c r="R104" s="130"/>
      <c r="S104" s="113"/>
      <c r="T104" s="127"/>
      <c r="U104" s="127"/>
      <c r="V104" s="127"/>
      <c r="W104" s="127"/>
      <c r="X104" s="127"/>
      <c r="Y104" s="127"/>
      <c r="Z104" s="127"/>
      <c r="AA104" s="127"/>
      <c r="AB104" s="127"/>
      <c r="AC104" s="127"/>
      <c r="AD104" s="127"/>
      <c r="AE104" s="127"/>
      <c r="AF104" s="127"/>
      <c r="AG104" s="127"/>
      <c r="AH104" s="127"/>
      <c r="AI104" s="127"/>
      <c r="AJ104" s="127"/>
      <c r="AK104" s="127"/>
      <c r="AL104" s="127"/>
      <c r="AM104" s="127"/>
    </row>
    <row r="105" spans="1:39" s="75" customFormat="1" ht="15" customHeight="1" x14ac:dyDescent="0.25">
      <c r="A105" s="157" t="s">
        <v>443</v>
      </c>
      <c r="B105" s="141"/>
      <c r="C105" s="141"/>
      <c r="D105" s="141"/>
      <c r="E105" s="97" t="s">
        <v>444</v>
      </c>
      <c r="F105" s="80"/>
      <c r="G105" s="133"/>
      <c r="H105" s="113"/>
      <c r="I105" s="147"/>
      <c r="J105" s="113"/>
      <c r="K105" s="113"/>
      <c r="L105" s="113"/>
      <c r="M105" s="113"/>
      <c r="N105" s="113"/>
      <c r="O105" s="113"/>
      <c r="P105" s="113"/>
      <c r="Q105" s="113"/>
      <c r="R105" s="130"/>
      <c r="S105" s="113"/>
      <c r="T105" s="127"/>
      <c r="U105" s="127"/>
      <c r="V105" s="127"/>
      <c r="W105" s="127"/>
      <c r="X105" s="127"/>
      <c r="Y105" s="127"/>
      <c r="Z105" s="127"/>
      <c r="AA105" s="127"/>
      <c r="AB105" s="127"/>
      <c r="AC105" s="127"/>
      <c r="AD105" s="127"/>
      <c r="AE105" s="127"/>
      <c r="AF105" s="127"/>
      <c r="AG105" s="127"/>
      <c r="AH105" s="127"/>
      <c r="AI105" s="127"/>
      <c r="AJ105" s="127"/>
      <c r="AK105" s="127"/>
      <c r="AL105" s="127"/>
      <c r="AM105" s="127"/>
    </row>
    <row r="106" spans="1:39" s="75" customFormat="1" ht="15" customHeight="1" x14ac:dyDescent="0.25">
      <c r="A106" s="113" t="s">
        <v>435</v>
      </c>
      <c r="B106" s="98">
        <v>0</v>
      </c>
      <c r="C106" s="113"/>
      <c r="D106" s="113"/>
      <c r="E106" s="99">
        <v>0</v>
      </c>
      <c r="F106" s="80"/>
      <c r="G106" s="133"/>
      <c r="H106" s="130"/>
      <c r="I106" s="113"/>
      <c r="J106" s="113"/>
      <c r="K106" s="154"/>
      <c r="L106" s="130"/>
      <c r="M106" s="113"/>
      <c r="N106" s="113"/>
      <c r="O106" s="113"/>
      <c r="P106" s="113"/>
      <c r="Q106" s="113"/>
      <c r="R106" s="130"/>
      <c r="S106" s="113"/>
      <c r="T106" s="127"/>
      <c r="U106" s="127"/>
      <c r="V106" s="127"/>
      <c r="W106" s="127"/>
      <c r="X106" s="127"/>
      <c r="Y106" s="127"/>
      <c r="Z106" s="127"/>
      <c r="AA106" s="127"/>
      <c r="AB106" s="127"/>
      <c r="AC106" s="127"/>
      <c r="AD106" s="127"/>
      <c r="AE106" s="127"/>
      <c r="AF106" s="127"/>
      <c r="AG106" s="127"/>
      <c r="AH106" s="127"/>
      <c r="AI106" s="127"/>
      <c r="AJ106" s="127"/>
      <c r="AK106" s="127"/>
      <c r="AL106" s="127"/>
      <c r="AM106" s="127"/>
    </row>
    <row r="107" spans="1:39" s="75" customFormat="1" ht="15" customHeight="1" x14ac:dyDescent="0.25">
      <c r="A107" s="113" t="s">
        <v>436</v>
      </c>
      <c r="B107" s="98">
        <v>0</v>
      </c>
      <c r="C107" s="113"/>
      <c r="D107" s="113"/>
      <c r="E107" s="99">
        <v>0</v>
      </c>
      <c r="F107" s="80"/>
      <c r="G107" s="133"/>
      <c r="H107" s="130"/>
      <c r="I107" s="113"/>
      <c r="J107" s="113"/>
      <c r="K107" s="154"/>
      <c r="L107" s="130"/>
      <c r="M107" s="113"/>
      <c r="N107" s="113"/>
      <c r="O107" s="113"/>
      <c r="P107" s="113"/>
      <c r="Q107" s="113"/>
      <c r="R107" s="130"/>
      <c r="S107" s="113"/>
      <c r="T107" s="127"/>
      <c r="U107" s="127"/>
      <c r="V107" s="127"/>
      <c r="W107" s="127"/>
      <c r="X107" s="127"/>
      <c r="Y107" s="127"/>
      <c r="Z107" s="127"/>
      <c r="AA107" s="127"/>
      <c r="AB107" s="127"/>
      <c r="AC107" s="127"/>
      <c r="AD107" s="127"/>
      <c r="AE107" s="127"/>
      <c r="AF107" s="127"/>
      <c r="AG107" s="127"/>
      <c r="AH107" s="127"/>
      <c r="AI107" s="127"/>
      <c r="AJ107" s="127"/>
      <c r="AK107" s="127"/>
      <c r="AL107" s="127"/>
      <c r="AM107" s="127"/>
    </row>
    <row r="108" spans="1:39" s="75" customFormat="1" ht="15" customHeight="1" x14ac:dyDescent="0.25">
      <c r="A108" s="113" t="s">
        <v>437</v>
      </c>
      <c r="B108" s="98">
        <v>0</v>
      </c>
      <c r="C108" s="113"/>
      <c r="D108" s="113"/>
      <c r="E108" s="99">
        <v>0</v>
      </c>
      <c r="F108" s="80"/>
      <c r="G108" s="133"/>
      <c r="H108" s="130"/>
      <c r="I108" s="113"/>
      <c r="J108" s="113"/>
      <c r="K108" s="154"/>
      <c r="L108" s="130"/>
      <c r="M108" s="113"/>
      <c r="N108" s="113"/>
      <c r="O108" s="113"/>
      <c r="P108" s="113"/>
      <c r="Q108" s="113"/>
      <c r="R108" s="130"/>
      <c r="S108" s="113"/>
      <c r="T108" s="127"/>
      <c r="U108" s="127"/>
      <c r="V108" s="127"/>
      <c r="W108" s="127"/>
      <c r="X108" s="127"/>
      <c r="Y108" s="127"/>
      <c r="Z108" s="127"/>
      <c r="AA108" s="127"/>
      <c r="AB108" s="127"/>
      <c r="AC108" s="127"/>
      <c r="AD108" s="127"/>
      <c r="AE108" s="127"/>
      <c r="AF108" s="127"/>
      <c r="AG108" s="127"/>
      <c r="AH108" s="127"/>
      <c r="AI108" s="127"/>
      <c r="AJ108" s="127"/>
      <c r="AK108" s="127"/>
      <c r="AL108" s="127"/>
      <c r="AM108" s="127"/>
    </row>
    <row r="109" spans="1:39" s="75" customFormat="1" ht="15" customHeight="1" x14ac:dyDescent="0.35">
      <c r="A109" s="113" t="s">
        <v>438</v>
      </c>
      <c r="B109" s="158">
        <v>0</v>
      </c>
      <c r="C109" s="113"/>
      <c r="D109" s="113"/>
      <c r="E109" s="99">
        <v>0</v>
      </c>
      <c r="F109" s="80"/>
      <c r="G109" s="133"/>
      <c r="H109" s="125"/>
      <c r="I109" s="147"/>
      <c r="J109" s="113"/>
      <c r="K109" s="154"/>
      <c r="L109" s="130"/>
      <c r="M109" s="113"/>
      <c r="N109" s="113"/>
      <c r="O109" s="113"/>
      <c r="P109" s="113"/>
      <c r="Q109" s="113"/>
      <c r="R109" s="130"/>
      <c r="S109" s="113"/>
      <c r="T109" s="127"/>
      <c r="U109" s="127"/>
      <c r="V109" s="127"/>
      <c r="W109" s="127"/>
      <c r="X109" s="127"/>
      <c r="Y109" s="127"/>
      <c r="Z109" s="127"/>
      <c r="AA109" s="127"/>
      <c r="AB109" s="127"/>
      <c r="AC109" s="127"/>
      <c r="AD109" s="127"/>
      <c r="AE109" s="127"/>
      <c r="AF109" s="127"/>
      <c r="AG109" s="127"/>
      <c r="AH109" s="127"/>
      <c r="AI109" s="127"/>
      <c r="AJ109" s="127"/>
      <c r="AK109" s="127"/>
      <c r="AL109" s="127"/>
      <c r="AM109" s="127"/>
    </row>
    <row r="110" spans="1:39" s="75" customFormat="1" ht="15" customHeight="1" x14ac:dyDescent="0.35">
      <c r="A110" s="113" t="s">
        <v>439</v>
      </c>
      <c r="B110" s="158">
        <v>0</v>
      </c>
      <c r="C110" s="113"/>
      <c r="D110" s="113"/>
      <c r="E110" s="99">
        <v>0</v>
      </c>
      <c r="F110" s="80"/>
      <c r="G110" s="133"/>
      <c r="H110" s="130"/>
      <c r="I110" s="147"/>
      <c r="J110" s="113"/>
      <c r="K110" s="154"/>
      <c r="L110" s="130"/>
      <c r="M110" s="113"/>
      <c r="N110" s="113"/>
      <c r="O110" s="113"/>
      <c r="P110" s="113"/>
      <c r="Q110" s="113"/>
      <c r="R110" s="130"/>
      <c r="S110" s="113"/>
      <c r="T110" s="127"/>
      <c r="U110" s="127"/>
      <c r="V110" s="127"/>
      <c r="W110" s="127"/>
      <c r="X110" s="127"/>
      <c r="Y110" s="127"/>
      <c r="Z110" s="127"/>
      <c r="AA110" s="127"/>
      <c r="AB110" s="127"/>
      <c r="AC110" s="127"/>
      <c r="AD110" s="127"/>
      <c r="AE110" s="127"/>
      <c r="AF110" s="127"/>
      <c r="AG110" s="127"/>
      <c r="AH110" s="127"/>
      <c r="AI110" s="127"/>
      <c r="AJ110" s="127"/>
      <c r="AK110" s="127"/>
      <c r="AL110" s="127"/>
      <c r="AM110" s="127"/>
    </row>
    <row r="111" spans="1:39" s="75" customFormat="1" ht="15" customHeight="1" x14ac:dyDescent="0.35">
      <c r="A111" s="113" t="s">
        <v>440</v>
      </c>
      <c r="B111" s="158">
        <v>0</v>
      </c>
      <c r="C111" s="113"/>
      <c r="D111" s="113"/>
      <c r="E111" s="99">
        <v>0</v>
      </c>
      <c r="F111" s="80"/>
      <c r="G111" s="133"/>
      <c r="H111" s="113"/>
      <c r="I111" s="147"/>
      <c r="J111" s="113"/>
      <c r="K111" s="154"/>
      <c r="L111" s="130"/>
      <c r="M111" s="113"/>
      <c r="N111" s="113"/>
      <c r="O111" s="113"/>
      <c r="P111" s="113"/>
      <c r="Q111" s="113"/>
      <c r="R111" s="130"/>
      <c r="S111" s="113"/>
      <c r="T111" s="127"/>
      <c r="U111" s="127"/>
      <c r="V111" s="127"/>
      <c r="W111" s="127"/>
      <c r="X111" s="127"/>
      <c r="Y111" s="127"/>
      <c r="Z111" s="127"/>
      <c r="AA111" s="127"/>
      <c r="AB111" s="127"/>
      <c r="AC111" s="127"/>
      <c r="AD111" s="127"/>
      <c r="AE111" s="127"/>
      <c r="AF111" s="127"/>
      <c r="AG111" s="127"/>
      <c r="AH111" s="127"/>
      <c r="AI111" s="127"/>
      <c r="AJ111" s="127"/>
      <c r="AK111" s="127"/>
      <c r="AL111" s="127"/>
      <c r="AM111" s="127"/>
    </row>
    <row r="112" spans="1:39" s="75" customFormat="1" ht="15" customHeight="1" x14ac:dyDescent="0.35">
      <c r="A112" s="113" t="s">
        <v>441</v>
      </c>
      <c r="B112" s="158">
        <v>0</v>
      </c>
      <c r="C112" s="113"/>
      <c r="D112" s="113"/>
      <c r="E112" s="99">
        <v>0</v>
      </c>
      <c r="F112" s="80"/>
      <c r="G112" s="133"/>
      <c r="H112" s="130"/>
      <c r="I112" s="147"/>
      <c r="J112" s="113"/>
      <c r="K112" s="154"/>
      <c r="L112" s="113"/>
      <c r="M112" s="113"/>
      <c r="N112" s="113"/>
      <c r="O112" s="113"/>
      <c r="P112" s="113"/>
      <c r="Q112" s="113"/>
      <c r="R112" s="130"/>
      <c r="S112" s="113"/>
      <c r="T112" s="127"/>
      <c r="U112" s="127"/>
      <c r="V112" s="127"/>
      <c r="W112" s="127"/>
      <c r="X112" s="127"/>
      <c r="Y112" s="127"/>
      <c r="Z112" s="127"/>
      <c r="AA112" s="127"/>
      <c r="AB112" s="127"/>
      <c r="AC112" s="127"/>
      <c r="AD112" s="127"/>
      <c r="AE112" s="127"/>
      <c r="AF112" s="127"/>
      <c r="AG112" s="127"/>
      <c r="AH112" s="127"/>
      <c r="AI112" s="127"/>
      <c r="AJ112" s="127"/>
      <c r="AK112" s="127"/>
      <c r="AL112" s="127"/>
      <c r="AM112" s="127"/>
    </row>
    <row r="113" spans="1:39" s="75" customFormat="1" ht="15" customHeight="1" x14ac:dyDescent="0.35">
      <c r="A113" s="113" t="s">
        <v>442</v>
      </c>
      <c r="B113" s="158">
        <v>0</v>
      </c>
      <c r="C113" s="113"/>
      <c r="D113" s="113"/>
      <c r="E113" s="99">
        <v>0</v>
      </c>
      <c r="F113" s="80"/>
      <c r="G113" s="133"/>
      <c r="H113" s="130"/>
      <c r="I113" s="147"/>
      <c r="J113" s="113"/>
      <c r="K113" s="154"/>
      <c r="L113" s="113"/>
      <c r="M113" s="113"/>
      <c r="N113" s="113"/>
      <c r="O113" s="113"/>
      <c r="P113" s="113"/>
      <c r="Q113" s="113"/>
      <c r="R113" s="130"/>
      <c r="S113" s="113"/>
      <c r="T113" s="127"/>
      <c r="U113" s="127"/>
      <c r="V113" s="127"/>
      <c r="W113" s="127"/>
      <c r="X113" s="127"/>
      <c r="Y113" s="127"/>
      <c r="Z113" s="127"/>
      <c r="AA113" s="127"/>
      <c r="AB113" s="127"/>
      <c r="AC113" s="127"/>
      <c r="AD113" s="127"/>
      <c r="AE113" s="127"/>
      <c r="AF113" s="127"/>
      <c r="AG113" s="127"/>
      <c r="AH113" s="127"/>
      <c r="AI113" s="127"/>
      <c r="AJ113" s="127"/>
      <c r="AK113" s="127"/>
      <c r="AL113" s="127"/>
      <c r="AM113" s="127"/>
    </row>
    <row r="114" spans="1:39" s="75" customFormat="1" ht="15" customHeight="1" x14ac:dyDescent="0.3">
      <c r="A114" s="155" t="str">
        <f>"TOTAL Liabilities Accrued as of "&amp;MONTH(B5)&amp;"/"&amp;DAY(B5)</f>
        <v>TOTAL Liabilities Accrued as of 3/14</v>
      </c>
      <c r="B114" s="156"/>
      <c r="C114" s="156"/>
      <c r="D114" s="156"/>
      <c r="E114" s="96">
        <f>SUM(E106:E113)</f>
        <v>0</v>
      </c>
      <c r="F114" s="85"/>
      <c r="G114" s="133"/>
      <c r="H114" s="130"/>
      <c r="I114" s="130"/>
      <c r="J114" s="146"/>
      <c r="K114" s="113"/>
      <c r="L114" s="113"/>
      <c r="M114" s="113"/>
      <c r="N114" s="113"/>
      <c r="O114" s="113"/>
      <c r="P114" s="113"/>
      <c r="Q114" s="113"/>
      <c r="R114" s="113"/>
      <c r="S114" s="113"/>
      <c r="T114" s="127"/>
      <c r="U114" s="127"/>
      <c r="V114" s="127"/>
      <c r="W114" s="127"/>
      <c r="X114" s="127"/>
      <c r="Y114" s="127"/>
      <c r="Z114" s="127"/>
      <c r="AA114" s="127"/>
      <c r="AB114" s="127"/>
      <c r="AC114" s="127"/>
      <c r="AD114" s="127"/>
      <c r="AE114" s="127"/>
      <c r="AF114" s="127"/>
      <c r="AG114" s="127"/>
      <c r="AH114" s="127"/>
      <c r="AI114" s="127"/>
      <c r="AJ114" s="127"/>
      <c r="AK114" s="127"/>
      <c r="AL114" s="127"/>
      <c r="AM114" s="127"/>
    </row>
    <row r="115" spans="1:39" s="75" customFormat="1" ht="15" customHeight="1" x14ac:dyDescent="0.3">
      <c r="A115" s="144"/>
      <c r="B115" s="113"/>
      <c r="C115" s="113"/>
      <c r="D115" s="113"/>
      <c r="E115" s="85"/>
      <c r="F115" s="85"/>
      <c r="G115" s="133"/>
      <c r="H115" s="130"/>
      <c r="I115" s="130"/>
      <c r="J115" s="146"/>
      <c r="K115" s="113"/>
      <c r="L115" s="113"/>
      <c r="M115" s="113"/>
      <c r="N115" s="113"/>
      <c r="O115" s="113"/>
      <c r="P115" s="113"/>
      <c r="Q115" s="113"/>
      <c r="R115" s="113"/>
      <c r="S115" s="113"/>
      <c r="T115" s="127"/>
      <c r="U115" s="127"/>
      <c r="V115" s="127"/>
      <c r="W115" s="127"/>
      <c r="X115" s="127"/>
      <c r="Y115" s="127"/>
      <c r="Z115" s="127"/>
      <c r="AA115" s="127"/>
      <c r="AB115" s="127"/>
      <c r="AC115" s="127"/>
      <c r="AD115" s="127"/>
      <c r="AE115" s="127"/>
      <c r="AF115" s="127"/>
      <c r="AG115" s="127"/>
      <c r="AH115" s="127"/>
      <c r="AI115" s="127"/>
      <c r="AJ115" s="127"/>
      <c r="AK115" s="127"/>
      <c r="AL115" s="127"/>
      <c r="AM115" s="127"/>
    </row>
    <row r="116" spans="1:39" s="75" customFormat="1" ht="15" customHeight="1" x14ac:dyDescent="0.3">
      <c r="A116" s="113" t="s">
        <v>382</v>
      </c>
      <c r="B116" s="113"/>
      <c r="C116" s="113"/>
      <c r="D116" s="113"/>
      <c r="E116" s="100">
        <v>7484602.8304000022</v>
      </c>
      <c r="F116" s="80"/>
      <c r="G116" s="133"/>
      <c r="H116" s="130"/>
      <c r="I116" s="130"/>
      <c r="J116" s="130"/>
      <c r="K116" s="113"/>
      <c r="L116" s="113"/>
      <c r="M116" s="113"/>
      <c r="N116" s="113"/>
      <c r="O116" s="113"/>
      <c r="P116" s="113"/>
      <c r="Q116" s="113"/>
      <c r="R116" s="113"/>
      <c r="S116" s="113"/>
      <c r="T116" s="127"/>
      <c r="U116" s="127"/>
      <c r="V116" s="127"/>
      <c r="W116" s="127"/>
      <c r="X116" s="127"/>
      <c r="Y116" s="127"/>
      <c r="Z116" s="127"/>
      <c r="AA116" s="127"/>
      <c r="AB116" s="127"/>
      <c r="AC116" s="127"/>
      <c r="AD116" s="127"/>
      <c r="AE116" s="127"/>
      <c r="AF116" s="127"/>
      <c r="AG116" s="127"/>
      <c r="AH116" s="127"/>
      <c r="AI116" s="127"/>
      <c r="AJ116" s="127"/>
      <c r="AK116" s="127"/>
      <c r="AL116" s="127"/>
      <c r="AM116" s="127"/>
    </row>
    <row r="117" spans="1:39" s="75" customFormat="1" ht="15" customHeight="1" x14ac:dyDescent="0.25">
      <c r="A117" s="113" t="s">
        <v>445</v>
      </c>
      <c r="B117" s="113"/>
      <c r="C117" s="113"/>
      <c r="D117" s="113"/>
      <c r="E117" s="101">
        <v>7822.23</v>
      </c>
      <c r="F117" s="80"/>
      <c r="G117" s="133"/>
      <c r="H117" s="130"/>
      <c r="I117" s="130"/>
      <c r="J117" s="130"/>
      <c r="K117" s="113"/>
      <c r="L117" s="113"/>
      <c r="M117" s="113"/>
      <c r="N117" s="113"/>
      <c r="O117" s="113"/>
      <c r="P117" s="113"/>
      <c r="Q117" s="113"/>
      <c r="R117" s="113"/>
      <c r="S117" s="113"/>
      <c r="T117" s="127"/>
      <c r="U117" s="127"/>
      <c r="V117" s="127"/>
      <c r="W117" s="127"/>
      <c r="X117" s="127"/>
      <c r="Y117" s="127"/>
      <c r="Z117" s="127"/>
      <c r="AA117" s="127"/>
      <c r="AB117" s="127"/>
      <c r="AC117" s="127"/>
      <c r="AD117" s="127"/>
      <c r="AE117" s="127"/>
      <c r="AF117" s="127"/>
      <c r="AG117" s="127"/>
      <c r="AH117" s="127"/>
      <c r="AI117" s="127"/>
      <c r="AJ117" s="127"/>
      <c r="AK117" s="127"/>
      <c r="AL117" s="127"/>
      <c r="AM117" s="127"/>
    </row>
    <row r="118" spans="1:39" s="75" customFormat="1" ht="15" customHeight="1" x14ac:dyDescent="0.25">
      <c r="A118" s="130"/>
      <c r="B118" s="113"/>
      <c r="C118" s="113"/>
      <c r="D118" s="113"/>
      <c r="E118" s="80"/>
      <c r="F118" s="80"/>
      <c r="G118" s="133"/>
      <c r="H118" s="130"/>
      <c r="I118" s="130"/>
      <c r="J118" s="130"/>
      <c r="K118" s="113"/>
      <c r="L118" s="113"/>
      <c r="M118" s="113"/>
      <c r="N118" s="113"/>
      <c r="O118" s="113"/>
      <c r="P118" s="113"/>
      <c r="Q118" s="113"/>
      <c r="R118" s="113"/>
      <c r="S118" s="113"/>
      <c r="T118" s="127"/>
      <c r="U118" s="127"/>
      <c r="V118" s="127"/>
      <c r="W118" s="127"/>
      <c r="X118" s="127"/>
      <c r="Y118" s="127"/>
      <c r="Z118" s="127"/>
      <c r="AA118" s="127"/>
      <c r="AB118" s="127"/>
      <c r="AC118" s="127"/>
      <c r="AD118" s="127"/>
      <c r="AE118" s="127"/>
      <c r="AF118" s="127"/>
      <c r="AG118" s="127"/>
      <c r="AH118" s="127"/>
      <c r="AI118" s="127"/>
      <c r="AJ118" s="127"/>
      <c r="AK118" s="127"/>
      <c r="AL118" s="127"/>
      <c r="AM118" s="127"/>
    </row>
    <row r="119" spans="1:39" s="75" customFormat="1" ht="15" customHeight="1" x14ac:dyDescent="0.3">
      <c r="A119" s="144" t="s">
        <v>446</v>
      </c>
      <c r="B119" s="113"/>
      <c r="C119" s="113"/>
      <c r="D119" s="113"/>
      <c r="E119" s="102">
        <f>E103+E114+E116+E117</f>
        <v>7606071.0804000022</v>
      </c>
      <c r="F119" s="80"/>
      <c r="G119" s="133"/>
      <c r="H119" s="144"/>
      <c r="I119" s="113"/>
      <c r="J119" s="113"/>
      <c r="K119" s="113"/>
      <c r="L119" s="85"/>
      <c r="M119" s="113"/>
      <c r="N119" s="113"/>
      <c r="O119" s="113"/>
      <c r="P119" s="113"/>
      <c r="Q119" s="113"/>
      <c r="R119" s="113"/>
      <c r="S119" s="113"/>
      <c r="T119" s="127"/>
      <c r="U119" s="127"/>
      <c r="V119" s="127"/>
      <c r="W119" s="127"/>
      <c r="X119" s="127"/>
      <c r="Y119" s="127"/>
      <c r="Z119" s="127"/>
      <c r="AA119" s="127"/>
      <c r="AB119" s="127"/>
      <c r="AC119" s="127"/>
      <c r="AD119" s="127"/>
      <c r="AE119" s="127"/>
      <c r="AF119" s="127"/>
      <c r="AG119" s="127"/>
      <c r="AH119" s="127"/>
      <c r="AI119" s="127"/>
      <c r="AJ119" s="127"/>
      <c r="AK119" s="127"/>
      <c r="AL119" s="127"/>
      <c r="AM119" s="127"/>
    </row>
    <row r="120" spans="1:39" s="75" customFormat="1" ht="15" customHeight="1" thickBot="1" x14ac:dyDescent="0.35">
      <c r="A120" s="144"/>
      <c r="B120" s="113"/>
      <c r="C120" s="113"/>
      <c r="D120" s="113"/>
      <c r="E120" s="80"/>
      <c r="F120" s="80"/>
      <c r="G120" s="133"/>
      <c r="H120" s="113"/>
      <c r="I120" s="113"/>
      <c r="J120" s="113"/>
      <c r="K120" s="113"/>
      <c r="L120" s="113"/>
      <c r="M120" s="113"/>
      <c r="N120" s="113"/>
      <c r="O120" s="113"/>
      <c r="P120" s="113"/>
      <c r="Q120" s="113"/>
      <c r="R120" s="113"/>
      <c r="S120" s="113"/>
      <c r="T120" s="127"/>
      <c r="U120" s="127"/>
      <c r="V120" s="127"/>
      <c r="W120" s="127"/>
      <c r="X120" s="127"/>
      <c r="Y120" s="127"/>
      <c r="Z120" s="127"/>
      <c r="AA120" s="127"/>
      <c r="AB120" s="127"/>
      <c r="AC120" s="127"/>
      <c r="AD120" s="127"/>
      <c r="AE120" s="127"/>
      <c r="AF120" s="127"/>
      <c r="AG120" s="127"/>
      <c r="AH120" s="127"/>
      <c r="AI120" s="127"/>
      <c r="AJ120" s="127"/>
      <c r="AK120" s="127"/>
      <c r="AL120" s="127"/>
      <c r="AM120" s="127"/>
    </row>
    <row r="121" spans="1:39" s="75" customFormat="1" ht="15" customHeight="1" thickBot="1" x14ac:dyDescent="0.35">
      <c r="A121" s="144" t="s">
        <v>447</v>
      </c>
      <c r="B121" s="113"/>
      <c r="C121" s="113"/>
      <c r="D121" s="113"/>
      <c r="E121" s="86">
        <f>E89-E119</f>
        <v>858074119.96729887</v>
      </c>
      <c r="F121" s="89"/>
      <c r="G121" s="133"/>
      <c r="H121" s="144"/>
      <c r="I121" s="113"/>
      <c r="J121" s="113"/>
      <c r="K121" s="113"/>
      <c r="L121" s="86"/>
      <c r="M121" s="113"/>
      <c r="N121" s="113"/>
      <c r="O121" s="113"/>
      <c r="P121" s="113"/>
      <c r="Q121" s="113"/>
      <c r="R121" s="113"/>
      <c r="S121" s="113"/>
      <c r="T121" s="127"/>
      <c r="U121" s="127"/>
      <c r="V121" s="127"/>
      <c r="W121" s="127"/>
      <c r="X121" s="127"/>
      <c r="Y121" s="127"/>
      <c r="Z121" s="127"/>
      <c r="AA121" s="127"/>
      <c r="AB121" s="127"/>
      <c r="AC121" s="127"/>
      <c r="AD121" s="127"/>
      <c r="AE121" s="127"/>
      <c r="AF121" s="127"/>
      <c r="AG121" s="127"/>
      <c r="AH121" s="127"/>
      <c r="AI121" s="127"/>
      <c r="AJ121" s="127"/>
      <c r="AK121" s="127"/>
      <c r="AL121" s="127"/>
      <c r="AM121" s="127"/>
    </row>
    <row r="122" spans="1:39" s="75" customFormat="1" ht="15" customHeight="1" x14ac:dyDescent="0.3">
      <c r="A122" s="144"/>
      <c r="B122" s="113"/>
      <c r="C122" s="113"/>
      <c r="D122" s="113"/>
      <c r="E122" s="80"/>
      <c r="F122" s="80"/>
      <c r="G122" s="133"/>
      <c r="H122" s="113"/>
      <c r="I122" s="113"/>
      <c r="J122" s="113"/>
      <c r="K122" s="113"/>
      <c r="L122" s="113"/>
      <c r="M122" s="113"/>
      <c r="N122" s="113"/>
      <c r="O122" s="113"/>
      <c r="P122" s="113"/>
      <c r="Q122" s="113"/>
      <c r="R122" s="113"/>
      <c r="S122" s="113"/>
      <c r="T122" s="127"/>
      <c r="U122" s="127"/>
      <c r="V122" s="127"/>
      <c r="W122" s="127"/>
      <c r="X122" s="127"/>
      <c r="Y122" s="127"/>
      <c r="Z122" s="127"/>
      <c r="AA122" s="127"/>
      <c r="AB122" s="127"/>
      <c r="AC122" s="127"/>
      <c r="AD122" s="127"/>
      <c r="AE122" s="127"/>
      <c r="AF122" s="127"/>
      <c r="AG122" s="127"/>
      <c r="AH122" s="127"/>
      <c r="AI122" s="127"/>
      <c r="AJ122" s="127"/>
      <c r="AK122" s="127"/>
      <c r="AL122" s="127"/>
      <c r="AM122" s="127"/>
    </row>
    <row r="123" spans="1:39" s="75" customFormat="1" ht="15" customHeight="1" x14ac:dyDescent="0.25">
      <c r="A123" s="113"/>
      <c r="B123" s="113"/>
      <c r="C123" s="113"/>
      <c r="D123" s="143"/>
      <c r="E123" s="80"/>
      <c r="F123" s="80"/>
      <c r="G123" s="133"/>
      <c r="H123" s="113"/>
      <c r="I123" s="113"/>
      <c r="J123" s="113"/>
      <c r="K123" s="113"/>
      <c r="L123" s="113"/>
      <c r="M123" s="113"/>
      <c r="N123" s="113"/>
      <c r="O123" s="113"/>
      <c r="P123" s="113"/>
      <c r="Q123" s="113"/>
      <c r="R123" s="113"/>
      <c r="S123" s="113"/>
      <c r="T123" s="127"/>
      <c r="U123" s="127"/>
      <c r="V123" s="127"/>
      <c r="W123" s="127"/>
      <c r="X123" s="127"/>
      <c r="Y123" s="127"/>
      <c r="Z123" s="127"/>
      <c r="AA123" s="127"/>
      <c r="AB123" s="127"/>
      <c r="AC123" s="127"/>
      <c r="AD123" s="127"/>
      <c r="AE123" s="127"/>
      <c r="AF123" s="127"/>
      <c r="AG123" s="127"/>
      <c r="AH123" s="127"/>
      <c r="AI123" s="127"/>
      <c r="AJ123" s="127"/>
      <c r="AK123" s="127"/>
      <c r="AL123" s="127"/>
      <c r="AM123" s="127"/>
    </row>
    <row r="124" spans="1:39" s="75" customFormat="1" ht="15" customHeight="1" x14ac:dyDescent="0.25">
      <c r="A124" s="113"/>
      <c r="B124" s="113"/>
      <c r="C124" s="113"/>
      <c r="D124" s="113"/>
      <c r="E124" s="80"/>
      <c r="F124" s="80"/>
      <c r="G124" s="133"/>
      <c r="H124" s="113"/>
      <c r="I124" s="113"/>
      <c r="J124" s="113"/>
      <c r="K124" s="113"/>
      <c r="L124" s="113"/>
      <c r="M124" s="113"/>
      <c r="N124" s="113"/>
      <c r="O124" s="113"/>
      <c r="P124" s="113"/>
      <c r="Q124" s="113"/>
      <c r="R124" s="113"/>
      <c r="S124" s="113"/>
      <c r="T124" s="127"/>
      <c r="U124" s="127"/>
      <c r="V124" s="127"/>
      <c r="W124" s="127"/>
      <c r="X124" s="127"/>
      <c r="Y124" s="127"/>
      <c r="Z124" s="127"/>
      <c r="AA124" s="127"/>
      <c r="AB124" s="127"/>
      <c r="AC124" s="127"/>
      <c r="AD124" s="127"/>
      <c r="AE124" s="127"/>
      <c r="AF124" s="127"/>
      <c r="AG124" s="127"/>
      <c r="AH124" s="127"/>
      <c r="AI124" s="127"/>
      <c r="AJ124" s="127"/>
      <c r="AK124" s="127"/>
      <c r="AL124" s="127"/>
      <c r="AM124" s="127"/>
    </row>
    <row r="125" spans="1:39" s="75" customFormat="1" ht="15" customHeight="1" x14ac:dyDescent="0.25">
      <c r="A125" s="113"/>
      <c r="B125" s="113"/>
      <c r="C125" s="113"/>
      <c r="D125" s="113"/>
      <c r="E125" s="103"/>
      <c r="F125" s="80"/>
      <c r="G125" s="113"/>
      <c r="H125" s="113"/>
      <c r="I125" s="113"/>
      <c r="J125" s="113"/>
      <c r="K125" s="113"/>
      <c r="L125" s="113"/>
      <c r="M125" s="113"/>
      <c r="N125" s="113"/>
      <c r="O125" s="113"/>
      <c r="P125" s="113"/>
      <c r="Q125" s="113"/>
      <c r="R125" s="113"/>
      <c r="S125" s="113"/>
      <c r="T125" s="127"/>
      <c r="U125" s="127"/>
      <c r="V125" s="127"/>
      <c r="W125" s="127"/>
      <c r="X125" s="127"/>
      <c r="Y125" s="127"/>
      <c r="Z125" s="127"/>
      <c r="AA125" s="127"/>
      <c r="AB125" s="127"/>
      <c r="AC125" s="127"/>
      <c r="AD125" s="127"/>
      <c r="AE125" s="127"/>
      <c r="AF125" s="127"/>
      <c r="AG125" s="127"/>
      <c r="AH125" s="127"/>
      <c r="AI125" s="127"/>
      <c r="AJ125" s="127"/>
      <c r="AK125" s="127"/>
      <c r="AL125" s="127"/>
      <c r="AM125" s="127"/>
    </row>
    <row r="126" spans="1:39" s="75" customFormat="1" ht="15" customHeight="1" x14ac:dyDescent="0.25">
      <c r="A126" s="113"/>
      <c r="B126" s="113"/>
      <c r="C126" s="113"/>
      <c r="D126" s="113"/>
      <c r="E126" s="80"/>
      <c r="F126" s="80"/>
      <c r="G126" s="113"/>
      <c r="H126" s="113"/>
      <c r="I126" s="113"/>
      <c r="J126" s="113"/>
      <c r="K126" s="113"/>
      <c r="L126" s="113"/>
      <c r="M126" s="113"/>
      <c r="N126" s="113"/>
      <c r="O126" s="113"/>
      <c r="P126" s="113"/>
      <c r="Q126" s="113"/>
      <c r="R126" s="113"/>
      <c r="S126" s="113"/>
      <c r="T126" s="127"/>
      <c r="U126" s="127"/>
      <c r="V126" s="127"/>
      <c r="W126" s="127"/>
      <c r="X126" s="127"/>
      <c r="Y126" s="127"/>
      <c r="Z126" s="127"/>
      <c r="AA126" s="127"/>
      <c r="AB126" s="127"/>
      <c r="AC126" s="127"/>
      <c r="AD126" s="127"/>
      <c r="AE126" s="127"/>
      <c r="AF126" s="127"/>
      <c r="AG126" s="127"/>
      <c r="AH126" s="127"/>
      <c r="AI126" s="127"/>
      <c r="AJ126" s="127"/>
      <c r="AK126" s="127"/>
      <c r="AL126" s="127"/>
      <c r="AM126" s="127"/>
    </row>
    <row r="127" spans="1:39" s="75" customFormat="1" ht="15" customHeight="1" x14ac:dyDescent="0.25">
      <c r="A127" s="113"/>
      <c r="B127" s="113"/>
      <c r="C127" s="113"/>
      <c r="D127" s="113"/>
      <c r="E127" s="80"/>
      <c r="F127" s="80"/>
      <c r="G127" s="113"/>
      <c r="H127" s="113"/>
      <c r="I127" s="113"/>
      <c r="J127" s="113"/>
      <c r="K127" s="113"/>
      <c r="L127" s="113"/>
      <c r="M127" s="113"/>
      <c r="N127" s="113"/>
      <c r="O127" s="113"/>
      <c r="P127" s="113"/>
      <c r="Q127" s="113"/>
      <c r="R127" s="113"/>
      <c r="S127" s="113"/>
      <c r="T127" s="127"/>
      <c r="U127" s="127"/>
      <c r="V127" s="127"/>
      <c r="W127" s="127"/>
      <c r="X127" s="127"/>
      <c r="Y127" s="127"/>
      <c r="Z127" s="127"/>
      <c r="AA127" s="127"/>
      <c r="AB127" s="127"/>
      <c r="AC127" s="127"/>
      <c r="AD127" s="127"/>
      <c r="AE127" s="127"/>
      <c r="AF127" s="127"/>
      <c r="AG127" s="127"/>
      <c r="AH127" s="127"/>
      <c r="AI127" s="127"/>
      <c r="AJ127" s="127"/>
      <c r="AK127" s="127"/>
      <c r="AL127" s="127"/>
      <c r="AM127" s="127"/>
    </row>
    <row r="128" spans="1:39" s="75" customFormat="1" ht="15" customHeight="1" x14ac:dyDescent="0.3">
      <c r="A128" s="113"/>
      <c r="B128" s="113"/>
      <c r="C128" s="113"/>
      <c r="D128" s="130"/>
      <c r="E128" s="146"/>
      <c r="F128" s="80"/>
      <c r="G128" s="113"/>
      <c r="H128" s="85"/>
      <c r="I128" s="113"/>
      <c r="J128" s="113"/>
      <c r="K128" s="113"/>
      <c r="L128" s="147"/>
      <c r="M128" s="104"/>
      <c r="N128" s="113"/>
      <c r="O128" s="113"/>
      <c r="P128" s="113"/>
      <c r="Q128" s="113"/>
      <c r="R128" s="113"/>
      <c r="S128" s="113"/>
      <c r="T128" s="127"/>
      <c r="U128" s="127"/>
      <c r="V128" s="127"/>
      <c r="W128" s="127"/>
      <c r="X128" s="127"/>
      <c r="Y128" s="127"/>
      <c r="Z128" s="127"/>
      <c r="AA128" s="127"/>
      <c r="AB128" s="127"/>
      <c r="AC128" s="127"/>
      <c r="AD128" s="127"/>
      <c r="AE128" s="127"/>
      <c r="AF128" s="127"/>
      <c r="AG128" s="127"/>
      <c r="AH128" s="127"/>
      <c r="AI128" s="127"/>
      <c r="AJ128" s="127"/>
      <c r="AK128" s="127"/>
      <c r="AL128" s="127"/>
      <c r="AM128" s="127"/>
    </row>
    <row r="129" spans="1:39" s="75" customFormat="1" ht="15" customHeight="1" x14ac:dyDescent="0.3">
      <c r="A129" s="113"/>
      <c r="B129" s="143"/>
      <c r="C129" s="113"/>
      <c r="D129" s="113"/>
      <c r="E129" s="80"/>
      <c r="F129" s="80"/>
      <c r="G129" s="113"/>
      <c r="H129" s="85"/>
      <c r="I129" s="113"/>
      <c r="J129" s="113"/>
      <c r="K129" s="113"/>
      <c r="L129" s="147"/>
      <c r="M129" s="113"/>
      <c r="N129" s="113"/>
      <c r="O129" s="113"/>
      <c r="P129" s="113"/>
      <c r="Q129" s="113"/>
      <c r="R129" s="113"/>
      <c r="S129" s="113"/>
      <c r="T129" s="127"/>
      <c r="U129" s="127"/>
      <c r="V129" s="127"/>
      <c r="W129" s="127"/>
      <c r="X129" s="127"/>
      <c r="Y129" s="127"/>
      <c r="Z129" s="127"/>
      <c r="AA129" s="127"/>
      <c r="AB129" s="127"/>
      <c r="AC129" s="127"/>
      <c r="AD129" s="127"/>
      <c r="AE129" s="127"/>
      <c r="AF129" s="127"/>
      <c r="AG129" s="127"/>
      <c r="AH129" s="127"/>
      <c r="AI129" s="127"/>
      <c r="AJ129" s="127"/>
      <c r="AK129" s="127"/>
      <c r="AL129" s="127"/>
      <c r="AM129" s="127"/>
    </row>
    <row r="130" spans="1:39" s="75" customFormat="1" ht="15" customHeight="1" x14ac:dyDescent="0.25">
      <c r="A130" s="113"/>
      <c r="B130" s="143"/>
      <c r="C130" s="113"/>
      <c r="D130" s="113"/>
      <c r="E130" s="80"/>
      <c r="F130" s="80"/>
      <c r="G130" s="113"/>
      <c r="H130" s="113"/>
      <c r="I130" s="113"/>
      <c r="J130" s="113"/>
      <c r="K130" s="113"/>
      <c r="L130" s="113"/>
      <c r="M130" s="113"/>
      <c r="N130" s="113"/>
      <c r="O130" s="113"/>
      <c r="P130" s="113"/>
      <c r="Q130" s="113"/>
      <c r="R130" s="113"/>
      <c r="S130" s="113"/>
      <c r="T130" s="127"/>
      <c r="U130" s="127"/>
      <c r="V130" s="127"/>
      <c r="W130" s="127"/>
      <c r="X130" s="127"/>
      <c r="Y130" s="127"/>
      <c r="Z130" s="127"/>
      <c r="AA130" s="127"/>
      <c r="AB130" s="127"/>
      <c r="AC130" s="127"/>
      <c r="AD130" s="127"/>
      <c r="AE130" s="127"/>
      <c r="AF130" s="127"/>
      <c r="AG130" s="127"/>
      <c r="AH130" s="127"/>
      <c r="AI130" s="127"/>
      <c r="AJ130" s="127"/>
      <c r="AK130" s="127"/>
      <c r="AL130" s="127"/>
      <c r="AM130" s="127"/>
    </row>
    <row r="131" spans="1:39" s="75" customFormat="1" ht="15" customHeight="1" x14ac:dyDescent="0.25">
      <c r="A131" s="113"/>
      <c r="B131" s="143"/>
      <c r="C131" s="113"/>
      <c r="D131" s="113"/>
      <c r="E131" s="80"/>
      <c r="F131" s="80"/>
      <c r="G131" s="113"/>
      <c r="H131" s="113"/>
      <c r="I131" s="113"/>
      <c r="J131" s="113"/>
      <c r="K131" s="113"/>
      <c r="L131" s="113"/>
      <c r="M131" s="113"/>
      <c r="N131" s="113"/>
      <c r="O131" s="113"/>
      <c r="P131" s="113"/>
      <c r="Q131" s="113"/>
      <c r="R131" s="113"/>
      <c r="S131" s="113"/>
      <c r="T131" s="127"/>
      <c r="U131" s="127"/>
      <c r="V131" s="127"/>
      <c r="W131" s="127"/>
      <c r="X131" s="127"/>
      <c r="Y131" s="127"/>
      <c r="Z131" s="127"/>
      <c r="AA131" s="127"/>
      <c r="AB131" s="127"/>
      <c r="AC131" s="127"/>
      <c r="AD131" s="127"/>
      <c r="AE131" s="127"/>
      <c r="AF131" s="127"/>
      <c r="AG131" s="127"/>
      <c r="AH131" s="127"/>
      <c r="AI131" s="127"/>
      <c r="AJ131" s="127"/>
      <c r="AK131" s="127"/>
      <c r="AL131" s="127"/>
      <c r="AM131" s="127"/>
    </row>
    <row r="132" spans="1:39" s="75" customFormat="1" ht="15" customHeight="1" x14ac:dyDescent="0.25">
      <c r="A132" s="113"/>
      <c r="B132" s="143"/>
      <c r="C132" s="113"/>
      <c r="D132" s="113"/>
      <c r="E132" s="80"/>
      <c r="F132" s="80"/>
      <c r="G132" s="113"/>
      <c r="H132" s="113"/>
      <c r="I132" s="113"/>
      <c r="J132" s="113"/>
      <c r="K132" s="113"/>
      <c r="L132" s="113"/>
      <c r="M132" s="113"/>
      <c r="N132" s="113"/>
      <c r="O132" s="113"/>
      <c r="P132" s="113"/>
      <c r="Q132" s="113"/>
      <c r="R132" s="113"/>
      <c r="S132" s="113"/>
      <c r="T132" s="127"/>
      <c r="U132" s="127"/>
      <c r="V132" s="127"/>
      <c r="W132" s="127"/>
      <c r="X132" s="127"/>
      <c r="Y132" s="127"/>
      <c r="Z132" s="127"/>
      <c r="AA132" s="127"/>
      <c r="AB132" s="127"/>
      <c r="AC132" s="127"/>
      <c r="AD132" s="127"/>
      <c r="AE132" s="127"/>
      <c r="AF132" s="127"/>
      <c r="AG132" s="127"/>
      <c r="AH132" s="127"/>
      <c r="AI132" s="127"/>
      <c r="AJ132" s="127"/>
      <c r="AK132" s="127"/>
      <c r="AL132" s="127"/>
      <c r="AM132" s="127"/>
    </row>
    <row r="133" spans="1:39" s="75" customFormat="1" ht="15" customHeight="1" x14ac:dyDescent="0.3">
      <c r="A133" s="159"/>
      <c r="B133" s="143"/>
      <c r="C133" s="113"/>
      <c r="D133" s="113"/>
      <c r="E133" s="80"/>
      <c r="F133" s="80"/>
      <c r="G133" s="113"/>
      <c r="H133" s="113"/>
      <c r="I133" s="113"/>
      <c r="J133" s="113"/>
      <c r="K133" s="113"/>
      <c r="L133" s="113"/>
      <c r="M133" s="113"/>
      <c r="N133" s="113"/>
      <c r="O133" s="113"/>
      <c r="P133" s="113"/>
      <c r="Q133" s="113"/>
      <c r="R133" s="113"/>
      <c r="S133" s="113"/>
      <c r="T133" s="127"/>
      <c r="U133" s="127"/>
      <c r="V133" s="127"/>
      <c r="W133" s="127"/>
      <c r="X133" s="127"/>
      <c r="Y133" s="127"/>
      <c r="Z133" s="127"/>
      <c r="AA133" s="127"/>
      <c r="AB133" s="127"/>
      <c r="AC133" s="127"/>
      <c r="AD133" s="127"/>
      <c r="AE133" s="127"/>
      <c r="AF133" s="127"/>
      <c r="AG133" s="127"/>
      <c r="AH133" s="127"/>
      <c r="AI133" s="127"/>
      <c r="AJ133" s="127"/>
      <c r="AK133" s="127"/>
      <c r="AL133" s="127"/>
      <c r="AM133" s="127"/>
    </row>
    <row r="134" spans="1:39" s="75" customFormat="1" ht="15" customHeight="1" x14ac:dyDescent="0.25">
      <c r="A134" s="113"/>
      <c r="B134" s="143"/>
      <c r="C134" s="113"/>
      <c r="D134" s="113"/>
      <c r="E134" s="80"/>
      <c r="F134" s="80"/>
      <c r="G134" s="113"/>
      <c r="H134" s="113"/>
      <c r="I134" s="113"/>
      <c r="J134" s="113"/>
      <c r="K134" s="113"/>
      <c r="L134" s="113"/>
      <c r="M134" s="113"/>
      <c r="N134" s="113"/>
      <c r="O134" s="113"/>
      <c r="P134" s="113"/>
      <c r="Q134" s="113"/>
      <c r="R134" s="113"/>
      <c r="S134" s="113"/>
      <c r="T134" s="127"/>
      <c r="U134" s="127"/>
      <c r="V134" s="127"/>
      <c r="W134" s="127"/>
      <c r="X134" s="127"/>
      <c r="Y134" s="127"/>
      <c r="Z134" s="127"/>
      <c r="AA134" s="127"/>
      <c r="AB134" s="127"/>
      <c r="AC134" s="127"/>
      <c r="AD134" s="127"/>
      <c r="AE134" s="127"/>
      <c r="AF134" s="127"/>
      <c r="AG134" s="127"/>
      <c r="AH134" s="127"/>
      <c r="AI134" s="127"/>
      <c r="AJ134" s="127"/>
      <c r="AK134" s="127"/>
      <c r="AL134" s="127"/>
      <c r="AM134" s="127"/>
    </row>
    <row r="135" spans="1:39" s="75" customFormat="1" ht="15" customHeight="1" x14ac:dyDescent="0.25">
      <c r="A135" s="113"/>
      <c r="B135" s="143"/>
      <c r="C135" s="113"/>
      <c r="D135" s="113"/>
      <c r="E135" s="80"/>
      <c r="F135" s="80"/>
      <c r="G135" s="113"/>
      <c r="H135" s="113"/>
      <c r="I135" s="113"/>
      <c r="J135" s="113"/>
      <c r="K135" s="113"/>
      <c r="L135" s="113"/>
      <c r="M135" s="113"/>
      <c r="N135" s="113"/>
      <c r="O135" s="113"/>
      <c r="P135" s="113"/>
      <c r="Q135" s="113"/>
      <c r="R135" s="113"/>
      <c r="S135" s="113"/>
      <c r="T135" s="127"/>
      <c r="U135" s="127"/>
      <c r="V135" s="127"/>
      <c r="W135" s="127"/>
      <c r="X135" s="127"/>
      <c r="Y135" s="127"/>
      <c r="Z135" s="127"/>
      <c r="AA135" s="127"/>
      <c r="AB135" s="127"/>
      <c r="AC135" s="127"/>
      <c r="AD135" s="127"/>
      <c r="AE135" s="127"/>
      <c r="AF135" s="127"/>
      <c r="AG135" s="127"/>
      <c r="AH135" s="127"/>
      <c r="AI135" s="127"/>
      <c r="AJ135" s="127"/>
      <c r="AK135" s="127"/>
      <c r="AL135" s="127"/>
      <c r="AM135" s="127"/>
    </row>
    <row r="136" spans="1:39" s="75" customFormat="1" ht="15" customHeight="1" x14ac:dyDescent="0.25">
      <c r="A136" s="113"/>
      <c r="B136" s="143"/>
      <c r="C136" s="113"/>
      <c r="D136" s="113"/>
      <c r="E136" s="80"/>
      <c r="F136" s="80"/>
      <c r="G136" s="113"/>
      <c r="H136" s="113"/>
      <c r="I136" s="113"/>
      <c r="J136" s="113"/>
      <c r="K136" s="113"/>
      <c r="L136" s="113"/>
      <c r="M136" s="113"/>
      <c r="N136" s="113"/>
      <c r="O136" s="113"/>
      <c r="P136" s="113"/>
      <c r="Q136" s="113"/>
      <c r="R136" s="113"/>
      <c r="S136" s="113"/>
      <c r="T136" s="127"/>
      <c r="U136" s="127"/>
      <c r="V136" s="127"/>
      <c r="W136" s="127"/>
      <c r="X136" s="127"/>
      <c r="Y136" s="127"/>
      <c r="Z136" s="127"/>
      <c r="AA136" s="127"/>
      <c r="AB136" s="127"/>
      <c r="AC136" s="127"/>
      <c r="AD136" s="127"/>
      <c r="AE136" s="127"/>
      <c r="AF136" s="127"/>
      <c r="AG136" s="127"/>
      <c r="AH136" s="127"/>
      <c r="AI136" s="127"/>
      <c r="AJ136" s="127"/>
      <c r="AK136" s="127"/>
      <c r="AL136" s="127"/>
      <c r="AM136" s="127"/>
    </row>
    <row r="137" spans="1:39" s="75" customFormat="1" ht="15" customHeight="1" x14ac:dyDescent="0.25">
      <c r="A137" s="113"/>
      <c r="B137" s="143"/>
      <c r="C137" s="113"/>
      <c r="D137" s="113"/>
      <c r="E137" s="80"/>
      <c r="F137" s="80"/>
      <c r="G137" s="113"/>
      <c r="H137" s="113"/>
      <c r="I137" s="113"/>
      <c r="J137" s="113"/>
      <c r="K137" s="113"/>
      <c r="L137" s="113"/>
      <c r="M137" s="113"/>
      <c r="N137" s="113"/>
      <c r="O137" s="113"/>
      <c r="P137" s="113"/>
      <c r="Q137" s="113"/>
      <c r="R137" s="113"/>
      <c r="S137" s="113"/>
      <c r="T137" s="127"/>
      <c r="U137" s="127"/>
      <c r="V137" s="127"/>
      <c r="W137" s="127"/>
      <c r="X137" s="127"/>
      <c r="Y137" s="127"/>
      <c r="Z137" s="127"/>
      <c r="AA137" s="127"/>
      <c r="AB137" s="127"/>
      <c r="AC137" s="127"/>
      <c r="AD137" s="127"/>
      <c r="AE137" s="127"/>
      <c r="AF137" s="127"/>
      <c r="AG137" s="127"/>
      <c r="AH137" s="127"/>
      <c r="AI137" s="127"/>
      <c r="AJ137" s="127"/>
      <c r="AK137" s="127"/>
      <c r="AL137" s="127"/>
      <c r="AM137" s="127"/>
    </row>
    <row r="138" spans="1:39" s="75" customFormat="1" ht="15" customHeight="1" x14ac:dyDescent="0.25">
      <c r="A138" s="113"/>
      <c r="B138" s="143"/>
      <c r="C138" s="113"/>
      <c r="D138" s="113"/>
      <c r="E138" s="80"/>
      <c r="F138" s="80"/>
      <c r="G138" s="113"/>
      <c r="H138" s="113"/>
      <c r="I138" s="113"/>
      <c r="J138" s="113"/>
      <c r="K138" s="113"/>
      <c r="L138" s="113"/>
      <c r="M138" s="113"/>
      <c r="N138" s="113"/>
      <c r="O138" s="113"/>
      <c r="P138" s="113"/>
      <c r="Q138" s="113"/>
      <c r="R138" s="113"/>
      <c r="S138" s="113"/>
      <c r="T138" s="127"/>
      <c r="U138" s="127"/>
      <c r="V138" s="127"/>
      <c r="W138" s="127"/>
      <c r="X138" s="127"/>
      <c r="Y138" s="127"/>
      <c r="Z138" s="127"/>
      <c r="AA138" s="127"/>
      <c r="AB138" s="127"/>
      <c r="AC138" s="127"/>
      <c r="AD138" s="127"/>
      <c r="AE138" s="127"/>
      <c r="AF138" s="127"/>
      <c r="AG138" s="127"/>
      <c r="AH138" s="127"/>
      <c r="AI138" s="127"/>
      <c r="AJ138" s="127"/>
      <c r="AK138" s="127"/>
      <c r="AL138" s="127"/>
      <c r="AM138" s="127"/>
    </row>
    <row r="139" spans="1:39" s="75" customFormat="1" ht="15" customHeight="1" x14ac:dyDescent="0.25">
      <c r="A139" s="113"/>
      <c r="B139" s="143"/>
      <c r="C139" s="113"/>
      <c r="D139" s="113"/>
      <c r="E139" s="80"/>
      <c r="F139" s="80"/>
      <c r="G139" s="113"/>
      <c r="H139" s="113"/>
      <c r="I139" s="113"/>
      <c r="J139" s="113"/>
      <c r="K139" s="113"/>
      <c r="L139" s="113"/>
      <c r="M139" s="113"/>
      <c r="N139" s="113"/>
      <c r="O139" s="113"/>
      <c r="P139" s="113"/>
      <c r="Q139" s="113"/>
      <c r="R139" s="113"/>
      <c r="S139" s="113"/>
      <c r="T139" s="127"/>
      <c r="U139" s="127"/>
      <c r="V139" s="127"/>
      <c r="W139" s="127"/>
      <c r="X139" s="127"/>
      <c r="Y139" s="127"/>
      <c r="Z139" s="127"/>
      <c r="AA139" s="127"/>
      <c r="AB139" s="127"/>
      <c r="AC139" s="127"/>
      <c r="AD139" s="127"/>
      <c r="AE139" s="127"/>
      <c r="AF139" s="127"/>
      <c r="AG139" s="127"/>
      <c r="AH139" s="127"/>
      <c r="AI139" s="127"/>
      <c r="AJ139" s="127"/>
      <c r="AK139" s="127"/>
      <c r="AL139" s="127"/>
      <c r="AM139" s="127"/>
    </row>
    <row r="140" spans="1:39" s="75" customFormat="1" ht="15" customHeight="1" x14ac:dyDescent="0.25">
      <c r="A140" s="113"/>
      <c r="B140" s="143"/>
      <c r="C140" s="113"/>
      <c r="D140" s="113"/>
      <c r="E140" s="80"/>
      <c r="F140" s="80"/>
      <c r="G140" s="113"/>
      <c r="H140" s="113"/>
      <c r="I140" s="113"/>
      <c r="J140" s="113"/>
      <c r="K140" s="113"/>
      <c r="L140" s="113"/>
      <c r="M140" s="113"/>
      <c r="N140" s="113"/>
      <c r="O140" s="113"/>
      <c r="P140" s="113"/>
      <c r="Q140" s="113"/>
      <c r="R140" s="113"/>
      <c r="S140" s="113"/>
      <c r="T140" s="127"/>
      <c r="U140" s="127"/>
      <c r="V140" s="127"/>
      <c r="W140" s="127"/>
      <c r="X140" s="127"/>
      <c r="Y140" s="127"/>
      <c r="Z140" s="127"/>
      <c r="AA140" s="127"/>
      <c r="AB140" s="127"/>
      <c r="AC140" s="127"/>
      <c r="AD140" s="127"/>
      <c r="AE140" s="127"/>
      <c r="AF140" s="127"/>
      <c r="AG140" s="127"/>
      <c r="AH140" s="127"/>
      <c r="AI140" s="127"/>
      <c r="AJ140" s="127"/>
      <c r="AK140" s="127"/>
      <c r="AL140" s="127"/>
      <c r="AM140" s="127"/>
    </row>
    <row r="141" spans="1:39" s="75" customFormat="1" ht="15" customHeight="1" x14ac:dyDescent="0.25">
      <c r="A141" s="113"/>
      <c r="B141" s="143"/>
      <c r="C141" s="113"/>
      <c r="D141" s="113"/>
      <c r="E141" s="113"/>
      <c r="F141" s="113"/>
      <c r="G141" s="113"/>
      <c r="H141" s="113"/>
      <c r="I141" s="113"/>
      <c r="J141" s="113"/>
      <c r="K141" s="113"/>
      <c r="L141" s="113"/>
      <c r="M141" s="113"/>
      <c r="N141" s="113"/>
      <c r="O141" s="113"/>
      <c r="P141" s="113"/>
      <c r="Q141" s="113"/>
      <c r="R141" s="113"/>
      <c r="S141" s="113"/>
      <c r="T141" s="127"/>
      <c r="U141" s="127"/>
      <c r="V141" s="127"/>
      <c r="W141" s="127"/>
      <c r="X141" s="127"/>
      <c r="Y141" s="127"/>
      <c r="Z141" s="127"/>
      <c r="AA141" s="127"/>
      <c r="AB141" s="127"/>
      <c r="AC141" s="127"/>
      <c r="AD141" s="127"/>
      <c r="AE141" s="127"/>
      <c r="AF141" s="127"/>
      <c r="AG141" s="127"/>
      <c r="AH141" s="127"/>
      <c r="AI141" s="127"/>
      <c r="AJ141" s="127"/>
      <c r="AK141" s="127"/>
      <c r="AL141" s="127"/>
      <c r="AM141" s="127"/>
    </row>
    <row r="142" spans="1:39" s="75" customFormat="1" ht="15" customHeight="1" x14ac:dyDescent="0.25">
      <c r="A142" s="113"/>
      <c r="B142" s="143"/>
      <c r="C142" s="113"/>
      <c r="D142" s="113"/>
      <c r="E142" s="113"/>
      <c r="F142" s="113"/>
      <c r="G142" s="113"/>
      <c r="H142" s="113"/>
      <c r="I142" s="113"/>
      <c r="J142" s="113"/>
      <c r="K142" s="113"/>
      <c r="L142" s="113"/>
      <c r="M142" s="113"/>
      <c r="N142" s="113"/>
      <c r="O142" s="113"/>
      <c r="P142" s="113"/>
      <c r="Q142" s="113"/>
      <c r="R142" s="113"/>
      <c r="S142" s="113"/>
      <c r="T142" s="127"/>
      <c r="U142" s="127"/>
      <c r="V142" s="127"/>
      <c r="W142" s="127"/>
      <c r="X142" s="127"/>
      <c r="Y142" s="127"/>
      <c r="Z142" s="127"/>
      <c r="AA142" s="127"/>
      <c r="AB142" s="127"/>
      <c r="AC142" s="127"/>
      <c r="AD142" s="127"/>
      <c r="AE142" s="127"/>
      <c r="AF142" s="127"/>
      <c r="AG142" s="127"/>
      <c r="AH142" s="127"/>
      <c r="AI142" s="127"/>
      <c r="AJ142" s="127"/>
      <c r="AK142" s="127"/>
      <c r="AL142" s="127"/>
      <c r="AM142" s="127"/>
    </row>
    <row r="143" spans="1:39" s="75" customFormat="1" ht="15" customHeight="1" x14ac:dyDescent="0.25">
      <c r="A143" s="113"/>
      <c r="B143" s="143"/>
      <c r="C143" s="113"/>
      <c r="D143" s="113"/>
      <c r="E143" s="113"/>
      <c r="F143" s="113"/>
      <c r="G143" s="113"/>
      <c r="H143" s="113"/>
      <c r="I143" s="113"/>
      <c r="J143" s="113"/>
      <c r="K143" s="113"/>
      <c r="L143" s="113"/>
      <c r="M143" s="113"/>
      <c r="N143" s="113"/>
      <c r="O143" s="113"/>
      <c r="P143" s="113"/>
      <c r="Q143" s="113"/>
      <c r="R143" s="113"/>
      <c r="S143" s="113"/>
      <c r="T143" s="127"/>
      <c r="U143" s="127"/>
      <c r="V143" s="127"/>
      <c r="W143" s="127"/>
      <c r="X143" s="127"/>
      <c r="Y143" s="127"/>
      <c r="Z143" s="127"/>
      <c r="AA143" s="127"/>
      <c r="AB143" s="127"/>
      <c r="AC143" s="127"/>
      <c r="AD143" s="127"/>
      <c r="AE143" s="127"/>
      <c r="AF143" s="127"/>
      <c r="AG143" s="127"/>
      <c r="AH143" s="127"/>
      <c r="AI143" s="127"/>
      <c r="AJ143" s="127"/>
      <c r="AK143" s="127"/>
      <c r="AL143" s="127"/>
      <c r="AM143" s="127"/>
    </row>
    <row r="144" spans="1:39" s="75" customFormat="1" ht="15" customHeight="1" x14ac:dyDescent="0.25">
      <c r="A144" s="113"/>
      <c r="B144" s="143"/>
      <c r="C144" s="113"/>
      <c r="D144" s="113"/>
      <c r="E144" s="113"/>
      <c r="F144" s="113"/>
      <c r="G144" s="113"/>
      <c r="H144" s="113"/>
      <c r="I144" s="113"/>
      <c r="J144" s="113"/>
      <c r="K144" s="113"/>
      <c r="L144" s="113"/>
      <c r="M144" s="113"/>
      <c r="N144" s="113"/>
      <c r="O144" s="113"/>
      <c r="P144" s="113"/>
      <c r="Q144" s="113"/>
      <c r="R144" s="113"/>
      <c r="S144" s="113"/>
      <c r="T144" s="127"/>
      <c r="U144" s="127"/>
      <c r="V144" s="127"/>
      <c r="W144" s="127"/>
      <c r="X144" s="127"/>
      <c r="Y144" s="127"/>
      <c r="Z144" s="127"/>
      <c r="AA144" s="127"/>
      <c r="AB144" s="127"/>
      <c r="AC144" s="127"/>
      <c r="AD144" s="127"/>
      <c r="AE144" s="127"/>
      <c r="AF144" s="127"/>
      <c r="AG144" s="127"/>
      <c r="AH144" s="127"/>
      <c r="AI144" s="127"/>
      <c r="AJ144" s="127"/>
      <c r="AK144" s="127"/>
      <c r="AL144" s="127"/>
      <c r="AM144" s="127"/>
    </row>
    <row r="145" spans="1:39" s="75" customFormat="1" ht="15" customHeight="1" x14ac:dyDescent="0.25">
      <c r="A145" s="113"/>
      <c r="B145" s="143"/>
      <c r="C145" s="113"/>
      <c r="D145" s="113"/>
      <c r="E145" s="113"/>
      <c r="F145" s="113"/>
      <c r="G145" s="113"/>
      <c r="H145" s="113"/>
      <c r="I145" s="113"/>
      <c r="J145" s="113"/>
      <c r="K145" s="113"/>
      <c r="L145" s="113"/>
      <c r="M145" s="113"/>
      <c r="N145" s="113"/>
      <c r="O145" s="113"/>
      <c r="P145" s="113"/>
      <c r="Q145" s="113"/>
      <c r="R145" s="113"/>
      <c r="S145" s="113"/>
      <c r="T145" s="127"/>
      <c r="U145" s="127"/>
      <c r="V145" s="127"/>
      <c r="W145" s="127"/>
      <c r="X145" s="127"/>
      <c r="Y145" s="127"/>
      <c r="Z145" s="127"/>
      <c r="AA145" s="127"/>
      <c r="AB145" s="127"/>
      <c r="AC145" s="127"/>
      <c r="AD145" s="127"/>
      <c r="AE145" s="127"/>
      <c r="AF145" s="127"/>
      <c r="AG145" s="127"/>
      <c r="AH145" s="127"/>
      <c r="AI145" s="127"/>
      <c r="AJ145" s="127"/>
      <c r="AK145" s="127"/>
      <c r="AL145" s="127"/>
      <c r="AM145" s="127"/>
    </row>
    <row r="146" spans="1:39" s="75" customFormat="1" ht="15" customHeight="1" x14ac:dyDescent="0.25">
      <c r="A146" s="113"/>
      <c r="B146" s="143"/>
      <c r="C146" s="113"/>
      <c r="D146" s="113"/>
      <c r="E146" s="113"/>
      <c r="F146" s="113"/>
      <c r="G146" s="113"/>
      <c r="H146" s="113"/>
      <c r="I146" s="113"/>
      <c r="J146" s="113"/>
      <c r="K146" s="113"/>
      <c r="L146" s="113"/>
      <c r="M146" s="113"/>
      <c r="N146" s="113"/>
      <c r="O146" s="113"/>
      <c r="P146" s="113"/>
      <c r="Q146" s="113"/>
      <c r="R146" s="113"/>
      <c r="S146" s="113"/>
      <c r="T146" s="127"/>
      <c r="U146" s="127"/>
      <c r="V146" s="127"/>
      <c r="W146" s="127"/>
      <c r="X146" s="127"/>
      <c r="Y146" s="127"/>
      <c r="Z146" s="127"/>
      <c r="AA146" s="127"/>
      <c r="AB146" s="127"/>
      <c r="AC146" s="127"/>
      <c r="AD146" s="127"/>
      <c r="AE146" s="127"/>
      <c r="AF146" s="127"/>
      <c r="AG146" s="127"/>
      <c r="AH146" s="127"/>
      <c r="AI146" s="127"/>
      <c r="AJ146" s="127"/>
      <c r="AK146" s="127"/>
      <c r="AL146" s="127"/>
      <c r="AM146" s="127"/>
    </row>
    <row r="147" spans="1:39" s="75" customFormat="1" ht="15" customHeight="1" x14ac:dyDescent="0.25">
      <c r="A147" s="113"/>
      <c r="B147" s="143"/>
      <c r="C147" s="113"/>
      <c r="D147" s="113"/>
      <c r="E147" s="113"/>
      <c r="F147" s="113"/>
      <c r="G147" s="113"/>
      <c r="H147" s="113"/>
      <c r="I147" s="113"/>
      <c r="J147" s="113"/>
      <c r="K147" s="113"/>
      <c r="L147" s="113"/>
      <c r="M147" s="113"/>
      <c r="N147" s="113"/>
      <c r="O147" s="113"/>
      <c r="P147" s="113"/>
      <c r="Q147" s="113"/>
      <c r="R147" s="113"/>
      <c r="S147" s="113"/>
      <c r="T147" s="127"/>
      <c r="U147" s="127"/>
      <c r="V147" s="127"/>
      <c r="W147" s="127"/>
      <c r="X147" s="127"/>
      <c r="Y147" s="127"/>
      <c r="Z147" s="127"/>
      <c r="AA147" s="127"/>
      <c r="AB147" s="127"/>
      <c r="AC147" s="127"/>
      <c r="AD147" s="127"/>
      <c r="AE147" s="127"/>
      <c r="AF147" s="127"/>
      <c r="AG147" s="127"/>
      <c r="AH147" s="127"/>
      <c r="AI147" s="127"/>
      <c r="AJ147" s="127"/>
      <c r="AK147" s="127"/>
      <c r="AL147" s="127"/>
      <c r="AM147" s="127"/>
    </row>
    <row r="148" spans="1:39" s="75" customFormat="1" ht="15" customHeight="1" x14ac:dyDescent="0.25">
      <c r="A148" s="113"/>
      <c r="B148" s="143"/>
      <c r="C148" s="113"/>
      <c r="D148" s="113"/>
      <c r="E148" s="113"/>
      <c r="F148" s="113"/>
      <c r="G148" s="113"/>
      <c r="H148" s="113"/>
      <c r="I148" s="113"/>
      <c r="J148" s="113"/>
      <c r="K148" s="113"/>
      <c r="L148" s="113"/>
      <c r="M148" s="113"/>
      <c r="N148" s="113"/>
      <c r="O148" s="113"/>
      <c r="P148" s="113"/>
      <c r="Q148" s="113"/>
      <c r="R148" s="113"/>
      <c r="S148" s="113"/>
      <c r="T148" s="127"/>
      <c r="U148" s="127"/>
      <c r="V148" s="127"/>
      <c r="W148" s="127"/>
      <c r="X148" s="127"/>
      <c r="Y148" s="127"/>
      <c r="Z148" s="127"/>
      <c r="AA148" s="127"/>
      <c r="AB148" s="127"/>
      <c r="AC148" s="127"/>
      <c r="AD148" s="127"/>
      <c r="AE148" s="127"/>
      <c r="AF148" s="127"/>
      <c r="AG148" s="127"/>
      <c r="AH148" s="127"/>
      <c r="AI148" s="127"/>
      <c r="AJ148" s="127"/>
      <c r="AK148" s="127"/>
      <c r="AL148" s="127"/>
      <c r="AM148" s="127"/>
    </row>
    <row r="149" spans="1:39" s="75" customFormat="1" ht="15" customHeight="1" x14ac:dyDescent="0.25">
      <c r="A149" s="113"/>
      <c r="B149" s="143"/>
      <c r="C149" s="113"/>
      <c r="D149" s="113"/>
      <c r="E149" s="113"/>
      <c r="F149" s="113"/>
      <c r="G149" s="113"/>
      <c r="H149" s="113"/>
      <c r="I149" s="113"/>
      <c r="J149" s="113"/>
      <c r="K149" s="113"/>
      <c r="L149" s="113"/>
      <c r="M149" s="113"/>
      <c r="N149" s="113"/>
      <c r="O149" s="113"/>
      <c r="P149" s="113"/>
      <c r="Q149" s="113"/>
      <c r="R149" s="113"/>
      <c r="S149" s="113"/>
      <c r="T149" s="127"/>
      <c r="U149" s="127"/>
      <c r="V149" s="127"/>
      <c r="W149" s="127"/>
      <c r="X149" s="127"/>
      <c r="Y149" s="127"/>
      <c r="Z149" s="127"/>
      <c r="AA149" s="127"/>
      <c r="AB149" s="127"/>
      <c r="AC149" s="127"/>
      <c r="AD149" s="127"/>
      <c r="AE149" s="127"/>
      <c r="AF149" s="127"/>
      <c r="AG149" s="127"/>
      <c r="AH149" s="127"/>
      <c r="AI149" s="127"/>
      <c r="AJ149" s="127"/>
      <c r="AK149" s="127"/>
      <c r="AL149" s="127"/>
      <c r="AM149" s="127"/>
    </row>
    <row r="150" spans="1:39" s="75" customFormat="1" ht="15" customHeight="1" x14ac:dyDescent="0.25">
      <c r="A150" s="113"/>
      <c r="B150" s="143"/>
      <c r="C150" s="113"/>
      <c r="D150" s="113"/>
      <c r="E150" s="113"/>
      <c r="F150" s="113"/>
      <c r="G150" s="113"/>
      <c r="H150" s="113"/>
      <c r="I150" s="113"/>
      <c r="J150" s="113"/>
      <c r="K150" s="113"/>
      <c r="L150" s="113"/>
      <c r="M150" s="113"/>
      <c r="N150" s="113"/>
      <c r="O150" s="113"/>
      <c r="P150" s="113"/>
      <c r="Q150" s="113"/>
      <c r="R150" s="113"/>
      <c r="S150" s="113"/>
      <c r="T150" s="127"/>
      <c r="U150" s="127"/>
      <c r="V150" s="127"/>
      <c r="W150" s="127"/>
      <c r="X150" s="127"/>
      <c r="Y150" s="127"/>
      <c r="Z150" s="127"/>
      <c r="AA150" s="127"/>
      <c r="AB150" s="127"/>
      <c r="AC150" s="127"/>
      <c r="AD150" s="127"/>
      <c r="AE150" s="127"/>
      <c r="AF150" s="127"/>
      <c r="AG150" s="127"/>
      <c r="AH150" s="127"/>
      <c r="AI150" s="127"/>
      <c r="AJ150" s="127"/>
      <c r="AK150" s="127"/>
      <c r="AL150" s="127"/>
      <c r="AM150" s="127"/>
    </row>
    <row r="151" spans="1:39" s="75" customFormat="1" ht="15" customHeight="1" x14ac:dyDescent="0.25">
      <c r="A151" s="113"/>
      <c r="B151" s="143"/>
      <c r="C151" s="113"/>
      <c r="D151" s="113"/>
      <c r="E151" s="113"/>
      <c r="F151" s="113"/>
      <c r="G151" s="113"/>
      <c r="H151" s="113"/>
      <c r="I151" s="113"/>
      <c r="J151" s="113"/>
      <c r="K151" s="113"/>
      <c r="L151" s="113"/>
      <c r="M151" s="113"/>
      <c r="N151" s="113"/>
      <c r="O151" s="113"/>
      <c r="P151" s="113"/>
      <c r="Q151" s="113"/>
      <c r="R151" s="113"/>
      <c r="S151" s="113"/>
      <c r="T151" s="127"/>
      <c r="U151" s="127"/>
      <c r="V151" s="127"/>
      <c r="W151" s="127"/>
      <c r="X151" s="127"/>
      <c r="Y151" s="127"/>
      <c r="Z151" s="127"/>
      <c r="AA151" s="127"/>
      <c r="AB151" s="127"/>
      <c r="AC151" s="127"/>
      <c r="AD151" s="127"/>
      <c r="AE151" s="127"/>
      <c r="AF151" s="127"/>
      <c r="AG151" s="127"/>
      <c r="AH151" s="127"/>
      <c r="AI151" s="127"/>
      <c r="AJ151" s="127"/>
      <c r="AK151" s="127"/>
      <c r="AL151" s="127"/>
      <c r="AM151" s="127"/>
    </row>
    <row r="152" spans="1:39" s="75" customFormat="1" ht="15" customHeight="1" x14ac:dyDescent="0.25">
      <c r="A152" s="113"/>
      <c r="B152" s="143"/>
      <c r="C152" s="113"/>
      <c r="D152" s="113"/>
      <c r="E152" s="113"/>
      <c r="F152" s="113"/>
      <c r="G152" s="113"/>
      <c r="H152" s="113"/>
      <c r="I152" s="113"/>
      <c r="J152" s="113"/>
      <c r="K152" s="113"/>
      <c r="L152" s="113"/>
      <c r="M152" s="113"/>
      <c r="N152" s="113"/>
      <c r="O152" s="113"/>
      <c r="P152" s="113"/>
      <c r="Q152" s="113"/>
      <c r="R152" s="113"/>
      <c r="S152" s="113"/>
      <c r="T152" s="127"/>
      <c r="U152" s="127"/>
      <c r="V152" s="127"/>
      <c r="W152" s="127"/>
      <c r="X152" s="127"/>
      <c r="Y152" s="127"/>
      <c r="Z152" s="127"/>
      <c r="AA152" s="127"/>
      <c r="AB152" s="127"/>
      <c r="AC152" s="127"/>
      <c r="AD152" s="127"/>
      <c r="AE152" s="127"/>
      <c r="AF152" s="127"/>
      <c r="AG152" s="127"/>
      <c r="AH152" s="127"/>
      <c r="AI152" s="127"/>
      <c r="AJ152" s="127"/>
      <c r="AK152" s="127"/>
      <c r="AL152" s="127"/>
      <c r="AM152" s="127"/>
    </row>
    <row r="153" spans="1:39" s="75" customFormat="1" ht="15" customHeight="1" x14ac:dyDescent="0.25">
      <c r="A153" s="113"/>
      <c r="B153" s="143"/>
      <c r="C153" s="113"/>
      <c r="D153" s="113"/>
      <c r="E153" s="113"/>
      <c r="F153" s="113"/>
      <c r="G153" s="113"/>
      <c r="H153" s="113"/>
      <c r="I153" s="113"/>
      <c r="J153" s="113"/>
      <c r="K153" s="113"/>
      <c r="L153" s="113"/>
      <c r="M153" s="113"/>
      <c r="N153" s="113"/>
      <c r="O153" s="113"/>
      <c r="P153" s="113"/>
      <c r="Q153" s="113"/>
      <c r="R153" s="113"/>
      <c r="S153" s="113"/>
      <c r="T153" s="127"/>
      <c r="U153" s="127"/>
      <c r="V153" s="127"/>
      <c r="W153" s="127"/>
      <c r="X153" s="127"/>
      <c r="Y153" s="127"/>
      <c r="Z153" s="127"/>
      <c r="AA153" s="127"/>
      <c r="AB153" s="127"/>
      <c r="AC153" s="127"/>
      <c r="AD153" s="127"/>
      <c r="AE153" s="127"/>
      <c r="AF153" s="127"/>
      <c r="AG153" s="127"/>
      <c r="AH153" s="127"/>
      <c r="AI153" s="127"/>
      <c r="AJ153" s="127"/>
      <c r="AK153" s="127"/>
      <c r="AL153" s="127"/>
      <c r="AM153" s="127"/>
    </row>
    <row r="154" spans="1:39" s="75" customFormat="1" ht="15" customHeight="1" x14ac:dyDescent="0.25">
      <c r="A154" s="113"/>
      <c r="B154" s="143"/>
      <c r="C154" s="113"/>
      <c r="D154" s="113"/>
      <c r="E154" s="113"/>
      <c r="F154" s="113"/>
      <c r="G154" s="113"/>
      <c r="H154" s="113"/>
      <c r="I154" s="113"/>
      <c r="J154" s="113"/>
      <c r="K154" s="113"/>
      <c r="L154" s="113"/>
      <c r="M154" s="113"/>
      <c r="N154" s="113"/>
      <c r="O154" s="113"/>
      <c r="P154" s="113"/>
      <c r="Q154" s="113"/>
      <c r="R154" s="113"/>
      <c r="S154" s="113"/>
      <c r="T154" s="127"/>
      <c r="U154" s="127"/>
      <c r="V154" s="127"/>
      <c r="W154" s="127"/>
      <c r="X154" s="127"/>
      <c r="Y154" s="127"/>
      <c r="Z154" s="127"/>
      <c r="AA154" s="127"/>
      <c r="AB154" s="127"/>
      <c r="AC154" s="127"/>
      <c r="AD154" s="127"/>
      <c r="AE154" s="127"/>
      <c r="AF154" s="127"/>
      <c r="AG154" s="127"/>
      <c r="AH154" s="127"/>
      <c r="AI154" s="127"/>
      <c r="AJ154" s="127"/>
      <c r="AK154" s="127"/>
      <c r="AL154" s="127"/>
      <c r="AM154" s="127"/>
    </row>
    <row r="155" spans="1:39" s="75" customFormat="1" ht="15" customHeight="1" x14ac:dyDescent="0.25">
      <c r="A155" s="113"/>
      <c r="B155" s="143"/>
      <c r="C155" s="113"/>
      <c r="D155" s="113"/>
      <c r="E155" s="113"/>
      <c r="F155" s="113"/>
      <c r="G155" s="113"/>
      <c r="H155" s="113"/>
      <c r="I155" s="113"/>
      <c r="J155" s="113"/>
      <c r="K155" s="113"/>
      <c r="L155" s="113"/>
      <c r="M155" s="113"/>
      <c r="N155" s="113"/>
      <c r="O155" s="113"/>
      <c r="P155" s="113"/>
      <c r="Q155" s="113"/>
      <c r="R155" s="113"/>
      <c r="S155" s="113"/>
      <c r="T155" s="127"/>
      <c r="U155" s="127"/>
      <c r="V155" s="127"/>
      <c r="W155" s="127"/>
      <c r="X155" s="127"/>
      <c r="Y155" s="127"/>
      <c r="Z155" s="127"/>
      <c r="AA155" s="127"/>
      <c r="AB155" s="127"/>
      <c r="AC155" s="127"/>
      <c r="AD155" s="127"/>
      <c r="AE155" s="127"/>
      <c r="AF155" s="127"/>
      <c r="AG155" s="127"/>
      <c r="AH155" s="127"/>
      <c r="AI155" s="127"/>
      <c r="AJ155" s="127"/>
      <c r="AK155" s="127"/>
      <c r="AL155" s="127"/>
      <c r="AM155" s="127"/>
    </row>
    <row r="156" spans="1:39" s="75" customFormat="1" ht="15" customHeight="1" x14ac:dyDescent="0.25">
      <c r="A156" s="113"/>
      <c r="B156" s="143"/>
      <c r="C156" s="113"/>
      <c r="D156" s="113"/>
      <c r="E156" s="113"/>
      <c r="F156" s="113"/>
      <c r="G156" s="113"/>
      <c r="H156" s="113"/>
      <c r="I156" s="113"/>
      <c r="J156" s="113"/>
      <c r="K156" s="113"/>
      <c r="L156" s="113"/>
      <c r="M156" s="113"/>
      <c r="N156" s="113"/>
      <c r="O156" s="113"/>
      <c r="P156" s="113"/>
      <c r="Q156" s="113"/>
      <c r="R156" s="113"/>
      <c r="S156" s="113"/>
      <c r="T156" s="127"/>
      <c r="U156" s="127"/>
      <c r="V156" s="127"/>
      <c r="W156" s="127"/>
      <c r="X156" s="127"/>
      <c r="Y156" s="127"/>
      <c r="Z156" s="127"/>
      <c r="AA156" s="127"/>
      <c r="AB156" s="127"/>
      <c r="AC156" s="127"/>
      <c r="AD156" s="127"/>
      <c r="AE156" s="127"/>
      <c r="AF156" s="127"/>
      <c r="AG156" s="127"/>
      <c r="AH156" s="127"/>
      <c r="AI156" s="127"/>
      <c r="AJ156" s="127"/>
      <c r="AK156" s="127"/>
      <c r="AL156" s="127"/>
      <c r="AM156" s="127"/>
    </row>
    <row r="157" spans="1:39" s="75" customFormat="1" ht="15" customHeight="1" x14ac:dyDescent="0.25">
      <c r="A157" s="113"/>
      <c r="B157" s="143"/>
      <c r="C157" s="113"/>
      <c r="D157" s="113"/>
      <c r="E157" s="113"/>
      <c r="F157" s="113"/>
      <c r="G157" s="113"/>
      <c r="H157" s="113"/>
      <c r="I157" s="113"/>
      <c r="J157" s="113"/>
      <c r="K157" s="113"/>
      <c r="L157" s="113"/>
      <c r="M157" s="113"/>
      <c r="N157" s="113"/>
      <c r="O157" s="113"/>
      <c r="P157" s="113"/>
      <c r="Q157" s="113"/>
      <c r="R157" s="113"/>
      <c r="S157" s="113"/>
      <c r="T157" s="127"/>
      <c r="U157" s="127"/>
      <c r="V157" s="127"/>
      <c r="W157" s="127"/>
      <c r="X157" s="127"/>
      <c r="Y157" s="127"/>
      <c r="Z157" s="127"/>
      <c r="AA157" s="127"/>
      <c r="AB157" s="127"/>
      <c r="AC157" s="127"/>
      <c r="AD157" s="127"/>
      <c r="AE157" s="127"/>
      <c r="AF157" s="127"/>
      <c r="AG157" s="127"/>
      <c r="AH157" s="127"/>
      <c r="AI157" s="127"/>
      <c r="AJ157" s="127"/>
      <c r="AK157" s="127"/>
      <c r="AL157" s="127"/>
      <c r="AM157" s="127"/>
    </row>
    <row r="158" spans="1:39" s="75" customFormat="1" ht="15" customHeight="1" x14ac:dyDescent="0.25">
      <c r="A158" s="113"/>
      <c r="B158" s="143"/>
      <c r="C158" s="113"/>
      <c r="D158" s="113"/>
      <c r="E158" s="113"/>
      <c r="F158" s="113"/>
      <c r="G158" s="113"/>
      <c r="H158" s="113"/>
      <c r="I158" s="113"/>
      <c r="J158" s="113"/>
      <c r="K158" s="113"/>
      <c r="L158" s="113"/>
      <c r="M158" s="113"/>
      <c r="N158" s="113"/>
      <c r="O158" s="113"/>
      <c r="P158" s="113"/>
      <c r="Q158" s="113"/>
      <c r="R158" s="113"/>
      <c r="S158" s="113"/>
      <c r="T158" s="127"/>
      <c r="U158" s="127"/>
      <c r="V158" s="127"/>
      <c r="W158" s="127"/>
      <c r="X158" s="127"/>
      <c r="Y158" s="127"/>
      <c r="Z158" s="127"/>
      <c r="AA158" s="127"/>
      <c r="AB158" s="127"/>
      <c r="AC158" s="127"/>
      <c r="AD158" s="127"/>
      <c r="AE158" s="127"/>
      <c r="AF158" s="127"/>
      <c r="AG158" s="127"/>
      <c r="AH158" s="127"/>
      <c r="AI158" s="127"/>
      <c r="AJ158" s="127"/>
      <c r="AK158" s="127"/>
      <c r="AL158" s="127"/>
      <c r="AM158" s="127"/>
    </row>
    <row r="159" spans="1:39" s="75" customFormat="1" ht="15" customHeight="1" x14ac:dyDescent="0.25">
      <c r="A159" s="113"/>
      <c r="B159" s="143"/>
      <c r="C159" s="113"/>
      <c r="D159" s="113"/>
      <c r="E159" s="113"/>
      <c r="F159" s="113"/>
      <c r="G159" s="113"/>
      <c r="H159" s="113"/>
      <c r="I159" s="113"/>
      <c r="J159" s="113"/>
      <c r="K159" s="113"/>
      <c r="L159" s="113"/>
      <c r="M159" s="113"/>
      <c r="N159" s="113"/>
      <c r="O159" s="113"/>
      <c r="P159" s="113"/>
      <c r="Q159" s="113"/>
      <c r="R159" s="113"/>
      <c r="S159" s="113"/>
      <c r="T159" s="127"/>
      <c r="U159" s="127"/>
      <c r="V159" s="127"/>
      <c r="W159" s="127"/>
      <c r="X159" s="127"/>
      <c r="Y159" s="127"/>
      <c r="Z159" s="127"/>
      <c r="AA159" s="127"/>
      <c r="AB159" s="127"/>
      <c r="AC159" s="127"/>
      <c r="AD159" s="127"/>
      <c r="AE159" s="127"/>
      <c r="AF159" s="127"/>
      <c r="AG159" s="127"/>
      <c r="AH159" s="127"/>
      <c r="AI159" s="127"/>
      <c r="AJ159" s="127"/>
      <c r="AK159" s="127"/>
      <c r="AL159" s="127"/>
      <c r="AM159" s="127"/>
    </row>
    <row r="160" spans="1:39" s="75" customFormat="1" ht="15" customHeight="1" x14ac:dyDescent="0.25">
      <c r="A160" s="113"/>
      <c r="B160" s="143"/>
      <c r="C160" s="113"/>
      <c r="D160" s="113"/>
      <c r="E160" s="113"/>
      <c r="F160" s="113"/>
      <c r="G160" s="113"/>
      <c r="H160" s="113"/>
      <c r="I160" s="113"/>
      <c r="J160" s="113"/>
      <c r="K160" s="113"/>
      <c r="L160" s="113"/>
      <c r="M160" s="113"/>
      <c r="N160" s="113"/>
      <c r="O160" s="113"/>
      <c r="P160" s="113"/>
      <c r="Q160" s="113"/>
      <c r="R160" s="113"/>
      <c r="S160" s="113"/>
      <c r="T160" s="127"/>
      <c r="U160" s="127"/>
      <c r="V160" s="127"/>
      <c r="W160" s="127"/>
      <c r="X160" s="127"/>
      <c r="Y160" s="127"/>
      <c r="Z160" s="127"/>
      <c r="AA160" s="127"/>
      <c r="AB160" s="127"/>
      <c r="AC160" s="127"/>
      <c r="AD160" s="127"/>
      <c r="AE160" s="127"/>
      <c r="AF160" s="127"/>
      <c r="AG160" s="127"/>
      <c r="AH160" s="127"/>
      <c r="AI160" s="127"/>
      <c r="AJ160" s="127"/>
      <c r="AK160" s="127"/>
      <c r="AL160" s="127"/>
      <c r="AM160" s="127"/>
    </row>
    <row r="161" spans="1:39" s="75" customFormat="1" ht="15" customHeight="1" x14ac:dyDescent="0.25">
      <c r="A161" s="113"/>
      <c r="B161" s="143"/>
      <c r="C161" s="113"/>
      <c r="D161" s="113"/>
      <c r="E161" s="113"/>
      <c r="F161" s="113"/>
      <c r="G161" s="113"/>
      <c r="H161" s="113"/>
      <c r="I161" s="113"/>
      <c r="J161" s="113"/>
      <c r="K161" s="113"/>
      <c r="L161" s="113"/>
      <c r="M161" s="113"/>
      <c r="N161" s="113"/>
      <c r="O161" s="113"/>
      <c r="P161" s="113"/>
      <c r="Q161" s="113"/>
      <c r="R161" s="113"/>
      <c r="S161" s="113"/>
      <c r="T161" s="127"/>
      <c r="U161" s="127"/>
      <c r="V161" s="127"/>
      <c r="W161" s="127"/>
      <c r="X161" s="127"/>
      <c r="Y161" s="127"/>
      <c r="Z161" s="127"/>
      <c r="AA161" s="127"/>
      <c r="AB161" s="127"/>
      <c r="AC161" s="127"/>
      <c r="AD161" s="127"/>
      <c r="AE161" s="127"/>
      <c r="AF161" s="127"/>
      <c r="AG161" s="127"/>
      <c r="AH161" s="127"/>
      <c r="AI161" s="127"/>
      <c r="AJ161" s="127"/>
      <c r="AK161" s="127"/>
      <c r="AL161" s="127"/>
      <c r="AM161" s="127"/>
    </row>
    <row r="162" spans="1:39" s="75" customFormat="1" ht="15" customHeight="1" x14ac:dyDescent="0.25">
      <c r="A162" s="113"/>
      <c r="B162" s="143"/>
      <c r="C162" s="113"/>
      <c r="D162" s="113"/>
      <c r="E162" s="113"/>
      <c r="F162" s="113"/>
      <c r="G162" s="113"/>
      <c r="H162" s="113"/>
      <c r="I162" s="113"/>
      <c r="J162" s="113"/>
      <c r="K162" s="113"/>
      <c r="L162" s="113"/>
      <c r="M162" s="113"/>
      <c r="N162" s="113"/>
      <c r="O162" s="113"/>
      <c r="P162" s="113"/>
      <c r="Q162" s="113"/>
      <c r="R162" s="113"/>
      <c r="S162" s="113"/>
      <c r="T162" s="127"/>
      <c r="U162" s="127"/>
      <c r="V162" s="127"/>
      <c r="W162" s="127"/>
      <c r="X162" s="127"/>
      <c r="Y162" s="127"/>
      <c r="Z162" s="127"/>
      <c r="AA162" s="127"/>
      <c r="AB162" s="127"/>
      <c r="AC162" s="127"/>
      <c r="AD162" s="127"/>
      <c r="AE162" s="127"/>
      <c r="AF162" s="127"/>
      <c r="AG162" s="127"/>
      <c r="AH162" s="127"/>
      <c r="AI162" s="127"/>
      <c r="AJ162" s="127"/>
      <c r="AK162" s="127"/>
      <c r="AL162" s="127"/>
      <c r="AM162" s="127"/>
    </row>
    <row r="163" spans="1:39" s="75" customFormat="1" ht="15" customHeight="1" x14ac:dyDescent="0.25">
      <c r="A163" s="113"/>
      <c r="B163" s="143"/>
      <c r="C163" s="113"/>
      <c r="D163" s="113"/>
      <c r="E163" s="113"/>
      <c r="F163" s="113"/>
      <c r="G163" s="113"/>
      <c r="H163" s="113"/>
      <c r="I163" s="113"/>
      <c r="J163" s="113"/>
      <c r="K163" s="113"/>
      <c r="L163" s="113"/>
      <c r="M163" s="113"/>
      <c r="N163" s="113"/>
      <c r="O163" s="113"/>
      <c r="P163" s="113"/>
      <c r="Q163" s="113"/>
      <c r="R163" s="113"/>
      <c r="S163" s="113"/>
      <c r="T163" s="127"/>
      <c r="U163" s="127"/>
      <c r="V163" s="127"/>
      <c r="W163" s="127"/>
      <c r="X163" s="127"/>
      <c r="Y163" s="127"/>
      <c r="Z163" s="127"/>
      <c r="AA163" s="127"/>
      <c r="AB163" s="127"/>
      <c r="AC163" s="127"/>
      <c r="AD163" s="127"/>
      <c r="AE163" s="127"/>
      <c r="AF163" s="127"/>
      <c r="AG163" s="127"/>
      <c r="AH163" s="127"/>
      <c r="AI163" s="127"/>
      <c r="AJ163" s="127"/>
      <c r="AK163" s="127"/>
      <c r="AL163" s="127"/>
      <c r="AM163" s="127"/>
    </row>
    <row r="164" spans="1:39" s="75" customFormat="1" ht="15" customHeight="1" x14ac:dyDescent="0.25">
      <c r="A164" s="113"/>
      <c r="B164" s="143"/>
      <c r="C164" s="113"/>
      <c r="D164" s="113"/>
      <c r="E164" s="113"/>
      <c r="F164" s="113"/>
      <c r="G164" s="113"/>
      <c r="H164" s="113"/>
      <c r="I164" s="113"/>
      <c r="J164" s="113"/>
      <c r="K164" s="113"/>
      <c r="L164" s="113"/>
      <c r="M164" s="113"/>
      <c r="N164" s="113"/>
      <c r="O164" s="113"/>
      <c r="P164" s="113"/>
      <c r="Q164" s="113"/>
      <c r="R164" s="113"/>
      <c r="S164" s="113"/>
      <c r="T164" s="127"/>
      <c r="U164" s="127"/>
      <c r="V164" s="127"/>
      <c r="W164" s="127"/>
      <c r="X164" s="127"/>
      <c r="Y164" s="127"/>
      <c r="Z164" s="127"/>
      <c r="AA164" s="127"/>
      <c r="AB164" s="127"/>
      <c r="AC164" s="127"/>
      <c r="AD164" s="127"/>
      <c r="AE164" s="127"/>
      <c r="AF164" s="127"/>
      <c r="AG164" s="127"/>
      <c r="AH164" s="127"/>
      <c r="AI164" s="127"/>
      <c r="AJ164" s="127"/>
      <c r="AK164" s="127"/>
      <c r="AL164" s="127"/>
      <c r="AM164" s="127"/>
    </row>
    <row r="165" spans="1:39" s="75" customFormat="1" ht="15" customHeight="1" x14ac:dyDescent="0.25">
      <c r="A165" s="113"/>
      <c r="B165" s="143"/>
      <c r="C165" s="113"/>
      <c r="D165" s="113"/>
      <c r="E165" s="113"/>
      <c r="F165" s="113"/>
      <c r="G165" s="113"/>
      <c r="H165" s="113"/>
      <c r="I165" s="113"/>
      <c r="J165" s="113"/>
      <c r="K165" s="113"/>
      <c r="L165" s="113"/>
      <c r="M165" s="113"/>
      <c r="N165" s="113"/>
      <c r="O165" s="113"/>
      <c r="P165" s="113"/>
      <c r="Q165" s="113"/>
      <c r="R165" s="113"/>
      <c r="S165" s="113"/>
      <c r="T165" s="127"/>
      <c r="U165" s="127"/>
      <c r="V165" s="127"/>
      <c r="W165" s="127"/>
      <c r="X165" s="127"/>
      <c r="Y165" s="127"/>
      <c r="Z165" s="127"/>
      <c r="AA165" s="127"/>
      <c r="AB165" s="127"/>
      <c r="AC165" s="127"/>
      <c r="AD165" s="127"/>
      <c r="AE165" s="127"/>
      <c r="AF165" s="127"/>
      <c r="AG165" s="127"/>
      <c r="AH165" s="127"/>
      <c r="AI165" s="127"/>
      <c r="AJ165" s="127"/>
      <c r="AK165" s="127"/>
      <c r="AL165" s="127"/>
      <c r="AM165" s="127"/>
    </row>
    <row r="166" spans="1:39" s="75" customFormat="1" ht="15" customHeight="1" x14ac:dyDescent="0.25">
      <c r="A166" s="113"/>
      <c r="B166" s="143"/>
      <c r="C166" s="113"/>
      <c r="D166" s="113"/>
      <c r="E166" s="113"/>
      <c r="F166" s="113"/>
      <c r="G166" s="113"/>
      <c r="H166" s="113"/>
      <c r="I166" s="113"/>
      <c r="J166" s="113"/>
      <c r="K166" s="113"/>
      <c r="L166" s="113"/>
      <c r="M166" s="113"/>
      <c r="N166" s="113"/>
      <c r="O166" s="113"/>
      <c r="P166" s="113"/>
      <c r="Q166" s="113"/>
      <c r="R166" s="113"/>
      <c r="S166" s="113"/>
      <c r="T166" s="127"/>
      <c r="U166" s="127"/>
      <c r="V166" s="127"/>
      <c r="W166" s="127"/>
      <c r="X166" s="127"/>
      <c r="Y166" s="127"/>
      <c r="Z166" s="127"/>
      <c r="AA166" s="127"/>
      <c r="AB166" s="127"/>
      <c r="AC166" s="127"/>
      <c r="AD166" s="127"/>
      <c r="AE166" s="127"/>
      <c r="AF166" s="127"/>
      <c r="AG166" s="127"/>
      <c r="AH166" s="127"/>
      <c r="AI166" s="127"/>
      <c r="AJ166" s="127"/>
      <c r="AK166" s="127"/>
      <c r="AL166" s="127"/>
      <c r="AM166" s="127"/>
    </row>
    <row r="167" spans="1:39" s="75" customFormat="1" ht="15" customHeight="1" x14ac:dyDescent="0.25">
      <c r="A167" s="113"/>
      <c r="B167" s="143"/>
      <c r="C167" s="113"/>
      <c r="D167" s="113"/>
      <c r="E167" s="113"/>
      <c r="F167" s="113"/>
      <c r="G167" s="113"/>
      <c r="H167" s="113"/>
      <c r="I167" s="113"/>
      <c r="J167" s="113"/>
      <c r="K167" s="113"/>
      <c r="L167" s="113"/>
      <c r="M167" s="113"/>
      <c r="N167" s="113"/>
      <c r="O167" s="113"/>
      <c r="P167" s="113"/>
      <c r="Q167" s="113"/>
      <c r="R167" s="113"/>
      <c r="S167" s="113"/>
      <c r="T167" s="127"/>
      <c r="U167" s="127"/>
      <c r="V167" s="127"/>
      <c r="W167" s="127"/>
      <c r="X167" s="127"/>
      <c r="Y167" s="127"/>
      <c r="Z167" s="127"/>
      <c r="AA167" s="127"/>
      <c r="AB167" s="127"/>
      <c r="AC167" s="127"/>
      <c r="AD167" s="127"/>
      <c r="AE167" s="127"/>
      <c r="AF167" s="127"/>
      <c r="AG167" s="127"/>
      <c r="AH167" s="127"/>
      <c r="AI167" s="127"/>
      <c r="AJ167" s="127"/>
      <c r="AK167" s="127"/>
      <c r="AL167" s="127"/>
      <c r="AM167" s="127"/>
    </row>
    <row r="168" spans="1:39" s="75" customFormat="1" ht="15" customHeight="1" x14ac:dyDescent="0.25">
      <c r="A168" s="113"/>
      <c r="B168" s="113"/>
      <c r="C168" s="113"/>
      <c r="D168" s="113"/>
      <c r="E168" s="113"/>
      <c r="F168" s="113"/>
      <c r="G168" s="113"/>
      <c r="H168" s="113"/>
      <c r="I168" s="113"/>
      <c r="J168" s="113"/>
      <c r="K168" s="113"/>
      <c r="L168" s="113"/>
      <c r="M168" s="113"/>
      <c r="N168" s="113"/>
      <c r="O168" s="113"/>
      <c r="P168" s="113"/>
      <c r="Q168" s="113"/>
      <c r="R168" s="113"/>
      <c r="S168" s="113"/>
      <c r="T168" s="127"/>
      <c r="U168" s="127"/>
      <c r="V168" s="127"/>
      <c r="W168" s="127"/>
      <c r="X168" s="127"/>
      <c r="Y168" s="127"/>
      <c r="Z168" s="127"/>
      <c r="AA168" s="127"/>
      <c r="AB168" s="127"/>
      <c r="AC168" s="127"/>
      <c r="AD168" s="127"/>
      <c r="AE168" s="127"/>
      <c r="AF168" s="127"/>
      <c r="AG168" s="127"/>
      <c r="AH168" s="127"/>
      <c r="AI168" s="127"/>
      <c r="AJ168" s="127"/>
      <c r="AK168" s="127"/>
      <c r="AL168" s="127"/>
      <c r="AM168" s="127"/>
    </row>
    <row r="169" spans="1:39" s="75" customFormat="1" ht="15" customHeight="1" x14ac:dyDescent="0.25">
      <c r="A169" s="113"/>
      <c r="B169" s="113"/>
      <c r="C169" s="113"/>
      <c r="D169" s="113"/>
      <c r="E169" s="113"/>
      <c r="F169" s="113"/>
      <c r="G169" s="113"/>
      <c r="H169" s="113"/>
      <c r="I169" s="113"/>
      <c r="J169" s="113"/>
      <c r="K169" s="113"/>
      <c r="L169" s="113"/>
      <c r="M169" s="113"/>
      <c r="N169" s="113"/>
      <c r="O169" s="113"/>
      <c r="P169" s="113"/>
      <c r="Q169" s="113"/>
      <c r="R169" s="113"/>
      <c r="S169" s="113"/>
      <c r="T169" s="127"/>
      <c r="U169" s="127"/>
      <c r="V169" s="127"/>
      <c r="W169" s="127"/>
      <c r="X169" s="127"/>
      <c r="Y169" s="127"/>
      <c r="Z169" s="127"/>
      <c r="AA169" s="127"/>
      <c r="AB169" s="127"/>
      <c r="AC169" s="127"/>
      <c r="AD169" s="127"/>
      <c r="AE169" s="127"/>
      <c r="AF169" s="127"/>
      <c r="AG169" s="127"/>
      <c r="AH169" s="127"/>
      <c r="AI169" s="127"/>
      <c r="AJ169" s="127"/>
      <c r="AK169" s="127"/>
      <c r="AL169" s="127"/>
      <c r="AM169" s="127"/>
    </row>
    <row r="170" spans="1:39" s="75" customFormat="1" ht="15" customHeight="1" x14ac:dyDescent="0.25">
      <c r="A170" s="113"/>
      <c r="B170" s="113"/>
      <c r="C170" s="113"/>
      <c r="D170" s="113"/>
      <c r="E170" s="113"/>
      <c r="F170" s="113"/>
      <c r="G170" s="113"/>
      <c r="H170" s="113"/>
      <c r="I170" s="113"/>
      <c r="J170" s="113"/>
      <c r="K170" s="113"/>
      <c r="L170" s="113"/>
      <c r="M170" s="113"/>
      <c r="N170" s="113"/>
      <c r="O170" s="113"/>
      <c r="P170" s="113"/>
      <c r="Q170" s="113"/>
      <c r="R170" s="113"/>
      <c r="S170" s="113"/>
      <c r="T170" s="127"/>
      <c r="U170" s="127"/>
      <c r="V170" s="127"/>
      <c r="W170" s="127"/>
      <c r="X170" s="127"/>
      <c r="Y170" s="127"/>
      <c r="Z170" s="127"/>
      <c r="AA170" s="127"/>
      <c r="AB170" s="127"/>
      <c r="AC170" s="127"/>
      <c r="AD170" s="127"/>
      <c r="AE170" s="127"/>
      <c r="AF170" s="127"/>
      <c r="AG170" s="127"/>
      <c r="AH170" s="127"/>
      <c r="AI170" s="127"/>
      <c r="AJ170" s="127"/>
      <c r="AK170" s="127"/>
      <c r="AL170" s="127"/>
      <c r="AM170" s="127"/>
    </row>
    <row r="171" spans="1:39" s="75" customFormat="1" ht="15" customHeight="1" x14ac:dyDescent="0.25">
      <c r="A171" s="113"/>
      <c r="B171" s="113"/>
      <c r="C171" s="113"/>
      <c r="D171" s="113"/>
      <c r="E171" s="113"/>
      <c r="F171" s="113"/>
      <c r="G171" s="113"/>
      <c r="H171" s="113"/>
      <c r="I171" s="113"/>
      <c r="J171" s="113"/>
      <c r="K171" s="113"/>
      <c r="L171" s="113"/>
      <c r="M171" s="113"/>
      <c r="N171" s="113"/>
      <c r="O171" s="113"/>
      <c r="P171" s="113"/>
      <c r="Q171" s="113"/>
      <c r="R171" s="113"/>
      <c r="S171" s="113"/>
      <c r="T171" s="127"/>
      <c r="U171" s="127"/>
      <c r="V171" s="127"/>
      <c r="W171" s="127"/>
      <c r="X171" s="127"/>
      <c r="Y171" s="127"/>
      <c r="Z171" s="127"/>
      <c r="AA171" s="127"/>
      <c r="AB171" s="127"/>
      <c r="AC171" s="127"/>
      <c r="AD171" s="127"/>
      <c r="AE171" s="127"/>
      <c r="AF171" s="127"/>
      <c r="AG171" s="127"/>
      <c r="AH171" s="127"/>
      <c r="AI171" s="127"/>
      <c r="AJ171" s="127"/>
      <c r="AK171" s="127"/>
      <c r="AL171" s="127"/>
      <c r="AM171" s="127"/>
    </row>
    <row r="172" spans="1:39" s="75" customFormat="1" ht="15" customHeight="1" x14ac:dyDescent="0.25">
      <c r="A172" s="113"/>
      <c r="B172" s="113"/>
      <c r="C172" s="113"/>
      <c r="D172" s="113"/>
      <c r="E172" s="113"/>
      <c r="F172" s="113"/>
      <c r="G172" s="113"/>
      <c r="H172" s="113"/>
      <c r="I172" s="113"/>
      <c r="J172" s="113"/>
      <c r="K172" s="113"/>
      <c r="L172" s="113"/>
      <c r="M172" s="113"/>
      <c r="N172" s="113"/>
      <c r="O172" s="113"/>
      <c r="P172" s="113"/>
      <c r="Q172" s="113"/>
      <c r="R172" s="113"/>
      <c r="S172" s="113"/>
      <c r="T172" s="127"/>
      <c r="U172" s="127"/>
      <c r="V172" s="127"/>
      <c r="W172" s="127"/>
      <c r="X172" s="127"/>
      <c r="Y172" s="127"/>
      <c r="Z172" s="127"/>
      <c r="AA172" s="127"/>
      <c r="AB172" s="127"/>
      <c r="AC172" s="127"/>
      <c r="AD172" s="127"/>
      <c r="AE172" s="127"/>
      <c r="AF172" s="127"/>
      <c r="AG172" s="127"/>
      <c r="AH172" s="127"/>
      <c r="AI172" s="127"/>
      <c r="AJ172" s="127"/>
      <c r="AK172" s="127"/>
      <c r="AL172" s="127"/>
      <c r="AM172" s="127"/>
    </row>
    <row r="173" spans="1:39" s="75" customFormat="1" ht="15" customHeight="1" x14ac:dyDescent="0.25">
      <c r="A173" s="113"/>
      <c r="B173" s="113"/>
      <c r="C173" s="113"/>
      <c r="D173" s="113"/>
      <c r="E173" s="113"/>
      <c r="F173" s="113"/>
      <c r="G173" s="113"/>
      <c r="H173" s="113"/>
      <c r="I173" s="113"/>
      <c r="J173" s="113"/>
      <c r="K173" s="113"/>
      <c r="L173" s="113"/>
      <c r="M173" s="130"/>
      <c r="N173" s="113"/>
      <c r="O173" s="113"/>
      <c r="P173" s="113"/>
      <c r="Q173" s="113"/>
      <c r="R173" s="113"/>
      <c r="S173" s="113"/>
      <c r="T173" s="127"/>
      <c r="U173" s="127"/>
      <c r="V173" s="127"/>
      <c r="W173" s="127"/>
      <c r="X173" s="127"/>
      <c r="Y173" s="127"/>
      <c r="Z173" s="127"/>
      <c r="AA173" s="127"/>
      <c r="AB173" s="127"/>
      <c r="AC173" s="127"/>
      <c r="AD173" s="127"/>
      <c r="AE173" s="127"/>
      <c r="AF173" s="127"/>
      <c r="AG173" s="127"/>
      <c r="AH173" s="127"/>
      <c r="AI173" s="127"/>
      <c r="AJ173" s="127"/>
      <c r="AK173" s="127"/>
      <c r="AL173" s="127"/>
      <c r="AM173" s="127"/>
    </row>
    <row r="174" spans="1:39" s="75" customFormat="1" ht="15" customHeight="1" x14ac:dyDescent="0.25">
      <c r="A174" s="130"/>
      <c r="B174" s="130"/>
      <c r="C174" s="130"/>
      <c r="D174" s="130"/>
      <c r="E174" s="130"/>
      <c r="F174" s="130"/>
      <c r="G174" s="130"/>
      <c r="H174" s="130"/>
      <c r="I174" s="130"/>
      <c r="J174" s="130"/>
      <c r="K174" s="130"/>
      <c r="L174" s="130"/>
      <c r="M174" s="130"/>
      <c r="N174" s="130"/>
      <c r="O174" s="130"/>
      <c r="P174" s="130"/>
      <c r="Q174" s="130"/>
      <c r="R174" s="130"/>
      <c r="S174" s="130"/>
      <c r="T174" s="127"/>
      <c r="U174" s="127"/>
      <c r="V174" s="127"/>
      <c r="W174" s="127"/>
      <c r="X174" s="127"/>
      <c r="Y174" s="127"/>
      <c r="Z174" s="127"/>
      <c r="AA174" s="127"/>
      <c r="AB174" s="127"/>
      <c r="AC174" s="127"/>
      <c r="AD174" s="127"/>
      <c r="AE174" s="127"/>
      <c r="AF174" s="127"/>
      <c r="AG174" s="127"/>
      <c r="AH174" s="127"/>
      <c r="AI174" s="127"/>
      <c r="AJ174" s="127"/>
      <c r="AK174" s="127"/>
      <c r="AL174" s="127"/>
      <c r="AM174" s="127"/>
    </row>
    <row r="175" spans="1:39" s="75" customFormat="1" ht="15" customHeight="1" x14ac:dyDescent="0.25">
      <c r="A175" s="130"/>
      <c r="B175" s="130"/>
      <c r="C175" s="130"/>
      <c r="D175" s="130"/>
      <c r="E175" s="130"/>
      <c r="F175" s="130"/>
      <c r="G175" s="130"/>
      <c r="H175" s="130"/>
      <c r="I175" s="130"/>
      <c r="J175" s="130"/>
      <c r="K175" s="130"/>
      <c r="L175" s="130"/>
      <c r="M175" s="130"/>
      <c r="N175" s="130"/>
      <c r="O175" s="130"/>
      <c r="P175" s="130"/>
      <c r="Q175" s="130"/>
      <c r="R175" s="130"/>
      <c r="S175" s="130"/>
      <c r="T175" s="127"/>
      <c r="U175" s="127"/>
      <c r="V175" s="127"/>
      <c r="W175" s="127"/>
      <c r="X175" s="127"/>
      <c r="Y175" s="127"/>
      <c r="Z175" s="127"/>
      <c r="AA175" s="127"/>
      <c r="AB175" s="127"/>
      <c r="AC175" s="127"/>
      <c r="AD175" s="127"/>
      <c r="AE175" s="127"/>
      <c r="AF175" s="127"/>
      <c r="AG175" s="127"/>
      <c r="AH175" s="127"/>
      <c r="AI175" s="127"/>
      <c r="AJ175" s="127"/>
      <c r="AK175" s="127"/>
      <c r="AL175" s="127"/>
      <c r="AM175" s="127"/>
    </row>
    <row r="176" spans="1:39" s="75" customFormat="1" ht="15" customHeight="1" x14ac:dyDescent="0.25">
      <c r="A176" s="130"/>
      <c r="B176" s="130"/>
      <c r="C176" s="130"/>
      <c r="D176" s="130"/>
      <c r="E176" s="130"/>
      <c r="F176" s="130"/>
      <c r="G176" s="130"/>
      <c r="H176" s="130"/>
      <c r="I176" s="130"/>
      <c r="J176" s="130"/>
      <c r="K176" s="130"/>
      <c r="L176" s="130"/>
      <c r="M176" s="130"/>
      <c r="N176" s="130"/>
      <c r="O176" s="130"/>
      <c r="P176" s="130"/>
      <c r="Q176" s="130"/>
      <c r="R176" s="130"/>
      <c r="S176" s="130"/>
      <c r="T176" s="127"/>
      <c r="U176" s="127"/>
      <c r="V176" s="127"/>
      <c r="W176" s="127"/>
      <c r="X176" s="127"/>
      <c r="Y176" s="127"/>
      <c r="Z176" s="127"/>
      <c r="AA176" s="127"/>
      <c r="AB176" s="127"/>
      <c r="AC176" s="127"/>
      <c r="AD176" s="127"/>
      <c r="AE176" s="127"/>
      <c r="AF176" s="127"/>
      <c r="AG176" s="127"/>
      <c r="AH176" s="127"/>
      <c r="AI176" s="127"/>
      <c r="AJ176" s="127"/>
      <c r="AK176" s="127"/>
      <c r="AL176" s="127"/>
      <c r="AM176" s="127"/>
    </row>
    <row r="177" spans="1:39" s="75" customFormat="1" ht="15" customHeight="1" x14ac:dyDescent="0.25">
      <c r="A177" s="130"/>
      <c r="B177" s="130"/>
      <c r="C177" s="130"/>
      <c r="D177" s="130"/>
      <c r="E177" s="130"/>
      <c r="F177" s="130"/>
      <c r="G177" s="130"/>
      <c r="H177" s="130"/>
      <c r="I177" s="130"/>
      <c r="J177" s="130"/>
      <c r="K177" s="130"/>
      <c r="L177" s="130"/>
      <c r="M177" s="130"/>
      <c r="N177" s="130"/>
      <c r="O177" s="130"/>
      <c r="P177" s="130"/>
      <c r="Q177" s="130"/>
      <c r="R177" s="130"/>
      <c r="S177" s="130"/>
      <c r="T177" s="127"/>
      <c r="U177" s="127"/>
      <c r="V177" s="127"/>
      <c r="W177" s="127"/>
      <c r="X177" s="127"/>
      <c r="Y177" s="127"/>
      <c r="Z177" s="127"/>
      <c r="AA177" s="127"/>
      <c r="AB177" s="127"/>
      <c r="AC177" s="127"/>
      <c r="AD177" s="127"/>
      <c r="AE177" s="127"/>
      <c r="AF177" s="127"/>
      <c r="AG177" s="127"/>
      <c r="AH177" s="127"/>
      <c r="AI177" s="127"/>
      <c r="AJ177" s="127"/>
      <c r="AK177" s="127"/>
      <c r="AL177" s="127"/>
      <c r="AM177" s="127"/>
    </row>
    <row r="178" spans="1:39" s="75" customFormat="1" ht="15" customHeight="1" x14ac:dyDescent="0.25">
      <c r="A178" s="130"/>
      <c r="B178" s="130"/>
      <c r="C178" s="130"/>
      <c r="D178" s="130"/>
      <c r="E178" s="130"/>
      <c r="F178" s="130"/>
      <c r="G178" s="130"/>
      <c r="H178" s="130"/>
      <c r="I178" s="130"/>
      <c r="J178" s="130"/>
      <c r="K178" s="130"/>
      <c r="L178" s="130"/>
      <c r="M178" s="130"/>
      <c r="N178" s="130"/>
      <c r="O178" s="130"/>
      <c r="P178" s="130"/>
      <c r="Q178" s="130"/>
      <c r="R178" s="130"/>
      <c r="S178" s="130"/>
      <c r="T178" s="127"/>
      <c r="U178" s="127"/>
      <c r="V178" s="127"/>
      <c r="W178" s="127"/>
      <c r="X178" s="127"/>
      <c r="Y178" s="127"/>
      <c r="Z178" s="127"/>
      <c r="AA178" s="127"/>
      <c r="AB178" s="127"/>
      <c r="AC178" s="127"/>
      <c r="AD178" s="127"/>
      <c r="AE178" s="127"/>
      <c r="AF178" s="127"/>
      <c r="AG178" s="127"/>
      <c r="AH178" s="127"/>
      <c r="AI178" s="127"/>
      <c r="AJ178" s="127"/>
      <c r="AK178" s="127"/>
      <c r="AL178" s="127"/>
      <c r="AM178" s="127"/>
    </row>
    <row r="179" spans="1:39" s="75" customFormat="1" ht="15" customHeight="1" x14ac:dyDescent="0.25">
      <c r="A179" s="130"/>
      <c r="B179" s="130"/>
      <c r="C179" s="130"/>
      <c r="D179" s="130"/>
      <c r="E179" s="130"/>
      <c r="F179" s="130"/>
      <c r="G179" s="130"/>
      <c r="H179" s="130"/>
      <c r="I179" s="130"/>
      <c r="J179" s="130"/>
      <c r="K179" s="130"/>
      <c r="L179" s="130"/>
      <c r="M179" s="130"/>
      <c r="N179" s="130"/>
      <c r="O179" s="130"/>
      <c r="P179" s="130"/>
      <c r="Q179" s="130"/>
      <c r="R179" s="130"/>
      <c r="S179" s="130"/>
      <c r="T179" s="127"/>
      <c r="U179" s="127"/>
      <c r="V179" s="127"/>
      <c r="W179" s="127"/>
      <c r="X179" s="127"/>
      <c r="Y179" s="127"/>
      <c r="Z179" s="127"/>
      <c r="AA179" s="127"/>
      <c r="AB179" s="127"/>
      <c r="AC179" s="127"/>
      <c r="AD179" s="127"/>
      <c r="AE179" s="127"/>
      <c r="AF179" s="127"/>
      <c r="AG179" s="127"/>
      <c r="AH179" s="127"/>
      <c r="AI179" s="127"/>
      <c r="AJ179" s="127"/>
      <c r="AK179" s="127"/>
      <c r="AL179" s="127"/>
      <c r="AM179" s="127"/>
    </row>
    <row r="180" spans="1:39" s="75" customFormat="1" ht="15" customHeight="1" x14ac:dyDescent="0.25">
      <c r="A180" s="130"/>
      <c r="B180" s="130"/>
      <c r="C180" s="130"/>
      <c r="D180" s="130"/>
      <c r="E180" s="130"/>
      <c r="F180" s="130"/>
      <c r="G180" s="130"/>
      <c r="H180" s="130"/>
      <c r="I180" s="130"/>
      <c r="J180" s="130"/>
      <c r="K180" s="130"/>
      <c r="L180" s="130"/>
      <c r="M180" s="130"/>
      <c r="N180" s="130"/>
      <c r="O180" s="130"/>
      <c r="P180" s="130"/>
      <c r="Q180" s="130"/>
      <c r="R180" s="130"/>
      <c r="S180" s="130"/>
      <c r="T180" s="127"/>
      <c r="U180" s="127"/>
      <c r="V180" s="127"/>
      <c r="W180" s="127"/>
      <c r="X180" s="127"/>
      <c r="Y180" s="127"/>
      <c r="Z180" s="127"/>
      <c r="AA180" s="127"/>
      <c r="AB180" s="127"/>
      <c r="AC180" s="127"/>
      <c r="AD180" s="127"/>
      <c r="AE180" s="127"/>
      <c r="AF180" s="127"/>
      <c r="AG180" s="127"/>
      <c r="AH180" s="127"/>
      <c r="AI180" s="127"/>
      <c r="AJ180" s="127"/>
      <c r="AK180" s="127"/>
      <c r="AL180" s="127"/>
      <c r="AM180" s="127"/>
    </row>
    <row r="181" spans="1:39" s="75" customFormat="1" ht="15" customHeight="1" x14ac:dyDescent="0.25">
      <c r="A181" s="130"/>
      <c r="B181" s="130"/>
      <c r="C181" s="130"/>
      <c r="D181" s="130"/>
      <c r="E181" s="130"/>
      <c r="F181" s="130"/>
      <c r="G181" s="130"/>
      <c r="H181" s="130"/>
      <c r="I181" s="130"/>
      <c r="J181" s="130"/>
      <c r="K181" s="130"/>
      <c r="L181" s="130"/>
      <c r="M181" s="130"/>
      <c r="N181" s="130"/>
      <c r="O181" s="130"/>
      <c r="P181" s="130"/>
      <c r="Q181" s="130"/>
      <c r="R181" s="130"/>
      <c r="S181" s="130"/>
      <c r="T181" s="127"/>
      <c r="U181" s="127"/>
      <c r="V181" s="127"/>
      <c r="W181" s="127"/>
      <c r="X181" s="127"/>
      <c r="Y181" s="127"/>
      <c r="Z181" s="127"/>
      <c r="AA181" s="127"/>
      <c r="AB181" s="127"/>
      <c r="AC181" s="127"/>
      <c r="AD181" s="127"/>
      <c r="AE181" s="127"/>
      <c r="AF181" s="127"/>
      <c r="AG181" s="127"/>
      <c r="AH181" s="127"/>
      <c r="AI181" s="127"/>
      <c r="AJ181" s="127"/>
      <c r="AK181" s="127"/>
      <c r="AL181" s="127"/>
      <c r="AM181" s="127"/>
    </row>
    <row r="182" spans="1:39" s="75" customFormat="1" ht="15" customHeight="1" x14ac:dyDescent="0.25">
      <c r="A182" s="130"/>
      <c r="B182" s="130"/>
      <c r="C182" s="130"/>
      <c r="D182" s="130"/>
      <c r="E182" s="130"/>
      <c r="F182" s="130"/>
      <c r="G182" s="130"/>
      <c r="H182" s="130"/>
      <c r="I182" s="130"/>
      <c r="J182" s="130"/>
      <c r="K182" s="130"/>
      <c r="L182" s="130"/>
      <c r="M182" s="130"/>
      <c r="N182" s="130"/>
      <c r="O182" s="130"/>
      <c r="P182" s="130"/>
      <c r="Q182" s="130"/>
      <c r="R182" s="130"/>
      <c r="S182" s="130"/>
      <c r="T182" s="127"/>
      <c r="U182" s="127"/>
      <c r="V182" s="127"/>
      <c r="W182" s="127"/>
      <c r="X182" s="127"/>
      <c r="Y182" s="127"/>
      <c r="Z182" s="127"/>
      <c r="AA182" s="127"/>
      <c r="AB182" s="127"/>
      <c r="AC182" s="127"/>
      <c r="AD182" s="127"/>
      <c r="AE182" s="127"/>
      <c r="AF182" s="127"/>
      <c r="AG182" s="127"/>
      <c r="AH182" s="127"/>
      <c r="AI182" s="127"/>
      <c r="AJ182" s="127"/>
      <c r="AK182" s="127"/>
      <c r="AL182" s="127"/>
      <c r="AM182" s="127"/>
    </row>
    <row r="183" spans="1:39" s="75" customFormat="1" ht="15" customHeight="1" x14ac:dyDescent="0.25">
      <c r="A183" s="130"/>
      <c r="B183" s="130"/>
      <c r="C183" s="130"/>
      <c r="D183" s="130"/>
      <c r="E183" s="130"/>
      <c r="F183" s="130"/>
      <c r="G183" s="130"/>
      <c r="H183" s="130"/>
      <c r="I183" s="130"/>
      <c r="J183" s="130"/>
      <c r="K183" s="130"/>
      <c r="L183" s="130"/>
      <c r="M183" s="130"/>
      <c r="N183" s="130"/>
      <c r="O183" s="130"/>
      <c r="P183" s="130"/>
      <c r="Q183" s="130"/>
      <c r="R183" s="130"/>
      <c r="S183" s="130"/>
      <c r="T183" s="127"/>
      <c r="U183" s="127"/>
      <c r="V183" s="127"/>
      <c r="W183" s="127"/>
      <c r="X183" s="127"/>
      <c r="Y183" s="127"/>
      <c r="Z183" s="127"/>
      <c r="AA183" s="127"/>
      <c r="AB183" s="127"/>
      <c r="AC183" s="127"/>
      <c r="AD183" s="127"/>
      <c r="AE183" s="127"/>
      <c r="AF183" s="127"/>
      <c r="AG183" s="127"/>
      <c r="AH183" s="127"/>
      <c r="AI183" s="127"/>
      <c r="AJ183" s="127"/>
      <c r="AK183" s="127"/>
      <c r="AL183" s="127"/>
      <c r="AM183" s="127"/>
    </row>
    <row r="184" spans="1:39" s="75" customFormat="1" ht="15" customHeight="1" x14ac:dyDescent="0.25">
      <c r="A184" s="130"/>
      <c r="B184" s="130"/>
      <c r="C184" s="130"/>
      <c r="D184" s="130"/>
      <c r="E184" s="130"/>
      <c r="F184" s="130"/>
      <c r="G184" s="130"/>
      <c r="H184" s="130"/>
      <c r="I184" s="130"/>
      <c r="J184" s="130"/>
      <c r="K184" s="130"/>
      <c r="L184" s="130"/>
      <c r="M184" s="130"/>
      <c r="N184" s="130"/>
      <c r="O184" s="130"/>
      <c r="P184" s="130"/>
      <c r="Q184" s="130"/>
      <c r="R184" s="130"/>
      <c r="S184" s="130"/>
      <c r="T184" s="127"/>
      <c r="U184" s="127"/>
      <c r="V184" s="127"/>
      <c r="W184" s="127"/>
      <c r="X184" s="127"/>
      <c r="Y184" s="127"/>
      <c r="Z184" s="127"/>
      <c r="AA184" s="127"/>
      <c r="AB184" s="127"/>
      <c r="AC184" s="127"/>
      <c r="AD184" s="127"/>
      <c r="AE184" s="127"/>
      <c r="AF184" s="127"/>
      <c r="AG184" s="127"/>
      <c r="AH184" s="127"/>
      <c r="AI184" s="127"/>
      <c r="AJ184" s="127"/>
      <c r="AK184" s="127"/>
      <c r="AL184" s="127"/>
      <c r="AM184" s="127"/>
    </row>
    <row r="185" spans="1:39" s="75" customFormat="1" ht="15" customHeight="1" x14ac:dyDescent="0.25">
      <c r="A185" s="130"/>
      <c r="B185" s="130"/>
      <c r="C185" s="130"/>
      <c r="D185" s="130"/>
      <c r="E185" s="130"/>
      <c r="F185" s="130"/>
      <c r="G185" s="130"/>
      <c r="H185" s="130"/>
      <c r="I185" s="130"/>
      <c r="J185" s="130"/>
      <c r="K185" s="130"/>
      <c r="L185" s="130"/>
      <c r="M185" s="130"/>
      <c r="N185" s="130"/>
      <c r="O185" s="130"/>
      <c r="P185" s="130"/>
      <c r="Q185" s="130"/>
      <c r="R185" s="130"/>
      <c r="S185" s="130"/>
      <c r="T185" s="127"/>
      <c r="U185" s="127"/>
      <c r="V185" s="127"/>
      <c r="W185" s="127"/>
      <c r="X185" s="127"/>
      <c r="Y185" s="127"/>
      <c r="Z185" s="127"/>
      <c r="AA185" s="127"/>
      <c r="AB185" s="127"/>
      <c r="AC185" s="127"/>
      <c r="AD185" s="127"/>
      <c r="AE185" s="127"/>
      <c r="AF185" s="127"/>
      <c r="AG185" s="127"/>
      <c r="AH185" s="127"/>
      <c r="AI185" s="127"/>
      <c r="AJ185" s="127"/>
      <c r="AK185" s="127"/>
      <c r="AL185" s="127"/>
      <c r="AM185" s="127"/>
    </row>
    <row r="186" spans="1:39" s="75" customFormat="1" ht="15" customHeight="1" x14ac:dyDescent="0.25">
      <c r="A186" s="130"/>
      <c r="B186" s="130"/>
      <c r="C186" s="130"/>
      <c r="D186" s="130"/>
      <c r="E186" s="130"/>
      <c r="F186" s="130"/>
      <c r="G186" s="130"/>
      <c r="H186" s="130"/>
      <c r="I186" s="130"/>
      <c r="J186" s="130"/>
      <c r="K186" s="130"/>
      <c r="L186" s="130"/>
      <c r="M186" s="130"/>
      <c r="N186" s="130"/>
      <c r="O186" s="130"/>
      <c r="P186" s="130"/>
      <c r="Q186" s="130"/>
      <c r="R186" s="130"/>
      <c r="S186" s="130"/>
      <c r="T186" s="127"/>
      <c r="U186" s="127"/>
      <c r="V186" s="127"/>
      <c r="W186" s="127"/>
      <c r="X186" s="127"/>
      <c r="Y186" s="127"/>
      <c r="Z186" s="127"/>
      <c r="AA186" s="127"/>
      <c r="AB186" s="127"/>
      <c r="AC186" s="127"/>
      <c r="AD186" s="127"/>
      <c r="AE186" s="127"/>
      <c r="AF186" s="127"/>
      <c r="AG186" s="127"/>
      <c r="AH186" s="127"/>
      <c r="AI186" s="127"/>
      <c r="AJ186" s="127"/>
      <c r="AK186" s="127"/>
      <c r="AL186" s="127"/>
      <c r="AM186" s="127"/>
    </row>
    <row r="187" spans="1:39" s="75" customFormat="1" ht="15" customHeight="1" x14ac:dyDescent="0.25">
      <c r="A187" s="130"/>
      <c r="B187" s="130"/>
      <c r="C187" s="130"/>
      <c r="D187" s="130"/>
      <c r="E187" s="130"/>
      <c r="F187" s="130"/>
      <c r="G187" s="130"/>
      <c r="H187" s="130"/>
      <c r="I187" s="130"/>
      <c r="J187" s="130"/>
      <c r="K187" s="130"/>
      <c r="L187" s="130"/>
      <c r="M187" s="130"/>
      <c r="N187" s="130"/>
      <c r="O187" s="130"/>
      <c r="P187" s="130"/>
      <c r="Q187" s="130"/>
      <c r="R187" s="130"/>
      <c r="S187" s="130"/>
      <c r="T187" s="127"/>
      <c r="U187" s="127"/>
      <c r="V187" s="127"/>
      <c r="W187" s="127"/>
      <c r="X187" s="127"/>
      <c r="Y187" s="127"/>
      <c r="Z187" s="127"/>
      <c r="AA187" s="127"/>
      <c r="AB187" s="127"/>
      <c r="AC187" s="127"/>
      <c r="AD187" s="127"/>
      <c r="AE187" s="127"/>
      <c r="AF187" s="127"/>
      <c r="AG187" s="127"/>
      <c r="AH187" s="127"/>
      <c r="AI187" s="127"/>
      <c r="AJ187" s="127"/>
      <c r="AK187" s="127"/>
      <c r="AL187" s="127"/>
      <c r="AM187" s="127"/>
    </row>
    <row r="188" spans="1:39" s="75" customFormat="1" ht="15" customHeight="1" x14ac:dyDescent="0.25">
      <c r="A188" s="130"/>
      <c r="B188" s="130"/>
      <c r="C188" s="130"/>
      <c r="D188" s="130"/>
      <c r="E188" s="130"/>
      <c r="F188" s="130"/>
      <c r="G188" s="130"/>
      <c r="H188" s="130"/>
      <c r="I188" s="130"/>
      <c r="J188" s="130"/>
      <c r="K188" s="130"/>
      <c r="L188" s="130"/>
      <c r="M188" s="130"/>
      <c r="N188" s="130"/>
      <c r="O188" s="130"/>
      <c r="P188" s="130"/>
      <c r="Q188" s="130"/>
      <c r="R188" s="130"/>
      <c r="S188" s="130"/>
      <c r="T188" s="127"/>
      <c r="U188" s="127"/>
      <c r="V188" s="127"/>
      <c r="W188" s="127"/>
      <c r="X188" s="127"/>
      <c r="Y188" s="127"/>
      <c r="Z188" s="127"/>
      <c r="AA188" s="127"/>
      <c r="AB188" s="127"/>
      <c r="AC188" s="127"/>
      <c r="AD188" s="127"/>
      <c r="AE188" s="127"/>
      <c r="AF188" s="127"/>
      <c r="AG188" s="127"/>
      <c r="AH188" s="127"/>
      <c r="AI188" s="127"/>
      <c r="AJ188" s="127"/>
      <c r="AK188" s="127"/>
      <c r="AL188" s="127"/>
      <c r="AM188" s="127"/>
    </row>
    <row r="189" spans="1:39" s="75" customFormat="1" ht="15" customHeight="1" x14ac:dyDescent="0.25">
      <c r="A189" s="130"/>
      <c r="B189" s="130"/>
      <c r="C189" s="130"/>
      <c r="D189" s="130"/>
      <c r="E189" s="130"/>
      <c r="F189" s="130"/>
      <c r="G189" s="130"/>
      <c r="H189" s="130"/>
      <c r="I189" s="130"/>
      <c r="J189" s="130"/>
      <c r="K189" s="130"/>
      <c r="L189" s="130"/>
      <c r="M189" s="130"/>
      <c r="N189" s="130"/>
      <c r="O189" s="130"/>
      <c r="P189" s="130"/>
      <c r="Q189" s="130"/>
      <c r="R189" s="130"/>
      <c r="S189" s="130"/>
      <c r="T189" s="127"/>
      <c r="U189" s="127"/>
      <c r="V189" s="127"/>
      <c r="W189" s="127"/>
      <c r="X189" s="127"/>
      <c r="Y189" s="127"/>
      <c r="Z189" s="127"/>
      <c r="AA189" s="127"/>
      <c r="AB189" s="127"/>
      <c r="AC189" s="127"/>
      <c r="AD189" s="127"/>
      <c r="AE189" s="127"/>
      <c r="AF189" s="127"/>
      <c r="AG189" s="127"/>
      <c r="AH189" s="127"/>
      <c r="AI189" s="127"/>
      <c r="AJ189" s="127"/>
      <c r="AK189" s="127"/>
      <c r="AL189" s="127"/>
      <c r="AM189" s="127"/>
    </row>
    <row r="190" spans="1:39" s="75" customFormat="1" ht="15" customHeight="1" x14ac:dyDescent="0.25">
      <c r="A190" s="130"/>
      <c r="B190" s="130"/>
      <c r="C190" s="130"/>
      <c r="D190" s="130"/>
      <c r="E190" s="130"/>
      <c r="F190" s="130"/>
      <c r="G190" s="130"/>
      <c r="H190" s="130"/>
      <c r="I190" s="130"/>
      <c r="J190" s="130"/>
      <c r="K190" s="130"/>
      <c r="L190" s="130"/>
      <c r="M190" s="130"/>
      <c r="N190" s="130"/>
      <c r="O190" s="130"/>
      <c r="P190" s="130"/>
      <c r="Q190" s="130"/>
      <c r="R190" s="130"/>
      <c r="S190" s="130"/>
      <c r="T190" s="127"/>
      <c r="U190" s="127"/>
      <c r="V190" s="127"/>
      <c r="W190" s="127"/>
      <c r="X190" s="127"/>
      <c r="Y190" s="127"/>
      <c r="Z190" s="127"/>
      <c r="AA190" s="127"/>
      <c r="AB190" s="127"/>
      <c r="AC190" s="127"/>
      <c r="AD190" s="127"/>
      <c r="AE190" s="127"/>
      <c r="AF190" s="127"/>
      <c r="AG190" s="127"/>
      <c r="AH190" s="127"/>
      <c r="AI190" s="127"/>
      <c r="AJ190" s="127"/>
      <c r="AK190" s="127"/>
      <c r="AL190" s="127"/>
      <c r="AM190" s="127"/>
    </row>
    <row r="191" spans="1:39" s="75" customFormat="1" ht="15" customHeight="1" x14ac:dyDescent="0.25">
      <c r="A191" s="130"/>
      <c r="B191" s="130"/>
      <c r="C191" s="130"/>
      <c r="D191" s="130"/>
      <c r="E191" s="130"/>
      <c r="F191" s="130"/>
      <c r="G191" s="130"/>
      <c r="H191" s="130"/>
      <c r="I191" s="130"/>
      <c r="J191" s="130"/>
      <c r="K191" s="130"/>
      <c r="L191" s="130"/>
      <c r="M191" s="130"/>
      <c r="N191" s="130"/>
      <c r="O191" s="130"/>
      <c r="P191" s="130"/>
      <c r="Q191" s="130"/>
      <c r="R191" s="130"/>
      <c r="S191" s="130"/>
      <c r="T191" s="127"/>
      <c r="U191" s="127"/>
      <c r="V191" s="127"/>
      <c r="W191" s="127"/>
      <c r="X191" s="127"/>
      <c r="Y191" s="127"/>
      <c r="Z191" s="127"/>
      <c r="AA191" s="127"/>
      <c r="AB191" s="127"/>
      <c r="AC191" s="127"/>
      <c r="AD191" s="127"/>
      <c r="AE191" s="127"/>
      <c r="AF191" s="127"/>
      <c r="AG191" s="127"/>
      <c r="AH191" s="127"/>
      <c r="AI191" s="127"/>
      <c r="AJ191" s="127"/>
      <c r="AK191" s="127"/>
      <c r="AL191" s="127"/>
      <c r="AM191" s="127"/>
    </row>
    <row r="192" spans="1:39" s="75" customFormat="1" ht="15" customHeight="1" x14ac:dyDescent="0.25">
      <c r="A192" s="130"/>
      <c r="B192" s="130"/>
      <c r="C192" s="130"/>
      <c r="D192" s="130"/>
      <c r="E192" s="130"/>
      <c r="F192" s="130"/>
      <c r="G192" s="130"/>
      <c r="H192" s="130"/>
      <c r="I192" s="130"/>
      <c r="J192" s="130"/>
      <c r="K192" s="130"/>
      <c r="L192" s="130"/>
      <c r="M192" s="130"/>
      <c r="N192" s="130"/>
      <c r="O192" s="130"/>
      <c r="P192" s="130"/>
      <c r="Q192" s="130"/>
      <c r="R192" s="130"/>
      <c r="S192" s="130"/>
      <c r="T192" s="127"/>
      <c r="U192" s="127"/>
      <c r="V192" s="127"/>
      <c r="W192" s="127"/>
      <c r="X192" s="127"/>
      <c r="Y192" s="127"/>
      <c r="Z192" s="127"/>
      <c r="AA192" s="127"/>
      <c r="AB192" s="127"/>
      <c r="AC192" s="127"/>
      <c r="AD192" s="127"/>
      <c r="AE192" s="127"/>
      <c r="AF192" s="127"/>
      <c r="AG192" s="127"/>
      <c r="AH192" s="127"/>
      <c r="AI192" s="127"/>
      <c r="AJ192" s="127"/>
      <c r="AK192" s="127"/>
      <c r="AL192" s="127"/>
      <c r="AM192" s="127"/>
    </row>
    <row r="193" spans="1:39" s="75" customFormat="1" ht="15" customHeight="1" x14ac:dyDescent="0.25">
      <c r="A193" s="130"/>
      <c r="B193" s="130"/>
      <c r="C193" s="130"/>
      <c r="D193" s="130"/>
      <c r="E193" s="130"/>
      <c r="F193" s="130"/>
      <c r="G193" s="130"/>
      <c r="H193" s="130"/>
      <c r="I193" s="130"/>
      <c r="J193" s="130"/>
      <c r="K193" s="130"/>
      <c r="L193" s="130"/>
      <c r="M193" s="130"/>
      <c r="N193" s="130"/>
      <c r="O193" s="130"/>
      <c r="P193" s="130"/>
      <c r="Q193" s="130"/>
      <c r="R193" s="130"/>
      <c r="S193" s="130"/>
      <c r="T193" s="127"/>
      <c r="U193" s="127"/>
      <c r="V193" s="127"/>
      <c r="W193" s="127"/>
      <c r="X193" s="127"/>
      <c r="Y193" s="127"/>
      <c r="Z193" s="127"/>
      <c r="AA193" s="127"/>
      <c r="AB193" s="127"/>
      <c r="AC193" s="127"/>
      <c r="AD193" s="127"/>
      <c r="AE193" s="127"/>
      <c r="AF193" s="127"/>
      <c r="AG193" s="127"/>
      <c r="AH193" s="127"/>
      <c r="AI193" s="127"/>
      <c r="AJ193" s="127"/>
      <c r="AK193" s="127"/>
      <c r="AL193" s="127"/>
      <c r="AM193" s="127"/>
    </row>
    <row r="194" spans="1:39" s="75" customFormat="1" ht="15" customHeight="1" x14ac:dyDescent="0.25">
      <c r="A194" s="130"/>
      <c r="B194" s="130"/>
      <c r="C194" s="130"/>
      <c r="D194" s="130"/>
      <c r="E194" s="130"/>
      <c r="F194" s="130"/>
      <c r="G194" s="130"/>
      <c r="H194" s="130"/>
      <c r="I194" s="130"/>
      <c r="J194" s="130"/>
      <c r="K194" s="130"/>
      <c r="L194" s="130"/>
      <c r="M194" s="130"/>
      <c r="N194" s="130"/>
      <c r="O194" s="130"/>
      <c r="P194" s="130"/>
      <c r="Q194" s="130"/>
      <c r="R194" s="130"/>
      <c r="S194" s="130"/>
      <c r="T194" s="127"/>
      <c r="U194" s="127"/>
      <c r="V194" s="127"/>
      <c r="W194" s="127"/>
      <c r="X194" s="127"/>
      <c r="Y194" s="127"/>
      <c r="Z194" s="127"/>
      <c r="AA194" s="127"/>
      <c r="AB194" s="127"/>
      <c r="AC194" s="127"/>
      <c r="AD194" s="127"/>
      <c r="AE194" s="127"/>
      <c r="AF194" s="127"/>
      <c r="AG194" s="127"/>
      <c r="AH194" s="127"/>
      <c r="AI194" s="127"/>
      <c r="AJ194" s="127"/>
      <c r="AK194" s="127"/>
      <c r="AL194" s="127"/>
      <c r="AM194" s="127"/>
    </row>
    <row r="195" spans="1:39" s="75" customFormat="1" ht="15" customHeight="1" x14ac:dyDescent="0.25">
      <c r="A195" s="130"/>
      <c r="B195" s="130"/>
      <c r="C195" s="130"/>
      <c r="D195" s="130"/>
      <c r="E195" s="130"/>
      <c r="F195" s="130"/>
      <c r="G195" s="130"/>
      <c r="H195" s="130"/>
      <c r="I195" s="130"/>
      <c r="J195" s="130"/>
      <c r="K195" s="130"/>
      <c r="L195" s="130"/>
      <c r="M195" s="130"/>
      <c r="N195" s="130"/>
      <c r="O195" s="130"/>
      <c r="P195" s="130"/>
      <c r="Q195" s="130"/>
      <c r="R195" s="130"/>
      <c r="S195" s="130"/>
      <c r="T195" s="127"/>
      <c r="U195" s="127"/>
      <c r="V195" s="127"/>
      <c r="W195" s="127"/>
      <c r="X195" s="127"/>
      <c r="Y195" s="127"/>
      <c r="Z195" s="127"/>
      <c r="AA195" s="127"/>
      <c r="AB195" s="127"/>
      <c r="AC195" s="127"/>
      <c r="AD195" s="127"/>
      <c r="AE195" s="127"/>
      <c r="AF195" s="127"/>
      <c r="AG195" s="127"/>
      <c r="AH195" s="127"/>
      <c r="AI195" s="127"/>
      <c r="AJ195" s="127"/>
      <c r="AK195" s="127"/>
      <c r="AL195" s="127"/>
      <c r="AM195" s="127"/>
    </row>
    <row r="196" spans="1:39" s="75" customFormat="1" ht="15" customHeight="1" x14ac:dyDescent="0.25">
      <c r="A196" s="130"/>
      <c r="B196" s="130"/>
      <c r="C196" s="130"/>
      <c r="D196" s="130"/>
      <c r="E196" s="130"/>
      <c r="F196" s="130"/>
      <c r="G196" s="130"/>
      <c r="H196" s="130"/>
      <c r="I196" s="130"/>
      <c r="J196" s="130"/>
      <c r="K196" s="130"/>
      <c r="L196" s="130"/>
      <c r="M196" s="130"/>
      <c r="N196" s="130"/>
      <c r="O196" s="130"/>
      <c r="P196" s="130"/>
      <c r="Q196" s="130"/>
      <c r="R196" s="130"/>
      <c r="S196" s="130"/>
      <c r="T196" s="127"/>
      <c r="U196" s="127"/>
      <c r="V196" s="127"/>
      <c r="W196" s="127"/>
      <c r="X196" s="127"/>
      <c r="Y196" s="127"/>
      <c r="Z196" s="127"/>
      <c r="AA196" s="127"/>
      <c r="AB196" s="127"/>
      <c r="AC196" s="127"/>
      <c r="AD196" s="127"/>
      <c r="AE196" s="127"/>
      <c r="AF196" s="127"/>
      <c r="AG196" s="127"/>
      <c r="AH196" s="127"/>
      <c r="AI196" s="127"/>
      <c r="AJ196" s="127"/>
      <c r="AK196" s="127"/>
      <c r="AL196" s="127"/>
      <c r="AM196" s="127"/>
    </row>
    <row r="197" spans="1:39" s="75" customFormat="1" ht="15" customHeight="1" x14ac:dyDescent="0.25">
      <c r="A197" s="130"/>
      <c r="B197" s="130"/>
      <c r="C197" s="130"/>
      <c r="D197" s="130"/>
      <c r="E197" s="130"/>
      <c r="F197" s="130"/>
      <c r="G197" s="130"/>
      <c r="H197" s="130"/>
      <c r="I197" s="130"/>
      <c r="J197" s="130"/>
      <c r="K197" s="130"/>
      <c r="L197" s="130"/>
      <c r="M197" s="130"/>
      <c r="N197" s="130"/>
      <c r="O197" s="130"/>
      <c r="P197" s="130"/>
      <c r="Q197" s="130"/>
      <c r="R197" s="130"/>
      <c r="S197" s="130"/>
      <c r="T197" s="127"/>
      <c r="U197" s="127"/>
      <c r="V197" s="127"/>
      <c r="W197" s="127"/>
      <c r="X197" s="127"/>
      <c r="Y197" s="127"/>
      <c r="Z197" s="127"/>
      <c r="AA197" s="127"/>
      <c r="AB197" s="127"/>
      <c r="AC197" s="127"/>
      <c r="AD197" s="127"/>
      <c r="AE197" s="127"/>
      <c r="AF197" s="127"/>
      <c r="AG197" s="127"/>
      <c r="AH197" s="127"/>
      <c r="AI197" s="127"/>
      <c r="AJ197" s="127"/>
      <c r="AK197" s="127"/>
      <c r="AL197" s="127"/>
      <c r="AM197" s="127"/>
    </row>
    <row r="198" spans="1:39" s="75" customFormat="1" ht="15" customHeight="1" x14ac:dyDescent="0.25">
      <c r="A198" s="130"/>
      <c r="B198" s="130"/>
      <c r="C198" s="130"/>
      <c r="D198" s="130"/>
      <c r="E198" s="130"/>
      <c r="F198" s="130"/>
      <c r="G198" s="130"/>
      <c r="H198" s="130"/>
      <c r="I198" s="130"/>
      <c r="J198" s="130"/>
      <c r="K198" s="130"/>
      <c r="L198" s="130"/>
      <c r="M198" s="130"/>
      <c r="N198" s="130"/>
      <c r="O198" s="130"/>
      <c r="P198" s="130"/>
      <c r="Q198" s="130"/>
      <c r="R198" s="130"/>
      <c r="S198" s="130"/>
      <c r="T198" s="127"/>
      <c r="U198" s="127"/>
      <c r="V198" s="127"/>
      <c r="W198" s="127"/>
      <c r="X198" s="127"/>
      <c r="Y198" s="127"/>
      <c r="Z198" s="127"/>
      <c r="AA198" s="127"/>
      <c r="AB198" s="127"/>
      <c r="AC198" s="127"/>
      <c r="AD198" s="127"/>
      <c r="AE198" s="127"/>
      <c r="AF198" s="127"/>
      <c r="AG198" s="127"/>
      <c r="AH198" s="127"/>
      <c r="AI198" s="127"/>
      <c r="AJ198" s="127"/>
      <c r="AK198" s="127"/>
      <c r="AL198" s="127"/>
      <c r="AM198" s="127"/>
    </row>
    <row r="199" spans="1:39" s="75" customFormat="1" ht="15" customHeight="1" x14ac:dyDescent="0.25">
      <c r="A199" s="130"/>
      <c r="B199" s="130"/>
      <c r="C199" s="130"/>
      <c r="D199" s="130"/>
      <c r="E199" s="130"/>
      <c r="F199" s="130"/>
      <c r="G199" s="130"/>
      <c r="H199" s="130"/>
      <c r="I199" s="130"/>
      <c r="J199" s="130"/>
      <c r="K199" s="130"/>
      <c r="L199" s="130"/>
      <c r="M199" s="130"/>
      <c r="N199" s="130"/>
      <c r="O199" s="130"/>
      <c r="P199" s="130"/>
      <c r="Q199" s="130"/>
      <c r="R199" s="130"/>
      <c r="S199" s="130"/>
      <c r="T199" s="127"/>
      <c r="U199" s="127"/>
      <c r="V199" s="127"/>
      <c r="W199" s="127"/>
      <c r="X199" s="127"/>
      <c r="Y199" s="127"/>
      <c r="Z199" s="127"/>
      <c r="AA199" s="127"/>
      <c r="AB199" s="127"/>
      <c r="AC199" s="127"/>
      <c r="AD199" s="127"/>
      <c r="AE199" s="127"/>
      <c r="AF199" s="127"/>
      <c r="AG199" s="127"/>
      <c r="AH199" s="127"/>
      <c r="AI199" s="127"/>
      <c r="AJ199" s="127"/>
      <c r="AK199" s="127"/>
      <c r="AL199" s="127"/>
      <c r="AM199" s="127"/>
    </row>
    <row r="200" spans="1:39" s="75" customFormat="1" ht="15" customHeight="1" x14ac:dyDescent="0.25">
      <c r="A200" s="130"/>
      <c r="B200" s="130"/>
      <c r="C200" s="130"/>
      <c r="D200" s="130"/>
      <c r="E200" s="130"/>
      <c r="F200" s="130"/>
      <c r="G200" s="130"/>
      <c r="H200" s="130"/>
      <c r="I200" s="130"/>
      <c r="J200" s="130"/>
      <c r="K200" s="130"/>
      <c r="L200" s="130"/>
      <c r="M200" s="130"/>
      <c r="N200" s="130"/>
      <c r="O200" s="130"/>
      <c r="P200" s="130"/>
      <c r="Q200" s="130"/>
      <c r="R200" s="130"/>
      <c r="S200" s="130"/>
      <c r="T200" s="127"/>
      <c r="U200" s="127"/>
      <c r="V200" s="127"/>
      <c r="W200" s="127"/>
      <c r="X200" s="127"/>
      <c r="Y200" s="127"/>
      <c r="Z200" s="127"/>
      <c r="AA200" s="127"/>
      <c r="AB200" s="127"/>
      <c r="AC200" s="127"/>
      <c r="AD200" s="127"/>
      <c r="AE200" s="127"/>
      <c r="AF200" s="127"/>
      <c r="AG200" s="127"/>
      <c r="AH200" s="127"/>
      <c r="AI200" s="127"/>
      <c r="AJ200" s="127"/>
      <c r="AK200" s="127"/>
      <c r="AL200" s="127"/>
      <c r="AM200" s="127"/>
    </row>
    <row r="201" spans="1:39" s="75" customFormat="1" ht="15" customHeight="1" x14ac:dyDescent="0.25">
      <c r="A201" s="130"/>
      <c r="B201" s="130"/>
      <c r="C201" s="130"/>
      <c r="D201" s="130"/>
      <c r="E201" s="130"/>
      <c r="F201" s="130"/>
      <c r="G201" s="130"/>
      <c r="H201" s="130"/>
      <c r="I201" s="130"/>
      <c r="J201" s="130"/>
      <c r="K201" s="130"/>
      <c r="L201" s="130"/>
      <c r="M201" s="130"/>
      <c r="N201" s="130"/>
      <c r="O201" s="130"/>
      <c r="P201" s="130"/>
      <c r="Q201" s="130"/>
      <c r="R201" s="130"/>
      <c r="S201" s="130"/>
      <c r="T201" s="127"/>
      <c r="U201" s="127"/>
      <c r="V201" s="127"/>
      <c r="W201" s="127"/>
      <c r="X201" s="127"/>
      <c r="Y201" s="127"/>
      <c r="Z201" s="127"/>
      <c r="AA201" s="127"/>
      <c r="AB201" s="127"/>
      <c r="AC201" s="127"/>
      <c r="AD201" s="127"/>
      <c r="AE201" s="127"/>
      <c r="AF201" s="127"/>
      <c r="AG201" s="127"/>
      <c r="AH201" s="127"/>
      <c r="AI201" s="127"/>
      <c r="AJ201" s="127"/>
      <c r="AK201" s="127"/>
      <c r="AL201" s="127"/>
      <c r="AM201" s="127"/>
    </row>
    <row r="202" spans="1:39" s="75" customFormat="1" ht="15" customHeight="1" x14ac:dyDescent="0.25">
      <c r="A202" s="130"/>
      <c r="B202" s="130"/>
      <c r="C202" s="130"/>
      <c r="D202" s="130"/>
      <c r="E202" s="130"/>
      <c r="F202" s="130"/>
      <c r="G202" s="130"/>
      <c r="H202" s="130"/>
      <c r="I202" s="130"/>
      <c r="J202" s="130"/>
      <c r="K202" s="130"/>
      <c r="L202" s="130"/>
      <c r="M202" s="130"/>
      <c r="N202" s="130"/>
      <c r="O202" s="130"/>
      <c r="P202" s="130"/>
      <c r="Q202" s="130"/>
      <c r="R202" s="130"/>
      <c r="S202" s="130"/>
      <c r="T202" s="127"/>
      <c r="U202" s="127"/>
      <c r="V202" s="127"/>
      <c r="W202" s="127"/>
      <c r="X202" s="127"/>
      <c r="Y202" s="127"/>
      <c r="Z202" s="127"/>
      <c r="AA202" s="127"/>
      <c r="AB202" s="127"/>
      <c r="AC202" s="127"/>
      <c r="AD202" s="127"/>
      <c r="AE202" s="127"/>
      <c r="AF202" s="127"/>
      <c r="AG202" s="127"/>
      <c r="AH202" s="127"/>
      <c r="AI202" s="127"/>
      <c r="AJ202" s="127"/>
      <c r="AK202" s="127"/>
      <c r="AL202" s="127"/>
      <c r="AM202" s="127"/>
    </row>
    <row r="203" spans="1:39" s="75" customFormat="1" ht="15" customHeight="1" x14ac:dyDescent="0.25">
      <c r="A203" s="130"/>
      <c r="B203" s="130"/>
      <c r="C203" s="130"/>
      <c r="D203" s="130"/>
      <c r="E203" s="130"/>
      <c r="F203" s="130"/>
      <c r="G203" s="130"/>
      <c r="H203" s="130"/>
      <c r="I203" s="130"/>
      <c r="J203" s="130"/>
      <c r="K203" s="130"/>
      <c r="L203" s="130"/>
      <c r="M203" s="130"/>
      <c r="N203" s="130"/>
      <c r="O203" s="130"/>
      <c r="P203" s="130"/>
      <c r="Q203" s="130"/>
      <c r="R203" s="130"/>
      <c r="S203" s="130"/>
      <c r="T203" s="127"/>
      <c r="U203" s="127"/>
      <c r="V203" s="127"/>
      <c r="W203" s="127"/>
      <c r="X203" s="127"/>
      <c r="Y203" s="127"/>
      <c r="Z203" s="127"/>
      <c r="AA203" s="127"/>
      <c r="AB203" s="127"/>
      <c r="AC203" s="127"/>
      <c r="AD203" s="127"/>
      <c r="AE203" s="127"/>
      <c r="AF203" s="127"/>
      <c r="AG203" s="127"/>
      <c r="AH203" s="127"/>
      <c r="AI203" s="127"/>
      <c r="AJ203" s="127"/>
      <c r="AK203" s="127"/>
      <c r="AL203" s="127"/>
      <c r="AM203" s="127"/>
    </row>
    <row r="204" spans="1:39" s="75" customFormat="1" ht="15" customHeight="1" x14ac:dyDescent="0.25">
      <c r="A204" s="130"/>
      <c r="B204" s="130"/>
      <c r="C204" s="130"/>
      <c r="D204" s="130"/>
      <c r="E204" s="130"/>
      <c r="F204" s="130"/>
      <c r="G204" s="130"/>
      <c r="H204" s="130"/>
      <c r="I204" s="130"/>
      <c r="J204" s="130"/>
      <c r="K204" s="130"/>
      <c r="L204" s="130"/>
      <c r="M204" s="130"/>
      <c r="N204" s="130"/>
      <c r="O204" s="130"/>
      <c r="P204" s="130"/>
      <c r="Q204" s="130"/>
      <c r="R204" s="130"/>
      <c r="S204" s="130"/>
      <c r="T204" s="127"/>
      <c r="U204" s="127"/>
      <c r="V204" s="127"/>
      <c r="W204" s="127"/>
      <c r="X204" s="127"/>
      <c r="Y204" s="127"/>
      <c r="Z204" s="127"/>
      <c r="AA204" s="127"/>
      <c r="AB204" s="127"/>
      <c r="AC204" s="127"/>
      <c r="AD204" s="127"/>
      <c r="AE204" s="127"/>
      <c r="AF204" s="127"/>
      <c r="AG204" s="127"/>
      <c r="AH204" s="127"/>
      <c r="AI204" s="127"/>
      <c r="AJ204" s="127"/>
      <c r="AK204" s="127"/>
      <c r="AL204" s="127"/>
      <c r="AM204" s="127"/>
    </row>
    <row r="205" spans="1:39" s="75" customFormat="1" ht="15" customHeight="1" x14ac:dyDescent="0.25">
      <c r="A205" s="130"/>
      <c r="B205" s="130"/>
      <c r="C205" s="130"/>
      <c r="D205" s="130"/>
      <c r="E205" s="130"/>
      <c r="F205" s="130"/>
      <c r="G205" s="130"/>
      <c r="H205" s="130"/>
      <c r="I205" s="130"/>
      <c r="J205" s="130"/>
      <c r="K205" s="130"/>
      <c r="L205" s="130"/>
      <c r="M205" s="130"/>
      <c r="N205" s="130"/>
      <c r="O205" s="130"/>
      <c r="P205" s="130"/>
      <c r="Q205" s="130"/>
      <c r="R205" s="130"/>
      <c r="S205" s="130"/>
      <c r="T205" s="127"/>
      <c r="U205" s="127"/>
      <c r="V205" s="127"/>
      <c r="W205" s="127"/>
      <c r="X205" s="127"/>
      <c r="Y205" s="127"/>
      <c r="Z205" s="127"/>
      <c r="AA205" s="127"/>
      <c r="AB205" s="127"/>
      <c r="AC205" s="127"/>
      <c r="AD205" s="127"/>
      <c r="AE205" s="127"/>
      <c r="AF205" s="127"/>
      <c r="AG205" s="127"/>
      <c r="AH205" s="127"/>
      <c r="AI205" s="127"/>
      <c r="AJ205" s="127"/>
      <c r="AK205" s="127"/>
      <c r="AL205" s="127"/>
      <c r="AM205" s="127"/>
    </row>
    <row r="206" spans="1:39" s="75" customFormat="1" ht="15" customHeight="1" x14ac:dyDescent="0.25">
      <c r="A206" s="130"/>
      <c r="B206" s="130"/>
      <c r="C206" s="130"/>
      <c r="D206" s="130"/>
      <c r="E206" s="130"/>
      <c r="F206" s="130"/>
      <c r="G206" s="130"/>
      <c r="H206" s="130"/>
      <c r="I206" s="130"/>
      <c r="J206" s="130"/>
      <c r="K206" s="130"/>
      <c r="L206" s="130"/>
      <c r="M206" s="130"/>
      <c r="N206" s="130"/>
      <c r="O206" s="130"/>
      <c r="P206" s="130"/>
      <c r="Q206" s="130"/>
      <c r="R206" s="130"/>
      <c r="S206" s="130"/>
      <c r="T206" s="127"/>
      <c r="U206" s="127"/>
      <c r="V206" s="127"/>
      <c r="W206" s="127"/>
      <c r="X206" s="127"/>
      <c r="Y206" s="127"/>
      <c r="Z206" s="127"/>
      <c r="AA206" s="127"/>
      <c r="AB206" s="127"/>
      <c r="AC206" s="127"/>
      <c r="AD206" s="127"/>
      <c r="AE206" s="127"/>
      <c r="AF206" s="127"/>
      <c r="AG206" s="127"/>
      <c r="AH206" s="127"/>
      <c r="AI206" s="127"/>
      <c r="AJ206" s="127"/>
      <c r="AK206" s="127"/>
      <c r="AL206" s="127"/>
      <c r="AM206" s="127"/>
    </row>
    <row r="207" spans="1:39" s="75" customFormat="1" ht="15" customHeight="1" x14ac:dyDescent="0.25">
      <c r="A207" s="130"/>
      <c r="B207" s="130"/>
      <c r="C207" s="130"/>
      <c r="D207" s="130"/>
      <c r="E207" s="130"/>
      <c r="F207" s="130"/>
      <c r="G207" s="130"/>
      <c r="H207" s="130"/>
      <c r="I207" s="130"/>
      <c r="J207" s="130"/>
      <c r="K207" s="130"/>
      <c r="L207" s="130"/>
      <c r="M207" s="130"/>
      <c r="N207" s="130"/>
      <c r="O207" s="130"/>
      <c r="P207" s="130"/>
      <c r="Q207" s="130"/>
      <c r="R207" s="130"/>
      <c r="S207" s="130"/>
      <c r="T207" s="127"/>
      <c r="U207" s="127"/>
      <c r="V207" s="127"/>
      <c r="W207" s="127"/>
      <c r="X207" s="127"/>
      <c r="Y207" s="127"/>
      <c r="Z207" s="127"/>
      <c r="AA207" s="127"/>
      <c r="AB207" s="127"/>
      <c r="AC207" s="127"/>
      <c r="AD207" s="127"/>
      <c r="AE207" s="127"/>
      <c r="AF207" s="127"/>
      <c r="AG207" s="127"/>
      <c r="AH207" s="127"/>
      <c r="AI207" s="127"/>
      <c r="AJ207" s="127"/>
      <c r="AK207" s="127"/>
      <c r="AL207" s="127"/>
      <c r="AM207" s="127"/>
    </row>
    <row r="208" spans="1:39" s="75" customFormat="1" ht="15" customHeight="1" x14ac:dyDescent="0.25">
      <c r="A208" s="130"/>
      <c r="B208" s="130"/>
      <c r="C208" s="130"/>
      <c r="D208" s="130"/>
      <c r="E208" s="130"/>
      <c r="F208" s="130"/>
      <c r="G208" s="130"/>
      <c r="H208" s="130"/>
      <c r="I208" s="130"/>
      <c r="J208" s="130"/>
      <c r="K208" s="130"/>
      <c r="L208" s="130"/>
      <c r="M208" s="130"/>
      <c r="N208" s="130"/>
      <c r="O208" s="130"/>
      <c r="P208" s="130"/>
      <c r="Q208" s="130"/>
      <c r="R208" s="130"/>
      <c r="S208" s="130"/>
      <c r="T208" s="127"/>
      <c r="U208" s="127"/>
      <c r="V208" s="127"/>
      <c r="W208" s="127"/>
      <c r="X208" s="127"/>
      <c r="Y208" s="127"/>
      <c r="Z208" s="127"/>
      <c r="AA208" s="127"/>
      <c r="AB208" s="127"/>
      <c r="AC208" s="127"/>
      <c r="AD208" s="127"/>
      <c r="AE208" s="127"/>
      <c r="AF208" s="127"/>
      <c r="AG208" s="127"/>
      <c r="AH208" s="127"/>
      <c r="AI208" s="127"/>
      <c r="AJ208" s="127"/>
      <c r="AK208" s="127"/>
      <c r="AL208" s="127"/>
      <c r="AM208" s="127"/>
    </row>
    <row r="209" spans="1:39" s="75" customFormat="1" ht="15" customHeight="1" x14ac:dyDescent="0.25">
      <c r="A209" s="130"/>
      <c r="B209" s="130"/>
      <c r="C209" s="130"/>
      <c r="D209" s="130"/>
      <c r="E209" s="130"/>
      <c r="F209" s="130"/>
      <c r="G209" s="130"/>
      <c r="H209" s="130"/>
      <c r="I209" s="130"/>
      <c r="J209" s="130"/>
      <c r="K209" s="130"/>
      <c r="L209" s="130"/>
      <c r="M209" s="130"/>
      <c r="N209" s="130"/>
      <c r="O209" s="130"/>
      <c r="P209" s="130"/>
      <c r="Q209" s="130"/>
      <c r="R209" s="130"/>
      <c r="S209" s="130"/>
      <c r="T209" s="127"/>
      <c r="U209" s="127"/>
      <c r="V209" s="127"/>
      <c r="W209" s="127"/>
      <c r="X209" s="127"/>
      <c r="Y209" s="127"/>
      <c r="Z209" s="127"/>
      <c r="AA209" s="127"/>
      <c r="AB209" s="127"/>
      <c r="AC209" s="127"/>
      <c r="AD209" s="127"/>
      <c r="AE209" s="127"/>
      <c r="AF209" s="127"/>
      <c r="AG209" s="127"/>
      <c r="AH209" s="127"/>
      <c r="AI209" s="127"/>
      <c r="AJ209" s="127"/>
      <c r="AK209" s="127"/>
      <c r="AL209" s="127"/>
      <c r="AM209" s="127"/>
    </row>
    <row r="210" spans="1:39" s="75" customFormat="1" ht="15" customHeight="1" x14ac:dyDescent="0.25">
      <c r="A210" s="130"/>
      <c r="B210" s="130"/>
      <c r="C210" s="130"/>
      <c r="D210" s="130"/>
      <c r="E210" s="130"/>
      <c r="F210" s="130"/>
      <c r="G210" s="130"/>
      <c r="H210" s="130"/>
      <c r="I210" s="130"/>
      <c r="J210" s="130"/>
      <c r="K210" s="130"/>
      <c r="L210" s="130"/>
      <c r="M210" s="130"/>
      <c r="N210" s="130"/>
      <c r="O210" s="130"/>
      <c r="P210" s="130"/>
      <c r="Q210" s="130"/>
      <c r="R210" s="130"/>
      <c r="S210" s="130"/>
      <c r="T210" s="127"/>
      <c r="U210" s="127"/>
      <c r="V210" s="127"/>
      <c r="W210" s="127"/>
      <c r="X210" s="127"/>
      <c r="Y210" s="127"/>
      <c r="Z210" s="127"/>
      <c r="AA210" s="127"/>
      <c r="AB210" s="127"/>
      <c r="AC210" s="127"/>
      <c r="AD210" s="127"/>
      <c r="AE210" s="127"/>
      <c r="AF210" s="127"/>
      <c r="AG210" s="127"/>
      <c r="AH210" s="127"/>
      <c r="AI210" s="127"/>
      <c r="AJ210" s="127"/>
      <c r="AK210" s="127"/>
      <c r="AL210" s="127"/>
      <c r="AM210" s="127"/>
    </row>
    <row r="211" spans="1:39" s="75" customFormat="1" ht="15" customHeight="1" x14ac:dyDescent="0.25">
      <c r="A211" s="130"/>
      <c r="B211" s="130"/>
      <c r="C211" s="130"/>
      <c r="D211" s="130"/>
      <c r="E211" s="130"/>
      <c r="F211" s="130"/>
      <c r="G211" s="130"/>
      <c r="H211" s="130"/>
      <c r="I211" s="130"/>
      <c r="J211" s="130"/>
      <c r="K211" s="130"/>
      <c r="L211" s="130"/>
      <c r="M211" s="130"/>
      <c r="N211" s="130"/>
      <c r="O211" s="130"/>
      <c r="P211" s="130"/>
      <c r="Q211" s="130"/>
      <c r="R211" s="130"/>
      <c r="S211" s="130"/>
      <c r="T211" s="127"/>
      <c r="U211" s="127"/>
      <c r="V211" s="127"/>
      <c r="W211" s="127"/>
      <c r="X211" s="127"/>
      <c r="Y211" s="127"/>
      <c r="Z211" s="127"/>
      <c r="AA211" s="127"/>
      <c r="AB211" s="127"/>
      <c r="AC211" s="127"/>
      <c r="AD211" s="127"/>
      <c r="AE211" s="127"/>
      <c r="AF211" s="127"/>
      <c r="AG211" s="127"/>
      <c r="AH211" s="127"/>
      <c r="AI211" s="127"/>
      <c r="AJ211" s="127"/>
      <c r="AK211" s="127"/>
      <c r="AL211" s="127"/>
      <c r="AM211" s="127"/>
    </row>
    <row r="212" spans="1:39" s="75" customFormat="1" ht="15" customHeight="1" x14ac:dyDescent="0.25">
      <c r="A212" s="130"/>
      <c r="B212" s="130"/>
      <c r="C212" s="130"/>
      <c r="D212" s="130"/>
      <c r="E212" s="130"/>
      <c r="F212" s="130"/>
      <c r="G212" s="130"/>
      <c r="H212" s="130"/>
      <c r="I212" s="130"/>
      <c r="J212" s="130"/>
      <c r="K212" s="130"/>
      <c r="L212" s="130"/>
      <c r="M212" s="130"/>
      <c r="N212" s="130"/>
      <c r="O212" s="130"/>
      <c r="P212" s="130"/>
      <c r="Q212" s="130"/>
      <c r="R212" s="130"/>
      <c r="S212" s="130"/>
      <c r="T212" s="127"/>
      <c r="U212" s="127"/>
      <c r="V212" s="127"/>
      <c r="W212" s="127"/>
      <c r="X212" s="127"/>
      <c r="Y212" s="127"/>
      <c r="Z212" s="127"/>
      <c r="AA212" s="127"/>
      <c r="AB212" s="127"/>
      <c r="AC212" s="127"/>
      <c r="AD212" s="127"/>
      <c r="AE212" s="127"/>
      <c r="AF212" s="127"/>
      <c r="AG212" s="127"/>
      <c r="AH212" s="127"/>
      <c r="AI212" s="127"/>
      <c r="AJ212" s="127"/>
      <c r="AK212" s="127"/>
      <c r="AL212" s="127"/>
      <c r="AM212" s="127"/>
    </row>
    <row r="213" spans="1:39" s="75" customFormat="1" ht="15" customHeight="1" x14ac:dyDescent="0.25">
      <c r="A213" s="130"/>
      <c r="B213" s="130"/>
      <c r="C213" s="130"/>
      <c r="D213" s="130"/>
      <c r="E213" s="130"/>
      <c r="F213" s="130"/>
      <c r="G213" s="130"/>
      <c r="H213" s="130"/>
      <c r="I213" s="130"/>
      <c r="J213" s="130"/>
      <c r="K213" s="130"/>
      <c r="L213" s="130"/>
      <c r="M213" s="130"/>
      <c r="N213" s="130"/>
      <c r="O213" s="130"/>
      <c r="P213" s="130"/>
      <c r="Q213" s="130"/>
      <c r="R213" s="130"/>
      <c r="S213" s="130"/>
      <c r="T213" s="127"/>
      <c r="U213" s="127"/>
      <c r="V213" s="127"/>
      <c r="W213" s="127"/>
      <c r="X213" s="127"/>
      <c r="Y213" s="127"/>
      <c r="Z213" s="127"/>
      <c r="AA213" s="127"/>
      <c r="AB213" s="127"/>
      <c r="AC213" s="127"/>
      <c r="AD213" s="127"/>
      <c r="AE213" s="127"/>
      <c r="AF213" s="127"/>
      <c r="AG213" s="127"/>
      <c r="AH213" s="127"/>
      <c r="AI213" s="127"/>
      <c r="AJ213" s="127"/>
      <c r="AK213" s="127"/>
      <c r="AL213" s="127"/>
      <c r="AM213" s="127"/>
    </row>
    <row r="214" spans="1:39" s="75" customFormat="1" ht="15" customHeight="1" x14ac:dyDescent="0.25">
      <c r="A214" s="130"/>
      <c r="B214" s="130"/>
      <c r="C214" s="130"/>
      <c r="D214" s="130"/>
      <c r="E214" s="130"/>
      <c r="F214" s="130"/>
      <c r="G214" s="130"/>
      <c r="H214" s="130"/>
      <c r="I214" s="130"/>
      <c r="J214" s="130"/>
      <c r="K214" s="130"/>
      <c r="L214" s="130"/>
      <c r="M214" s="130"/>
      <c r="N214" s="130"/>
      <c r="O214" s="130"/>
      <c r="P214" s="130"/>
      <c r="Q214" s="130"/>
      <c r="R214" s="130"/>
      <c r="S214" s="130"/>
      <c r="T214" s="127"/>
      <c r="U214" s="127"/>
      <c r="V214" s="127"/>
      <c r="W214" s="127"/>
      <c r="X214" s="127"/>
      <c r="Y214" s="127"/>
      <c r="Z214" s="127"/>
      <c r="AA214" s="127"/>
      <c r="AB214" s="127"/>
      <c r="AC214" s="127"/>
      <c r="AD214" s="127"/>
      <c r="AE214" s="127"/>
      <c r="AF214" s="127"/>
      <c r="AG214" s="127"/>
      <c r="AH214" s="127"/>
      <c r="AI214" s="127"/>
      <c r="AJ214" s="127"/>
      <c r="AK214" s="127"/>
      <c r="AL214" s="127"/>
      <c r="AM214" s="127"/>
    </row>
    <row r="215" spans="1:39" s="75" customFormat="1" ht="15" customHeight="1" x14ac:dyDescent="0.25">
      <c r="A215" s="130"/>
      <c r="B215" s="130"/>
      <c r="C215" s="130"/>
      <c r="D215" s="130"/>
      <c r="E215" s="130"/>
      <c r="F215" s="130"/>
      <c r="G215" s="130"/>
      <c r="H215" s="130"/>
      <c r="I215" s="130"/>
      <c r="J215" s="130"/>
      <c r="K215" s="130"/>
      <c r="L215" s="130"/>
      <c r="M215" s="130"/>
      <c r="N215" s="130"/>
      <c r="O215" s="130"/>
      <c r="P215" s="130"/>
      <c r="Q215" s="130"/>
      <c r="R215" s="130"/>
      <c r="S215" s="130"/>
      <c r="T215" s="127"/>
      <c r="U215" s="127"/>
      <c r="V215" s="127"/>
      <c r="W215" s="127"/>
      <c r="X215" s="127"/>
      <c r="Y215" s="127"/>
      <c r="Z215" s="127"/>
      <c r="AA215" s="127"/>
      <c r="AB215" s="127"/>
      <c r="AC215" s="127"/>
      <c r="AD215" s="127"/>
      <c r="AE215" s="127"/>
      <c r="AF215" s="127"/>
      <c r="AG215" s="127"/>
      <c r="AH215" s="127"/>
      <c r="AI215" s="127"/>
      <c r="AJ215" s="127"/>
      <c r="AK215" s="127"/>
      <c r="AL215" s="127"/>
      <c r="AM215" s="127"/>
    </row>
    <row r="216" spans="1:39" s="75" customFormat="1" ht="15" customHeight="1" x14ac:dyDescent="0.25">
      <c r="A216" s="130"/>
      <c r="B216" s="130"/>
      <c r="C216" s="130"/>
      <c r="D216" s="130"/>
      <c r="E216" s="130"/>
      <c r="F216" s="130"/>
      <c r="G216" s="130"/>
      <c r="H216" s="130"/>
      <c r="I216" s="130"/>
      <c r="J216" s="130"/>
      <c r="K216" s="130"/>
      <c r="L216" s="130"/>
      <c r="M216" s="130"/>
      <c r="N216" s="130"/>
      <c r="O216" s="130"/>
      <c r="P216" s="130"/>
      <c r="Q216" s="130"/>
      <c r="R216" s="130"/>
      <c r="S216" s="130"/>
      <c r="T216" s="127"/>
      <c r="U216" s="127"/>
      <c r="V216" s="127"/>
      <c r="W216" s="127"/>
      <c r="X216" s="127"/>
      <c r="Y216" s="127"/>
      <c r="Z216" s="127"/>
      <c r="AA216" s="127"/>
      <c r="AB216" s="127"/>
      <c r="AC216" s="127"/>
      <c r="AD216" s="127"/>
      <c r="AE216" s="127"/>
      <c r="AF216" s="127"/>
      <c r="AG216" s="127"/>
      <c r="AH216" s="127"/>
      <c r="AI216" s="127"/>
      <c r="AJ216" s="127"/>
      <c r="AK216" s="127"/>
      <c r="AL216" s="127"/>
      <c r="AM216" s="127"/>
    </row>
    <row r="217" spans="1:39" s="75" customFormat="1" ht="15" customHeight="1" x14ac:dyDescent="0.25">
      <c r="A217" s="130"/>
      <c r="B217" s="130"/>
      <c r="C217" s="130"/>
      <c r="D217" s="130"/>
      <c r="E217" s="130"/>
      <c r="F217" s="130"/>
      <c r="G217" s="130"/>
      <c r="H217" s="130"/>
      <c r="I217" s="130"/>
      <c r="J217" s="130"/>
      <c r="K217" s="130"/>
      <c r="L217" s="130"/>
      <c r="M217" s="130"/>
      <c r="N217" s="130"/>
      <c r="O217" s="130"/>
      <c r="P217" s="130"/>
      <c r="Q217" s="130"/>
      <c r="R217" s="130"/>
      <c r="S217" s="130"/>
      <c r="T217" s="127"/>
      <c r="U217" s="127"/>
      <c r="V217" s="127"/>
      <c r="W217" s="127"/>
      <c r="X217" s="127"/>
      <c r="Y217" s="127"/>
      <c r="Z217" s="127"/>
      <c r="AA217" s="127"/>
      <c r="AB217" s="127"/>
      <c r="AC217" s="127"/>
      <c r="AD217" s="127"/>
      <c r="AE217" s="127"/>
      <c r="AF217" s="127"/>
      <c r="AG217" s="127"/>
      <c r="AH217" s="127"/>
      <c r="AI217" s="127"/>
      <c r="AJ217" s="127"/>
      <c r="AK217" s="127"/>
      <c r="AL217" s="127"/>
      <c r="AM217" s="127"/>
    </row>
    <row r="218" spans="1:39" s="75" customFormat="1" ht="15" customHeight="1" x14ac:dyDescent="0.25">
      <c r="A218" s="130"/>
      <c r="B218" s="130"/>
      <c r="C218" s="130"/>
      <c r="D218" s="130"/>
      <c r="E218" s="130"/>
      <c r="F218" s="130"/>
      <c r="G218" s="130"/>
      <c r="H218" s="130"/>
      <c r="I218" s="130"/>
      <c r="J218" s="130"/>
      <c r="K218" s="130"/>
      <c r="L218" s="130"/>
      <c r="M218" s="130"/>
      <c r="N218" s="130"/>
      <c r="O218" s="130"/>
      <c r="P218" s="130"/>
      <c r="Q218" s="130"/>
      <c r="R218" s="130"/>
      <c r="S218" s="130"/>
      <c r="T218" s="127"/>
      <c r="U218" s="127"/>
      <c r="V218" s="127"/>
      <c r="W218" s="127"/>
      <c r="X218" s="127"/>
      <c r="Y218" s="127"/>
      <c r="Z218" s="127"/>
      <c r="AA218" s="127"/>
      <c r="AB218" s="127"/>
      <c r="AC218" s="127"/>
      <c r="AD218" s="127"/>
      <c r="AE218" s="127"/>
      <c r="AF218" s="127"/>
      <c r="AG218" s="127"/>
      <c r="AH218" s="127"/>
      <c r="AI218" s="127"/>
      <c r="AJ218" s="127"/>
      <c r="AK218" s="127"/>
      <c r="AL218" s="127"/>
      <c r="AM218" s="127"/>
    </row>
    <row r="219" spans="1:39" s="75" customFormat="1" ht="15" customHeight="1" x14ac:dyDescent="0.25">
      <c r="A219" s="130"/>
      <c r="B219" s="130"/>
      <c r="C219" s="130"/>
      <c r="D219" s="130"/>
      <c r="E219" s="130"/>
      <c r="F219" s="130"/>
      <c r="G219" s="130"/>
      <c r="H219" s="130"/>
      <c r="I219" s="130"/>
      <c r="J219" s="130"/>
      <c r="K219" s="130"/>
      <c r="L219" s="130"/>
      <c r="M219" s="130"/>
      <c r="N219" s="130"/>
      <c r="O219" s="130"/>
      <c r="P219" s="130"/>
      <c r="Q219" s="130"/>
      <c r="R219" s="130"/>
      <c r="S219" s="130"/>
      <c r="T219" s="127"/>
      <c r="U219" s="127"/>
      <c r="V219" s="127"/>
      <c r="W219" s="127"/>
      <c r="X219" s="127"/>
      <c r="Y219" s="127"/>
      <c r="Z219" s="127"/>
      <c r="AA219" s="127"/>
      <c r="AB219" s="127"/>
      <c r="AC219" s="127"/>
      <c r="AD219" s="127"/>
      <c r="AE219" s="127"/>
      <c r="AF219" s="127"/>
      <c r="AG219" s="127"/>
      <c r="AH219" s="127"/>
      <c r="AI219" s="127"/>
      <c r="AJ219" s="127"/>
      <c r="AK219" s="127"/>
      <c r="AL219" s="127"/>
      <c r="AM219" s="127"/>
    </row>
    <row r="220" spans="1:39" s="75" customFormat="1" ht="15" customHeight="1" x14ac:dyDescent="0.25">
      <c r="A220" s="130"/>
      <c r="B220" s="130"/>
      <c r="C220" s="130"/>
      <c r="D220" s="130"/>
      <c r="E220" s="130"/>
      <c r="F220" s="130"/>
      <c r="G220" s="130"/>
      <c r="H220" s="130"/>
      <c r="I220" s="130"/>
      <c r="J220" s="130"/>
      <c r="K220" s="130"/>
      <c r="L220" s="130"/>
      <c r="M220" s="130"/>
      <c r="N220" s="130"/>
      <c r="O220" s="130"/>
      <c r="P220" s="130"/>
      <c r="Q220" s="130"/>
      <c r="R220" s="130"/>
      <c r="S220" s="130"/>
      <c r="T220" s="127"/>
      <c r="U220" s="127"/>
      <c r="V220" s="127"/>
      <c r="W220" s="127"/>
      <c r="X220" s="127"/>
      <c r="Y220" s="127"/>
      <c r="Z220" s="127"/>
      <c r="AA220" s="127"/>
      <c r="AB220" s="127"/>
      <c r="AC220" s="127"/>
      <c r="AD220" s="127"/>
      <c r="AE220" s="127"/>
      <c r="AF220" s="127"/>
      <c r="AG220" s="127"/>
      <c r="AH220" s="127"/>
      <c r="AI220" s="127"/>
      <c r="AJ220" s="127"/>
      <c r="AK220" s="127"/>
      <c r="AL220" s="127"/>
      <c r="AM220" s="127"/>
    </row>
    <row r="221" spans="1:39" s="75" customFormat="1" ht="15" customHeight="1" x14ac:dyDescent="0.25">
      <c r="A221" s="130"/>
      <c r="B221" s="130"/>
      <c r="C221" s="130"/>
      <c r="D221" s="130"/>
      <c r="E221" s="130"/>
      <c r="F221" s="130"/>
      <c r="G221" s="130"/>
      <c r="H221" s="130"/>
      <c r="I221" s="130"/>
      <c r="J221" s="130"/>
      <c r="K221" s="130"/>
      <c r="L221" s="130"/>
      <c r="M221" s="130"/>
      <c r="N221" s="130"/>
      <c r="O221" s="130"/>
      <c r="P221" s="130"/>
      <c r="Q221" s="130"/>
      <c r="R221" s="130"/>
      <c r="S221" s="130"/>
      <c r="T221" s="127"/>
      <c r="U221" s="127"/>
      <c r="V221" s="127"/>
      <c r="W221" s="127"/>
      <c r="X221" s="127"/>
      <c r="Y221" s="127"/>
      <c r="Z221" s="127"/>
      <c r="AA221" s="127"/>
      <c r="AB221" s="127"/>
      <c r="AC221" s="127"/>
      <c r="AD221" s="127"/>
      <c r="AE221" s="127"/>
      <c r="AF221" s="127"/>
      <c r="AG221" s="127"/>
      <c r="AH221" s="127"/>
      <c r="AI221" s="127"/>
      <c r="AJ221" s="127"/>
      <c r="AK221" s="127"/>
      <c r="AL221" s="127"/>
      <c r="AM221" s="127"/>
    </row>
    <row r="222" spans="1:39" s="75" customFormat="1" ht="15" customHeight="1" x14ac:dyDescent="0.25">
      <c r="A222" s="130"/>
      <c r="B222" s="130"/>
      <c r="C222" s="130"/>
      <c r="D222" s="130"/>
      <c r="E222" s="130"/>
      <c r="F222" s="130"/>
      <c r="G222" s="130"/>
      <c r="H222" s="130"/>
      <c r="I222" s="130"/>
      <c r="J222" s="130"/>
      <c r="K222" s="130"/>
      <c r="L222" s="130"/>
      <c r="M222" s="130"/>
      <c r="N222" s="130"/>
      <c r="O222" s="130"/>
      <c r="P222" s="130"/>
      <c r="Q222" s="130"/>
      <c r="R222" s="130"/>
      <c r="S222" s="130"/>
      <c r="T222" s="127"/>
      <c r="U222" s="127"/>
      <c r="V222" s="127"/>
      <c r="W222" s="127"/>
      <c r="X222" s="127"/>
      <c r="Y222" s="127"/>
      <c r="Z222" s="127"/>
      <c r="AA222" s="127"/>
      <c r="AB222" s="127"/>
      <c r="AC222" s="127"/>
      <c r="AD222" s="127"/>
      <c r="AE222" s="127"/>
      <c r="AF222" s="127"/>
      <c r="AG222" s="127"/>
      <c r="AH222" s="127"/>
      <c r="AI222" s="127"/>
      <c r="AJ222" s="127"/>
      <c r="AK222" s="127"/>
      <c r="AL222" s="127"/>
      <c r="AM222" s="127"/>
    </row>
    <row r="223" spans="1:39" s="75" customFormat="1" ht="15" customHeight="1" x14ac:dyDescent="0.25">
      <c r="A223" s="130"/>
      <c r="B223" s="130"/>
      <c r="C223" s="130"/>
      <c r="D223" s="130"/>
      <c r="E223" s="130"/>
      <c r="F223" s="130"/>
      <c r="G223" s="130"/>
      <c r="H223" s="130"/>
      <c r="I223" s="130"/>
      <c r="J223" s="130"/>
      <c r="K223" s="130"/>
      <c r="L223" s="130"/>
      <c r="M223" s="130"/>
      <c r="N223" s="130"/>
      <c r="O223" s="130"/>
      <c r="P223" s="130"/>
      <c r="Q223" s="130"/>
      <c r="R223" s="130"/>
      <c r="S223" s="130"/>
      <c r="T223" s="127"/>
      <c r="U223" s="127"/>
      <c r="V223" s="127"/>
      <c r="W223" s="127"/>
      <c r="X223" s="127"/>
      <c r="Y223" s="127"/>
      <c r="Z223" s="127"/>
      <c r="AA223" s="127"/>
      <c r="AB223" s="127"/>
      <c r="AC223" s="127"/>
      <c r="AD223" s="127"/>
      <c r="AE223" s="127"/>
      <c r="AF223" s="127"/>
      <c r="AG223" s="127"/>
      <c r="AH223" s="127"/>
      <c r="AI223" s="127"/>
      <c r="AJ223" s="127"/>
      <c r="AK223" s="127"/>
      <c r="AL223" s="127"/>
      <c r="AM223" s="127"/>
    </row>
    <row r="224" spans="1:39" s="75" customFormat="1" ht="15" customHeight="1" x14ac:dyDescent="0.25">
      <c r="A224" s="130"/>
      <c r="B224" s="130"/>
      <c r="C224" s="130"/>
      <c r="D224" s="130"/>
      <c r="E224" s="130"/>
      <c r="F224" s="130"/>
      <c r="G224" s="130"/>
      <c r="H224" s="130"/>
      <c r="I224" s="130"/>
      <c r="J224" s="130"/>
      <c r="K224" s="130"/>
      <c r="L224" s="130"/>
      <c r="M224" s="130"/>
      <c r="N224" s="130"/>
      <c r="O224" s="130"/>
      <c r="P224" s="130"/>
      <c r="Q224" s="130"/>
      <c r="R224" s="130"/>
      <c r="S224" s="130"/>
      <c r="T224" s="127"/>
      <c r="U224" s="127"/>
      <c r="V224" s="127"/>
      <c r="W224" s="127"/>
      <c r="X224" s="127"/>
      <c r="Y224" s="127"/>
      <c r="Z224" s="127"/>
      <c r="AA224" s="127"/>
      <c r="AB224" s="127"/>
      <c r="AC224" s="127"/>
      <c r="AD224" s="127"/>
      <c r="AE224" s="127"/>
      <c r="AF224" s="127"/>
      <c r="AG224" s="127"/>
      <c r="AH224" s="127"/>
      <c r="AI224" s="127"/>
      <c r="AJ224" s="127"/>
      <c r="AK224" s="127"/>
      <c r="AL224" s="127"/>
      <c r="AM224" s="127"/>
    </row>
    <row r="225" spans="1:39" s="75" customFormat="1" ht="15" customHeight="1" x14ac:dyDescent="0.25">
      <c r="A225" s="130"/>
      <c r="B225" s="130"/>
      <c r="C225" s="130"/>
      <c r="D225" s="130"/>
      <c r="E225" s="130"/>
      <c r="F225" s="130"/>
      <c r="G225" s="130"/>
      <c r="H225" s="130"/>
      <c r="I225" s="130"/>
      <c r="J225" s="130"/>
      <c r="K225" s="130"/>
      <c r="L225" s="130"/>
      <c r="M225" s="130"/>
      <c r="N225" s="130"/>
      <c r="O225" s="130"/>
      <c r="P225" s="130"/>
      <c r="Q225" s="130"/>
      <c r="R225" s="130"/>
      <c r="S225" s="130"/>
      <c r="T225" s="127"/>
      <c r="U225" s="127"/>
      <c r="V225" s="127"/>
      <c r="W225" s="127"/>
      <c r="X225" s="127"/>
      <c r="Y225" s="127"/>
      <c r="Z225" s="127"/>
      <c r="AA225" s="127"/>
      <c r="AB225" s="127"/>
      <c r="AC225" s="127"/>
      <c r="AD225" s="127"/>
      <c r="AE225" s="127"/>
      <c r="AF225" s="127"/>
      <c r="AG225" s="127"/>
      <c r="AH225" s="127"/>
      <c r="AI225" s="127"/>
      <c r="AJ225" s="127"/>
      <c r="AK225" s="127"/>
      <c r="AL225" s="127"/>
      <c r="AM225" s="127"/>
    </row>
    <row r="226" spans="1:39" s="75" customFormat="1" ht="15" customHeight="1" x14ac:dyDescent="0.25">
      <c r="A226" s="130"/>
      <c r="B226" s="130"/>
      <c r="C226" s="130"/>
      <c r="D226" s="130"/>
      <c r="E226" s="130"/>
      <c r="F226" s="130"/>
      <c r="G226" s="130"/>
      <c r="H226" s="130"/>
      <c r="I226" s="130"/>
      <c r="J226" s="130"/>
      <c r="K226" s="130"/>
      <c r="L226" s="130"/>
      <c r="M226" s="130"/>
      <c r="N226" s="130"/>
      <c r="O226" s="130"/>
      <c r="P226" s="130"/>
      <c r="Q226" s="130"/>
      <c r="R226" s="130"/>
      <c r="S226" s="130"/>
      <c r="T226" s="127"/>
      <c r="U226" s="127"/>
      <c r="V226" s="127"/>
      <c r="W226" s="127"/>
      <c r="X226" s="127"/>
      <c r="Y226" s="127"/>
      <c r="Z226" s="127"/>
      <c r="AA226" s="127"/>
      <c r="AB226" s="127"/>
      <c r="AC226" s="127"/>
      <c r="AD226" s="127"/>
      <c r="AE226" s="127"/>
      <c r="AF226" s="127"/>
      <c r="AG226" s="127"/>
      <c r="AH226" s="127"/>
      <c r="AI226" s="127"/>
      <c r="AJ226" s="127"/>
      <c r="AK226" s="127"/>
      <c r="AL226" s="127"/>
      <c r="AM226" s="127"/>
    </row>
    <row r="227" spans="1:39" s="75" customFormat="1" ht="15" customHeight="1" x14ac:dyDescent="0.25">
      <c r="A227" s="130"/>
      <c r="B227" s="130"/>
      <c r="C227" s="130"/>
      <c r="D227" s="130"/>
      <c r="E227" s="130"/>
      <c r="F227" s="130"/>
      <c r="G227" s="130"/>
      <c r="H227" s="130"/>
      <c r="I227" s="130"/>
      <c r="J227" s="130"/>
      <c r="K227" s="130"/>
      <c r="L227" s="130"/>
      <c r="M227" s="130"/>
      <c r="N227" s="130"/>
      <c r="O227" s="130"/>
      <c r="P227" s="130"/>
      <c r="Q227" s="130"/>
      <c r="R227" s="130"/>
      <c r="S227" s="130"/>
      <c r="T227" s="127"/>
      <c r="U227" s="127"/>
      <c r="V227" s="127"/>
      <c r="W227" s="127"/>
      <c r="X227" s="127"/>
      <c r="Y227" s="127"/>
      <c r="Z227" s="127"/>
      <c r="AA227" s="127"/>
      <c r="AB227" s="127"/>
      <c r="AC227" s="127"/>
      <c r="AD227" s="127"/>
      <c r="AE227" s="127"/>
      <c r="AF227" s="127"/>
      <c r="AG227" s="127"/>
      <c r="AH227" s="127"/>
      <c r="AI227" s="127"/>
      <c r="AJ227" s="127"/>
      <c r="AK227" s="127"/>
      <c r="AL227" s="127"/>
      <c r="AM227" s="127"/>
    </row>
    <row r="228" spans="1:39" s="75" customFormat="1" ht="15" customHeight="1" x14ac:dyDescent="0.25">
      <c r="A228" s="130"/>
      <c r="B228" s="130"/>
      <c r="C228" s="130"/>
      <c r="D228" s="130"/>
      <c r="E228" s="130"/>
      <c r="F228" s="130"/>
      <c r="G228" s="130"/>
      <c r="H228" s="130"/>
      <c r="I228" s="130"/>
      <c r="J228" s="130"/>
      <c r="K228" s="130"/>
      <c r="L228" s="130"/>
      <c r="M228" s="130"/>
      <c r="N228" s="130"/>
      <c r="O228" s="130"/>
      <c r="P228" s="130"/>
      <c r="Q228" s="130"/>
      <c r="R228" s="130"/>
      <c r="S228" s="130"/>
      <c r="T228" s="127"/>
      <c r="U228" s="127"/>
      <c r="V228" s="127"/>
      <c r="W228" s="127"/>
      <c r="X228" s="127"/>
      <c r="Y228" s="127"/>
      <c r="Z228" s="127"/>
      <c r="AA228" s="127"/>
      <c r="AB228" s="127"/>
      <c r="AC228" s="127"/>
      <c r="AD228" s="127"/>
      <c r="AE228" s="127"/>
      <c r="AF228" s="127"/>
      <c r="AG228" s="127"/>
      <c r="AH228" s="127"/>
      <c r="AI228" s="127"/>
      <c r="AJ228" s="127"/>
      <c r="AK228" s="127"/>
      <c r="AL228" s="127"/>
      <c r="AM228" s="127"/>
    </row>
    <row r="229" spans="1:39" s="75" customFormat="1" ht="15" customHeight="1" x14ac:dyDescent="0.25">
      <c r="A229" s="130"/>
      <c r="B229" s="130"/>
      <c r="C229" s="130"/>
      <c r="D229" s="130"/>
      <c r="E229" s="130"/>
      <c r="F229" s="130"/>
      <c r="G229" s="130"/>
      <c r="H229" s="130"/>
      <c r="I229" s="130"/>
      <c r="J229" s="130"/>
      <c r="K229" s="130"/>
      <c r="L229" s="130"/>
      <c r="M229" s="130"/>
      <c r="N229" s="130"/>
      <c r="O229" s="130"/>
      <c r="P229" s="130"/>
      <c r="Q229" s="130"/>
      <c r="R229" s="130"/>
      <c r="S229" s="130"/>
      <c r="T229" s="127"/>
      <c r="U229" s="127"/>
      <c r="V229" s="127"/>
      <c r="W229" s="127"/>
      <c r="X229" s="127"/>
      <c r="Y229" s="127"/>
      <c r="Z229" s="127"/>
      <c r="AA229" s="127"/>
      <c r="AB229" s="127"/>
      <c r="AC229" s="127"/>
      <c r="AD229" s="127"/>
      <c r="AE229" s="127"/>
      <c r="AF229" s="127"/>
      <c r="AG229" s="127"/>
      <c r="AH229" s="127"/>
      <c r="AI229" s="127"/>
      <c r="AJ229" s="127"/>
      <c r="AK229" s="127"/>
      <c r="AL229" s="127"/>
      <c r="AM229" s="127"/>
    </row>
    <row r="230" spans="1:39" s="75" customFormat="1" ht="15" customHeight="1" x14ac:dyDescent="0.25">
      <c r="A230" s="130"/>
      <c r="B230" s="130"/>
      <c r="C230" s="130"/>
      <c r="D230" s="130"/>
      <c r="E230" s="130"/>
      <c r="F230" s="130"/>
      <c r="G230" s="130"/>
      <c r="H230" s="130"/>
      <c r="I230" s="130"/>
      <c r="J230" s="130"/>
      <c r="K230" s="130"/>
      <c r="L230" s="130"/>
      <c r="M230" s="130"/>
      <c r="N230" s="130"/>
      <c r="O230" s="130"/>
      <c r="P230" s="130"/>
      <c r="Q230" s="130"/>
      <c r="R230" s="130"/>
      <c r="S230" s="130"/>
      <c r="T230" s="127"/>
      <c r="U230" s="127"/>
      <c r="V230" s="127"/>
      <c r="W230" s="127"/>
      <c r="X230" s="127"/>
      <c r="Y230" s="127"/>
      <c r="Z230" s="127"/>
      <c r="AA230" s="127"/>
      <c r="AB230" s="127"/>
      <c r="AC230" s="127"/>
      <c r="AD230" s="127"/>
      <c r="AE230" s="127"/>
      <c r="AF230" s="127"/>
      <c r="AG230" s="127"/>
      <c r="AH230" s="127"/>
      <c r="AI230" s="127"/>
      <c r="AJ230" s="127"/>
      <c r="AK230" s="127"/>
      <c r="AL230" s="127"/>
      <c r="AM230" s="127"/>
    </row>
    <row r="231" spans="1:39" s="75" customFormat="1" ht="15" customHeight="1" x14ac:dyDescent="0.25">
      <c r="A231" s="130"/>
      <c r="B231" s="130"/>
      <c r="C231" s="130"/>
      <c r="D231" s="130"/>
      <c r="E231" s="130"/>
      <c r="F231" s="130"/>
      <c r="G231" s="130"/>
      <c r="H231" s="130"/>
      <c r="I231" s="130"/>
      <c r="J231" s="130"/>
      <c r="K231" s="130"/>
      <c r="L231" s="130"/>
      <c r="M231" s="130"/>
      <c r="N231" s="130"/>
      <c r="O231" s="130"/>
      <c r="P231" s="130"/>
      <c r="Q231" s="130"/>
      <c r="R231" s="130"/>
      <c r="S231" s="130"/>
      <c r="T231" s="127"/>
      <c r="U231" s="127"/>
      <c r="V231" s="127"/>
      <c r="W231" s="127"/>
      <c r="X231" s="127"/>
      <c r="Y231" s="127"/>
      <c r="Z231" s="127"/>
      <c r="AA231" s="127"/>
      <c r="AB231" s="127"/>
      <c r="AC231" s="127"/>
      <c r="AD231" s="127"/>
      <c r="AE231" s="127"/>
      <c r="AF231" s="127"/>
      <c r="AG231" s="127"/>
      <c r="AH231" s="127"/>
      <c r="AI231" s="127"/>
      <c r="AJ231" s="127"/>
      <c r="AK231" s="127"/>
      <c r="AL231" s="127"/>
      <c r="AM231" s="127"/>
    </row>
    <row r="232" spans="1:39" s="75" customFormat="1" ht="15" customHeight="1" x14ac:dyDescent="0.25">
      <c r="A232" s="130"/>
      <c r="B232" s="130"/>
      <c r="C232" s="130"/>
      <c r="D232" s="130"/>
      <c r="E232" s="130"/>
      <c r="F232" s="130"/>
      <c r="G232" s="130"/>
      <c r="H232" s="130"/>
      <c r="I232" s="130"/>
      <c r="J232" s="130"/>
      <c r="K232" s="130"/>
      <c r="L232" s="130"/>
      <c r="M232" s="130"/>
      <c r="N232" s="130"/>
      <c r="O232" s="130"/>
      <c r="P232" s="130"/>
      <c r="Q232" s="130"/>
      <c r="R232" s="130"/>
      <c r="S232" s="130"/>
      <c r="T232" s="127"/>
      <c r="U232" s="127"/>
      <c r="V232" s="127"/>
      <c r="W232" s="127"/>
      <c r="X232" s="127"/>
      <c r="Y232" s="127"/>
      <c r="Z232" s="127"/>
      <c r="AA232" s="127"/>
      <c r="AB232" s="127"/>
      <c r="AC232" s="127"/>
      <c r="AD232" s="127"/>
      <c r="AE232" s="127"/>
      <c r="AF232" s="127"/>
      <c r="AG232" s="127"/>
      <c r="AH232" s="127"/>
      <c r="AI232" s="127"/>
      <c r="AJ232" s="127"/>
      <c r="AK232" s="127"/>
      <c r="AL232" s="127"/>
      <c r="AM232" s="127"/>
    </row>
    <row r="233" spans="1:39" s="75" customFormat="1" ht="15" customHeight="1" x14ac:dyDescent="0.25">
      <c r="A233" s="130"/>
      <c r="B233" s="130"/>
      <c r="C233" s="130"/>
      <c r="D233" s="130"/>
      <c r="E233" s="130"/>
      <c r="F233" s="130"/>
      <c r="G233" s="130"/>
      <c r="H233" s="130"/>
      <c r="I233" s="130"/>
      <c r="J233" s="130"/>
      <c r="K233" s="130"/>
      <c r="L233" s="130"/>
      <c r="M233" s="130"/>
      <c r="N233" s="130"/>
      <c r="O233" s="130"/>
      <c r="P233" s="130"/>
      <c r="Q233" s="130"/>
      <c r="R233" s="130"/>
      <c r="S233" s="130"/>
      <c r="T233" s="127"/>
      <c r="U233" s="127"/>
      <c r="V233" s="127"/>
      <c r="W233" s="127"/>
      <c r="X233" s="127"/>
      <c r="Y233" s="127"/>
      <c r="Z233" s="127"/>
      <c r="AA233" s="127"/>
      <c r="AB233" s="127"/>
      <c r="AC233" s="127"/>
      <c r="AD233" s="127"/>
      <c r="AE233" s="127"/>
      <c r="AF233" s="127"/>
      <c r="AG233" s="127"/>
      <c r="AH233" s="127"/>
      <c r="AI233" s="127"/>
      <c r="AJ233" s="127"/>
      <c r="AK233" s="127"/>
      <c r="AL233" s="127"/>
      <c r="AM233" s="127"/>
    </row>
    <row r="234" spans="1:39" s="75" customFormat="1" ht="15" customHeight="1" x14ac:dyDescent="0.25">
      <c r="A234" s="130"/>
      <c r="B234" s="130"/>
      <c r="C234" s="130"/>
      <c r="D234" s="130"/>
      <c r="E234" s="130"/>
      <c r="F234" s="130"/>
      <c r="G234" s="130"/>
      <c r="H234" s="130"/>
      <c r="I234" s="130"/>
      <c r="J234" s="130"/>
      <c r="K234" s="130"/>
      <c r="L234" s="130"/>
      <c r="M234" s="130"/>
      <c r="N234" s="130"/>
      <c r="O234" s="130"/>
      <c r="P234" s="130"/>
      <c r="Q234" s="130"/>
      <c r="R234" s="130"/>
      <c r="S234" s="130"/>
      <c r="T234" s="127"/>
      <c r="U234" s="127"/>
      <c r="V234" s="127"/>
      <c r="W234" s="127"/>
      <c r="X234" s="127"/>
      <c r="Y234" s="127"/>
      <c r="Z234" s="127"/>
      <c r="AA234" s="127"/>
      <c r="AB234" s="127"/>
      <c r="AC234" s="127"/>
      <c r="AD234" s="127"/>
      <c r="AE234" s="127"/>
      <c r="AF234" s="127"/>
      <c r="AG234" s="127"/>
      <c r="AH234" s="127"/>
      <c r="AI234" s="127"/>
      <c r="AJ234" s="127"/>
      <c r="AK234" s="127"/>
      <c r="AL234" s="127"/>
      <c r="AM234" s="127"/>
    </row>
    <row r="235" spans="1:39" s="75" customFormat="1" ht="15" customHeight="1" x14ac:dyDescent="0.25">
      <c r="A235" s="130"/>
      <c r="B235" s="130"/>
      <c r="C235" s="130"/>
      <c r="D235" s="130"/>
      <c r="E235" s="130"/>
      <c r="F235" s="130"/>
      <c r="G235" s="130"/>
      <c r="H235" s="130"/>
      <c r="I235" s="130"/>
      <c r="J235" s="130"/>
      <c r="K235" s="130"/>
      <c r="L235" s="130"/>
      <c r="M235" s="130"/>
      <c r="N235" s="130"/>
      <c r="O235" s="130"/>
      <c r="P235" s="130"/>
      <c r="Q235" s="130"/>
      <c r="R235" s="130"/>
      <c r="S235" s="130"/>
      <c r="T235" s="127"/>
      <c r="U235" s="127"/>
      <c r="V235" s="127"/>
      <c r="W235" s="127"/>
      <c r="X235" s="127"/>
      <c r="Y235" s="127"/>
      <c r="Z235" s="127"/>
      <c r="AA235" s="127"/>
      <c r="AB235" s="127"/>
      <c r="AC235" s="127"/>
      <c r="AD235" s="127"/>
      <c r="AE235" s="127"/>
      <c r="AF235" s="127"/>
      <c r="AG235" s="127"/>
      <c r="AH235" s="127"/>
      <c r="AI235" s="127"/>
      <c r="AJ235" s="127"/>
      <c r="AK235" s="127"/>
      <c r="AL235" s="127"/>
      <c r="AM235" s="127"/>
    </row>
    <row r="236" spans="1:39" s="75" customFormat="1" ht="15" customHeight="1" x14ac:dyDescent="0.25">
      <c r="A236" s="130"/>
      <c r="B236" s="130"/>
      <c r="C236" s="130"/>
      <c r="D236" s="130"/>
      <c r="E236" s="130"/>
      <c r="F236" s="130"/>
      <c r="G236" s="130"/>
      <c r="H236" s="130"/>
      <c r="I236" s="130"/>
      <c r="J236" s="130"/>
      <c r="K236" s="130"/>
      <c r="L236" s="130"/>
      <c r="M236" s="130"/>
      <c r="N236" s="130"/>
      <c r="O236" s="130"/>
      <c r="P236" s="130"/>
      <c r="Q236" s="130"/>
      <c r="R236" s="130"/>
      <c r="S236" s="130"/>
      <c r="T236" s="127"/>
      <c r="U236" s="127"/>
      <c r="V236" s="127"/>
      <c r="W236" s="127"/>
      <c r="X236" s="127"/>
      <c r="Y236" s="127"/>
      <c r="Z236" s="127"/>
      <c r="AA236" s="127"/>
      <c r="AB236" s="127"/>
      <c r="AC236" s="127"/>
      <c r="AD236" s="127"/>
      <c r="AE236" s="127"/>
      <c r="AF236" s="127"/>
      <c r="AG236" s="127"/>
      <c r="AH236" s="127"/>
      <c r="AI236" s="127"/>
      <c r="AJ236" s="127"/>
      <c r="AK236" s="127"/>
      <c r="AL236" s="127"/>
      <c r="AM236" s="127"/>
    </row>
    <row r="237" spans="1:39" s="75" customFormat="1" ht="15" customHeight="1" x14ac:dyDescent="0.25">
      <c r="A237" s="130"/>
      <c r="B237" s="130"/>
      <c r="C237" s="130"/>
      <c r="D237" s="130"/>
      <c r="E237" s="130"/>
      <c r="F237" s="130"/>
      <c r="G237" s="130"/>
      <c r="H237" s="130"/>
      <c r="I237" s="130"/>
      <c r="J237" s="130"/>
      <c r="K237" s="130"/>
      <c r="L237" s="130"/>
      <c r="M237" s="130"/>
      <c r="N237" s="130"/>
      <c r="O237" s="130"/>
      <c r="P237" s="130"/>
      <c r="Q237" s="130"/>
      <c r="R237" s="130"/>
      <c r="S237" s="130"/>
      <c r="T237" s="127"/>
      <c r="U237" s="127"/>
      <c r="V237" s="127"/>
      <c r="W237" s="127"/>
      <c r="X237" s="127"/>
      <c r="Y237" s="127"/>
      <c r="Z237" s="127"/>
      <c r="AA237" s="127"/>
      <c r="AB237" s="127"/>
      <c r="AC237" s="127"/>
      <c r="AD237" s="127"/>
      <c r="AE237" s="127"/>
      <c r="AF237" s="127"/>
      <c r="AG237" s="127"/>
      <c r="AH237" s="127"/>
      <c r="AI237" s="127"/>
      <c r="AJ237" s="127"/>
      <c r="AK237" s="127"/>
      <c r="AL237" s="127"/>
      <c r="AM237" s="127"/>
    </row>
    <row r="238" spans="1:39" s="75" customFormat="1" ht="15" customHeight="1" x14ac:dyDescent="0.25">
      <c r="A238" s="130"/>
      <c r="B238" s="130"/>
      <c r="C238" s="130"/>
      <c r="D238" s="130"/>
      <c r="E238" s="130"/>
      <c r="F238" s="130"/>
      <c r="G238" s="130"/>
      <c r="H238" s="130"/>
      <c r="I238" s="130"/>
      <c r="J238" s="130"/>
      <c r="K238" s="130"/>
      <c r="L238" s="130"/>
      <c r="M238" s="130"/>
      <c r="N238" s="130"/>
      <c r="O238" s="130"/>
      <c r="P238" s="130"/>
      <c r="Q238" s="130"/>
      <c r="R238" s="130"/>
      <c r="S238" s="130"/>
      <c r="T238" s="127"/>
      <c r="U238" s="127"/>
      <c r="V238" s="127"/>
      <c r="W238" s="127"/>
      <c r="X238" s="127"/>
      <c r="Y238" s="127"/>
      <c r="Z238" s="127"/>
      <c r="AA238" s="127"/>
      <c r="AB238" s="127"/>
      <c r="AC238" s="127"/>
      <c r="AD238" s="127"/>
      <c r="AE238" s="127"/>
      <c r="AF238" s="127"/>
      <c r="AG238" s="127"/>
      <c r="AH238" s="127"/>
      <c r="AI238" s="127"/>
      <c r="AJ238" s="127"/>
      <c r="AK238" s="127"/>
      <c r="AL238" s="127"/>
      <c r="AM238" s="127"/>
    </row>
    <row r="239" spans="1:39" s="75" customFormat="1" ht="15" customHeight="1" x14ac:dyDescent="0.25">
      <c r="A239" s="130"/>
      <c r="B239" s="130"/>
      <c r="C239" s="130"/>
      <c r="D239" s="130"/>
      <c r="E239" s="130"/>
      <c r="F239" s="130"/>
      <c r="G239" s="130"/>
      <c r="H239" s="130"/>
      <c r="I239" s="130"/>
      <c r="J239" s="130"/>
      <c r="K239" s="130"/>
      <c r="L239" s="130"/>
      <c r="M239" s="130"/>
      <c r="N239" s="130"/>
      <c r="O239" s="130"/>
      <c r="P239" s="130"/>
      <c r="Q239" s="130"/>
      <c r="R239" s="130"/>
      <c r="S239" s="130"/>
      <c r="T239" s="127"/>
      <c r="U239" s="127"/>
      <c r="V239" s="127"/>
      <c r="W239" s="127"/>
      <c r="X239" s="127"/>
      <c r="Y239" s="127"/>
      <c r="Z239" s="127"/>
      <c r="AA239" s="127"/>
      <c r="AB239" s="127"/>
      <c r="AC239" s="127"/>
      <c r="AD239" s="127"/>
      <c r="AE239" s="127"/>
      <c r="AF239" s="127"/>
      <c r="AG239" s="127"/>
      <c r="AH239" s="127"/>
      <c r="AI239" s="127"/>
      <c r="AJ239" s="127"/>
      <c r="AK239" s="127"/>
      <c r="AL239" s="127"/>
      <c r="AM239" s="127"/>
    </row>
    <row r="240" spans="1:39" s="75" customFormat="1" ht="15" customHeight="1" x14ac:dyDescent="0.25">
      <c r="A240" s="130"/>
      <c r="B240" s="130"/>
      <c r="C240" s="130"/>
      <c r="D240" s="130"/>
      <c r="E240" s="130"/>
      <c r="F240" s="130"/>
      <c r="G240" s="130"/>
      <c r="H240" s="130"/>
      <c r="I240" s="130"/>
      <c r="J240" s="130"/>
      <c r="K240" s="130"/>
      <c r="L240" s="130"/>
      <c r="M240" s="130"/>
      <c r="N240" s="130"/>
      <c r="O240" s="130"/>
      <c r="P240" s="130"/>
      <c r="Q240" s="130"/>
      <c r="R240" s="130"/>
      <c r="S240" s="130"/>
      <c r="T240" s="127"/>
      <c r="U240" s="127"/>
      <c r="V240" s="127"/>
      <c r="W240" s="127"/>
      <c r="X240" s="127"/>
      <c r="Y240" s="127"/>
      <c r="Z240" s="127"/>
      <c r="AA240" s="127"/>
      <c r="AB240" s="127"/>
      <c r="AC240" s="127"/>
      <c r="AD240" s="127"/>
      <c r="AE240" s="127"/>
      <c r="AF240" s="127"/>
      <c r="AG240" s="127"/>
      <c r="AH240" s="127"/>
      <c r="AI240" s="127"/>
      <c r="AJ240" s="127"/>
      <c r="AK240" s="127"/>
      <c r="AL240" s="127"/>
      <c r="AM240" s="127"/>
    </row>
    <row r="241" spans="1:39" s="75" customFormat="1" ht="15" customHeight="1" x14ac:dyDescent="0.25">
      <c r="A241" s="130"/>
      <c r="B241" s="130"/>
      <c r="C241" s="130"/>
      <c r="D241" s="130"/>
      <c r="E241" s="130"/>
      <c r="F241" s="130"/>
      <c r="G241" s="130"/>
      <c r="H241" s="130"/>
      <c r="I241" s="130"/>
      <c r="J241" s="130"/>
      <c r="K241" s="130"/>
      <c r="L241" s="130"/>
      <c r="M241" s="130"/>
      <c r="N241" s="130"/>
      <c r="O241" s="130"/>
      <c r="P241" s="130"/>
      <c r="Q241" s="130"/>
      <c r="R241" s="130"/>
      <c r="S241" s="130"/>
      <c r="T241" s="127"/>
      <c r="U241" s="127"/>
      <c r="V241" s="127"/>
      <c r="W241" s="127"/>
      <c r="X241" s="127"/>
      <c r="Y241" s="127"/>
      <c r="Z241" s="127"/>
      <c r="AA241" s="127"/>
      <c r="AB241" s="127"/>
      <c r="AC241" s="127"/>
      <c r="AD241" s="127"/>
      <c r="AE241" s="127"/>
      <c r="AF241" s="127"/>
      <c r="AG241" s="127"/>
      <c r="AH241" s="127"/>
      <c r="AI241" s="127"/>
      <c r="AJ241" s="127"/>
      <c r="AK241" s="127"/>
      <c r="AL241" s="127"/>
      <c r="AM241" s="127"/>
    </row>
    <row r="242" spans="1:39" s="75" customFormat="1" ht="15" customHeight="1" x14ac:dyDescent="0.25">
      <c r="A242" s="130"/>
      <c r="B242" s="130"/>
      <c r="C242" s="130"/>
      <c r="D242" s="130"/>
      <c r="E242" s="130"/>
      <c r="F242" s="130"/>
      <c r="G242" s="130"/>
      <c r="H242" s="130"/>
      <c r="I242" s="130"/>
      <c r="J242" s="130"/>
      <c r="K242" s="130"/>
      <c r="L242" s="130"/>
      <c r="M242" s="130"/>
      <c r="N242" s="130"/>
      <c r="O242" s="130"/>
      <c r="P242" s="130"/>
      <c r="Q242" s="130"/>
      <c r="R242" s="130"/>
      <c r="S242" s="130"/>
      <c r="T242" s="127"/>
      <c r="U242" s="127"/>
      <c r="V242" s="127"/>
      <c r="W242" s="127"/>
      <c r="X242" s="127"/>
      <c r="Y242" s="127"/>
      <c r="Z242" s="127"/>
      <c r="AA242" s="127"/>
      <c r="AB242" s="127"/>
      <c r="AC242" s="127"/>
      <c r="AD242" s="127"/>
      <c r="AE242" s="127"/>
      <c r="AF242" s="127"/>
      <c r="AG242" s="127"/>
      <c r="AH242" s="127"/>
      <c r="AI242" s="127"/>
      <c r="AJ242" s="127"/>
      <c r="AK242" s="127"/>
      <c r="AL242" s="127"/>
      <c r="AM242" s="127"/>
    </row>
    <row r="243" spans="1:39" s="75" customFormat="1" ht="15" customHeight="1" x14ac:dyDescent="0.25">
      <c r="A243" s="130"/>
      <c r="B243" s="130"/>
      <c r="C243" s="130"/>
      <c r="D243" s="130"/>
      <c r="E243" s="130"/>
      <c r="F243" s="130"/>
      <c r="G243" s="130"/>
      <c r="H243" s="130"/>
      <c r="I243" s="130"/>
      <c r="J243" s="130"/>
      <c r="K243" s="130"/>
      <c r="L243" s="130"/>
      <c r="M243" s="130"/>
      <c r="N243" s="130"/>
      <c r="O243" s="130"/>
      <c r="P243" s="130"/>
      <c r="Q243" s="130"/>
      <c r="R243" s="130"/>
      <c r="S243" s="130"/>
      <c r="T243" s="127"/>
      <c r="U243" s="127"/>
      <c r="V243" s="127"/>
      <c r="W243" s="127"/>
      <c r="X243" s="127"/>
      <c r="Y243" s="127"/>
      <c r="Z243" s="127"/>
      <c r="AA243" s="127"/>
      <c r="AB243" s="127"/>
      <c r="AC243" s="127"/>
      <c r="AD243" s="127"/>
      <c r="AE243" s="127"/>
      <c r="AF243" s="127"/>
      <c r="AG243" s="127"/>
      <c r="AH243" s="127"/>
      <c r="AI243" s="127"/>
      <c r="AJ243" s="127"/>
      <c r="AK243" s="127"/>
      <c r="AL243" s="127"/>
      <c r="AM243" s="127"/>
    </row>
    <row r="244" spans="1:39" s="75" customFormat="1" ht="15" customHeight="1" x14ac:dyDescent="0.25">
      <c r="A244" s="130"/>
      <c r="B244" s="130"/>
      <c r="C244" s="130"/>
      <c r="D244" s="130"/>
      <c r="E244" s="130"/>
      <c r="F244" s="130"/>
      <c r="G244" s="130"/>
      <c r="H244" s="130"/>
      <c r="I244" s="130"/>
      <c r="J244" s="130"/>
      <c r="K244" s="130"/>
      <c r="L244" s="130"/>
      <c r="M244" s="130"/>
      <c r="N244" s="130"/>
      <c r="O244" s="130"/>
      <c r="P244" s="130"/>
      <c r="Q244" s="130"/>
      <c r="R244" s="130"/>
      <c r="S244" s="130"/>
      <c r="T244" s="127"/>
      <c r="U244" s="127"/>
      <c r="V244" s="127"/>
      <c r="W244" s="127"/>
      <c r="X244" s="127"/>
      <c r="Y244" s="127"/>
      <c r="Z244" s="127"/>
      <c r="AA244" s="127"/>
      <c r="AB244" s="127"/>
      <c r="AC244" s="127"/>
      <c r="AD244" s="127"/>
      <c r="AE244" s="127"/>
      <c r="AF244" s="127"/>
      <c r="AG244" s="127"/>
      <c r="AH244" s="127"/>
      <c r="AI244" s="127"/>
      <c r="AJ244" s="127"/>
      <c r="AK244" s="127"/>
      <c r="AL244" s="127"/>
      <c r="AM244" s="127"/>
    </row>
    <row r="245" spans="1:39" s="75" customFormat="1" ht="15" customHeight="1" x14ac:dyDescent="0.25">
      <c r="A245" s="130"/>
      <c r="B245" s="130"/>
      <c r="C245" s="130"/>
      <c r="D245" s="130"/>
      <c r="E245" s="130"/>
      <c r="F245" s="130"/>
      <c r="G245" s="130"/>
      <c r="H245" s="130"/>
      <c r="I245" s="130"/>
      <c r="J245" s="130"/>
      <c r="K245" s="130"/>
      <c r="L245" s="130"/>
      <c r="M245" s="130"/>
      <c r="N245" s="130"/>
      <c r="O245" s="130"/>
      <c r="P245" s="130"/>
      <c r="Q245" s="130"/>
      <c r="R245" s="130"/>
      <c r="S245" s="130"/>
      <c r="T245" s="127"/>
      <c r="U245" s="127"/>
      <c r="V245" s="127"/>
      <c r="W245" s="127"/>
      <c r="X245" s="127"/>
      <c r="Y245" s="127"/>
      <c r="Z245" s="127"/>
      <c r="AA245" s="127"/>
      <c r="AB245" s="127"/>
      <c r="AC245" s="127"/>
      <c r="AD245" s="127"/>
      <c r="AE245" s="127"/>
      <c r="AF245" s="127"/>
      <c r="AG245" s="127"/>
      <c r="AH245" s="127"/>
      <c r="AI245" s="127"/>
      <c r="AJ245" s="127"/>
      <c r="AK245" s="127"/>
      <c r="AL245" s="127"/>
      <c r="AM245" s="127"/>
    </row>
    <row r="246" spans="1:39" s="75" customFormat="1" ht="15" customHeight="1" x14ac:dyDescent="0.25">
      <c r="A246" s="130"/>
      <c r="B246" s="130"/>
      <c r="C246" s="130"/>
      <c r="D246" s="130"/>
      <c r="E246" s="130"/>
      <c r="F246" s="130"/>
      <c r="G246" s="130"/>
      <c r="H246" s="130"/>
      <c r="I246" s="130"/>
      <c r="J246" s="130"/>
      <c r="K246" s="130"/>
      <c r="L246" s="130"/>
      <c r="M246" s="130"/>
      <c r="N246" s="130"/>
      <c r="O246" s="130"/>
      <c r="P246" s="130"/>
      <c r="Q246" s="130"/>
      <c r="R246" s="130"/>
      <c r="S246" s="130"/>
      <c r="T246" s="127"/>
      <c r="U246" s="127"/>
      <c r="V246" s="127"/>
      <c r="W246" s="127"/>
      <c r="X246" s="127"/>
      <c r="Y246" s="127"/>
      <c r="Z246" s="127"/>
      <c r="AA246" s="127"/>
      <c r="AB246" s="127"/>
      <c r="AC246" s="127"/>
      <c r="AD246" s="127"/>
      <c r="AE246" s="127"/>
      <c r="AF246" s="127"/>
      <c r="AG246" s="127"/>
      <c r="AH246" s="127"/>
      <c r="AI246" s="127"/>
      <c r="AJ246" s="127"/>
      <c r="AK246" s="127"/>
      <c r="AL246" s="127"/>
      <c r="AM246" s="127"/>
    </row>
    <row r="247" spans="1:39" s="75" customFormat="1" ht="15" customHeight="1" x14ac:dyDescent="0.25">
      <c r="A247" s="130"/>
      <c r="B247" s="130"/>
      <c r="C247" s="130"/>
      <c r="D247" s="130"/>
      <c r="E247" s="130"/>
      <c r="F247" s="130"/>
      <c r="G247" s="130"/>
      <c r="H247" s="130"/>
      <c r="I247" s="130"/>
      <c r="J247" s="130"/>
      <c r="K247" s="130"/>
      <c r="L247" s="130"/>
      <c r="M247" s="130"/>
      <c r="N247" s="130"/>
      <c r="O247" s="130"/>
      <c r="P247" s="130"/>
      <c r="Q247" s="130"/>
      <c r="R247" s="130"/>
      <c r="S247" s="130"/>
      <c r="T247" s="127"/>
      <c r="U247" s="127"/>
      <c r="V247" s="127"/>
      <c r="W247" s="127"/>
      <c r="X247" s="127"/>
      <c r="Y247" s="127"/>
      <c r="Z247" s="127"/>
      <c r="AA247" s="127"/>
      <c r="AB247" s="127"/>
      <c r="AC247" s="127"/>
      <c r="AD247" s="127"/>
      <c r="AE247" s="127"/>
      <c r="AF247" s="127"/>
      <c r="AG247" s="127"/>
      <c r="AH247" s="127"/>
      <c r="AI247" s="127"/>
      <c r="AJ247" s="127"/>
      <c r="AK247" s="127"/>
      <c r="AL247" s="127"/>
      <c r="AM247" s="127"/>
    </row>
    <row r="248" spans="1:39" s="75" customFormat="1" ht="15" customHeight="1" x14ac:dyDescent="0.25">
      <c r="A248" s="130"/>
      <c r="B248" s="130"/>
      <c r="C248" s="130"/>
      <c r="D248" s="130"/>
      <c r="E248" s="130"/>
      <c r="F248" s="130"/>
      <c r="G248" s="130"/>
      <c r="H248" s="130"/>
      <c r="I248" s="130"/>
      <c r="J248" s="130"/>
      <c r="K248" s="130"/>
      <c r="L248" s="130"/>
      <c r="M248" s="130"/>
      <c r="N248" s="130"/>
      <c r="O248" s="130"/>
      <c r="P248" s="130"/>
      <c r="Q248" s="130"/>
      <c r="R248" s="130"/>
      <c r="S248" s="130"/>
      <c r="T248" s="127"/>
      <c r="U248" s="127"/>
      <c r="V248" s="127"/>
      <c r="W248" s="127"/>
      <c r="X248" s="127"/>
      <c r="Y248" s="127"/>
      <c r="Z248" s="127"/>
      <c r="AA248" s="127"/>
      <c r="AB248" s="127"/>
      <c r="AC248" s="127"/>
      <c r="AD248" s="127"/>
      <c r="AE248" s="127"/>
      <c r="AF248" s="127"/>
      <c r="AG248" s="127"/>
      <c r="AH248" s="127"/>
      <c r="AI248" s="127"/>
      <c r="AJ248" s="127"/>
      <c r="AK248" s="127"/>
      <c r="AL248" s="127"/>
      <c r="AM248" s="127"/>
    </row>
    <row r="249" spans="1:39" s="75" customFormat="1" ht="15" customHeight="1" x14ac:dyDescent="0.25">
      <c r="A249" s="130"/>
      <c r="B249" s="130"/>
      <c r="C249" s="130"/>
      <c r="D249" s="130"/>
      <c r="E249" s="130"/>
      <c r="F249" s="130"/>
      <c r="G249" s="130"/>
      <c r="H249" s="130"/>
      <c r="I249" s="130"/>
      <c r="J249" s="130"/>
      <c r="K249" s="130"/>
      <c r="L249" s="130"/>
      <c r="M249" s="130"/>
      <c r="N249" s="130"/>
      <c r="O249" s="130"/>
      <c r="P249" s="130"/>
      <c r="Q249" s="130"/>
      <c r="R249" s="130"/>
      <c r="S249" s="130"/>
      <c r="T249" s="127"/>
      <c r="U249" s="127"/>
      <c r="V249" s="127"/>
      <c r="W249" s="127"/>
      <c r="X249" s="127"/>
      <c r="Y249" s="127"/>
      <c r="Z249" s="127"/>
      <c r="AA249" s="127"/>
      <c r="AB249" s="127"/>
      <c r="AC249" s="127"/>
      <c r="AD249" s="127"/>
      <c r="AE249" s="127"/>
      <c r="AF249" s="127"/>
      <c r="AG249" s="127"/>
      <c r="AH249" s="127"/>
      <c r="AI249" s="127"/>
      <c r="AJ249" s="127"/>
      <c r="AK249" s="127"/>
      <c r="AL249" s="127"/>
      <c r="AM249" s="127"/>
    </row>
    <row r="250" spans="1:39" s="75" customFormat="1" ht="15" customHeight="1" x14ac:dyDescent="0.25">
      <c r="A250" s="130"/>
      <c r="B250" s="130"/>
      <c r="C250" s="130"/>
      <c r="D250" s="130"/>
      <c r="E250" s="130"/>
      <c r="F250" s="130"/>
      <c r="G250" s="130"/>
      <c r="H250" s="130"/>
      <c r="I250" s="130"/>
      <c r="J250" s="130"/>
      <c r="K250" s="130"/>
      <c r="L250" s="130"/>
      <c r="M250" s="130"/>
      <c r="N250" s="130"/>
      <c r="O250" s="130"/>
      <c r="P250" s="130"/>
      <c r="Q250" s="130"/>
      <c r="R250" s="130"/>
      <c r="S250" s="130"/>
      <c r="T250" s="127"/>
      <c r="U250" s="127"/>
      <c r="V250" s="127"/>
      <c r="W250" s="127"/>
      <c r="X250" s="127"/>
      <c r="Y250" s="127"/>
      <c r="Z250" s="127"/>
      <c r="AA250" s="127"/>
      <c r="AB250" s="127"/>
      <c r="AC250" s="127"/>
      <c r="AD250" s="127"/>
      <c r="AE250" s="127"/>
      <c r="AF250" s="127"/>
      <c r="AG250" s="127"/>
      <c r="AH250" s="127"/>
      <c r="AI250" s="127"/>
      <c r="AJ250" s="127"/>
      <c r="AK250" s="127"/>
      <c r="AL250" s="127"/>
      <c r="AM250" s="127"/>
    </row>
    <row r="251" spans="1:39" s="75" customFormat="1" ht="15" customHeight="1" x14ac:dyDescent="0.25">
      <c r="A251" s="130"/>
      <c r="B251" s="130"/>
      <c r="C251" s="130"/>
      <c r="D251" s="130"/>
      <c r="E251" s="130"/>
      <c r="F251" s="130"/>
      <c r="G251" s="130"/>
      <c r="H251" s="130"/>
      <c r="I251" s="130"/>
      <c r="J251" s="130"/>
      <c r="K251" s="130"/>
      <c r="L251" s="130"/>
      <c r="M251" s="130"/>
      <c r="N251" s="130"/>
      <c r="O251" s="130"/>
      <c r="P251" s="130"/>
      <c r="Q251" s="130"/>
      <c r="R251" s="130"/>
      <c r="S251" s="130"/>
      <c r="T251" s="127"/>
      <c r="U251" s="127"/>
      <c r="V251" s="127"/>
      <c r="W251" s="127"/>
      <c r="X251" s="127"/>
      <c r="Y251" s="127"/>
      <c r="Z251" s="127"/>
      <c r="AA251" s="127"/>
      <c r="AB251" s="127"/>
      <c r="AC251" s="127"/>
      <c r="AD251" s="127"/>
      <c r="AE251" s="127"/>
      <c r="AF251" s="127"/>
      <c r="AG251" s="127"/>
      <c r="AH251" s="127"/>
      <c r="AI251" s="127"/>
      <c r="AJ251" s="127"/>
      <c r="AK251" s="127"/>
      <c r="AL251" s="127"/>
      <c r="AM251" s="127"/>
    </row>
    <row r="252" spans="1:39" s="75" customFormat="1" ht="15" customHeight="1" x14ac:dyDescent="0.25">
      <c r="A252" s="130"/>
      <c r="B252" s="130"/>
      <c r="C252" s="130"/>
      <c r="D252" s="130"/>
      <c r="E252" s="130"/>
      <c r="F252" s="130"/>
      <c r="G252" s="130"/>
      <c r="H252" s="130"/>
      <c r="I252" s="130"/>
      <c r="J252" s="130"/>
      <c r="K252" s="130"/>
      <c r="L252" s="130"/>
      <c r="M252" s="130"/>
      <c r="N252" s="130"/>
      <c r="O252" s="130"/>
      <c r="P252" s="130"/>
      <c r="Q252" s="130"/>
      <c r="R252" s="130"/>
      <c r="S252" s="130"/>
      <c r="T252" s="127"/>
      <c r="U252" s="127"/>
      <c r="V252" s="127"/>
      <c r="W252" s="127"/>
      <c r="X252" s="127"/>
      <c r="Y252" s="127"/>
      <c r="Z252" s="127"/>
      <c r="AA252" s="127"/>
      <c r="AB252" s="127"/>
      <c r="AC252" s="127"/>
      <c r="AD252" s="127"/>
      <c r="AE252" s="127"/>
      <c r="AF252" s="127"/>
      <c r="AG252" s="127"/>
      <c r="AH252" s="127"/>
      <c r="AI252" s="127"/>
      <c r="AJ252" s="127"/>
      <c r="AK252" s="127"/>
      <c r="AL252" s="127"/>
      <c r="AM252" s="127"/>
    </row>
    <row r="253" spans="1:39" s="75" customFormat="1" ht="15" customHeight="1" x14ac:dyDescent="0.25">
      <c r="A253" s="130"/>
      <c r="B253" s="130"/>
      <c r="C253" s="130"/>
      <c r="D253" s="130"/>
      <c r="E253" s="130"/>
      <c r="F253" s="130"/>
      <c r="G253" s="130"/>
      <c r="H253" s="130"/>
      <c r="I253" s="130"/>
      <c r="J253" s="130"/>
      <c r="K253" s="130"/>
      <c r="L253" s="130"/>
      <c r="M253" s="130"/>
      <c r="N253" s="130"/>
      <c r="O253" s="130"/>
      <c r="P253" s="130"/>
      <c r="Q253" s="130"/>
      <c r="R253" s="130"/>
      <c r="S253" s="130"/>
      <c r="T253" s="127"/>
      <c r="U253" s="127"/>
      <c r="V253" s="127"/>
      <c r="W253" s="127"/>
      <c r="X253" s="127"/>
      <c r="Y253" s="127"/>
      <c r="Z253" s="127"/>
      <c r="AA253" s="127"/>
      <c r="AB253" s="127"/>
      <c r="AC253" s="127"/>
      <c r="AD253" s="127"/>
      <c r="AE253" s="127"/>
      <c r="AF253" s="127"/>
      <c r="AG253" s="127"/>
      <c r="AH253" s="127"/>
      <c r="AI253" s="127"/>
      <c r="AJ253" s="127"/>
      <c r="AK253" s="127"/>
      <c r="AL253" s="127"/>
      <c r="AM253" s="127"/>
    </row>
    <row r="254" spans="1:39" s="75" customFormat="1" ht="15" customHeight="1" x14ac:dyDescent="0.25">
      <c r="A254" s="130"/>
      <c r="B254" s="130"/>
      <c r="C254" s="130"/>
      <c r="D254" s="130"/>
      <c r="E254" s="130"/>
      <c r="F254" s="130"/>
      <c r="G254" s="130"/>
      <c r="H254" s="130"/>
      <c r="I254" s="130"/>
      <c r="J254" s="130"/>
      <c r="K254" s="130"/>
      <c r="L254" s="130"/>
      <c r="M254" s="130"/>
      <c r="N254" s="130"/>
      <c r="O254" s="130"/>
      <c r="P254" s="130"/>
      <c r="Q254" s="130"/>
      <c r="R254" s="130"/>
      <c r="S254" s="130"/>
      <c r="T254" s="127"/>
      <c r="U254" s="127"/>
      <c r="V254" s="127"/>
      <c r="W254" s="127"/>
      <c r="X254" s="127"/>
      <c r="Y254" s="127"/>
      <c r="Z254" s="127"/>
      <c r="AA254" s="127"/>
      <c r="AB254" s="127"/>
      <c r="AC254" s="127"/>
      <c r="AD254" s="127"/>
      <c r="AE254" s="127"/>
      <c r="AF254" s="127"/>
      <c r="AG254" s="127"/>
      <c r="AH254" s="127"/>
      <c r="AI254" s="127"/>
      <c r="AJ254" s="127"/>
      <c r="AK254" s="127"/>
      <c r="AL254" s="127"/>
      <c r="AM254" s="127"/>
    </row>
    <row r="255" spans="1:39" s="75" customFormat="1" ht="15" customHeight="1" x14ac:dyDescent="0.25">
      <c r="A255" s="130"/>
      <c r="B255" s="130"/>
      <c r="C255" s="130"/>
      <c r="D255" s="130"/>
      <c r="E255" s="130"/>
      <c r="F255" s="130"/>
      <c r="G255" s="130"/>
      <c r="H255" s="130"/>
      <c r="I255" s="130"/>
      <c r="J255" s="130"/>
      <c r="K255" s="130"/>
      <c r="L255" s="130"/>
      <c r="M255" s="130"/>
      <c r="N255" s="130"/>
      <c r="O255" s="130"/>
      <c r="P255" s="130"/>
      <c r="Q255" s="130"/>
      <c r="R255" s="130"/>
      <c r="S255" s="130"/>
      <c r="T255" s="127"/>
      <c r="U255" s="127"/>
      <c r="V255" s="127"/>
      <c r="W255" s="127"/>
      <c r="X255" s="127"/>
      <c r="Y255" s="127"/>
      <c r="Z255" s="127"/>
      <c r="AA255" s="127"/>
      <c r="AB255" s="127"/>
      <c r="AC255" s="127"/>
      <c r="AD255" s="127"/>
      <c r="AE255" s="127"/>
      <c r="AF255" s="127"/>
      <c r="AG255" s="127"/>
      <c r="AH255" s="127"/>
      <c r="AI255" s="127"/>
      <c r="AJ255" s="127"/>
      <c r="AK255" s="127"/>
      <c r="AL255" s="127"/>
      <c r="AM255" s="127"/>
    </row>
    <row r="256" spans="1:39" s="75" customFormat="1" ht="15" customHeight="1" x14ac:dyDescent="0.25">
      <c r="A256" s="130"/>
      <c r="B256" s="130"/>
      <c r="C256" s="130"/>
      <c r="D256" s="130"/>
      <c r="E256" s="130"/>
      <c r="F256" s="130"/>
      <c r="G256" s="130"/>
      <c r="H256" s="130"/>
      <c r="I256" s="130"/>
      <c r="J256" s="130"/>
      <c r="K256" s="130"/>
      <c r="L256" s="130"/>
      <c r="M256" s="130"/>
      <c r="N256" s="130"/>
      <c r="O256" s="130"/>
      <c r="P256" s="130"/>
      <c r="Q256" s="130"/>
      <c r="R256" s="130"/>
      <c r="S256" s="130"/>
      <c r="T256" s="127"/>
      <c r="U256" s="127"/>
      <c r="V256" s="127"/>
      <c r="W256" s="127"/>
      <c r="X256" s="127"/>
      <c r="Y256" s="127"/>
      <c r="Z256" s="127"/>
      <c r="AA256" s="127"/>
      <c r="AB256" s="127"/>
      <c r="AC256" s="127"/>
      <c r="AD256" s="127"/>
      <c r="AE256" s="127"/>
      <c r="AF256" s="127"/>
      <c r="AG256" s="127"/>
      <c r="AH256" s="127"/>
      <c r="AI256" s="127"/>
      <c r="AJ256" s="127"/>
      <c r="AK256" s="127"/>
      <c r="AL256" s="127"/>
      <c r="AM256" s="127"/>
    </row>
    <row r="257" spans="1:39" s="75" customFormat="1" ht="15" customHeight="1" x14ac:dyDescent="0.25">
      <c r="A257" s="130"/>
      <c r="B257" s="130"/>
      <c r="C257" s="130"/>
      <c r="D257" s="130"/>
      <c r="E257" s="130"/>
      <c r="F257" s="130"/>
      <c r="G257" s="130"/>
      <c r="H257" s="130"/>
      <c r="I257" s="130"/>
      <c r="J257" s="130"/>
      <c r="K257" s="130"/>
      <c r="L257" s="130"/>
      <c r="M257" s="130"/>
      <c r="N257" s="130"/>
      <c r="O257" s="130"/>
      <c r="P257" s="130"/>
      <c r="Q257" s="130"/>
      <c r="R257" s="130"/>
      <c r="S257" s="130"/>
      <c r="T257" s="127"/>
      <c r="U257" s="127"/>
      <c r="V257" s="127"/>
      <c r="W257" s="127"/>
      <c r="X257" s="127"/>
      <c r="Y257" s="127"/>
      <c r="Z257" s="127"/>
      <c r="AA257" s="127"/>
      <c r="AB257" s="127"/>
      <c r="AC257" s="127"/>
      <c r="AD257" s="127"/>
      <c r="AE257" s="127"/>
      <c r="AF257" s="127"/>
      <c r="AG257" s="127"/>
      <c r="AH257" s="127"/>
      <c r="AI257" s="127"/>
      <c r="AJ257" s="127"/>
      <c r="AK257" s="127"/>
      <c r="AL257" s="127"/>
      <c r="AM257" s="127"/>
    </row>
    <row r="258" spans="1:39" s="75" customFormat="1" ht="15" customHeight="1" x14ac:dyDescent="0.25">
      <c r="A258" s="130"/>
      <c r="B258" s="130"/>
      <c r="C258" s="130"/>
      <c r="D258" s="130"/>
      <c r="E258" s="130"/>
      <c r="F258" s="130"/>
      <c r="G258" s="130"/>
      <c r="H258" s="130"/>
      <c r="I258" s="130"/>
      <c r="J258" s="130"/>
      <c r="K258" s="130"/>
      <c r="L258" s="130"/>
      <c r="M258" s="130"/>
      <c r="N258" s="130"/>
      <c r="O258" s="130"/>
      <c r="P258" s="130"/>
      <c r="Q258" s="130"/>
      <c r="R258" s="130"/>
      <c r="S258" s="130"/>
      <c r="T258" s="127"/>
      <c r="U258" s="127"/>
      <c r="V258" s="127"/>
      <c r="W258" s="127"/>
      <c r="X258" s="127"/>
      <c r="Y258" s="127"/>
      <c r="Z258" s="127"/>
      <c r="AA258" s="127"/>
      <c r="AB258" s="127"/>
      <c r="AC258" s="127"/>
      <c r="AD258" s="127"/>
      <c r="AE258" s="127"/>
      <c r="AF258" s="127"/>
      <c r="AG258" s="127"/>
      <c r="AH258" s="127"/>
      <c r="AI258" s="127"/>
      <c r="AJ258" s="127"/>
      <c r="AK258" s="127"/>
      <c r="AL258" s="127"/>
      <c r="AM258" s="127"/>
    </row>
    <row r="259" spans="1:39" s="75" customFormat="1" ht="15" customHeight="1" x14ac:dyDescent="0.25">
      <c r="A259" s="130"/>
      <c r="B259" s="130"/>
      <c r="C259" s="130"/>
      <c r="D259" s="130"/>
      <c r="E259" s="130"/>
      <c r="F259" s="130"/>
      <c r="G259" s="130"/>
      <c r="H259" s="130"/>
      <c r="I259" s="130"/>
      <c r="J259" s="130"/>
      <c r="K259" s="130"/>
      <c r="L259" s="130"/>
      <c r="M259" s="130"/>
      <c r="N259" s="130"/>
      <c r="O259" s="130"/>
      <c r="P259" s="130"/>
      <c r="Q259" s="130"/>
      <c r="R259" s="130"/>
      <c r="S259" s="130"/>
      <c r="T259" s="127"/>
      <c r="U259" s="127"/>
      <c r="V259" s="127"/>
      <c r="W259" s="127"/>
      <c r="X259" s="127"/>
      <c r="Y259" s="127"/>
      <c r="Z259" s="127"/>
      <c r="AA259" s="127"/>
      <c r="AB259" s="127"/>
      <c r="AC259" s="127"/>
      <c r="AD259" s="127"/>
      <c r="AE259" s="127"/>
      <c r="AF259" s="127"/>
      <c r="AG259" s="127"/>
      <c r="AH259" s="127"/>
      <c r="AI259" s="127"/>
      <c r="AJ259" s="127"/>
      <c r="AK259" s="127"/>
      <c r="AL259" s="127"/>
      <c r="AM259" s="127"/>
    </row>
    <row r="260" spans="1:39" s="75" customFormat="1" ht="15" customHeight="1" x14ac:dyDescent="0.25">
      <c r="A260" s="130"/>
      <c r="B260" s="130"/>
      <c r="C260" s="130"/>
      <c r="D260" s="130"/>
      <c r="E260" s="130"/>
      <c r="F260" s="130"/>
      <c r="G260" s="130"/>
      <c r="H260" s="130"/>
      <c r="I260" s="130"/>
      <c r="J260" s="130"/>
      <c r="K260" s="130"/>
      <c r="L260" s="130"/>
      <c r="M260" s="130"/>
      <c r="N260" s="130"/>
      <c r="O260" s="130"/>
      <c r="P260" s="130"/>
      <c r="Q260" s="130"/>
      <c r="R260" s="130"/>
      <c r="S260" s="130"/>
      <c r="T260" s="127"/>
      <c r="U260" s="127"/>
      <c r="V260" s="127"/>
      <c r="W260" s="127"/>
      <c r="X260" s="127"/>
      <c r="Y260" s="127"/>
      <c r="Z260" s="127"/>
      <c r="AA260" s="127"/>
      <c r="AB260" s="127"/>
      <c r="AC260" s="127"/>
      <c r="AD260" s="127"/>
      <c r="AE260" s="127"/>
      <c r="AF260" s="127"/>
      <c r="AG260" s="127"/>
      <c r="AH260" s="127"/>
      <c r="AI260" s="127"/>
      <c r="AJ260" s="127"/>
      <c r="AK260" s="127"/>
      <c r="AL260" s="127"/>
      <c r="AM260" s="127"/>
    </row>
    <row r="261" spans="1:39" s="75" customFormat="1" ht="15" customHeight="1" x14ac:dyDescent="0.25">
      <c r="A261" s="130"/>
      <c r="B261" s="130"/>
      <c r="C261" s="130"/>
      <c r="D261" s="130"/>
      <c r="E261" s="130"/>
      <c r="F261" s="130"/>
      <c r="G261" s="130"/>
      <c r="H261" s="130"/>
      <c r="I261" s="130"/>
      <c r="J261" s="130"/>
      <c r="K261" s="130"/>
      <c r="L261" s="130"/>
      <c r="M261" s="130"/>
      <c r="N261" s="130"/>
      <c r="O261" s="130"/>
      <c r="P261" s="130"/>
      <c r="Q261" s="130"/>
      <c r="R261" s="130"/>
      <c r="S261" s="130"/>
      <c r="T261" s="127"/>
      <c r="U261" s="127"/>
      <c r="V261" s="127"/>
      <c r="W261" s="127"/>
      <c r="X261" s="127"/>
      <c r="Y261" s="127"/>
      <c r="Z261" s="127"/>
      <c r="AA261" s="127"/>
      <c r="AB261" s="127"/>
      <c r="AC261" s="127"/>
      <c r="AD261" s="127"/>
      <c r="AE261" s="127"/>
      <c r="AF261" s="127"/>
      <c r="AG261" s="127"/>
      <c r="AH261" s="127"/>
      <c r="AI261" s="127"/>
      <c r="AJ261" s="127"/>
      <c r="AK261" s="127"/>
      <c r="AL261" s="127"/>
      <c r="AM261" s="127"/>
    </row>
    <row r="262" spans="1:39" s="75" customFormat="1" ht="15" customHeight="1" x14ac:dyDescent="0.25">
      <c r="A262" s="130"/>
      <c r="B262" s="130"/>
      <c r="C262" s="130"/>
      <c r="D262" s="130"/>
      <c r="E262" s="130"/>
      <c r="F262" s="130"/>
      <c r="G262" s="130"/>
      <c r="H262" s="130"/>
      <c r="I262" s="130"/>
      <c r="J262" s="130"/>
      <c r="K262" s="130"/>
      <c r="L262" s="130"/>
      <c r="M262" s="130"/>
      <c r="N262" s="130"/>
      <c r="O262" s="130"/>
      <c r="P262" s="130"/>
      <c r="Q262" s="130"/>
      <c r="R262" s="130"/>
      <c r="S262" s="130"/>
      <c r="T262" s="127"/>
      <c r="U262" s="127"/>
      <c r="V262" s="127"/>
      <c r="W262" s="127"/>
      <c r="X262" s="127"/>
      <c r="Y262" s="127"/>
      <c r="Z262" s="127"/>
      <c r="AA262" s="127"/>
      <c r="AB262" s="127"/>
      <c r="AC262" s="127"/>
      <c r="AD262" s="127"/>
      <c r="AE262" s="127"/>
      <c r="AF262" s="127"/>
      <c r="AG262" s="127"/>
      <c r="AH262" s="127"/>
      <c r="AI262" s="127"/>
      <c r="AJ262" s="127"/>
      <c r="AK262" s="127"/>
      <c r="AL262" s="127"/>
      <c r="AM262" s="127"/>
    </row>
    <row r="263" spans="1:39" s="75" customFormat="1" ht="15" customHeight="1" x14ac:dyDescent="0.25">
      <c r="A263" s="130"/>
      <c r="B263" s="130"/>
      <c r="C263" s="130"/>
      <c r="D263" s="130"/>
      <c r="E263" s="130"/>
      <c r="F263" s="130"/>
      <c r="G263" s="130"/>
      <c r="H263" s="130"/>
      <c r="I263" s="130"/>
      <c r="J263" s="130"/>
      <c r="K263" s="130"/>
      <c r="L263" s="130"/>
      <c r="M263" s="130"/>
      <c r="N263" s="130"/>
      <c r="O263" s="130"/>
      <c r="P263" s="130"/>
      <c r="Q263" s="130"/>
      <c r="R263" s="130"/>
      <c r="S263" s="130"/>
      <c r="T263" s="127"/>
      <c r="U263" s="127"/>
      <c r="V263" s="127"/>
      <c r="W263" s="127"/>
      <c r="X263" s="127"/>
      <c r="Y263" s="127"/>
      <c r="Z263" s="127"/>
      <c r="AA263" s="127"/>
      <c r="AB263" s="127"/>
      <c r="AC263" s="127"/>
      <c r="AD263" s="127"/>
      <c r="AE263" s="127"/>
      <c r="AF263" s="127"/>
      <c r="AG263" s="127"/>
      <c r="AH263" s="127"/>
      <c r="AI263" s="127"/>
      <c r="AJ263" s="127"/>
      <c r="AK263" s="127"/>
      <c r="AL263" s="127"/>
      <c r="AM263" s="127"/>
    </row>
    <row r="264" spans="1:39" s="75" customFormat="1" ht="15" customHeight="1" x14ac:dyDescent="0.25">
      <c r="A264" s="130"/>
      <c r="B264" s="130"/>
      <c r="C264" s="130"/>
      <c r="D264" s="130"/>
      <c r="E264" s="130"/>
      <c r="F264" s="130"/>
      <c r="G264" s="130"/>
      <c r="H264" s="130"/>
      <c r="I264" s="130"/>
      <c r="J264" s="130"/>
      <c r="K264" s="130"/>
      <c r="L264" s="130"/>
      <c r="M264" s="130"/>
      <c r="N264" s="130"/>
      <c r="O264" s="130"/>
      <c r="P264" s="130"/>
      <c r="Q264" s="130"/>
      <c r="R264" s="130"/>
      <c r="S264" s="130"/>
      <c r="T264" s="127"/>
      <c r="U264" s="127"/>
      <c r="V264" s="127"/>
      <c r="W264" s="127"/>
      <c r="X264" s="127"/>
      <c r="Y264" s="127"/>
      <c r="Z264" s="127"/>
      <c r="AA264" s="127"/>
      <c r="AB264" s="127"/>
      <c r="AC264" s="127"/>
      <c r="AD264" s="127"/>
      <c r="AE264" s="127"/>
      <c r="AF264" s="127"/>
      <c r="AG264" s="127"/>
      <c r="AH264" s="127"/>
      <c r="AI264" s="127"/>
      <c r="AJ264" s="127"/>
      <c r="AK264" s="127"/>
      <c r="AL264" s="127"/>
      <c r="AM264" s="127"/>
    </row>
    <row r="265" spans="1:39" s="75" customFormat="1" ht="15" customHeight="1" x14ac:dyDescent="0.25">
      <c r="A265" s="130"/>
      <c r="B265" s="130"/>
      <c r="C265" s="130"/>
      <c r="D265" s="130"/>
      <c r="E265" s="130"/>
      <c r="F265" s="130"/>
      <c r="G265" s="130"/>
      <c r="H265" s="130"/>
      <c r="I265" s="130"/>
      <c r="J265" s="130"/>
      <c r="K265" s="130"/>
      <c r="L265" s="130"/>
      <c r="M265" s="130"/>
      <c r="N265" s="130"/>
      <c r="O265" s="130"/>
      <c r="P265" s="130"/>
      <c r="Q265" s="130"/>
      <c r="R265" s="130"/>
      <c r="S265" s="130"/>
      <c r="T265" s="127"/>
      <c r="U265" s="127"/>
      <c r="V265" s="127"/>
      <c r="W265" s="127"/>
      <c r="X265" s="127"/>
      <c r="Y265" s="127"/>
      <c r="Z265" s="127"/>
      <c r="AA265" s="127"/>
      <c r="AB265" s="127"/>
      <c r="AC265" s="127"/>
      <c r="AD265" s="127"/>
      <c r="AE265" s="127"/>
      <c r="AF265" s="127"/>
      <c r="AG265" s="127"/>
      <c r="AH265" s="127"/>
      <c r="AI265" s="127"/>
      <c r="AJ265" s="127"/>
      <c r="AK265" s="127"/>
      <c r="AL265" s="127"/>
      <c r="AM265" s="127"/>
    </row>
    <row r="266" spans="1:39" s="75" customFormat="1" ht="15" customHeight="1" x14ac:dyDescent="0.25">
      <c r="A266" s="130"/>
      <c r="B266" s="130"/>
      <c r="C266" s="130"/>
      <c r="D266" s="130"/>
      <c r="E266" s="130"/>
      <c r="F266" s="130"/>
      <c r="G266" s="130"/>
      <c r="H266" s="130"/>
      <c r="I266" s="130"/>
      <c r="J266" s="130"/>
      <c r="K266" s="130"/>
      <c r="L266" s="130"/>
      <c r="M266" s="130"/>
      <c r="N266" s="130"/>
      <c r="O266" s="130"/>
      <c r="P266" s="130"/>
      <c r="Q266" s="130"/>
      <c r="R266" s="130"/>
      <c r="S266" s="130"/>
      <c r="T266" s="127"/>
      <c r="U266" s="127"/>
      <c r="V266" s="127"/>
      <c r="W266" s="127"/>
      <c r="X266" s="127"/>
      <c r="Y266" s="127"/>
      <c r="Z266" s="127"/>
      <c r="AA266" s="127"/>
      <c r="AB266" s="127"/>
      <c r="AC266" s="127"/>
      <c r="AD266" s="127"/>
      <c r="AE266" s="127"/>
      <c r="AF266" s="127"/>
      <c r="AG266" s="127"/>
      <c r="AH266" s="127"/>
      <c r="AI266" s="127"/>
      <c r="AJ266" s="127"/>
      <c r="AK266" s="127"/>
      <c r="AL266" s="127"/>
      <c r="AM266" s="127"/>
    </row>
    <row r="267" spans="1:39" s="75" customFormat="1" ht="15" customHeight="1" x14ac:dyDescent="0.25">
      <c r="A267" s="130"/>
      <c r="B267" s="130"/>
      <c r="C267" s="130"/>
      <c r="D267" s="130"/>
      <c r="E267" s="130"/>
      <c r="F267" s="130"/>
      <c r="G267" s="130"/>
      <c r="H267" s="130"/>
      <c r="I267" s="130"/>
      <c r="J267" s="130"/>
      <c r="K267" s="130"/>
      <c r="L267" s="130"/>
      <c r="M267" s="130"/>
      <c r="N267" s="130"/>
      <c r="O267" s="130"/>
      <c r="P267" s="130"/>
      <c r="Q267" s="130"/>
      <c r="R267" s="130"/>
      <c r="S267" s="130"/>
      <c r="T267" s="127"/>
      <c r="U267" s="127"/>
      <c r="V267" s="127"/>
      <c r="W267" s="127"/>
      <c r="X267" s="127"/>
      <c r="Y267" s="127"/>
      <c r="Z267" s="127"/>
      <c r="AA267" s="127"/>
      <c r="AB267" s="127"/>
      <c r="AC267" s="127"/>
      <c r="AD267" s="127"/>
      <c r="AE267" s="127"/>
      <c r="AF267" s="127"/>
      <c r="AG267" s="127"/>
      <c r="AH267" s="127"/>
      <c r="AI267" s="127"/>
      <c r="AJ267" s="127"/>
      <c r="AK267" s="127"/>
      <c r="AL267" s="127"/>
      <c r="AM267" s="127"/>
    </row>
    <row r="268" spans="1:39" s="75" customFormat="1" ht="15" customHeight="1" x14ac:dyDescent="0.25">
      <c r="A268" s="130"/>
      <c r="B268" s="130"/>
      <c r="C268" s="130"/>
      <c r="D268" s="130"/>
      <c r="E268" s="130"/>
      <c r="F268" s="130"/>
      <c r="G268" s="130"/>
      <c r="H268" s="130"/>
      <c r="I268" s="130"/>
      <c r="J268" s="130"/>
      <c r="K268" s="130"/>
      <c r="L268" s="130"/>
      <c r="M268" s="130"/>
      <c r="N268" s="130"/>
      <c r="O268" s="130"/>
      <c r="P268" s="130"/>
      <c r="Q268" s="130"/>
      <c r="R268" s="130"/>
      <c r="S268" s="130"/>
      <c r="T268" s="127"/>
      <c r="U268" s="127"/>
      <c r="V268" s="127"/>
      <c r="W268" s="127"/>
      <c r="X268" s="127"/>
      <c r="Y268" s="127"/>
      <c r="Z268" s="127"/>
      <c r="AA268" s="127"/>
      <c r="AB268" s="127"/>
      <c r="AC268" s="127"/>
      <c r="AD268" s="127"/>
      <c r="AE268" s="127"/>
      <c r="AF268" s="127"/>
      <c r="AG268" s="127"/>
      <c r="AH268" s="127"/>
      <c r="AI268" s="127"/>
      <c r="AJ268" s="127"/>
      <c r="AK268" s="127"/>
      <c r="AL268" s="127"/>
      <c r="AM268" s="127"/>
    </row>
    <row r="269" spans="1:39" s="75" customFormat="1" ht="15" customHeight="1" x14ac:dyDescent="0.25">
      <c r="A269" s="130"/>
      <c r="B269" s="130"/>
      <c r="C269" s="130"/>
      <c r="D269" s="130"/>
      <c r="E269" s="130"/>
      <c r="F269" s="130"/>
      <c r="G269" s="130"/>
      <c r="H269" s="130"/>
      <c r="I269" s="130"/>
      <c r="J269" s="130"/>
      <c r="K269" s="130"/>
      <c r="L269" s="130"/>
      <c r="M269" s="130"/>
      <c r="N269" s="130"/>
      <c r="O269" s="130"/>
      <c r="P269" s="130"/>
      <c r="Q269" s="130"/>
      <c r="R269" s="130"/>
      <c r="S269" s="130"/>
      <c r="T269" s="127"/>
      <c r="U269" s="127"/>
      <c r="V269" s="127"/>
      <c r="W269" s="127"/>
      <c r="X269" s="127"/>
      <c r="Y269" s="127"/>
      <c r="Z269" s="127"/>
      <c r="AA269" s="127"/>
      <c r="AB269" s="127"/>
      <c r="AC269" s="127"/>
      <c r="AD269" s="127"/>
      <c r="AE269" s="127"/>
      <c r="AF269" s="127"/>
      <c r="AG269" s="127"/>
      <c r="AH269" s="127"/>
      <c r="AI269" s="127"/>
      <c r="AJ269" s="127"/>
      <c r="AK269" s="127"/>
      <c r="AL269" s="127"/>
      <c r="AM269" s="127"/>
    </row>
    <row r="270" spans="1:39" s="75" customFormat="1" ht="15" customHeight="1" x14ac:dyDescent="0.25">
      <c r="A270" s="130"/>
      <c r="B270" s="130"/>
      <c r="C270" s="130"/>
      <c r="D270" s="130"/>
      <c r="E270" s="130"/>
      <c r="F270" s="130"/>
      <c r="G270" s="130"/>
      <c r="H270" s="130"/>
      <c r="I270" s="130"/>
      <c r="J270" s="130"/>
      <c r="K270" s="130"/>
      <c r="L270" s="130"/>
      <c r="M270" s="130"/>
      <c r="N270" s="130"/>
      <c r="O270" s="130"/>
      <c r="P270" s="130"/>
      <c r="Q270" s="130"/>
      <c r="R270" s="130"/>
      <c r="S270" s="130"/>
      <c r="T270" s="127"/>
      <c r="U270" s="127"/>
      <c r="V270" s="127"/>
      <c r="W270" s="127"/>
      <c r="X270" s="127"/>
      <c r="Y270" s="127"/>
      <c r="Z270" s="127"/>
      <c r="AA270" s="127"/>
      <c r="AB270" s="127"/>
      <c r="AC270" s="127"/>
      <c r="AD270" s="127"/>
      <c r="AE270" s="127"/>
      <c r="AF270" s="127"/>
      <c r="AG270" s="127"/>
      <c r="AH270" s="127"/>
      <c r="AI270" s="127"/>
      <c r="AJ270" s="127"/>
      <c r="AK270" s="127"/>
      <c r="AL270" s="127"/>
      <c r="AM270" s="127"/>
    </row>
    <row r="271" spans="1:39" s="75" customFormat="1" ht="15" customHeight="1" x14ac:dyDescent="0.25">
      <c r="A271" s="130"/>
      <c r="B271" s="130"/>
      <c r="C271" s="130"/>
      <c r="D271" s="130"/>
      <c r="E271" s="130"/>
      <c r="F271" s="130"/>
      <c r="G271" s="130"/>
      <c r="H271" s="130"/>
      <c r="I271" s="130"/>
      <c r="J271" s="130"/>
      <c r="K271" s="130"/>
      <c r="L271" s="130"/>
      <c r="M271" s="130"/>
      <c r="N271" s="130"/>
      <c r="O271" s="130"/>
      <c r="P271" s="130"/>
      <c r="Q271" s="130"/>
      <c r="R271" s="130"/>
      <c r="S271" s="130"/>
      <c r="T271" s="127"/>
      <c r="U271" s="127"/>
      <c r="V271" s="127"/>
      <c r="W271" s="127"/>
      <c r="X271" s="127"/>
      <c r="Y271" s="127"/>
      <c r="Z271" s="127"/>
      <c r="AA271" s="127"/>
      <c r="AB271" s="127"/>
      <c r="AC271" s="127"/>
      <c r="AD271" s="127"/>
      <c r="AE271" s="127"/>
      <c r="AF271" s="127"/>
      <c r="AG271" s="127"/>
      <c r="AH271" s="127"/>
      <c r="AI271" s="127"/>
      <c r="AJ271" s="127"/>
      <c r="AK271" s="127"/>
      <c r="AL271" s="127"/>
      <c r="AM271" s="127"/>
    </row>
    <row r="272" spans="1:39" s="75" customFormat="1" ht="15" customHeight="1" x14ac:dyDescent="0.25">
      <c r="A272" s="130"/>
      <c r="B272" s="130"/>
      <c r="C272" s="130"/>
      <c r="D272" s="130"/>
      <c r="E272" s="130"/>
      <c r="F272" s="130"/>
      <c r="G272" s="130"/>
      <c r="H272" s="130"/>
      <c r="I272" s="130"/>
      <c r="J272" s="130"/>
      <c r="K272" s="130"/>
      <c r="L272" s="130"/>
      <c r="M272" s="130"/>
      <c r="N272" s="130"/>
      <c r="O272" s="130"/>
      <c r="P272" s="130"/>
      <c r="Q272" s="130"/>
      <c r="R272" s="130"/>
      <c r="S272" s="130"/>
      <c r="T272" s="127"/>
      <c r="U272" s="127"/>
      <c r="V272" s="127"/>
      <c r="W272" s="127"/>
      <c r="X272" s="127"/>
      <c r="Y272" s="127"/>
      <c r="Z272" s="127"/>
      <c r="AA272" s="127"/>
      <c r="AB272" s="127"/>
      <c r="AC272" s="127"/>
      <c r="AD272" s="127"/>
      <c r="AE272" s="127"/>
      <c r="AF272" s="127"/>
      <c r="AG272" s="127"/>
      <c r="AH272" s="127"/>
      <c r="AI272" s="127"/>
      <c r="AJ272" s="127"/>
      <c r="AK272" s="127"/>
      <c r="AL272" s="127"/>
      <c r="AM272" s="127"/>
    </row>
    <row r="273" spans="1:39" s="75" customFormat="1" ht="15" customHeight="1" x14ac:dyDescent="0.25">
      <c r="A273" s="130"/>
      <c r="B273" s="130"/>
      <c r="C273" s="130"/>
      <c r="D273" s="130"/>
      <c r="E273" s="130"/>
      <c r="F273" s="130"/>
      <c r="G273" s="130"/>
      <c r="H273" s="130"/>
      <c r="I273" s="130"/>
      <c r="J273" s="130"/>
      <c r="K273" s="130"/>
      <c r="L273" s="130"/>
      <c r="M273" s="130"/>
      <c r="N273" s="130"/>
      <c r="O273" s="130"/>
      <c r="P273" s="130"/>
      <c r="Q273" s="130"/>
      <c r="R273" s="130"/>
      <c r="S273" s="130"/>
      <c r="T273" s="127"/>
      <c r="U273" s="127"/>
      <c r="V273" s="127"/>
      <c r="W273" s="127"/>
      <c r="X273" s="127"/>
      <c r="Y273" s="127"/>
      <c r="Z273" s="127"/>
      <c r="AA273" s="127"/>
      <c r="AB273" s="127"/>
      <c r="AC273" s="127"/>
      <c r="AD273" s="127"/>
      <c r="AE273" s="127"/>
      <c r="AF273" s="127"/>
      <c r="AG273" s="127"/>
      <c r="AH273" s="127"/>
      <c r="AI273" s="127"/>
      <c r="AJ273" s="127"/>
      <c r="AK273" s="127"/>
      <c r="AL273" s="127"/>
      <c r="AM273" s="127"/>
    </row>
    <row r="274" spans="1:39" s="75" customFormat="1" ht="15" customHeight="1" x14ac:dyDescent="0.25">
      <c r="A274" s="130"/>
      <c r="B274" s="130"/>
      <c r="C274" s="130"/>
      <c r="D274" s="130"/>
      <c r="E274" s="130"/>
      <c r="F274" s="130"/>
      <c r="G274" s="130"/>
      <c r="H274" s="130"/>
      <c r="I274" s="130"/>
      <c r="J274" s="130"/>
      <c r="K274" s="130"/>
      <c r="L274" s="130"/>
      <c r="M274" s="130"/>
      <c r="N274" s="130"/>
      <c r="O274" s="130"/>
      <c r="P274" s="130"/>
      <c r="Q274" s="130"/>
      <c r="R274" s="130"/>
      <c r="S274" s="130"/>
      <c r="T274" s="127"/>
      <c r="U274" s="127"/>
      <c r="V274" s="127"/>
      <c r="W274" s="127"/>
      <c r="X274" s="127"/>
      <c r="Y274" s="127"/>
      <c r="Z274" s="127"/>
      <c r="AA274" s="127"/>
      <c r="AB274" s="127"/>
      <c r="AC274" s="127"/>
      <c r="AD274" s="127"/>
      <c r="AE274" s="127"/>
      <c r="AF274" s="127"/>
      <c r="AG274" s="127"/>
      <c r="AH274" s="127"/>
      <c r="AI274" s="127"/>
      <c r="AJ274" s="127"/>
      <c r="AK274" s="127"/>
      <c r="AL274" s="127"/>
      <c r="AM274" s="127"/>
    </row>
    <row r="275" spans="1:39" s="75" customFormat="1" ht="15" customHeight="1" x14ac:dyDescent="0.25">
      <c r="A275" s="130"/>
      <c r="B275" s="130"/>
      <c r="C275" s="130"/>
      <c r="D275" s="130"/>
      <c r="E275" s="130"/>
      <c r="F275" s="130"/>
      <c r="G275" s="130"/>
      <c r="H275" s="130"/>
      <c r="I275" s="130"/>
      <c r="J275" s="130"/>
      <c r="K275" s="130"/>
      <c r="L275" s="130"/>
      <c r="M275" s="130"/>
      <c r="N275" s="130"/>
      <c r="O275" s="130"/>
      <c r="P275" s="130"/>
      <c r="Q275" s="130"/>
      <c r="R275" s="130"/>
      <c r="S275" s="130"/>
      <c r="T275" s="127"/>
      <c r="U275" s="127"/>
      <c r="V275" s="127"/>
      <c r="W275" s="127"/>
      <c r="X275" s="127"/>
      <c r="Y275" s="127"/>
      <c r="Z275" s="127"/>
      <c r="AA275" s="127"/>
      <c r="AB275" s="127"/>
      <c r="AC275" s="127"/>
      <c r="AD275" s="127"/>
      <c r="AE275" s="127"/>
      <c r="AF275" s="127"/>
      <c r="AG275" s="127"/>
      <c r="AH275" s="127"/>
      <c r="AI275" s="127"/>
      <c r="AJ275" s="127"/>
      <c r="AK275" s="127"/>
      <c r="AL275" s="127"/>
      <c r="AM275" s="127"/>
    </row>
    <row r="276" spans="1:39" s="75" customFormat="1" ht="15" customHeight="1" x14ac:dyDescent="0.25">
      <c r="A276" s="130"/>
      <c r="B276" s="130"/>
      <c r="C276" s="130"/>
      <c r="D276" s="130"/>
      <c r="E276" s="130"/>
      <c r="F276" s="130"/>
      <c r="G276" s="130"/>
      <c r="H276" s="130"/>
      <c r="I276" s="130"/>
      <c r="J276" s="130"/>
      <c r="K276" s="130"/>
      <c r="L276" s="130"/>
      <c r="M276" s="130"/>
      <c r="N276" s="130"/>
      <c r="O276" s="130"/>
      <c r="P276" s="130"/>
      <c r="Q276" s="130"/>
      <c r="R276" s="130"/>
      <c r="S276" s="130"/>
      <c r="T276" s="127"/>
      <c r="U276" s="127"/>
      <c r="V276" s="127"/>
      <c r="W276" s="127"/>
      <c r="X276" s="127"/>
      <c r="Y276" s="127"/>
      <c r="Z276" s="127"/>
      <c r="AA276" s="127"/>
      <c r="AB276" s="127"/>
      <c r="AC276" s="127"/>
      <c r="AD276" s="127"/>
      <c r="AE276" s="127"/>
      <c r="AF276" s="127"/>
      <c r="AG276" s="127"/>
      <c r="AH276" s="127"/>
      <c r="AI276" s="127"/>
      <c r="AJ276" s="127"/>
      <c r="AK276" s="127"/>
      <c r="AL276" s="127"/>
      <c r="AM276" s="127"/>
    </row>
    <row r="277" spans="1:39" s="75" customFormat="1" ht="15" customHeight="1" x14ac:dyDescent="0.25">
      <c r="A277" s="130"/>
      <c r="B277" s="130"/>
      <c r="C277" s="130"/>
      <c r="D277" s="130"/>
      <c r="E277" s="130"/>
      <c r="F277" s="130"/>
      <c r="G277" s="130"/>
      <c r="H277" s="130"/>
      <c r="I277" s="130"/>
      <c r="J277" s="130"/>
      <c r="K277" s="130"/>
      <c r="L277" s="130"/>
      <c r="M277" s="130"/>
      <c r="N277" s="130"/>
      <c r="O277" s="130"/>
      <c r="P277" s="130"/>
      <c r="Q277" s="130"/>
      <c r="R277" s="130"/>
      <c r="S277" s="130"/>
      <c r="T277" s="127"/>
      <c r="U277" s="127"/>
      <c r="V277" s="127"/>
      <c r="W277" s="127"/>
      <c r="X277" s="127"/>
      <c r="Y277" s="127"/>
      <c r="Z277" s="127"/>
      <c r="AA277" s="127"/>
      <c r="AB277" s="127"/>
      <c r="AC277" s="127"/>
      <c r="AD277" s="127"/>
      <c r="AE277" s="127"/>
      <c r="AF277" s="127"/>
      <c r="AG277" s="127"/>
      <c r="AH277" s="127"/>
      <c r="AI277" s="127"/>
      <c r="AJ277" s="127"/>
      <c r="AK277" s="127"/>
      <c r="AL277" s="127"/>
      <c r="AM277" s="127"/>
    </row>
    <row r="278" spans="1:39" s="75" customFormat="1" ht="15" customHeight="1" x14ac:dyDescent="0.25">
      <c r="A278" s="130"/>
      <c r="B278" s="130"/>
      <c r="C278" s="130"/>
      <c r="D278" s="130"/>
      <c r="E278" s="130"/>
      <c r="F278" s="130"/>
      <c r="G278" s="130"/>
      <c r="H278" s="130"/>
      <c r="I278" s="130"/>
      <c r="J278" s="130"/>
      <c r="K278" s="130"/>
      <c r="L278" s="130"/>
      <c r="M278" s="130"/>
      <c r="N278" s="130"/>
      <c r="O278" s="130"/>
      <c r="P278" s="130"/>
      <c r="Q278" s="130"/>
      <c r="R278" s="130"/>
      <c r="S278" s="130"/>
      <c r="T278" s="127"/>
      <c r="U278" s="127"/>
      <c r="V278" s="127"/>
      <c r="W278" s="127"/>
      <c r="X278" s="127"/>
      <c r="Y278" s="127"/>
      <c r="Z278" s="127"/>
      <c r="AA278" s="127"/>
      <c r="AB278" s="127"/>
      <c r="AC278" s="127"/>
      <c r="AD278" s="127"/>
      <c r="AE278" s="127"/>
      <c r="AF278" s="127"/>
      <c r="AG278" s="127"/>
      <c r="AH278" s="127"/>
      <c r="AI278" s="127"/>
      <c r="AJ278" s="127"/>
      <c r="AK278" s="127"/>
      <c r="AL278" s="127"/>
      <c r="AM278" s="127"/>
    </row>
    <row r="279" spans="1:39" s="75" customFormat="1" ht="15" customHeight="1" x14ac:dyDescent="0.25">
      <c r="A279" s="130"/>
      <c r="B279" s="130"/>
      <c r="C279" s="130"/>
      <c r="D279" s="130"/>
      <c r="E279" s="130"/>
      <c r="F279" s="130"/>
      <c r="G279" s="130"/>
      <c r="H279" s="130"/>
      <c r="I279" s="130"/>
      <c r="J279" s="130"/>
      <c r="K279" s="130"/>
      <c r="L279" s="130"/>
      <c r="M279" s="130"/>
      <c r="N279" s="130"/>
      <c r="O279" s="130"/>
      <c r="P279" s="130"/>
      <c r="Q279" s="130"/>
      <c r="R279" s="130"/>
      <c r="S279" s="130"/>
      <c r="T279" s="127"/>
      <c r="U279" s="127"/>
      <c r="V279" s="127"/>
      <c r="W279" s="127"/>
      <c r="X279" s="127"/>
      <c r="Y279" s="127"/>
      <c r="Z279" s="127"/>
      <c r="AA279" s="127"/>
      <c r="AB279" s="127"/>
      <c r="AC279" s="127"/>
      <c r="AD279" s="127"/>
      <c r="AE279" s="127"/>
      <c r="AF279" s="127"/>
      <c r="AG279" s="127"/>
      <c r="AH279" s="127"/>
      <c r="AI279" s="127"/>
      <c r="AJ279" s="127"/>
      <c r="AK279" s="127"/>
      <c r="AL279" s="127"/>
      <c r="AM279" s="127"/>
    </row>
    <row r="280" spans="1:39" s="75" customFormat="1" ht="15" customHeight="1" x14ac:dyDescent="0.25">
      <c r="A280" s="130"/>
      <c r="B280" s="130"/>
      <c r="C280" s="130"/>
      <c r="D280" s="130"/>
      <c r="E280" s="130"/>
      <c r="F280" s="130"/>
      <c r="G280" s="130"/>
      <c r="H280" s="130"/>
      <c r="I280" s="130"/>
      <c r="J280" s="130"/>
      <c r="K280" s="130"/>
      <c r="L280" s="130"/>
      <c r="M280" s="130"/>
      <c r="N280" s="130"/>
      <c r="O280" s="130"/>
      <c r="P280" s="130"/>
      <c r="Q280" s="130"/>
      <c r="R280" s="130"/>
      <c r="S280" s="130"/>
      <c r="T280" s="127"/>
      <c r="U280" s="127"/>
      <c r="V280" s="127"/>
      <c r="W280" s="127"/>
      <c r="X280" s="127"/>
      <c r="Y280" s="127"/>
      <c r="Z280" s="127"/>
      <c r="AA280" s="127"/>
      <c r="AB280" s="127"/>
      <c r="AC280" s="127"/>
      <c r="AD280" s="127"/>
      <c r="AE280" s="127"/>
      <c r="AF280" s="127"/>
      <c r="AG280" s="127"/>
      <c r="AH280" s="127"/>
      <c r="AI280" s="127"/>
      <c r="AJ280" s="127"/>
      <c r="AK280" s="127"/>
      <c r="AL280" s="127"/>
      <c r="AM280" s="127"/>
    </row>
    <row r="281" spans="1:39" s="75" customFormat="1" ht="15" customHeight="1" x14ac:dyDescent="0.25">
      <c r="A281" s="130"/>
      <c r="B281" s="130"/>
      <c r="C281" s="130"/>
      <c r="D281" s="130"/>
      <c r="E281" s="130"/>
      <c r="F281" s="130"/>
      <c r="G281" s="130"/>
      <c r="H281" s="130"/>
      <c r="I281" s="130"/>
      <c r="J281" s="130"/>
      <c r="K281" s="130"/>
      <c r="L281" s="130"/>
      <c r="M281" s="130"/>
      <c r="N281" s="130"/>
      <c r="O281" s="130"/>
      <c r="P281" s="130"/>
      <c r="Q281" s="130"/>
      <c r="R281" s="130"/>
      <c r="S281" s="130"/>
      <c r="T281" s="127"/>
      <c r="U281" s="127"/>
      <c r="V281" s="127"/>
      <c r="W281" s="127"/>
      <c r="X281" s="127"/>
      <c r="Y281" s="127"/>
      <c r="Z281" s="127"/>
      <c r="AA281" s="127"/>
      <c r="AB281" s="127"/>
      <c r="AC281" s="127"/>
      <c r="AD281" s="127"/>
      <c r="AE281" s="127"/>
      <c r="AF281" s="127"/>
      <c r="AG281" s="127"/>
      <c r="AH281" s="127"/>
      <c r="AI281" s="127"/>
      <c r="AJ281" s="127"/>
      <c r="AK281" s="127"/>
      <c r="AL281" s="127"/>
      <c r="AM281" s="127"/>
    </row>
    <row r="282" spans="1:39" s="75" customFormat="1" ht="15" customHeight="1" x14ac:dyDescent="0.25">
      <c r="A282" s="130"/>
      <c r="B282" s="130"/>
      <c r="C282" s="130"/>
      <c r="D282" s="130"/>
      <c r="E282" s="130"/>
      <c r="F282" s="130"/>
      <c r="G282" s="130"/>
      <c r="H282" s="130"/>
      <c r="I282" s="130"/>
      <c r="J282" s="130"/>
      <c r="K282" s="130"/>
      <c r="L282" s="130"/>
      <c r="M282" s="130"/>
      <c r="N282" s="130"/>
      <c r="O282" s="130"/>
      <c r="P282" s="130"/>
      <c r="Q282" s="130"/>
      <c r="R282" s="130"/>
      <c r="S282" s="130"/>
      <c r="T282" s="127"/>
      <c r="U282" s="127"/>
      <c r="V282" s="127"/>
      <c r="W282" s="127"/>
      <c r="X282" s="127"/>
      <c r="Y282" s="127"/>
      <c r="Z282" s="127"/>
      <c r="AA282" s="127"/>
      <c r="AB282" s="127"/>
      <c r="AC282" s="127"/>
      <c r="AD282" s="127"/>
      <c r="AE282" s="127"/>
      <c r="AF282" s="127"/>
      <c r="AG282" s="127"/>
      <c r="AH282" s="127"/>
      <c r="AI282" s="127"/>
      <c r="AJ282" s="127"/>
      <c r="AK282" s="127"/>
      <c r="AL282" s="127"/>
      <c r="AM282" s="127"/>
    </row>
    <row r="283" spans="1:39" s="75" customFormat="1" ht="15" customHeight="1" x14ac:dyDescent="0.25">
      <c r="A283" s="130"/>
      <c r="B283" s="130"/>
      <c r="C283" s="130"/>
      <c r="D283" s="130"/>
      <c r="E283" s="130"/>
      <c r="F283" s="130"/>
      <c r="G283" s="130"/>
      <c r="H283" s="130"/>
      <c r="I283" s="130"/>
      <c r="J283" s="130"/>
      <c r="K283" s="130"/>
      <c r="L283" s="130"/>
      <c r="M283" s="130"/>
      <c r="N283" s="130"/>
      <c r="O283" s="130"/>
      <c r="P283" s="130"/>
      <c r="Q283" s="130"/>
      <c r="R283" s="130"/>
      <c r="S283" s="130"/>
      <c r="T283" s="127"/>
      <c r="U283" s="127"/>
      <c r="V283" s="127"/>
      <c r="W283" s="127"/>
      <c r="X283" s="127"/>
      <c r="Y283" s="127"/>
      <c r="Z283" s="127"/>
      <c r="AA283" s="127"/>
      <c r="AB283" s="127"/>
      <c r="AC283" s="127"/>
      <c r="AD283" s="127"/>
      <c r="AE283" s="127"/>
      <c r="AF283" s="127"/>
      <c r="AG283" s="127"/>
      <c r="AH283" s="127"/>
      <c r="AI283" s="127"/>
      <c r="AJ283" s="127"/>
      <c r="AK283" s="127"/>
      <c r="AL283" s="127"/>
      <c r="AM283" s="127"/>
    </row>
    <row r="284" spans="1:39" s="75" customFormat="1" ht="15" customHeight="1" x14ac:dyDescent="0.25">
      <c r="A284" s="130"/>
      <c r="B284" s="130"/>
      <c r="C284" s="130"/>
      <c r="D284" s="130"/>
      <c r="E284" s="130"/>
      <c r="F284" s="130"/>
      <c r="G284" s="130"/>
      <c r="H284" s="130"/>
      <c r="I284" s="130"/>
      <c r="J284" s="130"/>
      <c r="K284" s="130"/>
      <c r="L284" s="130"/>
      <c r="M284" s="130"/>
      <c r="N284" s="130"/>
      <c r="O284" s="130"/>
      <c r="P284" s="130"/>
      <c r="Q284" s="130"/>
      <c r="R284" s="130"/>
      <c r="S284" s="130"/>
      <c r="T284" s="127"/>
      <c r="U284" s="127"/>
      <c r="V284" s="127"/>
      <c r="W284" s="127"/>
      <c r="X284" s="127"/>
      <c r="Y284" s="127"/>
      <c r="Z284" s="127"/>
      <c r="AA284" s="127"/>
      <c r="AB284" s="127"/>
      <c r="AC284" s="127"/>
      <c r="AD284" s="127"/>
      <c r="AE284" s="127"/>
      <c r="AF284" s="127"/>
      <c r="AG284" s="127"/>
      <c r="AH284" s="127"/>
      <c r="AI284" s="127"/>
      <c r="AJ284" s="127"/>
      <c r="AK284" s="127"/>
      <c r="AL284" s="127"/>
      <c r="AM284" s="127"/>
    </row>
    <row r="285" spans="1:39" s="75" customFormat="1" ht="15" customHeight="1" x14ac:dyDescent="0.25">
      <c r="A285" s="130"/>
      <c r="B285" s="130"/>
      <c r="C285" s="130"/>
      <c r="D285" s="130"/>
      <c r="E285" s="130"/>
      <c r="F285" s="130"/>
      <c r="G285" s="130"/>
      <c r="H285" s="130"/>
      <c r="I285" s="130"/>
      <c r="J285" s="130"/>
      <c r="K285" s="130"/>
      <c r="L285" s="130"/>
      <c r="M285" s="130"/>
      <c r="N285" s="130"/>
      <c r="O285" s="130"/>
      <c r="P285" s="130"/>
      <c r="Q285" s="130"/>
      <c r="R285" s="130"/>
      <c r="S285" s="130"/>
      <c r="T285" s="127"/>
      <c r="U285" s="127"/>
      <c r="V285" s="127"/>
      <c r="W285" s="127"/>
      <c r="X285" s="127"/>
      <c r="Y285" s="127"/>
      <c r="Z285" s="127"/>
      <c r="AA285" s="127"/>
      <c r="AB285" s="127"/>
      <c r="AC285" s="127"/>
      <c r="AD285" s="127"/>
      <c r="AE285" s="127"/>
      <c r="AF285" s="127"/>
      <c r="AG285" s="127"/>
      <c r="AH285" s="127"/>
      <c r="AI285" s="127"/>
      <c r="AJ285" s="127"/>
      <c r="AK285" s="127"/>
      <c r="AL285" s="127"/>
      <c r="AM285" s="127"/>
    </row>
    <row r="286" spans="1:39" s="75" customFormat="1" ht="15" customHeight="1" x14ac:dyDescent="0.25">
      <c r="A286" s="130"/>
      <c r="B286" s="130"/>
      <c r="C286" s="130"/>
      <c r="D286" s="130"/>
      <c r="E286" s="130"/>
      <c r="F286" s="130"/>
      <c r="G286" s="130"/>
      <c r="H286" s="130"/>
      <c r="I286" s="130"/>
      <c r="J286" s="130"/>
      <c r="K286" s="130"/>
      <c r="L286" s="130"/>
      <c r="M286" s="130"/>
      <c r="N286" s="130"/>
      <c r="O286" s="130"/>
      <c r="P286" s="130"/>
      <c r="Q286" s="130"/>
      <c r="R286" s="130"/>
      <c r="S286" s="130"/>
      <c r="T286" s="127"/>
      <c r="U286" s="127"/>
      <c r="V286" s="127"/>
      <c r="W286" s="127"/>
      <c r="X286" s="127"/>
      <c r="Y286" s="127"/>
      <c r="Z286" s="127"/>
      <c r="AA286" s="127"/>
      <c r="AB286" s="127"/>
      <c r="AC286" s="127"/>
      <c r="AD286" s="127"/>
      <c r="AE286" s="127"/>
      <c r="AF286" s="127"/>
      <c r="AG286" s="127"/>
      <c r="AH286" s="127"/>
      <c r="AI286" s="127"/>
      <c r="AJ286" s="127"/>
      <c r="AK286" s="127"/>
      <c r="AL286" s="127"/>
      <c r="AM286" s="127"/>
    </row>
    <row r="287" spans="1:39" ht="15" customHeight="1" x14ac:dyDescent="0.25">
      <c r="A287" s="130"/>
      <c r="B287" s="130"/>
      <c r="C287" s="130"/>
      <c r="D287" s="130"/>
      <c r="E287" s="130"/>
      <c r="F287" s="130"/>
      <c r="G287" s="130"/>
      <c r="H287" s="130"/>
      <c r="I287" s="130"/>
      <c r="J287" s="130"/>
      <c r="K287" s="130"/>
      <c r="L287" s="130"/>
      <c r="M287" s="130"/>
      <c r="N287" s="130"/>
      <c r="O287" s="130"/>
      <c r="P287" s="130"/>
      <c r="Q287" s="130"/>
      <c r="R287" s="130"/>
      <c r="S287" s="130"/>
      <c r="T287" s="127"/>
      <c r="U287" s="127"/>
      <c r="V287" s="127"/>
      <c r="W287" s="127"/>
      <c r="X287" s="127"/>
      <c r="Y287" s="127"/>
      <c r="Z287" s="127"/>
      <c r="AA287" s="127"/>
      <c r="AB287" s="127"/>
      <c r="AC287" s="127"/>
      <c r="AD287" s="127"/>
      <c r="AE287" s="127"/>
      <c r="AF287" s="127"/>
      <c r="AG287" s="127"/>
      <c r="AH287" s="127"/>
      <c r="AI287" s="127"/>
      <c r="AJ287" s="127"/>
      <c r="AK287" s="127"/>
      <c r="AL287" s="127"/>
      <c r="AM287" s="127"/>
    </row>
    <row r="288" spans="1:39" ht="15" customHeight="1" x14ac:dyDescent="0.25">
      <c r="A288" s="130"/>
      <c r="B288" s="130"/>
      <c r="C288" s="130"/>
      <c r="D288" s="130"/>
      <c r="E288" s="130"/>
      <c r="F288" s="130"/>
      <c r="G288" s="130"/>
      <c r="H288" s="130"/>
      <c r="I288" s="130"/>
      <c r="J288" s="130"/>
      <c r="K288" s="130"/>
      <c r="L288" s="130"/>
      <c r="M288" s="130"/>
      <c r="N288" s="130"/>
      <c r="O288" s="130"/>
      <c r="P288" s="130"/>
      <c r="Q288" s="130"/>
      <c r="R288" s="130"/>
      <c r="S288" s="130"/>
      <c r="T288" s="127"/>
      <c r="U288" s="127"/>
      <c r="V288" s="127"/>
      <c r="W288" s="127"/>
      <c r="X288" s="127"/>
      <c r="Y288" s="127"/>
      <c r="Z288" s="127"/>
      <c r="AA288" s="127"/>
      <c r="AB288" s="127"/>
      <c r="AC288" s="127"/>
      <c r="AD288" s="127"/>
      <c r="AE288" s="127"/>
      <c r="AF288" s="127"/>
      <c r="AG288" s="127"/>
      <c r="AH288" s="127"/>
      <c r="AI288" s="127"/>
      <c r="AJ288" s="127"/>
      <c r="AK288" s="127"/>
      <c r="AL288" s="127"/>
      <c r="AM288" s="127"/>
    </row>
    <row r="289" spans="1:39" ht="15" customHeight="1" x14ac:dyDescent="0.25">
      <c r="A289" s="130"/>
      <c r="B289" s="130"/>
      <c r="C289" s="130"/>
      <c r="D289" s="130"/>
      <c r="E289" s="130"/>
      <c r="F289" s="130"/>
      <c r="G289" s="130"/>
      <c r="H289" s="130"/>
      <c r="I289" s="130"/>
      <c r="J289" s="130"/>
      <c r="K289" s="130"/>
      <c r="L289" s="130"/>
      <c r="M289" s="130"/>
      <c r="N289" s="130"/>
      <c r="O289" s="130"/>
      <c r="P289" s="130"/>
      <c r="Q289" s="130"/>
      <c r="R289" s="130"/>
      <c r="S289" s="130"/>
      <c r="T289" s="127"/>
      <c r="U289" s="127"/>
      <c r="V289" s="127"/>
      <c r="W289" s="127"/>
      <c r="X289" s="127"/>
      <c r="Y289" s="127"/>
      <c r="Z289" s="127"/>
      <c r="AA289" s="127"/>
      <c r="AB289" s="127"/>
      <c r="AC289" s="127"/>
      <c r="AD289" s="127"/>
      <c r="AE289" s="127"/>
      <c r="AF289" s="127"/>
      <c r="AG289" s="127"/>
      <c r="AH289" s="127"/>
      <c r="AI289" s="127"/>
      <c r="AJ289" s="127"/>
      <c r="AK289" s="127"/>
      <c r="AL289" s="127"/>
      <c r="AM289" s="127"/>
    </row>
    <row r="290" spans="1:39" ht="15" customHeight="1" x14ac:dyDescent="0.25">
      <c r="A290" s="130"/>
      <c r="B290" s="130"/>
      <c r="C290" s="130"/>
      <c r="D290" s="130"/>
      <c r="E290" s="130"/>
      <c r="F290" s="130"/>
      <c r="G290" s="130"/>
      <c r="H290" s="130"/>
      <c r="I290" s="130"/>
      <c r="J290" s="130"/>
      <c r="K290" s="130"/>
      <c r="L290" s="130"/>
      <c r="M290" s="130"/>
      <c r="N290" s="130"/>
      <c r="O290" s="130"/>
      <c r="P290" s="130"/>
      <c r="Q290" s="130"/>
      <c r="R290" s="130"/>
      <c r="S290" s="130"/>
      <c r="T290" s="127"/>
      <c r="U290" s="127"/>
      <c r="V290" s="127"/>
      <c r="W290" s="127"/>
      <c r="X290" s="127"/>
      <c r="Y290" s="127"/>
      <c r="Z290" s="127"/>
      <c r="AA290" s="127"/>
      <c r="AB290" s="127"/>
      <c r="AC290" s="127"/>
      <c r="AD290" s="127"/>
      <c r="AE290" s="127"/>
      <c r="AF290" s="127"/>
      <c r="AG290" s="127"/>
      <c r="AH290" s="127"/>
      <c r="AI290" s="127"/>
      <c r="AJ290" s="127"/>
      <c r="AK290" s="127"/>
      <c r="AL290" s="127"/>
      <c r="AM290" s="127"/>
    </row>
    <row r="291" spans="1:39" ht="15" customHeight="1" x14ac:dyDescent="0.25">
      <c r="A291" s="130"/>
      <c r="B291" s="130"/>
      <c r="C291" s="130"/>
      <c r="D291" s="130"/>
      <c r="E291" s="130"/>
      <c r="F291" s="130"/>
      <c r="G291" s="130"/>
      <c r="H291" s="130"/>
      <c r="I291" s="130"/>
      <c r="J291" s="130"/>
      <c r="K291" s="130"/>
      <c r="L291" s="130"/>
      <c r="M291" s="130"/>
      <c r="N291" s="130"/>
      <c r="O291" s="130"/>
      <c r="P291" s="130"/>
      <c r="Q291" s="130"/>
      <c r="R291" s="130"/>
      <c r="S291" s="130"/>
      <c r="T291" s="127"/>
      <c r="U291" s="127"/>
      <c r="V291" s="127"/>
      <c r="W291" s="127"/>
      <c r="X291" s="127"/>
      <c r="Y291" s="127"/>
      <c r="Z291" s="127"/>
      <c r="AA291" s="127"/>
      <c r="AB291" s="127"/>
      <c r="AC291" s="127"/>
      <c r="AD291" s="127"/>
      <c r="AE291" s="127"/>
      <c r="AF291" s="127"/>
      <c r="AG291" s="127"/>
      <c r="AH291" s="127"/>
      <c r="AI291" s="127"/>
      <c r="AJ291" s="127"/>
      <c r="AK291" s="127"/>
      <c r="AL291" s="127"/>
      <c r="AM291" s="127"/>
    </row>
    <row r="292" spans="1:39" ht="15" customHeight="1" x14ac:dyDescent="0.25">
      <c r="A292" s="130"/>
      <c r="B292" s="130"/>
      <c r="C292" s="130"/>
      <c r="D292" s="130"/>
      <c r="E292" s="130"/>
      <c r="F292" s="130"/>
      <c r="G292" s="130"/>
      <c r="H292" s="130"/>
      <c r="I292" s="130"/>
      <c r="J292" s="130"/>
      <c r="K292" s="130"/>
      <c r="L292" s="130"/>
      <c r="M292" s="130"/>
      <c r="N292" s="130"/>
      <c r="O292" s="130"/>
      <c r="P292" s="130"/>
      <c r="Q292" s="130"/>
      <c r="R292" s="130"/>
      <c r="S292" s="130"/>
      <c r="T292" s="127"/>
      <c r="U292" s="127"/>
      <c r="V292" s="127"/>
      <c r="W292" s="127"/>
      <c r="X292" s="127"/>
      <c r="Y292" s="127"/>
      <c r="Z292" s="127"/>
      <c r="AA292" s="127"/>
      <c r="AB292" s="127"/>
      <c r="AC292" s="127"/>
      <c r="AD292" s="127"/>
      <c r="AE292" s="127"/>
      <c r="AF292" s="127"/>
      <c r="AG292" s="127"/>
      <c r="AH292" s="127"/>
      <c r="AI292" s="127"/>
      <c r="AJ292" s="127"/>
      <c r="AK292" s="127"/>
      <c r="AL292" s="127"/>
      <c r="AM292" s="127"/>
    </row>
    <row r="293" spans="1:39" ht="15" customHeight="1" x14ac:dyDescent="0.25">
      <c r="A293" s="130"/>
      <c r="B293" s="130"/>
      <c r="C293" s="130"/>
      <c r="D293" s="130"/>
      <c r="E293" s="130"/>
      <c r="F293" s="130"/>
      <c r="G293" s="130"/>
      <c r="H293" s="130"/>
      <c r="I293" s="130"/>
      <c r="J293" s="130"/>
      <c r="K293" s="130"/>
      <c r="L293" s="130"/>
      <c r="M293" s="130"/>
      <c r="N293" s="130"/>
      <c r="O293" s="130"/>
      <c r="P293" s="130"/>
      <c r="Q293" s="130"/>
      <c r="R293" s="130"/>
      <c r="S293" s="130"/>
      <c r="T293" s="127"/>
      <c r="U293" s="127"/>
      <c r="V293" s="127"/>
      <c r="W293" s="127"/>
      <c r="X293" s="127"/>
      <c r="Y293" s="127"/>
      <c r="Z293" s="127"/>
      <c r="AA293" s="127"/>
      <c r="AB293" s="127"/>
      <c r="AC293" s="127"/>
      <c r="AD293" s="127"/>
      <c r="AE293" s="127"/>
      <c r="AF293" s="127"/>
      <c r="AG293" s="127"/>
      <c r="AH293" s="127"/>
      <c r="AI293" s="127"/>
      <c r="AJ293" s="127"/>
      <c r="AK293" s="127"/>
      <c r="AL293" s="127"/>
      <c r="AM293" s="127"/>
    </row>
    <row r="294" spans="1:39" ht="15" customHeight="1" x14ac:dyDescent="0.25">
      <c r="A294" s="130"/>
      <c r="B294" s="130"/>
      <c r="C294" s="130"/>
      <c r="D294" s="130"/>
      <c r="E294" s="130"/>
      <c r="F294" s="130"/>
      <c r="G294" s="130"/>
      <c r="H294" s="130"/>
      <c r="I294" s="130"/>
      <c r="J294" s="130"/>
      <c r="K294" s="130"/>
      <c r="L294" s="130"/>
      <c r="M294" s="130"/>
      <c r="N294" s="130"/>
      <c r="O294" s="130"/>
      <c r="P294" s="130"/>
      <c r="Q294" s="130"/>
      <c r="R294" s="130"/>
      <c r="S294" s="130"/>
      <c r="T294" s="127"/>
      <c r="U294" s="127"/>
      <c r="V294" s="127"/>
      <c r="W294" s="127"/>
      <c r="X294" s="127"/>
      <c r="Y294" s="127"/>
      <c r="Z294" s="127"/>
      <c r="AA294" s="127"/>
      <c r="AB294" s="127"/>
      <c r="AC294" s="127"/>
      <c r="AD294" s="127"/>
      <c r="AE294" s="127"/>
      <c r="AF294" s="127"/>
      <c r="AG294" s="127"/>
      <c r="AH294" s="127"/>
      <c r="AI294" s="127"/>
      <c r="AJ294" s="127"/>
      <c r="AK294" s="127"/>
      <c r="AL294" s="127"/>
      <c r="AM294" s="127"/>
    </row>
    <row r="295" spans="1:39" ht="15" customHeight="1" x14ac:dyDescent="0.25">
      <c r="A295" s="130"/>
      <c r="B295" s="130"/>
      <c r="C295" s="130"/>
      <c r="D295" s="130"/>
      <c r="E295" s="130"/>
      <c r="F295" s="130"/>
      <c r="G295" s="130"/>
      <c r="H295" s="130"/>
      <c r="I295" s="130"/>
      <c r="J295" s="130"/>
      <c r="K295" s="130"/>
      <c r="L295" s="130"/>
      <c r="M295" s="130"/>
      <c r="N295" s="130"/>
      <c r="O295" s="130"/>
      <c r="P295" s="130"/>
      <c r="Q295" s="130"/>
      <c r="R295" s="130"/>
      <c r="S295" s="130"/>
      <c r="T295" s="127"/>
      <c r="U295" s="127"/>
      <c r="V295" s="127"/>
      <c r="W295" s="127"/>
      <c r="X295" s="127"/>
      <c r="Y295" s="127"/>
      <c r="Z295" s="127"/>
      <c r="AA295" s="127"/>
      <c r="AB295" s="127"/>
      <c r="AC295" s="127"/>
      <c r="AD295" s="127"/>
      <c r="AE295" s="127"/>
      <c r="AF295" s="127"/>
      <c r="AG295" s="127"/>
      <c r="AH295" s="127"/>
      <c r="AI295" s="127"/>
      <c r="AJ295" s="127"/>
      <c r="AK295" s="127"/>
      <c r="AL295" s="127"/>
      <c r="AM295" s="127"/>
    </row>
    <row r="296" spans="1:39" ht="15" customHeight="1" x14ac:dyDescent="0.25">
      <c r="A296" s="130"/>
      <c r="B296" s="130"/>
      <c r="C296" s="130"/>
      <c r="D296" s="130"/>
      <c r="E296" s="130"/>
      <c r="F296" s="130"/>
      <c r="G296" s="130"/>
      <c r="H296" s="130"/>
      <c r="I296" s="130"/>
      <c r="J296" s="130"/>
      <c r="K296" s="130"/>
      <c r="L296" s="130"/>
      <c r="M296" s="130"/>
      <c r="N296" s="130"/>
      <c r="O296" s="130"/>
      <c r="P296" s="130"/>
      <c r="Q296" s="130"/>
      <c r="R296" s="130"/>
      <c r="S296" s="130"/>
      <c r="T296" s="127"/>
      <c r="U296" s="127"/>
      <c r="V296" s="127"/>
      <c r="W296" s="127"/>
      <c r="X296" s="127"/>
      <c r="Y296" s="127"/>
      <c r="Z296" s="127"/>
      <c r="AA296" s="127"/>
      <c r="AB296" s="127"/>
      <c r="AC296" s="127"/>
      <c r="AD296" s="127"/>
      <c r="AE296" s="127"/>
      <c r="AF296" s="127"/>
      <c r="AG296" s="127"/>
      <c r="AH296" s="127"/>
      <c r="AI296" s="127"/>
      <c r="AJ296" s="127"/>
      <c r="AK296" s="127"/>
      <c r="AL296" s="127"/>
      <c r="AM296" s="127"/>
    </row>
    <row r="297" spans="1:39" ht="15" customHeight="1" x14ac:dyDescent="0.25">
      <c r="A297" s="130"/>
      <c r="B297" s="130"/>
      <c r="C297" s="130"/>
      <c r="D297" s="130"/>
      <c r="E297" s="130"/>
      <c r="F297" s="130"/>
      <c r="G297" s="130"/>
      <c r="H297" s="130"/>
      <c r="I297" s="130"/>
      <c r="J297" s="130"/>
      <c r="K297" s="130"/>
      <c r="L297" s="130"/>
      <c r="M297" s="130"/>
      <c r="N297" s="130"/>
      <c r="O297" s="130"/>
      <c r="P297" s="130"/>
      <c r="Q297" s="130"/>
      <c r="R297" s="130"/>
      <c r="S297" s="130"/>
      <c r="T297" s="127"/>
      <c r="U297" s="127"/>
      <c r="V297" s="127"/>
      <c r="W297" s="127"/>
      <c r="X297" s="127"/>
      <c r="Y297" s="127"/>
      <c r="Z297" s="127"/>
      <c r="AA297" s="127"/>
      <c r="AB297" s="127"/>
      <c r="AC297" s="127"/>
      <c r="AD297" s="127"/>
      <c r="AE297" s="127"/>
      <c r="AF297" s="127"/>
      <c r="AG297" s="127"/>
      <c r="AH297" s="127"/>
      <c r="AI297" s="127"/>
      <c r="AJ297" s="127"/>
      <c r="AK297" s="127"/>
      <c r="AL297" s="127"/>
      <c r="AM297" s="127"/>
    </row>
    <row r="298" spans="1:39" ht="15" customHeight="1" x14ac:dyDescent="0.25">
      <c r="A298" s="130"/>
      <c r="B298" s="130"/>
      <c r="C298" s="130"/>
      <c r="D298" s="130"/>
      <c r="E298" s="130"/>
      <c r="F298" s="130"/>
      <c r="G298" s="130"/>
      <c r="H298" s="130"/>
      <c r="I298" s="130"/>
      <c r="J298" s="130"/>
      <c r="K298" s="130"/>
      <c r="L298" s="130"/>
      <c r="M298" s="130"/>
      <c r="N298" s="130"/>
      <c r="O298" s="130"/>
      <c r="P298" s="130"/>
      <c r="Q298" s="130"/>
      <c r="R298" s="130"/>
      <c r="S298" s="130"/>
      <c r="T298" s="127"/>
      <c r="U298" s="127"/>
      <c r="V298" s="127"/>
      <c r="W298" s="127"/>
      <c r="X298" s="127"/>
      <c r="Y298" s="127"/>
      <c r="Z298" s="127"/>
      <c r="AA298" s="127"/>
      <c r="AB298" s="127"/>
      <c r="AC298" s="127"/>
      <c r="AD298" s="127"/>
      <c r="AE298" s="127"/>
      <c r="AF298" s="127"/>
      <c r="AG298" s="127"/>
      <c r="AH298" s="127"/>
      <c r="AI298" s="127"/>
      <c r="AJ298" s="127"/>
      <c r="AK298" s="127"/>
      <c r="AL298" s="127"/>
      <c r="AM298" s="127"/>
    </row>
    <row r="299" spans="1:39" ht="15" customHeight="1" x14ac:dyDescent="0.25">
      <c r="A299" s="130"/>
      <c r="B299" s="130"/>
      <c r="C299" s="130"/>
      <c r="D299" s="130"/>
      <c r="E299" s="130"/>
      <c r="F299" s="130"/>
      <c r="G299" s="130"/>
      <c r="H299" s="130"/>
      <c r="I299" s="130"/>
      <c r="J299" s="130"/>
      <c r="K299" s="130"/>
      <c r="L299" s="130"/>
      <c r="M299" s="130"/>
      <c r="N299" s="130"/>
      <c r="O299" s="130"/>
      <c r="P299" s="130"/>
      <c r="Q299" s="130"/>
      <c r="R299" s="130"/>
      <c r="S299" s="130"/>
      <c r="T299" s="127"/>
      <c r="U299" s="127"/>
      <c r="V299" s="127"/>
      <c r="W299" s="127"/>
      <c r="X299" s="127"/>
      <c r="Y299" s="127"/>
      <c r="Z299" s="127"/>
      <c r="AA299" s="127"/>
      <c r="AB299" s="127"/>
      <c r="AC299" s="127"/>
      <c r="AD299" s="127"/>
      <c r="AE299" s="127"/>
      <c r="AF299" s="127"/>
      <c r="AG299" s="127"/>
      <c r="AH299" s="127"/>
      <c r="AI299" s="127"/>
      <c r="AJ299" s="127"/>
      <c r="AK299" s="127"/>
      <c r="AL299" s="127"/>
      <c r="AM299" s="127"/>
    </row>
    <row r="300" spans="1:39" ht="15" customHeight="1" x14ac:dyDescent="0.25">
      <c r="A300" s="130"/>
      <c r="B300" s="130"/>
      <c r="C300" s="130"/>
      <c r="D300" s="130"/>
      <c r="E300" s="130"/>
      <c r="F300" s="130"/>
      <c r="G300" s="130"/>
      <c r="H300" s="130"/>
      <c r="I300" s="130"/>
      <c r="J300" s="130"/>
      <c r="K300" s="130"/>
      <c r="L300" s="130"/>
      <c r="M300" s="130"/>
      <c r="N300" s="130"/>
      <c r="O300" s="130"/>
      <c r="P300" s="130"/>
      <c r="Q300" s="130"/>
      <c r="R300" s="130"/>
      <c r="S300" s="130"/>
      <c r="T300" s="127"/>
      <c r="U300" s="127"/>
      <c r="V300" s="127"/>
      <c r="W300" s="127"/>
      <c r="X300" s="127"/>
      <c r="Y300" s="127"/>
      <c r="Z300" s="127"/>
      <c r="AA300" s="127"/>
      <c r="AB300" s="127"/>
      <c r="AC300" s="127"/>
      <c r="AD300" s="127"/>
      <c r="AE300" s="127"/>
      <c r="AF300" s="127"/>
      <c r="AG300" s="127"/>
      <c r="AH300" s="127"/>
      <c r="AI300" s="127"/>
      <c r="AJ300" s="127"/>
      <c r="AK300" s="127"/>
      <c r="AL300" s="127"/>
      <c r="AM300" s="127"/>
    </row>
    <row r="301" spans="1:39" ht="15" customHeight="1" x14ac:dyDescent="0.25">
      <c r="A301" s="130"/>
      <c r="B301" s="130"/>
      <c r="C301" s="130"/>
      <c r="D301" s="130"/>
      <c r="E301" s="130"/>
      <c r="F301" s="130"/>
      <c r="G301" s="130"/>
      <c r="H301" s="130"/>
      <c r="I301" s="130"/>
      <c r="J301" s="130"/>
      <c r="K301" s="130"/>
      <c r="L301" s="130"/>
      <c r="M301" s="130"/>
      <c r="N301" s="130"/>
      <c r="O301" s="130"/>
      <c r="P301" s="130"/>
      <c r="Q301" s="130"/>
      <c r="R301" s="130"/>
      <c r="S301" s="130"/>
      <c r="T301" s="127"/>
      <c r="U301" s="127"/>
      <c r="V301" s="127"/>
      <c r="W301" s="127"/>
      <c r="X301" s="127"/>
      <c r="Y301" s="127"/>
      <c r="Z301" s="127"/>
      <c r="AA301" s="127"/>
      <c r="AB301" s="127"/>
      <c r="AC301" s="127"/>
      <c r="AD301" s="127"/>
      <c r="AE301" s="127"/>
      <c r="AF301" s="127"/>
      <c r="AG301" s="127"/>
      <c r="AH301" s="127"/>
      <c r="AI301" s="127"/>
      <c r="AJ301" s="127"/>
      <c r="AK301" s="127"/>
      <c r="AL301" s="127"/>
      <c r="AM301" s="127"/>
    </row>
    <row r="302" spans="1:39" ht="15" customHeight="1" x14ac:dyDescent="0.25">
      <c r="A302" s="130"/>
      <c r="B302" s="130"/>
      <c r="C302" s="130"/>
      <c r="D302" s="130"/>
      <c r="E302" s="130"/>
      <c r="F302" s="130"/>
      <c r="G302" s="130"/>
      <c r="H302" s="130"/>
      <c r="I302" s="130"/>
      <c r="J302" s="130"/>
      <c r="K302" s="130"/>
      <c r="L302" s="130"/>
      <c r="M302" s="130"/>
      <c r="N302" s="130"/>
      <c r="O302" s="130"/>
      <c r="P302" s="130"/>
      <c r="Q302" s="130"/>
      <c r="R302" s="130"/>
      <c r="S302" s="130"/>
      <c r="T302" s="127"/>
      <c r="U302" s="127"/>
      <c r="V302" s="127"/>
      <c r="W302" s="127"/>
      <c r="X302" s="127"/>
      <c r="Y302" s="127"/>
      <c r="Z302" s="127"/>
      <c r="AA302" s="127"/>
      <c r="AB302" s="127"/>
      <c r="AC302" s="127"/>
      <c r="AD302" s="127"/>
      <c r="AE302" s="127"/>
      <c r="AF302" s="127"/>
      <c r="AG302" s="127"/>
      <c r="AH302" s="127"/>
      <c r="AI302" s="127"/>
      <c r="AJ302" s="127"/>
      <c r="AK302" s="127"/>
      <c r="AL302" s="127"/>
      <c r="AM302" s="127"/>
    </row>
    <row r="303" spans="1:39" ht="15" customHeight="1" x14ac:dyDescent="0.25">
      <c r="A303" s="130"/>
      <c r="B303" s="130"/>
      <c r="C303" s="130"/>
      <c r="D303" s="130"/>
      <c r="E303" s="130"/>
      <c r="F303" s="130"/>
      <c r="G303" s="130"/>
      <c r="H303" s="130"/>
      <c r="I303" s="130"/>
      <c r="J303" s="130"/>
      <c r="K303" s="130"/>
      <c r="L303" s="130"/>
      <c r="M303" s="130"/>
      <c r="N303" s="130"/>
      <c r="O303" s="130"/>
      <c r="P303" s="130"/>
      <c r="Q303" s="130"/>
      <c r="R303" s="130"/>
      <c r="S303" s="130"/>
      <c r="T303" s="127"/>
      <c r="U303" s="127"/>
      <c r="V303" s="127"/>
      <c r="W303" s="127"/>
      <c r="X303" s="127"/>
      <c r="Y303" s="127"/>
      <c r="Z303" s="127"/>
      <c r="AA303" s="127"/>
      <c r="AB303" s="127"/>
      <c r="AC303" s="127"/>
      <c r="AD303" s="127"/>
      <c r="AE303" s="127"/>
      <c r="AF303" s="127"/>
      <c r="AG303" s="127"/>
      <c r="AH303" s="127"/>
      <c r="AI303" s="127"/>
      <c r="AJ303" s="127"/>
      <c r="AK303" s="127"/>
      <c r="AL303" s="127"/>
      <c r="AM303" s="127"/>
    </row>
    <row r="304" spans="1:39" ht="15" customHeight="1" x14ac:dyDescent="0.25">
      <c r="A304" s="130"/>
      <c r="B304" s="130"/>
      <c r="C304" s="130"/>
      <c r="D304" s="130"/>
      <c r="E304" s="130"/>
      <c r="F304" s="130"/>
      <c r="G304" s="130"/>
      <c r="H304" s="130"/>
      <c r="I304" s="130"/>
      <c r="J304" s="130"/>
      <c r="K304" s="130"/>
      <c r="L304" s="130"/>
      <c r="M304" s="130"/>
      <c r="N304" s="130"/>
      <c r="O304" s="130"/>
      <c r="P304" s="130"/>
      <c r="Q304" s="130"/>
      <c r="R304" s="130"/>
      <c r="S304" s="130"/>
      <c r="T304" s="127"/>
      <c r="U304" s="127"/>
      <c r="V304" s="127"/>
      <c r="W304" s="127"/>
      <c r="X304" s="127"/>
      <c r="Y304" s="127"/>
      <c r="Z304" s="127"/>
      <c r="AA304" s="127"/>
      <c r="AB304" s="127"/>
      <c r="AC304" s="127"/>
      <c r="AD304" s="127"/>
      <c r="AE304" s="127"/>
      <c r="AF304" s="127"/>
      <c r="AG304" s="127"/>
      <c r="AH304" s="127"/>
      <c r="AI304" s="127"/>
      <c r="AJ304" s="127"/>
      <c r="AK304" s="127"/>
      <c r="AL304" s="127"/>
      <c r="AM304" s="127"/>
    </row>
    <row r="305" spans="1:39" ht="15" customHeight="1" x14ac:dyDescent="0.25">
      <c r="A305" s="130"/>
      <c r="B305" s="130"/>
      <c r="C305" s="130"/>
      <c r="D305" s="130"/>
      <c r="E305" s="130"/>
      <c r="F305" s="130"/>
      <c r="G305" s="130"/>
      <c r="H305" s="130"/>
      <c r="I305" s="130"/>
      <c r="J305" s="130"/>
      <c r="K305" s="130"/>
      <c r="L305" s="130"/>
      <c r="M305" s="130"/>
      <c r="N305" s="130"/>
      <c r="O305" s="130"/>
      <c r="P305" s="130"/>
      <c r="Q305" s="130"/>
      <c r="R305" s="130"/>
      <c r="S305" s="130"/>
      <c r="T305" s="127"/>
      <c r="U305" s="127"/>
      <c r="V305" s="127"/>
      <c r="W305" s="127"/>
      <c r="X305" s="127"/>
      <c r="Y305" s="127"/>
      <c r="Z305" s="127"/>
      <c r="AA305" s="127"/>
      <c r="AB305" s="127"/>
      <c r="AC305" s="127"/>
      <c r="AD305" s="127"/>
      <c r="AE305" s="127"/>
      <c r="AF305" s="127"/>
      <c r="AG305" s="127"/>
      <c r="AH305" s="127"/>
      <c r="AI305" s="127"/>
      <c r="AJ305" s="127"/>
      <c r="AK305" s="127"/>
      <c r="AL305" s="127"/>
      <c r="AM305" s="127"/>
    </row>
    <row r="306" spans="1:39" ht="15" customHeight="1" x14ac:dyDescent="0.25">
      <c r="A306" s="130"/>
      <c r="B306" s="130"/>
      <c r="C306" s="130"/>
      <c r="D306" s="130"/>
      <c r="E306" s="130"/>
      <c r="F306" s="130"/>
      <c r="G306" s="130"/>
      <c r="H306" s="130"/>
      <c r="I306" s="130"/>
      <c r="J306" s="130"/>
      <c r="K306" s="130"/>
      <c r="L306" s="130"/>
      <c r="M306" s="130"/>
      <c r="N306" s="130"/>
      <c r="O306" s="130"/>
      <c r="P306" s="130"/>
      <c r="Q306" s="130"/>
      <c r="R306" s="130"/>
      <c r="S306" s="130"/>
      <c r="T306" s="127"/>
      <c r="U306" s="127"/>
      <c r="V306" s="127"/>
      <c r="W306" s="127"/>
      <c r="X306" s="127"/>
      <c r="Y306" s="127"/>
      <c r="Z306" s="127"/>
      <c r="AA306" s="127"/>
      <c r="AB306" s="127"/>
      <c r="AC306" s="127"/>
      <c r="AD306" s="127"/>
      <c r="AE306" s="127"/>
      <c r="AF306" s="127"/>
      <c r="AG306" s="127"/>
      <c r="AH306" s="127"/>
      <c r="AI306" s="127"/>
      <c r="AJ306" s="127"/>
      <c r="AK306" s="127"/>
      <c r="AL306" s="127"/>
      <c r="AM306" s="127"/>
    </row>
    <row r="307" spans="1:39" ht="15" customHeight="1" x14ac:dyDescent="0.25">
      <c r="A307" s="130"/>
      <c r="B307" s="130"/>
      <c r="C307" s="130"/>
      <c r="D307" s="130"/>
      <c r="E307" s="130"/>
      <c r="F307" s="130"/>
      <c r="G307" s="130"/>
      <c r="H307" s="130"/>
      <c r="I307" s="130"/>
      <c r="J307" s="130"/>
      <c r="K307" s="130"/>
      <c r="L307" s="130"/>
      <c r="M307" s="130"/>
      <c r="N307" s="130"/>
      <c r="O307" s="130"/>
      <c r="P307" s="130"/>
      <c r="Q307" s="130"/>
      <c r="R307" s="130"/>
      <c r="S307" s="130"/>
      <c r="T307" s="127"/>
      <c r="U307" s="127"/>
      <c r="V307" s="127"/>
      <c r="W307" s="127"/>
      <c r="X307" s="127"/>
      <c r="Y307" s="127"/>
      <c r="Z307" s="127"/>
      <c r="AA307" s="127"/>
      <c r="AB307" s="127"/>
      <c r="AC307" s="127"/>
      <c r="AD307" s="127"/>
      <c r="AE307" s="127"/>
      <c r="AF307" s="127"/>
      <c r="AG307" s="127"/>
      <c r="AH307" s="127"/>
      <c r="AI307" s="127"/>
      <c r="AJ307" s="127"/>
      <c r="AK307" s="127"/>
      <c r="AL307" s="127"/>
      <c r="AM307" s="127"/>
    </row>
    <row r="308" spans="1:39" ht="15" customHeight="1" x14ac:dyDescent="0.25">
      <c r="A308" s="130"/>
      <c r="B308" s="130"/>
      <c r="C308" s="130"/>
      <c r="D308" s="130"/>
      <c r="E308" s="130"/>
      <c r="F308" s="130"/>
      <c r="G308" s="130"/>
      <c r="H308" s="130"/>
      <c r="I308" s="130"/>
      <c r="J308" s="130"/>
      <c r="K308" s="130"/>
      <c r="L308" s="130"/>
      <c r="M308" s="130"/>
      <c r="N308" s="130"/>
      <c r="O308" s="130"/>
      <c r="P308" s="130"/>
      <c r="Q308" s="130"/>
      <c r="R308" s="130"/>
      <c r="S308" s="130"/>
      <c r="T308" s="127"/>
      <c r="U308" s="127"/>
      <c r="V308" s="127"/>
      <c r="W308" s="127"/>
      <c r="X308" s="127"/>
      <c r="Y308" s="127"/>
      <c r="Z308" s="127"/>
      <c r="AA308" s="127"/>
      <c r="AB308" s="127"/>
      <c r="AC308" s="127"/>
      <c r="AD308" s="127"/>
      <c r="AE308" s="127"/>
      <c r="AF308" s="127"/>
      <c r="AG308" s="127"/>
      <c r="AH308" s="127"/>
      <c r="AI308" s="127"/>
      <c r="AJ308" s="127"/>
      <c r="AK308" s="127"/>
      <c r="AL308" s="127"/>
      <c r="AM308" s="127"/>
    </row>
    <row r="309" spans="1:39" ht="15" customHeight="1" x14ac:dyDescent="0.25">
      <c r="A309" s="130"/>
      <c r="B309" s="130"/>
      <c r="C309" s="130"/>
      <c r="D309" s="130"/>
      <c r="E309" s="130"/>
      <c r="F309" s="130"/>
      <c r="G309" s="130"/>
      <c r="H309" s="130"/>
      <c r="I309" s="130"/>
      <c r="J309" s="130"/>
      <c r="K309" s="130"/>
      <c r="L309" s="130"/>
      <c r="M309" s="130"/>
      <c r="N309" s="130"/>
      <c r="O309" s="130"/>
      <c r="P309" s="130"/>
      <c r="Q309" s="130"/>
      <c r="R309" s="130"/>
      <c r="S309" s="130"/>
      <c r="T309" s="127"/>
      <c r="U309" s="127"/>
      <c r="V309" s="127"/>
      <c r="W309" s="127"/>
      <c r="X309" s="127"/>
      <c r="Y309" s="127"/>
      <c r="Z309" s="127"/>
      <c r="AA309" s="127"/>
      <c r="AB309" s="127"/>
      <c r="AC309" s="127"/>
      <c r="AD309" s="127"/>
      <c r="AE309" s="127"/>
      <c r="AF309" s="127"/>
      <c r="AG309" s="127"/>
      <c r="AH309" s="127"/>
      <c r="AI309" s="127"/>
      <c r="AJ309" s="127"/>
      <c r="AK309" s="127"/>
      <c r="AL309" s="127"/>
      <c r="AM309" s="127"/>
    </row>
    <row r="310" spans="1:39" ht="15" customHeight="1" x14ac:dyDescent="0.25">
      <c r="A310" s="130"/>
      <c r="B310" s="130"/>
      <c r="C310" s="130"/>
      <c r="D310" s="130"/>
      <c r="E310" s="130"/>
      <c r="F310" s="130"/>
      <c r="G310" s="130"/>
      <c r="H310" s="130"/>
      <c r="I310" s="130"/>
      <c r="J310" s="130"/>
      <c r="K310" s="130"/>
      <c r="L310" s="130"/>
      <c r="M310" s="130"/>
      <c r="N310" s="130"/>
      <c r="O310" s="130"/>
      <c r="P310" s="130"/>
      <c r="Q310" s="130"/>
      <c r="R310" s="130"/>
      <c r="S310" s="130"/>
      <c r="T310" s="127"/>
      <c r="U310" s="127"/>
      <c r="V310" s="127"/>
      <c r="W310" s="127"/>
      <c r="X310" s="127"/>
      <c r="Y310" s="127"/>
      <c r="Z310" s="127"/>
      <c r="AA310" s="127"/>
      <c r="AB310" s="127"/>
      <c r="AC310" s="127"/>
      <c r="AD310" s="127"/>
      <c r="AE310" s="127"/>
      <c r="AF310" s="127"/>
      <c r="AG310" s="127"/>
      <c r="AH310" s="127"/>
      <c r="AI310" s="127"/>
      <c r="AJ310" s="127"/>
      <c r="AK310" s="127"/>
      <c r="AL310" s="127"/>
      <c r="AM310" s="127"/>
    </row>
    <row r="311" spans="1:39" ht="15" customHeight="1" x14ac:dyDescent="0.25">
      <c r="A311" s="130"/>
      <c r="B311" s="130"/>
      <c r="C311" s="130"/>
      <c r="D311" s="130"/>
      <c r="E311" s="130"/>
      <c r="F311" s="130"/>
      <c r="G311" s="130"/>
      <c r="H311" s="130"/>
      <c r="I311" s="130"/>
      <c r="J311" s="130"/>
      <c r="K311" s="130"/>
      <c r="L311" s="130"/>
      <c r="M311" s="130"/>
      <c r="N311" s="130"/>
      <c r="O311" s="130"/>
      <c r="P311" s="130"/>
      <c r="Q311" s="130"/>
      <c r="R311" s="130"/>
      <c r="S311" s="130"/>
      <c r="T311" s="127"/>
      <c r="U311" s="127"/>
      <c r="V311" s="127"/>
      <c r="W311" s="127"/>
      <c r="X311" s="127"/>
      <c r="Y311" s="127"/>
      <c r="Z311" s="127"/>
      <c r="AA311" s="127"/>
      <c r="AB311" s="127"/>
      <c r="AC311" s="127"/>
      <c r="AD311" s="127"/>
      <c r="AE311" s="127"/>
      <c r="AF311" s="127"/>
      <c r="AG311" s="127"/>
      <c r="AH311" s="127"/>
      <c r="AI311" s="127"/>
      <c r="AJ311" s="127"/>
      <c r="AK311" s="127"/>
      <c r="AL311" s="127"/>
      <c r="AM311" s="127"/>
    </row>
    <row r="312" spans="1:39" ht="15" customHeight="1" x14ac:dyDescent="0.25">
      <c r="A312" s="130"/>
      <c r="B312" s="130"/>
      <c r="C312" s="130"/>
      <c r="D312" s="130"/>
      <c r="E312" s="130"/>
      <c r="F312" s="130"/>
      <c r="G312" s="130"/>
      <c r="H312" s="130"/>
      <c r="I312" s="130"/>
      <c r="J312" s="130"/>
      <c r="K312" s="130"/>
      <c r="L312" s="130"/>
      <c r="M312" s="130"/>
      <c r="N312" s="130"/>
      <c r="O312" s="130"/>
      <c r="P312" s="130"/>
      <c r="Q312" s="130"/>
      <c r="R312" s="130"/>
      <c r="S312" s="130"/>
      <c r="T312" s="127"/>
      <c r="U312" s="127"/>
      <c r="V312" s="127"/>
      <c r="W312" s="127"/>
      <c r="X312" s="127"/>
      <c r="Y312" s="127"/>
      <c r="Z312" s="127"/>
      <c r="AA312" s="127"/>
      <c r="AB312" s="127"/>
      <c r="AC312" s="127"/>
      <c r="AD312" s="127"/>
      <c r="AE312" s="127"/>
      <c r="AF312" s="127"/>
      <c r="AG312" s="127"/>
      <c r="AH312" s="127"/>
      <c r="AI312" s="127"/>
      <c r="AJ312" s="127"/>
      <c r="AK312" s="127"/>
      <c r="AL312" s="127"/>
      <c r="AM312" s="127"/>
    </row>
    <row r="313" spans="1:39" ht="15" customHeight="1" x14ac:dyDescent="0.25">
      <c r="A313" s="130"/>
      <c r="B313" s="130"/>
      <c r="C313" s="130"/>
      <c r="D313" s="130"/>
      <c r="E313" s="130"/>
      <c r="F313" s="130"/>
      <c r="G313" s="130"/>
      <c r="H313" s="130"/>
      <c r="I313" s="130"/>
      <c r="J313" s="130"/>
      <c r="K313" s="130"/>
      <c r="L313" s="130"/>
      <c r="M313" s="130"/>
      <c r="N313" s="130"/>
      <c r="O313" s="130"/>
      <c r="P313" s="130"/>
      <c r="Q313" s="130"/>
      <c r="R313" s="130"/>
      <c r="S313" s="130"/>
      <c r="T313" s="127"/>
      <c r="U313" s="127"/>
      <c r="V313" s="127"/>
      <c r="W313" s="127"/>
      <c r="X313" s="127"/>
      <c r="Y313" s="127"/>
      <c r="Z313" s="127"/>
      <c r="AA313" s="127"/>
      <c r="AB313" s="127"/>
      <c r="AC313" s="127"/>
      <c r="AD313" s="127"/>
      <c r="AE313" s="127"/>
      <c r="AF313" s="127"/>
      <c r="AG313" s="127"/>
      <c r="AH313" s="127"/>
      <c r="AI313" s="127"/>
      <c r="AJ313" s="127"/>
      <c r="AK313" s="127"/>
      <c r="AL313" s="127"/>
      <c r="AM313" s="127"/>
    </row>
    <row r="314" spans="1:39" ht="15" customHeight="1" x14ac:dyDescent="0.25">
      <c r="A314" s="130"/>
      <c r="B314" s="130"/>
      <c r="C314" s="130"/>
      <c r="D314" s="130"/>
      <c r="E314" s="130"/>
      <c r="F314" s="130"/>
      <c r="G314" s="130"/>
      <c r="H314" s="130"/>
      <c r="I314" s="130"/>
      <c r="J314" s="130"/>
      <c r="K314" s="130"/>
      <c r="L314" s="130"/>
      <c r="M314" s="130"/>
      <c r="N314" s="130"/>
      <c r="O314" s="130"/>
      <c r="P314" s="130"/>
      <c r="Q314" s="130"/>
      <c r="R314" s="130"/>
      <c r="S314" s="130"/>
      <c r="T314" s="127"/>
      <c r="U314" s="127"/>
      <c r="V314" s="127"/>
      <c r="W314" s="127"/>
      <c r="X314" s="127"/>
      <c r="Y314" s="127"/>
      <c r="Z314" s="127"/>
      <c r="AA314" s="127"/>
      <c r="AB314" s="127"/>
      <c r="AC314" s="127"/>
      <c r="AD314" s="127"/>
      <c r="AE314" s="127"/>
      <c r="AF314" s="127"/>
      <c r="AG314" s="127"/>
      <c r="AH314" s="127"/>
      <c r="AI314" s="127"/>
      <c r="AJ314" s="127"/>
      <c r="AK314" s="127"/>
      <c r="AL314" s="127"/>
      <c r="AM314" s="127"/>
    </row>
    <row r="315" spans="1:39" ht="15" customHeight="1" x14ac:dyDescent="0.25">
      <c r="A315" s="130"/>
      <c r="B315" s="130"/>
      <c r="C315" s="130"/>
      <c r="D315" s="130"/>
      <c r="E315" s="130"/>
      <c r="F315" s="130"/>
      <c r="G315" s="130"/>
      <c r="H315" s="130"/>
      <c r="I315" s="130"/>
      <c r="J315" s="130"/>
      <c r="K315" s="130"/>
      <c r="L315" s="130"/>
      <c r="M315" s="130"/>
      <c r="N315" s="130"/>
      <c r="O315" s="130"/>
      <c r="P315" s="130"/>
      <c r="Q315" s="130"/>
      <c r="R315" s="130"/>
      <c r="S315" s="130"/>
      <c r="T315" s="127"/>
      <c r="U315" s="127"/>
      <c r="V315" s="127"/>
      <c r="W315" s="127"/>
      <c r="X315" s="127"/>
      <c r="Y315" s="127"/>
      <c r="Z315" s="127"/>
      <c r="AA315" s="127"/>
      <c r="AB315" s="127"/>
      <c r="AC315" s="127"/>
      <c r="AD315" s="127"/>
      <c r="AE315" s="127"/>
      <c r="AF315" s="127"/>
      <c r="AG315" s="127"/>
      <c r="AH315" s="127"/>
      <c r="AI315" s="127"/>
      <c r="AJ315" s="127"/>
      <c r="AK315" s="127"/>
      <c r="AL315" s="127"/>
      <c r="AM315" s="127"/>
    </row>
    <row r="316" spans="1:39" ht="15" customHeight="1" x14ac:dyDescent="0.25">
      <c r="A316" s="130"/>
      <c r="B316" s="130"/>
      <c r="C316" s="130"/>
      <c r="D316" s="130"/>
      <c r="E316" s="130"/>
      <c r="F316" s="130"/>
      <c r="G316" s="130"/>
      <c r="H316" s="130"/>
      <c r="I316" s="130"/>
      <c r="J316" s="130"/>
      <c r="K316" s="130"/>
      <c r="L316" s="130"/>
      <c r="M316" s="130"/>
      <c r="N316" s="130"/>
      <c r="O316" s="130"/>
      <c r="P316" s="130"/>
      <c r="Q316" s="130"/>
      <c r="R316" s="130"/>
      <c r="S316" s="130"/>
      <c r="T316" s="127"/>
      <c r="U316" s="127"/>
      <c r="V316" s="127"/>
      <c r="W316" s="127"/>
      <c r="X316" s="127"/>
      <c r="Y316" s="127"/>
      <c r="Z316" s="127"/>
      <c r="AA316" s="127"/>
      <c r="AB316" s="127"/>
      <c r="AC316" s="127"/>
      <c r="AD316" s="127"/>
      <c r="AE316" s="127"/>
      <c r="AF316" s="127"/>
      <c r="AG316" s="127"/>
      <c r="AH316" s="127"/>
      <c r="AI316" s="127"/>
      <c r="AJ316" s="127"/>
      <c r="AK316" s="127"/>
      <c r="AL316" s="127"/>
      <c r="AM316" s="127"/>
    </row>
    <row r="317" spans="1:39" ht="15" customHeight="1" x14ac:dyDescent="0.25">
      <c r="A317" s="130"/>
      <c r="B317" s="130"/>
      <c r="C317" s="130"/>
      <c r="D317" s="130"/>
      <c r="E317" s="130"/>
      <c r="F317" s="130"/>
      <c r="G317" s="130"/>
      <c r="H317" s="130"/>
      <c r="I317" s="130"/>
      <c r="J317" s="130"/>
      <c r="K317" s="130"/>
      <c r="L317" s="130"/>
      <c r="M317" s="130"/>
      <c r="N317" s="130"/>
      <c r="O317" s="130"/>
      <c r="P317" s="130"/>
      <c r="Q317" s="130"/>
      <c r="R317" s="130"/>
      <c r="S317" s="130"/>
      <c r="T317" s="127"/>
      <c r="U317" s="127"/>
      <c r="V317" s="127"/>
      <c r="W317" s="127"/>
      <c r="X317" s="127"/>
      <c r="Y317" s="127"/>
      <c r="Z317" s="127"/>
      <c r="AA317" s="127"/>
      <c r="AB317" s="127"/>
      <c r="AC317" s="127"/>
      <c r="AD317" s="127"/>
      <c r="AE317" s="127"/>
      <c r="AF317" s="127"/>
      <c r="AG317" s="127"/>
      <c r="AH317" s="127"/>
      <c r="AI317" s="127"/>
      <c r="AJ317" s="127"/>
      <c r="AK317" s="127"/>
      <c r="AL317" s="127"/>
      <c r="AM317" s="127"/>
    </row>
    <row r="318" spans="1:39" ht="15" customHeight="1" x14ac:dyDescent="0.25">
      <c r="A318" s="130"/>
      <c r="B318" s="130"/>
      <c r="C318" s="130"/>
      <c r="D318" s="130"/>
      <c r="E318" s="130"/>
      <c r="F318" s="130"/>
      <c r="G318" s="130"/>
      <c r="H318" s="130"/>
      <c r="I318" s="130"/>
      <c r="J318" s="130"/>
      <c r="K318" s="130"/>
      <c r="L318" s="130"/>
      <c r="M318" s="130"/>
      <c r="N318" s="130"/>
      <c r="O318" s="130"/>
      <c r="P318" s="130"/>
      <c r="Q318" s="130"/>
      <c r="R318" s="130"/>
      <c r="S318" s="130"/>
      <c r="T318" s="127"/>
      <c r="U318" s="127"/>
      <c r="V318" s="127"/>
      <c r="W318" s="127"/>
      <c r="X318" s="127"/>
      <c r="Y318" s="127"/>
      <c r="Z318" s="127"/>
      <c r="AA318" s="127"/>
      <c r="AB318" s="127"/>
      <c r="AC318" s="127"/>
      <c r="AD318" s="127"/>
      <c r="AE318" s="127"/>
      <c r="AF318" s="127"/>
      <c r="AG318" s="127"/>
      <c r="AH318" s="127"/>
      <c r="AI318" s="127"/>
      <c r="AJ318" s="127"/>
      <c r="AK318" s="127"/>
      <c r="AL318" s="127"/>
      <c r="AM318" s="127"/>
    </row>
    <row r="319" spans="1:39" ht="15" customHeight="1" x14ac:dyDescent="0.25">
      <c r="A319" s="130"/>
      <c r="B319" s="130"/>
      <c r="C319" s="130"/>
      <c r="D319" s="130"/>
      <c r="E319" s="130"/>
      <c r="F319" s="130"/>
      <c r="G319" s="130"/>
      <c r="H319" s="130"/>
      <c r="I319" s="130"/>
      <c r="J319" s="130"/>
      <c r="K319" s="130"/>
      <c r="L319" s="130"/>
      <c r="M319" s="130"/>
      <c r="N319" s="130"/>
      <c r="O319" s="130"/>
      <c r="P319" s="130"/>
      <c r="Q319" s="130"/>
      <c r="R319" s="130"/>
      <c r="S319" s="130"/>
      <c r="T319" s="127"/>
      <c r="U319" s="127"/>
      <c r="V319" s="127"/>
      <c r="W319" s="127"/>
      <c r="X319" s="127"/>
      <c r="Y319" s="127"/>
      <c r="Z319" s="127"/>
      <c r="AA319" s="127"/>
      <c r="AB319" s="127"/>
      <c r="AC319" s="127"/>
      <c r="AD319" s="127"/>
      <c r="AE319" s="127"/>
      <c r="AF319" s="127"/>
      <c r="AG319" s="127"/>
      <c r="AH319" s="127"/>
      <c r="AI319" s="127"/>
      <c r="AJ319" s="127"/>
      <c r="AK319" s="127"/>
      <c r="AL319" s="127"/>
      <c r="AM319" s="127"/>
    </row>
    <row r="320" spans="1:39" ht="15" customHeight="1" x14ac:dyDescent="0.25">
      <c r="A320" s="130"/>
      <c r="B320" s="130"/>
      <c r="C320" s="130"/>
      <c r="D320" s="130"/>
      <c r="E320" s="130"/>
      <c r="F320" s="130"/>
      <c r="G320" s="130"/>
      <c r="H320" s="130"/>
      <c r="I320" s="130"/>
      <c r="J320" s="130"/>
      <c r="K320" s="130"/>
      <c r="L320" s="130"/>
      <c r="M320" s="130"/>
      <c r="N320" s="130"/>
      <c r="O320" s="130"/>
      <c r="P320" s="130"/>
      <c r="Q320" s="130"/>
      <c r="R320" s="130"/>
      <c r="S320" s="130"/>
      <c r="T320" s="127"/>
      <c r="U320" s="127"/>
      <c r="V320" s="127"/>
      <c r="W320" s="127"/>
      <c r="X320" s="127"/>
      <c r="Y320" s="127"/>
      <c r="Z320" s="127"/>
      <c r="AA320" s="127"/>
      <c r="AB320" s="127"/>
      <c r="AC320" s="127"/>
      <c r="AD320" s="127"/>
      <c r="AE320" s="127"/>
      <c r="AF320" s="127"/>
      <c r="AG320" s="127"/>
      <c r="AH320" s="127"/>
      <c r="AI320" s="127"/>
      <c r="AJ320" s="127"/>
      <c r="AK320" s="127"/>
      <c r="AL320" s="127"/>
      <c r="AM320" s="127"/>
    </row>
    <row r="321" spans="1:39" ht="15" customHeight="1" x14ac:dyDescent="0.25">
      <c r="A321" s="130"/>
      <c r="B321" s="130"/>
      <c r="C321" s="130"/>
      <c r="D321" s="130"/>
      <c r="E321" s="130"/>
      <c r="F321" s="130"/>
      <c r="G321" s="130"/>
      <c r="H321" s="130"/>
      <c r="I321" s="130"/>
      <c r="J321" s="130"/>
      <c r="K321" s="130"/>
      <c r="L321" s="130"/>
      <c r="M321" s="130"/>
      <c r="N321" s="130"/>
      <c r="O321" s="130"/>
      <c r="P321" s="130"/>
      <c r="Q321" s="130"/>
      <c r="R321" s="130"/>
      <c r="S321" s="130"/>
      <c r="T321" s="127"/>
      <c r="U321" s="127"/>
      <c r="V321" s="127"/>
      <c r="W321" s="127"/>
      <c r="X321" s="127"/>
      <c r="Y321" s="127"/>
      <c r="Z321" s="127"/>
      <c r="AA321" s="127"/>
      <c r="AB321" s="127"/>
      <c r="AC321" s="127"/>
      <c r="AD321" s="127"/>
      <c r="AE321" s="127"/>
      <c r="AF321" s="127"/>
      <c r="AG321" s="127"/>
      <c r="AH321" s="127"/>
      <c r="AI321" s="127"/>
      <c r="AJ321" s="127"/>
      <c r="AK321" s="127"/>
      <c r="AL321" s="127"/>
      <c r="AM321" s="127"/>
    </row>
    <row r="322" spans="1:39" ht="15" customHeight="1" x14ac:dyDescent="0.25">
      <c r="A322" s="130"/>
      <c r="B322" s="130"/>
      <c r="C322" s="130"/>
      <c r="D322" s="130"/>
      <c r="E322" s="130"/>
      <c r="F322" s="130"/>
      <c r="G322" s="130"/>
      <c r="H322" s="130"/>
      <c r="I322" s="130"/>
      <c r="J322" s="130"/>
      <c r="K322" s="130"/>
      <c r="L322" s="130"/>
      <c r="M322" s="130"/>
      <c r="N322" s="130"/>
      <c r="O322" s="130"/>
      <c r="P322" s="130"/>
      <c r="Q322" s="130"/>
      <c r="R322" s="130"/>
      <c r="S322" s="130"/>
      <c r="T322" s="127"/>
      <c r="U322" s="127"/>
      <c r="V322" s="127"/>
      <c r="W322" s="127"/>
      <c r="X322" s="127"/>
      <c r="Y322" s="127"/>
      <c r="Z322" s="127"/>
      <c r="AA322" s="127"/>
      <c r="AB322" s="127"/>
      <c r="AC322" s="127"/>
      <c r="AD322" s="127"/>
      <c r="AE322" s="127"/>
      <c r="AF322" s="127"/>
      <c r="AG322" s="127"/>
      <c r="AH322" s="127"/>
      <c r="AI322" s="127"/>
      <c r="AJ322" s="127"/>
      <c r="AK322" s="127"/>
      <c r="AL322" s="127"/>
      <c r="AM322" s="127"/>
    </row>
    <row r="323" spans="1:39" ht="15" customHeight="1" x14ac:dyDescent="0.25">
      <c r="A323" s="130"/>
      <c r="B323" s="130"/>
      <c r="C323" s="130"/>
      <c r="D323" s="130"/>
      <c r="E323" s="130"/>
      <c r="F323" s="130"/>
      <c r="G323" s="130"/>
      <c r="H323" s="130"/>
      <c r="I323" s="130"/>
      <c r="J323" s="130"/>
      <c r="K323" s="130"/>
      <c r="L323" s="130"/>
      <c r="M323" s="130"/>
      <c r="N323" s="130"/>
      <c r="O323" s="130"/>
      <c r="P323" s="130"/>
      <c r="Q323" s="130"/>
      <c r="R323" s="130"/>
      <c r="S323" s="130"/>
      <c r="T323" s="127"/>
      <c r="U323" s="127"/>
      <c r="V323" s="127"/>
      <c r="W323" s="127"/>
      <c r="X323" s="127"/>
      <c r="Y323" s="127"/>
      <c r="Z323" s="127"/>
      <c r="AA323" s="127"/>
      <c r="AB323" s="127"/>
      <c r="AC323" s="127"/>
      <c r="AD323" s="127"/>
      <c r="AE323" s="127"/>
      <c r="AF323" s="127"/>
      <c r="AG323" s="127"/>
      <c r="AH323" s="127"/>
      <c r="AI323" s="127"/>
      <c r="AJ323" s="127"/>
      <c r="AK323" s="127"/>
      <c r="AL323" s="127"/>
      <c r="AM323" s="127"/>
    </row>
    <row r="324" spans="1:39" ht="15" customHeight="1" x14ac:dyDescent="0.25">
      <c r="A324" s="130"/>
      <c r="B324" s="130"/>
      <c r="C324" s="130"/>
      <c r="D324" s="130"/>
      <c r="E324" s="130"/>
      <c r="F324" s="130"/>
      <c r="G324" s="130"/>
      <c r="H324" s="130"/>
      <c r="I324" s="130"/>
      <c r="J324" s="130"/>
      <c r="K324" s="130"/>
      <c r="L324" s="130"/>
      <c r="M324" s="130"/>
      <c r="N324" s="130"/>
      <c r="O324" s="130"/>
      <c r="P324" s="130"/>
      <c r="Q324" s="130"/>
      <c r="R324" s="130"/>
      <c r="S324" s="130"/>
      <c r="T324" s="127"/>
      <c r="U324" s="127"/>
      <c r="V324" s="127"/>
      <c r="W324" s="127"/>
      <c r="X324" s="127"/>
      <c r="Y324" s="127"/>
      <c r="Z324" s="127"/>
      <c r="AA324" s="127"/>
      <c r="AB324" s="127"/>
      <c r="AC324" s="127"/>
      <c r="AD324" s="127"/>
      <c r="AE324" s="127"/>
      <c r="AF324" s="127"/>
      <c r="AG324" s="127"/>
      <c r="AH324" s="127"/>
      <c r="AI324" s="127"/>
      <c r="AJ324" s="127"/>
      <c r="AK324" s="127"/>
      <c r="AL324" s="127"/>
      <c r="AM324" s="127"/>
    </row>
    <row r="325" spans="1:39" ht="15" customHeight="1" x14ac:dyDescent="0.25">
      <c r="A325" s="130"/>
      <c r="B325" s="130"/>
      <c r="C325" s="130"/>
      <c r="D325" s="130"/>
      <c r="E325" s="130"/>
      <c r="F325" s="130"/>
      <c r="G325" s="130"/>
      <c r="H325" s="130"/>
      <c r="I325" s="130"/>
      <c r="J325" s="130"/>
      <c r="K325" s="130"/>
      <c r="L325" s="130"/>
      <c r="M325" s="130"/>
      <c r="N325" s="130"/>
      <c r="O325" s="130"/>
      <c r="P325" s="130"/>
      <c r="Q325" s="130"/>
      <c r="R325" s="130"/>
      <c r="S325" s="130"/>
      <c r="T325" s="127"/>
      <c r="U325" s="127"/>
      <c r="V325" s="127"/>
      <c r="W325" s="127"/>
      <c r="X325" s="127"/>
      <c r="Y325" s="127"/>
      <c r="Z325" s="127"/>
      <c r="AA325" s="127"/>
      <c r="AB325" s="127"/>
      <c r="AC325" s="127"/>
      <c r="AD325" s="127"/>
      <c r="AE325" s="127"/>
      <c r="AF325" s="127"/>
      <c r="AG325" s="127"/>
      <c r="AH325" s="127"/>
      <c r="AI325" s="127"/>
      <c r="AJ325" s="127"/>
      <c r="AK325" s="127"/>
      <c r="AL325" s="127"/>
      <c r="AM325" s="127"/>
    </row>
    <row r="326" spans="1:39" ht="15" customHeight="1" x14ac:dyDescent="0.25">
      <c r="A326" s="130"/>
      <c r="B326" s="130"/>
      <c r="C326" s="130"/>
      <c r="D326" s="130"/>
      <c r="E326" s="130"/>
      <c r="F326" s="130"/>
      <c r="G326" s="130"/>
      <c r="H326" s="130"/>
      <c r="I326" s="130"/>
      <c r="J326" s="130"/>
      <c r="K326" s="130"/>
      <c r="L326" s="130"/>
      <c r="M326" s="130"/>
      <c r="N326" s="130"/>
      <c r="O326" s="130"/>
      <c r="P326" s="130"/>
      <c r="Q326" s="130"/>
      <c r="R326" s="130"/>
      <c r="S326" s="130"/>
      <c r="T326" s="127"/>
      <c r="U326" s="127"/>
      <c r="V326" s="127"/>
      <c r="W326" s="127"/>
      <c r="X326" s="127"/>
      <c r="Y326" s="127"/>
      <c r="Z326" s="127"/>
      <c r="AA326" s="127"/>
      <c r="AB326" s="127"/>
      <c r="AC326" s="127"/>
      <c r="AD326" s="127"/>
      <c r="AE326" s="127"/>
      <c r="AF326" s="127"/>
      <c r="AG326" s="127"/>
      <c r="AH326" s="127"/>
      <c r="AI326" s="127"/>
      <c r="AJ326" s="127"/>
      <c r="AK326" s="127"/>
      <c r="AL326" s="127"/>
      <c r="AM326" s="127"/>
    </row>
    <row r="327" spans="1:39" ht="15" customHeight="1" x14ac:dyDescent="0.25">
      <c r="A327" s="130"/>
      <c r="B327" s="130"/>
      <c r="C327" s="130"/>
      <c r="D327" s="130"/>
      <c r="E327" s="130"/>
      <c r="F327" s="130"/>
      <c r="G327" s="130"/>
      <c r="H327" s="130"/>
      <c r="I327" s="130"/>
      <c r="J327" s="130"/>
      <c r="K327" s="130"/>
      <c r="L327" s="130"/>
      <c r="M327" s="130"/>
      <c r="N327" s="130"/>
      <c r="O327" s="130"/>
      <c r="P327" s="130"/>
      <c r="Q327" s="130"/>
      <c r="R327" s="130"/>
      <c r="S327" s="130"/>
      <c r="T327" s="127"/>
      <c r="U327" s="127"/>
      <c r="V327" s="127"/>
      <c r="W327" s="127"/>
      <c r="X327" s="127"/>
      <c r="Y327" s="127"/>
      <c r="Z327" s="127"/>
      <c r="AA327" s="127"/>
      <c r="AB327" s="127"/>
      <c r="AC327" s="127"/>
      <c r="AD327" s="127"/>
      <c r="AE327" s="127"/>
      <c r="AF327" s="127"/>
      <c r="AG327" s="127"/>
      <c r="AH327" s="127"/>
      <c r="AI327" s="127"/>
      <c r="AJ327" s="127"/>
      <c r="AK327" s="127"/>
      <c r="AL327" s="127"/>
      <c r="AM327" s="127"/>
    </row>
    <row r="328" spans="1:39" ht="15" customHeight="1" x14ac:dyDescent="0.25">
      <c r="A328" s="130"/>
      <c r="B328" s="130"/>
      <c r="C328" s="130"/>
      <c r="D328" s="130"/>
      <c r="E328" s="130"/>
      <c r="F328" s="130"/>
      <c r="G328" s="130"/>
      <c r="H328" s="130"/>
      <c r="I328" s="130"/>
      <c r="J328" s="130"/>
      <c r="K328" s="130"/>
      <c r="L328" s="130"/>
      <c r="M328" s="130"/>
      <c r="N328" s="130"/>
      <c r="O328" s="130"/>
      <c r="P328" s="130"/>
      <c r="Q328" s="130"/>
      <c r="R328" s="130"/>
      <c r="S328" s="130"/>
      <c r="T328" s="127"/>
      <c r="U328" s="127"/>
      <c r="V328" s="127"/>
      <c r="W328" s="127"/>
      <c r="X328" s="127"/>
      <c r="Y328" s="127"/>
      <c r="Z328" s="127"/>
      <c r="AA328" s="127"/>
      <c r="AB328" s="127"/>
      <c r="AC328" s="127"/>
      <c r="AD328" s="127"/>
      <c r="AE328" s="127"/>
      <c r="AF328" s="127"/>
      <c r="AG328" s="127"/>
      <c r="AH328" s="127"/>
      <c r="AI328" s="127"/>
      <c r="AJ328" s="127"/>
      <c r="AK328" s="127"/>
      <c r="AL328" s="127"/>
      <c r="AM328" s="127"/>
    </row>
    <row r="329" spans="1:39" ht="15" customHeight="1" x14ac:dyDescent="0.25">
      <c r="A329" s="130"/>
      <c r="B329" s="130"/>
      <c r="C329" s="130"/>
      <c r="D329" s="130"/>
      <c r="E329" s="130"/>
      <c r="F329" s="130"/>
      <c r="G329" s="130"/>
      <c r="H329" s="130"/>
      <c r="I329" s="130"/>
      <c r="J329" s="130"/>
      <c r="K329" s="130"/>
      <c r="L329" s="130"/>
      <c r="M329" s="130"/>
      <c r="N329" s="130"/>
      <c r="O329" s="130"/>
      <c r="P329" s="130"/>
      <c r="Q329" s="130"/>
      <c r="R329" s="130"/>
      <c r="S329" s="130"/>
      <c r="T329" s="127"/>
      <c r="U329" s="127"/>
      <c r="V329" s="127"/>
      <c r="W329" s="127"/>
      <c r="X329" s="127"/>
      <c r="Y329" s="127"/>
      <c r="Z329" s="127"/>
      <c r="AA329" s="127"/>
      <c r="AB329" s="127"/>
      <c r="AC329" s="127"/>
      <c r="AD329" s="127"/>
      <c r="AE329" s="127"/>
      <c r="AF329" s="127"/>
      <c r="AG329" s="127"/>
      <c r="AH329" s="127"/>
      <c r="AI329" s="127"/>
      <c r="AJ329" s="127"/>
      <c r="AK329" s="127"/>
      <c r="AL329" s="127"/>
      <c r="AM329" s="127"/>
    </row>
    <row r="330" spans="1:39" ht="15" customHeight="1" x14ac:dyDescent="0.25">
      <c r="A330" s="130"/>
      <c r="B330" s="130"/>
      <c r="C330" s="130"/>
      <c r="D330" s="130"/>
      <c r="E330" s="130"/>
      <c r="F330" s="130"/>
      <c r="G330" s="130"/>
      <c r="H330" s="130"/>
      <c r="I330" s="130"/>
      <c r="J330" s="130"/>
      <c r="K330" s="130"/>
      <c r="L330" s="130"/>
      <c r="M330" s="130"/>
      <c r="N330" s="130"/>
      <c r="O330" s="130"/>
      <c r="P330" s="130"/>
      <c r="Q330" s="130"/>
      <c r="R330" s="130"/>
      <c r="S330" s="130"/>
      <c r="T330" s="127"/>
      <c r="U330" s="127"/>
      <c r="V330" s="127"/>
      <c r="W330" s="127"/>
      <c r="X330" s="127"/>
      <c r="Y330" s="127"/>
      <c r="Z330" s="127"/>
      <c r="AA330" s="127"/>
      <c r="AB330" s="127"/>
      <c r="AC330" s="127"/>
      <c r="AD330" s="127"/>
      <c r="AE330" s="127"/>
      <c r="AF330" s="127"/>
      <c r="AG330" s="127"/>
      <c r="AH330" s="127"/>
      <c r="AI330" s="127"/>
      <c r="AJ330" s="127"/>
      <c r="AK330" s="127"/>
      <c r="AL330" s="127"/>
      <c r="AM330" s="127"/>
    </row>
    <row r="331" spans="1:39" ht="15" customHeight="1" x14ac:dyDescent="0.25">
      <c r="A331" s="130"/>
      <c r="B331" s="130"/>
      <c r="C331" s="130"/>
      <c r="D331" s="130"/>
      <c r="E331" s="130"/>
      <c r="F331" s="130"/>
      <c r="G331" s="130"/>
      <c r="H331" s="130"/>
      <c r="I331" s="130"/>
      <c r="J331" s="130"/>
      <c r="K331" s="130"/>
      <c r="L331" s="130"/>
      <c r="M331" s="130"/>
      <c r="N331" s="130"/>
      <c r="O331" s="130"/>
      <c r="P331" s="130"/>
      <c r="Q331" s="130"/>
      <c r="R331" s="130"/>
      <c r="S331" s="130"/>
      <c r="T331" s="127"/>
      <c r="U331" s="127"/>
      <c r="V331" s="127"/>
      <c r="W331" s="127"/>
      <c r="X331" s="127"/>
      <c r="Y331" s="127"/>
      <c r="Z331" s="127"/>
      <c r="AA331" s="127"/>
      <c r="AB331" s="127"/>
      <c r="AC331" s="127"/>
      <c r="AD331" s="127"/>
      <c r="AE331" s="127"/>
      <c r="AF331" s="127"/>
      <c r="AG331" s="127"/>
      <c r="AH331" s="127"/>
      <c r="AI331" s="127"/>
      <c r="AJ331" s="127"/>
      <c r="AK331" s="127"/>
      <c r="AL331" s="127"/>
      <c r="AM331" s="127"/>
    </row>
    <row r="332" spans="1:39" ht="15" customHeight="1" x14ac:dyDescent="0.25">
      <c r="A332" s="130"/>
      <c r="B332" s="130"/>
      <c r="C332" s="130"/>
      <c r="D332" s="130"/>
      <c r="E332" s="130"/>
      <c r="F332" s="130"/>
      <c r="G332" s="130"/>
      <c r="H332" s="130"/>
      <c r="I332" s="130"/>
      <c r="J332" s="130"/>
      <c r="K332" s="130"/>
      <c r="L332" s="130"/>
      <c r="M332" s="130"/>
      <c r="N332" s="130"/>
      <c r="O332" s="130"/>
      <c r="P332" s="130"/>
      <c r="Q332" s="130"/>
      <c r="R332" s="130"/>
      <c r="S332" s="130"/>
      <c r="T332" s="127"/>
      <c r="U332" s="127"/>
      <c r="V332" s="127"/>
      <c r="W332" s="127"/>
      <c r="X332" s="127"/>
      <c r="Y332" s="127"/>
      <c r="Z332" s="127"/>
      <c r="AA332" s="127"/>
      <c r="AB332" s="127"/>
      <c r="AC332" s="127"/>
      <c r="AD332" s="127"/>
      <c r="AE332" s="127"/>
      <c r="AF332" s="127"/>
      <c r="AG332" s="127"/>
      <c r="AH332" s="127"/>
      <c r="AI332" s="127"/>
      <c r="AJ332" s="127"/>
      <c r="AK332" s="127"/>
      <c r="AL332" s="127"/>
      <c r="AM332" s="127"/>
    </row>
    <row r="333" spans="1:39" ht="15" customHeight="1" x14ac:dyDescent="0.25">
      <c r="A333" s="130"/>
      <c r="B333" s="130"/>
      <c r="C333" s="130"/>
      <c r="D333" s="130"/>
      <c r="E333" s="130"/>
      <c r="F333" s="130"/>
      <c r="G333" s="130"/>
      <c r="H333" s="130"/>
      <c r="I333" s="130"/>
      <c r="J333" s="130"/>
      <c r="K333" s="130"/>
      <c r="L333" s="130"/>
      <c r="M333" s="130"/>
      <c r="N333" s="130"/>
      <c r="O333" s="130"/>
      <c r="P333" s="130"/>
      <c r="Q333" s="130"/>
      <c r="R333" s="130"/>
      <c r="S333" s="130"/>
      <c r="T333" s="127"/>
      <c r="U333" s="127"/>
      <c r="V333" s="127"/>
      <c r="W333" s="127"/>
      <c r="X333" s="127"/>
      <c r="Y333" s="127"/>
      <c r="Z333" s="127"/>
      <c r="AA333" s="127"/>
      <c r="AB333" s="127"/>
      <c r="AC333" s="127"/>
      <c r="AD333" s="127"/>
      <c r="AE333" s="127"/>
      <c r="AF333" s="127"/>
      <c r="AG333" s="127"/>
      <c r="AH333" s="127"/>
      <c r="AI333" s="127"/>
      <c r="AJ333" s="127"/>
      <c r="AK333" s="127"/>
      <c r="AL333" s="127"/>
      <c r="AM333" s="127"/>
    </row>
    <row r="334" spans="1:39" ht="15" customHeight="1" x14ac:dyDescent="0.25">
      <c r="A334" s="130"/>
      <c r="B334" s="130"/>
      <c r="C334" s="130"/>
      <c r="D334" s="130"/>
      <c r="E334" s="130"/>
      <c r="F334" s="130"/>
      <c r="G334" s="130"/>
      <c r="H334" s="130"/>
      <c r="I334" s="130"/>
      <c r="J334" s="130"/>
      <c r="K334" s="130"/>
      <c r="L334" s="130"/>
      <c r="M334" s="130"/>
      <c r="N334" s="130"/>
      <c r="O334" s="130"/>
      <c r="P334" s="130"/>
      <c r="Q334" s="130"/>
      <c r="R334" s="130"/>
      <c r="S334" s="130"/>
      <c r="T334" s="127"/>
      <c r="U334" s="127"/>
      <c r="V334" s="127"/>
      <c r="W334" s="127"/>
      <c r="X334" s="127"/>
      <c r="Y334" s="127"/>
      <c r="Z334" s="127"/>
      <c r="AA334" s="127"/>
      <c r="AB334" s="127"/>
      <c r="AC334" s="127"/>
      <c r="AD334" s="127"/>
      <c r="AE334" s="127"/>
      <c r="AF334" s="127"/>
      <c r="AG334" s="127"/>
      <c r="AH334" s="127"/>
      <c r="AI334" s="127"/>
      <c r="AJ334" s="127"/>
      <c r="AK334" s="127"/>
      <c r="AL334" s="127"/>
      <c r="AM334" s="127"/>
    </row>
    <row r="335" spans="1:39" ht="15" customHeight="1" x14ac:dyDescent="0.25">
      <c r="A335" s="130"/>
      <c r="B335" s="130"/>
      <c r="C335" s="130"/>
      <c r="D335" s="130"/>
      <c r="E335" s="130"/>
      <c r="F335" s="130"/>
      <c r="G335" s="130"/>
      <c r="H335" s="130"/>
      <c r="I335" s="130"/>
      <c r="J335" s="130"/>
      <c r="K335" s="130"/>
      <c r="L335" s="130"/>
      <c r="M335" s="130"/>
      <c r="N335" s="130"/>
      <c r="O335" s="130"/>
      <c r="P335" s="130"/>
      <c r="Q335" s="130"/>
      <c r="R335" s="130"/>
      <c r="S335" s="130"/>
      <c r="T335" s="127"/>
      <c r="U335" s="127"/>
      <c r="V335" s="127"/>
      <c r="W335" s="127"/>
      <c r="X335" s="127"/>
      <c r="Y335" s="127"/>
      <c r="Z335" s="127"/>
      <c r="AA335" s="127"/>
      <c r="AB335" s="127"/>
      <c r="AC335" s="127"/>
      <c r="AD335" s="127"/>
      <c r="AE335" s="127"/>
      <c r="AF335" s="127"/>
      <c r="AG335" s="127"/>
      <c r="AH335" s="127"/>
      <c r="AI335" s="127"/>
      <c r="AJ335" s="127"/>
      <c r="AK335" s="127"/>
      <c r="AL335" s="127"/>
      <c r="AM335" s="127"/>
    </row>
    <row r="336" spans="1:39" ht="15" customHeight="1" x14ac:dyDescent="0.25">
      <c r="A336" s="130"/>
      <c r="B336" s="130"/>
      <c r="C336" s="130"/>
      <c r="D336" s="130"/>
      <c r="E336" s="130"/>
      <c r="F336" s="130"/>
      <c r="G336" s="130"/>
      <c r="H336" s="130"/>
      <c r="I336" s="130"/>
      <c r="J336" s="130"/>
      <c r="K336" s="130"/>
      <c r="L336" s="130"/>
      <c r="M336" s="130"/>
      <c r="N336" s="130"/>
      <c r="O336" s="130"/>
      <c r="P336" s="130"/>
      <c r="Q336" s="130"/>
      <c r="R336" s="130"/>
      <c r="S336" s="130"/>
      <c r="T336" s="127"/>
      <c r="U336" s="127"/>
      <c r="V336" s="127"/>
      <c r="W336" s="127"/>
      <c r="X336" s="127"/>
      <c r="Y336" s="127"/>
      <c r="Z336" s="127"/>
      <c r="AA336" s="127"/>
      <c r="AB336" s="127"/>
      <c r="AC336" s="127"/>
      <c r="AD336" s="127"/>
      <c r="AE336" s="127"/>
      <c r="AF336" s="127"/>
      <c r="AG336" s="127"/>
      <c r="AH336" s="127"/>
      <c r="AI336" s="127"/>
      <c r="AJ336" s="127"/>
      <c r="AK336" s="127"/>
      <c r="AL336" s="127"/>
      <c r="AM336" s="127"/>
    </row>
    <row r="337" spans="1:39" ht="15" customHeight="1" x14ac:dyDescent="0.25">
      <c r="A337" s="130"/>
      <c r="B337" s="130"/>
      <c r="C337" s="130"/>
      <c r="D337" s="130"/>
      <c r="E337" s="130"/>
      <c r="F337" s="130"/>
      <c r="G337" s="130"/>
      <c r="H337" s="130"/>
      <c r="I337" s="130"/>
      <c r="J337" s="130"/>
      <c r="K337" s="130"/>
      <c r="L337" s="130"/>
      <c r="M337" s="130"/>
      <c r="N337" s="130"/>
      <c r="O337" s="130"/>
      <c r="P337" s="130"/>
      <c r="Q337" s="130"/>
      <c r="R337" s="130"/>
      <c r="S337" s="130"/>
      <c r="T337" s="127"/>
      <c r="U337" s="127"/>
      <c r="V337" s="127"/>
      <c r="W337" s="127"/>
      <c r="X337" s="127"/>
      <c r="Y337" s="127"/>
      <c r="Z337" s="127"/>
      <c r="AA337" s="127"/>
      <c r="AB337" s="127"/>
      <c r="AC337" s="127"/>
      <c r="AD337" s="127"/>
      <c r="AE337" s="127"/>
      <c r="AF337" s="127"/>
      <c r="AG337" s="127"/>
      <c r="AH337" s="127"/>
      <c r="AI337" s="127"/>
      <c r="AJ337" s="127"/>
      <c r="AK337" s="127"/>
      <c r="AL337" s="127"/>
      <c r="AM337" s="127"/>
    </row>
    <row r="338" spans="1:39" ht="15" customHeight="1" x14ac:dyDescent="0.25">
      <c r="A338" s="130"/>
      <c r="B338" s="130"/>
      <c r="C338" s="130"/>
      <c r="D338" s="130"/>
      <c r="E338" s="130"/>
      <c r="F338" s="130"/>
      <c r="G338" s="130"/>
      <c r="H338" s="130"/>
      <c r="I338" s="130"/>
      <c r="J338" s="130"/>
      <c r="K338" s="130"/>
      <c r="L338" s="130"/>
      <c r="M338" s="130"/>
      <c r="N338" s="130"/>
      <c r="O338" s="130"/>
      <c r="P338" s="130"/>
      <c r="Q338" s="130"/>
      <c r="R338" s="130"/>
      <c r="S338" s="130"/>
      <c r="T338" s="127"/>
      <c r="U338" s="127"/>
      <c r="V338" s="127"/>
      <c r="W338" s="127"/>
      <c r="X338" s="127"/>
      <c r="Y338" s="127"/>
      <c r="Z338" s="127"/>
      <c r="AA338" s="127"/>
      <c r="AB338" s="127"/>
      <c r="AC338" s="127"/>
      <c r="AD338" s="127"/>
      <c r="AE338" s="127"/>
      <c r="AF338" s="127"/>
      <c r="AG338" s="127"/>
      <c r="AH338" s="127"/>
      <c r="AI338" s="127"/>
      <c r="AJ338" s="127"/>
      <c r="AK338" s="127"/>
      <c r="AL338" s="127"/>
      <c r="AM338" s="127"/>
    </row>
    <row r="339" spans="1:39" ht="15" customHeight="1" x14ac:dyDescent="0.25">
      <c r="A339" s="130"/>
      <c r="B339" s="130"/>
      <c r="C339" s="130"/>
      <c r="D339" s="130"/>
      <c r="E339" s="130"/>
      <c r="F339" s="130"/>
      <c r="G339" s="130"/>
      <c r="H339" s="130"/>
      <c r="I339" s="130"/>
      <c r="J339" s="130"/>
      <c r="K339" s="130"/>
      <c r="L339" s="130"/>
      <c r="M339" s="130"/>
      <c r="N339" s="130"/>
      <c r="O339" s="130"/>
      <c r="P339" s="130"/>
      <c r="Q339" s="130"/>
      <c r="R339" s="130"/>
      <c r="S339" s="130"/>
      <c r="T339" s="127"/>
      <c r="U339" s="127"/>
      <c r="V339" s="127"/>
      <c r="W339" s="127"/>
      <c r="X339" s="127"/>
      <c r="Y339" s="127"/>
      <c r="Z339" s="127"/>
      <c r="AA339" s="127"/>
      <c r="AB339" s="127"/>
      <c r="AC339" s="127"/>
      <c r="AD339" s="127"/>
      <c r="AE339" s="127"/>
      <c r="AF339" s="127"/>
      <c r="AG339" s="127"/>
      <c r="AH339" s="127"/>
      <c r="AI339" s="127"/>
      <c r="AJ339" s="127"/>
      <c r="AK339" s="127"/>
      <c r="AL339" s="127"/>
      <c r="AM339" s="127"/>
    </row>
    <row r="340" spans="1:39" ht="15" customHeight="1" x14ac:dyDescent="0.25">
      <c r="A340" s="130"/>
      <c r="B340" s="130"/>
      <c r="C340" s="130"/>
      <c r="D340" s="130"/>
      <c r="E340" s="130"/>
      <c r="F340" s="130"/>
      <c r="G340" s="130"/>
      <c r="H340" s="130"/>
      <c r="I340" s="130"/>
      <c r="J340" s="130"/>
      <c r="K340" s="130"/>
      <c r="L340" s="130"/>
      <c r="M340" s="130"/>
      <c r="N340" s="130"/>
      <c r="O340" s="130"/>
      <c r="P340" s="130"/>
      <c r="Q340" s="130"/>
      <c r="R340" s="130"/>
      <c r="S340" s="130"/>
      <c r="T340" s="127"/>
      <c r="U340" s="127"/>
      <c r="V340" s="127"/>
      <c r="W340" s="127"/>
      <c r="X340" s="127"/>
      <c r="Y340" s="127"/>
      <c r="Z340" s="127"/>
      <c r="AA340" s="127"/>
      <c r="AB340" s="127"/>
      <c r="AC340" s="127"/>
      <c r="AD340" s="127"/>
      <c r="AE340" s="127"/>
      <c r="AF340" s="127"/>
      <c r="AG340" s="127"/>
      <c r="AH340" s="127"/>
      <c r="AI340" s="127"/>
      <c r="AJ340" s="127"/>
      <c r="AK340" s="127"/>
      <c r="AL340" s="127"/>
      <c r="AM340" s="127"/>
    </row>
    <row r="341" spans="1:39" ht="15" customHeight="1" x14ac:dyDescent="0.25">
      <c r="A341" s="130"/>
      <c r="B341" s="130"/>
      <c r="C341" s="130"/>
      <c r="D341" s="130"/>
      <c r="E341" s="130"/>
      <c r="F341" s="130"/>
      <c r="G341" s="130"/>
      <c r="H341" s="130"/>
      <c r="I341" s="130"/>
      <c r="J341" s="130"/>
      <c r="K341" s="130"/>
      <c r="L341" s="130"/>
      <c r="M341" s="130"/>
      <c r="N341" s="130"/>
      <c r="O341" s="130"/>
      <c r="P341" s="130"/>
      <c r="Q341" s="130"/>
      <c r="R341" s="130"/>
      <c r="S341" s="130"/>
      <c r="T341" s="127"/>
      <c r="U341" s="127"/>
      <c r="V341" s="127"/>
      <c r="W341" s="127"/>
      <c r="X341" s="127"/>
      <c r="Y341" s="127"/>
      <c r="Z341" s="127"/>
      <c r="AA341" s="127"/>
      <c r="AB341" s="127"/>
      <c r="AC341" s="127"/>
      <c r="AD341" s="127"/>
      <c r="AE341" s="127"/>
      <c r="AF341" s="127"/>
      <c r="AG341" s="127"/>
      <c r="AH341" s="127"/>
      <c r="AI341" s="127"/>
      <c r="AJ341" s="127"/>
      <c r="AK341" s="127"/>
      <c r="AL341" s="127"/>
      <c r="AM341" s="127"/>
    </row>
    <row r="342" spans="1:39" ht="15" customHeight="1" x14ac:dyDescent="0.25">
      <c r="A342" s="130"/>
      <c r="B342" s="130"/>
      <c r="C342" s="130"/>
      <c r="D342" s="130"/>
      <c r="E342" s="130"/>
      <c r="F342" s="130"/>
      <c r="G342" s="130"/>
      <c r="H342" s="130"/>
      <c r="I342" s="130"/>
      <c r="J342" s="130"/>
      <c r="K342" s="130"/>
      <c r="L342" s="130"/>
      <c r="M342" s="130"/>
      <c r="N342" s="130"/>
      <c r="O342" s="130"/>
      <c r="P342" s="130"/>
      <c r="Q342" s="130"/>
      <c r="R342" s="130"/>
      <c r="S342" s="130"/>
      <c r="T342" s="127"/>
      <c r="U342" s="127"/>
      <c r="V342" s="127"/>
      <c r="W342" s="127"/>
      <c r="X342" s="127"/>
      <c r="Y342" s="127"/>
      <c r="Z342" s="127"/>
      <c r="AA342" s="127"/>
      <c r="AB342" s="127"/>
      <c r="AC342" s="127"/>
      <c r="AD342" s="127"/>
      <c r="AE342" s="127"/>
      <c r="AF342" s="127"/>
      <c r="AG342" s="127"/>
      <c r="AH342" s="127"/>
      <c r="AI342" s="127"/>
      <c r="AJ342" s="127"/>
      <c r="AK342" s="127"/>
      <c r="AL342" s="127"/>
      <c r="AM342" s="127"/>
    </row>
    <row r="343" spans="1:39" ht="15" customHeight="1" x14ac:dyDescent="0.25">
      <c r="A343" s="130"/>
      <c r="B343" s="130"/>
      <c r="C343" s="130"/>
      <c r="D343" s="130"/>
      <c r="E343" s="130"/>
      <c r="F343" s="130"/>
      <c r="G343" s="130"/>
      <c r="H343" s="130"/>
      <c r="I343" s="130"/>
      <c r="J343" s="130"/>
      <c r="K343" s="130"/>
      <c r="L343" s="130"/>
      <c r="M343" s="130"/>
      <c r="N343" s="130"/>
      <c r="O343" s="130"/>
      <c r="P343" s="130"/>
      <c r="Q343" s="130"/>
      <c r="R343" s="130"/>
      <c r="S343" s="130"/>
      <c r="T343" s="127"/>
      <c r="U343" s="127"/>
      <c r="V343" s="127"/>
      <c r="W343" s="127"/>
      <c r="X343" s="127"/>
      <c r="Y343" s="127"/>
      <c r="Z343" s="127"/>
      <c r="AA343" s="127"/>
      <c r="AB343" s="127"/>
      <c r="AC343" s="127"/>
      <c r="AD343" s="127"/>
      <c r="AE343" s="127"/>
      <c r="AF343" s="127"/>
      <c r="AG343" s="127"/>
      <c r="AH343" s="127"/>
      <c r="AI343" s="127"/>
      <c r="AJ343" s="127"/>
      <c r="AK343" s="127"/>
      <c r="AL343" s="127"/>
      <c r="AM343" s="127"/>
    </row>
    <row r="344" spans="1:39" ht="15" customHeight="1" x14ac:dyDescent="0.25">
      <c r="A344" s="130"/>
      <c r="B344" s="130"/>
      <c r="C344" s="130"/>
      <c r="D344" s="130"/>
      <c r="E344" s="130"/>
      <c r="F344" s="130"/>
      <c r="G344" s="130"/>
      <c r="H344" s="130"/>
      <c r="I344" s="130"/>
      <c r="J344" s="130"/>
      <c r="K344" s="130"/>
      <c r="L344" s="130"/>
      <c r="M344" s="130"/>
      <c r="N344" s="130"/>
      <c r="O344" s="130"/>
      <c r="P344" s="130"/>
      <c r="Q344" s="130"/>
      <c r="R344" s="130"/>
      <c r="S344" s="130"/>
      <c r="T344" s="127"/>
      <c r="U344" s="127"/>
      <c r="V344" s="127"/>
      <c r="W344" s="127"/>
      <c r="X344" s="127"/>
      <c r="Y344" s="127"/>
      <c r="Z344" s="127"/>
      <c r="AA344" s="127"/>
      <c r="AB344" s="127"/>
      <c r="AC344" s="127"/>
      <c r="AD344" s="127"/>
      <c r="AE344" s="127"/>
      <c r="AF344" s="127"/>
      <c r="AG344" s="127"/>
      <c r="AH344" s="127"/>
      <c r="AI344" s="127"/>
      <c r="AJ344" s="127"/>
      <c r="AK344" s="127"/>
      <c r="AL344" s="127"/>
      <c r="AM344" s="127"/>
    </row>
    <row r="345" spans="1:39" ht="15" customHeight="1" x14ac:dyDescent="0.25">
      <c r="A345" s="130"/>
      <c r="B345" s="130"/>
      <c r="C345" s="130"/>
      <c r="D345" s="130"/>
      <c r="E345" s="130"/>
      <c r="F345" s="130"/>
      <c r="G345" s="130"/>
      <c r="H345" s="130"/>
      <c r="I345" s="130"/>
      <c r="J345" s="130"/>
      <c r="K345" s="130"/>
      <c r="L345" s="130"/>
      <c r="M345" s="130"/>
      <c r="N345" s="130"/>
      <c r="O345" s="130"/>
      <c r="P345" s="130"/>
      <c r="Q345" s="130"/>
      <c r="R345" s="130"/>
      <c r="S345" s="130"/>
      <c r="T345" s="127"/>
      <c r="U345" s="127"/>
      <c r="V345" s="127"/>
      <c r="W345" s="127"/>
      <c r="X345" s="127"/>
      <c r="Y345" s="127"/>
      <c r="Z345" s="127"/>
      <c r="AA345" s="127"/>
      <c r="AB345" s="127"/>
      <c r="AC345" s="127"/>
      <c r="AD345" s="127"/>
      <c r="AE345" s="127"/>
      <c r="AF345" s="127"/>
      <c r="AG345" s="127"/>
      <c r="AH345" s="127"/>
      <c r="AI345" s="127"/>
      <c r="AJ345" s="127"/>
      <c r="AK345" s="127"/>
      <c r="AL345" s="127"/>
      <c r="AM345" s="127"/>
    </row>
    <row r="346" spans="1:39" ht="15" customHeight="1" x14ac:dyDescent="0.25">
      <c r="A346" s="130"/>
      <c r="B346" s="130"/>
      <c r="C346" s="130"/>
      <c r="D346" s="130"/>
      <c r="E346" s="130"/>
      <c r="F346" s="130"/>
      <c r="G346" s="130"/>
      <c r="H346" s="130"/>
      <c r="I346" s="130"/>
      <c r="J346" s="130"/>
      <c r="K346" s="130"/>
      <c r="L346" s="130"/>
      <c r="M346" s="130"/>
      <c r="N346" s="130"/>
      <c r="O346" s="130"/>
      <c r="P346" s="130"/>
      <c r="Q346" s="130"/>
      <c r="R346" s="130"/>
      <c r="S346" s="130"/>
      <c r="T346" s="127"/>
      <c r="U346" s="127"/>
      <c r="V346" s="127"/>
      <c r="W346" s="127"/>
      <c r="X346" s="127"/>
      <c r="Y346" s="127"/>
      <c r="Z346" s="127"/>
      <c r="AA346" s="127"/>
      <c r="AB346" s="127"/>
      <c r="AC346" s="127"/>
      <c r="AD346" s="127"/>
      <c r="AE346" s="127"/>
      <c r="AF346" s="127"/>
      <c r="AG346" s="127"/>
      <c r="AH346" s="127"/>
      <c r="AI346" s="127"/>
      <c r="AJ346" s="127"/>
      <c r="AK346" s="127"/>
      <c r="AL346" s="127"/>
      <c r="AM346" s="127"/>
    </row>
    <row r="347" spans="1:39" ht="15" customHeight="1" x14ac:dyDescent="0.25">
      <c r="A347" s="130"/>
      <c r="B347" s="130"/>
      <c r="C347" s="130"/>
      <c r="D347" s="130"/>
      <c r="E347" s="130"/>
      <c r="F347" s="130"/>
      <c r="G347" s="130"/>
      <c r="H347" s="130"/>
      <c r="I347" s="130"/>
      <c r="J347" s="130"/>
      <c r="K347" s="130"/>
      <c r="L347" s="130"/>
      <c r="M347" s="130"/>
      <c r="N347" s="130"/>
      <c r="O347" s="130"/>
      <c r="P347" s="130"/>
      <c r="Q347" s="130"/>
      <c r="R347" s="130"/>
      <c r="S347" s="130"/>
      <c r="T347" s="127"/>
      <c r="U347" s="127"/>
      <c r="V347" s="127"/>
      <c r="W347" s="127"/>
      <c r="X347" s="127"/>
      <c r="Y347" s="127"/>
      <c r="Z347" s="127"/>
      <c r="AA347" s="127"/>
      <c r="AB347" s="127"/>
      <c r="AC347" s="127"/>
      <c r="AD347" s="127"/>
      <c r="AE347" s="127"/>
      <c r="AF347" s="127"/>
      <c r="AG347" s="127"/>
      <c r="AH347" s="127"/>
      <c r="AI347" s="127"/>
      <c r="AJ347" s="127"/>
      <c r="AK347" s="127"/>
      <c r="AL347" s="127"/>
      <c r="AM347" s="127"/>
    </row>
    <row r="348" spans="1:39" ht="15" customHeight="1" x14ac:dyDescent="0.25">
      <c r="A348" s="130"/>
      <c r="B348" s="130"/>
      <c r="C348" s="130"/>
      <c r="D348" s="130"/>
      <c r="E348" s="130"/>
      <c r="F348" s="130"/>
      <c r="G348" s="130"/>
      <c r="H348" s="130"/>
      <c r="I348" s="130"/>
      <c r="J348" s="130"/>
      <c r="K348" s="130"/>
      <c r="L348" s="130"/>
      <c r="M348" s="130"/>
      <c r="N348" s="130"/>
      <c r="O348" s="130"/>
      <c r="P348" s="130"/>
      <c r="Q348" s="130"/>
      <c r="R348" s="130"/>
      <c r="S348" s="130"/>
      <c r="T348" s="127"/>
      <c r="U348" s="127"/>
      <c r="V348" s="127"/>
      <c r="W348" s="127"/>
      <c r="X348" s="127"/>
      <c r="Y348" s="127"/>
      <c r="Z348" s="127"/>
      <c r="AA348" s="127"/>
      <c r="AB348" s="127"/>
      <c r="AC348" s="127"/>
      <c r="AD348" s="127"/>
      <c r="AE348" s="127"/>
      <c r="AF348" s="127"/>
      <c r="AG348" s="127"/>
      <c r="AH348" s="127"/>
      <c r="AI348" s="127"/>
      <c r="AJ348" s="127"/>
      <c r="AK348" s="127"/>
      <c r="AL348" s="127"/>
      <c r="AM348" s="127"/>
    </row>
    <row r="349" spans="1:39" ht="15" customHeight="1" x14ac:dyDescent="0.25">
      <c r="A349" s="130"/>
      <c r="B349" s="130"/>
      <c r="C349" s="130"/>
      <c r="D349" s="130"/>
      <c r="E349" s="130"/>
      <c r="F349" s="130"/>
      <c r="G349" s="130"/>
      <c r="H349" s="130"/>
      <c r="I349" s="130"/>
      <c r="J349" s="130"/>
      <c r="K349" s="130"/>
      <c r="L349" s="130"/>
      <c r="M349" s="130"/>
      <c r="N349" s="130"/>
      <c r="O349" s="130"/>
      <c r="P349" s="130"/>
      <c r="Q349" s="130"/>
      <c r="R349" s="130"/>
      <c r="S349" s="130"/>
      <c r="T349" s="127"/>
      <c r="U349" s="127"/>
      <c r="V349" s="127"/>
      <c r="W349" s="127"/>
      <c r="X349" s="127"/>
      <c r="Y349" s="127"/>
      <c r="Z349" s="127"/>
      <c r="AA349" s="127"/>
      <c r="AB349" s="127"/>
      <c r="AC349" s="127"/>
      <c r="AD349" s="127"/>
      <c r="AE349" s="127"/>
      <c r="AF349" s="127"/>
      <c r="AG349" s="127"/>
      <c r="AH349" s="127"/>
      <c r="AI349" s="127"/>
      <c r="AJ349" s="127"/>
      <c r="AK349" s="127"/>
      <c r="AL349" s="127"/>
      <c r="AM349" s="127"/>
    </row>
    <row r="350" spans="1:39" ht="15" customHeight="1" x14ac:dyDescent="0.25">
      <c r="A350" s="130"/>
      <c r="B350" s="130"/>
      <c r="C350" s="130"/>
      <c r="D350" s="130"/>
      <c r="E350" s="130"/>
      <c r="F350" s="130"/>
      <c r="G350" s="130"/>
      <c r="H350" s="130"/>
      <c r="I350" s="130"/>
      <c r="J350" s="130"/>
      <c r="K350" s="130"/>
      <c r="L350" s="130"/>
      <c r="M350" s="130"/>
      <c r="N350" s="130"/>
      <c r="O350" s="130"/>
      <c r="P350" s="130"/>
      <c r="Q350" s="130"/>
      <c r="R350" s="130"/>
      <c r="S350" s="130"/>
      <c r="T350" s="127"/>
      <c r="U350" s="127"/>
      <c r="V350" s="127"/>
      <c r="W350" s="127"/>
      <c r="X350" s="127"/>
      <c r="Y350" s="127"/>
      <c r="Z350" s="127"/>
      <c r="AA350" s="127"/>
      <c r="AB350" s="127"/>
      <c r="AC350" s="127"/>
      <c r="AD350" s="127"/>
      <c r="AE350" s="127"/>
      <c r="AF350" s="127"/>
      <c r="AG350" s="127"/>
      <c r="AH350" s="127"/>
      <c r="AI350" s="127"/>
      <c r="AJ350" s="127"/>
      <c r="AK350" s="127"/>
      <c r="AL350" s="127"/>
      <c r="AM350" s="127"/>
    </row>
    <row r="351" spans="1:39" ht="15" customHeight="1" x14ac:dyDescent="0.25">
      <c r="A351" s="130"/>
      <c r="B351" s="130"/>
      <c r="C351" s="130"/>
      <c r="D351" s="130"/>
      <c r="E351" s="130"/>
      <c r="F351" s="130"/>
      <c r="G351" s="130"/>
      <c r="H351" s="130"/>
      <c r="I351" s="130"/>
      <c r="J351" s="130"/>
      <c r="K351" s="130"/>
      <c r="L351" s="130"/>
      <c r="M351" s="130"/>
      <c r="N351" s="130"/>
      <c r="O351" s="130"/>
      <c r="P351" s="130"/>
      <c r="Q351" s="130"/>
      <c r="R351" s="130"/>
      <c r="S351" s="130"/>
      <c r="T351" s="127"/>
      <c r="U351" s="127"/>
      <c r="V351" s="127"/>
      <c r="W351" s="127"/>
      <c r="X351" s="127"/>
      <c r="Y351" s="127"/>
      <c r="Z351" s="127"/>
      <c r="AA351" s="127"/>
      <c r="AB351" s="127"/>
      <c r="AC351" s="127"/>
      <c r="AD351" s="127"/>
      <c r="AE351" s="127"/>
      <c r="AF351" s="127"/>
      <c r="AG351" s="127"/>
      <c r="AH351" s="127"/>
      <c r="AI351" s="127"/>
      <c r="AJ351" s="127"/>
      <c r="AK351" s="127"/>
      <c r="AL351" s="127"/>
      <c r="AM351" s="127"/>
    </row>
    <row r="352" spans="1:39" ht="15" customHeight="1" x14ac:dyDescent="0.25">
      <c r="A352" s="130"/>
      <c r="B352" s="130"/>
      <c r="C352" s="130"/>
      <c r="D352" s="130"/>
      <c r="E352" s="130"/>
      <c r="F352" s="130"/>
      <c r="G352" s="130"/>
      <c r="H352" s="130"/>
      <c r="I352" s="130"/>
      <c r="J352" s="130"/>
      <c r="K352" s="130"/>
      <c r="L352" s="130"/>
      <c r="M352" s="130"/>
      <c r="N352" s="130"/>
      <c r="O352" s="130"/>
      <c r="P352" s="130"/>
      <c r="Q352" s="130"/>
      <c r="R352" s="130"/>
      <c r="S352" s="130"/>
      <c r="T352" s="127"/>
      <c r="U352" s="127"/>
      <c r="V352" s="127"/>
      <c r="W352" s="127"/>
      <c r="X352" s="127"/>
      <c r="Y352" s="127"/>
      <c r="Z352" s="127"/>
      <c r="AA352" s="127"/>
      <c r="AB352" s="127"/>
      <c r="AC352" s="127"/>
      <c r="AD352" s="127"/>
      <c r="AE352" s="127"/>
      <c r="AF352" s="127"/>
      <c r="AG352" s="127"/>
      <c r="AH352" s="127"/>
      <c r="AI352" s="127"/>
      <c r="AJ352" s="127"/>
      <c r="AK352" s="127"/>
      <c r="AL352" s="127"/>
      <c r="AM352" s="127"/>
    </row>
    <row r="353" spans="1:39" ht="15" customHeight="1" x14ac:dyDescent="0.25">
      <c r="A353" s="130"/>
      <c r="B353" s="130"/>
      <c r="C353" s="130"/>
      <c r="D353" s="130"/>
      <c r="E353" s="130"/>
      <c r="F353" s="130"/>
      <c r="G353" s="130"/>
      <c r="H353" s="130"/>
      <c r="I353" s="130"/>
      <c r="J353" s="130"/>
      <c r="K353" s="130"/>
      <c r="L353" s="130"/>
      <c r="M353" s="130"/>
      <c r="N353" s="130"/>
      <c r="O353" s="130"/>
      <c r="P353" s="130"/>
      <c r="Q353" s="130"/>
      <c r="R353" s="130"/>
      <c r="S353" s="130"/>
      <c r="T353" s="127"/>
      <c r="U353" s="127"/>
      <c r="V353" s="127"/>
      <c r="W353" s="127"/>
      <c r="X353" s="127"/>
      <c r="Y353" s="127"/>
      <c r="Z353" s="127"/>
      <c r="AA353" s="127"/>
      <c r="AB353" s="127"/>
      <c r="AC353" s="127"/>
      <c r="AD353" s="127"/>
      <c r="AE353" s="127"/>
      <c r="AF353" s="127"/>
      <c r="AG353" s="127"/>
      <c r="AH353" s="127"/>
      <c r="AI353" s="127"/>
      <c r="AJ353" s="127"/>
      <c r="AK353" s="127"/>
      <c r="AL353" s="127"/>
      <c r="AM353" s="127"/>
    </row>
    <row r="354" spans="1:39" ht="15" customHeight="1" x14ac:dyDescent="0.25">
      <c r="A354" s="130"/>
      <c r="B354" s="130"/>
      <c r="C354" s="130"/>
      <c r="D354" s="130"/>
      <c r="E354" s="130"/>
      <c r="F354" s="130"/>
      <c r="G354" s="130"/>
      <c r="H354" s="130"/>
      <c r="I354" s="130"/>
      <c r="J354" s="130"/>
      <c r="K354" s="130"/>
      <c r="L354" s="130"/>
      <c r="M354" s="130"/>
      <c r="N354" s="130"/>
      <c r="O354" s="130"/>
      <c r="P354" s="130"/>
      <c r="Q354" s="130"/>
      <c r="R354" s="130"/>
      <c r="S354" s="130"/>
      <c r="T354" s="127"/>
      <c r="U354" s="127"/>
      <c r="V354" s="127"/>
      <c r="W354" s="127"/>
      <c r="X354" s="127"/>
      <c r="Y354" s="127"/>
      <c r="Z354" s="127"/>
      <c r="AA354" s="127"/>
      <c r="AB354" s="127"/>
      <c r="AC354" s="127"/>
      <c r="AD354" s="127"/>
      <c r="AE354" s="127"/>
      <c r="AF354" s="127"/>
      <c r="AG354" s="127"/>
      <c r="AH354" s="127"/>
      <c r="AI354" s="127"/>
      <c r="AJ354" s="127"/>
      <c r="AK354" s="127"/>
      <c r="AL354" s="127"/>
      <c r="AM354" s="127"/>
    </row>
    <row r="355" spans="1:39" ht="15" customHeight="1" x14ac:dyDescent="0.25">
      <c r="A355" s="130"/>
      <c r="B355" s="130"/>
      <c r="C355" s="130"/>
      <c r="D355" s="130"/>
      <c r="E355" s="130"/>
      <c r="F355" s="130"/>
      <c r="G355" s="130"/>
      <c r="H355" s="130"/>
      <c r="I355" s="130"/>
      <c r="J355" s="130"/>
      <c r="K355" s="130"/>
      <c r="L355" s="130"/>
      <c r="M355" s="130"/>
      <c r="N355" s="130"/>
      <c r="O355" s="130"/>
      <c r="P355" s="130"/>
      <c r="Q355" s="130"/>
      <c r="R355" s="130"/>
      <c r="S355" s="130"/>
      <c r="T355" s="127"/>
      <c r="U355" s="127"/>
      <c r="V355" s="127"/>
      <c r="W355" s="127"/>
      <c r="X355" s="127"/>
      <c r="Y355" s="127"/>
      <c r="Z355" s="127"/>
      <c r="AA355" s="127"/>
      <c r="AB355" s="127"/>
      <c r="AC355" s="127"/>
      <c r="AD355" s="127"/>
      <c r="AE355" s="127"/>
      <c r="AF355" s="127"/>
      <c r="AG355" s="127"/>
      <c r="AH355" s="127"/>
      <c r="AI355" s="127"/>
      <c r="AJ355" s="127"/>
      <c r="AK355" s="127"/>
      <c r="AL355" s="127"/>
      <c r="AM355" s="127"/>
    </row>
    <row r="356" spans="1:39" ht="15" customHeight="1" x14ac:dyDescent="0.25">
      <c r="A356" s="130"/>
      <c r="B356" s="130"/>
      <c r="C356" s="130"/>
      <c r="D356" s="130"/>
      <c r="E356" s="130"/>
      <c r="F356" s="130"/>
      <c r="G356" s="130"/>
      <c r="H356" s="130"/>
      <c r="I356" s="130"/>
      <c r="J356" s="130"/>
      <c r="K356" s="130"/>
      <c r="L356" s="130"/>
      <c r="M356" s="130"/>
      <c r="N356" s="130"/>
      <c r="O356" s="130"/>
      <c r="P356" s="130"/>
      <c r="Q356" s="130"/>
      <c r="R356" s="130"/>
      <c r="S356" s="130"/>
      <c r="T356" s="127"/>
      <c r="U356" s="127"/>
      <c r="V356" s="127"/>
      <c r="W356" s="127"/>
      <c r="X356" s="127"/>
      <c r="Y356" s="127"/>
      <c r="Z356" s="127"/>
      <c r="AA356" s="127"/>
      <c r="AB356" s="127"/>
      <c r="AC356" s="127"/>
      <c r="AD356" s="127"/>
      <c r="AE356" s="127"/>
      <c r="AF356" s="127"/>
      <c r="AG356" s="127"/>
      <c r="AH356" s="127"/>
      <c r="AI356" s="127"/>
      <c r="AJ356" s="127"/>
      <c r="AK356" s="127"/>
      <c r="AL356" s="127"/>
      <c r="AM356" s="127"/>
    </row>
    <row r="357" spans="1:39" ht="15" customHeight="1" x14ac:dyDescent="0.25">
      <c r="A357" s="130"/>
      <c r="B357" s="130"/>
      <c r="C357" s="130"/>
      <c r="D357" s="130"/>
      <c r="E357" s="130"/>
      <c r="F357" s="130"/>
      <c r="G357" s="130"/>
      <c r="H357" s="130"/>
      <c r="I357" s="130"/>
      <c r="J357" s="130"/>
      <c r="K357" s="130"/>
      <c r="L357" s="130"/>
      <c r="M357" s="130"/>
      <c r="N357" s="130"/>
      <c r="O357" s="130"/>
      <c r="P357" s="130"/>
      <c r="Q357" s="130"/>
      <c r="R357" s="130"/>
      <c r="S357" s="130"/>
      <c r="T357" s="127"/>
      <c r="U357" s="127"/>
      <c r="V357" s="127"/>
      <c r="W357" s="127"/>
      <c r="X357" s="127"/>
      <c r="Y357" s="127"/>
      <c r="Z357" s="127"/>
      <c r="AA357" s="127"/>
      <c r="AB357" s="127"/>
      <c r="AC357" s="127"/>
      <c r="AD357" s="127"/>
      <c r="AE357" s="127"/>
      <c r="AF357" s="127"/>
      <c r="AG357" s="127"/>
      <c r="AH357" s="127"/>
      <c r="AI357" s="127"/>
      <c r="AJ357" s="127"/>
      <c r="AK357" s="127"/>
      <c r="AL357" s="127"/>
      <c r="AM357" s="127"/>
    </row>
    <row r="358" spans="1:39" ht="15" customHeight="1" x14ac:dyDescent="0.25">
      <c r="A358" s="130"/>
      <c r="B358" s="130"/>
      <c r="C358" s="130"/>
      <c r="D358" s="130"/>
      <c r="E358" s="130"/>
      <c r="F358" s="130"/>
      <c r="G358" s="130"/>
      <c r="H358" s="130"/>
      <c r="I358" s="130"/>
      <c r="J358" s="130"/>
      <c r="K358" s="130"/>
      <c r="L358" s="130"/>
      <c r="M358" s="130"/>
      <c r="N358" s="130"/>
      <c r="O358" s="130"/>
      <c r="P358" s="130"/>
      <c r="Q358" s="130"/>
      <c r="R358" s="130"/>
      <c r="S358" s="130"/>
      <c r="T358" s="127"/>
      <c r="U358" s="127"/>
      <c r="V358" s="127"/>
      <c r="W358" s="127"/>
      <c r="X358" s="127"/>
      <c r="Y358" s="127"/>
      <c r="Z358" s="127"/>
      <c r="AA358" s="127"/>
      <c r="AB358" s="127"/>
      <c r="AC358" s="127"/>
      <c r="AD358" s="127"/>
      <c r="AE358" s="127"/>
      <c r="AF358" s="127"/>
      <c r="AG358" s="127"/>
      <c r="AH358" s="127"/>
      <c r="AI358" s="127"/>
      <c r="AJ358" s="127"/>
      <c r="AK358" s="127"/>
      <c r="AL358" s="127"/>
      <c r="AM358" s="127"/>
    </row>
    <row r="359" spans="1:39" ht="15" customHeight="1" x14ac:dyDescent="0.25">
      <c r="A359" s="130"/>
      <c r="B359" s="130"/>
      <c r="C359" s="130"/>
      <c r="D359" s="130"/>
      <c r="E359" s="130"/>
      <c r="F359" s="130"/>
      <c r="G359" s="130"/>
      <c r="H359" s="130"/>
      <c r="I359" s="130"/>
      <c r="J359" s="130"/>
      <c r="K359" s="130"/>
      <c r="L359" s="130"/>
      <c r="M359" s="130"/>
      <c r="N359" s="130"/>
      <c r="O359" s="130"/>
      <c r="P359" s="130"/>
      <c r="Q359" s="130"/>
      <c r="R359" s="130"/>
      <c r="S359" s="130"/>
      <c r="T359" s="127"/>
      <c r="U359" s="127"/>
      <c r="V359" s="127"/>
      <c r="W359" s="127"/>
      <c r="X359" s="127"/>
      <c r="Y359" s="127"/>
      <c r="Z359" s="127"/>
      <c r="AA359" s="127"/>
      <c r="AB359" s="127"/>
      <c r="AC359" s="127"/>
      <c r="AD359" s="127"/>
      <c r="AE359" s="127"/>
      <c r="AF359" s="127"/>
      <c r="AG359" s="127"/>
      <c r="AH359" s="127"/>
      <c r="AI359" s="127"/>
      <c r="AJ359" s="127"/>
      <c r="AK359" s="127"/>
      <c r="AL359" s="127"/>
      <c r="AM359" s="127"/>
    </row>
    <row r="360" spans="1:39" ht="15" customHeight="1" x14ac:dyDescent="0.25">
      <c r="A360" s="130"/>
      <c r="B360" s="130"/>
      <c r="C360" s="130"/>
      <c r="D360" s="130"/>
      <c r="E360" s="130"/>
      <c r="F360" s="130"/>
      <c r="G360" s="130"/>
      <c r="H360" s="130"/>
      <c r="I360" s="130"/>
      <c r="J360" s="130"/>
      <c r="K360" s="130"/>
      <c r="L360" s="130"/>
      <c r="M360" s="130"/>
      <c r="N360" s="130"/>
      <c r="O360" s="130"/>
      <c r="P360" s="130"/>
      <c r="Q360" s="130"/>
      <c r="R360" s="130"/>
      <c r="S360" s="130"/>
      <c r="T360" s="127"/>
      <c r="U360" s="127"/>
      <c r="V360" s="127"/>
      <c r="W360" s="127"/>
      <c r="X360" s="127"/>
      <c r="Y360" s="127"/>
      <c r="Z360" s="127"/>
      <c r="AA360" s="127"/>
      <c r="AB360" s="127"/>
      <c r="AC360" s="127"/>
      <c r="AD360" s="127"/>
      <c r="AE360" s="127"/>
      <c r="AF360" s="127"/>
      <c r="AG360" s="127"/>
      <c r="AH360" s="127"/>
      <c r="AI360" s="127"/>
      <c r="AJ360" s="127"/>
      <c r="AK360" s="127"/>
      <c r="AL360" s="127"/>
      <c r="AM360" s="127"/>
    </row>
    <row r="361" spans="1:39" ht="15" customHeight="1" x14ac:dyDescent="0.25">
      <c r="A361" s="130"/>
      <c r="B361" s="130"/>
      <c r="C361" s="130"/>
      <c r="D361" s="130"/>
      <c r="E361" s="130"/>
      <c r="F361" s="130"/>
      <c r="G361" s="130"/>
      <c r="H361" s="130"/>
      <c r="I361" s="130"/>
      <c r="J361" s="130"/>
      <c r="K361" s="130"/>
      <c r="L361" s="130"/>
      <c r="M361" s="130"/>
      <c r="N361" s="130"/>
      <c r="O361" s="130"/>
      <c r="P361" s="130"/>
      <c r="Q361" s="130"/>
      <c r="R361" s="130"/>
      <c r="S361" s="130"/>
      <c r="T361" s="127"/>
      <c r="U361" s="127"/>
      <c r="V361" s="127"/>
      <c r="W361" s="127"/>
      <c r="X361" s="127"/>
      <c r="Y361" s="127"/>
      <c r="Z361" s="127"/>
      <c r="AA361" s="127"/>
      <c r="AB361" s="127"/>
      <c r="AC361" s="127"/>
      <c r="AD361" s="127"/>
      <c r="AE361" s="127"/>
      <c r="AF361" s="127"/>
      <c r="AG361" s="127"/>
      <c r="AH361" s="127"/>
      <c r="AI361" s="127"/>
      <c r="AJ361" s="127"/>
      <c r="AK361" s="127"/>
      <c r="AL361" s="127"/>
      <c r="AM361" s="127"/>
    </row>
    <row r="362" spans="1:39" ht="15" customHeight="1" x14ac:dyDescent="0.25">
      <c r="A362" s="130"/>
      <c r="B362" s="130"/>
      <c r="C362" s="130"/>
      <c r="D362" s="130"/>
      <c r="E362" s="130"/>
      <c r="F362" s="130"/>
      <c r="G362" s="130"/>
      <c r="H362" s="130"/>
      <c r="I362" s="130"/>
      <c r="J362" s="130"/>
      <c r="K362" s="130"/>
      <c r="L362" s="130"/>
      <c r="M362" s="130"/>
      <c r="N362" s="130"/>
      <c r="O362" s="130"/>
      <c r="P362" s="130"/>
      <c r="Q362" s="130"/>
      <c r="R362" s="130"/>
      <c r="S362" s="130"/>
      <c r="T362" s="127"/>
      <c r="U362" s="127"/>
      <c r="V362" s="127"/>
      <c r="W362" s="127"/>
      <c r="X362" s="127"/>
      <c r="Y362" s="127"/>
      <c r="Z362" s="127"/>
      <c r="AA362" s="127"/>
      <c r="AB362" s="127"/>
      <c r="AC362" s="127"/>
      <c r="AD362" s="127"/>
      <c r="AE362" s="127"/>
      <c r="AF362" s="127"/>
      <c r="AG362" s="127"/>
      <c r="AH362" s="127"/>
      <c r="AI362" s="127"/>
      <c r="AJ362" s="127"/>
      <c r="AK362" s="127"/>
      <c r="AL362" s="127"/>
      <c r="AM362" s="127"/>
    </row>
    <row r="363" spans="1:39" ht="15" customHeight="1" x14ac:dyDescent="0.25">
      <c r="A363" s="130"/>
      <c r="B363" s="130"/>
      <c r="C363" s="130"/>
      <c r="D363" s="130"/>
      <c r="E363" s="130"/>
      <c r="F363" s="130"/>
      <c r="G363" s="130"/>
      <c r="H363" s="130"/>
      <c r="I363" s="130"/>
      <c r="J363" s="130"/>
      <c r="K363" s="130"/>
      <c r="L363" s="130"/>
      <c r="M363" s="130"/>
      <c r="N363" s="130"/>
      <c r="O363" s="130"/>
      <c r="P363" s="130"/>
      <c r="Q363" s="130"/>
      <c r="R363" s="130"/>
      <c r="S363" s="130"/>
      <c r="T363" s="127"/>
      <c r="U363" s="127"/>
      <c r="V363" s="127"/>
      <c r="W363" s="127"/>
      <c r="X363" s="127"/>
      <c r="Y363" s="127"/>
      <c r="Z363" s="127"/>
      <c r="AA363" s="127"/>
      <c r="AB363" s="127"/>
      <c r="AC363" s="127"/>
      <c r="AD363" s="127"/>
      <c r="AE363" s="127"/>
      <c r="AF363" s="127"/>
      <c r="AG363" s="127"/>
      <c r="AH363" s="127"/>
      <c r="AI363" s="127"/>
      <c r="AJ363" s="127"/>
      <c r="AK363" s="127"/>
      <c r="AL363" s="127"/>
      <c r="AM363" s="127"/>
    </row>
    <row r="364" spans="1:39" ht="15" customHeight="1" x14ac:dyDescent="0.25">
      <c r="A364" s="130"/>
      <c r="B364" s="130"/>
      <c r="C364" s="130"/>
      <c r="D364" s="130"/>
      <c r="E364" s="130"/>
      <c r="F364" s="130"/>
      <c r="G364" s="130"/>
      <c r="H364" s="130"/>
      <c r="I364" s="130"/>
      <c r="J364" s="130"/>
      <c r="K364" s="130"/>
      <c r="L364" s="130"/>
      <c r="M364" s="130"/>
      <c r="N364" s="130"/>
      <c r="O364" s="130"/>
      <c r="P364" s="130"/>
      <c r="Q364" s="130"/>
      <c r="R364" s="130"/>
      <c r="S364" s="130"/>
      <c r="T364" s="127"/>
      <c r="U364" s="127"/>
      <c r="V364" s="127"/>
      <c r="W364" s="127"/>
      <c r="X364" s="127"/>
      <c r="Y364" s="127"/>
      <c r="Z364" s="127"/>
      <c r="AA364" s="127"/>
      <c r="AB364" s="127"/>
      <c r="AC364" s="127"/>
      <c r="AD364" s="127"/>
      <c r="AE364" s="127"/>
      <c r="AF364" s="127"/>
      <c r="AG364" s="127"/>
      <c r="AH364" s="127"/>
      <c r="AI364" s="127"/>
      <c r="AJ364" s="127"/>
      <c r="AK364" s="127"/>
      <c r="AL364" s="127"/>
      <c r="AM364" s="127"/>
    </row>
    <row r="365" spans="1:39" ht="15" customHeight="1" x14ac:dyDescent="0.25">
      <c r="A365" s="130"/>
      <c r="B365" s="130"/>
      <c r="C365" s="130"/>
      <c r="D365" s="130"/>
      <c r="E365" s="130"/>
      <c r="F365" s="130"/>
      <c r="G365" s="130"/>
      <c r="H365" s="130"/>
      <c r="I365" s="130"/>
      <c r="J365" s="130"/>
      <c r="K365" s="130"/>
      <c r="L365" s="130"/>
      <c r="M365" s="130"/>
      <c r="N365" s="130"/>
      <c r="O365" s="130"/>
      <c r="P365" s="130"/>
      <c r="Q365" s="130"/>
      <c r="R365" s="130"/>
      <c r="S365" s="130"/>
      <c r="T365" s="127"/>
      <c r="U365" s="127"/>
      <c r="V365" s="127"/>
      <c r="W365" s="127"/>
      <c r="X365" s="127"/>
      <c r="Y365" s="127"/>
      <c r="Z365" s="127"/>
      <c r="AA365" s="127"/>
      <c r="AB365" s="127"/>
      <c r="AC365" s="127"/>
      <c r="AD365" s="127"/>
      <c r="AE365" s="127"/>
      <c r="AF365" s="127"/>
      <c r="AG365" s="127"/>
      <c r="AH365" s="127"/>
      <c r="AI365" s="127"/>
      <c r="AJ365" s="127"/>
      <c r="AK365" s="127"/>
      <c r="AL365" s="127"/>
      <c r="AM365" s="127"/>
    </row>
    <row r="366" spans="1:39" ht="15" customHeight="1" x14ac:dyDescent="0.25">
      <c r="A366" s="130"/>
      <c r="B366" s="130"/>
      <c r="C366" s="130"/>
      <c r="D366" s="130"/>
      <c r="E366" s="130"/>
      <c r="F366" s="130"/>
      <c r="G366" s="130"/>
      <c r="H366" s="130"/>
      <c r="I366" s="130"/>
      <c r="J366" s="130"/>
      <c r="K366" s="130"/>
      <c r="L366" s="130"/>
      <c r="M366" s="130"/>
      <c r="N366" s="130"/>
      <c r="O366" s="130"/>
      <c r="P366" s="130"/>
      <c r="Q366" s="130"/>
      <c r="R366" s="130"/>
      <c r="S366" s="130"/>
      <c r="T366" s="127"/>
      <c r="U366" s="127"/>
      <c r="V366" s="127"/>
      <c r="W366" s="127"/>
      <c r="X366" s="127"/>
      <c r="Y366" s="127"/>
      <c r="Z366" s="127"/>
      <c r="AA366" s="127"/>
      <c r="AB366" s="127"/>
      <c r="AC366" s="127"/>
      <c r="AD366" s="127"/>
      <c r="AE366" s="127"/>
      <c r="AF366" s="127"/>
      <c r="AG366" s="127"/>
      <c r="AH366" s="127"/>
      <c r="AI366" s="127"/>
      <c r="AJ366" s="127"/>
      <c r="AK366" s="127"/>
      <c r="AL366" s="127"/>
      <c r="AM366" s="127"/>
    </row>
    <row r="367" spans="1:39" ht="15" customHeight="1" x14ac:dyDescent="0.25">
      <c r="A367" s="130"/>
      <c r="B367" s="130"/>
      <c r="C367" s="130"/>
      <c r="D367" s="130"/>
      <c r="E367" s="130"/>
      <c r="F367" s="130"/>
      <c r="G367" s="130"/>
      <c r="H367" s="130"/>
      <c r="I367" s="130"/>
      <c r="J367" s="130"/>
      <c r="K367" s="130"/>
      <c r="L367" s="130"/>
      <c r="M367" s="130"/>
      <c r="N367" s="130"/>
      <c r="O367" s="130"/>
      <c r="P367" s="130"/>
      <c r="Q367" s="130"/>
      <c r="R367" s="130"/>
      <c r="S367" s="130"/>
      <c r="T367" s="127"/>
      <c r="U367" s="127"/>
      <c r="V367" s="127"/>
      <c r="W367" s="127"/>
      <c r="X367" s="127"/>
      <c r="Y367" s="127"/>
      <c r="Z367" s="127"/>
      <c r="AA367" s="127"/>
      <c r="AB367" s="127"/>
      <c r="AC367" s="127"/>
      <c r="AD367" s="127"/>
      <c r="AE367" s="127"/>
      <c r="AF367" s="127"/>
      <c r="AG367" s="127"/>
      <c r="AH367" s="127"/>
      <c r="AI367" s="127"/>
      <c r="AJ367" s="127"/>
      <c r="AK367" s="127"/>
      <c r="AL367" s="127"/>
      <c r="AM367" s="127"/>
    </row>
    <row r="368" spans="1:39" ht="15" customHeight="1" x14ac:dyDescent="0.25">
      <c r="A368" s="130"/>
      <c r="B368" s="130"/>
      <c r="C368" s="130"/>
      <c r="D368" s="130"/>
      <c r="E368" s="130"/>
      <c r="F368" s="130"/>
      <c r="G368" s="130"/>
      <c r="H368" s="130"/>
      <c r="I368" s="130"/>
      <c r="J368" s="130"/>
      <c r="K368" s="130"/>
      <c r="L368" s="130"/>
      <c r="M368" s="130"/>
      <c r="N368" s="130"/>
      <c r="O368" s="130"/>
      <c r="P368" s="130"/>
      <c r="Q368" s="130"/>
      <c r="R368" s="130"/>
      <c r="S368" s="130"/>
      <c r="T368" s="127"/>
      <c r="U368" s="127"/>
      <c r="V368" s="127"/>
      <c r="W368" s="127"/>
      <c r="X368" s="127"/>
      <c r="Y368" s="127"/>
      <c r="Z368" s="127"/>
      <c r="AA368" s="127"/>
      <c r="AB368" s="127"/>
      <c r="AC368" s="127"/>
      <c r="AD368" s="127"/>
      <c r="AE368" s="127"/>
      <c r="AF368" s="127"/>
      <c r="AG368" s="127"/>
      <c r="AH368" s="127"/>
      <c r="AI368" s="127"/>
      <c r="AJ368" s="127"/>
      <c r="AK368" s="127"/>
      <c r="AL368" s="127"/>
      <c r="AM368" s="127"/>
    </row>
    <row r="369" spans="1:39" ht="15" customHeight="1" x14ac:dyDescent="0.25">
      <c r="A369" s="130"/>
      <c r="B369" s="130"/>
      <c r="C369" s="130"/>
      <c r="D369" s="130"/>
      <c r="E369" s="130"/>
      <c r="F369" s="130"/>
      <c r="G369" s="130"/>
      <c r="H369" s="130"/>
      <c r="I369" s="130"/>
      <c r="J369" s="130"/>
      <c r="K369" s="130"/>
      <c r="L369" s="130"/>
      <c r="M369" s="130"/>
      <c r="N369" s="130"/>
      <c r="O369" s="130"/>
      <c r="P369" s="130"/>
      <c r="Q369" s="130"/>
      <c r="R369" s="130"/>
      <c r="S369" s="130"/>
      <c r="T369" s="127"/>
      <c r="U369" s="127"/>
      <c r="V369" s="127"/>
      <c r="W369" s="127"/>
      <c r="X369" s="127"/>
      <c r="Y369" s="127"/>
      <c r="Z369" s="127"/>
      <c r="AA369" s="127"/>
      <c r="AB369" s="127"/>
      <c r="AC369" s="127"/>
      <c r="AD369" s="127"/>
      <c r="AE369" s="127"/>
      <c r="AF369" s="127"/>
      <c r="AG369" s="127"/>
      <c r="AH369" s="127"/>
      <c r="AI369" s="127"/>
      <c r="AJ369" s="127"/>
      <c r="AK369" s="127"/>
      <c r="AL369" s="127"/>
      <c r="AM369" s="127"/>
    </row>
    <row r="370" spans="1:39" ht="15" customHeight="1" x14ac:dyDescent="0.25">
      <c r="A370" s="130"/>
      <c r="B370" s="130"/>
      <c r="C370" s="130"/>
      <c r="D370" s="130"/>
      <c r="E370" s="130"/>
      <c r="F370" s="130"/>
      <c r="G370" s="130"/>
      <c r="H370" s="130"/>
      <c r="I370" s="130"/>
      <c r="J370" s="130"/>
      <c r="K370" s="130"/>
      <c r="L370" s="130"/>
      <c r="M370" s="130"/>
      <c r="N370" s="130"/>
      <c r="O370" s="130"/>
      <c r="P370" s="130"/>
      <c r="Q370" s="130"/>
      <c r="R370" s="130"/>
      <c r="S370" s="130"/>
      <c r="T370" s="127"/>
      <c r="U370" s="127"/>
      <c r="V370" s="127"/>
      <c r="W370" s="127"/>
      <c r="X370" s="127"/>
      <c r="Y370" s="127"/>
      <c r="Z370" s="127"/>
      <c r="AA370" s="127"/>
      <c r="AB370" s="127"/>
      <c r="AC370" s="127"/>
      <c r="AD370" s="127"/>
      <c r="AE370" s="127"/>
      <c r="AF370" s="127"/>
      <c r="AG370" s="127"/>
      <c r="AH370" s="127"/>
      <c r="AI370" s="127"/>
      <c r="AJ370" s="127"/>
      <c r="AK370" s="127"/>
      <c r="AL370" s="127"/>
      <c r="AM370" s="127"/>
    </row>
    <row r="371" spans="1:39" ht="15" customHeight="1" x14ac:dyDescent="0.25">
      <c r="A371" s="130"/>
      <c r="B371" s="130"/>
      <c r="C371" s="130"/>
      <c r="D371" s="130"/>
      <c r="E371" s="130"/>
      <c r="F371" s="130"/>
      <c r="G371" s="130"/>
      <c r="H371" s="130"/>
      <c r="I371" s="130"/>
      <c r="J371" s="130"/>
      <c r="K371" s="130"/>
      <c r="L371" s="130"/>
      <c r="M371" s="130"/>
      <c r="N371" s="130"/>
      <c r="O371" s="130"/>
      <c r="P371" s="130"/>
      <c r="Q371" s="130"/>
      <c r="R371" s="130"/>
      <c r="S371" s="130"/>
      <c r="T371" s="127"/>
      <c r="U371" s="127"/>
      <c r="V371" s="127"/>
      <c r="W371" s="127"/>
      <c r="X371" s="127"/>
      <c r="Y371" s="127"/>
      <c r="Z371" s="127"/>
      <c r="AA371" s="127"/>
      <c r="AB371" s="127"/>
      <c r="AC371" s="127"/>
      <c r="AD371" s="127"/>
      <c r="AE371" s="127"/>
      <c r="AF371" s="127"/>
      <c r="AG371" s="127"/>
      <c r="AH371" s="127"/>
      <c r="AI371" s="127"/>
      <c r="AJ371" s="127"/>
      <c r="AK371" s="127"/>
      <c r="AL371" s="127"/>
      <c r="AM371" s="127"/>
    </row>
    <row r="372" spans="1:39" ht="15" customHeight="1" x14ac:dyDescent="0.25">
      <c r="A372" s="130"/>
      <c r="B372" s="130"/>
      <c r="C372" s="130"/>
      <c r="D372" s="130"/>
      <c r="E372" s="130"/>
      <c r="F372" s="130"/>
      <c r="G372" s="130"/>
      <c r="H372" s="130"/>
      <c r="I372" s="130"/>
      <c r="J372" s="130"/>
      <c r="K372" s="130"/>
      <c r="L372" s="130"/>
      <c r="M372" s="130"/>
      <c r="N372" s="130"/>
      <c r="O372" s="130"/>
      <c r="P372" s="130"/>
      <c r="Q372" s="130"/>
      <c r="R372" s="130"/>
      <c r="S372" s="130"/>
      <c r="T372" s="127"/>
      <c r="U372" s="127"/>
      <c r="V372" s="127"/>
      <c r="W372" s="127"/>
      <c r="X372" s="127"/>
      <c r="Y372" s="127"/>
      <c r="Z372" s="127"/>
      <c r="AA372" s="127"/>
      <c r="AB372" s="127"/>
      <c r="AC372" s="127"/>
      <c r="AD372" s="127"/>
      <c r="AE372" s="127"/>
      <c r="AF372" s="127"/>
      <c r="AG372" s="127"/>
      <c r="AH372" s="127"/>
      <c r="AI372" s="127"/>
      <c r="AJ372" s="127"/>
      <c r="AK372" s="127"/>
      <c r="AL372" s="127"/>
      <c r="AM372" s="127"/>
    </row>
    <row r="373" spans="1:39" ht="15" customHeight="1" x14ac:dyDescent="0.25">
      <c r="A373" s="130"/>
      <c r="B373" s="130"/>
      <c r="C373" s="130"/>
      <c r="D373" s="130"/>
      <c r="E373" s="130"/>
      <c r="F373" s="130"/>
      <c r="G373" s="130"/>
      <c r="H373" s="130"/>
      <c r="I373" s="130"/>
      <c r="J373" s="130"/>
      <c r="K373" s="130"/>
      <c r="L373" s="130"/>
      <c r="M373" s="130"/>
      <c r="N373" s="130"/>
      <c r="O373" s="130"/>
      <c r="P373" s="130"/>
      <c r="Q373" s="130"/>
      <c r="R373" s="130"/>
      <c r="S373" s="130"/>
      <c r="T373" s="127"/>
      <c r="U373" s="127"/>
      <c r="V373" s="127"/>
      <c r="W373" s="127"/>
      <c r="X373" s="127"/>
      <c r="Y373" s="127"/>
      <c r="Z373" s="127"/>
      <c r="AA373" s="127"/>
      <c r="AB373" s="127"/>
      <c r="AC373" s="127"/>
      <c r="AD373" s="127"/>
      <c r="AE373" s="127"/>
      <c r="AF373" s="127"/>
      <c r="AG373" s="127"/>
      <c r="AH373" s="127"/>
      <c r="AI373" s="127"/>
      <c r="AJ373" s="127"/>
      <c r="AK373" s="127"/>
      <c r="AL373" s="127"/>
      <c r="AM373" s="127"/>
    </row>
    <row r="374" spans="1:39" ht="15" customHeight="1" x14ac:dyDescent="0.25">
      <c r="A374" s="130"/>
      <c r="B374" s="130"/>
      <c r="C374" s="130"/>
      <c r="D374" s="130"/>
      <c r="E374" s="130"/>
      <c r="F374" s="130"/>
      <c r="G374" s="130"/>
      <c r="H374" s="130"/>
      <c r="I374" s="130"/>
      <c r="J374" s="130"/>
      <c r="K374" s="130"/>
      <c r="L374" s="130"/>
      <c r="M374" s="130"/>
      <c r="N374" s="130"/>
      <c r="O374" s="130"/>
      <c r="P374" s="130"/>
      <c r="Q374" s="130"/>
      <c r="R374" s="130"/>
      <c r="S374" s="130"/>
      <c r="T374" s="127"/>
      <c r="U374" s="127"/>
      <c r="V374" s="127"/>
      <c r="W374" s="127"/>
      <c r="X374" s="127"/>
      <c r="Y374" s="127"/>
      <c r="Z374" s="127"/>
      <c r="AA374" s="127"/>
      <c r="AB374" s="127"/>
      <c r="AC374" s="127"/>
      <c r="AD374" s="127"/>
      <c r="AE374" s="127"/>
      <c r="AF374" s="127"/>
      <c r="AG374" s="127"/>
      <c r="AH374" s="127"/>
      <c r="AI374" s="127"/>
      <c r="AJ374" s="127"/>
      <c r="AK374" s="127"/>
      <c r="AL374" s="127"/>
      <c r="AM374" s="127"/>
    </row>
    <row r="375" spans="1:39" ht="15" customHeight="1" x14ac:dyDescent="0.25">
      <c r="A375" s="130"/>
      <c r="B375" s="130"/>
      <c r="C375" s="130"/>
      <c r="D375" s="130"/>
      <c r="E375" s="130"/>
      <c r="F375" s="130"/>
      <c r="G375" s="130"/>
      <c r="H375" s="130"/>
      <c r="I375" s="130"/>
      <c r="J375" s="130"/>
      <c r="K375" s="130"/>
      <c r="L375" s="130"/>
      <c r="M375" s="130"/>
      <c r="N375" s="130"/>
      <c r="O375" s="130"/>
      <c r="P375" s="130"/>
      <c r="Q375" s="130"/>
      <c r="R375" s="130"/>
      <c r="S375" s="130"/>
      <c r="T375" s="127"/>
      <c r="U375" s="127"/>
      <c r="V375" s="127"/>
      <c r="W375" s="127"/>
      <c r="X375" s="127"/>
      <c r="Y375" s="127"/>
      <c r="Z375" s="127"/>
      <c r="AA375" s="127"/>
      <c r="AB375" s="127"/>
      <c r="AC375" s="127"/>
      <c r="AD375" s="127"/>
      <c r="AE375" s="127"/>
      <c r="AF375" s="127"/>
      <c r="AG375" s="127"/>
      <c r="AH375" s="127"/>
      <c r="AI375" s="127"/>
      <c r="AJ375" s="127"/>
      <c r="AK375" s="127"/>
      <c r="AL375" s="127"/>
      <c r="AM375" s="127"/>
    </row>
    <row r="376" spans="1:39" ht="15" customHeight="1" x14ac:dyDescent="0.25">
      <c r="A376" s="130"/>
      <c r="B376" s="130"/>
      <c r="C376" s="130"/>
      <c r="D376" s="130"/>
      <c r="E376" s="130"/>
      <c r="F376" s="130"/>
      <c r="G376" s="130"/>
      <c r="H376" s="130"/>
      <c r="I376" s="130"/>
      <c r="J376" s="130"/>
      <c r="K376" s="130"/>
      <c r="L376" s="130"/>
      <c r="M376" s="130"/>
      <c r="N376" s="130"/>
      <c r="O376" s="130"/>
      <c r="P376" s="130"/>
      <c r="Q376" s="130"/>
      <c r="R376" s="130"/>
      <c r="S376" s="130"/>
      <c r="T376" s="127"/>
      <c r="U376" s="127"/>
      <c r="V376" s="127"/>
      <c r="W376" s="127"/>
      <c r="X376" s="127"/>
      <c r="Y376" s="127"/>
      <c r="Z376" s="127"/>
      <c r="AA376" s="127"/>
      <c r="AB376" s="127"/>
      <c r="AC376" s="127"/>
      <c r="AD376" s="127"/>
      <c r="AE376" s="127"/>
      <c r="AF376" s="127"/>
      <c r="AG376" s="127"/>
      <c r="AH376" s="127"/>
      <c r="AI376" s="127"/>
      <c r="AJ376" s="127"/>
      <c r="AK376" s="127"/>
      <c r="AL376" s="127"/>
      <c r="AM376" s="127"/>
    </row>
    <row r="377" spans="1:39" ht="15" customHeight="1" x14ac:dyDescent="0.25">
      <c r="A377" s="130"/>
      <c r="B377" s="130"/>
      <c r="C377" s="130"/>
      <c r="D377" s="130"/>
      <c r="E377" s="130"/>
      <c r="F377" s="130"/>
      <c r="G377" s="130"/>
      <c r="H377" s="130"/>
      <c r="I377" s="130"/>
      <c r="J377" s="130"/>
      <c r="K377" s="130"/>
      <c r="L377" s="130"/>
      <c r="M377" s="130"/>
      <c r="N377" s="130"/>
      <c r="O377" s="130"/>
      <c r="P377" s="130"/>
      <c r="Q377" s="130"/>
      <c r="R377" s="130"/>
      <c r="S377" s="130"/>
      <c r="T377" s="127"/>
      <c r="U377" s="127"/>
      <c r="V377" s="127"/>
      <c r="W377" s="127"/>
      <c r="X377" s="127"/>
      <c r="Y377" s="127"/>
      <c r="Z377" s="127"/>
      <c r="AA377" s="127"/>
      <c r="AB377" s="127"/>
      <c r="AC377" s="127"/>
      <c r="AD377" s="127"/>
      <c r="AE377" s="127"/>
      <c r="AF377" s="127"/>
      <c r="AG377" s="127"/>
      <c r="AH377" s="127"/>
      <c r="AI377" s="127"/>
      <c r="AJ377" s="127"/>
      <c r="AK377" s="127"/>
      <c r="AL377" s="127"/>
      <c r="AM377" s="127"/>
    </row>
    <row r="378" spans="1:39" ht="15" customHeight="1" x14ac:dyDescent="0.25">
      <c r="A378" s="130"/>
      <c r="B378" s="130"/>
      <c r="C378" s="130"/>
      <c r="D378" s="130"/>
      <c r="E378" s="130"/>
      <c r="F378" s="130"/>
      <c r="G378" s="130"/>
      <c r="H378" s="130"/>
      <c r="I378" s="130"/>
      <c r="J378" s="130"/>
      <c r="K378" s="130"/>
      <c r="L378" s="130"/>
      <c r="M378" s="130"/>
      <c r="N378" s="130"/>
      <c r="O378" s="130"/>
      <c r="P378" s="130"/>
      <c r="Q378" s="130"/>
      <c r="R378" s="130"/>
      <c r="S378" s="130"/>
      <c r="T378" s="127"/>
      <c r="U378" s="127"/>
      <c r="V378" s="127"/>
      <c r="W378" s="127"/>
      <c r="X378" s="127"/>
      <c r="Y378" s="127"/>
      <c r="Z378" s="127"/>
      <c r="AA378" s="127"/>
      <c r="AB378" s="127"/>
      <c r="AC378" s="127"/>
      <c r="AD378" s="127"/>
      <c r="AE378" s="127"/>
      <c r="AF378" s="127"/>
      <c r="AG378" s="127"/>
      <c r="AH378" s="127"/>
      <c r="AI378" s="127"/>
      <c r="AJ378" s="127"/>
      <c r="AK378" s="127"/>
      <c r="AL378" s="127"/>
      <c r="AM378" s="127"/>
    </row>
    <row r="379" spans="1:39" ht="15" customHeight="1" x14ac:dyDescent="0.25">
      <c r="A379" s="130"/>
      <c r="B379" s="130"/>
      <c r="C379" s="130"/>
      <c r="D379" s="130"/>
      <c r="E379" s="130"/>
      <c r="F379" s="130"/>
      <c r="G379" s="130"/>
      <c r="H379" s="130"/>
      <c r="I379" s="130"/>
      <c r="J379" s="130"/>
      <c r="K379" s="130"/>
      <c r="L379" s="130"/>
      <c r="M379" s="130"/>
      <c r="N379" s="130"/>
      <c r="O379" s="130"/>
      <c r="P379" s="130"/>
      <c r="Q379" s="130"/>
      <c r="R379" s="130"/>
      <c r="S379" s="130"/>
      <c r="T379" s="127"/>
      <c r="U379" s="127"/>
      <c r="V379" s="127"/>
      <c r="W379" s="127"/>
      <c r="X379" s="127"/>
      <c r="Y379" s="127"/>
      <c r="Z379" s="127"/>
      <c r="AA379" s="127"/>
      <c r="AB379" s="127"/>
      <c r="AC379" s="127"/>
      <c r="AD379" s="127"/>
      <c r="AE379" s="127"/>
      <c r="AF379" s="127"/>
      <c r="AG379" s="127"/>
      <c r="AH379" s="127"/>
      <c r="AI379" s="127"/>
      <c r="AJ379" s="127"/>
      <c r="AK379" s="127"/>
      <c r="AL379" s="127"/>
      <c r="AM379" s="127"/>
    </row>
    <row r="380" spans="1:39" ht="15" customHeight="1" x14ac:dyDescent="0.25">
      <c r="A380" s="130"/>
      <c r="B380" s="130"/>
      <c r="C380" s="130"/>
      <c r="D380" s="130"/>
      <c r="E380" s="130"/>
      <c r="F380" s="130"/>
      <c r="G380" s="130"/>
      <c r="H380" s="130"/>
      <c r="I380" s="130"/>
      <c r="J380" s="130"/>
      <c r="K380" s="130"/>
      <c r="L380" s="130"/>
      <c r="M380" s="130"/>
      <c r="N380" s="130"/>
      <c r="O380" s="130"/>
      <c r="P380" s="130"/>
      <c r="Q380" s="130"/>
      <c r="R380" s="130"/>
      <c r="S380" s="130"/>
      <c r="T380" s="127"/>
      <c r="U380" s="127"/>
      <c r="V380" s="127"/>
      <c r="W380" s="127"/>
      <c r="X380" s="127"/>
      <c r="Y380" s="127"/>
      <c r="Z380" s="127"/>
      <c r="AA380" s="127"/>
      <c r="AB380" s="127"/>
      <c r="AC380" s="127"/>
      <c r="AD380" s="127"/>
      <c r="AE380" s="127"/>
      <c r="AF380" s="127"/>
      <c r="AG380" s="127"/>
      <c r="AH380" s="127"/>
      <c r="AI380" s="127"/>
      <c r="AJ380" s="127"/>
      <c r="AK380" s="127"/>
      <c r="AL380" s="127"/>
      <c r="AM380" s="127"/>
    </row>
    <row r="381" spans="1:39" ht="15" customHeight="1" x14ac:dyDescent="0.25">
      <c r="A381" s="130"/>
      <c r="B381" s="130"/>
      <c r="C381" s="130"/>
      <c r="D381" s="130"/>
      <c r="E381" s="130"/>
      <c r="F381" s="130"/>
      <c r="G381" s="130"/>
      <c r="H381" s="130"/>
      <c r="I381" s="130"/>
      <c r="J381" s="130"/>
      <c r="K381" s="130"/>
      <c r="L381" s="130"/>
      <c r="M381" s="130"/>
      <c r="N381" s="130"/>
      <c r="O381" s="130"/>
      <c r="P381" s="130"/>
      <c r="Q381" s="130"/>
      <c r="R381" s="130"/>
      <c r="S381" s="130"/>
      <c r="T381" s="127"/>
      <c r="U381" s="127"/>
      <c r="V381" s="127"/>
      <c r="W381" s="127"/>
      <c r="X381" s="127"/>
      <c r="Y381" s="127"/>
      <c r="Z381" s="127"/>
      <c r="AA381" s="127"/>
      <c r="AB381" s="127"/>
      <c r="AC381" s="127"/>
      <c r="AD381" s="127"/>
      <c r="AE381" s="127"/>
      <c r="AF381" s="127"/>
      <c r="AG381" s="127"/>
      <c r="AH381" s="127"/>
      <c r="AI381" s="127"/>
      <c r="AJ381" s="127"/>
      <c r="AK381" s="127"/>
      <c r="AL381" s="127"/>
      <c r="AM381" s="127"/>
    </row>
    <row r="382" spans="1:39" ht="15" customHeight="1" x14ac:dyDescent="0.25">
      <c r="A382" s="130"/>
      <c r="B382" s="130"/>
      <c r="C382" s="130"/>
      <c r="D382" s="130"/>
      <c r="E382" s="130"/>
      <c r="F382" s="130"/>
      <c r="G382" s="130"/>
      <c r="H382" s="130"/>
      <c r="I382" s="130"/>
      <c r="J382" s="130"/>
      <c r="K382" s="130"/>
      <c r="L382" s="130"/>
      <c r="M382" s="130"/>
      <c r="N382" s="130"/>
      <c r="O382" s="130"/>
      <c r="P382" s="130"/>
      <c r="Q382" s="130"/>
      <c r="R382" s="130"/>
      <c r="S382" s="130"/>
      <c r="T382" s="127"/>
      <c r="U382" s="127"/>
      <c r="V382" s="127"/>
      <c r="W382" s="127"/>
      <c r="X382" s="127"/>
      <c r="Y382" s="127"/>
      <c r="Z382" s="127"/>
      <c r="AA382" s="127"/>
      <c r="AB382" s="127"/>
      <c r="AC382" s="127"/>
      <c r="AD382" s="127"/>
      <c r="AE382" s="127"/>
      <c r="AF382" s="127"/>
      <c r="AG382" s="127"/>
      <c r="AH382" s="127"/>
      <c r="AI382" s="127"/>
      <c r="AJ382" s="127"/>
      <c r="AK382" s="127"/>
      <c r="AL382" s="127"/>
      <c r="AM382" s="127"/>
    </row>
    <row r="383" spans="1:39" ht="15" customHeight="1" x14ac:dyDescent="0.25">
      <c r="A383" s="130"/>
      <c r="B383" s="130"/>
      <c r="C383" s="130"/>
      <c r="D383" s="130"/>
      <c r="E383" s="130"/>
      <c r="F383" s="130"/>
      <c r="G383" s="130"/>
      <c r="H383" s="130"/>
      <c r="I383" s="130"/>
      <c r="J383" s="130"/>
      <c r="K383" s="130"/>
      <c r="L383" s="130"/>
      <c r="M383" s="130"/>
      <c r="N383" s="130"/>
      <c r="O383" s="130"/>
      <c r="P383" s="130"/>
      <c r="Q383" s="130"/>
      <c r="R383" s="130"/>
      <c r="S383" s="130"/>
      <c r="T383" s="127"/>
      <c r="U383" s="127"/>
      <c r="V383" s="127"/>
      <c r="W383" s="127"/>
      <c r="X383" s="127"/>
      <c r="Y383" s="127"/>
      <c r="Z383" s="127"/>
      <c r="AA383" s="127"/>
      <c r="AB383" s="127"/>
      <c r="AC383" s="127"/>
      <c r="AD383" s="127"/>
      <c r="AE383" s="127"/>
      <c r="AF383" s="127"/>
      <c r="AG383" s="127"/>
      <c r="AH383" s="127"/>
      <c r="AI383" s="127"/>
      <c r="AJ383" s="127"/>
      <c r="AK383" s="127"/>
      <c r="AL383" s="127"/>
      <c r="AM383" s="127"/>
    </row>
    <row r="384" spans="1:39" ht="15" customHeight="1" x14ac:dyDescent="0.25">
      <c r="A384" s="130"/>
      <c r="B384" s="130"/>
      <c r="C384" s="130"/>
      <c r="D384" s="130"/>
      <c r="E384" s="130"/>
      <c r="F384" s="130"/>
      <c r="G384" s="130"/>
      <c r="H384" s="130"/>
      <c r="I384" s="130"/>
      <c r="J384" s="130"/>
      <c r="K384" s="130"/>
      <c r="L384" s="130"/>
      <c r="M384" s="130"/>
      <c r="N384" s="130"/>
      <c r="O384" s="130"/>
      <c r="P384" s="130"/>
      <c r="Q384" s="130"/>
      <c r="R384" s="130"/>
      <c r="S384" s="130"/>
      <c r="T384" s="127"/>
      <c r="U384" s="127"/>
      <c r="V384" s="127"/>
      <c r="W384" s="127"/>
      <c r="X384" s="127"/>
      <c r="Y384" s="127"/>
      <c r="Z384" s="127"/>
      <c r="AA384" s="127"/>
      <c r="AB384" s="127"/>
      <c r="AC384" s="127"/>
      <c r="AD384" s="127"/>
      <c r="AE384" s="127"/>
      <c r="AF384" s="127"/>
      <c r="AG384" s="127"/>
      <c r="AH384" s="127"/>
      <c r="AI384" s="127"/>
      <c r="AJ384" s="127"/>
      <c r="AK384" s="127"/>
      <c r="AL384" s="127"/>
      <c r="AM384" s="127"/>
    </row>
    <row r="385" spans="1:39" ht="15" customHeight="1" x14ac:dyDescent="0.25">
      <c r="A385" s="130"/>
      <c r="B385" s="130"/>
      <c r="C385" s="130"/>
      <c r="D385" s="130"/>
      <c r="E385" s="130"/>
      <c r="F385" s="130"/>
      <c r="G385" s="130"/>
      <c r="H385" s="130"/>
      <c r="I385" s="130"/>
      <c r="J385" s="130"/>
      <c r="K385" s="130"/>
      <c r="L385" s="130"/>
      <c r="M385" s="130"/>
      <c r="N385" s="130"/>
      <c r="O385" s="130"/>
      <c r="P385" s="130"/>
      <c r="Q385" s="130"/>
      <c r="R385" s="130"/>
      <c r="S385" s="130"/>
      <c r="T385" s="127"/>
      <c r="U385" s="127"/>
      <c r="V385" s="127"/>
      <c r="W385" s="127"/>
      <c r="X385" s="127"/>
      <c r="Y385" s="127"/>
      <c r="Z385" s="127"/>
      <c r="AA385" s="127"/>
      <c r="AB385" s="127"/>
      <c r="AC385" s="127"/>
      <c r="AD385" s="127"/>
      <c r="AE385" s="127"/>
      <c r="AF385" s="127"/>
      <c r="AG385" s="127"/>
      <c r="AH385" s="127"/>
      <c r="AI385" s="127"/>
      <c r="AJ385" s="127"/>
      <c r="AK385" s="127"/>
      <c r="AL385" s="127"/>
      <c r="AM385" s="127"/>
    </row>
    <row r="386" spans="1:39" ht="15" customHeight="1" x14ac:dyDescent="0.25">
      <c r="A386" s="130"/>
      <c r="B386" s="130"/>
      <c r="C386" s="130"/>
      <c r="D386" s="130"/>
      <c r="E386" s="130"/>
      <c r="F386" s="130"/>
      <c r="G386" s="130"/>
      <c r="H386" s="130"/>
      <c r="I386" s="130"/>
      <c r="J386" s="130"/>
      <c r="K386" s="130"/>
      <c r="L386" s="130"/>
      <c r="M386" s="130"/>
      <c r="N386" s="130"/>
      <c r="O386" s="130"/>
      <c r="P386" s="130"/>
      <c r="Q386" s="130"/>
      <c r="R386" s="130"/>
      <c r="S386" s="130"/>
      <c r="T386" s="127"/>
      <c r="U386" s="127"/>
      <c r="V386" s="127"/>
      <c r="W386" s="127"/>
      <c r="X386" s="127"/>
      <c r="Y386" s="127"/>
      <c r="Z386" s="127"/>
      <c r="AA386" s="127"/>
      <c r="AB386" s="127"/>
      <c r="AC386" s="127"/>
      <c r="AD386" s="127"/>
      <c r="AE386" s="127"/>
      <c r="AF386" s="127"/>
      <c r="AG386" s="127"/>
      <c r="AH386" s="127"/>
      <c r="AI386" s="127"/>
      <c r="AJ386" s="127"/>
      <c r="AK386" s="127"/>
      <c r="AL386" s="127"/>
      <c r="AM386" s="127"/>
    </row>
    <row r="387" spans="1:39" ht="15" customHeight="1" x14ac:dyDescent="0.25">
      <c r="A387" s="130"/>
      <c r="B387" s="130"/>
      <c r="C387" s="130"/>
      <c r="D387" s="130"/>
      <c r="E387" s="130"/>
      <c r="F387" s="130"/>
      <c r="G387" s="130"/>
      <c r="H387" s="130"/>
      <c r="I387" s="130"/>
      <c r="J387" s="130"/>
      <c r="K387" s="130"/>
      <c r="L387" s="130"/>
      <c r="M387" s="130"/>
      <c r="N387" s="130"/>
      <c r="O387" s="130"/>
      <c r="P387" s="130"/>
      <c r="Q387" s="130"/>
      <c r="R387" s="130"/>
      <c r="S387" s="130"/>
      <c r="T387" s="127"/>
      <c r="U387" s="127"/>
      <c r="V387" s="127"/>
      <c r="W387" s="127"/>
      <c r="X387" s="127"/>
      <c r="Y387" s="127"/>
      <c r="Z387" s="127"/>
      <c r="AA387" s="127"/>
      <c r="AB387" s="127"/>
      <c r="AC387" s="127"/>
      <c r="AD387" s="127"/>
      <c r="AE387" s="127"/>
      <c r="AF387" s="127"/>
      <c r="AG387" s="127"/>
      <c r="AH387" s="127"/>
      <c r="AI387" s="127"/>
      <c r="AJ387" s="127"/>
      <c r="AK387" s="127"/>
      <c r="AL387" s="127"/>
      <c r="AM387" s="127"/>
    </row>
    <row r="388" spans="1:39" ht="15" customHeight="1" x14ac:dyDescent="0.25">
      <c r="A388" s="130"/>
      <c r="B388" s="130"/>
      <c r="C388" s="130"/>
      <c r="D388" s="130"/>
      <c r="E388" s="130"/>
      <c r="F388" s="130"/>
      <c r="G388" s="130"/>
      <c r="H388" s="130"/>
      <c r="I388" s="130"/>
      <c r="J388" s="130"/>
      <c r="K388" s="130"/>
      <c r="L388" s="130"/>
      <c r="M388" s="130"/>
      <c r="N388" s="130"/>
      <c r="O388" s="130"/>
      <c r="P388" s="130"/>
      <c r="Q388" s="130"/>
      <c r="R388" s="130"/>
      <c r="S388" s="130"/>
      <c r="T388" s="127"/>
      <c r="U388" s="127"/>
      <c r="V388" s="127"/>
      <c r="W388" s="127"/>
      <c r="X388" s="127"/>
      <c r="Y388" s="127"/>
      <c r="Z388" s="127"/>
      <c r="AA388" s="127"/>
      <c r="AB388" s="127"/>
      <c r="AC388" s="127"/>
      <c r="AD388" s="127"/>
      <c r="AE388" s="127"/>
      <c r="AF388" s="127"/>
      <c r="AG388" s="127"/>
      <c r="AH388" s="127"/>
      <c r="AI388" s="127"/>
      <c r="AJ388" s="127"/>
      <c r="AK388" s="127"/>
      <c r="AL388" s="127"/>
      <c r="AM388" s="127"/>
    </row>
    <row r="389" spans="1:39" ht="15" customHeight="1" x14ac:dyDescent="0.25">
      <c r="A389" s="130"/>
      <c r="B389" s="130"/>
      <c r="C389" s="130"/>
      <c r="D389" s="130"/>
      <c r="E389" s="130"/>
      <c r="F389" s="130"/>
      <c r="G389" s="130"/>
      <c r="H389" s="130"/>
      <c r="I389" s="130"/>
      <c r="J389" s="130"/>
      <c r="K389" s="130"/>
      <c r="L389" s="130"/>
      <c r="M389" s="130"/>
      <c r="N389" s="130"/>
      <c r="O389" s="130"/>
      <c r="P389" s="130"/>
      <c r="Q389" s="130"/>
      <c r="R389" s="130"/>
      <c r="S389" s="130"/>
      <c r="T389" s="127"/>
      <c r="U389" s="127"/>
      <c r="V389" s="127"/>
      <c r="W389" s="127"/>
      <c r="X389" s="127"/>
      <c r="Y389" s="127"/>
      <c r="Z389" s="127"/>
      <c r="AA389" s="127"/>
      <c r="AB389" s="127"/>
      <c r="AC389" s="127"/>
      <c r="AD389" s="127"/>
      <c r="AE389" s="127"/>
      <c r="AF389" s="127"/>
      <c r="AG389" s="127"/>
      <c r="AH389" s="127"/>
      <c r="AI389" s="127"/>
      <c r="AJ389" s="127"/>
      <c r="AK389" s="127"/>
      <c r="AL389" s="127"/>
      <c r="AM389" s="127"/>
    </row>
    <row r="390" spans="1:39" ht="15" customHeight="1" x14ac:dyDescent="0.25">
      <c r="A390" s="130"/>
      <c r="B390" s="130"/>
      <c r="C390" s="130"/>
      <c r="D390" s="130"/>
      <c r="E390" s="130"/>
      <c r="F390" s="130"/>
      <c r="G390" s="130"/>
      <c r="H390" s="130"/>
      <c r="I390" s="130"/>
      <c r="J390" s="130"/>
      <c r="K390" s="130"/>
      <c r="L390" s="130"/>
      <c r="M390" s="130"/>
      <c r="N390" s="130"/>
      <c r="O390" s="130"/>
      <c r="P390" s="130"/>
      <c r="Q390" s="130"/>
      <c r="R390" s="130"/>
      <c r="S390" s="130"/>
      <c r="T390" s="127"/>
      <c r="U390" s="127"/>
      <c r="V390" s="127"/>
      <c r="W390" s="127"/>
      <c r="X390" s="127"/>
      <c r="Y390" s="127"/>
      <c r="Z390" s="127"/>
      <c r="AA390" s="127"/>
      <c r="AB390" s="127"/>
      <c r="AC390" s="127"/>
      <c r="AD390" s="127"/>
      <c r="AE390" s="127"/>
      <c r="AF390" s="127"/>
      <c r="AG390" s="127"/>
      <c r="AH390" s="127"/>
      <c r="AI390" s="127"/>
      <c r="AJ390" s="127"/>
      <c r="AK390" s="127"/>
      <c r="AL390" s="127"/>
      <c r="AM390" s="127"/>
    </row>
    <row r="391" spans="1:39" ht="15" customHeight="1" x14ac:dyDescent="0.25">
      <c r="A391" s="130"/>
      <c r="B391" s="130"/>
      <c r="C391" s="130"/>
      <c r="D391" s="130"/>
      <c r="E391" s="130"/>
      <c r="F391" s="130"/>
      <c r="G391" s="130"/>
      <c r="H391" s="130"/>
      <c r="I391" s="130"/>
      <c r="J391" s="130"/>
      <c r="K391" s="130"/>
      <c r="L391" s="130"/>
      <c r="M391" s="130"/>
      <c r="N391" s="130"/>
      <c r="O391" s="130"/>
      <c r="P391" s="130"/>
      <c r="Q391" s="130"/>
      <c r="R391" s="130"/>
      <c r="S391" s="130"/>
      <c r="T391" s="127"/>
      <c r="U391" s="127"/>
      <c r="V391" s="127"/>
      <c r="W391" s="127"/>
      <c r="X391" s="127"/>
      <c r="Y391" s="127"/>
      <c r="Z391" s="127"/>
      <c r="AA391" s="127"/>
      <c r="AB391" s="127"/>
      <c r="AC391" s="127"/>
      <c r="AD391" s="127"/>
      <c r="AE391" s="127"/>
      <c r="AF391" s="127"/>
      <c r="AG391" s="127"/>
      <c r="AH391" s="127"/>
      <c r="AI391" s="127"/>
      <c r="AJ391" s="127"/>
      <c r="AK391" s="127"/>
      <c r="AL391" s="127"/>
      <c r="AM391" s="127"/>
    </row>
    <row r="392" spans="1:39" ht="15" customHeight="1" x14ac:dyDescent="0.25">
      <c r="A392" s="130"/>
      <c r="B392" s="130"/>
      <c r="C392" s="130"/>
      <c r="D392" s="130"/>
      <c r="E392" s="130"/>
      <c r="F392" s="130"/>
      <c r="G392" s="130"/>
      <c r="H392" s="130"/>
      <c r="I392" s="130"/>
      <c r="J392" s="130"/>
      <c r="K392" s="130"/>
      <c r="L392" s="130"/>
      <c r="M392" s="130"/>
      <c r="N392" s="130"/>
      <c r="O392" s="130"/>
      <c r="P392" s="130"/>
      <c r="Q392" s="130"/>
      <c r="R392" s="130"/>
      <c r="S392" s="130"/>
      <c r="T392" s="127"/>
      <c r="U392" s="127"/>
      <c r="V392" s="127"/>
      <c r="W392" s="127"/>
      <c r="X392" s="127"/>
      <c r="Y392" s="127"/>
      <c r="Z392" s="127"/>
      <c r="AA392" s="127"/>
      <c r="AB392" s="127"/>
      <c r="AC392" s="127"/>
      <c r="AD392" s="127"/>
      <c r="AE392" s="127"/>
      <c r="AF392" s="127"/>
      <c r="AG392" s="127"/>
      <c r="AH392" s="127"/>
      <c r="AI392" s="127"/>
      <c r="AJ392" s="127"/>
      <c r="AK392" s="127"/>
      <c r="AL392" s="127"/>
      <c r="AM392" s="127"/>
    </row>
    <row r="393" spans="1:39" ht="15" customHeight="1" x14ac:dyDescent="0.25">
      <c r="A393" s="130"/>
      <c r="B393" s="130"/>
      <c r="C393" s="130"/>
      <c r="D393" s="130"/>
      <c r="E393" s="130"/>
      <c r="F393" s="130"/>
      <c r="G393" s="130"/>
      <c r="H393" s="130"/>
      <c r="I393" s="130"/>
      <c r="J393" s="130"/>
      <c r="K393" s="130"/>
      <c r="L393" s="130"/>
      <c r="M393" s="130"/>
      <c r="N393" s="130"/>
      <c r="O393" s="130"/>
      <c r="P393" s="130"/>
      <c r="Q393" s="130"/>
      <c r="R393" s="130"/>
      <c r="S393" s="130"/>
      <c r="T393" s="127"/>
      <c r="U393" s="127"/>
      <c r="V393" s="127"/>
      <c r="W393" s="127"/>
      <c r="X393" s="127"/>
      <c r="Y393" s="127"/>
      <c r="Z393" s="127"/>
      <c r="AA393" s="127"/>
      <c r="AB393" s="127"/>
      <c r="AC393" s="127"/>
      <c r="AD393" s="127"/>
      <c r="AE393" s="127"/>
      <c r="AF393" s="127"/>
      <c r="AG393" s="127"/>
      <c r="AH393" s="127"/>
      <c r="AI393" s="127"/>
      <c r="AJ393" s="127"/>
      <c r="AK393" s="127"/>
      <c r="AL393" s="127"/>
      <c r="AM393" s="127"/>
    </row>
    <row r="394" spans="1:39" ht="15" customHeight="1" x14ac:dyDescent="0.25">
      <c r="A394" s="130"/>
      <c r="B394" s="130"/>
      <c r="C394" s="130"/>
      <c r="D394" s="130"/>
      <c r="E394" s="130"/>
      <c r="F394" s="130"/>
      <c r="G394" s="130"/>
      <c r="H394" s="130"/>
      <c r="I394" s="130"/>
      <c r="J394" s="130"/>
      <c r="K394" s="130"/>
      <c r="L394" s="130"/>
      <c r="M394" s="130"/>
      <c r="N394" s="130"/>
      <c r="O394" s="130"/>
      <c r="P394" s="130"/>
      <c r="Q394" s="130"/>
      <c r="R394" s="130"/>
      <c r="S394" s="130"/>
      <c r="T394" s="127"/>
      <c r="U394" s="127"/>
      <c r="V394" s="127"/>
      <c r="W394" s="127"/>
      <c r="X394" s="127"/>
      <c r="Y394" s="127"/>
      <c r="Z394" s="127"/>
      <c r="AA394" s="127"/>
      <c r="AB394" s="127"/>
      <c r="AC394" s="127"/>
      <c r="AD394" s="127"/>
      <c r="AE394" s="127"/>
      <c r="AF394" s="127"/>
      <c r="AG394" s="127"/>
      <c r="AH394" s="127"/>
      <c r="AI394" s="127"/>
      <c r="AJ394" s="127"/>
      <c r="AK394" s="127"/>
      <c r="AL394" s="127"/>
      <c r="AM394" s="127"/>
    </row>
    <row r="395" spans="1:39" ht="15" customHeight="1" x14ac:dyDescent="0.25">
      <c r="A395" s="130"/>
      <c r="B395" s="130"/>
      <c r="C395" s="130"/>
      <c r="D395" s="130"/>
      <c r="E395" s="130"/>
      <c r="F395" s="130"/>
      <c r="G395" s="130"/>
      <c r="H395" s="130"/>
      <c r="I395" s="130"/>
      <c r="J395" s="130"/>
      <c r="K395" s="130"/>
      <c r="L395" s="130"/>
      <c r="M395" s="130"/>
      <c r="N395" s="130"/>
      <c r="O395" s="130"/>
      <c r="P395" s="130"/>
      <c r="Q395" s="130"/>
      <c r="R395" s="130"/>
      <c r="S395" s="130"/>
      <c r="T395" s="127"/>
      <c r="U395" s="127"/>
      <c r="V395" s="127"/>
      <c r="W395" s="127"/>
      <c r="X395" s="127"/>
      <c r="Y395" s="127"/>
      <c r="Z395" s="127"/>
      <c r="AA395" s="127"/>
      <c r="AB395" s="127"/>
      <c r="AC395" s="127"/>
      <c r="AD395" s="127"/>
      <c r="AE395" s="127"/>
      <c r="AF395" s="127"/>
      <c r="AG395" s="127"/>
      <c r="AH395" s="127"/>
      <c r="AI395" s="127"/>
      <c r="AJ395" s="127"/>
      <c r="AK395" s="127"/>
      <c r="AL395" s="127"/>
      <c r="AM395" s="127"/>
    </row>
    <row r="396" spans="1:39" ht="15" customHeight="1" x14ac:dyDescent="0.25">
      <c r="A396" s="130"/>
      <c r="B396" s="130"/>
      <c r="C396" s="130"/>
      <c r="D396" s="130"/>
      <c r="E396" s="130"/>
      <c r="F396" s="130"/>
      <c r="G396" s="130"/>
      <c r="H396" s="130"/>
      <c r="I396" s="130"/>
      <c r="J396" s="130"/>
      <c r="K396" s="130"/>
      <c r="L396" s="130"/>
      <c r="M396" s="130"/>
      <c r="N396" s="130"/>
      <c r="O396" s="130"/>
      <c r="P396" s="130"/>
      <c r="Q396" s="130"/>
      <c r="R396" s="130"/>
      <c r="S396" s="130"/>
      <c r="T396" s="127"/>
      <c r="U396" s="127"/>
      <c r="V396" s="127"/>
      <c r="W396" s="127"/>
      <c r="X396" s="127"/>
      <c r="Y396" s="127"/>
      <c r="Z396" s="127"/>
      <c r="AA396" s="127"/>
      <c r="AB396" s="127"/>
      <c r="AC396" s="127"/>
      <c r="AD396" s="127"/>
      <c r="AE396" s="127"/>
      <c r="AF396" s="127"/>
      <c r="AG396" s="127"/>
      <c r="AH396" s="127"/>
      <c r="AI396" s="127"/>
      <c r="AJ396" s="127"/>
      <c r="AK396" s="127"/>
      <c r="AL396" s="127"/>
      <c r="AM396" s="127"/>
    </row>
    <row r="397" spans="1:39" ht="15" customHeight="1" x14ac:dyDescent="0.25">
      <c r="A397" s="130"/>
      <c r="B397" s="130"/>
      <c r="C397" s="130"/>
      <c r="D397" s="130"/>
      <c r="E397" s="130"/>
      <c r="F397" s="130"/>
      <c r="G397" s="130"/>
      <c r="H397" s="130"/>
      <c r="I397" s="130"/>
      <c r="J397" s="130"/>
      <c r="K397" s="130"/>
      <c r="L397" s="130"/>
      <c r="M397" s="130"/>
      <c r="N397" s="130"/>
      <c r="O397" s="130"/>
      <c r="P397" s="130"/>
      <c r="Q397" s="130"/>
      <c r="R397" s="130"/>
      <c r="S397" s="130"/>
      <c r="T397" s="127"/>
      <c r="U397" s="127"/>
      <c r="V397" s="127"/>
      <c r="W397" s="127"/>
      <c r="X397" s="127"/>
      <c r="Y397" s="127"/>
      <c r="Z397" s="127"/>
      <c r="AA397" s="127"/>
      <c r="AB397" s="127"/>
      <c r="AC397" s="127"/>
      <c r="AD397" s="127"/>
      <c r="AE397" s="127"/>
      <c r="AF397" s="127"/>
      <c r="AG397" s="127"/>
      <c r="AH397" s="127"/>
      <c r="AI397" s="127"/>
      <c r="AJ397" s="127"/>
      <c r="AK397" s="127"/>
      <c r="AL397" s="127"/>
      <c r="AM397" s="127"/>
    </row>
    <row r="398" spans="1:39" ht="15" customHeight="1" x14ac:dyDescent="0.25">
      <c r="A398" s="130"/>
      <c r="B398" s="130"/>
      <c r="C398" s="130"/>
      <c r="D398" s="130"/>
      <c r="E398" s="130"/>
      <c r="F398" s="130"/>
      <c r="G398" s="130"/>
      <c r="H398" s="130"/>
      <c r="I398" s="130"/>
      <c r="J398" s="130"/>
      <c r="K398" s="130"/>
      <c r="L398" s="130"/>
      <c r="M398" s="130"/>
      <c r="N398" s="130"/>
      <c r="O398" s="130"/>
      <c r="P398" s="130"/>
      <c r="Q398" s="130"/>
      <c r="R398" s="130"/>
      <c r="S398" s="130"/>
      <c r="T398" s="127"/>
      <c r="U398" s="127"/>
      <c r="V398" s="127"/>
      <c r="W398" s="127"/>
      <c r="X398" s="127"/>
      <c r="Y398" s="127"/>
      <c r="Z398" s="127"/>
      <c r="AA398" s="127"/>
      <c r="AB398" s="127"/>
      <c r="AC398" s="127"/>
      <c r="AD398" s="127"/>
      <c r="AE398" s="127"/>
      <c r="AF398" s="127"/>
      <c r="AG398" s="127"/>
      <c r="AH398" s="127"/>
      <c r="AI398" s="127"/>
      <c r="AJ398" s="127"/>
      <c r="AK398" s="127"/>
      <c r="AL398" s="127"/>
      <c r="AM398" s="127"/>
    </row>
    <row r="399" spans="1:39" ht="15" customHeight="1" x14ac:dyDescent="0.25">
      <c r="A399" s="130"/>
      <c r="B399" s="130"/>
      <c r="C399" s="130"/>
      <c r="D399" s="130"/>
      <c r="E399" s="130"/>
      <c r="F399" s="130"/>
      <c r="G399" s="130"/>
      <c r="H399" s="130"/>
      <c r="I399" s="130"/>
      <c r="J399" s="130"/>
      <c r="K399" s="130"/>
      <c r="L399" s="130"/>
      <c r="M399" s="130"/>
      <c r="N399" s="130"/>
      <c r="O399" s="130"/>
      <c r="P399" s="130"/>
      <c r="Q399" s="130"/>
      <c r="R399" s="130"/>
      <c r="S399" s="130"/>
      <c r="T399" s="127"/>
      <c r="U399" s="127"/>
      <c r="V399" s="127"/>
      <c r="W399" s="127"/>
      <c r="X399" s="127"/>
      <c r="Y399" s="127"/>
      <c r="Z399" s="127"/>
      <c r="AA399" s="127"/>
      <c r="AB399" s="127"/>
      <c r="AC399" s="127"/>
      <c r="AD399" s="127"/>
      <c r="AE399" s="127"/>
      <c r="AF399" s="127"/>
      <c r="AG399" s="127"/>
      <c r="AH399" s="127"/>
      <c r="AI399" s="127"/>
      <c r="AJ399" s="127"/>
      <c r="AK399" s="127"/>
      <c r="AL399" s="127"/>
      <c r="AM399" s="127"/>
    </row>
    <row r="400" spans="1:39" ht="15" customHeight="1" x14ac:dyDescent="0.25">
      <c r="A400" s="130"/>
      <c r="B400" s="130"/>
      <c r="C400" s="130"/>
      <c r="D400" s="130"/>
      <c r="E400" s="130"/>
      <c r="F400" s="130"/>
      <c r="G400" s="130"/>
      <c r="H400" s="130"/>
      <c r="I400" s="130"/>
      <c r="J400" s="130"/>
      <c r="K400" s="130"/>
      <c r="L400" s="130"/>
      <c r="M400" s="130"/>
      <c r="N400" s="130"/>
      <c r="O400" s="130"/>
      <c r="P400" s="130"/>
      <c r="Q400" s="130"/>
      <c r="R400" s="130"/>
      <c r="S400" s="130"/>
      <c r="T400" s="127"/>
      <c r="U400" s="127"/>
      <c r="V400" s="127"/>
      <c r="W400" s="127"/>
      <c r="X400" s="127"/>
      <c r="Y400" s="127"/>
      <c r="Z400" s="127"/>
      <c r="AA400" s="127"/>
      <c r="AB400" s="127"/>
      <c r="AC400" s="127"/>
      <c r="AD400" s="127"/>
      <c r="AE400" s="127"/>
      <c r="AF400" s="127"/>
      <c r="AG400" s="127"/>
      <c r="AH400" s="127"/>
      <c r="AI400" s="127"/>
      <c r="AJ400" s="127"/>
      <c r="AK400" s="127"/>
      <c r="AL400" s="127"/>
      <c r="AM400" s="127"/>
    </row>
    <row r="401" spans="1:39" ht="15" customHeight="1" x14ac:dyDescent="0.25">
      <c r="A401" s="130"/>
      <c r="B401" s="130"/>
      <c r="C401" s="130"/>
      <c r="D401" s="130"/>
      <c r="E401" s="130"/>
      <c r="F401" s="130"/>
      <c r="G401" s="130"/>
      <c r="H401" s="130"/>
      <c r="I401" s="130"/>
      <c r="J401" s="130"/>
      <c r="K401" s="130"/>
      <c r="L401" s="130"/>
      <c r="M401" s="130"/>
      <c r="N401" s="130"/>
      <c r="O401" s="130"/>
      <c r="P401" s="130"/>
      <c r="Q401" s="130"/>
      <c r="R401" s="130"/>
      <c r="S401" s="130"/>
      <c r="T401" s="127"/>
      <c r="U401" s="127"/>
      <c r="V401" s="127"/>
      <c r="W401" s="127"/>
      <c r="X401" s="127"/>
      <c r="Y401" s="127"/>
      <c r="Z401" s="127"/>
      <c r="AA401" s="127"/>
      <c r="AB401" s="127"/>
      <c r="AC401" s="127"/>
      <c r="AD401" s="127"/>
      <c r="AE401" s="127"/>
      <c r="AF401" s="127"/>
      <c r="AG401" s="127"/>
      <c r="AH401" s="127"/>
      <c r="AI401" s="127"/>
      <c r="AJ401" s="127"/>
      <c r="AK401" s="127"/>
      <c r="AL401" s="127"/>
      <c r="AM401" s="127"/>
    </row>
    <row r="402" spans="1:39" ht="15" customHeight="1" x14ac:dyDescent="0.25">
      <c r="A402" s="130"/>
      <c r="B402" s="130"/>
      <c r="C402" s="130"/>
      <c r="D402" s="130"/>
      <c r="E402" s="130"/>
      <c r="F402" s="130"/>
      <c r="G402" s="130"/>
      <c r="H402" s="130"/>
      <c r="I402" s="130"/>
      <c r="J402" s="130"/>
      <c r="K402" s="130"/>
      <c r="L402" s="130"/>
      <c r="M402" s="130"/>
      <c r="N402" s="130"/>
      <c r="O402" s="130"/>
      <c r="P402" s="130"/>
      <c r="Q402" s="130"/>
      <c r="R402" s="130"/>
      <c r="S402" s="130"/>
      <c r="T402" s="127"/>
      <c r="U402" s="127"/>
      <c r="V402" s="127"/>
      <c r="W402" s="127"/>
      <c r="X402" s="127"/>
      <c r="Y402" s="127"/>
      <c r="Z402" s="127"/>
      <c r="AA402" s="127"/>
      <c r="AB402" s="127"/>
      <c r="AC402" s="127"/>
      <c r="AD402" s="127"/>
      <c r="AE402" s="127"/>
      <c r="AF402" s="127"/>
      <c r="AG402" s="127"/>
      <c r="AH402" s="127"/>
      <c r="AI402" s="127"/>
      <c r="AJ402" s="127"/>
      <c r="AK402" s="127"/>
      <c r="AL402" s="127"/>
      <c r="AM402" s="127"/>
    </row>
    <row r="403" spans="1:39" ht="15" customHeight="1" x14ac:dyDescent="0.25">
      <c r="A403" s="130"/>
      <c r="B403" s="130"/>
      <c r="C403" s="130"/>
      <c r="D403" s="130"/>
      <c r="E403" s="130"/>
      <c r="F403" s="130"/>
      <c r="G403" s="130"/>
      <c r="H403" s="130"/>
      <c r="I403" s="130"/>
      <c r="J403" s="130"/>
      <c r="K403" s="130"/>
      <c r="L403" s="130"/>
      <c r="M403" s="130"/>
      <c r="N403" s="130"/>
      <c r="O403" s="130"/>
      <c r="P403" s="130"/>
      <c r="Q403" s="130"/>
      <c r="R403" s="130"/>
      <c r="S403" s="130"/>
      <c r="T403" s="127"/>
      <c r="U403" s="127"/>
      <c r="V403" s="127"/>
      <c r="W403" s="127"/>
      <c r="X403" s="127"/>
      <c r="Y403" s="127"/>
      <c r="Z403" s="127"/>
      <c r="AA403" s="127"/>
      <c r="AB403" s="127"/>
      <c r="AC403" s="127"/>
      <c r="AD403" s="127"/>
      <c r="AE403" s="127"/>
      <c r="AF403" s="127"/>
      <c r="AG403" s="127"/>
      <c r="AH403" s="127"/>
      <c r="AI403" s="127"/>
      <c r="AJ403" s="127"/>
      <c r="AK403" s="127"/>
      <c r="AL403" s="127"/>
      <c r="AM403" s="127"/>
    </row>
    <row r="404" spans="1:39" ht="15" customHeight="1" x14ac:dyDescent="0.25">
      <c r="A404" s="130"/>
      <c r="B404" s="130"/>
      <c r="C404" s="130"/>
      <c r="D404" s="130"/>
      <c r="E404" s="130"/>
      <c r="F404" s="130"/>
      <c r="G404" s="130"/>
      <c r="H404" s="130"/>
      <c r="I404" s="130"/>
      <c r="J404" s="130"/>
      <c r="K404" s="130"/>
      <c r="L404" s="130"/>
      <c r="M404" s="130"/>
      <c r="N404" s="130"/>
      <c r="O404" s="130"/>
      <c r="P404" s="130"/>
      <c r="Q404" s="130"/>
      <c r="R404" s="130"/>
      <c r="S404" s="130"/>
      <c r="T404" s="127"/>
      <c r="U404" s="127"/>
      <c r="V404" s="127"/>
      <c r="W404" s="127"/>
      <c r="X404" s="127"/>
      <c r="Y404" s="127"/>
      <c r="Z404" s="127"/>
      <c r="AA404" s="127"/>
      <c r="AB404" s="127"/>
      <c r="AC404" s="127"/>
      <c r="AD404" s="127"/>
      <c r="AE404" s="127"/>
      <c r="AF404" s="127"/>
      <c r="AG404" s="127"/>
      <c r="AH404" s="127"/>
      <c r="AI404" s="127"/>
      <c r="AJ404" s="127"/>
      <c r="AK404" s="127"/>
      <c r="AL404" s="127"/>
      <c r="AM404" s="127"/>
    </row>
    <row r="405" spans="1:39" ht="15" customHeight="1" x14ac:dyDescent="0.25">
      <c r="A405" s="130"/>
      <c r="B405" s="130"/>
      <c r="C405" s="130"/>
      <c r="D405" s="130"/>
      <c r="E405" s="130"/>
      <c r="F405" s="130"/>
      <c r="G405" s="130"/>
      <c r="H405" s="130"/>
      <c r="I405" s="130"/>
      <c r="J405" s="130"/>
      <c r="K405" s="130"/>
      <c r="L405" s="130"/>
      <c r="M405" s="130"/>
      <c r="N405" s="130"/>
      <c r="O405" s="130"/>
      <c r="P405" s="130"/>
      <c r="Q405" s="130"/>
      <c r="R405" s="130"/>
      <c r="S405" s="130"/>
      <c r="T405" s="127"/>
      <c r="U405" s="127"/>
      <c r="V405" s="127"/>
      <c r="W405" s="127"/>
      <c r="X405" s="127"/>
      <c r="Y405" s="127"/>
      <c r="Z405" s="127"/>
      <c r="AA405" s="127"/>
      <c r="AB405" s="127"/>
      <c r="AC405" s="127"/>
      <c r="AD405" s="127"/>
      <c r="AE405" s="127"/>
      <c r="AF405" s="127"/>
      <c r="AG405" s="127"/>
      <c r="AH405" s="127"/>
      <c r="AI405" s="127"/>
      <c r="AJ405" s="127"/>
      <c r="AK405" s="127"/>
      <c r="AL405" s="127"/>
      <c r="AM405" s="127"/>
    </row>
    <row r="406" spans="1:39" ht="15" customHeight="1" x14ac:dyDescent="0.25">
      <c r="A406" s="130"/>
      <c r="B406" s="130"/>
      <c r="C406" s="130"/>
      <c r="D406" s="130"/>
      <c r="E406" s="130"/>
      <c r="F406" s="130"/>
      <c r="G406" s="130"/>
      <c r="H406" s="130"/>
      <c r="I406" s="130"/>
      <c r="J406" s="130"/>
      <c r="K406" s="130"/>
      <c r="L406" s="130"/>
      <c r="M406" s="130"/>
      <c r="N406" s="130"/>
      <c r="O406" s="130"/>
      <c r="P406" s="130"/>
      <c r="Q406" s="130"/>
      <c r="R406" s="130"/>
      <c r="S406" s="130"/>
      <c r="T406" s="127"/>
      <c r="U406" s="127"/>
      <c r="V406" s="127"/>
      <c r="W406" s="127"/>
      <c r="X406" s="127"/>
      <c r="Y406" s="127"/>
      <c r="Z406" s="127"/>
      <c r="AA406" s="127"/>
      <c r="AB406" s="127"/>
      <c r="AC406" s="127"/>
      <c r="AD406" s="127"/>
      <c r="AE406" s="127"/>
      <c r="AF406" s="127"/>
      <c r="AG406" s="127"/>
      <c r="AH406" s="127"/>
      <c r="AI406" s="127"/>
      <c r="AJ406" s="127"/>
      <c r="AK406" s="127"/>
      <c r="AL406" s="127"/>
      <c r="AM406" s="127"/>
    </row>
    <row r="407" spans="1:39" ht="15" customHeight="1" x14ac:dyDescent="0.25">
      <c r="A407" s="130"/>
      <c r="B407" s="130"/>
      <c r="C407" s="130"/>
      <c r="D407" s="130"/>
      <c r="E407" s="130"/>
      <c r="F407" s="130"/>
      <c r="G407" s="130"/>
      <c r="H407" s="130"/>
      <c r="I407" s="130"/>
      <c r="J407" s="130"/>
      <c r="K407" s="130"/>
      <c r="L407" s="130"/>
      <c r="M407" s="130"/>
      <c r="N407" s="130"/>
      <c r="O407" s="130"/>
      <c r="P407" s="130"/>
      <c r="Q407" s="130"/>
      <c r="R407" s="130"/>
      <c r="S407" s="130"/>
      <c r="T407" s="127"/>
      <c r="U407" s="127"/>
      <c r="V407" s="127"/>
      <c r="W407" s="127"/>
      <c r="X407" s="127"/>
      <c r="Y407" s="127"/>
      <c r="Z407" s="127"/>
      <c r="AA407" s="127"/>
      <c r="AB407" s="127"/>
      <c r="AC407" s="127"/>
      <c r="AD407" s="127"/>
      <c r="AE407" s="127"/>
      <c r="AF407" s="127"/>
      <c r="AG407" s="127"/>
      <c r="AH407" s="127"/>
      <c r="AI407" s="127"/>
      <c r="AJ407" s="127"/>
      <c r="AK407" s="127"/>
      <c r="AL407" s="127"/>
      <c r="AM407" s="127"/>
    </row>
    <row r="408" spans="1:39" ht="15" customHeight="1" x14ac:dyDescent="0.25">
      <c r="A408" s="130"/>
      <c r="B408" s="130"/>
      <c r="C408" s="130"/>
      <c r="D408" s="130"/>
      <c r="E408" s="130"/>
      <c r="F408" s="130"/>
      <c r="G408" s="130"/>
      <c r="H408" s="130"/>
      <c r="I408" s="130"/>
      <c r="J408" s="130"/>
      <c r="K408" s="130"/>
      <c r="L408" s="130"/>
      <c r="M408" s="130"/>
      <c r="N408" s="130"/>
      <c r="O408" s="130"/>
      <c r="P408" s="130"/>
      <c r="Q408" s="130"/>
      <c r="R408" s="130"/>
      <c r="S408" s="130"/>
      <c r="T408" s="127"/>
      <c r="U408" s="127"/>
      <c r="V408" s="127"/>
      <c r="W408" s="127"/>
      <c r="X408" s="127"/>
      <c r="Y408" s="127"/>
      <c r="Z408" s="127"/>
      <c r="AA408" s="127"/>
      <c r="AB408" s="127"/>
      <c r="AC408" s="127"/>
      <c r="AD408" s="127"/>
      <c r="AE408" s="127"/>
      <c r="AF408" s="127"/>
      <c r="AG408" s="127"/>
      <c r="AH408" s="127"/>
      <c r="AI408" s="127"/>
      <c r="AJ408" s="127"/>
      <c r="AK408" s="127"/>
      <c r="AL408" s="127"/>
      <c r="AM408" s="127"/>
    </row>
    <row r="409" spans="1:39" ht="15" customHeight="1" x14ac:dyDescent="0.25">
      <c r="A409" s="130"/>
      <c r="B409" s="130"/>
      <c r="C409" s="130"/>
      <c r="D409" s="130"/>
      <c r="E409" s="130"/>
      <c r="F409" s="130"/>
      <c r="G409" s="130"/>
      <c r="H409" s="130"/>
      <c r="I409" s="130"/>
      <c r="J409" s="130"/>
      <c r="K409" s="130"/>
      <c r="L409" s="130"/>
      <c r="M409" s="130"/>
      <c r="N409" s="130"/>
      <c r="O409" s="130"/>
      <c r="P409" s="130"/>
      <c r="Q409" s="130"/>
      <c r="R409" s="130"/>
      <c r="S409" s="130"/>
      <c r="T409" s="127"/>
      <c r="U409" s="127"/>
      <c r="V409" s="127"/>
      <c r="W409" s="127"/>
      <c r="X409" s="127"/>
      <c r="Y409" s="127"/>
      <c r="Z409" s="127"/>
      <c r="AA409" s="127"/>
      <c r="AB409" s="127"/>
      <c r="AC409" s="127"/>
      <c r="AD409" s="127"/>
      <c r="AE409" s="127"/>
      <c r="AF409" s="127"/>
      <c r="AG409" s="127"/>
      <c r="AH409" s="127"/>
      <c r="AI409" s="127"/>
      <c r="AJ409" s="127"/>
      <c r="AK409" s="127"/>
      <c r="AL409" s="127"/>
      <c r="AM409" s="127"/>
    </row>
    <row r="410" spans="1:39" ht="15" customHeight="1" x14ac:dyDescent="0.25">
      <c r="A410" s="130"/>
      <c r="B410" s="130"/>
      <c r="C410" s="130"/>
      <c r="D410" s="130"/>
      <c r="E410" s="130"/>
      <c r="F410" s="130"/>
      <c r="G410" s="130"/>
      <c r="H410" s="130"/>
      <c r="I410" s="130"/>
      <c r="J410" s="130"/>
      <c r="K410" s="130"/>
      <c r="L410" s="130"/>
      <c r="M410" s="130"/>
      <c r="N410" s="130"/>
      <c r="O410" s="130"/>
      <c r="P410" s="130"/>
      <c r="Q410" s="130"/>
      <c r="R410" s="130"/>
      <c r="S410" s="130"/>
      <c r="T410" s="127"/>
      <c r="U410" s="127"/>
      <c r="V410" s="127"/>
      <c r="W410" s="127"/>
      <c r="X410" s="127"/>
      <c r="Y410" s="127"/>
      <c r="Z410" s="127"/>
      <c r="AA410" s="127"/>
      <c r="AB410" s="127"/>
      <c r="AC410" s="127"/>
      <c r="AD410" s="127"/>
      <c r="AE410" s="127"/>
      <c r="AF410" s="127"/>
      <c r="AG410" s="127"/>
      <c r="AH410" s="127"/>
      <c r="AI410" s="127"/>
      <c r="AJ410" s="127"/>
      <c r="AK410" s="127"/>
      <c r="AL410" s="127"/>
      <c r="AM410" s="127"/>
    </row>
    <row r="411" spans="1:39" ht="15" customHeight="1" x14ac:dyDescent="0.25">
      <c r="A411" s="130"/>
      <c r="B411" s="130"/>
      <c r="C411" s="130"/>
      <c r="D411" s="130"/>
      <c r="E411" s="130"/>
      <c r="F411" s="130"/>
      <c r="G411" s="130"/>
      <c r="H411" s="130"/>
      <c r="I411" s="130"/>
      <c r="J411" s="130"/>
      <c r="K411" s="130"/>
      <c r="L411" s="130"/>
      <c r="M411" s="130"/>
      <c r="N411" s="130"/>
      <c r="O411" s="130"/>
      <c r="P411" s="130"/>
      <c r="Q411" s="130"/>
      <c r="R411" s="130"/>
      <c r="S411" s="130"/>
      <c r="T411" s="127"/>
      <c r="U411" s="127"/>
      <c r="V411" s="127"/>
      <c r="W411" s="127"/>
      <c r="X411" s="127"/>
      <c r="Y411" s="127"/>
      <c r="Z411" s="127"/>
      <c r="AA411" s="127"/>
      <c r="AB411" s="127"/>
      <c r="AC411" s="127"/>
      <c r="AD411" s="127"/>
      <c r="AE411" s="127"/>
      <c r="AF411" s="127"/>
      <c r="AG411" s="127"/>
      <c r="AH411" s="127"/>
      <c r="AI411" s="127"/>
      <c r="AJ411" s="127"/>
      <c r="AK411" s="127"/>
      <c r="AL411" s="127"/>
      <c r="AM411" s="127"/>
    </row>
    <row r="412" spans="1:39" ht="15" customHeight="1" x14ac:dyDescent="0.25">
      <c r="A412" s="130"/>
      <c r="B412" s="130"/>
      <c r="C412" s="130"/>
      <c r="D412" s="130"/>
      <c r="E412" s="130"/>
      <c r="F412" s="130"/>
      <c r="G412" s="130"/>
      <c r="H412" s="130"/>
      <c r="I412" s="130"/>
      <c r="J412" s="130"/>
      <c r="K412" s="130"/>
      <c r="L412" s="130"/>
      <c r="M412" s="130"/>
      <c r="N412" s="130"/>
      <c r="O412" s="130"/>
      <c r="P412" s="130"/>
      <c r="Q412" s="130"/>
      <c r="R412" s="130"/>
      <c r="S412" s="130"/>
      <c r="T412" s="127"/>
      <c r="U412" s="127"/>
      <c r="V412" s="127"/>
      <c r="W412" s="127"/>
      <c r="X412" s="127"/>
      <c r="Y412" s="127"/>
      <c r="Z412" s="127"/>
      <c r="AA412" s="127"/>
      <c r="AB412" s="127"/>
      <c r="AC412" s="127"/>
      <c r="AD412" s="127"/>
      <c r="AE412" s="127"/>
      <c r="AF412" s="127"/>
      <c r="AG412" s="127"/>
      <c r="AH412" s="127"/>
      <c r="AI412" s="127"/>
      <c r="AJ412" s="127"/>
      <c r="AK412" s="127"/>
      <c r="AL412" s="127"/>
      <c r="AM412" s="127"/>
    </row>
    <row r="413" spans="1:39" ht="15" customHeight="1" x14ac:dyDescent="0.25">
      <c r="A413" s="130"/>
      <c r="B413" s="130"/>
      <c r="C413" s="130"/>
      <c r="D413" s="130"/>
      <c r="E413" s="130"/>
      <c r="F413" s="130"/>
      <c r="G413" s="130"/>
      <c r="H413" s="130"/>
      <c r="I413" s="130"/>
      <c r="J413" s="130"/>
      <c r="K413" s="130"/>
      <c r="L413" s="130"/>
      <c r="M413" s="130"/>
      <c r="N413" s="130"/>
      <c r="O413" s="130"/>
      <c r="P413" s="130"/>
      <c r="Q413" s="130"/>
      <c r="R413" s="130"/>
      <c r="S413" s="130"/>
      <c r="T413" s="127"/>
      <c r="U413" s="127"/>
      <c r="V413" s="127"/>
      <c r="W413" s="127"/>
      <c r="X413" s="127"/>
      <c r="Y413" s="127"/>
      <c r="Z413" s="127"/>
      <c r="AA413" s="127"/>
      <c r="AB413" s="127"/>
      <c r="AC413" s="127"/>
      <c r="AD413" s="127"/>
      <c r="AE413" s="127"/>
      <c r="AF413" s="127"/>
      <c r="AG413" s="127"/>
      <c r="AH413" s="127"/>
      <c r="AI413" s="127"/>
      <c r="AJ413" s="127"/>
      <c r="AK413" s="127"/>
      <c r="AL413" s="127"/>
      <c r="AM413" s="127"/>
    </row>
    <row r="414" spans="1:39" ht="15" customHeight="1" x14ac:dyDescent="0.25">
      <c r="A414" s="130"/>
      <c r="B414" s="130"/>
      <c r="C414" s="130"/>
      <c r="D414" s="130"/>
      <c r="E414" s="130"/>
      <c r="F414" s="130"/>
      <c r="G414" s="130"/>
      <c r="H414" s="130"/>
      <c r="I414" s="130"/>
      <c r="J414" s="130"/>
      <c r="K414" s="130"/>
      <c r="L414" s="130"/>
      <c r="M414" s="130"/>
      <c r="N414" s="130"/>
      <c r="O414" s="130"/>
      <c r="P414" s="130"/>
      <c r="Q414" s="130"/>
      <c r="R414" s="130"/>
      <c r="S414" s="130"/>
      <c r="T414" s="127"/>
      <c r="U414" s="127"/>
      <c r="V414" s="127"/>
      <c r="W414" s="127"/>
      <c r="X414" s="127"/>
      <c r="Y414" s="127"/>
      <c r="Z414" s="127"/>
      <c r="AA414" s="127"/>
      <c r="AB414" s="127"/>
      <c r="AC414" s="127"/>
      <c r="AD414" s="127"/>
      <c r="AE414" s="127"/>
      <c r="AF414" s="127"/>
      <c r="AG414" s="127"/>
      <c r="AH414" s="127"/>
      <c r="AI414" s="127"/>
      <c r="AJ414" s="127"/>
      <c r="AK414" s="127"/>
      <c r="AL414" s="127"/>
      <c r="AM414" s="127"/>
    </row>
    <row r="415" spans="1:39" ht="15" customHeight="1" x14ac:dyDescent="0.25">
      <c r="A415" s="130"/>
      <c r="B415" s="130"/>
      <c r="C415" s="130"/>
      <c r="D415" s="130"/>
      <c r="E415" s="130"/>
      <c r="F415" s="130"/>
      <c r="G415" s="130"/>
      <c r="H415" s="130"/>
      <c r="I415" s="130"/>
      <c r="J415" s="130"/>
      <c r="K415" s="130"/>
      <c r="L415" s="130"/>
      <c r="M415" s="130"/>
      <c r="N415" s="130"/>
      <c r="O415" s="130"/>
      <c r="P415" s="130"/>
      <c r="Q415" s="130"/>
      <c r="R415" s="130"/>
      <c r="S415" s="130"/>
      <c r="T415" s="127"/>
      <c r="U415" s="127"/>
      <c r="V415" s="127"/>
      <c r="W415" s="127"/>
      <c r="X415" s="127"/>
      <c r="Y415" s="127"/>
      <c r="Z415" s="127"/>
      <c r="AA415" s="127"/>
      <c r="AB415" s="127"/>
      <c r="AC415" s="127"/>
      <c r="AD415" s="127"/>
      <c r="AE415" s="127"/>
      <c r="AF415" s="127"/>
      <c r="AG415" s="127"/>
      <c r="AH415" s="127"/>
      <c r="AI415" s="127"/>
      <c r="AJ415" s="127"/>
      <c r="AK415" s="127"/>
      <c r="AL415" s="127"/>
      <c r="AM415" s="127"/>
    </row>
    <row r="416" spans="1:39" ht="15" customHeight="1" x14ac:dyDescent="0.25">
      <c r="A416" s="130"/>
      <c r="B416" s="130"/>
      <c r="C416" s="130"/>
      <c r="D416" s="130"/>
      <c r="E416" s="130"/>
      <c r="F416" s="130"/>
      <c r="G416" s="130"/>
      <c r="H416" s="130"/>
      <c r="I416" s="130"/>
      <c r="J416" s="130"/>
      <c r="K416" s="130"/>
      <c r="L416" s="130"/>
      <c r="M416" s="130"/>
      <c r="N416" s="130"/>
      <c r="O416" s="130"/>
      <c r="P416" s="130"/>
      <c r="Q416" s="130"/>
      <c r="R416" s="130"/>
      <c r="S416" s="130"/>
      <c r="T416" s="127"/>
      <c r="U416" s="127"/>
      <c r="V416" s="127"/>
      <c r="W416" s="127"/>
      <c r="X416" s="127"/>
      <c r="Y416" s="127"/>
      <c r="Z416" s="127"/>
      <c r="AA416" s="127"/>
      <c r="AB416" s="127"/>
      <c r="AC416" s="127"/>
      <c r="AD416" s="127"/>
      <c r="AE416" s="127"/>
      <c r="AF416" s="127"/>
      <c r="AG416" s="127"/>
      <c r="AH416" s="127"/>
      <c r="AI416" s="127"/>
      <c r="AJ416" s="127"/>
      <c r="AK416" s="127"/>
      <c r="AL416" s="127"/>
      <c r="AM416" s="127"/>
    </row>
    <row r="417" spans="1:39" ht="15" customHeight="1" x14ac:dyDescent="0.25">
      <c r="A417" s="130"/>
      <c r="B417" s="130"/>
      <c r="C417" s="130"/>
      <c r="D417" s="130"/>
      <c r="E417" s="130"/>
      <c r="F417" s="130"/>
      <c r="G417" s="130"/>
      <c r="H417" s="130"/>
      <c r="I417" s="130"/>
      <c r="J417" s="130"/>
      <c r="K417" s="130"/>
      <c r="L417" s="130"/>
      <c r="M417" s="130"/>
      <c r="N417" s="130"/>
      <c r="O417" s="130"/>
      <c r="P417" s="130"/>
      <c r="Q417" s="130"/>
      <c r="R417" s="130"/>
      <c r="S417" s="130"/>
      <c r="T417" s="127"/>
      <c r="U417" s="127"/>
      <c r="V417" s="127"/>
      <c r="W417" s="127"/>
      <c r="X417" s="127"/>
      <c r="Y417" s="127"/>
      <c r="Z417" s="127"/>
      <c r="AA417" s="127"/>
      <c r="AB417" s="127"/>
      <c r="AC417" s="127"/>
      <c r="AD417" s="127"/>
      <c r="AE417" s="127"/>
      <c r="AF417" s="127"/>
      <c r="AG417" s="127"/>
      <c r="AH417" s="127"/>
      <c r="AI417" s="127"/>
      <c r="AJ417" s="127"/>
      <c r="AK417" s="127"/>
      <c r="AL417" s="127"/>
      <c r="AM417" s="127"/>
    </row>
    <row r="418" spans="1:39" ht="15" customHeight="1" x14ac:dyDescent="0.25">
      <c r="A418" s="130"/>
      <c r="B418" s="130"/>
      <c r="C418" s="130"/>
      <c r="D418" s="130"/>
      <c r="E418" s="130"/>
      <c r="F418" s="130"/>
      <c r="G418" s="130"/>
      <c r="H418" s="130"/>
      <c r="I418" s="130"/>
      <c r="J418" s="130"/>
      <c r="K418" s="130"/>
      <c r="L418" s="130"/>
      <c r="M418" s="130"/>
      <c r="N418" s="130"/>
      <c r="O418" s="130"/>
      <c r="P418" s="130"/>
      <c r="Q418" s="130"/>
      <c r="R418" s="130"/>
      <c r="S418" s="130"/>
      <c r="T418" s="127"/>
      <c r="U418" s="127"/>
      <c r="V418" s="127"/>
      <c r="W418" s="127"/>
      <c r="X418" s="127"/>
      <c r="Y418" s="127"/>
      <c r="Z418" s="127"/>
      <c r="AA418" s="127"/>
      <c r="AB418" s="127"/>
      <c r="AC418" s="127"/>
      <c r="AD418" s="127"/>
      <c r="AE418" s="127"/>
      <c r="AF418" s="127"/>
      <c r="AG418" s="127"/>
      <c r="AH418" s="127"/>
      <c r="AI418" s="127"/>
      <c r="AJ418" s="127"/>
      <c r="AK418" s="127"/>
      <c r="AL418" s="127"/>
      <c r="AM418" s="127"/>
    </row>
    <row r="419" spans="1:39" ht="15" customHeight="1" x14ac:dyDescent="0.25">
      <c r="A419" s="130"/>
      <c r="B419" s="130"/>
      <c r="C419" s="130"/>
      <c r="D419" s="130"/>
      <c r="E419" s="130"/>
      <c r="F419" s="130"/>
      <c r="G419" s="130"/>
      <c r="H419" s="130"/>
      <c r="I419" s="130"/>
      <c r="J419" s="130"/>
      <c r="K419" s="130"/>
      <c r="L419" s="130"/>
      <c r="M419" s="130"/>
      <c r="N419" s="130"/>
      <c r="O419" s="130"/>
      <c r="P419" s="130"/>
      <c r="Q419" s="130"/>
      <c r="R419" s="130"/>
      <c r="S419" s="130"/>
      <c r="T419" s="127"/>
      <c r="U419" s="127"/>
      <c r="V419" s="127"/>
      <c r="W419" s="127"/>
      <c r="X419" s="127"/>
      <c r="Y419" s="127"/>
      <c r="Z419" s="127"/>
      <c r="AA419" s="127"/>
      <c r="AB419" s="127"/>
      <c r="AC419" s="127"/>
      <c r="AD419" s="127"/>
      <c r="AE419" s="127"/>
      <c r="AF419" s="127"/>
      <c r="AG419" s="127"/>
      <c r="AH419" s="127"/>
      <c r="AI419" s="127"/>
      <c r="AJ419" s="127"/>
      <c r="AK419" s="127"/>
      <c r="AL419" s="127"/>
      <c r="AM419" s="127"/>
    </row>
    <row r="420" spans="1:39" ht="15" customHeight="1" x14ac:dyDescent="0.25">
      <c r="A420" s="130"/>
      <c r="B420" s="130"/>
      <c r="C420" s="130"/>
      <c r="D420" s="130"/>
      <c r="E420" s="130"/>
      <c r="F420" s="130"/>
      <c r="G420" s="130"/>
      <c r="H420" s="130"/>
      <c r="I420" s="130"/>
      <c r="J420" s="130"/>
      <c r="K420" s="130"/>
      <c r="L420" s="130"/>
      <c r="M420" s="130"/>
      <c r="N420" s="130"/>
      <c r="O420" s="130"/>
      <c r="P420" s="130"/>
      <c r="Q420" s="130"/>
      <c r="R420" s="130"/>
      <c r="S420" s="130"/>
      <c r="T420" s="127"/>
      <c r="U420" s="127"/>
      <c r="V420" s="127"/>
      <c r="W420" s="127"/>
      <c r="X420" s="127"/>
      <c r="Y420" s="127"/>
      <c r="Z420" s="127"/>
      <c r="AA420" s="127"/>
      <c r="AB420" s="127"/>
      <c r="AC420" s="127"/>
      <c r="AD420" s="127"/>
      <c r="AE420" s="127"/>
      <c r="AF420" s="127"/>
      <c r="AG420" s="127"/>
      <c r="AH420" s="127"/>
      <c r="AI420" s="127"/>
      <c r="AJ420" s="127"/>
      <c r="AK420" s="127"/>
      <c r="AL420" s="127"/>
      <c r="AM420" s="127"/>
    </row>
    <row r="421" spans="1:39" ht="15" customHeight="1" x14ac:dyDescent="0.25">
      <c r="A421" s="130"/>
      <c r="B421" s="130"/>
      <c r="C421" s="130"/>
      <c r="D421" s="130"/>
      <c r="E421" s="130"/>
      <c r="F421" s="130"/>
      <c r="G421" s="130"/>
      <c r="H421" s="130"/>
      <c r="I421" s="130"/>
      <c r="J421" s="130"/>
      <c r="K421" s="130"/>
      <c r="L421" s="130"/>
      <c r="M421" s="130"/>
      <c r="N421" s="130"/>
      <c r="O421" s="130"/>
      <c r="P421" s="130"/>
      <c r="Q421" s="130"/>
      <c r="R421" s="130"/>
      <c r="S421" s="130"/>
      <c r="T421" s="127"/>
      <c r="U421" s="127"/>
      <c r="V421" s="127"/>
      <c r="W421" s="127"/>
      <c r="X421" s="127"/>
      <c r="Y421" s="127"/>
      <c r="Z421" s="127"/>
      <c r="AA421" s="127"/>
      <c r="AB421" s="127"/>
      <c r="AC421" s="127"/>
      <c r="AD421" s="127"/>
      <c r="AE421" s="127"/>
      <c r="AF421" s="127"/>
      <c r="AG421" s="127"/>
      <c r="AH421" s="127"/>
      <c r="AI421" s="127"/>
      <c r="AJ421" s="127"/>
      <c r="AK421" s="127"/>
      <c r="AL421" s="127"/>
      <c r="AM421" s="127"/>
    </row>
    <row r="422" spans="1:39" ht="15" customHeight="1" x14ac:dyDescent="0.25">
      <c r="A422" s="130"/>
      <c r="B422" s="130"/>
      <c r="C422" s="130"/>
      <c r="D422" s="130"/>
      <c r="E422" s="130"/>
      <c r="F422" s="130"/>
      <c r="G422" s="130"/>
      <c r="H422" s="130"/>
      <c r="I422" s="130"/>
      <c r="J422" s="130"/>
      <c r="K422" s="130"/>
      <c r="L422" s="130"/>
      <c r="M422" s="130"/>
      <c r="N422" s="130"/>
      <c r="O422" s="130"/>
      <c r="P422" s="130"/>
      <c r="Q422" s="130"/>
      <c r="R422" s="130"/>
      <c r="S422" s="130"/>
      <c r="T422" s="127"/>
      <c r="U422" s="127"/>
      <c r="V422" s="127"/>
      <c r="W422" s="127"/>
      <c r="X422" s="127"/>
      <c r="Y422" s="127"/>
      <c r="Z422" s="127"/>
      <c r="AA422" s="127"/>
      <c r="AB422" s="127"/>
      <c r="AC422" s="127"/>
      <c r="AD422" s="127"/>
      <c r="AE422" s="127"/>
      <c r="AF422" s="127"/>
      <c r="AG422" s="127"/>
      <c r="AH422" s="127"/>
      <c r="AI422" s="127"/>
      <c r="AJ422" s="127"/>
      <c r="AK422" s="127"/>
      <c r="AL422" s="127"/>
      <c r="AM422" s="127"/>
    </row>
    <row r="423" spans="1:39" ht="15" customHeight="1" x14ac:dyDescent="0.25">
      <c r="A423" s="130"/>
      <c r="B423" s="130"/>
      <c r="C423" s="130"/>
      <c r="D423" s="130"/>
      <c r="E423" s="130"/>
      <c r="F423" s="130"/>
      <c r="G423" s="130"/>
      <c r="H423" s="130"/>
      <c r="I423" s="130"/>
      <c r="J423" s="130"/>
      <c r="K423" s="130"/>
      <c r="L423" s="130"/>
      <c r="M423" s="130"/>
      <c r="N423" s="130"/>
      <c r="O423" s="130"/>
      <c r="P423" s="130"/>
      <c r="Q423" s="130"/>
      <c r="R423" s="130"/>
      <c r="S423" s="130"/>
      <c r="T423" s="127"/>
      <c r="U423" s="127"/>
      <c r="V423" s="127"/>
      <c r="W423" s="127"/>
      <c r="X423" s="127"/>
      <c r="Y423" s="127"/>
      <c r="Z423" s="127"/>
      <c r="AA423" s="127"/>
      <c r="AB423" s="127"/>
      <c r="AC423" s="127"/>
      <c r="AD423" s="127"/>
      <c r="AE423" s="127"/>
      <c r="AF423" s="127"/>
      <c r="AG423" s="127"/>
      <c r="AH423" s="127"/>
      <c r="AI423" s="127"/>
      <c r="AJ423" s="127"/>
      <c r="AK423" s="127"/>
      <c r="AL423" s="127"/>
      <c r="AM423" s="127"/>
    </row>
    <row r="424" spans="1:39" ht="15" customHeight="1" x14ac:dyDescent="0.25">
      <c r="A424" s="130"/>
      <c r="B424" s="130"/>
      <c r="C424" s="130"/>
      <c r="D424" s="130"/>
      <c r="E424" s="130"/>
      <c r="F424" s="130"/>
      <c r="G424" s="130"/>
      <c r="H424" s="130"/>
      <c r="I424" s="130"/>
      <c r="J424" s="130"/>
      <c r="K424" s="130"/>
      <c r="L424" s="130"/>
      <c r="M424" s="130"/>
      <c r="N424" s="130"/>
      <c r="O424" s="130"/>
      <c r="P424" s="130"/>
      <c r="Q424" s="130"/>
      <c r="R424" s="130"/>
      <c r="S424" s="130"/>
      <c r="T424" s="127"/>
      <c r="U424" s="127"/>
      <c r="V424" s="127"/>
      <c r="W424" s="127"/>
      <c r="X424" s="127"/>
      <c r="Y424" s="127"/>
      <c r="Z424" s="127"/>
      <c r="AA424" s="127"/>
      <c r="AB424" s="127"/>
      <c r="AC424" s="127"/>
      <c r="AD424" s="127"/>
      <c r="AE424" s="127"/>
      <c r="AF424" s="127"/>
      <c r="AG424" s="127"/>
      <c r="AH424" s="127"/>
      <c r="AI424" s="127"/>
      <c r="AJ424" s="127"/>
      <c r="AK424" s="127"/>
      <c r="AL424" s="127"/>
      <c r="AM424" s="127"/>
    </row>
    <row r="425" spans="1:39" ht="15" customHeight="1" x14ac:dyDescent="0.25">
      <c r="A425" s="130"/>
      <c r="B425" s="130"/>
      <c r="C425" s="130"/>
      <c r="D425" s="130"/>
      <c r="E425" s="130"/>
      <c r="F425" s="130"/>
      <c r="G425" s="130"/>
      <c r="H425" s="130"/>
      <c r="I425" s="130"/>
      <c r="J425" s="130"/>
      <c r="K425" s="130"/>
      <c r="L425" s="130"/>
      <c r="M425" s="130"/>
      <c r="N425" s="130"/>
      <c r="O425" s="130"/>
      <c r="P425" s="130"/>
      <c r="Q425" s="130"/>
      <c r="R425" s="130"/>
      <c r="S425" s="130"/>
      <c r="T425" s="127"/>
      <c r="U425" s="127"/>
      <c r="V425" s="127"/>
      <c r="W425" s="127"/>
      <c r="X425" s="127"/>
      <c r="Y425" s="127"/>
      <c r="Z425" s="127"/>
      <c r="AA425" s="127"/>
      <c r="AB425" s="127"/>
      <c r="AC425" s="127"/>
      <c r="AD425" s="127"/>
      <c r="AE425" s="127"/>
      <c r="AF425" s="127"/>
      <c r="AG425" s="127"/>
      <c r="AH425" s="127"/>
      <c r="AI425" s="127"/>
      <c r="AJ425" s="127"/>
      <c r="AK425" s="127"/>
      <c r="AL425" s="127"/>
      <c r="AM425" s="127"/>
    </row>
    <row r="426" spans="1:39" ht="15" customHeight="1" x14ac:dyDescent="0.25">
      <c r="A426" s="130"/>
      <c r="B426" s="130"/>
      <c r="C426" s="130"/>
      <c r="D426" s="130"/>
      <c r="E426" s="130"/>
      <c r="F426" s="130"/>
      <c r="G426" s="130"/>
      <c r="H426" s="130"/>
      <c r="I426" s="130"/>
      <c r="J426" s="130"/>
      <c r="K426" s="130"/>
      <c r="L426" s="130"/>
      <c r="M426" s="130"/>
      <c r="N426" s="130"/>
      <c r="O426" s="130"/>
      <c r="P426" s="130"/>
      <c r="Q426" s="130"/>
      <c r="R426" s="130"/>
      <c r="S426" s="130"/>
      <c r="T426" s="127"/>
      <c r="U426" s="127"/>
      <c r="V426" s="127"/>
      <c r="W426" s="127"/>
      <c r="X426" s="127"/>
      <c r="Y426" s="127"/>
      <c r="Z426" s="127"/>
      <c r="AA426" s="127"/>
      <c r="AB426" s="127"/>
      <c r="AC426" s="127"/>
      <c r="AD426" s="127"/>
      <c r="AE426" s="127"/>
      <c r="AF426" s="127"/>
      <c r="AG426" s="127"/>
      <c r="AH426" s="127"/>
      <c r="AI426" s="127"/>
      <c r="AJ426" s="127"/>
      <c r="AK426" s="127"/>
      <c r="AL426" s="127"/>
      <c r="AM426" s="127"/>
    </row>
    <row r="427" spans="1:39" ht="15" customHeight="1" x14ac:dyDescent="0.25">
      <c r="A427" s="130"/>
      <c r="B427" s="130"/>
      <c r="C427" s="130"/>
      <c r="D427" s="130"/>
      <c r="E427" s="130"/>
      <c r="F427" s="130"/>
      <c r="G427" s="130"/>
      <c r="H427" s="130"/>
      <c r="I427" s="130"/>
      <c r="J427" s="130"/>
      <c r="K427" s="130"/>
      <c r="L427" s="130"/>
      <c r="M427" s="130"/>
      <c r="N427" s="130"/>
      <c r="O427" s="130"/>
      <c r="P427" s="130"/>
      <c r="Q427" s="130"/>
      <c r="R427" s="130"/>
      <c r="S427" s="130"/>
      <c r="T427" s="127"/>
      <c r="U427" s="127"/>
      <c r="V427" s="127"/>
      <c r="W427" s="127"/>
      <c r="X427" s="127"/>
      <c r="Y427" s="127"/>
      <c r="Z427" s="127"/>
      <c r="AA427" s="127"/>
      <c r="AB427" s="127"/>
      <c r="AC427" s="127"/>
      <c r="AD427" s="127"/>
      <c r="AE427" s="127"/>
      <c r="AF427" s="127"/>
      <c r="AG427" s="127"/>
      <c r="AH427" s="127"/>
      <c r="AI427" s="127"/>
      <c r="AJ427" s="127"/>
      <c r="AK427" s="127"/>
      <c r="AL427" s="127"/>
      <c r="AM427" s="127"/>
    </row>
    <row r="428" spans="1:39" ht="15" customHeight="1" x14ac:dyDescent="0.25">
      <c r="A428" s="130"/>
      <c r="B428" s="130"/>
      <c r="C428" s="130"/>
      <c r="D428" s="130"/>
      <c r="E428" s="130"/>
      <c r="F428" s="130"/>
      <c r="G428" s="130"/>
      <c r="H428" s="130"/>
      <c r="I428" s="130"/>
      <c r="J428" s="130"/>
      <c r="K428" s="130"/>
      <c r="L428" s="130"/>
      <c r="M428" s="130"/>
      <c r="N428" s="130"/>
      <c r="O428" s="130"/>
      <c r="P428" s="130"/>
      <c r="Q428" s="130"/>
      <c r="R428" s="130"/>
      <c r="S428" s="130"/>
      <c r="T428" s="127"/>
      <c r="U428" s="127"/>
      <c r="V428" s="127"/>
      <c r="W428" s="127"/>
      <c r="X428" s="127"/>
      <c r="Y428" s="127"/>
      <c r="Z428" s="127"/>
      <c r="AA428" s="127"/>
      <c r="AB428" s="127"/>
      <c r="AC428" s="127"/>
      <c r="AD428" s="127"/>
      <c r="AE428" s="127"/>
      <c r="AF428" s="127"/>
      <c r="AG428" s="127"/>
      <c r="AH428" s="127"/>
      <c r="AI428" s="127"/>
      <c r="AJ428" s="127"/>
      <c r="AK428" s="127"/>
      <c r="AL428" s="127"/>
      <c r="AM428" s="127"/>
    </row>
    <row r="429" spans="1:39" ht="15" customHeight="1" x14ac:dyDescent="0.25">
      <c r="A429" s="130"/>
      <c r="B429" s="130"/>
      <c r="C429" s="130"/>
      <c r="D429" s="130"/>
      <c r="E429" s="130"/>
      <c r="F429" s="130"/>
      <c r="G429" s="130"/>
      <c r="H429" s="130"/>
      <c r="I429" s="130"/>
      <c r="J429" s="130"/>
      <c r="K429" s="130"/>
      <c r="L429" s="130"/>
      <c r="M429" s="130"/>
      <c r="N429" s="130"/>
      <c r="O429" s="130"/>
      <c r="P429" s="130"/>
      <c r="Q429" s="130"/>
      <c r="R429" s="130"/>
      <c r="S429" s="130"/>
      <c r="T429" s="127"/>
      <c r="U429" s="127"/>
      <c r="V429" s="127"/>
      <c r="W429" s="127"/>
      <c r="X429" s="127"/>
      <c r="Y429" s="127"/>
      <c r="Z429" s="127"/>
      <c r="AA429" s="127"/>
      <c r="AB429" s="127"/>
      <c r="AC429" s="127"/>
      <c r="AD429" s="127"/>
      <c r="AE429" s="127"/>
      <c r="AF429" s="127"/>
      <c r="AG429" s="127"/>
      <c r="AH429" s="127"/>
      <c r="AI429" s="127"/>
      <c r="AJ429" s="127"/>
      <c r="AK429" s="127"/>
      <c r="AL429" s="127"/>
      <c r="AM429" s="127"/>
    </row>
    <row r="430" spans="1:39" ht="15" customHeight="1" x14ac:dyDescent="0.25">
      <c r="A430" s="130"/>
      <c r="B430" s="130"/>
      <c r="C430" s="130"/>
      <c r="D430" s="130"/>
      <c r="E430" s="130"/>
      <c r="F430" s="130"/>
      <c r="G430" s="130"/>
      <c r="H430" s="130"/>
      <c r="I430" s="130"/>
      <c r="J430" s="130"/>
      <c r="K430" s="130"/>
      <c r="L430" s="130"/>
      <c r="M430" s="130"/>
      <c r="N430" s="130"/>
      <c r="O430" s="130"/>
      <c r="P430" s="130"/>
      <c r="Q430" s="130"/>
      <c r="R430" s="130"/>
      <c r="S430" s="130"/>
      <c r="T430" s="127"/>
      <c r="U430" s="127"/>
      <c r="V430" s="127"/>
      <c r="W430" s="127"/>
      <c r="X430" s="127"/>
      <c r="Y430" s="127"/>
      <c r="Z430" s="127"/>
      <c r="AA430" s="127"/>
      <c r="AB430" s="127"/>
      <c r="AC430" s="127"/>
      <c r="AD430" s="127"/>
      <c r="AE430" s="127"/>
      <c r="AF430" s="127"/>
      <c r="AG430" s="127"/>
      <c r="AH430" s="127"/>
      <c r="AI430" s="127"/>
      <c r="AJ430" s="127"/>
      <c r="AK430" s="127"/>
      <c r="AL430" s="127"/>
      <c r="AM430" s="127"/>
    </row>
    <row r="431" spans="1:39" ht="15" customHeight="1" x14ac:dyDescent="0.25">
      <c r="A431" s="130"/>
      <c r="B431" s="130"/>
      <c r="C431" s="130"/>
      <c r="D431" s="130"/>
      <c r="E431" s="130"/>
      <c r="F431" s="130"/>
      <c r="G431" s="130"/>
      <c r="H431" s="130"/>
      <c r="I431" s="130"/>
      <c r="J431" s="130"/>
      <c r="K431" s="130"/>
      <c r="L431" s="130"/>
      <c r="M431" s="130"/>
      <c r="N431" s="130"/>
      <c r="O431" s="130"/>
      <c r="P431" s="130"/>
      <c r="Q431" s="130"/>
      <c r="R431" s="130"/>
      <c r="S431" s="130"/>
      <c r="T431" s="127"/>
      <c r="U431" s="127"/>
      <c r="V431" s="127"/>
      <c r="W431" s="127"/>
      <c r="X431" s="127"/>
      <c r="Y431" s="127"/>
      <c r="Z431" s="127"/>
      <c r="AA431" s="127"/>
      <c r="AB431" s="127"/>
      <c r="AC431" s="127"/>
      <c r="AD431" s="127"/>
      <c r="AE431" s="127"/>
      <c r="AF431" s="127"/>
      <c r="AG431" s="127"/>
      <c r="AH431" s="127"/>
      <c r="AI431" s="127"/>
      <c r="AJ431" s="127"/>
      <c r="AK431" s="127"/>
      <c r="AL431" s="127"/>
      <c r="AM431" s="127"/>
    </row>
    <row r="432" spans="1:39" ht="15" customHeight="1" x14ac:dyDescent="0.25">
      <c r="A432" s="130"/>
      <c r="B432" s="130"/>
      <c r="C432" s="130"/>
      <c r="D432" s="130"/>
      <c r="E432" s="130"/>
      <c r="F432" s="130"/>
      <c r="G432" s="130"/>
      <c r="H432" s="130"/>
      <c r="I432" s="130"/>
      <c r="J432" s="130"/>
      <c r="K432" s="130"/>
      <c r="L432" s="130"/>
      <c r="M432" s="130"/>
      <c r="N432" s="130"/>
      <c r="O432" s="130"/>
      <c r="P432" s="130"/>
      <c r="Q432" s="130"/>
      <c r="R432" s="130"/>
      <c r="S432" s="130"/>
      <c r="T432" s="127"/>
      <c r="U432" s="127"/>
      <c r="V432" s="127"/>
      <c r="W432" s="127"/>
      <c r="X432" s="127"/>
      <c r="Y432" s="127"/>
      <c r="Z432" s="127"/>
      <c r="AA432" s="127"/>
      <c r="AB432" s="127"/>
      <c r="AC432" s="127"/>
      <c r="AD432" s="127"/>
      <c r="AE432" s="127"/>
      <c r="AF432" s="127"/>
      <c r="AG432" s="127"/>
      <c r="AH432" s="127"/>
      <c r="AI432" s="127"/>
      <c r="AJ432" s="127"/>
      <c r="AK432" s="127"/>
      <c r="AL432" s="127"/>
      <c r="AM432" s="127"/>
    </row>
    <row r="433" spans="1:39" ht="15" customHeight="1" x14ac:dyDescent="0.25">
      <c r="A433" s="130"/>
      <c r="B433" s="130"/>
      <c r="C433" s="130"/>
      <c r="D433" s="130"/>
      <c r="E433" s="130"/>
      <c r="F433" s="130"/>
      <c r="G433" s="130"/>
      <c r="H433" s="130"/>
      <c r="I433" s="130"/>
      <c r="J433" s="130"/>
      <c r="K433" s="130"/>
      <c r="L433" s="130"/>
      <c r="M433" s="130"/>
      <c r="N433" s="130"/>
      <c r="O433" s="130"/>
      <c r="P433" s="130"/>
      <c r="Q433" s="130"/>
      <c r="R433" s="130"/>
      <c r="S433" s="130"/>
      <c r="T433" s="127"/>
      <c r="U433" s="127"/>
      <c r="V433" s="127"/>
      <c r="W433" s="127"/>
      <c r="X433" s="127"/>
      <c r="Y433" s="127"/>
      <c r="Z433" s="127"/>
      <c r="AA433" s="127"/>
      <c r="AB433" s="127"/>
      <c r="AC433" s="127"/>
      <c r="AD433" s="127"/>
      <c r="AE433" s="127"/>
      <c r="AF433" s="127"/>
      <c r="AG433" s="127"/>
      <c r="AH433" s="127"/>
      <c r="AI433" s="127"/>
      <c r="AJ433" s="127"/>
      <c r="AK433" s="127"/>
      <c r="AL433" s="127"/>
      <c r="AM433" s="127"/>
    </row>
    <row r="434" spans="1:39" ht="15" customHeight="1" x14ac:dyDescent="0.25">
      <c r="A434" s="130"/>
      <c r="B434" s="130"/>
      <c r="C434" s="130"/>
      <c r="D434" s="130"/>
      <c r="E434" s="130"/>
      <c r="F434" s="130"/>
      <c r="G434" s="130"/>
      <c r="H434" s="130"/>
      <c r="I434" s="130"/>
      <c r="J434" s="130"/>
      <c r="K434" s="130"/>
      <c r="L434" s="130"/>
      <c r="M434" s="130"/>
      <c r="N434" s="130"/>
      <c r="O434" s="130"/>
      <c r="P434" s="130"/>
      <c r="Q434" s="130"/>
      <c r="R434" s="130"/>
      <c r="S434" s="130"/>
      <c r="T434" s="127"/>
      <c r="U434" s="127"/>
      <c r="V434" s="127"/>
      <c r="W434" s="127"/>
      <c r="X434" s="127"/>
      <c r="Y434" s="127"/>
      <c r="Z434" s="127"/>
      <c r="AA434" s="127"/>
      <c r="AB434" s="127"/>
      <c r="AC434" s="127"/>
      <c r="AD434" s="127"/>
      <c r="AE434" s="127"/>
      <c r="AF434" s="127"/>
      <c r="AG434" s="127"/>
      <c r="AH434" s="127"/>
      <c r="AI434" s="127"/>
      <c r="AJ434" s="127"/>
      <c r="AK434" s="127"/>
      <c r="AL434" s="127"/>
      <c r="AM434" s="127"/>
    </row>
    <row r="435" spans="1:39" ht="15" customHeight="1" x14ac:dyDescent="0.25">
      <c r="A435" s="130"/>
      <c r="B435" s="130"/>
      <c r="C435" s="130"/>
      <c r="D435" s="130"/>
      <c r="E435" s="130"/>
      <c r="F435" s="130"/>
      <c r="G435" s="130"/>
      <c r="H435" s="130"/>
      <c r="I435" s="130"/>
      <c r="J435" s="130"/>
      <c r="K435" s="130"/>
      <c r="L435" s="130"/>
      <c r="M435" s="130"/>
      <c r="N435" s="130"/>
      <c r="O435" s="130"/>
      <c r="P435" s="130"/>
      <c r="Q435" s="130"/>
      <c r="R435" s="130"/>
      <c r="S435" s="130"/>
      <c r="T435" s="127"/>
      <c r="U435" s="127"/>
      <c r="V435" s="127"/>
      <c r="W435" s="127"/>
      <c r="X435" s="127"/>
      <c r="Y435" s="127"/>
      <c r="Z435" s="127"/>
      <c r="AA435" s="127"/>
      <c r="AB435" s="127"/>
      <c r="AC435" s="127"/>
      <c r="AD435" s="127"/>
      <c r="AE435" s="127"/>
      <c r="AF435" s="127"/>
      <c r="AG435" s="127"/>
      <c r="AH435" s="127"/>
      <c r="AI435" s="127"/>
      <c r="AJ435" s="127"/>
      <c r="AK435" s="127"/>
      <c r="AL435" s="127"/>
      <c r="AM435" s="127"/>
    </row>
    <row r="436" spans="1:39" ht="15" customHeight="1" x14ac:dyDescent="0.25">
      <c r="A436" s="130"/>
      <c r="B436" s="130"/>
      <c r="C436" s="130"/>
      <c r="D436" s="130"/>
      <c r="E436" s="130"/>
      <c r="F436" s="130"/>
      <c r="G436" s="130"/>
      <c r="H436" s="130"/>
      <c r="I436" s="130"/>
      <c r="J436" s="130"/>
      <c r="K436" s="130"/>
      <c r="L436" s="130"/>
      <c r="M436" s="130"/>
      <c r="N436" s="130"/>
      <c r="O436" s="130"/>
      <c r="P436" s="130"/>
      <c r="Q436" s="130"/>
      <c r="R436" s="130"/>
      <c r="S436" s="130"/>
      <c r="T436" s="127"/>
      <c r="U436" s="127"/>
      <c r="V436" s="127"/>
      <c r="W436" s="127"/>
      <c r="X436" s="127"/>
      <c r="Y436" s="127"/>
      <c r="Z436" s="127"/>
      <c r="AA436" s="127"/>
      <c r="AB436" s="127"/>
      <c r="AC436" s="127"/>
      <c r="AD436" s="127"/>
      <c r="AE436" s="127"/>
      <c r="AF436" s="127"/>
      <c r="AG436" s="127"/>
      <c r="AH436" s="127"/>
      <c r="AI436" s="127"/>
      <c r="AJ436" s="127"/>
      <c r="AK436" s="127"/>
      <c r="AL436" s="127"/>
      <c r="AM436" s="127"/>
    </row>
    <row r="437" spans="1:39" ht="15" customHeight="1" x14ac:dyDescent="0.25">
      <c r="A437" s="130"/>
      <c r="B437" s="130"/>
      <c r="C437" s="130"/>
      <c r="D437" s="130"/>
      <c r="E437" s="130"/>
      <c r="F437" s="130"/>
      <c r="G437" s="130"/>
      <c r="H437" s="130"/>
      <c r="I437" s="130"/>
      <c r="J437" s="130"/>
      <c r="K437" s="130"/>
      <c r="L437" s="130"/>
      <c r="M437" s="130"/>
      <c r="N437" s="130"/>
      <c r="O437" s="130"/>
      <c r="P437" s="130"/>
      <c r="Q437" s="130"/>
      <c r="R437" s="130"/>
      <c r="S437" s="130"/>
      <c r="T437" s="127"/>
      <c r="U437" s="127"/>
      <c r="V437" s="127"/>
      <c r="W437" s="127"/>
      <c r="X437" s="127"/>
      <c r="Y437" s="127"/>
      <c r="Z437" s="127"/>
      <c r="AA437" s="127"/>
      <c r="AB437" s="127"/>
      <c r="AC437" s="127"/>
      <c r="AD437" s="127"/>
      <c r="AE437" s="127"/>
      <c r="AF437" s="127"/>
      <c r="AG437" s="127"/>
      <c r="AH437" s="127"/>
      <c r="AI437" s="127"/>
      <c r="AJ437" s="127"/>
      <c r="AK437" s="127"/>
      <c r="AL437" s="127"/>
      <c r="AM437" s="127"/>
    </row>
    <row r="438" spans="1:39" ht="15" customHeight="1" x14ac:dyDescent="0.25">
      <c r="A438" s="130"/>
      <c r="B438" s="130"/>
      <c r="C438" s="130"/>
      <c r="D438" s="130"/>
      <c r="E438" s="130"/>
      <c r="F438" s="130"/>
      <c r="G438" s="130"/>
      <c r="H438" s="130"/>
      <c r="I438" s="130"/>
      <c r="J438" s="130"/>
      <c r="K438" s="130"/>
      <c r="L438" s="130"/>
      <c r="M438" s="130"/>
      <c r="N438" s="130"/>
      <c r="O438" s="130"/>
      <c r="P438" s="130"/>
      <c r="Q438" s="130"/>
      <c r="R438" s="130"/>
      <c r="S438" s="130"/>
      <c r="T438" s="127"/>
      <c r="U438" s="127"/>
      <c r="V438" s="127"/>
      <c r="W438" s="127"/>
      <c r="X438" s="127"/>
      <c r="Y438" s="127"/>
      <c r="Z438" s="127"/>
      <c r="AA438" s="127"/>
      <c r="AB438" s="127"/>
      <c r="AC438" s="127"/>
      <c r="AD438" s="127"/>
      <c r="AE438" s="127"/>
      <c r="AF438" s="127"/>
      <c r="AG438" s="127"/>
      <c r="AH438" s="127"/>
      <c r="AI438" s="127"/>
      <c r="AJ438" s="127"/>
      <c r="AK438" s="127"/>
      <c r="AL438" s="127"/>
      <c r="AM438" s="127"/>
    </row>
    <row r="439" spans="1:39" ht="15" customHeight="1" x14ac:dyDescent="0.25">
      <c r="A439" s="130"/>
      <c r="B439" s="130"/>
      <c r="C439" s="130"/>
      <c r="D439" s="130"/>
      <c r="E439" s="130"/>
      <c r="F439" s="130"/>
      <c r="G439" s="130"/>
      <c r="H439" s="130"/>
      <c r="I439" s="130"/>
      <c r="J439" s="130"/>
      <c r="K439" s="130"/>
      <c r="L439" s="130"/>
      <c r="M439" s="130"/>
      <c r="N439" s="130"/>
      <c r="O439" s="130"/>
      <c r="P439" s="130"/>
      <c r="Q439" s="130"/>
      <c r="R439" s="130"/>
      <c r="S439" s="130"/>
      <c r="T439" s="127"/>
      <c r="U439" s="127"/>
      <c r="V439" s="127"/>
      <c r="W439" s="127"/>
      <c r="X439" s="127"/>
      <c r="Y439" s="127"/>
      <c r="Z439" s="127"/>
      <c r="AA439" s="127"/>
      <c r="AB439" s="127"/>
      <c r="AC439" s="127"/>
      <c r="AD439" s="127"/>
      <c r="AE439" s="127"/>
      <c r="AF439" s="127"/>
      <c r="AG439" s="127"/>
      <c r="AH439" s="127"/>
      <c r="AI439" s="127"/>
      <c r="AJ439" s="127"/>
      <c r="AK439" s="127"/>
      <c r="AL439" s="127"/>
      <c r="AM439" s="127"/>
    </row>
    <row r="440" spans="1:39" ht="15" customHeight="1" x14ac:dyDescent="0.25">
      <c r="A440" s="130"/>
      <c r="B440" s="130"/>
      <c r="C440" s="130"/>
      <c r="D440" s="130"/>
      <c r="E440" s="130"/>
      <c r="F440" s="130"/>
      <c r="G440" s="130"/>
      <c r="H440" s="130"/>
      <c r="I440" s="130"/>
      <c r="J440" s="130"/>
      <c r="K440" s="130"/>
      <c r="L440" s="130"/>
      <c r="M440" s="130"/>
      <c r="N440" s="130"/>
      <c r="O440" s="130"/>
      <c r="P440" s="130"/>
      <c r="Q440" s="130"/>
      <c r="R440" s="130"/>
      <c r="S440" s="130"/>
      <c r="T440" s="127"/>
      <c r="U440" s="127"/>
      <c r="V440" s="127"/>
      <c r="W440" s="127"/>
      <c r="X440" s="127"/>
      <c r="Y440" s="127"/>
      <c r="Z440" s="127"/>
      <c r="AA440" s="127"/>
      <c r="AB440" s="127"/>
      <c r="AC440" s="127"/>
      <c r="AD440" s="127"/>
      <c r="AE440" s="127"/>
      <c r="AF440" s="127"/>
      <c r="AG440" s="127"/>
      <c r="AH440" s="127"/>
      <c r="AI440" s="127"/>
      <c r="AJ440" s="127"/>
      <c r="AK440" s="127"/>
      <c r="AL440" s="127"/>
      <c r="AM440" s="127"/>
    </row>
    <row r="441" spans="1:39" ht="15" customHeight="1" x14ac:dyDescent="0.25">
      <c r="A441" s="130"/>
      <c r="B441" s="130"/>
      <c r="C441" s="130"/>
      <c r="D441" s="130"/>
      <c r="E441" s="130"/>
      <c r="F441" s="130"/>
      <c r="G441" s="130"/>
      <c r="H441" s="130"/>
      <c r="I441" s="130"/>
      <c r="J441" s="130"/>
      <c r="K441" s="130"/>
      <c r="L441" s="130"/>
      <c r="M441" s="130"/>
      <c r="N441" s="130"/>
      <c r="O441" s="130"/>
      <c r="P441" s="130"/>
      <c r="Q441" s="130"/>
      <c r="R441" s="130"/>
      <c r="S441" s="130"/>
      <c r="T441" s="127"/>
      <c r="U441" s="127"/>
      <c r="V441" s="127"/>
      <c r="W441" s="127"/>
      <c r="X441" s="127"/>
      <c r="Y441" s="127"/>
      <c r="Z441" s="127"/>
      <c r="AA441" s="127"/>
      <c r="AB441" s="127"/>
      <c r="AC441" s="127"/>
      <c r="AD441" s="127"/>
      <c r="AE441" s="127"/>
      <c r="AF441" s="127"/>
      <c r="AG441" s="127"/>
      <c r="AH441" s="127"/>
      <c r="AI441" s="127"/>
      <c r="AJ441" s="127"/>
      <c r="AK441" s="127"/>
      <c r="AL441" s="127"/>
      <c r="AM441" s="127"/>
    </row>
    <row r="442" spans="1:39" ht="15" customHeight="1" x14ac:dyDescent="0.25">
      <c r="A442" s="130"/>
      <c r="B442" s="130"/>
      <c r="C442" s="130"/>
      <c r="D442" s="130"/>
      <c r="E442" s="130"/>
      <c r="F442" s="130"/>
      <c r="G442" s="130"/>
      <c r="H442" s="130"/>
      <c r="I442" s="130"/>
      <c r="J442" s="130"/>
      <c r="K442" s="130"/>
      <c r="L442" s="130"/>
      <c r="M442" s="130"/>
      <c r="N442" s="130"/>
      <c r="O442" s="130"/>
      <c r="P442" s="130"/>
      <c r="Q442" s="130"/>
      <c r="R442" s="130"/>
      <c r="S442" s="130"/>
      <c r="T442" s="127"/>
      <c r="U442" s="127"/>
      <c r="V442" s="127"/>
      <c r="W442" s="127"/>
      <c r="X442" s="127"/>
      <c r="Y442" s="127"/>
      <c r="Z442" s="127"/>
      <c r="AA442" s="127"/>
      <c r="AB442" s="127"/>
      <c r="AC442" s="127"/>
      <c r="AD442" s="127"/>
      <c r="AE442" s="127"/>
      <c r="AF442" s="127"/>
      <c r="AG442" s="127"/>
      <c r="AH442" s="127"/>
      <c r="AI442" s="127"/>
      <c r="AJ442" s="127"/>
      <c r="AK442" s="127"/>
      <c r="AL442" s="127"/>
      <c r="AM442" s="127"/>
    </row>
    <row r="443" spans="1:39" ht="15" customHeight="1" x14ac:dyDescent="0.25">
      <c r="A443" s="130"/>
      <c r="B443" s="130"/>
      <c r="C443" s="130"/>
      <c r="D443" s="130"/>
      <c r="E443" s="130"/>
      <c r="F443" s="130"/>
      <c r="G443" s="130"/>
      <c r="H443" s="130"/>
      <c r="I443" s="130"/>
      <c r="J443" s="130"/>
      <c r="K443" s="130"/>
      <c r="L443" s="130"/>
      <c r="M443" s="130"/>
      <c r="N443" s="130"/>
      <c r="O443" s="130"/>
      <c r="P443" s="130"/>
      <c r="Q443" s="130"/>
      <c r="R443" s="130"/>
      <c r="S443" s="130"/>
      <c r="T443" s="127"/>
      <c r="U443" s="127"/>
      <c r="V443" s="127"/>
      <c r="W443" s="127"/>
      <c r="X443" s="127"/>
      <c r="Y443" s="127"/>
      <c r="Z443" s="127"/>
      <c r="AA443" s="127"/>
      <c r="AB443" s="127"/>
      <c r="AC443" s="127"/>
      <c r="AD443" s="127"/>
      <c r="AE443" s="127"/>
      <c r="AF443" s="127"/>
      <c r="AG443" s="127"/>
      <c r="AH443" s="127"/>
      <c r="AI443" s="127"/>
      <c r="AJ443" s="127"/>
      <c r="AK443" s="127"/>
      <c r="AL443" s="127"/>
      <c r="AM443" s="127"/>
    </row>
    <row r="444" spans="1:39" ht="15" customHeight="1" x14ac:dyDescent="0.25">
      <c r="A444" s="130"/>
      <c r="B444" s="130"/>
      <c r="C444" s="130"/>
      <c r="D444" s="130"/>
      <c r="E444" s="130"/>
      <c r="F444" s="130"/>
      <c r="G444" s="130"/>
      <c r="H444" s="130"/>
      <c r="I444" s="130"/>
      <c r="J444" s="130"/>
      <c r="K444" s="130"/>
      <c r="L444" s="130"/>
      <c r="M444" s="130"/>
      <c r="N444" s="130"/>
      <c r="O444" s="130"/>
      <c r="P444" s="130"/>
      <c r="Q444" s="130"/>
      <c r="R444" s="130"/>
      <c r="S444" s="130"/>
      <c r="T444" s="127"/>
      <c r="U444" s="127"/>
      <c r="V444" s="127"/>
      <c r="W444" s="127"/>
      <c r="X444" s="127"/>
      <c r="Y444" s="127"/>
      <c r="Z444" s="127"/>
      <c r="AA444" s="127"/>
      <c r="AB444" s="127"/>
      <c r="AC444" s="127"/>
      <c r="AD444" s="127"/>
      <c r="AE444" s="127"/>
      <c r="AF444" s="127"/>
      <c r="AG444" s="127"/>
      <c r="AH444" s="127"/>
      <c r="AI444" s="127"/>
      <c r="AJ444" s="127"/>
      <c r="AK444" s="127"/>
      <c r="AL444" s="127"/>
      <c r="AM444" s="127"/>
    </row>
    <row r="445" spans="1:39" ht="15" customHeight="1" x14ac:dyDescent="0.25">
      <c r="A445" s="130"/>
      <c r="B445" s="130"/>
      <c r="C445" s="130"/>
      <c r="D445" s="130"/>
      <c r="E445" s="130"/>
      <c r="F445" s="130"/>
      <c r="G445" s="130"/>
      <c r="H445" s="130"/>
      <c r="I445" s="130"/>
      <c r="J445" s="130"/>
      <c r="K445" s="130"/>
      <c r="L445" s="130"/>
      <c r="M445" s="130"/>
      <c r="N445" s="130"/>
      <c r="O445" s="130"/>
      <c r="P445" s="130"/>
      <c r="Q445" s="130"/>
      <c r="R445" s="130"/>
      <c r="S445" s="130"/>
      <c r="T445" s="127"/>
      <c r="U445" s="127"/>
      <c r="V445" s="127"/>
      <c r="W445" s="127"/>
      <c r="X445" s="127"/>
      <c r="Y445" s="127"/>
      <c r="Z445" s="127"/>
      <c r="AA445" s="127"/>
      <c r="AB445" s="127"/>
      <c r="AC445" s="127"/>
      <c r="AD445" s="127"/>
      <c r="AE445" s="127"/>
      <c r="AF445" s="127"/>
      <c r="AG445" s="127"/>
      <c r="AH445" s="127"/>
      <c r="AI445" s="127"/>
      <c r="AJ445" s="127"/>
      <c r="AK445" s="127"/>
      <c r="AL445" s="127"/>
      <c r="AM445" s="127"/>
    </row>
    <row r="446" spans="1:39" ht="15" customHeight="1" x14ac:dyDescent="0.25">
      <c r="A446" s="130"/>
      <c r="B446" s="130"/>
      <c r="C446" s="130"/>
      <c r="D446" s="130"/>
      <c r="E446" s="130"/>
      <c r="F446" s="130"/>
      <c r="G446" s="130"/>
      <c r="H446" s="130"/>
      <c r="I446" s="130"/>
      <c r="J446" s="130"/>
      <c r="K446" s="130"/>
      <c r="L446" s="130"/>
      <c r="M446" s="130"/>
      <c r="N446" s="130"/>
      <c r="O446" s="130"/>
      <c r="P446" s="130"/>
      <c r="Q446" s="130"/>
      <c r="R446" s="130"/>
      <c r="S446" s="130"/>
      <c r="T446" s="127"/>
      <c r="U446" s="127"/>
      <c r="V446" s="127"/>
      <c r="W446" s="127"/>
      <c r="X446" s="127"/>
      <c r="Y446" s="127"/>
      <c r="Z446" s="127"/>
      <c r="AA446" s="127"/>
      <c r="AB446" s="127"/>
      <c r="AC446" s="127"/>
      <c r="AD446" s="127"/>
      <c r="AE446" s="127"/>
      <c r="AF446" s="127"/>
      <c r="AG446" s="127"/>
      <c r="AH446" s="127"/>
      <c r="AI446" s="127"/>
      <c r="AJ446" s="127"/>
      <c r="AK446" s="127"/>
      <c r="AL446" s="127"/>
      <c r="AM446" s="127"/>
    </row>
    <row r="447" spans="1:39" ht="15" customHeight="1" x14ac:dyDescent="0.25">
      <c r="A447" s="130"/>
      <c r="B447" s="130"/>
      <c r="C447" s="130"/>
      <c r="D447" s="130"/>
      <c r="E447" s="130"/>
      <c r="F447" s="130"/>
      <c r="G447" s="130"/>
      <c r="H447" s="130"/>
      <c r="I447" s="130"/>
      <c r="J447" s="130"/>
      <c r="K447" s="130"/>
      <c r="L447" s="130"/>
      <c r="M447" s="130"/>
      <c r="N447" s="130"/>
      <c r="O447" s="130"/>
      <c r="P447" s="130"/>
      <c r="Q447" s="130"/>
      <c r="R447" s="130"/>
      <c r="S447" s="130"/>
      <c r="T447" s="127"/>
      <c r="U447" s="127"/>
      <c r="V447" s="127"/>
      <c r="W447" s="127"/>
      <c r="X447" s="127"/>
      <c r="Y447" s="127"/>
      <c r="Z447" s="127"/>
      <c r="AA447" s="127"/>
      <c r="AB447" s="127"/>
      <c r="AC447" s="127"/>
      <c r="AD447" s="127"/>
      <c r="AE447" s="127"/>
      <c r="AF447" s="127"/>
      <c r="AG447" s="127"/>
      <c r="AH447" s="127"/>
      <c r="AI447" s="127"/>
      <c r="AJ447" s="127"/>
      <c r="AK447" s="127"/>
      <c r="AL447" s="127"/>
      <c r="AM447" s="127"/>
    </row>
    <row r="448" spans="1:39" ht="15" customHeight="1" x14ac:dyDescent="0.25">
      <c r="A448" s="130"/>
      <c r="B448" s="130"/>
      <c r="C448" s="130"/>
      <c r="D448" s="130"/>
      <c r="E448" s="130"/>
      <c r="F448" s="130"/>
      <c r="G448" s="130"/>
      <c r="H448" s="130"/>
      <c r="I448" s="130"/>
      <c r="J448" s="130"/>
      <c r="K448" s="130"/>
      <c r="L448" s="130"/>
      <c r="M448" s="130"/>
      <c r="N448" s="130"/>
      <c r="O448" s="130"/>
      <c r="P448" s="130"/>
      <c r="Q448" s="130"/>
      <c r="R448" s="130"/>
      <c r="S448" s="130"/>
      <c r="T448" s="127"/>
      <c r="U448" s="127"/>
      <c r="V448" s="127"/>
      <c r="W448" s="127"/>
      <c r="X448" s="127"/>
      <c r="Y448" s="127"/>
      <c r="Z448" s="127"/>
      <c r="AA448" s="127"/>
      <c r="AB448" s="127"/>
      <c r="AC448" s="127"/>
      <c r="AD448" s="127"/>
      <c r="AE448" s="127"/>
      <c r="AF448" s="127"/>
      <c r="AG448" s="127"/>
      <c r="AH448" s="127"/>
      <c r="AI448" s="127"/>
      <c r="AJ448" s="127"/>
      <c r="AK448" s="127"/>
      <c r="AL448" s="127"/>
      <c r="AM448" s="127"/>
    </row>
    <row r="449" spans="1:39" ht="15" customHeight="1" x14ac:dyDescent="0.25">
      <c r="A449" s="130"/>
      <c r="B449" s="130"/>
      <c r="C449" s="130"/>
      <c r="D449" s="130"/>
      <c r="E449" s="130"/>
      <c r="F449" s="130"/>
      <c r="G449" s="130"/>
      <c r="H449" s="130"/>
      <c r="I449" s="130"/>
      <c r="J449" s="130"/>
      <c r="K449" s="130"/>
      <c r="L449" s="130"/>
      <c r="M449" s="130"/>
      <c r="N449" s="130"/>
      <c r="O449" s="130"/>
      <c r="P449" s="130"/>
      <c r="Q449" s="130"/>
      <c r="R449" s="130"/>
      <c r="S449" s="130"/>
      <c r="T449" s="127"/>
      <c r="U449" s="127"/>
      <c r="V449" s="127"/>
      <c r="W449" s="127"/>
      <c r="X449" s="127"/>
      <c r="Y449" s="127"/>
      <c r="Z449" s="127"/>
      <c r="AA449" s="127"/>
      <c r="AB449" s="127"/>
      <c r="AC449" s="127"/>
      <c r="AD449" s="127"/>
      <c r="AE449" s="127"/>
      <c r="AF449" s="127"/>
      <c r="AG449" s="127"/>
      <c r="AH449" s="127"/>
      <c r="AI449" s="127"/>
      <c r="AJ449" s="127"/>
      <c r="AK449" s="127"/>
      <c r="AL449" s="127"/>
      <c r="AM449" s="127"/>
    </row>
    <row r="450" spans="1:39" ht="15" customHeight="1" x14ac:dyDescent="0.25">
      <c r="A450" s="130"/>
      <c r="B450" s="130"/>
      <c r="C450" s="130"/>
      <c r="D450" s="130"/>
      <c r="E450" s="130"/>
      <c r="F450" s="130"/>
      <c r="G450" s="130"/>
      <c r="H450" s="130"/>
      <c r="I450" s="130"/>
      <c r="J450" s="130"/>
      <c r="K450" s="130"/>
      <c r="L450" s="130"/>
      <c r="M450" s="130"/>
      <c r="N450" s="130"/>
      <c r="O450" s="130"/>
      <c r="P450" s="130"/>
      <c r="Q450" s="130"/>
      <c r="R450" s="130"/>
      <c r="S450" s="130"/>
      <c r="T450" s="127"/>
      <c r="U450" s="127"/>
      <c r="V450" s="127"/>
      <c r="W450" s="127"/>
      <c r="X450" s="127"/>
      <c r="Y450" s="127"/>
      <c r="Z450" s="127"/>
      <c r="AA450" s="127"/>
      <c r="AB450" s="127"/>
      <c r="AC450" s="127"/>
      <c r="AD450" s="127"/>
      <c r="AE450" s="127"/>
      <c r="AF450" s="127"/>
      <c r="AG450" s="127"/>
      <c r="AH450" s="127"/>
      <c r="AI450" s="127"/>
      <c r="AJ450" s="127"/>
      <c r="AK450" s="127"/>
      <c r="AL450" s="127"/>
      <c r="AM450" s="127"/>
    </row>
    <row r="451" spans="1:39" ht="15" customHeight="1" x14ac:dyDescent="0.25">
      <c r="A451" s="130"/>
      <c r="B451" s="130"/>
      <c r="C451" s="130"/>
      <c r="D451" s="130"/>
      <c r="E451" s="130"/>
      <c r="F451" s="130"/>
      <c r="G451" s="130"/>
      <c r="H451" s="130"/>
      <c r="I451" s="130"/>
      <c r="J451" s="130"/>
      <c r="K451" s="130"/>
      <c r="L451" s="130"/>
      <c r="M451" s="130"/>
      <c r="N451" s="130"/>
      <c r="O451" s="130"/>
      <c r="P451" s="130"/>
      <c r="Q451" s="130"/>
      <c r="R451" s="130"/>
      <c r="S451" s="130"/>
      <c r="T451" s="127"/>
      <c r="U451" s="127"/>
      <c r="V451" s="127"/>
      <c r="W451" s="127"/>
      <c r="X451" s="127"/>
      <c r="Y451" s="127"/>
      <c r="Z451" s="127"/>
      <c r="AA451" s="127"/>
      <c r="AB451" s="127"/>
      <c r="AC451" s="127"/>
      <c r="AD451" s="127"/>
      <c r="AE451" s="127"/>
      <c r="AF451" s="127"/>
      <c r="AG451" s="127"/>
      <c r="AH451" s="127"/>
      <c r="AI451" s="127"/>
      <c r="AJ451" s="127"/>
      <c r="AK451" s="127"/>
      <c r="AL451" s="127"/>
      <c r="AM451" s="127"/>
    </row>
    <row r="452" spans="1:39" ht="15" customHeight="1" x14ac:dyDescent="0.25">
      <c r="A452" s="130"/>
      <c r="B452" s="130"/>
      <c r="C452" s="130"/>
      <c r="D452" s="130"/>
      <c r="E452" s="130"/>
      <c r="F452" s="130"/>
      <c r="G452" s="130"/>
      <c r="H452" s="130"/>
      <c r="I452" s="130"/>
      <c r="J452" s="130"/>
      <c r="K452" s="130"/>
      <c r="L452" s="130"/>
      <c r="M452" s="130"/>
      <c r="N452" s="130"/>
      <c r="O452" s="130"/>
      <c r="P452" s="130"/>
      <c r="Q452" s="130"/>
      <c r="R452" s="130"/>
      <c r="S452" s="130"/>
      <c r="T452" s="127"/>
      <c r="U452" s="127"/>
      <c r="V452" s="127"/>
      <c r="W452" s="127"/>
      <c r="X452" s="127"/>
      <c r="Y452" s="127"/>
      <c r="Z452" s="127"/>
      <c r="AA452" s="127"/>
      <c r="AB452" s="127"/>
      <c r="AC452" s="127"/>
      <c r="AD452" s="127"/>
      <c r="AE452" s="127"/>
      <c r="AF452" s="127"/>
      <c r="AG452" s="127"/>
      <c r="AH452" s="127"/>
      <c r="AI452" s="127"/>
      <c r="AJ452" s="127"/>
      <c r="AK452" s="127"/>
      <c r="AL452" s="127"/>
      <c r="AM452" s="127"/>
    </row>
    <row r="453" spans="1:39" ht="15" customHeight="1" x14ac:dyDescent="0.25">
      <c r="A453" s="130"/>
      <c r="B453" s="130"/>
      <c r="C453" s="130"/>
      <c r="D453" s="130"/>
      <c r="E453" s="130"/>
      <c r="F453" s="130"/>
      <c r="G453" s="130"/>
      <c r="H453" s="130"/>
      <c r="I453" s="130"/>
      <c r="J453" s="130"/>
      <c r="K453" s="130"/>
      <c r="L453" s="130"/>
      <c r="M453" s="130"/>
      <c r="N453" s="130"/>
      <c r="O453" s="130"/>
      <c r="P453" s="130"/>
      <c r="Q453" s="130"/>
      <c r="R453" s="130"/>
      <c r="S453" s="130"/>
      <c r="T453" s="127"/>
      <c r="U453" s="127"/>
      <c r="V453" s="127"/>
      <c r="W453" s="127"/>
      <c r="X453" s="127"/>
      <c r="Y453" s="127"/>
      <c r="Z453" s="127"/>
      <c r="AA453" s="127"/>
      <c r="AB453" s="127"/>
      <c r="AC453" s="127"/>
      <c r="AD453" s="127"/>
      <c r="AE453" s="127"/>
      <c r="AF453" s="127"/>
      <c r="AG453" s="127"/>
      <c r="AH453" s="127"/>
      <c r="AI453" s="127"/>
      <c r="AJ453" s="127"/>
      <c r="AK453" s="127"/>
      <c r="AL453" s="127"/>
      <c r="AM453" s="127"/>
    </row>
    <row r="454" spans="1:39" ht="15" customHeight="1" x14ac:dyDescent="0.25">
      <c r="A454" s="130"/>
      <c r="B454" s="130"/>
      <c r="C454" s="130"/>
      <c r="D454" s="130"/>
      <c r="E454" s="130"/>
      <c r="F454" s="130"/>
      <c r="G454" s="130"/>
      <c r="H454" s="130"/>
      <c r="I454" s="130"/>
      <c r="J454" s="130"/>
      <c r="K454" s="130"/>
      <c r="L454" s="130"/>
      <c r="M454" s="130"/>
      <c r="N454" s="130"/>
      <c r="O454" s="130"/>
      <c r="P454" s="130"/>
      <c r="Q454" s="130"/>
      <c r="R454" s="130"/>
      <c r="S454" s="130"/>
      <c r="T454" s="127"/>
      <c r="U454" s="127"/>
      <c r="V454" s="127"/>
      <c r="W454" s="127"/>
      <c r="X454" s="127"/>
      <c r="Y454" s="127"/>
      <c r="Z454" s="127"/>
      <c r="AA454" s="127"/>
      <c r="AB454" s="127"/>
      <c r="AC454" s="127"/>
      <c r="AD454" s="127"/>
      <c r="AE454" s="127"/>
      <c r="AF454" s="127"/>
      <c r="AG454" s="127"/>
      <c r="AH454" s="127"/>
      <c r="AI454" s="127"/>
      <c r="AJ454" s="127"/>
      <c r="AK454" s="127"/>
      <c r="AL454" s="127"/>
      <c r="AM454" s="127"/>
    </row>
    <row r="455" spans="1:39" ht="15" customHeight="1" x14ac:dyDescent="0.25">
      <c r="A455" s="130"/>
      <c r="B455" s="130"/>
      <c r="C455" s="130"/>
      <c r="D455" s="130"/>
      <c r="E455" s="130"/>
      <c r="F455" s="130"/>
      <c r="G455" s="130"/>
      <c r="H455" s="130"/>
      <c r="I455" s="130"/>
      <c r="J455" s="130"/>
      <c r="K455" s="130"/>
      <c r="L455" s="130"/>
      <c r="M455" s="130"/>
      <c r="N455" s="130"/>
      <c r="O455" s="130"/>
      <c r="P455" s="130"/>
      <c r="Q455" s="130"/>
      <c r="R455" s="130"/>
      <c r="S455" s="130"/>
      <c r="T455" s="127"/>
      <c r="U455" s="127"/>
      <c r="V455" s="127"/>
      <c r="W455" s="127"/>
      <c r="X455" s="127"/>
      <c r="Y455" s="127"/>
      <c r="Z455" s="127"/>
      <c r="AA455" s="127"/>
      <c r="AB455" s="127"/>
      <c r="AC455" s="127"/>
      <c r="AD455" s="127"/>
      <c r="AE455" s="127"/>
      <c r="AF455" s="127"/>
      <c r="AG455" s="127"/>
      <c r="AH455" s="127"/>
      <c r="AI455" s="127"/>
      <c r="AJ455" s="127"/>
      <c r="AK455" s="127"/>
      <c r="AL455" s="127"/>
      <c r="AM455" s="127"/>
    </row>
    <row r="456" spans="1:39" ht="15" customHeight="1" x14ac:dyDescent="0.25">
      <c r="A456" s="130"/>
      <c r="B456" s="130"/>
      <c r="C456" s="130"/>
      <c r="D456" s="130"/>
      <c r="E456" s="130"/>
      <c r="F456" s="130"/>
      <c r="G456" s="130"/>
      <c r="H456" s="130"/>
      <c r="I456" s="130"/>
      <c r="J456" s="130"/>
      <c r="K456" s="130"/>
      <c r="L456" s="130"/>
      <c r="M456" s="130"/>
      <c r="N456" s="130"/>
      <c r="O456" s="130"/>
      <c r="P456" s="130"/>
      <c r="Q456" s="130"/>
      <c r="R456" s="130"/>
      <c r="S456" s="130"/>
      <c r="T456" s="127"/>
      <c r="U456" s="127"/>
      <c r="V456" s="127"/>
      <c r="W456" s="127"/>
      <c r="X456" s="127"/>
      <c r="Y456" s="127"/>
      <c r="Z456" s="127"/>
      <c r="AA456" s="127"/>
      <c r="AB456" s="127"/>
      <c r="AC456" s="127"/>
      <c r="AD456" s="127"/>
      <c r="AE456" s="127"/>
      <c r="AF456" s="127"/>
      <c r="AG456" s="127"/>
      <c r="AH456" s="127"/>
      <c r="AI456" s="127"/>
      <c r="AJ456" s="127"/>
      <c r="AK456" s="127"/>
      <c r="AL456" s="127"/>
      <c r="AM456" s="127"/>
    </row>
    <row r="457" spans="1:39" ht="15" customHeight="1" x14ac:dyDescent="0.25">
      <c r="A457" s="130"/>
      <c r="B457" s="130"/>
      <c r="C457" s="130"/>
      <c r="D457" s="130"/>
      <c r="E457" s="130"/>
      <c r="F457" s="130"/>
      <c r="G457" s="130"/>
      <c r="H457" s="130"/>
      <c r="I457" s="130"/>
      <c r="J457" s="130"/>
      <c r="K457" s="130"/>
      <c r="L457" s="130"/>
      <c r="M457" s="130"/>
      <c r="N457" s="130"/>
      <c r="O457" s="130"/>
      <c r="P457" s="130"/>
      <c r="Q457" s="130"/>
      <c r="R457" s="130"/>
      <c r="S457" s="130"/>
      <c r="T457" s="127"/>
      <c r="U457" s="127"/>
      <c r="V457" s="127"/>
      <c r="W457" s="127"/>
      <c r="X457" s="127"/>
      <c r="Y457" s="127"/>
      <c r="Z457" s="127"/>
      <c r="AA457" s="127"/>
      <c r="AB457" s="127"/>
      <c r="AC457" s="127"/>
      <c r="AD457" s="127"/>
      <c r="AE457" s="127"/>
      <c r="AF457" s="127"/>
      <c r="AG457" s="127"/>
      <c r="AH457" s="127"/>
      <c r="AI457" s="127"/>
      <c r="AJ457" s="127"/>
      <c r="AK457" s="127"/>
      <c r="AL457" s="127"/>
      <c r="AM457" s="127"/>
    </row>
    <row r="458" spans="1:39" ht="15" customHeight="1" x14ac:dyDescent="0.25">
      <c r="A458" s="130"/>
      <c r="B458" s="130"/>
      <c r="C458" s="130"/>
      <c r="D458" s="130"/>
      <c r="E458" s="130"/>
      <c r="F458" s="130"/>
      <c r="G458" s="130"/>
      <c r="H458" s="130"/>
      <c r="I458" s="130"/>
      <c r="J458" s="130"/>
      <c r="K458" s="130"/>
      <c r="L458" s="130"/>
      <c r="M458" s="130"/>
      <c r="N458" s="130"/>
      <c r="O458" s="130"/>
      <c r="P458" s="130"/>
      <c r="Q458" s="130"/>
      <c r="R458" s="130"/>
      <c r="S458" s="130"/>
      <c r="T458" s="127"/>
      <c r="U458" s="127"/>
      <c r="V458" s="127"/>
      <c r="W458" s="127"/>
      <c r="X458" s="127"/>
      <c r="Y458" s="127"/>
      <c r="Z458" s="127"/>
      <c r="AA458" s="127"/>
      <c r="AB458" s="127"/>
      <c r="AC458" s="127"/>
      <c r="AD458" s="127"/>
      <c r="AE458" s="127"/>
      <c r="AF458" s="127"/>
      <c r="AG458" s="127"/>
      <c r="AH458" s="127"/>
      <c r="AI458" s="127"/>
      <c r="AJ458" s="127"/>
      <c r="AK458" s="127"/>
      <c r="AL458" s="127"/>
      <c r="AM458" s="127"/>
    </row>
    <row r="459" spans="1:39" ht="15" customHeight="1" x14ac:dyDescent="0.25">
      <c r="A459" s="130"/>
      <c r="B459" s="130"/>
      <c r="C459" s="130"/>
      <c r="D459" s="130"/>
      <c r="E459" s="130"/>
      <c r="F459" s="130"/>
      <c r="G459" s="130"/>
      <c r="H459" s="130"/>
      <c r="I459" s="130"/>
      <c r="J459" s="130"/>
      <c r="K459" s="130"/>
      <c r="L459" s="130"/>
      <c r="M459" s="130"/>
      <c r="N459" s="130"/>
      <c r="O459" s="130"/>
      <c r="P459" s="130"/>
      <c r="Q459" s="130"/>
      <c r="R459" s="130"/>
      <c r="S459" s="130"/>
      <c r="T459" s="127"/>
      <c r="U459" s="127"/>
      <c r="V459" s="127"/>
      <c r="W459" s="127"/>
      <c r="X459" s="127"/>
      <c r="Y459" s="127"/>
      <c r="Z459" s="127"/>
      <c r="AA459" s="127"/>
      <c r="AB459" s="127"/>
      <c r="AC459" s="127"/>
      <c r="AD459" s="127"/>
      <c r="AE459" s="127"/>
      <c r="AF459" s="127"/>
      <c r="AG459" s="127"/>
      <c r="AH459" s="127"/>
      <c r="AI459" s="127"/>
      <c r="AJ459" s="127"/>
      <c r="AK459" s="127"/>
      <c r="AL459" s="127"/>
      <c r="AM459" s="127"/>
    </row>
    <row r="460" spans="1:39" ht="15" customHeight="1" x14ac:dyDescent="0.25">
      <c r="A460" s="130"/>
      <c r="B460" s="130"/>
      <c r="C460" s="130"/>
      <c r="D460" s="130"/>
      <c r="E460" s="130"/>
      <c r="F460" s="130"/>
      <c r="G460" s="130"/>
      <c r="H460" s="130"/>
      <c r="I460" s="130"/>
      <c r="J460" s="130"/>
      <c r="K460" s="130"/>
      <c r="L460" s="130"/>
      <c r="M460" s="130"/>
      <c r="N460" s="130"/>
      <c r="O460" s="130"/>
      <c r="P460" s="130"/>
      <c r="Q460" s="130"/>
      <c r="R460" s="130"/>
      <c r="S460" s="130"/>
      <c r="T460" s="127"/>
      <c r="U460" s="127"/>
      <c r="V460" s="127"/>
      <c r="W460" s="127"/>
      <c r="X460" s="127"/>
      <c r="Y460" s="127"/>
      <c r="Z460" s="127"/>
      <c r="AA460" s="127"/>
      <c r="AB460" s="127"/>
      <c r="AC460" s="127"/>
      <c r="AD460" s="127"/>
      <c r="AE460" s="127"/>
      <c r="AF460" s="127"/>
      <c r="AG460" s="127"/>
      <c r="AH460" s="127"/>
      <c r="AI460" s="127"/>
      <c r="AJ460" s="127"/>
      <c r="AK460" s="127"/>
      <c r="AL460" s="127"/>
      <c r="AM460" s="127"/>
    </row>
    <row r="461" spans="1:39" ht="15" customHeight="1" x14ac:dyDescent="0.25">
      <c r="A461" s="130"/>
      <c r="B461" s="130"/>
      <c r="C461" s="130"/>
      <c r="D461" s="130"/>
      <c r="E461" s="130"/>
      <c r="F461" s="130"/>
      <c r="G461" s="130"/>
      <c r="H461" s="130"/>
      <c r="I461" s="130"/>
      <c r="J461" s="130"/>
      <c r="K461" s="130"/>
      <c r="L461" s="130"/>
      <c r="M461" s="130"/>
      <c r="N461" s="130"/>
      <c r="O461" s="130"/>
      <c r="P461" s="130"/>
      <c r="Q461" s="130"/>
      <c r="R461" s="130"/>
      <c r="S461" s="130"/>
      <c r="T461" s="127"/>
      <c r="U461" s="127"/>
      <c r="V461" s="127"/>
      <c r="W461" s="127"/>
      <c r="X461" s="127"/>
      <c r="Y461" s="127"/>
      <c r="Z461" s="127"/>
      <c r="AA461" s="127"/>
      <c r="AB461" s="127"/>
      <c r="AC461" s="127"/>
      <c r="AD461" s="127"/>
      <c r="AE461" s="127"/>
      <c r="AF461" s="127"/>
      <c r="AG461" s="127"/>
      <c r="AH461" s="127"/>
      <c r="AI461" s="127"/>
      <c r="AJ461" s="127"/>
      <c r="AK461" s="127"/>
      <c r="AL461" s="127"/>
      <c r="AM461" s="127"/>
    </row>
    <row r="462" spans="1:39" ht="15" customHeight="1" x14ac:dyDescent="0.25">
      <c r="A462" s="130"/>
      <c r="B462" s="130"/>
      <c r="C462" s="130"/>
      <c r="D462" s="130"/>
      <c r="E462" s="130"/>
      <c r="F462" s="130"/>
      <c r="G462" s="130"/>
      <c r="H462" s="130"/>
      <c r="I462" s="130"/>
      <c r="J462" s="130"/>
      <c r="K462" s="130"/>
      <c r="L462" s="130"/>
      <c r="M462" s="130"/>
      <c r="N462" s="130"/>
      <c r="O462" s="130"/>
      <c r="P462" s="130"/>
      <c r="Q462" s="130"/>
      <c r="R462" s="130"/>
      <c r="S462" s="130"/>
      <c r="T462" s="127"/>
      <c r="U462" s="127"/>
      <c r="V462" s="127"/>
      <c r="W462" s="127"/>
      <c r="X462" s="127"/>
      <c r="Y462" s="127"/>
      <c r="Z462" s="127"/>
      <c r="AA462" s="127"/>
      <c r="AB462" s="127"/>
      <c r="AC462" s="127"/>
      <c r="AD462" s="127"/>
      <c r="AE462" s="127"/>
      <c r="AF462" s="127"/>
      <c r="AG462" s="127"/>
      <c r="AH462" s="127"/>
      <c r="AI462" s="127"/>
      <c r="AJ462" s="127"/>
      <c r="AK462" s="127"/>
      <c r="AL462" s="127"/>
      <c r="AM462" s="127"/>
    </row>
    <row r="463" spans="1:39" ht="15" customHeight="1" x14ac:dyDescent="0.25">
      <c r="A463" s="130"/>
      <c r="B463" s="130"/>
      <c r="C463" s="130"/>
      <c r="D463" s="130"/>
      <c r="E463" s="130"/>
      <c r="F463" s="130"/>
      <c r="G463" s="130"/>
      <c r="H463" s="130"/>
      <c r="I463" s="130"/>
      <c r="J463" s="130"/>
      <c r="K463" s="130"/>
      <c r="L463" s="130"/>
      <c r="M463" s="130"/>
      <c r="N463" s="130"/>
      <c r="O463" s="130"/>
      <c r="P463" s="130"/>
      <c r="Q463" s="130"/>
      <c r="R463" s="130"/>
      <c r="S463" s="130"/>
      <c r="T463" s="127"/>
      <c r="U463" s="127"/>
      <c r="V463" s="127"/>
      <c r="W463" s="127"/>
      <c r="X463" s="127"/>
      <c r="Y463" s="127"/>
      <c r="Z463" s="127"/>
      <c r="AA463" s="127"/>
      <c r="AB463" s="127"/>
      <c r="AC463" s="127"/>
      <c r="AD463" s="127"/>
      <c r="AE463" s="127"/>
      <c r="AF463" s="127"/>
      <c r="AG463" s="127"/>
      <c r="AH463" s="127"/>
      <c r="AI463" s="127"/>
      <c r="AJ463" s="127"/>
      <c r="AK463" s="127"/>
      <c r="AL463" s="127"/>
      <c r="AM463" s="127"/>
    </row>
    <row r="464" spans="1:39" ht="15" customHeight="1" x14ac:dyDescent="0.25">
      <c r="A464" s="130"/>
      <c r="B464" s="130"/>
      <c r="C464" s="130"/>
      <c r="D464" s="130"/>
      <c r="E464" s="130"/>
      <c r="F464" s="130"/>
      <c r="G464" s="130"/>
      <c r="H464" s="130"/>
      <c r="I464" s="130"/>
      <c r="J464" s="130"/>
      <c r="K464" s="130"/>
      <c r="L464" s="130"/>
      <c r="M464" s="130"/>
      <c r="N464" s="130"/>
      <c r="O464" s="130"/>
      <c r="P464" s="130"/>
      <c r="Q464" s="130"/>
      <c r="R464" s="130"/>
      <c r="S464" s="130"/>
      <c r="T464" s="127"/>
      <c r="U464" s="127"/>
      <c r="V464" s="127"/>
      <c r="W464" s="127"/>
      <c r="X464" s="127"/>
      <c r="Y464" s="127"/>
      <c r="Z464" s="127"/>
      <c r="AA464" s="127"/>
      <c r="AB464" s="127"/>
      <c r="AC464" s="127"/>
      <c r="AD464" s="127"/>
      <c r="AE464" s="127"/>
      <c r="AF464" s="127"/>
      <c r="AG464" s="127"/>
      <c r="AH464" s="127"/>
      <c r="AI464" s="127"/>
      <c r="AJ464" s="127"/>
      <c r="AK464" s="127"/>
      <c r="AL464" s="127"/>
      <c r="AM464" s="127"/>
    </row>
    <row r="465" spans="1:39" ht="15" customHeight="1" x14ac:dyDescent="0.25">
      <c r="A465" s="130"/>
      <c r="B465" s="130"/>
      <c r="C465" s="130"/>
      <c r="D465" s="130"/>
      <c r="E465" s="130"/>
      <c r="F465" s="130"/>
      <c r="G465" s="130"/>
      <c r="H465" s="130"/>
      <c r="I465" s="130"/>
      <c r="J465" s="130"/>
      <c r="K465" s="130"/>
      <c r="L465" s="130"/>
      <c r="M465" s="130"/>
      <c r="N465" s="130"/>
      <c r="O465" s="130"/>
      <c r="P465" s="130"/>
      <c r="Q465" s="130"/>
      <c r="R465" s="130"/>
      <c r="S465" s="130"/>
      <c r="T465" s="127"/>
      <c r="U465" s="127"/>
      <c r="V465" s="127"/>
      <c r="W465" s="127"/>
      <c r="X465" s="127"/>
      <c r="Y465" s="127"/>
      <c r="Z465" s="127"/>
      <c r="AA465" s="127"/>
      <c r="AB465" s="127"/>
      <c r="AC465" s="127"/>
      <c r="AD465" s="127"/>
      <c r="AE465" s="127"/>
      <c r="AF465" s="127"/>
      <c r="AG465" s="127"/>
      <c r="AH465" s="127"/>
      <c r="AI465" s="127"/>
      <c r="AJ465" s="127"/>
      <c r="AK465" s="127"/>
      <c r="AL465" s="127"/>
      <c r="AM465" s="127"/>
    </row>
    <row r="466" spans="1:39" ht="15" customHeight="1" x14ac:dyDescent="0.25">
      <c r="A466" s="130"/>
      <c r="B466" s="130"/>
      <c r="C466" s="130"/>
      <c r="D466" s="130"/>
      <c r="E466" s="130"/>
      <c r="F466" s="130"/>
      <c r="G466" s="130"/>
      <c r="H466" s="130"/>
      <c r="I466" s="130"/>
      <c r="J466" s="130"/>
      <c r="K466" s="130"/>
      <c r="L466" s="130"/>
      <c r="M466" s="130"/>
      <c r="N466" s="130"/>
      <c r="O466" s="130"/>
      <c r="P466" s="130"/>
      <c r="Q466" s="130"/>
      <c r="R466" s="130"/>
      <c r="S466" s="130"/>
      <c r="T466" s="127"/>
      <c r="U466" s="127"/>
      <c r="V466" s="127"/>
      <c r="W466" s="127"/>
      <c r="X466" s="127"/>
      <c r="Y466" s="127"/>
      <c r="Z466" s="127"/>
      <c r="AA466" s="127"/>
      <c r="AB466" s="127"/>
      <c r="AC466" s="127"/>
      <c r="AD466" s="127"/>
      <c r="AE466" s="127"/>
      <c r="AF466" s="127"/>
      <c r="AG466" s="127"/>
      <c r="AH466" s="127"/>
      <c r="AI466" s="127"/>
      <c r="AJ466" s="127"/>
      <c r="AK466" s="127"/>
      <c r="AL466" s="127"/>
      <c r="AM466" s="127"/>
    </row>
    <row r="467" spans="1:39" ht="15" customHeight="1" x14ac:dyDescent="0.25">
      <c r="A467" s="130"/>
      <c r="B467" s="130"/>
      <c r="C467" s="130"/>
      <c r="D467" s="130"/>
      <c r="E467" s="130"/>
      <c r="F467" s="130"/>
      <c r="G467" s="130"/>
      <c r="H467" s="130"/>
      <c r="I467" s="130"/>
      <c r="J467" s="130"/>
      <c r="K467" s="130"/>
      <c r="L467" s="130"/>
      <c r="M467" s="130"/>
      <c r="N467" s="130"/>
      <c r="O467" s="130"/>
      <c r="P467" s="130"/>
      <c r="Q467" s="130"/>
      <c r="R467" s="130"/>
      <c r="S467" s="130"/>
      <c r="T467" s="127"/>
      <c r="U467" s="127"/>
      <c r="V467" s="127"/>
      <c r="W467" s="127"/>
      <c r="X467" s="127"/>
      <c r="Y467" s="127"/>
      <c r="Z467" s="127"/>
      <c r="AA467" s="127"/>
      <c r="AB467" s="127"/>
      <c r="AC467" s="127"/>
      <c r="AD467" s="127"/>
      <c r="AE467" s="127"/>
      <c r="AF467" s="127"/>
      <c r="AG467" s="127"/>
      <c r="AH467" s="127"/>
      <c r="AI467" s="127"/>
      <c r="AJ467" s="127"/>
      <c r="AK467" s="127"/>
      <c r="AL467" s="127"/>
      <c r="AM467" s="127"/>
    </row>
    <row r="468" spans="1:39" ht="15" customHeight="1" x14ac:dyDescent="0.25">
      <c r="A468" s="130"/>
      <c r="B468" s="130"/>
      <c r="C468" s="130"/>
      <c r="D468" s="130"/>
      <c r="E468" s="130"/>
      <c r="F468" s="130"/>
      <c r="G468" s="130"/>
      <c r="H468" s="130"/>
      <c r="I468" s="130"/>
      <c r="J468" s="130"/>
      <c r="K468" s="130"/>
      <c r="L468" s="130"/>
      <c r="M468" s="130"/>
      <c r="N468" s="130"/>
      <c r="O468" s="130"/>
      <c r="P468" s="130"/>
      <c r="Q468" s="130"/>
      <c r="R468" s="130"/>
      <c r="S468" s="130"/>
      <c r="T468" s="127"/>
      <c r="U468" s="127"/>
      <c r="V468" s="127"/>
      <c r="W468" s="127"/>
      <c r="X468" s="127"/>
      <c r="Y468" s="127"/>
      <c r="Z468" s="127"/>
      <c r="AA468" s="127"/>
      <c r="AB468" s="127"/>
      <c r="AC468" s="127"/>
      <c r="AD468" s="127"/>
      <c r="AE468" s="127"/>
      <c r="AF468" s="127"/>
      <c r="AG468" s="127"/>
      <c r="AH468" s="127"/>
      <c r="AI468" s="127"/>
      <c r="AJ468" s="127"/>
      <c r="AK468" s="127"/>
      <c r="AL468" s="127"/>
      <c r="AM468" s="127"/>
    </row>
    <row r="469" spans="1:39" ht="15" customHeight="1" x14ac:dyDescent="0.25">
      <c r="A469" s="130"/>
      <c r="B469" s="130"/>
      <c r="C469" s="130"/>
      <c r="D469" s="130"/>
      <c r="E469" s="130"/>
      <c r="F469" s="130"/>
      <c r="G469" s="130"/>
      <c r="H469" s="130"/>
      <c r="I469" s="130"/>
      <c r="J469" s="130"/>
      <c r="K469" s="130"/>
      <c r="L469" s="130"/>
      <c r="M469" s="130"/>
      <c r="N469" s="130"/>
      <c r="O469" s="130"/>
      <c r="P469" s="130"/>
      <c r="Q469" s="130"/>
      <c r="R469" s="130"/>
      <c r="S469" s="130"/>
      <c r="T469" s="127"/>
      <c r="U469" s="127"/>
      <c r="V469" s="127"/>
      <c r="W469" s="127"/>
      <c r="X469" s="127"/>
      <c r="Y469" s="127"/>
      <c r="Z469" s="127"/>
      <c r="AA469" s="127"/>
      <c r="AB469" s="127"/>
      <c r="AC469" s="127"/>
      <c r="AD469" s="127"/>
      <c r="AE469" s="127"/>
      <c r="AF469" s="127"/>
      <c r="AG469" s="127"/>
      <c r="AH469" s="127"/>
      <c r="AI469" s="127"/>
      <c r="AJ469" s="127"/>
      <c r="AK469" s="127"/>
      <c r="AL469" s="127"/>
      <c r="AM469" s="127"/>
    </row>
    <row r="470" spans="1:39" ht="15" customHeight="1" x14ac:dyDescent="0.25">
      <c r="A470" s="130"/>
      <c r="B470" s="130"/>
      <c r="C470" s="130"/>
      <c r="D470" s="130"/>
      <c r="E470" s="130"/>
      <c r="F470" s="130"/>
      <c r="G470" s="130"/>
      <c r="H470" s="130"/>
      <c r="I470" s="130"/>
      <c r="J470" s="130"/>
      <c r="K470" s="130"/>
      <c r="L470" s="130"/>
      <c r="M470" s="130"/>
      <c r="N470" s="130"/>
      <c r="O470" s="130"/>
      <c r="P470" s="130"/>
      <c r="Q470" s="130"/>
      <c r="R470" s="130"/>
      <c r="S470" s="130"/>
      <c r="T470" s="127"/>
      <c r="U470" s="127"/>
      <c r="V470" s="127"/>
      <c r="W470" s="127"/>
      <c r="X470" s="127"/>
      <c r="Y470" s="127"/>
      <c r="Z470" s="127"/>
      <c r="AA470" s="127"/>
      <c r="AB470" s="127"/>
      <c r="AC470" s="127"/>
      <c r="AD470" s="127"/>
      <c r="AE470" s="127"/>
      <c r="AF470" s="127"/>
      <c r="AG470" s="127"/>
      <c r="AH470" s="127"/>
      <c r="AI470" s="127"/>
      <c r="AJ470" s="127"/>
      <c r="AK470" s="127"/>
      <c r="AL470" s="127"/>
      <c r="AM470" s="127"/>
    </row>
    <row r="471" spans="1:39" ht="15" customHeight="1" x14ac:dyDescent="0.25">
      <c r="A471" s="130"/>
      <c r="B471" s="130"/>
      <c r="C471" s="130"/>
      <c r="D471" s="130"/>
      <c r="E471" s="130"/>
      <c r="F471" s="130"/>
      <c r="G471" s="130"/>
      <c r="H471" s="130"/>
      <c r="I471" s="130"/>
      <c r="J471" s="130"/>
      <c r="K471" s="130"/>
      <c r="L471" s="130"/>
      <c r="M471" s="130"/>
      <c r="N471" s="130"/>
      <c r="O471" s="130"/>
      <c r="P471" s="130"/>
      <c r="Q471" s="130"/>
      <c r="R471" s="130"/>
      <c r="S471" s="130"/>
      <c r="T471" s="127"/>
      <c r="U471" s="127"/>
      <c r="V471" s="127"/>
      <c r="W471" s="127"/>
      <c r="X471" s="127"/>
      <c r="Y471" s="127"/>
      <c r="Z471" s="127"/>
      <c r="AA471" s="127"/>
      <c r="AB471" s="127"/>
      <c r="AC471" s="127"/>
      <c r="AD471" s="127"/>
      <c r="AE471" s="127"/>
      <c r="AF471" s="127"/>
      <c r="AG471" s="127"/>
      <c r="AH471" s="127"/>
      <c r="AI471" s="127"/>
      <c r="AJ471" s="127"/>
      <c r="AK471" s="127"/>
      <c r="AL471" s="127"/>
      <c r="AM471" s="127"/>
    </row>
    <row r="472" spans="1:39" ht="15" customHeight="1" x14ac:dyDescent="0.25">
      <c r="A472" s="130"/>
      <c r="B472" s="130"/>
      <c r="C472" s="130"/>
      <c r="D472" s="130"/>
      <c r="E472" s="130"/>
      <c r="F472" s="130"/>
      <c r="G472" s="130"/>
      <c r="H472" s="130"/>
      <c r="I472" s="130"/>
      <c r="J472" s="130"/>
      <c r="K472" s="130"/>
      <c r="L472" s="130"/>
      <c r="M472" s="130"/>
      <c r="N472" s="130"/>
      <c r="O472" s="130"/>
      <c r="P472" s="130"/>
      <c r="Q472" s="130"/>
      <c r="R472" s="130"/>
      <c r="S472" s="130"/>
      <c r="T472" s="127"/>
      <c r="U472" s="127"/>
      <c r="V472" s="127"/>
      <c r="W472" s="127"/>
      <c r="X472" s="127"/>
      <c r="Y472" s="127"/>
      <c r="Z472" s="127"/>
      <c r="AA472" s="127"/>
      <c r="AB472" s="127"/>
      <c r="AC472" s="127"/>
      <c r="AD472" s="127"/>
      <c r="AE472" s="127"/>
      <c r="AF472" s="127"/>
      <c r="AG472" s="127"/>
      <c r="AH472" s="127"/>
      <c r="AI472" s="127"/>
      <c r="AJ472" s="127"/>
      <c r="AK472" s="127"/>
      <c r="AL472" s="127"/>
      <c r="AM472" s="127"/>
    </row>
    <row r="473" spans="1:39" ht="15" customHeight="1" x14ac:dyDescent="0.25">
      <c r="A473" s="130"/>
      <c r="B473" s="130"/>
      <c r="C473" s="130"/>
      <c r="D473" s="130"/>
      <c r="E473" s="130"/>
      <c r="F473" s="130"/>
      <c r="G473" s="130"/>
      <c r="H473" s="130"/>
      <c r="I473" s="130"/>
      <c r="J473" s="130"/>
      <c r="K473" s="130"/>
      <c r="L473" s="130"/>
      <c r="M473" s="130"/>
      <c r="N473" s="130"/>
      <c r="O473" s="130"/>
      <c r="P473" s="130"/>
      <c r="Q473" s="130"/>
      <c r="R473" s="130"/>
      <c r="S473" s="130"/>
      <c r="T473" s="127"/>
      <c r="U473" s="127"/>
      <c r="V473" s="127"/>
      <c r="W473" s="127"/>
      <c r="X473" s="127"/>
      <c r="Y473" s="127"/>
      <c r="Z473" s="127"/>
      <c r="AA473" s="127"/>
      <c r="AB473" s="127"/>
      <c r="AC473" s="127"/>
      <c r="AD473" s="127"/>
      <c r="AE473" s="127"/>
      <c r="AF473" s="127"/>
      <c r="AG473" s="127"/>
      <c r="AH473" s="127"/>
      <c r="AI473" s="127"/>
      <c r="AJ473" s="127"/>
      <c r="AK473" s="127"/>
      <c r="AL473" s="127"/>
      <c r="AM473" s="127"/>
    </row>
    <row r="474" spans="1:39" ht="15" customHeight="1" x14ac:dyDescent="0.25">
      <c r="A474" s="130"/>
      <c r="B474" s="130"/>
      <c r="C474" s="130"/>
      <c r="D474" s="130"/>
      <c r="E474" s="130"/>
      <c r="F474" s="130"/>
      <c r="G474" s="130"/>
      <c r="H474" s="130"/>
      <c r="I474" s="130"/>
      <c r="J474" s="130"/>
      <c r="K474" s="130"/>
      <c r="L474" s="130"/>
      <c r="M474" s="130"/>
      <c r="N474" s="130"/>
      <c r="O474" s="130"/>
      <c r="P474" s="130"/>
      <c r="Q474" s="130"/>
      <c r="R474" s="130"/>
      <c r="S474" s="130"/>
      <c r="T474" s="127"/>
      <c r="U474" s="127"/>
      <c r="V474" s="127"/>
      <c r="W474" s="127"/>
      <c r="X474" s="127"/>
      <c r="Y474" s="127"/>
      <c r="Z474" s="127"/>
      <c r="AA474" s="127"/>
      <c r="AB474" s="127"/>
      <c r="AC474" s="127"/>
      <c r="AD474" s="127"/>
      <c r="AE474" s="127"/>
      <c r="AF474" s="127"/>
      <c r="AG474" s="127"/>
      <c r="AH474" s="127"/>
      <c r="AI474" s="127"/>
      <c r="AJ474" s="127"/>
      <c r="AK474" s="127"/>
      <c r="AL474" s="127"/>
      <c r="AM474" s="127"/>
    </row>
    <row r="475" spans="1:39" ht="15" customHeight="1" x14ac:dyDescent="0.25">
      <c r="A475" s="130"/>
      <c r="B475" s="130"/>
      <c r="C475" s="130"/>
      <c r="D475" s="130"/>
      <c r="E475" s="130"/>
      <c r="F475" s="130"/>
      <c r="G475" s="130"/>
      <c r="H475" s="130"/>
      <c r="I475" s="130"/>
      <c r="J475" s="130"/>
      <c r="K475" s="130"/>
      <c r="L475" s="130"/>
      <c r="M475" s="130"/>
      <c r="N475" s="130"/>
      <c r="O475" s="130"/>
      <c r="P475" s="130"/>
      <c r="Q475" s="130"/>
      <c r="R475" s="130"/>
      <c r="S475" s="130"/>
      <c r="T475" s="127"/>
      <c r="U475" s="127"/>
      <c r="V475" s="127"/>
      <c r="W475" s="127"/>
      <c r="X475" s="127"/>
      <c r="Y475" s="127"/>
      <c r="Z475" s="127"/>
      <c r="AA475" s="127"/>
      <c r="AB475" s="127"/>
      <c r="AC475" s="127"/>
      <c r="AD475" s="127"/>
      <c r="AE475" s="127"/>
      <c r="AF475" s="127"/>
      <c r="AG475" s="127"/>
      <c r="AH475" s="127"/>
      <c r="AI475" s="127"/>
      <c r="AJ475" s="127"/>
      <c r="AK475" s="127"/>
      <c r="AL475" s="127"/>
      <c r="AM475" s="127"/>
    </row>
    <row r="476" spans="1:39" ht="15" customHeight="1" x14ac:dyDescent="0.25">
      <c r="A476" s="130"/>
      <c r="B476" s="130"/>
      <c r="C476" s="130"/>
      <c r="D476" s="130"/>
      <c r="E476" s="130"/>
      <c r="F476" s="130"/>
      <c r="G476" s="130"/>
      <c r="H476" s="130"/>
      <c r="I476" s="130"/>
      <c r="J476" s="130"/>
      <c r="K476" s="130"/>
      <c r="L476" s="130"/>
      <c r="M476" s="130"/>
      <c r="N476" s="130"/>
      <c r="O476" s="130"/>
      <c r="P476" s="130"/>
      <c r="Q476" s="130"/>
      <c r="R476" s="130"/>
      <c r="S476" s="130"/>
      <c r="T476" s="127"/>
      <c r="U476" s="127"/>
      <c r="V476" s="127"/>
      <c r="W476" s="127"/>
      <c r="X476" s="127"/>
      <c r="Y476" s="127"/>
      <c r="Z476" s="127"/>
      <c r="AA476" s="127"/>
      <c r="AB476" s="127"/>
      <c r="AC476" s="127"/>
      <c r="AD476" s="127"/>
      <c r="AE476" s="127"/>
      <c r="AF476" s="127"/>
      <c r="AG476" s="127"/>
      <c r="AH476" s="127"/>
      <c r="AI476" s="127"/>
      <c r="AJ476" s="127"/>
      <c r="AK476" s="127"/>
      <c r="AL476" s="127"/>
      <c r="AM476" s="127"/>
    </row>
    <row r="477" spans="1:39" ht="15" customHeight="1" x14ac:dyDescent="0.25">
      <c r="A477" s="130"/>
      <c r="B477" s="130"/>
      <c r="C477" s="130"/>
      <c r="D477" s="130"/>
      <c r="E477" s="130"/>
      <c r="F477" s="130"/>
      <c r="G477" s="130"/>
      <c r="H477" s="130"/>
      <c r="I477" s="130"/>
      <c r="J477" s="130"/>
      <c r="K477" s="130"/>
      <c r="L477" s="130"/>
      <c r="M477" s="130"/>
      <c r="N477" s="130"/>
      <c r="O477" s="130"/>
      <c r="P477" s="130"/>
      <c r="Q477" s="130"/>
      <c r="R477" s="130"/>
      <c r="S477" s="130"/>
      <c r="T477" s="127"/>
      <c r="U477" s="127"/>
      <c r="V477" s="127"/>
      <c r="W477" s="127"/>
      <c r="X477" s="127"/>
      <c r="Y477" s="127"/>
      <c r="Z477" s="127"/>
      <c r="AA477" s="127"/>
      <c r="AB477" s="127"/>
      <c r="AC477" s="127"/>
      <c r="AD477" s="127"/>
      <c r="AE477" s="127"/>
      <c r="AF477" s="127"/>
      <c r="AG477" s="127"/>
      <c r="AH477" s="127"/>
      <c r="AI477" s="127"/>
      <c r="AJ477" s="127"/>
      <c r="AK477" s="127"/>
      <c r="AL477" s="127"/>
      <c r="AM477" s="127"/>
    </row>
    <row r="478" spans="1:39" ht="15" customHeight="1" x14ac:dyDescent="0.25">
      <c r="A478" s="130"/>
      <c r="B478" s="130"/>
      <c r="C478" s="130"/>
      <c r="D478" s="130"/>
      <c r="E478" s="130"/>
      <c r="F478" s="130"/>
      <c r="G478" s="130"/>
      <c r="H478" s="130"/>
      <c r="I478" s="130"/>
      <c r="J478" s="130"/>
      <c r="K478" s="130"/>
      <c r="L478" s="130"/>
      <c r="M478" s="130"/>
      <c r="N478" s="130"/>
      <c r="O478" s="130"/>
      <c r="P478" s="130"/>
      <c r="Q478" s="130"/>
      <c r="R478" s="130"/>
      <c r="S478" s="130"/>
      <c r="T478" s="127"/>
      <c r="U478" s="127"/>
      <c r="V478" s="127"/>
      <c r="W478" s="127"/>
      <c r="X478" s="127"/>
      <c r="Y478" s="127"/>
      <c r="Z478" s="127"/>
      <c r="AA478" s="127"/>
      <c r="AB478" s="127"/>
      <c r="AC478" s="127"/>
      <c r="AD478" s="127"/>
      <c r="AE478" s="127"/>
      <c r="AF478" s="127"/>
      <c r="AG478" s="127"/>
      <c r="AH478" s="127"/>
      <c r="AI478" s="127"/>
      <c r="AJ478" s="127"/>
      <c r="AK478" s="127"/>
      <c r="AL478" s="127"/>
      <c r="AM478" s="127"/>
    </row>
    <row r="479" spans="1:39" ht="15" customHeight="1" x14ac:dyDescent="0.25">
      <c r="A479" s="130"/>
      <c r="B479" s="130"/>
      <c r="C479" s="130"/>
      <c r="D479" s="130"/>
      <c r="E479" s="130"/>
      <c r="F479" s="130"/>
      <c r="G479" s="130"/>
      <c r="H479" s="130"/>
      <c r="I479" s="130"/>
      <c r="J479" s="130"/>
      <c r="K479" s="130"/>
      <c r="L479" s="130"/>
      <c r="M479" s="130"/>
      <c r="N479" s="130"/>
      <c r="O479" s="130"/>
      <c r="P479" s="130"/>
      <c r="Q479" s="130"/>
      <c r="R479" s="130"/>
      <c r="S479" s="130"/>
      <c r="T479" s="127"/>
      <c r="U479" s="127"/>
      <c r="V479" s="127"/>
      <c r="W479" s="127"/>
      <c r="X479" s="127"/>
      <c r="Y479" s="127"/>
      <c r="Z479" s="127"/>
      <c r="AA479" s="127"/>
      <c r="AB479" s="127"/>
      <c r="AC479" s="127"/>
      <c r="AD479" s="127"/>
      <c r="AE479" s="127"/>
      <c r="AF479" s="127"/>
      <c r="AG479" s="127"/>
      <c r="AH479" s="127"/>
      <c r="AI479" s="127"/>
      <c r="AJ479" s="127"/>
      <c r="AK479" s="127"/>
      <c r="AL479" s="127"/>
      <c r="AM479" s="127"/>
    </row>
    <row r="480" spans="1:39" ht="15" customHeight="1" x14ac:dyDescent="0.25">
      <c r="A480" s="130"/>
      <c r="B480" s="130"/>
      <c r="C480" s="130"/>
      <c r="D480" s="130"/>
      <c r="E480" s="130"/>
      <c r="F480" s="130"/>
      <c r="G480" s="130"/>
      <c r="H480" s="130"/>
      <c r="I480" s="130"/>
      <c r="J480" s="130"/>
      <c r="K480" s="130"/>
      <c r="L480" s="130"/>
      <c r="M480" s="130"/>
      <c r="N480" s="130"/>
      <c r="O480" s="130"/>
      <c r="P480" s="130"/>
      <c r="Q480" s="130"/>
      <c r="R480" s="130"/>
      <c r="S480" s="130"/>
      <c r="T480" s="127"/>
      <c r="U480" s="127"/>
      <c r="V480" s="127"/>
      <c r="W480" s="127"/>
      <c r="X480" s="127"/>
      <c r="Y480" s="127"/>
      <c r="Z480" s="127"/>
      <c r="AA480" s="127"/>
      <c r="AB480" s="127"/>
      <c r="AC480" s="127"/>
      <c r="AD480" s="127"/>
      <c r="AE480" s="127"/>
      <c r="AF480" s="127"/>
      <c r="AG480" s="127"/>
      <c r="AH480" s="127"/>
      <c r="AI480" s="127"/>
      <c r="AJ480" s="127"/>
      <c r="AK480" s="127"/>
      <c r="AL480" s="127"/>
      <c r="AM480" s="127"/>
    </row>
    <row r="481" spans="1:39" ht="15" customHeight="1" x14ac:dyDescent="0.25">
      <c r="A481" s="130"/>
      <c r="B481" s="130"/>
      <c r="C481" s="130"/>
      <c r="D481" s="130"/>
      <c r="E481" s="130"/>
      <c r="F481" s="130"/>
      <c r="G481" s="130"/>
      <c r="H481" s="130"/>
      <c r="I481" s="130"/>
      <c r="J481" s="130"/>
      <c r="K481" s="130"/>
      <c r="L481" s="130"/>
      <c r="M481" s="130"/>
      <c r="N481" s="130"/>
      <c r="O481" s="130"/>
      <c r="P481" s="130"/>
      <c r="Q481" s="130"/>
      <c r="R481" s="130"/>
      <c r="S481" s="130"/>
      <c r="T481" s="127"/>
      <c r="U481" s="127"/>
      <c r="V481" s="127"/>
      <c r="W481" s="127"/>
      <c r="X481" s="127"/>
      <c r="Y481" s="127"/>
      <c r="Z481" s="127"/>
      <c r="AA481" s="127"/>
      <c r="AB481" s="127"/>
      <c r="AC481" s="127"/>
      <c r="AD481" s="127"/>
      <c r="AE481" s="127"/>
      <c r="AF481" s="127"/>
      <c r="AG481" s="127"/>
      <c r="AH481" s="127"/>
      <c r="AI481" s="127"/>
      <c r="AJ481" s="127"/>
      <c r="AK481" s="127"/>
      <c r="AL481" s="127"/>
      <c r="AM481" s="127"/>
    </row>
    <row r="482" spans="1:39" ht="15" customHeight="1" x14ac:dyDescent="0.25">
      <c r="A482" s="130"/>
      <c r="B482" s="130"/>
      <c r="C482" s="130"/>
      <c r="D482" s="130"/>
      <c r="E482" s="130"/>
      <c r="F482" s="130"/>
      <c r="G482" s="130"/>
      <c r="H482" s="130"/>
      <c r="I482" s="130"/>
      <c r="J482" s="130"/>
      <c r="K482" s="130"/>
      <c r="L482" s="130"/>
      <c r="M482" s="130"/>
      <c r="N482" s="130"/>
      <c r="O482" s="130"/>
      <c r="P482" s="130"/>
      <c r="Q482" s="130"/>
      <c r="R482" s="130"/>
      <c r="S482" s="130"/>
      <c r="T482" s="127"/>
      <c r="U482" s="127"/>
      <c r="V482" s="127"/>
      <c r="W482" s="127"/>
      <c r="X482" s="127"/>
      <c r="Y482" s="127"/>
      <c r="Z482" s="127"/>
      <c r="AA482" s="127"/>
      <c r="AB482" s="127"/>
      <c r="AC482" s="127"/>
      <c r="AD482" s="127"/>
      <c r="AE482" s="127"/>
      <c r="AF482" s="127"/>
      <c r="AG482" s="127"/>
      <c r="AH482" s="127"/>
      <c r="AI482" s="127"/>
      <c r="AJ482" s="127"/>
      <c r="AK482" s="127"/>
      <c r="AL482" s="127"/>
      <c r="AM482" s="127"/>
    </row>
    <row r="483" spans="1:39" ht="15" customHeight="1" x14ac:dyDescent="0.25">
      <c r="A483" s="130"/>
      <c r="B483" s="130"/>
      <c r="C483" s="130"/>
      <c r="D483" s="130"/>
      <c r="E483" s="130"/>
      <c r="F483" s="130"/>
      <c r="G483" s="130"/>
      <c r="H483" s="130"/>
      <c r="I483" s="130"/>
      <c r="J483" s="130"/>
      <c r="K483" s="130"/>
      <c r="L483" s="130"/>
      <c r="M483" s="130"/>
      <c r="N483" s="130"/>
      <c r="O483" s="130"/>
      <c r="P483" s="130"/>
      <c r="Q483" s="130"/>
      <c r="R483" s="130"/>
      <c r="S483" s="130"/>
      <c r="T483" s="127"/>
      <c r="U483" s="127"/>
      <c r="V483" s="127"/>
      <c r="W483" s="127"/>
      <c r="X483" s="127"/>
      <c r="Y483" s="127"/>
      <c r="Z483" s="127"/>
      <c r="AA483" s="127"/>
      <c r="AB483" s="127"/>
      <c r="AC483" s="127"/>
      <c r="AD483" s="127"/>
      <c r="AE483" s="127"/>
      <c r="AF483" s="127"/>
      <c r="AG483" s="127"/>
      <c r="AH483" s="127"/>
      <c r="AI483" s="127"/>
      <c r="AJ483" s="127"/>
      <c r="AK483" s="127"/>
      <c r="AL483" s="127"/>
      <c r="AM483" s="127"/>
    </row>
    <row r="484" spans="1:39" ht="15" customHeight="1" x14ac:dyDescent="0.25">
      <c r="A484" s="130"/>
      <c r="B484" s="130"/>
      <c r="C484" s="130"/>
      <c r="D484" s="130"/>
      <c r="E484" s="130"/>
      <c r="F484" s="130"/>
      <c r="G484" s="130"/>
      <c r="H484" s="130"/>
      <c r="I484" s="130"/>
      <c r="J484" s="130"/>
      <c r="K484" s="130"/>
      <c r="L484" s="130"/>
      <c r="M484" s="130"/>
      <c r="N484" s="130"/>
      <c r="O484" s="130"/>
      <c r="P484" s="130"/>
      <c r="Q484" s="130"/>
      <c r="R484" s="130"/>
      <c r="S484" s="130"/>
      <c r="T484" s="127"/>
      <c r="U484" s="127"/>
      <c r="V484" s="127"/>
      <c r="W484" s="127"/>
      <c r="X484" s="127"/>
      <c r="Y484" s="127"/>
      <c r="Z484" s="127"/>
      <c r="AA484" s="127"/>
      <c r="AB484" s="127"/>
      <c r="AC484" s="127"/>
      <c r="AD484" s="127"/>
      <c r="AE484" s="127"/>
      <c r="AF484" s="127"/>
      <c r="AG484" s="127"/>
      <c r="AH484" s="127"/>
      <c r="AI484" s="127"/>
      <c r="AJ484" s="127"/>
      <c r="AK484" s="127"/>
      <c r="AL484" s="127"/>
      <c r="AM484" s="127"/>
    </row>
    <row r="485" spans="1:39" ht="15" customHeight="1" x14ac:dyDescent="0.25">
      <c r="A485" s="130"/>
      <c r="B485" s="130"/>
      <c r="C485" s="130"/>
      <c r="D485" s="130"/>
      <c r="E485" s="130"/>
      <c r="F485" s="130"/>
      <c r="G485" s="130"/>
      <c r="H485" s="130"/>
      <c r="I485" s="130"/>
      <c r="J485" s="130"/>
      <c r="K485" s="130"/>
      <c r="L485" s="130"/>
      <c r="M485" s="130"/>
      <c r="N485" s="130"/>
      <c r="O485" s="130"/>
      <c r="P485" s="130"/>
      <c r="Q485" s="130"/>
      <c r="R485" s="130"/>
      <c r="S485" s="130"/>
      <c r="T485" s="127"/>
      <c r="U485" s="127"/>
      <c r="V485" s="127"/>
      <c r="W485" s="127"/>
      <c r="X485" s="127"/>
      <c r="Y485" s="127"/>
      <c r="Z485" s="127"/>
      <c r="AA485" s="127"/>
      <c r="AB485" s="127"/>
      <c r="AC485" s="127"/>
      <c r="AD485" s="127"/>
      <c r="AE485" s="127"/>
      <c r="AF485" s="127"/>
      <c r="AG485" s="127"/>
      <c r="AH485" s="127"/>
      <c r="AI485" s="127"/>
      <c r="AJ485" s="127"/>
      <c r="AK485" s="127"/>
      <c r="AL485" s="127"/>
      <c r="AM485" s="127"/>
    </row>
    <row r="486" spans="1:39" ht="15" customHeight="1" x14ac:dyDescent="0.25">
      <c r="A486" s="130"/>
      <c r="B486" s="130"/>
      <c r="C486" s="130"/>
      <c r="D486" s="130"/>
      <c r="E486" s="130"/>
      <c r="F486" s="130"/>
      <c r="G486" s="130"/>
      <c r="H486" s="130"/>
      <c r="I486" s="130"/>
      <c r="J486" s="130"/>
      <c r="K486" s="130"/>
      <c r="L486" s="130"/>
      <c r="M486" s="130"/>
      <c r="N486" s="130"/>
      <c r="O486" s="130"/>
      <c r="P486" s="130"/>
      <c r="Q486" s="130"/>
      <c r="R486" s="130"/>
      <c r="S486" s="130"/>
      <c r="T486" s="127"/>
      <c r="U486" s="127"/>
      <c r="V486" s="127"/>
      <c r="W486" s="127"/>
      <c r="X486" s="127"/>
      <c r="Y486" s="127"/>
      <c r="Z486" s="127"/>
      <c r="AA486" s="127"/>
      <c r="AB486" s="127"/>
      <c r="AC486" s="127"/>
      <c r="AD486" s="127"/>
      <c r="AE486" s="127"/>
      <c r="AF486" s="127"/>
      <c r="AG486" s="127"/>
      <c r="AH486" s="127"/>
      <c r="AI486" s="127"/>
      <c r="AJ486" s="127"/>
      <c r="AK486" s="127"/>
      <c r="AL486" s="127"/>
      <c r="AM486" s="127"/>
    </row>
    <row r="487" spans="1:39" ht="15" customHeight="1" x14ac:dyDescent="0.25">
      <c r="A487" s="130"/>
      <c r="B487" s="130"/>
      <c r="C487" s="130"/>
      <c r="D487" s="130"/>
      <c r="E487" s="130"/>
      <c r="F487" s="130"/>
      <c r="G487" s="130"/>
      <c r="H487" s="130"/>
      <c r="I487" s="130"/>
      <c r="J487" s="130"/>
      <c r="K487" s="130"/>
      <c r="L487" s="130"/>
      <c r="M487" s="130"/>
      <c r="N487" s="130"/>
      <c r="O487" s="130"/>
      <c r="P487" s="130"/>
      <c r="Q487" s="130"/>
      <c r="R487" s="130"/>
      <c r="S487" s="130"/>
      <c r="T487" s="127"/>
      <c r="U487" s="127"/>
      <c r="V487" s="127"/>
      <c r="W487" s="127"/>
      <c r="X487" s="127"/>
      <c r="Y487" s="127"/>
      <c r="Z487" s="127"/>
      <c r="AA487" s="127"/>
      <c r="AB487" s="127"/>
      <c r="AC487" s="127"/>
      <c r="AD487" s="127"/>
      <c r="AE487" s="127"/>
      <c r="AF487" s="127"/>
      <c r="AG487" s="127"/>
      <c r="AH487" s="127"/>
      <c r="AI487" s="127"/>
      <c r="AJ487" s="127"/>
      <c r="AK487" s="127"/>
      <c r="AL487" s="127"/>
      <c r="AM487" s="127"/>
    </row>
    <row r="488" spans="1:39" ht="15" customHeight="1" x14ac:dyDescent="0.25">
      <c r="A488" s="130"/>
      <c r="B488" s="130"/>
      <c r="C488" s="130"/>
      <c r="D488" s="130"/>
      <c r="E488" s="130"/>
      <c r="F488" s="130"/>
      <c r="G488" s="130"/>
      <c r="H488" s="130"/>
      <c r="I488" s="130"/>
      <c r="J488" s="130"/>
      <c r="K488" s="130"/>
      <c r="L488" s="130"/>
      <c r="M488" s="130"/>
      <c r="N488" s="130"/>
      <c r="O488" s="130"/>
      <c r="P488" s="130"/>
      <c r="Q488" s="130"/>
      <c r="R488" s="130"/>
      <c r="S488" s="130"/>
      <c r="T488" s="127"/>
      <c r="U488" s="127"/>
      <c r="V488" s="127"/>
      <c r="W488" s="127"/>
      <c r="X488" s="127"/>
      <c r="Y488" s="127"/>
      <c r="Z488" s="127"/>
      <c r="AA488" s="127"/>
      <c r="AB488" s="127"/>
      <c r="AC488" s="127"/>
      <c r="AD488" s="127"/>
      <c r="AE488" s="127"/>
      <c r="AF488" s="127"/>
      <c r="AG488" s="127"/>
      <c r="AH488" s="127"/>
      <c r="AI488" s="127"/>
      <c r="AJ488" s="127"/>
      <c r="AK488" s="127"/>
      <c r="AL488" s="127"/>
      <c r="AM488" s="127"/>
    </row>
    <row r="489" spans="1:39" ht="15" customHeight="1" x14ac:dyDescent="0.25">
      <c r="A489" s="130"/>
      <c r="B489" s="130"/>
      <c r="C489" s="130"/>
      <c r="D489" s="130"/>
      <c r="E489" s="130"/>
      <c r="F489" s="130"/>
      <c r="G489" s="130"/>
      <c r="H489" s="130"/>
      <c r="I489" s="130"/>
      <c r="J489" s="130"/>
      <c r="K489" s="130"/>
      <c r="L489" s="130"/>
      <c r="M489" s="130"/>
      <c r="N489" s="130"/>
      <c r="O489" s="130"/>
      <c r="P489" s="130"/>
      <c r="Q489" s="130"/>
      <c r="R489" s="130"/>
      <c r="S489" s="130"/>
      <c r="T489" s="127"/>
      <c r="U489" s="127"/>
      <c r="V489" s="127"/>
      <c r="W489" s="127"/>
      <c r="X489" s="127"/>
      <c r="Y489" s="127"/>
      <c r="Z489" s="127"/>
      <c r="AA489" s="127"/>
      <c r="AB489" s="127"/>
      <c r="AC489" s="127"/>
      <c r="AD489" s="127"/>
      <c r="AE489" s="127"/>
      <c r="AF489" s="127"/>
      <c r="AG489" s="127"/>
      <c r="AH489" s="127"/>
      <c r="AI489" s="127"/>
      <c r="AJ489" s="127"/>
      <c r="AK489" s="127"/>
      <c r="AL489" s="127"/>
      <c r="AM489" s="127"/>
    </row>
    <row r="490" spans="1:39" ht="15" customHeight="1" x14ac:dyDescent="0.25">
      <c r="A490" s="130"/>
      <c r="B490" s="130"/>
      <c r="C490" s="130"/>
      <c r="D490" s="130"/>
      <c r="E490" s="130"/>
      <c r="F490" s="130"/>
      <c r="G490" s="130"/>
      <c r="H490" s="130"/>
      <c r="I490" s="130"/>
      <c r="J490" s="130"/>
      <c r="K490" s="130"/>
      <c r="L490" s="130"/>
      <c r="M490" s="130"/>
      <c r="N490" s="130"/>
      <c r="O490" s="130"/>
      <c r="P490" s="130"/>
      <c r="Q490" s="130"/>
      <c r="R490" s="130"/>
      <c r="S490" s="130"/>
      <c r="T490" s="127"/>
      <c r="U490" s="127"/>
      <c r="V490" s="127"/>
      <c r="W490" s="127"/>
      <c r="X490" s="127"/>
      <c r="Y490" s="127"/>
      <c r="Z490" s="127"/>
      <c r="AA490" s="127"/>
      <c r="AB490" s="127"/>
      <c r="AC490" s="127"/>
      <c r="AD490" s="127"/>
      <c r="AE490" s="127"/>
      <c r="AF490" s="127"/>
      <c r="AG490" s="127"/>
      <c r="AH490" s="127"/>
      <c r="AI490" s="127"/>
      <c r="AJ490" s="127"/>
      <c r="AK490" s="127"/>
      <c r="AL490" s="127"/>
      <c r="AM490" s="127"/>
    </row>
    <row r="491" spans="1:39" ht="15" customHeight="1" x14ac:dyDescent="0.25">
      <c r="A491" s="130"/>
      <c r="B491" s="130"/>
      <c r="C491" s="130"/>
      <c r="D491" s="130"/>
      <c r="E491" s="130"/>
      <c r="F491" s="130"/>
      <c r="G491" s="130"/>
      <c r="H491" s="130"/>
      <c r="I491" s="130"/>
      <c r="J491" s="130"/>
      <c r="K491" s="130"/>
      <c r="L491" s="130"/>
      <c r="M491" s="130"/>
      <c r="N491" s="130"/>
      <c r="O491" s="130"/>
      <c r="P491" s="130"/>
      <c r="Q491" s="130"/>
      <c r="R491" s="130"/>
      <c r="S491" s="130"/>
      <c r="T491" s="127"/>
      <c r="U491" s="127"/>
      <c r="V491" s="127"/>
      <c r="W491" s="127"/>
      <c r="X491" s="127"/>
      <c r="Y491" s="127"/>
      <c r="Z491" s="127"/>
      <c r="AA491" s="127"/>
      <c r="AB491" s="127"/>
      <c r="AC491" s="127"/>
      <c r="AD491" s="127"/>
      <c r="AE491" s="127"/>
      <c r="AF491" s="127"/>
      <c r="AG491" s="127"/>
      <c r="AH491" s="127"/>
      <c r="AI491" s="127"/>
      <c r="AJ491" s="127"/>
      <c r="AK491" s="127"/>
      <c r="AL491" s="127"/>
      <c r="AM491" s="127"/>
    </row>
    <row r="492" spans="1:39" ht="15" customHeight="1" x14ac:dyDescent="0.25">
      <c r="A492" s="130"/>
      <c r="B492" s="130"/>
      <c r="C492" s="130"/>
      <c r="D492" s="130"/>
      <c r="E492" s="130"/>
      <c r="F492" s="130"/>
      <c r="G492" s="130"/>
      <c r="H492" s="130"/>
      <c r="I492" s="130"/>
      <c r="J492" s="130"/>
      <c r="K492" s="130"/>
      <c r="L492" s="130"/>
      <c r="M492" s="130"/>
      <c r="N492" s="130"/>
      <c r="O492" s="130"/>
      <c r="P492" s="130"/>
      <c r="Q492" s="130"/>
      <c r="R492" s="130"/>
      <c r="S492" s="130"/>
      <c r="T492" s="127"/>
      <c r="U492" s="127"/>
      <c r="V492" s="127"/>
      <c r="W492" s="127"/>
      <c r="X492" s="127"/>
      <c r="Y492" s="127"/>
      <c r="Z492" s="127"/>
      <c r="AA492" s="127"/>
      <c r="AB492" s="127"/>
      <c r="AC492" s="127"/>
      <c r="AD492" s="127"/>
      <c r="AE492" s="127"/>
      <c r="AF492" s="127"/>
      <c r="AG492" s="127"/>
      <c r="AH492" s="127"/>
      <c r="AI492" s="127"/>
      <c r="AJ492" s="127"/>
      <c r="AK492" s="127"/>
      <c r="AL492" s="127"/>
      <c r="AM492" s="127"/>
    </row>
    <row r="493" spans="1:39" ht="15" customHeight="1" x14ac:dyDescent="0.25">
      <c r="A493" s="130"/>
      <c r="B493" s="130"/>
      <c r="C493" s="130"/>
      <c r="D493" s="130"/>
      <c r="E493" s="130"/>
      <c r="F493" s="130"/>
      <c r="G493" s="130"/>
      <c r="H493" s="130"/>
      <c r="I493" s="130"/>
      <c r="J493" s="130"/>
      <c r="K493" s="130"/>
      <c r="L493" s="130"/>
      <c r="M493" s="130"/>
      <c r="N493" s="130"/>
      <c r="O493" s="130"/>
      <c r="P493" s="130"/>
      <c r="Q493" s="130"/>
      <c r="R493" s="130"/>
      <c r="S493" s="130"/>
      <c r="T493" s="127"/>
      <c r="U493" s="127"/>
      <c r="V493" s="127"/>
      <c r="W493" s="127"/>
      <c r="X493" s="127"/>
      <c r="Y493" s="127"/>
      <c r="Z493" s="127"/>
      <c r="AA493" s="127"/>
      <c r="AB493" s="127"/>
      <c r="AC493" s="127"/>
      <c r="AD493" s="127"/>
      <c r="AE493" s="127"/>
      <c r="AF493" s="127"/>
      <c r="AG493" s="127"/>
      <c r="AH493" s="127"/>
      <c r="AI493" s="127"/>
      <c r="AJ493" s="127"/>
      <c r="AK493" s="127"/>
      <c r="AL493" s="127"/>
      <c r="AM493" s="127"/>
    </row>
    <row r="494" spans="1:39" ht="15" customHeight="1" x14ac:dyDescent="0.25">
      <c r="A494" s="130"/>
      <c r="B494" s="130"/>
      <c r="C494" s="130"/>
      <c r="D494" s="130"/>
      <c r="E494" s="130"/>
      <c r="F494" s="130"/>
      <c r="G494" s="130"/>
      <c r="H494" s="130"/>
      <c r="I494" s="130"/>
      <c r="J494" s="130"/>
      <c r="K494" s="130"/>
      <c r="L494" s="130"/>
      <c r="M494" s="130"/>
      <c r="N494" s="130"/>
      <c r="O494" s="130"/>
      <c r="P494" s="130"/>
      <c r="Q494" s="130"/>
      <c r="R494" s="130"/>
      <c r="S494" s="130"/>
      <c r="T494" s="127"/>
      <c r="U494" s="127"/>
      <c r="V494" s="127"/>
      <c r="W494" s="127"/>
      <c r="X494" s="127"/>
      <c r="Y494" s="127"/>
      <c r="Z494" s="127"/>
      <c r="AA494" s="127"/>
      <c r="AB494" s="127"/>
      <c r="AC494" s="127"/>
      <c r="AD494" s="127"/>
      <c r="AE494" s="127"/>
      <c r="AF494" s="127"/>
      <c r="AG494" s="127"/>
      <c r="AH494" s="127"/>
      <c r="AI494" s="127"/>
      <c r="AJ494" s="127"/>
      <c r="AK494" s="127"/>
      <c r="AL494" s="127"/>
      <c r="AM494" s="127"/>
    </row>
    <row r="495" spans="1:39" ht="15" customHeight="1" x14ac:dyDescent="0.25">
      <c r="A495" s="130"/>
      <c r="B495" s="130"/>
      <c r="C495" s="130"/>
      <c r="D495" s="130"/>
      <c r="E495" s="130"/>
      <c r="F495" s="130"/>
      <c r="G495" s="130"/>
      <c r="H495" s="130"/>
      <c r="I495" s="130"/>
      <c r="J495" s="130"/>
      <c r="K495" s="130"/>
      <c r="L495" s="130"/>
      <c r="M495" s="130"/>
      <c r="N495" s="130"/>
      <c r="O495" s="130"/>
      <c r="P495" s="130"/>
      <c r="Q495" s="130"/>
      <c r="R495" s="130"/>
      <c r="S495" s="130"/>
      <c r="T495" s="127"/>
      <c r="U495" s="127"/>
      <c r="V495" s="127"/>
      <c r="W495" s="127"/>
      <c r="X495" s="127"/>
      <c r="Y495" s="127"/>
      <c r="Z495" s="127"/>
      <c r="AA495" s="127"/>
      <c r="AB495" s="127"/>
      <c r="AC495" s="127"/>
      <c r="AD495" s="127"/>
      <c r="AE495" s="127"/>
      <c r="AF495" s="127"/>
      <c r="AG495" s="127"/>
      <c r="AH495" s="127"/>
      <c r="AI495" s="127"/>
      <c r="AJ495" s="127"/>
      <c r="AK495" s="127"/>
      <c r="AL495" s="127"/>
      <c r="AM495" s="127"/>
    </row>
    <row r="496" spans="1:39" ht="15" customHeight="1" x14ac:dyDescent="0.25">
      <c r="A496" s="130"/>
      <c r="B496" s="130"/>
      <c r="C496" s="130"/>
      <c r="D496" s="130"/>
      <c r="E496" s="130"/>
      <c r="F496" s="130"/>
      <c r="G496" s="130"/>
      <c r="H496" s="130"/>
      <c r="I496" s="130"/>
      <c r="J496" s="130"/>
      <c r="K496" s="130"/>
      <c r="L496" s="130"/>
      <c r="M496" s="130"/>
      <c r="N496" s="130"/>
      <c r="O496" s="130"/>
      <c r="P496" s="130"/>
      <c r="Q496" s="130"/>
      <c r="R496" s="130"/>
      <c r="S496" s="130"/>
      <c r="T496" s="127"/>
      <c r="U496" s="127"/>
      <c r="V496" s="127"/>
      <c r="W496" s="127"/>
      <c r="X496" s="127"/>
      <c r="Y496" s="127"/>
      <c r="Z496" s="127"/>
      <c r="AA496" s="127"/>
      <c r="AB496" s="127"/>
      <c r="AC496" s="127"/>
      <c r="AD496" s="127"/>
      <c r="AE496" s="127"/>
      <c r="AF496" s="127"/>
      <c r="AG496" s="127"/>
      <c r="AH496" s="127"/>
      <c r="AI496" s="127"/>
      <c r="AJ496" s="127"/>
      <c r="AK496" s="127"/>
      <c r="AL496" s="127"/>
      <c r="AM496" s="127"/>
    </row>
    <row r="497" spans="1:39" ht="15" customHeight="1" x14ac:dyDescent="0.25">
      <c r="A497" s="130"/>
      <c r="B497" s="130"/>
      <c r="C497" s="130"/>
      <c r="D497" s="130"/>
      <c r="E497" s="130"/>
      <c r="F497" s="130"/>
      <c r="G497" s="130"/>
      <c r="H497" s="130"/>
      <c r="I497" s="130"/>
      <c r="J497" s="130"/>
      <c r="K497" s="130"/>
      <c r="L497" s="130"/>
      <c r="M497" s="130"/>
      <c r="N497" s="130"/>
      <c r="O497" s="130"/>
      <c r="P497" s="130"/>
      <c r="Q497" s="130"/>
      <c r="R497" s="130"/>
      <c r="S497" s="130"/>
      <c r="T497" s="127"/>
      <c r="U497" s="127"/>
      <c r="V497" s="127"/>
      <c r="W497" s="127"/>
      <c r="X497" s="127"/>
      <c r="Y497" s="127"/>
      <c r="Z497" s="127"/>
      <c r="AA497" s="127"/>
      <c r="AB497" s="127"/>
      <c r="AC497" s="127"/>
      <c r="AD497" s="127"/>
      <c r="AE497" s="127"/>
      <c r="AF497" s="127"/>
      <c r="AG497" s="127"/>
      <c r="AH497" s="127"/>
      <c r="AI497" s="127"/>
      <c r="AJ497" s="127"/>
      <c r="AK497" s="127"/>
      <c r="AL497" s="127"/>
      <c r="AM497" s="127"/>
    </row>
    <row r="498" spans="1:39" ht="15" customHeight="1" x14ac:dyDescent="0.25">
      <c r="A498" s="130"/>
      <c r="B498" s="130"/>
      <c r="C498" s="130"/>
      <c r="D498" s="130"/>
      <c r="E498" s="130"/>
      <c r="F498" s="130"/>
      <c r="G498" s="130"/>
      <c r="H498" s="130"/>
      <c r="I498" s="130"/>
      <c r="J498" s="130"/>
      <c r="K498" s="130"/>
      <c r="L498" s="130"/>
      <c r="M498" s="130"/>
      <c r="N498" s="130"/>
      <c r="O498" s="130"/>
      <c r="P498" s="130"/>
      <c r="Q498" s="130"/>
      <c r="R498" s="130"/>
      <c r="S498" s="130"/>
      <c r="T498" s="127"/>
      <c r="U498" s="127"/>
      <c r="V498" s="127"/>
      <c r="W498" s="127"/>
      <c r="X498" s="127"/>
      <c r="Y498" s="127"/>
      <c r="Z498" s="127"/>
      <c r="AA498" s="127"/>
      <c r="AB498" s="127"/>
      <c r="AC498" s="127"/>
      <c r="AD498" s="127"/>
      <c r="AE498" s="127"/>
      <c r="AF498" s="127"/>
      <c r="AG498" s="127"/>
      <c r="AH498" s="127"/>
      <c r="AI498" s="127"/>
      <c r="AJ498" s="127"/>
      <c r="AK498" s="127"/>
      <c r="AL498" s="127"/>
      <c r="AM498" s="127"/>
    </row>
    <row r="499" spans="1:39" ht="15" customHeight="1" x14ac:dyDescent="0.25">
      <c r="A499" s="130"/>
      <c r="B499" s="130"/>
      <c r="C499" s="130"/>
      <c r="D499" s="130"/>
      <c r="E499" s="130"/>
      <c r="F499" s="130"/>
      <c r="G499" s="130"/>
      <c r="H499" s="130"/>
      <c r="I499" s="130"/>
      <c r="J499" s="130"/>
      <c r="K499" s="130"/>
      <c r="L499" s="130"/>
      <c r="M499" s="130"/>
      <c r="N499" s="130"/>
      <c r="O499" s="130"/>
      <c r="P499" s="130"/>
      <c r="Q499" s="130"/>
      <c r="R499" s="130"/>
      <c r="S499" s="130"/>
      <c r="T499" s="127"/>
      <c r="U499" s="127"/>
      <c r="V499" s="127"/>
      <c r="W499" s="127"/>
      <c r="X499" s="127"/>
      <c r="Y499" s="127"/>
      <c r="Z499" s="127"/>
      <c r="AA499" s="127"/>
      <c r="AB499" s="127"/>
      <c r="AC499" s="127"/>
      <c r="AD499" s="127"/>
      <c r="AE499" s="127"/>
      <c r="AF499" s="127"/>
      <c r="AG499" s="127"/>
      <c r="AH499" s="127"/>
      <c r="AI499" s="127"/>
      <c r="AJ499" s="127"/>
      <c r="AK499" s="127"/>
      <c r="AL499" s="127"/>
      <c r="AM499" s="127"/>
    </row>
    <row r="500" spans="1:39" ht="15" customHeight="1" x14ac:dyDescent="0.25">
      <c r="A500" s="130"/>
      <c r="B500" s="130"/>
      <c r="C500" s="130"/>
      <c r="D500" s="130"/>
      <c r="E500" s="130"/>
      <c r="F500" s="130"/>
      <c r="G500" s="130"/>
      <c r="H500" s="130"/>
      <c r="I500" s="130"/>
      <c r="J500" s="130"/>
      <c r="K500" s="130"/>
      <c r="L500" s="130"/>
      <c r="M500" s="130"/>
      <c r="N500" s="130"/>
      <c r="O500" s="130"/>
      <c r="P500" s="130"/>
      <c r="Q500" s="130"/>
      <c r="R500" s="130"/>
      <c r="S500" s="130"/>
      <c r="T500" s="127"/>
      <c r="U500" s="127"/>
      <c r="V500" s="127"/>
      <c r="W500" s="127"/>
      <c r="X500" s="127"/>
      <c r="Y500" s="127"/>
      <c r="Z500" s="127"/>
      <c r="AA500" s="127"/>
      <c r="AB500" s="127"/>
      <c r="AC500" s="127"/>
      <c r="AD500" s="127"/>
      <c r="AE500" s="127"/>
      <c r="AF500" s="127"/>
      <c r="AG500" s="127"/>
      <c r="AH500" s="127"/>
      <c r="AI500" s="127"/>
      <c r="AJ500" s="127"/>
      <c r="AK500" s="127"/>
      <c r="AL500" s="127"/>
      <c r="AM500" s="127"/>
    </row>
    <row r="501" spans="1:39" ht="15" customHeight="1" x14ac:dyDescent="0.25">
      <c r="A501" s="127"/>
      <c r="B501" s="127"/>
      <c r="C501" s="127"/>
      <c r="D501" s="127"/>
      <c r="E501" s="127"/>
      <c r="F501" s="127"/>
      <c r="G501" s="127"/>
      <c r="H501" s="127"/>
      <c r="I501" s="127"/>
      <c r="J501" s="127"/>
      <c r="K501" s="127"/>
      <c r="L501" s="127"/>
      <c r="M501" s="127"/>
      <c r="N501" s="127"/>
      <c r="O501" s="127"/>
      <c r="P501" s="127"/>
      <c r="Q501" s="127"/>
      <c r="R501" s="127"/>
      <c r="S501" s="127"/>
      <c r="T501" s="127"/>
      <c r="U501" s="127"/>
      <c r="V501" s="127"/>
      <c r="W501" s="127"/>
      <c r="X501" s="127"/>
      <c r="Y501" s="127"/>
      <c r="Z501" s="127"/>
      <c r="AA501" s="127"/>
      <c r="AB501" s="127"/>
      <c r="AC501" s="127"/>
      <c r="AD501" s="127"/>
      <c r="AE501" s="127"/>
      <c r="AF501" s="127"/>
      <c r="AG501" s="127"/>
      <c r="AH501" s="127"/>
      <c r="AI501" s="127"/>
      <c r="AJ501" s="127"/>
      <c r="AK501" s="127"/>
      <c r="AL501" s="127"/>
      <c r="AM501" s="127"/>
    </row>
    <row r="502" spans="1:39" ht="15" customHeight="1" x14ac:dyDescent="0.25">
      <c r="A502" s="127"/>
      <c r="B502" s="127"/>
      <c r="C502" s="127"/>
      <c r="D502" s="127"/>
      <c r="E502" s="127"/>
      <c r="F502" s="127"/>
      <c r="G502" s="127"/>
      <c r="H502" s="127"/>
      <c r="I502" s="127"/>
      <c r="J502" s="127"/>
      <c r="K502" s="127"/>
      <c r="L502" s="127"/>
      <c r="M502" s="127"/>
      <c r="N502" s="127"/>
      <c r="O502" s="127"/>
      <c r="P502" s="127"/>
      <c r="Q502" s="127"/>
      <c r="R502" s="127"/>
      <c r="S502" s="127"/>
      <c r="T502" s="127"/>
      <c r="U502" s="127"/>
      <c r="V502" s="127"/>
      <c r="W502" s="127"/>
      <c r="X502" s="127"/>
      <c r="Y502" s="127"/>
      <c r="Z502" s="127"/>
      <c r="AA502" s="127"/>
      <c r="AB502" s="127"/>
      <c r="AC502" s="127"/>
      <c r="AD502" s="127"/>
      <c r="AE502" s="127"/>
      <c r="AF502" s="127"/>
      <c r="AG502" s="127"/>
      <c r="AH502" s="127"/>
      <c r="AI502" s="127"/>
      <c r="AJ502" s="127"/>
      <c r="AK502" s="127"/>
      <c r="AL502" s="127"/>
      <c r="AM502" s="127"/>
    </row>
    <row r="503" spans="1:39" ht="15" customHeight="1" x14ac:dyDescent="0.25">
      <c r="A503" s="127"/>
      <c r="B503" s="127"/>
      <c r="C503" s="127"/>
      <c r="D503" s="127"/>
      <c r="E503" s="127"/>
      <c r="F503" s="127"/>
      <c r="G503" s="127"/>
      <c r="H503" s="127"/>
      <c r="I503" s="127"/>
      <c r="J503" s="127"/>
      <c r="K503" s="127"/>
      <c r="L503" s="127"/>
      <c r="M503" s="127"/>
      <c r="N503" s="127"/>
      <c r="O503" s="127"/>
      <c r="P503" s="127"/>
      <c r="Q503" s="127"/>
      <c r="R503" s="127"/>
      <c r="S503" s="127"/>
      <c r="T503" s="127"/>
      <c r="U503" s="127"/>
      <c r="V503" s="127"/>
      <c r="W503" s="127"/>
      <c r="X503" s="127"/>
      <c r="Y503" s="127"/>
      <c r="Z503" s="127"/>
      <c r="AA503" s="127"/>
      <c r="AB503" s="127"/>
      <c r="AC503" s="127"/>
      <c r="AD503" s="127"/>
      <c r="AE503" s="127"/>
      <c r="AF503" s="127"/>
      <c r="AG503" s="127"/>
      <c r="AH503" s="127"/>
      <c r="AI503" s="127"/>
      <c r="AJ503" s="127"/>
      <c r="AK503" s="127"/>
      <c r="AL503" s="127"/>
      <c r="AM503" s="127"/>
    </row>
  </sheetData>
  <mergeCells count="3">
    <mergeCell ref="B8:E8"/>
    <mergeCell ref="I8:L8"/>
    <mergeCell ref="B80:E80"/>
  </mergeCells>
  <pageMargins left="0.7" right="0.7" top="0.75" bottom="0.75" header="0.3" footer="0.3"/>
  <pageSetup orientation="portrait" horizontalDpi="0" verticalDpi="0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FIHI (PBC M)</vt:lpstr>
      <vt:lpstr>FIHI (PBC C1)</vt:lpstr>
      <vt:lpstr>FIHI (PBC MIG)</vt:lpstr>
      <vt:lpstr>FIHI (PBC Q1)</vt:lpstr>
      <vt:lpstr>FIHI (PBC QX)</vt:lpstr>
      <vt:lpstr>FIHI (PBC Q364)</vt:lpstr>
      <vt:lpstr>FIHI (PBC 2YIG)</vt:lpstr>
      <vt:lpstr>FIHI (PBC A1)</vt:lpstr>
      <vt:lpstr>SOC Detail Expenses</vt:lpstr>
      <vt:lpstr>SOC Detail Mgmt Fees</vt:lpstr>
      <vt:lpstr>SOC Detail Cap Acct</vt:lpstr>
      <vt:lpstr>Series 2YIG</vt:lpstr>
      <vt:lpstr>Series A1</vt:lpstr>
      <vt:lpstr>Series Q364</vt:lpstr>
      <vt:lpstr>Series QuarterlyX</vt:lpstr>
      <vt:lpstr>Series Quarterly1</vt:lpstr>
      <vt:lpstr>Series MonthlyIG</vt:lpstr>
      <vt:lpstr>Series Custom1</vt:lpstr>
      <vt:lpstr>Series 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Croft, Deborah</dc:creator>
  <cp:lastModifiedBy>Thomas Durante</cp:lastModifiedBy>
  <dcterms:created xsi:type="dcterms:W3CDTF">2017-09-22T20:53:43Z</dcterms:created>
  <dcterms:modified xsi:type="dcterms:W3CDTF">2024-04-04T15:33:38Z</dcterms:modified>
</cp:coreProperties>
</file>